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updateLinks="never" codeName="DieseArbeitsmappe"/>
  <mc:AlternateContent xmlns:mc="http://schemas.openxmlformats.org/markup-compatibility/2006">
    <mc:Choice Requires="x15">
      <x15ac:absPath xmlns:x15ac="http://schemas.microsoft.com/office/spreadsheetml/2010/11/ac" url="J:\040_PUBLICITE\Prix-courant\Formulaires\Formulaires PREFA\"/>
    </mc:Choice>
  </mc:AlternateContent>
  <xr:revisionPtr revIDLastSave="0" documentId="13_ncr:1_{51AC3D64-5262-4657-914B-2F4F5E7E1D42}" xr6:coauthVersionLast="36" xr6:coauthVersionMax="36" xr10:uidLastSave="{00000000-0000-0000-0000-000000000000}"/>
  <workbookProtection workbookPassword="CC5F" lockStructure="1"/>
  <bookViews>
    <workbookView xWindow="0" yWindow="0" windowWidth="28800" windowHeight="12432" firstSheet="1" activeTab="1" xr2:uid="{00000000-000D-0000-FFFF-FFFF00000000}"/>
  </bookViews>
  <sheets>
    <sheet name="Vorlagen Quellen" sheetId="2" state="hidden" r:id="rId1"/>
    <sheet name="Infos" sheetId="3" r:id="rId2"/>
    <sheet name="Informations sur le projet" sheetId="4" r:id="rId3"/>
    <sheet name="PREFABond" sheetId="7" r:id="rId4"/>
    <sheet name="ACCESS. PANNEAUX COMPOSITES " sheetId="19" r:id="rId5"/>
    <sheet name=" Faux modules &amp; feuilles" sheetId="8" r:id="rId6"/>
    <sheet name="Angebot" sheetId="16" state="hidden" r:id="rId7"/>
    <sheet name="Kundenangaben" sheetId="12" state="hidden" r:id="rId8"/>
    <sheet name="Transportauftrag" sheetId="13" state="hidden" r:id="rId9"/>
    <sheet name="Checkliste" sheetId="14" state="hidden" r:id="rId10"/>
    <sheet name="Lieferinformation" sheetId="15" state="hidden" r:id="rId11"/>
    <sheet name="Zonen Transportkosten" sheetId="17" state="hidden" r:id="rId12"/>
  </sheets>
  <externalReferences>
    <externalReference r:id="rId13"/>
    <externalReference r:id="rId14"/>
    <externalReference r:id="rId15"/>
  </externalReferences>
  <definedNames>
    <definedName name="_1_Stellplatz" localSheetId="10">Kundenangaben!#REF!</definedName>
    <definedName name="_1_Stellplatz">Kundenangaben!#REF!</definedName>
    <definedName name="_xlnm._FilterDatabase" localSheetId="4" hidden="1">'ACCESS. PANNEAUX COMPOSITES '!$A$22:$A$73</definedName>
    <definedName name="_xlnm._FilterDatabase" localSheetId="3" hidden="1">PREFABond!$B$51:$B$154</definedName>
    <definedName name="_xlnm.Print_Titles" localSheetId="3">PREFABond!$49:$51</definedName>
    <definedName name="Preis_laut._Liste">Kundenangaben!$A$44:$A$47</definedName>
    <definedName name="Stellplätze" localSheetId="10">Kundenangaben!#REF!</definedName>
    <definedName name="Stellplätze">Kundenangaben!#REF!</definedName>
    <definedName name="_xlnm.Print_Area" localSheetId="5">' Faux modules &amp; feuilles'!$A$5:$P$31</definedName>
    <definedName name="_xlnm.Print_Area" localSheetId="4">'ACCESS. PANNEAUX COMPOSITES '!$A$1:$M$84</definedName>
    <definedName name="_xlnm.Print_Area" localSheetId="6">Angebot!$A$1:$I$78</definedName>
    <definedName name="_xlnm.Print_Area" localSheetId="9">Checkliste!$A$1:$G$31</definedName>
    <definedName name="_xlnm.Print_Area" localSheetId="10">Lieferinformation!$A$1:$H$40</definedName>
    <definedName name="_xlnm.Print_Area" localSheetId="3">PREFABond!$A$5:$P$157</definedName>
    <definedName name="_xlnm.Print_Area" localSheetId="8">Transportauftrag!$A$1:$H$44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2" i="12" l="1"/>
  <c r="L73" i="19"/>
  <c r="L72" i="19"/>
  <c r="L71" i="19"/>
  <c r="L70" i="19"/>
  <c r="L69" i="19"/>
  <c r="L68" i="19"/>
  <c r="L67" i="19"/>
  <c r="L66" i="19"/>
  <c r="L65" i="19"/>
  <c r="L64" i="19"/>
  <c r="L63" i="19"/>
  <c r="L62" i="19"/>
  <c r="L61" i="19"/>
  <c r="AY60" i="19"/>
  <c r="D60" i="19" s="1"/>
  <c r="L60" i="19"/>
  <c r="AY59" i="19"/>
  <c r="D59" i="19" s="1"/>
  <c r="L59" i="19"/>
  <c r="AY58" i="19"/>
  <c r="D58" i="19" s="1"/>
  <c r="L58" i="19"/>
  <c r="AY57" i="19"/>
  <c r="D57" i="19" s="1"/>
  <c r="L57" i="19"/>
  <c r="AY56" i="19"/>
  <c r="L56" i="19"/>
  <c r="AY55" i="19"/>
  <c r="L55" i="19"/>
  <c r="L54" i="19"/>
  <c r="L49" i="19"/>
  <c r="L48" i="19"/>
  <c r="L47" i="19"/>
  <c r="Q46" i="19"/>
  <c r="P46" i="19"/>
  <c r="L46" i="19"/>
  <c r="L45" i="19"/>
  <c r="L44" i="19"/>
  <c r="L43" i="19"/>
  <c r="L42" i="19"/>
  <c r="AY41" i="19"/>
  <c r="D41" i="19" s="1"/>
  <c r="L41" i="19"/>
  <c r="L36" i="19"/>
  <c r="L35" i="19"/>
  <c r="L34" i="19"/>
  <c r="B34" i="19"/>
  <c r="L33" i="19"/>
  <c r="L32" i="19"/>
  <c r="AY31" i="19"/>
  <c r="D31" i="19" s="1"/>
  <c r="L31" i="19"/>
  <c r="Q30" i="19"/>
  <c r="P30" i="19"/>
  <c r="Q29" i="19"/>
  <c r="P29" i="19"/>
  <c r="Q28" i="19"/>
  <c r="P28" i="19"/>
  <c r="Q27" i="19"/>
  <c r="P27" i="19"/>
  <c r="L26" i="19"/>
  <c r="AY25" i="19"/>
  <c r="D25" i="19" s="1"/>
  <c r="L25" i="19"/>
  <c r="K13" i="19"/>
  <c r="AL9" i="19"/>
  <c r="E53" i="19" s="1"/>
  <c r="E28" i="19" l="1"/>
  <c r="A24" i="19"/>
  <c r="B9" i="19"/>
  <c r="AV24" i="19"/>
  <c r="AT40" i="19"/>
  <c r="E26" i="19"/>
  <c r="AO30" i="19"/>
  <c r="C40" i="19"/>
  <c r="L10" i="19"/>
  <c r="B18" i="19"/>
  <c r="AN24" i="19"/>
  <c r="E25" i="19"/>
  <c r="D30" i="19"/>
  <c r="AS30" i="19"/>
  <c r="E35" i="19"/>
  <c r="M40" i="19"/>
  <c r="K84" i="19"/>
  <c r="E69" i="19"/>
  <c r="B68" i="19"/>
  <c r="E65" i="19"/>
  <c r="B64" i="19"/>
  <c r="E61" i="19"/>
  <c r="E60" i="19"/>
  <c r="B58" i="19"/>
  <c r="E56" i="19"/>
  <c r="AU53" i="19"/>
  <c r="AQ53" i="19"/>
  <c r="AM53" i="19"/>
  <c r="D53" i="19"/>
  <c r="E51" i="19"/>
  <c r="E47" i="19"/>
  <c r="E45" i="19"/>
  <c r="B44" i="19"/>
  <c r="AW40" i="19"/>
  <c r="AS40" i="19"/>
  <c r="AO40" i="19"/>
  <c r="L40" i="19"/>
  <c r="B40" i="19"/>
  <c r="E36" i="19"/>
  <c r="B35" i="19"/>
  <c r="E32" i="19"/>
  <c r="E31" i="19"/>
  <c r="AV30" i="19"/>
  <c r="AR30" i="19"/>
  <c r="AN30" i="19"/>
  <c r="M30" i="19"/>
  <c r="C30" i="19"/>
  <c r="B26" i="19"/>
  <c r="AU24" i="19"/>
  <c r="AQ24" i="19"/>
  <c r="AM24" i="19"/>
  <c r="D24" i="19"/>
  <c r="K19" i="19"/>
  <c r="K17" i="19"/>
  <c r="H16" i="19"/>
  <c r="B13" i="19"/>
  <c r="L11" i="19"/>
  <c r="J10" i="19"/>
  <c r="L9" i="19"/>
  <c r="AI8" i="19"/>
  <c r="J6" i="19"/>
  <c r="M1" i="19"/>
  <c r="J4" i="19"/>
  <c r="B67" i="19"/>
  <c r="B63" i="19"/>
  <c r="AV53" i="19"/>
  <c r="B84" i="19"/>
  <c r="E70" i="19"/>
  <c r="B69" i="19"/>
  <c r="E66" i="19"/>
  <c r="B65" i="19"/>
  <c r="E62" i="19"/>
  <c r="B61" i="19"/>
  <c r="E59" i="19"/>
  <c r="B57" i="19"/>
  <c r="E54" i="19"/>
  <c r="AT53" i="19"/>
  <c r="AP53" i="19"/>
  <c r="M53" i="19"/>
  <c r="C53" i="19"/>
  <c r="E48" i="19"/>
  <c r="B47" i="19"/>
  <c r="E46" i="19"/>
  <c r="B45" i="19"/>
  <c r="E42" i="19"/>
  <c r="E41" i="19"/>
  <c r="AV40" i="19"/>
  <c r="AR40" i="19"/>
  <c r="AN40" i="19"/>
  <c r="E40" i="19"/>
  <c r="A40" i="19"/>
  <c r="B36" i="19"/>
  <c r="E33" i="19"/>
  <c r="B32" i="19"/>
  <c r="AU30" i="19"/>
  <c r="AQ30" i="19"/>
  <c r="AM30" i="19"/>
  <c r="L30" i="19"/>
  <c r="B30" i="19"/>
  <c r="B25" i="19"/>
  <c r="AT24" i="19"/>
  <c r="AP24" i="19"/>
  <c r="M24" i="19"/>
  <c r="C24" i="19"/>
  <c r="E22" i="19"/>
  <c r="B19" i="19"/>
  <c r="G17" i="19"/>
  <c r="A16" i="19"/>
  <c r="J12" i="19"/>
  <c r="J11" i="19"/>
  <c r="G10" i="19"/>
  <c r="J9" i="19"/>
  <c r="G8" i="19"/>
  <c r="J5" i="19"/>
  <c r="AW53" i="19"/>
  <c r="AS53" i="19"/>
  <c r="AO53" i="19"/>
  <c r="L53" i="19"/>
  <c r="B53" i="19"/>
  <c r="E49" i="19"/>
  <c r="B48" i="19"/>
  <c r="B46" i="19"/>
  <c r="E43" i="19"/>
  <c r="B42" i="19"/>
  <c r="AU40" i="19"/>
  <c r="AQ40" i="19"/>
  <c r="AM40" i="19"/>
  <c r="D40" i="19"/>
  <c r="E38" i="19"/>
  <c r="E34" i="19"/>
  <c r="B33" i="19"/>
  <c r="B31" i="19"/>
  <c r="AT30" i="19"/>
  <c r="AP30" i="19"/>
  <c r="A30" i="19"/>
  <c r="AW24" i="19"/>
  <c r="AS24" i="19"/>
  <c r="L24" i="19"/>
  <c r="B17" i="19"/>
  <c r="G12" i="19"/>
  <c r="G11" i="19"/>
  <c r="G9" i="19"/>
  <c r="B8" i="19"/>
  <c r="E68" i="19"/>
  <c r="B59" i="19"/>
  <c r="E57" i="19"/>
  <c r="E55" i="19"/>
  <c r="AR53" i="19"/>
  <c r="C76" i="19"/>
  <c r="E71" i="19"/>
  <c r="B70" i="19"/>
  <c r="E67" i="19"/>
  <c r="B66" i="19"/>
  <c r="E63" i="19"/>
  <c r="B62" i="19"/>
  <c r="B60" i="19"/>
  <c r="E58" i="19"/>
  <c r="E30" i="19"/>
  <c r="AO24" i="19"/>
  <c r="B24" i="19"/>
  <c r="A22" i="19"/>
  <c r="K18" i="19"/>
  <c r="AM23" i="19" s="1"/>
  <c r="B14" i="19"/>
  <c r="B10" i="19"/>
  <c r="B71" i="19"/>
  <c r="E64" i="19"/>
  <c r="M16" i="19"/>
  <c r="E24" i="19"/>
  <c r="B41" i="19"/>
  <c r="B43" i="19"/>
  <c r="A53" i="19"/>
  <c r="M2" i="19"/>
  <c r="A7" i="19"/>
  <c r="B12" i="19"/>
  <c r="B20" i="19"/>
  <c r="AR24" i="19"/>
  <c r="AW30" i="19"/>
  <c r="AP40" i="19"/>
  <c r="E44" i="19"/>
  <c r="B49" i="19"/>
  <c r="AN53" i="19"/>
  <c r="I68" i="16" l="1"/>
  <c r="C15" i="12" l="1"/>
  <c r="C55" i="17"/>
  <c r="C60" i="17"/>
  <c r="C77" i="17"/>
  <c r="B15" i="12"/>
  <c r="A35" i="17" s="1"/>
  <c r="C99" i="17" s="1"/>
  <c r="C98" i="17" l="1"/>
  <c r="C53" i="17"/>
  <c r="C59" i="17"/>
  <c r="C65" i="17"/>
  <c r="C70" i="17"/>
  <c r="C78" i="17"/>
  <c r="C82" i="17"/>
  <c r="C86" i="17"/>
  <c r="C92" i="17"/>
  <c r="C96" i="17"/>
  <c r="C54" i="17"/>
  <c r="C61" i="17"/>
  <c r="C67" i="17"/>
  <c r="C73" i="17"/>
  <c r="C79" i="17"/>
  <c r="C83" i="17"/>
  <c r="C87" i="17"/>
  <c r="C93" i="17"/>
  <c r="C97" i="17"/>
  <c r="C56" i="17"/>
  <c r="C63" i="17"/>
  <c r="C68" i="17"/>
  <c r="C74" i="17"/>
  <c r="C80" i="17"/>
  <c r="C84" i="17"/>
  <c r="C88" i="17"/>
  <c r="C94" i="17"/>
  <c r="C58" i="17"/>
  <c r="C64" i="17"/>
  <c r="C69" i="17"/>
  <c r="C76" i="17"/>
  <c r="C81" i="17"/>
  <c r="C85" i="17"/>
  <c r="C91" i="17"/>
  <c r="C95" i="17"/>
  <c r="C48" i="17"/>
  <c r="C40" i="17"/>
  <c r="C51" i="17"/>
  <c r="C41" i="17"/>
  <c r="C44" i="17"/>
  <c r="C45" i="17"/>
  <c r="C50" i="17"/>
  <c r="C49" i="17"/>
  <c r="C42" i="17"/>
  <c r="C46" i="17"/>
  <c r="C43" i="17"/>
  <c r="C47" i="17"/>
  <c r="C102" i="17" l="1"/>
  <c r="C14" i="13" s="1"/>
  <c r="S44" i="17" l="1"/>
  <c r="O44" i="17"/>
  <c r="K44" i="17"/>
  <c r="Q43" i="17"/>
  <c r="M43" i="17"/>
  <c r="R42" i="17"/>
  <c r="N42" i="17"/>
  <c r="J43" i="17"/>
  <c r="M44" i="17"/>
  <c r="S43" i="17"/>
  <c r="O43" i="17"/>
  <c r="P42" i="17"/>
  <c r="P44" i="17"/>
  <c r="R43" i="17"/>
  <c r="S42" i="17"/>
  <c r="K42" i="17"/>
  <c r="R44" i="17"/>
  <c r="N44" i="17"/>
  <c r="J44" i="17"/>
  <c r="P43" i="17"/>
  <c r="L43" i="17"/>
  <c r="Q42" i="17"/>
  <c r="M42" i="17"/>
  <c r="Q44" i="17"/>
  <c r="K43" i="17"/>
  <c r="L42" i="17"/>
  <c r="L44" i="17"/>
  <c r="N43" i="17"/>
  <c r="O42" i="17"/>
  <c r="J42" i="17"/>
  <c r="S46" i="17" l="1"/>
  <c r="M46" i="17"/>
  <c r="O46" i="17"/>
  <c r="K46" i="17"/>
  <c r="L46" i="17"/>
  <c r="P46" i="17"/>
  <c r="N46" i="17"/>
  <c r="J46" i="17"/>
  <c r="Q46" i="17"/>
  <c r="R46" i="17"/>
  <c r="U46" i="17" l="1"/>
  <c r="C15" i="13" s="1"/>
  <c r="B37" i="15" l="1"/>
  <c r="E36" i="15"/>
  <c r="B36" i="15"/>
  <c r="A36" i="15"/>
  <c r="E35" i="15"/>
  <c r="B35" i="15"/>
  <c r="A35" i="15"/>
  <c r="E34" i="15"/>
  <c r="B34" i="15"/>
  <c r="A34" i="15"/>
  <c r="A33" i="15"/>
  <c r="B27" i="15"/>
  <c r="D26" i="15"/>
  <c r="B26" i="15"/>
  <c r="B25" i="15"/>
  <c r="D18" i="15"/>
  <c r="F10" i="15"/>
  <c r="E6" i="15"/>
  <c r="C3" i="15"/>
  <c r="H1" i="15"/>
  <c r="B28" i="14"/>
  <c r="G27" i="14"/>
  <c r="F27" i="14"/>
  <c r="E27" i="14"/>
  <c r="D27" i="14"/>
  <c r="B27" i="14"/>
  <c r="A27" i="14"/>
  <c r="D26" i="14"/>
  <c r="B26" i="14"/>
  <c r="A26" i="14"/>
  <c r="E25" i="14"/>
  <c r="D25" i="14"/>
  <c r="B25" i="14"/>
  <c r="A25" i="14"/>
  <c r="D24" i="14"/>
  <c r="B24" i="14"/>
  <c r="A24" i="14"/>
  <c r="B19" i="14"/>
  <c r="B18" i="14"/>
  <c r="E17" i="14"/>
  <c r="D17" i="14"/>
  <c r="B17" i="14"/>
  <c r="B16" i="14"/>
  <c r="A14" i="14"/>
  <c r="C13" i="14"/>
  <c r="D3" i="14"/>
  <c r="G1" i="14"/>
  <c r="B42" i="13"/>
  <c r="E41" i="13"/>
  <c r="B41" i="13"/>
  <c r="A41" i="13"/>
  <c r="H40" i="13"/>
  <c r="F40" i="13"/>
  <c r="E40" i="13"/>
  <c r="B40" i="13"/>
  <c r="A40" i="13"/>
  <c r="E39" i="13"/>
  <c r="B39" i="13"/>
  <c r="A39" i="13"/>
  <c r="E38" i="13"/>
  <c r="B38" i="13"/>
  <c r="A38" i="13"/>
  <c r="B33" i="13"/>
  <c r="B32" i="13"/>
  <c r="D31" i="13"/>
  <c r="B31" i="13"/>
  <c r="B30" i="13"/>
  <c r="C27" i="13"/>
  <c r="A14" i="13"/>
  <c r="E9" i="13"/>
  <c r="C7" i="13"/>
  <c r="H1" i="13"/>
  <c r="F51" i="12"/>
  <c r="F50" i="12"/>
  <c r="F49" i="12"/>
  <c r="F48" i="12"/>
  <c r="F47" i="12"/>
  <c r="F46" i="12"/>
  <c r="F45" i="12"/>
  <c r="G35" i="12"/>
  <c r="H36" i="15" s="1"/>
  <c r="F35" i="12"/>
  <c r="G36" i="15" s="1"/>
  <c r="E35" i="12"/>
  <c r="F36" i="15" s="1"/>
  <c r="G34" i="12"/>
  <c r="G26" i="14" s="1"/>
  <c r="F34" i="12"/>
  <c r="F26" i="14" s="1"/>
  <c r="E34" i="12"/>
  <c r="E26" i="14" s="1"/>
  <c r="G33" i="12"/>
  <c r="F33" i="12"/>
  <c r="E33" i="12"/>
  <c r="F34" i="15" s="1"/>
  <c r="G32" i="12"/>
  <c r="G24" i="14" s="1"/>
  <c r="F32" i="12"/>
  <c r="F24" i="14" s="1"/>
  <c r="E32" i="12"/>
  <c r="E24" i="14" s="1"/>
  <c r="B16" i="12"/>
  <c r="B20" i="15" s="1"/>
  <c r="B27" i="13"/>
  <c r="B14" i="12"/>
  <c r="B26" i="13" s="1"/>
  <c r="B13" i="12"/>
  <c r="B11" i="14" s="1"/>
  <c r="B11" i="12"/>
  <c r="B10" i="14" s="1"/>
  <c r="I60" i="16"/>
  <c r="I56" i="16"/>
  <c r="B32" i="16"/>
  <c r="B23" i="16"/>
  <c r="I12" i="16"/>
  <c r="P30" i="8"/>
  <c r="O30" i="8"/>
  <c r="P28" i="8"/>
  <c r="O28" i="8"/>
  <c r="P26" i="8"/>
  <c r="O26" i="8"/>
  <c r="G26" i="8"/>
  <c r="C17" i="8"/>
  <c r="M16" i="8"/>
  <c r="L16" i="8"/>
  <c r="D16" i="8"/>
  <c r="C16" i="8"/>
  <c r="L15" i="8"/>
  <c r="C15" i="8"/>
  <c r="L14" i="8"/>
  <c r="C14" i="8"/>
  <c r="C13" i="8"/>
  <c r="L13" i="8" s="1"/>
  <c r="B154" i="7"/>
  <c r="E52" i="16" s="1"/>
  <c r="I52" i="16" s="1"/>
  <c r="BU152" i="7"/>
  <c r="BT152" i="7"/>
  <c r="BS152" i="7"/>
  <c r="BR152" i="7"/>
  <c r="BQ152" i="7"/>
  <c r="BP152" i="7"/>
  <c r="BO152" i="7"/>
  <c r="BN152" i="7"/>
  <c r="BM152" i="7"/>
  <c r="BK152" i="7"/>
  <c r="BJ152" i="7"/>
  <c r="BI152" i="7"/>
  <c r="BH152" i="7"/>
  <c r="BG152" i="7"/>
  <c r="BF152" i="7"/>
  <c r="BE152" i="7"/>
  <c r="BD152" i="7"/>
  <c r="BC152" i="7"/>
  <c r="BA152" i="7"/>
  <c r="AW152" i="7"/>
  <c r="AV152" i="7"/>
  <c r="AU152" i="7"/>
  <c r="AT152" i="7"/>
  <c r="AS152" i="7"/>
  <c r="AR152" i="7"/>
  <c r="AQ152" i="7"/>
  <c r="AP152" i="7"/>
  <c r="AO152" i="7"/>
  <c r="AN152" i="7"/>
  <c r="AL152" i="7"/>
  <c r="AK152" i="7"/>
  <c r="AJ152" i="7"/>
  <c r="AI152" i="7"/>
  <c r="AH152" i="7"/>
  <c r="AG152" i="7"/>
  <c r="AF152" i="7"/>
  <c r="AE152" i="7"/>
  <c r="AD152" i="7"/>
  <c r="AC152" i="7"/>
  <c r="AA152" i="7"/>
  <c r="X152" i="7"/>
  <c r="T152" i="7"/>
  <c r="P152" i="7"/>
  <c r="M152" i="7"/>
  <c r="K152" i="7"/>
  <c r="N152" i="7" s="1"/>
  <c r="I152" i="7"/>
  <c r="H152" i="7"/>
  <c r="BU151" i="7"/>
  <c r="BT151" i="7"/>
  <c r="BS151" i="7"/>
  <c r="BR151" i="7"/>
  <c r="BQ151" i="7"/>
  <c r="BP151" i="7"/>
  <c r="BO151" i="7"/>
  <c r="BN151" i="7"/>
  <c r="BM151" i="7"/>
  <c r="BK151" i="7"/>
  <c r="BJ151" i="7"/>
  <c r="BI151" i="7"/>
  <c r="BH151" i="7"/>
  <c r="BG151" i="7"/>
  <c r="BF151" i="7"/>
  <c r="BE151" i="7"/>
  <c r="BD151" i="7"/>
  <c r="BC151" i="7"/>
  <c r="BA151" i="7"/>
  <c r="AW151" i="7"/>
  <c r="AV151" i="7"/>
  <c r="AU151" i="7"/>
  <c r="AT151" i="7"/>
  <c r="AS151" i="7"/>
  <c r="AR151" i="7"/>
  <c r="AQ151" i="7"/>
  <c r="AP151" i="7"/>
  <c r="AO151" i="7"/>
  <c r="AN151" i="7"/>
  <c r="AL151" i="7"/>
  <c r="AK151" i="7"/>
  <c r="AJ151" i="7"/>
  <c r="AI151" i="7"/>
  <c r="AH151" i="7"/>
  <c r="AG151" i="7"/>
  <c r="AF151" i="7"/>
  <c r="AE151" i="7"/>
  <c r="AD151" i="7"/>
  <c r="AC151" i="7"/>
  <c r="AA151" i="7"/>
  <c r="X151" i="7"/>
  <c r="T151" i="7"/>
  <c r="P151" i="7"/>
  <c r="M151" i="7"/>
  <c r="K151" i="7"/>
  <c r="N151" i="7" s="1"/>
  <c r="I151" i="7"/>
  <c r="H151" i="7"/>
  <c r="BU150" i="7"/>
  <c r="BT150" i="7"/>
  <c r="BS150" i="7"/>
  <c r="BR150" i="7"/>
  <c r="BQ150" i="7"/>
  <c r="BP150" i="7"/>
  <c r="BO150" i="7"/>
  <c r="BN150" i="7"/>
  <c r="BM150" i="7"/>
  <c r="BK150" i="7"/>
  <c r="BJ150" i="7"/>
  <c r="BI150" i="7"/>
  <c r="BH150" i="7"/>
  <c r="BG150" i="7"/>
  <c r="BF150" i="7"/>
  <c r="BE150" i="7"/>
  <c r="BD150" i="7"/>
  <c r="BC150" i="7"/>
  <c r="BA150" i="7"/>
  <c r="AW150" i="7"/>
  <c r="AV150" i="7"/>
  <c r="AU150" i="7"/>
  <c r="AT150" i="7"/>
  <c r="AS150" i="7"/>
  <c r="AR150" i="7"/>
  <c r="AQ150" i="7"/>
  <c r="AP150" i="7"/>
  <c r="AO150" i="7"/>
  <c r="AN150" i="7"/>
  <c r="AL150" i="7"/>
  <c r="AK150" i="7"/>
  <c r="AJ150" i="7"/>
  <c r="AI150" i="7"/>
  <c r="AH150" i="7"/>
  <c r="AG150" i="7"/>
  <c r="AF150" i="7"/>
  <c r="AE150" i="7"/>
  <c r="AD150" i="7"/>
  <c r="AC150" i="7"/>
  <c r="AA150" i="7"/>
  <c r="X150" i="7"/>
  <c r="T150" i="7"/>
  <c r="P150" i="7"/>
  <c r="M150" i="7"/>
  <c r="K150" i="7"/>
  <c r="N150" i="7" s="1"/>
  <c r="I150" i="7"/>
  <c r="H150" i="7"/>
  <c r="BU149" i="7"/>
  <c r="BT149" i="7"/>
  <c r="BS149" i="7"/>
  <c r="BR149" i="7"/>
  <c r="BQ149" i="7"/>
  <c r="BP149" i="7"/>
  <c r="BO149" i="7"/>
  <c r="BN149" i="7"/>
  <c r="BM149" i="7"/>
  <c r="BK149" i="7"/>
  <c r="BJ149" i="7"/>
  <c r="BI149" i="7"/>
  <c r="BH149" i="7"/>
  <c r="BG149" i="7"/>
  <c r="BF149" i="7"/>
  <c r="BE149" i="7"/>
  <c r="BD149" i="7"/>
  <c r="BC149" i="7"/>
  <c r="BA149" i="7"/>
  <c r="AW149" i="7"/>
  <c r="AV149" i="7"/>
  <c r="AU149" i="7"/>
  <c r="AT149" i="7"/>
  <c r="AS149" i="7"/>
  <c r="AR149" i="7"/>
  <c r="AQ149" i="7"/>
  <c r="AP149" i="7"/>
  <c r="AO149" i="7"/>
  <c r="AN149" i="7"/>
  <c r="AL149" i="7"/>
  <c r="AK149" i="7"/>
  <c r="AJ149" i="7"/>
  <c r="AI149" i="7"/>
  <c r="AH149" i="7"/>
  <c r="AG149" i="7"/>
  <c r="AF149" i="7"/>
  <c r="AE149" i="7"/>
  <c r="AD149" i="7"/>
  <c r="AC149" i="7"/>
  <c r="AA149" i="7"/>
  <c r="X149" i="7"/>
  <c r="T149" i="7"/>
  <c r="P149" i="7"/>
  <c r="M149" i="7"/>
  <c r="K149" i="7"/>
  <c r="N149" i="7" s="1"/>
  <c r="I149" i="7"/>
  <c r="H149" i="7"/>
  <c r="BU148" i="7"/>
  <c r="BT148" i="7"/>
  <c r="BS148" i="7"/>
  <c r="BR148" i="7"/>
  <c r="BQ148" i="7"/>
  <c r="BP148" i="7"/>
  <c r="BO148" i="7"/>
  <c r="BN148" i="7"/>
  <c r="BM148" i="7"/>
  <c r="BK148" i="7"/>
  <c r="BJ148" i="7"/>
  <c r="BI148" i="7"/>
  <c r="BH148" i="7"/>
  <c r="BG148" i="7"/>
  <c r="BF148" i="7"/>
  <c r="BE148" i="7"/>
  <c r="BD148" i="7"/>
  <c r="BC148" i="7"/>
  <c r="BA148" i="7"/>
  <c r="AW148" i="7"/>
  <c r="AV148" i="7"/>
  <c r="AU148" i="7"/>
  <c r="AT148" i="7"/>
  <c r="AS148" i="7"/>
  <c r="AR148" i="7"/>
  <c r="AQ148" i="7"/>
  <c r="AP148" i="7"/>
  <c r="AO148" i="7"/>
  <c r="AN148" i="7"/>
  <c r="AL148" i="7"/>
  <c r="AK148" i="7"/>
  <c r="AJ148" i="7"/>
  <c r="AI148" i="7"/>
  <c r="AH148" i="7"/>
  <c r="AG148" i="7"/>
  <c r="AF148" i="7"/>
  <c r="AE148" i="7"/>
  <c r="AD148" i="7"/>
  <c r="AC148" i="7"/>
  <c r="AA148" i="7"/>
  <c r="X148" i="7"/>
  <c r="T148" i="7"/>
  <c r="P148" i="7"/>
  <c r="M148" i="7"/>
  <c r="K148" i="7"/>
  <c r="N148" i="7" s="1"/>
  <c r="I148" i="7"/>
  <c r="H148" i="7"/>
  <c r="BU147" i="7"/>
  <c r="BT147" i="7"/>
  <c r="BS147" i="7"/>
  <c r="BR147" i="7"/>
  <c r="BQ147" i="7"/>
  <c r="BP147" i="7"/>
  <c r="BO147" i="7"/>
  <c r="BN147" i="7"/>
  <c r="BM147" i="7"/>
  <c r="BK147" i="7"/>
  <c r="BJ147" i="7"/>
  <c r="BI147" i="7"/>
  <c r="BH147" i="7"/>
  <c r="BG147" i="7"/>
  <c r="BF147" i="7"/>
  <c r="BE147" i="7"/>
  <c r="BD147" i="7"/>
  <c r="BC147" i="7"/>
  <c r="BA147" i="7"/>
  <c r="AW147" i="7"/>
  <c r="AV147" i="7"/>
  <c r="AU147" i="7"/>
  <c r="AT147" i="7"/>
  <c r="AS147" i="7"/>
  <c r="AR147" i="7"/>
  <c r="AQ147" i="7"/>
  <c r="AP147" i="7"/>
  <c r="AO147" i="7"/>
  <c r="AN147" i="7"/>
  <c r="AL147" i="7"/>
  <c r="AK147" i="7"/>
  <c r="AJ147" i="7"/>
  <c r="AI147" i="7"/>
  <c r="AH147" i="7"/>
  <c r="AG147" i="7"/>
  <c r="AF147" i="7"/>
  <c r="AE147" i="7"/>
  <c r="AD147" i="7"/>
  <c r="AC147" i="7"/>
  <c r="AA147" i="7"/>
  <c r="X147" i="7"/>
  <c r="T147" i="7"/>
  <c r="P147" i="7"/>
  <c r="M147" i="7"/>
  <c r="K147" i="7"/>
  <c r="N147" i="7" s="1"/>
  <c r="I147" i="7"/>
  <c r="H147" i="7"/>
  <c r="BU146" i="7"/>
  <c r="BT146" i="7"/>
  <c r="BS146" i="7"/>
  <c r="BR146" i="7"/>
  <c r="BQ146" i="7"/>
  <c r="BP146" i="7"/>
  <c r="BO146" i="7"/>
  <c r="BN146" i="7"/>
  <c r="BM146" i="7"/>
  <c r="BK146" i="7"/>
  <c r="BJ146" i="7"/>
  <c r="BI146" i="7"/>
  <c r="BH146" i="7"/>
  <c r="BG146" i="7"/>
  <c r="BF146" i="7"/>
  <c r="BE146" i="7"/>
  <c r="BD146" i="7"/>
  <c r="BC146" i="7"/>
  <c r="BA146" i="7"/>
  <c r="AW146" i="7"/>
  <c r="AV146" i="7"/>
  <c r="AU146" i="7"/>
  <c r="AT146" i="7"/>
  <c r="AS146" i="7"/>
  <c r="AR146" i="7"/>
  <c r="AQ146" i="7"/>
  <c r="AP146" i="7"/>
  <c r="AO146" i="7"/>
  <c r="AN146" i="7"/>
  <c r="AL146" i="7"/>
  <c r="AK146" i="7"/>
  <c r="AJ146" i="7"/>
  <c r="AI146" i="7"/>
  <c r="AH146" i="7"/>
  <c r="AG146" i="7"/>
  <c r="AF146" i="7"/>
  <c r="AE146" i="7"/>
  <c r="AD146" i="7"/>
  <c r="AC146" i="7"/>
  <c r="AA146" i="7"/>
  <c r="X146" i="7"/>
  <c r="T146" i="7"/>
  <c r="P146" i="7"/>
  <c r="M146" i="7"/>
  <c r="K146" i="7"/>
  <c r="N146" i="7" s="1"/>
  <c r="I146" i="7"/>
  <c r="H146" i="7"/>
  <c r="BU145" i="7"/>
  <c r="BT145" i="7"/>
  <c r="BS145" i="7"/>
  <c r="BR145" i="7"/>
  <c r="BQ145" i="7"/>
  <c r="BP145" i="7"/>
  <c r="BO145" i="7"/>
  <c r="BN145" i="7"/>
  <c r="BM145" i="7"/>
  <c r="BK145" i="7"/>
  <c r="BJ145" i="7"/>
  <c r="BI145" i="7"/>
  <c r="BH145" i="7"/>
  <c r="BG145" i="7"/>
  <c r="BF145" i="7"/>
  <c r="BE145" i="7"/>
  <c r="BD145" i="7"/>
  <c r="BC145" i="7"/>
  <c r="BA145" i="7"/>
  <c r="AW145" i="7"/>
  <c r="AV145" i="7"/>
  <c r="AU145" i="7"/>
  <c r="AT145" i="7"/>
  <c r="AS145" i="7"/>
  <c r="AR145" i="7"/>
  <c r="AQ145" i="7"/>
  <c r="AP145" i="7"/>
  <c r="AO145" i="7"/>
  <c r="AN145" i="7"/>
  <c r="AL145" i="7"/>
  <c r="AK145" i="7"/>
  <c r="AJ145" i="7"/>
  <c r="AI145" i="7"/>
  <c r="AH145" i="7"/>
  <c r="AG145" i="7"/>
  <c r="AF145" i="7"/>
  <c r="AE145" i="7"/>
  <c r="AD145" i="7"/>
  <c r="AC145" i="7"/>
  <c r="AA145" i="7"/>
  <c r="X145" i="7"/>
  <c r="T145" i="7"/>
  <c r="P145" i="7"/>
  <c r="M145" i="7"/>
  <c r="K145" i="7"/>
  <c r="N145" i="7" s="1"/>
  <c r="I145" i="7"/>
  <c r="H145" i="7"/>
  <c r="BU144" i="7"/>
  <c r="BT144" i="7"/>
  <c r="BS144" i="7"/>
  <c r="BR144" i="7"/>
  <c r="BQ144" i="7"/>
  <c r="BP144" i="7"/>
  <c r="BO144" i="7"/>
  <c r="BN144" i="7"/>
  <c r="BM144" i="7"/>
  <c r="BK144" i="7"/>
  <c r="BJ144" i="7"/>
  <c r="BI144" i="7"/>
  <c r="BH144" i="7"/>
  <c r="BG144" i="7"/>
  <c r="BF144" i="7"/>
  <c r="BE144" i="7"/>
  <c r="BD144" i="7"/>
  <c r="BC144" i="7"/>
  <c r="BA144" i="7"/>
  <c r="AW144" i="7"/>
  <c r="AV144" i="7"/>
  <c r="AU144" i="7"/>
  <c r="AT144" i="7"/>
  <c r="AS144" i="7"/>
  <c r="AR144" i="7"/>
  <c r="AQ144" i="7"/>
  <c r="AP144" i="7"/>
  <c r="AO144" i="7"/>
  <c r="AN144" i="7"/>
  <c r="AL144" i="7"/>
  <c r="AK144" i="7"/>
  <c r="AJ144" i="7"/>
  <c r="AI144" i="7"/>
  <c r="AH144" i="7"/>
  <c r="AG144" i="7"/>
  <c r="AF144" i="7"/>
  <c r="AE144" i="7"/>
  <c r="AD144" i="7"/>
  <c r="AC144" i="7"/>
  <c r="AA144" i="7"/>
  <c r="X144" i="7"/>
  <c r="T144" i="7"/>
  <c r="P144" i="7"/>
  <c r="M144" i="7"/>
  <c r="K144" i="7"/>
  <c r="N144" i="7" s="1"/>
  <c r="I144" i="7"/>
  <c r="H144" i="7"/>
  <c r="BU143" i="7"/>
  <c r="BT143" i="7"/>
  <c r="BS143" i="7"/>
  <c r="BR143" i="7"/>
  <c r="BQ143" i="7"/>
  <c r="BP143" i="7"/>
  <c r="BO143" i="7"/>
  <c r="BN143" i="7"/>
  <c r="BM143" i="7"/>
  <c r="BK143" i="7"/>
  <c r="BJ143" i="7"/>
  <c r="BI143" i="7"/>
  <c r="BH143" i="7"/>
  <c r="BG143" i="7"/>
  <c r="BF143" i="7"/>
  <c r="BE143" i="7"/>
  <c r="BD143" i="7"/>
  <c r="BC143" i="7"/>
  <c r="BA143" i="7"/>
  <c r="AW143" i="7"/>
  <c r="AV143" i="7"/>
  <c r="AU143" i="7"/>
  <c r="AT143" i="7"/>
  <c r="AS143" i="7"/>
  <c r="AR143" i="7"/>
  <c r="AQ143" i="7"/>
  <c r="AP143" i="7"/>
  <c r="AO143" i="7"/>
  <c r="AN143" i="7"/>
  <c r="AL143" i="7"/>
  <c r="AK143" i="7"/>
  <c r="AJ143" i="7"/>
  <c r="AI143" i="7"/>
  <c r="AH143" i="7"/>
  <c r="AG143" i="7"/>
  <c r="AF143" i="7"/>
  <c r="AE143" i="7"/>
  <c r="AD143" i="7"/>
  <c r="AC143" i="7"/>
  <c r="AA143" i="7"/>
  <c r="X143" i="7"/>
  <c r="T143" i="7"/>
  <c r="P143" i="7"/>
  <c r="M143" i="7"/>
  <c r="K143" i="7"/>
  <c r="N143" i="7" s="1"/>
  <c r="I143" i="7"/>
  <c r="H143" i="7"/>
  <c r="BU142" i="7"/>
  <c r="BT142" i="7"/>
  <c r="BS142" i="7"/>
  <c r="BR142" i="7"/>
  <c r="BQ142" i="7"/>
  <c r="BP142" i="7"/>
  <c r="BO142" i="7"/>
  <c r="BN142" i="7"/>
  <c r="BM142" i="7"/>
  <c r="BK142" i="7"/>
  <c r="BJ142" i="7"/>
  <c r="BI142" i="7"/>
  <c r="BH142" i="7"/>
  <c r="BG142" i="7"/>
  <c r="BF142" i="7"/>
  <c r="BE142" i="7"/>
  <c r="BD142" i="7"/>
  <c r="BC142" i="7"/>
  <c r="BA142" i="7"/>
  <c r="AW142" i="7"/>
  <c r="AV142" i="7"/>
  <c r="AU142" i="7"/>
  <c r="AT142" i="7"/>
  <c r="AS142" i="7"/>
  <c r="AR142" i="7"/>
  <c r="AQ142" i="7"/>
  <c r="AP142" i="7"/>
  <c r="AO142" i="7"/>
  <c r="AN142" i="7"/>
  <c r="AL142" i="7"/>
  <c r="AK142" i="7"/>
  <c r="AJ142" i="7"/>
  <c r="AI142" i="7"/>
  <c r="AH142" i="7"/>
  <c r="AG142" i="7"/>
  <c r="AF142" i="7"/>
  <c r="AE142" i="7"/>
  <c r="AD142" i="7"/>
  <c r="AC142" i="7"/>
  <c r="AA142" i="7"/>
  <c r="X142" i="7"/>
  <c r="T142" i="7"/>
  <c r="P142" i="7"/>
  <c r="M142" i="7"/>
  <c r="K142" i="7"/>
  <c r="N142" i="7" s="1"/>
  <c r="I142" i="7"/>
  <c r="H142" i="7"/>
  <c r="BU141" i="7"/>
  <c r="BT141" i="7"/>
  <c r="BS141" i="7"/>
  <c r="BR141" i="7"/>
  <c r="BQ141" i="7"/>
  <c r="BP141" i="7"/>
  <c r="BO141" i="7"/>
  <c r="BN141" i="7"/>
  <c r="BM141" i="7"/>
  <c r="BK141" i="7"/>
  <c r="BJ141" i="7"/>
  <c r="BI141" i="7"/>
  <c r="BH141" i="7"/>
  <c r="BG141" i="7"/>
  <c r="BF141" i="7"/>
  <c r="BE141" i="7"/>
  <c r="BD141" i="7"/>
  <c r="BC141" i="7"/>
  <c r="BA141" i="7"/>
  <c r="AW141" i="7"/>
  <c r="AV141" i="7"/>
  <c r="AU141" i="7"/>
  <c r="AT141" i="7"/>
  <c r="AS141" i="7"/>
  <c r="AR141" i="7"/>
  <c r="AQ141" i="7"/>
  <c r="AP141" i="7"/>
  <c r="AO141" i="7"/>
  <c r="AN141" i="7"/>
  <c r="AL141" i="7"/>
  <c r="AK141" i="7"/>
  <c r="AJ141" i="7"/>
  <c r="AI141" i="7"/>
  <c r="AH141" i="7"/>
  <c r="AG141" i="7"/>
  <c r="AF141" i="7"/>
  <c r="AE141" i="7"/>
  <c r="AD141" i="7"/>
  <c r="AC141" i="7"/>
  <c r="AA141" i="7"/>
  <c r="X141" i="7"/>
  <c r="T141" i="7"/>
  <c r="P141" i="7"/>
  <c r="M141" i="7"/>
  <c r="K141" i="7"/>
  <c r="N141" i="7" s="1"/>
  <c r="I141" i="7"/>
  <c r="H141" i="7"/>
  <c r="BU140" i="7"/>
  <c r="BT140" i="7"/>
  <c r="BS140" i="7"/>
  <c r="BR140" i="7"/>
  <c r="BQ140" i="7"/>
  <c r="BP140" i="7"/>
  <c r="BO140" i="7"/>
  <c r="BN140" i="7"/>
  <c r="BM140" i="7"/>
  <c r="BK140" i="7"/>
  <c r="BJ140" i="7"/>
  <c r="BI140" i="7"/>
  <c r="BH140" i="7"/>
  <c r="BG140" i="7"/>
  <c r="BF140" i="7"/>
  <c r="BE140" i="7"/>
  <c r="BD140" i="7"/>
  <c r="BC140" i="7"/>
  <c r="BA140" i="7"/>
  <c r="AW140" i="7"/>
  <c r="AV140" i="7"/>
  <c r="AU140" i="7"/>
  <c r="AT140" i="7"/>
  <c r="AS140" i="7"/>
  <c r="AR140" i="7"/>
  <c r="AQ140" i="7"/>
  <c r="AP140" i="7"/>
  <c r="AO140" i="7"/>
  <c r="AN140" i="7"/>
  <c r="AL140" i="7"/>
  <c r="AK140" i="7"/>
  <c r="AJ140" i="7"/>
  <c r="AI140" i="7"/>
  <c r="AH140" i="7"/>
  <c r="AG140" i="7"/>
  <c r="AF140" i="7"/>
  <c r="AE140" i="7"/>
  <c r="AD140" i="7"/>
  <c r="AC140" i="7"/>
  <c r="AA140" i="7"/>
  <c r="X140" i="7"/>
  <c r="T140" i="7"/>
  <c r="P140" i="7"/>
  <c r="M140" i="7"/>
  <c r="K140" i="7"/>
  <c r="N140" i="7" s="1"/>
  <c r="I140" i="7"/>
  <c r="H140" i="7"/>
  <c r="BU139" i="7"/>
  <c r="BT139" i="7"/>
  <c r="BS139" i="7"/>
  <c r="BR139" i="7"/>
  <c r="BQ139" i="7"/>
  <c r="BP139" i="7"/>
  <c r="BO139" i="7"/>
  <c r="BN139" i="7"/>
  <c r="BM139" i="7"/>
  <c r="BK139" i="7"/>
  <c r="BJ139" i="7"/>
  <c r="BI139" i="7"/>
  <c r="BH139" i="7"/>
  <c r="BG139" i="7"/>
  <c r="BF139" i="7"/>
  <c r="BE139" i="7"/>
  <c r="BD139" i="7"/>
  <c r="BC139" i="7"/>
  <c r="BA139" i="7"/>
  <c r="AW139" i="7"/>
  <c r="AV139" i="7"/>
  <c r="AU139" i="7"/>
  <c r="AT139" i="7"/>
  <c r="AS139" i="7"/>
  <c r="AR139" i="7"/>
  <c r="AQ139" i="7"/>
  <c r="AP139" i="7"/>
  <c r="AO139" i="7"/>
  <c r="AN139" i="7"/>
  <c r="AL139" i="7"/>
  <c r="AK139" i="7"/>
  <c r="AJ139" i="7"/>
  <c r="AI139" i="7"/>
  <c r="AH139" i="7"/>
  <c r="AG139" i="7"/>
  <c r="AF139" i="7"/>
  <c r="AE139" i="7"/>
  <c r="AD139" i="7"/>
  <c r="AC139" i="7"/>
  <c r="AA139" i="7"/>
  <c r="X139" i="7"/>
  <c r="T139" i="7"/>
  <c r="P139" i="7"/>
  <c r="M139" i="7"/>
  <c r="K139" i="7"/>
  <c r="N139" i="7" s="1"/>
  <c r="I139" i="7"/>
  <c r="H139" i="7"/>
  <c r="BU138" i="7"/>
  <c r="BT138" i="7"/>
  <c r="BS138" i="7"/>
  <c r="BR138" i="7"/>
  <c r="BQ138" i="7"/>
  <c r="BP138" i="7"/>
  <c r="BO138" i="7"/>
  <c r="BN138" i="7"/>
  <c r="BM138" i="7"/>
  <c r="BK138" i="7"/>
  <c r="BJ138" i="7"/>
  <c r="BI138" i="7"/>
  <c r="BH138" i="7"/>
  <c r="BG138" i="7"/>
  <c r="BF138" i="7"/>
  <c r="BE138" i="7"/>
  <c r="BD138" i="7"/>
  <c r="BC138" i="7"/>
  <c r="BA138" i="7"/>
  <c r="AW138" i="7"/>
  <c r="AV138" i="7"/>
  <c r="AU138" i="7"/>
  <c r="AT138" i="7"/>
  <c r="AS138" i="7"/>
  <c r="AR138" i="7"/>
  <c r="AQ138" i="7"/>
  <c r="AP138" i="7"/>
  <c r="AO138" i="7"/>
  <c r="AN138" i="7"/>
  <c r="AL138" i="7"/>
  <c r="AK138" i="7"/>
  <c r="AJ138" i="7"/>
  <c r="AI138" i="7"/>
  <c r="AH138" i="7"/>
  <c r="AG138" i="7"/>
  <c r="AF138" i="7"/>
  <c r="AE138" i="7"/>
  <c r="AD138" i="7"/>
  <c r="AC138" i="7"/>
  <c r="AA138" i="7"/>
  <c r="X138" i="7"/>
  <c r="T138" i="7"/>
  <c r="P138" i="7"/>
  <c r="M138" i="7"/>
  <c r="K138" i="7"/>
  <c r="N138" i="7" s="1"/>
  <c r="I138" i="7"/>
  <c r="H138" i="7"/>
  <c r="BU137" i="7"/>
  <c r="BT137" i="7"/>
  <c r="BS137" i="7"/>
  <c r="BR137" i="7"/>
  <c r="BQ137" i="7"/>
  <c r="BP137" i="7"/>
  <c r="BO137" i="7"/>
  <c r="BN137" i="7"/>
  <c r="BM137" i="7"/>
  <c r="BK137" i="7"/>
  <c r="BJ137" i="7"/>
  <c r="BI137" i="7"/>
  <c r="BH137" i="7"/>
  <c r="BG137" i="7"/>
  <c r="BF137" i="7"/>
  <c r="BE137" i="7"/>
  <c r="BD137" i="7"/>
  <c r="BC137" i="7"/>
  <c r="BA137" i="7"/>
  <c r="AW137" i="7"/>
  <c r="AV137" i="7"/>
  <c r="AU137" i="7"/>
  <c r="AT137" i="7"/>
  <c r="AS137" i="7"/>
  <c r="AR137" i="7"/>
  <c r="AQ137" i="7"/>
  <c r="AP137" i="7"/>
  <c r="AO137" i="7"/>
  <c r="AN137" i="7"/>
  <c r="AL137" i="7"/>
  <c r="AK137" i="7"/>
  <c r="AJ137" i="7"/>
  <c r="AI137" i="7"/>
  <c r="AH137" i="7"/>
  <c r="AG137" i="7"/>
  <c r="AF137" i="7"/>
  <c r="AE137" i="7"/>
  <c r="AD137" i="7"/>
  <c r="AC137" i="7"/>
  <c r="AA137" i="7"/>
  <c r="X137" i="7"/>
  <c r="T137" i="7"/>
  <c r="P137" i="7"/>
  <c r="M137" i="7"/>
  <c r="K137" i="7"/>
  <c r="N137" i="7" s="1"/>
  <c r="I137" i="7"/>
  <c r="H137" i="7"/>
  <c r="BU136" i="7"/>
  <c r="BT136" i="7"/>
  <c r="BS136" i="7"/>
  <c r="BR136" i="7"/>
  <c r="BQ136" i="7"/>
  <c r="BP136" i="7"/>
  <c r="BO136" i="7"/>
  <c r="BN136" i="7"/>
  <c r="BM136" i="7"/>
  <c r="BK136" i="7"/>
  <c r="BJ136" i="7"/>
  <c r="BI136" i="7"/>
  <c r="BH136" i="7"/>
  <c r="BG136" i="7"/>
  <c r="BF136" i="7"/>
  <c r="BE136" i="7"/>
  <c r="BD136" i="7"/>
  <c r="BC136" i="7"/>
  <c r="BA136" i="7"/>
  <c r="AW136" i="7"/>
  <c r="AV136" i="7"/>
  <c r="AU136" i="7"/>
  <c r="AT136" i="7"/>
  <c r="AS136" i="7"/>
  <c r="AR136" i="7"/>
  <c r="AQ136" i="7"/>
  <c r="AP136" i="7"/>
  <c r="AO136" i="7"/>
  <c r="AN136" i="7"/>
  <c r="AL136" i="7"/>
  <c r="AK136" i="7"/>
  <c r="AJ136" i="7"/>
  <c r="AI136" i="7"/>
  <c r="AH136" i="7"/>
  <c r="AG136" i="7"/>
  <c r="AF136" i="7"/>
  <c r="AE136" i="7"/>
  <c r="AD136" i="7"/>
  <c r="AC136" i="7"/>
  <c r="AA136" i="7"/>
  <c r="X136" i="7"/>
  <c r="T136" i="7"/>
  <c r="P136" i="7"/>
  <c r="M136" i="7"/>
  <c r="K136" i="7"/>
  <c r="N136" i="7" s="1"/>
  <c r="I136" i="7"/>
  <c r="H136" i="7"/>
  <c r="BU135" i="7"/>
  <c r="BT135" i="7"/>
  <c r="BS135" i="7"/>
  <c r="BR135" i="7"/>
  <c r="BQ135" i="7"/>
  <c r="BP135" i="7"/>
  <c r="BO135" i="7"/>
  <c r="BN135" i="7"/>
  <c r="BM135" i="7"/>
  <c r="BK135" i="7"/>
  <c r="BJ135" i="7"/>
  <c r="BI135" i="7"/>
  <c r="BH135" i="7"/>
  <c r="BG135" i="7"/>
  <c r="BF135" i="7"/>
  <c r="BE135" i="7"/>
  <c r="BD135" i="7"/>
  <c r="BC135" i="7"/>
  <c r="BA135" i="7"/>
  <c r="AW135" i="7"/>
  <c r="AV135" i="7"/>
  <c r="AU135" i="7"/>
  <c r="AT135" i="7"/>
  <c r="AS135" i="7"/>
  <c r="AR135" i="7"/>
  <c r="AQ135" i="7"/>
  <c r="AP135" i="7"/>
  <c r="AO135" i="7"/>
  <c r="AN135" i="7"/>
  <c r="AL135" i="7"/>
  <c r="AK135" i="7"/>
  <c r="AJ135" i="7"/>
  <c r="AI135" i="7"/>
  <c r="AH135" i="7"/>
  <c r="AG135" i="7"/>
  <c r="AF135" i="7"/>
  <c r="AE135" i="7"/>
  <c r="AD135" i="7"/>
  <c r="AC135" i="7"/>
  <c r="AA135" i="7"/>
  <c r="X135" i="7"/>
  <c r="T135" i="7"/>
  <c r="P135" i="7"/>
  <c r="M135" i="7"/>
  <c r="K135" i="7"/>
  <c r="N135" i="7" s="1"/>
  <c r="I135" i="7"/>
  <c r="H135" i="7"/>
  <c r="BU134" i="7"/>
  <c r="BT134" i="7"/>
  <c r="BS134" i="7"/>
  <c r="BR134" i="7"/>
  <c r="BQ134" i="7"/>
  <c r="BP134" i="7"/>
  <c r="BO134" i="7"/>
  <c r="BN134" i="7"/>
  <c r="BM134" i="7"/>
  <c r="BK134" i="7"/>
  <c r="BJ134" i="7"/>
  <c r="BI134" i="7"/>
  <c r="BH134" i="7"/>
  <c r="BG134" i="7"/>
  <c r="BF134" i="7"/>
  <c r="BE134" i="7"/>
  <c r="BD134" i="7"/>
  <c r="BC134" i="7"/>
  <c r="BA134" i="7"/>
  <c r="AW134" i="7"/>
  <c r="AV134" i="7"/>
  <c r="AU134" i="7"/>
  <c r="AT134" i="7"/>
  <c r="AS134" i="7"/>
  <c r="AR134" i="7"/>
  <c r="AQ134" i="7"/>
  <c r="AP134" i="7"/>
  <c r="AO134" i="7"/>
  <c r="AN134" i="7"/>
  <c r="AL134" i="7"/>
  <c r="AK134" i="7"/>
  <c r="AJ134" i="7"/>
  <c r="AI134" i="7"/>
  <c r="AH134" i="7"/>
  <c r="AG134" i="7"/>
  <c r="AF134" i="7"/>
  <c r="AE134" i="7"/>
  <c r="AD134" i="7"/>
  <c r="AC134" i="7"/>
  <c r="AA134" i="7"/>
  <c r="X134" i="7"/>
  <c r="T134" i="7"/>
  <c r="P134" i="7"/>
  <c r="M134" i="7"/>
  <c r="K134" i="7"/>
  <c r="N134" i="7" s="1"/>
  <c r="I134" i="7"/>
  <c r="H134" i="7"/>
  <c r="BU133" i="7"/>
  <c r="BT133" i="7"/>
  <c r="BS133" i="7"/>
  <c r="BR133" i="7"/>
  <c r="BQ133" i="7"/>
  <c r="BP133" i="7"/>
  <c r="BO133" i="7"/>
  <c r="BN133" i="7"/>
  <c r="BM133" i="7"/>
  <c r="BK133" i="7"/>
  <c r="BJ133" i="7"/>
  <c r="BI133" i="7"/>
  <c r="BH133" i="7"/>
  <c r="BG133" i="7"/>
  <c r="BF133" i="7"/>
  <c r="BE133" i="7"/>
  <c r="BD133" i="7"/>
  <c r="BC133" i="7"/>
  <c r="BA133" i="7"/>
  <c r="AW133" i="7"/>
  <c r="AV133" i="7"/>
  <c r="AU133" i="7"/>
  <c r="AT133" i="7"/>
  <c r="AS133" i="7"/>
  <c r="AR133" i="7"/>
  <c r="AQ133" i="7"/>
  <c r="AP133" i="7"/>
  <c r="AO133" i="7"/>
  <c r="AN133" i="7"/>
  <c r="AL133" i="7"/>
  <c r="AK133" i="7"/>
  <c r="AJ133" i="7"/>
  <c r="AI133" i="7"/>
  <c r="AH133" i="7"/>
  <c r="AG133" i="7"/>
  <c r="AF133" i="7"/>
  <c r="AE133" i="7"/>
  <c r="AD133" i="7"/>
  <c r="AC133" i="7"/>
  <c r="AA133" i="7"/>
  <c r="X133" i="7"/>
  <c r="T133" i="7"/>
  <c r="P133" i="7"/>
  <c r="M133" i="7"/>
  <c r="K133" i="7"/>
  <c r="N133" i="7" s="1"/>
  <c r="I133" i="7"/>
  <c r="H133" i="7"/>
  <c r="BU132" i="7"/>
  <c r="BT132" i="7"/>
  <c r="BS132" i="7"/>
  <c r="BR132" i="7"/>
  <c r="BQ132" i="7"/>
  <c r="BP132" i="7"/>
  <c r="BO132" i="7"/>
  <c r="BN132" i="7"/>
  <c r="BM132" i="7"/>
  <c r="BK132" i="7"/>
  <c r="BJ132" i="7"/>
  <c r="BI132" i="7"/>
  <c r="BH132" i="7"/>
  <c r="BG132" i="7"/>
  <c r="BF132" i="7"/>
  <c r="BE132" i="7"/>
  <c r="BD132" i="7"/>
  <c r="BC132" i="7"/>
  <c r="BA132" i="7"/>
  <c r="AW132" i="7"/>
  <c r="AV132" i="7"/>
  <c r="AU132" i="7"/>
  <c r="AT132" i="7"/>
  <c r="AS132" i="7"/>
  <c r="AR132" i="7"/>
  <c r="AQ132" i="7"/>
  <c r="AP132" i="7"/>
  <c r="AO132" i="7"/>
  <c r="AN132" i="7"/>
  <c r="AL132" i="7"/>
  <c r="AK132" i="7"/>
  <c r="AJ132" i="7"/>
  <c r="AI132" i="7"/>
  <c r="AH132" i="7"/>
  <c r="AG132" i="7"/>
  <c r="AF132" i="7"/>
  <c r="AE132" i="7"/>
  <c r="AD132" i="7"/>
  <c r="AC132" i="7"/>
  <c r="AA132" i="7"/>
  <c r="X132" i="7"/>
  <c r="T132" i="7"/>
  <c r="P132" i="7"/>
  <c r="M132" i="7"/>
  <c r="K132" i="7"/>
  <c r="N132" i="7" s="1"/>
  <c r="I132" i="7"/>
  <c r="H132" i="7"/>
  <c r="BU131" i="7"/>
  <c r="BT131" i="7"/>
  <c r="BS131" i="7"/>
  <c r="BR131" i="7"/>
  <c r="BQ131" i="7"/>
  <c r="BP131" i="7"/>
  <c r="BO131" i="7"/>
  <c r="BN131" i="7"/>
  <c r="BM131" i="7"/>
  <c r="BK131" i="7"/>
  <c r="BJ131" i="7"/>
  <c r="BI131" i="7"/>
  <c r="BH131" i="7"/>
  <c r="BG131" i="7"/>
  <c r="BF131" i="7"/>
  <c r="BE131" i="7"/>
  <c r="BD131" i="7"/>
  <c r="BC131" i="7"/>
  <c r="BA131" i="7"/>
  <c r="AW131" i="7"/>
  <c r="AV131" i="7"/>
  <c r="AU131" i="7"/>
  <c r="AT131" i="7"/>
  <c r="AS131" i="7"/>
  <c r="AR131" i="7"/>
  <c r="AQ131" i="7"/>
  <c r="AP131" i="7"/>
  <c r="AO131" i="7"/>
  <c r="AN131" i="7"/>
  <c r="AL131" i="7"/>
  <c r="AK131" i="7"/>
  <c r="AJ131" i="7"/>
  <c r="AI131" i="7"/>
  <c r="AH131" i="7"/>
  <c r="AG131" i="7"/>
  <c r="AF131" i="7"/>
  <c r="AE131" i="7"/>
  <c r="AD131" i="7"/>
  <c r="AC131" i="7"/>
  <c r="AA131" i="7"/>
  <c r="X131" i="7"/>
  <c r="T131" i="7"/>
  <c r="P131" i="7"/>
  <c r="M131" i="7"/>
  <c r="K131" i="7"/>
  <c r="N131" i="7" s="1"/>
  <c r="I131" i="7"/>
  <c r="H131" i="7"/>
  <c r="BU130" i="7"/>
  <c r="BT130" i="7"/>
  <c r="BS130" i="7"/>
  <c r="BR130" i="7"/>
  <c r="BQ130" i="7"/>
  <c r="BP130" i="7"/>
  <c r="BO130" i="7"/>
  <c r="BN130" i="7"/>
  <c r="BM130" i="7"/>
  <c r="BK130" i="7"/>
  <c r="BJ130" i="7"/>
  <c r="BI130" i="7"/>
  <c r="BH130" i="7"/>
  <c r="BG130" i="7"/>
  <c r="BF130" i="7"/>
  <c r="BE130" i="7"/>
  <c r="BD130" i="7"/>
  <c r="BC130" i="7"/>
  <c r="BA130" i="7"/>
  <c r="AW130" i="7"/>
  <c r="AV130" i="7"/>
  <c r="AU130" i="7"/>
  <c r="AT130" i="7"/>
  <c r="AS130" i="7"/>
  <c r="AR130" i="7"/>
  <c r="AQ130" i="7"/>
  <c r="AP130" i="7"/>
  <c r="AO130" i="7"/>
  <c r="AN130" i="7"/>
  <c r="AL130" i="7"/>
  <c r="AK130" i="7"/>
  <c r="AJ130" i="7"/>
  <c r="AI130" i="7"/>
  <c r="AH130" i="7"/>
  <c r="AG130" i="7"/>
  <c r="AF130" i="7"/>
  <c r="AE130" i="7"/>
  <c r="AD130" i="7"/>
  <c r="AC130" i="7"/>
  <c r="AA130" i="7"/>
  <c r="X130" i="7"/>
  <c r="T130" i="7"/>
  <c r="P130" i="7"/>
  <c r="M130" i="7"/>
  <c r="K130" i="7"/>
  <c r="N130" i="7" s="1"/>
  <c r="I130" i="7"/>
  <c r="H130" i="7"/>
  <c r="BU129" i="7"/>
  <c r="BT129" i="7"/>
  <c r="BS129" i="7"/>
  <c r="BR129" i="7"/>
  <c r="BQ129" i="7"/>
  <c r="BP129" i="7"/>
  <c r="BO129" i="7"/>
  <c r="BN129" i="7"/>
  <c r="BM129" i="7"/>
  <c r="BK129" i="7"/>
  <c r="BJ129" i="7"/>
  <c r="BI129" i="7"/>
  <c r="BH129" i="7"/>
  <c r="BG129" i="7"/>
  <c r="BF129" i="7"/>
  <c r="BE129" i="7"/>
  <c r="BD129" i="7"/>
  <c r="BC129" i="7"/>
  <c r="BA129" i="7"/>
  <c r="AW129" i="7"/>
  <c r="AV129" i="7"/>
  <c r="AU129" i="7"/>
  <c r="AT129" i="7"/>
  <c r="AS129" i="7"/>
  <c r="AR129" i="7"/>
  <c r="AQ129" i="7"/>
  <c r="AP129" i="7"/>
  <c r="AO129" i="7"/>
  <c r="AN129" i="7"/>
  <c r="AL129" i="7"/>
  <c r="AK129" i="7"/>
  <c r="AJ129" i="7"/>
  <c r="AI129" i="7"/>
  <c r="AH129" i="7"/>
  <c r="AG129" i="7"/>
  <c r="AF129" i="7"/>
  <c r="AE129" i="7"/>
  <c r="AD129" i="7"/>
  <c r="AC129" i="7"/>
  <c r="AA129" i="7"/>
  <c r="X129" i="7"/>
  <c r="T129" i="7"/>
  <c r="P129" i="7"/>
  <c r="M129" i="7"/>
  <c r="K129" i="7"/>
  <c r="N129" i="7" s="1"/>
  <c r="I129" i="7"/>
  <c r="H129" i="7"/>
  <c r="BU128" i="7"/>
  <c r="BT128" i="7"/>
  <c r="BS128" i="7"/>
  <c r="BR128" i="7"/>
  <c r="BQ128" i="7"/>
  <c r="BP128" i="7"/>
  <c r="BO128" i="7"/>
  <c r="BN128" i="7"/>
  <c r="BM128" i="7"/>
  <c r="BK128" i="7"/>
  <c r="BJ128" i="7"/>
  <c r="BI128" i="7"/>
  <c r="BH128" i="7"/>
  <c r="BG128" i="7"/>
  <c r="BF128" i="7"/>
  <c r="BE128" i="7"/>
  <c r="BD128" i="7"/>
  <c r="BC128" i="7"/>
  <c r="BA128" i="7"/>
  <c r="AW128" i="7"/>
  <c r="AV128" i="7"/>
  <c r="AU128" i="7"/>
  <c r="AT128" i="7"/>
  <c r="AS128" i="7"/>
  <c r="AR128" i="7"/>
  <c r="AQ128" i="7"/>
  <c r="AP128" i="7"/>
  <c r="AO128" i="7"/>
  <c r="AN128" i="7"/>
  <c r="AL128" i="7"/>
  <c r="AK128" i="7"/>
  <c r="AJ128" i="7"/>
  <c r="AI128" i="7"/>
  <c r="AH128" i="7"/>
  <c r="AG128" i="7"/>
  <c r="AF128" i="7"/>
  <c r="AE128" i="7"/>
  <c r="AD128" i="7"/>
  <c r="AC128" i="7"/>
  <c r="AA128" i="7"/>
  <c r="X128" i="7"/>
  <c r="T128" i="7"/>
  <c r="P128" i="7"/>
  <c r="M128" i="7"/>
  <c r="K128" i="7"/>
  <c r="N128" i="7" s="1"/>
  <c r="I128" i="7"/>
  <c r="H128" i="7"/>
  <c r="BU127" i="7"/>
  <c r="BT127" i="7"/>
  <c r="BS127" i="7"/>
  <c r="BR127" i="7"/>
  <c r="BQ127" i="7"/>
  <c r="BP127" i="7"/>
  <c r="BO127" i="7"/>
  <c r="BN127" i="7"/>
  <c r="BM127" i="7"/>
  <c r="BK127" i="7"/>
  <c r="BJ127" i="7"/>
  <c r="BI127" i="7"/>
  <c r="BH127" i="7"/>
  <c r="BG127" i="7"/>
  <c r="BF127" i="7"/>
  <c r="BE127" i="7"/>
  <c r="BD127" i="7"/>
  <c r="BC127" i="7"/>
  <c r="BA127" i="7"/>
  <c r="AW127" i="7"/>
  <c r="AV127" i="7"/>
  <c r="AU127" i="7"/>
  <c r="AT127" i="7"/>
  <c r="AS127" i="7"/>
  <c r="AR127" i="7"/>
  <c r="AQ127" i="7"/>
  <c r="AP127" i="7"/>
  <c r="AO127" i="7"/>
  <c r="AN127" i="7"/>
  <c r="AL127" i="7"/>
  <c r="AK127" i="7"/>
  <c r="AJ127" i="7"/>
  <c r="AI127" i="7"/>
  <c r="AH127" i="7"/>
  <c r="AG127" i="7"/>
  <c r="AF127" i="7"/>
  <c r="AE127" i="7"/>
  <c r="AD127" i="7"/>
  <c r="AC127" i="7"/>
  <c r="AA127" i="7"/>
  <c r="X127" i="7"/>
  <c r="T127" i="7"/>
  <c r="P127" i="7"/>
  <c r="M127" i="7"/>
  <c r="K127" i="7"/>
  <c r="N127" i="7" s="1"/>
  <c r="I127" i="7"/>
  <c r="H127" i="7"/>
  <c r="BU126" i="7"/>
  <c r="BT126" i="7"/>
  <c r="BS126" i="7"/>
  <c r="BR126" i="7"/>
  <c r="BQ126" i="7"/>
  <c r="BP126" i="7"/>
  <c r="BO126" i="7"/>
  <c r="BN126" i="7"/>
  <c r="BM126" i="7"/>
  <c r="BK126" i="7"/>
  <c r="BJ126" i="7"/>
  <c r="BI126" i="7"/>
  <c r="BH126" i="7"/>
  <c r="BG126" i="7"/>
  <c r="BF126" i="7"/>
  <c r="BE126" i="7"/>
  <c r="BD126" i="7"/>
  <c r="BC126" i="7"/>
  <c r="BA126" i="7"/>
  <c r="AW126" i="7"/>
  <c r="AV126" i="7"/>
  <c r="AU126" i="7"/>
  <c r="AT126" i="7"/>
  <c r="AS126" i="7"/>
  <c r="AR126" i="7"/>
  <c r="AQ126" i="7"/>
  <c r="AP126" i="7"/>
  <c r="AO126" i="7"/>
  <c r="AN126" i="7"/>
  <c r="AL126" i="7"/>
  <c r="AK126" i="7"/>
  <c r="AJ126" i="7"/>
  <c r="AI126" i="7"/>
  <c r="AH126" i="7"/>
  <c r="AG126" i="7"/>
  <c r="AF126" i="7"/>
  <c r="AE126" i="7"/>
  <c r="AD126" i="7"/>
  <c r="AC126" i="7"/>
  <c r="AA126" i="7"/>
  <c r="X126" i="7"/>
  <c r="T126" i="7"/>
  <c r="P126" i="7"/>
  <c r="M126" i="7"/>
  <c r="K126" i="7"/>
  <c r="N126" i="7" s="1"/>
  <c r="I126" i="7"/>
  <c r="H126" i="7"/>
  <c r="BU125" i="7"/>
  <c r="BT125" i="7"/>
  <c r="BS125" i="7"/>
  <c r="BR125" i="7"/>
  <c r="BQ125" i="7"/>
  <c r="BP125" i="7"/>
  <c r="BO125" i="7"/>
  <c r="BN125" i="7"/>
  <c r="BM125" i="7"/>
  <c r="BK125" i="7"/>
  <c r="BJ125" i="7"/>
  <c r="BI125" i="7"/>
  <c r="BH125" i="7"/>
  <c r="BG125" i="7"/>
  <c r="BF125" i="7"/>
  <c r="BE125" i="7"/>
  <c r="BD125" i="7"/>
  <c r="BC125" i="7"/>
  <c r="BA125" i="7"/>
  <c r="AW125" i="7"/>
  <c r="AV125" i="7"/>
  <c r="AU125" i="7"/>
  <c r="AT125" i="7"/>
  <c r="AS125" i="7"/>
  <c r="AR125" i="7"/>
  <c r="AQ125" i="7"/>
  <c r="AP125" i="7"/>
  <c r="AO125" i="7"/>
  <c r="AN125" i="7"/>
  <c r="AL125" i="7"/>
  <c r="AK125" i="7"/>
  <c r="AJ125" i="7"/>
  <c r="AI125" i="7"/>
  <c r="AH125" i="7"/>
  <c r="AG125" i="7"/>
  <c r="AF125" i="7"/>
  <c r="AE125" i="7"/>
  <c r="AD125" i="7"/>
  <c r="AC125" i="7"/>
  <c r="AA125" i="7"/>
  <c r="X125" i="7"/>
  <c r="T125" i="7"/>
  <c r="P125" i="7"/>
  <c r="M125" i="7"/>
  <c r="K125" i="7"/>
  <c r="N125" i="7" s="1"/>
  <c r="I125" i="7"/>
  <c r="H125" i="7"/>
  <c r="BU124" i="7"/>
  <c r="BT124" i="7"/>
  <c r="BS124" i="7"/>
  <c r="BR124" i="7"/>
  <c r="BQ124" i="7"/>
  <c r="BP124" i="7"/>
  <c r="BO124" i="7"/>
  <c r="BN124" i="7"/>
  <c r="BM124" i="7"/>
  <c r="BK124" i="7"/>
  <c r="BJ124" i="7"/>
  <c r="BI124" i="7"/>
  <c r="BH124" i="7"/>
  <c r="BG124" i="7"/>
  <c r="BF124" i="7"/>
  <c r="BE124" i="7"/>
  <c r="BD124" i="7"/>
  <c r="BC124" i="7"/>
  <c r="BA124" i="7"/>
  <c r="AW124" i="7"/>
  <c r="AV124" i="7"/>
  <c r="AU124" i="7"/>
  <c r="AT124" i="7"/>
  <c r="AS124" i="7"/>
  <c r="AR124" i="7"/>
  <c r="AQ124" i="7"/>
  <c r="AP124" i="7"/>
  <c r="AO124" i="7"/>
  <c r="AN124" i="7"/>
  <c r="AL124" i="7"/>
  <c r="AK124" i="7"/>
  <c r="AJ124" i="7"/>
  <c r="AI124" i="7"/>
  <c r="AH124" i="7"/>
  <c r="AG124" i="7"/>
  <c r="AF124" i="7"/>
  <c r="AE124" i="7"/>
  <c r="AD124" i="7"/>
  <c r="AC124" i="7"/>
  <c r="AA124" i="7"/>
  <c r="X124" i="7"/>
  <c r="T124" i="7"/>
  <c r="P124" i="7"/>
  <c r="M124" i="7"/>
  <c r="K124" i="7"/>
  <c r="N124" i="7" s="1"/>
  <c r="I124" i="7"/>
  <c r="H124" i="7"/>
  <c r="BU123" i="7"/>
  <c r="BT123" i="7"/>
  <c r="BS123" i="7"/>
  <c r="BR123" i="7"/>
  <c r="BQ123" i="7"/>
  <c r="BP123" i="7"/>
  <c r="BO123" i="7"/>
  <c r="BN123" i="7"/>
  <c r="BM123" i="7"/>
  <c r="BK123" i="7"/>
  <c r="BJ123" i="7"/>
  <c r="BI123" i="7"/>
  <c r="BH123" i="7"/>
  <c r="BG123" i="7"/>
  <c r="BF123" i="7"/>
  <c r="BE123" i="7"/>
  <c r="BD123" i="7"/>
  <c r="BC123" i="7"/>
  <c r="BA123" i="7"/>
  <c r="AW123" i="7"/>
  <c r="AV123" i="7"/>
  <c r="AU123" i="7"/>
  <c r="AT123" i="7"/>
  <c r="AS123" i="7"/>
  <c r="AR123" i="7"/>
  <c r="AQ123" i="7"/>
  <c r="AP123" i="7"/>
  <c r="AO123" i="7"/>
  <c r="AN123" i="7"/>
  <c r="AL123" i="7"/>
  <c r="AK123" i="7"/>
  <c r="AJ123" i="7"/>
  <c r="AI123" i="7"/>
  <c r="AH123" i="7"/>
  <c r="AG123" i="7"/>
  <c r="AF123" i="7"/>
  <c r="AE123" i="7"/>
  <c r="AD123" i="7"/>
  <c r="AC123" i="7"/>
  <c r="AA123" i="7"/>
  <c r="X123" i="7"/>
  <c r="T123" i="7"/>
  <c r="P123" i="7"/>
  <c r="M123" i="7"/>
  <c r="K123" i="7"/>
  <c r="N123" i="7" s="1"/>
  <c r="I123" i="7"/>
  <c r="H123" i="7"/>
  <c r="BU122" i="7"/>
  <c r="BT122" i="7"/>
  <c r="BS122" i="7"/>
  <c r="BR122" i="7"/>
  <c r="BQ122" i="7"/>
  <c r="BP122" i="7"/>
  <c r="BO122" i="7"/>
  <c r="BN122" i="7"/>
  <c r="BM122" i="7"/>
  <c r="BK122" i="7"/>
  <c r="BJ122" i="7"/>
  <c r="BI122" i="7"/>
  <c r="BH122" i="7"/>
  <c r="BG122" i="7"/>
  <c r="BF122" i="7"/>
  <c r="BE122" i="7"/>
  <c r="BD122" i="7"/>
  <c r="BC122" i="7"/>
  <c r="BA122" i="7"/>
  <c r="AW122" i="7"/>
  <c r="AV122" i="7"/>
  <c r="AU122" i="7"/>
  <c r="AT122" i="7"/>
  <c r="AS122" i="7"/>
  <c r="AR122" i="7"/>
  <c r="AQ122" i="7"/>
  <c r="AP122" i="7"/>
  <c r="AO122" i="7"/>
  <c r="AN122" i="7"/>
  <c r="AL122" i="7"/>
  <c r="AK122" i="7"/>
  <c r="AJ122" i="7"/>
  <c r="AI122" i="7"/>
  <c r="AH122" i="7"/>
  <c r="AG122" i="7"/>
  <c r="AF122" i="7"/>
  <c r="AE122" i="7"/>
  <c r="AD122" i="7"/>
  <c r="AC122" i="7"/>
  <c r="AA122" i="7"/>
  <c r="X122" i="7"/>
  <c r="T122" i="7"/>
  <c r="P122" i="7"/>
  <c r="M122" i="7"/>
  <c r="K122" i="7"/>
  <c r="N122" i="7" s="1"/>
  <c r="I122" i="7"/>
  <c r="H122" i="7"/>
  <c r="BU121" i="7"/>
  <c r="BT121" i="7"/>
  <c r="BS121" i="7"/>
  <c r="BR121" i="7"/>
  <c r="BQ121" i="7"/>
  <c r="BP121" i="7"/>
  <c r="BO121" i="7"/>
  <c r="BN121" i="7"/>
  <c r="BM121" i="7"/>
  <c r="BK121" i="7"/>
  <c r="BJ121" i="7"/>
  <c r="BI121" i="7"/>
  <c r="BH121" i="7"/>
  <c r="BG121" i="7"/>
  <c r="BF121" i="7"/>
  <c r="BE121" i="7"/>
  <c r="BD121" i="7"/>
  <c r="BC121" i="7"/>
  <c r="BA121" i="7"/>
  <c r="AW121" i="7"/>
  <c r="AV121" i="7"/>
  <c r="AU121" i="7"/>
  <c r="AT121" i="7"/>
  <c r="AS121" i="7"/>
  <c r="AR121" i="7"/>
  <c r="AQ121" i="7"/>
  <c r="AP121" i="7"/>
  <c r="AO121" i="7"/>
  <c r="AN121" i="7"/>
  <c r="AL121" i="7"/>
  <c r="AK121" i="7"/>
  <c r="AJ121" i="7"/>
  <c r="AI121" i="7"/>
  <c r="AH121" i="7"/>
  <c r="AG121" i="7"/>
  <c r="AF121" i="7"/>
  <c r="AE121" i="7"/>
  <c r="AD121" i="7"/>
  <c r="AC121" i="7"/>
  <c r="AA121" i="7"/>
  <c r="X121" i="7"/>
  <c r="T121" i="7"/>
  <c r="P121" i="7"/>
  <c r="M121" i="7"/>
  <c r="K121" i="7"/>
  <c r="N121" i="7" s="1"/>
  <c r="I121" i="7"/>
  <c r="H121" i="7"/>
  <c r="BU120" i="7"/>
  <c r="BT120" i="7"/>
  <c r="BS120" i="7"/>
  <c r="BR120" i="7"/>
  <c r="BQ120" i="7"/>
  <c r="BP120" i="7"/>
  <c r="BO120" i="7"/>
  <c r="BN120" i="7"/>
  <c r="BM120" i="7"/>
  <c r="BK120" i="7"/>
  <c r="BJ120" i="7"/>
  <c r="BI120" i="7"/>
  <c r="BH120" i="7"/>
  <c r="BG120" i="7"/>
  <c r="BF120" i="7"/>
  <c r="BE120" i="7"/>
  <c r="BD120" i="7"/>
  <c r="BC120" i="7"/>
  <c r="BA120" i="7"/>
  <c r="AW120" i="7"/>
  <c r="AV120" i="7"/>
  <c r="AU120" i="7"/>
  <c r="AT120" i="7"/>
  <c r="AS120" i="7"/>
  <c r="AR120" i="7"/>
  <c r="AQ120" i="7"/>
  <c r="AP120" i="7"/>
  <c r="AO120" i="7"/>
  <c r="AN120" i="7"/>
  <c r="AL120" i="7"/>
  <c r="AK120" i="7"/>
  <c r="AJ120" i="7"/>
  <c r="AI120" i="7"/>
  <c r="AH120" i="7"/>
  <c r="AG120" i="7"/>
  <c r="AF120" i="7"/>
  <c r="AE120" i="7"/>
  <c r="AD120" i="7"/>
  <c r="AC120" i="7"/>
  <c r="AA120" i="7"/>
  <c r="X120" i="7"/>
  <c r="T120" i="7"/>
  <c r="P120" i="7"/>
  <c r="M120" i="7"/>
  <c r="K120" i="7"/>
  <c r="N120" i="7" s="1"/>
  <c r="I120" i="7"/>
  <c r="H120" i="7"/>
  <c r="BU119" i="7"/>
  <c r="BT119" i="7"/>
  <c r="BS119" i="7"/>
  <c r="BR119" i="7"/>
  <c r="BQ119" i="7"/>
  <c r="BP119" i="7"/>
  <c r="BO119" i="7"/>
  <c r="BN119" i="7"/>
  <c r="BM119" i="7"/>
  <c r="BK119" i="7"/>
  <c r="BJ119" i="7"/>
  <c r="BI119" i="7"/>
  <c r="BH119" i="7"/>
  <c r="BG119" i="7"/>
  <c r="BF119" i="7"/>
  <c r="BE119" i="7"/>
  <c r="BD119" i="7"/>
  <c r="BC119" i="7"/>
  <c r="BA119" i="7"/>
  <c r="AW119" i="7"/>
  <c r="AV119" i="7"/>
  <c r="AU119" i="7"/>
  <c r="AT119" i="7"/>
  <c r="AS119" i="7"/>
  <c r="AR119" i="7"/>
  <c r="AQ119" i="7"/>
  <c r="AP119" i="7"/>
  <c r="AO119" i="7"/>
  <c r="AN119" i="7"/>
  <c r="AL119" i="7"/>
  <c r="AK119" i="7"/>
  <c r="AJ119" i="7"/>
  <c r="AI119" i="7"/>
  <c r="AH119" i="7"/>
  <c r="AG119" i="7"/>
  <c r="AF119" i="7"/>
  <c r="AE119" i="7"/>
  <c r="AD119" i="7"/>
  <c r="AC119" i="7"/>
  <c r="AA119" i="7"/>
  <c r="X119" i="7"/>
  <c r="T119" i="7"/>
  <c r="P119" i="7"/>
  <c r="M119" i="7"/>
  <c r="K119" i="7"/>
  <c r="N119" i="7" s="1"/>
  <c r="I119" i="7"/>
  <c r="H119" i="7"/>
  <c r="BU118" i="7"/>
  <c r="BT118" i="7"/>
  <c r="BS118" i="7"/>
  <c r="BR118" i="7"/>
  <c r="BQ118" i="7"/>
  <c r="BP118" i="7"/>
  <c r="BO118" i="7"/>
  <c r="BN118" i="7"/>
  <c r="BM118" i="7"/>
  <c r="BK118" i="7"/>
  <c r="BJ118" i="7"/>
  <c r="BI118" i="7"/>
  <c r="BH118" i="7"/>
  <c r="BG118" i="7"/>
  <c r="BF118" i="7"/>
  <c r="BE118" i="7"/>
  <c r="BD118" i="7"/>
  <c r="BC118" i="7"/>
  <c r="BA118" i="7"/>
  <c r="AW118" i="7"/>
  <c r="AV118" i="7"/>
  <c r="AU118" i="7"/>
  <c r="AT118" i="7"/>
  <c r="AS118" i="7"/>
  <c r="AR118" i="7"/>
  <c r="AQ118" i="7"/>
  <c r="AP118" i="7"/>
  <c r="AO118" i="7"/>
  <c r="AN118" i="7"/>
  <c r="AL118" i="7"/>
  <c r="AK118" i="7"/>
  <c r="AJ118" i="7"/>
  <c r="AI118" i="7"/>
  <c r="AH118" i="7"/>
  <c r="AG118" i="7"/>
  <c r="AF118" i="7"/>
  <c r="AE118" i="7"/>
  <c r="AD118" i="7"/>
  <c r="AC118" i="7"/>
  <c r="AA118" i="7"/>
  <c r="X118" i="7"/>
  <c r="T118" i="7"/>
  <c r="P118" i="7"/>
  <c r="M118" i="7"/>
  <c r="K118" i="7"/>
  <c r="N118" i="7" s="1"/>
  <c r="I118" i="7"/>
  <c r="H118" i="7"/>
  <c r="BU117" i="7"/>
  <c r="BT117" i="7"/>
  <c r="BS117" i="7"/>
  <c r="BR117" i="7"/>
  <c r="BQ117" i="7"/>
  <c r="BP117" i="7"/>
  <c r="BO117" i="7"/>
  <c r="BN117" i="7"/>
  <c r="BM117" i="7"/>
  <c r="BK117" i="7"/>
  <c r="BJ117" i="7"/>
  <c r="BI117" i="7"/>
  <c r="BH117" i="7"/>
  <c r="BG117" i="7"/>
  <c r="BF117" i="7"/>
  <c r="BE117" i="7"/>
  <c r="BD117" i="7"/>
  <c r="BC117" i="7"/>
  <c r="BA117" i="7"/>
  <c r="AW117" i="7"/>
  <c r="AV117" i="7"/>
  <c r="AU117" i="7"/>
  <c r="AT117" i="7"/>
  <c r="AS117" i="7"/>
  <c r="AR117" i="7"/>
  <c r="AQ117" i="7"/>
  <c r="AP117" i="7"/>
  <c r="AO117" i="7"/>
  <c r="AN117" i="7"/>
  <c r="AL117" i="7"/>
  <c r="AK117" i="7"/>
  <c r="AJ117" i="7"/>
  <c r="AI117" i="7"/>
  <c r="AH117" i="7"/>
  <c r="AG117" i="7"/>
  <c r="AF117" i="7"/>
  <c r="AE117" i="7"/>
  <c r="AD117" i="7"/>
  <c r="AC117" i="7"/>
  <c r="AA117" i="7"/>
  <c r="X117" i="7"/>
  <c r="T117" i="7"/>
  <c r="P117" i="7"/>
  <c r="M117" i="7"/>
  <c r="K117" i="7"/>
  <c r="I117" i="7"/>
  <c r="H117" i="7"/>
  <c r="BU116" i="7"/>
  <c r="BT116" i="7"/>
  <c r="BS116" i="7"/>
  <c r="BR116" i="7"/>
  <c r="BQ116" i="7"/>
  <c r="BP116" i="7"/>
  <c r="BO116" i="7"/>
  <c r="BN116" i="7"/>
  <c r="BM116" i="7"/>
  <c r="BK116" i="7"/>
  <c r="BJ116" i="7"/>
  <c r="BI116" i="7"/>
  <c r="BH116" i="7"/>
  <c r="BG116" i="7"/>
  <c r="BF116" i="7"/>
  <c r="BE116" i="7"/>
  <c r="BD116" i="7"/>
  <c r="BC116" i="7"/>
  <c r="BA116" i="7"/>
  <c r="AW116" i="7"/>
  <c r="AV116" i="7"/>
  <c r="AU116" i="7"/>
  <c r="AT116" i="7"/>
  <c r="AS116" i="7"/>
  <c r="AR116" i="7"/>
  <c r="AQ116" i="7"/>
  <c r="AP116" i="7"/>
  <c r="AO116" i="7"/>
  <c r="AN116" i="7"/>
  <c r="AL116" i="7"/>
  <c r="AK116" i="7"/>
  <c r="AJ116" i="7"/>
  <c r="AI116" i="7"/>
  <c r="AH116" i="7"/>
  <c r="AG116" i="7"/>
  <c r="AF116" i="7"/>
  <c r="AE116" i="7"/>
  <c r="AD116" i="7"/>
  <c r="AC116" i="7"/>
  <c r="AA116" i="7"/>
  <c r="X116" i="7"/>
  <c r="T116" i="7"/>
  <c r="P116" i="7"/>
  <c r="M116" i="7"/>
  <c r="K116" i="7"/>
  <c r="N116" i="7" s="1"/>
  <c r="I116" i="7"/>
  <c r="H116" i="7"/>
  <c r="BU115" i="7"/>
  <c r="BT115" i="7"/>
  <c r="BS115" i="7"/>
  <c r="BR115" i="7"/>
  <c r="BQ115" i="7"/>
  <c r="BP115" i="7"/>
  <c r="BO115" i="7"/>
  <c r="BN115" i="7"/>
  <c r="BM115" i="7"/>
  <c r="BK115" i="7"/>
  <c r="BJ115" i="7"/>
  <c r="BI115" i="7"/>
  <c r="BH115" i="7"/>
  <c r="BG115" i="7"/>
  <c r="BF115" i="7"/>
  <c r="BE115" i="7"/>
  <c r="BD115" i="7"/>
  <c r="BC115" i="7"/>
  <c r="BA115" i="7"/>
  <c r="AW115" i="7"/>
  <c r="AV115" i="7"/>
  <c r="AU115" i="7"/>
  <c r="AT115" i="7"/>
  <c r="AS115" i="7"/>
  <c r="AR115" i="7"/>
  <c r="AQ115" i="7"/>
  <c r="AP115" i="7"/>
  <c r="AO115" i="7"/>
  <c r="AN115" i="7"/>
  <c r="AL115" i="7"/>
  <c r="AK115" i="7"/>
  <c r="AJ115" i="7"/>
  <c r="AI115" i="7"/>
  <c r="AH115" i="7"/>
  <c r="AG115" i="7"/>
  <c r="AF115" i="7"/>
  <c r="AE115" i="7"/>
  <c r="AD115" i="7"/>
  <c r="AC115" i="7"/>
  <c r="AA115" i="7"/>
  <c r="X115" i="7"/>
  <c r="T115" i="7"/>
  <c r="P115" i="7"/>
  <c r="M115" i="7"/>
  <c r="K115" i="7"/>
  <c r="N115" i="7" s="1"/>
  <c r="I115" i="7"/>
  <c r="H115" i="7"/>
  <c r="BU114" i="7"/>
  <c r="BT114" i="7"/>
  <c r="BS114" i="7"/>
  <c r="BR114" i="7"/>
  <c r="BQ114" i="7"/>
  <c r="BP114" i="7"/>
  <c r="BO114" i="7"/>
  <c r="BN114" i="7"/>
  <c r="BM114" i="7"/>
  <c r="BK114" i="7"/>
  <c r="BJ114" i="7"/>
  <c r="BI114" i="7"/>
  <c r="BH114" i="7"/>
  <c r="BG114" i="7"/>
  <c r="BF114" i="7"/>
  <c r="BE114" i="7"/>
  <c r="BD114" i="7"/>
  <c r="BC114" i="7"/>
  <c r="BA114" i="7"/>
  <c r="AW114" i="7"/>
  <c r="AV114" i="7"/>
  <c r="AU114" i="7"/>
  <c r="AT114" i="7"/>
  <c r="AS114" i="7"/>
  <c r="AR114" i="7"/>
  <c r="AQ114" i="7"/>
  <c r="AP114" i="7"/>
  <c r="AO114" i="7"/>
  <c r="AN114" i="7"/>
  <c r="AL114" i="7"/>
  <c r="AK114" i="7"/>
  <c r="AJ114" i="7"/>
  <c r="AI114" i="7"/>
  <c r="AH114" i="7"/>
  <c r="AG114" i="7"/>
  <c r="AF114" i="7"/>
  <c r="AE114" i="7"/>
  <c r="AD114" i="7"/>
  <c r="AC114" i="7"/>
  <c r="AA114" i="7"/>
  <c r="X114" i="7"/>
  <c r="T114" i="7"/>
  <c r="P114" i="7"/>
  <c r="M114" i="7"/>
  <c r="K114" i="7"/>
  <c r="I114" i="7"/>
  <c r="H114" i="7"/>
  <c r="BU113" i="7"/>
  <c r="BT113" i="7"/>
  <c r="BS113" i="7"/>
  <c r="BR113" i="7"/>
  <c r="BQ113" i="7"/>
  <c r="BP113" i="7"/>
  <c r="BO113" i="7"/>
  <c r="BN113" i="7"/>
  <c r="BM113" i="7"/>
  <c r="BK113" i="7"/>
  <c r="BJ113" i="7"/>
  <c r="BI113" i="7"/>
  <c r="BH113" i="7"/>
  <c r="BG113" i="7"/>
  <c r="BF113" i="7"/>
  <c r="BE113" i="7"/>
  <c r="BD113" i="7"/>
  <c r="BC113" i="7"/>
  <c r="BA113" i="7"/>
  <c r="AW113" i="7"/>
  <c r="AV113" i="7"/>
  <c r="AU113" i="7"/>
  <c r="AT113" i="7"/>
  <c r="AS113" i="7"/>
  <c r="AR113" i="7"/>
  <c r="AQ113" i="7"/>
  <c r="AP113" i="7"/>
  <c r="AO113" i="7"/>
  <c r="AN113" i="7"/>
  <c r="AL113" i="7"/>
  <c r="AK113" i="7"/>
  <c r="AJ113" i="7"/>
  <c r="AI113" i="7"/>
  <c r="AH113" i="7"/>
  <c r="AG113" i="7"/>
  <c r="AF113" i="7"/>
  <c r="AE113" i="7"/>
  <c r="AD113" i="7"/>
  <c r="AC113" i="7"/>
  <c r="AA113" i="7"/>
  <c r="X113" i="7"/>
  <c r="T113" i="7"/>
  <c r="P113" i="7"/>
  <c r="M113" i="7"/>
  <c r="K113" i="7"/>
  <c r="N113" i="7" s="1"/>
  <c r="I113" i="7"/>
  <c r="H113" i="7"/>
  <c r="BU112" i="7"/>
  <c r="BT112" i="7"/>
  <c r="BS112" i="7"/>
  <c r="BR112" i="7"/>
  <c r="BQ112" i="7"/>
  <c r="BP112" i="7"/>
  <c r="BO112" i="7"/>
  <c r="BN112" i="7"/>
  <c r="BM112" i="7"/>
  <c r="BK112" i="7"/>
  <c r="BJ112" i="7"/>
  <c r="BI112" i="7"/>
  <c r="BH112" i="7"/>
  <c r="BG112" i="7"/>
  <c r="BF112" i="7"/>
  <c r="BE112" i="7"/>
  <c r="BD112" i="7"/>
  <c r="BC112" i="7"/>
  <c r="BA112" i="7"/>
  <c r="AW112" i="7"/>
  <c r="AV112" i="7"/>
  <c r="AU112" i="7"/>
  <c r="AT112" i="7"/>
  <c r="AS112" i="7"/>
  <c r="AR112" i="7"/>
  <c r="AQ112" i="7"/>
  <c r="AP112" i="7"/>
  <c r="AO112" i="7"/>
  <c r="AN112" i="7"/>
  <c r="AL112" i="7"/>
  <c r="AK112" i="7"/>
  <c r="AJ112" i="7"/>
  <c r="AI112" i="7"/>
  <c r="AH112" i="7"/>
  <c r="AG112" i="7"/>
  <c r="AF112" i="7"/>
  <c r="AE112" i="7"/>
  <c r="AD112" i="7"/>
  <c r="AC112" i="7"/>
  <c r="AA112" i="7"/>
  <c r="X112" i="7"/>
  <c r="T112" i="7"/>
  <c r="P112" i="7"/>
  <c r="M112" i="7"/>
  <c r="K112" i="7"/>
  <c r="I112" i="7"/>
  <c r="H112" i="7"/>
  <c r="BU111" i="7"/>
  <c r="BT111" i="7"/>
  <c r="BS111" i="7"/>
  <c r="BR111" i="7"/>
  <c r="BQ111" i="7"/>
  <c r="BP111" i="7"/>
  <c r="BO111" i="7"/>
  <c r="BN111" i="7"/>
  <c r="BM111" i="7"/>
  <c r="BK111" i="7"/>
  <c r="BJ111" i="7"/>
  <c r="BI111" i="7"/>
  <c r="BH111" i="7"/>
  <c r="BG111" i="7"/>
  <c r="BF111" i="7"/>
  <c r="BE111" i="7"/>
  <c r="BD111" i="7"/>
  <c r="BC111" i="7"/>
  <c r="BA111" i="7"/>
  <c r="AW111" i="7"/>
  <c r="AV111" i="7"/>
  <c r="AU111" i="7"/>
  <c r="AT111" i="7"/>
  <c r="AS111" i="7"/>
  <c r="AR111" i="7"/>
  <c r="AQ111" i="7"/>
  <c r="AP111" i="7"/>
  <c r="AO111" i="7"/>
  <c r="AN111" i="7"/>
  <c r="AL111" i="7"/>
  <c r="AK111" i="7"/>
  <c r="AJ111" i="7"/>
  <c r="AI111" i="7"/>
  <c r="AH111" i="7"/>
  <c r="AG111" i="7"/>
  <c r="AF111" i="7"/>
  <c r="AE111" i="7"/>
  <c r="AD111" i="7"/>
  <c r="AC111" i="7"/>
  <c r="AA111" i="7"/>
  <c r="X111" i="7"/>
  <c r="T111" i="7"/>
  <c r="P111" i="7"/>
  <c r="M111" i="7"/>
  <c r="K111" i="7"/>
  <c r="I111" i="7"/>
  <c r="H111" i="7"/>
  <c r="BU110" i="7"/>
  <c r="BT110" i="7"/>
  <c r="BS110" i="7"/>
  <c r="BR110" i="7"/>
  <c r="BQ110" i="7"/>
  <c r="BP110" i="7"/>
  <c r="BO110" i="7"/>
  <c r="BN110" i="7"/>
  <c r="BM110" i="7"/>
  <c r="BK110" i="7"/>
  <c r="BJ110" i="7"/>
  <c r="BI110" i="7"/>
  <c r="BH110" i="7"/>
  <c r="BG110" i="7"/>
  <c r="BF110" i="7"/>
  <c r="BE110" i="7"/>
  <c r="BD110" i="7"/>
  <c r="BC110" i="7"/>
  <c r="BA110" i="7"/>
  <c r="AW110" i="7"/>
  <c r="AV110" i="7"/>
  <c r="AU110" i="7"/>
  <c r="AT110" i="7"/>
  <c r="AS110" i="7"/>
  <c r="AR110" i="7"/>
  <c r="AQ110" i="7"/>
  <c r="AP110" i="7"/>
  <c r="AO110" i="7"/>
  <c r="AN110" i="7"/>
  <c r="AL110" i="7"/>
  <c r="AK110" i="7"/>
  <c r="AJ110" i="7"/>
  <c r="AI110" i="7"/>
  <c r="AH110" i="7"/>
  <c r="AG110" i="7"/>
  <c r="AF110" i="7"/>
  <c r="AE110" i="7"/>
  <c r="AD110" i="7"/>
  <c r="AC110" i="7"/>
  <c r="AA110" i="7"/>
  <c r="X110" i="7"/>
  <c r="T110" i="7"/>
  <c r="P110" i="7"/>
  <c r="M110" i="7"/>
  <c r="K110" i="7"/>
  <c r="N110" i="7" s="1"/>
  <c r="I110" i="7"/>
  <c r="H110" i="7"/>
  <c r="BU109" i="7"/>
  <c r="BT109" i="7"/>
  <c r="BS109" i="7"/>
  <c r="BR109" i="7"/>
  <c r="BQ109" i="7"/>
  <c r="BP109" i="7"/>
  <c r="BO109" i="7"/>
  <c r="BN109" i="7"/>
  <c r="BM109" i="7"/>
  <c r="BK109" i="7"/>
  <c r="BJ109" i="7"/>
  <c r="BI109" i="7"/>
  <c r="BH109" i="7"/>
  <c r="BG109" i="7"/>
  <c r="BF109" i="7"/>
  <c r="BE109" i="7"/>
  <c r="BD109" i="7"/>
  <c r="BC109" i="7"/>
  <c r="BA109" i="7"/>
  <c r="AW109" i="7"/>
  <c r="AV109" i="7"/>
  <c r="AU109" i="7"/>
  <c r="AT109" i="7"/>
  <c r="AS109" i="7"/>
  <c r="AR109" i="7"/>
  <c r="AQ109" i="7"/>
  <c r="AP109" i="7"/>
  <c r="AO109" i="7"/>
  <c r="AN109" i="7"/>
  <c r="AL109" i="7"/>
  <c r="AK109" i="7"/>
  <c r="AJ109" i="7"/>
  <c r="AI109" i="7"/>
  <c r="AH109" i="7"/>
  <c r="AG109" i="7"/>
  <c r="AF109" i="7"/>
  <c r="AE109" i="7"/>
  <c r="AD109" i="7"/>
  <c r="AC109" i="7"/>
  <c r="AA109" i="7"/>
  <c r="X109" i="7"/>
  <c r="T109" i="7"/>
  <c r="P109" i="7"/>
  <c r="M109" i="7"/>
  <c r="K109" i="7"/>
  <c r="I109" i="7"/>
  <c r="H109" i="7"/>
  <c r="BU108" i="7"/>
  <c r="BT108" i="7"/>
  <c r="BS108" i="7"/>
  <c r="BR108" i="7"/>
  <c r="BQ108" i="7"/>
  <c r="BP108" i="7"/>
  <c r="BO108" i="7"/>
  <c r="BN108" i="7"/>
  <c r="BM108" i="7"/>
  <c r="BK108" i="7"/>
  <c r="BJ108" i="7"/>
  <c r="BI108" i="7"/>
  <c r="BH108" i="7"/>
  <c r="BG108" i="7"/>
  <c r="BF108" i="7"/>
  <c r="BE108" i="7"/>
  <c r="BD108" i="7"/>
  <c r="BC108" i="7"/>
  <c r="BA108" i="7"/>
  <c r="AW108" i="7"/>
  <c r="AV108" i="7"/>
  <c r="AU108" i="7"/>
  <c r="AT108" i="7"/>
  <c r="AS108" i="7"/>
  <c r="AR108" i="7"/>
  <c r="AQ108" i="7"/>
  <c r="AP108" i="7"/>
  <c r="AO108" i="7"/>
  <c r="AN108" i="7"/>
  <c r="AL108" i="7"/>
  <c r="AK108" i="7"/>
  <c r="AJ108" i="7"/>
  <c r="AI108" i="7"/>
  <c r="AH108" i="7"/>
  <c r="AG108" i="7"/>
  <c r="AF108" i="7"/>
  <c r="AE108" i="7"/>
  <c r="AD108" i="7"/>
  <c r="AC108" i="7"/>
  <c r="AA108" i="7"/>
  <c r="X108" i="7"/>
  <c r="T108" i="7"/>
  <c r="P108" i="7"/>
  <c r="M108" i="7"/>
  <c r="K108" i="7"/>
  <c r="N108" i="7" s="1"/>
  <c r="I108" i="7"/>
  <c r="H108" i="7"/>
  <c r="BU107" i="7"/>
  <c r="BT107" i="7"/>
  <c r="BS107" i="7"/>
  <c r="BR107" i="7"/>
  <c r="BQ107" i="7"/>
  <c r="BP107" i="7"/>
  <c r="BO107" i="7"/>
  <c r="BN107" i="7"/>
  <c r="BM107" i="7"/>
  <c r="BK107" i="7"/>
  <c r="BJ107" i="7"/>
  <c r="BI107" i="7"/>
  <c r="BH107" i="7"/>
  <c r="BG107" i="7"/>
  <c r="BF107" i="7"/>
  <c r="BE107" i="7"/>
  <c r="BD107" i="7"/>
  <c r="BC107" i="7"/>
  <c r="BA107" i="7"/>
  <c r="AW107" i="7"/>
  <c r="AV107" i="7"/>
  <c r="AU107" i="7"/>
  <c r="AT107" i="7"/>
  <c r="AS107" i="7"/>
  <c r="AR107" i="7"/>
  <c r="AQ107" i="7"/>
  <c r="AP107" i="7"/>
  <c r="AO107" i="7"/>
  <c r="AN107" i="7"/>
  <c r="AL107" i="7"/>
  <c r="AK107" i="7"/>
  <c r="AJ107" i="7"/>
  <c r="AI107" i="7"/>
  <c r="AH107" i="7"/>
  <c r="AG107" i="7"/>
  <c r="AF107" i="7"/>
  <c r="AE107" i="7"/>
  <c r="AD107" i="7"/>
  <c r="AC107" i="7"/>
  <c r="AA107" i="7"/>
  <c r="X107" i="7"/>
  <c r="T107" i="7"/>
  <c r="P107" i="7"/>
  <c r="M107" i="7"/>
  <c r="K107" i="7"/>
  <c r="N107" i="7" s="1"/>
  <c r="I107" i="7"/>
  <c r="H107" i="7"/>
  <c r="BU106" i="7"/>
  <c r="BT106" i="7"/>
  <c r="BS106" i="7"/>
  <c r="BR106" i="7"/>
  <c r="BQ106" i="7"/>
  <c r="BP106" i="7"/>
  <c r="BO106" i="7"/>
  <c r="BN106" i="7"/>
  <c r="BM106" i="7"/>
  <c r="BK106" i="7"/>
  <c r="BJ106" i="7"/>
  <c r="BI106" i="7"/>
  <c r="BH106" i="7"/>
  <c r="BG106" i="7"/>
  <c r="BF106" i="7"/>
  <c r="BE106" i="7"/>
  <c r="BD106" i="7"/>
  <c r="BC106" i="7"/>
  <c r="BA106" i="7"/>
  <c r="AW106" i="7"/>
  <c r="AV106" i="7"/>
  <c r="AU106" i="7"/>
  <c r="AT106" i="7"/>
  <c r="AS106" i="7"/>
  <c r="AR106" i="7"/>
  <c r="AQ106" i="7"/>
  <c r="AP106" i="7"/>
  <c r="AO106" i="7"/>
  <c r="AN106" i="7"/>
  <c r="AL106" i="7"/>
  <c r="AK106" i="7"/>
  <c r="AJ106" i="7"/>
  <c r="AI106" i="7"/>
  <c r="AH106" i="7"/>
  <c r="AG106" i="7"/>
  <c r="AF106" i="7"/>
  <c r="AE106" i="7"/>
  <c r="AD106" i="7"/>
  <c r="AC106" i="7"/>
  <c r="AA106" i="7"/>
  <c r="X106" i="7"/>
  <c r="T106" i="7"/>
  <c r="P106" i="7"/>
  <c r="M106" i="7"/>
  <c r="K106" i="7"/>
  <c r="I106" i="7"/>
  <c r="H106" i="7"/>
  <c r="BU105" i="7"/>
  <c r="BT105" i="7"/>
  <c r="BS105" i="7"/>
  <c r="BR105" i="7"/>
  <c r="BQ105" i="7"/>
  <c r="BP105" i="7"/>
  <c r="BO105" i="7"/>
  <c r="BN105" i="7"/>
  <c r="BM105" i="7"/>
  <c r="BK105" i="7"/>
  <c r="BJ105" i="7"/>
  <c r="BI105" i="7"/>
  <c r="BH105" i="7"/>
  <c r="BG105" i="7"/>
  <c r="BF105" i="7"/>
  <c r="BE105" i="7"/>
  <c r="BD105" i="7"/>
  <c r="BC105" i="7"/>
  <c r="BA105" i="7"/>
  <c r="AW105" i="7"/>
  <c r="AV105" i="7"/>
  <c r="AU105" i="7"/>
  <c r="AT105" i="7"/>
  <c r="AS105" i="7"/>
  <c r="AR105" i="7"/>
  <c r="AQ105" i="7"/>
  <c r="AP105" i="7"/>
  <c r="AO105" i="7"/>
  <c r="AN105" i="7"/>
  <c r="AL105" i="7"/>
  <c r="AK105" i="7"/>
  <c r="AJ105" i="7"/>
  <c r="AI105" i="7"/>
  <c r="AH105" i="7"/>
  <c r="AG105" i="7"/>
  <c r="AF105" i="7"/>
  <c r="AE105" i="7"/>
  <c r="AD105" i="7"/>
  <c r="AC105" i="7"/>
  <c r="AA105" i="7"/>
  <c r="X105" i="7"/>
  <c r="T105" i="7"/>
  <c r="P105" i="7"/>
  <c r="M105" i="7"/>
  <c r="K105" i="7"/>
  <c r="I105" i="7"/>
  <c r="H105" i="7"/>
  <c r="BU104" i="7"/>
  <c r="BT104" i="7"/>
  <c r="BS104" i="7"/>
  <c r="BR104" i="7"/>
  <c r="BQ104" i="7"/>
  <c r="BP104" i="7"/>
  <c r="BO104" i="7"/>
  <c r="BN104" i="7"/>
  <c r="BM104" i="7"/>
  <c r="BK104" i="7"/>
  <c r="BJ104" i="7"/>
  <c r="BI104" i="7"/>
  <c r="BH104" i="7"/>
  <c r="BG104" i="7"/>
  <c r="BF104" i="7"/>
  <c r="BE104" i="7"/>
  <c r="BD104" i="7"/>
  <c r="BC104" i="7"/>
  <c r="BA104" i="7"/>
  <c r="AW104" i="7"/>
  <c r="AV104" i="7"/>
  <c r="AU104" i="7"/>
  <c r="AT104" i="7"/>
  <c r="AS104" i="7"/>
  <c r="AR104" i="7"/>
  <c r="AQ104" i="7"/>
  <c r="AP104" i="7"/>
  <c r="AO104" i="7"/>
  <c r="AN104" i="7"/>
  <c r="AL104" i="7"/>
  <c r="AK104" i="7"/>
  <c r="AJ104" i="7"/>
  <c r="AI104" i="7"/>
  <c r="AH104" i="7"/>
  <c r="AG104" i="7"/>
  <c r="AF104" i="7"/>
  <c r="AE104" i="7"/>
  <c r="AD104" i="7"/>
  <c r="AC104" i="7"/>
  <c r="AA104" i="7"/>
  <c r="X104" i="7"/>
  <c r="T104" i="7"/>
  <c r="P104" i="7"/>
  <c r="M104" i="7"/>
  <c r="K104" i="7"/>
  <c r="N104" i="7" s="1"/>
  <c r="I104" i="7"/>
  <c r="H104" i="7"/>
  <c r="BU103" i="7"/>
  <c r="BT103" i="7"/>
  <c r="BS103" i="7"/>
  <c r="BR103" i="7"/>
  <c r="BQ103" i="7"/>
  <c r="BP103" i="7"/>
  <c r="BO103" i="7"/>
  <c r="BN103" i="7"/>
  <c r="BM103" i="7"/>
  <c r="BK103" i="7"/>
  <c r="BJ103" i="7"/>
  <c r="BI103" i="7"/>
  <c r="BH103" i="7"/>
  <c r="BG103" i="7"/>
  <c r="BF103" i="7"/>
  <c r="BE103" i="7"/>
  <c r="BD103" i="7"/>
  <c r="BC103" i="7"/>
  <c r="BA103" i="7"/>
  <c r="AW103" i="7"/>
  <c r="AV103" i="7"/>
  <c r="AU103" i="7"/>
  <c r="AT103" i="7"/>
  <c r="AS103" i="7"/>
  <c r="AR103" i="7"/>
  <c r="AQ103" i="7"/>
  <c r="AP103" i="7"/>
  <c r="AO103" i="7"/>
  <c r="AN103" i="7"/>
  <c r="AL103" i="7"/>
  <c r="AK103" i="7"/>
  <c r="AJ103" i="7"/>
  <c r="AI103" i="7"/>
  <c r="AH103" i="7"/>
  <c r="AG103" i="7"/>
  <c r="AF103" i="7"/>
  <c r="AE103" i="7"/>
  <c r="AD103" i="7"/>
  <c r="AC103" i="7"/>
  <c r="AA103" i="7"/>
  <c r="X103" i="7"/>
  <c r="T103" i="7"/>
  <c r="P103" i="7"/>
  <c r="M103" i="7"/>
  <c r="K103" i="7"/>
  <c r="N103" i="7" s="1"/>
  <c r="I103" i="7"/>
  <c r="H103" i="7"/>
  <c r="BU102" i="7"/>
  <c r="BT102" i="7"/>
  <c r="BS102" i="7"/>
  <c r="BR102" i="7"/>
  <c r="BQ102" i="7"/>
  <c r="BP102" i="7"/>
  <c r="BO102" i="7"/>
  <c r="BN102" i="7"/>
  <c r="BM102" i="7"/>
  <c r="BK102" i="7"/>
  <c r="BJ102" i="7"/>
  <c r="BI102" i="7"/>
  <c r="BH102" i="7"/>
  <c r="BG102" i="7"/>
  <c r="BF102" i="7"/>
  <c r="BE102" i="7"/>
  <c r="BD102" i="7"/>
  <c r="BC102" i="7"/>
  <c r="BA102" i="7"/>
  <c r="AW102" i="7"/>
  <c r="AV102" i="7"/>
  <c r="AU102" i="7"/>
  <c r="AT102" i="7"/>
  <c r="AS102" i="7"/>
  <c r="AR102" i="7"/>
  <c r="AQ102" i="7"/>
  <c r="AP102" i="7"/>
  <c r="AO102" i="7"/>
  <c r="AN102" i="7"/>
  <c r="AL102" i="7"/>
  <c r="AK102" i="7"/>
  <c r="AJ102" i="7"/>
  <c r="AI102" i="7"/>
  <c r="AH102" i="7"/>
  <c r="AG102" i="7"/>
  <c r="AF102" i="7"/>
  <c r="AE102" i="7"/>
  <c r="AD102" i="7"/>
  <c r="AC102" i="7"/>
  <c r="AA102" i="7"/>
  <c r="X102" i="7"/>
  <c r="T102" i="7"/>
  <c r="P102" i="7"/>
  <c r="M102" i="7"/>
  <c r="K102" i="7"/>
  <c r="I102" i="7"/>
  <c r="H102" i="7"/>
  <c r="BU101" i="7"/>
  <c r="BT101" i="7"/>
  <c r="BS101" i="7"/>
  <c r="BR101" i="7"/>
  <c r="BQ101" i="7"/>
  <c r="BP101" i="7"/>
  <c r="BO101" i="7"/>
  <c r="BN101" i="7"/>
  <c r="BM101" i="7"/>
  <c r="BK101" i="7"/>
  <c r="BJ101" i="7"/>
  <c r="BI101" i="7"/>
  <c r="BH101" i="7"/>
  <c r="BG101" i="7"/>
  <c r="BF101" i="7"/>
  <c r="BE101" i="7"/>
  <c r="BD101" i="7"/>
  <c r="BC101" i="7"/>
  <c r="BA101" i="7"/>
  <c r="AW101" i="7"/>
  <c r="AV101" i="7"/>
  <c r="AU101" i="7"/>
  <c r="AT101" i="7"/>
  <c r="AS101" i="7"/>
  <c r="AR101" i="7"/>
  <c r="AQ101" i="7"/>
  <c r="AP101" i="7"/>
  <c r="AO101" i="7"/>
  <c r="AN101" i="7"/>
  <c r="AL101" i="7"/>
  <c r="AK101" i="7"/>
  <c r="AJ101" i="7"/>
  <c r="AI101" i="7"/>
  <c r="AH101" i="7"/>
  <c r="AG101" i="7"/>
  <c r="AF101" i="7"/>
  <c r="AE101" i="7"/>
  <c r="AD101" i="7"/>
  <c r="AC101" i="7"/>
  <c r="AA101" i="7"/>
  <c r="X101" i="7"/>
  <c r="T101" i="7"/>
  <c r="P101" i="7"/>
  <c r="M101" i="7"/>
  <c r="K101" i="7"/>
  <c r="N101" i="7" s="1"/>
  <c r="I101" i="7"/>
  <c r="H101" i="7"/>
  <c r="BU100" i="7"/>
  <c r="BT100" i="7"/>
  <c r="BS100" i="7"/>
  <c r="BR100" i="7"/>
  <c r="BQ100" i="7"/>
  <c r="BP100" i="7"/>
  <c r="BO100" i="7"/>
  <c r="BN100" i="7"/>
  <c r="BM100" i="7"/>
  <c r="BK100" i="7"/>
  <c r="BJ100" i="7"/>
  <c r="BI100" i="7"/>
  <c r="BH100" i="7"/>
  <c r="BG100" i="7"/>
  <c r="BF100" i="7"/>
  <c r="BE100" i="7"/>
  <c r="BD100" i="7"/>
  <c r="BC100" i="7"/>
  <c r="BA100" i="7"/>
  <c r="AW100" i="7"/>
  <c r="AV100" i="7"/>
  <c r="AU100" i="7"/>
  <c r="AT100" i="7"/>
  <c r="AS100" i="7"/>
  <c r="AR100" i="7"/>
  <c r="AQ100" i="7"/>
  <c r="AP100" i="7"/>
  <c r="AO100" i="7"/>
  <c r="AN100" i="7"/>
  <c r="AL100" i="7"/>
  <c r="AK100" i="7"/>
  <c r="AJ100" i="7"/>
  <c r="AI100" i="7"/>
  <c r="AH100" i="7"/>
  <c r="AG100" i="7"/>
  <c r="AF100" i="7"/>
  <c r="AE100" i="7"/>
  <c r="AD100" i="7"/>
  <c r="AC100" i="7"/>
  <c r="AA100" i="7"/>
  <c r="X100" i="7"/>
  <c r="T100" i="7"/>
  <c r="P100" i="7"/>
  <c r="M100" i="7"/>
  <c r="K100" i="7"/>
  <c r="I100" i="7"/>
  <c r="H100" i="7"/>
  <c r="BU99" i="7"/>
  <c r="BT99" i="7"/>
  <c r="BS99" i="7"/>
  <c r="BR99" i="7"/>
  <c r="BQ99" i="7"/>
  <c r="BP99" i="7"/>
  <c r="BO99" i="7"/>
  <c r="BN99" i="7"/>
  <c r="BM99" i="7"/>
  <c r="BK99" i="7"/>
  <c r="BJ99" i="7"/>
  <c r="BI99" i="7"/>
  <c r="BH99" i="7"/>
  <c r="BG99" i="7"/>
  <c r="BF99" i="7"/>
  <c r="BE99" i="7"/>
  <c r="BD99" i="7"/>
  <c r="BC99" i="7"/>
  <c r="BA99" i="7"/>
  <c r="AW99" i="7"/>
  <c r="AV99" i="7"/>
  <c r="AU99" i="7"/>
  <c r="AT99" i="7"/>
  <c r="AS99" i="7"/>
  <c r="AR99" i="7"/>
  <c r="AQ99" i="7"/>
  <c r="AP99" i="7"/>
  <c r="AO99" i="7"/>
  <c r="AN99" i="7"/>
  <c r="AL99" i="7"/>
  <c r="AK99" i="7"/>
  <c r="AJ99" i="7"/>
  <c r="AI99" i="7"/>
  <c r="AH99" i="7"/>
  <c r="AG99" i="7"/>
  <c r="AF99" i="7"/>
  <c r="AE99" i="7"/>
  <c r="AD99" i="7"/>
  <c r="AC99" i="7"/>
  <c r="AA99" i="7"/>
  <c r="X99" i="7"/>
  <c r="T99" i="7"/>
  <c r="P99" i="7"/>
  <c r="M99" i="7"/>
  <c r="K99" i="7"/>
  <c r="I99" i="7"/>
  <c r="H99" i="7"/>
  <c r="BU98" i="7"/>
  <c r="BT98" i="7"/>
  <c r="BS98" i="7"/>
  <c r="BR98" i="7"/>
  <c r="BQ98" i="7"/>
  <c r="BP98" i="7"/>
  <c r="BO98" i="7"/>
  <c r="BN98" i="7"/>
  <c r="BM98" i="7"/>
  <c r="BK98" i="7"/>
  <c r="BJ98" i="7"/>
  <c r="BI98" i="7"/>
  <c r="BH98" i="7"/>
  <c r="BG98" i="7"/>
  <c r="BF98" i="7"/>
  <c r="BE98" i="7"/>
  <c r="BD98" i="7"/>
  <c r="BC98" i="7"/>
  <c r="BA98" i="7"/>
  <c r="AW98" i="7"/>
  <c r="AV98" i="7"/>
  <c r="AU98" i="7"/>
  <c r="AT98" i="7"/>
  <c r="AS98" i="7"/>
  <c r="AR98" i="7"/>
  <c r="AQ98" i="7"/>
  <c r="AP98" i="7"/>
  <c r="AO98" i="7"/>
  <c r="AN98" i="7"/>
  <c r="AL98" i="7"/>
  <c r="AK98" i="7"/>
  <c r="AJ98" i="7"/>
  <c r="AI98" i="7"/>
  <c r="AH98" i="7"/>
  <c r="AG98" i="7"/>
  <c r="AF98" i="7"/>
  <c r="AE98" i="7"/>
  <c r="AD98" i="7"/>
  <c r="AC98" i="7"/>
  <c r="AA98" i="7"/>
  <c r="X98" i="7"/>
  <c r="T98" i="7"/>
  <c r="P98" i="7"/>
  <c r="M98" i="7"/>
  <c r="K98" i="7"/>
  <c r="N98" i="7" s="1"/>
  <c r="I98" i="7"/>
  <c r="H98" i="7"/>
  <c r="BU97" i="7"/>
  <c r="BT97" i="7"/>
  <c r="BS97" i="7"/>
  <c r="BR97" i="7"/>
  <c r="BQ97" i="7"/>
  <c r="BP97" i="7"/>
  <c r="BO97" i="7"/>
  <c r="BN97" i="7"/>
  <c r="BM97" i="7"/>
  <c r="BK97" i="7"/>
  <c r="BJ97" i="7"/>
  <c r="BI97" i="7"/>
  <c r="BH97" i="7"/>
  <c r="BG97" i="7"/>
  <c r="BF97" i="7"/>
  <c r="BE97" i="7"/>
  <c r="BD97" i="7"/>
  <c r="BC97" i="7"/>
  <c r="BA97" i="7"/>
  <c r="AW97" i="7"/>
  <c r="AV97" i="7"/>
  <c r="AU97" i="7"/>
  <c r="AT97" i="7"/>
  <c r="AS97" i="7"/>
  <c r="AR97" i="7"/>
  <c r="AQ97" i="7"/>
  <c r="AP97" i="7"/>
  <c r="AO97" i="7"/>
  <c r="AN97" i="7"/>
  <c r="AL97" i="7"/>
  <c r="AK97" i="7"/>
  <c r="AJ97" i="7"/>
  <c r="AI97" i="7"/>
  <c r="AH97" i="7"/>
  <c r="AG97" i="7"/>
  <c r="AF97" i="7"/>
  <c r="AE97" i="7"/>
  <c r="AD97" i="7"/>
  <c r="AC97" i="7"/>
  <c r="AA97" i="7"/>
  <c r="X97" i="7"/>
  <c r="T97" i="7"/>
  <c r="P97" i="7"/>
  <c r="M97" i="7"/>
  <c r="K97" i="7"/>
  <c r="I97" i="7"/>
  <c r="H97" i="7"/>
  <c r="BU96" i="7"/>
  <c r="BT96" i="7"/>
  <c r="BS96" i="7"/>
  <c r="BR96" i="7"/>
  <c r="BQ96" i="7"/>
  <c r="BP96" i="7"/>
  <c r="BO96" i="7"/>
  <c r="BN96" i="7"/>
  <c r="BM96" i="7"/>
  <c r="BK96" i="7"/>
  <c r="BJ96" i="7"/>
  <c r="BI96" i="7"/>
  <c r="BH96" i="7"/>
  <c r="BG96" i="7"/>
  <c r="BF96" i="7"/>
  <c r="BE96" i="7"/>
  <c r="BD96" i="7"/>
  <c r="BC96" i="7"/>
  <c r="BA96" i="7"/>
  <c r="AW96" i="7"/>
  <c r="AV96" i="7"/>
  <c r="AU96" i="7"/>
  <c r="AT96" i="7"/>
  <c r="AS96" i="7"/>
  <c r="AR96" i="7"/>
  <c r="AQ96" i="7"/>
  <c r="AP96" i="7"/>
  <c r="AO96" i="7"/>
  <c r="AN96" i="7"/>
  <c r="AL96" i="7"/>
  <c r="AK96" i="7"/>
  <c r="AJ96" i="7"/>
  <c r="AI96" i="7"/>
  <c r="AH96" i="7"/>
  <c r="AG96" i="7"/>
  <c r="AF96" i="7"/>
  <c r="AE96" i="7"/>
  <c r="AD96" i="7"/>
  <c r="AC96" i="7"/>
  <c r="AA96" i="7"/>
  <c r="X96" i="7"/>
  <c r="T96" i="7"/>
  <c r="P96" i="7"/>
  <c r="M96" i="7"/>
  <c r="K96" i="7"/>
  <c r="N96" i="7" s="1"/>
  <c r="I96" i="7"/>
  <c r="H96" i="7"/>
  <c r="BU95" i="7"/>
  <c r="BT95" i="7"/>
  <c r="BS95" i="7"/>
  <c r="BR95" i="7"/>
  <c r="BQ95" i="7"/>
  <c r="BP95" i="7"/>
  <c r="BO95" i="7"/>
  <c r="BN95" i="7"/>
  <c r="BM95" i="7"/>
  <c r="BK95" i="7"/>
  <c r="BJ95" i="7"/>
  <c r="BI95" i="7"/>
  <c r="BH95" i="7"/>
  <c r="BG95" i="7"/>
  <c r="BF95" i="7"/>
  <c r="BE95" i="7"/>
  <c r="BD95" i="7"/>
  <c r="BC95" i="7"/>
  <c r="BA95" i="7"/>
  <c r="AW95" i="7"/>
  <c r="AV95" i="7"/>
  <c r="AU95" i="7"/>
  <c r="AT95" i="7"/>
  <c r="AS95" i="7"/>
  <c r="AR95" i="7"/>
  <c r="AQ95" i="7"/>
  <c r="AP95" i="7"/>
  <c r="AO95" i="7"/>
  <c r="AN95" i="7"/>
  <c r="AL95" i="7"/>
  <c r="AK95" i="7"/>
  <c r="AJ95" i="7"/>
  <c r="AI95" i="7"/>
  <c r="AH95" i="7"/>
  <c r="AG95" i="7"/>
  <c r="AF95" i="7"/>
  <c r="AE95" i="7"/>
  <c r="AD95" i="7"/>
  <c r="AC95" i="7"/>
  <c r="AA95" i="7"/>
  <c r="X95" i="7"/>
  <c r="T95" i="7"/>
  <c r="P95" i="7"/>
  <c r="M95" i="7"/>
  <c r="K95" i="7"/>
  <c r="N95" i="7" s="1"/>
  <c r="I95" i="7"/>
  <c r="H95" i="7"/>
  <c r="BU94" i="7"/>
  <c r="BT94" i="7"/>
  <c r="BS94" i="7"/>
  <c r="BR94" i="7"/>
  <c r="BQ94" i="7"/>
  <c r="BP94" i="7"/>
  <c r="BO94" i="7"/>
  <c r="BN94" i="7"/>
  <c r="BM94" i="7"/>
  <c r="BK94" i="7"/>
  <c r="BJ94" i="7"/>
  <c r="BI94" i="7"/>
  <c r="BH94" i="7"/>
  <c r="BG94" i="7"/>
  <c r="BF94" i="7"/>
  <c r="BE94" i="7"/>
  <c r="BD94" i="7"/>
  <c r="BC94" i="7"/>
  <c r="BA94" i="7"/>
  <c r="AW94" i="7"/>
  <c r="AV94" i="7"/>
  <c r="AU94" i="7"/>
  <c r="AT94" i="7"/>
  <c r="AS94" i="7"/>
  <c r="AR94" i="7"/>
  <c r="AQ94" i="7"/>
  <c r="AP94" i="7"/>
  <c r="AO94" i="7"/>
  <c r="AN94" i="7"/>
  <c r="AL94" i="7"/>
  <c r="AK94" i="7"/>
  <c r="AJ94" i="7"/>
  <c r="AI94" i="7"/>
  <c r="AH94" i="7"/>
  <c r="AG94" i="7"/>
  <c r="AF94" i="7"/>
  <c r="AE94" i="7"/>
  <c r="AD94" i="7"/>
  <c r="AC94" i="7"/>
  <c r="AA94" i="7"/>
  <c r="X94" i="7"/>
  <c r="T94" i="7"/>
  <c r="P94" i="7"/>
  <c r="M94" i="7"/>
  <c r="K94" i="7"/>
  <c r="I94" i="7"/>
  <c r="H94" i="7"/>
  <c r="BU93" i="7"/>
  <c r="BT93" i="7"/>
  <c r="BS93" i="7"/>
  <c r="BR93" i="7"/>
  <c r="BQ93" i="7"/>
  <c r="BP93" i="7"/>
  <c r="BO93" i="7"/>
  <c r="BN93" i="7"/>
  <c r="BM93" i="7"/>
  <c r="BK93" i="7"/>
  <c r="BJ93" i="7"/>
  <c r="BI93" i="7"/>
  <c r="BH93" i="7"/>
  <c r="BG93" i="7"/>
  <c r="BF93" i="7"/>
  <c r="BE93" i="7"/>
  <c r="BD93" i="7"/>
  <c r="BC93" i="7"/>
  <c r="BA93" i="7"/>
  <c r="AW93" i="7"/>
  <c r="AV93" i="7"/>
  <c r="AU93" i="7"/>
  <c r="AT93" i="7"/>
  <c r="AS93" i="7"/>
  <c r="AR93" i="7"/>
  <c r="AQ93" i="7"/>
  <c r="AP93" i="7"/>
  <c r="AO93" i="7"/>
  <c r="AN93" i="7"/>
  <c r="AL93" i="7"/>
  <c r="AK93" i="7"/>
  <c r="AJ93" i="7"/>
  <c r="AI93" i="7"/>
  <c r="AH93" i="7"/>
  <c r="AG93" i="7"/>
  <c r="AF93" i="7"/>
  <c r="AE93" i="7"/>
  <c r="AD93" i="7"/>
  <c r="AC93" i="7"/>
  <c r="AA93" i="7"/>
  <c r="X93" i="7"/>
  <c r="T93" i="7"/>
  <c r="P93" i="7"/>
  <c r="M93" i="7"/>
  <c r="K93" i="7"/>
  <c r="I93" i="7"/>
  <c r="H93" i="7"/>
  <c r="BU92" i="7"/>
  <c r="BT92" i="7"/>
  <c r="BS92" i="7"/>
  <c r="BR92" i="7"/>
  <c r="BQ92" i="7"/>
  <c r="BP92" i="7"/>
  <c r="BO92" i="7"/>
  <c r="BN92" i="7"/>
  <c r="BM92" i="7"/>
  <c r="BK92" i="7"/>
  <c r="BJ92" i="7"/>
  <c r="BI92" i="7"/>
  <c r="BH92" i="7"/>
  <c r="BG92" i="7"/>
  <c r="BF92" i="7"/>
  <c r="BE92" i="7"/>
  <c r="BD92" i="7"/>
  <c r="BC92" i="7"/>
  <c r="BA92" i="7"/>
  <c r="AW92" i="7"/>
  <c r="AV92" i="7"/>
  <c r="AU92" i="7"/>
  <c r="AT92" i="7"/>
  <c r="AS92" i="7"/>
  <c r="AR92" i="7"/>
  <c r="AQ92" i="7"/>
  <c r="AP92" i="7"/>
  <c r="AO92" i="7"/>
  <c r="AN92" i="7"/>
  <c r="AL92" i="7"/>
  <c r="AK92" i="7"/>
  <c r="AJ92" i="7"/>
  <c r="AI92" i="7"/>
  <c r="AH92" i="7"/>
  <c r="AG92" i="7"/>
  <c r="AF92" i="7"/>
  <c r="AE92" i="7"/>
  <c r="AD92" i="7"/>
  <c r="AC92" i="7"/>
  <c r="AA92" i="7"/>
  <c r="X92" i="7"/>
  <c r="T92" i="7"/>
  <c r="P92" i="7"/>
  <c r="M92" i="7"/>
  <c r="K92" i="7"/>
  <c r="N92" i="7" s="1"/>
  <c r="I92" i="7"/>
  <c r="H92" i="7"/>
  <c r="BU91" i="7"/>
  <c r="BT91" i="7"/>
  <c r="BS91" i="7"/>
  <c r="BR91" i="7"/>
  <c r="BQ91" i="7"/>
  <c r="BP91" i="7"/>
  <c r="BO91" i="7"/>
  <c r="BN91" i="7"/>
  <c r="BM91" i="7"/>
  <c r="BK91" i="7"/>
  <c r="BJ91" i="7"/>
  <c r="BI91" i="7"/>
  <c r="BH91" i="7"/>
  <c r="BG91" i="7"/>
  <c r="BF91" i="7"/>
  <c r="BE91" i="7"/>
  <c r="BD91" i="7"/>
  <c r="BC91" i="7"/>
  <c r="BA91" i="7"/>
  <c r="AW91" i="7"/>
  <c r="AV91" i="7"/>
  <c r="AU91" i="7"/>
  <c r="AT91" i="7"/>
  <c r="AS91" i="7"/>
  <c r="AR91" i="7"/>
  <c r="AQ91" i="7"/>
  <c r="AP91" i="7"/>
  <c r="AO91" i="7"/>
  <c r="AN91" i="7"/>
  <c r="AL91" i="7"/>
  <c r="AK91" i="7"/>
  <c r="AJ91" i="7"/>
  <c r="AI91" i="7"/>
  <c r="AH91" i="7"/>
  <c r="AG91" i="7"/>
  <c r="AF91" i="7"/>
  <c r="AE91" i="7"/>
  <c r="AD91" i="7"/>
  <c r="AC91" i="7"/>
  <c r="AA91" i="7"/>
  <c r="X91" i="7"/>
  <c r="T91" i="7"/>
  <c r="P91" i="7"/>
  <c r="M91" i="7"/>
  <c r="K91" i="7"/>
  <c r="N91" i="7" s="1"/>
  <c r="I91" i="7"/>
  <c r="H91" i="7"/>
  <c r="BU90" i="7"/>
  <c r="BT90" i="7"/>
  <c r="BS90" i="7"/>
  <c r="BR90" i="7"/>
  <c r="BQ90" i="7"/>
  <c r="BP90" i="7"/>
  <c r="BO90" i="7"/>
  <c r="BN90" i="7"/>
  <c r="BM90" i="7"/>
  <c r="BK90" i="7"/>
  <c r="BJ90" i="7"/>
  <c r="BI90" i="7"/>
  <c r="BH90" i="7"/>
  <c r="BG90" i="7"/>
  <c r="BF90" i="7"/>
  <c r="BE90" i="7"/>
  <c r="BD90" i="7"/>
  <c r="BC90" i="7"/>
  <c r="BA90" i="7"/>
  <c r="AW90" i="7"/>
  <c r="AV90" i="7"/>
  <c r="AU90" i="7"/>
  <c r="AT90" i="7"/>
  <c r="AS90" i="7"/>
  <c r="AR90" i="7"/>
  <c r="AQ90" i="7"/>
  <c r="AP90" i="7"/>
  <c r="AO90" i="7"/>
  <c r="AN90" i="7"/>
  <c r="AL90" i="7"/>
  <c r="AK90" i="7"/>
  <c r="AJ90" i="7"/>
  <c r="AI90" i="7"/>
  <c r="AH90" i="7"/>
  <c r="AG90" i="7"/>
  <c r="AF90" i="7"/>
  <c r="AE90" i="7"/>
  <c r="AD90" i="7"/>
  <c r="AC90" i="7"/>
  <c r="AA90" i="7"/>
  <c r="X90" i="7"/>
  <c r="T90" i="7"/>
  <c r="P90" i="7"/>
  <c r="M90" i="7"/>
  <c r="K90" i="7"/>
  <c r="I90" i="7"/>
  <c r="H90" i="7"/>
  <c r="BU89" i="7"/>
  <c r="BT89" i="7"/>
  <c r="BS89" i="7"/>
  <c r="BR89" i="7"/>
  <c r="BQ89" i="7"/>
  <c r="BP89" i="7"/>
  <c r="BO89" i="7"/>
  <c r="BN89" i="7"/>
  <c r="BM89" i="7"/>
  <c r="BK89" i="7"/>
  <c r="BJ89" i="7"/>
  <c r="BI89" i="7"/>
  <c r="BH89" i="7"/>
  <c r="BG89" i="7"/>
  <c r="BF89" i="7"/>
  <c r="BE89" i="7"/>
  <c r="BD89" i="7"/>
  <c r="BC89" i="7"/>
  <c r="BA89" i="7"/>
  <c r="AW89" i="7"/>
  <c r="AV89" i="7"/>
  <c r="AU89" i="7"/>
  <c r="AT89" i="7"/>
  <c r="AS89" i="7"/>
  <c r="AR89" i="7"/>
  <c r="AQ89" i="7"/>
  <c r="AP89" i="7"/>
  <c r="AO89" i="7"/>
  <c r="AN89" i="7"/>
  <c r="AL89" i="7"/>
  <c r="AK89" i="7"/>
  <c r="AJ89" i="7"/>
  <c r="AI89" i="7"/>
  <c r="AH89" i="7"/>
  <c r="AG89" i="7"/>
  <c r="AF89" i="7"/>
  <c r="AE89" i="7"/>
  <c r="AD89" i="7"/>
  <c r="AC89" i="7"/>
  <c r="AA89" i="7"/>
  <c r="X89" i="7"/>
  <c r="T89" i="7"/>
  <c r="P89" i="7"/>
  <c r="M89" i="7"/>
  <c r="K89" i="7"/>
  <c r="N89" i="7" s="1"/>
  <c r="I89" i="7"/>
  <c r="H89" i="7"/>
  <c r="BU88" i="7"/>
  <c r="BT88" i="7"/>
  <c r="BS88" i="7"/>
  <c r="BR88" i="7"/>
  <c r="BQ88" i="7"/>
  <c r="BP88" i="7"/>
  <c r="BO88" i="7"/>
  <c r="BN88" i="7"/>
  <c r="BM88" i="7"/>
  <c r="BK88" i="7"/>
  <c r="BJ88" i="7"/>
  <c r="BI88" i="7"/>
  <c r="BH88" i="7"/>
  <c r="BG88" i="7"/>
  <c r="BF88" i="7"/>
  <c r="BE88" i="7"/>
  <c r="BD88" i="7"/>
  <c r="BC88" i="7"/>
  <c r="BA88" i="7"/>
  <c r="AW88" i="7"/>
  <c r="AV88" i="7"/>
  <c r="AU88" i="7"/>
  <c r="AT88" i="7"/>
  <c r="AS88" i="7"/>
  <c r="AR88" i="7"/>
  <c r="AQ88" i="7"/>
  <c r="AP88" i="7"/>
  <c r="AO88" i="7"/>
  <c r="AN88" i="7"/>
  <c r="AL88" i="7"/>
  <c r="AK88" i="7"/>
  <c r="AJ88" i="7"/>
  <c r="AI88" i="7"/>
  <c r="AH88" i="7"/>
  <c r="AG88" i="7"/>
  <c r="AF88" i="7"/>
  <c r="AE88" i="7"/>
  <c r="AD88" i="7"/>
  <c r="AC88" i="7"/>
  <c r="AA88" i="7"/>
  <c r="X88" i="7"/>
  <c r="T88" i="7"/>
  <c r="P88" i="7"/>
  <c r="M88" i="7"/>
  <c r="K88" i="7"/>
  <c r="I88" i="7"/>
  <c r="H88" i="7"/>
  <c r="BU87" i="7"/>
  <c r="BT87" i="7"/>
  <c r="BS87" i="7"/>
  <c r="BR87" i="7"/>
  <c r="BQ87" i="7"/>
  <c r="BP87" i="7"/>
  <c r="BO87" i="7"/>
  <c r="BN87" i="7"/>
  <c r="BM87" i="7"/>
  <c r="BK87" i="7"/>
  <c r="BJ87" i="7"/>
  <c r="BI87" i="7"/>
  <c r="BH87" i="7"/>
  <c r="BG87" i="7"/>
  <c r="BF87" i="7"/>
  <c r="BE87" i="7"/>
  <c r="BD87" i="7"/>
  <c r="BC87" i="7"/>
  <c r="BA87" i="7"/>
  <c r="AW87" i="7"/>
  <c r="AV87" i="7"/>
  <c r="AU87" i="7"/>
  <c r="AT87" i="7"/>
  <c r="AS87" i="7"/>
  <c r="AR87" i="7"/>
  <c r="AQ87" i="7"/>
  <c r="AP87" i="7"/>
  <c r="AO87" i="7"/>
  <c r="AN87" i="7"/>
  <c r="AL87" i="7"/>
  <c r="AK87" i="7"/>
  <c r="AJ87" i="7"/>
  <c r="AI87" i="7"/>
  <c r="AH87" i="7"/>
  <c r="AG87" i="7"/>
  <c r="AF87" i="7"/>
  <c r="AE87" i="7"/>
  <c r="AD87" i="7"/>
  <c r="AC87" i="7"/>
  <c r="AA87" i="7"/>
  <c r="X87" i="7"/>
  <c r="T87" i="7"/>
  <c r="P87" i="7"/>
  <c r="M87" i="7"/>
  <c r="K87" i="7"/>
  <c r="I87" i="7"/>
  <c r="H87" i="7"/>
  <c r="BU86" i="7"/>
  <c r="BT86" i="7"/>
  <c r="BS86" i="7"/>
  <c r="BR86" i="7"/>
  <c r="BQ86" i="7"/>
  <c r="BP86" i="7"/>
  <c r="BO86" i="7"/>
  <c r="BN86" i="7"/>
  <c r="BM86" i="7"/>
  <c r="BK86" i="7"/>
  <c r="BJ86" i="7"/>
  <c r="BI86" i="7"/>
  <c r="BH86" i="7"/>
  <c r="BG86" i="7"/>
  <c r="BF86" i="7"/>
  <c r="BE86" i="7"/>
  <c r="BD86" i="7"/>
  <c r="BC86" i="7"/>
  <c r="BA86" i="7"/>
  <c r="AW86" i="7"/>
  <c r="AV86" i="7"/>
  <c r="AU86" i="7"/>
  <c r="AT86" i="7"/>
  <c r="AS86" i="7"/>
  <c r="AR86" i="7"/>
  <c r="AQ86" i="7"/>
  <c r="AP86" i="7"/>
  <c r="AO86" i="7"/>
  <c r="AN86" i="7"/>
  <c r="AL86" i="7"/>
  <c r="AK86" i="7"/>
  <c r="AJ86" i="7"/>
  <c r="AI86" i="7"/>
  <c r="AH86" i="7"/>
  <c r="AG86" i="7"/>
  <c r="AF86" i="7"/>
  <c r="AE86" i="7"/>
  <c r="AD86" i="7"/>
  <c r="AC86" i="7"/>
  <c r="AA86" i="7"/>
  <c r="X86" i="7"/>
  <c r="T86" i="7"/>
  <c r="P86" i="7"/>
  <c r="M86" i="7"/>
  <c r="K86" i="7"/>
  <c r="N86" i="7" s="1"/>
  <c r="I86" i="7"/>
  <c r="H86" i="7"/>
  <c r="BU85" i="7"/>
  <c r="BT85" i="7"/>
  <c r="BS85" i="7"/>
  <c r="BR85" i="7"/>
  <c r="BQ85" i="7"/>
  <c r="BP85" i="7"/>
  <c r="BO85" i="7"/>
  <c r="BN85" i="7"/>
  <c r="BM85" i="7"/>
  <c r="BK85" i="7"/>
  <c r="BJ85" i="7"/>
  <c r="BI85" i="7"/>
  <c r="BH85" i="7"/>
  <c r="BG85" i="7"/>
  <c r="BF85" i="7"/>
  <c r="BE85" i="7"/>
  <c r="BD85" i="7"/>
  <c r="BC85" i="7"/>
  <c r="BA85" i="7"/>
  <c r="AW85" i="7"/>
  <c r="AV85" i="7"/>
  <c r="AU85" i="7"/>
  <c r="AT85" i="7"/>
  <c r="AS85" i="7"/>
  <c r="AR85" i="7"/>
  <c r="AQ85" i="7"/>
  <c r="AP85" i="7"/>
  <c r="AO85" i="7"/>
  <c r="AN85" i="7"/>
  <c r="AL85" i="7"/>
  <c r="AK85" i="7"/>
  <c r="AJ85" i="7"/>
  <c r="AI85" i="7"/>
  <c r="AH85" i="7"/>
  <c r="AG85" i="7"/>
  <c r="AF85" i="7"/>
  <c r="AE85" i="7"/>
  <c r="AD85" i="7"/>
  <c r="AC85" i="7"/>
  <c r="AA85" i="7"/>
  <c r="X85" i="7"/>
  <c r="T85" i="7"/>
  <c r="P85" i="7"/>
  <c r="M85" i="7"/>
  <c r="K85" i="7"/>
  <c r="I85" i="7"/>
  <c r="H85" i="7"/>
  <c r="BU84" i="7"/>
  <c r="BT84" i="7"/>
  <c r="BS84" i="7"/>
  <c r="BR84" i="7"/>
  <c r="BQ84" i="7"/>
  <c r="BP84" i="7"/>
  <c r="BO84" i="7"/>
  <c r="BN84" i="7"/>
  <c r="BM84" i="7"/>
  <c r="BK84" i="7"/>
  <c r="BJ84" i="7"/>
  <c r="BI84" i="7"/>
  <c r="BH84" i="7"/>
  <c r="BG84" i="7"/>
  <c r="BF84" i="7"/>
  <c r="BE84" i="7"/>
  <c r="BD84" i="7"/>
  <c r="BC84" i="7"/>
  <c r="BA84" i="7"/>
  <c r="AW84" i="7"/>
  <c r="AV84" i="7"/>
  <c r="AU84" i="7"/>
  <c r="AT84" i="7"/>
  <c r="AS84" i="7"/>
  <c r="AR84" i="7"/>
  <c r="AQ84" i="7"/>
  <c r="AP84" i="7"/>
  <c r="AO84" i="7"/>
  <c r="AN84" i="7"/>
  <c r="AL84" i="7"/>
  <c r="AK84" i="7"/>
  <c r="AJ84" i="7"/>
  <c r="AI84" i="7"/>
  <c r="AH84" i="7"/>
  <c r="AG84" i="7"/>
  <c r="AF84" i="7"/>
  <c r="AE84" i="7"/>
  <c r="AD84" i="7"/>
  <c r="AC84" i="7"/>
  <c r="AA84" i="7"/>
  <c r="X84" i="7"/>
  <c r="T84" i="7"/>
  <c r="P84" i="7"/>
  <c r="M84" i="7"/>
  <c r="K84" i="7"/>
  <c r="N84" i="7" s="1"/>
  <c r="I84" i="7"/>
  <c r="H84" i="7"/>
  <c r="BU83" i="7"/>
  <c r="BT83" i="7"/>
  <c r="BS83" i="7"/>
  <c r="BR83" i="7"/>
  <c r="BQ83" i="7"/>
  <c r="BP83" i="7"/>
  <c r="BO83" i="7"/>
  <c r="BN83" i="7"/>
  <c r="BM83" i="7"/>
  <c r="BK83" i="7"/>
  <c r="BJ83" i="7"/>
  <c r="BI83" i="7"/>
  <c r="BH83" i="7"/>
  <c r="BG83" i="7"/>
  <c r="BF83" i="7"/>
  <c r="BE83" i="7"/>
  <c r="BD83" i="7"/>
  <c r="BC83" i="7"/>
  <c r="BA83" i="7"/>
  <c r="AW83" i="7"/>
  <c r="AV83" i="7"/>
  <c r="AU83" i="7"/>
  <c r="AT83" i="7"/>
  <c r="AS83" i="7"/>
  <c r="AR83" i="7"/>
  <c r="AQ83" i="7"/>
  <c r="AP83" i="7"/>
  <c r="AO83" i="7"/>
  <c r="AN83" i="7"/>
  <c r="AL83" i="7"/>
  <c r="AK83" i="7"/>
  <c r="AJ83" i="7"/>
  <c r="AI83" i="7"/>
  <c r="AH83" i="7"/>
  <c r="AG83" i="7"/>
  <c r="AF83" i="7"/>
  <c r="AE83" i="7"/>
  <c r="AD83" i="7"/>
  <c r="AC83" i="7"/>
  <c r="AA83" i="7"/>
  <c r="X83" i="7"/>
  <c r="T83" i="7"/>
  <c r="P83" i="7"/>
  <c r="M83" i="7"/>
  <c r="K83" i="7"/>
  <c r="N83" i="7" s="1"/>
  <c r="I83" i="7"/>
  <c r="H83" i="7"/>
  <c r="BU82" i="7"/>
  <c r="BT82" i="7"/>
  <c r="BS82" i="7"/>
  <c r="BR82" i="7"/>
  <c r="BQ82" i="7"/>
  <c r="BP82" i="7"/>
  <c r="BO82" i="7"/>
  <c r="BN82" i="7"/>
  <c r="BM82" i="7"/>
  <c r="BK82" i="7"/>
  <c r="BJ82" i="7"/>
  <c r="BI82" i="7"/>
  <c r="BH82" i="7"/>
  <c r="BG82" i="7"/>
  <c r="BF82" i="7"/>
  <c r="BE82" i="7"/>
  <c r="BD82" i="7"/>
  <c r="BC82" i="7"/>
  <c r="BA82" i="7"/>
  <c r="AW82" i="7"/>
  <c r="AV82" i="7"/>
  <c r="AU82" i="7"/>
  <c r="AT82" i="7"/>
  <c r="AS82" i="7"/>
  <c r="AR82" i="7"/>
  <c r="AQ82" i="7"/>
  <c r="AP82" i="7"/>
  <c r="AO82" i="7"/>
  <c r="AN82" i="7"/>
  <c r="AL82" i="7"/>
  <c r="AK82" i="7"/>
  <c r="AJ82" i="7"/>
  <c r="AI82" i="7"/>
  <c r="AH82" i="7"/>
  <c r="AG82" i="7"/>
  <c r="AF82" i="7"/>
  <c r="AE82" i="7"/>
  <c r="AD82" i="7"/>
  <c r="AC82" i="7"/>
  <c r="AA82" i="7"/>
  <c r="X82" i="7"/>
  <c r="T82" i="7"/>
  <c r="P82" i="7"/>
  <c r="M82" i="7"/>
  <c r="K82" i="7"/>
  <c r="I82" i="7"/>
  <c r="H82" i="7"/>
  <c r="BU81" i="7"/>
  <c r="BT81" i="7"/>
  <c r="BS81" i="7"/>
  <c r="BR81" i="7"/>
  <c r="BQ81" i="7"/>
  <c r="BP81" i="7"/>
  <c r="BO81" i="7"/>
  <c r="BN81" i="7"/>
  <c r="BM81" i="7"/>
  <c r="BK81" i="7"/>
  <c r="BJ81" i="7"/>
  <c r="BI81" i="7"/>
  <c r="BH81" i="7"/>
  <c r="BG81" i="7"/>
  <c r="BF81" i="7"/>
  <c r="BE81" i="7"/>
  <c r="BD81" i="7"/>
  <c r="BC81" i="7"/>
  <c r="BA81" i="7"/>
  <c r="AW81" i="7"/>
  <c r="AV81" i="7"/>
  <c r="AU81" i="7"/>
  <c r="AT81" i="7"/>
  <c r="AS81" i="7"/>
  <c r="AR81" i="7"/>
  <c r="AQ81" i="7"/>
  <c r="AP81" i="7"/>
  <c r="AO81" i="7"/>
  <c r="AN81" i="7"/>
  <c r="AL81" i="7"/>
  <c r="AK81" i="7"/>
  <c r="AJ81" i="7"/>
  <c r="AI81" i="7"/>
  <c r="AH81" i="7"/>
  <c r="AG81" i="7"/>
  <c r="AF81" i="7"/>
  <c r="AE81" i="7"/>
  <c r="AD81" i="7"/>
  <c r="AC81" i="7"/>
  <c r="AA81" i="7"/>
  <c r="X81" i="7"/>
  <c r="T81" i="7"/>
  <c r="P81" i="7"/>
  <c r="M81" i="7"/>
  <c r="K81" i="7"/>
  <c r="I81" i="7"/>
  <c r="H81" i="7"/>
  <c r="BU80" i="7"/>
  <c r="BT80" i="7"/>
  <c r="BS80" i="7"/>
  <c r="BR80" i="7"/>
  <c r="BQ80" i="7"/>
  <c r="BP80" i="7"/>
  <c r="BO80" i="7"/>
  <c r="BN80" i="7"/>
  <c r="BM80" i="7"/>
  <c r="BK80" i="7"/>
  <c r="BJ80" i="7"/>
  <c r="BI80" i="7"/>
  <c r="BH80" i="7"/>
  <c r="BG80" i="7"/>
  <c r="BF80" i="7"/>
  <c r="BE80" i="7"/>
  <c r="BD80" i="7"/>
  <c r="BC80" i="7"/>
  <c r="BA80" i="7"/>
  <c r="AW80" i="7"/>
  <c r="AV80" i="7"/>
  <c r="AU80" i="7"/>
  <c r="AT80" i="7"/>
  <c r="AS80" i="7"/>
  <c r="AR80" i="7"/>
  <c r="AQ80" i="7"/>
  <c r="AP80" i="7"/>
  <c r="AO80" i="7"/>
  <c r="AN80" i="7"/>
  <c r="AL80" i="7"/>
  <c r="AK80" i="7"/>
  <c r="AJ80" i="7"/>
  <c r="AI80" i="7"/>
  <c r="AH80" i="7"/>
  <c r="AG80" i="7"/>
  <c r="AF80" i="7"/>
  <c r="AE80" i="7"/>
  <c r="AD80" i="7"/>
  <c r="AC80" i="7"/>
  <c r="AA80" i="7"/>
  <c r="X80" i="7"/>
  <c r="T80" i="7"/>
  <c r="P80" i="7"/>
  <c r="M80" i="7"/>
  <c r="K80" i="7"/>
  <c r="N80" i="7" s="1"/>
  <c r="I80" i="7"/>
  <c r="H80" i="7"/>
  <c r="BU79" i="7"/>
  <c r="BT79" i="7"/>
  <c r="BS79" i="7"/>
  <c r="BR79" i="7"/>
  <c r="BQ79" i="7"/>
  <c r="BP79" i="7"/>
  <c r="BO79" i="7"/>
  <c r="BN79" i="7"/>
  <c r="BM79" i="7"/>
  <c r="BK79" i="7"/>
  <c r="BJ79" i="7"/>
  <c r="BI79" i="7"/>
  <c r="BH79" i="7"/>
  <c r="BG79" i="7"/>
  <c r="BF79" i="7"/>
  <c r="BE79" i="7"/>
  <c r="BD79" i="7"/>
  <c r="BC79" i="7"/>
  <c r="BA79" i="7"/>
  <c r="AW79" i="7"/>
  <c r="AV79" i="7"/>
  <c r="AU79" i="7"/>
  <c r="AT79" i="7"/>
  <c r="AS79" i="7"/>
  <c r="AR79" i="7"/>
  <c r="AQ79" i="7"/>
  <c r="AP79" i="7"/>
  <c r="AO79" i="7"/>
  <c r="AN79" i="7"/>
  <c r="AL79" i="7"/>
  <c r="AK79" i="7"/>
  <c r="AJ79" i="7"/>
  <c r="AI79" i="7"/>
  <c r="AH79" i="7"/>
  <c r="AG79" i="7"/>
  <c r="AF79" i="7"/>
  <c r="AE79" i="7"/>
  <c r="AD79" i="7"/>
  <c r="AC79" i="7"/>
  <c r="AA79" i="7"/>
  <c r="X79" i="7"/>
  <c r="T79" i="7"/>
  <c r="P79" i="7"/>
  <c r="M79" i="7"/>
  <c r="K79" i="7"/>
  <c r="N79" i="7" s="1"/>
  <c r="I79" i="7"/>
  <c r="H79" i="7"/>
  <c r="BU78" i="7"/>
  <c r="BT78" i="7"/>
  <c r="BS78" i="7"/>
  <c r="BR78" i="7"/>
  <c r="BQ78" i="7"/>
  <c r="BP78" i="7"/>
  <c r="BO78" i="7"/>
  <c r="BN78" i="7"/>
  <c r="BM78" i="7"/>
  <c r="BK78" i="7"/>
  <c r="BJ78" i="7"/>
  <c r="BI78" i="7"/>
  <c r="BH78" i="7"/>
  <c r="BG78" i="7"/>
  <c r="BF78" i="7"/>
  <c r="BE78" i="7"/>
  <c r="BD78" i="7"/>
  <c r="BC78" i="7"/>
  <c r="BA78" i="7"/>
  <c r="AW78" i="7"/>
  <c r="AV78" i="7"/>
  <c r="AU78" i="7"/>
  <c r="AT78" i="7"/>
  <c r="AS78" i="7"/>
  <c r="AR78" i="7"/>
  <c r="AQ78" i="7"/>
  <c r="AP78" i="7"/>
  <c r="AO78" i="7"/>
  <c r="AN78" i="7"/>
  <c r="AL78" i="7"/>
  <c r="AK78" i="7"/>
  <c r="AJ78" i="7"/>
  <c r="AI78" i="7"/>
  <c r="AH78" i="7"/>
  <c r="AG78" i="7"/>
  <c r="AF78" i="7"/>
  <c r="AE78" i="7"/>
  <c r="AD78" i="7"/>
  <c r="AC78" i="7"/>
  <c r="AA78" i="7"/>
  <c r="X78" i="7"/>
  <c r="T78" i="7"/>
  <c r="P78" i="7"/>
  <c r="M78" i="7"/>
  <c r="K78" i="7"/>
  <c r="I78" i="7"/>
  <c r="H78" i="7"/>
  <c r="BU77" i="7"/>
  <c r="BT77" i="7"/>
  <c r="BS77" i="7"/>
  <c r="BR77" i="7"/>
  <c r="BQ77" i="7"/>
  <c r="BP77" i="7"/>
  <c r="BO77" i="7"/>
  <c r="BN77" i="7"/>
  <c r="BM77" i="7"/>
  <c r="BK77" i="7"/>
  <c r="BJ77" i="7"/>
  <c r="BI77" i="7"/>
  <c r="BH77" i="7"/>
  <c r="BG77" i="7"/>
  <c r="BF77" i="7"/>
  <c r="BE77" i="7"/>
  <c r="BD77" i="7"/>
  <c r="BC77" i="7"/>
  <c r="BA77" i="7"/>
  <c r="AW77" i="7"/>
  <c r="AV77" i="7"/>
  <c r="AU77" i="7"/>
  <c r="AT77" i="7"/>
  <c r="AS77" i="7"/>
  <c r="AR77" i="7"/>
  <c r="AQ77" i="7"/>
  <c r="AP77" i="7"/>
  <c r="AO77" i="7"/>
  <c r="AN77" i="7"/>
  <c r="AL77" i="7"/>
  <c r="AK77" i="7"/>
  <c r="AJ77" i="7"/>
  <c r="AI77" i="7"/>
  <c r="AH77" i="7"/>
  <c r="AG77" i="7"/>
  <c r="AF77" i="7"/>
  <c r="AE77" i="7"/>
  <c r="AD77" i="7"/>
  <c r="AC77" i="7"/>
  <c r="AA77" i="7"/>
  <c r="X77" i="7"/>
  <c r="T77" i="7"/>
  <c r="P77" i="7"/>
  <c r="M77" i="7"/>
  <c r="K77" i="7"/>
  <c r="N77" i="7" s="1"/>
  <c r="I77" i="7"/>
  <c r="H77" i="7"/>
  <c r="BU76" i="7"/>
  <c r="BT76" i="7"/>
  <c r="BS76" i="7"/>
  <c r="BR76" i="7"/>
  <c r="BQ76" i="7"/>
  <c r="BP76" i="7"/>
  <c r="BO76" i="7"/>
  <c r="BN76" i="7"/>
  <c r="BM76" i="7"/>
  <c r="BK76" i="7"/>
  <c r="BJ76" i="7"/>
  <c r="BI76" i="7"/>
  <c r="BH76" i="7"/>
  <c r="BG76" i="7"/>
  <c r="BF76" i="7"/>
  <c r="BE76" i="7"/>
  <c r="BD76" i="7"/>
  <c r="BC76" i="7"/>
  <c r="BA76" i="7"/>
  <c r="AW76" i="7"/>
  <c r="AV76" i="7"/>
  <c r="AU76" i="7"/>
  <c r="AT76" i="7"/>
  <c r="AS76" i="7"/>
  <c r="AR76" i="7"/>
  <c r="AQ76" i="7"/>
  <c r="AP76" i="7"/>
  <c r="AO76" i="7"/>
  <c r="AN76" i="7"/>
  <c r="AL76" i="7"/>
  <c r="AK76" i="7"/>
  <c r="AJ76" i="7"/>
  <c r="AI76" i="7"/>
  <c r="AH76" i="7"/>
  <c r="AG76" i="7"/>
  <c r="AF76" i="7"/>
  <c r="AE76" i="7"/>
  <c r="AD76" i="7"/>
  <c r="AC76" i="7"/>
  <c r="AA76" i="7"/>
  <c r="X76" i="7"/>
  <c r="T76" i="7"/>
  <c r="P76" i="7"/>
  <c r="M76" i="7"/>
  <c r="K76" i="7"/>
  <c r="I76" i="7"/>
  <c r="H76" i="7"/>
  <c r="BU75" i="7"/>
  <c r="BT75" i="7"/>
  <c r="BS75" i="7"/>
  <c r="BR75" i="7"/>
  <c r="BQ75" i="7"/>
  <c r="BP75" i="7"/>
  <c r="BO75" i="7"/>
  <c r="BN75" i="7"/>
  <c r="BM75" i="7"/>
  <c r="BK75" i="7"/>
  <c r="BJ75" i="7"/>
  <c r="BI75" i="7"/>
  <c r="BH75" i="7"/>
  <c r="BG75" i="7"/>
  <c r="BF75" i="7"/>
  <c r="BE75" i="7"/>
  <c r="BD75" i="7"/>
  <c r="BC75" i="7"/>
  <c r="BA75" i="7"/>
  <c r="AW75" i="7"/>
  <c r="AV75" i="7"/>
  <c r="AU75" i="7"/>
  <c r="AT75" i="7"/>
  <c r="AS75" i="7"/>
  <c r="AR75" i="7"/>
  <c r="AQ75" i="7"/>
  <c r="AP75" i="7"/>
  <c r="AO75" i="7"/>
  <c r="AN75" i="7"/>
  <c r="AL75" i="7"/>
  <c r="AK75" i="7"/>
  <c r="AJ75" i="7"/>
  <c r="AI75" i="7"/>
  <c r="AH75" i="7"/>
  <c r="AG75" i="7"/>
  <c r="AF75" i="7"/>
  <c r="AE75" i="7"/>
  <c r="AD75" i="7"/>
  <c r="AC75" i="7"/>
  <c r="AA75" i="7"/>
  <c r="X75" i="7"/>
  <c r="T75" i="7"/>
  <c r="P75" i="7"/>
  <c r="M75" i="7"/>
  <c r="K75" i="7"/>
  <c r="I75" i="7"/>
  <c r="H75" i="7"/>
  <c r="BU74" i="7"/>
  <c r="BT74" i="7"/>
  <c r="BS74" i="7"/>
  <c r="BR74" i="7"/>
  <c r="BQ74" i="7"/>
  <c r="BP74" i="7"/>
  <c r="BO74" i="7"/>
  <c r="BN74" i="7"/>
  <c r="BM74" i="7"/>
  <c r="BK74" i="7"/>
  <c r="BJ74" i="7"/>
  <c r="BI74" i="7"/>
  <c r="BH74" i="7"/>
  <c r="BG74" i="7"/>
  <c r="BF74" i="7"/>
  <c r="BE74" i="7"/>
  <c r="BD74" i="7"/>
  <c r="BC74" i="7"/>
  <c r="BA74" i="7"/>
  <c r="AW74" i="7"/>
  <c r="AV74" i="7"/>
  <c r="AU74" i="7"/>
  <c r="AT74" i="7"/>
  <c r="AS74" i="7"/>
  <c r="AR74" i="7"/>
  <c r="AQ74" i="7"/>
  <c r="AP74" i="7"/>
  <c r="AO74" i="7"/>
  <c r="AN74" i="7"/>
  <c r="AL74" i="7"/>
  <c r="AK74" i="7"/>
  <c r="AJ74" i="7"/>
  <c r="AI74" i="7"/>
  <c r="AH74" i="7"/>
  <c r="AG74" i="7"/>
  <c r="AF74" i="7"/>
  <c r="AE74" i="7"/>
  <c r="AD74" i="7"/>
  <c r="AC74" i="7"/>
  <c r="AA74" i="7"/>
  <c r="X74" i="7"/>
  <c r="T74" i="7"/>
  <c r="P74" i="7"/>
  <c r="M74" i="7"/>
  <c r="K74" i="7"/>
  <c r="N74" i="7" s="1"/>
  <c r="I74" i="7"/>
  <c r="H74" i="7"/>
  <c r="BU73" i="7"/>
  <c r="BT73" i="7"/>
  <c r="BS73" i="7"/>
  <c r="BR73" i="7"/>
  <c r="BQ73" i="7"/>
  <c r="BP73" i="7"/>
  <c r="BO73" i="7"/>
  <c r="BN73" i="7"/>
  <c r="BM73" i="7"/>
  <c r="BK73" i="7"/>
  <c r="BJ73" i="7"/>
  <c r="BI73" i="7"/>
  <c r="BH73" i="7"/>
  <c r="BG73" i="7"/>
  <c r="BF73" i="7"/>
  <c r="BE73" i="7"/>
  <c r="BD73" i="7"/>
  <c r="BC73" i="7"/>
  <c r="BA73" i="7"/>
  <c r="AW73" i="7"/>
  <c r="AV73" i="7"/>
  <c r="AU73" i="7"/>
  <c r="AT73" i="7"/>
  <c r="AS73" i="7"/>
  <c r="AR73" i="7"/>
  <c r="AQ73" i="7"/>
  <c r="AP73" i="7"/>
  <c r="AO73" i="7"/>
  <c r="AN73" i="7"/>
  <c r="AL73" i="7"/>
  <c r="AK73" i="7"/>
  <c r="AJ73" i="7"/>
  <c r="AI73" i="7"/>
  <c r="AH73" i="7"/>
  <c r="AG73" i="7"/>
  <c r="AF73" i="7"/>
  <c r="AE73" i="7"/>
  <c r="AD73" i="7"/>
  <c r="AC73" i="7"/>
  <c r="AA73" i="7"/>
  <c r="X73" i="7"/>
  <c r="T73" i="7"/>
  <c r="P73" i="7"/>
  <c r="M73" i="7"/>
  <c r="K73" i="7"/>
  <c r="I73" i="7"/>
  <c r="H73" i="7"/>
  <c r="BU72" i="7"/>
  <c r="BT72" i="7"/>
  <c r="BS72" i="7"/>
  <c r="BR72" i="7"/>
  <c r="BQ72" i="7"/>
  <c r="BP72" i="7"/>
  <c r="BO72" i="7"/>
  <c r="BN72" i="7"/>
  <c r="BM72" i="7"/>
  <c r="BK72" i="7"/>
  <c r="BJ72" i="7"/>
  <c r="BI72" i="7"/>
  <c r="BH72" i="7"/>
  <c r="BG72" i="7"/>
  <c r="BF72" i="7"/>
  <c r="BE72" i="7"/>
  <c r="BD72" i="7"/>
  <c r="BC72" i="7"/>
  <c r="BA72" i="7"/>
  <c r="AW72" i="7"/>
  <c r="AV72" i="7"/>
  <c r="AU72" i="7"/>
  <c r="AT72" i="7"/>
  <c r="AS72" i="7"/>
  <c r="AR72" i="7"/>
  <c r="AQ72" i="7"/>
  <c r="AP72" i="7"/>
  <c r="AO72" i="7"/>
  <c r="AN72" i="7"/>
  <c r="AL72" i="7"/>
  <c r="AK72" i="7"/>
  <c r="AJ72" i="7"/>
  <c r="AI72" i="7"/>
  <c r="AH72" i="7"/>
  <c r="AG72" i="7"/>
  <c r="AF72" i="7"/>
  <c r="AE72" i="7"/>
  <c r="AD72" i="7"/>
  <c r="AC72" i="7"/>
  <c r="AA72" i="7"/>
  <c r="X72" i="7"/>
  <c r="T72" i="7"/>
  <c r="P72" i="7"/>
  <c r="M72" i="7"/>
  <c r="K72" i="7"/>
  <c r="N72" i="7" s="1"/>
  <c r="I72" i="7"/>
  <c r="H72" i="7"/>
  <c r="BU71" i="7"/>
  <c r="BT71" i="7"/>
  <c r="BS71" i="7"/>
  <c r="BR71" i="7"/>
  <c r="BQ71" i="7"/>
  <c r="BP71" i="7"/>
  <c r="BO71" i="7"/>
  <c r="BN71" i="7"/>
  <c r="BM71" i="7"/>
  <c r="BK71" i="7"/>
  <c r="BJ71" i="7"/>
  <c r="BI71" i="7"/>
  <c r="BH71" i="7"/>
  <c r="BG71" i="7"/>
  <c r="BF71" i="7"/>
  <c r="BE71" i="7"/>
  <c r="BD71" i="7"/>
  <c r="BC71" i="7"/>
  <c r="BA71" i="7"/>
  <c r="AW71" i="7"/>
  <c r="AV71" i="7"/>
  <c r="AU71" i="7"/>
  <c r="AT71" i="7"/>
  <c r="AS71" i="7"/>
  <c r="AR71" i="7"/>
  <c r="AQ71" i="7"/>
  <c r="AP71" i="7"/>
  <c r="AO71" i="7"/>
  <c r="AN71" i="7"/>
  <c r="AL71" i="7"/>
  <c r="AK71" i="7"/>
  <c r="AJ71" i="7"/>
  <c r="AI71" i="7"/>
  <c r="AH71" i="7"/>
  <c r="AG71" i="7"/>
  <c r="AF71" i="7"/>
  <c r="AE71" i="7"/>
  <c r="AD71" i="7"/>
  <c r="AC71" i="7"/>
  <c r="AA71" i="7"/>
  <c r="X71" i="7"/>
  <c r="T71" i="7"/>
  <c r="P71" i="7"/>
  <c r="M71" i="7"/>
  <c r="K71" i="7"/>
  <c r="N71" i="7" s="1"/>
  <c r="I71" i="7"/>
  <c r="H71" i="7"/>
  <c r="BU70" i="7"/>
  <c r="BT70" i="7"/>
  <c r="BS70" i="7"/>
  <c r="BR70" i="7"/>
  <c r="BQ70" i="7"/>
  <c r="BP70" i="7"/>
  <c r="BO70" i="7"/>
  <c r="BN70" i="7"/>
  <c r="BM70" i="7"/>
  <c r="BK70" i="7"/>
  <c r="BJ70" i="7"/>
  <c r="BI70" i="7"/>
  <c r="BH70" i="7"/>
  <c r="BG70" i="7"/>
  <c r="BF70" i="7"/>
  <c r="BE70" i="7"/>
  <c r="BD70" i="7"/>
  <c r="BC70" i="7"/>
  <c r="BA70" i="7"/>
  <c r="AW70" i="7"/>
  <c r="AV70" i="7"/>
  <c r="AU70" i="7"/>
  <c r="AT70" i="7"/>
  <c r="AS70" i="7"/>
  <c r="AR70" i="7"/>
  <c r="AQ70" i="7"/>
  <c r="AP70" i="7"/>
  <c r="AO70" i="7"/>
  <c r="AN70" i="7"/>
  <c r="AL70" i="7"/>
  <c r="AK70" i="7"/>
  <c r="AJ70" i="7"/>
  <c r="AI70" i="7"/>
  <c r="AH70" i="7"/>
  <c r="AG70" i="7"/>
  <c r="AF70" i="7"/>
  <c r="AE70" i="7"/>
  <c r="AD70" i="7"/>
  <c r="AC70" i="7"/>
  <c r="AA70" i="7"/>
  <c r="X70" i="7"/>
  <c r="T70" i="7"/>
  <c r="P70" i="7"/>
  <c r="M70" i="7"/>
  <c r="K70" i="7"/>
  <c r="N70" i="7" s="1"/>
  <c r="I70" i="7"/>
  <c r="H70" i="7"/>
  <c r="BU69" i="7"/>
  <c r="BT69" i="7"/>
  <c r="BS69" i="7"/>
  <c r="BR69" i="7"/>
  <c r="BQ69" i="7"/>
  <c r="BP69" i="7"/>
  <c r="BO69" i="7"/>
  <c r="BN69" i="7"/>
  <c r="BM69" i="7"/>
  <c r="BK69" i="7"/>
  <c r="BJ69" i="7"/>
  <c r="BI69" i="7"/>
  <c r="BH69" i="7"/>
  <c r="BG69" i="7"/>
  <c r="BF69" i="7"/>
  <c r="BE69" i="7"/>
  <c r="BD69" i="7"/>
  <c r="BC69" i="7"/>
  <c r="BA69" i="7"/>
  <c r="AW69" i="7"/>
  <c r="AV69" i="7"/>
  <c r="AU69" i="7"/>
  <c r="AT69" i="7"/>
  <c r="AS69" i="7"/>
  <c r="AR69" i="7"/>
  <c r="AQ69" i="7"/>
  <c r="AP69" i="7"/>
  <c r="AO69" i="7"/>
  <c r="AN69" i="7"/>
  <c r="AL69" i="7"/>
  <c r="AK69" i="7"/>
  <c r="AJ69" i="7"/>
  <c r="AI69" i="7"/>
  <c r="AH69" i="7"/>
  <c r="AG69" i="7"/>
  <c r="AF69" i="7"/>
  <c r="AE69" i="7"/>
  <c r="AD69" i="7"/>
  <c r="AC69" i="7"/>
  <c r="AA69" i="7"/>
  <c r="X69" i="7"/>
  <c r="T69" i="7"/>
  <c r="P69" i="7"/>
  <c r="M69" i="7"/>
  <c r="K69" i="7"/>
  <c r="N69" i="7" s="1"/>
  <c r="I69" i="7"/>
  <c r="H69" i="7"/>
  <c r="BU68" i="7"/>
  <c r="BT68" i="7"/>
  <c r="BS68" i="7"/>
  <c r="BR68" i="7"/>
  <c r="BQ68" i="7"/>
  <c r="BP68" i="7"/>
  <c r="BO68" i="7"/>
  <c r="BN68" i="7"/>
  <c r="BM68" i="7"/>
  <c r="BK68" i="7"/>
  <c r="BJ68" i="7"/>
  <c r="BI68" i="7"/>
  <c r="BH68" i="7"/>
  <c r="BG68" i="7"/>
  <c r="BF68" i="7"/>
  <c r="BE68" i="7"/>
  <c r="BD68" i="7"/>
  <c r="BC68" i="7"/>
  <c r="BA68" i="7"/>
  <c r="AW68" i="7"/>
  <c r="AV68" i="7"/>
  <c r="AU68" i="7"/>
  <c r="AT68" i="7"/>
  <c r="AS68" i="7"/>
  <c r="AR68" i="7"/>
  <c r="AQ68" i="7"/>
  <c r="AP68" i="7"/>
  <c r="AO68" i="7"/>
  <c r="AN68" i="7"/>
  <c r="AL68" i="7"/>
  <c r="AK68" i="7"/>
  <c r="AJ68" i="7"/>
  <c r="AI68" i="7"/>
  <c r="AH68" i="7"/>
  <c r="AG68" i="7"/>
  <c r="AF68" i="7"/>
  <c r="AE68" i="7"/>
  <c r="AD68" i="7"/>
  <c r="AC68" i="7"/>
  <c r="AA68" i="7"/>
  <c r="X68" i="7"/>
  <c r="T68" i="7"/>
  <c r="P68" i="7"/>
  <c r="M68" i="7"/>
  <c r="K68" i="7"/>
  <c r="N68" i="7" s="1"/>
  <c r="I68" i="7"/>
  <c r="H68" i="7"/>
  <c r="BU67" i="7"/>
  <c r="BT67" i="7"/>
  <c r="BS67" i="7"/>
  <c r="BR67" i="7"/>
  <c r="BQ67" i="7"/>
  <c r="BP67" i="7"/>
  <c r="BO67" i="7"/>
  <c r="BN67" i="7"/>
  <c r="BM67" i="7"/>
  <c r="BK67" i="7"/>
  <c r="BJ67" i="7"/>
  <c r="BI67" i="7"/>
  <c r="BH67" i="7"/>
  <c r="BG67" i="7"/>
  <c r="BF67" i="7"/>
  <c r="BE67" i="7"/>
  <c r="BD67" i="7"/>
  <c r="BC67" i="7"/>
  <c r="BA67" i="7"/>
  <c r="AW67" i="7"/>
  <c r="AV67" i="7"/>
  <c r="AU67" i="7"/>
  <c r="AT67" i="7"/>
  <c r="AS67" i="7"/>
  <c r="AR67" i="7"/>
  <c r="AQ67" i="7"/>
  <c r="AP67" i="7"/>
  <c r="AO67" i="7"/>
  <c r="AN67" i="7"/>
  <c r="AL67" i="7"/>
  <c r="AK67" i="7"/>
  <c r="AJ67" i="7"/>
  <c r="AI67" i="7"/>
  <c r="AH67" i="7"/>
  <c r="AG67" i="7"/>
  <c r="AF67" i="7"/>
  <c r="AE67" i="7"/>
  <c r="AD67" i="7"/>
  <c r="AC67" i="7"/>
  <c r="AA67" i="7"/>
  <c r="X67" i="7"/>
  <c r="T67" i="7"/>
  <c r="P67" i="7"/>
  <c r="M67" i="7"/>
  <c r="K67" i="7"/>
  <c r="N67" i="7" s="1"/>
  <c r="I67" i="7"/>
  <c r="H67" i="7"/>
  <c r="BU66" i="7"/>
  <c r="BT66" i="7"/>
  <c r="BS66" i="7"/>
  <c r="BR66" i="7"/>
  <c r="BQ66" i="7"/>
  <c r="BP66" i="7"/>
  <c r="BO66" i="7"/>
  <c r="BN66" i="7"/>
  <c r="BM66" i="7"/>
  <c r="BK66" i="7"/>
  <c r="BJ66" i="7"/>
  <c r="BI66" i="7"/>
  <c r="BH66" i="7"/>
  <c r="BG66" i="7"/>
  <c r="BF66" i="7"/>
  <c r="BE66" i="7"/>
  <c r="BD66" i="7"/>
  <c r="BC66" i="7"/>
  <c r="BA66" i="7"/>
  <c r="AW66" i="7"/>
  <c r="AV66" i="7"/>
  <c r="AU66" i="7"/>
  <c r="AT66" i="7"/>
  <c r="AS66" i="7"/>
  <c r="AR66" i="7"/>
  <c r="AQ66" i="7"/>
  <c r="AP66" i="7"/>
  <c r="AO66" i="7"/>
  <c r="AN66" i="7"/>
  <c r="AL66" i="7"/>
  <c r="AK66" i="7"/>
  <c r="AJ66" i="7"/>
  <c r="AI66" i="7"/>
  <c r="AH66" i="7"/>
  <c r="AG66" i="7"/>
  <c r="AF66" i="7"/>
  <c r="AE66" i="7"/>
  <c r="AD66" i="7"/>
  <c r="AC66" i="7"/>
  <c r="AA66" i="7"/>
  <c r="X66" i="7"/>
  <c r="T66" i="7"/>
  <c r="P66" i="7"/>
  <c r="M66" i="7"/>
  <c r="K66" i="7"/>
  <c r="N66" i="7" s="1"/>
  <c r="I66" i="7"/>
  <c r="H66" i="7"/>
  <c r="BU65" i="7"/>
  <c r="BT65" i="7"/>
  <c r="BS65" i="7"/>
  <c r="BR65" i="7"/>
  <c r="BQ65" i="7"/>
  <c r="BP65" i="7"/>
  <c r="BO65" i="7"/>
  <c r="BN65" i="7"/>
  <c r="BM65" i="7"/>
  <c r="BK65" i="7"/>
  <c r="BJ65" i="7"/>
  <c r="BI65" i="7"/>
  <c r="BH65" i="7"/>
  <c r="BG65" i="7"/>
  <c r="BF65" i="7"/>
  <c r="BE65" i="7"/>
  <c r="BD65" i="7"/>
  <c r="BC65" i="7"/>
  <c r="BA65" i="7"/>
  <c r="AW65" i="7"/>
  <c r="AV65" i="7"/>
  <c r="AU65" i="7"/>
  <c r="AT65" i="7"/>
  <c r="AS65" i="7"/>
  <c r="AR65" i="7"/>
  <c r="AQ65" i="7"/>
  <c r="AP65" i="7"/>
  <c r="AO65" i="7"/>
  <c r="AN65" i="7"/>
  <c r="AL65" i="7"/>
  <c r="AK65" i="7"/>
  <c r="AJ65" i="7"/>
  <c r="AI65" i="7"/>
  <c r="AH65" i="7"/>
  <c r="AG65" i="7"/>
  <c r="AF65" i="7"/>
  <c r="AE65" i="7"/>
  <c r="AD65" i="7"/>
  <c r="AC65" i="7"/>
  <c r="AA65" i="7"/>
  <c r="X65" i="7"/>
  <c r="T65" i="7"/>
  <c r="P65" i="7"/>
  <c r="M65" i="7"/>
  <c r="K65" i="7"/>
  <c r="N65" i="7" s="1"/>
  <c r="I65" i="7"/>
  <c r="H65" i="7"/>
  <c r="BU64" i="7"/>
  <c r="BT64" i="7"/>
  <c r="BS64" i="7"/>
  <c r="BR64" i="7"/>
  <c r="BQ64" i="7"/>
  <c r="BP64" i="7"/>
  <c r="BO64" i="7"/>
  <c r="BN64" i="7"/>
  <c r="BM64" i="7"/>
  <c r="BK64" i="7"/>
  <c r="BJ64" i="7"/>
  <c r="BI64" i="7"/>
  <c r="BH64" i="7"/>
  <c r="BG64" i="7"/>
  <c r="BF64" i="7"/>
  <c r="BE64" i="7"/>
  <c r="BD64" i="7"/>
  <c r="BC64" i="7"/>
  <c r="BA64" i="7"/>
  <c r="AW64" i="7"/>
  <c r="AV64" i="7"/>
  <c r="AU64" i="7"/>
  <c r="AT64" i="7"/>
  <c r="AS64" i="7"/>
  <c r="AR64" i="7"/>
  <c r="AQ64" i="7"/>
  <c r="AP64" i="7"/>
  <c r="AO64" i="7"/>
  <c r="AN64" i="7"/>
  <c r="AL64" i="7"/>
  <c r="AK64" i="7"/>
  <c r="AJ64" i="7"/>
  <c r="AI64" i="7"/>
  <c r="AH64" i="7"/>
  <c r="AG64" i="7"/>
  <c r="AF64" i="7"/>
  <c r="AE64" i="7"/>
  <c r="AD64" i="7"/>
  <c r="AC64" i="7"/>
  <c r="AA64" i="7"/>
  <c r="X64" i="7"/>
  <c r="T64" i="7"/>
  <c r="P64" i="7"/>
  <c r="M64" i="7"/>
  <c r="K64" i="7"/>
  <c r="N64" i="7" s="1"/>
  <c r="I64" i="7"/>
  <c r="H64" i="7"/>
  <c r="BU63" i="7"/>
  <c r="BT63" i="7"/>
  <c r="BS63" i="7"/>
  <c r="BR63" i="7"/>
  <c r="BQ63" i="7"/>
  <c r="BP63" i="7"/>
  <c r="BO63" i="7"/>
  <c r="BN63" i="7"/>
  <c r="BM63" i="7"/>
  <c r="BK63" i="7"/>
  <c r="BJ63" i="7"/>
  <c r="BI63" i="7"/>
  <c r="BH63" i="7"/>
  <c r="BG63" i="7"/>
  <c r="BF63" i="7"/>
  <c r="BE63" i="7"/>
  <c r="BD63" i="7"/>
  <c r="BC63" i="7"/>
  <c r="BA63" i="7"/>
  <c r="AW63" i="7"/>
  <c r="AV63" i="7"/>
  <c r="AU63" i="7"/>
  <c r="AT63" i="7"/>
  <c r="AS63" i="7"/>
  <c r="AR63" i="7"/>
  <c r="AQ63" i="7"/>
  <c r="AP63" i="7"/>
  <c r="AO63" i="7"/>
  <c r="AN63" i="7"/>
  <c r="AL63" i="7"/>
  <c r="AK63" i="7"/>
  <c r="AJ63" i="7"/>
  <c r="AI63" i="7"/>
  <c r="AH63" i="7"/>
  <c r="AG63" i="7"/>
  <c r="AF63" i="7"/>
  <c r="AE63" i="7"/>
  <c r="AD63" i="7"/>
  <c r="AC63" i="7"/>
  <c r="AA63" i="7"/>
  <c r="X63" i="7"/>
  <c r="T63" i="7"/>
  <c r="P63" i="7"/>
  <c r="M63" i="7"/>
  <c r="K63" i="7"/>
  <c r="N63" i="7" s="1"/>
  <c r="I63" i="7"/>
  <c r="H63" i="7"/>
  <c r="BU62" i="7"/>
  <c r="BT62" i="7"/>
  <c r="BS62" i="7"/>
  <c r="BR62" i="7"/>
  <c r="BQ62" i="7"/>
  <c r="BP62" i="7"/>
  <c r="BO62" i="7"/>
  <c r="BN62" i="7"/>
  <c r="BM62" i="7"/>
  <c r="BK62" i="7"/>
  <c r="BJ62" i="7"/>
  <c r="BI62" i="7"/>
  <c r="BH62" i="7"/>
  <c r="BG62" i="7"/>
  <c r="BF62" i="7"/>
  <c r="BE62" i="7"/>
  <c r="BD62" i="7"/>
  <c r="BC62" i="7"/>
  <c r="BA62" i="7"/>
  <c r="AW62" i="7"/>
  <c r="AV62" i="7"/>
  <c r="AU62" i="7"/>
  <c r="AT62" i="7"/>
  <c r="AS62" i="7"/>
  <c r="AR62" i="7"/>
  <c r="AQ62" i="7"/>
  <c r="AP62" i="7"/>
  <c r="AO62" i="7"/>
  <c r="AN62" i="7"/>
  <c r="AL62" i="7"/>
  <c r="AK62" i="7"/>
  <c r="AJ62" i="7"/>
  <c r="AI62" i="7"/>
  <c r="AH62" i="7"/>
  <c r="AG62" i="7"/>
  <c r="AF62" i="7"/>
  <c r="AE62" i="7"/>
  <c r="AD62" i="7"/>
  <c r="AC62" i="7"/>
  <c r="AA62" i="7"/>
  <c r="X62" i="7"/>
  <c r="T62" i="7"/>
  <c r="P62" i="7"/>
  <c r="M62" i="7"/>
  <c r="K62" i="7"/>
  <c r="N62" i="7" s="1"/>
  <c r="I62" i="7"/>
  <c r="H62" i="7"/>
  <c r="BU61" i="7"/>
  <c r="BT61" i="7"/>
  <c r="BS61" i="7"/>
  <c r="BR61" i="7"/>
  <c r="BQ61" i="7"/>
  <c r="BP61" i="7"/>
  <c r="BO61" i="7"/>
  <c r="BN61" i="7"/>
  <c r="BM61" i="7"/>
  <c r="BK61" i="7"/>
  <c r="BJ61" i="7"/>
  <c r="BI61" i="7"/>
  <c r="BH61" i="7"/>
  <c r="BG61" i="7"/>
  <c r="BF61" i="7"/>
  <c r="BE61" i="7"/>
  <c r="BD61" i="7"/>
  <c r="BC61" i="7"/>
  <c r="BA61" i="7"/>
  <c r="AW61" i="7"/>
  <c r="AV61" i="7"/>
  <c r="AU61" i="7"/>
  <c r="AT61" i="7"/>
  <c r="AS61" i="7"/>
  <c r="AR61" i="7"/>
  <c r="AQ61" i="7"/>
  <c r="AP61" i="7"/>
  <c r="AO61" i="7"/>
  <c r="AN61" i="7"/>
  <c r="AL61" i="7"/>
  <c r="AK61" i="7"/>
  <c r="AJ61" i="7"/>
  <c r="AI61" i="7"/>
  <c r="AH61" i="7"/>
  <c r="AG61" i="7"/>
  <c r="AF61" i="7"/>
  <c r="AE61" i="7"/>
  <c r="AD61" i="7"/>
  <c r="AC61" i="7"/>
  <c r="AA61" i="7"/>
  <c r="X61" i="7"/>
  <c r="T61" i="7"/>
  <c r="P61" i="7"/>
  <c r="M61" i="7"/>
  <c r="K61" i="7"/>
  <c r="N61" i="7" s="1"/>
  <c r="I61" i="7"/>
  <c r="H61" i="7"/>
  <c r="BU60" i="7"/>
  <c r="BT60" i="7"/>
  <c r="BS60" i="7"/>
  <c r="BR60" i="7"/>
  <c r="BQ60" i="7"/>
  <c r="BP60" i="7"/>
  <c r="BO60" i="7"/>
  <c r="BN60" i="7"/>
  <c r="BM60" i="7"/>
  <c r="BK60" i="7"/>
  <c r="BJ60" i="7"/>
  <c r="BI60" i="7"/>
  <c r="BH60" i="7"/>
  <c r="BG60" i="7"/>
  <c r="BF60" i="7"/>
  <c r="BE60" i="7"/>
  <c r="BD60" i="7"/>
  <c r="BC60" i="7"/>
  <c r="BA60" i="7"/>
  <c r="AW60" i="7"/>
  <c r="AV60" i="7"/>
  <c r="AU60" i="7"/>
  <c r="AT60" i="7"/>
  <c r="AS60" i="7"/>
  <c r="AR60" i="7"/>
  <c r="AQ60" i="7"/>
  <c r="AP60" i="7"/>
  <c r="AO60" i="7"/>
  <c r="AN60" i="7"/>
  <c r="AL60" i="7"/>
  <c r="AK60" i="7"/>
  <c r="AJ60" i="7"/>
  <c r="AI60" i="7"/>
  <c r="AH60" i="7"/>
  <c r="AG60" i="7"/>
  <c r="AF60" i="7"/>
  <c r="AE60" i="7"/>
  <c r="AD60" i="7"/>
  <c r="AC60" i="7"/>
  <c r="AA60" i="7"/>
  <c r="X60" i="7"/>
  <c r="T60" i="7"/>
  <c r="P60" i="7"/>
  <c r="M60" i="7"/>
  <c r="K60" i="7"/>
  <c r="N60" i="7" s="1"/>
  <c r="I60" i="7"/>
  <c r="H60" i="7"/>
  <c r="BU59" i="7"/>
  <c r="BT59" i="7"/>
  <c r="BS59" i="7"/>
  <c r="BR59" i="7"/>
  <c r="BQ59" i="7"/>
  <c r="BP59" i="7"/>
  <c r="BO59" i="7"/>
  <c r="BN59" i="7"/>
  <c r="BM59" i="7"/>
  <c r="BK59" i="7"/>
  <c r="BJ59" i="7"/>
  <c r="BI59" i="7"/>
  <c r="BH59" i="7"/>
  <c r="BG59" i="7"/>
  <c r="BF59" i="7"/>
  <c r="BE59" i="7"/>
  <c r="BD59" i="7"/>
  <c r="BC59" i="7"/>
  <c r="BA59" i="7"/>
  <c r="AW59" i="7"/>
  <c r="AV59" i="7"/>
  <c r="AU59" i="7"/>
  <c r="AT59" i="7"/>
  <c r="AS59" i="7"/>
  <c r="AR59" i="7"/>
  <c r="AQ59" i="7"/>
  <c r="AP59" i="7"/>
  <c r="AO59" i="7"/>
  <c r="AN59" i="7"/>
  <c r="AL59" i="7"/>
  <c r="AK59" i="7"/>
  <c r="AJ59" i="7"/>
  <c r="AI59" i="7"/>
  <c r="AH59" i="7"/>
  <c r="AG59" i="7"/>
  <c r="AF59" i="7"/>
  <c r="AE59" i="7"/>
  <c r="AD59" i="7"/>
  <c r="AC59" i="7"/>
  <c r="AA59" i="7"/>
  <c r="X59" i="7"/>
  <c r="T59" i="7"/>
  <c r="P59" i="7"/>
  <c r="M59" i="7"/>
  <c r="K59" i="7"/>
  <c r="N59" i="7" s="1"/>
  <c r="I59" i="7"/>
  <c r="H59" i="7"/>
  <c r="BU58" i="7"/>
  <c r="BT58" i="7"/>
  <c r="BS58" i="7"/>
  <c r="BR58" i="7"/>
  <c r="BQ58" i="7"/>
  <c r="BP58" i="7"/>
  <c r="BO58" i="7"/>
  <c r="BN58" i="7"/>
  <c r="BM58" i="7"/>
  <c r="BK58" i="7"/>
  <c r="BJ58" i="7"/>
  <c r="BI58" i="7"/>
  <c r="BH58" i="7"/>
  <c r="BG58" i="7"/>
  <c r="BF58" i="7"/>
  <c r="BE58" i="7"/>
  <c r="BD58" i="7"/>
  <c r="BC58" i="7"/>
  <c r="BA58" i="7"/>
  <c r="AW58" i="7"/>
  <c r="AV58" i="7"/>
  <c r="AU58" i="7"/>
  <c r="AT58" i="7"/>
  <c r="AS58" i="7"/>
  <c r="AR58" i="7"/>
  <c r="AQ58" i="7"/>
  <c r="AP58" i="7"/>
  <c r="AO58" i="7"/>
  <c r="AN58" i="7"/>
  <c r="AL58" i="7"/>
  <c r="AK58" i="7"/>
  <c r="AJ58" i="7"/>
  <c r="AI58" i="7"/>
  <c r="AH58" i="7"/>
  <c r="AG58" i="7"/>
  <c r="AF58" i="7"/>
  <c r="AE58" i="7"/>
  <c r="AD58" i="7"/>
  <c r="AC58" i="7"/>
  <c r="AA58" i="7"/>
  <c r="X58" i="7"/>
  <c r="T58" i="7"/>
  <c r="P58" i="7"/>
  <c r="M58" i="7"/>
  <c r="K58" i="7"/>
  <c r="N58" i="7" s="1"/>
  <c r="I58" i="7"/>
  <c r="H58" i="7"/>
  <c r="BU57" i="7"/>
  <c r="BT57" i="7"/>
  <c r="BS57" i="7"/>
  <c r="BR57" i="7"/>
  <c r="BQ57" i="7"/>
  <c r="BP57" i="7"/>
  <c r="BO57" i="7"/>
  <c r="BN57" i="7"/>
  <c r="BM57" i="7"/>
  <c r="BK57" i="7"/>
  <c r="BJ57" i="7"/>
  <c r="BI57" i="7"/>
  <c r="BH57" i="7"/>
  <c r="BG57" i="7"/>
  <c r="BF57" i="7"/>
  <c r="BE57" i="7"/>
  <c r="BD57" i="7"/>
  <c r="BC57" i="7"/>
  <c r="BA57" i="7"/>
  <c r="AW57" i="7"/>
  <c r="AV57" i="7"/>
  <c r="AU57" i="7"/>
  <c r="AT57" i="7"/>
  <c r="AS57" i="7"/>
  <c r="AR57" i="7"/>
  <c r="AQ57" i="7"/>
  <c r="AP57" i="7"/>
  <c r="AO57" i="7"/>
  <c r="AN57" i="7"/>
  <c r="AL57" i="7"/>
  <c r="AK57" i="7"/>
  <c r="AJ57" i="7"/>
  <c r="AI57" i="7"/>
  <c r="AH57" i="7"/>
  <c r="AG57" i="7"/>
  <c r="AF57" i="7"/>
  <c r="AE57" i="7"/>
  <c r="AD57" i="7"/>
  <c r="AC57" i="7"/>
  <c r="AA57" i="7"/>
  <c r="X57" i="7"/>
  <c r="T57" i="7"/>
  <c r="P57" i="7"/>
  <c r="M57" i="7"/>
  <c r="K57" i="7"/>
  <c r="N57" i="7" s="1"/>
  <c r="I57" i="7"/>
  <c r="H57" i="7"/>
  <c r="BU56" i="7"/>
  <c r="BT56" i="7"/>
  <c r="BS56" i="7"/>
  <c r="BR56" i="7"/>
  <c r="BQ56" i="7"/>
  <c r="BP56" i="7"/>
  <c r="BO56" i="7"/>
  <c r="BN56" i="7"/>
  <c r="BM56" i="7"/>
  <c r="BK56" i="7"/>
  <c r="BJ56" i="7"/>
  <c r="BI56" i="7"/>
  <c r="BH56" i="7"/>
  <c r="BG56" i="7"/>
  <c r="BF56" i="7"/>
  <c r="BE56" i="7"/>
  <c r="BD56" i="7"/>
  <c r="BC56" i="7"/>
  <c r="BA56" i="7"/>
  <c r="AW56" i="7"/>
  <c r="AV56" i="7"/>
  <c r="AU56" i="7"/>
  <c r="AT56" i="7"/>
  <c r="AS56" i="7"/>
  <c r="AR56" i="7"/>
  <c r="AQ56" i="7"/>
  <c r="AP56" i="7"/>
  <c r="AO56" i="7"/>
  <c r="AN56" i="7"/>
  <c r="AL56" i="7"/>
  <c r="AK56" i="7"/>
  <c r="AJ56" i="7"/>
  <c r="AI56" i="7"/>
  <c r="AH56" i="7"/>
  <c r="AG56" i="7"/>
  <c r="AF56" i="7"/>
  <c r="AE56" i="7"/>
  <c r="AD56" i="7"/>
  <c r="AC56" i="7"/>
  <c r="AA56" i="7"/>
  <c r="X56" i="7"/>
  <c r="T56" i="7"/>
  <c r="P56" i="7"/>
  <c r="M56" i="7"/>
  <c r="K56" i="7"/>
  <c r="N56" i="7" s="1"/>
  <c r="I56" i="7"/>
  <c r="H56" i="7"/>
  <c r="BU55" i="7"/>
  <c r="BT55" i="7"/>
  <c r="BS55" i="7"/>
  <c r="BR55" i="7"/>
  <c r="BQ55" i="7"/>
  <c r="BP55" i="7"/>
  <c r="BO55" i="7"/>
  <c r="BN55" i="7"/>
  <c r="BM55" i="7"/>
  <c r="BK55" i="7"/>
  <c r="BJ55" i="7"/>
  <c r="BI55" i="7"/>
  <c r="BH55" i="7"/>
  <c r="BG55" i="7"/>
  <c r="BF55" i="7"/>
  <c r="BE55" i="7"/>
  <c r="BD55" i="7"/>
  <c r="BC55" i="7"/>
  <c r="BA55" i="7"/>
  <c r="AW55" i="7"/>
  <c r="AV55" i="7"/>
  <c r="AU55" i="7"/>
  <c r="AT55" i="7"/>
  <c r="AS55" i="7"/>
  <c r="AR55" i="7"/>
  <c r="AQ55" i="7"/>
  <c r="AP55" i="7"/>
  <c r="AO55" i="7"/>
  <c r="AN55" i="7"/>
  <c r="AL55" i="7"/>
  <c r="AK55" i="7"/>
  <c r="AJ55" i="7"/>
  <c r="AI55" i="7"/>
  <c r="AH55" i="7"/>
  <c r="AG55" i="7"/>
  <c r="AF55" i="7"/>
  <c r="AE55" i="7"/>
  <c r="AD55" i="7"/>
  <c r="AC55" i="7"/>
  <c r="AA55" i="7"/>
  <c r="X55" i="7"/>
  <c r="T55" i="7"/>
  <c r="P55" i="7"/>
  <c r="M55" i="7"/>
  <c r="K55" i="7"/>
  <c r="N55" i="7" s="1"/>
  <c r="I55" i="7"/>
  <c r="H55" i="7"/>
  <c r="BU54" i="7"/>
  <c r="BT54" i="7"/>
  <c r="BS54" i="7"/>
  <c r="BR54" i="7"/>
  <c r="BQ54" i="7"/>
  <c r="BP54" i="7"/>
  <c r="BO54" i="7"/>
  <c r="BN54" i="7"/>
  <c r="BM54" i="7"/>
  <c r="BK54" i="7"/>
  <c r="BJ54" i="7"/>
  <c r="BI54" i="7"/>
  <c r="BH54" i="7"/>
  <c r="BG54" i="7"/>
  <c r="BF54" i="7"/>
  <c r="BE54" i="7"/>
  <c r="BD54" i="7"/>
  <c r="BC54" i="7"/>
  <c r="BA54" i="7"/>
  <c r="AW54" i="7"/>
  <c r="AV54" i="7"/>
  <c r="AU54" i="7"/>
  <c r="AT54" i="7"/>
  <c r="AS54" i="7"/>
  <c r="AR54" i="7"/>
  <c r="AQ54" i="7"/>
  <c r="AP54" i="7"/>
  <c r="AO54" i="7"/>
  <c r="AN54" i="7"/>
  <c r="AL54" i="7"/>
  <c r="AK54" i="7"/>
  <c r="AJ54" i="7"/>
  <c r="AI54" i="7"/>
  <c r="AH54" i="7"/>
  <c r="AG54" i="7"/>
  <c r="AF54" i="7"/>
  <c r="AE54" i="7"/>
  <c r="AD54" i="7"/>
  <c r="AC54" i="7"/>
  <c r="AA54" i="7"/>
  <c r="X54" i="7"/>
  <c r="T54" i="7"/>
  <c r="P54" i="7"/>
  <c r="M54" i="7"/>
  <c r="K54" i="7"/>
  <c r="N54" i="7" s="1"/>
  <c r="I54" i="7"/>
  <c r="H54" i="7"/>
  <c r="BU53" i="7"/>
  <c r="BT53" i="7"/>
  <c r="BS53" i="7"/>
  <c r="BR53" i="7"/>
  <c r="BQ53" i="7"/>
  <c r="BP53" i="7"/>
  <c r="BO53" i="7"/>
  <c r="BN53" i="7"/>
  <c r="BM53" i="7"/>
  <c r="BK53" i="7"/>
  <c r="BJ53" i="7"/>
  <c r="BI53" i="7"/>
  <c r="BH53" i="7"/>
  <c r="BG53" i="7"/>
  <c r="BF53" i="7"/>
  <c r="BE53" i="7"/>
  <c r="BD53" i="7"/>
  <c r="BC53" i="7"/>
  <c r="BA53" i="7"/>
  <c r="AW53" i="7"/>
  <c r="AV53" i="7"/>
  <c r="AU53" i="7"/>
  <c r="AT53" i="7"/>
  <c r="AS53" i="7"/>
  <c r="AR53" i="7"/>
  <c r="AQ53" i="7"/>
  <c r="AP53" i="7"/>
  <c r="AO53" i="7"/>
  <c r="AN53" i="7"/>
  <c r="AL53" i="7"/>
  <c r="AK53" i="7"/>
  <c r="AJ53" i="7"/>
  <c r="AI53" i="7"/>
  <c r="AH53" i="7"/>
  <c r="AG53" i="7"/>
  <c r="AF53" i="7"/>
  <c r="AE53" i="7"/>
  <c r="AD53" i="7"/>
  <c r="AC53" i="7"/>
  <c r="AA53" i="7"/>
  <c r="X53" i="7"/>
  <c r="T53" i="7"/>
  <c r="P53" i="7"/>
  <c r="M53" i="7"/>
  <c r="K53" i="7"/>
  <c r="I53" i="7"/>
  <c r="H53" i="7"/>
  <c r="BU52" i="7"/>
  <c r="BT52" i="7"/>
  <c r="BS52" i="7"/>
  <c r="BR52" i="7"/>
  <c r="BQ52" i="7"/>
  <c r="BP52" i="7"/>
  <c r="BO52" i="7"/>
  <c r="BN52" i="7"/>
  <c r="BM52" i="7"/>
  <c r="BK52" i="7"/>
  <c r="BJ52" i="7"/>
  <c r="BI52" i="7"/>
  <c r="BH52" i="7"/>
  <c r="BG52" i="7"/>
  <c r="BF52" i="7"/>
  <c r="BE52" i="7"/>
  <c r="BD52" i="7"/>
  <c r="BC52" i="7"/>
  <c r="BA52" i="7"/>
  <c r="AW52" i="7"/>
  <c r="AV52" i="7"/>
  <c r="AU52" i="7"/>
  <c r="AT52" i="7"/>
  <c r="AS52" i="7"/>
  <c r="AR52" i="7"/>
  <c r="AQ52" i="7"/>
  <c r="AP52" i="7"/>
  <c r="AO52" i="7"/>
  <c r="AN52" i="7"/>
  <c r="AL52" i="7"/>
  <c r="AK52" i="7"/>
  <c r="AJ52" i="7"/>
  <c r="AI52" i="7"/>
  <c r="AH52" i="7"/>
  <c r="AG52" i="7"/>
  <c r="AF52" i="7"/>
  <c r="AE52" i="7"/>
  <c r="AD52" i="7"/>
  <c r="AC52" i="7"/>
  <c r="AA52" i="7"/>
  <c r="X52" i="7"/>
  <c r="T52" i="7"/>
  <c r="P52" i="7"/>
  <c r="M52" i="7"/>
  <c r="K52" i="7"/>
  <c r="I52" i="7"/>
  <c r="H52" i="7"/>
  <c r="G48" i="7"/>
  <c r="J45" i="7"/>
  <c r="L39" i="7"/>
  <c r="F39" i="7" s="1"/>
  <c r="L38" i="7"/>
  <c r="F38" i="7"/>
  <c r="L37" i="7"/>
  <c r="F37" i="7" s="1"/>
  <c r="L36" i="7"/>
  <c r="F36" i="7"/>
  <c r="L35" i="7"/>
  <c r="F35" i="7" s="1"/>
  <c r="L34" i="7"/>
  <c r="F34" i="7"/>
  <c r="L33" i="7"/>
  <c r="F33" i="7" s="1"/>
  <c r="L32" i="7"/>
  <c r="F32" i="7"/>
  <c r="L31" i="7"/>
  <c r="F31" i="7" s="1"/>
  <c r="E32" i="16" s="1"/>
  <c r="I32" i="16" s="1"/>
  <c r="L30" i="7"/>
  <c r="F30" i="7"/>
  <c r="E23" i="16" s="1"/>
  <c r="I23" i="16" s="1"/>
  <c r="C21" i="7"/>
  <c r="M20" i="7"/>
  <c r="L20" i="7"/>
  <c r="D20" i="7"/>
  <c r="C20" i="7"/>
  <c r="L19" i="7"/>
  <c r="C19" i="7"/>
  <c r="L18" i="7"/>
  <c r="C18" i="7"/>
  <c r="C17" i="7"/>
  <c r="L17" i="7" s="1"/>
  <c r="N82" i="7" l="1"/>
  <c r="N94" i="7"/>
  <c r="N106" i="7"/>
  <c r="N81" i="7"/>
  <c r="N93" i="7"/>
  <c r="N105" i="7"/>
  <c r="N117" i="7"/>
  <c r="N78" i="7"/>
  <c r="N90" i="7"/>
  <c r="N102" i="7"/>
  <c r="N114" i="7"/>
  <c r="N76" i="7"/>
  <c r="N154" i="7" s="1"/>
  <c r="D45" i="7" s="1"/>
  <c r="E43" i="16" s="1"/>
  <c r="I43" i="16" s="1"/>
  <c r="N88" i="7"/>
  <c r="N100" i="7"/>
  <c r="N112" i="7"/>
  <c r="N75" i="7"/>
  <c r="N87" i="7"/>
  <c r="N99" i="7"/>
  <c r="N111" i="7"/>
  <c r="G34" i="15"/>
  <c r="G39" i="13"/>
  <c r="F25" i="14"/>
  <c r="H34" i="15"/>
  <c r="H39" i="13"/>
  <c r="G25" i="14"/>
  <c r="N73" i="7"/>
  <c r="N85" i="7"/>
  <c r="N97" i="7"/>
  <c r="N109" i="7"/>
  <c r="G40" i="13"/>
  <c r="F35" i="15"/>
  <c r="G35" i="15"/>
  <c r="H35" i="15"/>
  <c r="F39" i="13"/>
  <c r="F41" i="13"/>
  <c r="G41" i="13"/>
  <c r="H41" i="13"/>
  <c r="H154" i="7"/>
  <c r="H45" i="7" s="1"/>
  <c r="P154" i="7"/>
  <c r="F45" i="7" s="1"/>
  <c r="E49" i="16" s="1"/>
  <c r="I49" i="16" s="1"/>
  <c r="B14" i="15"/>
  <c r="B13" i="13"/>
  <c r="F38" i="13"/>
  <c r="G38" i="13"/>
  <c r="H38" i="13"/>
  <c r="B28" i="13"/>
  <c r="B14" i="14"/>
  <c r="B25" i="13"/>
  <c r="B12" i="14"/>
  <c r="B16" i="15"/>
  <c r="B13" i="14"/>
  <c r="B18" i="15"/>
  <c r="F40" i="7"/>
  <c r="I72" i="16" s="1"/>
  <c r="T154" i="7"/>
  <c r="N53" i="7"/>
  <c r="N52" i="7"/>
  <c r="I154" i="7"/>
  <c r="A45" i="7" s="1"/>
  <c r="E39" i="16" s="1"/>
  <c r="I39" i="16" s="1"/>
  <c r="E46" i="16"/>
  <c r="I46" i="16" s="1"/>
  <c r="I77" i="16" l="1"/>
</calcChain>
</file>

<file path=xl/sharedStrings.xml><?xml version="1.0" encoding="utf-8"?>
<sst xmlns="http://schemas.openxmlformats.org/spreadsheetml/2006/main" count="1169" uniqueCount="461">
  <si>
    <r>
      <rPr>
        <b/>
        <sz val="28"/>
        <rFont val="DINPro-Bold"/>
        <family val="2"/>
      </rPr>
      <t>PREFA</t>
    </r>
    <r>
      <rPr>
        <sz val="28"/>
        <rFont val="Ebrima"/>
      </rPr>
      <t>BOND</t>
    </r>
  </si>
  <si>
    <t>Aluminium Verbundplatte</t>
  </si>
  <si>
    <t>PREFABond</t>
  </si>
  <si>
    <t>Infos</t>
  </si>
  <si>
    <t>Transportauftrag</t>
  </si>
  <si>
    <t>Checkliste</t>
  </si>
  <si>
    <t>Datum:</t>
  </si>
  <si>
    <t>Lieferadresse:</t>
  </si>
  <si>
    <t>Farbe:</t>
  </si>
  <si>
    <t>reinweiss</t>
  </si>
  <si>
    <t>rubinrot</t>
  </si>
  <si>
    <t>schwarzgrau</t>
  </si>
  <si>
    <t>rauchsilber</t>
  </si>
  <si>
    <t>anthrazit matt</t>
  </si>
  <si>
    <t>bronze</t>
  </si>
  <si>
    <t>titanium dunkel</t>
  </si>
  <si>
    <t>Sonderfarbe</t>
  </si>
  <si>
    <t>Farben PREFABond</t>
  </si>
  <si>
    <t>Farben Tafelblech</t>
  </si>
  <si>
    <t>Montageart</t>
  </si>
  <si>
    <r>
      <t>m</t>
    </r>
    <r>
      <rPr>
        <vertAlign val="superscript"/>
        <sz val="14"/>
        <rFont val="Arial"/>
        <family val="2"/>
      </rPr>
      <t>2</t>
    </r>
  </si>
  <si>
    <t>Total</t>
  </si>
  <si>
    <t>m</t>
  </si>
  <si>
    <t>POS</t>
  </si>
  <si>
    <t>m²</t>
  </si>
  <si>
    <t>Bohrungen</t>
  </si>
  <si>
    <t>Bv2</t>
  </si>
  <si>
    <t>Bv3</t>
  </si>
  <si>
    <t>Bv4</t>
  </si>
  <si>
    <t>Bv5</t>
  </si>
  <si>
    <t>Bv6</t>
  </si>
  <si>
    <t>Bv7</t>
  </si>
  <si>
    <t>Bv8</t>
  </si>
  <si>
    <t>Bv9</t>
  </si>
  <si>
    <t>Bv10</t>
  </si>
  <si>
    <t>PREFABond 4mm</t>
  </si>
  <si>
    <t>PREFA</t>
  </si>
  <si>
    <t>Deutsch</t>
  </si>
  <si>
    <t>Französisch</t>
  </si>
  <si>
    <t>Italienisch</t>
  </si>
  <si>
    <t>Bh2</t>
  </si>
  <si>
    <t>Bh3</t>
  </si>
  <si>
    <t>Bh4</t>
  </si>
  <si>
    <t>Bh5</t>
  </si>
  <si>
    <t>Bh6</t>
  </si>
  <si>
    <t>Bh7</t>
  </si>
  <si>
    <t>Bh8</t>
  </si>
  <si>
    <t>Bh9</t>
  </si>
  <si>
    <t>Bh10</t>
  </si>
  <si>
    <t>V1</t>
  </si>
  <si>
    <t>V2</t>
  </si>
  <si>
    <t>V3</t>
  </si>
  <si>
    <t>V4</t>
  </si>
  <si>
    <t>V5</t>
  </si>
  <si>
    <t>V6</t>
  </si>
  <si>
    <t>H1</t>
  </si>
  <si>
    <t>H2</t>
  </si>
  <si>
    <t>H3</t>
  </si>
  <si>
    <t>H4</t>
  </si>
  <si>
    <t>H5</t>
  </si>
  <si>
    <t>H6</t>
  </si>
  <si>
    <t>St</t>
  </si>
  <si>
    <r>
      <t>m</t>
    </r>
    <r>
      <rPr>
        <b/>
        <vertAlign val="superscript"/>
        <sz val="12"/>
        <rFont val="Arial"/>
        <family val="2"/>
      </rPr>
      <t>2</t>
    </r>
  </si>
  <si>
    <t>Kg</t>
  </si>
  <si>
    <t>042050</t>
  </si>
  <si>
    <t>042053</t>
  </si>
  <si>
    <t>042054</t>
  </si>
  <si>
    <t>042056</t>
  </si>
  <si>
    <t>Menge</t>
  </si>
  <si>
    <t>Einheit</t>
  </si>
  <si>
    <t>kg</t>
  </si>
  <si>
    <t>Zone</t>
  </si>
  <si>
    <t>1 Stellplatz</t>
  </si>
  <si>
    <t>2 Stellplätze</t>
  </si>
  <si>
    <t>3 Stellplätze</t>
  </si>
  <si>
    <t>Abholung PREFA CH</t>
  </si>
  <si>
    <t>Selbstabholung</t>
  </si>
  <si>
    <t>Spengler und mobil</t>
  </si>
  <si>
    <t>Gebrüder Weiss</t>
  </si>
  <si>
    <t>Nina</t>
  </si>
  <si>
    <t>sparkling black 6mm</t>
  </si>
  <si>
    <t>Martin</t>
  </si>
  <si>
    <t>Thomas</t>
  </si>
  <si>
    <t>aluminium gebürstet</t>
  </si>
  <si>
    <t>6 Stellplätze</t>
  </si>
  <si>
    <t>5 Stellplätze</t>
  </si>
  <si>
    <t>2mm</t>
  </si>
  <si>
    <t>4 Stellplätze</t>
  </si>
  <si>
    <t>silbermetalic</t>
  </si>
  <si>
    <t xml:space="preserve"> </t>
  </si>
  <si>
    <t>Abgeholt am:</t>
  </si>
  <si>
    <t>Sonstiges:</t>
  </si>
  <si>
    <t>4100x1550mm</t>
  </si>
  <si>
    <t>Palette 1:</t>
  </si>
  <si>
    <t>(Verbundplatten+Palette)</t>
  </si>
  <si>
    <t>Anzahl Verbundplatten</t>
  </si>
  <si>
    <t>Gewicht der Palette</t>
  </si>
  <si>
    <t>Einsatzmaterial,</t>
  </si>
  <si>
    <t>CHF</t>
  </si>
  <si>
    <t>Preis laut. Liste</t>
  </si>
  <si>
    <t>Bearb:</t>
  </si>
  <si>
    <t>Material:</t>
  </si>
  <si>
    <t>Transportunternehmen:</t>
  </si>
  <si>
    <t>Auftragsnummer:</t>
  </si>
  <si>
    <t>Tel Avis (1 h im Voraus)</t>
  </si>
  <si>
    <t>PLZ, Ort</t>
  </si>
  <si>
    <t>Firma</t>
  </si>
  <si>
    <t>Produktion:</t>
  </si>
  <si>
    <t>(Verbundplatten+Palette ca.)</t>
  </si>
  <si>
    <t>ja</t>
  </si>
  <si>
    <t>Verschnitt (mitliefern):</t>
  </si>
  <si>
    <t>Tel. Avis:(1h im Voraus)</t>
  </si>
  <si>
    <t>Farbstrasse 31, 8800 Thalwil ZH, MWST CHE-114.479.046</t>
  </si>
  <si>
    <t>PREFA Schweiz Vertriebs AG</t>
  </si>
  <si>
    <t>Rechnungsadresse:</t>
  </si>
  <si>
    <t>AM Dach-Fassadentechnik, +41 41 660 64 65</t>
  </si>
  <si>
    <t>Kontakt vor Ort Stans:</t>
  </si>
  <si>
    <t>PREFA Aluminiumprodukte GmbH, AM Dach-Fassadentechnik AG,                    Eichli 19,  CH-6370 Stans</t>
  </si>
  <si>
    <t>Abholung von:</t>
  </si>
  <si>
    <t>.</t>
  </si>
  <si>
    <t>Ja</t>
  </si>
  <si>
    <t>Lieferdatum:</t>
  </si>
  <si>
    <t>Bestätigt:</t>
  </si>
  <si>
    <t>Abholbereit:</t>
  </si>
  <si>
    <t>Kunde:</t>
  </si>
  <si>
    <t>Auftragsnummer</t>
  </si>
  <si>
    <t>Spezialformat</t>
  </si>
  <si>
    <t>3100x1500mm</t>
  </si>
  <si>
    <t>2050x1550mm</t>
  </si>
  <si>
    <t xml:space="preserve">Wie Sie in der Auftragsbestätigung bereits entnehmen konnten, muss die Entladung bauseits organisiert werden. Auf dem Lastwagen gibt es keinen Kran.
</t>
  </si>
  <si>
    <t>Tel. Avis: 1 Stunde vor Lieferung</t>
  </si>
  <si>
    <t>Liefer- Information</t>
  </si>
  <si>
    <t>Angebot</t>
  </si>
  <si>
    <t>21-000</t>
  </si>
  <si>
    <t>Artikel Bezeichnung</t>
  </si>
  <si>
    <t>Preis</t>
  </si>
  <si>
    <t>Betrag</t>
  </si>
  <si>
    <r>
      <t>bis 54m</t>
    </r>
    <r>
      <rPr>
        <b/>
        <vertAlign val="superscript"/>
        <sz val="11"/>
        <color theme="1"/>
        <rFont val="Calibri"/>
        <family val="2"/>
        <scheme val="minor"/>
      </rPr>
      <t xml:space="preserve">2 </t>
    </r>
  </si>
  <si>
    <r>
      <t>55-149m</t>
    </r>
    <r>
      <rPr>
        <b/>
        <vertAlign val="superscript"/>
        <sz val="11"/>
        <color theme="1"/>
        <rFont val="Calibri"/>
        <family val="2"/>
        <scheme val="minor"/>
      </rPr>
      <t>2</t>
    </r>
  </si>
  <si>
    <r>
      <t>150-499m</t>
    </r>
    <r>
      <rPr>
        <b/>
        <vertAlign val="superscript"/>
        <sz val="11"/>
        <color theme="1"/>
        <rFont val="Calibri"/>
        <family val="2"/>
        <scheme val="minor"/>
      </rPr>
      <t>2</t>
    </r>
  </si>
  <si>
    <t>PREFABOND® Verbundplatten FR DG 5000</t>
  </si>
  <si>
    <t>DG 5000</t>
  </si>
  <si>
    <t>Lagerfarbe in Standartformat 1535mmx4010mm</t>
  </si>
  <si>
    <t>P.10</t>
  </si>
  <si>
    <t>mit Schutzfolie auf der Vorderseite</t>
  </si>
  <si>
    <t>Brandklassifizierung: nach VKF RF 2</t>
  </si>
  <si>
    <r>
      <t>m</t>
    </r>
    <r>
      <rPr>
        <vertAlign val="superscript"/>
        <sz val="10"/>
        <rFont val="Arial"/>
        <family val="2"/>
      </rPr>
      <t>2</t>
    </r>
  </si>
  <si>
    <t>Zubehör und Bearbeitung</t>
  </si>
  <si>
    <t>schneiden/ fräsen</t>
  </si>
  <si>
    <t>Zuschnitt nach Stückliste</t>
  </si>
  <si>
    <t>V-Nut</t>
  </si>
  <si>
    <t>Schrauben 4.8x30</t>
  </si>
  <si>
    <t>Festpunkthülsen 8.5x5.1</t>
  </si>
  <si>
    <t>EPDM Band (selbstklebend)</t>
  </si>
  <si>
    <t>70x0.75mm</t>
  </si>
  <si>
    <t>135x0.75mm</t>
  </si>
  <si>
    <t>Fugenhinterlegung</t>
  </si>
  <si>
    <t>horizontal</t>
  </si>
  <si>
    <t xml:space="preserve">CNC Einrichtungskosten </t>
  </si>
  <si>
    <t>(für bearbeitete PREFABond Platten)</t>
  </si>
  <si>
    <t>p</t>
  </si>
  <si>
    <t>Total exkl. MwSt.</t>
  </si>
  <si>
    <t>Bronze</t>
  </si>
  <si>
    <t xml:space="preserve">Palettenmass: 155 x 410cm </t>
  </si>
  <si>
    <t>Distribtution CH ab 6370 Stans</t>
  </si>
  <si>
    <t>Preise in CHF inkl. LSVA</t>
  </si>
  <si>
    <t>Verbundplatten auf Einwegpaletten</t>
  </si>
  <si>
    <t>Zonen</t>
  </si>
  <si>
    <t>Zone 1</t>
  </si>
  <si>
    <t>Zone 2</t>
  </si>
  <si>
    <t>Zone 3</t>
  </si>
  <si>
    <t>Zone 4</t>
  </si>
  <si>
    <t>Zone 5</t>
  </si>
  <si>
    <t>Zone 6</t>
  </si>
  <si>
    <t>Zone 7</t>
  </si>
  <si>
    <t>Zone 8</t>
  </si>
  <si>
    <t>Zone 9</t>
  </si>
  <si>
    <t>Zone 10</t>
  </si>
  <si>
    <t>1 Pal. Plätze</t>
  </si>
  <si>
    <t>2 Pal. Plätze</t>
  </si>
  <si>
    <t>3 Pal. Plätze</t>
  </si>
  <si>
    <t>1 Palettenplatz = 150x410cm = 2,9Ldm = 8 EUP-Stellplätze = Tax-Gewicht 3200kg</t>
  </si>
  <si>
    <t>Pro LKW max Kapazität = 3 Palettenstellplätze</t>
  </si>
  <si>
    <t>Zoneneinteilung per Plz</t>
  </si>
  <si>
    <t>Plz Empf-Ort.</t>
  </si>
  <si>
    <t>1000-1199</t>
  </si>
  <si>
    <t>3000-3707</t>
  </si>
  <si>
    <t>6000-6350</t>
  </si>
  <si>
    <t>8000-8199</t>
  </si>
  <si>
    <t>1200-1299</t>
  </si>
  <si>
    <t>3708-3799</t>
  </si>
  <si>
    <t>6351-6499</t>
  </si>
  <si>
    <t>8200-8550</t>
  </si>
  <si>
    <t>1300-1699</t>
  </si>
  <si>
    <t>6500-6599**</t>
  </si>
  <si>
    <t>8551-8599</t>
  </si>
  <si>
    <t>1700-1799</t>
  </si>
  <si>
    <t>3801-3899</t>
  </si>
  <si>
    <t>6534-6589</t>
  </si>
  <si>
    <t>8600-8899</t>
  </si>
  <si>
    <t>1800-1870</t>
  </si>
  <si>
    <t>3900-3979*</t>
  </si>
  <si>
    <t>6600-6799***</t>
  </si>
  <si>
    <t>8900-8999</t>
  </si>
  <si>
    <t>1871-1920</t>
  </si>
  <si>
    <t>3901+3961</t>
  </si>
  <si>
    <t>6611-6699</t>
  </si>
  <si>
    <t>9000-9299</t>
  </si>
  <si>
    <t>1921-1949</t>
  </si>
  <si>
    <t>3905-3929</t>
  </si>
  <si>
    <t>6800-6999</t>
  </si>
  <si>
    <t>9300-9432</t>
  </si>
  <si>
    <t>1950-1960</t>
  </si>
  <si>
    <t>3980-3999</t>
  </si>
  <si>
    <t>7000-7023</t>
  </si>
  <si>
    <t>9433-9599</t>
  </si>
  <si>
    <t>1961-1999</t>
  </si>
  <si>
    <t>4000-4499</t>
  </si>
  <si>
    <t>7024-7299****</t>
  </si>
  <si>
    <t>9600-9699</t>
  </si>
  <si>
    <t>2000-2499</t>
  </si>
  <si>
    <t>4500-4999</t>
  </si>
  <si>
    <t>7200-7209</t>
  </si>
  <si>
    <t>2500-2699</t>
  </si>
  <si>
    <t>5000-5999</t>
  </si>
  <si>
    <t>7300-7430</t>
  </si>
  <si>
    <t>2700-2999</t>
  </si>
  <si>
    <t>7431-7999</t>
  </si>
  <si>
    <t>* exl. 3901+3961</t>
  </si>
  <si>
    <t>** exkl. 6534-6589</t>
  </si>
  <si>
    <t>*** exkl. 6611-6699</t>
  </si>
  <si>
    <t>**** exkl. 7200-7209</t>
  </si>
  <si>
    <t>Transportkosten</t>
  </si>
  <si>
    <t>ab 55m2 frachtfrei</t>
  </si>
  <si>
    <t>English</t>
  </si>
  <si>
    <t>français</t>
  </si>
  <si>
    <t>Auswahl</t>
  </si>
  <si>
    <t>533218</t>
  </si>
  <si>
    <t>533221</t>
  </si>
  <si>
    <t>533222</t>
  </si>
  <si>
    <t>533210</t>
  </si>
  <si>
    <t>533212</t>
  </si>
  <si>
    <t>533220</t>
  </si>
  <si>
    <t>533214</t>
  </si>
  <si>
    <t>533213</t>
  </si>
  <si>
    <t>533215</t>
  </si>
  <si>
    <t>533217</t>
  </si>
  <si>
    <t>533290</t>
  </si>
  <si>
    <t>533163</t>
  </si>
  <si>
    <t>533166</t>
  </si>
  <si>
    <t>533167</t>
  </si>
  <si>
    <t>533164</t>
  </si>
  <si>
    <t>533130</t>
  </si>
  <si>
    <t>533132</t>
  </si>
  <si>
    <t>533165</t>
  </si>
  <si>
    <t>533135</t>
  </si>
  <si>
    <t>533134</t>
  </si>
  <si>
    <t>533136</t>
  </si>
  <si>
    <t>533137</t>
  </si>
  <si>
    <t>533022</t>
  </si>
  <si>
    <t>VPE</t>
  </si>
  <si>
    <t>STK</t>
  </si>
  <si>
    <t xml:space="preserve">P.10 anthrazit </t>
  </si>
  <si>
    <t xml:space="preserve">P.10 oxydrot </t>
  </si>
  <si>
    <t>P.10 hellgrau</t>
  </si>
  <si>
    <t xml:space="preserve">P.10 braun </t>
  </si>
  <si>
    <t xml:space="preserve">P.10 steingrau </t>
  </si>
  <si>
    <t xml:space="preserve">P.10 ziegelrot </t>
  </si>
  <si>
    <t xml:space="preserve">P.10 nussbraun </t>
  </si>
  <si>
    <t>P.10 moosgrün</t>
  </si>
  <si>
    <t xml:space="preserve">P.10 schwarz </t>
  </si>
  <si>
    <t>P.10 dunkelgrau</t>
  </si>
  <si>
    <t>533172</t>
  </si>
  <si>
    <t>533175</t>
  </si>
  <si>
    <t>533176</t>
  </si>
  <si>
    <t>533173</t>
  </si>
  <si>
    <t>533141</t>
  </si>
  <si>
    <t>533142</t>
  </si>
  <si>
    <t>533174</t>
  </si>
  <si>
    <t>533147</t>
  </si>
  <si>
    <t>533143</t>
  </si>
  <si>
    <t>533145</t>
  </si>
  <si>
    <t>533146</t>
  </si>
  <si>
    <t>533101</t>
  </si>
  <si>
    <t>042039</t>
  </si>
  <si>
    <t>042031</t>
  </si>
  <si>
    <t>042046</t>
  </si>
  <si>
    <t>042041</t>
  </si>
  <si>
    <t>042027</t>
  </si>
  <si>
    <t>042023</t>
  </si>
  <si>
    <t>042047</t>
  </si>
  <si>
    <t>042025</t>
  </si>
  <si>
    <t>042028</t>
  </si>
  <si>
    <t>042030</t>
  </si>
  <si>
    <t>042029</t>
  </si>
  <si>
    <t>042052</t>
  </si>
  <si>
    <t>042055</t>
  </si>
  <si>
    <t>560405</t>
  </si>
  <si>
    <t>560406</t>
  </si>
  <si>
    <t>560407</t>
  </si>
  <si>
    <t>560409</t>
  </si>
  <si>
    <t>560400</t>
  </si>
  <si>
    <t>560401</t>
  </si>
  <si>
    <t>560408</t>
  </si>
  <si>
    <t>560404</t>
  </si>
  <si>
    <t>560402</t>
  </si>
  <si>
    <t>560403</t>
  </si>
  <si>
    <t>560435</t>
  </si>
  <si>
    <t>560436</t>
  </si>
  <si>
    <t>560437</t>
  </si>
  <si>
    <t>560439</t>
  </si>
  <si>
    <t>560438</t>
  </si>
  <si>
    <t>019101</t>
  </si>
  <si>
    <t>019071</t>
  </si>
  <si>
    <t>019100</t>
  </si>
  <si>
    <t>019070</t>
  </si>
  <si>
    <t>Planification</t>
  </si>
  <si>
    <t>Il est judicieux de prévoir les dimensions des panneaux dès la planification. Cela permet de réduire les chutes.</t>
  </si>
  <si>
    <t>Planification avec des panneaux standard de format 4 010 x 1 535 x 4 mm en stock</t>
  </si>
  <si>
    <t>Âme FR avec classe de résistance au feu RF2 / indice incendie 5.3</t>
  </si>
  <si>
    <t>(Âme A2 avec classe de résistance au feu RF1 sur demande)</t>
  </si>
  <si>
    <t>Respecter les tolérances lors du traitement.</t>
  </si>
  <si>
    <t>Tenir compte de l’équerrage sur tous les côtés (5 mm par côté). Format utile :</t>
  </si>
  <si>
    <t>Largeur : 1 525 mm</t>
  </si>
  <si>
    <t>Longueur : 4 000 mm</t>
  </si>
  <si>
    <t>Lorsque PREFA effectue un usinage par CNC, une largeur de coupe de 9 mm est utilisée. Il est indispensable de prendre ce paramètre en compte lors de la répartition des trous.</t>
  </si>
  <si>
    <t>Planification avec un format spécial (attention : délai de livraison d’env. 6 semaines)</t>
  </si>
  <si>
    <r>
      <t>À partir de 150 m</t>
    </r>
    <r>
      <rPr>
        <vertAlign val="superscript"/>
        <sz val="10"/>
        <rFont val="Arial"/>
        <family val="2"/>
      </rPr>
      <t>2</t>
    </r>
    <r>
      <rPr>
        <sz val="10"/>
        <rFont val="Arial"/>
        <family val="2"/>
      </rPr>
      <t>, la longueur peut être choisie librement. Prix sur demande.</t>
    </r>
  </si>
  <si>
    <r>
      <t>Selon la couleur, d’autres largeurs sont également disponibles à partir de 150 m</t>
    </r>
    <r>
      <rPr>
        <vertAlign val="superscript"/>
        <sz val="10"/>
        <rFont val="Arial"/>
        <family val="2"/>
      </rPr>
      <t>2</t>
    </r>
    <r>
      <rPr>
        <sz val="10"/>
        <rFont val="Arial"/>
        <family val="2"/>
      </rPr>
      <t>. Plusieurs largeurs possibles sur demande.</t>
    </r>
  </si>
  <si>
    <r>
      <rPr>
        <b/>
        <sz val="10"/>
        <color rgb="FFFF0000"/>
        <rFont val="Arial"/>
        <family val="2"/>
      </rPr>
      <t>Attention !</t>
    </r>
    <r>
      <rPr>
        <b/>
        <sz val="10"/>
        <rFont val="Arial"/>
        <family val="2"/>
      </rPr>
      <t xml:space="preserve"> Le sens de pose doit impérativement être respecté. En fonction de l’exposition à la lumière, des différences de couleur peuvent être observées si l’orientation des panneaux change.</t>
    </r>
  </si>
  <si>
    <t>Se conformer aux indications des guides de pose PREFA.</t>
  </si>
  <si>
    <r>
      <t>Planification avec des couleurs spéciales à partir de 500 m</t>
    </r>
    <r>
      <rPr>
        <b/>
        <vertAlign val="superscript"/>
        <sz val="10"/>
        <rFont val="Arial"/>
        <family val="2"/>
      </rPr>
      <t>2</t>
    </r>
  </si>
  <si>
    <t>Les couleurs peuvent être personnalisées dans le Color Lab, après consultation du service commercial.</t>
  </si>
  <si>
    <t>Commande</t>
  </si>
  <si>
    <t>Pour les panneaux non façonnés de format standard (4 010 x 1 535 mm), indiquer la couleur et le nombre de panneaux.</t>
  </si>
  <si>
    <t>Pour les commandes découpées par PREFA, compléter la liste des pièces.</t>
  </si>
  <si>
    <t>Dans la liste des pièces, il faut toujours indiquer la longueur et la largeur maximales.</t>
  </si>
  <si>
    <t>Pour les pièces comportant des coupes en biais, des perforations, des rainurages, etc., un croquis coté doit également être fourni afin que les plans de production puissent être établis. (Indiquer les dimensions intérieures ou extérieures.)</t>
  </si>
  <si>
    <t>Les commandes d’articles façonnés ne sont lancées en production que lorsque la confirmation de commande comprenant les plans de production a été contrôlée et validée.</t>
  </si>
  <si>
    <t>Toutes les pièces sont palettisées dans l’ordre défini dans le programme d’optimisation.</t>
  </si>
  <si>
    <t>Conseils &amp; astuces :</t>
  </si>
  <si>
    <t xml:space="preserve">Pour les bâtiments de grande taille, il vaut la peine d’optimiser chaque façade séparément. </t>
  </si>
  <si>
    <t>Ce faisant, il y aura certes plus de chutes, mais il faudra moins de temps pour trier les panneaux sur le chantier.</t>
  </si>
  <si>
    <t>Livraison</t>
  </si>
  <si>
    <t>Délais de livraison pour les panneaux composites PREFA</t>
  </si>
  <si>
    <t>Panneaux non façonnés en stock : enlèvement par le client à Stans sous env. 3 jours ouvrables</t>
  </si>
  <si>
    <t>Panneaux non façonnés en stock : livrés sous env. 5 jours ouvrables</t>
  </si>
  <si>
    <t>Panneaux composites façonnés découpés : env. 14 jours ouvrables</t>
  </si>
  <si>
    <t>Tarifs / Indications de livraison</t>
  </si>
  <si>
    <r>
      <t>Moins de 55 m</t>
    </r>
    <r>
      <rPr>
        <vertAlign val="superscript"/>
        <sz val="10"/>
        <rFont val="Arial"/>
        <family val="2"/>
      </rPr>
      <t>2</t>
    </r>
    <r>
      <rPr>
        <sz val="11"/>
        <color theme="1"/>
        <rFont val="Calibri"/>
        <family val="2"/>
        <scheme val="minor"/>
      </rPr>
      <t> :</t>
    </r>
    <r>
      <rPr>
        <sz val="10"/>
        <rFont val="Arial"/>
        <family val="2"/>
      </rPr>
      <t xml:space="preserve"> frais de transport forfaitaires de CHF 100.-</t>
    </r>
  </si>
  <si>
    <r>
      <t>À partir de 55 m</t>
    </r>
    <r>
      <rPr>
        <vertAlign val="superscript"/>
        <sz val="10"/>
        <rFont val="Arial"/>
        <family val="2"/>
      </rPr>
      <t>2</t>
    </r>
    <r>
      <rPr>
        <sz val="11"/>
        <color theme="1"/>
        <rFont val="Calibri"/>
        <family val="2"/>
        <scheme val="minor"/>
      </rPr>
      <t> :</t>
    </r>
    <r>
      <rPr>
        <sz val="10"/>
        <rFont val="Arial"/>
        <family val="2"/>
      </rPr>
      <t xml:space="preserve"> franco de port</t>
    </r>
  </si>
  <si>
    <r>
      <t>Indication de la date de livraison :</t>
    </r>
    <r>
      <rPr>
        <b/>
        <sz val="10"/>
        <rFont val="Arial"/>
        <family val="2"/>
      </rPr>
      <t xml:space="preserve"> notification 1 h avant la livraison</t>
    </r>
  </si>
  <si>
    <r>
      <t xml:space="preserve">Transport sur rendez-vous : livraison à l’heure souhaitée </t>
    </r>
    <r>
      <rPr>
        <b/>
        <sz val="10"/>
        <rFont val="Arial"/>
        <family val="2"/>
      </rPr>
      <t>+/- 30 min.</t>
    </r>
    <r>
      <rPr>
        <sz val="10"/>
        <rFont val="Arial"/>
        <family val="2"/>
      </rPr>
      <t xml:space="preserve"> Supplément forfaitaire de</t>
    </r>
    <r>
      <rPr>
        <b/>
        <sz val="10"/>
        <rFont val="Arial"/>
        <family val="2"/>
      </rPr>
      <t xml:space="preserve"> CHF 100.-</t>
    </r>
  </si>
  <si>
    <r>
      <rPr>
        <sz val="10"/>
        <color rgb="FFFF0000"/>
        <rFont val="Arial"/>
        <family val="2"/>
      </rPr>
      <t>Attention !</t>
    </r>
    <r>
      <rPr>
        <sz val="10"/>
        <rFont val="Arial"/>
        <family val="2"/>
      </rPr>
      <t xml:space="preserve"> Le déchargement doit être organisé par le client. Le camion n’est pas équipé d’une grue.</t>
    </r>
  </si>
  <si>
    <t>Sur demande, il est possible de prévoir un camion équipé d’une grue. Attention aux frais supplémentaires ! Prix sur demande.</t>
  </si>
  <si>
    <t>Les panneaux composites ne constituent pas des articles standard et ne peuvent pas être repris.</t>
  </si>
  <si>
    <t>Si vous avez des questions, veuillez vous adresser à votre conseiller technique</t>
  </si>
  <si>
    <t>Veuillez commencer par renseigner les données du bâtiment :</t>
  </si>
  <si>
    <t>Entreprise / Acheteur :</t>
  </si>
  <si>
    <t>Interlocuteur :</t>
  </si>
  <si>
    <t>N° de TVA :</t>
  </si>
  <si>
    <t>Téléphone :</t>
  </si>
  <si>
    <t>Rue :</t>
  </si>
  <si>
    <t>E-mail :</t>
  </si>
  <si>
    <t>CP / Ville :</t>
  </si>
  <si>
    <t>Date :</t>
  </si>
  <si>
    <t>Réf. commande :</t>
  </si>
  <si>
    <t>Demande de prix</t>
  </si>
  <si>
    <t>Sélectionner</t>
  </si>
  <si>
    <t>Blanc pur</t>
  </si>
  <si>
    <t>Argent métallisé</t>
  </si>
  <si>
    <t>Gris noir</t>
  </si>
  <si>
    <t>Argent fumé</t>
  </si>
  <si>
    <t>Anthracite noir</t>
  </si>
  <si>
    <t>P.10 Anthracite</t>
  </si>
  <si>
    <t>Couleur spéciale</t>
  </si>
  <si>
    <t>P.10 Noir</t>
  </si>
  <si>
    <t>P.10 Blanc PREFA</t>
  </si>
  <si>
    <t>P.10 Brun noisette</t>
  </si>
  <si>
    <t>P.10 Gris sombre</t>
  </si>
  <si>
    <t>sélectionner</t>
  </si>
  <si>
    <t>riveté</t>
  </si>
  <si>
    <t>vissé</t>
  </si>
  <si>
    <t>collé</t>
  </si>
  <si>
    <t>façonnés</t>
  </si>
  <si>
    <t>non façonnés</t>
  </si>
  <si>
    <t>Indication de la date de livraison</t>
  </si>
  <si>
    <t>Heure souhaitée +/- 30 min. (supplément de CHF 100.-)</t>
  </si>
  <si>
    <t>Adresse de livraison :</t>
  </si>
  <si>
    <t xml:space="preserve">Rue : </t>
  </si>
  <si>
    <t>Couleur :</t>
  </si>
  <si>
    <t>Type de pose :</t>
  </si>
  <si>
    <t>Indications de livraison :</t>
  </si>
  <si>
    <t>Sparkling black, satiné, âme FR</t>
  </si>
  <si>
    <t>Panneaux composites non façonnés    2630 x 1035 x 6 mm, âme FR</t>
  </si>
  <si>
    <t>Feuille                                             2,00 x 1 500 x 3 000 mm</t>
  </si>
  <si>
    <t>Faux modules solaires 6 mm</t>
  </si>
  <si>
    <t>Feuille 2 mm</t>
  </si>
  <si>
    <t>Merci de ne remplir que les champs en gris</t>
  </si>
  <si>
    <t>Façonnage</t>
  </si>
  <si>
    <r>
      <t xml:space="preserve">Longueur d’arête </t>
    </r>
    <r>
      <rPr>
        <b/>
        <sz val="12"/>
        <rFont val="Arial"/>
        <family val="2"/>
      </rPr>
      <t>m</t>
    </r>
  </si>
  <si>
    <r>
      <t xml:space="preserve">Fraisages </t>
    </r>
    <r>
      <rPr>
        <b/>
        <sz val="12"/>
        <rFont val="Arial"/>
        <family val="2"/>
      </rPr>
      <t>m</t>
    </r>
  </si>
  <si>
    <r>
      <t xml:space="preserve">Perforations </t>
    </r>
    <r>
      <rPr>
        <b/>
        <sz val="12"/>
        <rFont val="Arial"/>
        <family val="2"/>
      </rPr>
      <t>pc.</t>
    </r>
  </si>
  <si>
    <r>
      <t>m</t>
    </r>
    <r>
      <rPr>
        <vertAlign val="superscript"/>
        <sz val="12"/>
        <rFont val="Arial"/>
        <family val="2"/>
      </rPr>
      <t>2</t>
    </r>
    <r>
      <rPr>
        <sz val="12"/>
        <rFont val="Arial"/>
        <family val="2"/>
      </rPr>
      <t xml:space="preserve"> sans chutes</t>
    </r>
  </si>
  <si>
    <r>
      <t xml:space="preserve">Détourages </t>
    </r>
    <r>
      <rPr>
        <b/>
        <sz val="12"/>
        <rFont val="Arial"/>
        <family val="2"/>
      </rPr>
      <t>pc.</t>
    </r>
  </si>
  <si>
    <t>Désignation</t>
  </si>
  <si>
    <t>Longueur requise</t>
  </si>
  <si>
    <t>Largeur requise</t>
  </si>
  <si>
    <t>Pièce</t>
  </si>
  <si>
    <t>Pc.</t>
  </si>
  <si>
    <t>Longueur [mm]</t>
  </si>
  <si>
    <t>Largeur [mm]</t>
  </si>
  <si>
    <t>Épaisseur [mm]</t>
  </si>
  <si>
    <t>Matériau</t>
  </si>
  <si>
    <t>Sous-traitant</t>
  </si>
  <si>
    <t>Longueur d’arête [m]</t>
  </si>
  <si>
    <t xml:space="preserve">Rainurage dans la longueur </t>
  </si>
  <si>
    <t>Mètres avec rainurage dans la long.</t>
  </si>
  <si>
    <t>Rainurage dans la largeur</t>
  </si>
  <si>
    <t>Mètres avec rainurage Largeur</t>
  </si>
  <si>
    <t>Total fraisages (m)</t>
  </si>
  <si>
    <t>Perforations</t>
  </si>
  <si>
    <t>Perforations [total]</t>
  </si>
  <si>
    <t>Saisir le rainurage</t>
  </si>
  <si>
    <t>Saisir les perforations</t>
  </si>
  <si>
    <t>Détourage</t>
  </si>
  <si>
    <t>Détourage [total]</t>
  </si>
  <si>
    <r>
      <t>m</t>
    </r>
    <r>
      <rPr>
        <vertAlign val="superscript"/>
        <sz val="14"/>
        <rFont val="Arial"/>
        <family val="2"/>
      </rPr>
      <t>2</t>
    </r>
    <r>
      <rPr>
        <sz val="14"/>
        <rFont val="Arial"/>
        <family val="2"/>
      </rPr>
      <t xml:space="preserve">/panneau </t>
    </r>
  </si>
  <si>
    <t>Tableau récapitulatif</t>
  </si>
  <si>
    <t>Matériau requis mm</t>
  </si>
  <si>
    <t>Panneaux</t>
  </si>
  <si>
    <t>Longueur</t>
  </si>
  <si>
    <t>Largeur</t>
  </si>
  <si>
    <t>Couleur en stock</t>
  </si>
  <si>
    <t>Notes :</t>
  </si>
  <si>
    <t>Faux modules &amp; feuilles</t>
  </si>
  <si>
    <t>Informations sur le projet</t>
  </si>
  <si>
    <t>Saisir la rainure en V</t>
  </si>
  <si>
    <t>Répartition des trous</t>
  </si>
  <si>
    <t>Perforations dans la longueur (BV)</t>
  </si>
  <si>
    <t>Perforations dans la largeur (BH)</t>
  </si>
  <si>
    <t>Trous dans la longueur pc.</t>
  </si>
  <si>
    <t>Trous dans la largeur pc.</t>
  </si>
  <si>
    <t>Bv1 = Distance au bord depuis la gauche</t>
  </si>
  <si>
    <t>Bv1 = Distance au bord depuis la droite</t>
  </si>
  <si>
    <t>Bh1 = Distance au bord depuis le bas</t>
  </si>
  <si>
    <t>Bh1 = Distance au bord depuis le haut</t>
  </si>
  <si>
    <t>Répartition des trous milieu-milieu de la jointure lorsque les joints sont décalés</t>
  </si>
  <si>
    <t>Rainurage en V à 90°</t>
  </si>
  <si>
    <t>Rainurages en V dans la largeur</t>
  </si>
  <si>
    <t>Rainurages en V dans la longueur</t>
  </si>
  <si>
    <t xml:space="preserve">Accessoires </t>
  </si>
  <si>
    <t>Liste des pièces à produire</t>
  </si>
  <si>
    <t>Âme FR</t>
  </si>
  <si>
    <t>Panneau composite                                       en aluminium</t>
  </si>
  <si>
    <t>Données du projet</t>
  </si>
  <si>
    <t>Faux Module Solaire 6mm Feuille d´Aluminium 2mm</t>
  </si>
  <si>
    <t>Couleur</t>
  </si>
  <si>
    <t>Description / Dimensions</t>
  </si>
  <si>
    <t>Pce</t>
  </si>
  <si>
    <t>ou à l’adresse suivante : technique@isotosi.ch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</si>
</sst>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quot;CHF&quot;\ * #,##0.00_ ;_ &quot;CHF&quot;\ * \-#,##0.00_ ;_ &quot;CHF&quot;\ * &quot;-&quot;??_ ;_ @_ "/>
    <numFmt numFmtId="165" formatCode="_ * #,##0.00_ ;_ * \-#,##0.00_ ;_ * &quot;-&quot;??_ ;_ @_ "/>
    <numFmt numFmtId="166" formatCode="0.000"/>
    <numFmt numFmtId="167" formatCode="#,##0.00_ ;\-#,##0.00\ "/>
    <numFmt numFmtId="168" formatCode="&quot;CHF&quot;\ #,##0.00"/>
    <numFmt numFmtId="169" formatCode="0.0"/>
    <numFmt numFmtId="170" formatCode="&quot;Rabatt&quot;\ 0\ %"/>
    <numFmt numFmtId="171" formatCode="#,##0\ \k\g"/>
    <numFmt numFmtId="172" formatCode="_-* #,##0.00_-;\-* #,##0.00_-;_-* &quot;-&quot;??_-;_-@_-"/>
    <numFmt numFmtId="173" formatCode="000000"/>
  </numFmts>
  <fonts count="100">
    <font>
      <sz val="11"/>
      <color theme="1"/>
      <name val="Calibri"/>
      <family val="2"/>
      <scheme val="minor"/>
    </font>
    <font>
      <sz val="10"/>
      <name val="Arial"/>
      <family val="2"/>
    </font>
    <font>
      <b/>
      <sz val="16"/>
      <name val="Arial"/>
      <family val="2"/>
    </font>
    <font>
      <b/>
      <sz val="28"/>
      <color rgb="FFFF0000"/>
      <name val="Arial"/>
      <family val="2"/>
    </font>
    <font>
      <sz val="28"/>
      <name val="DINPro-Bold"/>
      <family val="2"/>
    </font>
    <font>
      <b/>
      <sz val="28"/>
      <name val="DINPro-Bold"/>
      <family val="2"/>
    </font>
    <font>
      <sz val="28"/>
      <name val="Ebrima"/>
    </font>
    <font>
      <b/>
      <sz val="28"/>
      <color rgb="FFFF0000"/>
      <name val="DINPro-Bold"/>
      <family val="2"/>
    </font>
    <font>
      <u/>
      <sz val="10"/>
      <color theme="10"/>
      <name val="Arial"/>
      <family val="2"/>
    </font>
    <font>
      <b/>
      <sz val="12"/>
      <name val="DINPro-Bold"/>
      <family val="2"/>
    </font>
    <font>
      <b/>
      <sz val="20"/>
      <color rgb="FFFF0000"/>
      <name val="DINPro-Bold"/>
      <family val="2"/>
    </font>
    <font>
      <b/>
      <sz val="24"/>
      <color rgb="FFFF0000"/>
      <name val="DINPro-Bold"/>
      <family val="2"/>
    </font>
    <font>
      <b/>
      <sz val="14"/>
      <color rgb="FFFF0000"/>
      <name val="DINPro-Bold"/>
      <family val="2"/>
    </font>
    <font>
      <b/>
      <u/>
      <sz val="18"/>
      <name val="Arial"/>
      <family val="2"/>
    </font>
    <font>
      <b/>
      <sz val="11"/>
      <name val="Arial"/>
      <family val="2"/>
    </font>
    <font>
      <b/>
      <sz val="10"/>
      <name val="Arial"/>
      <family val="2"/>
    </font>
    <font>
      <vertAlign val="superscript"/>
      <sz val="10"/>
      <name val="Arial"/>
      <family val="2"/>
    </font>
    <font>
      <b/>
      <sz val="10"/>
      <color rgb="FFFF0000"/>
      <name val="Arial"/>
      <family val="2"/>
    </font>
    <font>
      <b/>
      <vertAlign val="superscript"/>
      <sz val="10"/>
      <name val="Arial"/>
      <family val="2"/>
    </font>
    <font>
      <b/>
      <sz val="8"/>
      <name val="Arial"/>
      <family val="2"/>
    </font>
    <font>
      <sz val="10"/>
      <color rgb="FFFF0000"/>
      <name val="Arial"/>
      <family val="2"/>
    </font>
    <font>
      <b/>
      <u/>
      <sz val="12"/>
      <name val="Arial"/>
      <family val="2"/>
    </font>
    <font>
      <b/>
      <sz val="12"/>
      <name val="Arial"/>
      <family val="2"/>
    </font>
    <font>
      <sz val="11"/>
      <name val="Arial"/>
      <family val="2"/>
    </font>
    <font>
      <sz val="9"/>
      <name val="Geneva"/>
    </font>
    <font>
      <sz val="14"/>
      <color rgb="FFFF0000"/>
      <name val="DINPro-Bold"/>
      <family val="2"/>
    </font>
    <font>
      <sz val="20"/>
      <color rgb="FFFF0000"/>
      <name val="DINPro-Bold"/>
      <family val="2"/>
    </font>
    <font>
      <b/>
      <sz val="20"/>
      <name val="Arial"/>
      <family val="2"/>
    </font>
    <font>
      <sz val="12"/>
      <name val="Arial"/>
      <family val="2"/>
    </font>
    <font>
      <sz val="18"/>
      <name val="Arial"/>
      <family val="2"/>
    </font>
    <font>
      <sz val="14"/>
      <name val="Arial"/>
      <family val="2"/>
    </font>
    <font>
      <vertAlign val="superscript"/>
      <sz val="14"/>
      <name val="Arial"/>
      <family val="2"/>
    </font>
    <font>
      <u/>
      <sz val="14"/>
      <name val="Arial"/>
      <family val="2"/>
    </font>
    <font>
      <b/>
      <sz val="20"/>
      <color rgb="FFFF0000"/>
      <name val="Arial"/>
      <family val="2"/>
    </font>
    <font>
      <sz val="20"/>
      <name val="Arial"/>
      <family val="2"/>
    </font>
    <font>
      <sz val="10"/>
      <color indexed="57"/>
      <name val="Arial"/>
      <family val="2"/>
    </font>
    <font>
      <sz val="12"/>
      <name val="DINPro-Bold"/>
      <family val="2"/>
    </font>
    <font>
      <vertAlign val="superscript"/>
      <sz val="12"/>
      <name val="Arial"/>
      <family val="2"/>
    </font>
    <font>
      <b/>
      <vertAlign val="superscript"/>
      <sz val="12"/>
      <name val="Arial"/>
      <family val="2"/>
    </font>
    <font>
      <b/>
      <u/>
      <sz val="14"/>
      <name val="Arial"/>
      <family val="2"/>
    </font>
    <font>
      <b/>
      <sz val="14"/>
      <name val="Arial"/>
      <family val="2"/>
    </font>
    <font>
      <b/>
      <sz val="18"/>
      <color rgb="FFFF0000"/>
      <name val="Arial"/>
      <family val="2"/>
    </font>
    <font>
      <sz val="10"/>
      <color indexed="8"/>
      <name val="Arial"/>
      <family val="2"/>
    </font>
    <font>
      <sz val="11"/>
      <color theme="1"/>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6"/>
      <color theme="1"/>
      <name val="Calibri"/>
      <family val="2"/>
      <scheme val="minor"/>
    </font>
    <font>
      <b/>
      <sz val="16"/>
      <name val="Calibri"/>
      <family val="2"/>
      <scheme val="minor"/>
    </font>
    <font>
      <sz val="16"/>
      <color rgb="FF9C6500"/>
      <name val="Calibri"/>
      <family val="2"/>
      <scheme val="minor"/>
    </font>
    <font>
      <sz val="16"/>
      <name val="Calibri"/>
      <family val="2"/>
      <scheme val="minor"/>
    </font>
    <font>
      <b/>
      <sz val="16"/>
      <color theme="1"/>
      <name val="Calibri"/>
      <family val="2"/>
      <scheme val="minor"/>
    </font>
    <font>
      <b/>
      <sz val="16"/>
      <color rgb="FFFF0000"/>
      <name val="Calibri"/>
      <family val="2"/>
      <scheme val="minor"/>
    </font>
    <font>
      <sz val="10"/>
      <name val="Times New Roman"/>
      <family val="1"/>
    </font>
    <font>
      <b/>
      <sz val="28"/>
      <color rgb="FFFF0000"/>
      <name val="Calibri"/>
      <family val="2"/>
      <scheme val="minor"/>
    </font>
    <font>
      <sz val="12"/>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8"/>
      <color theme="1"/>
      <name val="Calibri"/>
      <family val="2"/>
      <scheme val="minor"/>
    </font>
    <font>
      <sz val="11"/>
      <name val="Calibri"/>
      <family val="2"/>
      <scheme val="minor"/>
    </font>
    <font>
      <b/>
      <sz val="11"/>
      <color rgb="FFFF0000"/>
      <name val="Calibri"/>
      <family val="2"/>
      <scheme val="minor"/>
    </font>
    <font>
      <b/>
      <sz val="11"/>
      <name val="Calibri"/>
      <family val="2"/>
      <scheme val="minor"/>
    </font>
    <font>
      <b/>
      <sz val="14"/>
      <color rgb="FFFF0000"/>
      <name val="Calibri"/>
      <family val="2"/>
      <scheme val="minor"/>
    </font>
    <font>
      <b/>
      <sz val="14"/>
      <color theme="1"/>
      <name val="Calibri"/>
      <family val="2"/>
      <scheme val="minor"/>
    </font>
    <font>
      <sz val="16"/>
      <color theme="4"/>
      <name val="Calibri"/>
      <family val="2"/>
      <scheme val="minor"/>
    </font>
    <font>
      <b/>
      <sz val="14"/>
      <name val="Calibri"/>
      <family val="2"/>
      <scheme val="minor"/>
    </font>
    <font>
      <b/>
      <sz val="12"/>
      <color rgb="FFFF0000"/>
      <name val="Calibri"/>
      <family val="2"/>
      <scheme val="minor"/>
    </font>
    <font>
      <b/>
      <sz val="20"/>
      <color rgb="FFFF0000"/>
      <name val="Calibri"/>
      <family val="2"/>
      <scheme val="minor"/>
    </font>
    <font>
      <sz val="20"/>
      <color theme="1"/>
      <name val="Calibri"/>
      <family val="2"/>
      <scheme val="minor"/>
    </font>
    <font>
      <sz val="14"/>
      <color theme="1"/>
      <name val="Calibri"/>
      <family val="2"/>
      <scheme val="minor"/>
    </font>
    <font>
      <b/>
      <u/>
      <sz val="22"/>
      <color theme="1"/>
      <name val="Calibri"/>
      <family val="2"/>
      <scheme val="minor"/>
    </font>
    <font>
      <b/>
      <vertAlign val="superscript"/>
      <sz val="11"/>
      <color theme="1"/>
      <name val="Calibri"/>
      <family val="2"/>
      <scheme val="minor"/>
    </font>
    <font>
      <b/>
      <u/>
      <sz val="10"/>
      <name val="Arial"/>
      <family val="2"/>
    </font>
    <font>
      <b/>
      <u/>
      <sz val="11"/>
      <color theme="1"/>
      <name val="Calibri"/>
      <family val="2"/>
      <scheme val="minor"/>
    </font>
    <font>
      <sz val="11"/>
      <color theme="1"/>
      <name val="Arial"/>
      <family val="2"/>
    </font>
    <font>
      <b/>
      <sz val="11"/>
      <color theme="1"/>
      <name val="Arial"/>
      <family val="2"/>
    </font>
    <font>
      <b/>
      <sz val="16"/>
      <color theme="1"/>
      <name val="Arial"/>
      <family val="2"/>
    </font>
    <font>
      <b/>
      <sz val="9"/>
      <color theme="1"/>
      <name val="Arial"/>
      <family val="2"/>
    </font>
    <font>
      <sz val="9"/>
      <color theme="1"/>
      <name val="Arial"/>
      <family val="2"/>
    </font>
    <font>
      <b/>
      <sz val="10"/>
      <color theme="1"/>
      <name val="Arial"/>
      <family val="2"/>
    </font>
    <font>
      <sz val="10"/>
      <color theme="1"/>
      <name val="Arial"/>
      <family val="2"/>
    </font>
    <font>
      <b/>
      <sz val="22"/>
      <color rgb="FFFF0000"/>
      <name val="Arial"/>
      <family val="2"/>
    </font>
    <font>
      <sz val="11"/>
      <color theme="0"/>
      <name val="Arial"/>
      <family val="2"/>
    </font>
    <font>
      <sz val="13"/>
      <color theme="1"/>
      <name val="Calibri"/>
      <family val="2"/>
      <scheme val="minor"/>
    </font>
    <font>
      <sz val="13"/>
      <color theme="0"/>
      <name val="Calibri"/>
      <family val="2"/>
      <scheme val="minor"/>
    </font>
    <font>
      <b/>
      <u/>
      <sz val="12"/>
      <color theme="1"/>
      <name val="Calibri"/>
      <family val="2"/>
      <scheme val="minor"/>
    </font>
    <font>
      <sz val="10"/>
      <color theme="1"/>
      <name val="Slimbach LT"/>
    </font>
    <font>
      <sz val="10"/>
      <name val="Slimbach LT"/>
    </font>
    <font>
      <sz val="11"/>
      <color theme="0" tint="-0.249977111117893"/>
      <name val="Calibri"/>
      <family val="2"/>
      <scheme val="minor"/>
    </font>
    <font>
      <u/>
      <sz val="11"/>
      <color theme="10"/>
      <name val="Calibri"/>
      <family val="2"/>
      <scheme val="minor"/>
    </font>
    <font>
      <sz val="12"/>
      <color theme="0"/>
      <name val="Calibri"/>
      <family val="2"/>
      <scheme val="minor"/>
    </font>
    <font>
      <sz val="10"/>
      <color theme="0"/>
      <name val="Arial"/>
      <family val="2"/>
    </font>
    <font>
      <sz val="12"/>
      <color theme="0"/>
      <name val="Arial"/>
      <family val="2"/>
    </font>
    <font>
      <sz val="8"/>
      <color theme="1"/>
      <name val="Calibri"/>
      <family val="2"/>
      <scheme val="minor"/>
    </font>
    <font>
      <b/>
      <sz val="14"/>
      <color rgb="FFFF0000"/>
      <name val="Arial"/>
      <family val="2"/>
    </font>
    <font>
      <sz val="9"/>
      <name val="Slimbach LT"/>
    </font>
    <font>
      <b/>
      <sz val="14"/>
      <color theme="0"/>
      <name val="Arial"/>
      <family val="2"/>
    </font>
    <font>
      <sz val="13"/>
      <name val="Calibri"/>
      <family val="2"/>
      <scheme val="minor"/>
    </font>
    <font>
      <b/>
      <sz val="12"/>
      <color rgb="FFFF0000"/>
      <name val="DINPro-Bold"/>
      <family val="2"/>
    </font>
  </fonts>
  <fills count="19">
    <fill>
      <patternFill patternType="none"/>
    </fill>
    <fill>
      <patternFill patternType="gray125"/>
    </fill>
    <fill>
      <patternFill patternType="solid">
        <fgColor theme="9"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13"/>
        <bgColor indexed="64"/>
      </patternFill>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rgb="FFCC00CC"/>
        <bgColor indexed="64"/>
      </patternFill>
    </fill>
    <fill>
      <patternFill patternType="solid">
        <fgColor rgb="FFC00000"/>
        <bgColor indexed="64"/>
      </patternFill>
    </fill>
    <fill>
      <patternFill patternType="solid">
        <fgColor rgb="FF00B0F0"/>
        <bgColor indexed="64"/>
      </patternFill>
    </fill>
    <fill>
      <patternFill patternType="solid">
        <fgColor rgb="FFFF9999"/>
        <bgColor indexed="64"/>
      </patternFill>
    </fill>
    <fill>
      <patternFill patternType="solid">
        <fgColor rgb="FF17C7C7"/>
        <bgColor indexed="64"/>
      </patternFill>
    </fill>
    <fill>
      <patternFill patternType="solid">
        <fgColor rgb="FFFFEB9C"/>
      </patternFill>
    </fill>
  </fills>
  <borders count="75">
    <border>
      <left/>
      <right/>
      <top/>
      <bottom/>
      <diagonal/>
    </border>
    <border>
      <left style="medium">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bottom style="dotted">
        <color auto="1"/>
      </bottom>
      <diagonal/>
    </border>
    <border>
      <left/>
      <right/>
      <top style="dotted">
        <color auto="1"/>
      </top>
      <bottom/>
      <diagonal/>
    </border>
  </borders>
  <cellStyleXfs count="10">
    <xf numFmtId="0" fontId="0" fillId="0" borderId="0"/>
    <xf numFmtId="0" fontId="1" fillId="0" borderId="0"/>
    <xf numFmtId="0" fontId="8" fillId="0" borderId="0" applyNumberFormat="0" applyFill="0" applyBorder="0" applyAlignment="0" applyProtection="0"/>
    <xf numFmtId="0" fontId="24" fillId="0" borderId="0"/>
    <xf numFmtId="0" fontId="42" fillId="0" borderId="0"/>
    <xf numFmtId="164" fontId="43" fillId="0" borderId="0" applyFont="0" applyFill="0" applyBorder="0" applyAlignment="0" applyProtection="0"/>
    <xf numFmtId="0" fontId="44" fillId="18" borderId="0" applyNumberFormat="0" applyBorder="0" applyAlignment="0" applyProtection="0"/>
    <xf numFmtId="165" fontId="43" fillId="0" borderId="0" applyFont="0" applyFill="0" applyBorder="0" applyAlignment="0" applyProtection="0"/>
    <xf numFmtId="0" fontId="75" fillId="0" borderId="0"/>
    <xf numFmtId="0" fontId="90" fillId="0" borderId="0" applyNumberFormat="0" applyFill="0" applyBorder="0" applyAlignment="0" applyProtection="0"/>
  </cellStyleXfs>
  <cellXfs count="795">
    <xf numFmtId="0" fontId="0" fillId="0" borderId="0" xfId="0"/>
    <xf numFmtId="0" fontId="1" fillId="0" borderId="0" xfId="1" applyFont="1"/>
    <xf numFmtId="0" fontId="2" fillId="0" borderId="0" xfId="1" applyFont="1"/>
    <xf numFmtId="0" fontId="3" fillId="0" borderId="0" xfId="1" applyFont="1" applyFill="1" applyAlignment="1" applyProtection="1">
      <alignment vertical="center"/>
    </xf>
    <xf 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d="1" applyFont="1" applyFill="1" applyBorder="1" applyAlignment="1" applyProtection="1">
      <alignment vertical="top"/>
    </xf>
    <xf numFmtId="0" fontId="8" fillId="0" borderId="0" xfId="2" quotePrefix="1" applyFill="1" applyBorder="1" applyAlignment="1">
      <alignment vertical="center"/>
    </xf>
    <xf numFmtId="0" fontId="8" fillId="0" borderId="0" xfId="2" applyFill="1" applyBorder="1" applyAlignment="1">
      <alignment vertical="center"/>
    </xf>
    <xf numFmtId="0" fontId="11" fillId="0" borderId="0" xfId="1" applyFont="1" applyFill="1" applyBorder="1" applyAlignment="1" applyProtection="1">
      <alignment horizontal="left" vertical="center"/>
    </xf>
    <xf numFmtId="0" fontId="1" fillId="0" borderId="0" xfId="1" applyFont="1" applyBorder="1"/>
    <xf numFmtId="0" fontId="1" fillId="0" borderId="0" xfId="1" applyFont="1" applyFill="1"/>
    <xf numFmtId="0" fontId="1" fillId="0" borderId="0" xfId="1" applyFont="1" applyAlignment="1"/>
    <xf numFmtId="0" fontId="13" fillId="0" borderId="0" xfId="1" applyFont="1"/>
    <xf numFmtId="0" fontId="14" fillId="0" borderId="0" xfId="1" applyFont="1"/>
    <xf numFmtId="0" fontId="15" fillId="0" borderId="0" xfId="1" applyFont="1"/>
    <xf numFmtId="0" fontId="1" fillId="0" borderId="0" xfId="1" applyFont="1" applyAlignment="1">
      <alignment wrapText="1"/>
    </xf>
    <xf numFmtId="0" fontId="19" fillId="0" borderId="0" xfId="1" applyFont="1"/>
    <xf numFmtId="49" fontId="1" fillId="2" borderId="3" xfId="0" applyNumberFormat="1" applyFont="1" applyFill="1" applyBorder="1" applyAlignment="1" applyProtection="1">
      <alignment vertical="center"/>
      <protection locked="0"/>
    </xf>
    <xf numFmtId="0" fontId="23" fillId="0" borderId="0" xfId="0" applyFont="1" applyBorder="1" applyAlignment="1" applyProtection="1"/>
    <xf numFmtId="0" fontId="23" fillId="0" borderId="0" xfId="0" applyFont="1" applyAlignment="1" applyProtection="1"/>
    <xf numFmtId="0" fontId="0" fillId="0" borderId="0" xfId="0" applyBorder="1"/>
    <xf numFmtId="0" fontId="22" fillId="0" borderId="0" xfId="1" applyFont="1" applyAlignment="1">
      <alignment horizontal="left" vertical="center"/>
    </xf>
    <xf numFmtId="0" fontId="11" fillId="0" borderId="0" xfId="1" applyFont="1" applyFill="1" applyBorder="1" applyAlignment="1" applyProtection="1">
      <alignment horizontal="left"/>
    </xf>
    <xf numFmtId="0" fontId="27" fillId="0" borderId="0" xfId="1" applyFont="1" applyBorder="1"/>
    <xf numFmtId="49" fontId="28" fillId="0" borderId="0" xfId="1" applyNumberFormat="1" applyFont="1" applyFill="1" applyBorder="1" applyAlignment="1" applyProtection="1">
      <alignment horizontal="left" vertical="center"/>
    </xf>
    <xf numFmtId="0" fontId="28" fillId="0" borderId="0" xfId="1" applyFont="1" applyFill="1" applyBorder="1" applyAlignment="1" applyProtection="1">
      <alignment horizontal="left" vertical="center"/>
    </xf>
    <xf numFmtId="0" fontId="28" fillId="3" borderId="7" xfId="1" applyFont="1" applyFill="1" applyBorder="1" applyAlignment="1">
      <alignment horizontal="center" vertical="center"/>
    </xf>
    <xf numFmtId="166" fontId="28" fillId="0" borderId="7" xfId="1" applyNumberFormat="1" applyFont="1" applyFill="1" applyBorder="1" applyAlignment="1">
      <alignment horizontal="center" vertical="center"/>
    </xf>
    <xf numFmtId="0" fontId="1" fillId="0" borderId="0" xfId="1" applyFont="1" applyFill="1" applyBorder="1"/>
    <xf numFmtId="0" fontId="3" fillId="0" borderId="0" xfId="1" applyFont="1" applyFill="1" applyAlignment="1" applyProtection="1">
      <alignment horizontal="left" vertical="center"/>
    </xf>
    <xf numFmtId="166" fontId="28" fillId="0" borderId="0" xfId="1" applyNumberFormat="1" applyFont="1" applyFill="1" applyBorder="1" applyAlignment="1">
      <alignment horizontal="left" vertical="center"/>
    </xf>
    <xf numFmtId="0" fontId="3" fillId="0" borderId="0" xfId="1" applyFont="1" applyFill="1" applyBorder="1" applyAlignment="1" applyProtection="1">
      <alignment vertical="center"/>
    </xf>
    <xf numFmtId="0" fontId="32" fillId="0" borderId="0" xfId="1" applyFont="1" applyBorder="1"/>
    <xf numFmtId="0" fontId="10" fillId="0" borderId="0" xfId="1" applyFont="1" applyFill="1" applyBorder="1" applyAlignment="1" applyProtection="1">
      <alignment horizontal="left" vertical="center"/>
    </xf>
    <xf numFmtId="0" fontId="1" fillId="0" borderId="7" xfId="1" applyFont="1" applyBorder="1"/>
    <xf numFmtId="0" fontId="1" fillId="0" borderId="10" xfId="1" applyFont="1" applyBorder="1" applyAlignment="1" applyProtection="1">
      <alignment horizontal="center"/>
    </xf>
    <xf numFmtId="0" fontId="1" fillId="0" borderId="26" xfId="1" applyFont="1" applyBorder="1" applyAlignment="1" applyProtection="1">
      <alignment horizontal="center"/>
    </xf>
    <xf numFmtId="0" fontId="1" fillId="0" borderId="28" xfId="1" applyFont="1" applyBorder="1"/>
    <xf numFmtId="0" fontId="1" fillId="0" borderId="0" xfId="1" applyFont="1" applyProtection="1">
      <protection locked="0"/>
    </xf>
    <xf numFmtId="0" fontId="1" fillId="0" borderId="0" xfId="1" applyFont="1" applyBorder="1" applyProtection="1">
      <protection locked="0"/>
    </xf>
    <xf numFmtId="0" fontId="29" fillId="0" borderId="35" xfId="1" applyFont="1" applyBorder="1" applyAlignment="1" applyProtection="1">
      <alignment horizontal="left" vertical="center"/>
    </xf>
    <xf numFmtId="0" fontId="34" fillId="0" borderId="14" xfId="1" applyFont="1" applyBorder="1" applyAlignment="1" applyProtection="1">
      <alignment horizontal="left" vertical="center"/>
    </xf>
    <xf numFmtId="0" fontId="29" fillId="0" borderId="36" xfId="1" applyFont="1" applyBorder="1" applyAlignment="1" applyProtection="1">
      <alignment horizontal="left" vertical="center"/>
    </xf>
    <xf numFmtId="0" fontId="29" fillId="0" borderId="0" xfId="1" applyFont="1" applyBorder="1" applyAlignment="1" applyProtection="1">
      <alignment horizontal="left" vertical="center"/>
    </xf>
    <xf numFmtId="0" fontId="29" fillId="0" borderId="0" xfId="1" applyFont="1" applyAlignment="1" applyProtection="1">
      <alignment horizontal="left" vertical="center"/>
    </xf>
    <xf numFmtId="0" fontId="29" fillId="8" borderId="37" xfId="1" applyFont="1" applyFill="1" applyBorder="1" applyAlignment="1" applyProtection="1">
      <alignment horizontal="left" vertical="center"/>
    </xf>
    <xf numFmtId="0" fontId="29" fillId="8" borderId="35" xfId="1" applyFont="1" applyFill="1" applyBorder="1" applyAlignment="1" applyProtection="1">
      <alignment horizontal="left" vertical="center"/>
    </xf>
    <xf numFmtId="0" fontId="29" fillId="8" borderId="36" xfId="1" applyFont="1" applyFill="1" applyBorder="1" applyAlignment="1" applyProtection="1">
      <alignment horizontal="left" vertical="center"/>
    </xf>
    <xf numFmtId="0" fontId="29" fillId="5" borderId="37" xfId="1" applyFont="1" applyFill="1" applyBorder="1" applyAlignment="1" applyProtection="1">
      <alignment horizontal="left" vertical="center"/>
    </xf>
    <xf numFmtId="0" fontId="29" fillId="5" borderId="35" xfId="1" applyFont="1" applyFill="1" applyBorder="1" applyAlignment="1" applyProtection="1">
      <alignment horizontal="left" vertical="center"/>
    </xf>
    <xf numFmtId="0" fontId="29" fillId="5" borderId="36" xfId="1" applyFont="1" applyFill="1" applyBorder="1" applyAlignment="1" applyProtection="1">
      <alignment horizontal="left" vertical="center"/>
    </xf>
    <xf numFmtId="0" fontId="23" fillId="0" borderId="0" xfId="1" applyFont="1" applyAlignment="1" applyProtection="1">
      <alignment vertical="center"/>
    </xf>
    <xf numFmtId="0" fontId="28" fillId="7" borderId="25" xfId="1" applyFont="1" applyFill="1" applyBorder="1" applyAlignment="1" applyProtection="1">
      <alignment horizontal="center" vertical="center"/>
    </xf>
    <xf numFmtId="0" fontId="23" fillId="0" borderId="27" xfId="1" applyFont="1" applyFill="1" applyBorder="1" applyAlignment="1" applyProtection="1">
      <alignment horizontal="left" vertical="center"/>
    </xf>
    <xf numFmtId="0" fontId="28" fillId="7" borderId="10" xfId="1" applyFont="1" applyFill="1" applyBorder="1" applyAlignment="1" applyProtection="1">
      <alignment horizontal="center" vertical="center"/>
    </xf>
    <xf numFmtId="0" fontId="1" fillId="0" borderId="16" xfId="1" applyFont="1" applyBorder="1" applyAlignment="1" applyProtection="1">
      <alignment horizontal="left" vertical="center"/>
    </xf>
    <xf numFmtId="0" fontId="1" fillId="0" borderId="7" xfId="1" applyFont="1" applyBorder="1" applyAlignment="1" applyProtection="1">
      <alignment horizontal="left" vertical="center"/>
    </xf>
    <xf numFmtId="0" fontId="28" fillId="7" borderId="7" xfId="1" applyFont="1" applyFill="1" applyBorder="1" applyAlignment="1" applyProtection="1">
      <alignment horizontal="center" vertical="center"/>
    </xf>
    <xf numFmtId="0" fontId="1" fillId="0" borderId="20" xfId="1" applyFont="1" applyBorder="1" applyAlignment="1" applyProtection="1">
      <alignment horizontal="left" vertical="center"/>
    </xf>
    <xf numFmtId="0" fontId="28" fillId="7" borderId="19" xfId="1" applyFont="1" applyFill="1" applyBorder="1" applyAlignment="1" applyProtection="1">
      <alignment horizontal="center" vertical="center"/>
    </xf>
    <xf numFmtId="0" fontId="28" fillId="8" borderId="38" xfId="1" applyFont="1" applyFill="1" applyBorder="1" applyAlignment="1" applyProtection="1">
      <alignment horizontal="center" vertical="center"/>
    </xf>
    <xf numFmtId="0" fontId="28" fillId="8" borderId="12" xfId="1" applyFont="1" applyFill="1" applyBorder="1" applyAlignment="1" applyProtection="1">
      <alignment horizontal="center" vertical="center"/>
    </xf>
    <xf numFmtId="0" fontId="1" fillId="8" borderId="13" xfId="1" applyFont="1" applyFill="1" applyBorder="1" applyAlignment="1" applyProtection="1">
      <alignment horizontal="left" vertical="center"/>
    </xf>
    <xf numFmtId="0" fontId="28" fillId="5" borderId="38" xfId="1" applyFont="1" applyFill="1" applyBorder="1" applyAlignment="1" applyProtection="1">
      <alignment horizontal="center" vertical="center"/>
    </xf>
    <xf numFmtId="0" fontId="28" fillId="5" borderId="12" xfId="1" applyFont="1" applyFill="1" applyBorder="1" applyAlignment="1" applyProtection="1">
      <alignment horizontal="center" vertical="center"/>
    </xf>
    <xf numFmtId="0" fontId="1" fillId="5" borderId="13" xfId="1" applyFont="1" applyFill="1" applyBorder="1" applyAlignment="1" applyProtection="1">
      <alignment horizontal="left" vertical="center"/>
    </xf>
    <xf numFmtId="0" fontId="1" fillId="0" borderId="0" xfId="1" applyFont="1" applyAlignment="1" applyProtection="1">
      <alignment horizontal="left" vertical="center"/>
    </xf>
    <xf numFmtId="0" fontId="1" fillId="0" borderId="38" xfId="1" applyFont="1" applyFill="1" applyBorder="1" applyAlignment="1" applyProtection="1">
      <alignment horizontal="right"/>
    </xf>
    <xf numFmtId="0" fontId="35" fillId="0" borderId="12" xfId="1" applyFont="1" applyFill="1" applyBorder="1" applyAlignment="1" applyProtection="1">
      <alignment horizontal="center"/>
    </xf>
    <xf numFmtId="0" fontId="1" fillId="0" borderId="12" xfId="1" applyFont="1" applyFill="1" applyBorder="1" applyProtection="1"/>
    <xf numFmtId="0" fontId="1" fillId="0" borderId="12" xfId="1" applyFont="1" applyFill="1" applyBorder="1" applyAlignment="1" applyProtection="1">
      <alignment horizontal="center"/>
    </xf>
    <xf numFmtId="0" fontId="35" fillId="0" borderId="13" xfId="1" applyFont="1" applyFill="1" applyBorder="1" applyAlignment="1" applyProtection="1">
      <alignment horizontal="center"/>
    </xf>
    <xf numFmtId="0" fontId="35" fillId="0" borderId="39" xfId="1" applyFont="1" applyFill="1" applyBorder="1" applyAlignment="1" applyProtection="1">
      <alignment horizontal="center"/>
    </xf>
    <xf numFmtId="0" fontId="1" fillId="0" borderId="0" xfId="1" applyFont="1" applyProtection="1"/>
    <xf numFmtId="0" fontId="14" fillId="9" borderId="40" xfId="1" applyFont="1" applyFill="1" applyBorder="1" applyAlignment="1" applyProtection="1">
      <alignment horizontal="center" vertical="center"/>
    </xf>
    <xf numFmtId="0" fontId="14" fillId="9" borderId="32" xfId="1" applyFont="1" applyFill="1" applyBorder="1" applyAlignment="1" applyProtection="1">
      <alignment horizontal="center" vertical="center"/>
    </xf>
    <xf numFmtId="0" fontId="14" fillId="9" borderId="41" xfId="1" applyFont="1" applyFill="1" applyBorder="1" applyAlignment="1" applyProtection="1">
      <alignment horizontal="center" vertical="center"/>
    </xf>
    <xf numFmtId="0" fontId="14" fillId="9" borderId="12" xfId="1" applyFont="1" applyFill="1" applyBorder="1" applyAlignment="1" applyProtection="1">
      <alignment horizontal="center" vertical="center" wrapText="1"/>
    </xf>
    <xf numFmtId="0" fontId="14" fillId="9" borderId="42" xfId="1" applyFont="1" applyFill="1" applyBorder="1" applyAlignment="1" applyProtection="1">
      <alignment horizontal="center" vertical="center" wrapText="1"/>
    </xf>
    <xf numFmtId="0" fontId="14" fillId="9" borderId="41" xfId="1" applyFont="1" applyFill="1" applyBorder="1" applyAlignment="1" applyProtection="1">
      <alignment horizontal="center" vertical="center" wrapText="1"/>
    </xf>
    <xf numFmtId="0" fontId="14" fillId="9" borderId="39"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13" xfId="1" applyFont="1" applyFill="1" applyBorder="1" applyAlignment="1" applyProtection="1">
      <alignment horizontal="center" vertical="center"/>
    </xf>
    <xf numFmtId="0" fontId="14" fillId="9" borderId="38" xfId="1" applyFont="1" applyFill="1" applyBorder="1" applyAlignment="1" applyProtection="1">
      <alignment horizontal="center" vertical="center" wrapText="1"/>
    </xf>
    <xf numFmtId="0" fontId="1" fillId="10" borderId="7" xfId="1" applyFont="1" applyFill="1" applyBorder="1" applyAlignment="1" applyProtection="1">
      <alignment horizontal="center" vertical="center" wrapText="1"/>
    </xf>
    <xf numFmtId="0" fontId="1" fillId="10" borderId="7" xfId="1" applyFont="1" applyFill="1" applyBorder="1" applyAlignment="1" applyProtection="1">
      <alignment horizontal="center" vertical="center"/>
    </xf>
    <xf numFmtId="0" fontId="1" fillId="0" borderId="7" xfId="1" applyFont="1" applyBorder="1" applyAlignment="1" applyProtection="1">
      <alignment horizontal="center"/>
    </xf>
    <xf numFmtId="0" fontId="1" fillId="7" borderId="27" xfId="1" applyFont="1" applyFill="1" applyBorder="1" applyAlignment="1" applyProtection="1">
      <alignment horizontal="center"/>
      <protection locked="0"/>
    </xf>
    <xf numFmtId="0" fontId="1" fillId="7" borderId="10" xfId="1" applyFont="1" applyFill="1" applyBorder="1" applyAlignment="1" applyProtection="1">
      <alignment horizontal="center"/>
      <protection locked="0"/>
    </xf>
    <xf numFmtId="0" fontId="1" fillId="0" borderId="28" xfId="1" applyFont="1" applyBorder="1" applyAlignment="1" applyProtection="1">
      <alignment horizontal="center"/>
    </xf>
    <xf numFmtId="0" fontId="1" fillId="0" borderId="28" xfId="1" applyFont="1" applyBorder="1" applyAlignment="1" applyProtection="1">
      <alignment horizontal="center"/>
      <protection locked="0"/>
    </xf>
    <xf numFmtId="0" fontId="1" fillId="7" borderId="7" xfId="1" applyFont="1" applyFill="1" applyBorder="1" applyAlignment="1" applyProtection="1">
      <alignment horizontal="center" vertical="center"/>
      <protection locked="0"/>
    </xf>
    <xf numFmtId="166" fontId="1" fillId="0" borderId="7" xfId="1" applyNumberFormat="1" applyFont="1" applyBorder="1" applyAlignment="1" applyProtection="1">
      <alignment horizontal="center" vertical="center"/>
      <protection locked="0"/>
    </xf>
    <xf numFmtId="166" fontId="28" fillId="0" borderId="0" xfId="1" applyNumberFormat="1" applyFont="1" applyFill="1" applyBorder="1" applyAlignment="1">
      <alignment horizontal="center" vertical="center"/>
    </xf>
    <xf numFmtId="0" fontId="28" fillId="0" borderId="0" xfId="1" applyFont="1" applyFill="1" applyBorder="1" applyAlignment="1">
      <alignment horizontal="center" vertical="center"/>
    </xf>
    <xf numFmtId="0" fontId="1" fillId="0" borderId="0" xfId="1" applyFont="1" applyBorder="1" applyAlignment="1">
      <alignment horizontal="left"/>
    </xf>
    <xf numFmtId="0" fontId="4" fillId="0" borderId="0" xfId="1" applyFont="1" applyFill="1" applyBorder="1" applyAlignment="1" applyProtection="1">
      <alignment vertical="center"/>
    </xf>
    <xf numFmtId="0" fontId="9" fillId="0" borderId="0" xfId="1" applyFont="1" applyFill="1" applyBorder="1" applyAlignment="1" applyProtection="1">
      <alignment vertical="top"/>
    </xf>
    <xf numFmtId="0" fontId="25" fillId="0" borderId="0" xfId="1" applyFont="1" applyFill="1" applyBorder="1" applyAlignment="1" applyProtection="1">
      <alignment vertical="center"/>
    </xf>
    <xf numFmtId="0" fontId="26" fillId="0" borderId="0" xfId="1" applyFont="1" applyFill="1" applyBorder="1" applyAlignment="1" applyProtection="1">
      <alignment vertical="center"/>
    </xf>
    <xf numFmtId="0" fontId="1" fillId="6" borderId="46" xfId="1" applyFont="1" applyFill="1" applyBorder="1" applyProtection="1">
      <protection locked="0"/>
    </xf>
    <xf numFmtId="0" fontId="1" fillId="6" borderId="47" xfId="1" applyFont="1" applyFill="1" applyBorder="1" applyProtection="1">
      <protection locked="0"/>
    </xf>
    <xf numFmtId="0" fontId="15" fillId="6" borderId="47" xfId="1" applyFont="1" applyFill="1" applyBorder="1" applyAlignment="1" applyProtection="1">
      <alignment horizontal="center" vertical="center"/>
      <protection locked="0"/>
    </xf>
    <xf numFmtId="0" fontId="15" fillId="6" borderId="48" xfId="1" applyFont="1" applyFill="1" applyBorder="1" applyAlignment="1" applyProtection="1">
      <alignment horizontal="center" vertical="center"/>
      <protection locked="0"/>
    </xf>
    <xf numFmtId="0" fontId="14" fillId="9" borderId="47" xfId="1" applyFont="1" applyFill="1" applyBorder="1" applyAlignment="1" applyProtection="1">
      <alignment horizontal="center" vertical="center"/>
    </xf>
    <xf numFmtId="0" fontId="14" fillId="9" borderId="22" xfId="1" applyFont="1" applyFill="1" applyBorder="1" applyAlignment="1" applyProtection="1">
      <alignment horizontal="center" vertical="center" wrapText="1"/>
    </xf>
    <xf numFmtId="0" fontId="14" fillId="9" borderId="49" xfId="1" applyFont="1" applyFill="1" applyBorder="1" applyAlignment="1" applyProtection="1">
      <alignment horizontal="center" vertical="center" wrapText="1"/>
    </xf>
    <xf numFmtId="0" fontId="14" fillId="9" borderId="48" xfId="1" applyFont="1" applyFill="1" applyBorder="1" applyAlignment="1" applyProtection="1">
      <alignment horizontal="center" vertical="center" wrapText="1"/>
    </xf>
    <xf numFmtId="0" fontId="14" fillId="9" borderId="44" xfId="1" applyFont="1" applyFill="1" applyBorder="1" applyAlignment="1" applyProtection="1">
      <alignment horizontal="center" vertical="center"/>
    </xf>
    <xf numFmtId="0" fontId="14" fillId="9" borderId="44"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xf>
    <xf numFmtId="166" fontId="28" fillId="0" borderId="0" xfId="1" applyNumberFormat="1" applyFont="1" applyFill="1" applyBorder="1" applyAlignment="1">
      <alignment horizontal="left" vertical="center"/>
    </xf>
    <xf numFmtId="0" fontId="1" fillId="0" borderId="0" xfId="1" applyFont="1" applyAlignment="1">
      <alignment horizontal="left"/>
    </xf>
    <xf numFmtId="0" fontId="22" fillId="0" borderId="0" xfId="1" applyFont="1" applyAlignment="1">
      <alignment horizontal="left" vertical="center"/>
    </xf>
    <xf numFmtId="0" fontId="28" fillId="0" borderId="0" xfId="1" applyFont="1" applyFill="1" applyBorder="1" applyAlignment="1" applyProtection="1">
      <alignment horizontal="left" vertical="center"/>
    </xf>
    <xf numFmtId="166" fontId="28" fillId="3" borderId="19" xfId="1" applyNumberFormat="1" applyFont="1" applyFill="1" applyBorder="1" applyAlignment="1">
      <alignment horizontal="center" vertical="center"/>
    </xf>
    <xf numFmtId="0" fontId="28" fillId="0" borderId="0" xfId="1" applyFont="1" applyFill="1" applyBorder="1" applyAlignment="1">
      <alignment horizontal="center" vertical="center"/>
    </xf>
    <xf numFmtId="166" fontId="28" fillId="0" borderId="0" xfId="1" applyNumberFormat="1" applyFont="1" applyFill="1" applyBorder="1" applyAlignment="1">
      <alignment horizontal="left" vertical="center"/>
    </xf>
    <xf numFmtId="49" fontId="36" fillId="3" borderId="6" xfId="1" applyNumberFormat="1" applyFont="1" applyFill="1" applyBorder="1" applyAlignment="1" applyProtection="1">
      <alignment horizontal="left" vertical="center"/>
    </xf>
    <xf numFmtId="49" fontId="36" fillId="3" borderId="6" xfId="1" applyNumberFormat="1" applyFont="1" applyFill="1" applyBorder="1" applyAlignment="1" applyProtection="1">
      <alignment horizontal="left" vertical="center"/>
    </xf>
    <xf numFmtId="49" fontId="28" fillId="3" borderId="6" xfId="1" applyNumberFormat="1" applyFont="1" applyFill="1" applyBorder="1" applyAlignment="1">
      <alignment horizontal="left" vertical="center"/>
    </xf>
    <xf numFmtId="49" fontId="11" fillId="0" borderId="0" xfId="1" applyNumberFormat="1" applyFont="1" applyFill="1" applyBorder="1" applyAlignment="1" applyProtection="1">
      <alignment horizontal="left" vertical="center"/>
    </xf>
    <xf numFmtId="0" fontId="11" fillId="0" borderId="2" xfId="1" applyFont="1" applyFill="1" applyBorder="1" applyAlignment="1" applyProtection="1">
      <alignment horizontal="left" vertical="center"/>
    </xf>
    <xf numFmtId="0" fontId="1" fillId="0" borderId="2" xfId="1" applyFont="1" applyBorder="1"/>
    <xf numFmtId="0" fontId="0" fillId="0" borderId="2" xfId="0" applyBorder="1"/>
    <xf numFmtId="0" fontId="1" fillId="0" borderId="50" xfId="1" applyFont="1" applyBorder="1"/>
    <xf numFmtId="0" fontId="1" fillId="0" borderId="43" xfId="1" applyFont="1" applyBorder="1"/>
    <xf numFmtId="0" fontId="1" fillId="0" borderId="27" xfId="1" applyFont="1" applyBorder="1"/>
    <xf numFmtId="0" fontId="1" fillId="0" borderId="51" xfId="1" applyFont="1" applyBorder="1"/>
    <xf numFmtId="0" fontId="1" fillId="0" borderId="52" xfId="1" applyFont="1" applyBorder="1"/>
    <xf numFmtId="0" fontId="0" fillId="0" borderId="51" xfId="0" applyBorder="1"/>
    <xf numFmtId="0" fontId="0" fillId="0" borderId="52" xfId="0" applyBorder="1"/>
    <xf numFmtId="0" fontId="1" fillId="0" borderId="0" xfId="1" applyFont="1" applyBorder="1" applyAlignment="1" applyProtection="1">
      <alignment horizontal="left" vertical="center"/>
    </xf>
    <xf numFmtId="0" fontId="1" fillId="0" borderId="0" xfId="1" applyFont="1" applyFill="1" applyBorder="1" applyAlignment="1" applyProtection="1">
      <alignment horizontal="center"/>
      <protection locked="0"/>
    </xf>
    <xf numFmtId="0" fontId="14" fillId="0" borderId="0" xfId="1" applyFont="1" applyFill="1" applyBorder="1" applyAlignment="1" applyProtection="1">
      <alignment horizontal="center" vertical="center" wrapText="1"/>
    </xf>
    <xf numFmtId="0" fontId="15" fillId="0" borderId="0" xfId="1" applyFont="1" applyFill="1" applyBorder="1" applyAlignment="1" applyProtection="1">
      <alignment horizontal="center" vertical="center"/>
      <protection locked="0"/>
    </xf>
    <xf numFmtId="0" fontId="14" fillId="9" borderId="13" xfId="1" applyFont="1" applyFill="1" applyBorder="1" applyAlignment="1" applyProtection="1">
      <alignment horizontal="center" vertical="center" wrapText="1"/>
    </xf>
    <xf numFmtId="0" fontId="35" fillId="0" borderId="0" xfId="1" applyFont="1" applyFill="1" applyBorder="1" applyAlignment="1" applyProtection="1">
      <alignment horizontal="center"/>
    </xf>
    <xf numFmtId="0" fontId="35" fillId="0" borderId="38" xfId="1" applyFont="1" applyFill="1" applyBorder="1" applyAlignment="1" applyProtection="1">
      <alignment horizontal="center"/>
    </xf>
    <xf numFmtId="0" fontId="1" fillId="7" borderId="25" xfId="1" applyFont="1" applyFill="1" applyBorder="1" applyAlignment="1" applyProtection="1">
      <alignment horizontal="center"/>
      <protection locked="0"/>
    </xf>
    <xf numFmtId="0" fontId="28" fillId="7" borderId="7" xfId="1" applyFont="1" applyFill="1" applyBorder="1" applyAlignment="1" applyProtection="1">
      <alignment horizontal="center" vertical="center" wrapText="1"/>
    </xf>
    <xf numFmtId="0" fontId="1" fillId="0" borderId="53" xfId="1" applyFont="1" applyBorder="1"/>
    <xf numFmtId="0" fontId="1" fillId="0" borderId="24" xfId="1" applyFont="1" applyBorder="1"/>
    <xf numFmtId="0" fontId="36" fillId="0" borderId="0" xfId="1" applyFont="1" applyFill="1" applyBorder="1" applyAlignment="1" applyProtection="1">
      <alignment horizontal="left" vertical="center"/>
    </xf>
    <xf numFmtId="0" fontId="30" fillId="0" borderId="19" xfId="1" applyFont="1" applyBorder="1" applyAlignment="1">
      <alignment vertical="center"/>
    </xf>
    <xf numFmtId="0" fontId="1" fillId="0" borderId="7" xfId="1" applyFont="1" applyBorder="1" applyProtection="1"/>
    <xf numFmtId="0" fontId="11" fillId="0" borderId="20" xfId="1" applyFont="1" applyFill="1" applyBorder="1" applyAlignment="1" applyProtection="1">
      <alignment horizontal="left" vertical="center"/>
    </xf>
    <xf numFmtId="0" fontId="1" fillId="0" borderId="17" xfId="1" applyFont="1" applyBorder="1" applyProtection="1"/>
    <xf numFmtId="0" fontId="28" fillId="6" borderId="42" xfId="1" applyFont="1" applyFill="1" applyBorder="1" applyAlignment="1">
      <alignment horizontal="center" vertical="center"/>
    </xf>
    <xf numFmtId="0" fontId="28" fillId="6" borderId="12" xfId="1" applyFont="1" applyFill="1" applyBorder="1" applyAlignment="1">
      <alignment horizontal="center" vertical="center"/>
    </xf>
    <xf numFmtId="0" fontId="28" fillId="6" borderId="33" xfId="1" applyFont="1" applyFill="1" applyBorder="1" applyAlignment="1">
      <alignment horizontal="center" vertical="center"/>
    </xf>
    <xf numFmtId="166" fontId="28" fillId="6" borderId="30" xfId="1" applyNumberFormat="1" applyFont="1" applyFill="1" applyBorder="1" applyAlignment="1">
      <alignment horizontal="center" vertical="center"/>
    </xf>
    <xf numFmtId="166" fontId="28" fillId="6" borderId="58" xfId="1" applyNumberFormat="1" applyFont="1" applyFill="1" applyBorder="1" applyAlignment="1">
      <alignment horizontal="left" vertical="center"/>
    </xf>
    <xf numFmtId="166" fontId="28" fillId="6" borderId="59" xfId="1" applyNumberFormat="1" applyFont="1" applyFill="1" applyBorder="1" applyAlignment="1">
      <alignment horizontal="left" vertical="center"/>
    </xf>
    <xf numFmtId="0" fontId="11" fillId="0" borderId="36" xfId="1" applyFont="1" applyFill="1" applyBorder="1" applyAlignment="1" applyProtection="1">
      <alignment horizontal="left" vertical="center"/>
    </xf>
    <xf numFmtId="0" fontId="1" fillId="7" borderId="60" xfId="1" applyFont="1" applyFill="1" applyBorder="1" applyAlignment="1" applyProtection="1">
      <alignment horizontal="center"/>
      <protection locked="0"/>
    </xf>
    <xf numFmtId="0" fontId="8" fillId="0" borderId="10" xfId="2" applyBorder="1" applyAlignment="1" applyProtection="1">
      <alignment horizontal="center"/>
    </xf>
    <xf numFmtId="0" fontId="1" fillId="0" borderId="0" xfId="1" applyFont="1" applyBorder="1" applyProtection="1"/>
    <xf numFmtId="0" fontId="1" fillId="0" borderId="0" xfId="1" applyFont="1" applyBorder="1" applyAlignment="1" applyProtection="1">
      <alignment horizontal="center"/>
      <protection locked="0"/>
    </xf>
    <xf numFmtId="0" fontId="30" fillId="0" borderId="0" xfId="1" applyFont="1" applyFill="1" applyBorder="1" applyAlignment="1" applyProtection="1">
      <alignment horizontal="center" vertical="center"/>
    </xf>
    <xf numFmtId="0" fontId="30" fillId="0" borderId="0" xfId="1" applyFont="1" applyFill="1" applyBorder="1" applyAlignment="1" applyProtection="1">
      <alignment horizontal="center"/>
    </xf>
    <xf numFmtId="0" fontId="1" fillId="4" borderId="7" xfId="1" applyFont="1" applyFill="1" applyBorder="1" applyAlignment="1" applyProtection="1">
      <alignment horizontal="center" vertical="center" wrapText="1"/>
    </xf>
    <xf numFmtId="0" fontId="1" fillId="4" borderId="7" xfId="1" applyFont="1" applyFill="1" applyBorder="1" applyAlignment="1" applyProtection="1">
      <alignment horizontal="center" vertical="center"/>
    </xf>
    <xf numFmtId="0" fontId="1" fillId="13" borderId="7" xfId="1" applyFont="1" applyFill="1" applyBorder="1" applyAlignment="1" applyProtection="1">
      <alignment horizontal="center" vertical="center" wrapText="1"/>
    </xf>
    <xf numFmtId="0" fontId="1" fillId="13" borderId="7" xfId="1" applyFont="1" applyFill="1" applyBorder="1" applyAlignment="1" applyProtection="1">
      <alignment horizontal="center" vertical="center"/>
    </xf>
    <xf numFmtId="0" fontId="1" fillId="0" borderId="0" xfId="1" applyFont="1" applyFill="1" applyBorder="1" applyAlignment="1" applyProtection="1">
      <alignment horizontal="center" vertical="center" wrapText="1"/>
    </xf>
    <xf numFmtId="0" fontId="1" fillId="0" borderId="0" xfId="1" applyFont="1" applyFill="1" applyBorder="1" applyProtection="1"/>
    <xf numFmtId="0" fontId="1" fillId="0" borderId="0" xfId="1" applyFont="1" applyFill="1" applyBorder="1" applyAlignment="1" applyProtection="1">
      <alignment horizontal="center" vertical="center"/>
      <protection locked="0"/>
    </xf>
    <xf numFmtId="0" fontId="30" fillId="8" borderId="36" xfId="1" applyFont="1" applyFill="1" applyBorder="1" applyAlignment="1" applyProtection="1">
      <alignment horizontal="center" vertical="center"/>
    </xf>
    <xf numFmtId="0" fontId="30" fillId="13" borderId="13" xfId="1" applyFont="1" applyFill="1" applyBorder="1" applyAlignment="1" applyProtection="1">
      <alignment horizontal="center"/>
    </xf>
    <xf numFmtId="0" fontId="1" fillId="0" borderId="11" xfId="1" applyFont="1" applyBorder="1" applyProtection="1"/>
    <xf numFmtId="0" fontId="1" fillId="10" borderId="20" xfId="1" applyFont="1" applyFill="1" applyBorder="1" applyAlignment="1" applyProtection="1">
      <alignment horizontal="center" vertical="center" wrapText="1"/>
    </xf>
    <xf numFmtId="0" fontId="1" fillId="7" borderId="20" xfId="1" applyFont="1" applyFill="1" applyBorder="1" applyAlignment="1" applyProtection="1">
      <alignment horizontal="center" vertical="center"/>
      <protection locked="0"/>
    </xf>
    <xf numFmtId="166" fontId="1" fillId="0" borderId="20" xfId="1" applyNumberFormat="1" applyFont="1" applyBorder="1" applyAlignment="1" applyProtection="1">
      <alignment horizontal="center" vertical="center"/>
      <protection locked="0"/>
    </xf>
    <xf numFmtId="0" fontId="14" fillId="4" borderId="39" xfId="1" applyFont="1" applyFill="1" applyBorder="1" applyAlignment="1" applyProtection="1">
      <alignment horizontal="center" vertical="center" wrapText="1"/>
    </xf>
    <xf numFmtId="0" fontId="14" fillId="13" borderId="39" xfId="1" applyFont="1" applyFill="1" applyBorder="1" applyAlignment="1" applyProtection="1">
      <alignment horizontal="center" vertical="center" wrapText="1"/>
    </xf>
    <xf numFmtId="0" fontId="1" fillId="4" borderId="0" xfId="1" applyFont="1" applyFill="1"/>
    <xf numFmtId="0" fontId="1" fillId="11" borderId="0" xfId="1" applyFont="1" applyFill="1"/>
    <xf numFmtId="0" fontId="1" fillId="14" borderId="0" xfId="1" applyFont="1" applyFill="1"/>
    <xf numFmtId="0" fontId="1" fillId="12" borderId="0" xfId="1" applyFont="1" applyFill="1"/>
    <xf numFmtId="0" fontId="28" fillId="7" borderId="19" xfId="1" applyFont="1" applyFill="1" applyBorder="1" applyAlignment="1" applyProtection="1">
      <alignment horizontal="center" vertical="center" wrapText="1"/>
    </xf>
    <xf numFmtId="0" fontId="8" fillId="0" borderId="27" xfId="2" applyBorder="1" applyAlignment="1" applyProtection="1">
      <alignment horizontal="center"/>
    </xf>
    <xf numFmtId="0" fontId="15" fillId="6" borderId="64" xfId="1" applyFont="1" applyFill="1" applyBorder="1" applyAlignment="1" applyProtection="1">
      <alignment horizontal="center" vertical="center"/>
      <protection locked="0"/>
    </xf>
    <xf numFmtId="0" fontId="1" fillId="0" borderId="0" xfId="1" applyFont="1" applyAlignment="1" applyProtection="1"/>
    <xf numFmtId="0" fontId="22" fillId="0" borderId="0" xfId="1" applyFont="1" applyFill="1" applyBorder="1" applyAlignment="1" applyProtection="1">
      <alignment horizontal="right" vertical="center"/>
    </xf>
    <xf numFmtId="0" fontId="22" fillId="0" borderId="0" xfId="1" applyFont="1" applyFill="1" applyBorder="1" applyAlignment="1" applyProtection="1">
      <alignment vertical="center"/>
    </xf>
    <xf numFmtId="0" fontId="1" fillId="0" borderId="0" xfId="1" applyFont="1" applyBorder="1" applyAlignment="1" applyProtection="1">
      <alignment horizontal="center"/>
    </xf>
    <xf numFmtId="0" fontId="15" fillId="0" borderId="0" xfId="1" applyFont="1" applyBorder="1" applyAlignment="1" applyProtection="1">
      <alignment horizontal="center"/>
    </xf>
    <xf numFmtId="0" fontId="29" fillId="0" borderId="0" xfId="1" applyFont="1" applyBorder="1" applyAlignment="1" applyProtection="1">
      <alignment vertical="center"/>
    </xf>
    <xf numFmtId="0" fontId="22" fillId="0" borderId="1" xfId="1" applyFont="1" applyFill="1" applyBorder="1" applyAlignment="1" applyProtection="1">
      <alignment horizontal="right" vertical="center"/>
    </xf>
    <xf numFmtId="0" fontId="15" fillId="0" borderId="11" xfId="1" applyFont="1" applyBorder="1" applyAlignment="1" applyProtection="1">
      <alignment horizontal="center"/>
    </xf>
    <xf numFmtId="0" fontId="22" fillId="0" borderId="47" xfId="1" applyFont="1" applyFill="1" applyBorder="1" applyAlignment="1" applyProtection="1">
      <alignment horizontal="center" vertical="center"/>
    </xf>
    <xf numFmtId="0" fontId="22" fillId="0" borderId="48" xfId="1" applyFont="1" applyFill="1" applyBorder="1" applyAlignment="1" applyProtection="1">
      <alignment horizontal="center" vertical="center"/>
    </xf>
    <xf numFmtId="0" fontId="22" fillId="0" borderId="49" xfId="1" applyFont="1" applyFill="1" applyBorder="1" applyAlignment="1" applyProtection="1">
      <alignment horizontal="center" vertical="center"/>
    </xf>
    <xf numFmtId="0" fontId="22" fillId="0" borderId="23" xfId="1" applyFont="1" applyFill="1" applyBorder="1" applyAlignment="1" applyProtection="1">
      <alignment horizontal="center" vertical="center"/>
    </xf>
    <xf numFmtId="0" fontId="15" fillId="7" borderId="30" xfId="1" applyFont="1" applyFill="1" applyBorder="1" applyAlignment="1" applyProtection="1">
      <alignment horizontal="center" vertical="center"/>
      <protection locked="0"/>
    </xf>
    <xf numFmtId="0" fontId="15" fillId="0" borderId="34" xfId="1" applyFont="1" applyBorder="1" applyAlignment="1" applyProtection="1">
      <alignment horizontal="center" vertical="center"/>
    </xf>
    <xf numFmtId="0" fontId="15" fillId="7" borderId="7" xfId="1" applyFont="1" applyFill="1" applyBorder="1" applyAlignment="1" applyProtection="1">
      <alignment horizontal="center" vertical="center"/>
      <protection locked="0"/>
    </xf>
    <xf numFmtId="0" fontId="15" fillId="0" borderId="18" xfId="1" applyFont="1" applyBorder="1" applyAlignment="1" applyProtection="1">
      <alignment horizontal="center" vertical="center"/>
    </xf>
    <xf numFmtId="0" fontId="15" fillId="0" borderId="20" xfId="1" applyFont="1" applyBorder="1" applyAlignment="1" applyProtection="1">
      <alignment horizontal="center" vertical="center"/>
    </xf>
    <xf numFmtId="0" fontId="15" fillId="0" borderId="0" xfId="1" applyFont="1" applyFill="1" applyBorder="1" applyAlignment="1" applyProtection="1">
      <alignment horizontal="center" vertical="center"/>
    </xf>
    <xf numFmtId="0" fontId="1" fillId="0" borderId="0" xfId="1" applyFont="1" applyFill="1" applyBorder="1" applyAlignment="1" applyProtection="1">
      <alignment horizontal="center"/>
    </xf>
    <xf numFmtId="0" fontId="15" fillId="0" borderId="0" xfId="1" applyFont="1" applyFill="1" applyBorder="1" applyAlignment="1" applyProtection="1">
      <alignment horizontal="center"/>
    </xf>
    <xf numFmtId="0" fontId="15" fillId="0" borderId="31" xfId="1" applyFont="1" applyBorder="1" applyAlignment="1" applyProtection="1">
      <alignment horizontal="center" vertical="center"/>
    </xf>
    <xf numFmtId="0" fontId="23" fillId="0" borderId="0" xfId="1" applyFont="1" applyAlignment="1" applyProtection="1"/>
    <xf numFmtId="0" fontId="15" fillId="0" borderId="0" xfId="1" applyFont="1" applyAlignment="1" applyProtection="1">
      <alignment horizontal="center"/>
    </xf>
    <xf numFmtId="0" fontId="1" fillId="0" borderId="0" xfId="1" applyFont="1" applyAlignment="1" applyProtection="1">
      <alignment horizontal="center"/>
    </xf>
    <xf numFmtId="0" fontId="28" fillId="0" borderId="0" xfId="1" applyNumberFormat="1" applyFont="1" applyFill="1" applyBorder="1" applyAlignment="1">
      <alignment vertical="center"/>
    </xf>
    <xf numFmtId="0" fontId="28" fillId="0" borderId="0" xfId="1" applyFont="1" applyFill="1" applyBorder="1" applyAlignment="1">
      <alignment vertical="center"/>
    </xf>
    <xf numFmtId="0" fontId="1" fillId="0" borderId="0" xfId="3" applyFont="1" applyBorder="1" applyAlignment="1" applyProtection="1">
      <alignment vertical="center"/>
    </xf>
    <xf numFmtId="166" fontId="28" fillId="0" borderId="7" xfId="1" applyNumberFormat="1" applyFont="1" applyFill="1" applyBorder="1" applyAlignment="1">
      <alignment horizontal="center" vertical="center"/>
    </xf>
    <xf numFmtId="0" fontId="47" fillId="0" borderId="0" xfId="0" applyFont="1"/>
    <xf numFmtId="0" fontId="47" fillId="0" borderId="0" xfId="0" applyFont="1" applyAlignment="1">
      <alignment horizontal="center" vertical="center"/>
    </xf>
    <xf numFmtId="0" fontId="47" fillId="0" borderId="0" xfId="0" applyFont="1" applyAlignment="1">
      <alignment horizontal="right"/>
    </xf>
    <xf numFmtId="0" fontId="48" fillId="0" borderId="7" xfId="1" applyFont="1" applyBorder="1" applyAlignment="1">
      <alignment horizontal="left" wrapText="1"/>
    </xf>
    <xf numFmtId="0" fontId="47" fillId="0" borderId="0" xfId="0" applyFont="1" applyAlignment="1">
      <alignment horizontal="left"/>
    </xf>
    <xf numFmtId="0" fontId="47" fillId="0" borderId="0" xfId="0" applyFont="1" applyAlignment="1">
      <alignment horizontal="left" vertical="center"/>
    </xf>
    <xf numFmtId="0" fontId="48" fillId="0" borderId="0" xfId="1" applyFont="1" applyAlignment="1">
      <alignment horizontal="left"/>
    </xf>
    <xf numFmtId="0" fontId="48" fillId="0" borderId="10" xfId="1" applyFont="1" applyBorder="1" applyAlignment="1">
      <alignment horizontal="left"/>
    </xf>
    <xf numFmtId="0" fontId="48" fillId="0" borderId="9" xfId="1" applyFont="1" applyBorder="1" applyAlignment="1">
      <alignment horizontal="left"/>
    </xf>
    <xf numFmtId="0" fontId="48" fillId="0" borderId="8" xfId="1" applyFont="1" applyBorder="1" applyAlignment="1">
      <alignment horizontal="left"/>
    </xf>
    <xf numFmtId="0" fontId="47" fillId="0" borderId="19" xfId="0" applyFont="1" applyBorder="1" applyAlignment="1">
      <alignment horizontal="center" vertical="center"/>
    </xf>
    <xf numFmtId="0" fontId="47" fillId="0" borderId="18" xfId="0" applyFont="1" applyBorder="1" applyAlignment="1">
      <alignment horizontal="center" vertical="center"/>
    </xf>
    <xf numFmtId="0" fontId="47" fillId="0" borderId="7" xfId="0" applyFont="1" applyBorder="1" applyAlignment="1">
      <alignment horizontal="center" vertical="center"/>
    </xf>
    <xf numFmtId="0" fontId="49" fillId="18" borderId="7" xfId="6" applyFont="1" applyBorder="1" applyAlignment="1">
      <alignment horizontal="center" vertical="center"/>
    </xf>
    <xf numFmtId="0" fontId="49" fillId="18" borderId="9" xfId="6" applyFont="1" applyBorder="1" applyAlignment="1">
      <alignment horizontal="left"/>
    </xf>
    <xf numFmtId="0" fontId="49" fillId="18" borderId="10" xfId="6" applyFont="1" applyBorder="1" applyAlignment="1">
      <alignment horizontal="left"/>
    </xf>
    <xf numFmtId="0" fontId="49" fillId="18" borderId="10" xfId="6" applyFont="1" applyBorder="1" applyAlignment="1">
      <alignment horizontal="center" vertical="center"/>
    </xf>
    <xf numFmtId="0" fontId="51" fillId="0" borderId="7" xfId="0" applyFont="1" applyBorder="1" applyAlignment="1">
      <alignment horizontal="left"/>
    </xf>
    <xf numFmtId="0" fontId="51" fillId="0" borderId="43" xfId="0" applyFont="1" applyBorder="1" applyAlignment="1">
      <alignment horizontal="left"/>
    </xf>
    <xf numFmtId="0" fontId="52" fillId="0" borderId="0" xfId="1" applyFont="1" applyAlignment="1">
      <alignment horizontal="center" vertical="center"/>
    </xf>
    <xf numFmtId="0" fontId="50" fillId="0" borderId="0" xfId="1" applyFont="1" applyAlignment="1"/>
    <xf numFmtId="167" fontId="47" fillId="0" borderId="0" xfId="5" applyNumberFormat="1" applyFont="1" applyAlignment="1">
      <alignment horizontal="left"/>
    </xf>
    <xf numFmtId="0" fontId="49" fillId="18" borderId="0" xfId="6" applyFont="1"/>
    <xf numFmtId="0" fontId="47" fillId="0" borderId="0" xfId="0" applyFont="1" applyAlignment="1">
      <alignment vertical="center"/>
    </xf>
    <xf numFmtId="0" fontId="49" fillId="18" borderId="0" xfId="6" applyFont="1" applyAlignment="1">
      <alignment horizontal="left"/>
    </xf>
    <xf numFmtId="14" fontId="50" fillId="0" borderId="0" xfId="1" applyNumberFormat="1" applyFont="1" applyAlignment="1">
      <alignment horizontal="center" vertical="center"/>
    </xf>
    <xf numFmtId="0" fontId="50" fillId="0" borderId="0" xfId="1" applyFont="1" applyAlignment="1">
      <alignment horizontal="center" vertical="center"/>
    </xf>
    <xf numFmtId="0" fontId="50" fillId="0" borderId="0" xfId="1" applyFont="1" applyAlignment="1">
      <alignment horizontal="left" vertical="center"/>
    </xf>
    <xf numFmtId="0" fontId="48" fillId="0" borderId="0" xfId="1" applyFont="1" applyAlignment="1"/>
    <xf numFmtId="0" fontId="23" fillId="0" borderId="0" xfId="0" applyFont="1" applyAlignment="1"/>
    <xf numFmtId="0" fontId="23" fillId="0" borderId="0" xfId="0" applyFont="1" applyBorder="1" applyAlignment="1"/>
    <xf numFmtId="0" fontId="0" fillId="0" borderId="0" xfId="0" applyFont="1" applyAlignment="1">
      <alignment horizontal="left" vertical="center"/>
    </xf>
    <xf numFmtId="0" fontId="46" fillId="0" borderId="0" xfId="0" applyFont="1" applyAlignment="1">
      <alignment horizontal="left" vertical="center"/>
    </xf>
    <xf numFmtId="0" fontId="0" fillId="0" borderId="0" xfId="0" applyFont="1" applyBorder="1" applyAlignment="1">
      <alignment horizontal="left" vertical="center"/>
    </xf>
    <xf numFmtId="0" fontId="55" fillId="0" borderId="0" xfId="0" applyFont="1" applyBorder="1" applyAlignment="1">
      <alignment wrapText="1"/>
    </xf>
    <xf numFmtId="0" fontId="56" fillId="0" borderId="0" xfId="1" applyFont="1" applyBorder="1" applyAlignment="1">
      <alignment horizontal="left" wrapText="1"/>
    </xf>
    <xf numFmtId="0" fontId="56" fillId="0" borderId="10" xfId="1" applyFont="1" applyBorder="1" applyAlignment="1">
      <alignment horizontal="left"/>
    </xf>
    <xf numFmtId="0" fontId="56" fillId="0" borderId="8" xfId="1" applyFont="1" applyBorder="1" applyAlignment="1">
      <alignment horizontal="left"/>
    </xf>
    <xf numFmtId="0" fontId="55" fillId="0" borderId="7" xfId="0" applyFont="1" applyBorder="1" applyAlignment="1">
      <alignment horizontal="center" vertical="center"/>
    </xf>
    <xf numFmtId="0" fontId="55" fillId="0" borderId="10" xfId="0" applyFont="1" applyBorder="1" applyAlignment="1">
      <alignment horizontal="center" vertical="center"/>
    </xf>
    <xf numFmtId="0" fontId="56" fillId="0" borderId="9" xfId="1" applyFont="1" applyBorder="1" applyAlignment="1">
      <alignment horizontal="left"/>
    </xf>
    <xf numFmtId="0" fontId="58" fillId="0" borderId="7" xfId="0" applyFont="1" applyBorder="1" applyAlignment="1">
      <alignment horizontal="left"/>
    </xf>
    <xf numFmtId="0" fontId="51" fillId="0" borderId="0" xfId="0" applyFont="1" applyAlignment="1">
      <alignment horizontal="left"/>
    </xf>
    <xf numFmtId="0" fontId="58" fillId="0" borderId="43" xfId="0" applyFont="1" applyBorder="1" applyAlignment="1">
      <alignment horizontal="left"/>
    </xf>
    <xf numFmtId="0" fontId="59" fillId="0" borderId="0" xfId="0" applyFont="1" applyAlignment="1">
      <alignment horizontal="left"/>
    </xf>
    <xf numFmtId="0" fontId="55" fillId="0" borderId="0" xfId="0" applyFont="1" applyAlignment="1">
      <alignment horizontal="left"/>
    </xf>
    <xf numFmtId="0" fontId="57" fillId="0" borderId="0" xfId="1" applyFont="1" applyAlignment="1">
      <alignment horizontal="left" vertical="center" wrapText="1"/>
    </xf>
    <xf numFmtId="0" fontId="55" fillId="0" borderId="0" xfId="0" applyFont="1" applyAlignment="1">
      <alignment horizontal="left" vertical="center"/>
    </xf>
    <xf numFmtId="0" fontId="56" fillId="0" borderId="0" xfId="1" applyFont="1" applyBorder="1" applyAlignment="1">
      <alignment horizontal="left" vertical="center" wrapText="1"/>
    </xf>
    <xf numFmtId="0" fontId="60" fillId="0" borderId="0" xfId="1" applyFont="1" applyAlignment="1">
      <alignment horizontal="left" vertical="center"/>
    </xf>
    <xf numFmtId="14" fontId="60" fillId="0" borderId="0" xfId="1" applyNumberFormat="1" applyFont="1" applyAlignment="1">
      <alignment horizontal="left" vertical="center"/>
    </xf>
    <xf numFmtId="0" fontId="61" fillId="0" borderId="0" xfId="1" applyFont="1" applyAlignment="1">
      <alignment horizontal="left" vertical="center"/>
    </xf>
    <xf numFmtId="0" fontId="62" fillId="0" borderId="0" xfId="1" applyFont="1" applyAlignment="1">
      <alignment horizontal="left" vertical="center"/>
    </xf>
    <xf numFmtId="0" fontId="60" fillId="0" borderId="0" xfId="1" applyFont="1" applyBorder="1" applyAlignment="1">
      <alignment horizontal="left" vertical="center"/>
    </xf>
    <xf numFmtId="0" fontId="62" fillId="7" borderId="7" xfId="1" applyFont="1" applyFill="1" applyBorder="1" applyAlignment="1">
      <alignment horizontal="left" vertical="center"/>
    </xf>
    <xf numFmtId="0" fontId="0" fillId="0" borderId="0" xfId="0" applyFont="1" applyAlignment="1">
      <alignment vertical="center"/>
    </xf>
    <xf numFmtId="0" fontId="0" fillId="0" borderId="0" xfId="0" applyFont="1" applyAlignment="1">
      <alignment vertical="center" wrapText="1"/>
    </xf>
    <xf numFmtId="0" fontId="0" fillId="0" borderId="0" xfId="0" applyFont="1" applyAlignment="1">
      <alignment horizontal="left" vertical="center" wrapText="1"/>
    </xf>
    <xf numFmtId="0" fontId="60" fillId="0" borderId="0" xfId="0" applyFont="1" applyAlignment="1">
      <alignment horizontal="left" vertical="center"/>
    </xf>
    <xf numFmtId="0" fontId="0" fillId="0" borderId="7" xfId="0" applyFont="1" applyBorder="1" applyAlignment="1">
      <alignment horizontal="center" vertical="center"/>
    </xf>
    <xf numFmtId="0" fontId="61" fillId="0" borderId="7" xfId="1" applyFont="1" applyBorder="1" applyAlignment="1">
      <alignment vertical="center"/>
    </xf>
    <xf numFmtId="2" fontId="0" fillId="0" borderId="0" xfId="0" applyNumberFormat="1" applyFont="1" applyAlignment="1">
      <alignment horizontal="left" vertical="center"/>
    </xf>
    <xf numFmtId="0" fontId="46" fillId="0" borderId="7" xfId="0" applyFont="1" applyBorder="1" applyAlignment="1">
      <alignment horizontal="left" vertical="center"/>
    </xf>
    <xf numFmtId="0" fontId="46" fillId="0" borderId="7" xfId="0" applyFont="1" applyBorder="1" applyAlignment="1">
      <alignment vertical="center"/>
    </xf>
    <xf numFmtId="49" fontId="63" fillId="0" borderId="0" xfId="0" applyNumberFormat="1" applyFont="1" applyAlignment="1">
      <alignment horizontal="left" vertical="center"/>
    </xf>
    <xf numFmtId="0" fontId="61" fillId="0" borderId="0" xfId="3" applyFont="1" applyFill="1" applyBorder="1" applyAlignment="1" applyProtection="1">
      <alignment horizontal="left" vertical="center"/>
    </xf>
    <xf numFmtId="0" fontId="61" fillId="0" borderId="0" xfId="3" applyFont="1" applyFill="1" applyAlignment="1" applyProtection="1">
      <alignment horizontal="left" vertical="center"/>
    </xf>
    <xf numFmtId="0" fontId="63" fillId="0" borderId="0" xfId="3" applyFont="1" applyFill="1" applyAlignment="1" applyProtection="1">
      <alignment vertical="center"/>
    </xf>
    <xf numFmtId="14" fontId="57" fillId="0" borderId="0" xfId="3" applyNumberFormat="1" applyFont="1" applyFill="1" applyAlignment="1" applyProtection="1">
      <alignment horizontal="left" vertical="center"/>
    </xf>
    <xf numFmtId="0" fontId="47" fillId="0" borderId="0" xfId="0" applyFont="1" applyBorder="1" applyAlignment="1">
      <alignment horizontal="left"/>
    </xf>
    <xf numFmtId="0" fontId="47" fillId="0" borderId="0" xfId="0" applyFont="1" applyBorder="1" applyAlignment="1">
      <alignment horizontal="center" vertical="center"/>
    </xf>
    <xf numFmtId="0" fontId="51" fillId="0" borderId="10" xfId="0" applyFont="1" applyBorder="1" applyAlignment="1">
      <alignment horizontal="left"/>
    </xf>
    <xf numFmtId="0" fontId="47" fillId="0" borderId="7" xfId="0" applyFont="1" applyBorder="1" applyAlignment="1">
      <alignment horizontal="left" vertical="center"/>
    </xf>
    <xf numFmtId="0" fontId="47" fillId="0" borderId="10" xfId="0" applyFont="1" applyBorder="1" applyAlignment="1">
      <alignment horizontal="center" vertical="center"/>
    </xf>
    <xf numFmtId="0" fontId="50" fillId="0" borderId="0" xfId="1" applyFont="1" applyAlignment="1">
      <alignment horizontal="left" vertical="center" wrapText="1"/>
    </xf>
    <xf numFmtId="0" fontId="48" fillId="0" borderId="0" xfId="1" applyFont="1" applyBorder="1" applyAlignment="1">
      <alignment horizontal="left" vertical="center" wrapText="1"/>
    </xf>
    <xf numFmtId="0" fontId="48" fillId="0" borderId="0" xfId="1" applyFont="1" applyAlignment="1">
      <alignment horizontal="center" vertical="center"/>
    </xf>
    <xf numFmtId="14" fontId="50" fillId="0" borderId="0" xfId="1" applyNumberFormat="1" applyFont="1" applyAlignment="1">
      <alignment horizontal="left" vertical="center"/>
    </xf>
    <xf numFmtId="14" fontId="50" fillId="0" borderId="0" xfId="1" applyNumberFormat="1" applyFont="1" applyAlignment="1">
      <alignment horizontal="left"/>
    </xf>
    <xf numFmtId="0" fontId="48" fillId="0" borderId="0" xfId="1" applyFont="1" applyAlignment="1">
      <alignment horizontal="left" vertical="center"/>
    </xf>
    <xf numFmtId="0" fontId="51" fillId="0" borderId="0" xfId="0" applyFont="1" applyAlignment="1">
      <alignment horizontal="left" vertical="center"/>
    </xf>
    <xf numFmtId="0" fontId="50" fillId="0" borderId="0" xfId="1" applyFont="1" applyAlignment="1">
      <alignment horizontal="left"/>
    </xf>
    <xf numFmtId="0" fontId="48" fillId="7" borderId="7" xfId="1" applyFont="1" applyFill="1" applyBorder="1" applyAlignment="1">
      <alignment horizontal="left"/>
    </xf>
    <xf numFmtId="0" fontId="65" fillId="0" borderId="0" xfId="0" applyFont="1" applyBorder="1" applyAlignment="1">
      <alignment horizontal="left" vertical="center"/>
    </xf>
    <xf numFmtId="0" fontId="65" fillId="0" borderId="0" xfId="0" applyFont="1" applyBorder="1" applyAlignment="1">
      <alignment vertical="center"/>
    </xf>
    <xf numFmtId="0" fontId="52" fillId="0" borderId="0" xfId="0" applyFont="1" applyAlignment="1">
      <alignment horizontal="left"/>
    </xf>
    <xf numFmtId="0" fontId="52" fillId="0" borderId="0" xfId="1" applyFont="1" applyAlignment="1">
      <alignment horizontal="left"/>
    </xf>
    <xf numFmtId="0" fontId="52" fillId="0" borderId="0" xfId="3" applyFont="1" applyFill="1" applyAlignment="1" applyProtection="1">
      <alignment horizontal="left" vertical="center"/>
    </xf>
    <xf numFmtId="14" fontId="51" fillId="0" borderId="0" xfId="0" applyNumberFormat="1" applyFont="1" applyAlignment="1">
      <alignment horizontal="left" vertical="center"/>
    </xf>
    <xf numFmtId="0" fontId="56" fillId="0" borderId="10" xfId="1" applyFont="1" applyBorder="1" applyAlignment="1">
      <alignment horizontal="left" wrapText="1"/>
    </xf>
    <xf numFmtId="0" fontId="55" fillId="0" borderId="8" xfId="0" applyFont="1" applyBorder="1" applyAlignment="1">
      <alignment horizontal="center" vertical="center"/>
    </xf>
    <xf numFmtId="0" fontId="55" fillId="0" borderId="9" xfId="0" applyFont="1" applyBorder="1" applyAlignment="1">
      <alignment horizontal="center" vertical="center"/>
    </xf>
    <xf numFmtId="0" fontId="66" fillId="0" borderId="0" xfId="1" applyFont="1" applyAlignment="1">
      <alignment horizontal="left" vertical="center"/>
    </xf>
    <xf numFmtId="0" fontId="48" fillId="0" borderId="0" xfId="1" applyFont="1" applyBorder="1" applyAlignment="1">
      <alignment vertical="center" wrapText="1"/>
    </xf>
    <xf numFmtId="0" fontId="62" fillId="0" borderId="0" xfId="1" applyFont="1" applyFill="1" applyBorder="1" applyAlignment="1">
      <alignment vertical="center"/>
    </xf>
    <xf numFmtId="0" fontId="62" fillId="0" borderId="0" xfId="1" applyFont="1" applyFill="1" applyBorder="1" applyAlignment="1">
      <alignment horizontal="left" vertical="center"/>
    </xf>
    <xf numFmtId="0" fontId="63" fillId="0" borderId="0" xfId="3" applyFont="1" applyFill="1" applyAlignment="1" applyProtection="1">
      <alignment horizontal="left" vertical="center"/>
    </xf>
    <xf numFmtId="0" fontId="50" fillId="0" borderId="0" xfId="1" applyNumberFormat="1" applyFont="1" applyAlignment="1">
      <alignment horizontal="center" vertical="center"/>
    </xf>
    <xf numFmtId="0" fontId="47" fillId="0" borderId="0" xfId="0" applyNumberFormat="1" applyFont="1"/>
    <xf numFmtId="0" fontId="0" fillId="0" borderId="0" xfId="0" applyAlignment="1"/>
    <xf numFmtId="0" fontId="0" fillId="0" borderId="67" xfId="0" applyBorder="1"/>
    <xf numFmtId="0" fontId="70" fillId="0" borderId="0" xfId="0" applyFont="1" applyAlignment="1">
      <alignment horizontal="right"/>
    </xf>
    <xf numFmtId="0" fontId="71" fillId="0" borderId="0" xfId="0" applyFont="1"/>
    <xf numFmtId="14" fontId="0" fillId="0" borderId="0" xfId="0" applyNumberFormat="1"/>
    <xf numFmtId="0" fontId="64" fillId="0" borderId="16" xfId="0" applyFont="1" applyBorder="1"/>
    <xf numFmtId="0" fontId="64" fillId="0" borderId="0" xfId="0" applyFont="1" applyBorder="1"/>
    <xf numFmtId="0" fontId="46" fillId="0" borderId="0" xfId="0" applyFont="1" applyAlignment="1">
      <alignment horizontal="center" vertical="center"/>
    </xf>
    <xf numFmtId="165" fontId="0" fillId="0" borderId="0" xfId="7" applyFont="1"/>
    <xf numFmtId="0" fontId="0" fillId="0" borderId="0" xfId="0" applyAlignment="1">
      <alignment horizontal="center" vertical="center"/>
    </xf>
    <xf numFmtId="4" fontId="22" fillId="0" borderId="0" xfId="0" applyNumberFormat="1" applyFont="1" applyFill="1" applyBorder="1" applyAlignment="1" applyProtection="1">
      <alignment vertical="center"/>
      <protection locked="0"/>
    </xf>
    <xf numFmtId="4" fontId="73" fillId="0" borderId="0" xfId="0" applyNumberFormat="1" applyFont="1" applyFill="1" applyBorder="1" applyAlignment="1" applyProtection="1">
      <alignment vertical="center"/>
      <protection locked="0"/>
    </xf>
    <xf numFmtId="165" fontId="0" fillId="0" borderId="0" xfId="7" applyFont="1" applyAlignment="1">
      <alignment horizontal="right"/>
    </xf>
    <xf numFmtId="168" fontId="0" fillId="0" borderId="0" xfId="7" applyNumberFormat="1" applyFont="1"/>
    <xf numFmtId="0" fontId="46" fillId="0" borderId="67" xfId="0" applyFont="1" applyBorder="1" applyAlignment="1">
      <alignment horizontal="center" vertical="center"/>
    </xf>
    <xf numFmtId="2" fontId="0" fillId="0" borderId="67" xfId="0" applyNumberFormat="1" applyBorder="1" applyAlignment="1">
      <alignment horizontal="center" vertical="center"/>
    </xf>
    <xf numFmtId="2" fontId="0" fillId="0" borderId="26" xfId="0" applyNumberFormat="1" applyBorder="1" applyAlignment="1">
      <alignment horizontal="center" vertical="center"/>
    </xf>
    <xf numFmtId="4" fontId="1" fillId="0" borderId="0" xfId="0" applyNumberFormat="1" applyFont="1" applyFill="1" applyBorder="1" applyAlignment="1" applyProtection="1">
      <alignment vertical="center"/>
      <protection locked="0"/>
    </xf>
    <xf numFmtId="2" fontId="0" fillId="0" borderId="0" xfId="0" applyNumberFormat="1" applyAlignment="1">
      <alignment horizontal="center" vertical="center"/>
    </xf>
    <xf numFmtId="2" fontId="0" fillId="0" borderId="45" xfId="0" applyNumberFormat="1" applyBorder="1" applyAlignment="1">
      <alignment horizontal="center" vertical="center"/>
    </xf>
    <xf numFmtId="4" fontId="1" fillId="0" borderId="66" xfId="0" applyNumberFormat="1" applyFont="1" applyFill="1" applyBorder="1" applyAlignment="1" applyProtection="1">
      <alignment vertical="center"/>
      <protection locked="0"/>
    </xf>
    <xf numFmtId="4" fontId="1" fillId="0" borderId="67" xfId="0" applyNumberFormat="1" applyFont="1" applyFill="1" applyBorder="1" applyAlignment="1" applyProtection="1">
      <alignment vertical="center"/>
      <protection locked="0"/>
    </xf>
    <xf numFmtId="165" fontId="0" fillId="0" borderId="67" xfId="7" applyFont="1" applyBorder="1"/>
    <xf numFmtId="165" fontId="0" fillId="0" borderId="67" xfId="7" applyFont="1" applyBorder="1" applyAlignment="1">
      <alignment horizontal="right"/>
    </xf>
    <xf numFmtId="168" fontId="0" fillId="0" borderId="67" xfId="7" applyNumberFormat="1" applyFont="1" applyBorder="1"/>
    <xf numFmtId="168" fontId="0" fillId="0" borderId="0" xfId="7" applyNumberFormat="1" applyFont="1" applyBorder="1"/>
    <xf numFmtId="4" fontId="1" fillId="0" borderId="24" xfId="0" applyNumberFormat="1" applyFont="1" applyFill="1" applyBorder="1" applyAlignment="1" applyProtection="1">
      <alignment vertical="center"/>
      <protection locked="0"/>
    </xf>
    <xf numFmtId="0" fontId="0" fillId="0" borderId="24" xfId="0" applyBorder="1"/>
    <xf numFmtId="165" fontId="0" fillId="0" borderId="24" xfId="7" applyFont="1" applyBorder="1"/>
    <xf numFmtId="165" fontId="0" fillId="0" borderId="24" xfId="7" applyFont="1" applyBorder="1" applyAlignment="1">
      <alignment horizontal="right"/>
    </xf>
    <xf numFmtId="168" fontId="0" fillId="0" borderId="24" xfId="7" applyNumberFormat="1" applyFont="1" applyBorder="1"/>
    <xf numFmtId="165" fontId="0" fillId="0" borderId="0" xfId="7" applyFont="1" applyBorder="1"/>
    <xf numFmtId="0" fontId="46" fillId="0" borderId="12" xfId="0" applyFont="1" applyBorder="1"/>
    <xf numFmtId="0" fontId="0" fillId="0" borderId="12" xfId="0" applyBorder="1"/>
    <xf numFmtId="165" fontId="0" fillId="0" borderId="12" xfId="7" applyFont="1" applyBorder="1"/>
    <xf numFmtId="168" fontId="46" fillId="0" borderId="12" xfId="7" applyNumberFormat="1" applyFont="1" applyBorder="1"/>
    <xf numFmtId="168" fontId="46" fillId="0" borderId="0" xfId="7" applyNumberFormat="1" applyFont="1" applyBorder="1"/>
    <xf numFmtId="0" fontId="74" fillId="0" borderId="0" xfId="0" applyFont="1"/>
    <xf numFmtId="0" fontId="1" fillId="0" borderId="45" xfId="1" applyFont="1" applyBorder="1"/>
    <xf numFmtId="0" fontId="1" fillId="0" borderId="67" xfId="3" applyFont="1" applyBorder="1" applyAlignment="1" applyProtection="1">
      <alignment vertical="center"/>
    </xf>
    <xf numFmtId="0" fontId="1" fillId="0" borderId="26" xfId="3" applyFont="1" applyBorder="1" applyAlignment="1" applyProtection="1">
      <alignment vertical="center"/>
    </xf>
    <xf numFmtId="0" fontId="76" fillId="0" borderId="0" xfId="8" applyFont="1"/>
    <xf numFmtId="0" fontId="75" fillId="0" borderId="0" xfId="8"/>
    <xf numFmtId="0" fontId="77" fillId="0" borderId="0" xfId="8" applyFont="1"/>
    <xf numFmtId="0" fontId="78" fillId="0" borderId="0" xfId="8" applyFont="1"/>
    <xf numFmtId="169" fontId="79" fillId="0" borderId="0" xfId="8" applyNumberFormat="1" applyFont="1"/>
    <xf numFmtId="0" fontId="79" fillId="0" borderId="0" xfId="8" applyFont="1"/>
    <xf numFmtId="0" fontId="79" fillId="0" borderId="0" xfId="8" applyFont="1" applyBorder="1"/>
    <xf numFmtId="170" fontId="76" fillId="0" borderId="0" xfId="8" applyNumberFormat="1" applyFont="1"/>
    <xf numFmtId="0" fontId="75" fillId="0" borderId="0" xfId="8" applyBorder="1"/>
    <xf numFmtId="0" fontId="80" fillId="0" borderId="0" xfId="8" applyFont="1"/>
    <xf numFmtId="0" fontId="81" fillId="0" borderId="0" xfId="8" applyFont="1"/>
    <xf numFmtId="0" fontId="80" fillId="0" borderId="0" xfId="8" applyFont="1" applyBorder="1"/>
    <xf numFmtId="0" fontId="81" fillId="0" borderId="0" xfId="8" applyFont="1" applyBorder="1"/>
    <xf numFmtId="0" fontId="76" fillId="0" borderId="37" xfId="8" applyFont="1" applyBorder="1"/>
    <xf numFmtId="0" fontId="76" fillId="0" borderId="0" xfId="8" applyFont="1" applyBorder="1"/>
    <xf numFmtId="0" fontId="78" fillId="0" borderId="39" xfId="8" applyFont="1" applyBorder="1" applyAlignment="1">
      <alignment vertical="center"/>
    </xf>
    <xf numFmtId="0" fontId="78" fillId="0" borderId="39" xfId="8" applyFont="1" applyBorder="1" applyAlignment="1">
      <alignment horizontal="center" vertical="center"/>
    </xf>
    <xf numFmtId="0" fontId="78" fillId="0" borderId="12" xfId="8" applyFont="1" applyBorder="1" applyAlignment="1">
      <alignment horizontal="center" vertical="center" wrapText="1"/>
    </xf>
    <xf numFmtId="0" fontId="78" fillId="0" borderId="39" xfId="8" applyFont="1" applyBorder="1" applyAlignment="1">
      <alignment horizontal="center" vertical="center" wrapText="1"/>
    </xf>
    <xf numFmtId="0" fontId="78" fillId="0" borderId="44" xfId="8" applyFont="1" applyBorder="1" applyAlignment="1">
      <alignment horizontal="center" vertical="center" wrapText="1"/>
    </xf>
    <xf numFmtId="0" fontId="78" fillId="0" borderId="44" xfId="8" applyFont="1" applyFill="1" applyBorder="1" applyAlignment="1">
      <alignment horizontal="center" vertical="center" wrapText="1"/>
    </xf>
    <xf numFmtId="0" fontId="78" fillId="0" borderId="0" xfId="8" applyFont="1" applyBorder="1" applyAlignment="1">
      <alignment vertical="center"/>
    </xf>
    <xf numFmtId="0" fontId="78" fillId="0" borderId="0" xfId="8" applyFont="1" applyBorder="1" applyAlignment="1">
      <alignment horizontal="center" vertical="center"/>
    </xf>
    <xf numFmtId="0" fontId="78" fillId="0" borderId="0" xfId="8" applyFont="1" applyBorder="1" applyAlignment="1">
      <alignment horizontal="center" vertical="center" wrapText="1"/>
    </xf>
    <xf numFmtId="0" fontId="78" fillId="0" borderId="0" xfId="8" applyFont="1" applyFill="1" applyBorder="1" applyAlignment="1">
      <alignment horizontal="center" vertical="center" wrapText="1"/>
    </xf>
    <xf numFmtId="171" fontId="79" fillId="0" borderId="7" xfId="8" applyNumberFormat="1" applyFont="1" applyBorder="1"/>
    <xf numFmtId="165" fontId="79" fillId="0" borderId="7" xfId="8" applyNumberFormat="1" applyFont="1" applyBorder="1"/>
    <xf numFmtId="171" fontId="79" fillId="0" borderId="0" xfId="8" applyNumberFormat="1" applyFont="1" applyBorder="1"/>
    <xf numFmtId="165" fontId="79" fillId="0" borderId="0" xfId="8" applyNumberFormat="1" applyFont="1" applyBorder="1"/>
    <xf numFmtId="165" fontId="79" fillId="0" borderId="0" xfId="8" applyNumberFormat="1" applyFont="1" applyFill="1" applyBorder="1"/>
    <xf numFmtId="165" fontId="75" fillId="0" borderId="0" xfId="8" applyNumberFormat="1"/>
    <xf numFmtId="171" fontId="79" fillId="0" borderId="30" xfId="8" applyNumberFormat="1" applyFont="1" applyBorder="1"/>
    <xf numFmtId="165" fontId="79" fillId="0" borderId="30" xfId="8" applyNumberFormat="1" applyFont="1" applyBorder="1"/>
    <xf numFmtId="171" fontId="78" fillId="0" borderId="0" xfId="8" applyNumberFormat="1" applyFont="1" applyFill="1" applyBorder="1"/>
    <xf numFmtId="0" fontId="78" fillId="0" borderId="0" xfId="8" applyFont="1" applyBorder="1"/>
    <xf numFmtId="0" fontId="80" fillId="0" borderId="12" xfId="8" applyFont="1" applyBorder="1"/>
    <xf numFmtId="0" fontId="75" fillId="0" borderId="12" xfId="8" applyBorder="1"/>
    <xf numFmtId="171" fontId="78" fillId="10" borderId="21" xfId="8" applyNumberFormat="1" applyFont="1" applyFill="1" applyBorder="1" applyAlignment="1">
      <alignment horizontal="center"/>
    </xf>
    <xf numFmtId="171" fontId="78" fillId="10" borderId="48" xfId="8" applyNumberFormat="1" applyFont="1" applyFill="1" applyBorder="1" applyAlignment="1">
      <alignment horizontal="center"/>
    </xf>
    <xf numFmtId="171" fontId="79" fillId="0" borderId="55" xfId="8" applyNumberFormat="1" applyFont="1" applyBorder="1" applyAlignment="1">
      <alignment horizontal="center"/>
    </xf>
    <xf numFmtId="0" fontId="79" fillId="0" borderId="57" xfId="8" applyNumberFormat="1" applyFont="1" applyBorder="1" applyAlignment="1">
      <alignment horizontal="center"/>
    </xf>
    <xf numFmtId="171" fontId="79" fillId="0" borderId="0" xfId="8" applyNumberFormat="1" applyFont="1" applyBorder="1" applyAlignment="1">
      <alignment horizontal="center"/>
    </xf>
    <xf numFmtId="171" fontId="79" fillId="0" borderId="17" xfId="8" applyNumberFormat="1" applyFont="1" applyBorder="1" applyAlignment="1">
      <alignment horizontal="center"/>
    </xf>
    <xf numFmtId="0" fontId="79" fillId="0" borderId="20" xfId="8" applyNumberFormat="1" applyFont="1" applyBorder="1" applyAlignment="1">
      <alignment horizontal="center"/>
    </xf>
    <xf numFmtId="0" fontId="79" fillId="0" borderId="17" xfId="8" applyNumberFormat="1" applyFont="1" applyBorder="1" applyAlignment="1">
      <alignment horizontal="center"/>
    </xf>
    <xf numFmtId="171" fontId="79" fillId="0" borderId="29" xfId="8" applyNumberFormat="1" applyFont="1" applyBorder="1" applyAlignment="1">
      <alignment horizontal="center"/>
    </xf>
    <xf numFmtId="0" fontId="79" fillId="0" borderId="34" xfId="8" applyNumberFormat="1" applyFont="1" applyBorder="1" applyAlignment="1">
      <alignment horizontal="center"/>
    </xf>
    <xf numFmtId="0" fontId="79" fillId="0" borderId="0" xfId="8" applyNumberFormat="1" applyFont="1" applyBorder="1" applyAlignment="1">
      <alignment horizontal="center"/>
    </xf>
    <xf numFmtId="171" fontId="78" fillId="0" borderId="0" xfId="8" applyNumberFormat="1" applyFont="1" applyBorder="1"/>
    <xf numFmtId="172" fontId="75" fillId="0" borderId="0" xfId="8" applyNumberFormat="1" applyBorder="1"/>
    <xf numFmtId="1" fontId="75" fillId="0" borderId="44" xfId="8" applyNumberFormat="1" applyBorder="1"/>
    <xf numFmtId="1" fontId="75" fillId="0" borderId="0" xfId="8" applyNumberFormat="1"/>
    <xf numFmtId="2" fontId="75" fillId="0" borderId="0" xfId="8" applyNumberFormat="1"/>
    <xf numFmtId="1" fontId="1" fillId="2" borderId="3" xfId="0" applyNumberFormat="1" applyFont="1" applyFill="1" applyBorder="1" applyAlignment="1" applyProtection="1">
      <alignment horizontal="left" vertical="center"/>
      <protection locked="0"/>
    </xf>
    <xf numFmtId="1" fontId="53" fillId="3" borderId="3" xfId="0" applyNumberFormat="1" applyFont="1" applyFill="1" applyBorder="1" applyAlignment="1" applyProtection="1">
      <alignment horizontal="left" vertical="center"/>
      <protection locked="0"/>
    </xf>
    <xf numFmtId="0" fontId="75" fillId="0" borderId="54" xfId="8" applyBorder="1"/>
    <xf numFmtId="0" fontId="75" fillId="0" borderId="24" xfId="8" applyBorder="1"/>
    <xf numFmtId="0" fontId="79" fillId="0" borderId="7" xfId="8" applyNumberFormat="1" applyFont="1" applyBorder="1" applyAlignment="1">
      <alignment horizontal="center"/>
    </xf>
    <xf numFmtId="0" fontId="75" fillId="0" borderId="45" xfId="8" applyBorder="1"/>
    <xf numFmtId="0" fontId="75" fillId="0" borderId="26" xfId="8" applyBorder="1"/>
    <xf numFmtId="0" fontId="75" fillId="0" borderId="67" xfId="8" applyBorder="1"/>
    <xf numFmtId="0" fontId="79" fillId="0" borderId="8" xfId="8" applyNumberFormat="1" applyFont="1" applyBorder="1" applyAlignment="1">
      <alignment horizontal="center"/>
    </xf>
    <xf numFmtId="0" fontId="76" fillId="0" borderId="21" xfId="8" applyFont="1" applyBorder="1"/>
    <xf numFmtId="0" fontId="75" fillId="0" borderId="22" xfId="8" applyBorder="1"/>
    <xf numFmtId="0" fontId="75" fillId="0" borderId="23" xfId="8" applyBorder="1"/>
    <xf numFmtId="0" fontId="76" fillId="0" borderId="44" xfId="8" applyFont="1" applyBorder="1"/>
    <xf numFmtId="0" fontId="1" fillId="0" borderId="66" xfId="1" applyFont="1" applyBorder="1"/>
    <xf numFmtId="0" fontId="1" fillId="0" borderId="69" xfId="1" applyFont="1" applyBorder="1"/>
    <xf numFmtId="0" fontId="0" fillId="0" borderId="0" xfId="0" applyAlignment="1">
      <alignment vertical="center"/>
    </xf>
    <xf numFmtId="165" fontId="76" fillId="0" borderId="44" xfId="8" applyNumberFormat="1" applyFont="1" applyBorder="1"/>
    <xf numFmtId="0" fontId="0" fillId="0" borderId="0" xfId="7" applyNumberFormat="1" applyFont="1" applyBorder="1"/>
    <xf numFmtId="0" fontId="0" fillId="0" borderId="0" xfId="7" applyNumberFormat="1" applyFont="1" applyBorder="1" applyAlignment="1">
      <alignment horizontal="right"/>
    </xf>
    <xf numFmtId="0" fontId="1" fillId="0" borderId="0" xfId="1" applyFont="1" applyAlignment="1">
      <alignment horizontal="left"/>
    </xf>
    <xf numFmtId="0" fontId="30" fillId="4" borderId="22" xfId="1" applyFont="1" applyFill="1" applyBorder="1" applyAlignment="1" applyProtection="1">
      <alignment horizontal="center"/>
    </xf>
    <xf numFmtId="0" fontId="30" fillId="0" borderId="56" xfId="1" applyFont="1" applyBorder="1" applyAlignment="1">
      <alignment horizontal="center" vertical="center"/>
    </xf>
    <xf numFmtId="0" fontId="75" fillId="0" borderId="0" xfId="0" applyFont="1" applyAlignment="1" applyProtection="1">
      <alignment vertical="center"/>
    </xf>
    <xf numFmtId="0" fontId="82" fillId="0" borderId="0" xfId="0" applyFont="1" applyAlignment="1" applyProtection="1">
      <alignment horizontal="right" vertical="center"/>
    </xf>
    <xf numFmtId="0" fontId="83" fillId="0" borderId="0" xfId="0" applyFont="1" applyAlignment="1" applyProtection="1">
      <alignment vertical="center"/>
    </xf>
    <xf numFmtId="49" fontId="75" fillId="0" borderId="0" xfId="0" applyNumberFormat="1" applyFont="1" applyAlignment="1" applyProtection="1">
      <alignment vertical="center"/>
    </xf>
    <xf numFmtId="0" fontId="75" fillId="0" borderId="0" xfId="0" applyFont="1" applyAlignment="1" applyProtection="1">
      <alignment horizontal="center" vertical="top"/>
    </xf>
    <xf numFmtId="0" fontId="84" fillId="0" borderId="0" xfId="0" applyFont="1" applyAlignment="1" applyProtection="1">
      <alignment vertical="center"/>
    </xf>
    <xf numFmtId="0" fontId="85" fillId="0" borderId="0" xfId="0" applyFont="1" applyAlignment="1" applyProtection="1">
      <alignment vertical="center"/>
    </xf>
    <xf numFmtId="0" fontId="58" fillId="0" borderId="0" xfId="0" applyFont="1" applyAlignment="1" applyProtection="1">
      <alignment horizontal="right" vertical="center"/>
    </xf>
    <xf numFmtId="0" fontId="86" fillId="0" borderId="0" xfId="0" applyFont="1" applyAlignment="1" applyProtection="1">
      <alignment vertical="center"/>
    </xf>
    <xf numFmtId="49" fontId="83" fillId="0" borderId="0" xfId="0" applyNumberFormat="1" applyFont="1" applyAlignment="1" applyProtection="1">
      <alignment vertical="center"/>
    </xf>
    <xf numFmtId="0" fontId="84" fillId="0" borderId="0" xfId="0" applyFont="1" applyAlignment="1" applyProtection="1">
      <alignment horizontal="right" vertical="center"/>
    </xf>
    <xf numFmtId="0" fontId="58" fillId="0" borderId="0" xfId="0" applyFont="1" applyAlignment="1" applyProtection="1">
      <alignment horizontal="left" vertical="center"/>
    </xf>
    <xf numFmtId="0" fontId="84" fillId="0" borderId="0" xfId="0" applyFont="1" applyAlignment="1" applyProtection="1">
      <alignment vertical="center"/>
      <protection locked="0"/>
    </xf>
    <xf numFmtId="0" fontId="23" fillId="0" borderId="0" xfId="0" applyFont="1" applyAlignment="1" applyProtection="1">
      <alignment vertical="center"/>
      <protection locked="0"/>
    </xf>
    <xf numFmtId="49" fontId="83" fillId="0" borderId="0" xfId="0" applyNumberFormat="1" applyFont="1" applyAlignment="1" applyProtection="1">
      <alignment vertical="center"/>
      <protection locked="0"/>
    </xf>
    <xf numFmtId="0" fontId="55" fillId="0" borderId="0" xfId="0" applyFont="1" applyAlignment="1" applyProtection="1">
      <alignment horizontal="left" vertical="center" indent="3"/>
    </xf>
    <xf numFmtId="0" fontId="55" fillId="0" borderId="0" xfId="0" applyFont="1" applyAlignment="1" applyProtection="1">
      <alignment vertical="center"/>
    </xf>
    <xf numFmtId="0" fontId="55" fillId="0" borderId="0" xfId="0" applyFont="1" applyAlignment="1" applyProtection="1">
      <alignment horizontal="left" indent="2"/>
    </xf>
    <xf numFmtId="0" fontId="55" fillId="0" borderId="0" xfId="0" applyFont="1" applyAlignment="1" applyProtection="1"/>
    <xf numFmtId="0" fontId="75" fillId="0" borderId="16" xfId="0" applyFont="1" applyBorder="1" applyAlignment="1" applyProtection="1">
      <alignment vertical="center"/>
    </xf>
    <xf numFmtId="0" fontId="60" fillId="0" borderId="16" xfId="0" applyFont="1" applyBorder="1" applyAlignment="1" applyProtection="1">
      <alignment vertical="center"/>
    </xf>
    <xf numFmtId="0" fontId="87" fillId="0" borderId="0" xfId="0" applyFont="1" applyAlignment="1" applyProtection="1">
      <alignment vertical="center"/>
      <protection locked="0" hidden="1"/>
    </xf>
    <xf numFmtId="49" fontId="75" fillId="0" borderId="0" xfId="0" applyNumberFormat="1" applyFont="1" applyAlignment="1" applyProtection="1">
      <alignment vertical="center"/>
      <protection locked="0"/>
    </xf>
    <xf numFmtId="0" fontId="85" fillId="0" borderId="0" xfId="0" applyFont="1" applyAlignment="1" applyProtection="1">
      <alignment vertical="center"/>
      <protection locked="0"/>
    </xf>
    <xf numFmtId="0" fontId="23" fillId="0" borderId="0" xfId="0" applyFont="1" applyBorder="1" applyAlignment="1" applyProtection="1">
      <alignment horizontal="center" vertical="top"/>
    </xf>
    <xf numFmtId="0" fontId="23" fillId="0" borderId="0" xfId="0" applyFont="1" applyAlignment="1" applyProtection="1">
      <alignment vertical="center"/>
    </xf>
    <xf numFmtId="0" fontId="75" fillId="0" borderId="24" xfId="0" applyFont="1" applyBorder="1" applyAlignment="1" applyProtection="1">
      <alignment vertical="center"/>
    </xf>
    <xf numFmtId="0" fontId="0" fillId="0" borderId="24" xfId="0" applyFont="1" applyBorder="1" applyAlignment="1" applyProtection="1">
      <alignment vertical="center"/>
    </xf>
    <xf numFmtId="0" fontId="60" fillId="0" borderId="0" xfId="0" applyFont="1" applyBorder="1" applyAlignment="1" applyProtection="1">
      <alignment vertical="center"/>
    </xf>
    <xf numFmtId="0" fontId="88" fillId="0" borderId="0" xfId="0" applyFont="1" applyAlignment="1" applyProtection="1">
      <alignment vertical="center"/>
      <protection hidden="1"/>
    </xf>
    <xf numFmtId="49" fontId="23" fillId="0" borderId="0" xfId="0" applyNumberFormat="1" applyFont="1" applyAlignment="1" applyProtection="1">
      <alignment vertical="center"/>
    </xf>
    <xf numFmtId="0" fontId="75" fillId="0" borderId="0" xfId="0" applyFont="1" applyBorder="1" applyAlignment="1" applyProtection="1">
      <alignment vertical="center"/>
    </xf>
    <xf numFmtId="0" fontId="89" fillId="0" borderId="0" xfId="0" applyFont="1" applyBorder="1" applyAlignment="1" applyProtection="1">
      <alignment vertical="center"/>
    </xf>
    <xf numFmtId="49" fontId="88" fillId="0" borderId="0" xfId="0" applyNumberFormat="1" applyFont="1" applyAlignment="1" applyProtection="1">
      <alignment vertical="center"/>
      <protection hidden="1"/>
    </xf>
    <xf numFmtId="0" fontId="55" fillId="0" borderId="0" xfId="0" applyFont="1" applyAlignment="1" applyProtection="1">
      <alignment horizontal="right"/>
    </xf>
    <xf numFmtId="0" fontId="0" fillId="0" borderId="0" xfId="0" applyBorder="1" applyProtection="1"/>
    <xf numFmtId="0" fontId="55" fillId="0" borderId="0" xfId="0" applyFont="1" applyAlignment="1" applyProtection="1">
      <alignment horizontal="left" vertical="center" indent="2"/>
    </xf>
    <xf numFmtId="0" fontId="91" fillId="0" borderId="0" xfId="0" applyFont="1" applyAlignment="1" applyProtection="1">
      <alignment horizontal="right" vertical="center"/>
    </xf>
    <xf numFmtId="0" fontId="57" fillId="0" borderId="0" xfId="0" applyFont="1" applyBorder="1" applyAlignment="1" applyProtection="1"/>
    <xf numFmtId="0" fontId="92" fillId="0" borderId="0" xfId="0" applyFont="1" applyFill="1" applyAlignment="1" applyProtection="1">
      <alignment vertical="center"/>
    </xf>
    <xf numFmtId="0" fontId="93" fillId="0" borderId="0" xfId="0" applyFont="1" applyAlignment="1" applyProtection="1">
      <alignment vertical="center"/>
    </xf>
    <xf numFmtId="0" fontId="93" fillId="0" borderId="0" xfId="0" applyFont="1" applyAlignment="1" applyProtection="1"/>
    <xf numFmtId="0" fontId="86" fillId="0" borderId="0" xfId="0" applyFont="1" applyAlignment="1" applyProtection="1">
      <alignment horizontal="right" vertical="center"/>
    </xf>
    <xf numFmtId="49" fontId="88" fillId="0" borderId="0" xfId="0" applyNumberFormat="1" applyFont="1" applyAlignment="1" applyProtection="1">
      <alignment horizontal="left" vertical="center"/>
      <protection hidden="1"/>
    </xf>
    <xf numFmtId="0" fontId="84" fillId="0" borderId="0" xfId="0" applyFont="1" applyAlignment="1" applyProtection="1">
      <alignment horizontal="left" vertical="center"/>
    </xf>
    <xf numFmtId="0" fontId="95" fillId="0" borderId="0" xfId="0" applyFont="1" applyAlignment="1" applyProtection="1">
      <alignment vertical="center"/>
    </xf>
    <xf numFmtId="0" fontId="95" fillId="0" borderId="12" xfId="0" applyFont="1" applyBorder="1" applyAlignment="1" applyProtection="1">
      <alignment vertical="center"/>
    </xf>
    <xf numFmtId="0" fontId="55" fillId="0" borderId="62" xfId="0" applyFont="1" applyBorder="1" applyAlignment="1">
      <alignment horizontal="center" vertical="center" wrapText="1"/>
    </xf>
    <xf numFmtId="0" fontId="55" fillId="0" borderId="61" xfId="0" applyFont="1" applyBorder="1" applyAlignment="1">
      <alignment horizontal="center" vertical="center" wrapText="1"/>
    </xf>
    <xf numFmtId="0" fontId="55" fillId="0" borderId="65" xfId="0" applyFont="1" applyBorder="1" applyAlignment="1">
      <alignment horizontal="center" vertical="center" wrapText="1"/>
    </xf>
    <xf numFmtId="49" fontId="55" fillId="0" borderId="7" xfId="0" applyNumberFormat="1" applyFont="1" applyBorder="1" applyAlignment="1" applyProtection="1">
      <alignment horizontal="center" vertical="center"/>
    </xf>
    <xf numFmtId="49" fontId="55" fillId="0" borderId="8" xfId="0" applyNumberFormat="1" applyFont="1" applyBorder="1" applyAlignment="1" applyProtection="1">
      <alignment horizontal="center" vertical="center"/>
    </xf>
    <xf numFmtId="0" fontId="84" fillId="0" borderId="62" xfId="0" applyFont="1" applyFill="1" applyBorder="1" applyAlignment="1" applyProtection="1">
      <alignment horizontal="center" vertical="center"/>
      <protection locked="0"/>
    </xf>
    <xf numFmtId="0" fontId="84" fillId="0" borderId="61" xfId="0" applyFont="1" applyBorder="1" applyAlignment="1">
      <alignment horizontal="center" vertical="center" wrapText="1"/>
    </xf>
    <xf numFmtId="0" fontId="84" fillId="0" borderId="61" xfId="0" applyFont="1" applyBorder="1" applyAlignment="1">
      <alignment horizontal="center" vertical="center"/>
    </xf>
    <xf numFmtId="0" fontId="84" fillId="0" borderId="61" xfId="0" applyFont="1" applyFill="1" applyBorder="1" applyAlignment="1">
      <alignment horizontal="center" vertical="center"/>
    </xf>
    <xf numFmtId="0" fontId="84" fillId="0" borderId="65" xfId="0" applyFont="1" applyBorder="1" applyAlignment="1" applyProtection="1">
      <alignment horizontal="center" vertical="center"/>
      <protection locked="0"/>
    </xf>
    <xf numFmtId="0" fontId="84" fillId="0" borderId="7" xfId="0" applyFont="1" applyFill="1" applyBorder="1" applyAlignment="1">
      <alignment horizontal="center" vertical="center"/>
    </xf>
    <xf numFmtId="0" fontId="84" fillId="0" borderId="29" xfId="0" applyFont="1" applyFill="1" applyBorder="1" applyAlignment="1" applyProtection="1">
      <alignment horizontal="center" vertical="center"/>
      <protection locked="0"/>
    </xf>
    <xf numFmtId="0" fontId="84" fillId="0" borderId="30" xfId="0" applyFont="1" applyBorder="1" applyAlignment="1">
      <alignment horizontal="center" vertical="center" wrapText="1"/>
    </xf>
    <xf numFmtId="0" fontId="84" fillId="0" borderId="30" xfId="0" applyFont="1" applyBorder="1" applyAlignment="1">
      <alignment horizontal="center" vertical="center"/>
    </xf>
    <xf numFmtId="0" fontId="84" fillId="0" borderId="30" xfId="0" applyFont="1" applyFill="1" applyBorder="1" applyAlignment="1">
      <alignment horizontal="center" vertical="center"/>
    </xf>
    <xf numFmtId="0" fontId="84" fillId="0" borderId="34" xfId="0" applyFont="1" applyBorder="1" applyAlignment="1" applyProtection="1">
      <alignment horizontal="center" vertical="center"/>
      <protection locked="0"/>
    </xf>
    <xf numFmtId="0" fontId="83" fillId="0" borderId="0" xfId="0" applyFont="1" applyAlignment="1">
      <alignment vertical="center"/>
    </xf>
    <xf numFmtId="0" fontId="23" fillId="0" borderId="0" xfId="0" applyFont="1" applyAlignment="1">
      <alignment vertical="center"/>
    </xf>
    <xf numFmtId="0" fontId="96" fillId="0" borderId="9" xfId="0" applyNumberFormat="1" applyFont="1" applyFill="1" applyBorder="1" applyAlignment="1" applyProtection="1">
      <alignment horizontal="center" vertical="center" wrapText="1"/>
    </xf>
    <xf numFmtId="0" fontId="79" fillId="0" borderId="9" xfId="0" applyFont="1" applyBorder="1" applyAlignment="1">
      <alignment horizontal="center" vertical="center" wrapText="1"/>
    </xf>
    <xf numFmtId="0" fontId="75" fillId="0" borderId="45" xfId="0" applyFont="1" applyBorder="1" applyAlignment="1">
      <alignment vertical="center"/>
    </xf>
    <xf numFmtId="0" fontId="75" fillId="0" borderId="0" xfId="0" applyFont="1" applyAlignment="1">
      <alignment vertical="center"/>
    </xf>
    <xf numFmtId="173" fontId="0" fillId="0" borderId="7" xfId="0" applyNumberFormat="1" applyBorder="1"/>
    <xf numFmtId="49" fontId="55" fillId="0" borderId="0" xfId="0" applyNumberFormat="1" applyFont="1" applyBorder="1" applyAlignment="1" applyProtection="1">
      <alignment horizontal="center" vertical="center"/>
    </xf>
    <xf numFmtId="0" fontId="97" fillId="0" borderId="0" xfId="0" applyFont="1" applyAlignment="1" applyProtection="1">
      <alignment vertical="center"/>
    </xf>
    <xf numFmtId="0" fontId="97" fillId="0" borderId="12" xfId="0" applyFont="1" applyBorder="1" applyAlignment="1" applyProtection="1">
      <alignment vertical="center"/>
    </xf>
    <xf numFmtId="0" fontId="84" fillId="0" borderId="17" xfId="0" applyFont="1" applyFill="1" applyBorder="1" applyAlignment="1" applyProtection="1">
      <alignment horizontal="center" vertical="center"/>
      <protection locked="0"/>
    </xf>
    <xf numFmtId="0" fontId="84" fillId="0" borderId="7" xfId="0" applyFont="1" applyBorder="1" applyAlignment="1">
      <alignment horizontal="center" vertical="center" wrapText="1"/>
    </xf>
    <xf numFmtId="0" fontId="84" fillId="0" borderId="7" xfId="0" applyFont="1" applyBorder="1" applyAlignment="1">
      <alignment horizontal="center" vertical="center"/>
    </xf>
    <xf numFmtId="0" fontId="84" fillId="0" borderId="20" xfId="0" applyFont="1" applyBorder="1" applyAlignment="1" applyProtection="1">
      <alignment horizontal="center" vertical="center"/>
      <protection locked="0"/>
    </xf>
    <xf numFmtId="0" fontId="79" fillId="0" borderId="7" xfId="0" applyFont="1" applyBorder="1" applyAlignment="1">
      <alignment horizontal="center" vertical="center"/>
    </xf>
    <xf numFmtId="0" fontId="0" fillId="0" borderId="7" xfId="0" applyBorder="1" applyAlignment="1">
      <alignment vertical="center"/>
    </xf>
    <xf numFmtId="0" fontId="55" fillId="0" borderId="46" xfId="0" applyFont="1" applyBorder="1" applyAlignment="1">
      <alignment horizontal="center" vertical="center" wrapText="1"/>
    </xf>
    <xf numFmtId="0" fontId="55" fillId="0" borderId="47" xfId="0" applyFont="1" applyBorder="1" applyAlignment="1">
      <alignment horizontal="center" vertical="center" wrapText="1"/>
    </xf>
    <xf numFmtId="0" fontId="55" fillId="0" borderId="48" xfId="0" applyFont="1" applyBorder="1" applyAlignment="1">
      <alignment horizontal="center" vertical="center" wrapText="1"/>
    </xf>
    <xf numFmtId="0" fontId="84" fillId="0" borderId="56" xfId="0" applyFont="1" applyBorder="1" applyAlignment="1">
      <alignment horizontal="center" vertical="center"/>
    </xf>
    <xf numFmtId="0" fontId="84" fillId="0" borderId="9" xfId="0" applyFont="1" applyBorder="1" applyAlignment="1">
      <alignment horizontal="center" vertical="center"/>
    </xf>
    <xf numFmtId="0" fontId="84" fillId="0" borderId="15" xfId="0" applyFont="1" applyFill="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72" xfId="0" applyFont="1" applyFill="1" applyBorder="1" applyAlignment="1" applyProtection="1">
      <alignment horizontal="center" vertical="center"/>
      <protection locked="0"/>
    </xf>
    <xf numFmtId="0" fontId="84" fillId="0" borderId="30" xfId="0" applyFont="1" applyFill="1" applyBorder="1" applyAlignment="1" applyProtection="1">
      <alignment horizontal="center" vertical="center"/>
      <protection locked="0"/>
    </xf>
    <xf numFmtId="0" fontId="98" fillId="0" borderId="0" xfId="0" applyFont="1" applyFill="1" applyAlignment="1" applyProtection="1">
      <alignment horizontal="right" vertical="center"/>
    </xf>
    <xf numFmtId="0" fontId="84" fillId="0" borderId="18" xfId="0" applyFont="1" applyBorder="1" applyAlignment="1" applyProtection="1">
      <alignment vertical="center"/>
    </xf>
    <xf numFmtId="0" fontId="84" fillId="0" borderId="16" xfId="0" applyFont="1" applyBorder="1" applyAlignment="1" applyProtection="1">
      <alignment vertical="center"/>
    </xf>
    <xf numFmtId="0" fontId="84" fillId="0" borderId="16" xfId="0" applyFont="1" applyBorder="1" applyAlignment="1" applyProtection="1">
      <alignment horizontal="center" vertical="center"/>
    </xf>
    <xf numFmtId="0" fontId="84" fillId="0" borderId="16" xfId="0" applyFont="1" applyBorder="1" applyAlignment="1" applyProtection="1">
      <alignment horizontal="right" vertical="center"/>
    </xf>
    <xf numFmtId="14" fontId="84" fillId="0" borderId="16" xfId="0" applyNumberFormat="1" applyFont="1" applyBorder="1" applyAlignment="1" applyProtection="1">
      <alignment horizontal="left" vertical="center"/>
    </xf>
    <xf numFmtId="14" fontId="84" fillId="0" borderId="19" xfId="0" applyNumberFormat="1" applyFont="1" applyBorder="1" applyAlignment="1" applyProtection="1">
      <alignment vertical="center"/>
    </xf>
    <xf numFmtId="166" fontId="28" fillId="0" borderId="0" xfId="1" applyNumberFormat="1" applyFont="1" applyFill="1" applyBorder="1" applyAlignment="1">
      <alignment horizontal="left" vertical="center"/>
    </xf>
    <xf numFmtId="0" fontId="28" fillId="0" borderId="0" xfId="1" applyFont="1" applyFill="1" applyBorder="1" applyAlignment="1">
      <alignment horizontal="center" vertical="center"/>
    </xf>
    <xf numFmtId="0" fontId="9" fillId="0" borderId="1" xfId="1" applyFont="1" applyFill="1" applyBorder="1" applyAlignment="1" applyProtection="1">
      <alignment horizontal="left" vertical="top"/>
    </xf>
    <xf numFmtId="0" fontId="9" fillId="0" borderId="0" xfId="1" applyFont="1" applyFill="1" applyBorder="1" applyAlignment="1" applyProtection="1">
      <alignment horizontal="left" vertical="top"/>
    </xf>
    <xf numFmtId="0" fontId="10" fillId="0" borderId="1" xfId="1" applyFont="1" applyFill="1" applyBorder="1" applyAlignment="1" applyProtection="1">
      <alignment horizontal="left"/>
    </xf>
    <xf numFmtId="0" fontId="10" fillId="0" borderId="0" xfId="1" applyFont="1" applyFill="1" applyBorder="1" applyAlignment="1" applyProtection="1">
      <alignment horizontal="left"/>
    </xf>
    <xf numFmtId="0" fontId="99" fillId="0" borderId="1" xfId="1" applyFont="1" applyFill="1" applyBorder="1" applyAlignment="1" applyProtection="1">
      <alignment horizontal="left" wrapText="1"/>
    </xf>
    <xf numFmtId="0" fontId="12" fillId="0" borderId="0" xfId="1" applyFont="1" applyFill="1" applyBorder="1" applyAlignment="1" applyProtection="1">
      <alignment horizontal="left" wrapText="1"/>
    </xf>
    <xf numFmtId="0" fontId="4" fillId="0" borderId="1" xfId="1" applyFont="1" applyFill="1" applyBorder="1" applyAlignment="1" applyProtection="1">
      <alignment horizontal="left" vertical="center"/>
    </xf>
    <xf numFmtId="0" fontId="4" fillId="0" borderId="0" xfId="1" applyFont="1" applyFill="1" applyBorder="1" applyAlignment="1" applyProtection="1">
      <alignment horizontal="left" vertical="center"/>
    </xf>
    <xf numFmtId="0" fontId="1" fillId="0" borderId="0" xfId="1" applyFont="1" applyAlignment="1">
      <alignment horizontal="center"/>
    </xf>
    <xf numFmtId="0" fontId="9" fillId="0" borderId="1" xfId="1" applyFont="1" applyFill="1" applyBorder="1" applyAlignment="1" applyProtection="1">
      <alignment horizontal="left" vertical="top" wrapText="1"/>
    </xf>
    <xf numFmtId="0" fontId="9" fillId="0" borderId="0" xfId="1" applyFont="1" applyFill="1" applyBorder="1" applyAlignment="1" applyProtection="1">
      <alignment horizontal="left" vertical="top" wrapText="1"/>
    </xf>
    <xf numFmtId="0" fontId="1" fillId="0" borderId="0" xfId="1" applyFont="1" applyAlignment="1">
      <alignment horizontal="left"/>
    </xf>
    <xf numFmtId="0" fontId="17" fillId="0" borderId="0" xfId="1" applyFont="1" applyAlignment="1">
      <alignment horizontal="left"/>
    </xf>
    <xf numFmtId="0" fontId="8" fillId="7" borderId="12" xfId="2" applyFill="1" applyBorder="1" applyAlignment="1">
      <alignment horizontal="center" vertical="center"/>
    </xf>
    <xf numFmtId="0" fontId="8" fillId="7" borderId="13" xfId="2" applyFill="1" applyBorder="1" applyAlignment="1">
      <alignment horizontal="center" vertical="center"/>
    </xf>
    <xf numFmtId="0" fontId="1" fillId="0" borderId="0" xfId="1" applyFont="1" applyAlignment="1">
      <alignment horizontal="left" wrapText="1"/>
    </xf>
    <xf numFmtId="0" fontId="15" fillId="0" borderId="0" xfId="1" applyFont="1" applyAlignment="1">
      <alignment horizontal="left" wrapText="1"/>
    </xf>
    <xf numFmtId="0" fontId="69" fillId="0" borderId="0" xfId="0" applyFont="1" applyAlignment="1">
      <alignment horizontal="left"/>
    </xf>
    <xf numFmtId="49" fontId="1" fillId="2" borderId="6" xfId="0" applyNumberFormat="1" applyFont="1" applyFill="1" applyBorder="1" applyAlignment="1" applyProtection="1">
      <alignment horizontal="left" vertical="center"/>
      <protection locked="0"/>
    </xf>
    <xf numFmtId="0" fontId="23" fillId="2" borderId="6" xfId="0" applyFont="1" applyFill="1" applyBorder="1" applyAlignment="1" applyProtection="1">
      <alignment horizontal="left" vertical="center"/>
      <protection locked="0"/>
    </xf>
    <xf numFmtId="49" fontId="8" fillId="2" borderId="6" xfId="2" applyNumberFormat="1" applyFill="1" applyBorder="1" applyAlignment="1" applyProtection="1">
      <alignment horizontal="left" vertical="center"/>
      <protection locked="0"/>
    </xf>
    <xf numFmtId="0" fontId="22" fillId="0" borderId="0" xfId="0" applyFont="1" applyFill="1" applyBorder="1" applyAlignment="1" applyProtection="1">
      <alignment horizontal="right" vertical="center"/>
    </xf>
    <xf numFmtId="0" fontId="22" fillId="0" borderId="2" xfId="0" applyFont="1" applyFill="1" applyBorder="1" applyAlignment="1" applyProtection="1">
      <alignment horizontal="right" vertical="center"/>
    </xf>
    <xf numFmtId="49" fontId="1" fillId="2" borderId="3" xfId="0" applyNumberFormat="1" applyFont="1" applyFill="1" applyBorder="1" applyAlignment="1" applyProtection="1">
      <alignment horizontal="left" vertical="center"/>
      <protection locked="0"/>
    </xf>
    <xf numFmtId="49" fontId="1" fillId="2" borderId="4" xfId="0" applyNumberFormat="1" applyFont="1" applyFill="1" applyBorder="1" applyAlignment="1" applyProtection="1">
      <alignment horizontal="left" vertical="center"/>
      <protection locked="0"/>
    </xf>
    <xf numFmtId="49" fontId="1" fillId="2" borderId="5" xfId="0" applyNumberFormat="1" applyFont="1" applyFill="1" applyBorder="1" applyAlignment="1" applyProtection="1">
      <alignment horizontal="left" vertical="center"/>
      <protection locked="0"/>
    </xf>
    <xf numFmtId="0" fontId="21" fillId="0" borderId="0" xfId="0" applyFont="1" applyFill="1" applyBorder="1" applyAlignment="1" applyProtection="1">
      <alignment horizontal="right" vertical="center"/>
    </xf>
    <xf numFmtId="0" fontId="21" fillId="0" borderId="2" xfId="0" applyFont="1" applyFill="1" applyBorder="1" applyAlignment="1" applyProtection="1">
      <alignment horizontal="right" vertical="center"/>
    </xf>
    <xf numFmtId="0" fontId="1" fillId="2" borderId="3"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23" fillId="0" borderId="0" xfId="0" applyFont="1" applyAlignment="1" applyProtection="1">
      <alignment horizontal="center"/>
    </xf>
    <xf numFmtId="166" fontId="28" fillId="0" borderId="7" xfId="1" applyNumberFormat="1" applyFont="1" applyFill="1" applyBorder="1" applyAlignment="1">
      <alignment horizontal="center" vertical="center"/>
    </xf>
    <xf numFmtId="166" fontId="28" fillId="0" borderId="20" xfId="1" applyNumberFormat="1" applyFont="1" applyFill="1" applyBorder="1" applyAlignment="1">
      <alignment horizontal="center" vertical="center"/>
    </xf>
    <xf numFmtId="49" fontId="28" fillId="3" borderId="6" xfId="1" applyNumberFormat="1" applyFont="1" applyFill="1" applyBorder="1" applyAlignment="1">
      <alignment horizontal="left" vertical="center"/>
    </xf>
    <xf numFmtId="0" fontId="28" fillId="3" borderId="6" xfId="1" applyFont="1" applyFill="1" applyBorder="1" applyAlignment="1">
      <alignment horizontal="left" vertical="center"/>
    </xf>
    <xf numFmtId="0" fontId="30" fillId="17" borderId="38" xfId="1" applyFont="1" applyFill="1" applyBorder="1" applyAlignment="1" applyProtection="1">
      <alignment horizontal="center"/>
    </xf>
    <xf numFmtId="0" fontId="30" fillId="17" borderId="12" xfId="1" applyFont="1" applyFill="1" applyBorder="1" applyAlignment="1" applyProtection="1">
      <alignment horizontal="center"/>
    </xf>
    <xf numFmtId="0" fontId="29" fillId="15" borderId="21" xfId="1" applyFont="1" applyFill="1" applyBorder="1" applyAlignment="1" applyProtection="1">
      <alignment horizontal="center" vertical="center"/>
    </xf>
    <xf numFmtId="0" fontId="29" fillId="15" borderId="22" xfId="1" applyFont="1" applyFill="1" applyBorder="1" applyAlignment="1" applyProtection="1">
      <alignment horizontal="center" vertical="center"/>
    </xf>
    <xf numFmtId="0" fontId="29" fillId="15" borderId="35" xfId="1" applyFont="1" applyFill="1" applyBorder="1" applyAlignment="1" applyProtection="1">
      <alignment horizontal="center" vertical="center"/>
    </xf>
    <xf numFmtId="0" fontId="29" fillId="15" borderId="36" xfId="1" applyFont="1" applyFill="1" applyBorder="1" applyAlignment="1" applyProtection="1">
      <alignment horizontal="center" vertical="center"/>
    </xf>
    <xf numFmtId="0" fontId="30" fillId="16" borderId="21" xfId="1" applyFont="1" applyFill="1" applyBorder="1" applyAlignment="1" applyProtection="1">
      <alignment horizontal="center"/>
    </xf>
    <xf numFmtId="0" fontId="30" fillId="16" borderId="22" xfId="1" applyFont="1" applyFill="1" applyBorder="1" applyAlignment="1" applyProtection="1">
      <alignment horizontal="center"/>
    </xf>
    <xf numFmtId="0" fontId="30" fillId="16" borderId="23" xfId="1" applyFont="1" applyFill="1" applyBorder="1" applyAlignment="1" applyProtection="1">
      <alignment horizontal="center"/>
    </xf>
    <xf numFmtId="0" fontId="28" fillId="0" borderId="56" xfId="1" applyFont="1" applyBorder="1" applyAlignment="1" applyProtection="1">
      <alignment horizontal="center"/>
    </xf>
    <xf numFmtId="0" fontId="22" fillId="6" borderId="30" xfId="1" applyFont="1" applyFill="1" applyBorder="1" applyAlignment="1" applyProtection="1">
      <alignment horizontal="center"/>
    </xf>
    <xf numFmtId="0" fontId="28" fillId="0" borderId="57" xfId="1" applyFont="1" applyBorder="1" applyAlignment="1" applyProtection="1">
      <alignment horizontal="center"/>
    </xf>
    <xf numFmtId="0" fontId="22" fillId="6" borderId="34" xfId="1" applyFont="1" applyFill="1" applyBorder="1" applyAlignment="1" applyProtection="1">
      <alignment horizontal="center"/>
    </xf>
    <xf numFmtId="0" fontId="30" fillId="8" borderId="22" xfId="1" applyFont="1" applyFill="1" applyBorder="1" applyAlignment="1" applyProtection="1">
      <alignment horizontal="center" vertical="center"/>
    </xf>
    <xf numFmtId="0" fontId="30" fillId="8" borderId="23" xfId="1" applyFont="1" applyFill="1" applyBorder="1" applyAlignment="1" applyProtection="1">
      <alignment horizontal="center" vertical="center"/>
    </xf>
    <xf numFmtId="0" fontId="30" fillId="5" borderId="22" xfId="1" applyFont="1" applyFill="1" applyBorder="1" applyAlignment="1" applyProtection="1">
      <alignment horizontal="center" vertical="center"/>
    </xf>
    <xf numFmtId="0" fontId="30" fillId="5" borderId="23" xfId="1" applyFont="1" applyFill="1" applyBorder="1" applyAlignment="1" applyProtection="1">
      <alignment horizontal="center" vertical="center"/>
    </xf>
    <xf numFmtId="0" fontId="30" fillId="4" borderId="22" xfId="1" applyFont="1" applyFill="1" applyBorder="1" applyAlignment="1" applyProtection="1">
      <alignment horizontal="center"/>
    </xf>
    <xf numFmtId="0" fontId="30" fillId="4" borderId="23" xfId="1" applyFont="1" applyFill="1" applyBorder="1" applyAlignment="1" applyProtection="1">
      <alignment horizontal="center"/>
    </xf>
    <xf numFmtId="0" fontId="30" fillId="13" borderId="21" xfId="1" applyFont="1" applyFill="1" applyBorder="1" applyAlignment="1" applyProtection="1">
      <alignment horizontal="center"/>
    </xf>
    <xf numFmtId="0" fontId="30" fillId="13" borderId="22" xfId="1" applyFont="1" applyFill="1" applyBorder="1" applyAlignment="1" applyProtection="1">
      <alignment horizontal="center"/>
    </xf>
    <xf numFmtId="0" fontId="30" fillId="13" borderId="23" xfId="1" applyFont="1" applyFill="1" applyBorder="1" applyAlignment="1" applyProtection="1">
      <alignment horizontal="center"/>
    </xf>
    <xf numFmtId="0" fontId="22" fillId="0" borderId="0" xfId="1" applyFont="1" applyAlignment="1">
      <alignment horizontal="left" vertical="center"/>
    </xf>
    <xf numFmtId="49" fontId="28" fillId="0" borderId="0" xfId="1" applyNumberFormat="1" applyFont="1" applyFill="1" applyBorder="1" applyAlignment="1" applyProtection="1">
      <alignment horizontal="left" vertical="center"/>
    </xf>
    <xf numFmtId="0" fontId="28" fillId="0" borderId="0" xfId="1" applyFont="1" applyFill="1" applyBorder="1" applyAlignment="1" applyProtection="1">
      <alignment horizontal="left" vertical="center"/>
    </xf>
    <xf numFmtId="0" fontId="28" fillId="0" borderId="0" xfId="1" applyFont="1" applyFill="1" applyBorder="1" applyAlignment="1">
      <alignment horizontal="center" vertical="center"/>
    </xf>
    <xf numFmtId="166" fontId="28" fillId="0" borderId="0" xfId="1" applyNumberFormat="1" applyFont="1" applyFill="1" applyBorder="1" applyAlignment="1">
      <alignment horizontal="left" vertical="center"/>
    </xf>
    <xf numFmtId="0" fontId="40" fillId="0" borderId="0" xfId="0" applyFont="1" applyFill="1" applyBorder="1" applyAlignment="1" applyProtection="1">
      <alignment horizontal="right" vertical="center"/>
    </xf>
    <xf numFmtId="0" fontId="39" fillId="0" borderId="0" xfId="0" applyFont="1" applyFill="1" applyBorder="1" applyAlignment="1" applyProtection="1">
      <alignment horizontal="right" vertical="center"/>
    </xf>
    <xf numFmtId="0" fontId="28" fillId="3" borderId="17" xfId="1" applyFont="1" applyFill="1" applyBorder="1" applyAlignment="1">
      <alignment horizontal="center" vertical="center"/>
    </xf>
    <xf numFmtId="0" fontId="28" fillId="3" borderId="7" xfId="1" applyFont="1" applyFill="1" applyBorder="1" applyAlignment="1">
      <alignment horizontal="center" vertical="center"/>
    </xf>
    <xf numFmtId="166" fontId="28" fillId="3" borderId="7" xfId="1" applyNumberFormat="1" applyFont="1" applyFill="1" applyBorder="1" applyAlignment="1">
      <alignment horizontal="left" vertical="center"/>
    </xf>
    <xf numFmtId="0" fontId="30" fillId="0" borderId="55" xfId="1" applyFont="1" applyBorder="1" applyAlignment="1">
      <alignment horizontal="center" vertical="center"/>
    </xf>
    <xf numFmtId="0" fontId="30" fillId="0" borderId="56" xfId="1" applyFont="1" applyBorder="1" applyAlignment="1">
      <alignment horizontal="center" vertical="center"/>
    </xf>
    <xf numFmtId="0" fontId="30" fillId="0" borderId="56" xfId="1" applyFont="1" applyBorder="1" applyAlignment="1">
      <alignment horizontal="left" vertical="center"/>
    </xf>
    <xf numFmtId="0" fontId="27" fillId="0" borderId="46" xfId="1" applyFont="1" applyBorder="1" applyAlignment="1">
      <alignment horizontal="center"/>
    </xf>
    <xf numFmtId="0" fontId="27" fillId="0" borderId="47" xfId="1" applyFont="1" applyBorder="1" applyAlignment="1">
      <alignment horizontal="center"/>
    </xf>
    <xf numFmtId="0" fontId="27" fillId="0" borderId="48" xfId="1" applyFont="1" applyBorder="1" applyAlignment="1">
      <alignment horizontal="center"/>
    </xf>
    <xf numFmtId="0" fontId="30" fillId="0" borderId="57" xfId="1" applyFont="1" applyBorder="1" applyAlignment="1">
      <alignment horizontal="center" vertical="center"/>
    </xf>
    <xf numFmtId="0" fontId="29" fillId="0" borderId="46" xfId="1" applyFont="1" applyBorder="1" applyAlignment="1">
      <alignment horizontal="center" vertical="center"/>
    </xf>
    <xf numFmtId="0" fontId="29" fillId="0" borderId="47" xfId="1" applyFont="1" applyBorder="1" applyAlignment="1">
      <alignment horizontal="center" vertical="center"/>
    </xf>
    <xf numFmtId="0" fontId="29" fillId="0" borderId="48" xfId="1" applyFont="1" applyBorder="1" applyAlignment="1">
      <alignment horizontal="center" vertical="center"/>
    </xf>
    <xf numFmtId="0" fontId="28" fillId="0" borderId="55" xfId="1" applyFont="1" applyBorder="1" applyAlignment="1" applyProtection="1">
      <alignment horizontal="center"/>
    </xf>
    <xf numFmtId="0" fontId="22" fillId="6" borderId="29" xfId="1" applyFont="1" applyFill="1" applyBorder="1" applyAlignment="1">
      <alignment horizontal="center" vertical="center"/>
    </xf>
    <xf numFmtId="0" fontId="22" fillId="6" borderId="30" xfId="1" applyFont="1" applyFill="1" applyBorder="1" applyAlignment="1">
      <alignment horizontal="center" vertical="center"/>
    </xf>
    <xf numFmtId="0" fontId="29" fillId="0" borderId="62" xfId="1" applyFont="1" applyBorder="1" applyAlignment="1">
      <alignment horizontal="center" vertical="center"/>
    </xf>
    <xf numFmtId="0" fontId="29" fillId="0" borderId="61" xfId="1" applyFont="1" applyBorder="1" applyAlignment="1">
      <alignment horizontal="center" vertical="center"/>
    </xf>
    <xf numFmtId="0" fontId="29" fillId="0" borderId="63" xfId="1" applyFont="1" applyBorder="1" applyAlignment="1">
      <alignment horizontal="center" vertical="center"/>
    </xf>
    <xf numFmtId="166" fontId="28" fillId="6" borderId="31" xfId="1" applyNumberFormat="1" applyFont="1" applyFill="1" applyBorder="1" applyAlignment="1">
      <alignment horizontal="center" vertical="center"/>
    </xf>
    <xf numFmtId="166" fontId="28" fillId="6" borderId="58" xfId="1" applyNumberFormat="1" applyFont="1" applyFill="1" applyBorder="1" applyAlignment="1">
      <alignment horizontal="center" vertical="center"/>
    </xf>
    <xf numFmtId="0" fontId="22" fillId="6" borderId="29" xfId="1" applyFont="1" applyFill="1" applyBorder="1" applyAlignment="1" applyProtection="1">
      <alignment horizontal="center"/>
    </xf>
    <xf numFmtId="0" fontId="33" fillId="0" borderId="21" xfId="1" applyFont="1" applyBorder="1" applyAlignment="1" applyProtection="1">
      <alignment horizontal="left" vertical="center"/>
    </xf>
    <xf numFmtId="0" fontId="33" fillId="0" borderId="22" xfId="1" applyFont="1" applyBorder="1" applyAlignment="1" applyProtection="1">
      <alignment horizontal="left" vertical="center"/>
    </xf>
    <xf numFmtId="0" fontId="33" fillId="0" borderId="23" xfId="1" applyFont="1" applyBorder="1" applyAlignment="1" applyProtection="1">
      <alignment horizontal="left" vertical="center"/>
    </xf>
    <xf numFmtId="0" fontId="29" fillId="0" borderId="14" xfId="1" applyFont="1" applyBorder="1" applyAlignment="1" applyProtection="1">
      <alignment horizontal="left" vertical="center"/>
    </xf>
    <xf numFmtId="49" fontId="28" fillId="3" borderId="6" xfId="1" applyNumberFormat="1" applyFont="1" applyFill="1" applyBorder="1" applyAlignment="1" applyProtection="1">
      <alignment horizontal="left" vertical="center"/>
    </xf>
    <xf numFmtId="0" fontId="28" fillId="3" borderId="6" xfId="1" applyFont="1" applyFill="1" applyBorder="1" applyAlignment="1" applyProtection="1">
      <alignment horizontal="left" vertical="center"/>
    </xf>
    <xf numFmtId="0" fontId="28" fillId="3" borderId="6" xfId="1" applyNumberFormat="1" applyFont="1" applyFill="1" applyBorder="1" applyAlignment="1">
      <alignment horizontal="left" vertical="center"/>
    </xf>
    <xf numFmtId="0" fontId="36" fillId="3" borderId="6" xfId="1" applyNumberFormat="1" applyFont="1" applyFill="1" applyBorder="1" applyAlignment="1" applyProtection="1">
      <alignment horizontal="left" vertical="center"/>
      <protection locked="0" hidden="1"/>
    </xf>
    <xf numFmtId="0" fontId="36" fillId="3" borderId="6" xfId="1" applyNumberFormat="1" applyFont="1" applyFill="1" applyBorder="1" applyAlignment="1" applyProtection="1">
      <alignment horizontal="left" vertical="center"/>
    </xf>
    <xf numFmtId="49" fontId="36" fillId="3" borderId="6" xfId="1" applyNumberFormat="1" applyFont="1" applyFill="1" applyBorder="1" applyAlignment="1" applyProtection="1">
      <alignment horizontal="left" vertical="center"/>
    </xf>
    <xf numFmtId="0" fontId="36" fillId="3" borderId="6" xfId="1" applyFont="1" applyFill="1" applyBorder="1" applyAlignment="1" applyProtection="1">
      <alignment horizontal="left" vertical="center"/>
    </xf>
    <xf numFmtId="0" fontId="84" fillId="0" borderId="31" xfId="0" applyFont="1" applyFill="1" applyBorder="1" applyAlignment="1" applyProtection="1">
      <alignment horizontal="left" vertical="center"/>
      <protection locked="0"/>
    </xf>
    <xf numFmtId="0" fontId="84" fillId="0" borderId="58" xfId="0" applyFont="1" applyFill="1" applyBorder="1" applyAlignment="1" applyProtection="1">
      <alignment horizontal="left" vertical="center"/>
      <protection locked="0"/>
    </xf>
    <xf numFmtId="0" fontId="84" fillId="0" borderId="33" xfId="0" applyFont="1" applyFill="1" applyBorder="1" applyAlignment="1" applyProtection="1">
      <alignment horizontal="left" vertical="center"/>
      <protection locked="0"/>
    </xf>
    <xf numFmtId="0" fontId="84" fillId="0" borderId="73" xfId="0" applyFont="1" applyBorder="1" applyAlignment="1" applyProtection="1">
      <alignment horizontal="left" vertical="center"/>
      <protection locked="0"/>
    </xf>
    <xf numFmtId="49" fontId="84" fillId="0" borderId="74" xfId="0" applyNumberFormat="1" applyFont="1" applyBorder="1" applyAlignment="1" applyProtection="1">
      <alignment horizontal="left" vertical="center"/>
      <protection locked="0"/>
    </xf>
    <xf numFmtId="49" fontId="84" fillId="0" borderId="73" xfId="0" applyNumberFormat="1" applyFont="1" applyBorder="1" applyAlignment="1" applyProtection="1">
      <alignment horizontal="left" vertical="center"/>
      <protection locked="0"/>
    </xf>
    <xf numFmtId="0" fontId="84" fillId="0" borderId="18" xfId="0" applyFont="1" applyFill="1" applyBorder="1" applyAlignment="1">
      <alignment horizontal="left" vertical="center" wrapText="1"/>
    </xf>
    <xf numFmtId="0" fontId="84" fillId="0" borderId="16" xfId="0" applyFont="1" applyFill="1" applyBorder="1" applyAlignment="1">
      <alignment horizontal="left" vertical="center" wrapText="1"/>
    </xf>
    <xf numFmtId="0" fontId="84" fillId="0" borderId="19" xfId="0" applyFont="1" applyFill="1" applyBorder="1" applyAlignment="1">
      <alignment horizontal="left" vertical="center" wrapText="1"/>
    </xf>
    <xf numFmtId="0" fontId="84" fillId="0" borderId="18" xfId="0" applyFont="1" applyFill="1" applyBorder="1" applyAlignment="1" applyProtection="1">
      <alignment horizontal="left" vertical="center"/>
      <protection locked="0"/>
    </xf>
    <xf numFmtId="0" fontId="84" fillId="0" borderId="16" xfId="0" applyFont="1" applyFill="1" applyBorder="1" applyAlignment="1" applyProtection="1">
      <alignment horizontal="left" vertical="center"/>
      <protection locked="0"/>
    </xf>
    <xf numFmtId="0" fontId="84" fillId="0" borderId="19" xfId="0" applyFont="1" applyFill="1" applyBorder="1" applyAlignment="1" applyProtection="1">
      <alignment horizontal="left" vertical="center"/>
      <protection locked="0"/>
    </xf>
    <xf numFmtId="0" fontId="84" fillId="0" borderId="18" xfId="0" applyFont="1" applyBorder="1" applyAlignment="1">
      <alignment horizontal="left" vertical="center" wrapText="1"/>
    </xf>
    <xf numFmtId="0" fontId="84" fillId="0" borderId="16" xfId="0" applyFont="1" applyBorder="1" applyAlignment="1">
      <alignment horizontal="left" vertical="center" wrapText="1"/>
    </xf>
    <xf numFmtId="0" fontId="84" fillId="0" borderId="19" xfId="0" applyFont="1" applyBorder="1" applyAlignment="1">
      <alignment horizontal="left" vertical="center" wrapText="1"/>
    </xf>
    <xf numFmtId="0" fontId="84" fillId="0" borderId="63" xfId="0" applyFont="1" applyBorder="1" applyAlignment="1">
      <alignment horizontal="left" vertical="center" wrapText="1"/>
    </xf>
    <xf numFmtId="0" fontId="84" fillId="0" borderId="35" xfId="0" applyFont="1" applyBorder="1" applyAlignment="1">
      <alignment horizontal="left" vertical="center" wrapText="1"/>
    </xf>
    <xf numFmtId="0" fontId="84" fillId="0" borderId="71" xfId="0" applyFont="1" applyBorder="1" applyAlignment="1">
      <alignment horizontal="left" vertical="center" wrapText="1"/>
    </xf>
    <xf numFmtId="0" fontId="55" fillId="0" borderId="63" xfId="0" applyFont="1" applyBorder="1" applyAlignment="1">
      <alignment horizontal="center" vertical="center"/>
    </xf>
    <xf numFmtId="0" fontId="55" fillId="0" borderId="35" xfId="0" applyFont="1" applyBorder="1" applyAlignment="1">
      <alignment horizontal="center" vertical="center"/>
    </xf>
    <xf numFmtId="0" fontId="55" fillId="0" borderId="71" xfId="0" applyFont="1" applyBorder="1" applyAlignment="1">
      <alignment horizontal="center" vertical="center"/>
    </xf>
    <xf numFmtId="0" fontId="84" fillId="0" borderId="31" xfId="0" applyFont="1" applyBorder="1" applyAlignment="1">
      <alignment horizontal="left" vertical="center" wrapText="1"/>
    </xf>
    <xf numFmtId="0" fontId="84" fillId="0" borderId="58" xfId="0" applyFont="1" applyBorder="1" applyAlignment="1">
      <alignment horizontal="left" vertical="center" wrapText="1"/>
    </xf>
    <xf numFmtId="0" fontId="84" fillId="0" borderId="33" xfId="0" applyFont="1" applyBorder="1" applyAlignment="1">
      <alignment horizontal="left" vertical="center" wrapText="1"/>
    </xf>
    <xf numFmtId="0" fontId="55" fillId="0" borderId="49" xfId="0" applyFont="1" applyBorder="1" applyAlignment="1">
      <alignment horizontal="center" vertical="center"/>
    </xf>
    <xf numFmtId="0" fontId="55" fillId="0" borderId="22" xfId="0" applyFont="1" applyBorder="1" applyAlignment="1">
      <alignment horizontal="center" vertical="center"/>
    </xf>
    <xf numFmtId="0" fontId="55" fillId="0" borderId="64" xfId="0" applyFont="1" applyBorder="1" applyAlignment="1">
      <alignment horizontal="center" vertical="center"/>
    </xf>
    <xf numFmtId="49" fontId="55" fillId="0" borderId="3" xfId="0" applyNumberFormat="1" applyFont="1" applyFill="1" applyBorder="1" applyAlignment="1" applyProtection="1">
      <alignment horizontal="left" vertical="center"/>
      <protection locked="0"/>
    </xf>
    <xf numFmtId="49" fontId="55" fillId="0" borderId="4" xfId="0" applyNumberFormat="1" applyFont="1" applyFill="1" applyBorder="1" applyAlignment="1" applyProtection="1">
      <alignment horizontal="left" vertical="center"/>
      <protection locked="0"/>
    </xf>
    <xf numFmtId="49" fontId="55" fillId="0" borderId="5" xfId="0" applyNumberFormat="1" applyFont="1" applyFill="1" applyBorder="1" applyAlignment="1" applyProtection="1">
      <alignment horizontal="left" vertical="center"/>
      <protection locked="0"/>
    </xf>
    <xf numFmtId="0" fontId="84" fillId="0" borderId="63" xfId="0" applyFont="1" applyFill="1" applyBorder="1" applyAlignment="1">
      <alignment horizontal="left" vertical="center" wrapText="1"/>
    </xf>
    <xf numFmtId="0" fontId="84" fillId="0" borderId="35" xfId="0" applyFont="1" applyFill="1" applyBorder="1" applyAlignment="1">
      <alignment horizontal="left" vertical="center" wrapText="1"/>
    </xf>
    <xf numFmtId="0" fontId="84" fillId="0" borderId="71" xfId="0" applyFont="1" applyFill="1" applyBorder="1" applyAlignment="1">
      <alignment horizontal="left" vertical="center" wrapText="1"/>
    </xf>
    <xf numFmtId="49" fontId="57" fillId="0" borderId="0" xfId="9" applyNumberFormat="1" applyFont="1" applyFill="1" applyBorder="1" applyAlignment="1" applyProtection="1">
      <alignment horizontal="left" vertical="center"/>
      <protection locked="0"/>
    </xf>
    <xf numFmtId="0" fontId="94" fillId="0" borderId="2" xfId="0" applyFont="1" applyBorder="1" applyAlignment="1" applyProtection="1">
      <alignment horizontal="right" vertical="center" textRotation="90"/>
    </xf>
    <xf numFmtId="49" fontId="57" fillId="0" borderId="3" xfId="9" applyNumberFormat="1" applyFont="1" applyFill="1" applyBorder="1" applyAlignment="1" applyProtection="1">
      <alignment horizontal="left" vertical="center"/>
      <protection locked="0"/>
    </xf>
    <xf numFmtId="49" fontId="57" fillId="0" borderId="4" xfId="9" applyNumberFormat="1" applyFont="1" applyFill="1" applyBorder="1" applyAlignment="1" applyProtection="1">
      <alignment horizontal="left" vertical="center"/>
      <protection locked="0"/>
    </xf>
    <xf numFmtId="0" fontId="75" fillId="0" borderId="67" xfId="0" applyFont="1" applyBorder="1" applyAlignment="1" applyProtection="1">
      <alignment horizontal="center" vertical="top"/>
    </xf>
    <xf numFmtId="0" fontId="8" fillId="0" borderId="0" xfId="2" applyFill="1" applyBorder="1" applyAlignment="1">
      <alignment horizontal="center" vertical="center"/>
    </xf>
    <xf numFmtId="0" fontId="40" fillId="0" borderId="2" xfId="0" applyFont="1" applyFill="1" applyBorder="1" applyAlignment="1" applyProtection="1">
      <alignment horizontal="right" vertical="center"/>
    </xf>
    <xf numFmtId="0" fontId="39" fillId="0" borderId="2" xfId="0" applyFont="1" applyFill="1" applyBorder="1" applyAlignment="1" applyProtection="1">
      <alignment horizontal="right" vertical="center"/>
    </xf>
    <xf numFmtId="0" fontId="22" fillId="0" borderId="18" xfId="1" applyFont="1" applyFill="1" applyBorder="1" applyAlignment="1" applyProtection="1">
      <alignment horizontal="center" vertical="center" wrapText="1"/>
    </xf>
    <xf numFmtId="0" fontId="22" fillId="0" borderId="16" xfId="1" applyFont="1" applyFill="1" applyBorder="1" applyAlignment="1" applyProtection="1">
      <alignment horizontal="center" vertical="center" wrapText="1"/>
    </xf>
    <xf numFmtId="0" fontId="22" fillId="0" borderId="19" xfId="1" applyFont="1" applyFill="1" applyBorder="1" applyAlignment="1" applyProtection="1">
      <alignment horizontal="center" vertical="center" wrapText="1"/>
    </xf>
    <xf numFmtId="0" fontId="22" fillId="0" borderId="31" xfId="1" applyFont="1" applyFill="1" applyBorder="1" applyAlignment="1" applyProtection="1">
      <alignment horizontal="center" vertical="center" wrapText="1"/>
    </xf>
    <xf numFmtId="0" fontId="22" fillId="0" borderId="33" xfId="1" applyFont="1" applyFill="1" applyBorder="1" applyAlignment="1" applyProtection="1">
      <alignment horizontal="center" vertical="center" wrapText="1"/>
    </xf>
    <xf numFmtId="0" fontId="22" fillId="0" borderId="58" xfId="1" applyFont="1" applyFill="1" applyBorder="1" applyAlignment="1" applyProtection="1">
      <alignment horizontal="center" vertical="center" wrapText="1"/>
    </xf>
    <xf numFmtId="0" fontId="15" fillId="7" borderId="15" xfId="1" applyFont="1" applyFill="1" applyBorder="1" applyAlignment="1" applyProtection="1">
      <alignment horizontal="left" vertical="center"/>
      <protection locked="0"/>
    </xf>
    <xf numFmtId="0" fontId="15" fillId="7" borderId="19" xfId="1" applyFont="1" applyFill="1" applyBorder="1" applyAlignment="1" applyProtection="1">
      <alignment horizontal="left" vertical="center"/>
      <protection locked="0"/>
    </xf>
    <xf numFmtId="0" fontId="15" fillId="0" borderId="0" xfId="1" applyFont="1" applyFill="1" applyBorder="1" applyAlignment="1" applyProtection="1">
      <alignment horizontal="left" vertical="center" wrapText="1"/>
      <protection locked="0"/>
    </xf>
    <xf numFmtId="0" fontId="22" fillId="0" borderId="0" xfId="1" applyFont="1" applyFill="1" applyBorder="1" applyAlignment="1" applyProtection="1">
      <alignment horizontal="center" vertical="center" wrapText="1"/>
    </xf>
    <xf numFmtId="0" fontId="15" fillId="0" borderId="0" xfId="1" applyFont="1" applyFill="1" applyBorder="1" applyAlignment="1" applyProtection="1">
      <alignment horizontal="left" vertical="center"/>
      <protection locked="0"/>
    </xf>
    <xf numFmtId="0" fontId="22" fillId="0" borderId="21" xfId="1" applyFont="1" applyFill="1" applyBorder="1" applyAlignment="1" applyProtection="1">
      <alignment horizontal="left" vertical="center"/>
    </xf>
    <xf numFmtId="0" fontId="22" fillId="0" borderId="64" xfId="1" applyFont="1" applyFill="1" applyBorder="1" applyAlignment="1" applyProtection="1">
      <alignment horizontal="left" vertical="center"/>
    </xf>
    <xf numFmtId="0" fontId="22" fillId="0" borderId="49" xfId="1" applyFont="1" applyFill="1" applyBorder="1" applyAlignment="1" applyProtection="1">
      <alignment horizontal="center" vertical="center"/>
    </xf>
    <xf numFmtId="0" fontId="22" fillId="0" borderId="22" xfId="1" applyFont="1" applyFill="1" applyBorder="1" applyAlignment="1" applyProtection="1">
      <alignment horizontal="center" vertical="center"/>
    </xf>
    <xf numFmtId="0" fontId="22" fillId="0" borderId="64" xfId="1" applyFont="1" applyFill="1" applyBorder="1" applyAlignment="1" applyProtection="1">
      <alignment horizontal="center" vertical="center"/>
    </xf>
    <xf numFmtId="0" fontId="41" fillId="0" borderId="21" xfId="1" applyFont="1" applyBorder="1" applyAlignment="1" applyProtection="1">
      <alignment horizontal="left" vertical="center"/>
    </xf>
    <xf numFmtId="0" fontId="41" fillId="0" borderId="22" xfId="1" applyFont="1" applyBorder="1" applyAlignment="1" applyProtection="1">
      <alignment horizontal="left" vertical="center"/>
    </xf>
    <xf numFmtId="0" fontId="21" fillId="0" borderId="22" xfId="1" applyFont="1" applyFill="1" applyBorder="1" applyAlignment="1" applyProtection="1">
      <alignment horizontal="center" vertical="center" wrapText="1"/>
    </xf>
    <xf numFmtId="0" fontId="21" fillId="0" borderId="23" xfId="1" applyFont="1" applyFill="1" applyBorder="1" applyAlignment="1" applyProtection="1">
      <alignment horizontal="center" vertical="center" wrapText="1"/>
    </xf>
    <xf numFmtId="0" fontId="49" fillId="18" borderId="0" xfId="6" applyFont="1" applyAlignment="1">
      <alignment horizontal="left"/>
    </xf>
    <xf numFmtId="0" fontId="47" fillId="0" borderId="7" xfId="0" applyFont="1" applyBorder="1" applyAlignment="1">
      <alignment horizontal="left" wrapText="1"/>
    </xf>
    <xf numFmtId="0" fontId="49" fillId="18" borderId="16" xfId="6" applyFont="1" applyBorder="1" applyAlignment="1">
      <alignment horizontal="left" vertical="center"/>
    </xf>
    <xf numFmtId="0" fontId="49" fillId="18" borderId="19" xfId="6" applyFont="1" applyBorder="1" applyAlignment="1">
      <alignment horizontal="left" vertical="center"/>
    </xf>
    <xf numFmtId="0" fontId="50" fillId="0" borderId="7" xfId="1" applyFont="1" applyBorder="1" applyAlignment="1">
      <alignment horizontal="left" vertical="center"/>
    </xf>
    <xf numFmtId="0" fontId="48" fillId="0" borderId="18" xfId="1" applyFont="1" applyBorder="1" applyAlignment="1">
      <alignment horizontal="center" vertical="center"/>
    </xf>
    <xf numFmtId="0" fontId="48" fillId="0" borderId="19" xfId="1" applyFont="1" applyBorder="1" applyAlignment="1">
      <alignment horizontal="center" vertical="center"/>
    </xf>
    <xf numFmtId="0" fontId="50" fillId="0" borderId="7" xfId="1" applyFont="1" applyBorder="1" applyAlignment="1">
      <alignment horizontal="center" vertical="center"/>
    </xf>
    <xf numFmtId="0" fontId="48" fillId="0" borderId="7" xfId="1" applyFont="1" applyBorder="1" applyAlignment="1">
      <alignment horizontal="center" vertical="center"/>
    </xf>
    <xf numFmtId="14" fontId="50" fillId="0" borderId="0" xfId="1" applyNumberFormat="1" applyFont="1" applyAlignment="1">
      <alignment horizontal="left"/>
    </xf>
    <xf numFmtId="14" fontId="49" fillId="18" borderId="0" xfId="6" applyNumberFormat="1" applyFont="1" applyAlignment="1">
      <alignment horizontal="left"/>
    </xf>
    <xf numFmtId="0" fontId="47" fillId="0" borderId="24" xfId="0" applyFont="1" applyBorder="1" applyAlignment="1">
      <alignment horizontal="left" vertical="top" wrapText="1"/>
    </xf>
    <xf numFmtId="0" fontId="47" fillId="0" borderId="50" xfId="0" applyFont="1" applyBorder="1" applyAlignment="1">
      <alignment horizontal="left" vertical="top" wrapText="1"/>
    </xf>
    <xf numFmtId="0" fontId="47" fillId="0" borderId="0" xfId="0" applyFont="1" applyBorder="1" applyAlignment="1">
      <alignment horizontal="left" vertical="top" wrapText="1"/>
    </xf>
    <xf numFmtId="0" fontId="47" fillId="0" borderId="43" xfId="0" applyFont="1" applyBorder="1" applyAlignment="1">
      <alignment horizontal="left" vertical="top" wrapText="1"/>
    </xf>
    <xf numFmtId="0" fontId="47" fillId="0" borderId="67" xfId="0" applyFont="1" applyBorder="1" applyAlignment="1">
      <alignment horizontal="left" vertical="top" wrapText="1"/>
    </xf>
    <xf numFmtId="0" fontId="47" fillId="0" borderId="27" xfId="0" applyFont="1" applyBorder="1" applyAlignment="1">
      <alignment horizontal="left" vertical="top" wrapText="1"/>
    </xf>
    <xf numFmtId="2" fontId="53" fillId="3" borderId="6" xfId="0" applyNumberFormat="1" applyFont="1" applyFill="1" applyBorder="1" applyAlignment="1" applyProtection="1">
      <alignment horizontal="left" vertical="center"/>
      <protection locked="0"/>
    </xf>
    <xf numFmtId="0" fontId="54" fillId="0" borderId="0" xfId="3" applyFont="1" applyFill="1" applyAlignment="1" applyProtection="1">
      <alignment horizontal="left" vertical="center"/>
    </xf>
    <xf numFmtId="0" fontId="50" fillId="0" borderId="0" xfId="1" applyFont="1" applyAlignment="1">
      <alignment horizontal="left"/>
    </xf>
    <xf numFmtId="49" fontId="53" fillId="0" borderId="3" xfId="0" applyNumberFormat="1" applyFont="1" applyFill="1" applyBorder="1" applyAlignment="1" applyProtection="1">
      <alignment horizontal="left" vertical="center"/>
      <protection locked="0"/>
    </xf>
    <xf numFmtId="0" fontId="53" fillId="0" borderId="66" xfId="0" applyNumberFormat="1" applyFont="1" applyFill="1" applyBorder="1" applyAlignment="1" applyProtection="1">
      <alignment horizontal="left" vertical="center"/>
      <protection locked="0"/>
    </xf>
    <xf numFmtId="0" fontId="53" fillId="0" borderId="69" xfId="0" applyNumberFormat="1" applyFont="1" applyFill="1" applyBorder="1" applyAlignment="1" applyProtection="1">
      <alignment horizontal="left" vertical="center"/>
      <protection locked="0"/>
    </xf>
    <xf numFmtId="0" fontId="53" fillId="0" borderId="4" xfId="0" applyNumberFormat="1" applyFont="1" applyFill="1" applyBorder="1" applyAlignment="1" applyProtection="1">
      <alignment horizontal="left" vertical="center"/>
      <protection locked="0"/>
    </xf>
    <xf numFmtId="0" fontId="53" fillId="0" borderId="5" xfId="0" applyNumberFormat="1" applyFont="1" applyFill="1" applyBorder="1" applyAlignment="1" applyProtection="1">
      <alignment horizontal="left" vertical="center"/>
      <protection locked="0"/>
    </xf>
    <xf numFmtId="49" fontId="53" fillId="0" borderId="6" xfId="0" applyNumberFormat="1" applyFont="1" applyFill="1" applyBorder="1" applyAlignment="1" applyProtection="1">
      <alignment horizontal="left" vertical="center"/>
      <protection locked="0"/>
    </xf>
    <xf numFmtId="0" fontId="53" fillId="0" borderId="6" xfId="0" applyNumberFormat="1" applyFont="1" applyFill="1" applyBorder="1" applyAlignment="1" applyProtection="1">
      <alignment horizontal="left" vertical="center"/>
      <protection locked="0"/>
    </xf>
    <xf numFmtId="0" fontId="53" fillId="0" borderId="70" xfId="0" applyNumberFormat="1" applyFont="1" applyFill="1" applyBorder="1" applyAlignment="1" applyProtection="1">
      <alignment horizontal="left" vertical="center"/>
      <protection locked="0"/>
    </xf>
    <xf numFmtId="0" fontId="57" fillId="0" borderId="7" xfId="1" applyFont="1" applyBorder="1" applyAlignment="1">
      <alignment horizontal="left" vertical="center"/>
    </xf>
    <xf numFmtId="0" fontId="63" fillId="0" borderId="0" xfId="3" applyFont="1" applyFill="1" applyAlignment="1" applyProtection="1">
      <alignment horizontal="left" vertical="center"/>
    </xf>
    <xf numFmtId="14" fontId="60" fillId="0" borderId="0" xfId="1" applyNumberFormat="1" applyFont="1" applyAlignment="1">
      <alignment horizontal="left" vertical="center"/>
    </xf>
    <xf numFmtId="0" fontId="62" fillId="7" borderId="7" xfId="1" applyFont="1" applyFill="1" applyBorder="1" applyAlignment="1">
      <alignment horizontal="left" vertical="center"/>
    </xf>
    <xf numFmtId="0" fontId="63" fillId="0" borderId="0" xfId="0" applyFont="1" applyAlignment="1">
      <alignment horizontal="left" vertical="center"/>
    </xf>
    <xf numFmtId="0" fontId="62" fillId="0" borderId="0" xfId="1" applyFont="1" applyAlignment="1">
      <alignment horizontal="left" vertical="center"/>
    </xf>
    <xf numFmtId="0" fontId="60" fillId="0" borderId="0" xfId="1" applyFont="1" applyAlignment="1">
      <alignment horizontal="left" vertical="center"/>
    </xf>
    <xf numFmtId="0" fontId="60" fillId="0" borderId="0" xfId="0" applyFont="1" applyAlignment="1">
      <alignment horizontal="left" vertical="center"/>
    </xf>
    <xf numFmtId="49" fontId="62" fillId="7" borderId="7" xfId="1" applyNumberFormat="1" applyFont="1" applyFill="1" applyBorder="1" applyAlignment="1">
      <alignment horizontal="left" vertical="center"/>
    </xf>
    <xf numFmtId="0" fontId="46" fillId="0" borderId="18" xfId="0" applyFont="1" applyBorder="1" applyAlignment="1">
      <alignment horizontal="center" vertical="center"/>
    </xf>
    <xf numFmtId="0" fontId="46" fillId="0" borderId="19" xfId="0" applyFont="1" applyBorder="1" applyAlignment="1">
      <alignment horizontal="center" vertical="center"/>
    </xf>
    <xf numFmtId="0" fontId="0" fillId="0" borderId="0" xfId="0" applyFont="1" applyAlignment="1">
      <alignment horizontal="left" vertical="center" wrapText="1"/>
    </xf>
    <xf numFmtId="0" fontId="56" fillId="0" borderId="0" xfId="1" applyFont="1" applyAlignment="1">
      <alignment horizontal="left" vertical="center"/>
    </xf>
    <xf numFmtId="0" fontId="57" fillId="0" borderId="7" xfId="1" applyFont="1" applyBorder="1" applyAlignment="1">
      <alignment horizontal="center" vertical="center"/>
    </xf>
    <xf numFmtId="14" fontId="61" fillId="0" borderId="16" xfId="1" applyNumberFormat="1" applyFont="1" applyBorder="1" applyAlignment="1">
      <alignment horizontal="center" vertical="center"/>
    </xf>
    <xf numFmtId="14" fontId="61" fillId="0" borderId="19" xfId="1" applyNumberFormat="1" applyFont="1" applyBorder="1" applyAlignment="1">
      <alignment horizontal="center" vertical="center"/>
    </xf>
    <xf numFmtId="0" fontId="55" fillId="0" borderId="54" xfId="0" applyFont="1" applyBorder="1" applyAlignment="1">
      <alignment horizontal="center"/>
    </xf>
    <xf numFmtId="0" fontId="55" fillId="0" borderId="24" xfId="0" applyFont="1" applyBorder="1" applyAlignment="1">
      <alignment horizontal="center"/>
    </xf>
    <xf numFmtId="0" fontId="55" fillId="0" borderId="50" xfId="0" applyFont="1" applyBorder="1" applyAlignment="1">
      <alignment horizontal="center"/>
    </xf>
    <xf numFmtId="0" fontId="55" fillId="0" borderId="26" xfId="0" applyFont="1" applyBorder="1" applyAlignment="1">
      <alignment horizontal="center"/>
    </xf>
    <xf numFmtId="0" fontId="55" fillId="0" borderId="67" xfId="0" applyFont="1" applyBorder="1" applyAlignment="1">
      <alignment horizontal="center"/>
    </xf>
    <xf numFmtId="0" fontId="55" fillId="0" borderId="27" xfId="0" applyFont="1" applyBorder="1" applyAlignment="1">
      <alignment horizontal="center"/>
    </xf>
    <xf numFmtId="0" fontId="55" fillId="0" borderId="18" xfId="0" applyFont="1" applyBorder="1" applyAlignment="1">
      <alignment horizontal="left" vertical="center"/>
    </xf>
    <xf numFmtId="0" fontId="55" fillId="0" borderId="16" xfId="0" applyFont="1" applyBorder="1" applyAlignment="1">
      <alignment horizontal="left" vertical="center"/>
    </xf>
    <xf numFmtId="0" fontId="55" fillId="0" borderId="19" xfId="0" applyFont="1" applyBorder="1" applyAlignment="1">
      <alignment horizontal="left" vertical="center"/>
    </xf>
    <xf numFmtId="0" fontId="0" fillId="0" borderId="0" xfId="0" applyFont="1" applyAlignment="1">
      <alignment horizontal="left" vertical="center"/>
    </xf>
    <xf numFmtId="0" fontId="56" fillId="0" borderId="18" xfId="1" applyFont="1" applyBorder="1" applyAlignment="1">
      <alignment horizontal="center" vertical="center"/>
    </xf>
    <xf numFmtId="0" fontId="56" fillId="0" borderId="19" xfId="1" applyFont="1" applyBorder="1" applyAlignment="1">
      <alignment horizontal="center" vertical="center"/>
    </xf>
    <xf numFmtId="14" fontId="45" fillId="0" borderId="0" xfId="1" applyNumberFormat="1" applyFont="1" applyAlignment="1">
      <alignment horizontal="left" vertical="center"/>
    </xf>
    <xf numFmtId="0" fontId="56" fillId="0" borderId="7" xfId="1" applyFont="1" applyBorder="1" applyAlignment="1">
      <alignment horizontal="center" vertical="center"/>
    </xf>
    <xf numFmtId="49" fontId="48" fillId="7" borderId="18" xfId="1" applyNumberFormat="1" applyFont="1" applyFill="1" applyBorder="1" applyAlignment="1">
      <alignment horizontal="left"/>
    </xf>
    <xf numFmtId="0" fontId="48" fillId="7" borderId="16" xfId="1" applyFont="1" applyFill="1" applyBorder="1" applyAlignment="1">
      <alignment horizontal="left"/>
    </xf>
    <xf numFmtId="0" fontId="48" fillId="7" borderId="19" xfId="1" applyFont="1" applyFill="1" applyBorder="1" applyAlignment="1">
      <alignment horizontal="left"/>
    </xf>
    <xf numFmtId="0" fontId="50" fillId="0" borderId="0" xfId="0" applyFont="1" applyAlignment="1">
      <alignment horizontal="left"/>
    </xf>
    <xf numFmtId="0" fontId="48" fillId="7" borderId="7" xfId="1" applyFont="1" applyFill="1" applyBorder="1" applyAlignment="1">
      <alignment horizontal="left"/>
    </xf>
    <xf numFmtId="0" fontId="48" fillId="0" borderId="0" xfId="1" applyFont="1" applyAlignment="1">
      <alignment horizontal="left"/>
    </xf>
    <xf numFmtId="0" fontId="48" fillId="0" borderId="0" xfId="1" applyFont="1" applyAlignment="1">
      <alignment horizontal="left" vertical="center"/>
    </xf>
    <xf numFmtId="0" fontId="47" fillId="0" borderId="24" xfId="0" applyFont="1" applyBorder="1" applyAlignment="1">
      <alignment horizontal="center"/>
    </xf>
    <xf numFmtId="0" fontId="47" fillId="0" borderId="50" xfId="0" applyFont="1" applyBorder="1" applyAlignment="1">
      <alignment horizontal="center"/>
    </xf>
    <xf numFmtId="0" fontId="47" fillId="0" borderId="0" xfId="0" applyFont="1" applyBorder="1" applyAlignment="1">
      <alignment horizontal="center"/>
    </xf>
    <xf numFmtId="0" fontId="47" fillId="0" borderId="43" xfId="0" applyFont="1" applyBorder="1" applyAlignment="1">
      <alignment horizontal="center"/>
    </xf>
    <xf numFmtId="0" fontId="47" fillId="0" borderId="67" xfId="0" applyFont="1" applyBorder="1" applyAlignment="1">
      <alignment horizontal="center"/>
    </xf>
    <xf numFmtId="0" fontId="47" fillId="0" borderId="27" xfId="0" applyFont="1" applyBorder="1" applyAlignment="1">
      <alignment horizontal="center"/>
    </xf>
    <xf numFmtId="0" fontId="47" fillId="0" borderId="16" xfId="0" applyFont="1" applyBorder="1" applyAlignment="1">
      <alignment horizontal="left" vertical="center"/>
    </xf>
    <xf numFmtId="0" fontId="47" fillId="0" borderId="19" xfId="0" applyFont="1" applyBorder="1" applyAlignment="1">
      <alignment horizontal="left" vertical="center"/>
    </xf>
    <xf numFmtId="0" fontId="55" fillId="0" borderId="54" xfId="0" applyFont="1" applyBorder="1" applyAlignment="1">
      <alignment horizontal="left" vertical="center"/>
    </xf>
    <xf numFmtId="0" fontId="55" fillId="0" borderId="24" xfId="0" applyFont="1" applyBorder="1" applyAlignment="1">
      <alignment horizontal="left" vertical="center"/>
    </xf>
    <xf numFmtId="0" fontId="55" fillId="0" borderId="50" xfId="0" applyFont="1" applyBorder="1" applyAlignment="1">
      <alignment horizontal="left" vertical="center"/>
    </xf>
    <xf numFmtId="0" fontId="55" fillId="0" borderId="54" xfId="0" applyFont="1" applyBorder="1" applyAlignment="1">
      <alignment horizontal="left" vertical="top" wrapText="1"/>
    </xf>
    <xf numFmtId="0" fontId="55" fillId="0" borderId="24" xfId="0" applyFont="1" applyBorder="1" applyAlignment="1">
      <alignment horizontal="left" vertical="top" wrapText="1"/>
    </xf>
    <xf numFmtId="0" fontId="55" fillId="0" borderId="50" xfId="0" applyFont="1" applyBorder="1" applyAlignment="1">
      <alignment horizontal="left" vertical="top" wrapText="1"/>
    </xf>
    <xf numFmtId="0" fontId="55" fillId="0" borderId="45" xfId="0" applyFont="1" applyBorder="1" applyAlignment="1">
      <alignment horizontal="left" vertical="top" wrapText="1"/>
    </xf>
    <xf numFmtId="0" fontId="55" fillId="0" borderId="0" xfId="0" applyFont="1" applyBorder="1" applyAlignment="1">
      <alignment horizontal="left" vertical="top" wrapText="1"/>
    </xf>
    <xf numFmtId="0" fontId="55" fillId="0" borderId="43" xfId="0" applyFont="1" applyBorder="1" applyAlignment="1">
      <alignment horizontal="left" vertical="top" wrapText="1"/>
    </xf>
    <xf numFmtId="0" fontId="55" fillId="0" borderId="26" xfId="0" applyFont="1" applyBorder="1" applyAlignment="1">
      <alignment horizontal="left" vertical="top" wrapText="1"/>
    </xf>
    <xf numFmtId="0" fontId="55" fillId="0" borderId="67" xfId="0" applyFont="1" applyBorder="1" applyAlignment="1">
      <alignment horizontal="left" vertical="top" wrapText="1"/>
    </xf>
    <xf numFmtId="0" fontId="55" fillId="0" borderId="27" xfId="0" applyFont="1" applyBorder="1" applyAlignment="1">
      <alignment horizontal="left" vertical="top" wrapText="1"/>
    </xf>
    <xf numFmtId="0" fontId="66" fillId="0" borderId="37" xfId="1" applyFont="1" applyFill="1" applyBorder="1" applyAlignment="1">
      <alignment horizontal="left" vertical="center"/>
    </xf>
    <xf numFmtId="0" fontId="66" fillId="0" borderId="35" xfId="1" applyFont="1" applyFill="1" applyBorder="1" applyAlignment="1">
      <alignment horizontal="left" vertical="center"/>
    </xf>
    <xf numFmtId="0" fontId="66" fillId="0" borderId="36" xfId="1" applyFont="1" applyFill="1" applyBorder="1" applyAlignment="1">
      <alignment horizontal="left" vertical="center"/>
    </xf>
    <xf numFmtId="0" fontId="66" fillId="0" borderId="38" xfId="1" applyFont="1" applyFill="1" applyBorder="1" applyAlignment="1">
      <alignment horizontal="left" vertical="center"/>
    </xf>
    <xf numFmtId="0" fontId="66" fillId="0" borderId="12" xfId="1" applyFont="1" applyFill="1" applyBorder="1" applyAlignment="1">
      <alignment horizontal="left" vertical="center"/>
    </xf>
    <xf numFmtId="0" fontId="66" fillId="0" borderId="13" xfId="1" applyFont="1" applyFill="1" applyBorder="1" applyAlignment="1">
      <alignment horizontal="left" vertical="center"/>
    </xf>
    <xf numFmtId="0" fontId="66" fillId="0" borderId="1" xfId="1" applyFont="1" applyFill="1" applyBorder="1" applyAlignment="1">
      <alignment horizontal="left" vertical="center"/>
    </xf>
    <xf numFmtId="0" fontId="66" fillId="0" borderId="11" xfId="1" applyFont="1" applyFill="1" applyBorder="1" applyAlignment="1">
      <alignment horizontal="left" vertical="center"/>
    </xf>
    <xf numFmtId="0" fontId="56" fillId="0" borderId="0" xfId="1" applyFont="1" applyAlignment="1">
      <alignment horizontal="left" vertical="center" wrapText="1"/>
    </xf>
    <xf numFmtId="0" fontId="48" fillId="0" borderId="21" xfId="1" applyFont="1" applyBorder="1" applyAlignment="1">
      <alignment horizontal="center" vertical="center" wrapText="1"/>
    </xf>
    <xf numFmtId="0" fontId="48" fillId="0" borderId="22" xfId="1" applyFont="1" applyBorder="1" applyAlignment="1">
      <alignment horizontal="center" vertical="center" wrapText="1"/>
    </xf>
    <xf numFmtId="0" fontId="48" fillId="0" borderId="23" xfId="1" applyFont="1" applyBorder="1" applyAlignment="1">
      <alignment horizontal="center" vertical="center" wrapText="1"/>
    </xf>
    <xf numFmtId="0" fontId="67" fillId="0" borderId="68" xfId="1" applyFont="1" applyBorder="1" applyAlignment="1">
      <alignment horizontal="center" vertical="center"/>
    </xf>
    <xf numFmtId="0" fontId="67" fillId="0" borderId="39" xfId="1" applyFont="1" applyBorder="1" applyAlignment="1">
      <alignment horizontal="center" vertical="center"/>
    </xf>
    <xf numFmtId="14" fontId="63" fillId="0" borderId="37" xfId="1" applyNumberFormat="1" applyFont="1" applyBorder="1" applyAlignment="1">
      <alignment horizontal="center" vertical="center"/>
    </xf>
    <xf numFmtId="14" fontId="63" fillId="0" borderId="35" xfId="1" applyNumberFormat="1" applyFont="1" applyBorder="1" applyAlignment="1">
      <alignment horizontal="center" vertical="center"/>
    </xf>
    <xf numFmtId="14" fontId="63" fillId="0" borderId="36" xfId="1" applyNumberFormat="1" applyFont="1" applyBorder="1" applyAlignment="1">
      <alignment horizontal="center" vertical="center"/>
    </xf>
    <xf numFmtId="14" fontId="63" fillId="0" borderId="38" xfId="1" applyNumberFormat="1" applyFont="1" applyBorder="1" applyAlignment="1">
      <alignment horizontal="center" vertical="center"/>
    </xf>
    <xf numFmtId="14" fontId="63" fillId="0" borderId="12" xfId="1" applyNumberFormat="1" applyFont="1" applyBorder="1" applyAlignment="1">
      <alignment horizontal="center" vertical="center"/>
    </xf>
    <xf numFmtId="14" fontId="63" fillId="0" borderId="13" xfId="1" applyNumberFormat="1" applyFont="1" applyBorder="1" applyAlignment="1">
      <alignment horizontal="center" vertical="center"/>
    </xf>
    <xf numFmtId="0" fontId="68" fillId="0" borderId="0" xfId="3" applyFont="1" applyFill="1" applyAlignment="1" applyProtection="1">
      <alignment horizontal="left" vertical="center"/>
    </xf>
    <xf numFmtId="0" fontId="52" fillId="0" borderId="0" xfId="3" applyFont="1" applyFill="1" applyAlignment="1" applyProtection="1">
      <alignment horizontal="left" vertical="center"/>
    </xf>
    <xf numFmtId="0" fontId="64" fillId="0" borderId="0" xfId="0" applyFont="1" applyAlignment="1">
      <alignment horizontal="left" vertical="center"/>
    </xf>
    <xf numFmtId="0" fontId="78" fillId="0" borderId="21" xfId="8" applyFont="1" applyBorder="1" applyAlignment="1">
      <alignment horizontal="center"/>
    </xf>
    <xf numFmtId="0" fontId="78" fillId="0" borderId="22" xfId="8" applyFont="1" applyBorder="1" applyAlignment="1">
      <alignment horizontal="center"/>
    </xf>
    <xf numFmtId="0" fontId="75" fillId="0" borderId="22" xfId="8" applyBorder="1" applyAlignment="1"/>
    <xf numFmtId="0" fontId="75" fillId="0" borderId="23" xfId="8" applyBorder="1" applyAlignment="1"/>
    <xf numFmtId="0" fontId="78" fillId="0" borderId="0" xfId="8" applyFont="1" applyBorder="1" applyAlignment="1">
      <alignment horizontal="center"/>
    </xf>
  </cellXfs>
  <cellStyles count="10">
    <cellStyle name="Lien hypertexte" xfId="2" builtinId="8"/>
    <cellStyle name="Link 2" xfId="9" xr:uid="{00000000-0005-0000-0000-000002000000}"/>
    <cellStyle name="Milliers" xfId="7" builtinId="3"/>
    <cellStyle name="Monétaire" xfId="5" builtinId="4"/>
    <cellStyle name="Neutre" xfId="6" builtinId="28"/>
    <cellStyle name="Normal" xfId="0" builtinId="0"/>
    <cellStyle name="Standard 2" xfId="3" xr:uid="{00000000-0005-0000-0000-000005000000}"/>
    <cellStyle name="Standard 3" xfId="1" xr:uid="{00000000-0005-0000-0000-000006000000}"/>
    <cellStyle name="Standard 4" xfId="4" xr:uid="{00000000-0005-0000-0000-000007000000}"/>
    <cellStyle name="Standard 5" xfId="8" xr:uid="{00000000-0005-0000-0000-000008000000}"/>
  </cellStyles>
  <dxfs count="11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border>
        <left style="hair">
          <color auto="1"/>
        </left>
        <right style="hair">
          <color auto="1"/>
        </right>
        <top style="hair">
          <color auto="1"/>
        </top>
        <bottom style="hair">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ill>
        <patternFill>
          <bgColor theme="0" tint="-4.9989318521683403E-2"/>
        </patternFill>
      </fill>
    </dxf>
    <dxf>
      <fill>
        <patternFill>
          <bgColor theme="9" tint="0.59996337778862885"/>
        </patternFill>
      </fill>
    </dxf>
    <dxf>
      <fill>
        <patternFill>
          <bgColor theme="0" tint="-4.9989318521683403E-2"/>
        </patternFill>
      </fill>
    </dxf>
    <dxf>
      <fill>
        <patternFill>
          <bgColor theme="0" tint="-4.9989318521683403E-2"/>
        </patternFill>
      </fill>
    </dxf>
    <dxf>
      <fill>
        <patternFill>
          <bgColor theme="9" tint="0.59996337778862885"/>
        </patternFill>
      </fill>
    </dxf>
    <dxf>
      <fill>
        <patternFill>
          <bgColor theme="0" tint="-4.9989318521683403E-2"/>
        </patternFill>
      </fill>
    </dxf>
    <dxf>
      <fill>
        <patternFill>
          <bgColor theme="9" tint="0.59996337778862885"/>
        </patternFill>
      </fill>
    </dxf>
    <dxf>
      <fill>
        <patternFill>
          <bgColor theme="0" tint="-4.9989318521683403E-2"/>
        </patternFill>
      </fill>
    </dxf>
    <dxf>
      <fill>
        <patternFill>
          <bgColor theme="0" tint="-4.9989318521683403E-2"/>
        </patternFill>
      </fill>
    </dxf>
    <dxf>
      <fill>
        <patternFill>
          <bgColor theme="9" tint="0.59996337778862885"/>
        </patternFill>
      </fill>
    </dxf>
    <dxf>
      <fill>
        <patternFill>
          <bgColor theme="0" tint="-4.9989318521683403E-2"/>
        </patternFill>
      </fill>
    </dxf>
  </dxfs>
  <tableStyles count="0" defaultTableStyle="TableStyleMedium2" defaultPivotStyle="PivotStyleLight16"/>
  <colors>
    <mruColors>
      <color rgb="FF17C7C7"/>
      <color rgb="FFFF9999"/>
      <color rgb="FFFF6699"/>
      <color rgb="FFCC00CC"/>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AM$9" lockText="1"/>
</file>

<file path=xl/ctrlProps/ctrlProp6.xml><?xml version="1.0" encoding="utf-8"?>
<formControlPr xmlns="http://schemas.microsoft.com/office/spreadsheetml/2009/9/main" objectType="Radio" lockText="1"/>
</file>

<file path=xl/ctrlProps/ctrlProp7.xml><?xml version="1.0" encoding="utf-8"?>
<formControlPr xmlns="http://schemas.microsoft.com/office/spreadsheetml/2009/9/main" objectType="Radio" checked="Checked" lockText="1"/>
</file>

<file path=xl/ctrlProps/ctrlProp8.xml><?xml version="1.0" encoding="utf-8"?>
<formControlPr xmlns="http://schemas.microsoft.com/office/spreadsheetml/2009/9/main" objectType="Radio" firstButton="1" fmlaLink="$AL$8"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jpeg"/><Relationship Id="rId18" Type="http://schemas.openxmlformats.org/officeDocument/2006/relationships/image" Target="../media/image27.jpeg"/><Relationship Id="rId26" Type="http://schemas.openxmlformats.org/officeDocument/2006/relationships/image" Target="../media/image35.jpeg"/><Relationship Id="rId3" Type="http://schemas.openxmlformats.org/officeDocument/2006/relationships/image" Target="../media/image12.png"/><Relationship Id="rId21" Type="http://schemas.openxmlformats.org/officeDocument/2006/relationships/image" Target="../media/image30.jpeg"/><Relationship Id="rId7" Type="http://schemas.openxmlformats.org/officeDocument/2006/relationships/image" Target="../media/image16.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jpeg"/><Relationship Id="rId20" Type="http://schemas.openxmlformats.org/officeDocument/2006/relationships/image" Target="../media/image29.jpeg"/><Relationship Id="rId29" Type="http://schemas.openxmlformats.org/officeDocument/2006/relationships/image" Target="../media/image38.png"/><Relationship Id="rId1" Type="http://schemas.openxmlformats.org/officeDocument/2006/relationships/image" Target="../media/image10.png"/><Relationship Id="rId6" Type="http://schemas.openxmlformats.org/officeDocument/2006/relationships/image" Target="../media/image15.jpeg"/><Relationship Id="rId11" Type="http://schemas.openxmlformats.org/officeDocument/2006/relationships/image" Target="../media/image20.jpeg"/><Relationship Id="rId24" Type="http://schemas.openxmlformats.org/officeDocument/2006/relationships/image" Target="../media/image33.png"/><Relationship Id="rId5" Type="http://schemas.openxmlformats.org/officeDocument/2006/relationships/image" Target="../media/image14.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10" Type="http://schemas.openxmlformats.org/officeDocument/2006/relationships/image" Target="../media/image19.jpeg"/><Relationship Id="rId19" Type="http://schemas.openxmlformats.org/officeDocument/2006/relationships/image" Target="../media/image28.jpeg"/><Relationship Id="rId4" Type="http://schemas.openxmlformats.org/officeDocument/2006/relationships/image" Target="../media/image13.png"/><Relationship Id="rId9" Type="http://schemas.openxmlformats.org/officeDocument/2006/relationships/image" Target="../media/image18.jpe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jpeg"/><Relationship Id="rId30"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JPG"/><Relationship Id="rId1" Type="http://schemas.openxmlformats.org/officeDocument/2006/relationships/image" Target="../media/image4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13</xdr:row>
      <xdr:rowOff>38099</xdr:rowOff>
    </xdr:from>
    <xdr:to>
      <xdr:col>1</xdr:col>
      <xdr:colOff>303779</xdr:colOff>
      <xdr:row>18</xdr:row>
      <xdr:rowOff>9524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twoCellAnchor>
  <xdr:oneCellAnchor>
    <xdr:from>
      <xdr:col>0</xdr:col>
      <xdr:colOff>342900</xdr:colOff>
      <xdr:row>22</xdr:row>
      <xdr:rowOff>38099</xdr:rowOff>
    </xdr:from>
    <xdr:ext cx="1208654" cy="1190625"/>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31</xdr:row>
      <xdr:rowOff>38099</xdr:rowOff>
    </xdr:from>
    <xdr:ext cx="1208654" cy="1190625"/>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40</xdr:row>
      <xdr:rowOff>38099</xdr:rowOff>
    </xdr:from>
    <xdr:ext cx="1208654" cy="1190625"/>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295274"/>
          <a:ext cx="1208654" cy="1190625"/>
        </a:xfrm>
        <a:prstGeom prst="rect">
          <a:avLst/>
        </a:prstGeom>
      </xdr:spPr>
    </xdr:pic>
    <xdr:clientData/>
  </xdr:oneCellAnchor>
  <xdr:oneCellAnchor>
    <xdr:from>
      <xdr:col>0</xdr:col>
      <xdr:colOff>342900</xdr:colOff>
      <xdr:row>4</xdr:row>
      <xdr:rowOff>38099</xdr:rowOff>
    </xdr:from>
    <xdr:ext cx="1208654" cy="1190625"/>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3209924"/>
          <a:ext cx="1208654" cy="1190625"/>
        </a:xfrm>
        <a:prstGeom prst="rect">
          <a:avLst/>
        </a:prstGeom>
      </xdr:spPr>
    </xdr:pic>
    <xdr:clientData/>
  </xdr:oneCellAnchor>
  <xdr:oneCellAnchor>
    <xdr:from>
      <xdr:col>0</xdr:col>
      <xdr:colOff>342900</xdr:colOff>
      <xdr:row>58</xdr:row>
      <xdr:rowOff>38099</xdr:rowOff>
    </xdr:from>
    <xdr:ext cx="1208654" cy="1190625"/>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2677774"/>
          <a:ext cx="1208654" cy="1190625"/>
        </a:xfrm>
        <a:prstGeom prst="rect">
          <a:avLst/>
        </a:prstGeom>
      </xdr:spPr>
    </xdr:pic>
    <xdr:clientData/>
  </xdr:oneCellAnchor>
  <xdr:oneCellAnchor>
    <xdr:from>
      <xdr:col>0</xdr:col>
      <xdr:colOff>342900</xdr:colOff>
      <xdr:row>49</xdr:row>
      <xdr:rowOff>38099</xdr:rowOff>
    </xdr:from>
    <xdr:ext cx="1208654" cy="1190625"/>
    <xdr:pic>
      <xdr:nvPicPr>
        <xdr:cNvPr id="20" name="Grafi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7135474"/>
          <a:ext cx="1208654" cy="1190625"/>
        </a:xfrm>
        <a:prstGeom prst="rect">
          <a:avLst/>
        </a:prstGeom>
      </xdr:spPr>
    </xdr:pic>
    <xdr:clientData/>
  </xdr:oneCellAnchor>
  <xdr:twoCellAnchor editAs="oneCell">
    <xdr:from>
      <xdr:col>5</xdr:col>
      <xdr:colOff>9526</xdr:colOff>
      <xdr:row>4</xdr:row>
      <xdr:rowOff>9526</xdr:rowOff>
    </xdr:from>
    <xdr:to>
      <xdr:col>8</xdr:col>
      <xdr:colOff>586628</xdr:colOff>
      <xdr:row>9</xdr:row>
      <xdr:rowOff>9525</xdr:rowOff>
    </xdr:to>
    <xdr:pic>
      <xdr:nvPicPr>
        <xdr:cNvPr id="21" name="Grafik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a:stretch>
          <a:fillRect/>
        </a:stretch>
      </xdr:blipFill>
      <xdr:spPr>
        <a:xfrm>
          <a:off x="3952876" y="590551"/>
          <a:ext cx="2863102" cy="1219199"/>
        </a:xfrm>
        <a:prstGeom prst="rect">
          <a:avLst/>
        </a:prstGeom>
      </xdr:spPr>
    </xdr:pic>
    <xdr:clientData/>
  </xdr:twoCellAnchor>
  <xdr:twoCellAnchor editAs="oneCell">
    <xdr:from>
      <xdr:col>5</xdr:col>
      <xdr:colOff>9525</xdr:colOff>
      <xdr:row>13</xdr:row>
      <xdr:rowOff>9525</xdr:rowOff>
    </xdr:from>
    <xdr:to>
      <xdr:col>8</xdr:col>
      <xdr:colOff>571500</xdr:colOff>
      <xdr:row>18</xdr:row>
      <xdr:rowOff>3082</xdr:rowOff>
    </xdr:to>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a:stretch>
          <a:fillRect/>
        </a:stretch>
      </xdr:blipFill>
      <xdr:spPr>
        <a:xfrm>
          <a:off x="3952875" y="3686175"/>
          <a:ext cx="2847975" cy="1212757"/>
        </a:xfrm>
        <a:prstGeom prst="rect">
          <a:avLst/>
        </a:prstGeom>
      </xdr:spPr>
    </xdr:pic>
    <xdr:clientData/>
  </xdr:twoCellAnchor>
  <xdr:twoCellAnchor editAs="oneCell">
    <xdr:from>
      <xdr:col>5</xdr:col>
      <xdr:colOff>9525</xdr:colOff>
      <xdr:row>22</xdr:row>
      <xdr:rowOff>9525</xdr:rowOff>
    </xdr:from>
    <xdr:to>
      <xdr:col>8</xdr:col>
      <xdr:colOff>561975</xdr:colOff>
      <xdr:row>26</xdr:row>
      <xdr:rowOff>265726</xdr:rowOff>
    </xdr:to>
    <xdr:pic>
      <xdr:nvPicPr>
        <xdr:cNvPr id="23" name="Grafi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3952875" y="6943725"/>
          <a:ext cx="2838450" cy="1208701"/>
        </a:xfrm>
        <a:prstGeom prst="rect">
          <a:avLst/>
        </a:prstGeom>
      </xdr:spPr>
    </xdr:pic>
    <xdr:clientData/>
  </xdr:twoCellAnchor>
  <xdr:twoCellAnchor editAs="oneCell">
    <xdr:from>
      <xdr:col>5</xdr:col>
      <xdr:colOff>9525</xdr:colOff>
      <xdr:row>31</xdr:row>
      <xdr:rowOff>0</xdr:rowOff>
    </xdr:from>
    <xdr:to>
      <xdr:col>8</xdr:col>
      <xdr:colOff>608998</xdr:colOff>
      <xdr:row>35</xdr:row>
      <xdr:rowOff>371475</xdr:rowOff>
    </xdr:to>
    <xdr:pic>
      <xdr:nvPicPr>
        <xdr:cNvPr id="24" name="Grafik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3952875" y="10029825"/>
          <a:ext cx="2885473" cy="1228725"/>
        </a:xfrm>
        <a:prstGeom prst="rect">
          <a:avLst/>
        </a:prstGeom>
      </xdr:spPr>
    </xdr:pic>
    <xdr:clientData/>
  </xdr:twoCellAnchor>
  <xdr:twoCellAnchor editAs="oneCell">
    <xdr:from>
      <xdr:col>5</xdr:col>
      <xdr:colOff>0</xdr:colOff>
      <xdr:row>40</xdr:row>
      <xdr:rowOff>9526</xdr:rowOff>
    </xdr:from>
    <xdr:to>
      <xdr:col>8</xdr:col>
      <xdr:colOff>577105</xdr:colOff>
      <xdr:row>45</xdr:row>
      <xdr:rowOff>9526</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
        <a:stretch>
          <a:fillRect/>
        </a:stretch>
      </xdr:blipFill>
      <xdr:spPr>
        <a:xfrm>
          <a:off x="3943350" y="12649201"/>
          <a:ext cx="2863105" cy="1219200"/>
        </a:xfrm>
        <a:prstGeom prst="rect">
          <a:avLst/>
        </a:prstGeom>
      </xdr:spPr>
    </xdr:pic>
    <xdr:clientData/>
  </xdr:twoCellAnchor>
  <xdr:twoCellAnchor editAs="oneCell">
    <xdr:from>
      <xdr:col>5</xdr:col>
      <xdr:colOff>9525</xdr:colOff>
      <xdr:row>49</xdr:row>
      <xdr:rowOff>9525</xdr:rowOff>
    </xdr:from>
    <xdr:to>
      <xdr:col>8</xdr:col>
      <xdr:colOff>564262</xdr:colOff>
      <xdr:row>54</xdr:row>
      <xdr:rowOff>0</xdr:rowOff>
    </xdr:to>
    <xdr:pic>
      <xdr:nvPicPr>
        <xdr:cNvPr id="26" name="Grafik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3952875" y="14678025"/>
          <a:ext cx="2840737" cy="1209675"/>
        </a:xfrm>
        <a:prstGeom prst="rect">
          <a:avLst/>
        </a:prstGeom>
      </xdr:spPr>
    </xdr:pic>
    <xdr:clientData/>
  </xdr:twoCellAnchor>
  <xdr:twoCellAnchor editAs="oneCell">
    <xdr:from>
      <xdr:col>5</xdr:col>
      <xdr:colOff>0</xdr:colOff>
      <xdr:row>58</xdr:row>
      <xdr:rowOff>9525</xdr:rowOff>
    </xdr:from>
    <xdr:to>
      <xdr:col>8</xdr:col>
      <xdr:colOff>571500</xdr:colOff>
      <xdr:row>63</xdr:row>
      <xdr:rowOff>7138</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a:stretch>
          <a:fillRect/>
        </a:stretch>
      </xdr:blipFill>
      <xdr:spPr>
        <a:xfrm>
          <a:off x="3943350" y="17516475"/>
          <a:ext cx="2857500" cy="1216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605118</xdr:colOff>
      <xdr:row>1</xdr:row>
      <xdr:rowOff>257735</xdr:rowOff>
    </xdr:from>
    <xdr:to>
      <xdr:col>6</xdr:col>
      <xdr:colOff>658632</xdr:colOff>
      <xdr:row>7</xdr:row>
      <xdr:rowOff>72659</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605118" y="526676"/>
          <a:ext cx="6676190" cy="14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62754</xdr:colOff>
      <xdr:row>0</xdr:row>
      <xdr:rowOff>195542</xdr:rowOff>
    </xdr:from>
    <xdr:ext cx="1358102" cy="1487208"/>
    <xdr:pic>
      <xdr:nvPicPr>
        <xdr:cNvPr id="2" name="Grafik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54" y="186017"/>
          <a:ext cx="1358102" cy="148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6</xdr:col>
      <xdr:colOff>352426</xdr:colOff>
      <xdr:row>0</xdr:row>
      <xdr:rowOff>85725</xdr:rowOff>
    </xdr:from>
    <xdr:to>
      <xdr:col>7</xdr:col>
      <xdr:colOff>733425</xdr:colOff>
      <xdr:row>3</xdr:row>
      <xdr:rowOff>111466</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14876" y="85725"/>
          <a:ext cx="1142999" cy="578191"/>
        </a:xfrm>
        <a:prstGeom prst="rect">
          <a:avLst/>
        </a:prstGeom>
        <a:noFill/>
      </xdr:spPr>
    </xdr:pic>
    <xdr:clientData/>
  </xdr:twoCellAnchor>
  <xdr:twoCellAnchor editAs="oneCell">
    <xdr:from>
      <xdr:col>3</xdr:col>
      <xdr:colOff>47625</xdr:colOff>
      <xdr:row>0</xdr:row>
      <xdr:rowOff>104775</xdr:rowOff>
    </xdr:from>
    <xdr:to>
      <xdr:col>6</xdr:col>
      <xdr:colOff>0</xdr:colOff>
      <xdr:row>3</xdr:row>
      <xdr:rowOff>38100</xdr:rowOff>
    </xdr:to>
    <xdr:pic>
      <xdr:nvPicPr>
        <xdr:cNvPr id="3" name="Grafik 2" descr="DB Schenker - herCAREER">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04775"/>
          <a:ext cx="210502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4</xdr:row>
      <xdr:rowOff>57150</xdr:rowOff>
    </xdr:from>
    <xdr:to>
      <xdr:col>8</xdr:col>
      <xdr:colOff>751650</xdr:colOff>
      <xdr:row>11</xdr:row>
      <xdr:rowOff>95079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81000" y="1038225"/>
          <a:ext cx="6600000" cy="1371429"/>
        </a:xfrm>
        <a:prstGeom prst="rect">
          <a:avLst/>
        </a:prstGeom>
      </xdr:spPr>
    </xdr:pic>
    <xdr:clientData/>
  </xdr:twoCellAnchor>
  <xdr:twoCellAnchor editAs="oneCell">
    <xdr:from>
      <xdr:col>0</xdr:col>
      <xdr:colOff>323851</xdr:colOff>
      <xdr:row>0</xdr:row>
      <xdr:rowOff>171452</xdr:rowOff>
    </xdr:from>
    <xdr:to>
      <xdr:col>2</xdr:col>
      <xdr:colOff>36379</xdr:colOff>
      <xdr:row>2</xdr:row>
      <xdr:rowOff>95251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23851" y="171452"/>
          <a:ext cx="1322253" cy="523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2</xdr:col>
          <xdr:colOff>327660</xdr:colOff>
          <xdr:row>28</xdr:row>
          <xdr:rowOff>0</xdr:rowOff>
        </xdr:to>
        <xdr:sp macro="" textlink="">
          <xdr:nvSpPr>
            <xdr:cNvPr id="3078" name="Option Button 6" descr="Preisanfrage"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2</xdr:col>
          <xdr:colOff>312420</xdr:colOff>
          <xdr:row>29</xdr:row>
          <xdr:rowOff>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142875</xdr:colOff>
      <xdr:row>3</xdr:row>
      <xdr:rowOff>9525</xdr:rowOff>
    </xdr:from>
    <xdr:to>
      <xdr:col>9</xdr:col>
      <xdr:colOff>75361</xdr:colOff>
      <xdr:row>10</xdr:row>
      <xdr:rowOff>18882</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2875" y="809625"/>
          <a:ext cx="6714286" cy="1342857"/>
        </a:xfrm>
        <a:prstGeom prst="rect">
          <a:avLst/>
        </a:prstGeom>
      </xdr:spPr>
    </xdr:pic>
    <xdr:clientData/>
  </xdr:twoCellAnchor>
  <xdr:twoCellAnchor editAs="oneCell">
    <xdr:from>
      <xdr:col>0</xdr:col>
      <xdr:colOff>171453</xdr:colOff>
      <xdr:row>0</xdr:row>
      <xdr:rowOff>152402</xdr:rowOff>
    </xdr:from>
    <xdr:to>
      <xdr:col>1</xdr:col>
      <xdr:colOff>683623</xdr:colOff>
      <xdr:row>2</xdr:row>
      <xdr:rowOff>47625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71453" y="152402"/>
          <a:ext cx="1274170" cy="5048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1000126</xdr:colOff>
      <xdr:row>28</xdr:row>
      <xdr:rowOff>226217</xdr:rowOff>
    </xdr:from>
    <xdr:to>
      <xdr:col>38</xdr:col>
      <xdr:colOff>389506</xdr:colOff>
      <xdr:row>45</xdr:row>
      <xdr:rowOff>212513</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515220" y="6607967"/>
          <a:ext cx="7155655" cy="4391607"/>
        </a:xfrm>
        <a:prstGeom prst="rect">
          <a:avLst/>
        </a:prstGeom>
      </xdr:spPr>
    </xdr:pic>
    <xdr:clientData/>
  </xdr:twoCellAnchor>
  <xdr:twoCellAnchor editAs="oneCell">
    <xdr:from>
      <xdr:col>75</xdr:col>
      <xdr:colOff>35719</xdr:colOff>
      <xdr:row>29</xdr:row>
      <xdr:rowOff>190500</xdr:rowOff>
    </xdr:from>
    <xdr:to>
      <xdr:col>85</xdr:col>
      <xdr:colOff>261937</xdr:colOff>
      <xdr:row>45</xdr:row>
      <xdr:rowOff>172929</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7495282" y="6679406"/>
          <a:ext cx="6727031" cy="4137709"/>
        </a:xfrm>
        <a:prstGeom prst="rect">
          <a:avLst/>
        </a:prstGeom>
      </xdr:spPr>
    </xdr:pic>
    <xdr:clientData/>
  </xdr:twoCellAnchor>
  <xdr:twoCellAnchor editAs="oneCell">
    <xdr:from>
      <xdr:col>50</xdr:col>
      <xdr:colOff>714375</xdr:colOff>
      <xdr:row>26</xdr:row>
      <xdr:rowOff>107157</xdr:rowOff>
    </xdr:from>
    <xdr:to>
      <xdr:col>70</xdr:col>
      <xdr:colOff>565324</xdr:colOff>
      <xdr:row>44</xdr:row>
      <xdr:rowOff>238125</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41624250" y="5726907"/>
          <a:ext cx="13281199" cy="4845843"/>
        </a:xfrm>
        <a:prstGeom prst="rect">
          <a:avLst/>
        </a:prstGeom>
      </xdr:spPr>
    </xdr:pic>
    <xdr:clientData/>
  </xdr:twoCellAnchor>
  <xdr:twoCellAnchor editAs="oneCell">
    <xdr:from>
      <xdr:col>0</xdr:col>
      <xdr:colOff>264584</xdr:colOff>
      <xdr:row>4</xdr:row>
      <xdr:rowOff>21167</xdr:rowOff>
    </xdr:from>
    <xdr:to>
      <xdr:col>8</xdr:col>
      <xdr:colOff>58656</xdr:colOff>
      <xdr:row>11</xdr:row>
      <xdr:rowOff>74083</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264584" y="1111250"/>
          <a:ext cx="7636322" cy="1555750"/>
        </a:xfrm>
        <a:prstGeom prst="rect">
          <a:avLst/>
        </a:prstGeom>
      </xdr:spPr>
    </xdr:pic>
    <xdr:clientData/>
  </xdr:twoCellAnchor>
  <xdr:twoCellAnchor editAs="oneCell">
    <xdr:from>
      <xdr:col>0</xdr:col>
      <xdr:colOff>254001</xdr:colOff>
      <xdr:row>1</xdr:row>
      <xdr:rowOff>158752</xdr:rowOff>
    </xdr:from>
    <xdr:to>
      <xdr:col>1</xdr:col>
      <xdr:colOff>740834</xdr:colOff>
      <xdr:row>2</xdr:row>
      <xdr:rowOff>385349</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254001" y="211669"/>
          <a:ext cx="1640416" cy="6499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13</xdr:col>
          <xdr:colOff>0</xdr:colOff>
          <xdr:row>13</xdr:row>
          <xdr:rowOff>0</xdr:rowOff>
        </xdr:to>
        <xdr:sp macro="" textlink="">
          <xdr:nvSpPr>
            <xdr:cNvPr id="17409" name="Group Box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0</xdr:col>
      <xdr:colOff>0</xdr:colOff>
      <xdr:row>0</xdr:row>
      <xdr:rowOff>0</xdr:rowOff>
    </xdr:from>
    <xdr:to>
      <xdr:col>1</xdr:col>
      <xdr:colOff>588857</xdr:colOff>
      <xdr:row>4</xdr:row>
      <xdr:rowOff>126214</xdr:rowOff>
    </xdr:to>
    <xdr:pic>
      <xdr:nvPicPr>
        <xdr:cNvPr id="3" name="Grafik 4">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236557" cy="1240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14</xdr:col>
          <xdr:colOff>0</xdr:colOff>
          <xdr:row>7</xdr:row>
          <xdr:rowOff>0</xdr:rowOff>
        </xdr:from>
        <xdr:to>
          <xdr:col>36</xdr:col>
          <xdr:colOff>0</xdr:colOff>
          <xdr:row>11</xdr:row>
          <xdr:rowOff>0</xdr:rowOff>
        </xdr:to>
        <xdr:sp macro="" textlink="">
          <xdr:nvSpPr>
            <xdr:cNvPr id="17410" name="Group Box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34</xdr:col>
      <xdr:colOff>260150</xdr:colOff>
      <xdr:row>8</xdr:row>
      <xdr:rowOff>28575</xdr:rowOff>
    </xdr:from>
    <xdr:to>
      <xdr:col>34</xdr:col>
      <xdr:colOff>475249</xdr:colOff>
      <xdr:row>8</xdr:row>
      <xdr:rowOff>161925</xdr:rowOff>
    </xdr:to>
    <xdr:pic>
      <xdr:nvPicPr>
        <xdr:cNvPr id="5" name="Grafik 26">
          <a:extLst>
            <a:ext uri="{FF2B5EF4-FFF2-40B4-BE49-F238E27FC236}">
              <a16:creationId xmlns:a16="http://schemas.microsoft.com/office/drawing/2014/main" id="{00000000-0008-0000-0400-000005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75625" y="1990725"/>
          <a:ext cx="215099"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260150</xdr:colOff>
      <xdr:row>9</xdr:row>
      <xdr:rowOff>28575</xdr:rowOff>
    </xdr:from>
    <xdr:to>
      <xdr:col>34</xdr:col>
      <xdr:colOff>475249</xdr:colOff>
      <xdr:row>9</xdr:row>
      <xdr:rowOff>171450</xdr:rowOff>
    </xdr:to>
    <xdr:pic>
      <xdr:nvPicPr>
        <xdr:cNvPr id="6" name="Grafik 27">
          <a:extLst>
            <a:ext uri="{FF2B5EF4-FFF2-40B4-BE49-F238E27FC236}">
              <a16:creationId xmlns:a16="http://schemas.microsoft.com/office/drawing/2014/main" id="{00000000-0008-0000-04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75625" y="2181225"/>
          <a:ext cx="215099"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260150</xdr:colOff>
      <xdr:row>10</xdr:row>
      <xdr:rowOff>38100</xdr:rowOff>
    </xdr:from>
    <xdr:to>
      <xdr:col>34</xdr:col>
      <xdr:colOff>475249</xdr:colOff>
      <xdr:row>10</xdr:row>
      <xdr:rowOff>180975</xdr:rowOff>
    </xdr:to>
    <xdr:pic>
      <xdr:nvPicPr>
        <xdr:cNvPr id="7" name="Grafik 2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75625" y="2381250"/>
          <a:ext cx="215099"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34</xdr:col>
          <xdr:colOff>30480</xdr:colOff>
          <xdr:row>8</xdr:row>
          <xdr:rowOff>30480</xdr:rowOff>
        </xdr:from>
        <xdr:to>
          <xdr:col>35</xdr:col>
          <xdr:colOff>723900</xdr:colOff>
          <xdr:row>8</xdr:row>
          <xdr:rowOff>175260</xdr:rowOff>
        </xdr:to>
        <xdr:sp macro="" textlink="">
          <xdr:nvSpPr>
            <xdr:cNvPr id="17411" name="Option 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30480</xdr:colOff>
          <xdr:row>9</xdr:row>
          <xdr:rowOff>30480</xdr:rowOff>
        </xdr:from>
        <xdr:to>
          <xdr:col>35</xdr:col>
          <xdr:colOff>723900</xdr:colOff>
          <xdr:row>9</xdr:row>
          <xdr:rowOff>175260</xdr:rowOff>
        </xdr:to>
        <xdr:sp macro="" textlink="">
          <xdr:nvSpPr>
            <xdr:cNvPr id="17412" name="Option 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30480</xdr:colOff>
          <xdr:row>10</xdr:row>
          <xdr:rowOff>30480</xdr:rowOff>
        </xdr:from>
        <xdr:to>
          <xdr:col>35</xdr:col>
          <xdr:colOff>723900</xdr:colOff>
          <xdr:row>10</xdr:row>
          <xdr:rowOff>175260</xdr:rowOff>
        </xdr:to>
        <xdr:sp macro="" textlink="">
          <xdr:nvSpPr>
            <xdr:cNvPr id="17413" name="Option Button 5" hidden="1">
              <a:extLst>
                <a:ext uri="{63B3BB69-23CF-44E3-9099-C40C66FF867C}">
                  <a14:compatExt spid="_x0000_s17413"/>
                </a:ext>
                <a:ext uri="{FF2B5EF4-FFF2-40B4-BE49-F238E27FC236}">
                  <a16:creationId xmlns:a16="http://schemas.microsoft.com/office/drawing/2014/main" id="{00000000-0008-0000-0400-00000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18</xdr:col>
      <xdr:colOff>705474</xdr:colOff>
      <xdr:row>20</xdr:row>
      <xdr:rowOff>53041</xdr:rowOff>
    </xdr:from>
    <xdr:to>
      <xdr:col>23</xdr:col>
      <xdr:colOff>545553</xdr:colOff>
      <xdr:row>23</xdr:row>
      <xdr:rowOff>0</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9515475" y="4301191"/>
          <a:ext cx="0" cy="385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400" b="1">
              <a:latin typeface="Times New Roman" panose="02020603050405020304" pitchFamily="18" charset="0"/>
              <a:cs typeface="Times New Roman" panose="02020603050405020304" pitchFamily="18" charset="0"/>
            </a:rPr>
            <a:t>L1:</a:t>
          </a:r>
        </a:p>
        <a:p>
          <a:pPr algn="l"/>
          <a:r>
            <a:rPr lang="de-DE" sz="1100">
              <a:latin typeface="Times New Roman" panose="02020603050405020304" pitchFamily="18" charset="0"/>
              <a:cs typeface="Times New Roman" panose="02020603050405020304" pitchFamily="18" charset="0"/>
            </a:rPr>
            <a:t>Min: 230 mm</a:t>
          </a:r>
        </a:p>
        <a:p>
          <a:pPr algn="l"/>
          <a:r>
            <a:rPr lang="de-DE" sz="1100">
              <a:latin typeface="Times New Roman" panose="02020603050405020304" pitchFamily="18" charset="0"/>
              <a:cs typeface="Times New Roman" panose="02020603050405020304" pitchFamily="18" charset="0"/>
            </a:rPr>
            <a:t>Max:</a:t>
          </a:r>
          <a:r>
            <a:rPr lang="de-DE" sz="1100" baseline="0">
              <a:latin typeface="Times New Roman" panose="02020603050405020304" pitchFamily="18" charset="0"/>
              <a:cs typeface="Times New Roman" panose="02020603050405020304" pitchFamily="18" charset="0"/>
            </a:rPr>
            <a:t> 770 mm</a:t>
          </a:r>
          <a:endParaRPr lang="de-DE" sz="1100">
            <a:latin typeface="Times New Roman" panose="02020603050405020304" pitchFamily="18" charset="0"/>
            <a:cs typeface="Times New Roman" panose="02020603050405020304" pitchFamily="18" charset="0"/>
          </a:endParaRPr>
        </a:p>
      </xdr:txBody>
    </xdr:sp>
    <xdr:clientData/>
  </xdr:twoCellAnchor>
  <xdr:twoCellAnchor editAs="oneCell">
    <xdr:from>
      <xdr:col>4</xdr:col>
      <xdr:colOff>398380</xdr:colOff>
      <xdr:row>0</xdr:row>
      <xdr:rowOff>232307</xdr:rowOff>
    </xdr:from>
    <xdr:to>
      <xdr:col>6</xdr:col>
      <xdr:colOff>536639</xdr:colOff>
      <xdr:row>4</xdr:row>
      <xdr:rowOff>24955</xdr:rowOff>
    </xdr:to>
    <xdr:pic>
      <xdr:nvPicPr>
        <xdr:cNvPr id="12" name="Grafik 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334321" y="232307"/>
          <a:ext cx="1438142" cy="902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27214</xdr:colOff>
      <xdr:row>30</xdr:row>
      <xdr:rowOff>47624</xdr:rowOff>
    </xdr:from>
    <xdr:to>
      <xdr:col>2</xdr:col>
      <xdr:colOff>752747</xdr:colOff>
      <xdr:row>30</xdr:row>
      <xdr:rowOff>363990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1322614" y="6886574"/>
          <a:ext cx="725533" cy="316366"/>
        </a:xfrm>
        <a:prstGeom prst="rect">
          <a:avLst/>
        </a:prstGeom>
      </xdr:spPr>
    </xdr:pic>
    <xdr:clientData/>
  </xdr:twoCellAnchor>
  <xdr:twoCellAnchor editAs="oneCell">
    <xdr:from>
      <xdr:col>2</xdr:col>
      <xdr:colOff>284467</xdr:colOff>
      <xdr:row>31</xdr:row>
      <xdr:rowOff>105494</xdr:rowOff>
    </xdr:from>
    <xdr:to>
      <xdr:col>2</xdr:col>
      <xdr:colOff>495494</xdr:colOff>
      <xdr:row>31</xdr:row>
      <xdr:rowOff>303069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a:xfrm>
          <a:off x="1579867" y="7373069"/>
          <a:ext cx="211027" cy="197575"/>
        </a:xfrm>
        <a:prstGeom prst="rect">
          <a:avLst/>
        </a:prstGeom>
      </xdr:spPr>
    </xdr:pic>
    <xdr:clientData/>
  </xdr:twoCellAnchor>
  <xdr:twoCellAnchor editAs="oneCell">
    <xdr:from>
      <xdr:col>2</xdr:col>
      <xdr:colOff>86130</xdr:colOff>
      <xdr:row>32</xdr:row>
      <xdr:rowOff>12990</xdr:rowOff>
    </xdr:from>
    <xdr:to>
      <xdr:col>2</xdr:col>
      <xdr:colOff>693831</xdr:colOff>
      <xdr:row>32</xdr:row>
      <xdr:rowOff>389660</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a:stretch/>
      </xdr:blipFill>
      <xdr:spPr>
        <a:xfrm>
          <a:off x="1381530" y="7709190"/>
          <a:ext cx="607701" cy="376670"/>
        </a:xfrm>
        <a:prstGeom prst="rect">
          <a:avLst/>
        </a:prstGeom>
      </xdr:spPr>
    </xdr:pic>
    <xdr:clientData/>
  </xdr:twoCellAnchor>
  <xdr:twoCellAnchor editAs="oneCell">
    <xdr:from>
      <xdr:col>2</xdr:col>
      <xdr:colOff>61510</xdr:colOff>
      <xdr:row>33</xdr:row>
      <xdr:rowOff>8659</xdr:rowOff>
    </xdr:from>
    <xdr:to>
      <xdr:col>2</xdr:col>
      <xdr:colOff>718451</xdr:colOff>
      <xdr:row>33</xdr:row>
      <xdr:rowOff>394382</xdr:rowOff>
    </xdr:to>
    <xdr:pic>
      <xdr:nvPicPr>
        <xdr:cNvPr id="16" name="Grafik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9" cstate="hqprint">
          <a:extLst>
            <a:ext uri="{28A0092B-C50C-407E-A947-70E740481C1C}">
              <a14:useLocalDpi xmlns:a14="http://schemas.microsoft.com/office/drawing/2010/main"/>
            </a:ext>
          </a:extLst>
        </a:blip>
        <a:srcRect/>
        <a:stretch/>
      </xdr:blipFill>
      <xdr:spPr>
        <a:xfrm>
          <a:off x="1356910" y="8133484"/>
          <a:ext cx="656941" cy="385723"/>
        </a:xfrm>
        <a:prstGeom prst="rect">
          <a:avLst/>
        </a:prstGeom>
      </xdr:spPr>
    </xdr:pic>
    <xdr:clientData/>
  </xdr:twoCellAnchor>
  <xdr:twoCellAnchor editAs="oneCell">
    <xdr:from>
      <xdr:col>2</xdr:col>
      <xdr:colOff>128043</xdr:colOff>
      <xdr:row>34</xdr:row>
      <xdr:rowOff>14226</xdr:rowOff>
    </xdr:from>
    <xdr:to>
      <xdr:col>2</xdr:col>
      <xdr:colOff>651918</xdr:colOff>
      <xdr:row>34</xdr:row>
      <xdr:rowOff>388421</xdr:rowOff>
    </xdr:to>
    <xdr:pic>
      <xdr:nvPicPr>
        <xdr:cNvPr id="17" name="Grafik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a:off x="1423443" y="8539101"/>
          <a:ext cx="523875" cy="374195"/>
        </a:xfrm>
        <a:prstGeom prst="rect">
          <a:avLst/>
        </a:prstGeom>
      </xdr:spPr>
    </xdr:pic>
    <xdr:clientData/>
  </xdr:twoCellAnchor>
  <xdr:twoCellAnchor editAs="oneCell">
    <xdr:from>
      <xdr:col>2</xdr:col>
      <xdr:colOff>118843</xdr:colOff>
      <xdr:row>35</xdr:row>
      <xdr:rowOff>21649</xdr:rowOff>
    </xdr:from>
    <xdr:to>
      <xdr:col>2</xdr:col>
      <xdr:colOff>661117</xdr:colOff>
      <xdr:row>35</xdr:row>
      <xdr:rowOff>381000</xdr:rowOff>
    </xdr:to>
    <xdr:pic>
      <xdr:nvPicPr>
        <xdr:cNvPr id="18" name="Grafik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a:xfrm>
          <a:off x="1414243" y="8946574"/>
          <a:ext cx="542274" cy="359351"/>
        </a:xfrm>
        <a:prstGeom prst="rect">
          <a:avLst/>
        </a:prstGeom>
      </xdr:spPr>
    </xdr:pic>
    <xdr:clientData/>
  </xdr:twoCellAnchor>
  <xdr:twoCellAnchor editAs="oneCell">
    <xdr:from>
      <xdr:col>2</xdr:col>
      <xdr:colOff>141063</xdr:colOff>
      <xdr:row>40</xdr:row>
      <xdr:rowOff>9136</xdr:rowOff>
    </xdr:from>
    <xdr:to>
      <xdr:col>2</xdr:col>
      <xdr:colOff>628199</xdr:colOff>
      <xdr:row>40</xdr:row>
      <xdr:rowOff>391886</xdr:rowOff>
    </xdr:to>
    <xdr:pic>
      <xdr:nvPicPr>
        <xdr:cNvPr id="19" name="Grafik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2" cstate="hqprint">
          <a:extLst>
            <a:ext uri="{28A0092B-C50C-407E-A947-70E740481C1C}">
              <a14:useLocalDpi xmlns:a14="http://schemas.microsoft.com/office/drawing/2010/main"/>
            </a:ext>
          </a:extLst>
        </a:blip>
        <a:srcRect/>
        <a:stretch/>
      </xdr:blipFill>
      <xdr:spPr>
        <a:xfrm>
          <a:off x="1436463" y="10200886"/>
          <a:ext cx="487136" cy="382750"/>
        </a:xfrm>
        <a:prstGeom prst="rect">
          <a:avLst/>
        </a:prstGeom>
      </xdr:spPr>
    </xdr:pic>
    <xdr:clientData/>
  </xdr:twoCellAnchor>
  <xdr:twoCellAnchor editAs="oneCell">
    <xdr:from>
      <xdr:col>2</xdr:col>
      <xdr:colOff>284467</xdr:colOff>
      <xdr:row>41</xdr:row>
      <xdr:rowOff>94609</xdr:rowOff>
    </xdr:from>
    <xdr:to>
      <xdr:col>2</xdr:col>
      <xdr:colOff>495494</xdr:colOff>
      <xdr:row>41</xdr:row>
      <xdr:rowOff>292184</xdr:rowOff>
    </xdr:to>
    <xdr:pic>
      <xdr:nvPicPr>
        <xdr:cNvPr id="20" name="Grafik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a:xfrm>
          <a:off x="1579867" y="10714984"/>
          <a:ext cx="211027" cy="197575"/>
        </a:xfrm>
        <a:prstGeom prst="rect">
          <a:avLst/>
        </a:prstGeom>
      </xdr:spPr>
    </xdr:pic>
    <xdr:clientData/>
  </xdr:twoCellAnchor>
  <xdr:twoCellAnchor editAs="oneCell">
    <xdr:from>
      <xdr:col>2</xdr:col>
      <xdr:colOff>130630</xdr:colOff>
      <xdr:row>45</xdr:row>
      <xdr:rowOff>10886</xdr:rowOff>
    </xdr:from>
    <xdr:to>
      <xdr:col>2</xdr:col>
      <xdr:colOff>638632</xdr:colOff>
      <xdr:row>45</xdr:row>
      <xdr:rowOff>391888</xdr:rowOff>
    </xdr:to>
    <xdr:pic>
      <xdr:nvPicPr>
        <xdr:cNvPr id="21" name="Grafik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6030" y="12345761"/>
          <a:ext cx="508002" cy="381002"/>
        </a:xfrm>
        <a:prstGeom prst="rect">
          <a:avLst/>
        </a:prstGeom>
      </xdr:spPr>
    </xdr:pic>
    <xdr:clientData/>
  </xdr:twoCellAnchor>
  <xdr:twoCellAnchor editAs="oneCell">
    <xdr:from>
      <xdr:col>2</xdr:col>
      <xdr:colOff>130630</xdr:colOff>
      <xdr:row>46</xdr:row>
      <xdr:rowOff>16328</xdr:rowOff>
    </xdr:from>
    <xdr:to>
      <xdr:col>2</xdr:col>
      <xdr:colOff>638632</xdr:colOff>
      <xdr:row>46</xdr:row>
      <xdr:rowOff>397330</xdr:rowOff>
    </xdr:to>
    <xdr:pic>
      <xdr:nvPicPr>
        <xdr:cNvPr id="22" name="Grafik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6030" y="12779828"/>
          <a:ext cx="508002" cy="381002"/>
        </a:xfrm>
        <a:prstGeom prst="rect">
          <a:avLst/>
        </a:prstGeom>
      </xdr:spPr>
    </xdr:pic>
    <xdr:clientData/>
  </xdr:twoCellAnchor>
  <xdr:twoCellAnchor editAs="oneCell">
    <xdr:from>
      <xdr:col>2</xdr:col>
      <xdr:colOff>92858</xdr:colOff>
      <xdr:row>47</xdr:row>
      <xdr:rowOff>75301</xdr:rowOff>
    </xdr:from>
    <xdr:to>
      <xdr:col>2</xdr:col>
      <xdr:colOff>702130</xdr:colOff>
      <xdr:row>47</xdr:row>
      <xdr:rowOff>337458</xdr:rowOff>
    </xdr:to>
    <xdr:pic>
      <xdr:nvPicPr>
        <xdr:cNvPr id="23" name="Grafik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8258" y="13267426"/>
          <a:ext cx="609272" cy="262157"/>
        </a:xfrm>
        <a:prstGeom prst="rect">
          <a:avLst/>
        </a:prstGeom>
      </xdr:spPr>
    </xdr:pic>
    <xdr:clientData/>
  </xdr:twoCellAnchor>
  <xdr:twoCellAnchor editAs="oneCell">
    <xdr:from>
      <xdr:col>2</xdr:col>
      <xdr:colOff>296955</xdr:colOff>
      <xdr:row>42</xdr:row>
      <xdr:rowOff>36990</xdr:rowOff>
    </xdr:from>
    <xdr:to>
      <xdr:col>2</xdr:col>
      <xdr:colOff>524044</xdr:colOff>
      <xdr:row>42</xdr:row>
      <xdr:rowOff>358590</xdr:rowOff>
    </xdr:to>
    <xdr:pic>
      <xdr:nvPicPr>
        <xdr:cNvPr id="24" name="Grafik 23">
          <a:extLst>
            <a:ext uri="{FF2B5EF4-FFF2-40B4-BE49-F238E27FC236}">
              <a16:creationId xmlns:a16="http://schemas.microsoft.com/office/drawing/2014/main" id="{00000000-0008-0000-0400-000018000000}"/>
            </a:ext>
          </a:extLst>
        </xdr:cNvPr>
        <xdr:cNvPicPr>
          <a:picLocks noChangeAspect="1"/>
        </xdr:cNvPicPr>
      </xdr:nvPicPr>
      <xdr:blipFill rotWithShape="1">
        <a:blip xmlns:r="http://schemas.openxmlformats.org/officeDocument/2006/relationships" r:embed="rId12" cstate="hqprint">
          <a:extLst>
            <a:ext uri="{28A0092B-C50C-407E-A947-70E740481C1C}">
              <a14:useLocalDpi xmlns:a14="http://schemas.microsoft.com/office/drawing/2010/main"/>
            </a:ext>
          </a:extLst>
        </a:blip>
        <a:srcRect l="74274" b="53776"/>
        <a:stretch/>
      </xdr:blipFill>
      <xdr:spPr>
        <a:xfrm>
          <a:off x="1592355" y="11085990"/>
          <a:ext cx="227089" cy="321600"/>
        </a:xfrm>
        <a:prstGeom prst="rect">
          <a:avLst/>
        </a:prstGeom>
      </xdr:spPr>
    </xdr:pic>
    <xdr:clientData/>
  </xdr:twoCellAnchor>
  <xdr:twoCellAnchor editAs="oneCell">
    <xdr:from>
      <xdr:col>2</xdr:col>
      <xdr:colOff>118843</xdr:colOff>
      <xdr:row>48</xdr:row>
      <xdr:rowOff>21649</xdr:rowOff>
    </xdr:from>
    <xdr:to>
      <xdr:col>2</xdr:col>
      <xdr:colOff>661117</xdr:colOff>
      <xdr:row>48</xdr:row>
      <xdr:rowOff>381000</xdr:rowOff>
    </xdr:to>
    <xdr:pic>
      <xdr:nvPicPr>
        <xdr:cNvPr id="25" name="Grafik 24">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a:xfrm>
          <a:off x="1414243" y="13642399"/>
          <a:ext cx="542274" cy="359351"/>
        </a:xfrm>
        <a:prstGeom prst="rect">
          <a:avLst/>
        </a:prstGeom>
      </xdr:spPr>
    </xdr:pic>
    <xdr:clientData/>
  </xdr:twoCellAnchor>
  <xdr:oneCellAnchor>
    <xdr:from>
      <xdr:col>2</xdr:col>
      <xdr:colOff>130630</xdr:colOff>
      <xdr:row>43</xdr:row>
      <xdr:rowOff>10886</xdr:rowOff>
    </xdr:from>
    <xdr:ext cx="508002" cy="381002"/>
    <xdr:pic>
      <xdr:nvPicPr>
        <xdr:cNvPr id="26" name="Grafik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6030" y="11488511"/>
          <a:ext cx="508002" cy="381002"/>
        </a:xfrm>
        <a:prstGeom prst="rect">
          <a:avLst/>
        </a:prstGeom>
      </xdr:spPr>
    </xdr:pic>
    <xdr:clientData/>
  </xdr:oneCellAnchor>
  <xdr:oneCellAnchor>
    <xdr:from>
      <xdr:col>2</xdr:col>
      <xdr:colOff>130630</xdr:colOff>
      <xdr:row>44</xdr:row>
      <xdr:rowOff>16328</xdr:rowOff>
    </xdr:from>
    <xdr:ext cx="508002" cy="381002"/>
    <xdr:pic>
      <xdr:nvPicPr>
        <xdr:cNvPr id="27" name="Grafik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6030" y="11922578"/>
          <a:ext cx="508002" cy="381002"/>
        </a:xfrm>
        <a:prstGeom prst="rect">
          <a:avLst/>
        </a:prstGeom>
      </xdr:spPr>
    </xdr:pic>
    <xdr:clientData/>
  </xdr:oneCellAnchor>
  <xdr:oneCellAnchor>
    <xdr:from>
      <xdr:col>2</xdr:col>
      <xdr:colOff>27214</xdr:colOff>
      <xdr:row>24</xdr:row>
      <xdr:rowOff>47624</xdr:rowOff>
    </xdr:from>
    <xdr:ext cx="725533" cy="316366"/>
    <xdr:pic>
      <xdr:nvPicPr>
        <xdr:cNvPr id="28" name="Grafik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1322614" y="5162549"/>
          <a:ext cx="725533" cy="316366"/>
        </a:xfrm>
        <a:prstGeom prst="rect">
          <a:avLst/>
        </a:prstGeom>
      </xdr:spPr>
    </xdr:pic>
    <xdr:clientData/>
  </xdr:oneCellAnchor>
  <xdr:twoCellAnchor editAs="oneCell">
    <xdr:from>
      <xdr:col>2</xdr:col>
      <xdr:colOff>95250</xdr:colOff>
      <xdr:row>25</xdr:row>
      <xdr:rowOff>28575</xdr:rowOff>
    </xdr:from>
    <xdr:to>
      <xdr:col>2</xdr:col>
      <xdr:colOff>702951</xdr:colOff>
      <xdr:row>25</xdr:row>
      <xdr:rowOff>405245</xdr:rowOff>
    </xdr:to>
    <xdr:pic>
      <xdr:nvPicPr>
        <xdr:cNvPr id="29" name="Grafik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a:stretch/>
      </xdr:blipFill>
      <xdr:spPr>
        <a:xfrm>
          <a:off x="1390650" y="5572125"/>
          <a:ext cx="607701" cy="3766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60960</xdr:colOff>
          <xdr:row>8</xdr:row>
          <xdr:rowOff>0</xdr:rowOff>
        </xdr:from>
        <xdr:to>
          <xdr:col>8</xdr:col>
          <xdr:colOff>38100</xdr:colOff>
          <xdr:row>9</xdr:row>
          <xdr:rowOff>0</xdr:rowOff>
        </xdr:to>
        <xdr:sp macro="" textlink="">
          <xdr:nvSpPr>
            <xdr:cNvPr id="17414" name="Option Button 6" hidden="1">
              <a:extLst>
                <a:ext uri="{63B3BB69-23CF-44E3-9099-C40C66FF867C}">
                  <a14:compatExt spid="_x0000_s17414"/>
                </a:ext>
                <a:ext uri="{FF2B5EF4-FFF2-40B4-BE49-F238E27FC236}">
                  <a16:creationId xmlns:a16="http://schemas.microsoft.com/office/drawing/2014/main" id="{00000000-0008-0000-04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0</xdr:rowOff>
        </xdr:from>
        <xdr:to>
          <xdr:col>8</xdr:col>
          <xdr:colOff>38100</xdr:colOff>
          <xdr:row>10</xdr:row>
          <xdr:rowOff>0</xdr:rowOff>
        </xdr:to>
        <xdr:sp macro="" textlink="">
          <xdr:nvSpPr>
            <xdr:cNvPr id="17415" name="Option Button 7" hidden="1">
              <a:extLst>
                <a:ext uri="{63B3BB69-23CF-44E3-9099-C40C66FF867C}">
                  <a14:compatExt spid="_x0000_s17415"/>
                </a:ext>
                <a:ext uri="{FF2B5EF4-FFF2-40B4-BE49-F238E27FC236}">
                  <a16:creationId xmlns:a16="http://schemas.microsoft.com/office/drawing/2014/main" id="{00000000-0008-0000-04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0</xdr:rowOff>
        </xdr:from>
        <xdr:to>
          <xdr:col>8</xdr:col>
          <xdr:colOff>38100</xdr:colOff>
          <xdr:row>11</xdr:row>
          <xdr:rowOff>0</xdr:rowOff>
        </xdr:to>
        <xdr:sp macro="" textlink="">
          <xdr:nvSpPr>
            <xdr:cNvPr id="17416" name="Option Button 8" hidden="1">
              <a:extLst>
                <a:ext uri="{63B3BB69-23CF-44E3-9099-C40C66FF867C}">
                  <a14:compatExt spid="_x0000_s17416"/>
                </a:ext>
                <a:ext uri="{FF2B5EF4-FFF2-40B4-BE49-F238E27FC236}">
                  <a16:creationId xmlns:a16="http://schemas.microsoft.com/office/drawing/2014/main" id="{00000000-0008-0000-04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0</xdr:rowOff>
        </xdr:from>
        <xdr:to>
          <xdr:col>8</xdr:col>
          <xdr:colOff>38100</xdr:colOff>
          <xdr:row>12</xdr:row>
          <xdr:rowOff>0</xdr:rowOff>
        </xdr:to>
        <xdr:sp macro="" textlink="">
          <xdr:nvSpPr>
            <xdr:cNvPr id="17417" name="Option Button 9" hidden="1">
              <a:extLst>
                <a:ext uri="{63B3BB69-23CF-44E3-9099-C40C66FF867C}">
                  <a14:compatExt spid="_x0000_s17417"/>
                </a:ext>
                <a:ext uri="{FF2B5EF4-FFF2-40B4-BE49-F238E27FC236}">
                  <a16:creationId xmlns:a16="http://schemas.microsoft.com/office/drawing/2014/main" id="{00000000-0008-0000-04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373380</xdr:colOff>
          <xdr:row>8</xdr:row>
          <xdr:rowOff>0</xdr:rowOff>
        </xdr:from>
        <xdr:to>
          <xdr:col>10</xdr:col>
          <xdr:colOff>655320</xdr:colOff>
          <xdr:row>9</xdr:row>
          <xdr:rowOff>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0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373380</xdr:colOff>
          <xdr:row>9</xdr:row>
          <xdr:rowOff>0</xdr:rowOff>
        </xdr:from>
        <xdr:to>
          <xdr:col>10</xdr:col>
          <xdr:colOff>822960</xdr:colOff>
          <xdr:row>10</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0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373380</xdr:colOff>
          <xdr:row>10</xdr:row>
          <xdr:rowOff>0</xdr:rowOff>
        </xdr:from>
        <xdr:to>
          <xdr:col>10</xdr:col>
          <xdr:colOff>807720</xdr:colOff>
          <xdr:row>11</xdr:row>
          <xdr:rowOff>0</xdr:rowOff>
        </xdr:to>
        <xdr:sp macro="" textlink="">
          <xdr:nvSpPr>
            <xdr:cNvPr id="17420" name="Option Button 12" hidden="1">
              <a:extLst>
                <a:ext uri="{63B3BB69-23CF-44E3-9099-C40C66FF867C}">
                  <a14:compatExt spid="_x0000_s17420"/>
                </a:ext>
                <a:ext uri="{FF2B5EF4-FFF2-40B4-BE49-F238E27FC236}">
                  <a16:creationId xmlns:a16="http://schemas.microsoft.com/office/drawing/2014/main" id="{00000000-0008-0000-04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373380</xdr:colOff>
          <xdr:row>11</xdr:row>
          <xdr:rowOff>0</xdr:rowOff>
        </xdr:from>
        <xdr:to>
          <xdr:col>10</xdr:col>
          <xdr:colOff>822960</xdr:colOff>
          <xdr:row>12</xdr:row>
          <xdr:rowOff>0</xdr:rowOff>
        </xdr:to>
        <xdr:sp macro="" textlink="">
          <xdr:nvSpPr>
            <xdr:cNvPr id="17421" name="Option Button 13" hidden="1">
              <a:extLst>
                <a:ext uri="{63B3BB69-23CF-44E3-9099-C40C66FF867C}">
                  <a14:compatExt spid="_x0000_s17421"/>
                </a:ext>
                <a:ext uri="{FF2B5EF4-FFF2-40B4-BE49-F238E27FC236}">
                  <a16:creationId xmlns:a16="http://schemas.microsoft.com/office/drawing/2014/main" id="{00000000-0008-0000-04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845820</xdr:colOff>
          <xdr:row>8</xdr:row>
          <xdr:rowOff>22860</xdr:rowOff>
        </xdr:from>
        <xdr:to>
          <xdr:col>12</xdr:col>
          <xdr:colOff>228600</xdr:colOff>
          <xdr:row>8</xdr:row>
          <xdr:rowOff>182880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845820</xdr:colOff>
          <xdr:row>8</xdr:row>
          <xdr:rowOff>182880</xdr:rowOff>
        </xdr:from>
        <xdr:to>
          <xdr:col>12</xdr:col>
          <xdr:colOff>419100</xdr:colOff>
          <xdr:row>9</xdr:row>
          <xdr:rowOff>182880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0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845820</xdr:colOff>
          <xdr:row>9</xdr:row>
          <xdr:rowOff>182880</xdr:rowOff>
        </xdr:from>
        <xdr:to>
          <xdr:col>12</xdr:col>
          <xdr:colOff>419100</xdr:colOff>
          <xdr:row>10</xdr:row>
          <xdr:rowOff>182880</xdr:rowOff>
        </xdr:to>
        <xdr:sp macro="" textlink="">
          <xdr:nvSpPr>
            <xdr:cNvPr id="17424" name="Option Button 16" hidden="1">
              <a:extLst>
                <a:ext uri="{63B3BB69-23CF-44E3-9099-C40C66FF867C}">
                  <a14:compatExt spid="_x0000_s17424"/>
                </a:ext>
                <a:ext uri="{FF2B5EF4-FFF2-40B4-BE49-F238E27FC236}">
                  <a16:creationId xmlns:a16="http://schemas.microsoft.com/office/drawing/2014/main" id="{00000000-0008-0000-04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182880</xdr:rowOff>
        </xdr:from>
        <xdr:to>
          <xdr:col>11</xdr:col>
          <xdr:colOff>7620</xdr:colOff>
          <xdr:row>12</xdr:row>
          <xdr:rowOff>175260</xdr:rowOff>
        </xdr:to>
        <xdr:sp macro="" textlink="">
          <xdr:nvSpPr>
            <xdr:cNvPr id="17425" name="Option Button 17" hidden="1">
              <a:extLst>
                <a:ext uri="{63B3BB69-23CF-44E3-9099-C40C66FF867C}">
                  <a14:compatExt spid="_x0000_s17425"/>
                </a:ext>
                <a:ext uri="{FF2B5EF4-FFF2-40B4-BE49-F238E27FC236}">
                  <a16:creationId xmlns:a16="http://schemas.microsoft.com/office/drawing/2014/main" id="{00000000-0008-0000-04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9</xdr:row>
          <xdr:rowOff>137160</xdr:rowOff>
        </xdr:from>
        <xdr:to>
          <xdr:col>12</xdr:col>
          <xdr:colOff>579120</xdr:colOff>
          <xdr:row>10</xdr:row>
          <xdr:rowOff>38100</xdr:rowOff>
        </xdr:to>
        <xdr:sp macro="" textlink="">
          <xdr:nvSpPr>
            <xdr:cNvPr id="17426" name="Option Button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151459</xdr:colOff>
      <xdr:row>58</xdr:row>
      <xdr:rowOff>52129</xdr:rowOff>
    </xdr:from>
    <xdr:to>
      <xdr:col>2</xdr:col>
      <xdr:colOff>630593</xdr:colOff>
      <xdr:row>58</xdr:row>
      <xdr:rowOff>411480</xdr:rowOff>
    </xdr:to>
    <xdr:pic>
      <xdr:nvPicPr>
        <xdr:cNvPr id="43" name="Grafik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6859" y="17111404"/>
          <a:ext cx="479134" cy="359351"/>
        </a:xfrm>
        <a:prstGeom prst="rect">
          <a:avLst/>
        </a:prstGeom>
      </xdr:spPr>
    </xdr:pic>
    <xdr:clientData/>
  </xdr:twoCellAnchor>
  <xdr:twoCellAnchor editAs="oneCell">
    <xdr:from>
      <xdr:col>2</xdr:col>
      <xdr:colOff>151459</xdr:colOff>
      <xdr:row>59</xdr:row>
      <xdr:rowOff>36889</xdr:rowOff>
    </xdr:from>
    <xdr:to>
      <xdr:col>2</xdr:col>
      <xdr:colOff>630593</xdr:colOff>
      <xdr:row>59</xdr:row>
      <xdr:rowOff>396239</xdr:rowOff>
    </xdr:to>
    <xdr:pic>
      <xdr:nvPicPr>
        <xdr:cNvPr id="44" name="Grafik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46859" y="17524789"/>
          <a:ext cx="479134" cy="359350"/>
        </a:xfrm>
        <a:prstGeom prst="rect">
          <a:avLst/>
        </a:prstGeom>
      </xdr:spPr>
    </xdr:pic>
    <xdr:clientData/>
  </xdr:twoCellAnchor>
  <xdr:twoCellAnchor editAs="oneCell">
    <xdr:from>
      <xdr:col>2</xdr:col>
      <xdr:colOff>151459</xdr:colOff>
      <xdr:row>57</xdr:row>
      <xdr:rowOff>197610</xdr:rowOff>
    </xdr:from>
    <xdr:to>
      <xdr:col>2</xdr:col>
      <xdr:colOff>630593</xdr:colOff>
      <xdr:row>57</xdr:row>
      <xdr:rowOff>250758</xdr:rowOff>
    </xdr:to>
    <xdr:pic>
      <xdr:nvPicPr>
        <xdr:cNvPr id="45" name="Grafik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46859" y="16828260"/>
          <a:ext cx="479134" cy="53148"/>
        </a:xfrm>
        <a:prstGeom prst="rect">
          <a:avLst/>
        </a:prstGeom>
      </xdr:spPr>
    </xdr:pic>
    <xdr:clientData/>
  </xdr:twoCellAnchor>
  <xdr:twoCellAnchor editAs="oneCell">
    <xdr:from>
      <xdr:col>2</xdr:col>
      <xdr:colOff>170447</xdr:colOff>
      <xdr:row>60</xdr:row>
      <xdr:rowOff>52000</xdr:rowOff>
    </xdr:from>
    <xdr:to>
      <xdr:col>2</xdr:col>
      <xdr:colOff>611605</xdr:colOff>
      <xdr:row>60</xdr:row>
      <xdr:rowOff>380999</xdr:rowOff>
    </xdr:to>
    <xdr:pic>
      <xdr:nvPicPr>
        <xdr:cNvPr id="46" name="Grafik 45">
          <a:extLst>
            <a:ext uri="{FF2B5EF4-FFF2-40B4-BE49-F238E27FC236}">
              <a16:creationId xmlns:a16="http://schemas.microsoft.com/office/drawing/2014/main" id="{00000000-0008-0000-0400-00002E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1693" t="23628" r="29023" b="32427"/>
        <a:stretch/>
      </xdr:blipFill>
      <xdr:spPr>
        <a:xfrm>
          <a:off x="1465847" y="17968525"/>
          <a:ext cx="441158" cy="328999"/>
        </a:xfrm>
        <a:prstGeom prst="rect">
          <a:avLst/>
        </a:prstGeom>
      </xdr:spPr>
    </xdr:pic>
    <xdr:clientData/>
  </xdr:twoCellAnchor>
  <xdr:oneCellAnchor>
    <xdr:from>
      <xdr:col>2</xdr:col>
      <xdr:colOff>213058</xdr:colOff>
      <xdr:row>61</xdr:row>
      <xdr:rowOff>40105</xdr:rowOff>
    </xdr:from>
    <xdr:ext cx="355936" cy="325856"/>
    <xdr:pic>
      <xdr:nvPicPr>
        <xdr:cNvPr id="47" name="Grafik 46">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1231" t="15316" r="26126" b="26126"/>
        <a:stretch/>
      </xdr:blipFill>
      <xdr:spPr>
        <a:xfrm>
          <a:off x="1508458" y="18385255"/>
          <a:ext cx="355936" cy="325856"/>
        </a:xfrm>
        <a:prstGeom prst="rect">
          <a:avLst/>
        </a:prstGeom>
      </xdr:spPr>
    </xdr:pic>
    <xdr:clientData/>
  </xdr:oneCellAnchor>
  <xdr:oneCellAnchor>
    <xdr:from>
      <xdr:col>2</xdr:col>
      <xdr:colOff>135355</xdr:colOff>
      <xdr:row>62</xdr:row>
      <xdr:rowOff>40104</xdr:rowOff>
    </xdr:from>
    <xdr:ext cx="511342" cy="335882"/>
    <xdr:pic>
      <xdr:nvPicPr>
        <xdr:cNvPr id="48" name="Grafik 47">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6366" t="5010" r="11059" b="23481"/>
        <a:stretch/>
      </xdr:blipFill>
      <xdr:spPr>
        <a:xfrm>
          <a:off x="1430755" y="18813879"/>
          <a:ext cx="511342" cy="335882"/>
        </a:xfrm>
        <a:prstGeom prst="rect">
          <a:avLst/>
        </a:prstGeom>
      </xdr:spPr>
    </xdr:pic>
    <xdr:clientData/>
  </xdr:oneCellAnchor>
  <xdr:oneCellAnchor>
    <xdr:from>
      <xdr:col>2</xdr:col>
      <xdr:colOff>273962</xdr:colOff>
      <xdr:row>63</xdr:row>
      <xdr:rowOff>95250</xdr:rowOff>
    </xdr:from>
    <xdr:ext cx="274234" cy="230606"/>
    <xdr:pic>
      <xdr:nvPicPr>
        <xdr:cNvPr id="49" name="Grafik 48">
          <a:extLst>
            <a:ext uri="{FF2B5EF4-FFF2-40B4-BE49-F238E27FC236}">
              <a16:creationId xmlns:a16="http://schemas.microsoft.com/office/drawing/2014/main" id="{00000000-0008-0000-0400-000031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36111" t="30990" r="33333" b="30469"/>
        <a:stretch/>
      </xdr:blipFill>
      <xdr:spPr>
        <a:xfrm>
          <a:off x="1569362" y="19297650"/>
          <a:ext cx="274234" cy="230606"/>
        </a:xfrm>
        <a:prstGeom prst="rect">
          <a:avLst/>
        </a:prstGeom>
      </xdr:spPr>
    </xdr:pic>
    <xdr:clientData/>
  </xdr:oneCellAnchor>
  <xdr:oneCellAnchor>
    <xdr:from>
      <xdr:col>2</xdr:col>
      <xdr:colOff>131307</xdr:colOff>
      <xdr:row>64</xdr:row>
      <xdr:rowOff>35090</xdr:rowOff>
    </xdr:from>
    <xdr:ext cx="524452" cy="335884"/>
    <xdr:pic>
      <xdr:nvPicPr>
        <xdr:cNvPr id="50" name="Grafik 49">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6667" t="13333" r="17407" b="23334"/>
        <a:stretch/>
      </xdr:blipFill>
      <xdr:spPr>
        <a:xfrm>
          <a:off x="1426707" y="19666115"/>
          <a:ext cx="524452" cy="335884"/>
        </a:xfrm>
        <a:prstGeom prst="rect">
          <a:avLst/>
        </a:prstGeom>
      </xdr:spPr>
    </xdr:pic>
    <xdr:clientData/>
  </xdr:oneCellAnchor>
  <xdr:oneCellAnchor>
    <xdr:from>
      <xdr:col>2</xdr:col>
      <xdr:colOff>230605</xdr:colOff>
      <xdr:row>65</xdr:row>
      <xdr:rowOff>103722</xdr:rowOff>
    </xdr:from>
    <xdr:ext cx="355934" cy="208650"/>
    <xdr:pic>
      <xdr:nvPicPr>
        <xdr:cNvPr id="51" name="Grafik 50">
          <a:extLst>
            <a:ext uri="{FF2B5EF4-FFF2-40B4-BE49-F238E27FC236}">
              <a16:creationId xmlns:a16="http://schemas.microsoft.com/office/drawing/2014/main" id="{00000000-0008-0000-0400-00003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0916" t="25191" r="24810" b="35878"/>
        <a:stretch/>
      </xdr:blipFill>
      <xdr:spPr>
        <a:xfrm>
          <a:off x="1526005" y="20163372"/>
          <a:ext cx="355934" cy="208650"/>
        </a:xfrm>
        <a:prstGeom prst="rect">
          <a:avLst/>
        </a:prstGeom>
      </xdr:spPr>
    </xdr:pic>
    <xdr:clientData/>
  </xdr:oneCellAnchor>
  <xdr:oneCellAnchor>
    <xdr:from>
      <xdr:col>2</xdr:col>
      <xdr:colOff>63077</xdr:colOff>
      <xdr:row>66</xdr:row>
      <xdr:rowOff>25275</xdr:rowOff>
    </xdr:from>
    <xdr:ext cx="643778" cy="362125"/>
    <xdr:pic>
      <xdr:nvPicPr>
        <xdr:cNvPr id="52" name="Grafik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58477" y="20513550"/>
          <a:ext cx="643778" cy="362125"/>
        </a:xfrm>
        <a:prstGeom prst="rect">
          <a:avLst/>
        </a:prstGeom>
      </xdr:spPr>
    </xdr:pic>
    <xdr:clientData/>
  </xdr:oneCellAnchor>
  <xdr:oneCellAnchor>
    <xdr:from>
      <xdr:col>2</xdr:col>
      <xdr:colOff>63077</xdr:colOff>
      <xdr:row>67</xdr:row>
      <xdr:rowOff>25275</xdr:rowOff>
    </xdr:from>
    <xdr:ext cx="643778" cy="362126"/>
    <xdr:pic>
      <xdr:nvPicPr>
        <xdr:cNvPr id="53" name="Grafik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58477" y="20942175"/>
          <a:ext cx="643778" cy="362126"/>
        </a:xfrm>
        <a:prstGeom prst="rect">
          <a:avLst/>
        </a:prstGeom>
      </xdr:spPr>
    </xdr:pic>
    <xdr:clientData/>
  </xdr:oneCellAnchor>
  <xdr:oneCellAnchor>
    <xdr:from>
      <xdr:col>2</xdr:col>
      <xdr:colOff>189453</xdr:colOff>
      <xdr:row>69</xdr:row>
      <xdr:rowOff>66173</xdr:rowOff>
    </xdr:from>
    <xdr:ext cx="391027" cy="324854"/>
    <xdr:pic>
      <xdr:nvPicPr>
        <xdr:cNvPr id="54" name="Grafik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877" t="13786" r="18635" b="11458"/>
        <a:stretch/>
      </xdr:blipFill>
      <xdr:spPr>
        <a:xfrm>
          <a:off x="1484853" y="21840323"/>
          <a:ext cx="391027" cy="324854"/>
        </a:xfrm>
        <a:prstGeom prst="rect">
          <a:avLst/>
        </a:prstGeom>
      </xdr:spPr>
    </xdr:pic>
    <xdr:clientData/>
  </xdr:oneCellAnchor>
  <xdr:oneCellAnchor>
    <xdr:from>
      <xdr:col>2</xdr:col>
      <xdr:colOff>143549</xdr:colOff>
      <xdr:row>70</xdr:row>
      <xdr:rowOff>25275</xdr:rowOff>
    </xdr:from>
    <xdr:ext cx="482834" cy="362126"/>
    <xdr:pic>
      <xdr:nvPicPr>
        <xdr:cNvPr id="55" name="Grafik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38949" y="22228050"/>
          <a:ext cx="482834" cy="362126"/>
        </a:xfrm>
        <a:prstGeom prst="rect">
          <a:avLst/>
        </a:prstGeom>
      </xdr:spPr>
    </xdr:pic>
    <xdr:clientData/>
  </xdr:oneCellAnchor>
  <xdr:oneCellAnchor>
    <xdr:from>
      <xdr:col>2</xdr:col>
      <xdr:colOff>189453</xdr:colOff>
      <xdr:row>68</xdr:row>
      <xdr:rowOff>66173</xdr:rowOff>
    </xdr:from>
    <xdr:ext cx="391027" cy="324854"/>
    <xdr:pic>
      <xdr:nvPicPr>
        <xdr:cNvPr id="56" name="Grafik 55">
          <a:extLst>
            <a:ext uri="{FF2B5EF4-FFF2-40B4-BE49-F238E27FC236}">
              <a16:creationId xmlns:a16="http://schemas.microsoft.com/office/drawing/2014/main" id="{00000000-0008-0000-0400-000038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877" t="13786" r="18635" b="11458"/>
        <a:stretch/>
      </xdr:blipFill>
      <xdr:spPr>
        <a:xfrm>
          <a:off x="1484853" y="21411698"/>
          <a:ext cx="391027" cy="3248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12</xdr:col>
          <xdr:colOff>594360</xdr:colOff>
          <xdr:row>8</xdr:row>
          <xdr:rowOff>83820</xdr:rowOff>
        </xdr:from>
        <xdr:to>
          <xdr:col>12</xdr:col>
          <xdr:colOff>640080</xdr:colOff>
          <xdr:row>8</xdr:row>
          <xdr:rowOff>152400</xdr:rowOff>
        </xdr:to>
        <xdr:sp macro="" textlink="">
          <xdr:nvSpPr>
            <xdr:cNvPr id="17427" name="Option Button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372300</xdr:colOff>
      <xdr:row>56</xdr:row>
      <xdr:rowOff>29269</xdr:rowOff>
    </xdr:from>
    <xdr:ext cx="37453" cy="359351"/>
    <xdr:pic>
      <xdr:nvPicPr>
        <xdr:cNvPr id="58" name="Grafik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667700" y="16231294"/>
          <a:ext cx="37453" cy="359351"/>
        </a:xfrm>
        <a:prstGeom prst="rect">
          <a:avLst/>
        </a:prstGeom>
      </xdr:spPr>
    </xdr:pic>
    <xdr:clientData/>
  </xdr:oneCellAnchor>
  <xdr:twoCellAnchor>
    <xdr:from>
      <xdr:col>2</xdr:col>
      <xdr:colOff>123265</xdr:colOff>
      <xdr:row>53</xdr:row>
      <xdr:rowOff>22412</xdr:rowOff>
    </xdr:from>
    <xdr:to>
      <xdr:col>2</xdr:col>
      <xdr:colOff>616324</xdr:colOff>
      <xdr:row>53</xdr:row>
      <xdr:rowOff>409125</xdr:rowOff>
    </xdr:to>
    <xdr:pic>
      <xdr:nvPicPr>
        <xdr:cNvPr id="59" name="Grafik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29"/>
        <a:stretch>
          <a:fillRect/>
        </a:stretch>
      </xdr:blipFill>
      <xdr:spPr>
        <a:xfrm>
          <a:off x="1418665" y="14938562"/>
          <a:ext cx="493059" cy="386713"/>
        </a:xfrm>
        <a:prstGeom prst="rect">
          <a:avLst/>
        </a:prstGeom>
      </xdr:spPr>
    </xdr:pic>
    <xdr:clientData/>
  </xdr:twoCellAnchor>
  <xdr:twoCellAnchor>
    <xdr:from>
      <xdr:col>2</xdr:col>
      <xdr:colOff>123265</xdr:colOff>
      <xdr:row>54</xdr:row>
      <xdr:rowOff>22412</xdr:rowOff>
    </xdr:from>
    <xdr:to>
      <xdr:col>2</xdr:col>
      <xdr:colOff>616324</xdr:colOff>
      <xdr:row>54</xdr:row>
      <xdr:rowOff>409125</xdr:rowOff>
    </xdr:to>
    <xdr:pic>
      <xdr:nvPicPr>
        <xdr:cNvPr id="60" name="Grafik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29"/>
        <a:stretch>
          <a:fillRect/>
        </a:stretch>
      </xdr:blipFill>
      <xdr:spPr>
        <a:xfrm>
          <a:off x="1418665" y="15367187"/>
          <a:ext cx="493059" cy="386713"/>
        </a:xfrm>
        <a:prstGeom prst="rect">
          <a:avLst/>
        </a:prstGeom>
      </xdr:spPr>
    </xdr:pic>
    <xdr:clientData/>
  </xdr:twoCellAnchor>
  <xdr:twoCellAnchor>
    <xdr:from>
      <xdr:col>2</xdr:col>
      <xdr:colOff>123265</xdr:colOff>
      <xdr:row>55</xdr:row>
      <xdr:rowOff>22412</xdr:rowOff>
    </xdr:from>
    <xdr:to>
      <xdr:col>2</xdr:col>
      <xdr:colOff>616324</xdr:colOff>
      <xdr:row>55</xdr:row>
      <xdr:rowOff>409125</xdr:rowOff>
    </xdr:to>
    <xdr:pic>
      <xdr:nvPicPr>
        <xdr:cNvPr id="61" name="Grafik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29"/>
        <a:stretch>
          <a:fillRect/>
        </a:stretch>
      </xdr:blipFill>
      <xdr:spPr>
        <a:xfrm>
          <a:off x="1418665" y="15795812"/>
          <a:ext cx="493059" cy="386713"/>
        </a:xfrm>
        <a:prstGeom prst="rect">
          <a:avLst/>
        </a:prstGeom>
      </xdr:spPr>
    </xdr:pic>
    <xdr:clientData/>
  </xdr:twoCellAnchor>
  <xdr:twoCellAnchor editAs="oneCell">
    <xdr:from>
      <xdr:col>2</xdr:col>
      <xdr:colOff>224118</xdr:colOff>
      <xdr:row>1</xdr:row>
      <xdr:rowOff>44823</xdr:rowOff>
    </xdr:from>
    <xdr:to>
      <xdr:col>4</xdr:col>
      <xdr:colOff>87089</xdr:colOff>
      <xdr:row>3</xdr:row>
      <xdr:rowOff>100852</xdr:rowOff>
    </xdr:to>
    <xdr:pic>
      <xdr:nvPicPr>
        <xdr:cNvPr id="64" name="Grafik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30"/>
        <a:stretch>
          <a:fillRect/>
        </a:stretch>
      </xdr:blipFill>
      <xdr:spPr>
        <a:xfrm>
          <a:off x="1524000" y="392205"/>
          <a:ext cx="1499030" cy="5939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619125</xdr:colOff>
      <xdr:row>2</xdr:row>
      <xdr:rowOff>400050</xdr:rowOff>
    </xdr:from>
    <xdr:to>
      <xdr:col>9</xdr:col>
      <xdr:colOff>256332</xdr:colOff>
      <xdr:row>9</xdr:row>
      <xdr:rowOff>47454</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19125" y="781050"/>
          <a:ext cx="6742857" cy="1371429"/>
        </a:xfrm>
        <a:prstGeom prst="rect">
          <a:avLst/>
        </a:prstGeom>
      </xdr:spPr>
    </xdr:pic>
    <xdr:clientData/>
  </xdr:twoCellAnchor>
  <xdr:twoCellAnchor editAs="oneCell">
    <xdr:from>
      <xdr:col>0</xdr:col>
      <xdr:colOff>704850</xdr:colOff>
      <xdr:row>0</xdr:row>
      <xdr:rowOff>257175</xdr:rowOff>
    </xdr:from>
    <xdr:to>
      <xdr:col>1</xdr:col>
      <xdr:colOff>760740</xdr:colOff>
      <xdr:row>2</xdr:row>
      <xdr:rowOff>38100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04850" y="257175"/>
          <a:ext cx="1370340" cy="542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296351</xdr:colOff>
      <xdr:row>0</xdr:row>
      <xdr:rowOff>179917</xdr:rowOff>
    </xdr:from>
    <xdr:to>
      <xdr:col>9</xdr:col>
      <xdr:colOff>140325</xdr:colOff>
      <xdr:row>8</xdr:row>
      <xdr:rowOff>137583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96351" y="179917"/>
          <a:ext cx="6901999" cy="1481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0</xdr:colOff>
      <xdr:row>11</xdr:row>
      <xdr:rowOff>297997</xdr:rowOff>
    </xdr:from>
    <xdr:ext cx="65" cy="172227"/>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3810000" y="22887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CH" sz="1100"/>
        </a:p>
      </xdr:txBody>
    </xdr:sp>
    <xdr:clientData/>
  </xdr:oneCellAnchor>
  <xdr:oneCellAnchor>
    <xdr:from>
      <xdr:col>8</xdr:col>
      <xdr:colOff>54433</xdr:colOff>
      <xdr:row>0</xdr:row>
      <xdr:rowOff>0</xdr:rowOff>
    </xdr:from>
    <xdr:ext cx="13906501" cy="8640538"/>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70" t="13192" r="9055" b="1585"/>
        <a:stretch/>
      </xdr:blipFill>
      <xdr:spPr>
        <a:xfrm rot="5400000">
          <a:off x="8783415" y="-2632982"/>
          <a:ext cx="8640538" cy="13906501"/>
        </a:xfrm>
        <a:prstGeom prst="rect">
          <a:avLst/>
        </a:prstGeom>
      </xdr:spPr>
    </xdr:pic>
    <xdr:clientData/>
  </xdr:oneCellAnchor>
  <xdr:oneCellAnchor>
    <xdr:from>
      <xdr:col>8</xdr:col>
      <xdr:colOff>40821</xdr:colOff>
      <xdr:row>28</xdr:row>
      <xdr:rowOff>13604</xdr:rowOff>
    </xdr:from>
    <xdr:ext cx="13809358" cy="3850823"/>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089" t="4658" r="3757"/>
        <a:stretch/>
      </xdr:blipFill>
      <xdr:spPr>
        <a:xfrm>
          <a:off x="6136821" y="5347604"/>
          <a:ext cx="13809358" cy="3850823"/>
        </a:xfrm>
        <a:prstGeom prst="rect">
          <a:avLst/>
        </a:prstGeom>
      </xdr:spPr>
    </xdr:pic>
    <xdr:clientData/>
  </xdr:oneCellAnchor>
  <xdr:twoCellAnchor editAs="oneCell">
    <xdr:from>
      <xdr:col>0</xdr:col>
      <xdr:colOff>95250</xdr:colOff>
      <xdr:row>0</xdr:row>
      <xdr:rowOff>272142</xdr:rowOff>
    </xdr:from>
    <xdr:to>
      <xdr:col>6</xdr:col>
      <xdr:colOff>66376</xdr:colOff>
      <xdr:row>8</xdr:row>
      <xdr:rowOff>421822</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stretch>
          <a:fillRect/>
        </a:stretch>
      </xdr:blipFill>
      <xdr:spPr>
        <a:xfrm>
          <a:off x="95250" y="272142"/>
          <a:ext cx="9496126" cy="2081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275167</xdr:colOff>
      <xdr:row>0</xdr:row>
      <xdr:rowOff>243417</xdr:rowOff>
    </xdr:from>
    <xdr:to>
      <xdr:col>8</xdr:col>
      <xdr:colOff>156908</xdr:colOff>
      <xdr:row>6</xdr:row>
      <xdr:rowOff>243417</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75167" y="243417"/>
          <a:ext cx="6951408" cy="1524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CHWEIZ\DATA_dc-niederuzwill\Prefa\PVC\PVCB\2_Objekte\6\6598%20Tenero\20-457%20LA%20DILIGENZA%20-%20TENERO%20322000209\20-822%20La%20DILIGENZA%20Facciata%20Nord\Stkl%20Opt%20Checkliste\STKL._18.11.%20La%20Diligenza%20Facciata%20NO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uedeTho\CAG-Holding\Standarddokumente%20-%20Standarddokumente%20AT\02%20Technik\11%20Vorlagen%20(templates)\03%20Erhebungsb&#246;gen\02110304_AT_Erhebungsbogen_Fassade%20PREFABOND_PREFA_2021-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efa\PAT\PATA\PROJEKTE%20-%20INTERN\Erhebungsb&#246;gen\Erhebungsbogen_DACH\2021-02-24_Erhebungsbogen_DACH\02110301_AT_Erhebungsbogen%20Dach_PREFA_202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chtige Infos"/>
      <sheetName val="Objektdaten"/>
      <sheetName val="PREFABond"/>
      <sheetName val=" Blindmodul &amp; Tafelblech"/>
      <sheetName val="ZUBEHÖR VERBUNDPLATTEN "/>
      <sheetName val="Tabelle1"/>
      <sheetName val="Mehrkosten Transport mit Kran"/>
      <sheetName val="Daten PLZ"/>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BOND"/>
      <sheetName val="Versionsverlauf"/>
      <sheetName val="Sprachindex"/>
    </sheetNames>
    <sheetDataSet>
      <sheetData sheetId="0"/>
      <sheetData sheetId="1" refreshError="1"/>
      <sheetData sheetId="2">
        <row r="1">
          <cell r="A1" t="str">
            <v>_INDEX</v>
          </cell>
          <cell r="B1" t="str">
            <v>_DEUTSCH (DE)</v>
          </cell>
          <cell r="C1" t="str">
            <v>_ENGLISCH</v>
          </cell>
          <cell r="D1" t="str">
            <v>_FRANZÖSISCH</v>
          </cell>
          <cell r="E1" t="str">
            <v>_ITALIENISCH</v>
          </cell>
          <cell r="F1" t="str">
            <v>_Tschechisch</v>
          </cell>
          <cell r="G1" t="str">
            <v>_Polnisch</v>
          </cell>
          <cell r="H1" t="str">
            <v>_Ungarisch</v>
          </cell>
          <cell r="I1" t="str">
            <v>_Slowakisch</v>
          </cell>
          <cell r="J1" t="str">
            <v>_Niederländisch</v>
          </cell>
          <cell r="K1" t="str">
            <v>_Slovenisch</v>
          </cell>
          <cell r="L1" t="str">
            <v>_Schwedisch</v>
          </cell>
          <cell r="M1" t="str">
            <v>_Dänisch</v>
          </cell>
          <cell r="N1" t="str">
            <v>_Norwegisch</v>
          </cell>
          <cell r="O1" t="str">
            <v>_Kroatisch</v>
          </cell>
          <cell r="P1" t="str">
            <v>_DEUTSCH (AT)</v>
          </cell>
        </row>
        <row r="2">
          <cell r="A2">
            <v>1</v>
          </cell>
          <cell r="B2">
            <v>250</v>
          </cell>
          <cell r="C2">
            <v>250</v>
          </cell>
          <cell r="D2" t="str">
            <v>250</v>
          </cell>
          <cell r="E2">
            <v>250</v>
          </cell>
          <cell r="F2">
            <v>250</v>
          </cell>
          <cell r="G2">
            <v>250</v>
          </cell>
          <cell r="H2">
            <v>250</v>
          </cell>
          <cell r="I2">
            <v>250</v>
          </cell>
          <cell r="J2">
            <v>250</v>
          </cell>
          <cell r="K2">
            <v>250</v>
          </cell>
          <cell r="L2">
            <v>250</v>
          </cell>
          <cell r="M2">
            <v>250</v>
          </cell>
          <cell r="N2">
            <v>250</v>
          </cell>
          <cell r="O2">
            <v>250</v>
          </cell>
          <cell r="P2">
            <v>250</v>
          </cell>
        </row>
        <row r="3">
          <cell r="A3">
            <v>2</v>
          </cell>
          <cell r="B3">
            <v>280</v>
          </cell>
          <cell r="C3">
            <v>280</v>
          </cell>
          <cell r="D3" t="str">
            <v>280</v>
          </cell>
          <cell r="E3">
            <v>280</v>
          </cell>
          <cell r="F3">
            <v>280</v>
          </cell>
          <cell r="G3">
            <v>280</v>
          </cell>
          <cell r="H3">
            <v>280</v>
          </cell>
          <cell r="I3">
            <v>280</v>
          </cell>
          <cell r="J3">
            <v>280</v>
          </cell>
          <cell r="K3">
            <v>280</v>
          </cell>
          <cell r="L3">
            <v>280</v>
          </cell>
          <cell r="M3">
            <v>280</v>
          </cell>
          <cell r="N3">
            <v>280</v>
          </cell>
          <cell r="O3">
            <v>280</v>
          </cell>
          <cell r="P3">
            <v>280</v>
          </cell>
        </row>
        <row r="4">
          <cell r="A4">
            <v>3</v>
          </cell>
          <cell r="B4">
            <v>333</v>
          </cell>
          <cell r="C4">
            <v>333</v>
          </cell>
          <cell r="D4" t="str">
            <v>333</v>
          </cell>
          <cell r="E4">
            <v>333</v>
          </cell>
          <cell r="F4">
            <v>333</v>
          </cell>
          <cell r="G4">
            <v>333</v>
          </cell>
          <cell r="H4">
            <v>333</v>
          </cell>
          <cell r="I4">
            <v>333</v>
          </cell>
          <cell r="J4">
            <v>333</v>
          </cell>
          <cell r="K4">
            <v>333</v>
          </cell>
          <cell r="L4">
            <v>333</v>
          </cell>
          <cell r="M4">
            <v>333</v>
          </cell>
          <cell r="N4">
            <v>333</v>
          </cell>
          <cell r="O4">
            <v>333</v>
          </cell>
          <cell r="P4">
            <v>333</v>
          </cell>
        </row>
        <row r="5">
          <cell r="A5">
            <v>4</v>
          </cell>
          <cell r="B5">
            <v>400</v>
          </cell>
          <cell r="C5">
            <v>400</v>
          </cell>
          <cell r="D5" t="str">
            <v>400</v>
          </cell>
          <cell r="E5">
            <v>400</v>
          </cell>
          <cell r="F5">
            <v>400</v>
          </cell>
          <cell r="G5">
            <v>400</v>
          </cell>
          <cell r="H5">
            <v>400</v>
          </cell>
          <cell r="I5">
            <v>400</v>
          </cell>
          <cell r="J5">
            <v>400</v>
          </cell>
          <cell r="K5">
            <v>400</v>
          </cell>
          <cell r="L5">
            <v>400</v>
          </cell>
          <cell r="M5">
            <v>400</v>
          </cell>
          <cell r="N5">
            <v>400</v>
          </cell>
          <cell r="O5">
            <v>400</v>
          </cell>
          <cell r="P5">
            <v>400</v>
          </cell>
        </row>
        <row r="6">
          <cell r="A6">
            <v>5</v>
          </cell>
          <cell r="B6">
            <v>500</v>
          </cell>
          <cell r="C6">
            <v>500</v>
          </cell>
          <cell r="D6" t="str">
            <v>500</v>
          </cell>
          <cell r="E6">
            <v>500</v>
          </cell>
          <cell r="F6">
            <v>500</v>
          </cell>
          <cell r="G6">
            <v>500</v>
          </cell>
          <cell r="H6">
            <v>500</v>
          </cell>
          <cell r="I6">
            <v>500</v>
          </cell>
          <cell r="J6">
            <v>500</v>
          </cell>
          <cell r="K6">
            <v>500</v>
          </cell>
          <cell r="L6">
            <v>500</v>
          </cell>
          <cell r="M6">
            <v>500</v>
          </cell>
          <cell r="N6">
            <v>500</v>
          </cell>
          <cell r="O6">
            <v>500</v>
          </cell>
          <cell r="P6">
            <v>500</v>
          </cell>
        </row>
        <row r="7">
          <cell r="A7">
            <v>6</v>
          </cell>
          <cell r="B7" t="str">
            <v>(4,5 × 45 mm; 250 Stk./Pkt)</v>
          </cell>
          <cell r="C7" t="str">
            <v>(4.5 × 45 mm, 250 pc./package)</v>
          </cell>
          <cell r="D7" t="str">
            <v>(4,5 × 45 mm ; 250 par paquet)</v>
          </cell>
          <cell r="E7" t="str">
            <v>(4,5 x 45 mm, 250 Pz/CF)</v>
          </cell>
          <cell r="F7" t="str">
            <v>(4,5 x 45 mm, 250 ks/balení)</v>
          </cell>
          <cell r="G7" t="str">
            <v>(4.5 × 45 mm, 250 szt./opak.)</v>
          </cell>
          <cell r="H7" t="str">
            <v>(4,5 x 45 mm, 250 db/dob)</v>
          </cell>
          <cell r="I7" t="str">
            <v>(4,5 x 45 mm, 250 ks/balenie)</v>
          </cell>
          <cell r="J7" t="str">
            <v>(4,5 x 45 mm, 250 stks./pkt)</v>
          </cell>
          <cell r="K7" t="str">
            <v>(4,5 x 45 mm, 250 kos/pakiranje)</v>
          </cell>
          <cell r="L7" t="str">
            <v>(4,5 x 45 mm, 250 st./paket)</v>
          </cell>
          <cell r="M7" t="str">
            <v>(4,5 x 45 mm, 250 stk./pakke)</v>
          </cell>
          <cell r="N7" t="str">
            <v>(4,5 x 45 mm, 250 stk./pakke)</v>
          </cell>
          <cell r="P7" t="str">
            <v>(4,5 × 45 mm; 250 Stk./Pkt)</v>
          </cell>
        </row>
        <row r="8">
          <cell r="A8">
            <v>7</v>
          </cell>
          <cell r="B8" t="str">
            <v>(4,5 × 45 mm; 250 Stk./Pkt; blank)</v>
          </cell>
          <cell r="C8" t="str">
            <v>(4.5 × 45 mm, 250 pc./package, uncoated)</v>
          </cell>
          <cell r="D8" t="str">
            <v>(4,5 × 45 mm ; 250 par paquet ; aluminium naturel)</v>
          </cell>
          <cell r="E8" t="str">
            <v>(4,5 x 45 mm, 250 Pz/CF, naturale)</v>
          </cell>
          <cell r="F8" t="str">
            <v>(4,5 x 45 mm, 250 ks/balení, přírodní)</v>
          </cell>
          <cell r="G8" t="str">
            <v>(4.5 × 45 mm, 250 szt./opak., kol. naturalny)</v>
          </cell>
          <cell r="H8" t="str">
            <v>(4,5 x 45 mm, 250 db/dob, natúr)</v>
          </cell>
          <cell r="I8" t="str">
            <v>(4,5 x 45 mm, 250 ks/balenie, prírodný hliník</v>
          </cell>
          <cell r="J8" t="str">
            <v>(4,5 x 45 mm, 250 stks./pkt, blank)</v>
          </cell>
          <cell r="K8" t="str">
            <v>(4,5 x 45 mm, 250 kos/pakiranje, natur)</v>
          </cell>
          <cell r="L8" t="str">
            <v>(4,5 x 45 mm, 250 st./paket, blank)</v>
          </cell>
          <cell r="M8" t="str">
            <v>(4,5 x 45 mm, 250 stk./pakke, blank)</v>
          </cell>
          <cell r="N8" t="str">
            <v>(4,5 x 45 mm, 250 stk./pakke, blank)</v>
          </cell>
          <cell r="P8" t="str">
            <v>(4,5 × 45 mm; 250 Stk./Pkt; blank)</v>
          </cell>
        </row>
        <row r="9">
          <cell r="A9">
            <v>8</v>
          </cell>
          <cell r="B9" t="str">
            <v>(4,5 × 60 mm; 100 Stk./Pkt)</v>
          </cell>
          <cell r="C9" t="str">
            <v>(4.5 × 60 mm, 100 pc./package)</v>
          </cell>
          <cell r="D9" t="str">
            <v>(4,5 × 60 mm ; 100 par paquet)</v>
          </cell>
          <cell r="E9" t="str">
            <v>(4,5 x 60 mm, 100 Pz/CF)</v>
          </cell>
          <cell r="F9" t="str">
            <v>(4,5 x 60 mm, 100 ks/balení)</v>
          </cell>
          <cell r="G9" t="str">
            <v>(4.5 × 60 mm, 100 szt./opak.)</v>
          </cell>
          <cell r="H9" t="str">
            <v>(4,5 x 60 mm, 100 db/dob)</v>
          </cell>
          <cell r="I9" t="str">
            <v>(4,5 x 60 mm, 100 ks/balenie)</v>
          </cell>
          <cell r="J9" t="str">
            <v>(4,5 x 60 mm, 100 stks./pkt)</v>
          </cell>
          <cell r="K9" t="str">
            <v>(4,5 x 60 mm, 100 kos/pakiranje)</v>
          </cell>
          <cell r="L9" t="str">
            <v>(4,5 x 60 mm, 100 st./paket)</v>
          </cell>
          <cell r="M9" t="str">
            <v>(4,5 x 60 mm, 100 stk./pakke)</v>
          </cell>
          <cell r="N9" t="str">
            <v>(4,5 x 60 mm, 100 stk./pakke)</v>
          </cell>
          <cell r="P9" t="str">
            <v>(4,5 × 60 mm; 100 Stk./Pkt)</v>
          </cell>
        </row>
        <row r="10">
          <cell r="A10">
            <v>9</v>
          </cell>
          <cell r="B10" t="str">
            <v>(4,5 × 60 mm; 100 Stk./Pkt; blank)</v>
          </cell>
          <cell r="C10" t="str">
            <v>(4.5 × 60 mm, 100 pc./package, uncoated)</v>
          </cell>
          <cell r="D10" t="str">
            <v>(4,5 × 60 mm ; 100 par paquet ; aluminium naturel)</v>
          </cell>
          <cell r="E10" t="str">
            <v>(4,5 x 60 mm, 100 Pz/CF, naturale)</v>
          </cell>
          <cell r="F10" t="str">
            <v>(4,5 x 60 mm, 100 ks/balení, přírodní)</v>
          </cell>
          <cell r="G10" t="str">
            <v>(4.5 × 60 mm, 100 szt./opak., kol. naturalny)</v>
          </cell>
          <cell r="H10" t="str">
            <v>(4,5 x 60 mm, 100 db/dob, natúr)</v>
          </cell>
          <cell r="I10" t="str">
            <v>(4,5 x 60 mm, 100 ks/balenie, prírodný hliník)</v>
          </cell>
          <cell r="J10" t="str">
            <v>(4,5 x 60 mm, 100 stks./pkt, blank)</v>
          </cell>
          <cell r="K10" t="str">
            <v>(4,5 x 60 mm, 100 kos/Pakiranje, natur)</v>
          </cell>
          <cell r="L10" t="str">
            <v>(4,5 x 60 mm, 100 st./paket, blank)</v>
          </cell>
          <cell r="M10" t="str">
            <v>(4,5 x 60 mm, 100 stk./pakke, blank)</v>
          </cell>
          <cell r="N10" t="str">
            <v>(4,5 x 60 mm, 100 stk./pakke, blank)</v>
          </cell>
          <cell r="P10" t="str">
            <v>(4,5 × 60 mm; 100 Stk./Pkt; blank)</v>
          </cell>
        </row>
        <row r="11">
          <cell r="A11">
            <v>10</v>
          </cell>
          <cell r="B11" t="str">
            <v>(mind. 80 mm bei Ausführung mit Stiefelfalz [Bündnerfalz])</v>
          </cell>
          <cell r="C11" t="str">
            <v>(min. 80 mm on structures with specialised folded workmanship [Swiss seam])</v>
          </cell>
          <cell r="D11" t="str">
            <v>(au moins 80 mm pour une mise en œuvre utilisant l’agrafe grisonne)</v>
          </cell>
          <cell r="F11" t="str">
            <v>(min. 80 mm při použití vmáčknuté drážky/kapsy</v>
          </cell>
          <cell r="P11" t="str">
            <v>(mind. 80 mm bei Ausführung mit Stiefelfalz [Bündnerfalz])</v>
          </cell>
        </row>
        <row r="12">
          <cell r="A12">
            <v>11</v>
          </cell>
          <cell r="B12" t="str">
            <v>* Abstand beim Quadratrohr beträgt 40 mm.</v>
          </cell>
          <cell r="C12" t="str">
            <v>* With a square downpipe, the distance is 40 mm</v>
          </cell>
          <cell r="D12" t="str">
            <v>* Dans le cas du tuyau de descente carré, l’espacement est de 40 mm.</v>
          </cell>
          <cell r="F12" t="str">
            <v>* u hranatého svodu je odstup 40 mm</v>
          </cell>
          <cell r="P12" t="str">
            <v>* Abstand beim Quadratrohr beträgt 40 mm.</v>
          </cell>
        </row>
        <row r="13">
          <cell r="A13">
            <v>12</v>
          </cell>
          <cell r="B13" t="str">
            <v>* Der Traufenvorsprung darf 80 mm nicht überschreiten!</v>
          </cell>
          <cell r="C13" t="str">
            <v>* The eaves projection must not exceed 80 mm.</v>
          </cell>
          <cell r="D13" t="str">
            <v>* Le débord à l’égout ne doit pas excéder 80 mm !</v>
          </cell>
          <cell r="F13" t="str">
            <v>* vysunutí podkladního pásu nesmí překročit 80 mm!</v>
          </cell>
          <cell r="P13" t="str">
            <v>* Der Traufenvorsprung darf 80 mm nicht überschreiten!</v>
          </cell>
        </row>
        <row r="14">
          <cell r="A14">
            <v>13</v>
          </cell>
          <cell r="B14" t="str">
            <v>* Der Traufenvorsprung darf 80 mm nicht überschreiten! Bei einem kleineren Maß (mind. 30 mm) muss die Summe von 470 mm (80 mm + 390 mm) erhalten bleiben.</v>
          </cell>
          <cell r="C14" t="str">
            <v>* The eaves projection must not exceed 80 mm. For smaller dimensions (min. 30 mm), the total of 470 mm (80 mm + 390 mm) must remain unchanged.</v>
          </cell>
          <cell r="D14" t="str">
            <v>* Le débord à l’égout ne doit pas excéder 80 mm ! Si le débord est inférieur à 80 mm (nota : il doit cependant être d’au moins 30 mm), veiller néanmoins à conserver une longueur identique de 470 mm — longueur correspondant à la somme suivante : 80 mm + 390 mm.</v>
          </cell>
          <cell r="F14" t="str">
            <v>* vysunutí podkladního pásu nesmí překročit 80 mm! U menšího vysunutí (min. 30 mm) musí být dodržen součet 470 mm (80 mm + 390 mm).</v>
          </cell>
          <cell r="P14" t="str">
            <v>* Der Traufenvorsprung darf 80 mm nicht überschreiten! Bei einem kleineren Maß (mind. 30 mm) muss die Summe von 470 mm (80 mm + 390 mm) erhalten bleiben.</v>
          </cell>
        </row>
        <row r="15">
          <cell r="A15">
            <v>14</v>
          </cell>
          <cell r="B15" t="str">
            <v>Ab einer Schneeregellast von 3,25 kN/m² oder in den Geländekategorien 0, I oder II ist eine Verlegung auf Vollschalung mit Bitumentrennlage erforderlich.</v>
          </cell>
          <cell r="C15" t="str">
            <v>In the case of snow loads greater than 3.25 kN/m² or in terrain categories 0, I or II, installation on fully boarded substrate with a separation layer is required.</v>
          </cell>
          <cell r="D15" t="str">
            <v>À partir d’une charge de neige normale de 3,25 kN/m² ou pour les catégories d’exposition 0, I et II, l’utilisation d’un voligeage jointif avec couche de séparation bitumineuse est obligatoire.</v>
          </cell>
          <cell r="F15" t="str">
            <v>Od zatížení sněhem 3,25 kN/m² nebo při umístění na území 0, I nebo II je nutná pokládka na plné bednění s bitumenovou separační vrstvou.</v>
          </cell>
          <cell r="P15" t="str">
            <v>Ab einer Schneeregellast von 3,25 kN/m² oder in den Geländekategorien 0, I oder II ist eine Verlegung auf Vollschalung mit Bitumentrennlage erforderlich.</v>
          </cell>
        </row>
        <row r="16">
          <cell r="A16">
            <v>15</v>
          </cell>
          <cell r="B16" t="str">
            <v>Der fachgerechte Einbau sowie die Notwendigkeit des Aufkeilrahmens der Dachflächenfenster erfolgt gemäß den Herstellerrichtlinien des Dachflächenfensters.</v>
          </cell>
          <cell r="C16" t="str">
            <v>Professional installation should be carried out, and the need for the roof window flashing wedge frame assessed, according to the manufacturer’s guidelines for the roof window.</v>
          </cell>
          <cell r="D16" t="str">
            <v>On veillera à ce que la pose soit effectuée par un professionnel et conformément aux instructions fournies par le fabricant de la fenêtre de toit. C’est également sur la base de ces instructions que l’on décidera de la nécessité ou non d’utiliser une sous-costière.</v>
          </cell>
          <cell r="F16" t="str">
            <v>Odborná montáž a případná nutnost použití zvedacího rámu dle technologického návodu výrobce střešních oken.</v>
          </cell>
          <cell r="P16" t="str">
            <v>Der fachgerechte Einbau sowie die Notwendigkeit des Aufkeilrahmens der Dachflächenfenster erfolgt gemäß den Herstellerrichtlinien des Dachflächenfensters.</v>
          </cell>
        </row>
        <row r="17">
          <cell r="A17">
            <v>16</v>
          </cell>
          <cell r="B17" t="str">
            <v>[in mm]</v>
          </cell>
          <cell r="C17" t="str">
            <v>[in mm]</v>
          </cell>
          <cell r="D17" t="str">
            <v>[en mm]</v>
          </cell>
          <cell r="E17" t="str">
            <v>[in mm]</v>
          </cell>
          <cell r="F17" t="str">
            <v>(v mm)</v>
          </cell>
          <cell r="G17" t="str">
            <v>[w mm]</v>
          </cell>
          <cell r="H17" t="str">
            <v>(mm-ben)</v>
          </cell>
          <cell r="I17" t="str">
            <v>(v mm)</v>
          </cell>
          <cell r="J17" t="str">
            <v>[in mm]</v>
          </cell>
          <cell r="L17" t="str">
            <v>[i mm]</v>
          </cell>
          <cell r="M17" t="str">
            <v>[i mm]</v>
          </cell>
          <cell r="N17" t="str">
            <v>[i mm]</v>
          </cell>
          <cell r="O17" t="str">
            <v>[u mm]</v>
          </cell>
          <cell r="P17" t="str">
            <v>[in mm]</v>
          </cell>
        </row>
        <row r="18">
          <cell r="A18">
            <v>17</v>
          </cell>
          <cell r="B18" t="str">
            <v>Sparrenlänge: &lt; 7 m</v>
          </cell>
          <cell r="C18" t="str">
            <v>rafter length: up to 7 m</v>
          </cell>
          <cell r="D18" t="str">
            <v>longueur des chevrons &lt; 7 m</v>
          </cell>
          <cell r="F18" t="str">
            <v>délka krokve &lt; 7 m</v>
          </cell>
          <cell r="P18" t="str">
            <v>Sparrenlänge: &lt; 7 m</v>
          </cell>
        </row>
        <row r="19">
          <cell r="A19">
            <v>18</v>
          </cell>
          <cell r="B19" t="str">
            <v>⌀ 100 mm; passend für HT/KG (NW 110 mm)</v>
          </cell>
          <cell r="C19" t="str">
            <v>⌀ 100 mm suitable for high-temperature and foul drainage pipe (nominal size 110 mm)</v>
          </cell>
          <cell r="D19" t="str">
            <v>⌀ 100 mm ; compatible tuyaux HT et canalisations souterraines (DN 110 mm)</v>
          </cell>
          <cell r="E19" t="str">
            <v>Ø100 mm adatto a tubo HT/KG NW 110 mm</v>
          </cell>
          <cell r="F19" t="str">
            <v>Ø100 mm vhodné pro napojení do HT/KG DN 110 mm</v>
          </cell>
          <cell r="G19" t="str">
            <v>⌀ 100 mm do rury wywiewnej kanalizacji  (średnica nominalna  110 mm)</v>
          </cell>
          <cell r="H19" t="str">
            <v>Ø100 mm, mely 110 mm PVC csőbe köthető be</v>
          </cell>
          <cell r="I19" t="str">
            <v>Ø100 mm sedí pre PVC rúru DN 110 mm</v>
          </cell>
          <cell r="J19" t="str">
            <v>⌀ 100 mm geschikt voor HT/KG (NW 110 mm)</v>
          </cell>
          <cell r="K19" t="str">
            <v>Ø100 mm za cev HT/KG NW 110 mm</v>
          </cell>
          <cell r="L19" t="str">
            <v>⌀ 100 mm lämplig för HT/KG (NV 110 mm)</v>
          </cell>
          <cell r="M19" t="str">
            <v>⌀ 100 mm passer til HT/KG (NW 110 mm)</v>
          </cell>
          <cell r="N19" t="str">
            <v>ø 100 mm passer til HT/KG (NW 110 mm)</v>
          </cell>
          <cell r="P19" t="str">
            <v>⌀ 100 mm; passend für HT/KG (NW 110 mm)</v>
          </cell>
        </row>
        <row r="20">
          <cell r="A20">
            <v>19</v>
          </cell>
          <cell r="B20" t="str">
            <v>⌀ 115 mm; passend für HT/KG (NW 125 mm)</v>
          </cell>
          <cell r="C20" t="str">
            <v>⌀ 115 mm suitable for high-temperature and foul drainage pipe (nominal size 125 mm)</v>
          </cell>
          <cell r="D20" t="str">
            <v>⌀ 115 mm ; compatible tuyaux HT et canalisations souterraines (DN 125 mm)</v>
          </cell>
          <cell r="E20" t="str">
            <v>Ø115 mm adatto a tubo HT/KG NW 125 mm</v>
          </cell>
          <cell r="F20" t="str">
            <v>Ø115 mm vhodné pro napojení do HT/KG DN 125 mm</v>
          </cell>
          <cell r="G20" t="str">
            <v>⌀ 115 mm do rury wywiewnej kanalizacji  (średnica nominalna  125 mm)</v>
          </cell>
          <cell r="H20" t="str">
            <v>Ø115 mm, mely 125 mm PVC csőbe köthető be</v>
          </cell>
          <cell r="I20" t="str">
            <v>Ø115 mm sedí pre PVC rúru DN 125 mm</v>
          </cell>
          <cell r="J20" t="str">
            <v>⌀ 115 mm geschikt voor HT/KG (NW 125 mm)</v>
          </cell>
          <cell r="K20" t="str">
            <v>Ø115 mm za cev HT/KG NW 125 mm</v>
          </cell>
          <cell r="L20" t="str">
            <v>⌀ 115 mm lämplig för HT/KG (NV 125 mm)</v>
          </cell>
          <cell r="M20" t="str">
            <v>⌀ 115 mm passer til HT/KG (NW 125 mm)</v>
          </cell>
          <cell r="N20" t="str">
            <v>ø 115 mm passer til HT/KG (NW 125 mm)</v>
          </cell>
          <cell r="P20" t="str">
            <v>⌀ 115 mm; passend für HT/KG (NW 125 mm)</v>
          </cell>
        </row>
        <row r="21">
          <cell r="A21">
            <v>20</v>
          </cell>
          <cell r="B21" t="str">
            <v>0,7 × 1.000 mm</v>
          </cell>
          <cell r="C21" t="str">
            <v>0.7 × 1,000 mm</v>
          </cell>
          <cell r="D21" t="str">
            <v>0,7 × 1 000 mm</v>
          </cell>
          <cell r="E21" t="str">
            <v>0,7 x 1.000 mm</v>
          </cell>
          <cell r="F21" t="str">
            <v>0,7 x 1.000 mm</v>
          </cell>
          <cell r="G21" t="str">
            <v>0.7 × 1,000 mm</v>
          </cell>
          <cell r="H21" t="str">
            <v>0,7 x 1.000 mm</v>
          </cell>
          <cell r="I21" t="str">
            <v>0,7 x 1.000 mm</v>
          </cell>
          <cell r="J21" t="str">
            <v>0,7 x 1000 mm</v>
          </cell>
          <cell r="K21" t="str">
            <v>0,7 x 1.000 mm</v>
          </cell>
          <cell r="L21" t="str">
            <v>0,7 x 1.000 mm</v>
          </cell>
          <cell r="M21" t="str">
            <v>0,7 x 1.000 mm</v>
          </cell>
          <cell r="N21" t="str">
            <v>0,7 x 1000 mm</v>
          </cell>
          <cell r="P21" t="str">
            <v>0,7 × 1.000 mm</v>
          </cell>
        </row>
        <row r="22">
          <cell r="A22">
            <v>21</v>
          </cell>
          <cell r="B22" t="str">
            <v>0,7 × 500 mm</v>
          </cell>
          <cell r="C22" t="str">
            <v>0.7 × 500 mm</v>
          </cell>
          <cell r="D22" t="str">
            <v>0,7 × 500 mm</v>
          </cell>
          <cell r="E22" t="str">
            <v>0,7 x 500 mm</v>
          </cell>
          <cell r="F22" t="str">
            <v>0,7 x 500 mm</v>
          </cell>
          <cell r="G22" t="str">
            <v>0.7 × 500 mm</v>
          </cell>
          <cell r="H22" t="str">
            <v>0,7 x 500 mm</v>
          </cell>
          <cell r="I22" t="str">
            <v>0,7 x 500 mm</v>
          </cell>
          <cell r="J22" t="str">
            <v>0,7 x 500 mm</v>
          </cell>
          <cell r="K22" t="str">
            <v>0,7 x 500 mm</v>
          </cell>
          <cell r="L22" t="str">
            <v>0,7 x 500 mm</v>
          </cell>
          <cell r="M22" t="str">
            <v>0,7 x 500 mm</v>
          </cell>
          <cell r="N22" t="str">
            <v>0,7 x 500 mm</v>
          </cell>
          <cell r="P22" t="str">
            <v>0,7 × 500 mm</v>
          </cell>
        </row>
        <row r="23">
          <cell r="A23">
            <v>22</v>
          </cell>
          <cell r="B23" t="str">
            <v>0,7 × 650 mm</v>
          </cell>
          <cell r="C23" t="str">
            <v>0.7 × 650 mm</v>
          </cell>
          <cell r="D23" t="str">
            <v>0,7 × 650 mm</v>
          </cell>
          <cell r="E23" t="str">
            <v>0,7 x 650 mm</v>
          </cell>
          <cell r="F23" t="str">
            <v>0,7 x 650 mm</v>
          </cell>
          <cell r="G23" t="str">
            <v>0.7 × 650 mm</v>
          </cell>
          <cell r="H23" t="str">
            <v>0,7 x 650 mm</v>
          </cell>
          <cell r="I23" t="str">
            <v>0,7 x 650 mm</v>
          </cell>
          <cell r="J23" t="str">
            <v>0,7 x 650 mm</v>
          </cell>
          <cell r="K23" t="str">
            <v>0,7 x 650 mm</v>
          </cell>
          <cell r="L23" t="str">
            <v>0,7 x 650 mm</v>
          </cell>
          <cell r="M23" t="str">
            <v>0,7 x 650 mm</v>
          </cell>
          <cell r="N23" t="str">
            <v>0,7 x 650 mm</v>
          </cell>
          <cell r="P23" t="str">
            <v>0,7 × 650 mm</v>
          </cell>
        </row>
        <row r="24">
          <cell r="A24">
            <v>23</v>
          </cell>
          <cell r="B24" t="str">
            <v>0,75 l Dose</v>
          </cell>
          <cell r="C24" t="str">
            <v>0,75 l can</v>
          </cell>
          <cell r="D24" t="str">
            <v>pot de 0,75 l</v>
          </cell>
          <cell r="E24" t="str">
            <v>Lattina 0,75l</v>
          </cell>
          <cell r="F24" t="str">
            <v>0,75 l plechovka</v>
          </cell>
          <cell r="G24" t="str">
            <v>Puszka 0,75 l</v>
          </cell>
          <cell r="H24" t="str">
            <v>0,75 l doboz</v>
          </cell>
          <cell r="I24" t="str">
            <v>0,75 l dóza</v>
          </cell>
          <cell r="J24" t="str">
            <v>0,75 l pot</v>
          </cell>
          <cell r="K24" t="str">
            <v>0,75 pločevinka</v>
          </cell>
          <cell r="L24" t="str">
            <v>0,75 l-burk</v>
          </cell>
          <cell r="M24" t="str">
            <v>0,75 l dåse</v>
          </cell>
          <cell r="N24" t="str">
            <v>0,75 l boks</v>
          </cell>
          <cell r="P24" t="str">
            <v>0,75 l Dose</v>
          </cell>
        </row>
        <row r="25">
          <cell r="A25">
            <v>24</v>
          </cell>
          <cell r="B25" t="str">
            <v>01 Braun</v>
          </cell>
          <cell r="C25" t="str">
            <v>01 brown</v>
          </cell>
          <cell r="D25" t="str">
            <v>01 brun</v>
          </cell>
          <cell r="E25" t="str">
            <v>01 marrone</v>
          </cell>
          <cell r="F25" t="str">
            <v>01 Tmavě hnědá</v>
          </cell>
          <cell r="G25" t="str">
            <v>01 brązowy</v>
          </cell>
          <cell r="H25" t="str">
            <v>01 barna/antracit</v>
          </cell>
          <cell r="I25" t="str">
            <v>01 hnedá</v>
          </cell>
          <cell r="J25" t="str">
            <v>01 bruin</v>
          </cell>
          <cell r="K25" t="str">
            <v>01 anodik rjava</v>
          </cell>
          <cell r="L25" t="str">
            <v>01 brun</v>
          </cell>
          <cell r="M25" t="str">
            <v>01 brun</v>
          </cell>
          <cell r="N25" t="str">
            <v>01 brun</v>
          </cell>
          <cell r="P25" t="str">
            <v>01 Braun</v>
          </cell>
        </row>
        <row r="26">
          <cell r="A26">
            <v>25</v>
          </cell>
          <cell r="B26" t="str">
            <v>01 P.10 Braun</v>
          </cell>
          <cell r="C26" t="str">
            <v>01 P.10 brown</v>
          </cell>
          <cell r="D26" t="str">
            <v>01 P.10 brun</v>
          </cell>
          <cell r="E26" t="str">
            <v>01 P.10 Marrone</v>
          </cell>
          <cell r="F26" t="str">
            <v>01 P.10 tmavě hnědá</v>
          </cell>
          <cell r="G26" t="str">
            <v>01 P.10 brązowy</v>
          </cell>
          <cell r="H26" t="str">
            <v>01 P.10 barna</v>
          </cell>
          <cell r="I26" t="str">
            <v>01 P.10 hnedá</v>
          </cell>
          <cell r="J26" t="str">
            <v>01 P.10 bruin</v>
          </cell>
          <cell r="K26" t="str">
            <v>01 P.10 anodik rjava</v>
          </cell>
          <cell r="L26" t="str">
            <v>01 P.10 brun</v>
          </cell>
          <cell r="M26" t="str">
            <v>01 P.10 brun</v>
          </cell>
          <cell r="N26" t="str">
            <v>01 P.10 brun</v>
          </cell>
          <cell r="P26" t="str">
            <v>01 P.10 Braun</v>
          </cell>
        </row>
        <row r="27">
          <cell r="A27">
            <v>26</v>
          </cell>
          <cell r="B27" t="str">
            <v>02 Anthrazit</v>
          </cell>
          <cell r="C27" t="str">
            <v>02 anthracite</v>
          </cell>
          <cell r="D27" t="str">
            <v>02 anthracite</v>
          </cell>
          <cell r="E27" t="str">
            <v>02 antracite</v>
          </cell>
          <cell r="F27" t="str">
            <v>02 anthracit</v>
          </cell>
          <cell r="G27" t="str">
            <v>02 antracyt</v>
          </cell>
          <cell r="H27" t="str">
            <v xml:space="preserve">02 antracit </v>
          </cell>
          <cell r="I27" t="str">
            <v>02 antracitová</v>
          </cell>
          <cell r="J27" t="str">
            <v>02 antraciet</v>
          </cell>
          <cell r="K27" t="str">
            <v>02 antracitna</v>
          </cell>
          <cell r="L27" t="str">
            <v>02 antracit</v>
          </cell>
          <cell r="M27" t="str">
            <v>02 antracit</v>
          </cell>
          <cell r="N27" t="str">
            <v>02 antrasitt</v>
          </cell>
          <cell r="P27" t="str">
            <v>02 Anthrazit</v>
          </cell>
        </row>
        <row r="28">
          <cell r="A28">
            <v>27</v>
          </cell>
          <cell r="B28" t="str">
            <v>02 P.10 Anthrazit</v>
          </cell>
          <cell r="C28" t="str">
            <v>02 P.10 anthracite</v>
          </cell>
          <cell r="D28" t="str">
            <v>02 P.10 anthracite</v>
          </cell>
          <cell r="E28" t="str">
            <v>02 P.10 Antracite</v>
          </cell>
          <cell r="F28" t="str">
            <v>02 P.10 antracit</v>
          </cell>
          <cell r="G28" t="str">
            <v>02 P.10 antracytowy</v>
          </cell>
          <cell r="H28" t="str">
            <v>02 P.10 antracit</v>
          </cell>
          <cell r="I28" t="str">
            <v>02 P.10 antracitová</v>
          </cell>
          <cell r="J28" t="str">
            <v>02 P.10 antraciet</v>
          </cell>
          <cell r="K28" t="str">
            <v>02 P.10 antracitna</v>
          </cell>
          <cell r="L28" t="str">
            <v>02 P.10 antracit</v>
          </cell>
          <cell r="M28" t="str">
            <v>02 P.10 antrazit</v>
          </cell>
          <cell r="N28" t="str">
            <v>02 P.10 antrasitt</v>
          </cell>
          <cell r="O28" t="str">
            <v>02 P.10 antracit</v>
          </cell>
          <cell r="P28" t="str">
            <v>02 P.10 Anthrazit</v>
          </cell>
        </row>
        <row r="29">
          <cell r="A29">
            <v>28</v>
          </cell>
          <cell r="B29" t="str">
            <v>03 P.10 Schwarz</v>
          </cell>
          <cell r="C29" t="str">
            <v>03 P.10 black</v>
          </cell>
          <cell r="D29" t="str">
            <v>03 P.10 noir</v>
          </cell>
          <cell r="E29" t="str">
            <v>03 P.10 Nero</v>
          </cell>
          <cell r="F29" t="str">
            <v>03 P.10 černá</v>
          </cell>
          <cell r="G29" t="str">
            <v>03 P.10 czarny</v>
          </cell>
          <cell r="H29" t="str">
            <v>03 P.10 fekete</v>
          </cell>
          <cell r="I29" t="str">
            <v>03 P.10 čierna</v>
          </cell>
          <cell r="J29" t="str">
            <v>03 P.10 zwart</v>
          </cell>
          <cell r="K29" t="str">
            <v>03 P.10 črna</v>
          </cell>
          <cell r="L29" t="str">
            <v>03 P.10 svart</v>
          </cell>
          <cell r="M29" t="str">
            <v>03 P.10 sort</v>
          </cell>
          <cell r="N29" t="str">
            <v>03 P.10 svart</v>
          </cell>
          <cell r="O29" t="str">
            <v>03 P.10 crna</v>
          </cell>
          <cell r="P29" t="str">
            <v>03 P.10 Schwarz</v>
          </cell>
        </row>
        <row r="30">
          <cell r="A30">
            <v>29</v>
          </cell>
          <cell r="B30" t="str">
            <v>03 Schwarz</v>
          </cell>
          <cell r="C30" t="str">
            <v>03 black</v>
          </cell>
          <cell r="D30" t="str">
            <v>03 noir</v>
          </cell>
          <cell r="E30" t="str">
            <v>03 nero</v>
          </cell>
          <cell r="F30" t="str">
            <v>03 černá</v>
          </cell>
          <cell r="G30" t="str">
            <v>03 czarny</v>
          </cell>
          <cell r="H30" t="str">
            <v>03 fekete</v>
          </cell>
          <cell r="I30" t="str">
            <v>03 čierna</v>
          </cell>
          <cell r="J30" t="str">
            <v>03 zwart</v>
          </cell>
          <cell r="K30" t="str">
            <v>03 črna</v>
          </cell>
          <cell r="L30" t="str">
            <v>03 svart</v>
          </cell>
          <cell r="M30" t="str">
            <v>03 sort</v>
          </cell>
          <cell r="N30" t="str">
            <v>03 svart</v>
          </cell>
          <cell r="P30" t="str">
            <v>03 Schwarz</v>
          </cell>
        </row>
        <row r="31">
          <cell r="A31">
            <v>30</v>
          </cell>
          <cell r="B31" t="str">
            <v>04 P.10 Ziegelrot</v>
          </cell>
          <cell r="C31" t="str">
            <v>04 P.10 brick red</v>
          </cell>
          <cell r="D31" t="str">
            <v>04 P.10 rouge tuile</v>
          </cell>
          <cell r="E31" t="str">
            <v>04 P.10 Rosso cotto</v>
          </cell>
          <cell r="F31" t="str">
            <v>04 P.10 cihlově červená</v>
          </cell>
          <cell r="G31" t="str">
            <v>04 P.10 ceglasty</v>
          </cell>
          <cell r="H31" t="str">
            <v>04 P.10 téglavörös</v>
          </cell>
          <cell r="I31" t="str">
            <v>04 P.10 tehlovočervená</v>
          </cell>
          <cell r="J31" t="str">
            <v>04 P.10 dakpannenrood</v>
          </cell>
          <cell r="K31" t="str">
            <v>04 P.10 bakreno rjava</v>
          </cell>
          <cell r="L31" t="str">
            <v>04 P.10 tegelröd</v>
          </cell>
          <cell r="M31" t="str">
            <v>04 P.10 teglrød</v>
          </cell>
          <cell r="N31" t="str">
            <v>04 P.10 teglsteinsrød</v>
          </cell>
          <cell r="O31" t="str">
            <v>04 P.10 ciglasto crvena</v>
          </cell>
          <cell r="P31" t="str">
            <v>04 P.10 Ziegelrot</v>
          </cell>
        </row>
        <row r="32">
          <cell r="A32">
            <v>31</v>
          </cell>
          <cell r="B32" t="str">
            <v>04 Ziegelrot</v>
          </cell>
          <cell r="C32" t="str">
            <v>04 brick red</v>
          </cell>
          <cell r="D32" t="str">
            <v>04 rouge tuile</v>
          </cell>
          <cell r="E32" t="str">
            <v>04 rosso cotto</v>
          </cell>
          <cell r="F32" t="str">
            <v>04 cihlově červená</v>
          </cell>
          <cell r="G32" t="str">
            <v>04 ceglasty</v>
          </cell>
          <cell r="H32" t="str">
            <v>04 téglavörös</v>
          </cell>
          <cell r="I32" t="str">
            <v>04 tehlovočervená</v>
          </cell>
          <cell r="J32" t="str">
            <v>04 dakpannenrood</v>
          </cell>
          <cell r="K32" t="str">
            <v>04 bakreno rjava</v>
          </cell>
          <cell r="L32" t="str">
            <v>04 tegelröd</v>
          </cell>
          <cell r="M32" t="str">
            <v>04 teglrød</v>
          </cell>
          <cell r="N32" t="str">
            <v>04 teglsteinsrød</v>
          </cell>
          <cell r="P32" t="str">
            <v>04 Ziegelrot</v>
          </cell>
        </row>
        <row r="33">
          <cell r="A33">
            <v>32</v>
          </cell>
          <cell r="B33" t="str">
            <v>05 Oxydrot</v>
          </cell>
          <cell r="C33" t="str">
            <v>05 oxide red</v>
          </cell>
          <cell r="D33" t="str">
            <v>05 rouge oxyde</v>
          </cell>
          <cell r="E33" t="str">
            <v>05 rosso ossido</v>
          </cell>
          <cell r="F33" t="str">
            <v>05 tmavě červená_CZ</v>
          </cell>
          <cell r="G33" t="str">
            <v>05 czerwony</v>
          </cell>
          <cell r="H33" t="str">
            <v xml:space="preserve">05 rozsdavörös   </v>
          </cell>
          <cell r="I33" t="str">
            <v>05 tmavočervená</v>
          </cell>
          <cell r="J33" t="str">
            <v>05 oxiderood</v>
          </cell>
          <cell r="K33" t="str">
            <v>05 oksidno rdeča</v>
          </cell>
          <cell r="L33" t="str">
            <v>05 oxidröd</v>
          </cell>
          <cell r="M33" t="str">
            <v>05 oxidrød</v>
          </cell>
          <cell r="N33" t="str">
            <v>05 oksidrød</v>
          </cell>
          <cell r="P33" t="str">
            <v>05 Oxydrot</v>
          </cell>
        </row>
        <row r="34">
          <cell r="A34">
            <v>33</v>
          </cell>
          <cell r="B34" t="str">
            <v>05 P.10 Oxydrot</v>
          </cell>
          <cell r="C34" t="str">
            <v>05 P.10 oxide red</v>
          </cell>
          <cell r="D34" t="str">
            <v>05 P.10 rouge oxyde</v>
          </cell>
          <cell r="E34" t="str">
            <v>05 P.10 Rosso ossido</v>
          </cell>
          <cell r="F34" t="str">
            <v>05 P.10 tmavě červená</v>
          </cell>
          <cell r="G34" t="str">
            <v>05 P.10 czerwony</v>
          </cell>
          <cell r="H34" t="str">
            <v>05 P.10 rozsdavörös</v>
          </cell>
          <cell r="I34" t="str">
            <v>05 P.10 tmavočervená</v>
          </cell>
          <cell r="J34" t="str">
            <v>05 P.10 oxiderood</v>
          </cell>
          <cell r="K34" t="str">
            <v>05 P.10 oksidno rdeča</v>
          </cell>
          <cell r="L34" t="str">
            <v>05 P.10 oxidröd</v>
          </cell>
          <cell r="M34" t="str">
            <v>05 P.10 oxidrød</v>
          </cell>
          <cell r="N34" t="str">
            <v>05 P.10 oksidrød</v>
          </cell>
          <cell r="O34" t="str">
            <v>05 P.10 oksidno crvena</v>
          </cell>
          <cell r="P34" t="str">
            <v>05 P.10 Oxydrot</v>
          </cell>
        </row>
        <row r="35">
          <cell r="A35">
            <v>34</v>
          </cell>
          <cell r="B35" t="str">
            <v>06 Moosgrün</v>
          </cell>
          <cell r="C35" t="str">
            <v>06 moss green</v>
          </cell>
          <cell r="D35" t="str">
            <v>06 vert mousse</v>
          </cell>
          <cell r="E35" t="str">
            <v>06 verde muschio</v>
          </cell>
          <cell r="F35" t="str">
            <v>06 mechově zelená</v>
          </cell>
          <cell r="G35" t="str">
            <v>06 zieleń mchu</v>
          </cell>
          <cell r="H35" t="str">
            <v>06 mohazöld</v>
          </cell>
          <cell r="I35" t="str">
            <v>06 machovozelená</v>
          </cell>
          <cell r="J35" t="str">
            <v>06 mosgroen</v>
          </cell>
          <cell r="K35" t="str">
            <v>06 mahovo zelena</v>
          </cell>
          <cell r="L35" t="str">
            <v>06 mossgrön</v>
          </cell>
          <cell r="M35" t="str">
            <v>06 mosgrøn</v>
          </cell>
          <cell r="N35" t="str">
            <v>06 mosegrønn</v>
          </cell>
          <cell r="P35" t="str">
            <v>06 Moosgrün</v>
          </cell>
        </row>
        <row r="36">
          <cell r="A36">
            <v>35</v>
          </cell>
          <cell r="B36" t="str">
            <v>06 P.10 Moosgrün</v>
          </cell>
          <cell r="C36" t="str">
            <v>06 P.10 moss green</v>
          </cell>
          <cell r="D36" t="str">
            <v>06 P.10 vert mousse</v>
          </cell>
          <cell r="E36" t="str">
            <v>06 P.10 Verde muschio</v>
          </cell>
          <cell r="F36" t="str">
            <v>06 P.10 mechově zelená</v>
          </cell>
          <cell r="G36" t="str">
            <v>06 P.10 zieleń mchu</v>
          </cell>
          <cell r="H36" t="str">
            <v>06 P.10 mohazöld</v>
          </cell>
          <cell r="I36" t="str">
            <v>06 P.10 machovozelená</v>
          </cell>
          <cell r="J36" t="str">
            <v>06 P.10 mosgroen</v>
          </cell>
          <cell r="K36" t="str">
            <v>06 P.10 mahovo zelena</v>
          </cell>
          <cell r="L36" t="str">
            <v>06 P.10 mossgrön</v>
          </cell>
          <cell r="M36" t="str">
            <v>06 P.10 mosgrøn</v>
          </cell>
          <cell r="N36" t="str">
            <v>06 P.10 mosegrønn</v>
          </cell>
          <cell r="O36" t="str">
            <v>06 P.10 mahovinasto zelena</v>
          </cell>
          <cell r="P36" t="str">
            <v>06 P.10 Moosgrün</v>
          </cell>
        </row>
        <row r="37">
          <cell r="A37">
            <v>36</v>
          </cell>
          <cell r="B37" t="str">
            <v>07 Hellgrau</v>
          </cell>
          <cell r="C37" t="str">
            <v>07 light grey</v>
          </cell>
          <cell r="D37" t="str">
            <v>07 gris souris</v>
          </cell>
          <cell r="E37" t="str">
            <v>07 grigio chiaro</v>
          </cell>
          <cell r="F37" t="str">
            <v>07 světle šedá</v>
          </cell>
          <cell r="G37" t="str">
            <v>07 jasnoszary</v>
          </cell>
          <cell r="H37" t="str">
            <v>07 világosszürke</v>
          </cell>
          <cell r="I37" t="str">
            <v>07 svetlošedá</v>
          </cell>
          <cell r="J37" t="str">
            <v>07 lichtgrijs</v>
          </cell>
          <cell r="K37" t="str">
            <v>07 svetlo siva</v>
          </cell>
          <cell r="L37" t="str">
            <v>07 ljusgrå</v>
          </cell>
          <cell r="M37" t="str">
            <v>07 lys grå</v>
          </cell>
          <cell r="N37" t="str">
            <v>07 lys grå</v>
          </cell>
          <cell r="P37" t="str">
            <v>07 Hellgrau</v>
          </cell>
        </row>
        <row r="38">
          <cell r="A38">
            <v>37</v>
          </cell>
          <cell r="B38" t="str">
            <v>07 P.10 Hellgrau</v>
          </cell>
          <cell r="C38" t="str">
            <v>07 P.10 light grey</v>
          </cell>
          <cell r="D38" t="str">
            <v>07 P.10 gris souris</v>
          </cell>
          <cell r="E38" t="str">
            <v>07 P.10 Grigio chiaro</v>
          </cell>
          <cell r="F38" t="str">
            <v>07 P.10 světle šedá</v>
          </cell>
          <cell r="G38" t="str">
            <v>07 P.10 jasnoszary</v>
          </cell>
          <cell r="H38" t="str">
            <v>07 P.10 világosszürke</v>
          </cell>
          <cell r="I38" t="str">
            <v>07 P.10 svetlošedá</v>
          </cell>
          <cell r="J38" t="str">
            <v xml:space="preserve">07 P.10 lichtgrijs </v>
          </cell>
          <cell r="K38" t="str">
            <v>07 P.10 svetlo siva</v>
          </cell>
          <cell r="L38" t="str">
            <v xml:space="preserve">07 P.10 ljusgrå </v>
          </cell>
          <cell r="M38" t="str">
            <v xml:space="preserve">07 P.10 lys grå </v>
          </cell>
          <cell r="N38" t="str">
            <v xml:space="preserve">07 P.10 lys grå </v>
          </cell>
          <cell r="P38" t="str">
            <v>07 P.10 Hellgrau</v>
          </cell>
        </row>
        <row r="39">
          <cell r="A39">
            <v>38</v>
          </cell>
          <cell r="B39" t="str">
            <v>08 P.10 Zinkgrau</v>
          </cell>
          <cell r="C39" t="str">
            <v>08 P.10 zinc grey</v>
          </cell>
          <cell r="D39" t="str">
            <v>08 P.10 gris de zinc</v>
          </cell>
          <cell r="E39" t="str">
            <v>08 P.10 grigio zinco</v>
          </cell>
          <cell r="F39" t="str">
            <v>08 P.10 zinkově šedá</v>
          </cell>
          <cell r="G39" t="str">
            <v>08 P.10 szarocynkowy</v>
          </cell>
          <cell r="H39" t="str">
            <v>08 P.10 cinkszürke</v>
          </cell>
          <cell r="I39" t="str">
            <v>08 P.10 zinkovošedá</v>
          </cell>
          <cell r="J39" t="str">
            <v>08 P.10 loodgrijs</v>
          </cell>
          <cell r="K39" t="str">
            <v>08 P.10 cinkovo siva</v>
          </cell>
          <cell r="L39" t="str">
            <v>08 P.10 zinkgrå</v>
          </cell>
          <cell r="M39" t="str">
            <v>08 P.10 zinkgrå</v>
          </cell>
          <cell r="N39" t="str">
            <v>08 P.10 sinkgrå</v>
          </cell>
          <cell r="P39" t="str">
            <v>08 P.10 Zinkgrau</v>
          </cell>
        </row>
        <row r="40">
          <cell r="A40">
            <v>39</v>
          </cell>
          <cell r="B40" t="str">
            <v>08 Zinkgrau</v>
          </cell>
          <cell r="C40" t="str">
            <v>08 zinc grey</v>
          </cell>
          <cell r="D40" t="str">
            <v>08 gris de zinc</v>
          </cell>
          <cell r="E40" t="str">
            <v>08 grigio zinco</v>
          </cell>
          <cell r="F40" t="str">
            <v>08 zinkově šedá</v>
          </cell>
          <cell r="G40" t="str">
            <v>08 szarocynkowy</v>
          </cell>
          <cell r="H40" t="str">
            <v>08 cinkszürke</v>
          </cell>
          <cell r="I40" t="str">
            <v>08 zinkovošedá</v>
          </cell>
          <cell r="J40" t="str">
            <v>08 loodgrijs</v>
          </cell>
          <cell r="K40" t="str">
            <v>08 cinkovo siva</v>
          </cell>
          <cell r="L40" t="str">
            <v>08 zinkgrå</v>
          </cell>
          <cell r="M40" t="str">
            <v>08 zinkgrå</v>
          </cell>
          <cell r="N40" t="str">
            <v>08 sinkgrå</v>
          </cell>
          <cell r="P40" t="str">
            <v>08 Zinkgrau</v>
          </cell>
        </row>
        <row r="41">
          <cell r="A41">
            <v>40</v>
          </cell>
          <cell r="B41" t="str">
            <v>1.500 mm</v>
          </cell>
          <cell r="C41" t="str">
            <v>1,500 mm</v>
          </cell>
          <cell r="D41" t="str">
            <v>1 500 mm</v>
          </cell>
          <cell r="E41" t="str">
            <v>1500mm</v>
          </cell>
          <cell r="F41" t="str">
            <v>1.500 mm</v>
          </cell>
          <cell r="G41" t="str">
            <v>1,500 mm</v>
          </cell>
          <cell r="H41" t="str">
            <v>1.500 mm</v>
          </cell>
          <cell r="I41" t="str">
            <v>1.500 mm</v>
          </cell>
          <cell r="J41" t="str">
            <v>1500 mm</v>
          </cell>
          <cell r="K41" t="str">
            <v>1.500 mm</v>
          </cell>
          <cell r="L41" t="str">
            <v>1.500 mm</v>
          </cell>
          <cell r="M41" t="str">
            <v>1.500 mm</v>
          </cell>
          <cell r="N41" t="str">
            <v>1500 mm</v>
          </cell>
          <cell r="P41" t="str">
            <v>1.500 mm</v>
          </cell>
        </row>
        <row r="42">
          <cell r="A42">
            <v>41</v>
          </cell>
          <cell r="B42" t="str">
            <v>1: Das gewünschte Produkt durch Anklicken des Reiters auswählen.</v>
          </cell>
          <cell r="C42" t="str">
            <v>1: Select the required product by clicking on the tab.</v>
          </cell>
          <cell r="D42" t="str">
            <v>1 : Sélectionnez le produit en cliquant sur l’onglet correspondant.</v>
          </cell>
          <cell r="E42" t="str">
            <v>1: Selezionare il prodotto desiderato facendo clic sulla scheda</v>
          </cell>
          <cell r="F42" t="str">
            <v xml:space="preserve">1: zakliknutím vybrat ožadovaný produkt </v>
          </cell>
          <cell r="G42" t="str">
            <v xml:space="preserve">1: Wybierz produkt klikając na zakładkę </v>
          </cell>
          <cell r="H42" t="str">
            <v>1: válassza ki a kívánt terméket</v>
          </cell>
          <cell r="I42" t="str">
            <v>1: Kliknutím vyberte požadovaný produkt</v>
          </cell>
          <cell r="J42" t="str">
            <v>1: Selecteer het gewenste product door te klikken op het tabblad.</v>
          </cell>
          <cell r="K42" t="str">
            <v>1: Izberite željeni proizvod s klikom</v>
          </cell>
          <cell r="L42" t="str">
            <v>1: Välj önskad produkt genom att klicka på fliken.</v>
          </cell>
          <cell r="M42" t="str">
            <v>1: Vælg det ønskede produkt ved at klikke på fanen.</v>
          </cell>
          <cell r="N42" t="str">
            <v>1: Velg ønsket produkt ved å klikke på fanen.</v>
          </cell>
          <cell r="P42" t="str">
            <v>1: Das gewünschte Produkt durch Anklicken des Reiters auswählen.</v>
          </cell>
        </row>
        <row r="43">
          <cell r="A43">
            <v>42</v>
          </cell>
          <cell r="B43" t="str">
            <v>10 P.10 Prefaweiß</v>
          </cell>
          <cell r="C43" t="str">
            <v>10 P.10 prefa white</v>
          </cell>
          <cell r="D43" t="str">
            <v>10 P.10 blanc PREFA</v>
          </cell>
          <cell r="E43" t="str">
            <v>10 P.10 bianco PREFA</v>
          </cell>
          <cell r="F43" t="str">
            <v>10 P.10 Prefa bílá</v>
          </cell>
          <cell r="G43" t="str">
            <v>10 P.10 biały prefa</v>
          </cell>
          <cell r="H43" t="str">
            <v>10 P.10 pferafehér</v>
          </cell>
          <cell r="I43" t="str">
            <v>10 P.10 prefa biela</v>
          </cell>
          <cell r="J43" t="str">
            <v>10 P.10 prefawit</v>
          </cell>
          <cell r="L43" t="str">
            <v>10 P.10 prefavit</v>
          </cell>
          <cell r="M43" t="str">
            <v>10 P.10 prefahvid</v>
          </cell>
          <cell r="N43" t="str">
            <v>10 P.10 prefahvit</v>
          </cell>
          <cell r="O43" t="str">
            <v>10 P.10 prefa bijela</v>
          </cell>
          <cell r="P43" t="str">
            <v>10 P.10 Prefaweiß</v>
          </cell>
        </row>
        <row r="44">
          <cell r="A44">
            <v>43</v>
          </cell>
          <cell r="B44" t="str">
            <v>10 Prefaweiß</v>
          </cell>
          <cell r="C44" t="str">
            <v>10 prefa white</v>
          </cell>
          <cell r="D44" t="str">
            <v>10 blanc PREFA</v>
          </cell>
          <cell r="E44" t="str">
            <v>10 bianco Prefa</v>
          </cell>
          <cell r="F44" t="str">
            <v>10 prefa bílá</v>
          </cell>
          <cell r="G44" t="str">
            <v>10 Biały</v>
          </cell>
          <cell r="H44" t="str">
            <v>10 prefafehér</v>
          </cell>
          <cell r="I44" t="str">
            <v>10 prefa biela</v>
          </cell>
          <cell r="J44" t="str">
            <v>10 prefawit</v>
          </cell>
          <cell r="K44" t="str">
            <v>10 prefa bela</v>
          </cell>
          <cell r="L44" t="str">
            <v>10 prefavit</v>
          </cell>
          <cell r="M44" t="str">
            <v>10 prefahvid</v>
          </cell>
          <cell r="N44" t="str">
            <v>10 prefahvit</v>
          </cell>
          <cell r="P44" t="str">
            <v>10 Prefaweiß</v>
          </cell>
        </row>
        <row r="45">
          <cell r="A45">
            <v>44</v>
          </cell>
          <cell r="B45" t="str">
            <v>100 × ⌀ 50–75 mm</v>
          </cell>
          <cell r="C45" t="str">
            <v>100 × ⌀ 50–75 mm</v>
          </cell>
          <cell r="D45" t="str">
            <v>100 × ⌀ 50-75 mm</v>
          </cell>
          <cell r="E45" t="str">
            <v>ø 100 x 50-75 mm</v>
          </cell>
          <cell r="F45" t="str">
            <v>100 x ø 50-75 mm</v>
          </cell>
          <cell r="G45" t="str">
            <v>100 × ⌀ 50–75 mm</v>
          </cell>
          <cell r="H45" t="str">
            <v>100 × ⌀ 50–75 mm</v>
          </cell>
          <cell r="I45" t="str">
            <v>100 × ⌀ 50–75 mm</v>
          </cell>
          <cell r="J45" t="str">
            <v>100 × ⌀ 50 – 75 mm</v>
          </cell>
          <cell r="K45" t="str">
            <v>100 x ø 50-75 mm</v>
          </cell>
          <cell r="L45" t="str">
            <v>100 × ⌀ 50-75 mm</v>
          </cell>
          <cell r="M45" t="str">
            <v>100 × ⌀ 50–75 mm</v>
          </cell>
          <cell r="N45" t="str">
            <v>100 ⌀ 50-75 mm</v>
          </cell>
          <cell r="P45" t="str">
            <v>100 × ⌀ 50–75 mm</v>
          </cell>
        </row>
        <row r="46">
          <cell r="A46">
            <v>45</v>
          </cell>
          <cell r="B46" t="str">
            <v>Ø 100</v>
          </cell>
          <cell r="C46" t="str">
            <v>Ø 100</v>
          </cell>
          <cell r="D46" t="str">
            <v>Ø 100</v>
          </cell>
          <cell r="E46" t="str">
            <v>ø100</v>
          </cell>
          <cell r="F46" t="str">
            <v>100 ø_</v>
          </cell>
          <cell r="G46" t="str">
            <v>⌀ 100</v>
          </cell>
          <cell r="H46" t="str">
            <v>100 ⌀</v>
          </cell>
          <cell r="I46" t="str">
            <v>100 ⌀</v>
          </cell>
          <cell r="J46" t="str">
            <v>100 ⌀</v>
          </cell>
          <cell r="K46" t="str">
            <v>100 ø</v>
          </cell>
          <cell r="L46" t="str">
            <v>100 ⌀</v>
          </cell>
          <cell r="M46" t="str">
            <v>100 ⌀</v>
          </cell>
          <cell r="N46" t="str">
            <v>100 ⌀</v>
          </cell>
          <cell r="P46" t="str">
            <v>Ø 100</v>
          </cell>
        </row>
        <row r="47">
          <cell r="A47">
            <v>46</v>
          </cell>
          <cell r="B47" t="str">
            <v>Ø 100 × 1.450 mm</v>
          </cell>
          <cell r="C47" t="str">
            <v>Ø 100 × 1,450 mm</v>
          </cell>
          <cell r="D47" t="str">
            <v>Ø 100 × 1 450 mm</v>
          </cell>
          <cell r="E47" t="str">
            <v>ø100 x 1.450 mm</v>
          </cell>
          <cell r="F47" t="str">
            <v>100 ø x 1.450 mm</v>
          </cell>
          <cell r="G47" t="str">
            <v>⌀ 100 × 1,450 mm</v>
          </cell>
          <cell r="H47" t="str">
            <v>100 ⌀ × 1.450 mm</v>
          </cell>
          <cell r="I47" t="str">
            <v>100 ⌀ × 1.450 mm</v>
          </cell>
          <cell r="J47" t="str">
            <v>100 ⌀ × 1450 mm</v>
          </cell>
          <cell r="K47" t="str">
            <v>100 ø x 1.450 mm</v>
          </cell>
          <cell r="L47" t="str">
            <v>100 ⌀ × 1.450 mm</v>
          </cell>
          <cell r="M47" t="str">
            <v>100 ⌀ × 1.450 mm</v>
          </cell>
          <cell r="N47" t="str">
            <v>100 ⌀ × 1450 mm</v>
          </cell>
          <cell r="P47" t="str">
            <v>Ø 100 × 1.450 mm</v>
          </cell>
        </row>
        <row r="48">
          <cell r="A48">
            <v>47</v>
          </cell>
          <cell r="B48" t="str">
            <v>Ø 100; 700–1.100 mm</v>
          </cell>
          <cell r="C48" t="str">
            <v>Ø 100; 700–1,100 mm</v>
          </cell>
          <cell r="D48" t="str">
            <v>Ø 100; 700-1 100 mm</v>
          </cell>
          <cell r="E48" t="str">
            <v>ø100 x 700-1.100 mm</v>
          </cell>
          <cell r="F48" t="str">
            <v>100 ø 700-1.100 mm</v>
          </cell>
          <cell r="G48" t="str">
            <v>⌀ 100; 700–1,100 mm</v>
          </cell>
          <cell r="H48" t="str">
            <v>100 ⌀ 700–1.100 mm</v>
          </cell>
          <cell r="I48" t="str">
            <v>100 ⌀ 700–1.100 mm</v>
          </cell>
          <cell r="J48" t="str">
            <v>100 ⌀ 700 – 1100 mm</v>
          </cell>
          <cell r="K48" t="str">
            <v>100 ø 700-1.100 mm</v>
          </cell>
          <cell r="L48" t="str">
            <v>100 ⌀ 700-1.100 mm</v>
          </cell>
          <cell r="M48" t="str">
            <v>100 ⌀ 700–1.100 mm</v>
          </cell>
          <cell r="N48" t="str">
            <v>100 ⌀ 700–1100 mm</v>
          </cell>
          <cell r="P48" t="str">
            <v>Ø 100; 700–1.100 mm</v>
          </cell>
        </row>
        <row r="49">
          <cell r="A49">
            <v>48</v>
          </cell>
          <cell r="B49" t="str">
            <v>100–160 mm</v>
          </cell>
          <cell r="C49" t="str">
            <v>100–160 mm</v>
          </cell>
          <cell r="D49" t="str">
            <v>100 à 160 mm</v>
          </cell>
          <cell r="E49" t="str">
            <v>100 - 160 mm</v>
          </cell>
          <cell r="F49" t="str">
            <v>100 - 160 mm</v>
          </cell>
          <cell r="G49" t="str">
            <v>100–160 mm</v>
          </cell>
          <cell r="H49" t="str">
            <v>100–160 mm</v>
          </cell>
          <cell r="I49" t="str">
            <v>100–160 mm</v>
          </cell>
          <cell r="J49" t="str">
            <v>100 – 160 mm</v>
          </cell>
          <cell r="K49" t="str">
            <v>100 - 160 mm</v>
          </cell>
          <cell r="L49" t="str">
            <v>100-160 mm</v>
          </cell>
          <cell r="M49" t="str">
            <v>100-160 mm</v>
          </cell>
          <cell r="N49" t="str">
            <v>100-160 mm</v>
          </cell>
          <cell r="P49" t="str">
            <v>100–160 mm</v>
          </cell>
        </row>
        <row r="50">
          <cell r="A50">
            <v>49</v>
          </cell>
          <cell r="B50" t="str">
            <v>100–180 mm</v>
          </cell>
          <cell r="C50" t="str">
            <v>100–180 mm</v>
          </cell>
          <cell r="D50" t="str">
            <v>100 à 180 mm</v>
          </cell>
          <cell r="E50" t="str">
            <v>100 - 180 mm</v>
          </cell>
          <cell r="F50" t="str">
            <v>100 - 180 mm</v>
          </cell>
          <cell r="G50" t="str">
            <v>100–180 mm</v>
          </cell>
          <cell r="H50" t="str">
            <v>100–180 mm</v>
          </cell>
          <cell r="I50" t="str">
            <v>100–180 mm</v>
          </cell>
          <cell r="J50" t="str">
            <v>100 – 180 mm</v>
          </cell>
          <cell r="K50" t="str">
            <v>100 - 180 mm</v>
          </cell>
          <cell r="L50" t="str">
            <v>100-180 mm</v>
          </cell>
          <cell r="M50" t="str">
            <v>100-180 mm</v>
          </cell>
          <cell r="N50" t="str">
            <v>100-180 mm</v>
          </cell>
          <cell r="P50" t="str">
            <v>100–180 mm</v>
          </cell>
        </row>
        <row r="51">
          <cell r="A51">
            <v>50</v>
          </cell>
          <cell r="B51" t="str">
            <v>11 Nussbraun</v>
          </cell>
          <cell r="C51" t="str">
            <v>11 nut brown</v>
          </cell>
          <cell r="D51" t="str">
            <v>11 brun noisette</v>
          </cell>
          <cell r="E51" t="str">
            <v>11 testa di moro</v>
          </cell>
          <cell r="F51" t="str">
            <v>11 oříšková</v>
          </cell>
          <cell r="G51" t="str">
            <v>11 orzechowy brąz</v>
          </cell>
          <cell r="H51" t="str">
            <v>11 mogyoróbarna</v>
          </cell>
          <cell r="I51" t="str">
            <v>11 orieškovohnedá</v>
          </cell>
          <cell r="J51" t="str">
            <v>11 notenkleurig</v>
          </cell>
          <cell r="K51" t="str">
            <v>11 testa di moro</v>
          </cell>
          <cell r="L51" t="str">
            <v>11 nötbrun</v>
          </cell>
          <cell r="M51" t="str">
            <v>11 nøddebrun</v>
          </cell>
          <cell r="N51" t="str">
            <v>11 nøttebrun</v>
          </cell>
          <cell r="P51" t="str">
            <v>11 Nussbraun</v>
          </cell>
        </row>
        <row r="52">
          <cell r="A52">
            <v>51</v>
          </cell>
          <cell r="B52" t="str">
            <v>11 P.10 Nussbraun</v>
          </cell>
          <cell r="C52" t="str">
            <v>11 P.10 nut brown</v>
          </cell>
          <cell r="D52" t="str">
            <v>11 P.10 brun noisette</v>
          </cell>
          <cell r="E52" t="str">
            <v>11 P.10 Testa di moro</v>
          </cell>
          <cell r="F52" t="str">
            <v>11 P.10 oříšková</v>
          </cell>
          <cell r="G52" t="str">
            <v>11 P.10 szarocynkowy</v>
          </cell>
          <cell r="H52" t="str">
            <v>11 P.10 mogyoróbarna</v>
          </cell>
          <cell r="I52" t="str">
            <v>11 P.10 orieškovohnedá</v>
          </cell>
          <cell r="J52" t="str">
            <v>11 P.10 notenkleurig</v>
          </cell>
          <cell r="K52" t="str">
            <v>11 P.10 testa di moro</v>
          </cell>
          <cell r="L52" t="str">
            <v>11 P.10 nötbrun</v>
          </cell>
          <cell r="M52" t="str">
            <v>11 P.10 nøddebrun</v>
          </cell>
          <cell r="N52" t="str">
            <v>11 P.10 nøttebrun</v>
          </cell>
          <cell r="O52" t="str">
            <v>11 P.10 lješnjak smeđa</v>
          </cell>
          <cell r="P52" t="str">
            <v>11 P.10 Nussbraun</v>
          </cell>
        </row>
        <row r="53">
          <cell r="A53">
            <v>52</v>
          </cell>
          <cell r="B53" t="str">
            <v>12 Silbermetallic</v>
          </cell>
          <cell r="C53" t="str">
            <v>12 metallic silver</v>
          </cell>
          <cell r="D53" t="str">
            <v>12 argent métallisé</v>
          </cell>
          <cell r="E53" t="str">
            <v>12 silver metallizzato</v>
          </cell>
          <cell r="F53" t="str">
            <v>12 stříbrná metalíza</v>
          </cell>
          <cell r="G53" t="str">
            <v>12 srebrny metalik</v>
          </cell>
          <cell r="H53" t="str">
            <v>12 ezüstmetál</v>
          </cell>
          <cell r="I53" t="str">
            <v>12 strieborná metalíza</v>
          </cell>
          <cell r="J53" t="str">
            <v>12 zilvermetallic</v>
          </cell>
          <cell r="L53" t="str">
            <v>12 silvermetallic</v>
          </cell>
          <cell r="M53" t="str">
            <v>12 sølvmetallic</v>
          </cell>
          <cell r="N53" t="str">
            <v>12 sølv metallic</v>
          </cell>
          <cell r="O53" t="str">
            <v>12 srebrno metalik</v>
          </cell>
          <cell r="P53" t="str">
            <v>12 Silbermetallic</v>
          </cell>
        </row>
        <row r="54">
          <cell r="A54">
            <v>53</v>
          </cell>
          <cell r="B54" t="str">
            <v>Ø 120</v>
          </cell>
          <cell r="C54" t="str">
            <v>Ø 120</v>
          </cell>
          <cell r="D54" t="str">
            <v>⌀ 120</v>
          </cell>
          <cell r="E54" t="str">
            <v>ø120</v>
          </cell>
          <cell r="F54" t="str">
            <v>120 ø</v>
          </cell>
          <cell r="G54" t="str">
            <v>⌀ 120</v>
          </cell>
          <cell r="H54" t="str">
            <v>120 ⌀</v>
          </cell>
          <cell r="I54" t="str">
            <v>120 ⌀</v>
          </cell>
          <cell r="J54" t="str">
            <v>120 ⌀</v>
          </cell>
          <cell r="K54" t="str">
            <v>120 ø</v>
          </cell>
          <cell r="L54" t="str">
            <v>120 ⌀</v>
          </cell>
          <cell r="M54" t="str">
            <v>120 ⌀</v>
          </cell>
          <cell r="N54" t="str">
            <v>120 ⌀</v>
          </cell>
          <cell r="P54" t="str">
            <v>Ø 120</v>
          </cell>
        </row>
        <row r="55">
          <cell r="A55">
            <v>54</v>
          </cell>
          <cell r="B55" t="str">
            <v>13 Naturblank</v>
          </cell>
          <cell r="C55" t="str">
            <v>13 plain aluminium</v>
          </cell>
          <cell r="D55" t="str">
            <v>13 aluminium naturel</v>
          </cell>
          <cell r="E55" t="str">
            <v>13 Alluminio naturale</v>
          </cell>
          <cell r="F55" t="str">
            <v>13 přírodní hliník</v>
          </cell>
          <cell r="G55" t="str">
            <v>13 naturalny</v>
          </cell>
          <cell r="H55" t="str">
            <v>13 natúr alumínium</v>
          </cell>
          <cell r="I55" t="str">
            <v>13 prírodný hliník</v>
          </cell>
          <cell r="J55" t="str">
            <v>13 natuurlijk blank</v>
          </cell>
          <cell r="K55" t="str">
            <v>13 natur</v>
          </cell>
          <cell r="L55" t="str">
            <v>13 naturligt blank</v>
          </cell>
          <cell r="M55" t="str">
            <v>13 naturblank</v>
          </cell>
          <cell r="N55" t="str">
            <v>13 naturblank</v>
          </cell>
          <cell r="P55" t="str">
            <v>13 Naturblank</v>
          </cell>
        </row>
        <row r="56">
          <cell r="A56">
            <v>55</v>
          </cell>
          <cell r="B56" t="str">
            <v>138 × 0,7 mm</v>
          </cell>
          <cell r="C56" t="str">
            <v>138 × 0.7 mm</v>
          </cell>
          <cell r="D56" t="str">
            <v>138 × 0,7 mm</v>
          </cell>
          <cell r="E56" t="str">
            <v>138 × 0,7 mm</v>
          </cell>
          <cell r="F56" t="str">
            <v>138 x 0,7 mm</v>
          </cell>
          <cell r="G56" t="str">
            <v>138 x 0,7 mm</v>
          </cell>
          <cell r="H56" t="str">
            <v>138 x 0,7 mm</v>
          </cell>
          <cell r="I56" t="str">
            <v>138 x 0,7 mm</v>
          </cell>
          <cell r="J56" t="str">
            <v>138 x 0,7 mm</v>
          </cell>
          <cell r="K56" t="str">
            <v>138 x 0,7 mm</v>
          </cell>
          <cell r="L56" t="str">
            <v>138 x 0,7 mm</v>
          </cell>
          <cell r="M56" t="str">
            <v>138 x 0,7 mm</v>
          </cell>
          <cell r="N56" t="str">
            <v>138 x 0,7 mm</v>
          </cell>
          <cell r="O56" t="str">
            <v>138 x 0,7 mm</v>
          </cell>
          <cell r="P56" t="str">
            <v>138 × 0,7 mm</v>
          </cell>
        </row>
        <row r="57">
          <cell r="A57">
            <v>56</v>
          </cell>
          <cell r="B57" t="str">
            <v>138 mm</v>
          </cell>
          <cell r="C57" t="str">
            <v>138 mm</v>
          </cell>
          <cell r="D57" t="str">
            <v>138 mm</v>
          </cell>
          <cell r="E57" t="str">
            <v>138 mm</v>
          </cell>
          <cell r="F57" t="str">
            <v>138mm</v>
          </cell>
          <cell r="G57" t="str">
            <v>138mm</v>
          </cell>
          <cell r="H57" t="str">
            <v>138mm</v>
          </cell>
          <cell r="I57" t="str">
            <v>138mm</v>
          </cell>
          <cell r="J57" t="str">
            <v>138 mm</v>
          </cell>
          <cell r="K57" t="str">
            <v>138mm</v>
          </cell>
          <cell r="L57" t="str">
            <v>138mm</v>
          </cell>
          <cell r="M57" t="str">
            <v>138mm</v>
          </cell>
          <cell r="N57" t="str">
            <v>138mm</v>
          </cell>
          <cell r="O57" t="str">
            <v>138mm</v>
          </cell>
          <cell r="P57" t="str">
            <v>138 mm</v>
          </cell>
        </row>
        <row r="58">
          <cell r="A58">
            <v>57</v>
          </cell>
          <cell r="B58" t="str">
            <v>140 mm</v>
          </cell>
          <cell r="C58" t="str">
            <v>140 mm</v>
          </cell>
          <cell r="D58" t="str">
            <v>140 mm</v>
          </cell>
          <cell r="E58" t="str">
            <v>140 mm</v>
          </cell>
          <cell r="F58" t="str">
            <v>140 mm</v>
          </cell>
          <cell r="G58" t="str">
            <v>140 mm</v>
          </cell>
          <cell r="H58" t="str">
            <v>140 mm</v>
          </cell>
          <cell r="I58" t="str">
            <v>140 mm</v>
          </cell>
          <cell r="J58" t="str">
            <v>140 mm</v>
          </cell>
          <cell r="K58" t="str">
            <v>140 mm</v>
          </cell>
          <cell r="L58" t="str">
            <v>140 mm</v>
          </cell>
          <cell r="M58" t="str">
            <v>140 mm</v>
          </cell>
          <cell r="N58" t="str">
            <v>140 mm</v>
          </cell>
          <cell r="P58" t="str">
            <v>140 mm</v>
          </cell>
        </row>
        <row r="59">
          <cell r="A59">
            <v>58</v>
          </cell>
          <cell r="B59" t="str">
            <v>⌀ 150</v>
          </cell>
          <cell r="C59" t="str">
            <v>⌀ 150</v>
          </cell>
          <cell r="D59" t="str">
            <v>⌀ 150</v>
          </cell>
          <cell r="E59" t="str">
            <v>ø150</v>
          </cell>
          <cell r="F59" t="str">
            <v>150 ø</v>
          </cell>
          <cell r="G59" t="str">
            <v>⌀ 150</v>
          </cell>
          <cell r="H59" t="str">
            <v>150 ⌀</v>
          </cell>
          <cell r="I59" t="str">
            <v>150 ⌀</v>
          </cell>
          <cell r="J59" t="str">
            <v>150 ⌀</v>
          </cell>
          <cell r="K59" t="str">
            <v>150 ø</v>
          </cell>
          <cell r="L59" t="str">
            <v>150 ⌀</v>
          </cell>
          <cell r="M59" t="str">
            <v>150 ⌀</v>
          </cell>
          <cell r="N59" t="str">
            <v>150 ⌀</v>
          </cell>
          <cell r="P59" t="str">
            <v>⌀ 150</v>
          </cell>
        </row>
        <row r="60">
          <cell r="A60">
            <v>59</v>
          </cell>
          <cell r="B60" t="str">
            <v>17 P.10 Reinweiß</v>
          </cell>
          <cell r="C60" t="str">
            <v>17 P.10 pure white</v>
          </cell>
          <cell r="D60" t="str">
            <v>17 P.10 blanc pur</v>
          </cell>
          <cell r="E60" t="str">
            <v>17 P.10 bianco puro</v>
          </cell>
          <cell r="F60" t="str">
            <v>17 P.10 čistě bílá</v>
          </cell>
          <cell r="G60" t="str">
            <v>17 P.10 czysta biel</v>
          </cell>
          <cell r="H60" t="str">
            <v>17 P.10 tisztafehér</v>
          </cell>
          <cell r="I60" t="str">
            <v>17 P.10 čisto biele</v>
          </cell>
          <cell r="J60" t="str">
            <v>17 P.10 zuiver wit</v>
          </cell>
          <cell r="K60" t="str">
            <v>17 P.10 Bele</v>
          </cell>
          <cell r="L60" t="str">
            <v>17 P.10 renvit</v>
          </cell>
          <cell r="M60" t="str">
            <v>17 P.10 Renhvid Ral 9010</v>
          </cell>
          <cell r="N60" t="str">
            <v>17 P.10 Renhvit</v>
          </cell>
          <cell r="O60" t="str">
            <v>17 P.10 Bijela</v>
          </cell>
          <cell r="P60" t="str">
            <v>17 P.10 Reinweiß</v>
          </cell>
        </row>
        <row r="61">
          <cell r="A61">
            <v>60</v>
          </cell>
          <cell r="B61" t="str">
            <v>17 Reinweiß</v>
          </cell>
          <cell r="C61" t="str">
            <v>17 pure white</v>
          </cell>
          <cell r="D61" t="str">
            <v>17 blanc pur</v>
          </cell>
          <cell r="E61" t="str">
            <v>17 bianco puro</v>
          </cell>
          <cell r="F61" t="str">
            <v>17 čistě bílá</v>
          </cell>
          <cell r="G61" t="str">
            <v>17 czysta biel</v>
          </cell>
          <cell r="H61" t="str">
            <v>17 tisztafehér</v>
          </cell>
          <cell r="I61" t="str">
            <v>17 biela</v>
          </cell>
          <cell r="J61" t="str">
            <v>17 zuiverwit</v>
          </cell>
          <cell r="L61" t="str">
            <v>17 renvit</v>
          </cell>
          <cell r="M61" t="str">
            <v>17 ren hvid</v>
          </cell>
          <cell r="N61" t="str">
            <v>17 ren hvit</v>
          </cell>
          <cell r="O61" t="str">
            <v>17 čisto bijela</v>
          </cell>
          <cell r="P61" t="str">
            <v>17 Reinweiß</v>
          </cell>
        </row>
        <row r="62">
          <cell r="A62">
            <v>61</v>
          </cell>
          <cell r="B62" t="str">
            <v>180–220 mm</v>
          </cell>
          <cell r="C62" t="str">
            <v>180–220 mm</v>
          </cell>
          <cell r="D62" t="str">
            <v>180 à 220 mm</v>
          </cell>
          <cell r="E62" t="str">
            <v>180 - 220 mm</v>
          </cell>
          <cell r="F62" t="str">
            <v>180 - 220 mm</v>
          </cell>
          <cell r="G62" t="str">
            <v>180–220 mm</v>
          </cell>
          <cell r="H62" t="str">
            <v>180–220 mm</v>
          </cell>
          <cell r="I62" t="str">
            <v>180–220 mm</v>
          </cell>
          <cell r="J62" t="str">
            <v>180 – 220 mm</v>
          </cell>
          <cell r="K62" t="str">
            <v>180 - 220 mm</v>
          </cell>
          <cell r="L62" t="str">
            <v>180-220 mm</v>
          </cell>
          <cell r="M62" t="str">
            <v>180-220 mm</v>
          </cell>
          <cell r="N62" t="str">
            <v>180-220 mm</v>
          </cell>
          <cell r="P62" t="str">
            <v>180–220 mm</v>
          </cell>
        </row>
        <row r="63">
          <cell r="A63">
            <v>62</v>
          </cell>
          <cell r="B63" t="str">
            <v>180–260 mm</v>
          </cell>
          <cell r="C63" t="str">
            <v>180–260 mm</v>
          </cell>
          <cell r="D63" t="str">
            <v>180 à 260 mm</v>
          </cell>
          <cell r="E63" t="str">
            <v>180 - 260 mm</v>
          </cell>
          <cell r="F63" t="str">
            <v>180 - 260 mm</v>
          </cell>
          <cell r="G63" t="str">
            <v>180–260 mm</v>
          </cell>
          <cell r="H63" t="str">
            <v>180–260 mm</v>
          </cell>
          <cell r="I63" t="str">
            <v>180–260 mm</v>
          </cell>
          <cell r="J63" t="str">
            <v>180 – 260 mm</v>
          </cell>
          <cell r="K63" t="str">
            <v>180 - 260 mm</v>
          </cell>
          <cell r="L63" t="str">
            <v>180-260 mm</v>
          </cell>
          <cell r="M63" t="str">
            <v>180-260 mm</v>
          </cell>
          <cell r="N63" t="str">
            <v>180-260 mm</v>
          </cell>
          <cell r="P63" t="str">
            <v>180–260 mm</v>
          </cell>
        </row>
        <row r="64">
          <cell r="A64">
            <v>63</v>
          </cell>
          <cell r="B64" t="str">
            <v>19 P.10 Dunkelgrau</v>
          </cell>
          <cell r="C64" t="str">
            <v>19 P.10 dark grey</v>
          </cell>
          <cell r="D64" t="str">
            <v>19 P.10 gris sombre</v>
          </cell>
          <cell r="E64" t="str">
            <v>19 P.10 grigio scuro</v>
          </cell>
          <cell r="F64" t="str">
            <v>19 P.10 tmavě šedá</v>
          </cell>
          <cell r="G64" t="str">
            <v>19 P.10 ciemnoszary</v>
          </cell>
          <cell r="H64" t="str">
            <v>19 P.10 grafitszürke</v>
          </cell>
          <cell r="I64" t="str">
            <v>19 P.10 tmavošedý</v>
          </cell>
          <cell r="J64" t="str">
            <v>19 P.10 donkergrijs</v>
          </cell>
          <cell r="K64" t="str">
            <v>19 P.10 Tamno siva</v>
          </cell>
          <cell r="L64" t="str">
            <v>19 P.10 mörkgrå</v>
          </cell>
          <cell r="M64" t="str">
            <v>19 P.10 Mørk grå ral 7043</v>
          </cell>
          <cell r="N64" t="str">
            <v>19 P.10 Mørk grå</v>
          </cell>
          <cell r="O64" t="str">
            <v>19 P.10 Tamno siva</v>
          </cell>
          <cell r="P64" t="str">
            <v>19 P.10 Dunkelgrau</v>
          </cell>
        </row>
        <row r="65">
          <cell r="A65">
            <v>64</v>
          </cell>
          <cell r="B65" t="str">
            <v>195 mm lang</v>
          </cell>
          <cell r="C65" t="str">
            <v>195 mm long</v>
          </cell>
          <cell r="D65" t="str">
            <v>longueur : 195 mm</v>
          </cell>
          <cell r="E65" t="str">
            <v>lunghezza 195 mm</v>
          </cell>
          <cell r="F65" t="str">
            <v>195 mm délka</v>
          </cell>
          <cell r="G65" t="str">
            <v>195 mm długi</v>
          </cell>
          <cell r="H65" t="str">
            <v>195 mm hosszú</v>
          </cell>
          <cell r="I65" t="str">
            <v>195 mm dlhé</v>
          </cell>
          <cell r="J65" t="str">
            <v>lengte 195 mm</v>
          </cell>
          <cell r="K65" t="str">
            <v>195 mm dolžine</v>
          </cell>
          <cell r="L65" t="str">
            <v>195 mm lång</v>
          </cell>
          <cell r="M65" t="str">
            <v>195 mm lang</v>
          </cell>
          <cell r="N65" t="str">
            <v>195 mm lang</v>
          </cell>
          <cell r="P65" t="str">
            <v>195 mm lang</v>
          </cell>
        </row>
        <row r="66">
          <cell r="A66">
            <v>65</v>
          </cell>
          <cell r="B66" t="str">
            <v>1 × 250 (A = 140; B = 85; C = 25 mm)</v>
          </cell>
          <cell r="C66" t="str">
            <v>1 × 250 (A = 140; B = 85; C = 25 mm)</v>
          </cell>
          <cell r="D66" t="str">
            <v>1 × 250 (A = 140; B = 85; C = 25 mm)</v>
          </cell>
          <cell r="E66" t="str">
            <v>1x250 (A=140 B=85 C=25 mm)</v>
          </cell>
          <cell r="F66" t="str">
            <v>1x250 (A=140 B=85 C=25 mm)</v>
          </cell>
          <cell r="G66" t="str">
            <v>1 × 250 (A = 140; B = 85; C = 25 mm)</v>
          </cell>
          <cell r="H66" t="str">
            <v>1x250 (A=140 B=85 C=25 mm)</v>
          </cell>
          <cell r="I66" t="str">
            <v>1 x 250 (A=140 B=85 C=25 mm)</v>
          </cell>
          <cell r="J66" t="str">
            <v>1 x 250 (A=140 B=85 C=25 mm)</v>
          </cell>
          <cell r="K66" t="str">
            <v>1x250 (A=140 B=85 C=25 mm)</v>
          </cell>
          <cell r="L66" t="str">
            <v>1x250 (A = 140 B = 85 C = 25 mm)</v>
          </cell>
          <cell r="M66" t="str">
            <v>1x250 (A=140 B=85 C=25 mm)</v>
          </cell>
          <cell r="N66" t="str">
            <v>1x250 (A=140 B=85 C=25 mm)</v>
          </cell>
          <cell r="P66" t="str">
            <v>1 × 250 (A = 140; B = 85; C = 25 mm)</v>
          </cell>
        </row>
        <row r="67">
          <cell r="A67">
            <v>66</v>
          </cell>
          <cell r="B67" t="str">
            <v>1 × 333 (A = 223; B = 85; C = 25 mm)</v>
          </cell>
          <cell r="C67" t="str">
            <v>1 × 333 (A = 223; B = 85; C = 25 mm)</v>
          </cell>
          <cell r="D67" t="str">
            <v>1 × 333 (A = 223; B = 85; C = 25 mm)</v>
          </cell>
          <cell r="E67" t="str">
            <v>1x333 (A=223 B=85 C=25 mm)</v>
          </cell>
          <cell r="F67" t="str">
            <v>1x333 (A=223 B=85 C=25 mm)</v>
          </cell>
          <cell r="G67" t="str">
            <v>1 × 333 (A = 223; B = 85; C = 25 mm)</v>
          </cell>
          <cell r="H67" t="str">
            <v>1x333 (A=223 B=85 C=25 mm)</v>
          </cell>
          <cell r="I67" t="str">
            <v>1 x 333 (A=223 B=85 C=25 mm)</v>
          </cell>
          <cell r="J67" t="str">
            <v>1 x 333 (A=223 B=85 C=25 mm)</v>
          </cell>
          <cell r="K67" t="str">
            <v>1x333 (A=223 B=85 C=25 mm)</v>
          </cell>
          <cell r="L67" t="str">
            <v>1x333 (A = 223 B = 85 C = 25 mm)</v>
          </cell>
          <cell r="M67" t="str">
            <v>1x333 (A=223 B=85 C=25 mm)</v>
          </cell>
          <cell r="N67" t="str">
            <v>1x333 (A=223 B=85 C=25 mm)</v>
          </cell>
          <cell r="P67" t="str">
            <v>1 × 333 (A = 223; B = 85; C = 25 mm)</v>
          </cell>
        </row>
        <row r="68">
          <cell r="A68">
            <v>67</v>
          </cell>
          <cell r="B68" t="str">
            <v>2: Sämtliche Felder, die grau hinterlegt sind, können befüllt werden oder sind mit einer vordefinierten Auswahlliste hinterlegt.</v>
          </cell>
          <cell r="C68" t="str">
            <v>2: Fields with a grey background are input fields or contain a drop-down list.</v>
          </cell>
          <cell r="D68" t="str">
            <v>2 : Les champs en grisé sont soit des champs de saisie, soit des listes déroulantes.</v>
          </cell>
          <cell r="E68" t="str">
            <v>2: Tutti i campi evidenziati in grigio possono essere riempiti oppure è possibile selezionare una voce da un elenco predefinito</v>
          </cell>
          <cell r="F68" t="str">
            <v>2: Všechny šedě podložená pole jsou opatřeny před definovaným výběrem nebo je možné je doplnit je možné doplnit</v>
          </cell>
          <cell r="G68" t="str">
            <v>2: Na polach z szarym tłem należy wpisać wartość lub wybrać z rozwijanej listy.</v>
          </cell>
          <cell r="H68" t="str">
            <v xml:space="preserve">2: A szürke mezőkbe írhat, vagy a legördülő listából választhat </v>
          </cell>
          <cell r="I68" t="str">
            <v>2: Všetky polia označené sivou farbou môžu byť vyplnené, alebo uložené do preddefinovaného výberu</v>
          </cell>
          <cell r="J68" t="str">
            <v>2: Alle grijze velden kunnen worden ingevuld of zijn van een voorgedefinieerde selectielijst voorzien.</v>
          </cell>
          <cell r="K68" t="str">
            <v>2: Vsa polja, ki so označena s sivo, so lahko izbrana s predhodno izbranim seznamom izbire</v>
          </cell>
          <cell r="L68" t="str">
            <v>2: Samtliga fält som är gråmarkerade kan fyllas i eller är markerade med en fördefinierad urvalslista.</v>
          </cell>
          <cell r="M68" t="str">
            <v>2: Alle felter med grå baggrund kan udfyldes, eller har en prædefineret valgliste.</v>
          </cell>
          <cell r="N68" t="str">
            <v>2: Samtlige felt som er markert med grått, kan fylles ut eller er markert med en forhåndsdefinert utvalgsliste.</v>
          </cell>
          <cell r="P68" t="str">
            <v>2: Sämtliche Felder, die grau hinterlegt sind, können befüllt werden oder sind mit einer vordefinierten Auswahlliste hinterlegt.</v>
          </cell>
        </row>
        <row r="69">
          <cell r="A69">
            <v>68</v>
          </cell>
          <cell r="B69" t="str">
            <v>20 Rauchsilber</v>
          </cell>
          <cell r="C69" t="str">
            <v>20 smoke silver</v>
          </cell>
          <cell r="D69" t="str">
            <v>20 argent fumé</v>
          </cell>
          <cell r="E69" t="str">
            <v>20 grigio fumo</v>
          </cell>
          <cell r="F69" t="str">
            <v>20 kouřově stříbrná</v>
          </cell>
          <cell r="G69" t="str">
            <v>20 szarydymiony</v>
          </cell>
          <cell r="H69" t="str">
            <v>20 füstezüst</v>
          </cell>
          <cell r="I69" t="str">
            <v>20 dymová strieborná</v>
          </cell>
          <cell r="J69" t="str">
            <v>20 rookzilver</v>
          </cell>
          <cell r="L69" t="str">
            <v>20 röksilver</v>
          </cell>
          <cell r="M69" t="str">
            <v>20 grå aluminium</v>
          </cell>
          <cell r="N69" t="str">
            <v>20 røyk sølv</v>
          </cell>
          <cell r="O69" t="str">
            <v>20 dim srebrna</v>
          </cell>
          <cell r="P69" t="str">
            <v>20 Rauchsilber</v>
          </cell>
        </row>
        <row r="70">
          <cell r="A70">
            <v>69</v>
          </cell>
          <cell r="B70" t="str">
            <v>200 mm</v>
          </cell>
          <cell r="C70" t="str">
            <v>200 mm</v>
          </cell>
          <cell r="D70" t="str">
            <v>200 mm</v>
          </cell>
          <cell r="E70" t="str">
            <v>200 mm</v>
          </cell>
          <cell r="F70" t="str">
            <v>200 mm</v>
          </cell>
          <cell r="G70" t="str">
            <v>200 mm</v>
          </cell>
          <cell r="H70" t="str">
            <v>200 mm</v>
          </cell>
          <cell r="I70" t="str">
            <v>200 mm</v>
          </cell>
          <cell r="J70" t="str">
            <v>200 mm</v>
          </cell>
          <cell r="K70" t="str">
            <v>200 mm</v>
          </cell>
          <cell r="L70" t="str">
            <v>200 mm</v>
          </cell>
          <cell r="M70" t="str">
            <v>200 mm</v>
          </cell>
          <cell r="N70" t="str">
            <v>200 mm</v>
          </cell>
          <cell r="P70" t="str">
            <v>200 mm</v>
          </cell>
        </row>
        <row r="71">
          <cell r="A71">
            <v>70</v>
          </cell>
          <cell r="B71" t="str">
            <v>200 × 1,0 mm</v>
          </cell>
          <cell r="C71" t="str">
            <v>200 × 1,0 mm</v>
          </cell>
          <cell r="D71" t="str">
            <v>200 × 1,0 mm</v>
          </cell>
          <cell r="E71" t="str">
            <v>200 × 1,0 mm</v>
          </cell>
          <cell r="F71" t="str">
            <v>200 x 1,0 mm</v>
          </cell>
          <cell r="G71" t="str">
            <v>200 x 1,0 mm</v>
          </cell>
          <cell r="H71" t="str">
            <v>200 x 1,0 mm</v>
          </cell>
          <cell r="I71" t="str">
            <v>200 x 1,0 mm</v>
          </cell>
          <cell r="J71" t="str">
            <v>200 x 1,0 mm</v>
          </cell>
          <cell r="K71" t="str">
            <v>200 x 1,0 mm</v>
          </cell>
          <cell r="L71" t="str">
            <v>200 x 1,0 mm</v>
          </cell>
          <cell r="M71" t="str">
            <v>200 x 1,0 mm</v>
          </cell>
          <cell r="N71" t="str">
            <v>200 x 1,0 mm</v>
          </cell>
          <cell r="O71" t="str">
            <v>200 x 1,0 mm</v>
          </cell>
          <cell r="P71" t="str">
            <v>200 × 1,0 mm</v>
          </cell>
        </row>
        <row r="72">
          <cell r="A72">
            <v>71</v>
          </cell>
          <cell r="B72" t="str">
            <v>21 Rubinrot</v>
          </cell>
          <cell r="C72" t="str">
            <v>21 ruby red</v>
          </cell>
          <cell r="D72" t="str">
            <v>21 rouge rubis</v>
          </cell>
          <cell r="E72" t="str">
            <v>21 rosso rubino</v>
          </cell>
          <cell r="F72" t="str">
            <v>21 rubínová</v>
          </cell>
          <cell r="G72" t="str">
            <v>21 rubinowy</v>
          </cell>
          <cell r="H72" t="str">
            <v>21 rubinvörös</v>
          </cell>
          <cell r="I72" t="str">
            <v>21 rubínová červená</v>
          </cell>
          <cell r="J72" t="str">
            <v>21 robijnrood</v>
          </cell>
          <cell r="L72" t="str">
            <v>21 rubinröd</v>
          </cell>
          <cell r="M72" t="str">
            <v>21 rubinrød</v>
          </cell>
          <cell r="N72" t="str">
            <v>21 rubinrød</v>
          </cell>
          <cell r="O72" t="str">
            <v>21 rubin crvena</v>
          </cell>
          <cell r="P72" t="str">
            <v>21 Rubinrot</v>
          </cell>
        </row>
        <row r="73">
          <cell r="A73">
            <v>72</v>
          </cell>
          <cell r="B73" t="str">
            <v>23 Schwarzgrau</v>
          </cell>
          <cell r="C73" t="str">
            <v>23 black gray</v>
          </cell>
          <cell r="D73" t="str">
            <v>23 gris noir</v>
          </cell>
          <cell r="E73" t="str">
            <v>23 nero grigio</v>
          </cell>
          <cell r="F73" t="str">
            <v>23 černě šedá</v>
          </cell>
          <cell r="G73" t="str">
            <v>ciemnoszary</v>
          </cell>
          <cell r="H73" t="str">
            <v>23 fekete szürke</v>
          </cell>
          <cell r="I73" t="str">
            <v>23 čierna sivá</v>
          </cell>
          <cell r="J73" t="str">
            <v>23 zwartgrijs</v>
          </cell>
          <cell r="K73" t="str">
            <v>23 črna siva</v>
          </cell>
          <cell r="L73" t="str">
            <v>23 svartgrå</v>
          </cell>
          <cell r="M73" t="str">
            <v>23 sortgrå</v>
          </cell>
          <cell r="N73" t="str">
            <v>23 svartgrå</v>
          </cell>
          <cell r="P73" t="str">
            <v>23 Schwarzgrau</v>
          </cell>
        </row>
        <row r="74">
          <cell r="A74">
            <v>73</v>
          </cell>
          <cell r="B74" t="str">
            <v>230 × 2.000 × 0,7 mm</v>
          </cell>
          <cell r="C74" t="str">
            <v>230 × 2,000 × 0.7 mm</v>
          </cell>
          <cell r="D74" t="str">
            <v>230 × 2 000 × 0,7 mm</v>
          </cell>
          <cell r="E74" t="str">
            <v>230 x 2.000 x 0,7 mm</v>
          </cell>
          <cell r="F74" t="str">
            <v>230 x 2.000 x 0,7 mm</v>
          </cell>
          <cell r="G74" t="str">
            <v>230 × 2,000 × 0.7 mm</v>
          </cell>
          <cell r="H74" t="str">
            <v>230 × 2.000 × 0,7 mm</v>
          </cell>
          <cell r="I74" t="str">
            <v>230 × 2.000 × 0,7 mm</v>
          </cell>
          <cell r="J74" t="str">
            <v>230 × 2000 × 0,7 mm</v>
          </cell>
          <cell r="K74" t="str">
            <v>230 x 2.000 x 0,7 mm</v>
          </cell>
          <cell r="L74" t="str">
            <v>230 × 2.000 × 0,7 mm</v>
          </cell>
          <cell r="M74" t="str">
            <v>230 × 2.000 × 0,7 mm</v>
          </cell>
          <cell r="N74" t="str">
            <v>230 × 2000 × 0,7 mm</v>
          </cell>
          <cell r="P74" t="str">
            <v>230 × 2.000 × 0,7 mm</v>
          </cell>
        </row>
        <row r="75">
          <cell r="A75">
            <v>74</v>
          </cell>
          <cell r="B75" t="str">
            <v>25 Elfenbein</v>
          </cell>
          <cell r="C75" t="str">
            <v>25 ivory</v>
          </cell>
          <cell r="D75" t="str">
            <v>25 ivoire clair</v>
          </cell>
          <cell r="E75" t="str">
            <v>25 avorio</v>
          </cell>
          <cell r="F75" t="str">
            <v>25 slonová kost</v>
          </cell>
          <cell r="G75" t="str">
            <v>25 kość słoniowa</v>
          </cell>
          <cell r="H75" t="str">
            <v>25 elefántcsont</v>
          </cell>
          <cell r="I75" t="str">
            <v>25 slonová kosť</v>
          </cell>
          <cell r="J75" t="str">
            <v>25 ivoor</v>
          </cell>
          <cell r="L75" t="str">
            <v>25 elfenben</v>
          </cell>
          <cell r="M75" t="str">
            <v>25 elfenben</v>
          </cell>
          <cell r="N75" t="str">
            <v>25 elfenbein</v>
          </cell>
          <cell r="O75" t="str">
            <v>25 elfenbein</v>
          </cell>
          <cell r="P75" t="str">
            <v>25 Elfenbein</v>
          </cell>
        </row>
        <row r="76">
          <cell r="A76">
            <v>75</v>
          </cell>
          <cell r="B76" t="str">
            <v>250 g</v>
          </cell>
          <cell r="C76" t="str">
            <v>250 g</v>
          </cell>
          <cell r="D76" t="str">
            <v>250 g</v>
          </cell>
          <cell r="E76" t="str">
            <v>250 g</v>
          </cell>
          <cell r="F76" t="str">
            <v>250 g</v>
          </cell>
          <cell r="G76" t="str">
            <v>250 g</v>
          </cell>
          <cell r="H76" t="str">
            <v>250 g</v>
          </cell>
          <cell r="I76" t="str">
            <v>250 g</v>
          </cell>
          <cell r="J76" t="str">
            <v>250 g</v>
          </cell>
          <cell r="K76" t="str">
            <v>250 g</v>
          </cell>
          <cell r="L76" t="str">
            <v>250 g</v>
          </cell>
          <cell r="M76" t="str">
            <v>250 g</v>
          </cell>
          <cell r="N76" t="str">
            <v>250 g</v>
          </cell>
          <cell r="P76" t="str">
            <v>250 g</v>
          </cell>
        </row>
        <row r="77">
          <cell r="A77">
            <v>76</v>
          </cell>
          <cell r="B77" t="str">
            <v>250/23 × 7</v>
          </cell>
          <cell r="C77" t="str">
            <v>250/23 × 7</v>
          </cell>
          <cell r="D77" t="str">
            <v>250/23 × 7</v>
          </cell>
          <cell r="E77" t="str">
            <v>250/23 x 7</v>
          </cell>
          <cell r="F77" t="str">
            <v>250/23 x 7</v>
          </cell>
          <cell r="G77" t="str">
            <v>250/23 × 7</v>
          </cell>
          <cell r="H77" t="str">
            <v>250/23 × 7</v>
          </cell>
          <cell r="I77" t="str">
            <v>250/23 × 7</v>
          </cell>
          <cell r="J77" t="str">
            <v>250/23 × 7</v>
          </cell>
          <cell r="K77" t="str">
            <v>250/23 x 7</v>
          </cell>
          <cell r="L77" t="str">
            <v>250/23 × 7</v>
          </cell>
          <cell r="M77" t="str">
            <v>250/23 × 7</v>
          </cell>
          <cell r="N77" t="str">
            <v>250/23 × 7</v>
          </cell>
          <cell r="P77" t="str">
            <v>250/23 × 7</v>
          </cell>
        </row>
        <row r="78">
          <cell r="A78">
            <v>77</v>
          </cell>
          <cell r="B78" t="str">
            <v>26 Holz dunkel</v>
          </cell>
          <cell r="C78" t="str">
            <v>26 dark wood</v>
          </cell>
          <cell r="D78" t="str">
            <v>26 bois foncé</v>
          </cell>
          <cell r="E78" t="str">
            <v>26 legno scuro</v>
          </cell>
          <cell r="F78" t="str">
            <v>26 tmavé dřevo</v>
          </cell>
          <cell r="G78" t="str">
            <v>26 kolonialna czerwień</v>
          </cell>
          <cell r="H78" t="str">
            <v>26 sötét famintázat</v>
          </cell>
          <cell r="I78" t="str">
            <v>26 drevo tmavé</v>
          </cell>
          <cell r="J78" t="str">
            <v>26 hout donker</v>
          </cell>
          <cell r="L78" t="str">
            <v>26 mörkt trä</v>
          </cell>
          <cell r="M78" t="str">
            <v>26 træ mørk</v>
          </cell>
          <cell r="N78" t="str">
            <v>26 mørkt tre</v>
          </cell>
          <cell r="O78" t="str">
            <v>26 tamno drvo</v>
          </cell>
          <cell r="P78" t="str">
            <v>26 Holz dunkel</v>
          </cell>
        </row>
        <row r="79">
          <cell r="A79">
            <v>78</v>
          </cell>
          <cell r="B79" t="str">
            <v>28 × 7 mm</v>
          </cell>
          <cell r="C79" t="str">
            <v>28 × 7 mm</v>
          </cell>
          <cell r="D79" t="str">
            <v>28 × 7 mm</v>
          </cell>
          <cell r="E79" t="str">
            <v>28 x 7 mm</v>
          </cell>
          <cell r="F79" t="str">
            <v>28 x 7 mm</v>
          </cell>
          <cell r="G79" t="str">
            <v>28 × 7 mm</v>
          </cell>
          <cell r="H79" t="str">
            <v>28 × 7 mm</v>
          </cell>
          <cell r="I79" t="str">
            <v>28 × 7 mm</v>
          </cell>
          <cell r="J79" t="str">
            <v>28 × 7 mm</v>
          </cell>
          <cell r="K79" t="str">
            <v>28 x 7 mm</v>
          </cell>
          <cell r="L79" t="str">
            <v>28 × 7 mm</v>
          </cell>
          <cell r="M79" t="str">
            <v>28 × 7 mm</v>
          </cell>
          <cell r="N79" t="str">
            <v>28 × 7 mm</v>
          </cell>
          <cell r="P79" t="str">
            <v>28 × 7 mm</v>
          </cell>
        </row>
        <row r="80">
          <cell r="A80">
            <v>79</v>
          </cell>
          <cell r="B80" t="str">
            <v>28/25 (1 kg = ca. 570 Stk.)</v>
          </cell>
          <cell r="C80" t="str">
            <v>28/25 (1 kg = approx. 570 pc.)</v>
          </cell>
          <cell r="D80" t="str">
            <v>28/25 (1 kg = env. 570)</v>
          </cell>
          <cell r="E80" t="str">
            <v>28/25 (1 Kg = ca. 570 Pz.)</v>
          </cell>
          <cell r="F80" t="str">
            <v>28/25 (1 kg = ca. 570 ks.)</v>
          </cell>
          <cell r="G80" t="str">
            <v>28/25 (1 kg = około 570 szt.)</v>
          </cell>
          <cell r="H80" t="str">
            <v>28/25 (1 kg = kb. 570 db.)</v>
          </cell>
          <cell r="I80" t="str">
            <v>28/25 (1 kg = cca 570 ks)</v>
          </cell>
          <cell r="J80" t="str">
            <v>28/25 (1 kg = ca. 570 stks.)</v>
          </cell>
          <cell r="K80" t="str">
            <v>28/25 (1 kg = ca. 570 kos)</v>
          </cell>
          <cell r="L80" t="str">
            <v>28/25 (1 kg = cirka 570 st.)</v>
          </cell>
          <cell r="M80" t="str">
            <v>28/25 (1 kg = ca. 570 stk.)</v>
          </cell>
          <cell r="N80" t="str">
            <v>28/25 (1 kg = ca. 570 stk.)</v>
          </cell>
          <cell r="P80" t="str">
            <v>28/25 (1 kg = ca. 570 Stk.)</v>
          </cell>
        </row>
        <row r="81">
          <cell r="A81">
            <v>80</v>
          </cell>
          <cell r="B81" t="str">
            <v>28/30 (1 kg = ca. 480 Stk.)</v>
          </cell>
          <cell r="C81" t="str">
            <v>28/30 (1 kg = approx. 480 pc.)</v>
          </cell>
          <cell r="D81" t="str">
            <v>28/30 (1 kg = env. 480)</v>
          </cell>
          <cell r="E81" t="str">
            <v>28/30 (1 Kg = ca. 480 Pz.)</v>
          </cell>
          <cell r="F81" t="str">
            <v>28/30 (1 kg = ca. 480 ks.)</v>
          </cell>
          <cell r="G81" t="str">
            <v>28/30 (1 kg = około 480 szt.)</v>
          </cell>
          <cell r="H81" t="str">
            <v>28/30 (1 kg = kb. 480 db.)</v>
          </cell>
          <cell r="I81" t="str">
            <v>28/30 (1 kg = cca 480 ks)</v>
          </cell>
          <cell r="J81" t="str">
            <v>28/30 (1 kg = ca. 480 stks.)</v>
          </cell>
          <cell r="K81" t="str">
            <v>28/30 (1 kg = ca. 480 kos)</v>
          </cell>
          <cell r="L81" t="str">
            <v>28/30 (1 kg = cirka 480 st.)</v>
          </cell>
          <cell r="M81" t="str">
            <v>28/30 (1 kg = ca. 480 stk.)</v>
          </cell>
          <cell r="N81" t="str">
            <v>28/30 (1 kg = ca. 480 stk.)</v>
          </cell>
          <cell r="P81" t="str">
            <v>28/30 (1 kg = ca. 480 Stk.)</v>
          </cell>
        </row>
        <row r="82">
          <cell r="A82">
            <v>81</v>
          </cell>
          <cell r="B82" t="str">
            <v>28/40 (1 kg = ca. 380 Stk.)</v>
          </cell>
          <cell r="C82" t="str">
            <v>28/40 (1 kg = approx. 380 pc.)</v>
          </cell>
          <cell r="D82" t="str">
            <v>28/40 (1 kg = env. 380)</v>
          </cell>
          <cell r="E82" t="str">
            <v>28/40 (1 Kg = ca. 380 Pz.)</v>
          </cell>
          <cell r="F82" t="str">
            <v>28/40 (1 kg = ca. 380 ks.)</v>
          </cell>
          <cell r="G82" t="str">
            <v>28/40 (1 kg = około 380 szt.)</v>
          </cell>
          <cell r="H82" t="str">
            <v>28/40 (1 kg = kb. 380 db.)</v>
          </cell>
          <cell r="I82" t="str">
            <v>28/40 (1 kg = cca 380 ks)</v>
          </cell>
          <cell r="J82" t="str">
            <v>28/40 (1 kg = ca. 380 stks.)</v>
          </cell>
          <cell r="K82" t="str">
            <v>28/40 (1 kg = ca. 380 kos)</v>
          </cell>
          <cell r="L82" t="str">
            <v>28/40 (1 kg = cirka 380 st.)</v>
          </cell>
          <cell r="M82" t="str">
            <v>28/40 (1 kg = ca. 380 stk.)</v>
          </cell>
          <cell r="N82" t="str">
            <v>28/40 (1 kg = ca. 380 stk.)</v>
          </cell>
          <cell r="P82" t="str">
            <v>28/40 (1 kg = ca. 380 Stk.)</v>
          </cell>
        </row>
        <row r="83">
          <cell r="A83">
            <v>82</v>
          </cell>
          <cell r="B83" t="str">
            <v>290 ml reichen für ca. 4 m.</v>
          </cell>
          <cell r="C83" t="str">
            <v>290 ml is sufficient for approx. 4 m.</v>
          </cell>
          <cell r="D83" t="str">
            <v>290 ml pour 4 m environ.</v>
          </cell>
          <cell r="E83" t="str">
            <v>290 ml sono sufficienti per ca. 4 m lineari</v>
          </cell>
          <cell r="F83" t="str">
            <v>290 ml postačí na cca. 4 bm</v>
          </cell>
          <cell r="G83" t="str">
            <v>290 ml wystarcza na około 4 m</v>
          </cell>
          <cell r="H83" t="str">
            <v>296 ml, kb. 4fm-re elég</v>
          </cell>
          <cell r="I83" t="str">
            <v>290 ml postačuje na cca 4 bm</v>
          </cell>
          <cell r="J83" t="str">
            <v>290 ml is voldoende voor ca. 4 m1</v>
          </cell>
          <cell r="K83" t="str">
            <v>290 ml za približno 4 tekoče metre</v>
          </cell>
          <cell r="L83" t="str">
            <v>290 ml räcker till cirka 4 lpm.</v>
          </cell>
          <cell r="M83" t="str">
            <v>290 ml rækker til ca. 4 lbm.</v>
          </cell>
          <cell r="N83" t="str">
            <v>290 ml rekker til ca. 4 lm.</v>
          </cell>
          <cell r="P83" t="str">
            <v>290 ml reichen für ca. 4 m.</v>
          </cell>
        </row>
        <row r="84">
          <cell r="A84">
            <v>83</v>
          </cell>
          <cell r="B84" t="str">
            <v>3 m</v>
          </cell>
          <cell r="C84" t="str">
            <v>3 m</v>
          </cell>
          <cell r="D84" t="str">
            <v>3 m</v>
          </cell>
          <cell r="E84" t="str">
            <v>3 m</v>
          </cell>
          <cell r="F84" t="str">
            <v>3 m</v>
          </cell>
          <cell r="G84" t="str">
            <v>3 m</v>
          </cell>
          <cell r="H84" t="str">
            <v>3 m</v>
          </cell>
          <cell r="I84" t="str">
            <v>3 m</v>
          </cell>
          <cell r="J84" t="str">
            <v>3 m</v>
          </cell>
          <cell r="K84" t="str">
            <v>3 m</v>
          </cell>
          <cell r="L84" t="str">
            <v>3 m</v>
          </cell>
          <cell r="M84" t="str">
            <v>3 m</v>
          </cell>
          <cell r="N84" t="str">
            <v>3 m</v>
          </cell>
          <cell r="P84" t="str">
            <v>3 m</v>
          </cell>
        </row>
        <row r="85">
          <cell r="A85">
            <v>84</v>
          </cell>
          <cell r="B85" t="str">
            <v>3.000 mm</v>
          </cell>
          <cell r="C85" t="str">
            <v>3,000 mm</v>
          </cell>
          <cell r="D85" t="str">
            <v>3 000 mm</v>
          </cell>
          <cell r="E85" t="str">
            <v>3.000 mm</v>
          </cell>
          <cell r="F85" t="str">
            <v>3.000 mm</v>
          </cell>
          <cell r="G85" t="str">
            <v>3,000 mm</v>
          </cell>
          <cell r="H85" t="str">
            <v>3.000 mm</v>
          </cell>
          <cell r="I85" t="str">
            <v>3.000 mm</v>
          </cell>
          <cell r="J85" t="str">
            <v>3000 mm</v>
          </cell>
          <cell r="K85" t="str">
            <v>3.000 mm</v>
          </cell>
          <cell r="L85" t="str">
            <v>3.000 mm</v>
          </cell>
          <cell r="M85" t="str">
            <v>3.000 mm</v>
          </cell>
          <cell r="N85" t="str">
            <v>3000 mm</v>
          </cell>
          <cell r="P85" t="str">
            <v>3.000 mm</v>
          </cell>
        </row>
        <row r="86">
          <cell r="A86">
            <v>85</v>
          </cell>
          <cell r="B86" t="str">
            <v>3: Sämtliche Optionsfelder können angewählt werden.</v>
          </cell>
          <cell r="C86" t="str">
            <v>3: All options can be selected.</v>
          </cell>
          <cell r="D86" t="str">
            <v>3 : Il est possible de cliquer la totalité des boutons radio (options).</v>
          </cell>
          <cell r="E86" t="str">
            <v>3: Ogni pulsante delle opzioni può essere selezionato</v>
          </cell>
          <cell r="F86" t="str">
            <v>3: Vybrána mohou být všechna nabídková pole</v>
          </cell>
          <cell r="G86" t="str">
            <v>3: Można wybrać wszystkie opcje.</v>
          </cell>
          <cell r="H86" t="str">
            <v>3: Az opciókat tartalmazó mezőket kitöltheti</v>
          </cell>
          <cell r="I86" t="str">
            <v>3: Je možné vybrať si aj všetky doplnkové polia</v>
          </cell>
          <cell r="J86" t="str">
            <v>3: Alle optievelden kunnen worden afgevinkt.</v>
          </cell>
          <cell r="K86" t="str">
            <v>3: izbrana so lahko vsa poljubna polja</v>
          </cell>
          <cell r="L86" t="str">
            <v>3: Samtliga alternativfält kan väljas.</v>
          </cell>
          <cell r="M86" t="str">
            <v>3: Alle valgfelter kan vælges.</v>
          </cell>
          <cell r="N86" t="str">
            <v>3: Samtlige valgfelt kan velges.</v>
          </cell>
          <cell r="P86" t="str">
            <v>3: Sämtliche Optionsfelder können angewählt werden.</v>
          </cell>
        </row>
        <row r="87">
          <cell r="A87">
            <v>86</v>
          </cell>
          <cell r="B87" t="str">
            <v>300 ml</v>
          </cell>
          <cell r="C87" t="str">
            <v>300 ml</v>
          </cell>
          <cell r="D87" t="str">
            <v>300 ml</v>
          </cell>
          <cell r="E87" t="str">
            <v>300 ml</v>
          </cell>
          <cell r="F87" t="str">
            <v>300 ml</v>
          </cell>
          <cell r="G87" t="str">
            <v>300 ml</v>
          </cell>
          <cell r="H87" t="str">
            <v>300 ml</v>
          </cell>
          <cell r="I87" t="str">
            <v>300 ml</v>
          </cell>
          <cell r="J87" t="str">
            <v>300 ml</v>
          </cell>
          <cell r="K87" t="str">
            <v>300 ml</v>
          </cell>
          <cell r="L87" t="str">
            <v>300 ml</v>
          </cell>
          <cell r="M87" t="str">
            <v>300 ml</v>
          </cell>
          <cell r="N87" t="str">
            <v>300 ml</v>
          </cell>
          <cell r="P87" t="str">
            <v>300 ml</v>
          </cell>
        </row>
        <row r="88">
          <cell r="A88">
            <v>87</v>
          </cell>
          <cell r="B88" t="str">
            <v>300 × 1,0 mm</v>
          </cell>
          <cell r="C88" t="str">
            <v>300 × 1,0 mm</v>
          </cell>
          <cell r="D88" t="str">
            <v>300 × 1,0 mm</v>
          </cell>
          <cell r="E88" t="str">
            <v>300 × 1,0 mm</v>
          </cell>
          <cell r="F88" t="str">
            <v>300 x 1,0 mm</v>
          </cell>
          <cell r="G88" t="str">
            <v>300 x 1,0 mm</v>
          </cell>
          <cell r="H88" t="str">
            <v>300 x 1,0 mm</v>
          </cell>
          <cell r="I88" t="str">
            <v>300 x 1,0 mm</v>
          </cell>
          <cell r="J88" t="str">
            <v>300 x 1,0 mm</v>
          </cell>
          <cell r="K88" t="str">
            <v>300 x 1,0 mm</v>
          </cell>
          <cell r="L88" t="str">
            <v>300 x 1,0 mm</v>
          </cell>
          <cell r="M88" t="str">
            <v>300 x 1,0 mm</v>
          </cell>
          <cell r="N88" t="str">
            <v>300 x 1,0 mm</v>
          </cell>
          <cell r="O88" t="str">
            <v>300 x 1,0 mm</v>
          </cell>
          <cell r="P88" t="str">
            <v>300 × 1,0 mm</v>
          </cell>
        </row>
        <row r="89">
          <cell r="A89">
            <v>88</v>
          </cell>
          <cell r="B89" t="str">
            <v>300 × 1,2 mm</v>
          </cell>
          <cell r="C89" t="str">
            <v>300 × 1,2 mm</v>
          </cell>
          <cell r="D89" t="str">
            <v>300 × 1,2 mm</v>
          </cell>
          <cell r="E89" t="str">
            <v>300 × 1,2 mm</v>
          </cell>
          <cell r="F89" t="str">
            <v>300 x 1,2 mm</v>
          </cell>
          <cell r="G89" t="str">
            <v>300 x 1,2 mm</v>
          </cell>
          <cell r="H89" t="str">
            <v>300 x 1,2 mm</v>
          </cell>
          <cell r="I89" t="str">
            <v>300 x 1,2 mm</v>
          </cell>
          <cell r="J89" t="str">
            <v>300 x 1,2 mm</v>
          </cell>
          <cell r="K89" t="str">
            <v>300 x 1,2 mm</v>
          </cell>
          <cell r="L89" t="str">
            <v>300 x 1,2 mm</v>
          </cell>
          <cell r="M89" t="str">
            <v>300 x 1,2 mm</v>
          </cell>
          <cell r="N89" t="str">
            <v>300 x 1,2 mm</v>
          </cell>
          <cell r="O89" t="str">
            <v>300 x 1,2 mm</v>
          </cell>
          <cell r="P89" t="str">
            <v>300 × 1,2 mm</v>
          </cell>
        </row>
        <row r="90">
          <cell r="A90">
            <v>89</v>
          </cell>
          <cell r="B90" t="str">
            <v>300 mm</v>
          </cell>
          <cell r="C90" t="str">
            <v>300 mm</v>
          </cell>
          <cell r="D90" t="str">
            <v>300 mm</v>
          </cell>
          <cell r="E90" t="str">
            <v>300 mm</v>
          </cell>
          <cell r="F90" t="str">
            <v>300mm</v>
          </cell>
          <cell r="G90" t="str">
            <v>300mm</v>
          </cell>
          <cell r="H90" t="str">
            <v>300mm</v>
          </cell>
          <cell r="I90" t="str">
            <v>300mm</v>
          </cell>
          <cell r="J90" t="str">
            <v>300 mm</v>
          </cell>
          <cell r="K90" t="str">
            <v>300mm</v>
          </cell>
          <cell r="L90" t="str">
            <v>300 mm</v>
          </cell>
          <cell r="M90" t="str">
            <v>300mm</v>
          </cell>
          <cell r="N90" t="str">
            <v>300mm</v>
          </cell>
          <cell r="O90" t="str">
            <v>300mm</v>
          </cell>
          <cell r="P90" t="str">
            <v>300 mm</v>
          </cell>
        </row>
        <row r="91">
          <cell r="A91">
            <v>90</v>
          </cell>
          <cell r="B91" t="str">
            <v>330 mm</v>
          </cell>
          <cell r="C91" t="str">
            <v>330 mm</v>
          </cell>
          <cell r="D91" t="str">
            <v>330 mm</v>
          </cell>
          <cell r="E91" t="str">
            <v>330 mm</v>
          </cell>
          <cell r="F91" t="str">
            <v>330 mm</v>
          </cell>
          <cell r="G91" t="str">
            <v>330 mm</v>
          </cell>
          <cell r="H91" t="str">
            <v>330 mm</v>
          </cell>
          <cell r="I91" t="str">
            <v>330 mm</v>
          </cell>
          <cell r="J91" t="str">
            <v>330 mm</v>
          </cell>
          <cell r="K91" t="str">
            <v>330 mm</v>
          </cell>
          <cell r="L91" t="str">
            <v>330 mm</v>
          </cell>
          <cell r="M91" t="str">
            <v>330 mm</v>
          </cell>
          <cell r="N91" t="str">
            <v>330 mm</v>
          </cell>
          <cell r="P91" t="str">
            <v>330 mm</v>
          </cell>
        </row>
        <row r="92">
          <cell r="A92">
            <v>91</v>
          </cell>
          <cell r="B92" t="str">
            <v>333 mm / 100 × 100 mm</v>
          </cell>
          <cell r="C92" t="str">
            <v>333 mm / 100 × 100 mm</v>
          </cell>
          <cell r="D92" t="str">
            <v>333 mm / 100 × 100 mm</v>
          </cell>
          <cell r="E92" t="str">
            <v>333 mm / 100 x 100 mm</v>
          </cell>
          <cell r="F92" t="str">
            <v>333 mm / 100 x 100 mm</v>
          </cell>
          <cell r="G92" t="str">
            <v>333 mm / 100 × 100 mm</v>
          </cell>
          <cell r="H92" t="str">
            <v>333 mm / 100 × 100 mm</v>
          </cell>
          <cell r="I92" t="str">
            <v>333 mm / 100 × 100 mm</v>
          </cell>
          <cell r="J92" t="str">
            <v>333 mm/100 × 100 mm</v>
          </cell>
          <cell r="K92" t="str">
            <v>333 mm / 100 x 100 mm</v>
          </cell>
          <cell r="L92" t="str">
            <v>333 mm/100 × 100 mm</v>
          </cell>
          <cell r="M92" t="str">
            <v>333 mm / 100 × 100 mm</v>
          </cell>
          <cell r="N92" t="str">
            <v>333 mm / 100 × 100 mm</v>
          </cell>
          <cell r="P92" t="str">
            <v>333 mm / 100 × 100 mm</v>
          </cell>
        </row>
        <row r="93">
          <cell r="A93">
            <v>92</v>
          </cell>
          <cell r="B93" t="str">
            <v>333/28 × 7</v>
          </cell>
          <cell r="C93" t="str">
            <v>333/28 × 7</v>
          </cell>
          <cell r="D93" t="str">
            <v>333/28 × 7</v>
          </cell>
          <cell r="E93" t="str">
            <v>333/28 x 7</v>
          </cell>
          <cell r="F93" t="str">
            <v>333/28 x 7</v>
          </cell>
          <cell r="G93" t="str">
            <v>333/28 × 7</v>
          </cell>
          <cell r="H93" t="str">
            <v>333/28 × 7</v>
          </cell>
          <cell r="I93" t="str">
            <v>333/28 × 7</v>
          </cell>
          <cell r="J93" t="str">
            <v>333/28 × 7</v>
          </cell>
          <cell r="K93" t="str">
            <v>333/28 x 7</v>
          </cell>
          <cell r="L93" t="str">
            <v>333/28 × 7</v>
          </cell>
          <cell r="M93" t="str">
            <v>333/28 × 7</v>
          </cell>
          <cell r="N93" t="str">
            <v>333/28 × 7</v>
          </cell>
          <cell r="P93" t="str">
            <v>333/28 × 7</v>
          </cell>
        </row>
        <row r="94">
          <cell r="A94">
            <v>93</v>
          </cell>
          <cell r="B94" t="str">
            <v>38 Walnuss braun</v>
          </cell>
          <cell r="C94" t="str">
            <v>38 walnut</v>
          </cell>
          <cell r="D94" t="str">
            <v>38 noyer foncé</v>
          </cell>
          <cell r="P94" t="str">
            <v>38 Walnuss braun</v>
          </cell>
        </row>
        <row r="95">
          <cell r="A95">
            <v>94</v>
          </cell>
          <cell r="B95" t="str">
            <v>40 Eiche natur</v>
          </cell>
          <cell r="C95" t="str">
            <v>40 natural oak</v>
          </cell>
          <cell r="D95" t="str">
            <v>40 chêne naturel</v>
          </cell>
          <cell r="P95" t="str">
            <v>40 Eiche natur</v>
          </cell>
        </row>
        <row r="96">
          <cell r="A96">
            <v>95</v>
          </cell>
          <cell r="B96" t="str">
            <v>4 × 25 × 427 mm</v>
          </cell>
          <cell r="C96" t="str">
            <v>4 × 25 × 427 mm</v>
          </cell>
          <cell r="D96" t="str">
            <v>4 × 25 × 427 mm</v>
          </cell>
          <cell r="E96" t="str">
            <v>4 x 25 x 427 mm</v>
          </cell>
          <cell r="F96" t="str">
            <v>4 x 25 x 427 mm</v>
          </cell>
          <cell r="G96" t="str">
            <v>4 × 25 × 427 mm</v>
          </cell>
          <cell r="H96" t="str">
            <v>4 × 25 × 427 mm</v>
          </cell>
          <cell r="I96" t="str">
            <v>4 × 25 × 427 mm</v>
          </cell>
          <cell r="J96" t="str">
            <v>4 × 25 × 427 mm</v>
          </cell>
          <cell r="K96" t="str">
            <v>4 x 25 x 427 mm</v>
          </cell>
          <cell r="L96" t="str">
            <v>4 × 25 × 427 mm</v>
          </cell>
          <cell r="M96" t="str">
            <v>4 × 25 × 427 mm</v>
          </cell>
          <cell r="N96" t="str">
            <v>4 × 25 × 427 mm</v>
          </cell>
          <cell r="P96" t="str">
            <v>4 × 25 × 427 mm</v>
          </cell>
        </row>
        <row r="97">
          <cell r="A97">
            <v>96</v>
          </cell>
          <cell r="B97" t="str">
            <v>4 × 9,5 mm</v>
          </cell>
          <cell r="C97" t="str">
            <v>4 × 9.5 mm</v>
          </cell>
          <cell r="D97" t="str">
            <v>4 × 9,5 mm</v>
          </cell>
          <cell r="E97" t="str">
            <v>4 x 9,5 mm</v>
          </cell>
          <cell r="F97" t="str">
            <v>4 x 9,5 mm</v>
          </cell>
          <cell r="G97" t="str">
            <v>4 × 9.5 mm</v>
          </cell>
          <cell r="H97" t="str">
            <v>4 x 10 mm</v>
          </cell>
          <cell r="I97" t="str">
            <v>4 × 9,5 mm</v>
          </cell>
          <cell r="J97" t="str">
            <v>4 × 9,5 mm</v>
          </cell>
          <cell r="K97" t="str">
            <v>4 x 9,5 mm</v>
          </cell>
          <cell r="L97" t="str">
            <v>4 × 9,5 mm</v>
          </cell>
          <cell r="M97" t="str">
            <v>4 × 9,5 mm</v>
          </cell>
          <cell r="N97" t="str">
            <v>4 × 9,5 mm</v>
          </cell>
          <cell r="P97" t="str">
            <v>4 × 9,5 mm</v>
          </cell>
        </row>
        <row r="98">
          <cell r="A98">
            <v>97</v>
          </cell>
          <cell r="B98" t="str">
            <v>4,8 × 17 mm</v>
          </cell>
          <cell r="C98" t="str">
            <v>4.8 × 17 mm</v>
          </cell>
          <cell r="D98" t="str">
            <v>4,8 × 17 mm</v>
          </cell>
          <cell r="E98" t="str">
            <v>4,8 x 17 mm</v>
          </cell>
          <cell r="F98" t="str">
            <v>4,8 x 17 mm</v>
          </cell>
          <cell r="G98" t="str">
            <v>4.8 × 17 mm</v>
          </cell>
          <cell r="H98" t="str">
            <v>4,8 × 17 mm</v>
          </cell>
          <cell r="I98" t="str">
            <v>4,8 × 17 mm</v>
          </cell>
          <cell r="J98" t="str">
            <v>4,8 × 17 mm</v>
          </cell>
          <cell r="K98" t="str">
            <v>4,8 x 17 mm</v>
          </cell>
          <cell r="L98" t="str">
            <v>4,8 × 17 mm</v>
          </cell>
          <cell r="M98" t="str">
            <v>4,8 × 17 mm</v>
          </cell>
          <cell r="N98" t="str">
            <v>4,8 × 17 mm</v>
          </cell>
          <cell r="P98" t="str">
            <v>4,8 × 17 mm</v>
          </cell>
        </row>
        <row r="99">
          <cell r="A99">
            <v>98</v>
          </cell>
          <cell r="B99" t="str">
            <v>4: Die Mengen können je nach Wunsch in Stück (Stk.) oder aufgerundet auf die nächste Verpackungseinheit (VPE) berechnet werden.</v>
          </cell>
          <cell r="C99" t="str">
            <v>4: Quantities can be calculated per piece (pc.) or rounded up to the next packaging unit (PU).</v>
          </cell>
          <cell r="D99" t="str">
            <v>4 : Les quantités peuvent être calculées à la pièce (pc.) ou bien arrondies à l’unité d’emballage (UE) supérieure.</v>
          </cell>
          <cell r="E99" t="str">
            <v>4: Le quantità possono essere calcolate in pezzi (PZ) oppure arrotondati all'intera unità di confezionamento (CF)</v>
          </cell>
          <cell r="F99" t="str">
            <v xml:space="preserve">4: Množství může být počítáno dle přání na jednotlivé kusy (ks) nebo zaokrouhleno na celá balení </v>
          </cell>
          <cell r="G99" t="str">
            <v>4: Ilość można skalkulować na sztuki (szt.) lub zaokrąglić do pełnych opakowań ( opakowanie ).</v>
          </cell>
          <cell r="H99" t="str">
            <v>4: A mennyiségeket igény szerint darabszámmal, vagy csomagolási egységre kerekítve is megadhatja</v>
          </cell>
          <cell r="I99" t="str">
            <v>4: Množstvá sa môžu spočítavať v kusoch (ks), alebo zaokrúhľovať nahor na celé balenie (VPE) podľa potreby.</v>
          </cell>
          <cell r="J99" t="str">
            <v>4: De aantallen kunnen naar wens in stuks (stks.) of afgerond op de volgende verpakkingseenheid (VPE) worden berekend.</v>
          </cell>
          <cell r="K99" t="str">
            <v>4: Količine lahko izračunate po kosih (kos), ali jih zaokrožite na enoto pakiranje (PAK)</v>
          </cell>
          <cell r="L99" t="str">
            <v>4: Mängderna kan efter önskemål beräknas styckevis (st.) eller rundas av till nästa förpackningsenhet (FPE).</v>
          </cell>
          <cell r="M99" t="str">
            <v>4: Mængderne kan om ønsket beregnet i styk (stk.) eller afrundes til næste pakkeenhed.</v>
          </cell>
          <cell r="N99" t="str">
            <v>4: Mengdene kan etter ønske beregnes i stykker (stk.) eller rundes opp til neste forpakningsenhet (FPE).</v>
          </cell>
          <cell r="P99" t="str">
            <v>4: Die Mengen können je nach Wunsch in Stück (Stk.) oder aufgerundet auf die nächste Verpackungseinheit (VPE) berechnet werden.</v>
          </cell>
        </row>
        <row r="100">
          <cell r="A100">
            <v>99</v>
          </cell>
          <cell r="B100" t="str">
            <v>4: Eventualpositionen können hier gekennzeichnet werden.</v>
          </cell>
          <cell r="C100" t="str">
            <v>4: Any additional options can be indicated in this field.</v>
          </cell>
          <cell r="D100" t="str">
            <v>4 : Ce champ permet d’indiquer les éventuelles options supplémentaires.</v>
          </cell>
          <cell r="E100" t="str">
            <v>4: Eventuali note possono essere segnate in questo spazio</v>
          </cell>
          <cell r="F100" t="str">
            <v>4: Zde mohu být označeny alternativní položky</v>
          </cell>
          <cell r="G100" t="str">
            <v>4: W tym polu można zaznaczyć dodatkowe opcje.</v>
          </cell>
          <cell r="H100" t="str">
            <v>4: Itt adhat meg kiegészítő adatokat</v>
          </cell>
          <cell r="I100" t="str">
            <v>4: Sem možete zapísať ďalšie položky</v>
          </cell>
          <cell r="J100" t="str">
            <v>4: Eventuele posities kunnen hier worden gemarkeerd.</v>
          </cell>
          <cell r="K100" t="str">
            <v>4: tukaj lahko označite morebitne pozicije</v>
          </cell>
          <cell r="L100" t="str">
            <v>4: Eventuella positioner kan noteras här.</v>
          </cell>
          <cell r="M100" t="str">
            <v>4: Eventualpositioner kan markeres her.</v>
          </cell>
          <cell r="N100" t="str">
            <v>4: Andelsposisjoner kan merkes her.</v>
          </cell>
          <cell r="P100" t="str">
            <v>4: Eventualpositionen können hier gekennzeichnet werden.</v>
          </cell>
        </row>
        <row r="101">
          <cell r="A101">
            <v>100</v>
          </cell>
          <cell r="B101" t="str">
            <v>4: Wurde als Farbe pulverbeschichtet gewählt, erscheint ein zusätzliches Eingabefeld für die Beschichtungsfarbe.</v>
          </cell>
          <cell r="C101" t="str">
            <v>4: If you selected powder coating as the colour, an additional input field will be displayed for you to select the coating colour.</v>
          </cell>
          <cell r="D101" t="str">
            <v>4 : Si, pour la couleur, vous sélectionnez l’option « revêtement thermolaqué », un champ supplémentaire s’affiche qui vous permet de sélectionner la couleur du revêtement.</v>
          </cell>
          <cell r="E101" t="str">
            <v>4: Se viene selezionata la verniciatura a polvere, viene visualizzato un ulteriore campo nel quale inserire il colore richiesto</v>
          </cell>
          <cell r="F101" t="str">
            <v xml:space="preserve">4: Bylo-li vybráno práškové lakování, zobrazí se dodatečně políčko pro výběr požadované barvy </v>
          </cell>
          <cell r="G101" t="str">
            <v>4: Jeśli jako kolor wybrano powłokę proszkową, zostanie wyświetlone dodatkowe pole wprowadzania, aby wybrać kolor powłoki.</v>
          </cell>
          <cell r="H101" t="str">
            <v>4: Ha színnek a porszórt színt adta meg, külön mezőben adhatja meg a választott színt</v>
          </cell>
          <cell r="I101" t="str">
            <v>4: Ak bola zvolená prášková farba, zobrazí sa ďalšie pole pre voľbu farby</v>
          </cell>
          <cell r="J101" t="str">
            <v>4: Indien als kleur geëpoxeerd werd gekozen, verschijnt een extra invoerveld voor de coatingkleur.</v>
          </cell>
          <cell r="K101" t="str">
            <v>4: Če ste izbrali prašno barvanje, se prikaže dodatno polje za vnos barve</v>
          </cell>
          <cell r="L101" t="str">
            <v>4: Om pulverlackerat har valts som färg visas ytterligare ett inmatningsfält för lackeringsfärgen.</v>
          </cell>
          <cell r="M101" t="str">
            <v>4: Hvis pulverbelagt er valgt som farve, vises et ekstra indtastningsfelt for belægningsfarven.</v>
          </cell>
          <cell r="N101" t="str">
            <v>4: Hvis fargen ble valgt som pulverlakkert, vises et ekstra felt for sjiktfargen.</v>
          </cell>
          <cell r="P101" t="str">
            <v>4: Wurde als Farbe pulverbeschichtet gewählt, erscheint ein zusätzliches Eingabefeld für die Beschichtungsfarbe.</v>
          </cell>
        </row>
        <row r="102">
          <cell r="A102">
            <v>101</v>
          </cell>
          <cell r="B102" t="str">
            <v>40 Holz hell</v>
          </cell>
          <cell r="C102" t="str">
            <v>40 light wood</v>
          </cell>
          <cell r="D102" t="str">
            <v>40 bois clair</v>
          </cell>
          <cell r="E102" t="str">
            <v>40 legno chiaro</v>
          </cell>
          <cell r="F102" t="str">
            <v>40 světlé dřevo</v>
          </cell>
          <cell r="G102" t="str">
            <v>40 miodowoperłowy</v>
          </cell>
          <cell r="H102" t="str">
            <v>40 világos famintázat</v>
          </cell>
          <cell r="I102" t="str">
            <v>40 drevo jasné</v>
          </cell>
          <cell r="J102" t="str">
            <v>40 hout licht</v>
          </cell>
          <cell r="L102" t="str">
            <v>40 ljust trä</v>
          </cell>
          <cell r="M102" t="str">
            <v>40 træ lys</v>
          </cell>
          <cell r="N102" t="str">
            <v>40 lyst tre</v>
          </cell>
          <cell r="O102" t="str">
            <v>40 svijetlo drvo</v>
          </cell>
          <cell r="P102" t="str">
            <v>40 Holz hell</v>
          </cell>
        </row>
        <row r="103">
          <cell r="A103">
            <v>102</v>
          </cell>
          <cell r="B103" t="str">
            <v>40 Eiche natur</v>
          </cell>
          <cell r="C103" t="str">
            <v>40 natural oak</v>
          </cell>
          <cell r="D103" t="str">
            <v>40 chêne naturel</v>
          </cell>
          <cell r="P103" t="str">
            <v>40 Eiche natur</v>
          </cell>
        </row>
        <row r="104">
          <cell r="A104">
            <v>103</v>
          </cell>
          <cell r="B104" t="str">
            <v>400 mm / 100 × 100 mm</v>
          </cell>
          <cell r="C104" t="str">
            <v>400 mm / 100 × 100 mm</v>
          </cell>
          <cell r="D104" t="str">
            <v>400 mm / 100 × 100 mm</v>
          </cell>
          <cell r="E104" t="str">
            <v>400 mm / 100 x 100 mm</v>
          </cell>
          <cell r="F104" t="str">
            <v>400 mm / 100 x 100 mm</v>
          </cell>
          <cell r="G104" t="str">
            <v>400 mm / 100 × 100 mm</v>
          </cell>
          <cell r="H104" t="str">
            <v>400 mm / 100 × 100 mm</v>
          </cell>
          <cell r="I104" t="str">
            <v>400 mm / 100 × 100 mm</v>
          </cell>
          <cell r="J104" t="str">
            <v>400 mm/100 × 100 mm</v>
          </cell>
          <cell r="K104" t="str">
            <v>400 mm / 100 x 100 mm</v>
          </cell>
          <cell r="L104" t="str">
            <v>400 mm/100 × 100 mm</v>
          </cell>
          <cell r="M104" t="str">
            <v>400 mm / 100 × 100 mm</v>
          </cell>
          <cell r="N104" t="str">
            <v>400 mm / 100 × 100 mm</v>
          </cell>
          <cell r="P104" t="str">
            <v>400 mm / 100 × 100 mm</v>
          </cell>
        </row>
        <row r="105">
          <cell r="A105">
            <v>104</v>
          </cell>
          <cell r="B105" t="str">
            <v>400 × 1,0 mm</v>
          </cell>
          <cell r="C105" t="str">
            <v>400 × 1,0 mm</v>
          </cell>
          <cell r="D105" t="str">
            <v>400 × 1,0 mm</v>
          </cell>
          <cell r="E105" t="str">
            <v>400 × 1,0 mm</v>
          </cell>
          <cell r="F105" t="str">
            <v>400 x 1,0 mm</v>
          </cell>
          <cell r="G105" t="str">
            <v>400 x 1,0 mm</v>
          </cell>
          <cell r="H105" t="str">
            <v>400 x 1,0 mm</v>
          </cell>
          <cell r="I105" t="str">
            <v>400 x 1,0 mm</v>
          </cell>
          <cell r="J105" t="str">
            <v>400 x 1,0 mm</v>
          </cell>
          <cell r="K105" t="str">
            <v>400 x 1,0 mm</v>
          </cell>
          <cell r="L105" t="str">
            <v>400 x 1,0 mm</v>
          </cell>
          <cell r="M105" t="str">
            <v>400 x 1,0 mm</v>
          </cell>
          <cell r="N105" t="str">
            <v>400 x 1,0 mm</v>
          </cell>
          <cell r="O105" t="str">
            <v>400 x 1,0 mm</v>
          </cell>
          <cell r="P105" t="str">
            <v>400 × 1,0 mm</v>
          </cell>
        </row>
        <row r="106">
          <cell r="A106">
            <v>105</v>
          </cell>
          <cell r="B106" t="str">
            <v>400 × 1,2 mm</v>
          </cell>
          <cell r="C106" t="str">
            <v>400 × 1,2 mm</v>
          </cell>
          <cell r="D106" t="str">
            <v>400 × 1,2 mm</v>
          </cell>
          <cell r="E106" t="str">
            <v>400 × 1,2 mm</v>
          </cell>
          <cell r="F106" t="str">
            <v>400 x 1,2 mm</v>
          </cell>
          <cell r="G106" t="str">
            <v>400 x 1,2 mm</v>
          </cell>
          <cell r="H106" t="str">
            <v>400 x 1,2 mm</v>
          </cell>
          <cell r="I106" t="str">
            <v>400 x 1,2 mm</v>
          </cell>
          <cell r="J106" t="str">
            <v>400 x 1,2 mm</v>
          </cell>
          <cell r="K106" t="str">
            <v>400 x 1,2 mm</v>
          </cell>
          <cell r="L106" t="str">
            <v>400 x 1,2 mm</v>
          </cell>
          <cell r="M106" t="str">
            <v>400 x 1,2 mm</v>
          </cell>
          <cell r="N106" t="str">
            <v>400 x 1,2 mm</v>
          </cell>
          <cell r="O106" t="str">
            <v>400 x 1,2 mm</v>
          </cell>
          <cell r="P106" t="str">
            <v>400 × 1,2 mm</v>
          </cell>
        </row>
        <row r="107">
          <cell r="A107">
            <v>106</v>
          </cell>
          <cell r="B107" t="str">
            <v>400/30 × 7</v>
          </cell>
          <cell r="C107" t="str">
            <v>400/30 × 7</v>
          </cell>
          <cell r="D107" t="str">
            <v>400/30 × 7</v>
          </cell>
          <cell r="E107" t="str">
            <v>400/30 x 7</v>
          </cell>
          <cell r="F107" t="str">
            <v>400/30 x 7</v>
          </cell>
          <cell r="G107" t="str">
            <v>400/30 × 7</v>
          </cell>
          <cell r="H107" t="str">
            <v>400/30 × 7</v>
          </cell>
          <cell r="I107" t="str">
            <v>400/30 × 7</v>
          </cell>
          <cell r="J107" t="str">
            <v>400/30 × 7</v>
          </cell>
          <cell r="K107" t="str">
            <v>400/30 x 7</v>
          </cell>
          <cell r="L107" t="str">
            <v>400/30 × 7</v>
          </cell>
          <cell r="M107" t="str">
            <v>400/30 × 7</v>
          </cell>
          <cell r="N107" t="str">
            <v>400/30 × 7</v>
          </cell>
          <cell r="P107" t="str">
            <v>400/30 × 7</v>
          </cell>
        </row>
        <row r="108">
          <cell r="A108">
            <v>107</v>
          </cell>
          <cell r="B108" t="str">
            <v>400 mm</v>
          </cell>
          <cell r="C108" t="str">
            <v>400 mm</v>
          </cell>
          <cell r="D108" t="str">
            <v>400 mm</v>
          </cell>
          <cell r="E108" t="str">
            <v>400 mm</v>
          </cell>
          <cell r="F108" t="str">
            <v>400mm</v>
          </cell>
          <cell r="G108" t="str">
            <v>400mm</v>
          </cell>
          <cell r="H108" t="str">
            <v>400mm</v>
          </cell>
          <cell r="I108" t="str">
            <v>400mm</v>
          </cell>
          <cell r="J108" t="str">
            <v>400 mm</v>
          </cell>
          <cell r="K108" t="str">
            <v>400mm</v>
          </cell>
          <cell r="L108" t="str">
            <v>400mm</v>
          </cell>
          <cell r="M108" t="str">
            <v>400mm</v>
          </cell>
          <cell r="N108" t="str">
            <v>400mm</v>
          </cell>
          <cell r="O108" t="str">
            <v>400mm</v>
          </cell>
          <cell r="P108" t="str">
            <v>400 mm</v>
          </cell>
        </row>
        <row r="109">
          <cell r="A109">
            <v>108</v>
          </cell>
          <cell r="B109" t="str">
            <v>41 P.10 Rostbraun</v>
          </cell>
          <cell r="C109" t="str">
            <v>41 P.10 rust brown</v>
          </cell>
          <cell r="D109" t="str">
            <v>41 P.10 brun rouille</v>
          </cell>
          <cell r="E109" t="str">
            <v>41 P.10 marrone ruggine</v>
          </cell>
          <cell r="F109" t="str">
            <v>41 P.10 žíhaná hnědá</v>
          </cell>
          <cell r="G109" t="str">
            <v>41 P.10 rdzawy brąz</v>
          </cell>
          <cell r="H109" t="str">
            <v>41 P.10 rozsdabarna</v>
          </cell>
          <cell r="I109" t="str">
            <v>41 P.10 hrdzavohnedá</v>
          </cell>
          <cell r="J109" t="str">
            <v>41 P.10 roestbruin</v>
          </cell>
          <cell r="L109" t="str">
            <v>41 P.10 rostbrun</v>
          </cell>
          <cell r="M109" t="str">
            <v>41 P.10 rustbrun</v>
          </cell>
          <cell r="N109" t="str">
            <v>41 P.10 rustbrun</v>
          </cell>
          <cell r="O109" t="str">
            <v>41 P.10 riđavo crvena</v>
          </cell>
          <cell r="P109" t="str">
            <v>41 P.10 Rostbraun</v>
          </cell>
        </row>
        <row r="110">
          <cell r="A110">
            <v>109</v>
          </cell>
          <cell r="B110" t="str">
            <v>42 P.10 Sandbraun</v>
          </cell>
          <cell r="C110" t="str">
            <v>42 P.10 sand brown</v>
          </cell>
          <cell r="D110" t="str">
            <v>42 P.10 brun sable</v>
          </cell>
          <cell r="E110" t="str">
            <v>42 P.10 marrone sahara</v>
          </cell>
          <cell r="F110" t="str">
            <v>42 P.10 písková</v>
          </cell>
          <cell r="G110" t="str">
            <v>42 P.10 piaskowy</v>
          </cell>
          <cell r="H110" t="str">
            <v>42 P.10 homokszín</v>
          </cell>
          <cell r="I110" t="str">
            <v>42 P.10 pieskovohnedá</v>
          </cell>
          <cell r="J110" t="str">
            <v>42 P.10 zandbruin</v>
          </cell>
          <cell r="L110" t="str">
            <v>42 P.10 sandbrun</v>
          </cell>
          <cell r="M110" t="str">
            <v>42 P.10 sandbrun</v>
          </cell>
          <cell r="N110" t="str">
            <v>42 P.10 sandbrun</v>
          </cell>
          <cell r="O110" t="str">
            <v>42 P.10 pješčano smeđa</v>
          </cell>
          <cell r="P110" t="str">
            <v>42 P.10 Sandbraun</v>
          </cell>
        </row>
        <row r="111">
          <cell r="A111">
            <v>110</v>
          </cell>
          <cell r="B111" t="str">
            <v>43 P.10 Steingrau</v>
          </cell>
          <cell r="C111" t="str">
            <v>43 P.10 stone grey</v>
          </cell>
          <cell r="D111" t="str">
            <v>43 P.10 gris pierre</v>
          </cell>
          <cell r="E111" t="str">
            <v>43 P.10 Grigio pietra</v>
          </cell>
          <cell r="F111" t="str">
            <v>43 P.10 břidlicová</v>
          </cell>
          <cell r="G111" t="str">
            <v>43 P.10 szary kamienny</v>
          </cell>
          <cell r="H111" t="str">
            <v>43 P.10 márványszürke</v>
          </cell>
          <cell r="I111" t="str">
            <v>43 P.10 kamenná šedá</v>
          </cell>
          <cell r="J111" t="str">
            <v>43 P.10 steengrijs</v>
          </cell>
          <cell r="K111" t="str">
            <v>43 P.10 kamnito siva</v>
          </cell>
          <cell r="L111" t="str">
            <v>43 P.10 stengrå</v>
          </cell>
          <cell r="M111" t="str">
            <v>43 P.10 stengrå</v>
          </cell>
          <cell r="N111" t="str">
            <v>43 P.10 steingrå</v>
          </cell>
          <cell r="P111" t="str">
            <v>43 P.10 Steingrau</v>
          </cell>
        </row>
        <row r="112">
          <cell r="A112">
            <v>111</v>
          </cell>
          <cell r="B112" t="str">
            <v>45 Bronze</v>
          </cell>
          <cell r="C112" t="str">
            <v>45 bronze</v>
          </cell>
          <cell r="D112" t="str">
            <v>45 bronze</v>
          </cell>
          <cell r="E112" t="str">
            <v>45 bronzo</v>
          </cell>
          <cell r="F112" t="str">
            <v>45 bronz</v>
          </cell>
          <cell r="G112" t="str">
            <v>brązowy</v>
          </cell>
          <cell r="H112" t="str">
            <v>45 bronz</v>
          </cell>
          <cell r="I112" t="str">
            <v>45 bronz</v>
          </cell>
          <cell r="J112" t="str">
            <v>45 brons</v>
          </cell>
          <cell r="K112" t="str">
            <v>45 bronasta</v>
          </cell>
          <cell r="L112" t="str">
            <v>45 brons</v>
          </cell>
          <cell r="M112" t="str">
            <v>45 bronze</v>
          </cell>
          <cell r="N112" t="str">
            <v>45 bronse</v>
          </cell>
          <cell r="P112" t="str">
            <v>45 Bronze</v>
          </cell>
        </row>
        <row r="113">
          <cell r="A113">
            <v>112</v>
          </cell>
          <cell r="B113" t="str">
            <v>46 Patinagrün</v>
          </cell>
          <cell r="C113" t="str">
            <v>46 patina green</v>
          </cell>
          <cell r="D113" t="str">
            <v>46 vert-de-gris</v>
          </cell>
          <cell r="E113" t="str">
            <v>46 patina verde</v>
          </cell>
          <cell r="F113" t="str">
            <v>46 patina zelená</v>
          </cell>
          <cell r="G113" t="str">
            <v xml:space="preserve">szara patyna </v>
          </cell>
          <cell r="H113" t="str">
            <v>46 patina zöld</v>
          </cell>
          <cell r="I113" t="str">
            <v>46 patina zelená</v>
          </cell>
          <cell r="J113" t="str">
            <v>46 patinagroen</v>
          </cell>
          <cell r="K113" t="str">
            <v>46 patinirano zelena</v>
          </cell>
          <cell r="L113" t="str">
            <v>46 patina grön</v>
          </cell>
          <cell r="M113" t="str">
            <v>46 patinagrøn</v>
          </cell>
          <cell r="N113" t="str">
            <v>46 patina grønn</v>
          </cell>
          <cell r="P113" t="str">
            <v>46 Patinagrün</v>
          </cell>
        </row>
        <row r="114">
          <cell r="A114">
            <v>113</v>
          </cell>
          <cell r="B114" t="str">
            <v>47 Patinagrau</v>
          </cell>
          <cell r="C114" t="str">
            <v>47 patina grey</v>
          </cell>
          <cell r="D114" t="str">
            <v>47 gris quartz</v>
          </cell>
          <cell r="E114" t="str">
            <v>47 patina grigio</v>
          </cell>
          <cell r="F114" t="str">
            <v>47 patina šedá</v>
          </cell>
          <cell r="G114" t="str">
            <v>47 szara patyna</v>
          </cell>
          <cell r="H114" t="str">
            <v>47 patinaszürke</v>
          </cell>
          <cell r="I114" t="str">
            <v>47 patina šedá</v>
          </cell>
          <cell r="J114" t="str">
            <v>47 patinagrijs</v>
          </cell>
          <cell r="L114" t="str">
            <v>47 patina grå</v>
          </cell>
          <cell r="M114" t="str">
            <v>47 patinagrå</v>
          </cell>
          <cell r="N114" t="str">
            <v>47 patina grå</v>
          </cell>
          <cell r="O114" t="str">
            <v>47 patina siva</v>
          </cell>
          <cell r="P114" t="str">
            <v>47 Patinagrau</v>
          </cell>
        </row>
        <row r="115">
          <cell r="A115">
            <v>114</v>
          </cell>
          <cell r="B115" t="str">
            <v>5,0 × 80 mm</v>
          </cell>
          <cell r="C115" t="str">
            <v>5.0 × 80 mm</v>
          </cell>
          <cell r="D115" t="str">
            <v>5,0 × 80 mm</v>
          </cell>
          <cell r="E115" t="str">
            <v>5,0 x 80 mm</v>
          </cell>
          <cell r="F115" t="str">
            <v>5,0 x 80 mm</v>
          </cell>
          <cell r="G115" t="str">
            <v>5.0 × 80 mm</v>
          </cell>
          <cell r="H115" t="str">
            <v>5,0 × 80 mm</v>
          </cell>
          <cell r="I115" t="str">
            <v>5,0 × 80 mm</v>
          </cell>
          <cell r="J115" t="str">
            <v>5,0 × 80 mm</v>
          </cell>
          <cell r="K115" t="str">
            <v>5,0 x 80 mm</v>
          </cell>
          <cell r="L115" t="str">
            <v>5,0 × 80 mm</v>
          </cell>
          <cell r="M115" t="str">
            <v>5,0 × 80 mm</v>
          </cell>
          <cell r="N115" t="str">
            <v>5,0 × 80 mm</v>
          </cell>
          <cell r="P115" t="str">
            <v>5,0 × 80 mm</v>
          </cell>
        </row>
        <row r="116">
          <cell r="A116">
            <v>115</v>
          </cell>
          <cell r="B116" t="str">
            <v>5: Am Tabellenende können Artikel, die nicht in der Liste aufgelistet sind, eingetragen werden.</v>
          </cell>
          <cell r="C116" t="str">
            <v>5: Any items which do not appear in the list can be entered at the end of the table.</v>
          </cell>
          <cell r="D116" t="str">
            <v>5 : Vous pouvez intégrer en bas de tableau des articles qui ne sont pas mentionnés dans la liste.</v>
          </cell>
          <cell r="E116" t="str">
            <v>5: In fondo alla tabella, possono essere inseriti ulteriori articoli non presenti nella lista</v>
          </cell>
          <cell r="F116" t="str">
            <v xml:space="preserve">5: Na konci tabulky mohou být uvedeny položky, které nejsou v seznamu </v>
          </cell>
          <cell r="G116" t="str">
            <v>5: Na końcu tabeli można wpisać dowolne pozycje, które nie znajdują się na liście.</v>
          </cell>
          <cell r="H116" t="str">
            <v>5: A táblázat végén adhat meg a táblázatban nem szereplő tételeket</v>
          </cell>
          <cell r="I116" t="str">
            <v>5: Položky, ktoré nie sú uvedené v zozname, je možné uviesť na konci tabuľky</v>
          </cell>
          <cell r="J116" t="str">
            <v>5: Aan het einde van de tabel kunnen artikelen worden ingevoerd die niet in de lijst zijn vermeld.</v>
          </cell>
          <cell r="K116" t="str">
            <v>5: na koncu tabele lahko vnesete elemente, ki niso navedeni na seznamu</v>
          </cell>
          <cell r="L116" t="str">
            <v>5: I slutet av tabellen kan artiklar som inte finns i listan noteras.</v>
          </cell>
          <cell r="M116" t="str">
            <v>5: Artikler, der ikke er anført i listen, kan indsættes i slutningen af tabellen.</v>
          </cell>
          <cell r="N116" t="str">
            <v>5: På slutten av tabellen kan du føre inn artikler som ikke står i listen.</v>
          </cell>
          <cell r="P116" t="str">
            <v>5: Am Tabellenende können Artikel, die nicht in der Liste aufgelistet sind, eingetragen werden.</v>
          </cell>
        </row>
        <row r="117">
          <cell r="A117">
            <v>116</v>
          </cell>
          <cell r="B117" t="str">
            <v>5: Die Mengen können je nach Wunsch in Stück (Stk.) oder aufgerundet auf die nächste Verpackungseinheit (VPE) berechnet werden.</v>
          </cell>
          <cell r="C117" t="str">
            <v>5: Quantities can be calculated per piece (pc.) or rounded up to the next packaging unit (PU).</v>
          </cell>
          <cell r="D117" t="str">
            <v>5 : Les quantités peuvent être calculées à la pièce (pc.) ou bien arrondies à l’unité d’emballage (UE) supérieure.</v>
          </cell>
          <cell r="E117" t="str">
            <v>5: Le quantità possono essere calcolate in pezzi (PZ) oppure arrotondati all'intera unità di confezionamento (CF)</v>
          </cell>
          <cell r="F117" t="str">
            <v xml:space="preserve">5: Množství může být počítáno dle přání na jednotlivé kusy (ks) nebo zaokrouhleno na celá balení </v>
          </cell>
          <cell r="G117" t="str">
            <v>5: Ilość można skalkulować na sztuki (szt.) lub zaokrąglić do pełnych opakowań ( opakowanie ).</v>
          </cell>
          <cell r="H117" t="str">
            <v>5: A mennyiségeket igény szerint darabszámmal, vagy csomagolási egységre kerekítve is megadhatjaDie Mengen können je nach Wunsch in Stück (Stk) oder aufgerundet auf die nächste Verpackungseinheit (VPE) berechnet werden.</v>
          </cell>
          <cell r="I117" t="str">
            <v>5: Množstvá sa môžu spočítavať v kusoch (ks), alebo zaokrúhľovať nahor na celé balenie (VPE) podľa potreby.</v>
          </cell>
          <cell r="J117" t="str">
            <v>5: De hoeveelheden kunnen naar wens in stuks worden berekend of afgerond naar de volgende verpakkingseenheid</v>
          </cell>
          <cell r="L117" t="str">
            <v>Količine lahko izračunate po kosih (kos), ali jih zaokrožite na enoto pakiranje (PAK)</v>
          </cell>
          <cell r="P117" t="str">
            <v>5: Die Mengen können je nach Wunsch in Stück (Stk.) oder aufgerundet auf die nächste Verpackungseinheit (VPE) berechnet werden.</v>
          </cell>
        </row>
        <row r="118">
          <cell r="A118">
            <v>117</v>
          </cell>
          <cell r="B118" t="str">
            <v>Ausbesserungslack; Dose (0,75 l)</v>
          </cell>
          <cell r="C118" t="str">
            <v>touch-up paint; can (0.75 l)</v>
          </cell>
          <cell r="D118" t="str">
            <v>peinture de retouche ; pot (0,75 l)</v>
          </cell>
          <cell r="P118" t="str">
            <v>Ausbesserungslack; Dose (0,75 l)</v>
          </cell>
        </row>
        <row r="119">
          <cell r="A119">
            <v>118</v>
          </cell>
          <cell r="B119" t="str">
            <v>Ausbesserungslack; Dose (12 ml; mit Pinsel)</v>
          </cell>
          <cell r="C119" t="str">
            <v>touch-up paint; can (12 ml; with brush)</v>
          </cell>
          <cell r="D119" t="str">
            <v>peinture de retouche ; pot (12 ml ; avec pinceau)</v>
          </cell>
          <cell r="P119" t="str">
            <v>Ausbesserungslack; Dose (12 ml; mit Pinsel)</v>
          </cell>
        </row>
        <row r="120">
          <cell r="A120">
            <v>119</v>
          </cell>
          <cell r="B120" t="str">
            <v>Dose mit Pinsel (50 ml)</v>
          </cell>
          <cell r="C120" t="str">
            <v>50 ml can with brush</v>
          </cell>
          <cell r="D120" t="str">
            <v>pot avec pinceau (50 ml)</v>
          </cell>
          <cell r="E120" t="str">
            <v>50 ml Lattina con pennello</v>
          </cell>
          <cell r="F120" t="str">
            <v>50 ml lahvička se štětečkem</v>
          </cell>
          <cell r="G120" t="str">
            <v>50 ml puszka z pędzlem.</v>
          </cell>
          <cell r="H120" t="str">
            <v>50 ml tubus ecsettel</v>
          </cell>
          <cell r="I120" t="str">
            <v>50 ml nádoba so štetcom</v>
          </cell>
          <cell r="J120" t="str">
            <v>50 ml pot met kwast</v>
          </cell>
          <cell r="K120" t="str">
            <v>50 ml  doza s čopičem</v>
          </cell>
          <cell r="L120" t="str">
            <v>50 ml-burk med pensel</v>
          </cell>
          <cell r="M120" t="str">
            <v>50 ml dåse med pensel</v>
          </cell>
          <cell r="N120" t="str">
            <v>50 ml boks med pensel</v>
          </cell>
          <cell r="P120" t="str">
            <v>Dose mit Pinsel (50 ml)</v>
          </cell>
        </row>
        <row r="121">
          <cell r="A121">
            <v>120</v>
          </cell>
          <cell r="B121" t="str">
            <v>500/35 × 7</v>
          </cell>
          <cell r="C121" t="str">
            <v>500/35 × 7</v>
          </cell>
          <cell r="D121" t="str">
            <v>500/35 × 7</v>
          </cell>
          <cell r="E121" t="str">
            <v>500/35 x 7</v>
          </cell>
          <cell r="F121" t="str">
            <v>500/35 x 7</v>
          </cell>
          <cell r="G121" t="str">
            <v>500/35 × 7</v>
          </cell>
          <cell r="H121" t="str">
            <v>500/35 × 7</v>
          </cell>
          <cell r="I121" t="str">
            <v>500/35 × 7</v>
          </cell>
          <cell r="J121" t="str">
            <v>500/35 × 7</v>
          </cell>
          <cell r="K121" t="str">
            <v>500/35 x 7</v>
          </cell>
          <cell r="L121" t="str">
            <v>500/35 × 7</v>
          </cell>
          <cell r="M121" t="str">
            <v>500/35 × 7</v>
          </cell>
          <cell r="N121" t="str">
            <v>500/35 × 7</v>
          </cell>
          <cell r="P121" t="str">
            <v>500/35 × 7</v>
          </cell>
        </row>
        <row r="122">
          <cell r="A122">
            <v>121</v>
          </cell>
          <cell r="B122" t="str">
            <v>6 m</v>
          </cell>
          <cell r="C122" t="str">
            <v>6 m</v>
          </cell>
          <cell r="D122" t="str">
            <v>6 m</v>
          </cell>
          <cell r="E122" t="str">
            <v>6 m</v>
          </cell>
          <cell r="F122" t="str">
            <v>6 m</v>
          </cell>
          <cell r="G122" t="str">
            <v>6 m</v>
          </cell>
          <cell r="H122" t="str">
            <v>6 m</v>
          </cell>
          <cell r="I122" t="str">
            <v>6 m</v>
          </cell>
          <cell r="J122" t="str">
            <v>6 m</v>
          </cell>
          <cell r="K122" t="str">
            <v>6 m</v>
          </cell>
          <cell r="L122" t="str">
            <v>6 m</v>
          </cell>
          <cell r="M122" t="str">
            <v>6 m</v>
          </cell>
          <cell r="N122" t="str">
            <v>6 m</v>
          </cell>
          <cell r="P122" t="str">
            <v>6 m</v>
          </cell>
        </row>
        <row r="123">
          <cell r="A123">
            <v>122</v>
          </cell>
          <cell r="B123" t="str">
            <v>6.000 × 375 mm</v>
          </cell>
          <cell r="C123" t="str">
            <v>6,000 × 375 mm</v>
          </cell>
          <cell r="D123" t="str">
            <v>6 000 × 375 mm</v>
          </cell>
          <cell r="E123" t="str">
            <v>6.000 x 375 mm</v>
          </cell>
          <cell r="F123" t="str">
            <v>6.000 x 375 mm</v>
          </cell>
          <cell r="G123" t="str">
            <v>6,000 × 375 mm</v>
          </cell>
          <cell r="H123" t="str">
            <v>6.000 × 375 mm</v>
          </cell>
          <cell r="I123" t="str">
            <v>6.000 × 375 mm</v>
          </cell>
          <cell r="J123" t="str">
            <v>6000 × 375 mm</v>
          </cell>
          <cell r="K123" t="str">
            <v>6.000 x 375 mm</v>
          </cell>
          <cell r="L123" t="str">
            <v>6.000 × 375 mm</v>
          </cell>
          <cell r="M123" t="str">
            <v>6.000 × 375 mm</v>
          </cell>
          <cell r="N123" t="str">
            <v>6000 × 375 mm</v>
          </cell>
          <cell r="P123" t="str">
            <v>6.000 × 375 mm</v>
          </cell>
        </row>
        <row r="124">
          <cell r="A124">
            <v>123</v>
          </cell>
          <cell r="B124" t="str">
            <v>6: Eventualpositionen können hier gekennzeichnet werden.</v>
          </cell>
          <cell r="C124" t="str">
            <v>6: Any additional options can be indicated in this field.</v>
          </cell>
          <cell r="D124" t="str">
            <v>6 : Ce champ permet d’indiquer les éventuelles options supplémentaires.</v>
          </cell>
          <cell r="E124" t="str">
            <v>6: Eventuali note possono essere segnate in questo spazio</v>
          </cell>
          <cell r="F124" t="str">
            <v>6: Zde mohu být označeny alternativní položky</v>
          </cell>
          <cell r="G124" t="str">
            <v>6: W tym polu można zaznaczyć dodatkowe opcje.</v>
          </cell>
          <cell r="H124" t="str">
            <v>6: Itt adhat meg kiegészítő adatokat</v>
          </cell>
          <cell r="I124" t="str">
            <v>6: Sem možete zapísať ďalšie položky</v>
          </cell>
          <cell r="K124" t="str">
            <v>6: alternatiefposities kunnen hier gekentekend worden</v>
          </cell>
          <cell r="L124" t="str">
            <v>6: tukaj lahko označite morebitne pozicije</v>
          </cell>
          <cell r="P124" t="str">
            <v>6: Eventualpositionen können hier gekennzeichnet werden.</v>
          </cell>
        </row>
        <row r="125">
          <cell r="A125">
            <v>124</v>
          </cell>
          <cell r="B125" t="str">
            <v>6: Zusatzvermerke können hier eingefügt werden.</v>
          </cell>
          <cell r="C125" t="str">
            <v>6: Add any additional comments here.</v>
          </cell>
          <cell r="D125" t="str">
            <v>6 : Ce champ vous permet de fournir des indications supplémentaires.</v>
          </cell>
          <cell r="E125" t="str">
            <v>6: Ulteriori annotazioni possono essere inserite qui</v>
          </cell>
          <cell r="F125" t="str">
            <v>6:Zde je možné vložit další poznámky</v>
          </cell>
          <cell r="G125" t="str">
            <v>6: Dodaj dodatkowe komentarze tutaj.</v>
          </cell>
          <cell r="H125" t="str">
            <v>6: megjegyzések</v>
          </cell>
          <cell r="I125" t="str">
            <v>6: Sem môžete zapísať ďalšie poznámky</v>
          </cell>
          <cell r="J125" t="str">
            <v>6: Hier kunnen aanvullende noties worden ingevoegd.</v>
          </cell>
          <cell r="K125" t="str">
            <v>6: tu lahko dodate dodatne opombe</v>
          </cell>
          <cell r="L125" t="str">
            <v>6: Kompletterande noteringar kan bifogas här.</v>
          </cell>
          <cell r="M125" t="str">
            <v>6: Ekstra anmærkninger kan indsættes her.</v>
          </cell>
          <cell r="N125" t="str">
            <v>6: Tilleggsnotater kan føyes til her.</v>
          </cell>
          <cell r="P125" t="str">
            <v>6: Zusatzvermerke können hier eingefügt werden.</v>
          </cell>
        </row>
        <row r="126">
          <cell r="A126">
            <v>125</v>
          </cell>
          <cell r="B126" t="str">
            <v>⌀ 60</v>
          </cell>
          <cell r="C126" t="str">
            <v>⌀ 60</v>
          </cell>
          <cell r="D126" t="str">
            <v>⌀ 60</v>
          </cell>
          <cell r="E126" t="str">
            <v>ø60</v>
          </cell>
          <cell r="F126" t="str">
            <v>60 ø</v>
          </cell>
          <cell r="G126" t="str">
            <v>⌀ 60</v>
          </cell>
          <cell r="H126" t="str">
            <v>60 ⌀</v>
          </cell>
          <cell r="I126" t="str">
            <v>60 ⌀</v>
          </cell>
          <cell r="J126" t="str">
            <v>60 ⌀</v>
          </cell>
          <cell r="K126" t="str">
            <v>60 ø</v>
          </cell>
          <cell r="L126" t="str">
            <v>60 ⌀</v>
          </cell>
          <cell r="M126" t="str">
            <v>60 ⌀</v>
          </cell>
          <cell r="N126" t="str">
            <v>60 ⌀</v>
          </cell>
          <cell r="P126" t="str">
            <v>⌀ 60</v>
          </cell>
        </row>
        <row r="127">
          <cell r="A127">
            <v>126</v>
          </cell>
          <cell r="B127" t="str">
            <v>⌀ 60 × 3.000 mm</v>
          </cell>
          <cell r="C127" t="str">
            <v>⌀ 60 × 3,000 mm</v>
          </cell>
          <cell r="D127" t="str">
            <v>⌀ 60 × 3 000 mm</v>
          </cell>
          <cell r="E127" t="str">
            <v>ø60 x 3.000 mm</v>
          </cell>
          <cell r="F127" t="str">
            <v>60 ø x 3.000 mm</v>
          </cell>
          <cell r="G127" t="str">
            <v>⌀ 60 × 3,000 mm</v>
          </cell>
          <cell r="H127" t="str">
            <v>60 ⌀ × 3.000 mm</v>
          </cell>
          <cell r="I127" t="str">
            <v>60 ⌀ × 3.000 mm</v>
          </cell>
          <cell r="J127" t="str">
            <v>60 ⌀ × 3000 mm</v>
          </cell>
          <cell r="K127" t="str">
            <v>60 ø x 3.000 mm</v>
          </cell>
          <cell r="L127" t="str">
            <v>60 ⌀ × 3.000 mm</v>
          </cell>
          <cell r="M127" t="str">
            <v>60 ⌀ × 3.000 mm</v>
          </cell>
          <cell r="N127" t="str">
            <v>60 ⌀ × 3000 mm</v>
          </cell>
          <cell r="P127" t="str">
            <v>⌀ 60 × 3.000 mm</v>
          </cell>
        </row>
        <row r="128">
          <cell r="A128">
            <v>127</v>
          </cell>
          <cell r="B128" t="str">
            <v>60 mm Ausladung</v>
          </cell>
          <cell r="C128" t="str">
            <v>60 mm projection</v>
          </cell>
          <cell r="D128" t="str">
            <v>projection de 60 mm</v>
          </cell>
          <cell r="E128" t="str">
            <v>60 mm disassamento</v>
          </cell>
          <cell r="F128" t="str">
            <v>60 mm přesah</v>
          </cell>
          <cell r="G128" t="str">
            <v>60 mm ochrony</v>
          </cell>
          <cell r="I128" t="str">
            <v>vybočenie 60 mm</v>
          </cell>
          <cell r="J128" t="str">
            <v>Reikwijdte 60 mm</v>
          </cell>
          <cell r="K128" t="str">
            <v>60 mm grlo</v>
          </cell>
          <cell r="L128" t="str">
            <v>60 mm utladdning</v>
          </cell>
          <cell r="M128" t="str">
            <v>60 mm udhæng</v>
          </cell>
          <cell r="N128" t="str">
            <v>60 mm radius</v>
          </cell>
          <cell r="P128" t="str">
            <v>60 mm Ausladung</v>
          </cell>
        </row>
        <row r="129">
          <cell r="A129">
            <v>128</v>
          </cell>
          <cell r="B129" t="str">
            <v>600 mm</v>
          </cell>
          <cell r="C129" t="str">
            <v>600 mm</v>
          </cell>
          <cell r="D129" t="str">
            <v>600 mm</v>
          </cell>
          <cell r="E129" t="str">
            <v>600 mm</v>
          </cell>
          <cell r="F129" t="str">
            <v>600 mm</v>
          </cell>
          <cell r="G129" t="str">
            <v>600 mm</v>
          </cell>
          <cell r="H129" t="str">
            <v>600 mm</v>
          </cell>
          <cell r="I129" t="str">
            <v>600 mm</v>
          </cell>
          <cell r="J129" t="str">
            <v>600 mm</v>
          </cell>
          <cell r="K129" t="str">
            <v>600 mm</v>
          </cell>
          <cell r="L129" t="str">
            <v>600 mm</v>
          </cell>
          <cell r="M129" t="str">
            <v>600 mm</v>
          </cell>
          <cell r="N129" t="str">
            <v>600 mm</v>
          </cell>
          <cell r="O129" t="str">
            <v>600 mm</v>
          </cell>
          <cell r="P129" t="str">
            <v>600 mm</v>
          </cell>
        </row>
        <row r="130">
          <cell r="A130">
            <v>129</v>
          </cell>
          <cell r="B130" t="str">
            <v>7: Am Tabellenende können Artikel, die nicht in der Liste aufgelistet sind, eingetragen werden.</v>
          </cell>
          <cell r="C130" t="str">
            <v>7: Any items which do not appear in the list can be entered at the end of the table.</v>
          </cell>
          <cell r="D130" t="str">
            <v>7 : Vous pouvez intégrer en bas de tableau des articles qui ne sont pas mentionnés dans la liste.</v>
          </cell>
          <cell r="E130" t="str">
            <v>7: In fondo alla tabella, possono essere inseriti ulteriori articoli non presenti nella lista</v>
          </cell>
          <cell r="F130" t="str">
            <v xml:space="preserve">7: Na konci tabulky mohou být uvedeny položky, které nejsou v seznamu </v>
          </cell>
          <cell r="G130" t="str">
            <v>7: Na końcu tabeli można wpisać dowolne pozycje, które nie znajdują się na liście.</v>
          </cell>
          <cell r="H130" t="str">
            <v>7: A táblázat végén adhat meg a táblázatban nem szereplő tételeket</v>
          </cell>
          <cell r="I130" t="str">
            <v>7: Položky, ktoré nie sú uvedené v zozname, je možné uviesť na konci tabuľky</v>
          </cell>
          <cell r="J130" t="str">
            <v>7: Aan het eind van de tabel kunnen producten worden ingezet die niet in de lijst voorkomen</v>
          </cell>
          <cell r="L130" t="str">
            <v>7: na koncu tabele lahko vnesete elemente, ki niso navedeni na seznamu</v>
          </cell>
          <cell r="P130" t="str">
            <v>7: Am Tabellenende können Artikel, die nicht in der Liste aufgelistet sind, eingetragen werden.</v>
          </cell>
        </row>
        <row r="131">
          <cell r="A131">
            <v>130</v>
          </cell>
          <cell r="B131" t="str">
            <v>7: Nicht benötigte Positionen können durch den Filter ausgeblendet werden.</v>
          </cell>
          <cell r="C131" t="str">
            <v>7: Use this filter to mask any entries that you do not require.</v>
          </cell>
          <cell r="D131" t="str">
            <v>7 : Le filtre permet de masquer les entrées dont vous n’avez pas besoin.</v>
          </cell>
          <cell r="E131" t="str">
            <v>7: Posizioni non necessarie possono essere nascoste con l'utilizzo dei filtri</v>
          </cell>
          <cell r="F131" t="str">
            <v xml:space="preserve">7: Nepoužívané položky mohou být pomocí filtru odstraněny </v>
          </cell>
          <cell r="G131" t="str">
            <v>7: Użyj tego filtru do ukrycia wpisów, których nie potrzebujesz.</v>
          </cell>
          <cell r="H131" t="str">
            <v>7: A nem szükséges pozíciók kiszűrhetők</v>
          </cell>
          <cell r="I131" t="str">
            <v xml:space="preserve">7: Nepotrebné položky sa môžu nezobraziť pomocou filtra </v>
          </cell>
          <cell r="J131" t="str">
            <v>7: Posten die niet nodig zijn, kunnen door de filter worden verborgen.</v>
          </cell>
          <cell r="K131" t="str">
            <v>7: pazite na neoznačene pozicije pri filtriranju</v>
          </cell>
          <cell r="L131" t="str">
            <v>7: Ej nödvändiga positioner kan döljas genom filtret.</v>
          </cell>
          <cell r="M131" t="str">
            <v>7: Unødvendige positioner kan skjules vha. filteret.</v>
          </cell>
          <cell r="N131" t="str">
            <v>7: Posisjoner som ikke er nødvendige, kan fjernes med filteret.</v>
          </cell>
          <cell r="P131" t="str">
            <v>7: Nicht benötigte Positionen können durch den Filter ausgeblendet werden.</v>
          </cell>
        </row>
        <row r="132">
          <cell r="A132">
            <v>131</v>
          </cell>
          <cell r="B132" t="str">
            <v>700 × 1,0 mm</v>
          </cell>
          <cell r="C132" t="str">
            <v>700 × 1.0 mm</v>
          </cell>
          <cell r="D132" t="str">
            <v>700 × 1,0 mm</v>
          </cell>
          <cell r="E132" t="str">
            <v>700 x 1,0 mm</v>
          </cell>
          <cell r="F132" t="str">
            <v>700 x 1,0 mm</v>
          </cell>
          <cell r="G132" t="str">
            <v>700 × 1.0 mm</v>
          </cell>
          <cell r="H132" t="str">
            <v>700 × 1,0 mm</v>
          </cell>
          <cell r="I132" t="str">
            <v>700 × 1,0 mm</v>
          </cell>
          <cell r="J132" t="str">
            <v>700 × 1,0 mm</v>
          </cell>
          <cell r="K132" t="str">
            <v>700 x 1,0 mm</v>
          </cell>
          <cell r="L132" t="str">
            <v>700 × 1,0 mm</v>
          </cell>
          <cell r="M132" t="str">
            <v>700 × 1,0 mm</v>
          </cell>
          <cell r="N132" t="str">
            <v>700 × 1,0 mm</v>
          </cell>
          <cell r="P132" t="str">
            <v>700 × 1,0 mm</v>
          </cell>
        </row>
        <row r="133">
          <cell r="A133">
            <v>132</v>
          </cell>
          <cell r="B133" t="str">
            <v>8: Zusatzvermerke können hier eingefügt werden.</v>
          </cell>
          <cell r="C133" t="str">
            <v>8: Add any additional comments here.</v>
          </cell>
          <cell r="D133" t="str">
            <v>8 : Ce champ vous permet de fournir des indications supplémentaires.</v>
          </cell>
          <cell r="E133" t="str">
            <v>8: Ulteriori annotazioni possono essere inserite qui</v>
          </cell>
          <cell r="F133" t="str">
            <v>8:Zde je možné vložit další poznámky</v>
          </cell>
          <cell r="G133" t="str">
            <v>8: Dodaj dodatkowe komentarze tutaj.</v>
          </cell>
          <cell r="H133" t="str">
            <v>8: megjegyzések</v>
          </cell>
          <cell r="I133" t="str">
            <v>8: Sem môžete zapísať ďalšie poznámky</v>
          </cell>
          <cell r="J133" t="str">
            <v>8: Opmerkingen kunnen hier ingevoegd worden</v>
          </cell>
          <cell r="L133" t="str">
            <v>8: tu lahko dodate dodatne opombe</v>
          </cell>
          <cell r="P133" t="str">
            <v>8: Zusatzvermerke können hier eingefügt werden.</v>
          </cell>
        </row>
        <row r="134">
          <cell r="A134">
            <v>133</v>
          </cell>
          <cell r="B134" t="str">
            <v>⌀ 80</v>
          </cell>
          <cell r="C134" t="str">
            <v>⌀ 80</v>
          </cell>
          <cell r="D134" t="str">
            <v>⌀ 80</v>
          </cell>
          <cell r="E134" t="str">
            <v>ø80</v>
          </cell>
          <cell r="F134" t="str">
            <v>80 ø</v>
          </cell>
          <cell r="G134" t="str">
            <v>⌀ 80</v>
          </cell>
          <cell r="H134" t="str">
            <v>80 ⌀</v>
          </cell>
          <cell r="I134" t="str">
            <v>80 ⌀</v>
          </cell>
          <cell r="J134" t="str">
            <v>80 ⌀</v>
          </cell>
          <cell r="K134" t="str">
            <v>80 ø</v>
          </cell>
          <cell r="L134" t="str">
            <v>80 ⌀</v>
          </cell>
          <cell r="M134" t="str">
            <v>80 ⌀</v>
          </cell>
          <cell r="N134" t="str">
            <v>80 ⌀</v>
          </cell>
          <cell r="P134" t="str">
            <v>⌀ 80</v>
          </cell>
        </row>
        <row r="135">
          <cell r="A135">
            <v>134</v>
          </cell>
          <cell r="B135" t="str">
            <v>9: Nicht benötigte Positionen können durch den Filter ausgeblendet werden.</v>
          </cell>
          <cell r="C135" t="str">
            <v>9: Use this filter to mask any entries that you do not require.</v>
          </cell>
          <cell r="D135" t="str">
            <v>9 : Le filtre permet de masquer les entrées dont vous n’avez pas besoin.</v>
          </cell>
          <cell r="E135" t="str">
            <v>9: Posizioni non necessarie possono essere nascoste con l'utilizzo dei filtri</v>
          </cell>
          <cell r="F135" t="str">
            <v xml:space="preserve">9: Nepoužívané položky mohou být pomocí filtru odstraněny </v>
          </cell>
          <cell r="G135" t="str">
            <v>9: Użyj tego filtru do ukrycia wpisów, których nie potrzebujesz.</v>
          </cell>
          <cell r="H135" t="str">
            <v>9: A nem szükséges pozíciók kiszűrhetők</v>
          </cell>
          <cell r="I135" t="str">
            <v xml:space="preserve">9: Nepotrebné položky sa môžu nezobraziť pomocou filtra </v>
          </cell>
          <cell r="J135" t="str">
            <v>9: Niet benodigde positities kunnen door de filter verdwijnen</v>
          </cell>
          <cell r="L135" t="str">
            <v>9: pazite na neoznačene pozicije pri filtriranju</v>
          </cell>
          <cell r="P135" t="str">
            <v>9: Nicht benötigte Positionen können durch den Filter ausgeblendet werden.</v>
          </cell>
        </row>
        <row r="136">
          <cell r="A136">
            <v>135</v>
          </cell>
          <cell r="B136" t="str">
            <v>A</v>
          </cell>
          <cell r="C136" t="str">
            <v>A</v>
          </cell>
          <cell r="D136" t="str">
            <v>A</v>
          </cell>
          <cell r="P136" t="str">
            <v>A</v>
          </cell>
        </row>
        <row r="137">
          <cell r="A137">
            <v>136</v>
          </cell>
          <cell r="B137" t="str">
            <v>Abbildung</v>
          </cell>
          <cell r="C137" t="str">
            <v>Picture</v>
          </cell>
          <cell r="D137" t="str">
            <v>Illustration</v>
          </cell>
          <cell r="E137" t="str">
            <v>Figura</v>
          </cell>
          <cell r="F137" t="str">
            <v>Produkt</v>
          </cell>
          <cell r="G137" t="str">
            <v xml:space="preserve">Zdjęcie </v>
          </cell>
          <cell r="H137" t="str">
            <v>ábra</v>
          </cell>
          <cell r="I137" t="str">
            <v>Produkt</v>
          </cell>
          <cell r="J137" t="str">
            <v>Afbeelding</v>
          </cell>
          <cell r="K137" t="str">
            <v>fotografija</v>
          </cell>
          <cell r="L137" t="str">
            <v>Bild</v>
          </cell>
          <cell r="M137" t="str">
            <v>Illustration</v>
          </cell>
          <cell r="N137" t="str">
            <v>Illustrasjon</v>
          </cell>
          <cell r="P137" t="str">
            <v>Abbildung</v>
          </cell>
        </row>
        <row r="138">
          <cell r="A138">
            <v>137</v>
          </cell>
          <cell r="B138" t="str">
            <v>Abdeckkappe</v>
          </cell>
          <cell r="C138" t="str">
            <v>protective cap</v>
          </cell>
          <cell r="D138" t="str">
            <v>cache</v>
          </cell>
          <cell r="F138" t="str">
            <v>krytka</v>
          </cell>
          <cell r="P138" t="str">
            <v>Abdeckkappe</v>
          </cell>
        </row>
        <row r="139">
          <cell r="A139">
            <v>138</v>
          </cell>
          <cell r="B139" t="str">
            <v>Abdeckkappe für Rohrschellendorn</v>
          </cell>
          <cell r="C139" t="str">
            <v>protective cap for pipe bracket pin</v>
          </cell>
          <cell r="D139" t="str">
            <v>cache pour goujon de collier</v>
          </cell>
          <cell r="E139" t="str">
            <v>Calotta per chiodo collare</v>
          </cell>
          <cell r="F139" t="str">
            <v>Plastová krytka trnu k objímce</v>
          </cell>
          <cell r="G139" t="str">
            <v>nasadka ochronna na bolce wspornika</v>
          </cell>
          <cell r="H139" t="str">
            <v>takaróelem lefolyócsőbilincs-szárhoz</v>
          </cell>
          <cell r="I139" t="str">
            <v>kryt tŕňa objímky zvodu</v>
          </cell>
          <cell r="J139" t="str">
            <v>afdekkap voor klembeugeldoorn</v>
          </cell>
          <cell r="K139" t="str">
            <v>pokrivna kapa za objemko</v>
          </cell>
          <cell r="L139" t="str">
            <v>täckkåpa för rörsvepsdorn</v>
          </cell>
          <cell r="M139" t="str">
            <v>dækkappe til rørbøjledorn</v>
          </cell>
          <cell r="N139" t="str">
            <v>deksel for rørklemmestift</v>
          </cell>
          <cell r="P139" t="str">
            <v>Abdeckkappe für Rohrschellendorn</v>
          </cell>
        </row>
        <row r="140">
          <cell r="A140">
            <v>139</v>
          </cell>
          <cell r="B140" t="str">
            <v>Abdeckkappe für Sunny Solarhalter</v>
          </cell>
          <cell r="C140" t="str">
            <v>protective cap for Sunny solar bracket</v>
          </cell>
          <cell r="D140" t="str">
            <v>cache pour support solaire Sunny</v>
          </cell>
          <cell r="F140" t="str">
            <v xml:space="preserve">krytka držáku Sunny </v>
          </cell>
          <cell r="P140" t="str">
            <v>Abdeckkappe für Sunny Solarhalter</v>
          </cell>
        </row>
        <row r="141">
          <cell r="A141">
            <v>140</v>
          </cell>
          <cell r="B141" t="str">
            <v>Abdeckleiste</v>
          </cell>
          <cell r="C141" t="str">
            <v>cover strip</v>
          </cell>
          <cell r="D141" t="str">
            <v>couvre-joint</v>
          </cell>
          <cell r="F141" t="str">
            <v>krycí lišta</v>
          </cell>
          <cell r="P141" t="str">
            <v>Abdeckleiste</v>
          </cell>
        </row>
        <row r="142">
          <cell r="A142">
            <v>141</v>
          </cell>
          <cell r="B142" t="str">
            <v>Abdeckstreifen</v>
          </cell>
          <cell r="C142" t="str">
            <v>cover flashing</v>
          </cell>
          <cell r="D142" t="str">
            <v>bande de recouvrement</v>
          </cell>
          <cell r="P142" t="str">
            <v>Abdeckstreifen</v>
          </cell>
        </row>
        <row r="143">
          <cell r="A143">
            <v>142</v>
          </cell>
          <cell r="B143" t="str">
            <v>Abdeckung aus PREFALZ</v>
          </cell>
          <cell r="C143" t="str">
            <v>flashing with Prefalz</v>
          </cell>
          <cell r="D143" t="str">
            <v>couvertures PREFALZ</v>
          </cell>
          <cell r="F143" t="str">
            <v>krytí PREFALZ</v>
          </cell>
          <cell r="P143" t="str">
            <v>Abdeckung aus PREFALZ</v>
          </cell>
        </row>
        <row r="144">
          <cell r="A144">
            <v>143</v>
          </cell>
          <cell r="B144" t="str">
            <v>abgehängte Dachgeschossbekleidung (z. B.: System Knauf)</v>
          </cell>
          <cell r="C144" t="str">
            <v>suspended attic cladding (e.g. Knauf system)</v>
          </cell>
          <cell r="D144" t="str">
            <v>revêtement de plafond suspendu (p. ex. système Knauf)</v>
          </cell>
          <cell r="F144" t="str">
            <v>zavěšený podhled (např. systém Knauf)</v>
          </cell>
          <cell r="P144" t="str">
            <v>abgehängte Dachgeschossbekleidung (z. B.: System Knauf)</v>
          </cell>
        </row>
        <row r="145">
          <cell r="A145">
            <v>144</v>
          </cell>
          <cell r="B145" t="str">
            <v>Abgewickelte Außenecke</v>
          </cell>
          <cell r="C145" t="str">
            <v>uncoiled external corner</v>
          </cell>
          <cell r="D145" t="str">
            <v>angle sortant (déroulé)</v>
          </cell>
          <cell r="P145" t="str">
            <v>Abgewickelte Außenecke</v>
          </cell>
        </row>
        <row r="146">
          <cell r="A146">
            <v>145</v>
          </cell>
          <cell r="B146" t="str">
            <v>Ablauf</v>
          </cell>
          <cell r="C146" t="str">
            <v>downpipes</v>
          </cell>
          <cell r="D146" t="str">
            <v>tuyau de descente</v>
          </cell>
          <cell r="P146" t="str">
            <v>Ablauf</v>
          </cell>
        </row>
        <row r="147">
          <cell r="A147">
            <v>146</v>
          </cell>
          <cell r="B147" t="str">
            <v>Ablaufdimension:</v>
          </cell>
          <cell r="C147" t="str">
            <v>Downpipe dimension:</v>
          </cell>
          <cell r="D147" t="str">
            <v>Dimension du tuyau de descente :</v>
          </cell>
          <cell r="E147" t="str">
            <v>Diametro pluviale</v>
          </cell>
          <cell r="F147" t="str">
            <v>Rozměry</v>
          </cell>
          <cell r="G147" t="str">
            <v>Średnica rury spustowej:</v>
          </cell>
          <cell r="H147" t="str">
            <v>Lefolyási keresztmetszet:</v>
          </cell>
          <cell r="I147" t="str">
            <v>Dimenzia zvodu:</v>
          </cell>
          <cell r="J147" t="str">
            <v>Afloopdimensie:</v>
          </cell>
          <cell r="K147" t="str">
            <v>Dimenzije</v>
          </cell>
          <cell r="L147" t="str">
            <v>Avrinningsdimension:</v>
          </cell>
          <cell r="M147" t="str">
            <v>Forløbsmål:</v>
          </cell>
          <cell r="N147" t="str">
            <v>Nedløpsdimensjon:</v>
          </cell>
          <cell r="P147" t="str">
            <v>Ablaufdimension:</v>
          </cell>
        </row>
        <row r="148">
          <cell r="A148">
            <v>147</v>
          </cell>
          <cell r="B148" t="str">
            <v>Ablaufkette (5 mm)</v>
          </cell>
          <cell r="C148" t="str">
            <v>rain chain (5 mm)</v>
          </cell>
          <cell r="D148" t="str">
            <v>chaîne (5 mm)</v>
          </cell>
          <cell r="E148" t="str">
            <v>Catena 5 mm</v>
          </cell>
          <cell r="F148" t="str">
            <v>Svodový řetěz 5 mm</v>
          </cell>
          <cell r="G148" t="str">
            <v>Łańcuch spustowy 5 mm</v>
          </cell>
          <cell r="H148" t="str">
            <v>lefolyólánc 5 mm</v>
          </cell>
          <cell r="I148" t="str">
            <v>reťaz daždového zvodu 5 mm</v>
          </cell>
          <cell r="J148" t="str">
            <v>afloopketting 5 mm</v>
          </cell>
          <cell r="K148" t="str">
            <v>veriga za odtok</v>
          </cell>
          <cell r="L148" t="str">
            <v>avrinningskedja 5 mm</v>
          </cell>
          <cell r="M148" t="str">
            <v>nedløbskæde 5 mm</v>
          </cell>
          <cell r="N148" t="str">
            <v>nedløpskjetting 5 mm</v>
          </cell>
          <cell r="P148" t="str">
            <v>Ablaufkette (5 mm)</v>
          </cell>
        </row>
        <row r="149">
          <cell r="A149">
            <v>148</v>
          </cell>
          <cell r="B149" t="str">
            <v>Ablaufrohr (1,6 mm; DN 100)</v>
          </cell>
          <cell r="C149" t="str">
            <v>downpipe (1.6 mm; DN 100)</v>
          </cell>
          <cell r="D149" t="str">
            <v>tuyau de descente (1,6 mm ; DN 100)</v>
          </cell>
          <cell r="E149" t="str">
            <v>Pluviale 1,6 mm DN 100</v>
          </cell>
          <cell r="F149" t="str">
            <v>Kruhový svod robustní 1,6 mm DN 100</v>
          </cell>
          <cell r="G149" t="str">
            <v>rura spustowa 1,6 mm DN 100</v>
          </cell>
          <cell r="H149" t="str">
            <v>lefolyócső 1,6 mm DN 100</v>
          </cell>
          <cell r="I149" t="str">
            <v>dažďový zvod 1,6 mm DN 100</v>
          </cell>
          <cell r="J149" t="str">
            <v>afloopbuis 1,6 mm DN 100</v>
          </cell>
          <cell r="K149" t="str">
            <v>iztočna cev debeline 1,6 mm DN 100</v>
          </cell>
          <cell r="L149" t="str">
            <v>stuprör, 1,6 mm DN 100</v>
          </cell>
          <cell r="M149" t="str">
            <v>nedløbsrør 1,6 mm DN 100</v>
          </cell>
          <cell r="N149" t="str">
            <v>nedløpsrør 1,6 mm DN 100</v>
          </cell>
          <cell r="P149" t="str">
            <v>Ablaufrohr (1,6 mm; DN 100)</v>
          </cell>
        </row>
        <row r="150">
          <cell r="A150">
            <v>149</v>
          </cell>
          <cell r="B150" t="str">
            <v>Ablaufrohr (DN 60; geschweißt)</v>
          </cell>
          <cell r="C150" t="str">
            <v>downpipe (DN 60, welded)</v>
          </cell>
          <cell r="D150" t="str">
            <v>tuyau de descente (DN 60 ; soudé)</v>
          </cell>
          <cell r="E150" t="str">
            <v>Pluviale DN 60 saldato</v>
          </cell>
          <cell r="F150" t="str">
            <v>Kruhový svod DN 60 svařovaný</v>
          </cell>
          <cell r="G150" t="str">
            <v>rura spustowa DN 60 spawana</v>
          </cell>
          <cell r="H150" t="str">
            <v>lefolyócső DN 60 hegesztett</v>
          </cell>
          <cell r="I150" t="str">
            <v>dažďový zvod DN 60, zváraný</v>
          </cell>
          <cell r="J150" t="str">
            <v>afloopbuis DN 60 gelast</v>
          </cell>
          <cell r="K150" t="str">
            <v>Prefa iztočna cev DN 60 varjena</v>
          </cell>
          <cell r="L150" t="str">
            <v>stuprör DN 60 svetsat</v>
          </cell>
          <cell r="M150" t="str">
            <v>nedløbsrør DN 60 svejset</v>
          </cell>
          <cell r="N150" t="str">
            <v>nedløpsrør DN 60 sveiset</v>
          </cell>
          <cell r="P150" t="str">
            <v>Ablaufrohr (DN 60; geschweißt)</v>
          </cell>
        </row>
        <row r="151">
          <cell r="A151">
            <v>150</v>
          </cell>
          <cell r="B151" t="str">
            <v>Ablaufrohre</v>
          </cell>
          <cell r="C151" t="str">
            <v>downpipes</v>
          </cell>
          <cell r="D151" t="str">
            <v>tuyaux de descente</v>
          </cell>
          <cell r="F151" t="str">
            <v>střešní svod</v>
          </cell>
          <cell r="P151" t="str">
            <v>Ablaufrohre</v>
          </cell>
        </row>
        <row r="152">
          <cell r="A152">
            <v>151</v>
          </cell>
          <cell r="B152" t="str">
            <v>Abluft</v>
          </cell>
          <cell r="C152" t="str">
            <v>outgoing air</v>
          </cell>
          <cell r="D152" t="str">
            <v>sortie d’air</v>
          </cell>
          <cell r="F152" t="str">
            <v>odvětrání</v>
          </cell>
          <cell r="P152" t="str">
            <v>Abluft</v>
          </cell>
        </row>
        <row r="153">
          <cell r="A153">
            <v>152</v>
          </cell>
          <cell r="B153" t="str">
            <v>Abmessungen</v>
          </cell>
          <cell r="C153" t="str">
            <v>dimensions</v>
          </cell>
          <cell r="D153" t="str">
            <v>dimensions</v>
          </cell>
          <cell r="P153" t="str">
            <v>Abmessungen</v>
          </cell>
        </row>
        <row r="154">
          <cell r="A154">
            <v>153</v>
          </cell>
          <cell r="B154" t="str">
            <v>Abschluss für Schneerechen</v>
          </cell>
          <cell r="C154" t="str">
            <v>end piece for pipe-style snow guard</v>
          </cell>
          <cell r="D154" t="str">
            <v>embout pour tubes pare-neige</v>
          </cell>
          <cell r="E154" t="str">
            <v>Testata per tubi fermaneve</v>
          </cell>
          <cell r="F154" t="str">
            <v>Ukončení tyčové sněhové zábrany</v>
          </cell>
          <cell r="G154" t="str">
            <v>zakończenie bariery śniegowej prętowej</v>
          </cell>
          <cell r="H154" t="str">
            <v>záróelem hófogóhoz</v>
          </cell>
          <cell r="I154" t="str">
            <v>ukončovací prvok rúrkového zachytávača snehu</v>
          </cell>
          <cell r="J154" t="str">
            <v>afsluiting voor sneeuwhark</v>
          </cell>
          <cell r="K154" t="str">
            <v>zaključek za linijski snegolov</v>
          </cell>
          <cell r="L154" t="str">
            <v>Slutstycke för snöräcke</v>
          </cell>
          <cell r="M154" t="str">
            <v>afslutning til snegitter</v>
          </cell>
          <cell r="N154" t="str">
            <v>endestykke for snøfanger</v>
          </cell>
          <cell r="P154" t="str">
            <v>Abschluss für Schneerechen</v>
          </cell>
        </row>
        <row r="155">
          <cell r="A155">
            <v>154</v>
          </cell>
          <cell r="B155" t="str">
            <v>Abschlussprofil für Profilwelle</v>
          </cell>
          <cell r="C155" t="str">
            <v>closing profile for ripple profile (PREFA)</v>
          </cell>
          <cell r="D155" t="str">
            <v>profil de fin pour profil sinus</v>
          </cell>
          <cell r="P155" t="str">
            <v>Abschlussprofil für Profilwelle</v>
          </cell>
        </row>
        <row r="156">
          <cell r="A156">
            <v>155</v>
          </cell>
          <cell r="B156" t="str">
            <v>Abschlussprofil (Länge: 2.500 mm)</v>
          </cell>
          <cell r="C156" t="str">
            <v>closing profile; L = 2,500 mm</v>
          </cell>
          <cell r="D156" t="str">
            <v>profil de fin (longueur : 2 500 mm)</v>
          </cell>
          <cell r="E156" t="str">
            <v>profilo di chiusura; L = 2500 mm</v>
          </cell>
          <cell r="F156" t="str">
            <v>ukončovací profil,  délka 2500 mm</v>
          </cell>
          <cell r="G156" t="str">
            <v>Profil końcowy L=2500 mm</v>
          </cell>
          <cell r="H156" t="str">
            <v>lezáró profil H = 2.500 mm</v>
          </cell>
          <cell r="I156" t="str">
            <v>ukončovací profil, dĺžka 2500 mm</v>
          </cell>
          <cell r="J156" t="str">
            <v>afsluitprofiel L = 2500 mm</v>
          </cell>
          <cell r="L156" t="str">
            <v>ändprofil L = 2.500 mm</v>
          </cell>
          <cell r="M156" t="str">
            <v>afslutningsprofil L = 2.500 mm</v>
          </cell>
          <cell r="N156" t="str">
            <v>avslutningsprofil L = 2500 mm</v>
          </cell>
          <cell r="O156" t="str">
            <v>Završni profil L = 2.500 mm</v>
          </cell>
          <cell r="P156" t="str">
            <v>Abschlussprofil (Länge: 2.500 mm)</v>
          </cell>
        </row>
        <row r="157">
          <cell r="A157">
            <v>156</v>
          </cell>
          <cell r="B157" t="str">
            <v>Abspanneisen</v>
          </cell>
          <cell r="C157" t="str">
            <v>bending tool</v>
          </cell>
          <cell r="D157" t="str">
            <v>outil de serrage des sillons</v>
          </cell>
          <cell r="E157" t="str">
            <v>Ferro di spianatura</v>
          </cell>
          <cell r="F157" t="str">
            <v>Abspanneisen</v>
          </cell>
          <cell r="G157" t="str">
            <v>narzędzie kantujące</v>
          </cell>
          <cell r="H157" t="str">
            <v>fesztővas</v>
          </cell>
          <cell r="I157" t="str">
            <v>napínací nástroj</v>
          </cell>
          <cell r="J157" t="str">
            <v>spanijzer</v>
          </cell>
          <cell r="K157" t="str">
            <v>orodje za prilagoditev vala</v>
          </cell>
          <cell r="L157" t="str">
            <v>spännjärn</v>
          </cell>
          <cell r="M157" t="str">
            <v>afspændingsjern</v>
          </cell>
          <cell r="N157" t="str">
            <v>avspenningsjern</v>
          </cell>
          <cell r="P157" t="str">
            <v>Abspanneisen</v>
          </cell>
        </row>
        <row r="158">
          <cell r="A158">
            <v>157</v>
          </cell>
          <cell r="B158" t="str">
            <v>Achsmaß</v>
          </cell>
          <cell r="C158" t="str">
            <v>centre-to-centre distance</v>
          </cell>
          <cell r="D158" t="str">
            <v>entraxe</v>
          </cell>
          <cell r="P158" t="str">
            <v>Achsmaß</v>
          </cell>
        </row>
        <row r="159">
          <cell r="A159">
            <v>158</v>
          </cell>
          <cell r="B159" t="str">
            <v>Siding</v>
          </cell>
          <cell r="C159" t="str">
            <v>siding (PREFA)</v>
          </cell>
          <cell r="D159" t="str">
            <v>Siding</v>
          </cell>
          <cell r="P159" t="str">
            <v>Siding</v>
          </cell>
        </row>
        <row r="160">
          <cell r="A160">
            <v>159</v>
          </cell>
          <cell r="B160" t="str">
            <v>Siding mit Schattenfuge</v>
          </cell>
          <cell r="C160" t="str">
            <v>siding with shadow gap (PREFA)</v>
          </cell>
          <cell r="D160" t="str">
            <v>Siding avec joint creux</v>
          </cell>
          <cell r="P160" t="str">
            <v>Siding mit Schattenfuge</v>
          </cell>
        </row>
        <row r="161">
          <cell r="A161">
            <v>160</v>
          </cell>
          <cell r="B161" t="str">
            <v>Siding ohne Schattenfuge</v>
          </cell>
          <cell r="C161" t="str">
            <v>siding without shadow gap (PREFA)</v>
          </cell>
          <cell r="D161" t="str">
            <v>Siding sans joint creux</v>
          </cell>
          <cell r="P161" t="str">
            <v>Siding ohne Schattenfuge</v>
          </cell>
        </row>
        <row r="162">
          <cell r="A162">
            <v>161</v>
          </cell>
          <cell r="B162" t="str">
            <v>Aluminium Verbundplatte (mechanisch befestigt)</v>
          </cell>
          <cell r="C162" t="str">
            <v>PREFABOND aluminium composite panel (fastened mechanically)</v>
          </cell>
          <cell r="D162" t="str">
            <v>panneau composite (fixation mécanique)</v>
          </cell>
          <cell r="P162" t="str">
            <v>Aluminium Verbundplatte (mechanisch befestigt)</v>
          </cell>
        </row>
        <row r="163">
          <cell r="A163">
            <v>162</v>
          </cell>
          <cell r="B163" t="str">
            <v>Dachrinne (mit Schutzfolie außen)</v>
          </cell>
          <cell r="C163" t="str">
            <v>aluminium gutter with protective film on the outside</v>
          </cell>
          <cell r="D163" t="str">
            <v>gouttière (avec film de protection sur face extérieure)</v>
          </cell>
          <cell r="E163" t="str">
            <v>Canali di gronda in alluminio con pellicola protettiva lato esterno</v>
          </cell>
          <cell r="F163" t="str">
            <v>Hliníkový žlab s ochranou folií na vnější straně</v>
          </cell>
          <cell r="G163" t="str">
            <v>rynna z folią ochronną na zewnątrz</v>
          </cell>
          <cell r="H163" t="str">
            <v>alumínium függő ereszcsatorna külső védőfóliával</v>
          </cell>
          <cell r="I163" t="str">
            <v xml:space="preserve">hliníkový polkruhový žľab s ochrannou fóliou na vonkajšej strane </v>
          </cell>
          <cell r="J163" t="str">
            <v>aluminium dakgoot met beschermfolie buiten</v>
          </cell>
          <cell r="K163" t="str">
            <v>aluminajsti strešni žleb z zaščitno folino na zun. Strani</v>
          </cell>
          <cell r="L163" t="str">
            <v>takränna av aluminium med utvändig skyddsfolie</v>
          </cell>
          <cell r="M163" t="str">
            <v>aluminium tagrende med udvendig beskyttelsesfolie</v>
          </cell>
          <cell r="N163" t="str">
            <v>takrenne i aluminium med utvendig beskyttelsesfolie</v>
          </cell>
          <cell r="P163" t="str">
            <v>Dachrinne (mit Schutzfolie außen)</v>
          </cell>
        </row>
        <row r="164">
          <cell r="A164">
            <v>163</v>
          </cell>
          <cell r="B164" t="str">
            <v>Kastenrinne</v>
          </cell>
          <cell r="C164" t="str">
            <v>aluminium box gutter</v>
          </cell>
          <cell r="D164" t="str">
            <v>gouttière carrée</v>
          </cell>
          <cell r="E164" t="str">
            <v>Canale quadro di gronda in alluminio</v>
          </cell>
          <cell r="F164" t="str">
            <v>Hliníkový žlab hranatý</v>
          </cell>
          <cell r="G164" t="str">
            <v>Rynna kwadratowa ?</v>
          </cell>
          <cell r="H164" t="str">
            <v>alumínium négyszögszelvényű ereszcsatorna</v>
          </cell>
          <cell r="I164" t="str">
            <v>hliníkový hranatý žľab</v>
          </cell>
          <cell r="J164" t="str">
            <v>aluminium bakgoot</v>
          </cell>
          <cell r="K164" t="str">
            <v>pravokotni žleb</v>
          </cell>
          <cell r="L164" t="str">
            <v>lådränna av aluminium</v>
          </cell>
          <cell r="M164" t="str">
            <v>aluminiumskasserende</v>
          </cell>
          <cell r="N164" t="str">
            <v>firkantrenne i aluminium</v>
          </cell>
          <cell r="P164" t="str">
            <v>Kastenrinne</v>
          </cell>
        </row>
        <row r="165">
          <cell r="A165">
            <v>164</v>
          </cell>
          <cell r="B165" t="str">
            <v>Aluminium Verbundplatte</v>
          </cell>
          <cell r="C165" t="str">
            <v>PREFABOND aluminium composite panel</v>
          </cell>
          <cell r="D165" t="str">
            <v>panneau composite en aluminium</v>
          </cell>
          <cell r="P165" t="str">
            <v>Aluminium Verbundplatte</v>
          </cell>
        </row>
        <row r="166">
          <cell r="A166">
            <v>165</v>
          </cell>
          <cell r="B166" t="str">
            <v>Aluminium Verbundplatte (geklebt)</v>
          </cell>
          <cell r="C166" t="str">
            <v>PREFABOND aluminium composite panel (glued)</v>
          </cell>
          <cell r="D166" t="str">
            <v>panneau composite (collé)</v>
          </cell>
          <cell r="P166" t="str">
            <v>Aluminium Verbundplatte (geklebt)</v>
          </cell>
        </row>
        <row r="167">
          <cell r="A167">
            <v>166</v>
          </cell>
          <cell r="B167" t="str">
            <v>Kantteil</v>
          </cell>
          <cell r="C167" t="str">
            <v>aluminium edge part</v>
          </cell>
          <cell r="D167" t="str">
            <v>profilé</v>
          </cell>
          <cell r="F167" t="str">
            <v>hliníkový ohýbaný díl</v>
          </cell>
          <cell r="P167" t="str">
            <v>Kantteil</v>
          </cell>
        </row>
        <row r="168">
          <cell r="A168">
            <v>167</v>
          </cell>
          <cell r="B168" t="str">
            <v>Aluminiumlötstäbe</v>
          </cell>
          <cell r="C168" t="str">
            <v>aluminium welding rods</v>
          </cell>
          <cell r="D168" t="str">
            <v>baguettes de soudure en aluminium</v>
          </cell>
          <cell r="E168" t="str">
            <v>Bacchette per la brasatura dell'alluminio</v>
          </cell>
          <cell r="F168" t="str">
            <v>Alu letovací tyčinky</v>
          </cell>
          <cell r="G168" t="str">
            <v>druty do spawania</v>
          </cell>
          <cell r="H168" t="str">
            <v>alumínium forrasztópáka</v>
          </cell>
          <cell r="I168" t="str">
            <v>tyče na spájkovanie hliníka</v>
          </cell>
          <cell r="J168" t="str">
            <v>aluminium-soldeerstaven</v>
          </cell>
          <cell r="K168" t="str">
            <v>aluminijaste palice za lotanje</v>
          </cell>
          <cell r="L168" t="str">
            <v>lödstavar av aluminium</v>
          </cell>
          <cell r="M168" t="str">
            <v>aluminiumsloddestænger</v>
          </cell>
          <cell r="N168" t="str">
            <v>aluminiumsloddebolter</v>
          </cell>
          <cell r="P168" t="str">
            <v>Aluminiumlötstäbe</v>
          </cell>
        </row>
        <row r="169">
          <cell r="A169">
            <v>168</v>
          </cell>
          <cell r="B169" t="str">
            <v>Anschlussblech</v>
          </cell>
          <cell r="C169" t="str">
            <v>connection plate</v>
          </cell>
          <cell r="D169" t="str">
            <v>feuille de raccordement</v>
          </cell>
          <cell r="F169" t="str">
            <v>napojovací plech</v>
          </cell>
          <cell r="P169" t="str">
            <v>Anschlussblech</v>
          </cell>
        </row>
        <row r="170">
          <cell r="A170">
            <v>169</v>
          </cell>
          <cell r="B170" t="str">
            <v>Anschlussvariante</v>
          </cell>
          <cell r="C170" t="str">
            <v>connection variant</v>
          </cell>
          <cell r="D170" t="str">
            <v>variante de raccordement</v>
          </cell>
          <cell r="F170" t="str">
            <v>varianta napojení</v>
          </cell>
          <cell r="P170" t="str">
            <v>Anschlussvariante</v>
          </cell>
        </row>
        <row r="171">
          <cell r="A171">
            <v>170</v>
          </cell>
          <cell r="B171" t="str">
            <v>Ansicht</v>
          </cell>
          <cell r="C171" t="str">
            <v>detailed view</v>
          </cell>
          <cell r="D171" t="str">
            <v>détail</v>
          </cell>
          <cell r="P171" t="str">
            <v>Ansicht</v>
          </cell>
        </row>
        <row r="172">
          <cell r="A172">
            <v>171</v>
          </cell>
          <cell r="B172" t="str">
            <v>Ansicht – Produktübersicht</v>
          </cell>
          <cell r="C172" t="str">
            <v>product overview</v>
          </cell>
          <cell r="D172" t="str">
            <v>aperçu des produits</v>
          </cell>
          <cell r="P172" t="str">
            <v>Ansicht – Produktübersicht</v>
          </cell>
        </row>
        <row r="173">
          <cell r="A173">
            <v>172</v>
          </cell>
          <cell r="B173" t="str">
            <v>Ansicht – Schnürmaß</v>
          </cell>
          <cell r="C173" t="str">
            <v>chalk-line spacing</v>
          </cell>
          <cell r="D173" t="str">
            <v>aperçu du traçage</v>
          </cell>
          <cell r="P173" t="str">
            <v>Ansicht – Schnürmaß</v>
          </cell>
        </row>
        <row r="174">
          <cell r="A174">
            <v>173</v>
          </cell>
          <cell r="B174" t="str">
            <v>Ansprechpartner:</v>
          </cell>
          <cell r="C174" t="str">
            <v>Contact:</v>
          </cell>
          <cell r="D174" t="str">
            <v>Interlocuteur :</v>
          </cell>
          <cell r="E174" t="str">
            <v>Referente:</v>
          </cell>
          <cell r="F174" t="str">
            <v>Kontakt:</v>
          </cell>
          <cell r="G174" t="str">
            <v>Kontakt:</v>
          </cell>
          <cell r="H174" t="str">
            <v>Kapcsolattartó:</v>
          </cell>
          <cell r="I174" t="str">
            <v>Kontakt:</v>
          </cell>
          <cell r="J174" t="str">
            <v>Contactpersoon:</v>
          </cell>
          <cell r="K174" t="str">
            <v>Kontaktna oseba</v>
          </cell>
          <cell r="L174" t="str">
            <v>Kontaktperson:</v>
          </cell>
          <cell r="M174" t="str">
            <v>Kontaktperson:</v>
          </cell>
          <cell r="N174" t="str">
            <v>Kontaktperson:</v>
          </cell>
          <cell r="P174" t="str">
            <v>Ansprechpartner:</v>
          </cell>
        </row>
        <row r="175">
          <cell r="A175">
            <v>174</v>
          </cell>
          <cell r="B175" t="str">
            <v>Anwendungstechnik</v>
          </cell>
          <cell r="C175" t="str">
            <v>Application technology</v>
          </cell>
          <cell r="D175" t="str">
            <v>Service technique</v>
          </cell>
          <cell r="E175" t="str">
            <v>Ufficio Tecnico</v>
          </cell>
          <cell r="F175" t="str">
            <v>Technické oddělení</v>
          </cell>
          <cell r="G175" t="str">
            <v>Technologia aplikacji</v>
          </cell>
          <cell r="H175" t="str">
            <v>Alkalmazástechnika</v>
          </cell>
          <cell r="I175" t="str">
            <v>Technické oddelenie</v>
          </cell>
          <cell r="J175" t="str">
            <v>Toepassingstechniek</v>
          </cell>
          <cell r="K175" t="str">
            <v>Tehnika</v>
          </cell>
          <cell r="L175" t="str">
            <v>Användningsteknik</v>
          </cell>
          <cell r="M175" t="str">
            <v>Anvendelsesteknik</v>
          </cell>
          <cell r="N175" t="str">
            <v>Monteringsteknikk</v>
          </cell>
          <cell r="O175" t="str">
            <v>Primjena</v>
          </cell>
          <cell r="P175" t="str">
            <v>Anwendungstechnik</v>
          </cell>
        </row>
        <row r="176">
          <cell r="A176">
            <v>175</v>
          </cell>
          <cell r="B176" t="str">
            <v>ANWENDUNGSTECHNIK</v>
          </cell>
          <cell r="C176" t="str">
            <v>APPLICATION TECHNOLOGY</v>
          </cell>
          <cell r="D176" t="str">
            <v>SERVICE TECHNIQUE</v>
          </cell>
          <cell r="F176" t="str">
            <v>TECHNICKÉ ODDĚLENÍ</v>
          </cell>
          <cell r="P176" t="str">
            <v>ANWENDUNGSTECHNIK</v>
          </cell>
        </row>
        <row r="177">
          <cell r="A177">
            <v>176</v>
          </cell>
          <cell r="B177" t="str">
            <v>Anwendungstechnik</v>
          </cell>
          <cell r="C177" t="str">
            <v>Application technology</v>
          </cell>
          <cell r="D177" t="str">
            <v>Service technique</v>
          </cell>
          <cell r="E177" t="str">
            <v>Ufficio Tecnico</v>
          </cell>
          <cell r="F177" t="str">
            <v>Technické oddělení</v>
          </cell>
          <cell r="G177" t="str">
            <v>Technologia aplikacji</v>
          </cell>
          <cell r="H177" t="str">
            <v>Alkalmazástechnika</v>
          </cell>
          <cell r="I177" t="str">
            <v>Technické oddelenie</v>
          </cell>
          <cell r="K177" t="str">
            <v>techniek</v>
          </cell>
          <cell r="L177" t="str">
            <v>Tehnika</v>
          </cell>
          <cell r="P177" t="str">
            <v>Anwendungstechnik</v>
          </cell>
        </row>
        <row r="178">
          <cell r="A178">
            <v>177</v>
          </cell>
          <cell r="B178" t="str">
            <v>Artikel-Nr.</v>
          </cell>
          <cell r="C178" t="str">
            <v>Article no.</v>
          </cell>
          <cell r="D178" t="str">
            <v>Référence</v>
          </cell>
          <cell r="E178" t="str">
            <v>Articolo no.</v>
          </cell>
          <cell r="F178" t="str">
            <v>Článek č.</v>
          </cell>
          <cell r="G178" t="str">
            <v>Artykuł nr</v>
          </cell>
          <cell r="H178" t="str">
            <v>Cikkszám</v>
          </cell>
          <cell r="I178" t="str">
            <v>Článok č.</v>
          </cell>
          <cell r="J178" t="str">
            <v>Artikelnr.</v>
          </cell>
          <cell r="K178" t="str">
            <v>Člen št.</v>
          </cell>
          <cell r="L178" t="str">
            <v>Artikelnummer</v>
          </cell>
          <cell r="M178" t="str">
            <v>Artikelnr.</v>
          </cell>
          <cell r="N178" t="str">
            <v>Artikkelnr.</v>
          </cell>
          <cell r="P178" t="str">
            <v>Artikel-Nr.</v>
          </cell>
        </row>
        <row r="179">
          <cell r="A179">
            <v>178</v>
          </cell>
          <cell r="B179" t="str">
            <v>Attika</v>
          </cell>
          <cell r="C179" t="str">
            <v>roof parapet</v>
          </cell>
          <cell r="D179" t="str">
            <v>acrotère (couronnement, coiffe)</v>
          </cell>
          <cell r="P179" t="str">
            <v>Attika</v>
          </cell>
        </row>
        <row r="180">
          <cell r="A180">
            <v>179</v>
          </cell>
          <cell r="B180" t="str">
            <v>Attika- und Mauerabdeckung</v>
          </cell>
          <cell r="C180" t="str">
            <v>wall flashing and roof parapet</v>
          </cell>
          <cell r="D180" t="str">
            <v>couvertine d’acrotère</v>
          </cell>
          <cell r="P180" t="str">
            <v>Attika- und Mauerabdeckung</v>
          </cell>
        </row>
        <row r="181">
          <cell r="A181">
            <v>180</v>
          </cell>
          <cell r="B181" t="str">
            <v>Attikaabdeckung</v>
          </cell>
          <cell r="C181" t="str">
            <v>roof parapet flashing</v>
          </cell>
          <cell r="D181" t="str">
            <v>couvertine d’acrotère (couronnement, coiffe)</v>
          </cell>
          <cell r="F181" t="str">
            <v>krytí atiky</v>
          </cell>
          <cell r="P181" t="str">
            <v>Attikaabdeckung</v>
          </cell>
        </row>
        <row r="182">
          <cell r="A182">
            <v>181</v>
          </cell>
          <cell r="B182" t="str">
            <v>Aufschiebling</v>
          </cell>
          <cell r="C182" t="str">
            <v>sprocket</v>
          </cell>
          <cell r="D182" t="str">
            <v>Coyau</v>
          </cell>
          <cell r="F182" t="str">
            <v>náběhový klín</v>
          </cell>
          <cell r="P182" t="str">
            <v>Aufschiebling</v>
          </cell>
        </row>
        <row r="183">
          <cell r="A183">
            <v>182</v>
          </cell>
          <cell r="B183" t="str">
            <v>Aufsparrendämmung – Dachgeschoß ausgebaut (belüftet)</v>
          </cell>
          <cell r="C183" t="str">
            <v>above-rafter insulation — converted attic — ventilated</v>
          </cell>
          <cell r="D183" t="str">
            <v>isolation sur chevrons — combles aménagés (avec lame d’air ventilée)</v>
          </cell>
          <cell r="F183" t="str">
            <v>Nadkrokevní izolace s odvětráním - obytné podkroví</v>
          </cell>
          <cell r="P183" t="str">
            <v>Aufsparrendämmung – Dachgeschoß ausgebaut (belüftet)</v>
          </cell>
        </row>
        <row r="184">
          <cell r="A184">
            <v>183</v>
          </cell>
          <cell r="B184" t="str">
            <v>Aufsparrenmontagepaket</v>
          </cell>
          <cell r="C184" t="str">
            <v>screw pack for above rafter insulation</v>
          </cell>
          <cell r="D184" t="str">
            <v>matériel de montage pour isolation sur chevrons</v>
          </cell>
          <cell r="E184" t="str">
            <v>Kit di montaggio per fissaggio su trave</v>
          </cell>
          <cell r="P184" t="str">
            <v>Aufsparrenmontagepaket</v>
          </cell>
        </row>
        <row r="185">
          <cell r="A185">
            <v>184</v>
          </cell>
          <cell r="B185" t="str">
            <v>Aufsparrenschraubenpaket</v>
          </cell>
          <cell r="C185" t="str">
            <v>screw pack for above rafter insulation</v>
          </cell>
          <cell r="D185" t="str">
            <v>paquet de vis pour isolation sur chevrons</v>
          </cell>
          <cell r="E185" t="str">
            <v>Kit viteria per fissaggi su trave</v>
          </cell>
          <cell r="P185" t="str">
            <v>Aufsparrenschraubenpaket</v>
          </cell>
        </row>
        <row r="186">
          <cell r="A186">
            <v>185</v>
          </cell>
          <cell r="B186" t="str">
            <v>aus Oberfläche und</v>
          </cell>
          <cell r="C186" t="str">
            <v>surface and</v>
          </cell>
          <cell r="D186" t="str">
            <v>aus Oberfläche und</v>
          </cell>
          <cell r="F186" t="str">
            <v>s povrchem a</v>
          </cell>
          <cell r="G186" t="str">
            <v>z powierzchnią i</v>
          </cell>
          <cell r="H186" t="str">
            <v>felület és</v>
          </cell>
          <cell r="I186" t="str">
            <v xml:space="preserve">s povrchom a </v>
          </cell>
          <cell r="J186" t="str">
            <v>uit oppervlakte en</v>
          </cell>
          <cell r="L186" t="str">
            <v>från ytan och</v>
          </cell>
          <cell r="M186" t="str">
            <v>af overflade og</v>
          </cell>
          <cell r="N186" t="str">
            <v>som overflate og</v>
          </cell>
          <cell r="O186" t="str">
            <v xml:space="preserve">iz površine i </v>
          </cell>
          <cell r="P186" t="str">
            <v>aus Oberfläche und</v>
          </cell>
        </row>
        <row r="187">
          <cell r="A187">
            <v>186</v>
          </cell>
          <cell r="B187" t="str">
            <v>Ausbildung eines Winkelsaums</v>
          </cell>
          <cell r="C187" t="str">
            <v>construction of an angled edge</v>
          </cell>
          <cell r="D187" t="str">
            <v>Réalisation d’une bordure de toit pliée (bordure de toit angulaire)</v>
          </cell>
          <cell r="F187" t="str">
            <v>Nadřímsový žlab s oplechováním římsy - PREFALZ</v>
          </cell>
          <cell r="P187" t="str">
            <v>Ausbildung eines Winkelsaums</v>
          </cell>
        </row>
        <row r="188">
          <cell r="A188">
            <v>187</v>
          </cell>
          <cell r="B188" t="str">
            <v>Ausführung ab 3° Dachneigung</v>
          </cell>
          <cell r="C188" t="str">
            <v>design from a roof pitch of 3°</v>
          </cell>
          <cell r="D188" t="str">
            <v>mise en œuvre à partir d’une pente de toit de 3°</v>
          </cell>
          <cell r="F188" t="str">
            <v>provedení při sklonu od 3°</v>
          </cell>
          <cell r="P188" t="str">
            <v>Ausführung ab 3° Dachneigung</v>
          </cell>
        </row>
        <row r="189">
          <cell r="A189">
            <v>188</v>
          </cell>
          <cell r="B189" t="str">
            <v>Ausführungsvariante 2</v>
          </cell>
          <cell r="C189" t="str">
            <v>design variant 2</v>
          </cell>
          <cell r="D189" t="str">
            <v>variante de mise en œuvre nº 2</v>
          </cell>
          <cell r="F189" t="str">
            <v>varianta 2</v>
          </cell>
          <cell r="P189" t="str">
            <v>Ausführungsvariante 2</v>
          </cell>
        </row>
        <row r="190">
          <cell r="A190">
            <v>189</v>
          </cell>
          <cell r="B190" t="str">
            <v>Außenecke (2-teilig)</v>
          </cell>
          <cell r="C190" t="str">
            <v>external corner flashing (two parts) – PREFA</v>
          </cell>
          <cell r="D190" t="str">
            <v>profil d’angle sortant en croix</v>
          </cell>
          <cell r="P190" t="str">
            <v>Außenecke (2-teilig)</v>
          </cell>
        </row>
        <row r="191">
          <cell r="A191">
            <v>190</v>
          </cell>
          <cell r="B191" t="str">
            <v>Außenecke (2-teilig; L = 2.000 mm)</v>
          </cell>
          <cell r="C191" t="str">
            <v>protruding corner (2 elements); L = 2,000 mm</v>
          </cell>
          <cell r="D191" t="str">
            <v>profil d’angle sortant en croix (longueur : 2 000 mm)</v>
          </cell>
          <cell r="E191" t="str">
            <v>angolo esterno (2 parti); L = 2000 mm</v>
          </cell>
          <cell r="F191" t="str">
            <v>roh vnější 2 - dílný</v>
          </cell>
          <cell r="G191" t="str">
            <v>Narożnik zewnętrzny 2-częściowy L=2000 mm</v>
          </cell>
          <cell r="H191" t="str">
            <v>külső sarok profil 2-részes H = 2.000 mm</v>
          </cell>
          <cell r="I191" t="str">
            <v>rohový profil 2 - dielny</v>
          </cell>
          <cell r="J191" t="str">
            <v>buitenhoek 2-delig L = 2000 mm</v>
          </cell>
          <cell r="L191" t="str">
            <v>utvändigt hörn 2-delad L = 2.000 mm</v>
          </cell>
          <cell r="M191" t="str">
            <v>udvendigt hjørne 2-delt L = 2.000 mm</v>
          </cell>
          <cell r="N191" t="str">
            <v>yttervinkel 2-delt L = 2000 mm</v>
          </cell>
          <cell r="O191" t="str">
            <v>Vanjski kut 2-dijelni L = 2.000 mm</v>
          </cell>
          <cell r="P191" t="str">
            <v>Außenecke (2-teilig; L = 2.000 mm)</v>
          </cell>
        </row>
        <row r="192">
          <cell r="A192">
            <v>191</v>
          </cell>
          <cell r="B192" t="str">
            <v>Außenecke für Profilwelle</v>
          </cell>
          <cell r="C192" t="str">
            <v>external corner for ripple profile (PREFA)</v>
          </cell>
          <cell r="D192" t="str">
            <v>angle sortant pour profil sinus</v>
          </cell>
          <cell r="P192" t="str">
            <v>Außenecke für Profilwelle</v>
          </cell>
        </row>
        <row r="193">
          <cell r="A193">
            <v>192</v>
          </cell>
          <cell r="B193" t="str">
            <v>Außenecke gekantet</v>
          </cell>
          <cell r="C193" t="str">
            <v>external corner (canted)</v>
          </cell>
          <cell r="D193" t="str">
            <v>angle extérieur replié</v>
          </cell>
          <cell r="P193" t="str">
            <v>Außenecke gekantet</v>
          </cell>
        </row>
        <row r="194">
          <cell r="A194">
            <v>193</v>
          </cell>
          <cell r="B194" t="str">
            <v>Außenecke gekantet (mehrteilig)</v>
          </cell>
          <cell r="C194" t="str">
            <v>external corner (canted; several elements)</v>
          </cell>
          <cell r="D194" t="str">
            <v>angle sortant replié (en trois parties)</v>
          </cell>
          <cell r="P194" t="str">
            <v>Außenecke gekantet (mehrteilig)</v>
          </cell>
        </row>
        <row r="195">
          <cell r="A195">
            <v>194</v>
          </cell>
          <cell r="B195" t="str">
            <v>Außenjalousie</v>
          </cell>
          <cell r="C195" t="str">
            <v>external blinds</v>
          </cell>
          <cell r="D195" t="str">
            <v>store extérieur</v>
          </cell>
          <cell r="P195" t="str">
            <v>Außenjalousie</v>
          </cell>
        </row>
        <row r="196">
          <cell r="A196">
            <v>195</v>
          </cell>
          <cell r="B196" t="str">
            <v>Außenrinnenwinkel (W3 über 90°)</v>
          </cell>
          <cell r="C196" t="str">
            <v>external gutter corner (W3 over 90°)</v>
          </cell>
          <cell r="D196" t="str">
            <v>équerre pour angle sortant de gouttière (W3 supérieur à 90°)</v>
          </cell>
          <cell r="P196" t="str">
            <v>Außenrinnenwinkel (W3 über 90°)</v>
          </cell>
        </row>
        <row r="197">
          <cell r="A197">
            <v>196</v>
          </cell>
          <cell r="B197" t="str">
            <v>Außenrinnenwinkel (W3 unter 90°)</v>
          </cell>
          <cell r="C197" t="str">
            <v>external gutter corner (W3 below 90°)</v>
          </cell>
          <cell r="D197" t="str">
            <v>équerre pour angle sortant de gouttière (W3 inférieur à 90°)</v>
          </cell>
          <cell r="P197" t="str">
            <v>Außenrinnenwinkel (W3 unter 90°)</v>
          </cell>
        </row>
        <row r="198">
          <cell r="A198">
            <v>197</v>
          </cell>
          <cell r="B198" t="str">
            <v>auswählen</v>
          </cell>
          <cell r="C198" t="str">
            <v>select</v>
          </cell>
          <cell r="D198" t="str">
            <v>sélectionner</v>
          </cell>
          <cell r="E198" t="str">
            <v>selezionare</v>
          </cell>
          <cell r="F198" t="str">
            <v>Vybrat</v>
          </cell>
          <cell r="G198" t="str">
            <v>wybierz</v>
          </cell>
          <cell r="H198" t="str">
            <v>kiválasztás</v>
          </cell>
          <cell r="I198" t="str">
            <v>Vybrať</v>
          </cell>
          <cell r="J198" t="str">
            <v>selecteren</v>
          </cell>
          <cell r="K198" t="str">
            <v>izberi</v>
          </cell>
          <cell r="L198" t="str">
            <v>välj</v>
          </cell>
          <cell r="M198" t="str">
            <v>vælge</v>
          </cell>
          <cell r="N198" t="str">
            <v>velg</v>
          </cell>
          <cell r="P198" t="str">
            <v>auswählen</v>
          </cell>
        </row>
        <row r="199">
          <cell r="A199">
            <v>198</v>
          </cell>
          <cell r="B199" t="str">
            <v>B</v>
          </cell>
          <cell r="C199" t="str">
            <v>B</v>
          </cell>
          <cell r="D199" t="str">
            <v>B</v>
          </cell>
          <cell r="P199" t="str">
            <v>B</v>
          </cell>
        </row>
        <row r="200">
          <cell r="A200">
            <v>199</v>
          </cell>
          <cell r="B200" t="str">
            <v>Baubreite</v>
          </cell>
          <cell r="C200" t="str">
            <v>visible width</v>
          </cell>
          <cell r="D200" t="str">
            <v>largeur utile</v>
          </cell>
          <cell r="P200" t="str">
            <v>Baubreite</v>
          </cell>
        </row>
        <row r="201">
          <cell r="A201">
            <v>200</v>
          </cell>
          <cell r="B201" t="str">
            <v>Baubreite (948 mm)</v>
          </cell>
          <cell r="C201" t="str">
            <v>visible width (948 mm)</v>
          </cell>
          <cell r="D201" t="str">
            <v>largeur utile (948 mm)</v>
          </cell>
          <cell r="P201" t="str">
            <v>Baubreite (948 mm)</v>
          </cell>
        </row>
        <row r="202">
          <cell r="A202">
            <v>201</v>
          </cell>
          <cell r="B202" t="str">
            <v>Baubreite mit Schattenfuge</v>
          </cell>
          <cell r="C202" t="str">
            <v>visible width with shadow gap</v>
          </cell>
          <cell r="D202" t="str">
            <v>largeur utile avec joint creux</v>
          </cell>
          <cell r="P202" t="str">
            <v>Baubreite mit Schattenfuge</v>
          </cell>
        </row>
        <row r="203">
          <cell r="A203">
            <v>202</v>
          </cell>
          <cell r="B203" t="str">
            <v>Baubreite ohne Schattenfuge</v>
          </cell>
          <cell r="C203" t="str">
            <v>visible width without shadow gap</v>
          </cell>
          <cell r="D203" t="str">
            <v>largeur utile sans joint creux</v>
          </cell>
          <cell r="P203" t="str">
            <v>Baubreite ohne Schattenfuge</v>
          </cell>
        </row>
        <row r="204">
          <cell r="A204">
            <v>203</v>
          </cell>
          <cell r="B204" t="str">
            <v>Bauvorhaben:</v>
          </cell>
          <cell r="C204" t="str">
            <v>Building project:</v>
          </cell>
          <cell r="D204" t="str">
            <v>Projet:</v>
          </cell>
          <cell r="E204" t="str">
            <v>Progetto:</v>
          </cell>
          <cell r="F204" t="str">
            <v>Objekt</v>
          </cell>
          <cell r="G204" t="str">
            <v>Nazwa projektu</v>
          </cell>
          <cell r="H204" t="str">
            <v>projekt:</v>
          </cell>
          <cell r="I204" t="str">
            <v>Objekt</v>
          </cell>
          <cell r="J204" t="str">
            <v>bouwplan:</v>
          </cell>
          <cell r="L204" t="str">
            <v>Byggprojekt:</v>
          </cell>
          <cell r="M204" t="str">
            <v>Byggeri:</v>
          </cell>
          <cell r="N204" t="str">
            <v>Byggeprosjekt:</v>
          </cell>
          <cell r="O204" t="str">
            <v>Objekt:</v>
          </cell>
          <cell r="P204" t="str">
            <v>Bauvorhaben:</v>
          </cell>
        </row>
        <row r="205">
          <cell r="A205">
            <v>204</v>
          </cell>
          <cell r="B205" t="str">
            <v>Bedienungsanleitung</v>
          </cell>
          <cell r="C205" t="str">
            <v>operating instructions</v>
          </cell>
          <cell r="D205" t="str">
            <v>mode d’emploi</v>
          </cell>
          <cell r="E205" t="str">
            <v>Istruzioni per l'uso</v>
          </cell>
          <cell r="F205" t="str">
            <v>Návod k použití</v>
          </cell>
          <cell r="G205" t="str">
            <v>Instrukcja obsługi</v>
          </cell>
          <cell r="H205" t="str">
            <v>Használati útmutató</v>
          </cell>
          <cell r="I205" t="str">
            <v>Návod na použitie</v>
          </cell>
          <cell r="J205" t="str">
            <v>Gebruikershandleiding</v>
          </cell>
          <cell r="K205" t="str">
            <v>navodila za uporabo</v>
          </cell>
          <cell r="L205" t="str">
            <v>Bruksanvisning</v>
          </cell>
          <cell r="M205" t="str">
            <v>Betjeningsvejledning</v>
          </cell>
          <cell r="N205" t="str">
            <v>Bruksanvisning</v>
          </cell>
          <cell r="P205" t="str">
            <v>Bedienungsanleitung</v>
          </cell>
        </row>
        <row r="206">
          <cell r="A206">
            <v>205</v>
          </cell>
          <cell r="B206" t="str">
            <v>Befestigungsmaterial</v>
          </cell>
          <cell r="C206" t="str">
            <v>fixing material</v>
          </cell>
          <cell r="D206" t="str">
            <v>éléments de fixation</v>
          </cell>
          <cell r="F206" t="str">
            <v>upevňovací materiál</v>
          </cell>
          <cell r="P206" t="str">
            <v>Befestigungsmaterial</v>
          </cell>
        </row>
        <row r="207">
          <cell r="A207">
            <v>206</v>
          </cell>
          <cell r="B207" t="str">
            <v>Befestigungsmittel – Holzschrauben</v>
          </cell>
          <cell r="C207" t="str">
            <v>fasteners (timber construction screws)</v>
          </cell>
          <cell r="D207" t="str">
            <v>matériel de fixation — vis à bois</v>
          </cell>
          <cell r="F207" t="str">
            <v>upevňovací vruty do dřeva</v>
          </cell>
          <cell r="P207" t="str">
            <v>Befestigungsmittel – Holzschrauben</v>
          </cell>
        </row>
        <row r="208">
          <cell r="A208">
            <v>207</v>
          </cell>
          <cell r="B208" t="str">
            <v>Befestigungsmittel ins Tragwerk</v>
          </cell>
          <cell r="C208" t="str">
            <v>fastener driven into the supporting structure</v>
          </cell>
          <cell r="D208" t="str">
            <v>vis de fixation à la structure porteuse</v>
          </cell>
          <cell r="P208" t="str">
            <v>Befestigungsmittel ins Tragwerk</v>
          </cell>
        </row>
        <row r="209">
          <cell r="A209">
            <v>208</v>
          </cell>
          <cell r="B209" t="str">
            <v>Befestigungsmittel (Metallschraube); 4,8 × 19 mm</v>
          </cell>
          <cell r="C209" t="str">
            <v>Fastener for sidings – aluminium substructure 4,8 × 19 mm</v>
          </cell>
          <cell r="D209" t="str">
            <v>matériel de fixation (vis à métaux) ; 4,8 × 19 mm</v>
          </cell>
          <cell r="E209" t="str">
            <v>materiale di fissaggio doga – sottostruttura in alluminio 4,8 × 19 mm</v>
          </cell>
          <cell r="F209" t="str">
            <v>Kotvící prvky Siding- hliníková spodní konstrukce 4,8 x 19 mm</v>
          </cell>
          <cell r="G209" t="str">
            <v>Wkręt Siding-podkonstrukcja aluminiowa 4,8 x 19 mm</v>
          </cell>
          <cell r="H209" t="str">
            <v>Kötőanyag Siding - alumínium alátétszerkezet 4,8 x 19 mm</v>
          </cell>
          <cell r="I209" t="str">
            <v xml:space="preserve">Upevňovacia skrutka pre Siding do hliníkového nosného roštu 4,8 x 19 mm </v>
          </cell>
          <cell r="J209" t="str">
            <v>Bevestigingsmiddel Siding - aluminium UK 4,8 x 19 mm</v>
          </cell>
          <cell r="L209" t="str">
            <v>Fästmedel fasadpanel - aluminium UK 4,8 x 19 mm</v>
          </cell>
          <cell r="M209" t="str">
            <v>Fastgørelsesmidler siding - aluminiumsunderkonstruktion 4,8 x 19 mm</v>
          </cell>
          <cell r="N209" t="str">
            <v>Festemiddel kledning - aluminium UK 4,8 x 19 mm</v>
          </cell>
          <cell r="O209" t="str">
            <v>Pričvrsni materijal Siding - aluminij UK 4,8 x 19 mm</v>
          </cell>
          <cell r="P209" t="str">
            <v>Befestigungsmittel (Metallschraube); 4,8 × 19 mm</v>
          </cell>
        </row>
        <row r="210">
          <cell r="A210">
            <v>209</v>
          </cell>
          <cell r="B210" t="str">
            <v>Befestigungsmittel (Holzschraube); 4,9 × 35 mm</v>
          </cell>
          <cell r="C210" t="str">
            <v>Fastener for sidings – wood substructure 4,9 × 38 mm</v>
          </cell>
          <cell r="D210" t="str">
            <v>matériel de fixation (vis à bois) ; 4,9 × 35 mm</v>
          </cell>
          <cell r="E210" t="str">
            <v>materiale di fissaggio doga – sottostruttura in legno 4,9 × 38 mm</v>
          </cell>
          <cell r="F210" t="str">
            <v>Kotvící prvky Siding- dřevěná spodní konstrukce 4,9 x 35 mm</v>
          </cell>
          <cell r="G210" t="str">
            <v>Wkręt Siding-podkonstrukcja drewniana 4,9 x 35 mm</v>
          </cell>
          <cell r="H210" t="str">
            <v>Kötőanyag Siding - fa alátétszerkezet 4,9 x 35 mm</v>
          </cell>
          <cell r="I210" t="str">
            <v xml:space="preserve">Upevňovacia skrutka pre Siding do dreveného nosného roštu 4,9 x 35 mm </v>
          </cell>
          <cell r="J210" t="str">
            <v>Bevestigingsmiddel Siding - hout UK 4,9 x 35 mm</v>
          </cell>
          <cell r="L210" t="str">
            <v>Fästmedel fasadpanel - trä UK 4,9 x 35 mm</v>
          </cell>
          <cell r="M210" t="str">
            <v>Fastgørelsesmidler siding - træunderkonstruktion 4,9 x 35 mm</v>
          </cell>
          <cell r="N210" t="str">
            <v>Festemiddel kledning - tre UK 4,9 x 38 mm</v>
          </cell>
          <cell r="O210" t="str">
            <v>Pričvrsni materijal Siding - drvo UK 4,9 x 35 mm</v>
          </cell>
          <cell r="P210" t="str">
            <v>Befestigungsmittel (Holzschraube); 4,9 × 35 mm</v>
          </cell>
        </row>
        <row r="211">
          <cell r="A211">
            <v>210</v>
          </cell>
          <cell r="B211" t="str">
            <v>Bei ausgebautem Dachgeschoß, soweit es sich nicht um unbelüftete Konstruktionen handelt.</v>
          </cell>
          <cell r="C211" t="str">
            <v>on a converted attic as long as it is not a non-ventilated construction</v>
          </cell>
          <cell r="D211" t="str">
            <v>Dans le cas de combles aménagés (lorsqu’il ne s’agit pas de constructions non ventilées).</v>
          </cell>
          <cell r="F211" t="str">
            <v>u obytného podstřešního prostoru, pokud se nejedná o neodvětranou střešní konstrukci</v>
          </cell>
          <cell r="P211" t="str">
            <v>Bei ausgebautem Dachgeschoß, soweit es sich nicht um unbelüftete Konstruktionen handelt.</v>
          </cell>
        </row>
        <row r="212">
          <cell r="A212">
            <v>211</v>
          </cell>
          <cell r="B212" t="str">
            <v>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212" t="str">
            <v>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v>
          </cell>
          <cell r="D212" t="str">
            <v>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212" t="str">
            <v>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212" t="str">
            <v>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213">
          <cell r="A213">
            <v>212</v>
          </cell>
          <cell r="B213" t="str">
            <v>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v>
          </cell>
          <cell r="C213" t="str">
            <v>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v>
          </cell>
          <cell r="D213" t="str">
            <v>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v>
          </cell>
          <cell r="F213" t="str">
            <v>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213" t="str">
            <v>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v>
          </cell>
        </row>
        <row r="214">
          <cell r="A214">
            <v>213</v>
          </cell>
          <cell r="B214" t="str">
            <v>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214" t="str">
            <v>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v>
          </cell>
          <cell r="D214" t="str">
            <v>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214" t="str">
            <v>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214" t="str">
            <v>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215">
          <cell r="A215">
            <v>214</v>
          </cell>
          <cell r="B215" t="str">
            <v>Bei Dachrauten 29 × 29 ist es erforderlich, eine Unterlagsplatte einzubauen, um den Schneerechenhaken zu montieren. Zweischaliger Dachaufbau: 2 Befestigungsschrauben 8 × 220 mm. Einschaliger Dachaufbau: 2 Befestigungsschrauben 8 × 120 mm.</v>
          </cell>
          <cell r="C215" t="str">
            <v>With rhomboid roof tiles 29 × 29, it is necessary to install a base plate in order to mount the pipe-style snow guard bracket.
double-skin roof structure: fixing screws (2 screws 8 × 220 mm)
single-skin roof structure: fixing screws (2 screws 8 × 120 mm)</v>
          </cell>
          <cell r="D215" t="str">
            <v>Pour les losanges de toiture 29 × 29, une plaque de support doit être posée avant la mise en place du crochet pour tubes pare-neige. toit double peau : 2 vis de fixation 8 × 220 mm. toiture non ventilée : 2 vis de fixation 8 × 120 mm.</v>
          </cell>
          <cell r="F215" t="str">
            <v>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215" t="str">
            <v>Bei Dachrauten 29 × 29 ist es erforderlich, eine Unterlagsplatte einzubauen, um den Schneerechenhaken zu montieren. Zweischaliger Dachaufbau: 2 Befestigungsschrauben 8 × 220 mm. Einschaliger Dachaufbau: 2 Befestigungsschrauben 8 × 120 mm.</v>
          </cell>
        </row>
        <row r="216">
          <cell r="A216">
            <v>215</v>
          </cell>
          <cell r="B216" t="str">
            <v>Bei Dachrauten 29 × 29 ist es erforderlich, eine Unterlagsplatte einzubauen, um den Sicherheitsdachhaken zu montieren (z. B. wenn ein Falz im Montagebereich über dem Sparren liegt).</v>
          </cell>
          <cell r="C216" t="str">
            <v>With rhomboid roof tiles 29 × 29, it is necessary to install a base plate in order to mount the roof anchor hook (e.g. if a seam is lying above a rafter in the installation area).</v>
          </cell>
          <cell r="D216" t="str">
            <v>Pour les losanges de toiture 29 × 29, une plaque de support doit être posée avant la mise en place du crochet de sécurité. C’est le cas par exemple lorsqu’un joint se trouve directement au-dessus d’un chevron, à l’endroit où l’élément doit être monté.</v>
          </cell>
          <cell r="F216" t="str">
            <v>U Falcované šablony 29x29 může být v některých případech nutné provádět montáž bezpečnostního háku na montážní podložku (např. drážka v místě krokve).</v>
          </cell>
          <cell r="P216" t="str">
            <v>Bei Dachrauten 29 × 29 ist es erforderlich, eine Unterlagsplatte einzubauen, um den Sicherheitsdachhaken zu montieren (z. B. wenn ein Falz im Montagebereich über dem Sparren liegt).</v>
          </cell>
        </row>
        <row r="217">
          <cell r="A217">
            <v>216</v>
          </cell>
          <cell r="B217" t="str">
            <v>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217" t="str">
            <v>With shingles, it is necessary to install a base plate in order to mount the roof anchor hook (e.g. if a seam is lying above a rafter in the installation area).
double-skin roof structure: fixing screws (2 screws 8 × 220 mm)
single-skin roof structure: fixing screws (2 screws 8 × 120 mm)</v>
          </cell>
          <cell r="D217" t="str">
            <v>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217" t="str">
            <v>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217" t="str">
            <v>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218">
          <cell r="A218">
            <v>217</v>
          </cell>
          <cell r="B218" t="str">
            <v>Bei Dachschindeln ist es erforderlich, eine Unterlagsplatte einzubauen, um die Laufstegstütze zu montieren (z. B. wenn ein Falz im Montagebereich über dem Sparren liegt).</v>
          </cell>
          <cell r="C218" t="str">
            <v>With shingles, it is necessary to install a base plate in order to mount the walkway support (e.g. if a seam is lying above a rafter in the installation area).</v>
          </cell>
          <cell r="D218" t="str">
            <v>Pour les bardeaux, une plaque de support doit être posée avant la mise en place du support de chemin de circulation. C’est le cas par exemple lorsqu’un joint se trouve directement au-dessus d’un chevron, à l’endroit où l’élément doit être monté.</v>
          </cell>
          <cell r="F218" t="str">
            <v xml:space="preserve">U Falcovaného šindele může být v některých případech nutné provádět montáž držáku stoupací plošiny na montážní podložku (např. drážka v místě krokve). </v>
          </cell>
          <cell r="P218" t="str">
            <v>Bei Dachschindeln ist es erforderlich, eine Unterlagsplatte einzubauen, um die Laufstegstütze zu montieren (z. B. wenn ein Falz im Montagebereich über dem Sparren liegt).</v>
          </cell>
        </row>
        <row r="219">
          <cell r="A219">
            <v>218</v>
          </cell>
          <cell r="B219" t="str">
            <v>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v>
          </cell>
          <cell r="C219" t="str">
            <v>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v>
          </cell>
          <cell r="D219" t="str">
            <v>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v>
          </cell>
          <cell r="F219" t="str">
            <v>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219" t="str">
            <v>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v>
          </cell>
        </row>
        <row r="220">
          <cell r="A220">
            <v>219</v>
          </cell>
          <cell r="B220" t="str">
            <v>Bei der Planung von Unterdächern sind insbesondere die Beanspruchungen bei Wassereintritt durch die Dacheindeckung bei folgenden Randbedingungen zu berücksichtigen:</v>
          </cell>
          <cell r="C220" t="str">
            <v>When planning the substructure, strain or stress caused by water penetrating through the roof covering should particularly be taken into account in the following conditions.</v>
          </cell>
          <cell r="D220" t="str">
            <v>Au moment de la conception de la sous-couverture, tenez compte en particulier des contraintes qui interviennent lors d’infiltrations d’eau dans la couverture, dans les conditions et contextes spécifiquement décrits ci-dessous :</v>
          </cell>
          <cell r="F220" t="str">
            <v>Při navrhování pojistných hydroizolací je zvlášť nutno zohlednit namáhání při průniku vody střešní krytinou při náslledujících okrajových podmínkách</v>
          </cell>
          <cell r="P220" t="str">
            <v>Bei der Planung von Unterdächern sind insbesondere die Beanspruchungen bei Wassereintritt durch die Dacheindeckung bei folgenden Randbedingungen zu berücksichtigen:</v>
          </cell>
        </row>
        <row r="221">
          <cell r="A221">
            <v>220</v>
          </cell>
          <cell r="B221" t="str">
            <v>Bei einem kleineren Maß (mind. 30 mm) muss die Summe von 470 mm (80 mm + 390 mm) erhalten bleiben.</v>
          </cell>
          <cell r="C221" t="str">
            <v>For smaller dimensions (min. 30 mm), the total of 470 mm (80 mm + 390 mm) must remain unchanged.</v>
          </cell>
          <cell r="D221" t="str">
            <v>Si le débord est inférieur à 80 mm (nota : celui-ci doit cependant être d’au moins 30 mm), veillez à conserver une longueur de 470 mm (longueur correspondant à 80 mm + 390 mm).</v>
          </cell>
          <cell r="F221" t="str">
            <v>U menších presahu se musí dodržet soucet 470 mm (např. 80 mm + 390 mm).</v>
          </cell>
          <cell r="P221" t="str">
            <v>Bei einem kleineren Maß (mind. 30 mm) muss die Summe von 470 mm (80 mm + 390 mm) erhalten bleiben.</v>
          </cell>
        </row>
        <row r="222">
          <cell r="A222">
            <v>221</v>
          </cell>
          <cell r="B222" t="str">
            <v>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v>
          </cell>
          <cell r="C222" t="str">
            <v>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v>
          </cell>
          <cell r="D222" t="str">
            <v>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v>
          </cell>
          <cell r="F222" t="str">
            <v>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v>
          </cell>
          <cell r="P222" t="str">
            <v>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v>
          </cell>
        </row>
        <row r="223">
          <cell r="A223">
            <v>222</v>
          </cell>
          <cell r="B223" t="str">
            <v>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v>
          </cell>
          <cell r="C223" t="str">
            <v>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v>
          </cell>
          <cell r="D223" t="str">
            <v>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v>
          </cell>
          <cell r="F223" t="str">
            <v>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223" t="str">
            <v>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v>
          </cell>
        </row>
        <row r="224">
          <cell r="A224">
            <v>223</v>
          </cell>
          <cell r="B224" t="str">
            <v>Bei kleinformatigen Dachelementen kann es erforderlich sein, eine Unterlagsplatte einzubauen, um den Einzeltritt zu montieren (z. B. wenn ein Falz im Montagebereich über dem Sparren liegt).</v>
          </cell>
          <cell r="C224" t="str">
            <v>With small-format shingles, it may be necessary to install a base plate in order to mount the safety tread (e.g. if a seam is lying above a rafter in the installation area).</v>
          </cell>
          <cell r="D224" t="str">
            <v>Pour les éléments de toiture de petit format, la pose d’une plaque de support peut être requise avant l’installation de la marche de toit. C’est le cas par exemple lorsqu’un joint se trouve directement au-dessus d’un chevron, à l’endroit où l’élément doit être monté.</v>
          </cell>
          <cell r="P224" t="str">
            <v>Bei kleinformatigen Dachelementen kann es erforderlich sein, eine Unterlagsplatte einzubauen, um den Einzeltritt zu montieren (z. B. wenn ein Falz im Montagebereich über dem Sparren liegt).</v>
          </cell>
        </row>
        <row r="225">
          <cell r="A225">
            <v>224</v>
          </cell>
          <cell r="B225" t="str">
            <v>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v>
          </cell>
          <cell r="C225" t="str">
            <v>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v>
          </cell>
          <cell r="D225" t="str">
            <v>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v>
          </cell>
          <cell r="F225" t="str">
            <v>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v>
          </cell>
          <cell r="P225" t="str">
            <v>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v>
          </cell>
        </row>
        <row r="226">
          <cell r="A226">
            <v>225</v>
          </cell>
          <cell r="B226" t="str">
            <v>Bei kleinformatigen Dachelementen kann es erforderlich sein, eine Unterlagsplatte einzubauen, um die Laufstegstütze zu montieren (z. B. wenn ein Falz im Montagebereich über dem Sparren liegt).</v>
          </cell>
          <cell r="C226" t="str">
            <v>With small-format shingles, it may be necessary to install a base plate in order to mount the walkway support (e.g. if a seam is lying above a rafter in the installation area).</v>
          </cell>
          <cell r="D226" t="str">
            <v>Pour les éléments de toiture de petit format, la pose d’une plaque de support peut être requise avant l’installation du support de chemin circulation. C’est le cas par exemple lorsqu’un joint se trouve directement au-dessus d’un chevron, à l’endroit où l’élément doit être monté.</v>
          </cell>
          <cell r="F226" t="str">
            <v xml:space="preserve">U maloformátových krytin může být v některých případech nutné provádět montáž držáku stoupací plošiny na montážní podložku (např. drážka v místě krokve). </v>
          </cell>
          <cell r="P226" t="str">
            <v>Bei kleinformatigen Dachelementen kann es erforderlich sein, eine Unterlagsplatte einzubauen, um die Laufstegstütze zu montieren (z. B. wenn ein Falz im Montagebereich über dem Sparren liegt).</v>
          </cell>
        </row>
        <row r="227">
          <cell r="A227">
            <v>226</v>
          </cell>
          <cell r="B227" t="str">
            <v>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v>
          </cell>
          <cell r="C227" t="str">
            <v>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v>
          </cell>
          <cell r="D227" t="str">
            <v>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v>
          </cell>
          <cell r="F227" t="str">
            <v>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227" t="str">
            <v>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v>
          </cell>
        </row>
        <row r="228">
          <cell r="A228">
            <v>227</v>
          </cell>
          <cell r="B228" t="str">
            <v>Bei kleinformatigen Dachelementen kann es erforderlich sein, eine Unterlagsplatte einzubauen, um den Sicherheitsdachhaken zu montieren (z. B. wenn ein Falz im Montagebereich über dem Sparren liegt).</v>
          </cell>
          <cell r="C228" t="str">
            <v>With small-format shingles, it may be necessary to install a base plate in order to mount the roof anchor hook (e.g. if a seam is lying above a rafter in the installation area).</v>
          </cell>
          <cell r="D228" t="str">
            <v>Pour les éléments de toiture de petit format, la pose d’une plaque de support peut être requise avant l’installation du crochet de sécurité. C’est le cas par exemple lorsqu’un joint se trouve directement au-dessus d’un chevron, à l’endroit où l’élément doit être monté.</v>
          </cell>
          <cell r="F228" t="str">
            <v xml:space="preserve">U maloformátových krytin může být v některých případech nutné provádět montáž bezpečnostního háku na montážní podložku (např. drážka v místě krokve). </v>
          </cell>
          <cell r="P228" t="str">
            <v>Bei kleinformatigen Dachelementen kann es erforderlich sein, eine Unterlagsplatte einzubauen, um den Sicherheitsdachhaken zu montieren (z. B. wenn ein Falz im Montagebereich über dem Sparren liegt).</v>
          </cell>
        </row>
        <row r="229">
          <cell r="A229">
            <v>228</v>
          </cell>
          <cell r="B229" t="str">
            <v>Bei kleinformatigen Dachelementen kann es erforderlich sein, eine Unterlagsplatte einzubauen, um den Solarhalter Vario oder Fix zu montieren (z. B. wenn ein Falz im Montagebereich über dem Sparren liegt).</v>
          </cell>
          <cell r="C229" t="str">
            <v>With small-format shingles, it may be necessary to install a base plate in order to mount the Vario or Fix solar bracket (e.g. if a seam is lying above a rafter in the installation area).</v>
          </cell>
          <cell r="D229" t="str">
            <v>Pour les éléments de toiture de petit format, la pose d’une plaque de support peut être requise avant l’installation du support solaire Vario ou Fix. C’est le cas par exemple lorsqu’un joint se trouve directement au-dessus d’un chevron, à l’endroit où l’élément doit être monté.</v>
          </cell>
          <cell r="F229" t="str">
            <v xml:space="preserve">U maloformátových krytin může být v některých případech nutné provádět montáž  solárního držáku Vario nebo Fix na montážní podložku (např. drážka v místě krokve). </v>
          </cell>
          <cell r="P229" t="str">
            <v>Bei kleinformatigen Dachelementen kann es erforderlich sein, eine Unterlagsplatte einzubauen, um den Solarhalter Vario oder Fix zu montieren (z. B. wenn ein Falz im Montagebereich über dem Sparren liegt).</v>
          </cell>
        </row>
        <row r="230">
          <cell r="A230">
            <v>229</v>
          </cell>
          <cell r="B230" t="str">
            <v>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v>
          </cell>
          <cell r="C230" t="str">
            <v>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v>
          </cell>
          <cell r="D230" t="str">
            <v>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v>
          </cell>
          <cell r="F230" t="str">
            <v>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v>
          </cell>
          <cell r="P230" t="str">
            <v>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v>
          </cell>
        </row>
        <row r="231">
          <cell r="A231">
            <v>230</v>
          </cell>
          <cell r="B231" t="str">
            <v>Bei nicht ausgebautem Dachgeschoß, bei dem eine regelmäßige Kontrolle oder Wartung des Dachraums nicht möglich ist und die oberste Geschoßdecke bereits bei geringen Wassermengen wasserdurchlässig ist (z. B. Spitzböden über Zangendecke).</v>
          </cell>
          <cell r="C231" t="str">
            <v>on a non-converted attic where the roof space cannot be regularly inspected or maintained, and the top storey ceiling leaks water even with low volumes of water (e.g. attics above a tie-beam roof)</v>
          </cell>
          <cell r="D231" t="str">
            <v>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v>
          </cell>
          <cell r="F231" t="str">
            <v>u neobytného podstřešního prostoru, kde není možná pravidelná kontrola a údržba a strop nad posledním obytným patrem může protéct již při malém množství vody (např. prostor nad kleštinami)</v>
          </cell>
          <cell r="P231" t="str">
            <v>Bei nicht ausgebautem Dachgeschoß, bei dem eine regelmäßige Kontrolle oder Wartung des Dachraums nicht möglich ist und die oberste Geschoßdecke bereits bei geringen Wassermengen wasserdurchlässig ist (z. B. Spitzböden über Zangendecke).</v>
          </cell>
        </row>
        <row r="232">
          <cell r="A232">
            <v>231</v>
          </cell>
          <cell r="B232" t="str">
            <v>Belüftungsmöglichkeit</v>
          </cell>
          <cell r="C232" t="str">
            <v>possible ventilation</v>
          </cell>
          <cell r="D232" t="str">
            <v>possibilité de ventilation</v>
          </cell>
          <cell r="F232" t="str">
            <v>přívod vzduchu</v>
          </cell>
          <cell r="P232" t="str">
            <v>Belüftungsmöglichkeit</v>
          </cell>
        </row>
        <row r="233">
          <cell r="A233">
            <v>232</v>
          </cell>
          <cell r="B233" t="str">
            <v>BESTELLFORMULAR</v>
          </cell>
          <cell r="C233" t="str">
            <v>ORDER FORM</v>
          </cell>
          <cell r="D233" t="str">
            <v>FORMULAIRE DE COMMANDE</v>
          </cell>
          <cell r="P233" t="str">
            <v>BESTELLFORMULAR</v>
          </cell>
        </row>
        <row r="234">
          <cell r="A234">
            <v>233</v>
          </cell>
          <cell r="B234" t="str">
            <v>Bestellung</v>
          </cell>
          <cell r="C234" t="str">
            <v>Order</v>
          </cell>
          <cell r="D234" t="str">
            <v>Commande</v>
          </cell>
          <cell r="E234" t="str">
            <v>Ordine</v>
          </cell>
          <cell r="F234" t="str">
            <v>Objednávka</v>
          </cell>
          <cell r="G234" t="str">
            <v xml:space="preserve">Zamówienie </v>
          </cell>
          <cell r="H234" t="str">
            <v>megrendelés</v>
          </cell>
          <cell r="I234" t="str">
            <v>Objednávka</v>
          </cell>
          <cell r="J234" t="str">
            <v>Bestelling</v>
          </cell>
          <cell r="K234" t="str">
            <v>naročilo</v>
          </cell>
          <cell r="L234" t="str">
            <v>Beställning</v>
          </cell>
          <cell r="M234" t="str">
            <v>Bestilling</v>
          </cell>
          <cell r="N234" t="str">
            <v>Bestilling</v>
          </cell>
          <cell r="P234" t="str">
            <v>Bestellung</v>
          </cell>
        </row>
        <row r="235">
          <cell r="A235">
            <v>234</v>
          </cell>
          <cell r="B235" t="str">
            <v>Bezeichnung</v>
          </cell>
          <cell r="C235" t="str">
            <v>Name</v>
          </cell>
          <cell r="D235" t="str">
            <v>Désignation</v>
          </cell>
          <cell r="E235" t="str">
            <v>Descrizione</v>
          </cell>
          <cell r="F235" t="str">
            <v>Označení</v>
          </cell>
          <cell r="G235" t="str">
            <v>Nazwa</v>
          </cell>
          <cell r="H235" t="str">
            <v>megnevezés</v>
          </cell>
          <cell r="I235" t="str">
            <v>Označenie</v>
          </cell>
          <cell r="J235" t="str">
            <v>Bezeichnung_SW</v>
          </cell>
          <cell r="K235" t="str">
            <v>betekening</v>
          </cell>
          <cell r="L235" t="str">
            <v>opis</v>
          </cell>
          <cell r="P235" t="str">
            <v>Bezeichnung</v>
          </cell>
        </row>
        <row r="236">
          <cell r="A236">
            <v>235</v>
          </cell>
          <cell r="B236" t="str">
            <v>Bis 25°: Verlegung auf Trennlage.</v>
          </cell>
          <cell r="C236" t="str">
            <v>up to 25°: to be installed on a separating layer</v>
          </cell>
          <cell r="D236" t="str">
            <v>Pentes de toit ≤ 25° : pose sur couche de séparation.</v>
          </cell>
          <cell r="F236" t="str">
            <v>do sklonu 25° pokládka na separační vrstvu</v>
          </cell>
          <cell r="P236" t="str">
            <v>Bis 25°: Verlegung auf Trennlage.</v>
          </cell>
        </row>
        <row r="237">
          <cell r="A237">
            <v>236</v>
          </cell>
          <cell r="B237" t="str">
            <v>Bitte zuerst Ausführung der Schattenfuge auswählen.</v>
          </cell>
          <cell r="C237" t="str">
            <v>Bitte zuerst Ausführung der Schattenfuge auswählen</v>
          </cell>
          <cell r="D237" t="str">
            <v>Sélectionnez d’abord le type de joint creux souhaité.</v>
          </cell>
          <cell r="E237" t="str">
            <v>Per prima cosa si prega di scegliere la tipologia di fuga</v>
          </cell>
          <cell r="I237" t="str">
            <v>Prosím zvoľte si najprv vyhotovenie tieňovej škáry</v>
          </cell>
          <cell r="O237" t="str">
            <v xml:space="preserve">Molimo prvo odabrati izvedbu nenaglašene fuge </v>
          </cell>
          <cell r="P237" t="str">
            <v>Bitte zuerst Ausführung der Schattenfuge auswählen.</v>
          </cell>
        </row>
        <row r="238">
          <cell r="A238">
            <v>237</v>
          </cell>
          <cell r="B238" t="str">
            <v>bituminöse Trennlage</v>
          </cell>
          <cell r="C238" t="str">
            <v>bitumen separating layer</v>
          </cell>
          <cell r="D238" t="str">
            <v>couche de séparation bitumineuse</v>
          </cell>
          <cell r="F238" t="str">
            <v>bitumenová separační vrstva</v>
          </cell>
          <cell r="P238" t="str">
            <v>bituminöse Trennlage</v>
          </cell>
        </row>
        <row r="239">
          <cell r="A239">
            <v>238</v>
          </cell>
          <cell r="B239" t="str">
            <v>Blatt</v>
          </cell>
          <cell r="C239" t="str">
            <v>page</v>
          </cell>
          <cell r="D239" t="str">
            <v>feuille</v>
          </cell>
          <cell r="F239" t="str">
            <v>list</v>
          </cell>
          <cell r="P239" t="str">
            <v>Blatt</v>
          </cell>
        </row>
        <row r="240">
          <cell r="A240">
            <v>239</v>
          </cell>
          <cell r="B240" t="str">
            <v>Blechanschlussprofil</v>
          </cell>
          <cell r="C240" t="str">
            <v>metal sheet connection profile</v>
          </cell>
          <cell r="D240" t="str">
            <v>bande de solin métallique</v>
          </cell>
          <cell r="F240" t="str">
            <v>napojovací profil</v>
          </cell>
          <cell r="P240" t="str">
            <v>Blechanschlussprofil</v>
          </cell>
        </row>
        <row r="241">
          <cell r="A241">
            <v>240</v>
          </cell>
          <cell r="B241" t="str">
            <v>Blitzschutzklemme</v>
          </cell>
          <cell r="C241" t="str">
            <v>lightning protection clamp</v>
          </cell>
          <cell r="D241" t="str">
            <v>agrafe parafoudre</v>
          </cell>
          <cell r="E241" t="str">
            <v>Morsetto per il collegamento al parafulmine</v>
          </cell>
          <cell r="F241" t="str">
            <v>Svorka bleskosvodu</v>
          </cell>
          <cell r="G241" t="str">
            <v>zacisk ochrony odgromowej</v>
          </cell>
          <cell r="H241" t="str">
            <v>villámhárító rögzítő csipesz</v>
          </cell>
          <cell r="I241" t="str">
            <v>prvok napojenia bleskozvodu</v>
          </cell>
          <cell r="J241" t="str">
            <v>bliksemafleiderklem</v>
          </cell>
          <cell r="K241" t="str">
            <v xml:space="preserve">nosilec strelovoda </v>
          </cell>
          <cell r="L241" t="str">
            <v>åskledarklämma</v>
          </cell>
          <cell r="M241" t="str">
            <v>lynbeskyttelsesklemme</v>
          </cell>
          <cell r="N241" t="str">
            <v>lynavlederklemme</v>
          </cell>
          <cell r="P241" t="str">
            <v>Blitzschutzklemme</v>
          </cell>
        </row>
        <row r="242">
          <cell r="A242">
            <v>241</v>
          </cell>
          <cell r="B242" t="str">
            <v>Brandschott</v>
          </cell>
          <cell r="C242" t="str">
            <v>firewall</v>
          </cell>
          <cell r="D242" t="str">
            <v>cloison coupe-feu</v>
          </cell>
          <cell r="P242" t="str">
            <v>Brandschott</v>
          </cell>
        </row>
        <row r="243">
          <cell r="A243">
            <v>242</v>
          </cell>
          <cell r="B243" t="str">
            <v>Braun/Anthrazit</v>
          </cell>
          <cell r="C243" t="str">
            <v>brown/anthracite</v>
          </cell>
          <cell r="D243" t="str">
            <v>brun/anthracite</v>
          </cell>
          <cell r="E243" t="str">
            <v>marrone/antracite</v>
          </cell>
          <cell r="F243" t="str">
            <v>tmavě hnědá/antracit</v>
          </cell>
          <cell r="G243" t="str">
            <v>brązowy / antracytowy</v>
          </cell>
          <cell r="H243" t="str">
            <v>barna/antracit</v>
          </cell>
          <cell r="I243" t="str">
            <v>hnedá/antracitová</v>
          </cell>
          <cell r="J243" t="str">
            <v>bruin/antraciet</v>
          </cell>
          <cell r="K243" t="str">
            <v>anodik rjava/antracitna</v>
          </cell>
          <cell r="L243" t="str">
            <v>brun/antracit</v>
          </cell>
          <cell r="M243" t="str">
            <v>brun/antrazit</v>
          </cell>
          <cell r="N243" t="str">
            <v>brun/antrasitt</v>
          </cell>
          <cell r="P243" t="str">
            <v>Braun/Anthrazit</v>
          </cell>
        </row>
        <row r="244">
          <cell r="A244">
            <v>243</v>
          </cell>
          <cell r="B244" t="str">
            <v>Brustblech</v>
          </cell>
          <cell r="C244" t="str">
            <v>apron</v>
          </cell>
          <cell r="D244" t="str">
            <v>abergement bas</v>
          </cell>
          <cell r="P244" t="str">
            <v>Brustblech</v>
          </cell>
        </row>
        <row r="245">
          <cell r="A245">
            <v>244</v>
          </cell>
          <cell r="B245" t="str">
            <v>CAD-DETAILS</v>
          </cell>
          <cell r="C245" t="str">
            <v>CAD DETAILS</v>
          </cell>
          <cell r="D245" t="str">
            <v>DÉTAILS CAO</v>
          </cell>
          <cell r="F245" t="str">
            <v>CAD detaily</v>
          </cell>
          <cell r="P245" t="str">
            <v>CAD-DETAILS</v>
          </cell>
        </row>
        <row r="246">
          <cell r="A246">
            <v>245</v>
          </cell>
          <cell r="B246" t="str">
            <v>Sturmsicherungsclip notwendig!</v>
          </cell>
          <cell r="C246" t="str">
            <v>Clip required!</v>
          </cell>
          <cell r="D246" t="str">
            <v>Clip tempête requis !</v>
          </cell>
          <cell r="E246" t="str">
            <v>Richiesta clip!</v>
          </cell>
          <cell r="F246" t="str">
            <v>Nutno použít Clip</v>
          </cell>
          <cell r="G246" t="str">
            <v>Klips konieczny!</v>
          </cell>
          <cell r="H246" t="str">
            <v>Viharkapocs szükséges!</v>
          </cell>
          <cell r="I246" t="str">
            <v>Nutné použiť antivibračnú svorku!</v>
          </cell>
          <cell r="J246" t="str">
            <v>Clip noodzakelijk!</v>
          </cell>
          <cell r="L246" t="str">
            <v>Clips nödvändigt!</v>
          </cell>
          <cell r="M246" t="str">
            <v>Klips nødvendig!</v>
          </cell>
          <cell r="N246" t="str">
            <v>Klips nødvendig!</v>
          </cell>
          <cell r="O246" t="str">
            <v>Clip potreban!</v>
          </cell>
          <cell r="P246" t="str">
            <v>Sturmsicherungsclip notwendig!</v>
          </cell>
        </row>
        <row r="247">
          <cell r="A247">
            <v>246</v>
          </cell>
          <cell r="B247" t="str">
            <v>Dachaufbauten bei kleinformatigen Metalleindeckungen</v>
          </cell>
          <cell r="C247" t="str">
            <v>Roof structures with small-format metal roof coverings</v>
          </cell>
          <cell r="D247" t="str">
            <v>Constructions hors-combles pour couvertures métalliques de petit format</v>
          </cell>
          <cell r="F247" t="str">
            <v>Střešní skladby u maloformátových hliníkových krytin</v>
          </cell>
          <cell r="P247" t="str">
            <v>Dachaufbauten bei kleinformatigen Metalleindeckungen</v>
          </cell>
        </row>
        <row r="248">
          <cell r="A248">
            <v>247</v>
          </cell>
          <cell r="B248" t="str">
            <v>Dachaufbauten bei PREFALZ Eindeckungen</v>
          </cell>
          <cell r="C248" t="str">
            <v>Roof structures with Prefalz coverings</v>
          </cell>
          <cell r="D248" t="str">
            <v>Constructions hors-combles pour couvertures PREFALZ</v>
          </cell>
          <cell r="F248" t="str">
            <v>Střešní skladby u PREFALZ drážkovaných krytin</v>
          </cell>
          <cell r="P248" t="str">
            <v>Dachaufbauten bei PREFALZ Eindeckungen</v>
          </cell>
        </row>
        <row r="249">
          <cell r="A249">
            <v>248</v>
          </cell>
          <cell r="B249" t="str">
            <v>DACHENTWÄSSERUNG</v>
          </cell>
          <cell r="C249" t="str">
            <v>ROOF DRAINAGE</v>
          </cell>
          <cell r="D249" t="str">
            <v>GOUTTIÈRES</v>
          </cell>
          <cell r="E249" t="str">
            <v>SMALTIMENTO ACQUE</v>
          </cell>
          <cell r="F249" t="str">
            <v>Odvodňovací systém</v>
          </cell>
          <cell r="G249" t="str">
            <v>ODWODNIENIE DAHU</v>
          </cell>
          <cell r="H249" t="str">
            <v>TETŐ VÍZELVEZETÉS</v>
          </cell>
          <cell r="I249" t="str">
            <v>ODVODNENIE STRECHY</v>
          </cell>
          <cell r="J249" t="str">
            <v>DAKAFWATERING</v>
          </cell>
          <cell r="K249" t="str">
            <v>sistem za odvodnjavanje</v>
          </cell>
          <cell r="L249" t="str">
            <v>TAKDRÄNERING</v>
          </cell>
          <cell r="M249" t="str">
            <v>TAGDRÆNING</v>
          </cell>
          <cell r="N249" t="str">
            <v>TAKDRENERING</v>
          </cell>
          <cell r="P249" t="str">
            <v>DACHENTWÄSSERUNG</v>
          </cell>
        </row>
        <row r="250">
          <cell r="A250">
            <v>249</v>
          </cell>
          <cell r="B250" t="str">
            <v>Dachfenster mit Einschubkeil über 25° Dachneigung.</v>
          </cell>
          <cell r="C250" t="str">
            <v>Roof windows with an insert wedge over 25°</v>
          </cell>
          <cell r="D250" t="str">
            <v>Lucarne avec coyau pour pentes de toit supérieures à 25°.</v>
          </cell>
          <cell r="F250" t="str">
            <v>Střešní okno s náběhovým klínem nad 25°</v>
          </cell>
          <cell r="P250" t="str">
            <v>Dachfenster mit Einschubkeil über 25° Dachneigung.</v>
          </cell>
        </row>
        <row r="251">
          <cell r="A251">
            <v>250</v>
          </cell>
          <cell r="B251" t="str">
            <v>Dachflächenfenster mit Aufkeilrahmen unter 15° Dachneigung.</v>
          </cell>
          <cell r="C251" t="str">
            <v>Roof window flashing with wedge frames under 15°</v>
          </cell>
          <cell r="D251" t="str">
            <v>Fenêtre de toit avec sous-costière (pente de toit inférieure à 15°).</v>
          </cell>
          <cell r="F251" t="str">
            <v>střešní okno pod 15° se zvedacím rámem</v>
          </cell>
          <cell r="P251" t="str">
            <v>Dachflächenfenster mit Aufkeilrahmen unter 15° Dachneigung.</v>
          </cell>
        </row>
        <row r="252">
          <cell r="A252">
            <v>251</v>
          </cell>
          <cell r="B252" t="str">
            <v>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v>
          </cell>
          <cell r="C252" t="str">
            <v>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v>
          </cell>
          <cell r="D252" t="str">
            <v>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v>
          </cell>
          <cell r="F252" t="str">
            <v>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v>
          </cell>
          <cell r="P252" t="str">
            <v>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v>
          </cell>
        </row>
        <row r="253">
          <cell r="A253">
            <v>252</v>
          </cell>
          <cell r="B253" t="str">
            <v>Dachflächenfenstereinfassung für PREFALZ</v>
          </cell>
          <cell r="C253" t="str">
            <v>Roof window flashing for PREFALZ</v>
          </cell>
          <cell r="D253" t="str">
            <v>abergement de fenêtre de toit pour PREFALZ</v>
          </cell>
          <cell r="E253" t="str">
            <v>Conversa finestra per tetti a bassa pendenza per PREFALZ</v>
          </cell>
          <cell r="P253" t="str">
            <v>Dachflächenfenstereinfassung für PREFALZ</v>
          </cell>
        </row>
        <row r="254">
          <cell r="A254">
            <v>253</v>
          </cell>
          <cell r="B254" t="str">
            <v>Dachlattung 50/30 mm</v>
          </cell>
          <cell r="C254" t="str">
            <v>roof battens 50/30 mm</v>
          </cell>
          <cell r="D254" t="str">
            <v>lattage (50/30 mm)</v>
          </cell>
          <cell r="F254" t="str">
            <v>laťování 50/30 mm</v>
          </cell>
          <cell r="P254" t="str">
            <v>Dachlattung 50/30 mm</v>
          </cell>
        </row>
        <row r="255">
          <cell r="A255">
            <v>254</v>
          </cell>
          <cell r="B255" t="str">
            <v>Dachluke (595 × 595 mm); komplett mit Holzrahmen</v>
          </cell>
          <cell r="C255" t="str">
            <v>roof hatch (595 x 595 mm); complete with wooden frame</v>
          </cell>
          <cell r="D255" t="str">
            <v>tabatière (595 × 595 mm) ; avec châssis en bois</v>
          </cell>
          <cell r="E255" t="str">
            <v>Passo uomo (595x595 mm) completo di telaio in legno</v>
          </cell>
          <cell r="F255" t="str">
            <v>Výlezové okno (595x595 mm) komplett s dřevěným rámem</v>
          </cell>
          <cell r="G255" t="str">
            <v>właz dachowy (595 x 595 mm); kompletny na drewnianej ramie.</v>
          </cell>
          <cell r="H255" t="str">
            <v>tetőkibúvó ablak (595x595mm) komplett, fa kerettel</v>
          </cell>
          <cell r="I255" t="str">
            <v>povalové okno (595 x 595 mm) komplet s dreveným rámom</v>
          </cell>
          <cell r="J255" t="str">
            <v>dakluik (595 x 595 mm) compleet met houten frame</v>
          </cell>
          <cell r="K255" t="str">
            <v>zasilno strešno okno (595 x 595 mm) vklj. Z lesenim okvirjem</v>
          </cell>
          <cell r="L255" t="str">
            <v>taklucka (595 x 595 mm) komplett med träram</v>
          </cell>
          <cell r="M255" t="str">
            <v>tagluge (595x595 mm) komplet med træramme</v>
          </cell>
          <cell r="N255" t="str">
            <v>takluke (595x595 mm) komplett med treramme</v>
          </cell>
          <cell r="P255" t="str">
            <v>Dachluke (595 × 595 mm); komplett mit Holzrahmen</v>
          </cell>
        </row>
        <row r="256">
          <cell r="A256">
            <v>255</v>
          </cell>
          <cell r="B256" t="str">
            <v>Dachlukendeckel</v>
          </cell>
          <cell r="C256" t="str">
            <v>roof hatch cover</v>
          </cell>
          <cell r="D256" t="str">
            <v>ouvrant de tabatière</v>
          </cell>
          <cell r="E256" t="str">
            <v>Passo uomo</v>
          </cell>
          <cell r="F256" t="str">
            <v>Poklop výlezového okna</v>
          </cell>
          <cell r="G256" t="str">
            <v>pokrywa wyłazu dachowego</v>
          </cell>
          <cell r="H256" t="str">
            <v>fedél tetőkibúvó ablakhoz</v>
          </cell>
          <cell r="I256" t="str">
            <v>kryt na povalové okno</v>
          </cell>
          <cell r="J256" t="str">
            <v>dakluikdeksel</v>
          </cell>
          <cell r="K256" t="str">
            <v>pokrov za zasilno strešno okno</v>
          </cell>
          <cell r="L256" t="str">
            <v>takluckskåpa</v>
          </cell>
          <cell r="M256" t="str">
            <v>taglugedæksel</v>
          </cell>
          <cell r="N256" t="str">
            <v>deksel for takluke</v>
          </cell>
          <cell r="P256" t="str">
            <v>Dachlukendeckel</v>
          </cell>
        </row>
        <row r="257">
          <cell r="A257">
            <v>256</v>
          </cell>
          <cell r="B257" t="str">
            <v>Dachlukendeckel ohne Holzrahmen</v>
          </cell>
          <cell r="C257" t="str">
            <v>roof hatch cover (without wooden frame)</v>
          </cell>
          <cell r="D257" t="str">
            <v>ouvrant de tabatière sans châssis en bois</v>
          </cell>
          <cell r="E257" t="str">
            <v>Coperchio per passo uomo (senza telaio in legno)</v>
          </cell>
          <cell r="P257" t="str">
            <v>Dachlukendeckel ohne Holzrahmen</v>
          </cell>
        </row>
        <row r="258">
          <cell r="A258">
            <v>257</v>
          </cell>
          <cell r="B258" t="str">
            <v>Dachlukendeckel mit Holzrahmen  (Innenmaß: 600 × 600 mm)</v>
          </cell>
          <cell r="C258" t="str">
            <v>roof hatch cover with wooden frame (internal dimensions: 600 × 600 mm)</v>
          </cell>
          <cell r="D258" t="str">
            <v>ouvrant de tabatière avec châssis en bois  (dimensions intérieures : 600 × 600 mm)</v>
          </cell>
          <cell r="E258" t="str">
            <v>Passo uomo con telaio in legno
(misura interna 600 x 600 mm)</v>
          </cell>
          <cell r="F258" t="str">
            <v>Výlezové okno včetně dřevěného rámu (vnitřní rozměr 600x600mm)</v>
          </cell>
          <cell r="G258" t="str">
            <v>pokrywa wyłazu dachowego z drewnianą ramą (wymiary wewnętrzne: 600 x 600 mm)</v>
          </cell>
          <cell r="H258" t="str">
            <v>tetőkibúvó ablak fa kerettel (belső méret 600x600mm)</v>
          </cell>
          <cell r="I258" t="str">
            <v>kryt na povalové okno s dreveným rámom
(vnútorný rozmer 600 x 600mm)</v>
          </cell>
          <cell r="J258" t="str">
            <v>dakluikdeksel met houten frame
(binnenmaat 600 x 600 mm)</v>
          </cell>
          <cell r="K258" t="str">
            <v>pokrov za zasilno strešno okno z lesenim okvirjem (notranja mera 600 x 600 mm)</v>
          </cell>
          <cell r="L258" t="str">
            <v>takluckskåpa med träram (invändigt mått 600 x 600 mm)</v>
          </cell>
          <cell r="M258" t="str">
            <v>taglugedæksel med træramme (indvendigt mål 600x600 mm)</v>
          </cell>
          <cell r="N258" t="str">
            <v>deksel for takluke med treramme
(innvendig mål 600x600 mm)</v>
          </cell>
          <cell r="P258" t="str">
            <v>Dachlukendeckel mit Holzrahmen  (Innenmaß: 600 × 600 mm)</v>
          </cell>
        </row>
        <row r="259">
          <cell r="A259">
            <v>258</v>
          </cell>
          <cell r="B259" t="str">
            <v>Dachlukendeckel (Innenmaß: 600 × 600 mm)</v>
          </cell>
          <cell r="C259" t="str">
            <v>roof hatch cover (internal dimensions: 600 × 600 mm)</v>
          </cell>
          <cell r="D259" t="str">
            <v>ouvrant de tabatière (dimensions intérieures : 600 × 600 mm)</v>
          </cell>
          <cell r="E259" t="str">
            <v>Passo uomo
(misura interna 600 x 600 mm)</v>
          </cell>
          <cell r="F259" t="str">
            <v>Poklop výlezového okna (vnitřní rozměr 600 x 600 mm)</v>
          </cell>
          <cell r="G259" t="str">
            <v>pokrywa wyłazu dachu (wymiary wewnętrzne: 600 x 600 mm)</v>
          </cell>
          <cell r="H259" t="str">
            <v>fedél tetőkibúvó ablakhoz (belső méret 600x600mm)</v>
          </cell>
          <cell r="I259" t="str">
            <v>kryt na povalové okno
(vnútorný rozmer 600 x 600 mm)</v>
          </cell>
          <cell r="J259" t="str">
            <v>dakluikdeksel
(binnenmaat 600 x 600 mm)</v>
          </cell>
          <cell r="K259" t="str">
            <v>pokrov za zasilno strešno okno (notranja mera 600 x 600)</v>
          </cell>
          <cell r="L259" t="str">
            <v>takluckskåpa (invändigt mått 600 x 600 mm)</v>
          </cell>
          <cell r="M259" t="str">
            <v>taglugedæksel
(indvendigt mål 600 x 600 mm)</v>
          </cell>
          <cell r="N259" t="str">
            <v>deksel for takluke
(innvendig mål 600 x 600 mm)</v>
          </cell>
          <cell r="P259" t="str">
            <v>Dachlukendeckel (Innenmaß: 600 × 600 mm)</v>
          </cell>
        </row>
        <row r="260">
          <cell r="A260">
            <v>259</v>
          </cell>
          <cell r="B260" t="str">
            <v>Dachneigung über 25° (47 %)</v>
          </cell>
          <cell r="C260" t="str">
            <v>roof pitch over 25° (47%)</v>
          </cell>
          <cell r="D260" t="str">
            <v>Pente de toit : supérieure à 25° (soit 47 %)</v>
          </cell>
          <cell r="F260" t="str">
            <v>střešní sklon nad 25° (47%)</v>
          </cell>
          <cell r="P260" t="str">
            <v>Dachneigung über 25° (47 %)</v>
          </cell>
        </row>
        <row r="261">
          <cell r="A261">
            <v>260</v>
          </cell>
          <cell r="B261" t="str">
            <v>DACHPANEEL FX.12</v>
          </cell>
          <cell r="C261" t="str">
            <v>FX.12 ROOF PANEL</v>
          </cell>
          <cell r="D261" t="str">
            <v>PANNEAU DE TOITURE FX.12</v>
          </cell>
          <cell r="E261" t="str">
            <v>FX.12</v>
          </cell>
          <cell r="F261" t="str">
            <v>STŘEŠNÍ PANEL FX.12</v>
          </cell>
          <cell r="G261" t="str">
            <v>PANEL DACHOWY FX.12</v>
          </cell>
          <cell r="H261" t="str">
            <v>FX.12 TETŐFEDŐ PANEL</v>
          </cell>
          <cell r="I261" t="str">
            <v>STREŠNÝ PANEL FX.12</v>
          </cell>
          <cell r="J261" t="str">
            <v>DAKPANEEL FX.12</v>
          </cell>
          <cell r="K261" t="str">
            <v>strešni panel fx.12</v>
          </cell>
          <cell r="L261" t="str">
            <v>TAKPANEL FX.12</v>
          </cell>
          <cell r="M261" t="str">
            <v>TAGPANEL FX.12</v>
          </cell>
          <cell r="N261" t="str">
            <v>TAKPANEL FX.12</v>
          </cell>
          <cell r="P261" t="str">
            <v>DACHPANEEL FX.12</v>
          </cell>
        </row>
        <row r="262">
          <cell r="A262">
            <v>261</v>
          </cell>
          <cell r="B262" t="str">
            <v>DACHPLATTE</v>
          </cell>
          <cell r="C262" t="str">
            <v>ROOF TILE</v>
          </cell>
          <cell r="D262" t="str">
            <v>TUILE</v>
          </cell>
          <cell r="E262" t="str">
            <v>TEGOLA</v>
          </cell>
          <cell r="F262" t="str">
            <v>FALCOVANÁ TAŠKA</v>
          </cell>
          <cell r="G262" t="str">
            <v>DACHÓWKA KLASYCZNA</v>
          </cell>
          <cell r="H262" t="str">
            <v>CLASSIC ELEM</v>
          </cell>
          <cell r="I262" t="str">
            <v>STREŠNÁ FALCOVANÁ ŠKRIDLA</v>
          </cell>
          <cell r="J262" t="str">
            <v>DAKPLAAT</v>
          </cell>
          <cell r="K262" t="str">
            <v>strešna plošča</v>
          </cell>
          <cell r="L262" t="str">
            <v>TAKPLATTA</v>
          </cell>
          <cell r="M262" t="str">
            <v>TAGPLADE</v>
          </cell>
          <cell r="N262" t="str">
            <v>TAKPLATE</v>
          </cell>
          <cell r="P262" t="str">
            <v>DACHPLATTE</v>
          </cell>
        </row>
        <row r="263">
          <cell r="A263">
            <v>262</v>
          </cell>
          <cell r="B263" t="str">
            <v>Dachplatte (600 × 420 mm; 40 Stk./Karton); inkl. Rillennägel (28/30) und Patenthafte</v>
          </cell>
          <cell r="C263" t="str">
            <v>roof tile (600 × 420 mm, 40 pc./box), including ring nails (28/30) and patent clips</v>
          </cell>
          <cell r="D263" t="str">
            <v>tuile (600 × 420 mm ; 40 par carton) ; avec clous annelés (28/30) et pattes brevetées</v>
          </cell>
          <cell r="E263" t="str">
            <v>Tegola (600 x 420 mm, 40 pz./cart.) incl. chiodi zigrinati (28/30) e graffette</v>
          </cell>
          <cell r="F263" t="str">
            <v>Falcovaná taška (600 x 420 mm, 40 ks./Kart.) vč. vroubkovaných hřeníků (28/30) a patentovaných příponek</v>
          </cell>
          <cell r="G263" t="str">
            <v>Dachówka klasyczna (600 × 420 mm, 40 szt./opakowanie), z gwoździami (28/30) i patentowymi zaczepami</v>
          </cell>
          <cell r="H263" t="str">
            <v>Classic elem (600 x 420 mm, 40db/doboz) bordás szeggel (28/30) és rögzítőhafterral</v>
          </cell>
          <cell r="I263" t="str">
            <v>falcovaná škridla (600 x 420 mm, 40 ks/kartón) vrátane ryhovaných klincov (2,8/30) a patentovaných príponiek</v>
          </cell>
          <cell r="J263" t="str">
            <v>dakplaat (600 x 420 mm, 40 Stks./doos) incl. groefspijkers (28/30) en gepatenteerd hechtmiddel</v>
          </cell>
          <cell r="K263" t="str">
            <v>strešna plošča (600 x 420 mm, 40 kos/škatlo) vključno z narebrenimi žičniki 28/30 in patentnimi sidri</v>
          </cell>
          <cell r="L263" t="str">
            <v>takplatta (600 x 420 mm, 40 st./kart.) inkl. räfflade spikar (28/30) och patenthäftare</v>
          </cell>
          <cell r="M263" t="str">
            <v>tagplade (600 x 420 mm, 40 stk./kart.) inkl. rillesøm (28/30) og patentspænde</v>
          </cell>
          <cell r="N263" t="str">
            <v>takplate (600 x 420 mm, 40 stk./kart.) inkl. riflet spiker (28/30) og patenterte festebraketter</v>
          </cell>
          <cell r="P263" t="str">
            <v>Dachplatte (600 × 420 mm; 40 Stk./Karton); inkl. Rillennägel (28/30) und Patenthafte</v>
          </cell>
        </row>
        <row r="264">
          <cell r="A264">
            <v>263</v>
          </cell>
          <cell r="B264" t="str">
            <v>DACHPLATTE R.16</v>
          </cell>
          <cell r="C264" t="str">
            <v>R.16 ROOF TILE</v>
          </cell>
          <cell r="D264" t="str">
            <v>R.16</v>
          </cell>
          <cell r="E264" t="str">
            <v>TEGOLA R.16</v>
          </cell>
          <cell r="F264" t="str">
            <v>STŘEŠNÍ PANEL R.16</v>
          </cell>
          <cell r="G264" t="str">
            <v>DACHÓWKA R.16</v>
          </cell>
          <cell r="H264" t="str">
            <v>R.16 TETŐFEDŐ ELEM</v>
          </cell>
          <cell r="I264" t="str">
            <v>STREŠNÁ ŠKRIDLA R.16</v>
          </cell>
          <cell r="J264" t="str">
            <v>DAKPLAAT R.16</v>
          </cell>
          <cell r="K264" t="str">
            <v>strešna plošča r.16</v>
          </cell>
          <cell r="L264" t="str">
            <v>TAKPLATTA R.16</v>
          </cell>
          <cell r="M264" t="str">
            <v>TAGPLADE R.16</v>
          </cell>
          <cell r="N264" t="str">
            <v>TAKPLATE R.16</v>
          </cell>
          <cell r="P264" t="str">
            <v>DACHPLATTE R.16</v>
          </cell>
        </row>
        <row r="265">
          <cell r="A265">
            <v>264</v>
          </cell>
          <cell r="B265" t="str">
            <v>Dachplatte R.16 (700 × 420 mm)</v>
          </cell>
          <cell r="C265" t="str">
            <v>R.16 roof tile (700 × 420 mm)</v>
          </cell>
          <cell r="D265" t="str">
            <v>R.16 (700 × 420 mm)</v>
          </cell>
          <cell r="E265" t="str">
            <v>Tegola R.16 (700 x 420 mm)</v>
          </cell>
          <cell r="F265" t="str">
            <v>Střešní panel R.16 (700 x 420 mm)</v>
          </cell>
          <cell r="G265" t="str">
            <v>Dachówka R.16 (700 × 420 mm)</v>
          </cell>
          <cell r="H265" t="str">
            <v>R.16 tetőfedő elem (700x420mm)</v>
          </cell>
          <cell r="I265" t="str">
            <v>strešná škridla R.16 (700 x 420 mm)</v>
          </cell>
          <cell r="J265" t="str">
            <v>dakplaat R.16 (700 × 420 mm)</v>
          </cell>
          <cell r="K265" t="str">
            <v>Prefa strešna plošča R.16 (700 x 420 mm)</v>
          </cell>
          <cell r="L265" t="str">
            <v>takplatta R.16 (700 × 420 mm)</v>
          </cell>
          <cell r="M265" t="str">
            <v>tagplade R.16 (700 × 420 mm)</v>
          </cell>
          <cell r="N265" t="str">
            <v>takplate R.16 (700 × 420 mm)</v>
          </cell>
          <cell r="P265" t="str">
            <v>Dachplatte R.16 (700 × 420 mm)</v>
          </cell>
        </row>
        <row r="266">
          <cell r="A266">
            <v>265</v>
          </cell>
          <cell r="B266" t="str">
            <v>Dachraute (29 × 29 mm; 120 Stk./Karton)</v>
          </cell>
          <cell r="C266" t="str">
            <v>rhomboid roof tile (29 × 29 mm, 120 pc./box)</v>
          </cell>
          <cell r="D266" t="str">
            <v>losange de toiture (29 × 29 mm ; 120 par carton)</v>
          </cell>
          <cell r="E266" t="str">
            <v>Scaglia 29 (29x29 mm, 120 pz./cf.)</v>
          </cell>
          <cell r="F266" t="str">
            <v>Střešní šablona (29x29 mm, 120 ks./balení)</v>
          </cell>
          <cell r="G266" t="str">
            <v>Dachówka romb (29 × 29 mm, 120 szt./opak.)</v>
          </cell>
          <cell r="H266" t="str">
            <v>tetőfedő rombusz (29x29 mm, 120 db./doboz)</v>
          </cell>
          <cell r="I266" t="str">
            <v>strešná šablóna (29x29 mm, 120 ks/kart.)</v>
          </cell>
          <cell r="J266" t="str">
            <v>daklosange (29 × 29 mm, 120 stks./doos)</v>
          </cell>
          <cell r="K266" t="str">
            <v>Prefa strešni romb (290x290 mm, 120 kos/škatlo)</v>
          </cell>
          <cell r="L266" t="str">
            <v>takromb (29 × 29 mm, 120 st./kart.)</v>
          </cell>
          <cell r="M266" t="str">
            <v>rudeformet tagplade (29 × 29 mm, 120 stk./kart.)</v>
          </cell>
          <cell r="N266" t="str">
            <v>takstein (29 × 29 mm, 120 stk./kart.)</v>
          </cell>
          <cell r="P266" t="str">
            <v>Dachraute (29 × 29 mm; 120 Stk./Karton)</v>
          </cell>
        </row>
        <row r="267">
          <cell r="A267">
            <v>266</v>
          </cell>
          <cell r="B267" t="str">
            <v>Dachraute (440 × 440 mm; 42 Stk./Karton)</v>
          </cell>
          <cell r="C267" t="str">
            <v>rhomboid roof tile (440 × 440 mm, 42 pc./box)</v>
          </cell>
          <cell r="D267" t="str">
            <v>losange de toiture (440 × 440 mm ; 42 par carton)</v>
          </cell>
          <cell r="E267" t="str">
            <v>Scaglia 44 (440 x 440 mm, 42 pz./cf.)</v>
          </cell>
          <cell r="F267" t="str">
            <v>Střešní šablona (440 x 440 mm, 42 ks./balení)</v>
          </cell>
          <cell r="G267" t="str">
            <v>Dachówka romb (440 × 440 mm, 42 szt./opak.)</v>
          </cell>
          <cell r="H267" t="str">
            <v>tetőfedő rombusz (440 x 440 mm, 42 db./doboz)</v>
          </cell>
          <cell r="I267" t="str">
            <v>strešná šablóna  (440 x 440 mm, 42 ks/kart.)</v>
          </cell>
          <cell r="J267" t="str">
            <v>daklosange (440 × 440 mm, 42 stks./doos)</v>
          </cell>
          <cell r="K267" t="str">
            <v>strešni romb (440 mm x 440 mm, 42 kos/škatlo)</v>
          </cell>
          <cell r="L267" t="str">
            <v>takromb (440 × 440 mm, 42 st./kart.)</v>
          </cell>
          <cell r="M267" t="str">
            <v>rudeformet tagplade (440 × 440 mm, 42 stk./kart.)</v>
          </cell>
          <cell r="N267" t="str">
            <v>takstein (440 × 440 mm, 42 stk./kart.)</v>
          </cell>
          <cell r="P267" t="str">
            <v>Dachraute (440 × 440 mm; 42 Stk./Karton)</v>
          </cell>
        </row>
        <row r="268">
          <cell r="A268">
            <v>267</v>
          </cell>
          <cell r="B268" t="str">
            <v>DACHRAUTE 29 × 29</v>
          </cell>
          <cell r="C268" t="str">
            <v>RHOMBOID ROOF TILE 29 × 29</v>
          </cell>
          <cell r="D268" t="str">
            <v>LOSANGE DE TOITURE 29 × 29</v>
          </cell>
          <cell r="E268" t="str">
            <v>SCAGLIA 29</v>
          </cell>
          <cell r="F268" t="str">
            <v>STŘEŠNÍ ŠABLONA 29x29</v>
          </cell>
          <cell r="G268" t="str">
            <v>DACHÓWKA ROMB 29 × 29</v>
          </cell>
          <cell r="H268" t="str">
            <v>29X29 TETŐFEDŐ ROMBUSZ</v>
          </cell>
          <cell r="I268" t="str">
            <v>STREŠNÁ ŠABLÓNA 29x29</v>
          </cell>
          <cell r="J268" t="str">
            <v>DAKLOSANGE 29 × 29</v>
          </cell>
          <cell r="K268" t="str">
            <v>strešni romb 29x29</v>
          </cell>
          <cell r="L268" t="str">
            <v>TAKROMB 29 × 29</v>
          </cell>
          <cell r="M268" t="str">
            <v>RUDEFORMET TAGPLADE 29 × 29</v>
          </cell>
          <cell r="N268" t="str">
            <v>TAKSTEIN 29 × 29</v>
          </cell>
          <cell r="P268" t="str">
            <v>DACHRAUTE 29 × 29</v>
          </cell>
        </row>
        <row r="269">
          <cell r="A269">
            <v>268</v>
          </cell>
          <cell r="B269" t="str">
            <v>DACHRAUTE 44 × 44</v>
          </cell>
          <cell r="C269" t="str">
            <v>RHOMBOID ROOF TILE 44 × 44</v>
          </cell>
          <cell r="D269" t="str">
            <v>LOSANGE DE TOITURE 44 × 44</v>
          </cell>
          <cell r="E269" t="str">
            <v>SCAGLIA 44</v>
          </cell>
          <cell r="F269" t="str">
            <v>STŘEŠNÍ ŠABLONA 44x44</v>
          </cell>
          <cell r="G269" t="str">
            <v>DACHÓWKA ROMB 44 × 44</v>
          </cell>
          <cell r="H269" t="str">
            <v>44X44 TETŐFEDŐ ROMBUSZ</v>
          </cell>
          <cell r="I269" t="str">
            <v>STREŠNÁ ŠABLÓNA 44x44</v>
          </cell>
          <cell r="J269" t="str">
            <v>DAKLOSANGE 44 × 44</v>
          </cell>
          <cell r="K269" t="str">
            <v>strešni romb 44x44</v>
          </cell>
          <cell r="L269" t="str">
            <v>TAKROMB 44 × 44</v>
          </cell>
          <cell r="M269" t="str">
            <v>RUDEFORMET TAGPLADE 44 × 44</v>
          </cell>
          <cell r="N269" t="str">
            <v>TAKSTEIN 44 × 44</v>
          </cell>
          <cell r="P269" t="str">
            <v>DACHRAUTE 44 × 44</v>
          </cell>
        </row>
        <row r="270">
          <cell r="A270">
            <v>269</v>
          </cell>
          <cell r="B270" t="str">
            <v>Dachrautenhaft</v>
          </cell>
          <cell r="C270" t="str">
            <v>rhomboid roof tile clip</v>
          </cell>
          <cell r="D270" t="str">
            <v>patte de fixation pour losanges de toiture</v>
          </cell>
          <cell r="F270" t="str">
            <v>příponka šablony 29x29</v>
          </cell>
          <cell r="P270" t="str">
            <v>Dachrautenhaft</v>
          </cell>
        </row>
        <row r="271">
          <cell r="A271">
            <v>270</v>
          </cell>
          <cell r="B271" t="str">
            <v>Dachrautenhaft 29 × 29</v>
          </cell>
          <cell r="C271" t="str">
            <v>rhomboid roof tile clip 29 × 29</v>
          </cell>
          <cell r="D271" t="str">
            <v>patte de fixation pour losange de toiture 29 × 29</v>
          </cell>
          <cell r="E271" t="str">
            <v>Graffetta per Scaglia 29</v>
          </cell>
          <cell r="F271" t="str">
            <v>patentovaná příchytka pro falcované šablony 29x29</v>
          </cell>
          <cell r="G271" t="str">
            <v>Zaczep do dachówki romb 29 × 29</v>
          </cell>
          <cell r="H271" t="str">
            <v>hafter 29x29 tetőfedő rombuszhoz</v>
          </cell>
          <cell r="I271" t="str">
            <v>príponka na strešnú šablónu 29x29</v>
          </cell>
          <cell r="J271" t="str">
            <v>daklosangehechting 29 × 29</v>
          </cell>
          <cell r="K271" t="str">
            <v>patentno sidro za strešni romb 29x29</v>
          </cell>
          <cell r="L271" t="str">
            <v>takrombsfäste 29 × 29</v>
          </cell>
          <cell r="M271" t="str">
            <v>spænde til rudeformet tagplade 29 × 29</v>
          </cell>
          <cell r="N271" t="str">
            <v>feste for takstein 29 × 29</v>
          </cell>
          <cell r="P271" t="str">
            <v>Dachrautenhaft 29 × 29</v>
          </cell>
        </row>
        <row r="272">
          <cell r="A272">
            <v>271</v>
          </cell>
          <cell r="B272" t="str">
            <v>Dachrinne</v>
          </cell>
          <cell r="C272" t="str">
            <v>gutter</v>
          </cell>
          <cell r="D272" t="str">
            <v>gouttière</v>
          </cell>
          <cell r="F272" t="str">
            <v>střešní žlab</v>
          </cell>
          <cell r="P272" t="str">
            <v>Dachrinne</v>
          </cell>
        </row>
        <row r="273">
          <cell r="A273">
            <v>272</v>
          </cell>
          <cell r="B273" t="str">
            <v>DACHRINNENSYSTEME</v>
          </cell>
          <cell r="C273" t="str">
            <v>GUTTER SYSTEMS</v>
          </cell>
          <cell r="D273" t="str">
            <v>SYSTÈMES DE GOUTTIÈRES</v>
          </cell>
          <cell r="E273" t="str">
            <v>SISTEMA SMALTIMENTO ACQUE</v>
          </cell>
          <cell r="F273" t="str">
            <v>Odvodňovací systémy</v>
          </cell>
          <cell r="G273" t="str">
            <v>SYSTEM RYNNOWY</v>
          </cell>
          <cell r="H273" t="str">
            <v>ereszcsatorna rendszerek</v>
          </cell>
          <cell r="I273" t="str">
            <v>SYSTÉM ODVODNENIA STRIECH</v>
          </cell>
          <cell r="J273" t="str">
            <v>DAKGOOTSYSTEMEN</v>
          </cell>
          <cell r="K273" t="str">
            <v xml:space="preserve">žlebovi </v>
          </cell>
          <cell r="L273" t="str">
            <v>TAKRÄNNESYSTEM</v>
          </cell>
          <cell r="M273" t="str">
            <v>TAGRENDESYSTEMER</v>
          </cell>
          <cell r="N273" t="str">
            <v>TAKRENNESYSTEMER</v>
          </cell>
          <cell r="P273" t="str">
            <v>DACHRINNENSYSTEME</v>
          </cell>
        </row>
        <row r="274">
          <cell r="A274">
            <v>273</v>
          </cell>
          <cell r="B274" t="str">
            <v>DACHSCHINDEL</v>
          </cell>
          <cell r="C274" t="str">
            <v>SHINGLE</v>
          </cell>
          <cell r="D274" t="str">
            <v>BARDEAU</v>
          </cell>
          <cell r="E274" t="str">
            <v>SCANDOLA</v>
          </cell>
          <cell r="F274" t="str">
            <v>Falcovaný šindel</v>
          </cell>
          <cell r="G274" t="str">
            <v>DACHÓWKA ŁUPKOWA</v>
          </cell>
          <cell r="H274" t="str">
            <v>TETŐFEDŐ ZSINDELY</v>
          </cell>
          <cell r="I274" t="str">
            <v>STREŠNÝ ŠINDEĽ</v>
          </cell>
          <cell r="J274" t="str">
            <v>DAKSCHINDEL</v>
          </cell>
          <cell r="K274" t="str">
            <v>strešna skodla</v>
          </cell>
          <cell r="L274" t="str">
            <v>TAKSHINGEL</v>
          </cell>
          <cell r="M274" t="str">
            <v>TAGSPÅN</v>
          </cell>
          <cell r="N274" t="str">
            <v>TAKSHINGEL</v>
          </cell>
          <cell r="P274" t="str">
            <v>DACHSCHINDEL</v>
          </cell>
        </row>
        <row r="275">
          <cell r="A275">
            <v>274</v>
          </cell>
          <cell r="B275" t="str">
            <v>Dachschindel (420 × 240 mm)</v>
          </cell>
          <cell r="C275" t="str">
            <v>shingle (420 × 240 mm)</v>
          </cell>
          <cell r="D275" t="str">
            <v>bardeau (420 × 240 mm)</v>
          </cell>
          <cell r="E275" t="str">
            <v>Scandola (420 x 240 mm)</v>
          </cell>
          <cell r="F275" t="str">
            <v>Falcovaný šindel (420 x 240 mm)</v>
          </cell>
          <cell r="G275" t="str">
            <v>Dachówka łupkowa(420 × 240 mm)</v>
          </cell>
          <cell r="H275" t="str">
            <v>tetőfedő zsindely (420 x 240 mm)</v>
          </cell>
          <cell r="I275" t="str">
            <v>strešný šindeľ (420 x 240 mm)</v>
          </cell>
          <cell r="J275" t="str">
            <v>dakschindel (420 x 240 mm)</v>
          </cell>
          <cell r="K275" t="str">
            <v>strešna skodla (420 x 240 mm)</v>
          </cell>
          <cell r="L275" t="str">
            <v>takshingel (420 x 240 mm)</v>
          </cell>
          <cell r="M275" t="str">
            <v>tagspån (420 x 240 mm)</v>
          </cell>
          <cell r="N275" t="str">
            <v>takshingel (420 × 240 mm)</v>
          </cell>
          <cell r="P275" t="str">
            <v>Dachschindel (420 × 240 mm)</v>
          </cell>
        </row>
        <row r="276">
          <cell r="A276">
            <v>275</v>
          </cell>
          <cell r="B276" t="str">
            <v>Dachschindel (480 × 262 mm)</v>
          </cell>
          <cell r="C276" t="str">
            <v>DS.19 shingle (480 × 262 mm)</v>
          </cell>
          <cell r="D276" t="str">
            <v>bardeau (480 × 262 mm)</v>
          </cell>
          <cell r="E276" t="str">
            <v>Scandola (480 × 262 mm)</v>
          </cell>
          <cell r="P276" t="str">
            <v>Dachschindel (480 × 262 mm)</v>
          </cell>
        </row>
        <row r="277">
          <cell r="A277">
            <v>276</v>
          </cell>
          <cell r="B277" t="str">
            <v>DACHSCHINDEL DS.19</v>
          </cell>
          <cell r="C277" t="str">
            <v>DS.19 shingle</v>
          </cell>
          <cell r="D277" t="str">
            <v>BARDEAU DS.19</v>
          </cell>
          <cell r="E277" t="str">
            <v>SCANDOLA DS.19</v>
          </cell>
          <cell r="P277" t="str">
            <v>DACHSCHINDEL DS.19</v>
          </cell>
        </row>
        <row r="278">
          <cell r="A278">
            <v>277</v>
          </cell>
          <cell r="B278" t="str">
            <v>Sicherheitsdachhaken auf Fußteilen</v>
          </cell>
          <cell r="C278" t="str">
            <v>roof anchor hook according on mounts</v>
          </cell>
          <cell r="D278" t="str">
            <v>crochet de sécurité monté sur platines</v>
          </cell>
          <cell r="E278" t="str">
            <v>Staffa anticaduta conforme EN 517B su basi di fissaggio</v>
          </cell>
          <cell r="F278" t="str">
            <v xml:space="preserve">Bezpečnostní hák na kruhových podložkách  EN 517B </v>
          </cell>
          <cell r="G278" t="str">
            <v>hak dachowy zgodny z normą EN 517 B (stal nierdzewna)</v>
          </cell>
          <cell r="H278" t="str">
            <v>tetőbiztonsági kampó EN 517B szabvány szerinti, talpakon</v>
          </cell>
          <cell r="I278" t="str">
            <v xml:space="preserve">bezpečnostný hák na kruhových podperách podľa EN 517B </v>
          </cell>
          <cell r="J278" t="str">
            <v>dakveiligheidshaak conform EN 517B op voetdelen</v>
          </cell>
          <cell r="K278" t="str">
            <v>Varovalni kavelj po EN 517b, na podložnih elementih</v>
          </cell>
          <cell r="L278" t="str">
            <v>säkerhetstakkrokar enligt EN 517B på understycken</v>
          </cell>
          <cell r="M278" t="str">
            <v>tagsikkerhedskrog i henhold til EN 517B på foddele</v>
          </cell>
          <cell r="N278" t="str">
            <v>tak-sikkerhetskroker iht. EN 517B på underdeler</v>
          </cell>
          <cell r="P278" t="str">
            <v>Sicherheitsdachhaken auf Fußteilen</v>
          </cell>
        </row>
        <row r="279">
          <cell r="A279">
            <v>278</v>
          </cell>
          <cell r="B279" t="str">
            <v>Dachsparren</v>
          </cell>
          <cell r="C279" t="str">
            <v>rafters</v>
          </cell>
          <cell r="D279" t="str">
            <v>chevrons</v>
          </cell>
          <cell r="F279" t="str">
            <v>krokev</v>
          </cell>
          <cell r="P279" t="str">
            <v>Dachsparren</v>
          </cell>
        </row>
        <row r="280">
          <cell r="A280">
            <v>279</v>
          </cell>
          <cell r="B280" t="str">
            <v>DACHSYSTEME</v>
          </cell>
          <cell r="C280" t="str">
            <v>ROOF SYSTEMS</v>
          </cell>
          <cell r="D280" t="str">
            <v>TOITURES</v>
          </cell>
          <cell r="E280" t="str">
            <v>COPERTURA PREFA</v>
          </cell>
          <cell r="F280" t="str">
            <v>STŘEŠNÍ SYSTÉMY</v>
          </cell>
          <cell r="G280" t="str">
            <v>SYSTEM DACHOWY</v>
          </cell>
          <cell r="H280" t="str">
            <v>TETŐFEDÉSI RENDSZEREK</v>
          </cell>
          <cell r="I280" t="str">
            <v>STREŠNÉ SYSTÉMY</v>
          </cell>
          <cell r="J280" t="str">
            <v>DAKSYSTEMEN</v>
          </cell>
          <cell r="K280" t="str">
            <v>Prefa strešni sistemi</v>
          </cell>
          <cell r="L280" t="str">
            <v>PREFA TAKSYSTEM</v>
          </cell>
          <cell r="M280" t="str">
            <v>TAGSYSTEMER</v>
          </cell>
          <cell r="N280" t="str">
            <v>TAKSYSTEMER</v>
          </cell>
          <cell r="P280" t="str">
            <v>DACHSYSTEME</v>
          </cell>
        </row>
        <row r="281">
          <cell r="A281">
            <v>280</v>
          </cell>
          <cell r="B281" t="str">
            <v>Dachübergang von Dacheindeckung in PREFALZ</v>
          </cell>
          <cell r="C281" t="str">
            <v>roof transition from roof covering to Prefalz</v>
          </cell>
          <cell r="D281" t="str">
            <v>ligne de bris avec transition entre couverture et PREFALZ</v>
          </cell>
          <cell r="F281" t="str">
            <v>Přechod z maloformátové krytiny do PREFALZ</v>
          </cell>
          <cell r="P281" t="str">
            <v>Dachübergang von Dacheindeckung in PREFALZ</v>
          </cell>
        </row>
        <row r="282">
          <cell r="A282">
            <v>281</v>
          </cell>
          <cell r="B282" t="str">
            <v>Dachübergang von Dachplatte in PREFALZ (Schweiz)</v>
          </cell>
          <cell r="C282" t="str">
            <v>roof transition from roof tile to Prefalz (Switzerland)</v>
          </cell>
          <cell r="D282" t="str">
            <v>ligne de bris avec transition entre tuile et PREFALZ (Suisse)</v>
          </cell>
          <cell r="P282" t="str">
            <v>Dachübergang von Dachplatte in PREFALZ (Schweiz)</v>
          </cell>
        </row>
        <row r="283">
          <cell r="A283">
            <v>282</v>
          </cell>
          <cell r="B283" t="str">
            <v>Dachübergang von PREFALZ in Dacheindeckung</v>
          </cell>
          <cell r="C283" t="str">
            <v>roof transition from Prefalz to roof covering</v>
          </cell>
          <cell r="D283" t="str">
            <v>ligne de bris avec transition entre PREFALZ et couverture</v>
          </cell>
          <cell r="F283" t="str">
            <v>Přechod z PREFALZ do maloformátové krytiny</v>
          </cell>
          <cell r="P283" t="str">
            <v>Dachübergang von PREFALZ in Dacheindeckung</v>
          </cell>
        </row>
        <row r="284">
          <cell r="A284">
            <v>283</v>
          </cell>
          <cell r="B284" t="str">
            <v>Dachübergang von PREFALZ in PREFALZ</v>
          </cell>
          <cell r="C284" t="str">
            <v xml:space="preserve">roof transition from Prefalz to Prefalz </v>
          </cell>
          <cell r="D284" t="str">
            <v>ligne de bris avec transition entre PREFALZ et PREFALZ</v>
          </cell>
          <cell r="F284" t="str">
            <v>Přechod z PREFALZ do PREFALZ</v>
          </cell>
          <cell r="P284" t="str">
            <v>Dachübergang von PREFALZ in PREFALZ</v>
          </cell>
        </row>
        <row r="285">
          <cell r="A285">
            <v>284</v>
          </cell>
          <cell r="B285" t="str">
            <v>Dämmstoff</v>
          </cell>
          <cell r="C285" t="str">
            <v>insulation material</v>
          </cell>
          <cell r="D285" t="str">
            <v>matériau isolant</v>
          </cell>
          <cell r="F285" t="str">
            <v>tepelná izolace</v>
          </cell>
          <cell r="P285" t="str">
            <v>Dämmstoff</v>
          </cell>
        </row>
        <row r="286">
          <cell r="A286">
            <v>285</v>
          </cell>
          <cell r="B286" t="str">
            <v>Dämmung</v>
          </cell>
          <cell r="C286" t="str">
            <v>insulation</v>
          </cell>
          <cell r="D286" t="str">
            <v>isolation</v>
          </cell>
          <cell r="P286" t="str">
            <v>Dämmung</v>
          </cell>
        </row>
        <row r="287">
          <cell r="A287">
            <v>286</v>
          </cell>
          <cell r="B287" t="str">
            <v>Datum:</v>
          </cell>
          <cell r="C287" t="str">
            <v>Date:</v>
          </cell>
          <cell r="D287" t="str">
            <v>Date :</v>
          </cell>
          <cell r="E287" t="str">
            <v>Data:</v>
          </cell>
          <cell r="F287" t="str">
            <v>Datum:</v>
          </cell>
          <cell r="G287" t="str">
            <v>Data:</v>
          </cell>
          <cell r="H287" t="str">
            <v>Dátum:</v>
          </cell>
          <cell r="I287" t="str">
            <v>Dátum:</v>
          </cell>
          <cell r="J287" t="str">
            <v>Datum:</v>
          </cell>
          <cell r="K287" t="str">
            <v>datum</v>
          </cell>
          <cell r="L287" t="str">
            <v>Datum:</v>
          </cell>
          <cell r="M287" t="str">
            <v>Dato:</v>
          </cell>
          <cell r="N287" t="str">
            <v>Dato:</v>
          </cell>
          <cell r="P287" t="str">
            <v>Datum:</v>
          </cell>
        </row>
        <row r="288">
          <cell r="A288">
            <v>287</v>
          </cell>
          <cell r="B288" t="str">
            <v>dauerelastische Fuge</v>
          </cell>
          <cell r="C288" t="str">
            <v>permanently flexible joint</v>
          </cell>
          <cell r="D288" t="str">
            <v>joint à élasticité permanente</v>
          </cell>
          <cell r="P288" t="str">
            <v>dauerelastische Fuge</v>
          </cell>
        </row>
        <row r="289">
          <cell r="A289">
            <v>288</v>
          </cell>
          <cell r="B289" t="str">
            <v>defektes Siding ausschneiden</v>
          </cell>
          <cell r="C289" t="str">
            <v>cut out the defective siding</v>
          </cell>
          <cell r="D289" t="str">
            <v>découper le Siding défectueux</v>
          </cell>
          <cell r="P289" t="str">
            <v>defektes Siding ausschneiden</v>
          </cell>
        </row>
        <row r="290">
          <cell r="A290">
            <v>289</v>
          </cell>
          <cell r="B290" t="str">
            <v>defektes Siding entfernen</v>
          </cell>
          <cell r="C290" t="str">
            <v>remove the defective siding</v>
          </cell>
          <cell r="D290" t="str">
            <v>retirer le Siding défectueux</v>
          </cell>
          <cell r="P290" t="str">
            <v>defektes Siding entfernen</v>
          </cell>
        </row>
        <row r="291">
          <cell r="A291">
            <v>290</v>
          </cell>
          <cell r="B291" t="str">
            <v>Dehnungsabstand</v>
          </cell>
          <cell r="C291" t="str">
            <v>space for expansion</v>
          </cell>
          <cell r="D291" t="str">
            <v>jeu de dilatation</v>
          </cell>
          <cell r="F291" t="str">
            <v>dilatační mezera</v>
          </cell>
          <cell r="P291" t="str">
            <v>Dehnungsabstand</v>
          </cell>
        </row>
        <row r="292">
          <cell r="A292">
            <v>291</v>
          </cell>
          <cell r="B292" t="str">
            <v>Dehnungsbereich</v>
          </cell>
          <cell r="C292" t="str">
            <v>expansion range</v>
          </cell>
          <cell r="D292" t="str">
            <v>jeu de dilatation</v>
          </cell>
          <cell r="F292" t="str">
            <v>oblast dilatace</v>
          </cell>
          <cell r="P292" t="str">
            <v>Dehnungsbereich</v>
          </cell>
        </row>
        <row r="293">
          <cell r="A293">
            <v>292</v>
          </cell>
          <cell r="B293" t="str">
            <v>Der Traufenvorsprung darf 80 mm nicht überschreiten!</v>
          </cell>
          <cell r="C293" t="str">
            <v>The eaves projection must not exceed 80 mm.</v>
          </cell>
          <cell r="D293" t="str">
            <v>La saillie à l’égout ne doit pas excéder 80 mm !</v>
          </cell>
          <cell r="F293" t="str">
            <v>Přesah přes okapovou hranu nesmí přesáhnout 80 mm!</v>
          </cell>
          <cell r="P293" t="str">
            <v>Der Traufenvorsprung darf 80 mm nicht überschreiten!</v>
          </cell>
        </row>
        <row r="294">
          <cell r="A294">
            <v>293</v>
          </cell>
          <cell r="B294" t="str">
            <v>Design (Welle; 5 mm oder 9 mm)</v>
          </cell>
          <cell r="C294" t="str">
            <v>design (wave: 5 mm or 9 mm)</v>
          </cell>
          <cell r="D294" t="str">
            <v>design (onde ; 5 mm ou 9 mm)</v>
          </cell>
          <cell r="F294" t="str">
            <v>Design (vlna 5 mm nebo 9 mm)</v>
          </cell>
          <cell r="P294" t="str">
            <v>Design (Welle; 5 mm oder 9 mm)</v>
          </cell>
        </row>
        <row r="295">
          <cell r="A295">
            <v>294</v>
          </cell>
          <cell r="B295" t="str">
            <v>Dichtband</v>
          </cell>
          <cell r="C295" t="str">
            <v>sealing tape</v>
          </cell>
          <cell r="D295" t="str">
            <v>bande d’étanchéité</v>
          </cell>
          <cell r="F295" t="str">
            <v>Následující skicy bez měřítka byly vypracovány ve spolupráci s firmou Bauder. Příklady konstrukcí představují běžné případy, které je event. nutno upravit pro místní podmínky stavby. Je nutno rovněž zohlednit národní technické předpisy!</v>
          </cell>
          <cell r="P295" t="str">
            <v>Dichtband</v>
          </cell>
        </row>
        <row r="296">
          <cell r="A296">
            <v>295</v>
          </cell>
          <cell r="B296" t="str">
            <v>Dichteinlage</v>
          </cell>
          <cell r="C296" t="str">
            <v>sealing insert</v>
          </cell>
          <cell r="D296" t="str">
            <v>joint d’étanchéité</v>
          </cell>
          <cell r="F296" t="str">
            <v>Nutno dodržet požadované střešní sklony pro jednotlivé produkty dle směrnic pro pokládku</v>
          </cell>
          <cell r="P296" t="str">
            <v>Dichteinlage</v>
          </cell>
        </row>
        <row r="297">
          <cell r="A297">
            <v>296</v>
          </cell>
          <cell r="B297" t="str">
            <v>Dichtschraube</v>
          </cell>
          <cell r="C297" t="str">
            <v>sealing screw</v>
          </cell>
          <cell r="D297" t="str">
            <v>vis d’étanchéité</v>
          </cell>
          <cell r="F297" t="str">
            <v>mechanické namáhání podvěšených fólií během stavby ( např. pohyb osob, skladování materiálů)</v>
          </cell>
          <cell r="P297" t="str">
            <v>Dichtschraube</v>
          </cell>
        </row>
        <row r="298">
          <cell r="A298">
            <v>297</v>
          </cell>
          <cell r="B298" t="str">
            <v>Die dargestellten nicht maßstabsgetreuen Skizzen wurden in Zusammenarbeit mit der Fa. Bauder entwickelt. Außerdem stellen die Konstruktionsbeispiele den Regelfall dar und sind ggf. an die örtliche Situation anzupassen. Länderspezifische technische Richtlinien sind zu beachten!</v>
          </cell>
          <cell r="C298" t="str">
            <v>The sketches, which are not true-to-scale, were created together with the company, Bauder. Furthermore, the construction examples depict general cases and should be adapted to the local situation, if necessary. National technical guidelines must be observed.</v>
          </cell>
          <cell r="D298" t="str">
            <v>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v>
          </cell>
          <cell r="F298" t="str">
            <v xml:space="preserve">tepelnětechnické  a vlhkostní vlastnosti střešní skladby </v>
          </cell>
          <cell r="P298" t="str">
            <v>Die dargestellten nicht maßstabsgetreuen Skizzen wurden in Zusammenarbeit mit der Fa. Bauder entwickelt. Außerdem stellen die Konstruktionsbeispiele den Regelfall dar und sind ggf. an die örtliche Situation anzupassen. Länderspezifische technische Richtlinien sind zu beachten!</v>
          </cell>
        </row>
        <row r="299">
          <cell r="A299">
            <v>298</v>
          </cell>
          <cell r="B299" t="str">
            <v>Die in den Verlegerichtlinien angegebenen Dachneigungen der jeweiligen Produkte sind einzuhalten.</v>
          </cell>
          <cell r="C299" t="str">
            <v>Observe the roof pitches specified in the installation guidelines for each product.</v>
          </cell>
          <cell r="D299" t="str">
            <v>Respectez scrupuleusement les pentes de toit indiquées dans les guides de pose pour chaque produit.</v>
          </cell>
          <cell r="F299" t="str">
            <v>Použitý pás při požadavku na pojistnou hydroizolaci</v>
          </cell>
          <cell r="P299" t="str">
            <v>Die in den Verlegerichtlinien angegebenen Dachneigungen der jeweiligen Produkte sind einzuhalten.</v>
          </cell>
        </row>
        <row r="300">
          <cell r="A300">
            <v>299</v>
          </cell>
          <cell r="B300" t="str">
            <v>mechanische Beanspruchung der Unterdeckmaterialien während der Bauphase (z. B. Begehen des Unterdaches, Materiallagerung)</v>
          </cell>
          <cell r="C300" t="str">
            <v>the mechanical stress to which the roof underlay materials are subjected during the building phase (e.g. walking on the underlay, material storage)</v>
          </cell>
          <cell r="D300" t="str">
            <v>contraintes mécaniques auxquelles sont soumis les matériaux de la sous-couverture pendant de la phase de construction (stockage de matériaux de construction ou déplacements de personnes sur la sous-couverture par exemple)</v>
          </cell>
          <cell r="F300" t="str">
            <v>difuzně otevřená podstřešní fólie (např. BauderTOP Difutex NSK nebo BauderTOP Difubit NSK)</v>
          </cell>
          <cell r="P300" t="str">
            <v>mechanische Beanspruchung der Unterdeckmaterialien während der Bauphase (z. B. Begehen des Unterdaches, Materiallagerung)</v>
          </cell>
        </row>
        <row r="301">
          <cell r="A301">
            <v>300</v>
          </cell>
          <cell r="B301" t="str">
            <v>wärme- und feuchteschutztechnischen Eigenschaften des Gesamtdachaufbaues</v>
          </cell>
          <cell r="C301" t="str">
            <v>the hygrothermal performance characteristics of the entire roof structure</v>
          </cell>
          <cell r="D301" t="str">
            <v>propriétés de l’ensemble de la toiture en termes d’isolation thermique et de protection contre l’humidité</v>
          </cell>
          <cell r="F301" t="str">
            <v>těsnicí pásek</v>
          </cell>
          <cell r="P301" t="str">
            <v>wärme- und feuchteschutztechnischen Eigenschaften des Gesamtdachaufbaues</v>
          </cell>
        </row>
        <row r="302">
          <cell r="A302">
            <v>301</v>
          </cell>
          <cell r="B302" t="str">
            <v>Die zu verwendende Unterdeckbahn bei Anforderung an ein Unterdach.</v>
          </cell>
          <cell r="C302" t="str">
            <v>Roof underlay to be used according to underlayment requirements</v>
          </cell>
          <cell r="D302" t="str">
            <v>Lés de sous-couverture à utiliser lorsque ceux-ci sont requis.</v>
          </cell>
          <cell r="F302" t="str">
            <v>těsnící vložka</v>
          </cell>
          <cell r="P302" t="str">
            <v>Die zu verwendende Unterdeckbahn bei Anforderung an ein Unterdach.</v>
          </cell>
        </row>
        <row r="303">
          <cell r="A303">
            <v>302</v>
          </cell>
          <cell r="B303" t="str">
            <v>dieser Kombination</v>
          </cell>
          <cell r="C303" t="str">
            <v>available for this</v>
          </cell>
          <cell r="D303" t="str">
            <v>dieser Kombination</v>
          </cell>
          <cell r="F303" t="str">
            <v>Těchto kombinací</v>
          </cell>
          <cell r="G303" t="str">
            <v>ta kombinacja</v>
          </cell>
          <cell r="H303" t="str">
            <v>ez a kombináció</v>
          </cell>
          <cell r="I303" t="str">
            <v>Tieto kombinácie</v>
          </cell>
          <cell r="J303" t="str">
            <v>deze combinatie</v>
          </cell>
          <cell r="L303" t="str">
            <v>denna kombination</v>
          </cell>
          <cell r="M303" t="str">
            <v>denne kombination</v>
          </cell>
          <cell r="N303" t="str">
            <v>denne kombinasjonen</v>
          </cell>
          <cell r="O303" t="str">
            <v>ova kombinacija</v>
          </cell>
          <cell r="P303" t="str">
            <v>dieser Kombination</v>
          </cell>
        </row>
        <row r="304">
          <cell r="A304">
            <v>303</v>
          </cell>
          <cell r="B304" t="str">
            <v>diffusionsoffene Unterdeckbahn (z. B. BauderTOP Difutex NSK oder BauderTOP Difubit NSK)</v>
          </cell>
          <cell r="C304" t="str">
            <v xml:space="preserve">breathable roof underlay (e.g. BauderTOP Difutex NSK or BauderTOP Difubit NSK) </v>
          </cell>
          <cell r="D304" t="str">
            <v>lé de sous-couverture perméable à la diffusion (p. ex. BauderTop Difutex NSK ou BauderTop Difubit NSK)</v>
          </cell>
          <cell r="F304" t="str">
            <v>těsnicí vrut</v>
          </cell>
          <cell r="P304" t="str">
            <v>diffusionsoffene Unterdeckbahn (z. B. BauderTOP Difutex NSK oder BauderTOP Difubit NSK)</v>
          </cell>
        </row>
        <row r="305">
          <cell r="A305">
            <v>304</v>
          </cell>
          <cell r="B305" t="str">
            <v>Dila</v>
          </cell>
          <cell r="C305" t="str">
            <v>expansion component</v>
          </cell>
          <cell r="D305" t="str">
            <v>joint de dilatation</v>
          </cell>
          <cell r="E305" t="str">
            <v>Elemento di dilatazione</v>
          </cell>
          <cell r="F305" t="str">
            <v>Dilatace</v>
          </cell>
          <cell r="G305" t="str">
            <v>Dylatacja rynny</v>
          </cell>
          <cell r="H305" t="str">
            <v>Dilatáció</v>
          </cell>
          <cell r="I305" t="str">
            <v>dilatačný prvok</v>
          </cell>
          <cell r="J305" t="str">
            <v>Dila</v>
          </cell>
          <cell r="K305" t="str">
            <v>dila</v>
          </cell>
          <cell r="L305" t="str">
            <v>expanderingsskarv</v>
          </cell>
          <cell r="M305" t="str">
            <v>udvidelse</v>
          </cell>
          <cell r="N305" t="str">
            <v>skjøtestykke</v>
          </cell>
          <cell r="P305" t="str">
            <v>Dila</v>
          </cell>
        </row>
        <row r="306">
          <cell r="A306">
            <v>305</v>
          </cell>
          <cell r="B306" t="str">
            <v>Dimension nicht möglich</v>
          </cell>
          <cell r="C306" t="str">
            <v>Dimension not available</v>
          </cell>
          <cell r="D306" t="str">
            <v>Dimension non disponible</v>
          </cell>
          <cell r="E306" t="str">
            <v>Misura non disponibile</v>
          </cell>
          <cell r="F306" t="str">
            <v>Rozměr není možný</v>
          </cell>
          <cell r="G306" t="str">
            <v>Wymiar jest nie dostępny</v>
          </cell>
          <cell r="H306" t="str">
            <v>Ez a méret nem érhető el</v>
          </cell>
          <cell r="I306" t="str">
            <v>Rozmer nie je k dispozícii</v>
          </cell>
          <cell r="J306" t="str">
            <v>Dimensie niet mogelijk</v>
          </cell>
          <cell r="K306" t="str">
            <v>Dimenzija ni na voljo</v>
          </cell>
          <cell r="L306" t="str">
            <v>Dimensionen inte möjlig</v>
          </cell>
          <cell r="M306" t="str">
            <v>Mål ikke muligt</v>
          </cell>
          <cell r="N306" t="str">
            <v>Dimensjon ikke mulig</v>
          </cell>
          <cell r="P306" t="str">
            <v>Dimension nicht möglich</v>
          </cell>
        </row>
        <row r="307">
          <cell r="A307">
            <v>306</v>
          </cell>
          <cell r="B307" t="str">
            <v>Dimension wählen:</v>
          </cell>
          <cell r="C307" t="str">
            <v>Select dimension:</v>
          </cell>
          <cell r="D307" t="str">
            <v>Sélectionner la dimension :</v>
          </cell>
          <cell r="E307" t="str">
            <v>Selezionare la misura</v>
          </cell>
          <cell r="F307" t="str">
            <v>Zvolit rozměr</v>
          </cell>
          <cell r="G307" t="str">
            <v>Wybierz średnicę:</v>
          </cell>
          <cell r="H307" t="str">
            <v>Méret választása:</v>
          </cell>
          <cell r="I307" t="str">
            <v>Vyberte rozmer:</v>
          </cell>
          <cell r="J307" t="str">
            <v>Dimensie kiezen:</v>
          </cell>
          <cell r="K307" t="str">
            <v>Izbrana dimenzija:</v>
          </cell>
          <cell r="L307" t="str">
            <v>Välj dimension:</v>
          </cell>
          <cell r="M307" t="str">
            <v>Vælg mål:</v>
          </cell>
          <cell r="N307" t="str">
            <v>Velg dimensjon:</v>
          </cell>
          <cell r="P307" t="str">
            <v>Dimension wählen:</v>
          </cell>
        </row>
        <row r="308">
          <cell r="A308">
            <v>307</v>
          </cell>
          <cell r="B308" t="str">
            <v>Dimension:</v>
          </cell>
          <cell r="C308" t="str">
            <v>Dimension:</v>
          </cell>
          <cell r="D308" t="str">
            <v>Dimensions :</v>
          </cell>
          <cell r="E308" t="str">
            <v>Dimensioni:</v>
          </cell>
          <cell r="F308" t="str">
            <v>Dimenze</v>
          </cell>
          <cell r="G308" t="str">
            <v>Wymiar:</v>
          </cell>
          <cell r="H308" t="str">
            <v>méretek:</v>
          </cell>
          <cell r="I308" t="str">
            <v>Dimenzia</v>
          </cell>
          <cell r="J308" t="str">
            <v>Dimensie:</v>
          </cell>
          <cell r="L308" t="str">
            <v>Mått:</v>
          </cell>
          <cell r="M308" t="str">
            <v>Dimension:</v>
          </cell>
          <cell r="N308" t="str">
            <v>Dimensjon:</v>
          </cell>
          <cell r="O308" t="str">
            <v>Dimenzije:</v>
          </cell>
          <cell r="P308" t="str">
            <v>Dimension:</v>
          </cell>
        </row>
        <row r="309">
          <cell r="A309">
            <v>308</v>
          </cell>
          <cell r="B309" t="str">
            <v>Distanzhalter</v>
          </cell>
          <cell r="C309" t="str">
            <v>spacer bracket</v>
          </cell>
          <cell r="D309" t="str">
            <v>équerre de fixation</v>
          </cell>
          <cell r="P309" t="str">
            <v>Distanzhalter</v>
          </cell>
        </row>
        <row r="310">
          <cell r="A310">
            <v>309</v>
          </cell>
          <cell r="B310" t="str">
            <v>Doppelstehfalz mit Falzabdichtung</v>
          </cell>
          <cell r="C310" t="str">
            <v>double-lock standing seam with seam sealing</v>
          </cell>
          <cell r="D310" t="str">
            <v>joint debout à double agrafe avec insert d’étanchéité</v>
          </cell>
          <cell r="F310" t="str">
            <v>dvojitá stojatá drážka s těsněním</v>
          </cell>
          <cell r="P310" t="str">
            <v>Doppelstehfalz mit Falzabdichtung</v>
          </cell>
        </row>
        <row r="311">
          <cell r="A311">
            <v>310</v>
          </cell>
          <cell r="B311" t="str">
            <v>Doppelstehfalzdeckung (PREFALZ)</v>
          </cell>
          <cell r="C311" t="str">
            <v>double-lock standing seam Prefalz</v>
          </cell>
          <cell r="D311" t="str">
            <v>couverture à joint debout à double agrafe (PREFALZ )</v>
          </cell>
          <cell r="F311" t="str">
            <v>krytí PREFALZ na dvojitou stojatou drážku</v>
          </cell>
          <cell r="P311" t="str">
            <v>Doppelstehfalzdeckung (PREFALZ)</v>
          </cell>
        </row>
        <row r="312">
          <cell r="A312">
            <v>311</v>
          </cell>
          <cell r="B312" t="str">
            <v>Doppelter Querfalz</v>
          </cell>
          <cell r="C312" t="str">
            <v>double transverse seam</v>
          </cell>
          <cell r="D312" t="str">
            <v>agrafure transversale double</v>
          </cell>
          <cell r="F312" t="str">
            <v>Dvojitá příčná drážka</v>
          </cell>
          <cell r="P312" t="str">
            <v>Doppelter Querfalz</v>
          </cell>
        </row>
        <row r="313">
          <cell r="A313">
            <v>312</v>
          </cell>
          <cell r="B313" t="str">
            <v>Eckverbinder für Rohr</v>
          </cell>
          <cell r="C313" t="str">
            <v>corner connector for pipe</v>
          </cell>
          <cell r="D313" t="str">
            <v>pièce d’assemblage d’angle pour tube</v>
          </cell>
          <cell r="E313" t="str">
            <v>Raccordo angolare per Tubo PREFA</v>
          </cell>
          <cell r="F313" t="str">
            <v xml:space="preserve">spojka trubky sněhové zábrany </v>
          </cell>
          <cell r="G313" t="str">
            <v>Narożne złącze Rury</v>
          </cell>
          <cell r="H313" t="str">
            <v>sarok összekötő elem hófogócsőhöz</v>
          </cell>
          <cell r="I313" t="str">
            <v>rohová spojka pre zvod</v>
          </cell>
          <cell r="J313" t="str">
            <v>hoekverbinding voor buis</v>
          </cell>
          <cell r="K313" t="str">
            <v>vogalni zaključek za cev</v>
          </cell>
          <cell r="L313" t="str">
            <v>kantanslutning för PREFA-rör</v>
          </cell>
          <cell r="M313" t="str">
            <v>hjørneforbinder til rør</v>
          </cell>
          <cell r="N313" t="str">
            <v>hjørnetilkobling for rør</v>
          </cell>
          <cell r="P313" t="str">
            <v>Eckverbinder für Rohr</v>
          </cell>
        </row>
        <row r="314">
          <cell r="A314">
            <v>313</v>
          </cell>
          <cell r="B314" t="str">
            <v>Eckverbinderwinkel</v>
          </cell>
          <cell r="C314" t="str">
            <v>corner connector</v>
          </cell>
          <cell r="D314" t="str">
            <v>pièce d’assemblage d’angle</v>
          </cell>
          <cell r="P314" t="str">
            <v>Eckverbinderwinkel</v>
          </cell>
        </row>
        <row r="315">
          <cell r="A315">
            <v>314</v>
          </cell>
          <cell r="B315" t="str">
            <v>Eckwinkel außen</v>
          </cell>
          <cell r="C315" t="str">
            <v>external corner flashing</v>
          </cell>
          <cell r="D315" t="str">
            <v>équerre d’angle sortant</v>
          </cell>
          <cell r="P315" t="str">
            <v>Eckwinkel außen</v>
          </cell>
        </row>
        <row r="316">
          <cell r="A316">
            <v>315</v>
          </cell>
          <cell r="B316" t="str">
            <v>Eckwinkel außen (2-teilig)</v>
          </cell>
          <cell r="C316" t="str">
            <v>external corner flashing (two parts) – PREFA</v>
          </cell>
          <cell r="D316" t="str">
            <v>équerre d’angle sortant (2 éléments)</v>
          </cell>
          <cell r="P316" t="str">
            <v>Eckwinkel außen (2-teilig)</v>
          </cell>
        </row>
        <row r="317">
          <cell r="A317">
            <v>316</v>
          </cell>
          <cell r="B317" t="str">
            <v>Eckwinkel außen (Länge: 2.500 mm)</v>
          </cell>
          <cell r="C317" t="str">
            <v>external corner flashing; L = 2,500 mm</v>
          </cell>
          <cell r="D317" t="str">
            <v>équerre d’angle sortant (longueur : 2 500 mm)</v>
          </cell>
          <cell r="E317" t="str">
            <v>angolare esterno; L = 2500 mm</v>
          </cell>
          <cell r="F317" t="str">
            <v>roh vnější , délka 2500 mm</v>
          </cell>
          <cell r="G317" t="str">
            <v>Narożnik zewnętrzny L=2500 mm</v>
          </cell>
          <cell r="H317" t="str">
            <v>külső sarok profil H = 2.500 mm</v>
          </cell>
          <cell r="I317" t="str">
            <v>rohový profil, dĺžka 2500 mm</v>
          </cell>
          <cell r="J317" t="str">
            <v>hoek buiten L = 2500 mm</v>
          </cell>
          <cell r="L317" t="str">
            <v>utvändig hörnvinkel L = 2.500 mm</v>
          </cell>
          <cell r="M317" t="str">
            <v>hjørnevinkel udvendig L = 2.500 mm</v>
          </cell>
          <cell r="N317" t="str">
            <v>utvendig hjørnevinkel L = 2500 mm</v>
          </cell>
          <cell r="O317" t="str">
            <v>Kut vanjski L = 2.500 mm</v>
          </cell>
          <cell r="P317" t="str">
            <v>Eckwinkel außen (Länge: 2.500 mm)</v>
          </cell>
        </row>
        <row r="318">
          <cell r="A318">
            <v>317</v>
          </cell>
          <cell r="B318" t="str">
            <v>Eckwinkel innen</v>
          </cell>
          <cell r="C318" t="str">
            <v>internal corner flashing</v>
          </cell>
          <cell r="D318" t="str">
            <v>équerre d’angle rentrant</v>
          </cell>
          <cell r="P318" t="str">
            <v>Eckwinkel innen</v>
          </cell>
        </row>
        <row r="319">
          <cell r="A319">
            <v>318</v>
          </cell>
          <cell r="B319" t="str">
            <v>Einfacher Querfalz</v>
          </cell>
          <cell r="C319" t="str">
            <v>simple transverse seam</v>
          </cell>
          <cell r="D319" t="str">
            <v>Agrafure transversale simple</v>
          </cell>
          <cell r="F319" t="str">
            <v>Jednoduchá příčná drážka</v>
          </cell>
          <cell r="P319" t="str">
            <v>Einfacher Querfalz</v>
          </cell>
        </row>
        <row r="320">
          <cell r="A320">
            <v>319</v>
          </cell>
          <cell r="B320" t="str">
            <v>einfalzen</v>
          </cell>
          <cell r="C320" t="str">
            <v>fold in</v>
          </cell>
          <cell r="D320" t="str">
            <v>agrafer</v>
          </cell>
          <cell r="F320" t="str">
            <v>zadrážkovat</v>
          </cell>
          <cell r="P320" t="str">
            <v>einfalzen</v>
          </cell>
        </row>
        <row r="321">
          <cell r="A321">
            <v>320</v>
          </cell>
          <cell r="B321" t="str">
            <v>Einfassung für Roto (stucco)</v>
          </cell>
          <cell r="C321" t="str">
            <v>flashing for Roto roof windows; stucco</v>
          </cell>
          <cell r="D321" t="str">
            <v>raccordement pour fenêtres Roto (stucco)</v>
          </cell>
          <cell r="E321" t="str">
            <v>Conversa per lucernari Roto, goffrata</v>
          </cell>
          <cell r="F321" t="str">
            <v>Lemování pro střešní okna Roto stucco</v>
          </cell>
          <cell r="G321" t="str">
            <v>kołnierz do okien dachowych Roto; stucco</v>
          </cell>
          <cell r="H321" t="str">
            <v>burkolókeret Roto tetősíkablakhoz, stukkó</v>
          </cell>
          <cell r="I321" t="str">
            <v>lemovanie pre strešné okná Roto, stucco</v>
          </cell>
          <cell r="J321" t="str">
            <v>omlijsting voor Roto-ramen voor platte daken stucco</v>
          </cell>
          <cell r="K321" t="str">
            <v>obroba za Roto strešna okna stucco</v>
          </cell>
          <cell r="L321" t="str">
            <v>infattning för Roto-takfönster stuckatur</v>
          </cell>
          <cell r="M321" t="str">
            <v>indfatning til Roto-tagfladevindue stucco</v>
          </cell>
          <cell r="N321" t="str">
            <v>omramming for Roto-takvindu stucco</v>
          </cell>
          <cell r="P321" t="str">
            <v>Einfassung für Roto (stucco)</v>
          </cell>
        </row>
        <row r="322">
          <cell r="A322">
            <v>321</v>
          </cell>
          <cell r="B322" t="str">
            <v>Einfassung für Roto-Dachflächenfenster (stucco)</v>
          </cell>
          <cell r="C322" t="str">
            <v>flashing for Roto roof windows; stucco</v>
          </cell>
          <cell r="D322" t="str">
            <v>raccordement pour fenêtres de toit Roto (stucco)</v>
          </cell>
          <cell r="E322" t="str">
            <v>Conversa per lucernari Roto, goffrata</v>
          </cell>
          <cell r="F322" t="str">
            <v>Lemování pro střešní okna Roto stucco</v>
          </cell>
          <cell r="G322" t="str">
            <v>kołnierz do okien dachowych Roto; stucco</v>
          </cell>
          <cell r="H322" t="str">
            <v>burkolókeret Roto tetősíkablakhoz, stukkó</v>
          </cell>
          <cell r="I322" t="str">
            <v>lemovanie pre strešné okná Roto, stucco</v>
          </cell>
          <cell r="J322" t="str">
            <v>Einfassung für Roto-Dachflächenfenster stucco_SW</v>
          </cell>
          <cell r="K322" t="str">
            <v>omkadering voor ROTO-dakvensters stucco</v>
          </cell>
          <cell r="L322" t="str">
            <v>obroba za Roto strešna okna stucco</v>
          </cell>
          <cell r="P322" t="str">
            <v>Einfassung für Roto-Dachflächenfenster (stucco)</v>
          </cell>
        </row>
        <row r="323">
          <cell r="A323">
            <v>322</v>
          </cell>
          <cell r="B323" t="str">
            <v>Einfassung für Roto-Q-Serie (stucco)</v>
          </cell>
          <cell r="C323" t="str">
            <v>flashings for Roto Q Series</v>
          </cell>
          <cell r="D323" t="str">
            <v>raccordement pour fenêtres Roto Q (stucco)</v>
          </cell>
          <cell r="E323" t="str">
            <v>Conversa goffrata per Roto Serie Q</v>
          </cell>
          <cell r="P323" t="str">
            <v>Einfassung für Roto-Q-Serie (stucco)</v>
          </cell>
        </row>
        <row r="324">
          <cell r="A324">
            <v>323</v>
          </cell>
          <cell r="B324" t="str">
            <v>Einfassung für Velux (stucco)</v>
          </cell>
          <cell r="C324" t="str">
            <v>flashing for Velux roof windows; stucco</v>
          </cell>
          <cell r="D324" t="str">
            <v>raccordement pour fenêtres Velux (stucco)</v>
          </cell>
          <cell r="E324" t="str">
            <v>Conversa per lucernari Velux, goffrata</v>
          </cell>
          <cell r="F324" t="str">
            <v>Lemování pro střešní okna Veluxr stucco</v>
          </cell>
          <cell r="G324" t="str">
            <v>kołnierz do okien dachowych Velux; stucco</v>
          </cell>
          <cell r="H324" t="str">
            <v>burkolókeret Velux tetősíkablakhoz, stukkó</v>
          </cell>
          <cell r="I324" t="str">
            <v>lemovanie pre strešné okná Velux, stucco</v>
          </cell>
          <cell r="J324" t="str">
            <v>omlijsting voor Velux-ramen voor platte daken stucco</v>
          </cell>
          <cell r="K324" t="str">
            <v>obrobe za velux strešna okna stucco</v>
          </cell>
          <cell r="L324" t="str">
            <v>infattning för Velux-takfönster stuckatur</v>
          </cell>
          <cell r="M324" t="str">
            <v>indfatning til Velux-tagfladevindue stucco</v>
          </cell>
          <cell r="N324" t="str">
            <v>omramming for Velux-takvindu stucco</v>
          </cell>
          <cell r="P324" t="str">
            <v>Einfassung für Velux (stucco)</v>
          </cell>
        </row>
        <row r="325">
          <cell r="A325">
            <v>324</v>
          </cell>
          <cell r="B325" t="str">
            <v>Einfassung für Velux-Dachflächenfenster (stucco)</v>
          </cell>
          <cell r="C325" t="str">
            <v>flashing for Velux roof windows; stucco</v>
          </cell>
          <cell r="D325" t="str">
            <v>raccordement pour fenêtres de toit Velux (stucco)</v>
          </cell>
          <cell r="E325" t="str">
            <v>Conversa per lucernari Velux, goffrata</v>
          </cell>
          <cell r="F325" t="str">
            <v>Lemování pro střešní okna Veluxr stucco</v>
          </cell>
          <cell r="G325" t="str">
            <v>kołnierz do okien dachowych Velux; stucco</v>
          </cell>
          <cell r="H325" t="str">
            <v>burkolókeret Velux tetősíkablakhoz, stukkó</v>
          </cell>
          <cell r="I325" t="str">
            <v>lemovanie pre strešné okná Velux, stucco</v>
          </cell>
          <cell r="J325" t="str">
            <v>Einfassung für Velux-Dachflächenfenster stucco_SW</v>
          </cell>
          <cell r="K325" t="str">
            <v>omkadering voor VELUX-dakvensters stucco</v>
          </cell>
          <cell r="L325" t="str">
            <v>obrobe za velux strešna okna stucco</v>
          </cell>
          <cell r="P325" t="str">
            <v>Einfassung für Velux-Dachflächenfenster (stucco)</v>
          </cell>
        </row>
        <row r="326">
          <cell r="A326">
            <v>325</v>
          </cell>
          <cell r="B326" t="str">
            <v>Einfassungsplatte für Dachplatte R.16 und FX.12; glatt; ⌀ 80–125 mm</v>
          </cell>
          <cell r="C326" t="str">
            <v>flashing plate for R.16 roof tile and FX.12, smooth, ⌀ 80–125 mm</v>
          </cell>
          <cell r="D326" t="str">
            <v>raccordement de ventilation pour R.16 et FX.12 ; lisse ; ⌀ 80-125 mm</v>
          </cell>
          <cell r="E326" t="str">
            <v>Conversa per Tegola R.16 e FX.12, liscia, Ø 80 - 125 mm</v>
          </cell>
          <cell r="F326" t="str">
            <v>Prostup pro panely R.16 a FX.12, hladký, Ø 80 - 125 mm</v>
          </cell>
          <cell r="G326" t="str">
            <v>Element wentylacyjny dla Dachówka R.16 i FX.12, gładki, ⌀ 80–125 mm</v>
          </cell>
          <cell r="H326" t="str">
            <v>kivezető elem R.16 tetőfedő elemhez és FX.12 panelhez, sima, Ø 80 - 125 mm</v>
          </cell>
          <cell r="I326" t="str">
            <v>prestupový prvok pre strešnú škridlu R.16 a stešný panel FX.12, hladký, Ø 80 - 125 mm</v>
          </cell>
          <cell r="J326" t="str">
            <v>inwerkplaat voor dakplaat R.16 en FX.12, glad, ⌀ 80 – 125 mm</v>
          </cell>
          <cell r="K326" t="str">
            <v>prehodna plošča za strešno ploščo R.16 in FX.12, gladka, Ø 80-125 mm</v>
          </cell>
          <cell r="L326" t="str">
            <v>infattningsplatta för takplatta R.16 och FX.12, slät, ⌀ 80-125 mm</v>
          </cell>
          <cell r="M326" t="str">
            <v>indfatningsplade til tagplade R.16 og FX.12, glat, ⌀ 80–125 mm</v>
          </cell>
          <cell r="N326" t="str">
            <v>innfatningsplate for takplate R.16 og FX.12, glatt, ⌀ 80–125 mm</v>
          </cell>
          <cell r="P326" t="str">
            <v>Einfassungsplatte für Dachplatte R.16 und FX.12; glatt; ⌀ 80–125 mm</v>
          </cell>
        </row>
        <row r="327">
          <cell r="A327">
            <v>326</v>
          </cell>
          <cell r="B327" t="str">
            <v>Einfassungsplatte für Dachplatte; glatt; ⌀ 80–125 mm</v>
          </cell>
          <cell r="C327" t="str">
            <v>flashing plate for roof tile, smooth, Ø 80–125 mm</v>
          </cell>
          <cell r="D327" t="str">
            <v>raccordement de ventilation pour tuiles ; lisse ; ⌀ 80-125 mm</v>
          </cell>
          <cell r="E327" t="str">
            <v>PREFAConversa di ventilazione per Tegole, liscia, per tubi Ø 80 - 125 mm</v>
          </cell>
          <cell r="F327" t="str">
            <v>Prostup pro falcované tašky hladký, Ø 80 - 125 mm</v>
          </cell>
          <cell r="G327" t="str">
            <v>element wentylacyjny dla dachówek klasycznych, gładki, Ø 80–125 mm</v>
          </cell>
          <cell r="H327" t="str">
            <v>kivezető elem Classic elemhez, sima, Ø 80 - 125 mm</v>
          </cell>
          <cell r="I327" t="str">
            <v>Prestup pre falcované škridle hladký, Ø 80 - 125 mm</v>
          </cell>
          <cell r="J327" t="str">
            <v>inwerkplaat voor dakplaat, glad, Ø 80 - 125 mm</v>
          </cell>
          <cell r="K327" t="str">
            <v>prehodna plošča za strešne plošče, gladka, premer 80 - 125 mm</v>
          </cell>
          <cell r="L327" t="str">
            <v>infattningsplatta för takplatta, slät, Ø 80-125 mm</v>
          </cell>
          <cell r="M327" t="str">
            <v>indfatningsplade til tagplade, glat, Ø 80 - 125 mm</v>
          </cell>
          <cell r="N327" t="str">
            <v>innfatningsplate for takplate, glatt, Ø 80 - 125 mm</v>
          </cell>
          <cell r="P327" t="str">
            <v>Einfassungsplatte für Dachplatte; glatt; ⌀ 80–125 mm</v>
          </cell>
        </row>
        <row r="328">
          <cell r="A328">
            <v>327</v>
          </cell>
          <cell r="B328" t="str">
            <v>Einfassungsplatte für Dachraute 29 × 29; glatt; ⌀ 80–125 mm</v>
          </cell>
          <cell r="C328" t="str">
            <v>flashing plate for rhomboid roof tile 29 × 29, smooth, ⌀ 80–125 mm</v>
          </cell>
          <cell r="D328" t="str">
            <v>raccordement de ventilation pour losanges de toiture 29 × 29 ; lisse ; ⌀ 80-125 mm</v>
          </cell>
          <cell r="E328" t="str">
            <v>Conversa per Scaglia 29, liscia, Ø 80 - 125 mm</v>
          </cell>
          <cell r="F328" t="str">
            <v>Prostup pro Falcovanou šablonu 29x29, hladký, Ø 80 - 125 mm</v>
          </cell>
          <cell r="G328" t="str">
            <v>Element wentylacyjny dla Dachówka romb 29 × 29, gładki, ⌀ 80–125 mm</v>
          </cell>
          <cell r="H328" t="str">
            <v>kivezető elem 29x29 tetőfedő rombuszhoz, sima, Ø 80 - 125 mm</v>
          </cell>
          <cell r="I328" t="str">
            <v>prestupový prvok pre strešnú šablónu 29x29, hladký, Ø 80 - 125 mm</v>
          </cell>
          <cell r="J328" t="str">
            <v>inwerkplaat voor daklosange 29 × 29, glad, ⌀ 80 – 125 mm</v>
          </cell>
          <cell r="K328" t="str">
            <v>prehodna plošča za strešni romb 29x29, gladka, Ø80 - 125 mm</v>
          </cell>
          <cell r="L328" t="str">
            <v>infattningsplatta för takromb 29 × 29, slät, ⌀ 80-125 mm</v>
          </cell>
          <cell r="M328" t="str">
            <v>indfatningsplade til rudeformet tagplade 29 × 29, glat, ⌀ 80–125 mm</v>
          </cell>
          <cell r="N328" t="str">
            <v>innfatningsplate for takstein 29 × 29, glatt, ⌀ 80–125 mm</v>
          </cell>
          <cell r="P328" t="str">
            <v>Einfassungsplatte für Dachraute 29 × 29; glatt; ⌀ 80–125 mm</v>
          </cell>
        </row>
        <row r="329">
          <cell r="A329">
            <v>328</v>
          </cell>
          <cell r="B329" t="str">
            <v>Einfassungsplatte für Dachraute 44 × 44; glatt; ⌀ 80–125 mm</v>
          </cell>
          <cell r="C329" t="str">
            <v>flashing plate for rhomboid roof tile 44 × 44, smooth, ⌀ 80–125 mm</v>
          </cell>
          <cell r="D329" t="str">
            <v>raccordement de ventilation pour losanges de toiture 44 × 44 ; lisse ; ⌀ 80-125 mm</v>
          </cell>
          <cell r="E329" t="str">
            <v>Conversa per Scaglia 44, liscia, Ø 80 - 125 mm</v>
          </cell>
          <cell r="F329" t="str">
            <v>Prostup pro Falcovanou šablonu 44x44, hladký Ø 80 - 125 mm</v>
          </cell>
          <cell r="G329" t="str">
            <v>Element wentylacyjny dla Dachówka romb 44 × 44, gładki, ⌀ 80–125 mm</v>
          </cell>
          <cell r="H329" t="str">
            <v>kivezető elem 44x44 tetőfedő rombuszhoz, sima, Ø 80 - 125 mm</v>
          </cell>
          <cell r="I329" t="str">
            <v>prestupový prvok pre strešnú šablónu 44x44, hladký, Ø 80 - 125 mm</v>
          </cell>
          <cell r="J329" t="str">
            <v>inwerkplaat voor daklosange 44 × 44, glad, ⌀ 80 – 125 mm</v>
          </cell>
          <cell r="K329" t="str">
            <v>prehodna plošča za strešni romb 44x44, gladka, Ø80-125</v>
          </cell>
          <cell r="L329" t="str">
            <v>infattningsplatta för takromb 44 × 44, slät, ⌀ 80-125 mm</v>
          </cell>
          <cell r="M329" t="str">
            <v>indfatningsplade til rudeformet tagplade 44 × 44, glat, ⌀ 80–125 mm</v>
          </cell>
          <cell r="N329" t="str">
            <v>innfatningsplate for takstein 44 × 44, glatt, ⌀ 80–125 mm</v>
          </cell>
          <cell r="P329" t="str">
            <v>Einfassungsplatte für Dachraute 44 × 44; glatt; ⌀ 80–125 mm</v>
          </cell>
        </row>
        <row r="330">
          <cell r="A330">
            <v>329</v>
          </cell>
          <cell r="B330" t="str">
            <v>Einfassungsplatte für Dachschindel</v>
          </cell>
          <cell r="C330" t="str">
            <v>flashing plate for shingle</v>
          </cell>
          <cell r="D330" t="str">
            <v>raccordement de ventilation pour bardeaux</v>
          </cell>
          <cell r="E330" t="str">
            <v>Conversa per Scandola, liscia, Ø 80 - 125 mm</v>
          </cell>
          <cell r="F330" t="str">
            <v>Prostup pro falcovaný šindel</v>
          </cell>
          <cell r="G330" t="str">
            <v>Element wentylacyjny dla Dachówka łupkowa</v>
          </cell>
          <cell r="H330" t="str">
            <v>kivezető elem tetőfedő zsindelyhez</v>
          </cell>
          <cell r="I330" t="str">
            <v>prestupový prvok pre strešný šindeľ</v>
          </cell>
          <cell r="J330" t="str">
            <v>inwerkplaat voor dakschindel</v>
          </cell>
          <cell r="K330" t="str">
            <v xml:space="preserve">prehodna plošča za strešno skodlo </v>
          </cell>
          <cell r="L330" t="str">
            <v>infattningsplatta för takshingel</v>
          </cell>
          <cell r="M330" t="str">
            <v>indfatningsplade til tagspån</v>
          </cell>
          <cell r="N330" t="str">
            <v>innfatningsplate for takshingel</v>
          </cell>
          <cell r="P330" t="str">
            <v>Einfassungsplatte für Dachschindel</v>
          </cell>
        </row>
        <row r="331">
          <cell r="A331">
            <v>330</v>
          </cell>
          <cell r="B331" t="str">
            <v>eingesetztes Siding mechanisch befestigen</v>
          </cell>
          <cell r="C331" t="str">
            <v>fasten the new siding mechanically</v>
          </cell>
          <cell r="D331" t="str">
            <v>fixer mécaniquement le Siding mis en place</v>
          </cell>
          <cell r="P331" t="str">
            <v>eingesetztes Siding mechanisch befestigen</v>
          </cell>
        </row>
        <row r="332">
          <cell r="A332">
            <v>331</v>
          </cell>
          <cell r="B332" t="str">
            <v>Einhängstreifen / Traufstreifen</v>
          </cell>
          <cell r="C332" t="str">
            <v>mounting strip / edge cleat strip</v>
          </cell>
          <cell r="D332" t="str">
            <v>bande d’accrochage / bande de départ</v>
          </cell>
          <cell r="F332" t="str">
            <v>zatahovací pás</v>
          </cell>
          <cell r="P332" t="str">
            <v>Einhängstreifen / Traufstreifen</v>
          </cell>
        </row>
        <row r="333">
          <cell r="A333">
            <v>332</v>
          </cell>
          <cell r="B333" t="str">
            <v>Einheit</v>
          </cell>
          <cell r="C333" t="str">
            <v>Unit</v>
          </cell>
          <cell r="D333" t="str">
            <v>unité</v>
          </cell>
          <cell r="E333" t="str">
            <v>UDM</v>
          </cell>
          <cell r="F333" t="str">
            <v>Jednotka</v>
          </cell>
          <cell r="G333" t="str">
            <v>Unit</v>
          </cell>
          <cell r="H333" t="str">
            <v>egység</v>
          </cell>
          <cell r="I333" t="str">
            <v>Jednotka</v>
          </cell>
          <cell r="J333" t="str">
            <v>Eenheid</v>
          </cell>
          <cell r="K333" t="str">
            <v>enota</v>
          </cell>
          <cell r="L333" t="str">
            <v>Enhet</v>
          </cell>
          <cell r="M333" t="str">
            <v>Enhed</v>
          </cell>
          <cell r="N333" t="str">
            <v>Enhet</v>
          </cell>
          <cell r="P333" t="str">
            <v>Einheit</v>
          </cell>
        </row>
        <row r="334">
          <cell r="A334">
            <v>333</v>
          </cell>
          <cell r="B334" t="str">
            <v>Einlaufblech</v>
          </cell>
          <cell r="C334" t="str">
            <v>eaves apron</v>
          </cell>
          <cell r="D334" t="str">
            <v>larmier d’égout</v>
          </cell>
          <cell r="F334" t="str">
            <v>krycí plech</v>
          </cell>
          <cell r="P334" t="str">
            <v>Einlaufblech</v>
          </cell>
        </row>
        <row r="335">
          <cell r="A335">
            <v>334</v>
          </cell>
          <cell r="B335" t="str">
            <v>Einlaufblech (230 × 2.000 × 0,7 mm)</v>
          </cell>
          <cell r="C335" t="str">
            <v>eaves apron strip (230 × 2,000 × 0.7 mm)</v>
          </cell>
          <cell r="D335" t="str">
            <v>larmier d’égout (230 × 2 000 × 0,7 mm)</v>
          </cell>
          <cell r="E335" t="str">
            <v>Grondalina 230 x 2.000 x 0.7 mm</v>
          </cell>
          <cell r="F335" t="str">
            <v>Okapový plech pod folii 230 x 2.000 x 0.7 mm</v>
          </cell>
          <cell r="G335" t="str">
            <v>Okap? 230 × 2.000 × 0,7 mm</v>
          </cell>
          <cell r="H335" t="str">
            <v>cseppentő lemez 230 x 2.000 x 0.7 mm</v>
          </cell>
          <cell r="I335" t="str">
            <v>odkvapový plech 230 x 2.000 x 0.7 mm</v>
          </cell>
          <cell r="J335" t="str">
            <v>inloopplaat 230 × 2000 × 0,7 mm</v>
          </cell>
          <cell r="K335" t="str">
            <v>odkapna pločevina 230 x 2.000 x 0,7 mm</v>
          </cell>
          <cell r="L335" t="str">
            <v>avrinningsplåt 230 × 2.000 × 0,7 mm</v>
          </cell>
          <cell r="M335" t="str">
            <v>indløbsplade 230 × 2.000 × 0,7 mm</v>
          </cell>
          <cell r="N335" t="str">
            <v>avrenningsplate 230 × 2000 × 0,7 mm</v>
          </cell>
          <cell r="P335" t="str">
            <v>Einlaufblech (230 × 2.000 × 0,7 mm)</v>
          </cell>
        </row>
        <row r="336">
          <cell r="A336">
            <v>335</v>
          </cell>
          <cell r="B336" t="str">
            <v>Einlaufblech (glatt)</v>
          </cell>
          <cell r="C336" t="str">
            <v>eaves apron strip</v>
          </cell>
          <cell r="D336" t="str">
            <v>larmier d’égout (lisse)</v>
          </cell>
          <cell r="E336" t="str">
            <v>Grondalina liscia</v>
          </cell>
          <cell r="F336" t="str">
            <v>Okapový plech hladký</v>
          </cell>
          <cell r="G336" t="str">
            <v>Okap ??gładki</v>
          </cell>
          <cell r="H336" t="str">
            <v>cseppentő lemez sima</v>
          </cell>
          <cell r="I336" t="str">
            <v>odkvapový plech hladký</v>
          </cell>
          <cell r="J336" t="str">
            <v>inloopplaat glad</v>
          </cell>
          <cell r="K336" t="str">
            <v>odkapna pločevina gladka 230 x 2.000 x 0,7 mm</v>
          </cell>
          <cell r="L336" t="str">
            <v>avrinningsplåt slät</v>
          </cell>
          <cell r="M336" t="str">
            <v>indløbsplade glat</v>
          </cell>
          <cell r="N336" t="str">
            <v>avrenningsplate glatt</v>
          </cell>
          <cell r="P336" t="str">
            <v>Einlaufblech (glatt)</v>
          </cell>
        </row>
        <row r="337">
          <cell r="A337">
            <v>336</v>
          </cell>
          <cell r="B337" t="str">
            <v>Einlaufblech (glatt; 230 × 2.000 × 0,7 mm)</v>
          </cell>
          <cell r="C337" t="str">
            <v>eaves apron, smooth (230 × 2,000 × 0.7 mm)</v>
          </cell>
          <cell r="D337" t="str">
            <v>larmier d’égout (lisse ; 230 × 2 000 × 0,7 mm)</v>
          </cell>
          <cell r="E337" t="str">
            <v>Grondalina standard liscia 230 x 2.000 x 0,7 mm</v>
          </cell>
          <cell r="F337" t="str">
            <v>Okapnička pod folii-hladká 230 x 2.000 x 0,7 mm</v>
          </cell>
          <cell r="G337" t="str">
            <v>pas podrynnowy, gładki (230 × 2,000 × 0.7 mm)</v>
          </cell>
          <cell r="H337" t="str">
            <v>cseppentőlemez sima 230 × 2.000 × 0,7 mm</v>
          </cell>
          <cell r="I337" t="str">
            <v>odkapový plech pod fóliu, hladký, 230 × 2.000 × 0,7 mm</v>
          </cell>
          <cell r="J337" t="str">
            <v>inloopplaat glad 230 × 2000 × 0,7 mm</v>
          </cell>
          <cell r="K337" t="str">
            <v>odkapna pločevina gladka 230 x 2.000 x 0,7 mm</v>
          </cell>
          <cell r="L337" t="str">
            <v>inloppsplåt slät 230 × 2.000 × 0,7 mm</v>
          </cell>
          <cell r="M337" t="str">
            <v>indløbsplade glat 230 × 2.000 × 0,7 mm</v>
          </cell>
          <cell r="N337" t="str">
            <v>avrenningsplate glatt 230 × 2000 × 0,7 mm</v>
          </cell>
          <cell r="P337" t="str">
            <v>Einlaufblech (glatt; 230 × 2.000 × 0,7 mm)</v>
          </cell>
        </row>
        <row r="338">
          <cell r="A338">
            <v>337</v>
          </cell>
          <cell r="B338" t="str">
            <v>Einlegebügel (selbst gekantet)</v>
          </cell>
          <cell r="C338" t="str">
            <v>insert hanger (to be canted by installer)</v>
          </cell>
          <cell r="D338" t="str">
            <v>étrier de fixation (plié par l’installateur)</v>
          </cell>
          <cell r="F338" t="str">
            <v>mezistřešní hák (zámečnický prvek)</v>
          </cell>
          <cell r="P338" t="str">
            <v>Einlegebügel (selbst gekantet)</v>
          </cell>
        </row>
        <row r="339">
          <cell r="A339">
            <v>338</v>
          </cell>
          <cell r="B339" t="str">
            <v>Einschalige Dachausbildung</v>
          </cell>
          <cell r="C339" t="str">
            <v>single-skin roof construction</v>
          </cell>
          <cell r="D339" t="str">
            <v>toit simple peau</v>
          </cell>
          <cell r="F339" t="str">
            <v>hřebenové odvětrání jednostranné</v>
          </cell>
          <cell r="P339" t="str">
            <v>Einschalige Dachausbildung</v>
          </cell>
        </row>
        <row r="340">
          <cell r="A340">
            <v>339</v>
          </cell>
          <cell r="B340" t="str">
            <v>Einschaliger Aufbau – Dachgeschoß nicht ausgebaut</v>
          </cell>
          <cell r="C340" t="str">
            <v>single-skin structure — unconverted attic</v>
          </cell>
          <cell r="D340" t="str">
            <v>toit simple peau — combles non aménagés</v>
          </cell>
          <cell r="F340" t="str">
            <v>Jednoplášťová střešní skladba</v>
          </cell>
          <cell r="P340" t="str">
            <v>Einschaliger Aufbau – Dachgeschoß nicht ausgebaut</v>
          </cell>
        </row>
        <row r="341">
          <cell r="A341">
            <v>340</v>
          </cell>
          <cell r="B341" t="str">
            <v>Einschubkeil</v>
          </cell>
          <cell r="C341" t="str">
            <v>insert wedge</v>
          </cell>
          <cell r="D341" t="str">
            <v>coyau</v>
          </cell>
          <cell r="F341" t="str">
            <v>Jednoplášťová střešní skladba - neobytný podstřešní prostor</v>
          </cell>
          <cell r="P341" t="str">
            <v>Einschubkeil</v>
          </cell>
        </row>
        <row r="342">
          <cell r="A342">
            <v>341</v>
          </cell>
          <cell r="B342" t="str">
            <v>Einseitige Firstentlüftung</v>
          </cell>
          <cell r="C342" t="str">
            <v>one-sided ridge ventilation</v>
          </cell>
          <cell r="D342" t="str">
            <v>ventilation de faîtière unilatérale</v>
          </cell>
          <cell r="F342" t="str">
            <v>náběhový klín</v>
          </cell>
          <cell r="P342" t="str">
            <v>Einseitige Firstentlüftung</v>
          </cell>
        </row>
        <row r="343">
          <cell r="A343">
            <v>342</v>
          </cell>
          <cell r="B343" t="str">
            <v>Einzelanschlagspunkt</v>
          </cell>
          <cell r="C343" t="str">
            <v>single anchor point</v>
          </cell>
          <cell r="D343" t="str">
            <v>point d’ancrage unique</v>
          </cell>
          <cell r="F343" t="str">
            <v>EAP kotvící zařízení</v>
          </cell>
          <cell r="P343" t="str">
            <v>Einzelanschlagspunkt</v>
          </cell>
        </row>
        <row r="344">
          <cell r="A344">
            <v>343</v>
          </cell>
          <cell r="B344" t="str">
            <v>Einzelanschlagspunkt nach EN 795, Klasse A (bis Bahnenbreite von 650 mm)</v>
          </cell>
          <cell r="C344" t="str">
            <v>single anchor point according to EN 795, class A (tray length up to 650)</v>
          </cell>
          <cell r="D344" t="str">
            <v>point d’ancrage unique selon la norme EN 795, classe A (jusqu’à une longueur de bac de 650 mm)</v>
          </cell>
          <cell r="E344" t="str">
            <v>EAP anticaduta conforme EN 795 classe A (per larghezza lastre fino a 650mm)</v>
          </cell>
          <cell r="F344" t="str">
            <v>EAP dle EN 795 třída A (šířka pásů do 650)</v>
          </cell>
          <cell r="G344" t="str">
            <v>Punkt mocowań lin alpinistycznych (EAP) zgodny z normą EN 795, Klasa A (dla szerokości 650mm)</v>
          </cell>
          <cell r="H344" t="str">
            <v>rögzítési pont EN 795 szerint, A osztály (max. 650mm lemezsávszélesség)</v>
          </cell>
          <cell r="I344" t="str">
            <v>kotviaci bod podľa EN 795 triedy A (so šírkou 650)</v>
          </cell>
          <cell r="J344" t="str">
            <v>enkel aanslagpunt (EAP) conform EN 795, klasse A (tot strokenbreedte 650)</v>
          </cell>
          <cell r="K344" t="str">
            <v>EAP po EN 795 razred A (za širine trakov do 650 mm)</v>
          </cell>
          <cell r="L344" t="str">
            <v>separat anslagspunkt (SAP) enligt EN 795, klass A (upp till spårbredd 650)</v>
          </cell>
          <cell r="M344" t="str">
            <v>enkeltanslagspunkt (EAP) iht. EN 795, klasse A (op til banebredde 650)</v>
          </cell>
          <cell r="N344" t="str">
            <v>enkelt anslagspunkt (EAP) iht. EN 795, klasse A (til banebredde 650)</v>
          </cell>
          <cell r="P344" t="str">
            <v>Einzelanschlagspunkt nach EN 795, Klasse A (bis Bahnenbreite von 650 mm)</v>
          </cell>
        </row>
        <row r="345">
          <cell r="A345">
            <v>344</v>
          </cell>
          <cell r="B345" t="str">
            <v>Einzeltritt</v>
          </cell>
          <cell r="C345" t="str">
            <v>safety tread</v>
          </cell>
          <cell r="D345" t="str">
            <v>marche de toit</v>
          </cell>
          <cell r="F345" t="str">
            <v>nášlapný stupeň</v>
          </cell>
          <cell r="P345" t="str">
            <v>Einzeltritt</v>
          </cell>
        </row>
        <row r="346">
          <cell r="A346">
            <v>345</v>
          </cell>
          <cell r="B346" t="str">
            <v>Einzeltritt (inkl. zwei Fußteile)</v>
          </cell>
          <cell r="C346" t="str">
            <v>safety tread, including two mounts</v>
          </cell>
          <cell r="D346" t="str">
            <v>marche de toit (fournie avec deux platines)</v>
          </cell>
          <cell r="E346" t="str">
            <v>Gradino singolo, incluse le due basi d'appoggio</v>
          </cell>
          <cell r="F346" t="str">
            <v>Nášlapný stupeň</v>
          </cell>
          <cell r="G346" t="str">
            <v>stopień kominiarski</v>
          </cell>
          <cell r="H346" t="str">
            <v>tipegő két talppal</v>
          </cell>
          <cell r="I346" t="str">
            <v>stúpací schodík</v>
          </cell>
          <cell r="J346" t="str">
            <v>enkele trede incl. twee voetdelen</v>
          </cell>
          <cell r="K346" t="str">
            <v>enojna stopnja vklj. Z 2 podložnima elementoma</v>
          </cell>
          <cell r="L346" t="str">
            <v>separat fotsteg inkl. två understycken</v>
          </cell>
          <cell r="M346" t="str">
            <v>enkelttrin inkl. to foddele</v>
          </cell>
          <cell r="N346" t="str">
            <v>enkelttrinn inkl. to underdeler</v>
          </cell>
          <cell r="P346" t="str">
            <v>Einzeltritt (inkl. zwei Fußteile)</v>
          </cell>
        </row>
        <row r="347">
          <cell r="A347">
            <v>346</v>
          </cell>
          <cell r="B347" t="str">
            <v>Eisfänger</v>
          </cell>
          <cell r="C347" t="str">
            <v>ice stopper</v>
          </cell>
          <cell r="D347" t="str">
            <v>crochet à glace</v>
          </cell>
          <cell r="E347" t="str">
            <v>Rompighiaccio</v>
          </cell>
          <cell r="F347" t="str">
            <v xml:space="preserve">Zachytávač ledu </v>
          </cell>
          <cell r="G347" t="str">
            <v xml:space="preserve"> Łamacz lodu</v>
          </cell>
          <cell r="H347" t="str">
            <v>jégkarom</v>
          </cell>
          <cell r="I347" t="str">
            <v>zachytávač ľadu</v>
          </cell>
          <cell r="J347" t="str">
            <v>ijsvanger</v>
          </cell>
          <cell r="K347" t="str">
            <v>zadrževalec ledu</v>
          </cell>
          <cell r="L347" t="str">
            <v>isstoppare</v>
          </cell>
          <cell r="M347" t="str">
            <v>isfanger</v>
          </cell>
          <cell r="N347" t="str">
            <v>isfanger</v>
          </cell>
          <cell r="P347" t="str">
            <v>Eisfänger</v>
          </cell>
        </row>
        <row r="348">
          <cell r="A348">
            <v>347</v>
          </cell>
          <cell r="B348" t="str">
            <v>Eisstreifen (Einlaufblech)</v>
          </cell>
          <cell r="C348" t="str">
            <v>eaves apron strip</v>
          </cell>
          <cell r="D348" t="str">
            <v>larmier d’égout</v>
          </cell>
          <cell r="F348" t="str">
            <v>krycí plech</v>
          </cell>
          <cell r="P348" t="str">
            <v>Eisstreifen (Einlaufblech)</v>
          </cell>
        </row>
        <row r="349">
          <cell r="A349">
            <v>348</v>
          </cell>
          <cell r="B349" t="str">
            <v>elastischer Dichtstoff</v>
          </cell>
          <cell r="C349" t="str">
            <v>elastic sealant</v>
          </cell>
          <cell r="D349" t="str">
            <v>mastic d’étanchéité élastique</v>
          </cell>
          <cell r="F349" t="str">
            <v>trvale elastické těsnění</v>
          </cell>
          <cell r="P349" t="str">
            <v>elastischer Dichtstoff</v>
          </cell>
        </row>
        <row r="350">
          <cell r="A350">
            <v>349</v>
          </cell>
          <cell r="B350" t="str">
            <v>E-Mail:</v>
          </cell>
          <cell r="C350" t="str">
            <v>Email:</v>
          </cell>
          <cell r="D350" t="str">
            <v>Courriel :</v>
          </cell>
          <cell r="E350" t="str">
            <v>email:</v>
          </cell>
          <cell r="F350" t="str">
            <v>e-mail:</v>
          </cell>
          <cell r="G350" t="str">
            <v>Email:</v>
          </cell>
          <cell r="H350" t="str">
            <v>Email:</v>
          </cell>
          <cell r="I350" t="str">
            <v>e-mail:</v>
          </cell>
          <cell r="J350" t="str">
            <v>E-mail:</v>
          </cell>
          <cell r="K350" t="str">
            <v>email</v>
          </cell>
          <cell r="L350" t="str">
            <v>E-post:</v>
          </cell>
          <cell r="M350" t="str">
            <v>E-mail:</v>
          </cell>
          <cell r="N350" t="str">
            <v>E-post:</v>
          </cell>
          <cell r="P350" t="str">
            <v>E-Mail:</v>
          </cell>
        </row>
        <row r="351">
          <cell r="A351">
            <v>350</v>
          </cell>
          <cell r="B351" t="str">
            <v>Empfehlung:</v>
          </cell>
          <cell r="C351" t="str">
            <v>Recommendation:</v>
          </cell>
          <cell r="D351" t="str">
            <v>Recommandation :</v>
          </cell>
          <cell r="F351" t="str">
            <v>Doporučení:</v>
          </cell>
          <cell r="P351" t="str">
            <v>Empfehlung:</v>
          </cell>
        </row>
        <row r="352">
          <cell r="A352">
            <v>351</v>
          </cell>
          <cell r="B352" t="str">
            <v>Endabkantung:</v>
          </cell>
          <cell r="C352" t="str">
            <v>Edge downstand:</v>
          </cell>
          <cell r="D352" t="str">
            <v>Pliure de rebord :</v>
          </cell>
          <cell r="E352" t="str">
            <v>Testata ripiegata:</v>
          </cell>
          <cell r="F352" t="str">
            <v>Ohranění</v>
          </cell>
          <cell r="G352" t="str">
            <v>zagięcie końcowe</v>
          </cell>
          <cell r="H352" t="str">
            <v>végek lezárása</v>
          </cell>
          <cell r="I352" t="str">
            <v>Koncový ohyb</v>
          </cell>
          <cell r="J352" t="str">
            <v>Eindafkanting</v>
          </cell>
          <cell r="L352" t="str">
            <v>Ändavkantning:</v>
          </cell>
          <cell r="M352" t="str">
            <v>Endekant:</v>
          </cell>
          <cell r="N352" t="str">
            <v>Endefals:</v>
          </cell>
          <cell r="O352" t="str">
            <v>Završno kantiranje</v>
          </cell>
          <cell r="P352" t="str">
            <v>Endabkantung:</v>
          </cell>
        </row>
        <row r="353">
          <cell r="A353">
            <v>352</v>
          </cell>
          <cell r="B353" t="str">
            <v>Enden um 11 mm abgekantet:</v>
          </cell>
          <cell r="C353" t="str">
            <v>Ends canted by 11 mm:</v>
          </cell>
          <cell r="D353" t="str">
            <v>Rebord plié sur 11 mm :</v>
          </cell>
          <cell r="E353" t="str">
            <v>Testate ripiegate di 11 mm:</v>
          </cell>
          <cell r="F353" t="str">
            <v>Konce ohraněny 11 mm</v>
          </cell>
          <cell r="G353" t="str">
            <v>zakończenia podgięte 11 mm</v>
          </cell>
          <cell r="H353" t="str">
            <v>végek 11 mm lezárással</v>
          </cell>
          <cell r="I353" t="str">
            <v>Koncový ohyb 11 mm</v>
          </cell>
          <cell r="J353" t="str">
            <v>Einden 11 mm afgekant:</v>
          </cell>
          <cell r="L353" t="str">
            <v>Ändarna avkantade 11 mm:</v>
          </cell>
          <cell r="M353" t="str">
            <v>Ender kantet 11 mm:</v>
          </cell>
          <cell r="N353" t="str">
            <v>Ender med 11 mm fals:</v>
          </cell>
          <cell r="O353" t="str">
            <v>Završeci 11 mm kantirani</v>
          </cell>
          <cell r="P353" t="str">
            <v>Enden um 11 mm abgekantet:</v>
          </cell>
        </row>
        <row r="354">
          <cell r="A354">
            <v>353</v>
          </cell>
          <cell r="B354" t="str">
            <v>Endplatte (1,48 Stk./m; 40 Stk./Karton)</v>
          </cell>
          <cell r="C354" t="str">
            <v>end plate (1.48 pc./m, 40 pc./box)</v>
          </cell>
          <cell r="D354" t="str">
            <v>demi-losange de fin (1,48 par mètre ; 40 par carton)</v>
          </cell>
          <cell r="E354" t="str">
            <v>Scaglia 44 finale (1,48 pz./m, 40 pz./cf.)</v>
          </cell>
          <cell r="F354" t="str">
            <v>Ukončovací šablona (1,48 ks./bm, 40 ks./balení)</v>
          </cell>
          <cell r="G354" t="str">
            <v>Dachówka końcowa(1,48 szt./mb, 40 szt./opak.)</v>
          </cell>
          <cell r="H354" t="str">
            <v>végelem (1,48 db./fm, 40 db./doboz)</v>
          </cell>
          <cell r="I354" t="str">
            <v>ukončovací prvok (1,48 ks/bm, 40 ks/kart.)</v>
          </cell>
          <cell r="J354" t="str">
            <v>eindplaat (1,48 stks./m1, 40 stks./doos)</v>
          </cell>
          <cell r="K354" t="str">
            <v>zaključna plošča (1,48 kos/tm, 40 kos/škatlo)</v>
          </cell>
          <cell r="L354" t="str">
            <v>ändplatta (1,48 st./lpm, 40 st./kart.)</v>
          </cell>
          <cell r="M354" t="str">
            <v>endeplade (1,48 stk./lbm, 40 stk./kart.)</v>
          </cell>
          <cell r="N354" t="str">
            <v>endeplate (1,48 stk./lm, 40 stk./kart.)</v>
          </cell>
          <cell r="P354" t="str">
            <v>Endplatte (1,48 Stk./m; 40 Stk./Karton)</v>
          </cell>
        </row>
        <row r="355">
          <cell r="A355">
            <v>354</v>
          </cell>
          <cell r="B355" t="str">
            <v>Endplatte (2,2 Stk./m; 100 Stk./Karton)</v>
          </cell>
          <cell r="C355" t="str">
            <v>end plate (2.2 pc./m, 100 pc./box)</v>
          </cell>
          <cell r="D355" t="str">
            <v>demi-losange de fin (2,2 par mètre ; 100 par carton)</v>
          </cell>
          <cell r="E355" t="str">
            <v>Scaglia 29 finale (2,2 pz./m, 100 pz./cf.)</v>
          </cell>
          <cell r="F355" t="str">
            <v>Ukončovací šablona (2,2 ks./bm, 100 ks./balení)</v>
          </cell>
          <cell r="G355" t="str">
            <v>Dachówka końcowa(2,2 szt./mb, 100 szt./opak.)</v>
          </cell>
          <cell r="H355" t="str">
            <v>végelem (2,2 db./fm, 100 db./doboz)</v>
          </cell>
          <cell r="I355" t="str">
            <v>ukončovací prvok (2,2 ks/bm, 100 ks/kart.)</v>
          </cell>
          <cell r="J355" t="str">
            <v>eindplaat (2,2 stks./m1, 100 stks./doos)</v>
          </cell>
          <cell r="K355" t="str">
            <v>zaključna plošča (2,2 kos/tm, 100 kos/škatlo)</v>
          </cell>
          <cell r="L355" t="str">
            <v>ändplatta (2,2 st./lpm, 100 st./kart.)</v>
          </cell>
          <cell r="M355" t="str">
            <v>endeplade (2,2 stk./lbm, 100 stk./kart.)</v>
          </cell>
          <cell r="N355" t="str">
            <v>endeplate (2,2 stk./lm, 100 stk./kart.)</v>
          </cell>
          <cell r="P355" t="str">
            <v>Endplatte (2,2 Stk./m; 100 Stk./Karton)</v>
          </cell>
        </row>
        <row r="356">
          <cell r="A356">
            <v>355</v>
          </cell>
          <cell r="B356" t="str">
            <v>Endplatte für Dachraute</v>
          </cell>
          <cell r="C356" t="str">
            <v>end plate for rhomboid roof tiles</v>
          </cell>
          <cell r="D356" t="str">
            <v>demi-losange de fin</v>
          </cell>
          <cell r="F356" t="str">
            <v>Doporučení:</v>
          </cell>
          <cell r="P356" t="str">
            <v>Endplatte für Dachraute</v>
          </cell>
        </row>
        <row r="357">
          <cell r="A357">
            <v>356</v>
          </cell>
          <cell r="B357" t="str">
            <v>Endplatte für Dachraute 29 × 29</v>
          </cell>
          <cell r="C357" t="str">
            <v>end plate for rhomboid roof tile 29 × 29</v>
          </cell>
          <cell r="D357" t="str">
            <v>demi-losange de fin 29 × 29</v>
          </cell>
          <cell r="F357" t="str">
            <v>ukončovací šablona 29x29</v>
          </cell>
          <cell r="P357" t="str">
            <v>Endplatte für Dachraute 29 × 29</v>
          </cell>
        </row>
        <row r="358">
          <cell r="A358">
            <v>357</v>
          </cell>
          <cell r="B358" t="str">
            <v>Endplatte für Dachraute 44 × 44</v>
          </cell>
          <cell r="C358" t="str">
            <v>end plate for rhomboid roof tile 44 × 44</v>
          </cell>
          <cell r="D358" t="str">
            <v>demi-losange de fin 44 × 44</v>
          </cell>
          <cell r="F358" t="str">
            <v>ukončovací šablona 44x44</v>
          </cell>
          <cell r="P358" t="str">
            <v>Endplatte für Dachraute 44 × 44</v>
          </cell>
        </row>
        <row r="359">
          <cell r="A359">
            <v>358</v>
          </cell>
          <cell r="B359" t="str">
            <v>Entlüftung</v>
          </cell>
          <cell r="C359" t="str">
            <v>ventilation</v>
          </cell>
          <cell r="D359" t="str">
            <v>ventilation</v>
          </cell>
          <cell r="F359" t="str">
            <v>odvětrání</v>
          </cell>
          <cell r="P359" t="str">
            <v>Entlüftung</v>
          </cell>
        </row>
        <row r="360">
          <cell r="A360">
            <v>359</v>
          </cell>
          <cell r="B360" t="str">
            <v>Entlüftung über Froschmaulluken (für Dachpaneel FX.12)</v>
          </cell>
          <cell r="C360" t="str">
            <v>ventilation for FX.12 roof panels via frog-mouth vents</v>
          </cell>
          <cell r="D360" t="str">
            <v>ventilation par chatières (pour panneaux de toiture FX.12)</v>
          </cell>
          <cell r="F360" t="str">
            <v>odvětrání odvětrávací haubnou u STŘEŠNÍHO PANELU FX.12</v>
          </cell>
          <cell r="P360" t="str">
            <v>Entlüftung über Froschmaulluken (für Dachpaneel FX.12)</v>
          </cell>
        </row>
        <row r="361">
          <cell r="A361">
            <v>360</v>
          </cell>
          <cell r="B361" t="str">
            <v>Entlüftung über Froschmaulluken (für Dachplatte)</v>
          </cell>
          <cell r="C361" t="str">
            <v xml:space="preserve">ventilation for roof tiles via frog-mouth vents </v>
          </cell>
          <cell r="D361" t="str">
            <v>ventilation par chatières (pour tuiles)</v>
          </cell>
          <cell r="F361" t="str">
            <v>odvětrání odvětrávací haubnou u FALCOVANÉ TAŠKY</v>
          </cell>
          <cell r="P361" t="str">
            <v>Entlüftung über Froschmaulluken (für Dachplatte)</v>
          </cell>
        </row>
        <row r="362">
          <cell r="A362">
            <v>361</v>
          </cell>
          <cell r="B362" t="str">
            <v>Entlüftung über Froschmaulluken (für Dachraute 29 × 29)</v>
          </cell>
          <cell r="C362" t="str">
            <v>ventilation for rhomboid roof tiles 29 × 29 via frog-mouth vents</v>
          </cell>
          <cell r="D362" t="str">
            <v>ventilation par chatières (pour losanges de toiture 29 × 29)</v>
          </cell>
          <cell r="F362" t="str">
            <v>odvětrání odvětrávací haubnou u FALCOVANÉ ŠABLONY 29x29</v>
          </cell>
          <cell r="P362" t="str">
            <v>Entlüftung über Froschmaulluken (für Dachraute 29 × 29)</v>
          </cell>
        </row>
        <row r="363">
          <cell r="A363">
            <v>362</v>
          </cell>
          <cell r="B363" t="str">
            <v>Entlüftung über Froschmaulluken (für Dachraute 44 × 44)</v>
          </cell>
          <cell r="C363" t="str">
            <v>ventilation for rhomboid roof tiles 44 × 44 via frog-mouth vents</v>
          </cell>
          <cell r="D363" t="str">
            <v>ventilation par chatières (pour losanges de toiture 44 × 44)</v>
          </cell>
          <cell r="F363" t="str">
            <v>odvětrání odvětrávací haubnou u STŘEŠNÍ ŠABLONY 44x44</v>
          </cell>
          <cell r="P363" t="str">
            <v>Entlüftung über Froschmaulluken (für Dachraute 44 × 44)</v>
          </cell>
        </row>
        <row r="364">
          <cell r="A364">
            <v>363</v>
          </cell>
          <cell r="B364" t="str">
            <v>Entlüftung über Froschmaulluken (für Dachschindel)</v>
          </cell>
          <cell r="C364" t="str">
            <v xml:space="preserve">ventilation for shingles via frog-mouth vents </v>
          </cell>
          <cell r="D364" t="str">
            <v>ventilation par chatières (pour bardeaux)</v>
          </cell>
          <cell r="F364" t="str">
            <v>odvětrání odvětrávací haubnou u FALCOVANÉHO ŠINDELU</v>
          </cell>
          <cell r="P364" t="str">
            <v>Entlüftung über Froschmaulluken (für Dachschindel)</v>
          </cell>
        </row>
        <row r="365">
          <cell r="A365">
            <v>364</v>
          </cell>
          <cell r="B365" t="str">
            <v>Entlüftungshaube (⌀ 100; glatt)</v>
          </cell>
          <cell r="C365" t="str">
            <v>ventilation cap (Ø 100), smooth</v>
          </cell>
          <cell r="D365" t="str">
            <v>raccordement d’aération (⌀ 100 ; lisse)</v>
          </cell>
          <cell r="E365" t="str">
            <v>Calotta di aerazione Ø 100, liscia</v>
          </cell>
          <cell r="F365" t="str">
            <v>Kolmý prostup Ø 100, hladká</v>
          </cell>
          <cell r="G365" t="str">
            <v>Pokrywa wywietrzników (Ø 100), gładka</v>
          </cell>
          <cell r="H365" t="str">
            <v xml:space="preserve">szellőzőcső derékszögű átvezetéssel Ø 100, sima </v>
          </cell>
          <cell r="I365" t="str">
            <v>kolmý prestup Ø 100, hladký</v>
          </cell>
          <cell r="J365" t="str">
            <v>ventilatiekap Ø 100, glad</v>
          </cell>
          <cell r="K365" t="str">
            <v>prezračevalna kapa Ø  100, gladka</v>
          </cell>
          <cell r="L365" t="str">
            <v>ventilationskåpa Ø 100, slät</v>
          </cell>
          <cell r="M365" t="str">
            <v>udluftningshætte Ø 100, glat</v>
          </cell>
          <cell r="N365" t="str">
            <v>ventilasjonshette Ø 100, glatt</v>
          </cell>
          <cell r="P365" t="str">
            <v>Entlüftungshaube (⌀ 100; glatt)</v>
          </cell>
        </row>
        <row r="366">
          <cell r="A366">
            <v>365</v>
          </cell>
          <cell r="B366" t="str">
            <v>Entlüftungsrohr (⌀ 100)</v>
          </cell>
          <cell r="C366" t="str">
            <v>vent pipe (⌀ 100)</v>
          </cell>
          <cell r="D366" t="str">
            <v>tuyau de ventilation (⌀ 100)</v>
          </cell>
          <cell r="E366" t="str">
            <v>Torretta aerazione Ø 100</v>
          </cell>
          <cell r="F366" t="str">
            <v>Nástavec odvětrání Ø 100</v>
          </cell>
          <cell r="G366" t="str">
            <v>Rura wentylacyjna ⌀ 100</v>
          </cell>
          <cell r="H366" t="str">
            <v>szellőzőcső Ø 100</v>
          </cell>
          <cell r="I366" t="str">
            <v>odvetrávacia rúra Ø 100</v>
          </cell>
          <cell r="J366" t="str">
            <v>ventilatiebuis ⌀ 100</v>
          </cell>
          <cell r="K366" t="str">
            <v>prezračevalna cev Ø100</v>
          </cell>
          <cell r="L366" t="str">
            <v>ventilationsrör ⌀ 100</v>
          </cell>
          <cell r="M366" t="str">
            <v>udluftningsrør ⌀ 100</v>
          </cell>
          <cell r="N366" t="str">
            <v>ventilasjonsrør ⌀ 100</v>
          </cell>
          <cell r="P366" t="str">
            <v>Entlüftungsrohr (⌀ 100)</v>
          </cell>
        </row>
        <row r="367">
          <cell r="A367">
            <v>366</v>
          </cell>
          <cell r="B367" t="str">
            <v>Entlüftungsrohr (⌀ 100; passend für HT-Rohr [NW 110])</v>
          </cell>
          <cell r="C367" t="str">
            <v>vent pipe (Ø 100), suitable for high-temperature pipe (nominal size 110)</v>
          </cell>
          <cell r="D367" t="str">
            <v>tuyau de ventilation (⌀ 100 ; compatible pour tuyaux HT [DN 110])</v>
          </cell>
          <cell r="E367" t="str">
            <v>Tubo torretta aerazione Ø 100, adatto a tubo HT DN 110</v>
          </cell>
          <cell r="F367" t="str">
            <v>Nástavec odvětránír Ø 100, vhodné pro HT-rouru velikosti 110</v>
          </cell>
          <cell r="G367" t="str">
            <v>rura wentylacyjna (Ø 100), przystosowana do rur o wysokie temperaturze (dla rur DN 110)</v>
          </cell>
          <cell r="H367" t="str">
            <v>szellőzőcső Ø 100, 110 PVC csőhöz</v>
          </cell>
          <cell r="I367" t="str">
            <v>odvetrávacia rúra Ø 100, vhodná pre PVC rúru veľkosti 110</v>
          </cell>
          <cell r="J367" t="str">
            <v>ventilatiebuis Ø 100, geschikt voor HT-buis NW 110</v>
          </cell>
          <cell r="K367" t="str">
            <v>prezračevalna cev Ø  100, ustrezna za cev HT-NW 110</v>
          </cell>
          <cell r="L367" t="str">
            <v>ventilationsrör ⌀ 100, lämpligt för HT-rör NV 110</v>
          </cell>
          <cell r="M367" t="str">
            <v>udluftningsrør ⌀ 100, passer til HT-rør NW 110</v>
          </cell>
          <cell r="N367" t="str">
            <v>ventilasjonsrør ⌀ 100, passer til HT-rør NW 110</v>
          </cell>
          <cell r="P367" t="str">
            <v>Entlüftungsrohr (⌀ 100; passend für HT-Rohr [NW 110])</v>
          </cell>
        </row>
        <row r="368">
          <cell r="A368">
            <v>367</v>
          </cell>
          <cell r="B368" t="str">
            <v>Entlüftungsrohr (⌀ 120)</v>
          </cell>
          <cell r="C368" t="str">
            <v>vent pipe (⌀ 120)</v>
          </cell>
          <cell r="D368" t="str">
            <v>tuyau de ventilation (⌀ 120)</v>
          </cell>
          <cell r="E368" t="str">
            <v>Torretta aerazione Ø 120</v>
          </cell>
          <cell r="F368" t="str">
            <v>Nástavec odvětrání Ø 120</v>
          </cell>
          <cell r="G368" t="str">
            <v>Rura wentylacyjna ⌀ 120</v>
          </cell>
          <cell r="H368" t="str">
            <v>szellőzőcső Ø 120</v>
          </cell>
          <cell r="I368" t="str">
            <v>odvetrávacia rúra Ø 120</v>
          </cell>
          <cell r="J368" t="str">
            <v>ventilatiebuis ⌀ 120</v>
          </cell>
          <cell r="K368" t="str">
            <v>prezračevalna cev Ø120</v>
          </cell>
          <cell r="L368" t="str">
            <v>ventilationsrör ⌀ 120</v>
          </cell>
          <cell r="M368" t="str">
            <v>udluftningsrør ⌀ 120</v>
          </cell>
          <cell r="N368" t="str">
            <v>ventilasjonsrør ⌀ 120</v>
          </cell>
          <cell r="P368" t="str">
            <v>Entlüftungsrohr (⌀ 120)</v>
          </cell>
        </row>
        <row r="369">
          <cell r="A369">
            <v>368</v>
          </cell>
          <cell r="B369" t="str">
            <v>Entlüftungsrohr (⌀ 120; passend für HT-Rohr [NW 125])</v>
          </cell>
          <cell r="C369" t="str">
            <v>vent pipe (Ø 120), suitable for high-temperature pipe (nominal size 125)</v>
          </cell>
          <cell r="D369" t="str">
            <v>tuyau de ventilation (⌀ 120; compatible pour tuyaux HT [DN 125])</v>
          </cell>
          <cell r="E369" t="str">
            <v>Tubo torretta aerazione Ø 120, adatto a tubo HT DN 125</v>
          </cell>
          <cell r="F369" t="str">
            <v xml:space="preserve"> Nástavec odvětránír Ø 120, vhodné pro HT-rouru velikosti 125</v>
          </cell>
          <cell r="G369" t="str">
            <v>rura wentylacyjna (Ø 120), przystosowana do rur o wysokie temperaturze (dla rur DN 125)</v>
          </cell>
          <cell r="H369" t="str">
            <v>szellőzőcső Ø 120, 125 PVC csőhöz</v>
          </cell>
          <cell r="I369" t="str">
            <v>odvetrávacia rúra Ø 120, vhodná pre PVC rúru veľkosti 125</v>
          </cell>
          <cell r="J369" t="str">
            <v>ventilatiebuis Ø 120, geschikt voor HT-buis NW 125</v>
          </cell>
          <cell r="K369" t="str">
            <v>prezračevalna cev Ø  120, ustrezna za cev HT-NW 125</v>
          </cell>
          <cell r="L369" t="str">
            <v>ventilationsrör ⌀ 120, lämpligt för HT-rör NV 125</v>
          </cell>
          <cell r="M369" t="str">
            <v>udluftningsrør ⌀ 120, passer til HT-rør NW 125</v>
          </cell>
          <cell r="N369" t="str">
            <v>ventilasjonsrør ⌀ 120, passer til HT-rør NW 125</v>
          </cell>
          <cell r="P369" t="str">
            <v>Entlüftungsrohr (⌀ 120; passend für HT-Rohr [NW 125])</v>
          </cell>
        </row>
        <row r="370">
          <cell r="A370">
            <v>369</v>
          </cell>
          <cell r="B370" t="str">
            <v>EPDM-Fugenband</v>
          </cell>
          <cell r="C370" t="str">
            <v>EPDM joint tape</v>
          </cell>
          <cell r="D370" t="str">
            <v>joint EPDM</v>
          </cell>
          <cell r="P370" t="str">
            <v>EPDM-Fugenband</v>
          </cell>
        </row>
        <row r="371">
          <cell r="A371">
            <v>370</v>
          </cell>
          <cell r="B371" t="str">
            <v>Ergänzungsband</v>
          </cell>
          <cell r="C371" t="str">
            <v>Flashing strip</v>
          </cell>
          <cell r="D371" t="str">
            <v>bande complémentaire</v>
          </cell>
          <cell r="E371" t="str">
            <v>nastro per lattonerie</v>
          </cell>
          <cell r="F371" t="str">
            <v>Doplňkový svitkový plech</v>
          </cell>
          <cell r="G371" t="str">
            <v>taśma uzupełniająca</v>
          </cell>
          <cell r="H371" t="str">
            <v>kiegészítő szalag</v>
          </cell>
          <cell r="I371" t="str">
            <v>Doplnkový pás</v>
          </cell>
          <cell r="J371" t="str">
            <v>Aanvullingsband</v>
          </cell>
          <cell r="L371" t="str">
            <v>Extrabeslag</v>
          </cell>
          <cell r="M371" t="str">
            <v>Suppleringsbånd</v>
          </cell>
          <cell r="N371" t="str">
            <v>Suppleringsbånd</v>
          </cell>
          <cell r="O371" t="str">
            <v>Traka za dopunu</v>
          </cell>
          <cell r="P371" t="str">
            <v>Ergänzungsband</v>
          </cell>
        </row>
        <row r="372">
          <cell r="A372">
            <v>371</v>
          </cell>
          <cell r="B372" t="str">
            <v>Ergänzungsband (1,0 × 1.000 mm; nur für Saumstreifen)</v>
          </cell>
          <cell r="C372" t="str">
            <v>flashing strip 1.0 × 1,000 mm (for edge cleat strips only)</v>
          </cell>
          <cell r="D372" t="str">
            <v>bande complémentaire (1,0 × 1 000 mm ; uniquement pour les bandes de départ)</v>
          </cell>
          <cell r="E372" t="str">
            <v>Nastro di complemento 1,0x1.000 mm (solo per scossaline)</v>
          </cell>
          <cell r="F372" t="str">
            <v>Doplňkový plech 1,0x1.000 mm (pouze na okapnice)</v>
          </cell>
          <cell r="G372" t="str">
            <v>Prefalz listwa 1.0 × 1,000 mm (do wykończeni krawędziowych)</v>
          </cell>
          <cell r="H372" t="str">
            <v>Kiegészítő szalag 1,0x1.000 mm (csak rögzítőszegélyhez)</v>
          </cell>
          <cell r="I372" t="str">
            <v>Doplnkový pás 1,0 x 1.000 mm (len pre odkvapový pás)</v>
          </cell>
          <cell r="J372" t="str">
            <v>Aanvullingsband 1,0 x 1000 mm (alleen voor randstroken)</v>
          </cell>
          <cell r="K372" t="str">
            <v>dopolnilni trak 1,0 x 1.000 mm (le za začetne trakove)</v>
          </cell>
          <cell r="L372" t="str">
            <v>Extrabeslag 1,0 x 1.000 mm (endast för kantremsor)</v>
          </cell>
          <cell r="M372" t="str">
            <v>Suppleringsbånd 1,0x1.000 mm (kun til kantstrimmel)</v>
          </cell>
          <cell r="N372" t="str">
            <v>Suppleringsbånd 1,0x1000 mm (kun for skjøteplate)</v>
          </cell>
          <cell r="P372" t="str">
            <v>Ergänzungsband (1,0 × 1.000 mm; nur für Saumstreifen)</v>
          </cell>
        </row>
        <row r="373">
          <cell r="A373">
            <v>372</v>
          </cell>
          <cell r="B373" t="str">
            <v>ERHEBUNGSBOGEN</v>
          </cell>
          <cell r="C373" t="str">
            <v>INFORMATION FORM</v>
          </cell>
          <cell r="D373" t="str">
            <v>FORMULAIRE</v>
          </cell>
          <cell r="P373" t="str">
            <v>ERHEBUNGSBOGEN</v>
          </cell>
        </row>
        <row r="374">
          <cell r="A374">
            <v>373</v>
          </cell>
          <cell r="B374" t="str">
            <v>Ersatzgitter für Regenklappe</v>
          </cell>
          <cell r="C374" t="str">
            <v>eeplacement grid for downpipe cleanout</v>
          </cell>
          <cell r="D374" t="str">
            <v>grille de rechange pour récupérateur d’eau</v>
          </cell>
          <cell r="E374" t="str">
            <v>Griglia di ricambio per deviatore con ispezione</v>
          </cell>
          <cell r="P374" t="str">
            <v>Ersatzgitter für Regenklappe</v>
          </cell>
        </row>
        <row r="375">
          <cell r="A375">
            <v>374</v>
          </cell>
          <cell r="B375" t="str">
            <v>evtl. Dichtband</v>
          </cell>
          <cell r="C375" t="str">
            <v>sealing tape (if applicable)</v>
          </cell>
          <cell r="D375" t="str">
            <v>bande d’étanchéité (si nécessaire)</v>
          </cell>
          <cell r="F375" t="str">
            <v>event. těsnicí pásek</v>
          </cell>
          <cell r="P375" t="str">
            <v>evtl. Dichtband</v>
          </cell>
        </row>
        <row r="376">
          <cell r="A376">
            <v>375</v>
          </cell>
          <cell r="B376" t="str">
            <v>evtl. Dichteinlage</v>
          </cell>
          <cell r="C376" t="str">
            <v>sealing insert (if applicable)</v>
          </cell>
          <cell r="D376" t="str">
            <v>joint d’étanchéité (si nécessaire)</v>
          </cell>
          <cell r="F376" t="str">
            <v>event. těsnící vložka</v>
          </cell>
          <cell r="P376" t="str">
            <v>evtl. Dichteinlage</v>
          </cell>
        </row>
        <row r="377">
          <cell r="A377">
            <v>376</v>
          </cell>
          <cell r="B377" t="str">
            <v>evtl. Trennlage</v>
          </cell>
          <cell r="C377" t="str">
            <v>separating layer (if applicable)</v>
          </cell>
          <cell r="D377" t="str">
            <v>couche de séparation (si nécessaire)</v>
          </cell>
          <cell r="F377" t="str">
            <v>event. separační vrstva</v>
          </cell>
          <cell r="P377" t="str">
            <v>evtl. Trennlage</v>
          </cell>
        </row>
        <row r="378">
          <cell r="A378">
            <v>377</v>
          </cell>
          <cell r="B378" t="str">
            <v>Eventual</v>
          </cell>
          <cell r="C378" t="str">
            <v>Optionally</v>
          </cell>
          <cell r="D378" t="str">
            <v>Éventuellement</v>
          </cell>
          <cell r="E378" t="str">
            <v>Eventuale</v>
          </cell>
          <cell r="F378" t="str">
            <v xml:space="preserve">Případně </v>
          </cell>
          <cell r="G378" t="str">
            <v>Opcjonalnie</v>
          </cell>
          <cell r="H378" t="str">
            <v>esetleg</v>
          </cell>
          <cell r="I378" t="str">
            <v>Prípadne</v>
          </cell>
          <cell r="J378" t="str">
            <v>Eventueel</v>
          </cell>
          <cell r="K378" t="str">
            <v>opcijsko</v>
          </cell>
          <cell r="L378" t="str">
            <v>Eventuellt</v>
          </cell>
          <cell r="M378" t="str">
            <v>Eventual</v>
          </cell>
          <cell r="N378" t="str">
            <v>Ekstra</v>
          </cell>
          <cell r="P378" t="str">
            <v>Eventual</v>
          </cell>
        </row>
        <row r="379">
          <cell r="A379">
            <v>378</v>
          </cell>
          <cell r="B379" t="str">
            <v>Fallrohr</v>
          </cell>
          <cell r="C379" t="str">
            <v>downpipe</v>
          </cell>
          <cell r="D379" t="str">
            <v>tuyau de descente</v>
          </cell>
          <cell r="F379" t="str">
            <v>svod</v>
          </cell>
          <cell r="P379" t="str">
            <v>Fallrohr</v>
          </cell>
        </row>
        <row r="380">
          <cell r="A380">
            <v>379</v>
          </cell>
          <cell r="B380" t="str">
            <v>Faltmanschette (Ø 100–130)</v>
          </cell>
          <cell r="C380" t="str">
            <v>flexible pipe collar (Ø 100–130)</v>
          </cell>
          <cell r="D380" t="str">
            <v>soufflet plissé (⌀ 100-130)</v>
          </cell>
          <cell r="E380" t="str">
            <v>Guarnizione per fori passanti Ø 100-130</v>
          </cell>
          <cell r="F380" t="str">
            <v>Manžeta Ø 100-130</v>
          </cell>
          <cell r="G380" t="str">
            <v>mankiet zginany (Ø 100–130)</v>
          </cell>
          <cell r="H380" t="str">
            <v>csőgallér Ø  100-130</v>
          </cell>
          <cell r="I380" t="str">
            <v>manžeta Ø 100-130</v>
          </cell>
          <cell r="J380" t="str">
            <v>vouwmof Ø 100 - 130</v>
          </cell>
          <cell r="K380" t="str">
            <v>tesnilna manšeta Ø100-130</v>
          </cell>
          <cell r="L380" t="str">
            <v>fallmanschett Ø 100-130</v>
          </cell>
          <cell r="M380" t="str">
            <v>foldemanchet Ø 100-130</v>
          </cell>
          <cell r="N380" t="str">
            <v>fleksibel rørmansjett Ø 100-130</v>
          </cell>
          <cell r="P380" t="str">
            <v>Faltmanschette (Ø 100–130)</v>
          </cell>
        </row>
        <row r="381">
          <cell r="A381">
            <v>380</v>
          </cell>
          <cell r="B381" t="str">
            <v>Falzausbildung</v>
          </cell>
          <cell r="C381" t="str">
            <v>seam formation</v>
          </cell>
          <cell r="D381" t="str">
            <v>réalisation des joints</v>
          </cell>
          <cell r="F381" t="str">
            <v>Provedení drážek</v>
          </cell>
          <cell r="P381" t="str">
            <v>Falzausbildung</v>
          </cell>
        </row>
        <row r="382">
          <cell r="A382">
            <v>381</v>
          </cell>
          <cell r="B382" t="str">
            <v>Falzgel</v>
          </cell>
          <cell r="C382" t="str">
            <v>sealing gel</v>
          </cell>
          <cell r="D382" t="str">
            <v>gel d’étanchéité pour agrafe</v>
          </cell>
          <cell r="E382" t="str">
            <v>Falzgel</v>
          </cell>
          <cell r="F382" t="str">
            <v>Falzgel</v>
          </cell>
          <cell r="G382" t="str">
            <v>żel uszczelniający</v>
          </cell>
          <cell r="H382" t="str">
            <v>falczselé</v>
          </cell>
          <cell r="I382" t="str">
            <v>drážkový gel</v>
          </cell>
          <cell r="J382" t="str">
            <v>felsgel</v>
          </cell>
          <cell r="K382" t="str">
            <v>falzgel</v>
          </cell>
          <cell r="L382" t="str">
            <v>falsgel</v>
          </cell>
          <cell r="M382" t="str">
            <v>falsgel</v>
          </cell>
          <cell r="N382" t="str">
            <v>falsegel</v>
          </cell>
          <cell r="P382" t="str">
            <v>Falzgel</v>
          </cell>
        </row>
        <row r="383">
          <cell r="A383">
            <v>382</v>
          </cell>
          <cell r="B383" t="str">
            <v>FALZLAGE EINTRAGEN!</v>
          </cell>
          <cell r="C383" t="str">
            <v>ENTER SEAM POSITION!</v>
          </cell>
          <cell r="D383" t="str">
            <v>INDIQUEZ LA DISPOSITION DES AGRAFURES</v>
          </cell>
          <cell r="P383" t="str">
            <v>FALZLAGE EINTRAGEN!</v>
          </cell>
        </row>
        <row r="384">
          <cell r="A384">
            <v>383</v>
          </cell>
          <cell r="B384" t="str">
            <v>Farbe</v>
          </cell>
          <cell r="C384" t="str">
            <v>Colour</v>
          </cell>
          <cell r="D384" t="str">
            <v>couleur</v>
          </cell>
          <cell r="E384" t="str">
            <v>Colore</v>
          </cell>
          <cell r="F384" t="str">
            <v>Barva:</v>
          </cell>
          <cell r="G384" t="str">
            <v>Kolor</v>
          </cell>
          <cell r="H384" t="str">
            <v>Szín:</v>
          </cell>
          <cell r="I384" t="str">
            <v>Farba</v>
          </cell>
          <cell r="J384" t="str">
            <v>Kleur</v>
          </cell>
          <cell r="K384" t="str">
            <v>barva:</v>
          </cell>
          <cell r="L384" t="str">
            <v>Färg</v>
          </cell>
          <cell r="M384" t="str">
            <v>Farve</v>
          </cell>
          <cell r="N384" t="str">
            <v>Farge</v>
          </cell>
          <cell r="P384" t="str">
            <v>Farbe</v>
          </cell>
        </row>
        <row r="385">
          <cell r="A385">
            <v>384</v>
          </cell>
          <cell r="B385" t="str">
            <v>Farbe möglich</v>
          </cell>
          <cell r="C385" t="str">
            <v>colour combination.</v>
          </cell>
          <cell r="D385" t="str">
            <v>Également disponible en couleur</v>
          </cell>
          <cell r="F385" t="str">
            <v>v této barvě není možné</v>
          </cell>
          <cell r="G385" t="str">
            <v>kolor niedostępny</v>
          </cell>
          <cell r="H385" t="str">
            <v>szín nem lehetséges</v>
          </cell>
          <cell r="I385" t="str">
            <v>v tejto farbe nie je možné</v>
          </cell>
          <cell r="J385" t="str">
            <v>Kleur mogelijk</v>
          </cell>
          <cell r="L385" t="str">
            <v>Färg möjlig</v>
          </cell>
          <cell r="M385" t="str">
            <v>Farve mulig</v>
          </cell>
          <cell r="N385" t="str">
            <v>Farge mulig</v>
          </cell>
          <cell r="O385" t="str">
            <v>Moguća boja</v>
          </cell>
          <cell r="P385" t="str">
            <v>Farbe möglich</v>
          </cell>
        </row>
        <row r="386">
          <cell r="A386">
            <v>385</v>
          </cell>
          <cell r="B386" t="str">
            <v>Farbe:</v>
          </cell>
          <cell r="C386" t="str">
            <v>Colour:</v>
          </cell>
          <cell r="D386" t="str">
            <v>Couleur :</v>
          </cell>
          <cell r="E386" t="str">
            <v>Colore:</v>
          </cell>
          <cell r="F386" t="str">
            <v>Barva:</v>
          </cell>
          <cell r="G386" t="str">
            <v>Kolor:</v>
          </cell>
          <cell r="H386" t="str">
            <v>Szín:</v>
          </cell>
          <cell r="I386" t="str">
            <v>Farba:</v>
          </cell>
          <cell r="J386" t="str">
            <v>Kleur:</v>
          </cell>
          <cell r="K386" t="str">
            <v>barva:</v>
          </cell>
          <cell r="L386" t="str">
            <v>Färg:</v>
          </cell>
          <cell r="M386" t="str">
            <v>Farve:</v>
          </cell>
          <cell r="N386" t="str">
            <v>Farge:</v>
          </cell>
          <cell r="O386" t="str">
            <v>Boja:</v>
          </cell>
          <cell r="P386" t="str">
            <v>Farbe:</v>
          </cell>
        </row>
        <row r="387">
          <cell r="A387">
            <v>386</v>
          </cell>
          <cell r="B387" t="str">
            <v>Fassadenniete</v>
          </cell>
          <cell r="C387" t="str">
            <v>façade rivet</v>
          </cell>
          <cell r="D387" t="str">
            <v>rivet de façade</v>
          </cell>
          <cell r="P387" t="str">
            <v>Fassadenniete</v>
          </cell>
        </row>
        <row r="388">
          <cell r="A388">
            <v>387</v>
          </cell>
          <cell r="B388" t="str">
            <v>Fassadenniete/Schraube</v>
          </cell>
          <cell r="C388" t="str">
            <v>façade rivet / screw</v>
          </cell>
          <cell r="D388" t="str">
            <v>vis ou rivet de façade</v>
          </cell>
          <cell r="P388" t="str">
            <v>Fassadenniete/Schraube</v>
          </cell>
        </row>
        <row r="389">
          <cell r="A389">
            <v>388</v>
          </cell>
          <cell r="B389" t="str">
            <v>Fassadenpaneel FX.12</v>
          </cell>
          <cell r="C389" t="str">
            <v>façade panel FX.12 (PREFA)</v>
          </cell>
          <cell r="D389" t="str">
            <v>panneau de façade FX.12</v>
          </cell>
          <cell r="P389" t="str">
            <v>Fassadenpaneel FX.12</v>
          </cell>
        </row>
        <row r="390">
          <cell r="A390">
            <v>389</v>
          </cell>
          <cell r="B390" t="str">
            <v>Fassadenschraube</v>
          </cell>
          <cell r="C390" t="str">
            <v>façade screw</v>
          </cell>
          <cell r="D390" t="str">
            <v>vis de façade</v>
          </cell>
          <cell r="P390" t="str">
            <v>Fassadenschraube</v>
          </cell>
        </row>
        <row r="391">
          <cell r="A391">
            <v>390</v>
          </cell>
          <cell r="B391" t="str">
            <v>FASSADENSYSTEME</v>
          </cell>
          <cell r="C391" t="str">
            <v>FAÇADE SYSTEMS</v>
          </cell>
          <cell r="D391" t="str">
            <v>FAÇADES</v>
          </cell>
          <cell r="E391" t="str">
            <v>SISTEMI PER FACCIATA</v>
          </cell>
          <cell r="F391" t="str">
            <v>fasádní systémy</v>
          </cell>
          <cell r="G391" t="str">
            <v>SYSTEMY FASADOWE</v>
          </cell>
          <cell r="H391" t="str">
            <v xml:space="preserve"> HOMLOKZATBURKOLATI RENDSZEREK</v>
          </cell>
          <cell r="I391" t="str">
            <v>fasádne systémy</v>
          </cell>
          <cell r="J391" t="str">
            <v>GEVELSYSTEMEN</v>
          </cell>
          <cell r="L391" t="str">
            <v>PREFA FASADSYSTEM</v>
          </cell>
          <cell r="M391" t="str">
            <v>FACADESYSTEMER</v>
          </cell>
          <cell r="N391" t="str">
            <v>FASADESYSTEMER</v>
          </cell>
          <cell r="O391" t="str">
            <v>FASADNI SISTEMI</v>
          </cell>
          <cell r="P391" t="str">
            <v>FASSADENSYSTEME</v>
          </cell>
        </row>
        <row r="392">
          <cell r="A392">
            <v>391</v>
          </cell>
          <cell r="B392" t="str">
            <v>Fensterbank</v>
          </cell>
          <cell r="C392" t="str">
            <v>window ledge</v>
          </cell>
          <cell r="D392" t="str">
            <v>tablette de fenêtre</v>
          </cell>
          <cell r="P392" t="str">
            <v>Fensterbank</v>
          </cell>
        </row>
        <row r="393">
          <cell r="A393">
            <v>392</v>
          </cell>
          <cell r="B393" t="str">
            <v>Filter:</v>
          </cell>
          <cell r="C393" t="str">
            <v>Filter:</v>
          </cell>
          <cell r="D393" t="str">
            <v>Filtre :</v>
          </cell>
          <cell r="E393" t="str">
            <v>Filtro</v>
          </cell>
          <cell r="F393" t="str">
            <v>Filtr</v>
          </cell>
          <cell r="G393" t="str">
            <v>Filtr:</v>
          </cell>
          <cell r="H393" t="str">
            <v>szűrő:</v>
          </cell>
          <cell r="I393" t="str">
            <v>Filter:</v>
          </cell>
          <cell r="J393" t="str">
            <v>Filter:</v>
          </cell>
          <cell r="K393" t="str">
            <v>filter</v>
          </cell>
          <cell r="L393" t="str">
            <v>Filter:</v>
          </cell>
          <cell r="M393" t="str">
            <v>Filter:</v>
          </cell>
          <cell r="N393" t="str">
            <v>Filter:</v>
          </cell>
          <cell r="P393" t="str">
            <v>Filter:</v>
          </cell>
        </row>
        <row r="394">
          <cell r="A394">
            <v>393</v>
          </cell>
          <cell r="B394" t="str">
            <v>Firma / Besteller:</v>
          </cell>
          <cell r="C394" t="str">
            <v>Company / Purchaser:</v>
          </cell>
          <cell r="D394" t="str">
            <v>Entreprise / Acheteur :</v>
          </cell>
          <cell r="E394" t="str">
            <v>Installatore / Committente:</v>
          </cell>
          <cell r="F394" t="str">
            <v>Firma / objednávající:</v>
          </cell>
          <cell r="G394" t="str">
            <v>Firma zamawiająca:</v>
          </cell>
          <cell r="H394" t="str">
            <v>Cég / megrendelő:</v>
          </cell>
          <cell r="I394" t="str">
            <v>Firma / objednávateľ:</v>
          </cell>
          <cell r="J394" t="str">
            <v>Bedrijf/besteller:</v>
          </cell>
          <cell r="K394" t="str">
            <v>podjetje/naročnik</v>
          </cell>
          <cell r="L394" t="str">
            <v>Företag/beställare:</v>
          </cell>
          <cell r="M394" t="str">
            <v>Firma / Bestiller:</v>
          </cell>
          <cell r="N394" t="str">
            <v>Firma/bestiller:</v>
          </cell>
          <cell r="O394" t="str">
            <v>Poduzeće / Naručioc</v>
          </cell>
          <cell r="P394" t="str">
            <v>Firma / Besteller:</v>
          </cell>
        </row>
        <row r="395">
          <cell r="A395">
            <v>394</v>
          </cell>
          <cell r="B395" t="str">
            <v>Firstabdeckung aus PREFALZ</v>
          </cell>
          <cell r="C395" t="str">
            <v>Prefalz ridge cap</v>
          </cell>
          <cell r="D395" t="str">
            <v>couverture de faîtière (bandes d’aluminium PREFALZ)</v>
          </cell>
          <cell r="F395" t="str">
            <v>Krytí hřebene PREFALZ</v>
          </cell>
          <cell r="P395" t="str">
            <v>Firstabdeckung aus PREFALZ</v>
          </cell>
        </row>
        <row r="396">
          <cell r="A396">
            <v>395</v>
          </cell>
          <cell r="B396" t="str">
            <v>Firstausbildung mit Gratreiter</v>
          </cell>
          <cell r="C396" t="str">
            <v>ridge construction — hip cap</v>
          </cell>
          <cell r="D396" t="str">
            <v>pose d’une faîtière avec arêtier</v>
          </cell>
          <cell r="F396" t="str">
            <v>Detail hřebene - malý hřebenáč</v>
          </cell>
          <cell r="P396" t="str">
            <v>Firstausbildung mit Gratreiter</v>
          </cell>
        </row>
        <row r="397">
          <cell r="A397">
            <v>396</v>
          </cell>
          <cell r="B397" t="str">
            <v>Firstausbildung mit Jet-Lüfter</v>
          </cell>
          <cell r="C397" t="str">
            <v>ridge construction — ridge vent</v>
          </cell>
          <cell r="D397" t="str">
            <v>faîtage avec faîtière ventilée</v>
          </cell>
          <cell r="F397" t="str">
            <v>Detail hřebene - Jetlüfter</v>
          </cell>
          <cell r="P397" t="str">
            <v>Firstausbildung mit Jet-Lüfter</v>
          </cell>
        </row>
        <row r="398">
          <cell r="A398">
            <v>397</v>
          </cell>
          <cell r="B398" t="str">
            <v>Firstentlüftung mit Jet-Lüfter (Variante)</v>
          </cell>
          <cell r="C398" t="str">
            <v>ridge ventilation with ridge vent — variant</v>
          </cell>
          <cell r="D398" t="str">
            <v>ventilation par faîtière ventilée (variante)</v>
          </cell>
          <cell r="F398" t="str">
            <v>Hřebenové odvětrání Jetlüfter - varianta</v>
          </cell>
          <cell r="P398" t="str">
            <v>Firstentlüftung mit Jet-Lüfter (Variante)</v>
          </cell>
        </row>
        <row r="399">
          <cell r="A399">
            <v>398</v>
          </cell>
          <cell r="B399" t="str">
            <v>Firstentlüftung (Variante)</v>
          </cell>
          <cell r="C399" t="str">
            <v>ridge construction — variant</v>
          </cell>
          <cell r="D399" t="str">
            <v>ventilation de faîtière (variante)</v>
          </cell>
          <cell r="F399" t="str">
            <v>Hřebenové odvětrání - varianta</v>
          </cell>
          <cell r="P399" t="str">
            <v>Firstentlüftung (Variante)</v>
          </cell>
        </row>
        <row r="400">
          <cell r="A400">
            <v>399</v>
          </cell>
          <cell r="B400" t="str">
            <v>Fixierschieber</v>
          </cell>
          <cell r="C400" t="str">
            <v>fixing slide</v>
          </cell>
          <cell r="D400" t="str">
            <v>glissière de fixation</v>
          </cell>
          <cell r="F400" t="str">
            <v>fixační zásuvná lišta</v>
          </cell>
          <cell r="P400" t="str">
            <v>Fixierschieber</v>
          </cell>
        </row>
        <row r="401">
          <cell r="A401">
            <v>400</v>
          </cell>
          <cell r="B401" t="str">
            <v>Fixpunkt</v>
          </cell>
          <cell r="C401" t="str">
            <v>fixed point</v>
          </cell>
          <cell r="D401" t="str">
            <v>point fixe</v>
          </cell>
          <cell r="P401" t="str">
            <v>Fixpunkt</v>
          </cell>
        </row>
        <row r="402">
          <cell r="A402">
            <v>401</v>
          </cell>
          <cell r="B402" t="str">
            <v>Fixpunkthülse (⌀ 9,5 × ⌀ 5,1 mm)</v>
          </cell>
          <cell r="C402" t="str">
            <v>fixed point bushing ∅ 9.5 × ∅ 5.1 mm (PREFA)</v>
          </cell>
          <cell r="D402" t="str">
            <v>douille de point fixe (⌀ 9,5 × ⌀ 5,1 mm)</v>
          </cell>
          <cell r="P402" t="str">
            <v>Fixpunkthülse (⌀ 9,5 × ⌀ 5,1 mm)</v>
          </cell>
        </row>
        <row r="403">
          <cell r="A403">
            <v>402</v>
          </cell>
          <cell r="B403" t="str">
            <v>Flachprofil (35 × 7 × 3.000 mm)</v>
          </cell>
          <cell r="C403" t="str">
            <v>flat profile (35 × 7 × 3,000 mm)</v>
          </cell>
          <cell r="D403" t="str">
            <v>profil plat (35 × 7 × 3 000 mm)</v>
          </cell>
          <cell r="E403" t="str">
            <v>Profilo piatto (35 x 7 x 3.000 mm)</v>
          </cell>
          <cell r="F403" t="str">
            <v>Ploché profily (35 x 7 x 3.000 mm)</v>
          </cell>
          <cell r="G403" t="str">
            <v>profil płaski (35 × 7 × 3,000 mm)</v>
          </cell>
          <cell r="H403" t="str">
            <v>laposprofil (35 x 7 x 3.000 mm)</v>
          </cell>
          <cell r="I403" t="str">
            <v>plochý profil (35 x 7 x 3.000 mm)</v>
          </cell>
          <cell r="J403" t="str">
            <v>vlak profiel (35 x 7 x 3000 mm)</v>
          </cell>
          <cell r="K403" t="str">
            <v>ploščati profil (35 x 7 x 3.000 mm)</v>
          </cell>
          <cell r="L403" t="str">
            <v>platt profil (35 x 7 x 3.000 mm)</v>
          </cell>
          <cell r="M403" t="str">
            <v>fladprofil (35 x 7 x 3.000 mm)</v>
          </cell>
          <cell r="N403" t="str">
            <v>flatprofil (35 x 7 x 3000 mm)</v>
          </cell>
          <cell r="P403" t="str">
            <v>Flachprofil (35 × 7 × 3.000 mm)</v>
          </cell>
        </row>
        <row r="404">
          <cell r="A404">
            <v>403</v>
          </cell>
          <cell r="B404" t="str">
            <v>Folie:</v>
          </cell>
          <cell r="C404" t="str">
            <v>Film:</v>
          </cell>
          <cell r="D404" t="str">
            <v>Feuille de protection :</v>
          </cell>
          <cell r="E404" t="str">
            <v>Pellicola di protezione:</v>
          </cell>
          <cell r="F404" t="str">
            <v>Folie:</v>
          </cell>
          <cell r="G404" t="str">
            <v>folia:</v>
          </cell>
          <cell r="H404" t="str">
            <v>fólia:</v>
          </cell>
          <cell r="I404" t="str">
            <v>Fólia</v>
          </cell>
          <cell r="J404" t="str">
            <v>Folie:</v>
          </cell>
          <cell r="L404" t="str">
            <v>Folie:</v>
          </cell>
          <cell r="M404" t="str">
            <v>Folie:</v>
          </cell>
          <cell r="N404" t="str">
            <v>Folie:</v>
          </cell>
          <cell r="O404" t="str">
            <v>Folija:</v>
          </cell>
          <cell r="P404" t="str">
            <v>Folie:</v>
          </cell>
        </row>
        <row r="405">
          <cell r="A405">
            <v>404</v>
          </cell>
          <cell r="B405" t="str">
            <v>FP = Fixpunkt</v>
          </cell>
          <cell r="C405" t="str">
            <v>fixed point</v>
          </cell>
          <cell r="D405" t="str">
            <v>PF = point fixe</v>
          </cell>
          <cell r="P405" t="str">
            <v>FP = Fixpunkt</v>
          </cell>
        </row>
        <row r="406">
          <cell r="A406">
            <v>405</v>
          </cell>
          <cell r="B406" t="str">
            <v>Fräsungen (135°)</v>
          </cell>
          <cell r="C406" t="str">
            <v>FP = fixed point</v>
          </cell>
          <cell r="D406" t="str">
            <v>rainurages (135°)</v>
          </cell>
          <cell r="P406" t="str">
            <v>Fräsungen (135°)</v>
          </cell>
        </row>
        <row r="407">
          <cell r="A407">
            <v>406</v>
          </cell>
          <cell r="B407" t="str">
            <v>Froschmaulluke</v>
          </cell>
          <cell r="C407" t="str">
            <v>frog-mouth vent</v>
          </cell>
          <cell r="D407" t="str">
            <v>chatière</v>
          </cell>
          <cell r="F407" t="str">
            <v>Odvětrávací haubna</v>
          </cell>
          <cell r="P407" t="str">
            <v>Froschmaulluke</v>
          </cell>
        </row>
        <row r="408">
          <cell r="A408">
            <v>407</v>
          </cell>
          <cell r="B408" t="str">
            <v>Froschmaulluke für Dachplatte 300 × 420 mm Lüftungsquerschnitt: ca. 30 cm²</v>
          </cell>
          <cell r="C408" t="str">
            <v>frog-mouth vent for roof tile (300 × 420 mm)
air intake section: approx. 30 cm²</v>
          </cell>
          <cell r="D408" t="str">
            <v>chatière pour tuiles de 300 × 420 mm section d’aération : env. 30 cm²</v>
          </cell>
          <cell r="E408" t="str">
            <v>Tegola con bocchetta per aerazione 300x420 mm
Sezione di ventilazione ca. 30 cm²</v>
          </cell>
          <cell r="F408" t="str">
            <v>Odvětrávací prvek pro falcované tašky 300x420 mm
průřez odvětrání ca. 30 cm²</v>
          </cell>
          <cell r="G408" t="str">
            <v>wywietrznik dla dachówki klasycznej (300 × 420 mm)
powierzchnia wentylacji: około 30 cm²</v>
          </cell>
          <cell r="H408" t="str">
            <v>szellőzőelem Classic elemhez 300x420mm. Szellőző keresztmetszet kb. 30 cm²</v>
          </cell>
          <cell r="I408" t="str">
            <v>odvetrávacia falcovaná škridla, 300 x 420 mm
otvor odvetrávania cca 30 cm²</v>
          </cell>
          <cell r="J408" t="str">
            <v>verluchtingskap met kikkerbekluik voor dakplaat 300 x 420 mm
Ventilatiediameter ca. 30 cm²</v>
          </cell>
          <cell r="K408" t="str">
            <v>žabji zračnik za strešne plošče 300x420 mm, presek zračenja ca. 30cm2</v>
          </cell>
          <cell r="L408" t="str">
            <v>halvmåneformad kåpa för takplatta 300 x 420 mm ventilationstvärsnitt cirka 30 cm²</v>
          </cell>
          <cell r="M408" t="str">
            <v>frømundsluge til tagplade 300x420 mm
Ventilationstværsnit ca. 30 cm²</v>
          </cell>
          <cell r="N408" t="str">
            <v>froskemunnsformet luke for takplate 300x420 mm
ventilasjonstverrsnitt ca. 30 cm²</v>
          </cell>
          <cell r="P408" t="str">
            <v>Froschmaulluke für Dachplatte 300 × 420 mm Lüftungsquerschnitt: ca. 30 cm²</v>
          </cell>
        </row>
        <row r="409">
          <cell r="A409">
            <v>408</v>
          </cell>
          <cell r="B409" t="str">
            <v>Froschmaulluke (stucco) für Dachschindel 420 × 240 mm Lüftungsquerschnitt: ca. 30 cm²</v>
          </cell>
          <cell r="C409" t="str">
            <v>frog-mouth vent, stucco, for shingles (420 × 240 mm); air intake section: approx. 30 cm²</v>
          </cell>
          <cell r="D409" t="str">
            <v>chatière pour bardeaux (stucco) pour bardeaux de 420 × 240 mm section d’aération : env. 30 cm²</v>
          </cell>
          <cell r="E409" t="str">
            <v>Bocchetta aerazione goffrata per Scandola 420 x 240 mm
Sezione di ventilazione ca. 30 cm²</v>
          </cell>
          <cell r="F409" t="str">
            <v>Odvětrávací haubna stucco pro Falcovaný šindel 420 x 240 mm
průřez odvětrání ca. 30 cm²</v>
          </cell>
          <cell r="G409" t="str">
            <v>Wywietrznik dla  Dachówka łupkowa 420 x 240 mm powierzchnia wentylacji ok. 30 cm²</v>
          </cell>
          <cell r="H409" t="str">
            <v>pontszellőző stukkó tetőfedő zsindelyhez 420 x 240 mm
szellőző keresztmetszet kb. 30 cm2</v>
          </cell>
          <cell r="I409" t="str">
            <v>odvetrávací šindeľ stucco 420 x 240 mm
vetrací otvor cca 30 cm²</v>
          </cell>
          <cell r="J409" t="str">
            <v>verluchtingskap met kikkerbekluik stucco voor dakschindel 420 x 240 mm
Ventilatiediameter ca. 30 cm²</v>
          </cell>
          <cell r="K409" t="str">
            <v>žabji zračnik stucco za strešno skodlo 420 x 240 mm, presek zračenja ca. 30cm2</v>
          </cell>
          <cell r="L409" t="str">
            <v>halvmåneformad kåpa stuckatur för takshingel 420 x 240 mm ventilationstvärsnitt cirka 30 cm²</v>
          </cell>
          <cell r="M409" t="str">
            <v>frømundsluge stucco til tagspån 420 x 240 mm
ventilationstværsnit ca. 30 cm²</v>
          </cell>
          <cell r="N409" t="str">
            <v>froskemunnsformet luke stucco for takshingel 420 x 240 mm
ventilasjonstverrsnitt ca. 30 cm²</v>
          </cell>
          <cell r="P409" t="str">
            <v>Froschmaulluke (stucco) für Dachschindel 420 × 240 mm Lüftungsquerschnitt: ca. 30 cm²</v>
          </cell>
        </row>
        <row r="410">
          <cell r="A410">
            <v>409</v>
          </cell>
          <cell r="B410" t="str">
            <v>Froschmaullukenhaube</v>
          </cell>
          <cell r="C410" t="str">
            <v>frog-mouth vent cover</v>
          </cell>
          <cell r="D410" t="str">
            <v>chapeau de raccordement pour chatière</v>
          </cell>
          <cell r="F410" t="str">
            <v>odvětrávací haubna</v>
          </cell>
          <cell r="P410" t="str">
            <v>Froschmaullukenhaube</v>
          </cell>
        </row>
        <row r="411">
          <cell r="A411">
            <v>410</v>
          </cell>
          <cell r="B411" t="str">
            <v>Froschmaullukenhaube zum Aufnieten (glatt) Lüftungsquerschnitt: ca. 30 cm²</v>
          </cell>
          <cell r="C411" t="str">
            <v>frog-mouth vent cover, for riveting, smooth
air intake section: approx. 30 cm²</v>
          </cell>
          <cell r="D411" t="str">
            <v>chapeau de raccordement pour chatière ; à riveter (lisse) section d’aération : env. 30 cm²</v>
          </cell>
          <cell r="E411" t="str">
            <v>Bocchetta per aerazione, da rivettare, finitura liscia
Sezione di ventilazione ca. 30 cm²</v>
          </cell>
          <cell r="F411" t="str">
            <v>Odvětrávací haubna, hladká
průřez odvětrání cca. 30 cm²</v>
          </cell>
          <cell r="G411" t="str">
            <v>pokrywa wywietrzników, do nitowania, gładka
powierzchnia wentylacji: około 30 cm²</v>
          </cell>
          <cell r="H411" t="str">
            <v>pontszellőző sapka sima. Szellőző keresztmetszet kb. 30 cm²</v>
          </cell>
          <cell r="I411" t="str">
            <v>odvetrávacia tvarovka pre upevnenie nitmi, hladká
otvor odvetrávania cca 30 cm²</v>
          </cell>
          <cell r="J411" t="str">
            <v>verluchtingskap met kikkerbekluik voor vastnieten glad
Ventilatiediameter ca. 30 cm²</v>
          </cell>
          <cell r="K411" t="str">
            <v>žabji zračnik za pritrjevanje s kovicami, presek zračenja ca. 30cm2</v>
          </cell>
          <cell r="L411" t="str">
            <v>halvmåneformad kåpa för nitning (slät) ventilationstvärsnitt cirka 30 cm²</v>
          </cell>
          <cell r="M411" t="str">
            <v>frømundslugekappe til pånitning glat
Ventilationstværsnit ca. 30 cm²</v>
          </cell>
          <cell r="N411" t="str">
            <v>deksel til froskemunnsformet luke klinkes fast glatt
ventilasjonstverrsnitt ca. 30 cm²</v>
          </cell>
          <cell r="P411" t="str">
            <v>Froschmaullukenhaube zum Aufnieten (glatt) Lüftungsquerschnitt: ca. 30 cm²</v>
          </cell>
        </row>
        <row r="412">
          <cell r="A412">
            <v>411</v>
          </cell>
          <cell r="B412" t="str">
            <v>Froschmaullukenhaube zum Aufnieten Lüftungsquerschnitt: ca. 30 cm²</v>
          </cell>
          <cell r="C412" t="str">
            <v>frog-mouth vent cover, for riveting; air intake section: approx. 30 cm²</v>
          </cell>
          <cell r="D412" t="str">
            <v>chapeau de raccordement pour chatière ; à riveter section d’aération : env. 30 cm²</v>
          </cell>
          <cell r="E412" t="str">
            <v>Bocchetta aerazione da rivettare, sezione di ventilazione ca. 30 cm²</v>
          </cell>
          <cell r="F412" t="str">
            <v>Froschmaulluken-Haube zum aufnieten, Lüftungsquerschnitt ca. 30 cm²</v>
          </cell>
          <cell r="G412" t="str">
            <v>Pokrywa wywietrznika o pow. 30 cm²</v>
          </cell>
          <cell r="H412" t="str">
            <v>pontszellőző sapka, szellőző keresztmetszet kb. 30 cm2</v>
          </cell>
          <cell r="I412" t="str">
            <v>odvetrávacia tvarovka, upevnenie nitmi,  vetrací otvor cca 30 cm²</v>
          </cell>
          <cell r="J412" t="str">
            <v>verluchtingskap met kikkerbekluik voor vastnieten, ventilatiediameter ca. 30 cm²</v>
          </cell>
          <cell r="K412" t="str">
            <v>žabji zračnik za pritrjevanje s kovicami, presek zračevanja ca. 30 cm2</v>
          </cell>
          <cell r="L412" t="str">
            <v>halvmåneformad kåpa för nitning, ventilationstvärsnitt cirka 30 cm²</v>
          </cell>
          <cell r="M412" t="str">
            <v>frømundslugekappe til pånitning, ventilationstværsnit ca. 30 cm²</v>
          </cell>
          <cell r="N412" t="str">
            <v>froskemunnsformet luke klinkes fast, ventilasjonstverrsnitt ca. 30 cm²</v>
          </cell>
          <cell r="P412" t="str">
            <v>Froschmaullukenhaube zum Aufnieten Lüftungsquerschnitt: ca. 30 cm²</v>
          </cell>
        </row>
        <row r="413">
          <cell r="A413">
            <v>412</v>
          </cell>
          <cell r="B413" t="str">
            <v>Fuge.138</v>
          </cell>
          <cell r="C413" t="str">
            <v>joint.138</v>
          </cell>
          <cell r="D413" t="str">
            <v>joint.138</v>
          </cell>
          <cell r="E413" t="str">
            <v>fuga.138</v>
          </cell>
          <cell r="F413" t="str">
            <v>spára 138 mm</v>
          </cell>
          <cell r="G413" t="str">
            <v>Fuga.138</v>
          </cell>
          <cell r="H413" t="str">
            <v>fuga.138</v>
          </cell>
          <cell r="I413" t="str">
            <v>škára 138 mm</v>
          </cell>
          <cell r="J413" t="str">
            <v>voeg.138</v>
          </cell>
          <cell r="L413" t="str">
            <v>Fog.138</v>
          </cell>
          <cell r="M413" t="str">
            <v>Fuge.138</v>
          </cell>
          <cell r="N413" t="str">
            <v>Fuge.138</v>
          </cell>
          <cell r="O413" t="str">
            <v>Fuga.138</v>
          </cell>
          <cell r="P413" t="str">
            <v>Fuge.138</v>
          </cell>
        </row>
        <row r="414">
          <cell r="A414">
            <v>413</v>
          </cell>
          <cell r="B414" t="str">
            <v>Fuge.200</v>
          </cell>
          <cell r="C414" t="str">
            <v>joint.200</v>
          </cell>
          <cell r="D414" t="str">
            <v>joint.200</v>
          </cell>
          <cell r="E414" t="str">
            <v>fuga.200</v>
          </cell>
          <cell r="F414" t="str">
            <v>spára 200 mm</v>
          </cell>
          <cell r="G414" t="str">
            <v>Fuga.200</v>
          </cell>
          <cell r="H414" t="str">
            <v>fuga.200</v>
          </cell>
          <cell r="I414" t="str">
            <v>škára 200 mm</v>
          </cell>
          <cell r="J414" t="str">
            <v>voeg.200</v>
          </cell>
          <cell r="L414" t="str">
            <v>Fog.200</v>
          </cell>
          <cell r="M414" t="str">
            <v>Fuge.200</v>
          </cell>
          <cell r="N414" t="str">
            <v>Fuge.200</v>
          </cell>
          <cell r="O414" t="str">
            <v>Fuga.200</v>
          </cell>
          <cell r="P414" t="str">
            <v>Fuge.200</v>
          </cell>
        </row>
        <row r="415">
          <cell r="A415">
            <v>414</v>
          </cell>
          <cell r="B415" t="str">
            <v>Fuge.300</v>
          </cell>
          <cell r="C415" t="str">
            <v>joint.300</v>
          </cell>
          <cell r="D415" t="str">
            <v>joint.300</v>
          </cell>
          <cell r="E415" t="str">
            <v>fuga.300</v>
          </cell>
          <cell r="F415" t="str">
            <v>spára 300 mm</v>
          </cell>
          <cell r="G415" t="str">
            <v>Fuga.300</v>
          </cell>
          <cell r="H415" t="str">
            <v>fuga.300</v>
          </cell>
          <cell r="I415" t="str">
            <v>škára 300 mm</v>
          </cell>
          <cell r="J415" t="str">
            <v>voeg.300</v>
          </cell>
          <cell r="L415" t="str">
            <v>Fog.300</v>
          </cell>
          <cell r="M415" t="str">
            <v>Fuge.300</v>
          </cell>
          <cell r="N415" t="str">
            <v>Fuge.300</v>
          </cell>
          <cell r="O415" t="str">
            <v>Fuga.300</v>
          </cell>
          <cell r="P415" t="str">
            <v>Fuge.300</v>
          </cell>
        </row>
        <row r="416">
          <cell r="A416">
            <v>415</v>
          </cell>
          <cell r="B416" t="str">
            <v>Fuge.400</v>
          </cell>
          <cell r="C416" t="str">
            <v>joint.400</v>
          </cell>
          <cell r="D416" t="str">
            <v>joint.400</v>
          </cell>
          <cell r="E416" t="str">
            <v>fuga.400</v>
          </cell>
          <cell r="F416" t="str">
            <v>spára 400 mm</v>
          </cell>
          <cell r="G416" t="str">
            <v>Fuga.400</v>
          </cell>
          <cell r="H416" t="str">
            <v>fuga.400</v>
          </cell>
          <cell r="I416" t="str">
            <v>škára 400 mm</v>
          </cell>
          <cell r="J416" t="str">
            <v>voeg.400</v>
          </cell>
          <cell r="L416" t="str">
            <v>Fog.400</v>
          </cell>
          <cell r="M416" t="str">
            <v>Fuge.400</v>
          </cell>
          <cell r="N416" t="str">
            <v>Fuge.400</v>
          </cell>
          <cell r="O416" t="str">
            <v>Fuga.400</v>
          </cell>
          <cell r="P416" t="str">
            <v>Fuge.400</v>
          </cell>
        </row>
        <row r="417">
          <cell r="A417">
            <v>416</v>
          </cell>
          <cell r="B417" t="str">
            <v>Fuge:</v>
          </cell>
          <cell r="C417" t="str">
            <v>Joint:</v>
          </cell>
          <cell r="D417" t="str">
            <v>Joint :</v>
          </cell>
          <cell r="E417" t="str">
            <v>Fuga:</v>
          </cell>
          <cell r="F417" t="str">
            <v>Spára:</v>
          </cell>
          <cell r="G417" t="str">
            <v>Fuga</v>
          </cell>
          <cell r="H417" t="str">
            <v>fuga:</v>
          </cell>
          <cell r="I417" t="str">
            <v>Škára</v>
          </cell>
          <cell r="J417" t="str">
            <v>Voeg:</v>
          </cell>
          <cell r="L417" t="str">
            <v>Fog:</v>
          </cell>
          <cell r="M417" t="str">
            <v>Fuge:</v>
          </cell>
          <cell r="N417" t="str">
            <v>Fuge:</v>
          </cell>
          <cell r="O417" t="str">
            <v>Fuge:</v>
          </cell>
          <cell r="P417" t="str">
            <v>Fuge:</v>
          </cell>
        </row>
        <row r="418">
          <cell r="A418">
            <v>417</v>
          </cell>
          <cell r="B418" t="str">
            <v>Fugenausbildung</v>
          </cell>
          <cell r="C418" t="str">
            <v>joint design</v>
          </cell>
          <cell r="D418" t="str">
            <v>mise en œuvre d’un joint</v>
          </cell>
          <cell r="P418" t="str">
            <v>Fugenausbildung</v>
          </cell>
        </row>
        <row r="419">
          <cell r="A419">
            <v>418</v>
          </cell>
          <cell r="B419" t="str">
            <v>Fugenhinterlegung</v>
          </cell>
          <cell r="C419" t="str">
            <v>joint backing strip</v>
          </cell>
          <cell r="D419" t="str">
            <v>profil de joint</v>
          </cell>
          <cell r="P419" t="str">
            <v>Fugenhinterlegung</v>
          </cell>
        </row>
        <row r="420">
          <cell r="A420">
            <v>419</v>
          </cell>
          <cell r="B420" t="str">
            <v>Fugenhinterlegung (horizontal)</v>
          </cell>
          <cell r="C420" t="str">
            <v>horizontal joint backing strip</v>
          </cell>
          <cell r="D420" t="str">
            <v>profil de joint (horizontal)</v>
          </cell>
          <cell r="P420" t="str">
            <v>Fugenhinterlegung (horizontal)</v>
          </cell>
        </row>
        <row r="421">
          <cell r="A421">
            <v>420</v>
          </cell>
          <cell r="B421" t="str">
            <v>Fugenhinterlegung (vertikal)</v>
          </cell>
          <cell r="C421" t="str">
            <v>vertical joint backing strip</v>
          </cell>
          <cell r="D421" t="str">
            <v>profil de joint (vertical)</v>
          </cell>
          <cell r="P421" t="str">
            <v>Fugenhinterlegung (vertikal)</v>
          </cell>
        </row>
        <row r="422">
          <cell r="A422">
            <v>421</v>
          </cell>
          <cell r="B422" t="str">
            <v>Fugenhinterlegungsblech</v>
          </cell>
          <cell r="C422" t="str">
            <v>joint backing strip</v>
          </cell>
          <cell r="D422" t="str">
            <v>cache de profil de joint</v>
          </cell>
          <cell r="P422" t="str">
            <v>Fugenhinterlegungsblech</v>
          </cell>
        </row>
        <row r="423">
          <cell r="A423">
            <v>422</v>
          </cell>
          <cell r="B423" t="str">
            <v>Dachpaneel FX.12 (kurz; 700 × 420 mm)</v>
          </cell>
          <cell r="C423" t="str">
            <v>FX.12 roof panel, short (700 × 420 mm)</v>
          </cell>
          <cell r="D423" t="str">
            <v>panneau de toiture FX.12 (court ; 700 × 420 mm)</v>
          </cell>
          <cell r="E423" t="str">
            <v>FX.12 piccolo (700 x 420 mm)</v>
          </cell>
          <cell r="F423" t="str">
            <v>FX.12 Střešní panel malý (700 x 420 mm)</v>
          </cell>
          <cell r="G423" t="str">
            <v>FX.12 Panel dachowy mały (700 × 420 mm)</v>
          </cell>
          <cell r="H423" t="str">
            <v>FX.12 tetőfedő panel rövid (700 x 420 mm)</v>
          </cell>
          <cell r="I423" t="str">
            <v>strešný panel FX.12 krátky (700 x 420 mm)</v>
          </cell>
          <cell r="J423" t="str">
            <v>FX.12 dakpaneel kort (700 × 420 mm)</v>
          </cell>
          <cell r="K423" t="str">
            <v>fx.12 strešni panel majhen (700 x 420 mm)</v>
          </cell>
          <cell r="L423" t="str">
            <v>FX.12 takpanel kort (700 × 420 mm)</v>
          </cell>
          <cell r="M423" t="str">
            <v>FX.12 tagpanel kort (700 × 420 mm)</v>
          </cell>
          <cell r="N423" t="str">
            <v>FX.12 takpanel kort (700 × 420 mm)</v>
          </cell>
          <cell r="P423" t="str">
            <v>Dachpaneel FX.12 (kurz; 700 × 420 mm)</v>
          </cell>
        </row>
        <row r="424">
          <cell r="A424">
            <v>423</v>
          </cell>
          <cell r="B424" t="str">
            <v>Dachpaneel FX.12 (lang; 1.400 × 420 mm)</v>
          </cell>
          <cell r="C424" t="str">
            <v>FX.12 roof panel, long (1,400 × 420 mm)</v>
          </cell>
          <cell r="D424" t="str">
            <v>panneau de toiture FX.12 (long ; 1 400 × 420 mm)</v>
          </cell>
          <cell r="E424" t="str">
            <v>FX.12 grande (1.400 x 420 mm)</v>
          </cell>
          <cell r="F424" t="str">
            <v>FX.12 Střešní panel velký (1.400 x 420 mm)</v>
          </cell>
          <cell r="G424" t="str">
            <v>FX.12 Panel dachowy duży (1.400 × 420 mm)</v>
          </cell>
          <cell r="H424" t="str">
            <v>FX.12 tetőfedő panel hosszú (1.400 x 420 mm)</v>
          </cell>
          <cell r="I424" t="str">
            <v>strešný panel FX.12 dlhý (1.400 x 420 mm)</v>
          </cell>
          <cell r="J424" t="str">
            <v>FX.12 dakpaneel lang (1400 × 420 mm)</v>
          </cell>
          <cell r="K424" t="str">
            <v>fx.12 strešni panel večji (1.400 x 420 mm)</v>
          </cell>
          <cell r="L424" t="str">
            <v>FX.12 takpanel lång (1.400 × 420 mm)</v>
          </cell>
          <cell r="M424" t="str">
            <v>FX.12 tagpanel langt (1.400 × 420 mm)</v>
          </cell>
          <cell r="N424" t="str">
            <v>FX.12 takpanel langt (1400 × 420 mm)</v>
          </cell>
          <cell r="P424" t="str">
            <v>Dachpaneel FX.12 (lang; 1.400 × 420 mm)</v>
          </cell>
        </row>
        <row r="425">
          <cell r="A425">
            <v>424</v>
          </cell>
          <cell r="B425" t="str">
            <v>Gebirgsschneefangstütze</v>
          </cell>
          <cell r="C425" t="str">
            <v>mountain snow-guard bracket</v>
          </cell>
          <cell r="D425" t="str">
            <v>support de pare-neige pour rondins</v>
          </cell>
          <cell r="E425" t="str">
            <v>Staffa fermaneve per legno tondo</v>
          </cell>
          <cell r="F425" t="str">
            <v>Držák kulatiny pro zadržování sněhu</v>
          </cell>
          <cell r="G425" t="str">
            <v>hak przeciwśniegowy do warunków górskich</v>
          </cell>
          <cell r="H425" t="str">
            <v>hófogórönk tartó</v>
          </cell>
          <cell r="I425" t="str">
            <v>držiak horského zachytávača snehu pre rúrky kruhového prierezu</v>
          </cell>
          <cell r="J425" t="str">
            <v>sneeuwvangsteun voor in het gebergte</v>
          </cell>
          <cell r="K425" t="str">
            <v>nosilec za linijski snegolov</v>
          </cell>
          <cell r="L425" t="str">
            <v>snöstoppsstötta</v>
          </cell>
          <cell r="M425" t="str">
            <v>bjergsnefangstøtte</v>
          </cell>
          <cell r="N425" t="str">
            <v>fjellsnøfangerstøtte</v>
          </cell>
          <cell r="P425" t="str">
            <v>Gebirgsschneefangstütze</v>
          </cell>
        </row>
        <row r="426">
          <cell r="A426">
            <v>425</v>
          </cell>
          <cell r="B426" t="str">
            <v>Gebirgsschneefangstütze</v>
          </cell>
          <cell r="C426" t="str">
            <v>mountain snow-guard bracket</v>
          </cell>
          <cell r="D426" t="str">
            <v>support de pare-neige pour rondins</v>
          </cell>
          <cell r="F426" t="str">
            <v>držák kulatiny</v>
          </cell>
          <cell r="P426" t="str">
            <v>Gebirgsschneefangstütze</v>
          </cell>
        </row>
        <row r="427">
          <cell r="A427">
            <v>426</v>
          </cell>
          <cell r="B427" t="str">
            <v>Gefällesprung</v>
          </cell>
          <cell r="C427" t="str">
            <v>step-shaped transition</v>
          </cell>
          <cell r="D427" t="str">
            <v>Ressaut</v>
          </cell>
          <cell r="F427" t="str">
            <v>Spádový stupeň</v>
          </cell>
          <cell r="P427" t="str">
            <v>Gefällesprung</v>
          </cell>
        </row>
        <row r="428">
          <cell r="A428">
            <v>427</v>
          </cell>
          <cell r="B428" t="str">
            <v>Gefällesprungausbildung (Abtreppung)</v>
          </cell>
          <cell r="C428" t="str">
            <v>step-shaped transition formation (step work)</v>
          </cell>
          <cell r="D428" t="str">
            <v>réalisation d’un ressaut (décrochement)</v>
          </cell>
          <cell r="F428" t="str">
            <v>Detail spádového stupně</v>
          </cell>
          <cell r="P428" t="str">
            <v>Gefällesprungausbildung (Abtreppung)</v>
          </cell>
        </row>
        <row r="429">
          <cell r="A429">
            <v>428</v>
          </cell>
          <cell r="B429" t="str">
            <v>Gefällesprungausbildung mit Aufschiebling (Abtreppung)</v>
          </cell>
          <cell r="C429" t="str">
            <v>step-shaped transition formation with sprocket (step work)</v>
          </cell>
          <cell r="D429" t="str">
            <v>réalisation d’un ressaut au moyen d’un coyau (décrochement)</v>
          </cell>
          <cell r="F429" t="str">
            <v>Detail spádového stupně s náběhem</v>
          </cell>
          <cell r="P429" t="str">
            <v>Gefällesprungausbildung mit Aufschiebling (Abtreppung)</v>
          </cell>
        </row>
        <row r="430">
          <cell r="A430">
            <v>429</v>
          </cell>
          <cell r="B430" t="str">
            <v>geklebt</v>
          </cell>
          <cell r="C430" t="str">
            <v>glued</v>
          </cell>
          <cell r="D430" t="str">
            <v>collé</v>
          </cell>
          <cell r="P430" t="str">
            <v>geklebt</v>
          </cell>
        </row>
        <row r="431">
          <cell r="A431">
            <v>430</v>
          </cell>
          <cell r="B431" t="str">
            <v>geklebter Einhängstreifen</v>
          </cell>
          <cell r="C431" t="str">
            <v>bonded mounting strip</v>
          </cell>
          <cell r="D431" t="str">
            <v>bande d’accrochage collée</v>
          </cell>
          <cell r="F431" t="str">
            <v>zatahovací pás lepený</v>
          </cell>
          <cell r="P431" t="str">
            <v>geklebter Einhängstreifen</v>
          </cell>
        </row>
        <row r="432">
          <cell r="A432">
            <v>431</v>
          </cell>
          <cell r="B432" t="str">
            <v>Gesimswinkel</v>
          </cell>
          <cell r="C432" t="str">
            <v>cornice angle</v>
          </cell>
          <cell r="D432" t="str">
            <v>angle de corniche</v>
          </cell>
          <cell r="F432" t="str">
            <v>oplechování římsy</v>
          </cell>
          <cell r="P432" t="str">
            <v>Gesimswinkel</v>
          </cell>
        </row>
        <row r="433">
          <cell r="A433">
            <v>432</v>
          </cell>
          <cell r="B433" t="str">
            <v>Giebelstreifen</v>
          </cell>
          <cell r="C433" t="str">
            <v>verge flashing</v>
          </cell>
          <cell r="D433" t="str">
            <v>bande de rive</v>
          </cell>
          <cell r="F433" t="str">
            <v>závětrná lišta</v>
          </cell>
          <cell r="P433" t="str">
            <v>Giebelstreifen</v>
          </cell>
        </row>
        <row r="434">
          <cell r="A434">
            <v>433</v>
          </cell>
          <cell r="B434" t="str">
            <v>glatt</v>
          </cell>
          <cell r="C434" t="str">
            <v>smooth</v>
          </cell>
          <cell r="D434" t="str">
            <v>lisse</v>
          </cell>
          <cell r="E434" t="str">
            <v>liscia</v>
          </cell>
          <cell r="F434" t="str">
            <v>Hladký</v>
          </cell>
          <cell r="G434" t="str">
            <v>Gładka</v>
          </cell>
          <cell r="H434" t="str">
            <v>sima</v>
          </cell>
          <cell r="I434" t="str">
            <v>Hladký</v>
          </cell>
          <cell r="J434" t="str">
            <v>glad</v>
          </cell>
          <cell r="K434" t="str">
            <v>gladka</v>
          </cell>
          <cell r="L434" t="str">
            <v>slät</v>
          </cell>
          <cell r="M434" t="str">
            <v>glat</v>
          </cell>
          <cell r="N434" t="str">
            <v>glatt</v>
          </cell>
          <cell r="P434" t="str">
            <v>glatt</v>
          </cell>
        </row>
        <row r="435">
          <cell r="A435">
            <v>434</v>
          </cell>
          <cell r="B435" t="str">
            <v>Gleithaft für Profilwelle</v>
          </cell>
          <cell r="C435" t="str">
            <v>sliding clip for ripple profile (PREFA)</v>
          </cell>
          <cell r="D435" t="str">
            <v>patte de fixation coulissante pour profil sinus</v>
          </cell>
          <cell r="P435" t="str">
            <v>Gleithaft für Profilwelle</v>
          </cell>
        </row>
        <row r="436">
          <cell r="A436">
            <v>435</v>
          </cell>
          <cell r="B436" t="str">
            <v>Gleithaft für Zackenprofil</v>
          </cell>
          <cell r="C436" t="str">
            <v>sliding clip for serrated profile (PREFA)</v>
          </cell>
          <cell r="D436" t="str">
            <v>patte de fixation coulissante pour profil triangle</v>
          </cell>
          <cell r="P436" t="str">
            <v>Gleithaft für Zackenprofil</v>
          </cell>
        </row>
        <row r="437">
          <cell r="A437">
            <v>436</v>
          </cell>
          <cell r="B437" t="str">
            <v>Gleitpunkt</v>
          </cell>
          <cell r="C437" t="str">
            <v>sliding point</v>
          </cell>
          <cell r="D437" t="str">
            <v>point coulissant</v>
          </cell>
          <cell r="P437" t="str">
            <v>Gleitpunkt</v>
          </cell>
        </row>
        <row r="438">
          <cell r="A438">
            <v>437</v>
          </cell>
          <cell r="B438" t="str">
            <v>GP = Gleitpunkt</v>
          </cell>
          <cell r="C438" t="str">
            <v>GP = sliding point</v>
          </cell>
          <cell r="D438" t="str">
            <v>PC = point coulissant</v>
          </cell>
          <cell r="P438" t="str">
            <v>GP = Gleitpunkt</v>
          </cell>
        </row>
        <row r="439">
          <cell r="A439">
            <v>438</v>
          </cell>
          <cell r="B439" t="str">
            <v>Grat- und Firstlatte, 30 mm breit (Höhe nach Dachneigung verschieden)</v>
          </cell>
          <cell r="C439" t="str">
            <v>hip and ridge batten, 30 mm wide (height may differ according to roof gradient)</v>
          </cell>
          <cell r="D439" t="str">
            <v>panne faîtière et chevron d’arêtier (largeur : 30 mm ; hauteur variable en fonction de la pente du toit)</v>
          </cell>
          <cell r="F439" t="str">
            <v>hřebenová/nárožní lať, šířka 30 mm (výška dle sklonu střechy)</v>
          </cell>
          <cell r="P439" t="str">
            <v>Grat- und Firstlatte, 30 mm breit (Höhe nach Dachneigung verschieden)</v>
          </cell>
        </row>
        <row r="440">
          <cell r="A440">
            <v>439</v>
          </cell>
          <cell r="B440" t="str">
            <v>Grat- und Firstreiter</v>
          </cell>
          <cell r="C440" t="str">
            <v>hip and ridge cap</v>
          </cell>
          <cell r="D440" t="str">
            <v>faîtière et arêtier</v>
          </cell>
          <cell r="F440" t="str">
            <v>hřebenáč malý</v>
          </cell>
          <cell r="P440" t="str">
            <v>Grat- und Firstreiter</v>
          </cell>
        </row>
        <row r="441">
          <cell r="A441">
            <v>440</v>
          </cell>
          <cell r="B441" t="str">
            <v>Grat- und Firstreiter (500 × 1,00 mm; stucco) inkl. Niro-Schraube 4,5 × 45 mm und Dichtscheibe</v>
          </cell>
          <cell r="C441" t="str">
            <v>hip and ridge cap (500 × 1.00 mm), stucco
including stainless steel screw (4.5 × 45 mm) and sealing washer</v>
          </cell>
          <cell r="D441" t="str">
            <v>faîtière et arêtier (500 × 1,00 mm ; stucco) fourni avec vis inox 4,5 × 45 mm et rondelle d’étanchéité</v>
          </cell>
          <cell r="E441" t="str">
            <v>Copricolmo/Displuvio 500 x 1,00 mm, goffrato.
Incl.  Vite inox 4,5x45mm rondella di tenuta</v>
          </cell>
          <cell r="F441" t="str">
            <v>Hřebenáč malý 500 x 1,00 mm stucco
včetně nerez. vrutu 4,5x45mm a těsnící podložky</v>
          </cell>
          <cell r="G441" t="str">
            <v>gąsior dachowy (500 × 1.00 mm), stucco
z wkrętami ze stali nierdzewnej (4.5 × 45 mm) i uszczelnieniem</v>
          </cell>
          <cell r="H441" t="str">
            <v>él- és taréjgerinc elem 500 x 1,00 mm stukkó, 4,5x45mm rozsdamentes csavarral és tömítő alátéttel</v>
          </cell>
          <cell r="I441" t="str">
            <v>hrebenáč na hreneň resp. na nárožie, 500 x 1,00 mm, stucco
vrátane nerezovej skrutky 4,5 x 45mm s tesniacou podložkou</v>
          </cell>
          <cell r="J441" t="str">
            <v>graat- en vorstafdekking 500 x 1,00 mm stucco
incl. Niro-schroef 4,5 x 45 mm en afdichtingschijf</v>
          </cell>
          <cell r="K441" t="str">
            <v>grebenski slemenjak 500 x 1,00 mm, stucco, vklj. S klepraskimi nerjavečimi vijaki 4,5 x 45 mmin podložko</v>
          </cell>
          <cell r="L441" t="str">
            <v>nockpanna 500 x 1,00 mm stuckatur inkl. Niro-skruv 4,5 x 45 mm och tätningsbricka</v>
          </cell>
          <cell r="M441" t="str">
            <v>rygnings- og mønningsrytter 500 x 1,00 mm stucco
inkl. Niro-skrue 4,5x45 mm og tætningsskive</v>
          </cell>
          <cell r="N441" t="str">
            <v>mønestein 500 x 1,00 mm stucco
inkl. skrue i rustfritt stål 4,5x45mm og tetningsskive</v>
          </cell>
          <cell r="P441" t="str">
            <v>Grat- und Firstreiter (500 × 1,00 mm; stucco) inkl. Niro-Schraube 4,5 × 45 mm und Dichtscheibe</v>
          </cell>
        </row>
        <row r="442">
          <cell r="A442">
            <v>441</v>
          </cell>
          <cell r="B442" t="str">
            <v>Gratreitervorkopf (stucco)</v>
          </cell>
          <cell r="C442" t="str">
            <v>hip and ridge cap, end piece, stucco</v>
          </cell>
          <cell r="D442" t="str">
            <v>about d’arêtier (stucco)</v>
          </cell>
          <cell r="E442" t="str">
            <v>Testata per copricolmo/Displuvio, goffrata</v>
          </cell>
          <cell r="F442" t="str">
            <v>Ukončovací hřebenáč stucco</v>
          </cell>
          <cell r="G442" t="str">
            <v>końcówka gąsiora, stucco</v>
          </cell>
          <cell r="H442" t="str">
            <v>kezdő elem él- és taréjgerinc elemhez stukkó</v>
          </cell>
          <cell r="I442" t="str">
            <v>hrebenáč na hrebeň reps. na nárožie, prvok na začiatok alebo ukončenie hrebeňa resp. nárožia, stucco</v>
          </cell>
          <cell r="J442" t="str">
            <v>graat-/vorstafdekking begin-/eindstuk stucco</v>
          </cell>
          <cell r="K442" t="str">
            <v xml:space="preserve">polkrožni začetni grebenski slemenjak </v>
          </cell>
          <cell r="L442" t="str">
            <v>nockpanna, start-/ändstycke stuckatur</v>
          </cell>
          <cell r="M442" t="str">
            <v>rygnings-/mønningsrytter start-/slutstykke stucco</v>
          </cell>
          <cell r="N442" t="str">
            <v>mønestein start-/endestykke stucco</v>
          </cell>
          <cell r="P442" t="str">
            <v>Gratreitervorkopf (stucco)</v>
          </cell>
        </row>
        <row r="443">
          <cell r="A443">
            <v>442</v>
          </cell>
          <cell r="B443" t="str">
            <v>Grundlage: ÖNORM B 1991-1-3 und EN 1991-1-3</v>
          </cell>
          <cell r="C443" t="str">
            <v>Basic principle: ÖNORM B 1991-1-3 and EN 1991-1-3</v>
          </cell>
          <cell r="D443" t="str">
            <v>Normes de référence : ÖNORM B 1991-1-3 et EN 1991-1-3</v>
          </cell>
          <cell r="F443" t="str">
            <v>Podklad: ÖNORM B 1991-1-3 und EN 1991-1-3</v>
          </cell>
          <cell r="P443" t="str">
            <v>Grundlage: ÖNORM B 1991-1-3 und EN 1991-1-3</v>
          </cell>
        </row>
        <row r="444">
          <cell r="A444">
            <v>443</v>
          </cell>
          <cell r="B444" t="str">
            <v>Gummidichtung für Anschluss der Ablaufrohre und Muffen ins HT- oder KG-Rohr</v>
          </cell>
          <cell r="C444" t="str">
            <v>rubber seal for connecting the downpipes and sleeves to the high-temperature and foul drainage pipe</v>
          </cell>
          <cell r="D444" t="str">
            <v>joint en caoutchouc pour le raccordement des tuyaux de descente et des manchons de jonction aux tuyaux haute température ou aux canalisations souterraines.</v>
          </cell>
          <cell r="E444" t="str">
            <v>Guarnizione in gomma per raccordo del pluviale al tubo HT o KG</v>
          </cell>
          <cell r="P444" t="str">
            <v>Gummidichtung für Anschluss der Ablaufrohre und Muffen ins HT- oder KG-Rohr</v>
          </cell>
        </row>
        <row r="445">
          <cell r="A445">
            <v>444</v>
          </cell>
          <cell r="B445" t="str">
            <v>Gummidichtung passend für HT/KG (NW 110 mm)</v>
          </cell>
          <cell r="C445" t="str">
            <v>suitable for high-temperature and foul drainage pipe (nominal size 110 mm)</v>
          </cell>
          <cell r="D445" t="str">
            <v>joint en caoutchouc compatible tuyaux HT et canalisations souterraines (DN 110 mm)</v>
          </cell>
          <cell r="E445" t="str">
            <v>Guarnizione in gomma per raccordi al tubo HT/KG NW 110 mm</v>
          </cell>
          <cell r="F445" t="str">
            <v>Gumové těsnění pro zaústění do HT/KG DN 110 mm</v>
          </cell>
          <cell r="G445" t="str">
            <v>do rury wywiewnej kanalizacji  (średnica nominalna  110 mm) ????</v>
          </cell>
          <cell r="H445" t="str">
            <v>gumitömítés 110 mm-es PVC csőhöz</v>
          </cell>
          <cell r="I445" t="str">
            <v>gumové tesnenie sedí pre PVC DN 110 mm</v>
          </cell>
          <cell r="J445" t="str">
            <v>rubberdichting geschikt voor HT/KG (NW 110 mm)</v>
          </cell>
          <cell r="K445" t="str">
            <v>gumijasto tesnilo za HAT/KG NW 110 mm</v>
          </cell>
          <cell r="L445" t="str">
            <v>gummitätning lämplig för HT/KG (NV 110 mm)</v>
          </cell>
          <cell r="M445" t="str">
            <v>gummitætning passer til HT/KG (NW 110 mm)</v>
          </cell>
          <cell r="N445" t="str">
            <v>gummitetning passer til HT/KG (NW 110 mm)</v>
          </cell>
          <cell r="P445" t="str">
            <v>Gummidichtung passend für HT/KG (NW 110 mm)</v>
          </cell>
        </row>
        <row r="446">
          <cell r="A446">
            <v>445</v>
          </cell>
          <cell r="B446" t="str">
            <v>H</v>
          </cell>
          <cell r="C446" t="str">
            <v>H</v>
          </cell>
          <cell r="D446" t="str">
            <v>H</v>
          </cell>
          <cell r="P446" t="str">
            <v>H</v>
          </cell>
        </row>
        <row r="447">
          <cell r="A447">
            <v>446</v>
          </cell>
          <cell r="B447" t="str">
            <v>Haft</v>
          </cell>
          <cell r="C447" t="str">
            <v>clip</v>
          </cell>
          <cell r="D447" t="str">
            <v>patte de fixation</v>
          </cell>
          <cell r="F447" t="str">
            <v>příponka</v>
          </cell>
          <cell r="P447" t="str">
            <v>Haft</v>
          </cell>
        </row>
        <row r="448">
          <cell r="A448">
            <v>447</v>
          </cell>
          <cell r="B448" t="str">
            <v>Haft (Fix- oder Schiebehaft)</v>
          </cell>
          <cell r="C448" t="str">
            <v>clip (preformed fixed clip or sliding clip) – PREFA</v>
          </cell>
          <cell r="D448" t="str">
            <v>patte de fixation (fixe ou coulissante)</v>
          </cell>
          <cell r="P448" t="str">
            <v>Haft (Fix- oder Schiebehaft)</v>
          </cell>
        </row>
        <row r="449">
          <cell r="A449">
            <v>448</v>
          </cell>
          <cell r="B449" t="str">
            <v>Hafte</v>
          </cell>
          <cell r="C449" t="str">
            <v>clips</v>
          </cell>
          <cell r="D449" t="str">
            <v>pattes de fixation</v>
          </cell>
          <cell r="F449" t="str">
            <v>příponky</v>
          </cell>
          <cell r="P449" t="str">
            <v>Hafte</v>
          </cell>
        </row>
        <row r="450">
          <cell r="A450">
            <v>449</v>
          </cell>
          <cell r="B450" t="str">
            <v>Haftemagazin zum Nachladen für Bull-Tack-Nagler 80 Stk./Haftemagazin; 30 Mag./Karton</v>
          </cell>
          <cell r="C450" t="str">
            <v>clip magazine for reloading the Bull Tack Power nail gun
80 clips per magazine, 30 magazines per box</v>
          </cell>
          <cell r="D450" t="str">
            <v>chargeur de pattes de fixation pour remplir le chargeur de la cloueuse Bull Tack 80 pattes par chargeur ; 30 chargeurs par carton</v>
          </cell>
          <cell r="E450" t="str">
            <v>Caricatore di graffette per sparachiodi Bull Tack
80 Stk/Haftemagazin, 30 Mag/Karton_IT</v>
          </cell>
          <cell r="F450" t="str">
            <v>Zásobník příponek pro doplnění Bull Tack nastřelovačky hřebíků
80 ks/zásobník, 30 zásobníků/krabice</v>
          </cell>
          <cell r="G450" t="str">
            <v>Magazynki do załadunku pistoletu Bull Tack Power
80 zszywek w magazynku, 30 magazynków w opak.</v>
          </cell>
          <cell r="H450" t="str">
            <v>Hafter tár Bull Tack  szögbelövőhöz 80db/tár, 30 tár/doboz</v>
          </cell>
          <cell r="I450" t="str">
            <v>Zásobník na príponky pro doplnenie Bull Tack zásobníka
80 ks/zásobník, 30 zásobníkov/krabica</v>
          </cell>
          <cell r="J450" t="str">
            <v>Klinknagelmagazijn voor het bijvullen van Bull Tack spijkerpistool
80 stks./klinknagelmagazijn, 30 mag/doos</v>
          </cell>
          <cell r="K450" t="str">
            <v>magazin s sidri Bull Tack 80 kos/magazin, 30 mag/škatlo</v>
          </cell>
          <cell r="L450" t="str">
            <v>Häftmagasin för efterladdning av Bull Tack-häftmaskin
80 st./häftmagasin, 30 magasin/kartong</v>
          </cell>
          <cell r="M450" t="str">
            <v>Spændemagasin til opfyldning af Bull Tack sømpistol
80 stk./spændemagasin, 30 mag./karton</v>
          </cell>
          <cell r="N450" t="str">
            <v>Brakettmagasin for etterlading Bull Tack-spikerpistol
80 stk./brakettmagasin, 30 mag./kartong</v>
          </cell>
          <cell r="P450" t="str">
            <v>Haftemagazin zum Nachladen für Bull-Tack-Nagler 80 Stk./Haftemagazin; 30 Mag./Karton</v>
          </cell>
        </row>
        <row r="451">
          <cell r="A451">
            <v>450</v>
          </cell>
          <cell r="B451" t="str">
            <v>Haftstreifen</v>
          </cell>
          <cell r="C451" t="str">
            <v>cleat strip</v>
          </cell>
          <cell r="D451" t="str">
            <v>bande d’accrochage</v>
          </cell>
          <cell r="F451" t="str">
            <v>upevňovací pás</v>
          </cell>
          <cell r="P451" t="str">
            <v>Haftstreifen</v>
          </cell>
        </row>
        <row r="452">
          <cell r="A452">
            <v>451</v>
          </cell>
          <cell r="B452" t="str">
            <v>Haftstreifen (Halteblech)</v>
          </cell>
          <cell r="C452" t="str">
            <v>cleat strip</v>
          </cell>
          <cell r="D452" t="str">
            <v>bande d’accrochage</v>
          </cell>
          <cell r="F452" t="str">
            <v>upevňovací pás</v>
          </cell>
          <cell r="P452" t="str">
            <v>Haftstreifen (Halteblech)</v>
          </cell>
        </row>
        <row r="453">
          <cell r="A453">
            <v>452</v>
          </cell>
          <cell r="B453" t="str">
            <v>Halbfirstausbildung</v>
          </cell>
          <cell r="C453" t="str">
            <v>half-ridge construction</v>
          </cell>
          <cell r="D453" t="str">
            <v>réalisation d’une demi-faîtière</v>
          </cell>
          <cell r="F453" t="str">
            <v>Hřeben pultové střechy</v>
          </cell>
          <cell r="P453" t="str">
            <v>Halbfirstausbildung</v>
          </cell>
        </row>
        <row r="454">
          <cell r="A454">
            <v>453</v>
          </cell>
          <cell r="B454" t="str">
            <v>Halteklemme</v>
          </cell>
          <cell r="C454" t="str">
            <v>fastener</v>
          </cell>
          <cell r="D454" t="str">
            <v>clip de fixation</v>
          </cell>
          <cell r="E454" t="str">
            <v>Staffa di fissaggio</v>
          </cell>
          <cell r="F454" t="str">
            <v>Excentrický držák</v>
          </cell>
          <cell r="G454" t="str">
            <v>łącznik</v>
          </cell>
          <cell r="H454" t="str">
            <v>rögzítő elem</v>
          </cell>
          <cell r="I454" t="str">
            <v>montážna svorka</v>
          </cell>
          <cell r="J454" t="str">
            <v>bevestigingsklem</v>
          </cell>
          <cell r="K454" t="str">
            <v>ojačitveno streme za alu strešne žlebove</v>
          </cell>
          <cell r="L454" t="str">
            <v>fästklammer</v>
          </cell>
          <cell r="M454" t="str">
            <v>holdeklemme</v>
          </cell>
          <cell r="N454" t="str">
            <v>festeklemme</v>
          </cell>
          <cell r="P454" t="str">
            <v>Halteklemme</v>
          </cell>
        </row>
        <row r="455">
          <cell r="A455">
            <v>454</v>
          </cell>
          <cell r="B455" t="str">
            <v>Haltestreifen</v>
          </cell>
          <cell r="C455" t="str">
            <v>fixing strip</v>
          </cell>
          <cell r="D455" t="str">
            <v>bande de maintien</v>
          </cell>
          <cell r="F455" t="str">
            <v>upevňovací pás</v>
          </cell>
          <cell r="P455" t="str">
            <v>Haltestreifen</v>
          </cell>
        </row>
        <row r="456">
          <cell r="A456">
            <v>455</v>
          </cell>
          <cell r="B456" t="str">
            <v>Haltewinkel</v>
          </cell>
          <cell r="C456" t="str">
            <v>flashing strip</v>
          </cell>
          <cell r="D456" t="str">
            <v>équerre-support</v>
          </cell>
          <cell r="P456" t="str">
            <v>Haltewinkel</v>
          </cell>
        </row>
        <row r="457">
          <cell r="A457">
            <v>456</v>
          </cell>
          <cell r="B457" t="str">
            <v>Haltewinkel gekantet</v>
          </cell>
          <cell r="C457" t="str">
            <v>continuous pre-formed supporting flashing strip</v>
          </cell>
          <cell r="D457" t="str">
            <v>équerre-support repliée</v>
          </cell>
          <cell r="P457" t="str">
            <v>Haltewinkel gekantet</v>
          </cell>
        </row>
        <row r="458">
          <cell r="A458">
            <v>457</v>
          </cell>
          <cell r="B458" t="str">
            <v>Hängerinnen-Dila mit Wulst und Blende</v>
          </cell>
          <cell r="C458" t="str">
            <v>hanging gutter expansion joint with bead and cover plate</v>
          </cell>
          <cell r="D458" t="str">
            <v>joint de dilatation avec boudin et cache (gouttière demi-ronde)</v>
          </cell>
          <cell r="E458" t="str">
            <v>Elemento di dilatazione per canale con ricciolo e scossalina</v>
          </cell>
          <cell r="F458" t="str">
            <v>Žlabová dilatace s návalkou a krytem gumy</v>
          </cell>
          <cell r="G458" t="str">
            <v xml:space="preserve">Rynna wisząca z połączeniem i kolanem z przykryciem </v>
          </cell>
          <cell r="H458" t="str">
            <v>függő ereszcsatorna dilatációs elem takaróelemmel</v>
          </cell>
          <cell r="I458" t="str">
            <v>dilatačný prvok polkruhového zľabu s návalkom a krytom</v>
          </cell>
          <cell r="J458" t="str">
            <v>hanggoot-Dila met rand en kap</v>
          </cell>
          <cell r="K458" t="str">
            <v>dilatacija za polokrogli žleb z zaslonko in zavitkom</v>
          </cell>
          <cell r="L458" t="str">
            <v>expanderingsskarv för hängränna med vulst och täckkåpebleck</v>
          </cell>
          <cell r="M458" t="str">
            <v>hængerendeudvidelse med vulst og blænde</v>
          </cell>
          <cell r="N458" t="str">
            <v>skjøtestykke for takrenne med vulst og dekkplate</v>
          </cell>
          <cell r="P458" t="str">
            <v>Hängerinnen-Dila mit Wulst und Blende</v>
          </cell>
        </row>
        <row r="459">
          <cell r="A459">
            <v>458</v>
          </cell>
          <cell r="B459" t="str">
            <v>Hängerinnen-Dila ohne Wulst und Blende</v>
          </cell>
          <cell r="C459" t="str">
            <v>hanging gutter expansion joint without bead or cover plate</v>
          </cell>
          <cell r="D459" t="str">
            <v>joint de dilatation sans boudin ni cache (gouttière demi-ronde)</v>
          </cell>
          <cell r="E459" t="str">
            <v>Elemento di dilatazione per canale senza ricciolo e scossalina</v>
          </cell>
          <cell r="F459" t="str">
            <v>Žlabová dilatace bez návalky a krytu gumy</v>
          </cell>
          <cell r="G459" t="str">
            <v>Rynna wisząca z połączeniem bez kolana z przykryciem</v>
          </cell>
          <cell r="H459" t="str">
            <v>függő ereszcsatorna dilatációs elem takaróelem nélkül</v>
          </cell>
          <cell r="I459" t="str">
            <v>dilatačný prvok polkruhového zľabu bez návalku a krytu</v>
          </cell>
          <cell r="J459" t="str">
            <v>hanggoot-Dila zonder rand en kap</v>
          </cell>
          <cell r="K459" t="str">
            <v>dilatacija za polokrogli žleb brez zaslonke in zavitka</v>
          </cell>
          <cell r="L459" t="str">
            <v>expanderingsskarv för hängränna utan vulst och täckkåpebleck</v>
          </cell>
          <cell r="M459" t="str">
            <v>hængerendeudvidelse uden vulst og blænde</v>
          </cell>
          <cell r="N459" t="str">
            <v>skjøtestykke for takrenne uten vulst og dekkplate</v>
          </cell>
          <cell r="P459" t="str">
            <v>Hängerinnen-Dila ohne Wulst und Blende</v>
          </cell>
        </row>
        <row r="460">
          <cell r="A460">
            <v>459</v>
          </cell>
          <cell r="B460" t="str">
            <v>Hauerbuckel; zum Abdecken von Befestigungsmitteln</v>
          </cell>
          <cell r="C460" t="str">
            <v>domed cap, for covering fasteners</v>
          </cell>
          <cell r="D460" t="str">
            <v>capuchon de protection, protection anticorrosion pour les éléments de fixation (vis, etc.)</v>
          </cell>
          <cell r="E460" t="str">
            <v>Borchia coprivite, per mascherare le teste delle viti di fissaggio</v>
          </cell>
          <cell r="F460" t="str">
            <v>Krytka kotvících prvků</v>
          </cell>
          <cell r="G460" t="str">
            <v>Maskownica wkręt</v>
          </cell>
          <cell r="H460" t="str">
            <v>lyuktakaró sapka</v>
          </cell>
          <cell r="I460" t="str">
            <v>krytka kotviacich prvkov</v>
          </cell>
          <cell r="J460" t="str">
            <v>slagdop, voor het afdekken van bevestigingsmiddelen</v>
          </cell>
          <cell r="K460" t="str">
            <v>pokrivna kapa, za prekrivanje pritrdilnih sredstev</v>
          </cell>
          <cell r="L460" t="str">
            <v>täckkåpa, för täckning av fästmedel</v>
          </cell>
          <cell r="M460" t="str">
            <v>dækplade, til afdækning af fastgørelsesmidler</v>
          </cell>
          <cell r="N460" t="str">
            <v>skålformet deksel, til å dekke festemidler</v>
          </cell>
          <cell r="P460" t="str">
            <v>Hauerbuckel; zum Abdecken von Befestigungsmitteln</v>
          </cell>
        </row>
        <row r="461">
          <cell r="A461">
            <v>460</v>
          </cell>
          <cell r="B461" t="str">
            <v>Hellgrau/Hellgrau</v>
          </cell>
          <cell r="C461" t="str">
            <v>light grey/light grey</v>
          </cell>
          <cell r="D461" t="str">
            <v>gris souris/gris souris</v>
          </cell>
          <cell r="E461" t="str">
            <v>grigio chiaro/grigio chiaro</v>
          </cell>
          <cell r="F461" t="str">
            <v>světle šedá/světle šedá</v>
          </cell>
          <cell r="G461" t="str">
            <v>jasnoszary / jasnoszary</v>
          </cell>
          <cell r="H461" t="str">
            <v>világosszürke/világosszürke</v>
          </cell>
          <cell r="I461" t="str">
            <v>svetlošedá/svetlošedá</v>
          </cell>
          <cell r="J461" t="str">
            <v>lichtgrijs/lichtgrijs</v>
          </cell>
          <cell r="K461" t="str">
            <v>svetlo siva/svetlo siva)</v>
          </cell>
          <cell r="L461" t="str">
            <v>ljusgrå/ljusgrå</v>
          </cell>
          <cell r="M461" t="str">
            <v>lys grå/lys grå</v>
          </cell>
          <cell r="N461" t="str">
            <v>lys grå/lys grå</v>
          </cell>
          <cell r="P461" t="str">
            <v>Hellgrau/Hellgrau</v>
          </cell>
        </row>
        <row r="462">
          <cell r="A462">
            <v>461</v>
          </cell>
          <cell r="B462" t="str">
            <v>Diese Anschlussmöglichkeit wird an bereits bestehenden WDVS-Fassaden empfohlen.</v>
          </cell>
          <cell r="C462" t="str">
            <v>This type of flashing is recommended for façades with existing external thermal insulation cladding systems (ETICS).</v>
          </cell>
          <cell r="D462" t="str">
            <v>Il est recommandé d’utiliser ce type de raccordement pour les façades ITE existantes.</v>
          </cell>
          <cell r="F462" t="str">
            <v>Tato varianta napojení se doporučuje u již zateplených stěn.</v>
          </cell>
          <cell r="P462" t="str">
            <v>Diese Anschlussmöglichkeit wird an bereits bestehenden WDVS-Fassaden empfohlen.</v>
          </cell>
        </row>
        <row r="463">
          <cell r="A463">
            <v>462</v>
          </cell>
          <cell r="B463" t="str">
            <v>Holzkonstruktion</v>
          </cell>
          <cell r="C463" t="str">
            <v>wooden structure</v>
          </cell>
          <cell r="D463" t="str">
            <v>construction en bois</v>
          </cell>
          <cell r="F463" t="str">
            <v>dřevěná konstrukce</v>
          </cell>
          <cell r="P463" t="str">
            <v>Holzkonstruktion</v>
          </cell>
        </row>
        <row r="464">
          <cell r="A464">
            <v>463</v>
          </cell>
          <cell r="B464" t="str">
            <v>Holzrahmen (Innenmaß: 595 × 595 mm)</v>
          </cell>
          <cell r="C464" t="str">
            <v>Wodden frame (inside dimensions: 595x595 mm)</v>
          </cell>
          <cell r="D464" t="str">
            <v>châssis en bois (dimensions intérieures : 595 × 595 mm)</v>
          </cell>
          <cell r="E464" t="str">
            <v>Telaio in legno (dimensioni interne: 595x595 mm)</v>
          </cell>
          <cell r="P464" t="str">
            <v>Holzrahmen (Innenmaß: 595 × 595 mm)</v>
          </cell>
        </row>
        <row r="465">
          <cell r="A465">
            <v>464</v>
          </cell>
          <cell r="B465" t="str">
            <v>Holzrahmen (Innenmaß: 600 × 600 mm)</v>
          </cell>
          <cell r="C465" t="str">
            <v>wooden frame (internal dimensions: 600 × 600 mm)</v>
          </cell>
          <cell r="D465" t="str">
            <v>châssis en bois (dimensions intérieures : 600 × 600 mm)</v>
          </cell>
          <cell r="E465" t="str">
            <v>Telaio in legno
(misura interna 600 x 600 mm)</v>
          </cell>
          <cell r="F465" t="str">
            <v>Dřevěný rám (vnitřní rozměr 600 x 600 mm)</v>
          </cell>
          <cell r="G465" t="str">
            <v>rama drewniana (wymiary wew. 600 x 600 mm)</v>
          </cell>
          <cell r="H465" t="str">
            <v>fakeret
(belső méret 600 x 600 mm)</v>
          </cell>
          <cell r="I465" t="str">
            <v>drevený rám
(vnutorný rozmer 600 x 600 mm)</v>
          </cell>
          <cell r="J465" t="str">
            <v>houten frame
(binnenmaat 600 x 600 mm)</v>
          </cell>
          <cell r="K465" t="str">
            <v>leseni okvir za zasilno strešno okno (notranja mera 600 x 600 mm)</v>
          </cell>
          <cell r="L465" t="str">
            <v>träram (invändigt mått 600 x 600 mm)</v>
          </cell>
          <cell r="M465" t="str">
            <v>træramme
(indvendigt mål 600 x 600 mm)</v>
          </cell>
          <cell r="N465" t="str">
            <v>treramme
(innvendig mål 600 x 600 mm)</v>
          </cell>
          <cell r="P465" t="str">
            <v>Holzrahmen (Innenmaß: 600 × 600 mm)</v>
          </cell>
        </row>
        <row r="466">
          <cell r="A466">
            <v>465</v>
          </cell>
          <cell r="B466" t="str">
            <v>horizontaler Holzriegel</v>
          </cell>
          <cell r="C466" t="str">
            <v>nogging piece</v>
          </cell>
          <cell r="D466" t="str">
            <v>contre-lattage horizontal</v>
          </cell>
          <cell r="P466" t="str">
            <v>horizontaler Holzriegel</v>
          </cell>
        </row>
        <row r="467">
          <cell r="A467">
            <v>466</v>
          </cell>
          <cell r="B467" t="str">
            <v>Horizontalschnitt</v>
          </cell>
          <cell r="C467" t="str">
            <v>horizontal cross-section</v>
          </cell>
          <cell r="D467" t="str">
            <v>section horizontale</v>
          </cell>
          <cell r="P467" t="str">
            <v>Horizontalschnitt</v>
          </cell>
        </row>
        <row r="468">
          <cell r="A468">
            <v>467</v>
          </cell>
          <cell r="B468" t="str">
            <v>Horizontalschnitt – Außeneckausbildung</v>
          </cell>
          <cell r="C468" t="str">
            <v>horizontal cross-section – construction of external corner</v>
          </cell>
          <cell r="D468" t="str">
            <v>section horizontale — mise en œuvre d’un angle sortant</v>
          </cell>
          <cell r="P468" t="str">
            <v>Horizontalschnitt – Außeneckausbildung</v>
          </cell>
        </row>
        <row r="469">
          <cell r="A469">
            <v>468</v>
          </cell>
          <cell r="B469" t="str">
            <v>Horizontalschnitt – Außenecke</v>
          </cell>
          <cell r="C469" t="str">
            <v>horizontal cross-section – external corner</v>
          </cell>
          <cell r="D469" t="str">
            <v>section horizontale — angle sortant</v>
          </cell>
          <cell r="P469" t="str">
            <v>Horizontalschnitt – Außenecke</v>
          </cell>
        </row>
        <row r="470">
          <cell r="A470">
            <v>469</v>
          </cell>
          <cell r="B470" t="str">
            <v>Horizontalschnitt – Außenecke (Variante 1)</v>
          </cell>
          <cell r="C470" t="str">
            <v>horizontal cross-section – external corner (variant 1)</v>
          </cell>
          <cell r="D470" t="str">
            <v>section horizontale — angle sortant (variante 1)</v>
          </cell>
          <cell r="P470" t="str">
            <v>Horizontalschnitt – Außenecke (Variante 1)</v>
          </cell>
        </row>
        <row r="471">
          <cell r="A471">
            <v>470</v>
          </cell>
          <cell r="B471" t="str">
            <v>Horizontalschnitt – Außenecke (Variante 2)</v>
          </cell>
          <cell r="C471" t="str">
            <v>horizontal cross-section – external corner (variant 2)</v>
          </cell>
          <cell r="D471" t="str">
            <v>section horizontale — angle sortant (variante 2)</v>
          </cell>
          <cell r="P471" t="str">
            <v>Horizontalschnitt – Außenecke (Variante 2)</v>
          </cell>
        </row>
        <row r="472">
          <cell r="A472">
            <v>471</v>
          </cell>
          <cell r="B472" t="str">
            <v>Horizontalschnitt – Fensterlaibung</v>
          </cell>
          <cell r="C472" t="str">
            <v>horizontal cross-section – window reveals</v>
          </cell>
          <cell r="D472" t="str">
            <v>section horizontale — tableau de fenêtre</v>
          </cell>
          <cell r="P472" t="str">
            <v>Horizontalschnitt – Fensterlaibung</v>
          </cell>
        </row>
        <row r="473">
          <cell r="A473">
            <v>472</v>
          </cell>
          <cell r="B473" t="str">
            <v>Horizontalschnitt – Fensterlaibung (Variante 1)</v>
          </cell>
          <cell r="C473" t="str">
            <v>horizontal cross-section – window reveals (variant 1)</v>
          </cell>
          <cell r="D473" t="str">
            <v>section horizontale — tableau de fenêtre (variante 1)</v>
          </cell>
          <cell r="P473" t="str">
            <v>Horizontalschnitt – Fensterlaibung (Variante 1)</v>
          </cell>
        </row>
        <row r="474">
          <cell r="A474">
            <v>473</v>
          </cell>
          <cell r="B474" t="str">
            <v>Horizontalschnitt – Fensterlaibung (Variante 2)</v>
          </cell>
          <cell r="C474" t="str">
            <v>horizontal cross-section – window reveals (variant 2)</v>
          </cell>
          <cell r="D474" t="str">
            <v>section horizontale — tableau de fenêtre (variante 2)</v>
          </cell>
          <cell r="P474" t="str">
            <v>Horizontalschnitt – Fensterlaibung (Variante 2)</v>
          </cell>
        </row>
        <row r="475">
          <cell r="A475">
            <v>474</v>
          </cell>
          <cell r="B475" t="str">
            <v>Horizontalschnitt – Fensterlaibung (Variante 3)</v>
          </cell>
          <cell r="C475" t="str">
            <v>horizontal cross-section – window reveals (variant 3)</v>
          </cell>
          <cell r="D475" t="str">
            <v>section horizontale — tableau de fenêtre (variante 3)</v>
          </cell>
          <cell r="P475" t="str">
            <v>Horizontalschnitt – Fensterlaibung (Variante 3)</v>
          </cell>
        </row>
        <row r="476">
          <cell r="A476">
            <v>475</v>
          </cell>
          <cell r="B476" t="str">
            <v>Horizontalschnitt – Horizontalschnitt</v>
          </cell>
          <cell r="C476" t="str">
            <v>horizontal cross-section – horizontal cross-section</v>
          </cell>
          <cell r="D476" t="str">
            <v>section horizontale — section horizontale</v>
          </cell>
          <cell r="P476" t="str">
            <v>Horizontalschnitt – Horizontalschnitt</v>
          </cell>
        </row>
        <row r="477">
          <cell r="A477">
            <v>476</v>
          </cell>
          <cell r="B477" t="str">
            <v>Horizontalschnitt – Inneneckausbildung</v>
          </cell>
          <cell r="C477" t="str">
            <v>horizontal cross-section – construction of internal corner</v>
          </cell>
          <cell r="D477" t="str">
            <v>section horizontale — mise en œuvre d’un angle rentrant</v>
          </cell>
          <cell r="P477" t="str">
            <v>Horizontalschnitt – Inneneckausbildung</v>
          </cell>
        </row>
        <row r="478">
          <cell r="A478">
            <v>477</v>
          </cell>
          <cell r="B478" t="str">
            <v>Horizontalschnitt – Innenecke</v>
          </cell>
          <cell r="C478" t="str">
            <v>horizontal cross-section – internal corner</v>
          </cell>
          <cell r="D478" t="str">
            <v>section horizontale — angle rentrant</v>
          </cell>
          <cell r="P478" t="str">
            <v>Horizontalschnitt – Innenecke</v>
          </cell>
        </row>
        <row r="479">
          <cell r="A479">
            <v>478</v>
          </cell>
          <cell r="B479" t="str">
            <v>Horizontalschnitt – Siding mit UZ-Profil</v>
          </cell>
          <cell r="C479" t="str">
            <v>horizontal cross-section – siding with UZ-profile</v>
          </cell>
          <cell r="D479" t="str">
            <v>section horizontale — Siding avec profil UZ</v>
          </cell>
          <cell r="P479" t="str">
            <v>Horizontalschnitt – Siding mit UZ-Profil</v>
          </cell>
        </row>
        <row r="480">
          <cell r="A480">
            <v>479</v>
          </cell>
          <cell r="B480" t="str">
            <v>Horizontalschnitt – Vertikaltrennung</v>
          </cell>
          <cell r="C480" t="str">
            <v>horizontal cross-section – vertical separation</v>
          </cell>
          <cell r="D480" t="str">
            <v>section horizontale — séparation verticale</v>
          </cell>
          <cell r="P480" t="str">
            <v>Horizontalschnitt – Vertikaltrennung</v>
          </cell>
        </row>
        <row r="481">
          <cell r="A481">
            <v>480</v>
          </cell>
          <cell r="B481" t="str">
            <v>Horizontalschnitt – Wandanschluss</v>
          </cell>
          <cell r="C481" t="str">
            <v>horizontal cross-section – wall connection</v>
          </cell>
          <cell r="D481" t="str">
            <v>section horizontale —raccordement de couloir latéral</v>
          </cell>
          <cell r="P481" t="str">
            <v>Horizontalschnitt – Wandanschluss</v>
          </cell>
        </row>
        <row r="482">
          <cell r="A482">
            <v>481</v>
          </cell>
          <cell r="B482" t="str">
            <v>Hydrolack</v>
          </cell>
          <cell r="C482" t="str">
            <v>water-based paint</v>
          </cell>
          <cell r="D482" t="str">
            <v>peinture aqueuse</v>
          </cell>
          <cell r="F482" t="str">
            <v>Hydrolack</v>
          </cell>
          <cell r="G482" t="str">
            <v>Farba na bazie wody</v>
          </cell>
          <cell r="H482" t="str">
            <v>Hydrolakk</v>
          </cell>
          <cell r="I482" t="str">
            <v>hydrolak</v>
          </cell>
          <cell r="J482" t="str">
            <v>hydrolak</v>
          </cell>
          <cell r="K482" t="str">
            <v>lak za popravilo poškodb</v>
          </cell>
          <cell r="L482" t="str">
            <v>hydrolack</v>
          </cell>
          <cell r="M482" t="str">
            <v>hydrolak</v>
          </cell>
          <cell r="N482" t="str">
            <v>hydrolakk</v>
          </cell>
          <cell r="P482" t="str">
            <v>Hydrolack</v>
          </cell>
        </row>
        <row r="483">
          <cell r="A483">
            <v>482</v>
          </cell>
          <cell r="B483" t="str">
            <v>Kehlenausbildung mit konischen Doppelstehfalzbahnen</v>
          </cell>
          <cell r="C483" t="str">
            <v>valley construction with tapered double-lock standing seam strip</v>
          </cell>
          <cell r="D483" t="str">
            <v>pose d’une noue avec bacs trapézoïdaux à joints debout à double agrafe</v>
          </cell>
          <cell r="F483" t="str">
            <v>Úžlabí z kónických krytinových pásů</v>
          </cell>
          <cell r="P483" t="str">
            <v>Kehlenausbildung mit konischen Doppelstehfalzbahnen</v>
          </cell>
        </row>
        <row r="484">
          <cell r="A484">
            <v>483</v>
          </cell>
          <cell r="B484" t="str">
            <v>Im Allgemeinen empfehlen wir die Verwendung geeigneter Bitumentrennlagen.</v>
          </cell>
          <cell r="C484" t="str">
            <v>In general, we recommend using suitable bitumen separating layers.</v>
          </cell>
          <cell r="D484" t="str">
            <v>De manière générale, nous recommandons l’utilisation de couches de séparation bitumineuses adaptées.</v>
          </cell>
          <cell r="F484" t="str">
            <v>Všeobecně doporučujeme použití vhodné bitumenové separační vrstvy</v>
          </cell>
          <cell r="P484" t="str">
            <v>Im Allgemeinen empfehlen wir die Verwendung geeigneter Bitumentrennlagen.</v>
          </cell>
        </row>
        <row r="485">
          <cell r="A485">
            <v>484</v>
          </cell>
          <cell r="B485" t="str">
            <v>Verfügbare Baubreiten:</v>
          </cell>
          <cell r="C485" t="str">
            <v>available visible widths:</v>
          </cell>
          <cell r="D485" t="str">
            <v>Largeurs utiles disponibles :</v>
          </cell>
          <cell r="P485" t="str">
            <v>Verfügbare Baubreiten:</v>
          </cell>
        </row>
        <row r="486">
          <cell r="A486">
            <v>485</v>
          </cell>
          <cell r="B486" t="str">
            <v>Information: Lüftungsquerschnitt der Froschmaulluken: ca. 30 cm². Schalung und Trennlage sind entsprechend dem Lüftungsquerschnitt auszuschneiden (Durchmesser: ca. 10 cm). Die Dacheindeckung ist im Randbereich der Ausschnitte umlaufend mit einer 1 cm hohen Aufschweifung zu versehen.</v>
          </cell>
          <cell r="C486" t="str">
            <v>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v>
          </cell>
          <cell r="D486" t="str">
            <v>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v>
          </cell>
          <cell r="F486" t="str">
            <v>Odvětrávací průřez prvku je cca 30 cm2 Bednění a separační vrstvu je nutno odpovídajícím způsobem vyříznout (průměr cca 10 cm). Na krytině v místě prostřihu vytvořte zvednutí 1 cm.</v>
          </cell>
          <cell r="P486" t="str">
            <v>Information: Lüftungsquerschnitt der Froschmaulluken: ca. 30 cm². Schalung und Trennlage sind entsprechend dem Lüftungsquerschnitt auszuschneiden (Durchmesser: ca. 10 cm). Die Dacheindeckung ist im Randbereich der Ausschnitte umlaufend mit einer 1 cm hohen Aufschweifung zu versehen.</v>
          </cell>
        </row>
        <row r="487">
          <cell r="A487">
            <v>486</v>
          </cell>
          <cell r="B487" t="str">
            <v>INHALT:</v>
          </cell>
          <cell r="C487" t="str">
            <v>CONTENTS:</v>
          </cell>
          <cell r="D487" t="str">
            <v>SOMMAIRE :</v>
          </cell>
          <cell r="F487" t="str">
            <v>OBSAH:</v>
          </cell>
          <cell r="P487" t="str">
            <v>INHALT:</v>
          </cell>
        </row>
        <row r="488">
          <cell r="A488">
            <v>487</v>
          </cell>
          <cell r="B488" t="str">
            <v>Innenecke</v>
          </cell>
          <cell r="C488" t="str">
            <v>internal corner (PREFA)</v>
          </cell>
          <cell r="D488" t="str">
            <v>angle rentrant</v>
          </cell>
          <cell r="P488" t="str">
            <v>Innenecke</v>
          </cell>
        </row>
        <row r="489">
          <cell r="A489">
            <v>488</v>
          </cell>
          <cell r="B489" t="str">
            <v>Innenecke gekantet</v>
          </cell>
          <cell r="C489" t="str">
            <v>internal corner (canted)</v>
          </cell>
          <cell r="D489" t="str">
            <v>angle rentrant plié</v>
          </cell>
          <cell r="P489" t="str">
            <v>Innenecke gekantet</v>
          </cell>
        </row>
        <row r="490">
          <cell r="A490">
            <v>489</v>
          </cell>
          <cell r="B490" t="str">
            <v>Innenecke gekantet (Variante 1)</v>
          </cell>
          <cell r="C490" t="str">
            <v>internal corner (canted) – (version 1)</v>
          </cell>
          <cell r="D490" t="str">
            <v>angle rentrant plié (variante 1)</v>
          </cell>
          <cell r="P490" t="str">
            <v>Innenecke gekantet (Variante 1)</v>
          </cell>
        </row>
        <row r="491">
          <cell r="A491">
            <v>490</v>
          </cell>
          <cell r="B491" t="str">
            <v>Innenecke gekantet (Variante 2)</v>
          </cell>
          <cell r="C491" t="str">
            <v>internal corner (canted) – (version 2)</v>
          </cell>
          <cell r="D491" t="str">
            <v>angle rentrant plié (variante 2)</v>
          </cell>
          <cell r="P491" t="str">
            <v>Innenecke gekantet (Variante 2)</v>
          </cell>
        </row>
        <row r="492">
          <cell r="A492">
            <v>491</v>
          </cell>
          <cell r="B492" t="str">
            <v>Innenecke gekantet (Variante 3)</v>
          </cell>
          <cell r="C492" t="str">
            <v>internal corner (canted) – (version 3)</v>
          </cell>
          <cell r="D492" t="str">
            <v>angle rentrant plié (variante 3)</v>
          </cell>
          <cell r="P492" t="str">
            <v>Innenecke gekantet (Variante 3)</v>
          </cell>
        </row>
        <row r="493">
          <cell r="A493">
            <v>492</v>
          </cell>
          <cell r="B493" t="str">
            <v>Innenecke (Länge: 2.000 mm)</v>
          </cell>
          <cell r="C493" t="str">
            <v>recessed corner; L = 2,000 mm</v>
          </cell>
          <cell r="D493" t="str">
            <v>angle rentrant (longueur : 2 000 mm)</v>
          </cell>
          <cell r="E493" t="str">
            <v>angolo interno; L = 2000 mm</v>
          </cell>
          <cell r="F493" t="str">
            <v>vnitřní roh, délka 2000 mm</v>
          </cell>
          <cell r="G493" t="str">
            <v>Narożnik wewnętrzny L=2000 mm</v>
          </cell>
          <cell r="H493" t="str">
            <v>belső sarok profil H = 2.000 mm</v>
          </cell>
          <cell r="I493" t="str">
            <v>kútový profil, dĺžka 2500 mm</v>
          </cell>
          <cell r="J493" t="str">
            <v>binnenhoek L = 2000 mm</v>
          </cell>
          <cell r="L493" t="str">
            <v>invändigt hörn L = 2.000 mm</v>
          </cell>
          <cell r="M493" t="str">
            <v>indvendigt hjørne L = 2.000 mm</v>
          </cell>
          <cell r="N493" t="str">
            <v>innvendig hjørne L = 2000 mm</v>
          </cell>
          <cell r="O493" t="str">
            <v>Unutarnji kut L = 2.000 mm</v>
          </cell>
          <cell r="P493" t="str">
            <v>Innenecke (Länge: 2.000 mm)</v>
          </cell>
        </row>
        <row r="494">
          <cell r="A494">
            <v>493</v>
          </cell>
          <cell r="B494" t="str">
            <v>Innenliegende Kastenrinne</v>
          </cell>
          <cell r="C494" t="str">
            <v>internal box gutter</v>
          </cell>
          <cell r="D494" t="str">
            <v>chéneau encaissé carré</v>
          </cell>
          <cell r="F494" t="str">
            <v>Vnitřní hranatý žlab</v>
          </cell>
          <cell r="P494" t="str">
            <v>Innenliegende Kastenrinne</v>
          </cell>
        </row>
        <row r="495">
          <cell r="A495">
            <v>494</v>
          </cell>
          <cell r="B495" t="str">
            <v>Innenrinnenwinkel (W3 über 90°)</v>
          </cell>
          <cell r="C495" t="str">
            <v>internal gutter corner (W3 over 90°)</v>
          </cell>
          <cell r="D495" t="str">
            <v>équerre pour angle rentrant de gouttière (W3 supérieur à 90°)</v>
          </cell>
          <cell r="P495" t="str">
            <v>Innenrinnenwinkel (W3 über 90°)</v>
          </cell>
        </row>
        <row r="496">
          <cell r="A496">
            <v>495</v>
          </cell>
          <cell r="B496" t="str">
            <v>Innenrinnenwinkel (W3 unter 90°)</v>
          </cell>
          <cell r="C496" t="str">
            <v>internal gutter corner (W3 below 90°)</v>
          </cell>
          <cell r="D496" t="str">
            <v>équerre pour angle rentrant de gouttière (W3 inférieur à 90°)</v>
          </cell>
          <cell r="P496" t="str">
            <v>Innenrinnenwinkel (W3 unter 90°)</v>
          </cell>
        </row>
        <row r="497">
          <cell r="A497">
            <v>496</v>
          </cell>
          <cell r="B497" t="str">
            <v>Isolator</v>
          </cell>
          <cell r="C497" t="str">
            <v>thermal break</v>
          </cell>
          <cell r="D497" t="str">
            <v>cale de rupture de pont thermique</v>
          </cell>
          <cell r="P497" t="str">
            <v>Isolator</v>
          </cell>
        </row>
        <row r="498">
          <cell r="A498">
            <v>497</v>
          </cell>
          <cell r="B498" t="str">
            <v>Isolator (Thermostopper)</v>
          </cell>
          <cell r="C498" t="str">
            <v>thermal break</v>
          </cell>
          <cell r="D498" t="str">
            <v>cale de rupture de pont thermique</v>
          </cell>
          <cell r="P498" t="str">
            <v>Isolator (Thermostopper)</v>
          </cell>
        </row>
        <row r="499">
          <cell r="A499">
            <v>498</v>
          </cell>
          <cell r="B499" t="str">
            <v>ja</v>
          </cell>
          <cell r="C499" t="str">
            <v>yes</v>
          </cell>
          <cell r="D499" t="str">
            <v>oui</v>
          </cell>
          <cell r="E499" t="str">
            <v>sì</v>
          </cell>
          <cell r="F499" t="str">
            <v>Ano</v>
          </cell>
          <cell r="G499" t="str">
            <v>tak</v>
          </cell>
          <cell r="H499" t="str">
            <v>igen</v>
          </cell>
          <cell r="I499" t="str">
            <v>Áno</v>
          </cell>
          <cell r="J499" t="str">
            <v>ja</v>
          </cell>
          <cell r="L499" t="str">
            <v>Ja</v>
          </cell>
          <cell r="M499" t="str">
            <v>ja</v>
          </cell>
          <cell r="N499" t="str">
            <v>ja</v>
          </cell>
          <cell r="O499" t="str">
            <v>da</v>
          </cell>
          <cell r="P499" t="str">
            <v>ja</v>
          </cell>
        </row>
        <row r="500">
          <cell r="A500">
            <v>499</v>
          </cell>
          <cell r="B500" t="str">
            <v>Jet-Lüfter</v>
          </cell>
          <cell r="C500" t="str">
            <v>ridge vent</v>
          </cell>
          <cell r="D500" t="str">
            <v>faîtière ventilée</v>
          </cell>
          <cell r="F500" t="str">
            <v>JET-LÜFTER</v>
          </cell>
          <cell r="P500" t="str">
            <v>Jet-Lüfter</v>
          </cell>
        </row>
        <row r="501">
          <cell r="A501">
            <v>500</v>
          </cell>
          <cell r="B501" t="str">
            <v>JET-LÜFTER</v>
          </cell>
          <cell r="C501" t="str">
            <v>ridge vent</v>
          </cell>
          <cell r="D501" t="str">
            <v>FAÎTIÈRE VENTILÉE</v>
          </cell>
          <cell r="F501" t="str">
            <v>JET-LÜFTER</v>
          </cell>
          <cell r="P501" t="str">
            <v>JET-LÜFTER</v>
          </cell>
        </row>
        <row r="502">
          <cell r="A502">
            <v>501</v>
          </cell>
          <cell r="B502" t="str">
            <v>Jet-Lüfter (stucco; 1.200 mm); inkl. Niro-Schraube und Dichtscheibe</v>
          </cell>
          <cell r="C502" t="str">
            <v>ridge vent, stucco (1,200 mm), including stainless steel screw and sealing washer</v>
          </cell>
          <cell r="D502" t="str">
            <v>faîtière ventilée (stucco ; 1 200 mm) ; fournie avec vis inox et rondelle d’étanchéité</v>
          </cell>
          <cell r="E502" t="str">
            <v>Copricolmo ventilato (1.200mm) incl. vite inox e rondella di tenuta</v>
          </cell>
          <cell r="F502" t="str">
            <v>Jet-Lüfter stucco (1.200mm) včetně nerez. vrutu a těs. podložky</v>
          </cell>
          <cell r="G502" t="str">
            <v>gąsior wentylowany, stucco (1,200 mm), z wkrętami ze stali nierdzewnej i uszczelnieniem</v>
          </cell>
          <cell r="H502" t="str">
            <v>Jet Lüfter szellőző gerincelem (1.200mm) rozsdamentes csavarral és tömítő alátéttel</v>
          </cell>
          <cell r="I502" t="str">
            <v>odvetrávací hrebenáč Jet-Lüfter, stucco (1.200 mm) vrátane nerezovej skrutky s tesniacou podložkou</v>
          </cell>
          <cell r="J502" t="str">
            <v>jetventilator stucco (1200 mm) incl. Niro-schr. en afdichtingsch.</v>
          </cell>
          <cell r="K502" t="str">
            <v xml:space="preserve">PREfa Jet-zračni slemenjak stucco (1.200 mm) vklj. S kleparskimi nerjavečimi vijaki </v>
          </cell>
          <cell r="L502" t="str">
            <v>Jet-ventilation stuckatur (1.200 mm) inkl. Niro-skruv och tätningsbricka</v>
          </cell>
          <cell r="M502" t="str">
            <v>jet-ventilator (1.200 mm) inkl. Niro-skrue og tætningsskive.</v>
          </cell>
          <cell r="N502" t="str">
            <v>kanalventilasjon stucco (1200 mm) inkl. skrue i rustfritt stål og tetn.skive</v>
          </cell>
          <cell r="P502" t="str">
            <v>Jet-Lüfter (stucco; 1.200 mm); inkl. Niro-Schraube und Dichtscheibe</v>
          </cell>
        </row>
        <row r="503">
          <cell r="A503">
            <v>502</v>
          </cell>
          <cell r="B503" t="str">
            <v>Jet-Lüfter (stucco; 3.000 mm); inkl. Niro-Schraube und Dichtscheibe</v>
          </cell>
          <cell r="C503" t="str">
            <v>ridge vent, stucco (3,000 mm), including stainless steel screw and sealing washer</v>
          </cell>
          <cell r="D503" t="str">
            <v>faîtière ventilée (stucco ; 3 000 mm) ; fournie avec vis inox et rondelle d’étanchéité</v>
          </cell>
          <cell r="E503" t="str">
            <v>Copricolmo ventilato (3000mm) incl. vite inox e rondella di tenuta</v>
          </cell>
          <cell r="F503" t="str">
            <v>Jet-Lüfter stucco (3.000mm)  včetně nerez. vrutu a těs. podložky</v>
          </cell>
          <cell r="G503" t="str">
            <v>gąsior wentylowany, stucco (3,000 mm), z wkrętami ze stali nierdzewnej i uszczelnieniem</v>
          </cell>
          <cell r="H503" t="str">
            <v>Jet Lüfter szellőző gerincelem (3.000mm) rozsdamentes csavarral és tömítő alátéttel</v>
          </cell>
          <cell r="I503" t="str">
            <v>odvetrávací hrebenáč Jet-Lüfter, stucco (3.000 mm) vrátane nerezovej skrutky s tesniacou podložkou</v>
          </cell>
          <cell r="J503" t="str">
            <v>jetventilator stucco (3.000mm) incl. Niro-schr. en afdichtingsch.</v>
          </cell>
          <cell r="K503" t="str">
            <v xml:space="preserve">PREfa Jet-zračni slemenjak stucco (3.000 mm) vklj. S kleparskimi nerjavečimi vijaki </v>
          </cell>
          <cell r="L503" t="str">
            <v>Jet-ventilation stuckatur (3.000 mm) inkl. Niro-skruv och tätningsbricka</v>
          </cell>
          <cell r="M503" t="str">
            <v>jet-ventilator (3.000mm) inkl. Niro-skrue og tætningsskive.</v>
          </cell>
          <cell r="N503" t="str">
            <v>kanalventilasjon stucco (3000 mm) inkl. skrue i rustfritt stål og tetn.skive</v>
          </cell>
          <cell r="P503" t="str">
            <v>Jet-Lüfter (stucco; 3.000 mm); inkl. Niro-Schraube und Dichtscheibe</v>
          </cell>
        </row>
        <row r="504">
          <cell r="A504">
            <v>503</v>
          </cell>
          <cell r="B504" t="str">
            <v>Jet-Lüfter-Vorkopf (stucco)</v>
          </cell>
          <cell r="C504" t="str">
            <v>ridge vent end piece, stucco</v>
          </cell>
          <cell r="D504" t="str">
            <v>about de faîtière ventilée (stucco)</v>
          </cell>
          <cell r="E504" t="str">
            <v>Testata per copricolmo ventilato, goffrata</v>
          </cell>
          <cell r="F504" t="str">
            <v>Ukončovací prvek pro Jet-Lüfter</v>
          </cell>
          <cell r="G504" t="str">
            <v>końcówka gąsiora wentylowanego, stucco</v>
          </cell>
          <cell r="H504" t="str">
            <v>végelem szellőző gerincelemhez stukkó</v>
          </cell>
          <cell r="I504" t="str">
            <v xml:space="preserve">ukončujúci prvok pre odvetrávací hrebenáč Jet-Lüfter </v>
          </cell>
          <cell r="J504" t="str">
            <v>jetventilator-eindstuk stucco</v>
          </cell>
          <cell r="K504" t="str">
            <v>jet-začetni slemenjak stucco</v>
          </cell>
          <cell r="L504" t="str">
            <v>Jet-ventilation ändstycke stuckatur</v>
          </cell>
          <cell r="M504" t="str">
            <v>jet-ventilator endestykke stucco</v>
          </cell>
          <cell r="N504" t="str">
            <v>kanalventilasjon endestykke stucco</v>
          </cell>
          <cell r="P504" t="str">
            <v>Jet-Lüfter-Vorkopf (stucco)</v>
          </cell>
        </row>
        <row r="505">
          <cell r="A505">
            <v>504</v>
          </cell>
          <cell r="B505" t="str">
            <v>Kabelführungsrohr</v>
          </cell>
          <cell r="C505" t="str">
            <v>cable conduit</v>
          </cell>
          <cell r="D505" t="str">
            <v>tube pour le passage de câbles</v>
          </cell>
          <cell r="F505" t="str">
            <v>trubka vedení kabelů</v>
          </cell>
          <cell r="P505" t="str">
            <v>Kabelführungsrohr</v>
          </cell>
        </row>
        <row r="506">
          <cell r="A506">
            <v>505</v>
          </cell>
          <cell r="B506" t="str">
            <v>Kabelführungsrohr (Ø 25)</v>
          </cell>
          <cell r="C506" t="str">
            <v>cable conduit (diameter 25)</v>
          </cell>
          <cell r="D506" t="str">
            <v>tube pour le passage de câbles (⌀ 25)</v>
          </cell>
          <cell r="F506" t="str">
            <v>trubka vedení kabelů Ø 25 mm</v>
          </cell>
          <cell r="P506" t="str">
            <v>Kabelführungsrohr (Ø 25)</v>
          </cell>
        </row>
        <row r="507">
          <cell r="A507">
            <v>506</v>
          </cell>
          <cell r="B507" t="str">
            <v>Kabelführungsrohr (z. B. Solar)</v>
          </cell>
          <cell r="C507" t="str">
            <v>cable conduit (e.g. Solar)</v>
          </cell>
          <cell r="D507" t="str">
            <v>tube pour le passage de câbles (accessoires pour panneaux solaires par exemple)</v>
          </cell>
          <cell r="F507" t="str">
            <v>trubka vedení kabelů, např. Solar</v>
          </cell>
          <cell r="P507" t="str">
            <v>Kabelführungsrohr (z. B. Solar)</v>
          </cell>
        </row>
        <row r="508">
          <cell r="A508">
            <v>507</v>
          </cell>
          <cell r="B508" t="str">
            <v>Kaminhut (1.000 × 700 mm)</v>
          </cell>
          <cell r="C508" t="str">
            <v>chimney cap ( 1,000 × 700 mm)</v>
          </cell>
          <cell r="D508" t="str">
            <v>chapeau de cheminée (1 000 × 700 mm)</v>
          </cell>
          <cell r="E508" t="str">
            <v>Cappello camino 1.000 x 700 mm</v>
          </cell>
          <cell r="F508" t="str">
            <v xml:space="preserve"> Kryt komínu - Napoleon.000 x 700 mm</v>
          </cell>
          <cell r="G508" t="str">
            <v>daszek kominowy ( 1,000 × 700 mm)</v>
          </cell>
          <cell r="H508" t="str">
            <v>kéményfedél 1000 x 700 mm</v>
          </cell>
          <cell r="I508" t="str">
            <v>komínová strieška 1.000 x 700 mm</v>
          </cell>
          <cell r="J508" t="str">
            <v>schoorsteenkap 1000 x 700 mm</v>
          </cell>
          <cell r="K508" t="str">
            <v>iskrolov za dimnik 1000x700mm</v>
          </cell>
          <cell r="L508" t="str">
            <v>skorstenshuv 1.000 x 700 mm</v>
          </cell>
          <cell r="M508" t="str">
            <v>skorstenshat 1.000 x 700 mm</v>
          </cell>
          <cell r="N508" t="str">
            <v>pipehatt 1000 x 700 mm</v>
          </cell>
          <cell r="P508" t="str">
            <v>Kaminhut (1.000 × 700 mm)</v>
          </cell>
        </row>
        <row r="509">
          <cell r="A509">
            <v>508</v>
          </cell>
          <cell r="B509" t="str">
            <v>Kaminhut (1.100 × 800 mm)</v>
          </cell>
          <cell r="C509" t="str">
            <v>chimney cap ( 1,100 × 800 mm)</v>
          </cell>
          <cell r="D509" t="str">
            <v>chapeau de cheminée (1 100 × 800 mm)</v>
          </cell>
          <cell r="E509" t="str">
            <v>Cappello camino 1.100 x 800 mm</v>
          </cell>
          <cell r="F509" t="str">
            <v xml:space="preserve"> Kryt komínu - Napoleon 1.100 x 800 mm</v>
          </cell>
          <cell r="G509" t="str">
            <v>daszek kominowy ( 1,100 × 800 mm)</v>
          </cell>
          <cell r="H509" t="str">
            <v>kéményfedél 1.100 x 800 mm</v>
          </cell>
          <cell r="I509" t="str">
            <v>komínová strieška 1.100 x 800 mm</v>
          </cell>
          <cell r="J509" t="str">
            <v>schoorsteenkap 1100 x 800 mm</v>
          </cell>
          <cell r="K509" t="str">
            <v>iskrolov za dimnik 1100x800mm</v>
          </cell>
          <cell r="L509" t="str">
            <v>skorstenshuv 1 100 x 800 mm</v>
          </cell>
          <cell r="M509" t="str">
            <v>skorstenshat 1.100 x 800 mm</v>
          </cell>
          <cell r="N509" t="str">
            <v>pipehatt 1100 x 800 mm</v>
          </cell>
          <cell r="P509" t="str">
            <v>Kaminhut (1.100 × 800 mm)</v>
          </cell>
        </row>
        <row r="510">
          <cell r="A510">
            <v>509</v>
          </cell>
          <cell r="B510" t="str">
            <v>Kaminhut (1.500 × 800 mm)</v>
          </cell>
          <cell r="C510" t="str">
            <v>chimney cap ( 1,500 × 800 mm)</v>
          </cell>
          <cell r="D510" t="str">
            <v>chapeau de cheminée (1 500 × 800 mm)</v>
          </cell>
          <cell r="E510" t="str">
            <v>Cappello camino 1.500 x 800 mm</v>
          </cell>
          <cell r="F510" t="str">
            <v xml:space="preserve"> Kryt komínu - Napoleon 1.500 x 800 mm</v>
          </cell>
          <cell r="G510" t="str">
            <v>daszek kominowy ( 1,500 × 800 mm)</v>
          </cell>
          <cell r="H510" t="str">
            <v>kéményfedél 1.500 x 800 mm</v>
          </cell>
          <cell r="I510" t="str">
            <v>komínová strieška 1.500 x 800 mm</v>
          </cell>
          <cell r="J510" t="str">
            <v>schoorsteenkap 1500 x 800 mm</v>
          </cell>
          <cell r="K510" t="str">
            <v>iskrolov za dimnik 1500x800mm</v>
          </cell>
          <cell r="L510" t="str">
            <v>skorstenshuv 1.500 x 800 mm</v>
          </cell>
          <cell r="M510" t="str">
            <v>skorstenshat 1.500 x 800 mm</v>
          </cell>
          <cell r="N510" t="str">
            <v>pipehatt 1500 x 800 mm</v>
          </cell>
          <cell r="P510" t="str">
            <v>Kaminhut (1.500 × 800 mm)</v>
          </cell>
        </row>
        <row r="511">
          <cell r="A511">
            <v>510</v>
          </cell>
          <cell r="B511" t="str">
            <v>Kaminhut (700 × 700 mm)</v>
          </cell>
          <cell r="C511" t="str">
            <v>chimney cap ( 700 × 700 mm)</v>
          </cell>
          <cell r="D511" t="str">
            <v>chapeau de cheminée (700 × 700 mm)</v>
          </cell>
          <cell r="E511" t="str">
            <v>Cappello camino 700 x 700 mm</v>
          </cell>
          <cell r="F511" t="str">
            <v>Kryt komínu - Napoleon 700 x 700 mm</v>
          </cell>
          <cell r="G511" t="str">
            <v>daszek kominowy ( 700 × 700 mm)</v>
          </cell>
          <cell r="H511" t="str">
            <v>kéményfedél 700 x 700 mm</v>
          </cell>
          <cell r="I511" t="str">
            <v>komínová strieška 700 x 700 mm</v>
          </cell>
          <cell r="J511" t="str">
            <v>schoorsteenkap 700 x 700 mm</v>
          </cell>
          <cell r="K511" t="str">
            <v>iskrolov za dimnik 700x700mm</v>
          </cell>
          <cell r="L511" t="str">
            <v>skorstenshuv 700 x 700 mm</v>
          </cell>
          <cell r="M511" t="str">
            <v>skorstenshat 700 x 700 mm</v>
          </cell>
          <cell r="N511" t="str">
            <v>pipehatt 700 x 700 mm</v>
          </cell>
          <cell r="P511" t="str">
            <v>Kaminhut (700 × 700 mm)</v>
          </cell>
        </row>
        <row r="512">
          <cell r="A512">
            <v>511</v>
          </cell>
          <cell r="B512" t="str">
            <v>Kaminhut (800 × 800 mm)</v>
          </cell>
          <cell r="C512" t="str">
            <v>chimney cap ( 800 × 800 mm)</v>
          </cell>
          <cell r="D512" t="str">
            <v>chapeau de cheminée (800 × 800 mm)</v>
          </cell>
          <cell r="E512" t="str">
            <v>Cappello camino 800 x 800 mm</v>
          </cell>
          <cell r="F512" t="str">
            <v xml:space="preserve"> Kryt komínu - Napoleon 800 x 800 mm</v>
          </cell>
          <cell r="G512" t="str">
            <v>daszek kominowy ( 800 × 800 mm)</v>
          </cell>
          <cell r="H512" t="str">
            <v>kéményfedél 800 x 800 mm</v>
          </cell>
          <cell r="I512" t="str">
            <v>komínová strieška 800 x 800 mm</v>
          </cell>
          <cell r="J512" t="str">
            <v>schoorsteenkap 800 x 800 mm</v>
          </cell>
          <cell r="K512" t="str">
            <v>iskrolov za dimnik 800x800mm</v>
          </cell>
          <cell r="L512" t="str">
            <v>skorstenshuv 800 x 800 mm</v>
          </cell>
          <cell r="M512" t="str">
            <v>skorstenshat 800 x 800 mm</v>
          </cell>
          <cell r="N512" t="str">
            <v>pipehatt 800 x 800 mm</v>
          </cell>
          <cell r="P512" t="str">
            <v>Kaminhut (800 × 800 mm)</v>
          </cell>
        </row>
        <row r="513">
          <cell r="A513">
            <v>512</v>
          </cell>
          <cell r="B513" t="str">
            <v>Kaminstrebe gebogen</v>
          </cell>
          <cell r="C513" t="str">
            <v>chimney cap leg, bent</v>
          </cell>
          <cell r="D513" t="str">
            <v>pied incurvé</v>
          </cell>
          <cell r="E513" t="str">
            <v>Staffa cappello camino</v>
          </cell>
          <cell r="F513" t="str">
            <v>Vzpěra krytu komínu - ohýbaná</v>
          </cell>
          <cell r="G513" t="str">
            <v xml:space="preserve">Profil mocujący daszka kominowego </v>
          </cell>
          <cell r="H513" t="str">
            <v>kéményfedél tartó</v>
          </cell>
          <cell r="I513" t="str">
            <v>Výstuha komínovej striešky</v>
          </cell>
          <cell r="J513" t="str">
            <v>Schoorsteenstrook gebogen</v>
          </cell>
          <cell r="K513" t="str">
            <v>opora za dimniški iskrolov</v>
          </cell>
          <cell r="L513" t="str">
            <v>Skorstensstötta, böjd</v>
          </cell>
          <cell r="M513" t="str">
            <v>Bukket skorstensstøtte</v>
          </cell>
          <cell r="N513" t="str">
            <v>Bøyd pipestag</v>
          </cell>
          <cell r="P513" t="str">
            <v>Kaminstrebe gebogen</v>
          </cell>
        </row>
        <row r="514">
          <cell r="A514">
            <v>513</v>
          </cell>
          <cell r="B514" t="str">
            <v>Kappleiste (Kittleiste)</v>
          </cell>
          <cell r="C514" t="str">
            <v>counter flashing (plaster sealing strip) ????</v>
          </cell>
          <cell r="D514" t="str">
            <v>solin (bande de solin fixée par joint mastic)</v>
          </cell>
          <cell r="F514" t="str">
            <v>krycí lišta</v>
          </cell>
          <cell r="P514" t="str">
            <v>Kappleiste (Kittleiste)</v>
          </cell>
        </row>
        <row r="515">
          <cell r="A515">
            <v>514</v>
          </cell>
          <cell r="B515" t="str">
            <v>Kappleiste (Kittputzleiste)</v>
          </cell>
          <cell r="C515" t="str">
            <v>counter flashing (plaster sealing strip)</v>
          </cell>
          <cell r="D515" t="str">
            <v>solin (bande de solin fixée par joint mastic et enduit de parement)</v>
          </cell>
          <cell r="F515" t="str">
            <v>krycí lišta</v>
          </cell>
          <cell r="P515" t="str">
            <v>Kappleiste (Kittputzleiste)</v>
          </cell>
        </row>
        <row r="516">
          <cell r="A516">
            <v>515</v>
          </cell>
          <cell r="B516" t="str">
            <v>Karton</v>
          </cell>
          <cell r="C516" t="str">
            <v>box</v>
          </cell>
          <cell r="D516" t="str">
            <v>carton</v>
          </cell>
          <cell r="E516" t="str">
            <v>Cartone</v>
          </cell>
          <cell r="F516" t="str">
            <v>Krabice</v>
          </cell>
          <cell r="G516" t="str">
            <v>opak.</v>
          </cell>
          <cell r="H516" t="str">
            <v>doboz</v>
          </cell>
          <cell r="I516" t="str">
            <v>Krabica</v>
          </cell>
          <cell r="J516" t="str">
            <v>Doos</v>
          </cell>
          <cell r="K516" t="str">
            <v>škatla</v>
          </cell>
          <cell r="L516" t="str">
            <v>kartong</v>
          </cell>
          <cell r="M516" t="str">
            <v>Karton</v>
          </cell>
          <cell r="N516" t="str">
            <v>Kartong</v>
          </cell>
          <cell r="P516" t="str">
            <v>Karton</v>
          </cell>
        </row>
        <row r="517">
          <cell r="A517">
            <v>516</v>
          </cell>
          <cell r="B517" t="str">
            <v>Kastenrinne</v>
          </cell>
          <cell r="C517" t="str">
            <v>box gutter</v>
          </cell>
          <cell r="D517" t="str">
            <v>gouttière carrée</v>
          </cell>
          <cell r="F517" t="str">
            <v>hranatý žlab</v>
          </cell>
          <cell r="P517" t="str">
            <v>Kastenrinne</v>
          </cell>
        </row>
        <row r="518">
          <cell r="A518">
            <v>517</v>
          </cell>
          <cell r="B518" t="str">
            <v>Kastenrinnen-Dila mit Wulst und Blende</v>
          </cell>
          <cell r="C518" t="str">
            <v>box gutter expansion joint with bead and cover plate</v>
          </cell>
          <cell r="D518" t="str">
            <v>joint de dilatation avec boudin et cache (gouttière carrée)</v>
          </cell>
          <cell r="E518" t="str">
            <v>Elemento di dilatazione per canale quadro con ricciolo e scossalina</v>
          </cell>
          <cell r="F518" t="str">
            <v>Žlabová dilatace hranatá s návalkou a krytem gumy</v>
          </cell>
          <cell r="G518" t="str">
            <v>Dylatacja rynny prostokątnej z wałkiem i przysłoną</v>
          </cell>
          <cell r="H518" t="str">
            <v>négyszögszelvényű ereszcsatorna dilatációs elem takaróelemmel</v>
          </cell>
          <cell r="I518" t="str">
            <v>dilatačný prvok hranatého zľabu s návalkom a krytom</v>
          </cell>
          <cell r="J518" t="str">
            <v>bakgoot-Dila met rand en kap</v>
          </cell>
          <cell r="K518" t="str">
            <v>dilatacija za pravokotni žleb z zavitkom in zaslonko</v>
          </cell>
          <cell r="L518" t="str">
            <v>expanderingsskarv för lådränna med vulst och täckkåpebleck</v>
          </cell>
          <cell r="M518" t="str">
            <v>kasserendeudvidelse med vulst og blænde</v>
          </cell>
          <cell r="N518" t="str">
            <v>skjøtestykke for firkantrenne med vulst og dekkplate</v>
          </cell>
          <cell r="P518" t="str">
            <v>Kastenrinnen-Dila mit Wulst und Blende</v>
          </cell>
        </row>
        <row r="519">
          <cell r="A519">
            <v>518</v>
          </cell>
          <cell r="B519" t="str">
            <v>Kastenrinnen-Dila ohne Wulst und Blende</v>
          </cell>
          <cell r="C519" t="str">
            <v>box gutter expansion joint without bead or cover plate</v>
          </cell>
          <cell r="D519" t="str">
            <v>joint de dilatation sans boudin ni cache (gouttière carrée)</v>
          </cell>
          <cell r="E519" t="str">
            <v>Elemento di dilatazione per canale quadro senza ricciolo e scossalina</v>
          </cell>
          <cell r="F519" t="str">
            <v>Žlabová dilatace bez návalky a krytu gumy</v>
          </cell>
          <cell r="G519" t="str">
            <v>Dylatacja rynny prostokątnej z wałkiem i przysłoną</v>
          </cell>
          <cell r="H519" t="str">
            <v>négyszögszelvényű ereszcsatorna dilatációs elem takaróelem nélkül</v>
          </cell>
          <cell r="I519" t="str">
            <v>dilatačný prvok hranatého zľabu bez návalku a krytu</v>
          </cell>
          <cell r="J519" t="str">
            <v>bakgoot-Dila zonder rand en kap</v>
          </cell>
          <cell r="K519" t="str">
            <v>dilatacija za pravokotni žleb brez zavitka in zaslonke</v>
          </cell>
          <cell r="L519" t="str">
            <v>expanderingsskarv för lådränna utan vulst och täckkåpebleck</v>
          </cell>
          <cell r="M519" t="str">
            <v>kasserendeudvidelse uden vulst og blænde</v>
          </cell>
          <cell r="N519" t="str">
            <v>skjøtestykke for firkantrenne uten vulst og dekkplate</v>
          </cell>
          <cell r="P519" t="str">
            <v>Kastenrinnen-Dila ohne Wulst und Blende</v>
          </cell>
        </row>
        <row r="520">
          <cell r="A520">
            <v>519</v>
          </cell>
          <cell r="B520" t="str">
            <v>Kastenrinnenendboden</v>
          </cell>
          <cell r="C520" t="str">
            <v>box gutter end cap</v>
          </cell>
          <cell r="D520" t="str">
            <v>fond de gouttière carrée</v>
          </cell>
          <cell r="E520" t="str">
            <v>Testata per canale quadro</v>
          </cell>
          <cell r="F520" t="str">
            <v>Čelo žlabu pro hranaté žlaby</v>
          </cell>
          <cell r="G520" t="str">
            <v>Denko rynny</v>
          </cell>
          <cell r="H520" t="str">
            <v>négyszögszelvényű ereszcsatorna végelem</v>
          </cell>
          <cell r="I520" t="str">
            <v>čelo hranatého zľabu</v>
          </cell>
          <cell r="J520" t="str">
            <v>bakgootbodem</v>
          </cell>
          <cell r="K520" t="str">
            <v>zapora za pravokotni žleb</v>
          </cell>
          <cell r="L520" t="str">
            <v>lådrännegavel</v>
          </cell>
          <cell r="M520" t="str">
            <v>kasserendeendebund</v>
          </cell>
          <cell r="N520" t="str">
            <v>endebunn firkantrenne</v>
          </cell>
          <cell r="P520" t="str">
            <v>Kastenrinnenendboden</v>
          </cell>
        </row>
        <row r="521">
          <cell r="A521">
            <v>520</v>
          </cell>
          <cell r="B521" t="str">
            <v>Kastenrinnenendboden 500 (links)</v>
          </cell>
          <cell r="C521" t="str">
            <v>box gutter end cap 500, left</v>
          </cell>
          <cell r="D521" t="str">
            <v>fond de gouttière carrée 500 (gauche)</v>
          </cell>
          <cell r="E521" t="str">
            <v>Testata per canale quadro sv. 500 - sinistra</v>
          </cell>
          <cell r="F521" t="str">
            <v>Čelo žlabu pro hranaté žlaby 500 levé</v>
          </cell>
          <cell r="G521" t="str">
            <v>Denko rynny prostokątnej 500 lewe</v>
          </cell>
          <cell r="H521" t="str">
            <v>négyszögszelvényű ereszcsatorna végelem 500 jobbos</v>
          </cell>
          <cell r="I521" t="str">
            <v>čelo hranatého žľabu 500 ľavé</v>
          </cell>
          <cell r="J521" t="str">
            <v>eindbodem bakgoot 500 links</v>
          </cell>
          <cell r="K521" t="str">
            <v>zapora za pravokotni žleb 500 levih</v>
          </cell>
          <cell r="L521" t="str">
            <v>lådrännebotten 500 vänster</v>
          </cell>
          <cell r="M521" t="str">
            <v>kasserendeendebund 500 venstre</v>
          </cell>
          <cell r="N521" t="str">
            <v>endebunn firkantrenne 500 venstre</v>
          </cell>
          <cell r="P521" t="str">
            <v>Kastenrinnenendboden 500 (links)</v>
          </cell>
        </row>
        <row r="522">
          <cell r="A522">
            <v>521</v>
          </cell>
          <cell r="B522" t="str">
            <v>Kastenrinnenendboden 500 (rechts)</v>
          </cell>
          <cell r="C522" t="str">
            <v>box gutter end cap 500, right</v>
          </cell>
          <cell r="D522" t="str">
            <v>fond de gouttière carrée 500 (droite)</v>
          </cell>
          <cell r="E522" t="str">
            <v>Testata per canale quadro sv. 500 - destra</v>
          </cell>
          <cell r="F522" t="str">
            <v>Čelo žlabu pro hranaté žlaby 500 pravé</v>
          </cell>
          <cell r="G522" t="str">
            <v>Denko rynny prostokątnej 500 prawe</v>
          </cell>
          <cell r="H522" t="str">
            <v>négyszögszelvényű ereszcsatorna végelem 500 balos</v>
          </cell>
          <cell r="I522" t="str">
            <v>čelo hranatého žľabu 500 pravé</v>
          </cell>
          <cell r="J522" t="str">
            <v>eindbodem bakgoot 500 rechts</v>
          </cell>
          <cell r="K522" t="str">
            <v>zapora za pravokotni žleb, 500 desnih</v>
          </cell>
          <cell r="L522" t="str">
            <v>lådrännebotten 500 höger</v>
          </cell>
          <cell r="M522" t="str">
            <v>kasserendeendebund 500 højre</v>
          </cell>
          <cell r="N522" t="str">
            <v>endebunn firkantrenne 500 høyre</v>
          </cell>
          <cell r="P522" t="str">
            <v>Kastenrinnenendboden 500 (rechts)</v>
          </cell>
        </row>
        <row r="523">
          <cell r="A523">
            <v>522</v>
          </cell>
          <cell r="B523" t="str">
            <v>Kastenrinnenkessel</v>
          </cell>
          <cell r="C523" t="str">
            <v>box gutter outlet</v>
          </cell>
          <cell r="D523" t="str">
            <v>naissance de gouttière carrée</v>
          </cell>
          <cell r="E523" t="str">
            <v>Bocchetta di scarico per canale quadro</v>
          </cell>
          <cell r="F523" t="str">
            <v>Hranatý kotlík</v>
          </cell>
          <cell r="G523" t="str">
            <v>Wylot rynny prostokątnej</v>
          </cell>
          <cell r="H523" t="str">
            <v>négyszögszelvényű ereszcsatorna betorkoló elem</v>
          </cell>
          <cell r="I523" t="str">
            <v>kotlík hranatého zľabu</v>
          </cell>
          <cell r="J523" t="str">
            <v>bakgootvergaarbak</v>
          </cell>
          <cell r="K523" t="str">
            <v xml:space="preserve">kotliček za pravokotni žleb </v>
          </cell>
          <cell r="L523" t="str">
            <v>omvikningskupa rektangulär lådränna till runda rör</v>
          </cell>
          <cell r="M523" t="str">
            <v>kasserendefordybning</v>
          </cell>
          <cell r="N523" t="str">
            <v>tappstykke for firkantrenne</v>
          </cell>
          <cell r="P523" t="str">
            <v>Kastenrinnenkessel</v>
          </cell>
        </row>
        <row r="524">
          <cell r="A524">
            <v>523</v>
          </cell>
          <cell r="B524" t="str">
            <v>Kastenrinnenwinkel 90° (außen)</v>
          </cell>
          <cell r="C524" t="str">
            <v>external box gutter mitre 90°</v>
          </cell>
          <cell r="D524" t="str">
            <v>équerre de gouttière carrée 90° (angle sortant)</v>
          </cell>
          <cell r="E524" t="str">
            <v>Angolo esterno 90° per canale quadro</v>
          </cell>
          <cell r="F524" t="str">
            <v>Roh hranatého žlabu vnější 90°</v>
          </cell>
          <cell r="G524" t="str">
            <v>Narożnik rynny prostokątnej zew. 90°</v>
          </cell>
          <cell r="H524" t="str">
            <v>négyszögszelvényű ereszcsatorna külső szeglet 90°</v>
          </cell>
          <cell r="I524" t="str">
            <v>roh hranatého zľabu vonkajší 90°</v>
          </cell>
          <cell r="J524" t="str">
            <v>bakgoothoek buiten 90°</v>
          </cell>
          <cell r="K524" t="str">
            <v>vogalnik za pravokotni žleb, zunanji 90o</v>
          </cell>
          <cell r="L524" t="str">
            <v>lådränna utvändig vinkel 90°</v>
          </cell>
          <cell r="M524" t="str">
            <v>kasserendevinkel udvendig 90°</v>
          </cell>
          <cell r="N524" t="str">
            <v>firkantrennevinkel utvendig 90°</v>
          </cell>
          <cell r="P524" t="str">
            <v>Kastenrinnenwinkel 90° (außen)</v>
          </cell>
        </row>
        <row r="525">
          <cell r="A525">
            <v>524</v>
          </cell>
          <cell r="B525" t="str">
            <v>Kastenrinnenwinkel 90° (innen)</v>
          </cell>
          <cell r="C525" t="str">
            <v>internal box gutter mitre 90°</v>
          </cell>
          <cell r="D525" t="str">
            <v>équerre de gouttière carrée 90° (angle rentrant)</v>
          </cell>
          <cell r="E525" t="str">
            <v>Angolo interno 90° per canale quadro</v>
          </cell>
          <cell r="F525" t="str">
            <v>Roh hranatého žlabu vnitřní 90°</v>
          </cell>
          <cell r="G525" t="str">
            <v>Narożnik rynny prostokątnej wew. 90°</v>
          </cell>
          <cell r="H525" t="str">
            <v>négyszögszelvényű ereszcsatorna belső szeglet 90°</v>
          </cell>
          <cell r="I525" t="str">
            <v>roh hranatého zľabu vnútorný 90°</v>
          </cell>
          <cell r="J525" t="str">
            <v>bakgoothoek binnen 90°</v>
          </cell>
          <cell r="K525" t="str">
            <v>vogalnik za pravokotni žleb, notranji 90o</v>
          </cell>
          <cell r="L525" t="str">
            <v>lådränna invändig vinkel 90°</v>
          </cell>
          <cell r="M525" t="str">
            <v>kasserendevinkel indvendig 90°</v>
          </cell>
          <cell r="N525" t="str">
            <v>firkantrennevinkel innvendig 90°</v>
          </cell>
          <cell r="P525" t="str">
            <v>Kastenrinnenwinkel 90° (innen)</v>
          </cell>
        </row>
        <row r="526">
          <cell r="A526">
            <v>525</v>
          </cell>
          <cell r="B526" t="str">
            <v>Kehlblech</v>
          </cell>
          <cell r="C526" t="str">
            <v>valley flashing</v>
          </cell>
          <cell r="D526" t="str">
            <v>tôle de noue</v>
          </cell>
          <cell r="F526" t="str">
            <v>úžlabní plech</v>
          </cell>
          <cell r="P526" t="str">
            <v>Kehlblech</v>
          </cell>
        </row>
        <row r="527">
          <cell r="A527">
            <v>526</v>
          </cell>
          <cell r="B527" t="str">
            <v>Kehlenausbildung mit einfacher Kehle</v>
          </cell>
          <cell r="C527" t="str">
            <v>valley construction with simple valley</v>
          </cell>
          <cell r="D527" t="str">
            <v>pose d’une noue — noue simple</v>
          </cell>
          <cell r="F527" t="str">
            <v>Úžlabí s jednoduchou drážkou</v>
          </cell>
          <cell r="P527" t="str">
            <v>Kehlenausbildung mit einfacher Kehle</v>
          </cell>
        </row>
        <row r="528">
          <cell r="A528">
            <v>527</v>
          </cell>
          <cell r="B528" t="str">
            <v>Kehlenausbildung mit vertiefter Kehle</v>
          </cell>
          <cell r="C528" t="str">
            <v>valley construction with recessed valley</v>
          </cell>
          <cell r="D528" t="str">
            <v>pose d’une noue — noue encaissée</v>
          </cell>
          <cell r="F528" t="str">
            <v>Úžlabí zapuštěné</v>
          </cell>
          <cell r="P528" t="str">
            <v>Kehlenausbildung mit vertiefter Kehle</v>
          </cell>
        </row>
        <row r="529">
          <cell r="A529">
            <v>528</v>
          </cell>
          <cell r="B529" t="str">
            <v>Kehlenausbildung mit Sicherheitskehle</v>
          </cell>
          <cell r="C529" t="str">
            <v>valley construction with safety valley</v>
          </cell>
          <cell r="D529" t="str">
            <v>pose d’une noue — noue de sécurité</v>
          </cell>
          <cell r="F529" t="str">
            <v>Úžlabí s použitím bezpečnostního úžlabí</v>
          </cell>
          <cell r="P529" t="str">
            <v>Kehlenausbildung mit Sicherheitskehle</v>
          </cell>
        </row>
        <row r="530">
          <cell r="A530">
            <v>529</v>
          </cell>
          <cell r="B530" t="str">
            <v>Keine Baubreiten mit</v>
          </cell>
          <cell r="C530" t="str">
            <v>No visible width</v>
          </cell>
          <cell r="D530" t="str">
            <v>Keine Baubreiten mit</v>
          </cell>
          <cell r="E530" t="str">
            <v>Non disponibili larghezze utili con questa combinazione di superficie e colore</v>
          </cell>
          <cell r="F530" t="str">
            <v xml:space="preserve"> Žádné stavební šířky s</v>
          </cell>
          <cell r="G530" t="str">
            <v>brak szerokości z</v>
          </cell>
          <cell r="H530" t="str">
            <v>nincs ilyen szélesség</v>
          </cell>
          <cell r="I530" t="str">
            <v>Táto šírka nie je k dispozícii</v>
          </cell>
          <cell r="J530" t="str">
            <v>Geen bouwbreedtes met</v>
          </cell>
          <cell r="L530" t="str">
            <v>Inga byggbredder med</v>
          </cell>
          <cell r="M530" t="str">
            <v>Ingen byggebreder med</v>
          </cell>
          <cell r="N530" t="str">
            <v>Ingen bredder med</v>
          </cell>
          <cell r="O530" t="str">
            <v>Širine bez</v>
          </cell>
          <cell r="P530" t="str">
            <v>Keine Baubreiten mit</v>
          </cell>
        </row>
        <row r="531">
          <cell r="A531">
            <v>530</v>
          </cell>
          <cell r="B531" t="str">
            <v>—</v>
          </cell>
          <cell r="C531" t="str">
            <v>—</v>
          </cell>
          <cell r="D531" t="str">
            <v>—</v>
          </cell>
          <cell r="E531" t="str">
            <v>nessuno</v>
          </cell>
          <cell r="F531" t="str">
            <v>—</v>
          </cell>
          <cell r="G531" t="str">
            <v>—</v>
          </cell>
          <cell r="H531" t="str">
            <v>—</v>
          </cell>
          <cell r="I531" t="str">
            <v>žiadny</v>
          </cell>
          <cell r="J531" t="str">
            <v>—</v>
          </cell>
          <cell r="K531" t="str">
            <v>—</v>
          </cell>
          <cell r="L531" t="str">
            <v>—</v>
          </cell>
          <cell r="M531" t="str">
            <v>—</v>
          </cell>
          <cell r="N531" t="str">
            <v>—</v>
          </cell>
          <cell r="O531" t="str">
            <v>ništa</v>
          </cell>
          <cell r="P531" t="str">
            <v>—</v>
          </cell>
        </row>
        <row r="532">
          <cell r="A532">
            <v>531</v>
          </cell>
          <cell r="B532" t="str">
            <v>kg</v>
          </cell>
          <cell r="C532" t="str">
            <v>kg</v>
          </cell>
          <cell r="D532" t="str">
            <v>kg</v>
          </cell>
          <cell r="E532" t="str">
            <v>kg</v>
          </cell>
          <cell r="F532" t="str">
            <v>kg</v>
          </cell>
          <cell r="G532" t="str">
            <v>kg</v>
          </cell>
          <cell r="H532" t="str">
            <v>kg</v>
          </cell>
          <cell r="I532" t="str">
            <v>kg</v>
          </cell>
          <cell r="J532" t="str">
            <v>kg</v>
          </cell>
          <cell r="K532" t="str">
            <v>kg</v>
          </cell>
          <cell r="L532" t="str">
            <v>kg</v>
          </cell>
          <cell r="M532" t="str">
            <v>kg/m²</v>
          </cell>
          <cell r="N532" t="str">
            <v>kg</v>
          </cell>
          <cell r="O532" t="str">
            <v>kg</v>
          </cell>
          <cell r="P532" t="str">
            <v>kg</v>
          </cell>
        </row>
        <row r="533">
          <cell r="A533">
            <v>532</v>
          </cell>
          <cell r="B533" t="str">
            <v>Klebeeinfassung</v>
          </cell>
          <cell r="C533" t="str">
            <v>adhesive flashing strip</v>
          </cell>
          <cell r="D533" t="str">
            <v>raccordement de ventilation à coller</v>
          </cell>
          <cell r="F533" t="str">
            <v>nalepovací prostup</v>
          </cell>
          <cell r="P533" t="str">
            <v>Klebeeinfassung</v>
          </cell>
        </row>
        <row r="534">
          <cell r="A534">
            <v>533</v>
          </cell>
          <cell r="B534" t="str">
            <v>Klebeeinfassung für Falzdächer (⌀ 120–170 mm)</v>
          </cell>
          <cell r="C534" t="str">
            <v>adhesive flashing strip for standing seam roofs (⌀ 120–170 mm)</v>
          </cell>
          <cell r="D534" t="str">
            <v>raccordement de ventilation à coller pour toitures à joints debout (⌀ 120-170 mm)</v>
          </cell>
          <cell r="E534" t="str">
            <v>Conversa per torretta aerazione, da incollare, per coperture aggraffate Ø 120-170 mm</v>
          </cell>
          <cell r="F534" t="str">
            <v>Nalepovací prostup pro falcované střechy Ø 120-170 mm</v>
          </cell>
          <cell r="G534" t="str">
            <v>Uchwyt przeklejany do dachów na rąbek stojący ⌀ 120–170 mm</v>
          </cell>
          <cell r="H534" t="str">
            <v>átvezető elem korcolt fedéshez ragasztós Ø 120-170 mm</v>
          </cell>
          <cell r="I534" t="str">
            <v>nalepovací prestupový prvok pre falcované strechy Ø 120-170 mm</v>
          </cell>
          <cell r="J534" t="str">
            <v>hechtingomlijsting voor felsdaken ⌀ 120 – 170 mm</v>
          </cell>
          <cell r="K534" t="str">
            <v>obroba za lepljenje za zgibne strehe Ø120-170</v>
          </cell>
          <cell r="L534" t="str">
            <v>liminfattning för falsade tak ⌀ 120-170 mm</v>
          </cell>
          <cell r="M534" t="str">
            <v>klæbeindfatning til falstage ⌀ 120–170 mm</v>
          </cell>
          <cell r="N534" t="str">
            <v>limt innfatning for falsede tak ⌀ 120–170 mm</v>
          </cell>
          <cell r="P534" t="str">
            <v>Klebeeinfassung für Falzdächer (⌀ 120–170 mm)</v>
          </cell>
        </row>
        <row r="535">
          <cell r="A535">
            <v>534</v>
          </cell>
          <cell r="B535" t="str">
            <v>Klebeeinfassung für Falzdächer (⌀ 170–210 mm)</v>
          </cell>
          <cell r="C535" t="str">
            <v>adhesive flashing strip for standing seam roofs (⌀ 170–210 mm)</v>
          </cell>
          <cell r="D535" t="str">
            <v>raccordement de ventilation à coller pour toitures à joints debout (⌀ 170-210 mm)</v>
          </cell>
          <cell r="E535" t="str">
            <v>Conversa per torretta aerazione, da incollare, per coperture aggraffate Ø 170-210 mm</v>
          </cell>
          <cell r="F535" t="str">
            <v>Nalepovací prostup pro falcované střechy Ø 170-210 mm</v>
          </cell>
          <cell r="G535" t="str">
            <v>Uchwyt przeklejany do dachów na rąbek stojący ⌀ 170–210 mm</v>
          </cell>
          <cell r="H535" t="str">
            <v>átvezető elem korcolt fedéshez ragasztós Ø 170-210 mm</v>
          </cell>
          <cell r="I535" t="str">
            <v>nalepovací prestupový prvok pre falcované strechy Ø 170-210 mm</v>
          </cell>
          <cell r="J535" t="str">
            <v>hechtingomlijsting voor felsdaken ⌀ 170 – 210 mm</v>
          </cell>
          <cell r="K535" t="str">
            <v>obroba za lepljenje za zgibne strehe Ø170-210</v>
          </cell>
          <cell r="L535" t="str">
            <v>liminfattning för falsade tak ⌀ 170-210 mm</v>
          </cell>
          <cell r="M535" t="str">
            <v>klæbeindfatning til falstage ⌀ 170-210 mm</v>
          </cell>
          <cell r="N535" t="str">
            <v>limt innfatning for falsede tak ⌀ 170-210 mm</v>
          </cell>
          <cell r="P535" t="str">
            <v>Klebeeinfassung für Falzdächer (⌀ 170–210 mm)</v>
          </cell>
        </row>
        <row r="536">
          <cell r="A536">
            <v>535</v>
          </cell>
          <cell r="B536" t="str">
            <v>Klebeeinfassung für Falzdächer (⌀ 50–65 mm)</v>
          </cell>
          <cell r="C536" t="str">
            <v>adhesive flashing strip for standing seam roofs (⌀ 50–65 mm)</v>
          </cell>
          <cell r="D536" t="str">
            <v>raccordement de ventilation à coller pour toitures à joints debout (⌀ 50-65 mm)</v>
          </cell>
          <cell r="E536" t="str">
            <v>Conversa per torretta aerazione, da incollare, per coperture aggraffate Ø 50-65 mm</v>
          </cell>
          <cell r="F536" t="str">
            <v>Nalepovací prostup pro falcované střechy Ø 50-65 mm</v>
          </cell>
          <cell r="G536" t="str">
            <v>Uchwyt przeklejany do dachów na rąbek stojący ⌀ 50–65 mm</v>
          </cell>
          <cell r="H536" t="str">
            <v>átvezető elem korcolt fedéshez ragasztós Ø 50-65 mm</v>
          </cell>
          <cell r="I536" t="str">
            <v>nalepovací prestupový prvok pre falcované strechy Ø 50-65 mm</v>
          </cell>
          <cell r="J536" t="str">
            <v>hechtingomlijsting voor felsdaken ⌀ 50 – 65 mm</v>
          </cell>
          <cell r="K536" t="str">
            <v>obroba za lepljenje za zgibne strehe Ø50-65</v>
          </cell>
          <cell r="L536" t="str">
            <v>liminfattning för falsade tak ⌀ 50-65 mm</v>
          </cell>
          <cell r="M536" t="str">
            <v>klæbeindfatning til falstage ⌀ 50-65 mm</v>
          </cell>
          <cell r="N536" t="str">
            <v>limt innfatning for falsede tak ⌀ 50-65 mm</v>
          </cell>
          <cell r="P536" t="str">
            <v>Klebeeinfassung für Falzdächer (⌀ 50–65 mm)</v>
          </cell>
        </row>
        <row r="537">
          <cell r="A537">
            <v>536</v>
          </cell>
          <cell r="B537" t="str">
            <v>Klebeeinfassung für Falzdächer (⌀ 80–125 mm)</v>
          </cell>
          <cell r="C537" t="str">
            <v>adhesive flashing strip for standing seam roofs (⌀ 80–125 mm)</v>
          </cell>
          <cell r="D537" t="str">
            <v>raccordement de ventilation à coller pour toitures à joints debout (⌀ 80-125 mm)</v>
          </cell>
          <cell r="E537" t="str">
            <v>Conversa per torretta aerazione, da incollare, per coperture aggraffate Ø 80-125 mm</v>
          </cell>
          <cell r="F537" t="str">
            <v>Nalepovací prostup pro falcované střechy Ø 80-125 mm</v>
          </cell>
          <cell r="G537" t="str">
            <v>Uchwyt przeklejany do dachów na rąbek stojący ⌀ 80–125 mm</v>
          </cell>
          <cell r="H537" t="str">
            <v>átvezető elem korcolt fedéshez ragasztós Ø 80-125 mm</v>
          </cell>
          <cell r="I537" t="str">
            <v>nalepovací prestupový prvok pre falcované strechy Ø 80-125 mm</v>
          </cell>
          <cell r="J537" t="str">
            <v>hechtingomlijsting voor felsdaken ⌀ 80 – 125 mm</v>
          </cell>
          <cell r="K537" t="str">
            <v>obroba za lepljenje za zgibne strehe Ø80-125</v>
          </cell>
          <cell r="L537" t="str">
            <v>liminfattning för falsade tak ⌀ 80-125 mm</v>
          </cell>
          <cell r="M537" t="str">
            <v>klæbeindfatning til falstage ⌀ 80-125 mm</v>
          </cell>
          <cell r="N537" t="str">
            <v>limt innfatning for falsede tak ⌀ 80-125 mm</v>
          </cell>
          <cell r="P537" t="str">
            <v>Klebeeinfassung für Falzdächer (⌀ 80–125 mm)</v>
          </cell>
        </row>
        <row r="538">
          <cell r="A538">
            <v>537</v>
          </cell>
          <cell r="B538" t="str">
            <v>Klebesystem</v>
          </cell>
          <cell r="C538" t="str">
            <v>adhesive system</v>
          </cell>
          <cell r="D538" t="str">
            <v>système de collage</v>
          </cell>
          <cell r="P538" t="str">
            <v>Klebesystem</v>
          </cell>
        </row>
        <row r="539">
          <cell r="A539">
            <v>538</v>
          </cell>
          <cell r="B539" t="str">
            <v>Kleinformat</v>
          </cell>
          <cell r="C539" t="str">
            <v>small-format roof elements</v>
          </cell>
          <cell r="D539" t="str">
            <v>petits formats</v>
          </cell>
          <cell r="F539" t="str">
            <v>maloformátová krytina</v>
          </cell>
          <cell r="P539" t="str">
            <v>Kleinformat</v>
          </cell>
        </row>
        <row r="540">
          <cell r="A540">
            <v>539</v>
          </cell>
          <cell r="B540" t="str">
            <v>Knickbildung</v>
          </cell>
          <cell r="C540" t="str">
            <v>construction of pitch transition</v>
          </cell>
          <cell r="D540" t="str">
            <v>réalisation d’une brisure</v>
          </cell>
          <cell r="F540" t="str">
            <v>Střešní zlom</v>
          </cell>
          <cell r="P540" t="str">
            <v>Knickbildung</v>
          </cell>
        </row>
        <row r="541">
          <cell r="A541">
            <v>540</v>
          </cell>
          <cell r="B541" t="str">
            <v>Kommission:</v>
          </cell>
          <cell r="C541" t="str">
            <v>Order:</v>
          </cell>
          <cell r="D541" t="str">
            <v>Référence commande :</v>
          </cell>
          <cell r="E541" t="str">
            <v>Riferimento:</v>
          </cell>
          <cell r="F541" t="str">
            <v>Komise:</v>
          </cell>
          <cell r="G541" t="str">
            <v>Zamówienie:</v>
          </cell>
          <cell r="H541" t="str">
            <v>Komissió:</v>
          </cell>
          <cell r="I541" t="str">
            <v>Komisia:</v>
          </cell>
          <cell r="J541" t="str">
            <v>Groep:</v>
          </cell>
          <cell r="K541" t="str">
            <v>Poslovalnica</v>
          </cell>
          <cell r="L541" t="str">
            <v>Kommission:</v>
          </cell>
          <cell r="M541" t="str">
            <v>Kommission:</v>
          </cell>
          <cell r="N541" t="str">
            <v>Kommisjon:</v>
          </cell>
          <cell r="P541" t="str">
            <v>Kommission:</v>
          </cell>
        </row>
        <row r="542">
          <cell r="A542">
            <v>541</v>
          </cell>
          <cell r="B542" t="str">
            <v>KONSTRUKTIONSBEISPIELE – DACHAUFBAUTEN</v>
          </cell>
          <cell r="C542" t="str">
            <v>CONSTRUCTION EXAMPLES — ROOF STRUCTURES</v>
          </cell>
          <cell r="D542" t="str">
            <v>EXEMPLES DE CONSTRUCTION — CONSTRUCTIONS HORS-COMBLES</v>
          </cell>
          <cell r="F542" t="str">
            <v>PŘÍKLADY KONSTRUKCÍ  STŘEŠNÍ SKLADBY</v>
          </cell>
          <cell r="P542" t="str">
            <v>KONSTRUKTIONSBEISPIELE – DACHAUFBAUTEN</v>
          </cell>
        </row>
        <row r="543">
          <cell r="A543">
            <v>542</v>
          </cell>
          <cell r="B543" t="str">
            <v>Konstruktiver Aufbau</v>
          </cell>
          <cell r="C543" t="str">
            <v>structure</v>
          </cell>
          <cell r="D543" t="str">
            <v>structure constructive</v>
          </cell>
          <cell r="P543" t="str">
            <v>Konstruktiver Aufbau</v>
          </cell>
        </row>
        <row r="544">
          <cell r="A544">
            <v>543</v>
          </cell>
          <cell r="B544" t="str">
            <v>Konterlatte</v>
          </cell>
          <cell r="C544" t="str">
            <v>counter batten</v>
          </cell>
          <cell r="D544" t="str">
            <v>contre-latte</v>
          </cell>
          <cell r="F544" t="str">
            <v>kontralať</v>
          </cell>
          <cell r="P544" t="str">
            <v>Konterlatte</v>
          </cell>
        </row>
        <row r="545">
          <cell r="A545">
            <v>544</v>
          </cell>
          <cell r="B545" t="str">
            <v>Konterlattung (Belüftungsebene)</v>
          </cell>
          <cell r="C545" t="str">
            <v>counter battens (ventilated channel)</v>
          </cell>
          <cell r="D545" t="str">
            <v>contre-lattage (lame d’air)</v>
          </cell>
          <cell r="F545" t="str">
            <v>kontralať (úroveň odvětrání)</v>
          </cell>
          <cell r="P545" t="str">
            <v>Konterlattung (Belüftungsebene)</v>
          </cell>
        </row>
        <row r="546">
          <cell r="A546">
            <v>545</v>
          </cell>
          <cell r="B546" t="str">
            <v>Konterlattung (8/5 cm)</v>
          </cell>
          <cell r="C546" t="str">
            <v>counter battens (8/5 cm)</v>
          </cell>
          <cell r="D546" t="str">
            <v>contre-lattage (8/5 cm)</v>
          </cell>
          <cell r="F546" t="str">
            <v>kontralatě 8/5 cm</v>
          </cell>
          <cell r="P546" t="str">
            <v>Konterlattung (8/5 cm)</v>
          </cell>
        </row>
        <row r="547">
          <cell r="A547">
            <v>546</v>
          </cell>
          <cell r="B547" t="str">
            <v>Kugelendboden</v>
          </cell>
          <cell r="C547" t="str">
            <v>radius end cap</v>
          </cell>
          <cell r="D547" t="str">
            <v>fond de gouttière arrondi</v>
          </cell>
          <cell r="E547" t="str">
            <v>Testata sferica</v>
          </cell>
          <cell r="F547" t="str">
            <v>Kulaté čelo žlabu</v>
          </cell>
          <cell r="G547" t="str">
            <v>Denko rynny kulowe</v>
          </cell>
          <cell r="H547" t="str">
            <v>gömbölyített ereszcsatorna végelem</v>
          </cell>
          <cell r="I547" t="str">
            <v>guľaté čelo žľabu</v>
          </cell>
          <cell r="J547" t="str">
            <v>kogeleindebodem</v>
          </cell>
          <cell r="K547" t="str">
            <v>žlebna zapora krogla</v>
          </cell>
          <cell r="L547" t="str">
            <v>kuländgavel</v>
          </cell>
          <cell r="M547" t="str">
            <v>kugleendebund</v>
          </cell>
          <cell r="N547" t="str">
            <v>rund endebunn</v>
          </cell>
          <cell r="P547" t="str">
            <v>Kugelendboden</v>
          </cell>
        </row>
        <row r="548">
          <cell r="A548">
            <v>547</v>
          </cell>
          <cell r="B548" t="str">
            <v>kurz</v>
          </cell>
          <cell r="C548" t="str">
            <v>short</v>
          </cell>
          <cell r="D548" t="str">
            <v>court</v>
          </cell>
          <cell r="E548" t="str">
            <v>corto</v>
          </cell>
          <cell r="F548" t="str">
            <v>krátký</v>
          </cell>
          <cell r="G548" t="str">
            <v>krótki</v>
          </cell>
          <cell r="H548" t="str">
            <v>rövid</v>
          </cell>
          <cell r="I548" t="str">
            <v>krátky</v>
          </cell>
          <cell r="J548" t="str">
            <v>kort</v>
          </cell>
          <cell r="K548" t="str">
            <v>kratko</v>
          </cell>
          <cell r="L548" t="str">
            <v>kort</v>
          </cell>
          <cell r="M548" t="str">
            <v>kort</v>
          </cell>
          <cell r="N548" t="str">
            <v>kort</v>
          </cell>
          <cell r="P548" t="str">
            <v>kurz</v>
          </cell>
        </row>
        <row r="549">
          <cell r="A549">
            <v>548</v>
          </cell>
          <cell r="B549" t="str">
            <v>L</v>
          </cell>
          <cell r="C549" t="str">
            <v>L</v>
          </cell>
          <cell r="D549" t="str">
            <v>L</v>
          </cell>
          <cell r="P549" t="str">
            <v>L</v>
          </cell>
        </row>
        <row r="550">
          <cell r="A550">
            <v>549</v>
          </cell>
          <cell r="B550" t="str">
            <v>Labyrinthentlüftung</v>
          </cell>
          <cell r="C550" t="str">
            <v>labyrinth ventilation system</v>
          </cell>
          <cell r="D550" t="str">
            <v>chemin de sortie d’air</v>
          </cell>
          <cell r="F550" t="str">
            <v>labyrintové odvětrání</v>
          </cell>
          <cell r="P550" t="str">
            <v>Labyrinthentlüftung</v>
          </cell>
        </row>
        <row r="551">
          <cell r="A551">
            <v>550</v>
          </cell>
          <cell r="B551" t="str">
            <v>Länderspezifische Vorgaben beachten (Unterdach, keine Kehlen oder Durchdringungen usw.).</v>
          </cell>
          <cell r="C551" t="str">
            <v>Observe national guidelines (roof underlay, no valleys/penetrations, etc.)</v>
          </cell>
          <cell r="D551" t="str">
            <v>Attention à respecter les réglementations nationales (lé de sous-couverture, absence de noues ou de pénétrations, etc.).</v>
          </cell>
          <cell r="F551" t="str">
            <v>Zohlednit národní technické předpisy (pojistná hydroizolace, úžlabí bez průniků,…)  Těsnění v drážkách</v>
          </cell>
          <cell r="P551" t="str">
            <v>Länderspezifische Vorgaben beachten (Unterdach, keine Kehlen oder Durchdringungen usw.).</v>
          </cell>
        </row>
        <row r="552">
          <cell r="A552">
            <v>551</v>
          </cell>
          <cell r="B552" t="str">
            <v>lang</v>
          </cell>
          <cell r="C552" t="str">
            <v>long</v>
          </cell>
          <cell r="D552" t="str">
            <v>long</v>
          </cell>
          <cell r="E552" t="str">
            <v>lungo</v>
          </cell>
          <cell r="F552" t="str">
            <v>dlouhý</v>
          </cell>
          <cell r="G552" t="str">
            <v xml:space="preserve">długi </v>
          </cell>
          <cell r="H552" t="str">
            <v>hosszú</v>
          </cell>
          <cell r="I552" t="str">
            <v>dĺžka</v>
          </cell>
          <cell r="J552" t="str">
            <v>lang</v>
          </cell>
          <cell r="K552" t="str">
            <v>dolgo</v>
          </cell>
          <cell r="L552" t="str">
            <v>lång</v>
          </cell>
          <cell r="M552" t="str">
            <v>lang</v>
          </cell>
          <cell r="N552" t="str">
            <v>lang</v>
          </cell>
          <cell r="P552" t="str">
            <v>lang</v>
          </cell>
        </row>
        <row r="553">
          <cell r="A553">
            <v>552</v>
          </cell>
          <cell r="B553" t="str">
            <v>Länge</v>
          </cell>
          <cell r="C553" t="str">
            <v>length</v>
          </cell>
          <cell r="D553" t="str">
            <v>longueur</v>
          </cell>
          <cell r="E553" t="str">
            <v>lunghezza</v>
          </cell>
          <cell r="F553" t="str">
            <v>Délka:</v>
          </cell>
          <cell r="G553" t="str">
            <v>długość</v>
          </cell>
          <cell r="H553" t="str">
            <v>hossz</v>
          </cell>
          <cell r="I553" t="str">
            <v>Dĺžka</v>
          </cell>
          <cell r="J553" t="str">
            <v>Lengte</v>
          </cell>
          <cell r="L553" t="str">
            <v>Längd</v>
          </cell>
          <cell r="M553" t="str">
            <v>Længde</v>
          </cell>
          <cell r="N553" t="str">
            <v>Lengde</v>
          </cell>
          <cell r="O553" t="str">
            <v>Dužina</v>
          </cell>
          <cell r="P553" t="str">
            <v>Länge</v>
          </cell>
        </row>
        <row r="554">
          <cell r="A554">
            <v>553</v>
          </cell>
          <cell r="B554" t="str">
            <v>Länge: 26 mm (3.200 Stk./Karton)</v>
          </cell>
          <cell r="C554" t="str">
            <v>Length: 26 mm (3,200 pc./box)</v>
          </cell>
          <cell r="D554" t="str">
            <v>Longueur : 26 mm (3 200 par carton)</v>
          </cell>
          <cell r="E554" t="str">
            <v>Lunghezza 26 mm (3.200 Pz/Cartone)</v>
          </cell>
          <cell r="F554" t="str">
            <v>Délka 26 mm (3.200 ks/krabice)</v>
          </cell>
          <cell r="G554" t="str">
            <v>Długość: 26 mm (3,200 szt./opak.)</v>
          </cell>
          <cell r="H554" t="str">
            <v>Hossz 26 mm (3.200 db/doboz)</v>
          </cell>
          <cell r="I554" t="str">
            <v>Dĺžka 26 mm (3.200 ks/krabica)</v>
          </cell>
          <cell r="J554" t="str">
            <v>Lengte 26 mm (3200 stks./doos)</v>
          </cell>
          <cell r="K554" t="str">
            <v>dolžina 26 mm (3.200 kos/škatlo)</v>
          </cell>
          <cell r="L554" t="str">
            <v>Längd 26 mm (3.200 st./kartong)</v>
          </cell>
          <cell r="M554" t="str">
            <v>Længde 26 mm (3.200 stk./karton)</v>
          </cell>
          <cell r="N554" t="str">
            <v>Lengde 26 mm (3200 stk./kartong)</v>
          </cell>
          <cell r="P554" t="str">
            <v>Länge: 26 mm (3.200 Stk./Karton)</v>
          </cell>
        </row>
        <row r="555">
          <cell r="A555">
            <v>554</v>
          </cell>
          <cell r="B555" t="str">
            <v>Länge: 26 mm (3.200 Stk./Karton); Niro</v>
          </cell>
          <cell r="C555" t="str">
            <v>Length: 26 mm (3,200 pc./box), stainless steel</v>
          </cell>
          <cell r="D555" t="str">
            <v>Longueur : 26 mm (3 200 par carton) ; inox</v>
          </cell>
          <cell r="E555" t="str">
            <v>Lunghezza 26 mm (3.200 Pz/Cartone) in acciaio inox</v>
          </cell>
          <cell r="F555" t="str">
            <v>Délka 26 mm (3.200 ks/krabice) NIRO</v>
          </cell>
          <cell r="G555" t="str">
            <v>Długość: 26 mm (3,200 szt./opak.), Stal nierdzewna</v>
          </cell>
          <cell r="H555" t="str">
            <v>Hossz 26 mm (3.200 db/doboz) rozsdamentes</v>
          </cell>
          <cell r="I555" t="str">
            <v>Dĺžka 26 mm (3.200 ks/krabica) NIRO</v>
          </cell>
          <cell r="J555" t="str">
            <v>Lengte 26 mm (3200 stks./doos) NIRO</v>
          </cell>
          <cell r="K555" t="str">
            <v>dolžina 26 mm (3.200 kos/škatlo) NIRO - nerjaveči</v>
          </cell>
          <cell r="L555" t="str">
            <v>Längd 26 mm (3.200 st./kartong) NIRO</v>
          </cell>
          <cell r="M555" t="str">
            <v>Længde 26 mm (3.200 stk./karton) NIRO</v>
          </cell>
          <cell r="N555" t="str">
            <v>Lengde 26 mm (3200 stk./kartong) RUSTFRITT STÅL</v>
          </cell>
          <cell r="P555" t="str">
            <v>Länge: 26 mm (3.200 Stk./Karton); Niro</v>
          </cell>
        </row>
        <row r="556">
          <cell r="A556">
            <v>555</v>
          </cell>
          <cell r="B556" t="str">
            <v>Länge: 35 mm (2.400 Stk./Karton)</v>
          </cell>
          <cell r="C556" t="str">
            <v>Length: 35 mm (2,400 pc./box)</v>
          </cell>
          <cell r="D556" t="str">
            <v>Longueur : 35 mm (2 400 par carton)</v>
          </cell>
          <cell r="E556" t="str">
            <v>Lunghezza 35 mm (2.400 Pz/Cartone)</v>
          </cell>
          <cell r="F556" t="str">
            <v>Délka 35 mm (2.400 ks/krabice)</v>
          </cell>
          <cell r="G556" t="str">
            <v>Długość: 35 mm (2,400 szt./opak.)</v>
          </cell>
          <cell r="H556" t="str">
            <v>Hossz 35 mm (2.400 db/doboz)</v>
          </cell>
          <cell r="I556" t="str">
            <v>Dĺžka 35 mm (2.400 ks/krabica)</v>
          </cell>
          <cell r="J556" t="str">
            <v>Lengte 35 mm (2400 stks./doos)</v>
          </cell>
          <cell r="K556" t="str">
            <v>dolžina 35 mm (2.400 kos/škatlo)</v>
          </cell>
          <cell r="L556" t="str">
            <v>Längd 35 mm (2.400 st./kartong)</v>
          </cell>
          <cell r="M556" t="str">
            <v>Længde 35 mm (2.400 stk./karton)</v>
          </cell>
          <cell r="N556" t="str">
            <v>Lengde 35 mm (2400 stk./kartong)</v>
          </cell>
          <cell r="P556" t="str">
            <v>Länge: 35 mm (2.400 Stk./Karton)</v>
          </cell>
        </row>
        <row r="557">
          <cell r="A557">
            <v>556</v>
          </cell>
          <cell r="B557" t="str">
            <v>Länge wählen:</v>
          </cell>
          <cell r="C557" t="str">
            <v>Select length:</v>
          </cell>
          <cell r="D557" t="str">
            <v>Sélectionner la longueur :</v>
          </cell>
          <cell r="E557" t="str">
            <v>Selezionare la lunghezza</v>
          </cell>
          <cell r="F557" t="str">
            <v>Zvolit délku</v>
          </cell>
          <cell r="G557" t="str">
            <v>Wybierz długość:</v>
          </cell>
          <cell r="H557" t="str">
            <v>Hossz kiválasztása</v>
          </cell>
          <cell r="I557" t="str">
            <v>Vyberte dĺžku:</v>
          </cell>
          <cell r="J557" t="str">
            <v>Lengte kiezen:</v>
          </cell>
          <cell r="K557" t="str">
            <v>Izbrana dolžina:</v>
          </cell>
          <cell r="L557" t="str">
            <v>Välj längd:</v>
          </cell>
          <cell r="M557" t="str">
            <v>Vælg længde:</v>
          </cell>
          <cell r="N557" t="str">
            <v>Velg lengde:</v>
          </cell>
          <cell r="P557" t="str">
            <v>Länge wählen:</v>
          </cell>
        </row>
        <row r="558">
          <cell r="A558">
            <v>557</v>
          </cell>
          <cell r="B558" t="str">
            <v>Laubfänger (nur in Braun)</v>
          </cell>
          <cell r="C558" t="str">
            <v>strainer (brown only)</v>
          </cell>
          <cell r="D558" t="str">
            <v>crapaudine (en brun uniquement)</v>
          </cell>
          <cell r="E558" t="str">
            <v>Cipolla fermafoglie (disponibile solo in marrone)</v>
          </cell>
          <cell r="F558" t="str">
            <v>Lapač listí (pouze v hnědé barvě)</v>
          </cell>
          <cell r="G558" t="str">
            <v>Sito (tylko brązowe)</v>
          </cell>
          <cell r="H558" t="str">
            <v>lombkosár (csak barna)</v>
          </cell>
          <cell r="I558" t="str">
            <v>lapač lístia (iba hnedý)</v>
          </cell>
          <cell r="J558" t="str">
            <v>bladvanger (alleen in bruin)</v>
          </cell>
          <cell r="K558" t="str">
            <v>lovilec listja (samo v rjavi barvi)</v>
          </cell>
          <cell r="L558" t="str">
            <v>lövfångare (endast i brunt)</v>
          </cell>
          <cell r="M558" t="str">
            <v>løvfanger (kun i brun)</v>
          </cell>
          <cell r="N558" t="str">
            <v>løvfanger (kun i brunt)</v>
          </cell>
          <cell r="P558" t="str">
            <v>Laubfänger (nur in Braun)</v>
          </cell>
        </row>
        <row r="559">
          <cell r="A559">
            <v>558</v>
          </cell>
          <cell r="B559" t="str">
            <v>Laufrost</v>
          </cell>
          <cell r="C559" t="str">
            <v>walkway grating</v>
          </cell>
          <cell r="D559" t="str">
            <v>chemin de circulation</v>
          </cell>
          <cell r="F559" t="str">
            <v>Stoupací plošina</v>
          </cell>
          <cell r="P559" t="str">
            <v>Laufrost</v>
          </cell>
        </row>
        <row r="560">
          <cell r="A560">
            <v>559</v>
          </cell>
          <cell r="B560" t="str">
            <v>Laufroststütze</v>
          </cell>
          <cell r="C560" t="str">
            <v>walkway grating support</v>
          </cell>
          <cell r="D560" t="str">
            <v>support de chemin de circulation</v>
          </cell>
          <cell r="F560" t="str">
            <v>Držák stoupací plošiny</v>
          </cell>
          <cell r="P560" t="str">
            <v>Laufroststütze</v>
          </cell>
        </row>
        <row r="561">
          <cell r="A561">
            <v>560</v>
          </cell>
          <cell r="B561" t="str">
            <v>Laufsteg (250 × 1.200 mm)</v>
          </cell>
          <cell r="C561" t="str">
            <v>walkway ( 250 × 1,200 mm)</v>
          </cell>
          <cell r="D561" t="str">
            <v>chemin de circulation (250 × 1 200 mm)</v>
          </cell>
          <cell r="E561" t="str">
            <v>Griglia pedonabile (250 x 1.200 mm)</v>
          </cell>
          <cell r="F561" t="str">
            <v>Stoupací plošina (250 x 1.200 mm)</v>
          </cell>
          <cell r="G561" t="str">
            <v>ława kominiarska ( 250 × 1,200 mm)</v>
          </cell>
          <cell r="H561" t="str">
            <v>járórács (250 x 1.200 mm)</v>
          </cell>
          <cell r="I561" t="str">
            <v>strešná lávka (250 x 1.200 mm)</v>
          </cell>
          <cell r="J561" t="str">
            <v>loopbrug (250 x 1200 mm)</v>
          </cell>
          <cell r="K561" t="str">
            <v>pohodna rešetka (250x1.200mm)</v>
          </cell>
          <cell r="L561" t="str">
            <v>plattform (250 x 1.200 mm)</v>
          </cell>
          <cell r="M561" t="str">
            <v>løbebro (250 x 1.200 mm)</v>
          </cell>
          <cell r="N561" t="str">
            <v>plattform (250 x 1200 mm)</v>
          </cell>
          <cell r="P561" t="str">
            <v>Laufsteg (250 × 1.200 mm)</v>
          </cell>
        </row>
        <row r="562">
          <cell r="A562">
            <v>561</v>
          </cell>
          <cell r="B562" t="str">
            <v>Laufsteg (250 × 420 mm)</v>
          </cell>
          <cell r="C562" t="str">
            <v>walkway ( 250 × 420 mm)</v>
          </cell>
          <cell r="D562" t="str">
            <v>chemin de circulation (250 × 420 mm)</v>
          </cell>
          <cell r="E562" t="str">
            <v>Griglia pedonabile (250 x 420 mm)</v>
          </cell>
          <cell r="F562" t="str">
            <v xml:space="preserve"> Stoupací plošina (250 x 420 mm)</v>
          </cell>
          <cell r="G562" t="str">
            <v>ława kominiarska ( 250 × 420 mm)</v>
          </cell>
          <cell r="H562" t="str">
            <v>járórács (250 x 420 mm)</v>
          </cell>
          <cell r="I562" t="str">
            <v>strešná lávka (250 x 420 mm)</v>
          </cell>
          <cell r="J562" t="str">
            <v>loopbrug (250 x 420 mm)</v>
          </cell>
          <cell r="K562" t="str">
            <v>pohodna rešetka (250x420mm)</v>
          </cell>
          <cell r="L562" t="str">
            <v>plattform (250 x 420 mm)</v>
          </cell>
          <cell r="M562" t="str">
            <v>løbebro (250 x 420 mm)</v>
          </cell>
          <cell r="N562" t="str">
            <v>plattform (250 x 420 mm)</v>
          </cell>
          <cell r="P562" t="str">
            <v>Laufsteg (250 × 420 mm)</v>
          </cell>
        </row>
        <row r="563">
          <cell r="A563">
            <v>562</v>
          </cell>
          <cell r="B563" t="str">
            <v>Laufsteg (250 × 600 mm)</v>
          </cell>
          <cell r="C563" t="str">
            <v>walkway ( 250 × 600 mm)</v>
          </cell>
          <cell r="D563" t="str">
            <v>chemin de circulation (250 × 600 mm)</v>
          </cell>
          <cell r="E563" t="str">
            <v>Griglia pedonabile (250 x 600 mm)</v>
          </cell>
          <cell r="F563" t="str">
            <v xml:space="preserve"> Stoupací plošina (250 x 600 mm)</v>
          </cell>
          <cell r="G563" t="str">
            <v>ława kominiarska ( 250 × 600 mm)</v>
          </cell>
          <cell r="H563" t="str">
            <v>járórács (250 x 600 mm)</v>
          </cell>
          <cell r="I563" t="str">
            <v>strešná lávka (250 x 600 mm)</v>
          </cell>
          <cell r="J563" t="str">
            <v>loopbrug (250 x 600 mm)</v>
          </cell>
          <cell r="K563" t="str">
            <v>pohodna rešetka (250x600mm)</v>
          </cell>
          <cell r="L563" t="str">
            <v>plattform (250 x 600 mm)</v>
          </cell>
          <cell r="M563" t="str">
            <v>løbebro (250 x 600 mm)</v>
          </cell>
          <cell r="N563" t="str">
            <v>plattform (250 x 600 mm)</v>
          </cell>
          <cell r="P563" t="str">
            <v>Laufsteg (250 × 600 mm)</v>
          </cell>
        </row>
        <row r="564">
          <cell r="A564">
            <v>563</v>
          </cell>
          <cell r="B564" t="str">
            <v>Laufsteg (250 × 800 mm)</v>
          </cell>
          <cell r="C564" t="str">
            <v>walkway ( 250 × 800 mm)</v>
          </cell>
          <cell r="D564" t="str">
            <v>chemin de circulation (250 × 800 mm)</v>
          </cell>
          <cell r="E564" t="str">
            <v>Griglia pedonabile (250 x 800 mm)</v>
          </cell>
          <cell r="F564" t="str">
            <v xml:space="preserve"> Stoupací plošina (250 x 800 mm)</v>
          </cell>
          <cell r="G564" t="str">
            <v>ława kominiarska ( 250 × 800 mm)</v>
          </cell>
          <cell r="H564" t="str">
            <v>járórács (250 x 800 mm)</v>
          </cell>
          <cell r="I564" t="str">
            <v>strešná lávka (250 x 800 mm)</v>
          </cell>
          <cell r="J564" t="str">
            <v>loopbrug (250 x 800 mm)</v>
          </cell>
          <cell r="K564" t="str">
            <v>pohodna rešetka (250x800mm)</v>
          </cell>
          <cell r="L564" t="str">
            <v>plattform (250 x 800 mm)</v>
          </cell>
          <cell r="M564" t="str">
            <v>løbebro (250 x 800 mm)</v>
          </cell>
          <cell r="N564" t="str">
            <v>plattform (250 x 800 mm)</v>
          </cell>
          <cell r="P564" t="str">
            <v>Laufsteg (250 × 800 mm)</v>
          </cell>
        </row>
        <row r="565">
          <cell r="A565">
            <v>564</v>
          </cell>
          <cell r="B565" t="str">
            <v>Laufsteg (360 × 1.200 mm)</v>
          </cell>
          <cell r="C565" t="str">
            <v>walkway (360 x 1.200 mm)</v>
          </cell>
          <cell r="D565" t="str">
            <v>chemin de circulation (360 × 1 200 mm)</v>
          </cell>
          <cell r="E565" t="str">
            <v>Griglia pedonabile (360 x 1.200 mm)</v>
          </cell>
          <cell r="P565" t="str">
            <v>Laufsteg (360 × 1.200 mm)</v>
          </cell>
        </row>
        <row r="566">
          <cell r="A566">
            <v>565</v>
          </cell>
          <cell r="B566" t="str">
            <v>Laufsteg (360 × 800 mm)</v>
          </cell>
          <cell r="C566" t="str">
            <v>walkway (360 x 800 mm)</v>
          </cell>
          <cell r="D566" t="str">
            <v>chemin de circulation (360 × 800 mm)</v>
          </cell>
          <cell r="E566" t="str">
            <v>Griglia pedonabile (360 x 800 mm)</v>
          </cell>
          <cell r="P566" t="str">
            <v>Laufsteg (360 × 800 mm)</v>
          </cell>
        </row>
        <row r="567">
          <cell r="A567">
            <v>566</v>
          </cell>
          <cell r="B567" t="str">
            <v>Laufstegstütze</v>
          </cell>
          <cell r="C567" t="str">
            <v>walkway support</v>
          </cell>
          <cell r="D567" t="str">
            <v>support de chemin de circulation</v>
          </cell>
          <cell r="F567" t="str">
            <v>držák stoupací plošiny</v>
          </cell>
          <cell r="P567" t="str">
            <v>Laufstegstütze</v>
          </cell>
        </row>
        <row r="568">
          <cell r="A568">
            <v>567</v>
          </cell>
          <cell r="B568" t="str">
            <v>Laufstegstütze auf einem Fußteil</v>
          </cell>
          <cell r="C568" t="str">
            <v>walkway support on one mount</v>
          </cell>
          <cell r="D568" t="str">
            <v>support de chemin de circulation fixé sur une platine</v>
          </cell>
          <cell r="E568" t="str">
            <v xml:space="preserve">Staffa per griglia pedonabile con 1 base circolare di fissaggio </v>
          </cell>
          <cell r="P568" t="str">
            <v>Laufstegstütze auf einem Fußteil</v>
          </cell>
        </row>
        <row r="569">
          <cell r="A569">
            <v>568</v>
          </cell>
          <cell r="B569" t="str">
            <v>Laufstegstütze auf zwei Fußteilen</v>
          </cell>
          <cell r="C569" t="str">
            <v>walkway support on two mounts</v>
          </cell>
          <cell r="D569" t="str">
            <v>support de chemin de circulation fixé sur deux platines</v>
          </cell>
          <cell r="E569" t="str">
            <v>Staffa per griglia pedonabile con 2 basi circolari di fissaggio</v>
          </cell>
          <cell r="P569" t="str">
            <v>Laufstegstütze auf zwei Fußteilen</v>
          </cell>
        </row>
        <row r="570">
          <cell r="A570">
            <v>569</v>
          </cell>
          <cell r="B570" t="str">
            <v>Laufstegstütze für Laufsteg</v>
          </cell>
          <cell r="C570" t="str">
            <v>walkway support</v>
          </cell>
          <cell r="D570" t="str">
            <v>support de chemin de circulation</v>
          </cell>
          <cell r="F570" t="str">
            <v>Držák stoupací plošiny</v>
          </cell>
          <cell r="P570" t="str">
            <v>Laufstegstütze für Laufsteg</v>
          </cell>
        </row>
        <row r="571">
          <cell r="A571">
            <v>570</v>
          </cell>
          <cell r="B571" t="str">
            <v>Laufstegstütze für Laufstege</v>
          </cell>
          <cell r="C571" t="str">
            <v>walkway support</v>
          </cell>
          <cell r="D571" t="str">
            <v>support de chemin de circulation</v>
          </cell>
          <cell r="E571" t="str">
            <v>Staffa per griglia pedonabile</v>
          </cell>
          <cell r="F571" t="str">
            <v>Držák stoupací plošiny - pozinkovaný</v>
          </cell>
          <cell r="G571" t="str">
            <v>Wspornik ławy kominiarskiej do dachów na rąbek podwójny</v>
          </cell>
          <cell r="H571" t="str">
            <v>járórácstartó</v>
          </cell>
          <cell r="I571" t="str">
            <v>držiak strešnej lávky</v>
          </cell>
          <cell r="J571" t="str">
            <v>loopbrugsteun voor loopbruggen</v>
          </cell>
          <cell r="K571" t="str">
            <v xml:space="preserve">nosilec pohodne stopnice </v>
          </cell>
          <cell r="L571" t="str">
            <v>plattformsstöd för plattformar</v>
          </cell>
          <cell r="M571" t="str">
            <v>løbebrostøtte til løbebroer</v>
          </cell>
          <cell r="N571" t="str">
            <v>plattformstøtte for plattform</v>
          </cell>
          <cell r="P571" t="str">
            <v>Laufstegstütze für Laufstege</v>
          </cell>
        </row>
        <row r="572">
          <cell r="A572">
            <v>571</v>
          </cell>
          <cell r="B572" t="str">
            <v>Laufstegstütze (verzinkt); für Laufstege</v>
          </cell>
          <cell r="C572" t="str">
            <v>walkway support (galvanised); for walkways</v>
          </cell>
          <cell r="D572" t="str">
            <v>support de chemin de circulation (galvanisé) ; pour chemins de circulation</v>
          </cell>
          <cell r="E572" t="str">
            <v>Staffa per griglia pedonabile</v>
          </cell>
          <cell r="F572" t="str">
            <v>Držák stoupací plošiny - pozinkovaný</v>
          </cell>
          <cell r="G572" t="str">
            <v>wspornik ław kominiarskich ze stali ocynkowanej</v>
          </cell>
          <cell r="H572" t="str">
            <v xml:space="preserve">járórács tartóelem horganyzott </v>
          </cell>
          <cell r="I572" t="str">
            <v>držiak strešnej lávky - pozinkovaný</v>
          </cell>
          <cell r="J572" t="str">
            <v>loopbrugsteun gegalvaniseerd voor loopbruggen</v>
          </cell>
          <cell r="K572" t="str">
            <v xml:space="preserve">nosilec pohodne stopnice </v>
          </cell>
          <cell r="L572" t="str">
            <v>plattformsstöd förzinkat för plattformar</v>
          </cell>
          <cell r="M572" t="str">
            <v>løbebrostøtte galvaniseret til løbebroer</v>
          </cell>
          <cell r="N572" t="str">
            <v>plattformstøtte galvanisert for plattform</v>
          </cell>
          <cell r="P572" t="str">
            <v>Laufstegstütze (verzinkt); für Laufstege</v>
          </cell>
        </row>
        <row r="573">
          <cell r="A573">
            <v>572</v>
          </cell>
          <cell r="B573" t="str">
            <v>LEGENDE:</v>
          </cell>
          <cell r="C573" t="str">
            <v>LEGEND:</v>
          </cell>
          <cell r="D573" t="str">
            <v>LÉGENDE :</v>
          </cell>
          <cell r="P573" t="str">
            <v>LEGENDE:</v>
          </cell>
        </row>
        <row r="574">
          <cell r="A574">
            <v>573</v>
          </cell>
          <cell r="B574" t="str">
            <v>Laibungsblech</v>
          </cell>
          <cell r="C574" t="str">
            <v>jamb flashing</v>
          </cell>
          <cell r="D574" t="str">
            <v>habillage de tableau</v>
          </cell>
          <cell r="P574" t="str">
            <v>Laibungsblech</v>
          </cell>
        </row>
        <row r="575">
          <cell r="A575">
            <v>574</v>
          </cell>
          <cell r="B575" t="str">
            <v>Laibungsblech (Länge: 2.500 mm)</v>
          </cell>
          <cell r="C575" t="str">
            <v>reveal flashing; L = 2,500 mm</v>
          </cell>
          <cell r="D575" t="str">
            <v>habillage de tableau (longueur : 2 500 mm)</v>
          </cell>
          <cell r="E575" t="str">
            <v>stipite in lamiera; L = 2500 mm</v>
          </cell>
          <cell r="F575" t="str">
            <v>profil ostění, délka 2500 mm</v>
          </cell>
          <cell r="G575" t="str">
            <v>Oścież L=2500 mm</v>
          </cell>
          <cell r="H575" t="str">
            <v>ablakkáva profil H = 2.500 mm</v>
          </cell>
          <cell r="I575" t="str">
            <v>ostenie, dĺžka 2500 mm</v>
          </cell>
          <cell r="J575" t="str">
            <v>kozijnplaat L = 2500 mm</v>
          </cell>
          <cell r="L575" t="str">
            <v>smygplåt L = 2.500 mm</v>
          </cell>
          <cell r="M575" t="str">
            <v>lysningsplade L = 2.500 mm</v>
          </cell>
          <cell r="N575" t="str">
            <v>smygplate L = 2500 mm</v>
          </cell>
          <cell r="O575" t="str">
            <v>Limena špaleta L = 2.500 mm</v>
          </cell>
          <cell r="P575" t="str">
            <v>Laibungsblech (Länge: 2.500 mm)</v>
          </cell>
        </row>
        <row r="576">
          <cell r="A576">
            <v>575</v>
          </cell>
          <cell r="B576" t="str">
            <v>Leitersicherung</v>
          </cell>
          <cell r="C576" t="str">
            <v>ladder stabilizer</v>
          </cell>
          <cell r="D576" t="str">
            <v>stabilisateur d’échelle</v>
          </cell>
          <cell r="E576" t="str">
            <v>Sicura per scale</v>
          </cell>
          <cell r="P576" t="str">
            <v>Leitersicherung</v>
          </cell>
        </row>
        <row r="577">
          <cell r="A577">
            <v>576</v>
          </cell>
          <cell r="B577" t="str">
            <v>Leitungsdurchführung bei Firstentlüftung</v>
          </cell>
          <cell r="C577" t="str">
            <v>cable feed-through on ridge ventilation</v>
          </cell>
          <cell r="D577" t="str">
            <v>passage de câbles par la ventilation de faîtière</v>
          </cell>
          <cell r="F577" t="str">
            <v>Průchod kabelového vedení hřebenovým odvětráním</v>
          </cell>
          <cell r="P577" t="str">
            <v>Leitungsdurchführung bei Firstentlüftung</v>
          </cell>
        </row>
        <row r="578">
          <cell r="A578">
            <v>577</v>
          </cell>
          <cell r="B578" t="str">
            <v>Leitungsdurchführung bei Klebeeinfassung</v>
          </cell>
          <cell r="C578" t="str">
            <v>cable feed-through on adhesive flashing</v>
          </cell>
          <cell r="D578" t="str">
            <v>passage de câbles par le raccordement de ventilation à coller</v>
          </cell>
          <cell r="F578" t="str">
            <v>Průchod kabelového vedení nalepovacím prostupem</v>
          </cell>
          <cell r="P578" t="str">
            <v>Leitungsdurchführung bei Klebeeinfassung</v>
          </cell>
        </row>
        <row r="579">
          <cell r="A579">
            <v>578</v>
          </cell>
          <cell r="B579" t="str">
            <v>Leitungsdurchführung bei Solarluke</v>
          </cell>
          <cell r="C579" t="str">
            <v>cable feed-through on roof conduit</v>
          </cell>
          <cell r="D579" t="str">
            <v>passage de câbles par la chatière pour panneaux solaires</v>
          </cell>
          <cell r="F579" t="str">
            <v>Průchod kabelového vedení Solar haubnou</v>
          </cell>
          <cell r="P579" t="str">
            <v>Leitungsdurchführung bei Solarluke</v>
          </cell>
        </row>
        <row r="580">
          <cell r="A580">
            <v>579</v>
          </cell>
          <cell r="B580" t="str">
            <v>m</v>
          </cell>
          <cell r="C580" t="str">
            <v>m</v>
          </cell>
          <cell r="D580" t="str">
            <v>m</v>
          </cell>
          <cell r="E580" t="str">
            <v>m</v>
          </cell>
          <cell r="F580" t="str">
            <v>bm</v>
          </cell>
          <cell r="G580" t="str">
            <v>mb</v>
          </cell>
          <cell r="H580" t="str">
            <v>fm</v>
          </cell>
          <cell r="I580" t="str">
            <v>bm</v>
          </cell>
          <cell r="J580" t="str">
            <v>m1</v>
          </cell>
          <cell r="K580" t="str">
            <v>tekoči meter</v>
          </cell>
          <cell r="L580" t="str">
            <v>lpm</v>
          </cell>
          <cell r="M580" t="str">
            <v>lbm</v>
          </cell>
          <cell r="N580" t="str">
            <v>lm</v>
          </cell>
          <cell r="O580" t="str">
            <v>m</v>
          </cell>
          <cell r="P580" t="str">
            <v>m</v>
          </cell>
        </row>
        <row r="581">
          <cell r="A581">
            <v>580</v>
          </cell>
          <cell r="B581" t="str">
            <v>Lieferadresse:</v>
          </cell>
          <cell r="C581" t="str">
            <v>Delivery address:</v>
          </cell>
          <cell r="D581" t="str">
            <v>Adresse de livraison :</v>
          </cell>
          <cell r="E581" t="str">
            <v>Indirizzo di consegna:</v>
          </cell>
          <cell r="F581" t="str">
            <v>Dodací adresa:</v>
          </cell>
          <cell r="G581" t="str">
            <v>Adres dostawy:</v>
          </cell>
          <cell r="H581" t="str">
            <v>Szállítási cím:</v>
          </cell>
          <cell r="I581" t="str">
            <v>Dodacia adresa:</v>
          </cell>
          <cell r="J581" t="str">
            <v>Leveringsadres:</v>
          </cell>
          <cell r="K581" t="str">
            <v>naslov za dostavo</v>
          </cell>
          <cell r="L581" t="str">
            <v>Leveransadress:</v>
          </cell>
          <cell r="M581" t="str">
            <v>Leveringsadresse:</v>
          </cell>
          <cell r="N581" t="str">
            <v>Leveringsadresse:</v>
          </cell>
          <cell r="O581" t="str">
            <v>Adresa isporuke:</v>
          </cell>
          <cell r="P581" t="str">
            <v>Lieferadresse:</v>
          </cell>
        </row>
        <row r="582">
          <cell r="A582">
            <v>581</v>
          </cell>
          <cell r="B582" t="str">
            <v>liniert</v>
          </cell>
          <cell r="C582" t="str">
            <v>lined</v>
          </cell>
          <cell r="D582" t="str">
            <v>ligné</v>
          </cell>
          <cell r="E582" t="str">
            <v>rigato</v>
          </cell>
          <cell r="F582" t="str">
            <v>linkovaný</v>
          </cell>
          <cell r="G582" t="str">
            <v>w linie</v>
          </cell>
          <cell r="H582" t="str">
            <v>mikrobordás</v>
          </cell>
          <cell r="I582" t="str">
            <v>čiarovaný</v>
          </cell>
          <cell r="J582" t="str">
            <v>gelinieerd</v>
          </cell>
          <cell r="L582" t="str">
            <v>linjerad</v>
          </cell>
          <cell r="M582" t="str">
            <v>linjeret</v>
          </cell>
          <cell r="N582" t="str">
            <v>med linjer</v>
          </cell>
          <cell r="O582" t="str">
            <v>linirano</v>
          </cell>
          <cell r="P582" t="str">
            <v>liniert</v>
          </cell>
        </row>
        <row r="583">
          <cell r="A583">
            <v>582</v>
          </cell>
          <cell r="B583" t="str">
            <v>Lochblech</v>
          </cell>
          <cell r="C583" t="str">
            <v>perforated metal plate</v>
          </cell>
          <cell r="D583" t="str">
            <v>bande d’aluminium perforée</v>
          </cell>
          <cell r="F583" t="str">
            <v>děrovaný plech</v>
          </cell>
          <cell r="P583" t="str">
            <v>Lochblech</v>
          </cell>
        </row>
        <row r="584">
          <cell r="A584">
            <v>583</v>
          </cell>
          <cell r="B584" t="str">
            <v>Lochblech (⌀ 5 mm) ca. 24 kg/Rolle (0,7 × 1.000 mm)</v>
          </cell>
          <cell r="C584" t="str">
            <v>perforated plate (Ø 5 mm)
approx. 24 kg/roll (0.7 × 1,000 mm)</v>
          </cell>
          <cell r="D584" t="str">
            <v>bande d’aluminium perforée (⌀ 5 mm) env. 24 kg/bobine (0,7 × 1 000 mm)</v>
          </cell>
          <cell r="E584" t="str">
            <v>Nastro forato, fotro ø 5 mm, rotolo da ca. 24Kg (0,7x1000mm)</v>
          </cell>
          <cell r="F584" t="str">
            <v>Děrovaný plech, velikost děr 5 mm
cca. 24kg/svitek (0,7x1.000 mm)</v>
          </cell>
          <cell r="G584" t="str">
            <v>blacha perforowana (Ø 5 mm) około 24 kg/rolka (0.7 × 1,000 mm)</v>
          </cell>
          <cell r="H584" t="str">
            <v>perforált lemez lyukátmérő 5mm, kb 24kg/tekercs (0,7 x 1.000mm)</v>
          </cell>
          <cell r="I584" t="str">
            <v>dierovaný plech, veľkosť dier 5 mm
cca 24kg/zvitok (0,7 x 1.000 mm)</v>
          </cell>
          <cell r="J584" t="str">
            <v>geperforeerde plaat DM 5 mm
ca. 24 kg/rol (0,7 x 1000 mm)</v>
          </cell>
          <cell r="K584" t="str">
            <v>perforirana pločevina DM 5 mm ca. 24 kg/kolut (0,7 x 1.000mm)</v>
          </cell>
          <cell r="L584" t="str">
            <v>hålplåt DM 5 mm
cirka 24kg/rulle (0,7 x 1.000 mm)</v>
          </cell>
          <cell r="M584" t="str">
            <v>hulplade DM 5 mm
ca. 24 kg/rulle (0,7x1.000 mm)</v>
          </cell>
          <cell r="N584" t="str">
            <v>perforert plate DM 5 mm
ca. 24 kg/rull (0,7x1000 mm)</v>
          </cell>
          <cell r="P584" t="str">
            <v>Lochblech (⌀ 5 mm) ca. 24 kg/Rolle (0,7 × 1.000 mm)</v>
          </cell>
        </row>
        <row r="585">
          <cell r="A585">
            <v>584</v>
          </cell>
          <cell r="B585" t="str">
            <v>Lochblech gekantet</v>
          </cell>
          <cell r="C585" t="str">
            <v>perforated metal plate (canted)</v>
          </cell>
          <cell r="D585" t="str">
            <v>bande d’aluminium perforée (pliée)</v>
          </cell>
          <cell r="P585" t="str">
            <v>Lochblech gekantet</v>
          </cell>
        </row>
        <row r="586">
          <cell r="A586">
            <v>585</v>
          </cell>
          <cell r="B586" t="str">
            <v>Luftdichte Schicht (Dampfsperre)</v>
          </cell>
          <cell r="C586" t="str">
            <v>air-tight layer (vapour barrier)</v>
          </cell>
          <cell r="D586" t="str">
            <v>écran imperméable à l’air (pare-vapeur)</v>
          </cell>
          <cell r="F586" t="str">
            <v>vzduchotěsná vrstva/parozábrana</v>
          </cell>
          <cell r="P586" t="str">
            <v>Luftdichte Schicht (Dampfsperre)</v>
          </cell>
        </row>
        <row r="587">
          <cell r="A587">
            <v>586</v>
          </cell>
          <cell r="B587" t="str">
            <v>Lüftungsband</v>
          </cell>
          <cell r="C587" t="str">
            <v>ventilation screen</v>
          </cell>
          <cell r="D587" t="str">
            <v>bavette ventilée</v>
          </cell>
          <cell r="E587" t="str">
            <v>Lamiera forata di ventilazione</v>
          </cell>
          <cell r="F587" t="str">
            <v>větrací pás</v>
          </cell>
          <cell r="G587" t="str">
            <v xml:space="preserve">Listwa wentylacyjna </v>
          </cell>
          <cell r="H587" t="str">
            <v>szellőzőszalag</v>
          </cell>
          <cell r="I587" t="str">
            <v>vetrací pás</v>
          </cell>
          <cell r="J587" t="str">
            <v>ventilatieband</v>
          </cell>
          <cell r="K587" t="str">
            <v xml:space="preserve">perforirani trak </v>
          </cell>
          <cell r="L587" t="str">
            <v>ventilationsplåt</v>
          </cell>
          <cell r="M587" t="str">
            <v>ventilationsbånd</v>
          </cell>
          <cell r="N587" t="str">
            <v>ventilasjonsplate</v>
          </cell>
          <cell r="P587" t="str">
            <v>Lüftungsband</v>
          </cell>
        </row>
        <row r="588">
          <cell r="A588">
            <v>587</v>
          </cell>
          <cell r="B588" t="str">
            <v>M10-Gewindedorn</v>
          </cell>
          <cell r="C588" t="str">
            <v>M10 thread pin</v>
          </cell>
          <cell r="D588" t="str">
            <v>goujon fileté M10</v>
          </cell>
          <cell r="E588" t="str">
            <v>Chiodo filettato M10</v>
          </cell>
          <cell r="F588" t="str">
            <v>Trn se závitem M10</v>
          </cell>
          <cell r="G588" t="str">
            <v>M10 Trzpień gwintowany</v>
          </cell>
          <cell r="H588" t="str">
            <v>M10 menetes szár</v>
          </cell>
          <cell r="I588" t="str">
            <v xml:space="preserve">tŕň so závitom M10 </v>
          </cell>
          <cell r="J588" t="str">
            <v>M10 schroefdraaddoorn</v>
          </cell>
          <cell r="K588" t="str">
            <v>M10 navojna konica</v>
          </cell>
          <cell r="L588" t="str">
            <v>M10 gängad dorn</v>
          </cell>
          <cell r="M588" t="str">
            <v>M10 gevinddorn</v>
          </cell>
          <cell r="N588" t="str">
            <v>M10 gjengestift</v>
          </cell>
          <cell r="P588" t="str">
            <v>M10-Gewindedorn</v>
          </cell>
        </row>
        <row r="589">
          <cell r="A589">
            <v>588</v>
          </cell>
          <cell r="B589" t="str">
            <v>m²</v>
          </cell>
          <cell r="C589" t="str">
            <v>m²</v>
          </cell>
          <cell r="D589" t="str">
            <v>m²</v>
          </cell>
          <cell r="E589" t="str">
            <v>m²</v>
          </cell>
          <cell r="F589" t="str">
            <v>m²</v>
          </cell>
          <cell r="G589" t="str">
            <v>m²</v>
          </cell>
          <cell r="H589" t="str">
            <v>m²</v>
          </cell>
          <cell r="I589" t="str">
            <v>m²</v>
          </cell>
          <cell r="J589" t="str">
            <v>m²</v>
          </cell>
          <cell r="K589" t="str">
            <v>m²</v>
          </cell>
          <cell r="L589" t="str">
            <v>m²</v>
          </cell>
          <cell r="M589" t="str">
            <v>m²</v>
          </cell>
          <cell r="N589" t="str">
            <v>m²</v>
          </cell>
          <cell r="P589" t="str">
            <v>m²</v>
          </cell>
        </row>
        <row r="590">
          <cell r="A590">
            <v>589</v>
          </cell>
          <cell r="B590" t="str">
            <v>Mansardenknick</v>
          </cell>
          <cell r="C590" t="str">
            <v>mansard crease</v>
          </cell>
          <cell r="D590" t="str">
            <v>brisure ou ligne de bris (combles mansardés)</v>
          </cell>
          <cell r="F590" t="str">
            <v>Mansardový zlom</v>
          </cell>
          <cell r="P590" t="str">
            <v>Mansardenknick</v>
          </cell>
        </row>
        <row r="591">
          <cell r="A591">
            <v>590</v>
          </cell>
          <cell r="B591" t="str">
            <v>Maßangaben in mm</v>
          </cell>
          <cell r="C591" t="str">
            <v>dimensions in mm</v>
          </cell>
          <cell r="D591" t="str">
            <v>dimensions en mm</v>
          </cell>
          <cell r="P591" t="str">
            <v>Maßangaben in mm</v>
          </cell>
        </row>
        <row r="592">
          <cell r="A592">
            <v>591</v>
          </cell>
          <cell r="B592" t="str">
            <v>Maße:</v>
          </cell>
          <cell r="C592" t="str">
            <v>Dimensions:</v>
          </cell>
          <cell r="D592" t="str">
            <v>Dimensions :</v>
          </cell>
          <cell r="E592" t="str">
            <v>Dimensioni</v>
          </cell>
          <cell r="F592" t="str">
            <v>Rozměry</v>
          </cell>
          <cell r="G592" t="str">
            <v>wymiary:</v>
          </cell>
          <cell r="H592" t="str">
            <v>méretek:</v>
          </cell>
          <cell r="I592" t="str">
            <v>Rozmery:</v>
          </cell>
          <cell r="J592" t="str">
            <v>Afmetingen:</v>
          </cell>
          <cell r="K592" t="str">
            <v>Dimenzije</v>
          </cell>
          <cell r="L592" t="str">
            <v>Mått:</v>
          </cell>
          <cell r="M592" t="str">
            <v>Mål:</v>
          </cell>
          <cell r="N592" t="str">
            <v>Mål:</v>
          </cell>
          <cell r="P592" t="str">
            <v>Maße:</v>
          </cell>
        </row>
        <row r="593">
          <cell r="A593">
            <v>592</v>
          </cell>
          <cell r="B593" t="str">
            <v>Mauer</v>
          </cell>
          <cell r="C593" t="str">
            <v>wall</v>
          </cell>
          <cell r="D593" t="str">
            <v>mur</v>
          </cell>
          <cell r="F593" t="str">
            <v>zdivo</v>
          </cell>
          <cell r="P593" t="str">
            <v>Mauer</v>
          </cell>
        </row>
        <row r="594">
          <cell r="A594">
            <v>593</v>
          </cell>
          <cell r="B594" t="str">
            <v>Mauerabdeckung</v>
          </cell>
          <cell r="C594" t="str">
            <v>wall flashing</v>
          </cell>
          <cell r="D594" t="str">
            <v>couvertine (couronnement de muret)</v>
          </cell>
          <cell r="F594" t="str">
            <v>Oplechování atiky</v>
          </cell>
          <cell r="P594" t="str">
            <v>Mauerabdeckung</v>
          </cell>
        </row>
        <row r="595">
          <cell r="A595">
            <v>594</v>
          </cell>
          <cell r="B595" t="str">
            <v>Mauerwerk</v>
          </cell>
          <cell r="C595" t="str">
            <v>masonry</v>
          </cell>
          <cell r="D595" t="str">
            <v>maçonnerie</v>
          </cell>
          <cell r="P595" t="str">
            <v>Mauerwerk</v>
          </cell>
        </row>
        <row r="596">
          <cell r="A596">
            <v>595</v>
          </cell>
          <cell r="B596" t="str">
            <v>max.</v>
          </cell>
          <cell r="C596" t="str">
            <v>max</v>
          </cell>
          <cell r="D596" t="str">
            <v>max.</v>
          </cell>
          <cell r="P596" t="str">
            <v>max.</v>
          </cell>
        </row>
        <row r="597">
          <cell r="A597">
            <v>596</v>
          </cell>
          <cell r="B597" t="str">
            <v>Mechanisch befestigt auf Aluminium-Unterkonstruktion</v>
          </cell>
          <cell r="C597" t="str">
            <v>fastened mechanically on the aluminium substructure</v>
          </cell>
          <cell r="D597" t="str">
            <v>fixation mécanique sur sous-construction en aluminium</v>
          </cell>
          <cell r="P597" t="str">
            <v>Mechanisch befestigt auf Aluminium-Unterkonstruktion</v>
          </cell>
        </row>
        <row r="598">
          <cell r="A598">
            <v>597</v>
          </cell>
          <cell r="B598" t="str">
            <v>Mechanisch befestigt auf Holz-Unterkonstruktion</v>
          </cell>
          <cell r="C598" t="str">
            <v>fastened mechanically on the wood substructure</v>
          </cell>
          <cell r="D598" t="str">
            <v>fixation mécanique sur sous-construction bois</v>
          </cell>
          <cell r="P598" t="str">
            <v>Mechanisch befestigt auf Holz-Unterkonstruktion</v>
          </cell>
        </row>
        <row r="599">
          <cell r="A599">
            <v>598</v>
          </cell>
          <cell r="B599" t="str">
            <v>Menge</v>
          </cell>
          <cell r="C599" t="str">
            <v>Quantity</v>
          </cell>
          <cell r="D599" t="str">
            <v>quantité</v>
          </cell>
          <cell r="E599" t="str">
            <v>Quantità</v>
          </cell>
          <cell r="F599" t="str">
            <v>Množství</v>
          </cell>
          <cell r="G599" t="str">
            <v>Ilość</v>
          </cell>
          <cell r="H599" t="str">
            <v>Mennyiségi egység:</v>
          </cell>
          <cell r="I599" t="str">
            <v>Množstvo</v>
          </cell>
          <cell r="J599" t="str">
            <v>Aantal</v>
          </cell>
          <cell r="K599" t="str">
            <v>Količina v :</v>
          </cell>
          <cell r="L599" t="str">
            <v>Mängd</v>
          </cell>
          <cell r="M599" t="str">
            <v>Mængde</v>
          </cell>
          <cell r="N599" t="str">
            <v>Mengde</v>
          </cell>
          <cell r="P599" t="str">
            <v>Menge</v>
          </cell>
        </row>
        <row r="600">
          <cell r="A600">
            <v>599</v>
          </cell>
          <cell r="B600" t="str">
            <v>Mengen in:</v>
          </cell>
          <cell r="C600" t="str">
            <v>Quantities in:</v>
          </cell>
          <cell r="D600" t="str">
            <v>Quantités en :</v>
          </cell>
          <cell r="E600" t="str">
            <v>Quantità espresse in:</v>
          </cell>
          <cell r="F600" t="str">
            <v>Množství v:</v>
          </cell>
          <cell r="G600" t="str">
            <v>Ilość:</v>
          </cell>
          <cell r="H600" t="str">
            <v>Mennyiségi egység:</v>
          </cell>
          <cell r="I600" t="str">
            <v>Množstvo v:</v>
          </cell>
          <cell r="J600" t="str">
            <v>Aantallen in:</v>
          </cell>
          <cell r="K600" t="str">
            <v>Količina v :</v>
          </cell>
          <cell r="L600" t="str">
            <v>Mängder i:</v>
          </cell>
          <cell r="M600" t="str">
            <v>Mængder i:</v>
          </cell>
          <cell r="N600" t="str">
            <v>Mengder i:</v>
          </cell>
          <cell r="P600" t="str">
            <v>Mengen in:</v>
          </cell>
        </row>
        <row r="601">
          <cell r="A601">
            <v>600</v>
          </cell>
          <cell r="B601" t="str">
            <v>Mengenermittlung</v>
          </cell>
          <cell r="C601" t="str">
            <v>Quantity evaluation</v>
          </cell>
          <cell r="D601" t="str">
            <v>calcul des quantités requises</v>
          </cell>
          <cell r="E601" t="str">
            <v>Distinta materiali</v>
          </cell>
          <cell r="F601" t="str">
            <v>Výpis materiálu</v>
          </cell>
          <cell r="G601" t="str">
            <v>Zapytanie ilościowe:</v>
          </cell>
          <cell r="H601" t="str">
            <v>mennyiségszámítás</v>
          </cell>
          <cell r="I601" t="str">
            <v>Výpis materiálu</v>
          </cell>
          <cell r="J601" t="str">
            <v>Mengenermittlung/Anfrage_SW</v>
          </cell>
          <cell r="K601" t="str">
            <v>aanvraag</v>
          </cell>
          <cell r="L601" t="str">
            <v>Ocenitev količine</v>
          </cell>
          <cell r="P601" t="str">
            <v>Mengenermittlung</v>
          </cell>
        </row>
        <row r="602">
          <cell r="A602">
            <v>601</v>
          </cell>
          <cell r="B602" t="str">
            <v>Mengenermittlung/Anfrage</v>
          </cell>
          <cell r="C602" t="str">
            <v>Material quotaion / inquiry</v>
          </cell>
          <cell r="D602" t="str">
            <v>Quantités requises / demande</v>
          </cell>
          <cell r="E602" t="str">
            <v>Distinta materiali/Richiesta offerta</v>
          </cell>
          <cell r="F602" t="str">
            <v>Výpis materiálu/poptávka</v>
          </cell>
          <cell r="G602" t="str">
            <v>Zapytanie ilościowe:</v>
          </cell>
          <cell r="H602" t="str">
            <v>mennyiségszámítás / árajánlatkérés</v>
          </cell>
          <cell r="I602" t="str">
            <v>Výpis materiálu / dopyt</v>
          </cell>
          <cell r="J602" t="str">
            <v>Aantallen/aanvraag</v>
          </cell>
          <cell r="K602" t="str">
            <v>Ocenitev količine/povpraševanje</v>
          </cell>
          <cell r="L602" t="str">
            <v>Mängdberäkning/vid förfrågan</v>
          </cell>
          <cell r="M602" t="str">
            <v>Mængdeundersøgelse/Forespørgsel</v>
          </cell>
          <cell r="N602" t="str">
            <v>Mengdeberegning/forespørsel</v>
          </cell>
          <cell r="P602" t="str">
            <v>Mengenermittlung/Anfrage</v>
          </cell>
        </row>
        <row r="603">
          <cell r="A603">
            <v>602</v>
          </cell>
          <cell r="B603" t="str">
            <v>Metalleindeckung (Kleinformat)</v>
          </cell>
          <cell r="C603" t="str">
            <v xml:space="preserve">metal roof covering (small format) </v>
          </cell>
          <cell r="D603" t="str">
            <v>couverture métallique (petits formats)</v>
          </cell>
          <cell r="F603" t="str">
            <v>hliníková krytina (maloformát)</v>
          </cell>
          <cell r="P603" t="str">
            <v>Metalleindeckung (Kleinformat)</v>
          </cell>
        </row>
        <row r="604">
          <cell r="A604">
            <v>603</v>
          </cell>
          <cell r="B604" t="str">
            <v>min.</v>
          </cell>
          <cell r="C604" t="str">
            <v>min</v>
          </cell>
          <cell r="D604" t="str">
            <v>min.</v>
          </cell>
          <cell r="P604" t="str">
            <v>min.</v>
          </cell>
        </row>
        <row r="605">
          <cell r="A605">
            <v>604</v>
          </cell>
          <cell r="B605" t="str">
            <v>MINDESTDACHNEIGUNG</v>
          </cell>
          <cell r="C605" t="str">
            <v>MINIMUM ROOF PITCH</v>
          </cell>
          <cell r="D605" t="str">
            <v>PENTE DE TOIT MINIMUM</v>
          </cell>
          <cell r="F605" t="str">
            <v>MINIMÁLNÍ SKLON</v>
          </cell>
          <cell r="P605" t="str">
            <v>MINDESTDACHNEIGUNG</v>
          </cell>
        </row>
        <row r="606">
          <cell r="A606">
            <v>605</v>
          </cell>
          <cell r="B606" t="str">
            <v>Mindestdachneigung</v>
          </cell>
          <cell r="C606" t="str">
            <v>minimum roof pitch with products</v>
          </cell>
          <cell r="D606" t="str">
            <v>pente de toit minimum</v>
          </cell>
          <cell r="F606" t="str">
            <v>Minimální střešní sklony u produktů</v>
          </cell>
          <cell r="P606" t="str">
            <v>Mindestdachneigung</v>
          </cell>
        </row>
        <row r="607">
          <cell r="A607">
            <v>606</v>
          </cell>
          <cell r="B607" t="str">
            <v>Mindestgefälle: 3°</v>
          </cell>
          <cell r="C607" t="str">
            <v>minimum gradient 3°</v>
          </cell>
          <cell r="D607" t="str">
            <v>inclinaison minimum : 3°</v>
          </cell>
          <cell r="F607" t="str">
            <v>Minimální sklon 3°</v>
          </cell>
          <cell r="P607" t="str">
            <v>Mindestgefälle: 3°</v>
          </cell>
        </row>
        <row r="608">
          <cell r="A608">
            <v>607</v>
          </cell>
          <cell r="B608" t="str">
            <v>Mindestmenge</v>
          </cell>
          <cell r="C608" t="str">
            <v>Minimum amount</v>
          </cell>
          <cell r="D608" t="str">
            <v>quantité minimum</v>
          </cell>
          <cell r="E608" t="str">
            <v>Importo minimo</v>
          </cell>
          <cell r="F608" t="str">
            <v>Minimální částka</v>
          </cell>
          <cell r="G608" t="str">
            <v>Minimalna kwota</v>
          </cell>
          <cell r="H608" t="str">
            <v>Minimális összeg</v>
          </cell>
          <cell r="I608" t="str">
            <v>Minimálna suma</v>
          </cell>
          <cell r="J608" t="str">
            <v>Minimumbedrag</v>
          </cell>
          <cell r="K608" t="str">
            <v>Najmanjši znesek</v>
          </cell>
          <cell r="L608" t="str">
            <v>Minsta belopp</v>
          </cell>
          <cell r="M608" t="str">
            <v>Minimumsbeløb</v>
          </cell>
          <cell r="N608" t="str">
            <v>Minimumsbeløp</v>
          </cell>
          <cell r="O608" t="str">
            <v>Najmanja količina</v>
          </cell>
          <cell r="P608" t="str">
            <v>Mindestmenge</v>
          </cell>
        </row>
        <row r="609">
          <cell r="A609">
            <v>608</v>
          </cell>
          <cell r="B609" t="str">
            <v>MIT Wärmedämmung</v>
          </cell>
          <cell r="C609" t="str">
            <v>WITH thermal insulation</v>
          </cell>
          <cell r="D609" t="str">
            <v>AVEC isolation thermique</v>
          </cell>
          <cell r="E609" t="str">
            <v>CON isolante termico</v>
          </cell>
          <cell r="F609" t="str">
            <v>Včetně zateplení</v>
          </cell>
          <cell r="G609" t="str">
            <v xml:space="preserve">Z izolacją termiczną </v>
          </cell>
          <cell r="H609" t="str">
            <v>hőszigeteléssel</v>
          </cell>
          <cell r="I609" t="str">
            <v>vrátane zateplenia</v>
          </cell>
          <cell r="J609" t="str">
            <v>MET isolatie</v>
          </cell>
          <cell r="K609" t="str">
            <v>S toplotno izolacija</v>
          </cell>
          <cell r="L609" t="str">
            <v>MED värmeisolering</v>
          </cell>
          <cell r="M609" t="str">
            <v>MED varmeisolering</v>
          </cell>
          <cell r="N609" t="str">
            <v>MED varmeisolasjon</v>
          </cell>
          <cell r="P609" t="str">
            <v>MIT Wärmedämmung</v>
          </cell>
        </row>
        <row r="610">
          <cell r="A610">
            <v>609</v>
          </cell>
          <cell r="B610" t="str">
            <v>mit Zusatzfalz</v>
          </cell>
          <cell r="C610" t="str">
            <v>with additional joint</v>
          </cell>
          <cell r="D610" t="str">
            <v>avec joint supplémentaire</v>
          </cell>
          <cell r="F610" t="str">
            <v>s přídavnou drážkou</v>
          </cell>
          <cell r="P610" t="str">
            <v>mit Zusatzfalz</v>
          </cell>
        </row>
        <row r="611">
          <cell r="A611">
            <v>610</v>
          </cell>
          <cell r="B611" t="str">
            <v>Montage mit Unterlagsplatte</v>
          </cell>
          <cell r="C611" t="str">
            <v>installation with base plate</v>
          </cell>
          <cell r="D611" t="str">
            <v>pose avec plaque de support</v>
          </cell>
          <cell r="F611" t="str">
            <v>provedení s montážní podložkou</v>
          </cell>
          <cell r="P611" t="str">
            <v>Montage mit Unterlagsplatte</v>
          </cell>
        </row>
        <row r="612">
          <cell r="A612">
            <v>611</v>
          </cell>
          <cell r="B612" t="str">
            <v>Montage ohne Unterlagsplatte</v>
          </cell>
          <cell r="C612" t="str">
            <v>installation without base plate</v>
          </cell>
          <cell r="D612" t="str">
            <v>pose sans plaque de support</v>
          </cell>
          <cell r="F612" t="str">
            <v>provedení bez montážní podložky</v>
          </cell>
          <cell r="P612" t="str">
            <v>Montage ohne Unterlagsplatte</v>
          </cell>
        </row>
        <row r="613">
          <cell r="A613">
            <v>612</v>
          </cell>
          <cell r="B613" t="str">
            <v>Montagevariante Nieten (zusätzliches Kleben nicht erforderlich)</v>
          </cell>
          <cell r="C613" t="str">
            <v>Rivet mounting options
(additional bonding not required)</v>
          </cell>
          <cell r="D613" t="str">
            <v>variante de montage — rivetage (aucun collage requis)</v>
          </cell>
          <cell r="F613" t="str">
            <v>Montážní varianta "Nýtování" (s podtěsněním)</v>
          </cell>
          <cell r="P613" t="str">
            <v>Montagevariante Nieten (zusätzliches Kleben nicht erforderlich)</v>
          </cell>
        </row>
        <row r="614">
          <cell r="A614">
            <v>613</v>
          </cell>
          <cell r="B614" t="str">
            <v>Montagehilfe für Sturmsicherungsclip (für Materialstärke von 1,0 mm)</v>
          </cell>
          <cell r="C614" t="str">
            <v>storm-proof clip mounting aid 1,0 mm</v>
          </cell>
          <cell r="D614" t="str">
            <v>cale d’espacement pour clip tempête (épaisseur du matériau : 1,0 mm)</v>
          </cell>
          <cell r="E614" t="str">
            <v>dima di ausilio per montaggio della clip antivento (per spessore di 1,0 mm)</v>
          </cell>
          <cell r="F614" t="str">
            <v>montážní pomůcka pro clipsy 1,0 mm</v>
          </cell>
          <cell r="G614" t="str">
            <v>Przyrząd montażowy klipsu przeciwburzowego 1,0 mm</v>
          </cell>
          <cell r="H614" t="str">
            <v>viharkapocs rögzítőelem 1,0mm</v>
          </cell>
          <cell r="I614" t="str">
            <v>montážna pomôcka pre antivibračnú svorku 1,0 mm</v>
          </cell>
          <cell r="J614" t="str">
            <v>montagehulp stormborgingsclip voor materiaaldikte 1,0 mm</v>
          </cell>
          <cell r="L614" t="str">
            <v>monteringshjälp stormsäkringsclips för materialtjocklek 1,0 mm</v>
          </cell>
          <cell r="M614" t="str">
            <v>monteringshjælp stormsikringsklips til materialetykkelse 1,0 mm</v>
          </cell>
          <cell r="N614" t="str">
            <v>monteringshjelp stormsikringsklips for materialtykkelse 1,0 mm</v>
          </cell>
          <cell r="O614" t="str">
            <v>Pomoć kod montaže Sigurnosni clip držač kod nevremena za debljinu materijala 1,0mm</v>
          </cell>
          <cell r="P614" t="str">
            <v>Montagehilfe für Sturmsicherungsclip (für Materialstärke von 1,0 mm)</v>
          </cell>
        </row>
        <row r="615">
          <cell r="A615">
            <v>614</v>
          </cell>
          <cell r="B615" t="str">
            <v>Montagehilfe für Sturmsicherungsclip (für Materialstärke von 1,2 mm)</v>
          </cell>
          <cell r="C615" t="str">
            <v>storm-proof clip mounting aid 1,2 mm</v>
          </cell>
          <cell r="D615" t="str">
            <v>cale d’espacement pour clip tempête (épaisseur du matériau : 1,2 mm)</v>
          </cell>
          <cell r="E615" t="str">
            <v>dima di ausilio per montaggio della clip antivento (per spessore di 1,2 mm)</v>
          </cell>
          <cell r="F615" t="str">
            <v>montážní pomůcka pro clipsy 1,2 mm</v>
          </cell>
          <cell r="G615" t="str">
            <v>Przyrząd montażowy klipsu przeciwburzowego 1,2 mm</v>
          </cell>
          <cell r="H615" t="str">
            <v>viharkapocs rögzítőelem 1,2mm</v>
          </cell>
          <cell r="I615" t="str">
            <v>montážna pomôcka pre antivibračnú svorku 1,2 mm</v>
          </cell>
          <cell r="J615" t="str">
            <v>montagehulp stormborgingsclip voor materiaaldikte 1,2 mm</v>
          </cell>
          <cell r="L615" t="str">
            <v>monteringshjälp stormsäkringsclips för materialtjocklek 1,2 mm</v>
          </cell>
          <cell r="M615" t="str">
            <v>monteringshjælp stormsikringsklips til materialetykkelse 1,2mm</v>
          </cell>
          <cell r="N615" t="str">
            <v>monteringshjelp stormsikringsklips for materialtykkelse 1,2mm</v>
          </cell>
          <cell r="O615" t="str">
            <v>Pomoć kod montaže Sigurnosni clip držač kod nevremena za debljinu materijala 1,2mm</v>
          </cell>
          <cell r="P615" t="str">
            <v>Montagehilfe für Sturmsicherungsclip (für Materialstärke von 1,2 mm)</v>
          </cell>
        </row>
        <row r="616">
          <cell r="A616">
            <v>615</v>
          </cell>
          <cell r="B616" t="str">
            <v>Montagelochabdeckung (⌀ 30 mm)</v>
          </cell>
          <cell r="C616" t="str">
            <v>mounting hole cover Ø 30 mm</v>
          </cell>
          <cell r="D616" t="str">
            <v>cache-trou (⌀ 30 mm)</v>
          </cell>
          <cell r="E616" t="str">
            <v>borchia tappabuchi Ø 30 mm</v>
          </cell>
          <cell r="F616" t="str">
            <v>montážní krytka Ø 30 mm</v>
          </cell>
          <cell r="G616" t="str">
            <v>Zaślepka ø 30 mm</v>
          </cell>
          <cell r="H616" t="str">
            <v>lyuktakaró ø 30 mm</v>
          </cell>
          <cell r="I616" t="str">
            <v>montážna krytka  Ø 30 mm</v>
          </cell>
          <cell r="J616" t="str">
            <v>montagegatafdekking Ø 30 mm</v>
          </cell>
          <cell r="L616" t="str">
            <v>monteringshålkåpa Ø 30 mm</v>
          </cell>
          <cell r="M616" t="str">
            <v>monteringshulafdækning Ø 30 mm</v>
          </cell>
          <cell r="N616" t="str">
            <v>monteringshulldeksel Ø 30 mm</v>
          </cell>
          <cell r="O616" t="str">
            <v>Pokrov montažne rupe Ø 30 mm</v>
          </cell>
          <cell r="P616" t="str">
            <v>Montagelochabdeckung (⌀ 30 mm)</v>
          </cell>
        </row>
        <row r="617">
          <cell r="A617">
            <v>616</v>
          </cell>
          <cell r="B617" t="str">
            <v>Montagevariante Kleben (Klebebereich; zusätzliches Nieten nicht erforderlich)</v>
          </cell>
          <cell r="C617" t="str">
            <v>Bonding mounting options
bonding area
(additional riveting not required)</v>
          </cell>
          <cell r="D617" t="str">
            <v>variante de montage — collage (surface de collage ; aucun rivetage requis)</v>
          </cell>
          <cell r="F617" t="str">
            <v>Montážní varianta "Lepení" (dodatečné nýtování není nutné)</v>
          </cell>
          <cell r="P617" t="str">
            <v>Montagevariante Kleben (Klebebereich; zusätzliches Nieten nicht erforderlich)</v>
          </cell>
        </row>
        <row r="618">
          <cell r="A618">
            <v>617</v>
          </cell>
          <cell r="B618" t="str">
            <v>Moosgrün/Hellgrau</v>
          </cell>
          <cell r="C618" t="str">
            <v>moss green/light grey</v>
          </cell>
          <cell r="D618" t="str">
            <v>vert mousse/gris souris</v>
          </cell>
          <cell r="E618" t="str">
            <v>verde muschio/grigio chiaro</v>
          </cell>
          <cell r="F618" t="str">
            <v>mechově zelená/světle šedá</v>
          </cell>
          <cell r="G618" t="str">
            <v>zieleń mchu / jasnoszary</v>
          </cell>
          <cell r="H618" t="str">
            <v>mohazöld/világosszürke</v>
          </cell>
          <cell r="I618" t="str">
            <v>machovozelená/svetlošedá</v>
          </cell>
          <cell r="J618" t="str">
            <v>mosgroen/lichtgrijs</v>
          </cell>
          <cell r="K618" t="str">
            <v>mahovo zelena/svetlo siva</v>
          </cell>
          <cell r="L618" t="str">
            <v>mossgrön/ljusgrå</v>
          </cell>
          <cell r="M618" t="str">
            <v>mosgrøn/lys grå</v>
          </cell>
          <cell r="N618" t="str">
            <v>mosegrønn/lys grå</v>
          </cell>
          <cell r="P618" t="str">
            <v>Moosgrün/Hellgrau</v>
          </cell>
        </row>
        <row r="619">
          <cell r="A619">
            <v>618</v>
          </cell>
          <cell r="B619" t="str">
            <v>Nachstehend finden Sie einen kurzen Auszug aus der ÖNORM B 4119:2018.</v>
          </cell>
          <cell r="C619" t="str">
            <v>Below is a short extract from standard ÖNORM B 4119:2018</v>
          </cell>
          <cell r="D619" t="str">
            <v>Vous trouverez ci-dessous un bref extrait de la norme autrichienne ÖNORM B 4119:2018.</v>
          </cell>
          <cell r="F619" t="str">
            <v>Níže je uveden krátký výňatek z normy ÖNORM B 4119:2018</v>
          </cell>
          <cell r="P619" t="str">
            <v>Nachstehend finden Sie einen kurzen Auszug aus der ÖNORM B 4119:2018.</v>
          </cell>
        </row>
        <row r="620">
          <cell r="A620">
            <v>619</v>
          </cell>
          <cell r="B620" t="str">
            <v>Nägel für Bull Tack Power Nagler</v>
          </cell>
          <cell r="C620" t="str">
            <v>Nails for Bull Tack Power nail gun</v>
          </cell>
          <cell r="D620" t="str">
            <v>clous pour cloueuse Bull Tack Power</v>
          </cell>
          <cell r="E620" t="str">
            <v>Chiodi per sparachiodi Bull Tack Power</v>
          </cell>
          <cell r="F620" t="str">
            <v>Hřebíky do Bull Tack Power hřebíkovačky</v>
          </cell>
          <cell r="G620" t="str">
            <v>Gwoździe do gwoździarki Bull Tack Power.</v>
          </cell>
          <cell r="H620" t="str">
            <v>Bordásszeg Bull Tack szögbelövőhöz</v>
          </cell>
          <cell r="I620" t="str">
            <v>Klince do Bull Tack Power klincovačky</v>
          </cell>
          <cell r="J620" t="str">
            <v>Spijkers voor Bull Tack Power spijkerpistool</v>
          </cell>
          <cell r="K620" t="str">
            <v>Žičniki za Bull Tack pištolo</v>
          </cell>
          <cell r="L620" t="str">
            <v>Spikar för Bull Tack Power-häftmaskin</v>
          </cell>
          <cell r="M620" t="str">
            <v>Søm til Bull Tack Power sømpistol</v>
          </cell>
          <cell r="N620" t="str">
            <v>Spiker for Bull Tack Power-spikerpistol</v>
          </cell>
          <cell r="P620" t="str">
            <v>Nägel für Bull Tack Power Nagler</v>
          </cell>
        </row>
        <row r="621">
          <cell r="A621">
            <v>620</v>
          </cell>
          <cell r="B621" t="str">
            <v>Nageldichtband (≤ 35°)</v>
          </cell>
          <cell r="C621" t="str">
            <v xml:space="preserve">nail sealing tape (≤ 35°) </v>
          </cell>
          <cell r="D621" t="str">
            <v>bande d’étanchéité pour clous (≤ 35°)</v>
          </cell>
          <cell r="F621" t="str">
            <v>těsnicí páska pod kontralatě ( ≤35°)</v>
          </cell>
          <cell r="P621" t="str">
            <v>Nageldichtband (≤ 35°)</v>
          </cell>
        </row>
        <row r="622">
          <cell r="A622">
            <v>621</v>
          </cell>
          <cell r="B622" t="str">
            <v>Nähte sind geschweißt und nicht verschliffen.</v>
          </cell>
          <cell r="C622" t="str">
            <v>The seams must be welded and unfinished.</v>
          </cell>
          <cell r="D622" t="str">
            <v>Les joints sont soudés et non poncés.</v>
          </cell>
          <cell r="P622" t="str">
            <v>Nähte sind geschweißt und nicht verschliffen.</v>
          </cell>
        </row>
        <row r="623">
          <cell r="A623">
            <v>622</v>
          </cell>
          <cell r="B623" t="str">
            <v>Name:</v>
          </cell>
          <cell r="C623" t="str">
            <v>Name:</v>
          </cell>
          <cell r="D623" t="str">
            <v>Nom :</v>
          </cell>
          <cell r="E623" t="str">
            <v>Nome:</v>
          </cell>
          <cell r="F623" t="str">
            <v>Jméno:</v>
          </cell>
          <cell r="G623" t="str">
            <v>Nazwa:</v>
          </cell>
          <cell r="H623" t="str">
            <v>Név:</v>
          </cell>
          <cell r="I623" t="str">
            <v>Meno:</v>
          </cell>
          <cell r="J623" t="str">
            <v>Naam:</v>
          </cell>
          <cell r="K623" t="str">
            <v>ime</v>
          </cell>
          <cell r="L623" t="str">
            <v>Namn:</v>
          </cell>
          <cell r="M623" t="str">
            <v>Navn:</v>
          </cell>
          <cell r="N623" t="str">
            <v>Navn:</v>
          </cell>
          <cell r="P623" t="str">
            <v>Name:</v>
          </cell>
        </row>
        <row r="624">
          <cell r="A624">
            <v>623</v>
          </cell>
          <cell r="B624" t="str">
            <v>Neigung der Kehle: mind. 10°</v>
          </cell>
          <cell r="C624" t="str">
            <v>valley inclination: min. 10°</v>
          </cell>
          <cell r="D624" t="str">
            <v>Pente de la noue : au moins 10°</v>
          </cell>
          <cell r="F624" t="str">
            <v>sklon úžlabí min. 10°</v>
          </cell>
          <cell r="P624" t="str">
            <v>Neigung der Kehle: mind. 10°</v>
          </cell>
        </row>
        <row r="625">
          <cell r="A625">
            <v>624</v>
          </cell>
          <cell r="B625" t="str">
            <v>Neigung über 30° (58 %)</v>
          </cell>
          <cell r="C625" t="str">
            <v>roof pitch over 30° (58%)</v>
          </cell>
          <cell r="D625" t="str">
            <v>Pente de toit : supérieure à 30° (soit 58 %)</v>
          </cell>
          <cell r="F625" t="str">
            <v>sklon nad 30° (58%)</v>
          </cell>
          <cell r="P625" t="str">
            <v>Neigung über 30° (58 %)</v>
          </cell>
        </row>
        <row r="626">
          <cell r="A626">
            <v>625</v>
          </cell>
          <cell r="B626" t="str">
            <v>nein</v>
          </cell>
          <cell r="C626" t="str">
            <v>no</v>
          </cell>
          <cell r="D626" t="str">
            <v>non</v>
          </cell>
          <cell r="E626" t="str">
            <v>no</v>
          </cell>
          <cell r="F626" t="str">
            <v>Ne</v>
          </cell>
          <cell r="G626" t="str">
            <v>nie</v>
          </cell>
          <cell r="H626" t="str">
            <v>nem</v>
          </cell>
          <cell r="I626" t="str">
            <v>Nie</v>
          </cell>
          <cell r="J626" t="str">
            <v>nee</v>
          </cell>
          <cell r="L626" t="str">
            <v>Nej</v>
          </cell>
          <cell r="M626" t="str">
            <v>nej</v>
          </cell>
          <cell r="N626" t="str">
            <v>nei</v>
          </cell>
          <cell r="O626" t="str">
            <v>ne</v>
          </cell>
          <cell r="P626" t="str">
            <v>nein</v>
          </cell>
        </row>
        <row r="627">
          <cell r="A627">
            <v>626</v>
          </cell>
          <cell r="B627" t="str">
            <v>neues, vorbereitetes Siding einsetzen</v>
          </cell>
          <cell r="C627" t="str">
            <v>insert the new siding</v>
          </cell>
          <cell r="D627" t="str">
            <v>mettre en place le nouveau Siding que vous avez préparé</v>
          </cell>
          <cell r="P627" t="str">
            <v>neues, vorbereitetes Siding einsetzen</v>
          </cell>
        </row>
        <row r="628">
          <cell r="A628">
            <v>627</v>
          </cell>
          <cell r="B628" t="str">
            <v>Niro-Hosenhaft</v>
          </cell>
          <cell r="C628" t="str">
            <v>stainless steel fish tailed fixed clip</v>
          </cell>
          <cell r="D628" t="str">
            <v>patte inox fixe en V</v>
          </cell>
          <cell r="E628" t="str">
            <v>Graffetta a V, fissa, in acciaio inox</v>
          </cell>
          <cell r="F628" t="str">
            <v>Kalhotková příponka pevná, nerez</v>
          </cell>
          <cell r="G628" t="str">
            <v>NIRO Zaczep spodniowy ze stali nierdzewnej</v>
          </cell>
          <cell r="H628" t="str">
            <v>NIRO nadrághafter</v>
          </cell>
          <cell r="I628" t="str">
            <v>NIRO nohavicová pevná príponka</v>
          </cell>
          <cell r="J628" t="str">
            <v>NIRO V-klem</v>
          </cell>
          <cell r="K628" t="str">
            <v>hlačno sidro iz nerjavečega jekla</v>
          </cell>
          <cell r="L628" t="str">
            <v>NIRO gaffelfäste</v>
          </cell>
          <cell r="M628" t="str">
            <v>NIRO buksespænde</v>
          </cell>
          <cell r="N628" t="str">
            <v>RUSTFRITT STÅL gaffelfeste</v>
          </cell>
          <cell r="P628" t="str">
            <v>Niro-Hosenhaft</v>
          </cell>
        </row>
        <row r="629">
          <cell r="A629">
            <v>628</v>
          </cell>
          <cell r="B629" t="str">
            <v>Niro-Hosenschiebehaft</v>
          </cell>
          <cell r="C629" t="str">
            <v>stainless steel fish tailed sliding clip</v>
          </cell>
          <cell r="D629" t="str">
            <v>patte inox coulissante en V</v>
          </cell>
          <cell r="E629" t="str">
            <v>Graffetta a V, scorrevole, in acciaio inox</v>
          </cell>
          <cell r="F629" t="str">
            <v>Kalhotková příponka posuvná, nerez</v>
          </cell>
          <cell r="G629" t="str">
            <v>NIRO Zaczep spodniowy przesuwny ze stali nierdzewnej</v>
          </cell>
          <cell r="H629" t="str">
            <v>NIRO csúszó nadrághafter</v>
          </cell>
          <cell r="I629" t="str">
            <v>NIRO nohavicová posuvná príponka</v>
          </cell>
          <cell r="J629" t="str">
            <v>NIRO V-schuifklem</v>
          </cell>
          <cell r="K629" t="str">
            <v>pomično hlačno sidro iz nerjavečega jekla</v>
          </cell>
          <cell r="L629" t="str">
            <v>NIRO glidgaffelfäste</v>
          </cell>
          <cell r="M629" t="str">
            <v>NIRO bukseskydespænde</v>
          </cell>
          <cell r="N629" t="str">
            <v>RUSTFRITT STÅL gaffelformet glidefeste</v>
          </cell>
          <cell r="P629" t="str">
            <v>Niro-Hosenschiebehaft</v>
          </cell>
        </row>
        <row r="630">
          <cell r="A630">
            <v>629</v>
          </cell>
          <cell r="B630" t="str">
            <v>Niro-Winkellangschiebehaft (Scharenlänge bis 15 m)</v>
          </cell>
          <cell r="C630" t="str">
            <v>stainless steel preformed long sliding clip; tray length up to 15 m</v>
          </cell>
          <cell r="D630" t="str">
            <v>patte longue coulissante inox (jusqu’à une longueur de bac de 15 m)</v>
          </cell>
          <cell r="E630" t="str">
            <v>Graffetta scorrevole maggiorata, in acciaio inox, llunghezza lastre fino a 15m</v>
          </cell>
          <cell r="F630" t="str">
            <v>Posuvná příponka úhlová dlouhá do 15 m, nerez</v>
          </cell>
          <cell r="G630" t="str">
            <v>NIRO Zaczep kątowy przesuwny o zwiększonym zakresie ze stali nierdzewnej do 15 m</v>
          </cell>
          <cell r="H630" t="str">
            <v>NIRO hosszított csúszóhafter 15 m sarnihosszig</v>
          </cell>
          <cell r="I630" t="str">
            <v>NIRO uhlová posuvná dlhá príponka do 15 m</v>
          </cell>
          <cell r="J630" t="str">
            <v>Niro hoeklangsschuifhechting, schaarlengte tot 15 m</v>
          </cell>
          <cell r="K630" t="str">
            <v>pomično sidro (dolžina trakov do 15 m)</v>
          </cell>
          <cell r="L630" t="str">
            <v>NIRO glidfäste för lång stående vinkelfals, plåtlängd upp till 15 m</v>
          </cell>
          <cell r="M630" t="str">
            <v>Niro vinklet langt skydespænde skærlængde op til 15 m</v>
          </cell>
          <cell r="N630" t="str">
            <v>rustfritt stål langt vinkelformet glidefeste båndlengde inntil 15 m</v>
          </cell>
          <cell r="P630" t="str">
            <v>Niro-Winkellangschiebehaft (Scharenlänge bis 15 m)</v>
          </cell>
        </row>
        <row r="631">
          <cell r="A631">
            <v>630</v>
          </cell>
          <cell r="B631" t="str">
            <v>Niro-Winkelschiebehaft (Scharenlänge bis 12 m)</v>
          </cell>
          <cell r="C631" t="str">
            <v>stainless steel preformed sliding clips; tray length up to 12 m</v>
          </cell>
          <cell r="D631" t="str">
            <v>patte longue coulissante inox (jusqu’à une longueur de bac de 12 m)</v>
          </cell>
          <cell r="E631" t="str">
            <v>Graffetta scorrevole, in acciaio inox, lunghezza lastre fino a 12 m</v>
          </cell>
          <cell r="F631" t="str">
            <v>Posuvná příponka úhlová do 12 m, nerez</v>
          </cell>
          <cell r="G631" t="str">
            <v>NIRO Zaczep kątowy przesuwny ze stali nierdzewnej do 12 m</v>
          </cell>
          <cell r="H631" t="str">
            <v>NIRO csúszó hafter max. 12 m sarnihosszig</v>
          </cell>
          <cell r="I631" t="str">
            <v>NIRO uhlová posuvná dlhá príponka do 12 m</v>
          </cell>
          <cell r="J631" t="str">
            <v>Niro hoekschuifhechting, schaarlengte tot 12 m</v>
          </cell>
          <cell r="K631" t="str">
            <v>pomično sidro (dolžina trakov do 12 m)</v>
          </cell>
          <cell r="L631" t="str">
            <v>NIRO glidfäste för stående vinkelfals, plåtlängd upp till 12 m</v>
          </cell>
          <cell r="M631" t="str">
            <v>Niro vinklet skydespænde skærlængde op til 12 m</v>
          </cell>
          <cell r="N631" t="str">
            <v>rustfritt stål vinkelformet glidefeste båndlengde inntil 12 m</v>
          </cell>
          <cell r="P631" t="str">
            <v>Niro-Winkelschiebehaft (Scharenlänge bis 12 m)</v>
          </cell>
        </row>
        <row r="632">
          <cell r="A632">
            <v>631</v>
          </cell>
          <cell r="B632" t="str">
            <v>Niro-Winkelstehfalzhaft</v>
          </cell>
          <cell r="C632" t="str">
            <v>stainless steel preformed fixed clip</v>
          </cell>
          <cell r="D632" t="str">
            <v>patte inox fixe</v>
          </cell>
          <cell r="E632" t="str">
            <v>Graffetta fissa in acciaio inox</v>
          </cell>
          <cell r="F632" t="str">
            <v>Pevná příponka úhlová, nerez</v>
          </cell>
          <cell r="G632" t="str">
            <v>NIRO Zaczep kątowy stały ze stali nierdzewnej</v>
          </cell>
          <cell r="H632" t="str">
            <v>NIRO derékszögű állóhafter</v>
          </cell>
          <cell r="I632" t="str">
            <v>NIRO uhlová pevná príponka</v>
          </cell>
          <cell r="J632" t="str">
            <v>NIRO staande felshoekhechting</v>
          </cell>
          <cell r="K632" t="str">
            <v>fiksno sidro</v>
          </cell>
          <cell r="L632" t="str">
            <v>NIRO fäste för stående vinkelfals</v>
          </cell>
          <cell r="M632" t="str">
            <v>NIRO spænde til vinklet stående fals</v>
          </cell>
          <cell r="N632" t="str">
            <v>RUSTFRITT STÅL feste for vinkelstående fals</v>
          </cell>
          <cell r="P632" t="str">
            <v>Niro-Winkelstehfalzhaft</v>
          </cell>
        </row>
        <row r="633">
          <cell r="A633">
            <v>632</v>
          </cell>
          <cell r="B633" t="str">
            <v>Niro-Schraube mit Dichtscheibe (4,5 × 25 mm; ohne Bohrspitze)</v>
          </cell>
          <cell r="C633" t="str">
            <v>Stainless steel screw with sealing washer 4,5 x 25 mm without drill point</v>
          </cell>
          <cell r="D633" t="str">
            <v>vis inox avec rondelle d’étanchéité (4,5 × 25 mm ; sans vis autoperceuse)</v>
          </cell>
          <cell r="E633" t="str">
            <v>Vite in acciaio inox 4,5x25mm con rondella di tenuta. Punta non autoforante</v>
          </cell>
          <cell r="P633" t="str">
            <v>Niro-Schraube mit Dichtscheibe (4,5 × 25 mm; ohne Bohrspitze)</v>
          </cell>
        </row>
        <row r="634">
          <cell r="A634">
            <v>633</v>
          </cell>
          <cell r="B634" t="str">
            <v>Niro-Schraube mit Dichtscheibe (für Grat- und Firstreiter)</v>
          </cell>
          <cell r="C634" t="str">
            <v>stainless steel screw and sealing washer for hip and ridge cap</v>
          </cell>
          <cell r="D634" t="str">
            <v>vis inox et rondelle d’étanchéité (pour faîtières et arêtiers)</v>
          </cell>
          <cell r="E634" t="str">
            <v>Vite inox con rondella di tenuta per copricolmo/displuvio</v>
          </cell>
          <cell r="F634" t="str">
            <v>Nerezový vrut s těsnící podložkou pro malý hřebenáč</v>
          </cell>
          <cell r="G634" t="str">
            <v xml:space="preserve">wkręt ze stali nierdzewnej z uszczelnieniem do gąsiora dachowego </v>
          </cell>
          <cell r="H634" t="str">
            <v>Rozsdamentes acél csavar tömítő alátéttel él- és taréjgerinc elemhez</v>
          </cell>
          <cell r="I634" t="str">
            <v>Skrutky z nehrdzavejúcej ocele s tesniacim krúžkom pre hrebeň resp. nárožie</v>
          </cell>
          <cell r="J634" t="str">
            <v>Niro-schroef met afdichtingschijf voor graat-/vorstafdekking</v>
          </cell>
          <cell r="K634" t="str">
            <v>Kleparski nerjaveči vijaki s podložko za grebenske slemenjake</v>
          </cell>
          <cell r="L634" t="str">
            <v>Niro-skruv med tätningsbricka för nockpanna</v>
          </cell>
          <cell r="M634" t="str">
            <v>Niro-skrue med tætningsskive til rygnings-/mønningsrytter</v>
          </cell>
          <cell r="N634" t="str">
            <v>Skrue i rustfritt stål med tetningsskive for mønestein</v>
          </cell>
          <cell r="P634" t="str">
            <v>Niro-Schraube mit Dichtscheibe (für Grat- und Firstreiter)</v>
          </cell>
        </row>
        <row r="635">
          <cell r="A635">
            <v>634</v>
          </cell>
          <cell r="B635" t="str">
            <v>Niro-Schraube mit Dichtscheibe (für Jet-Lüfter)</v>
          </cell>
          <cell r="C635" t="str">
            <v>stainless steel screw and sealing washer for ridge vent</v>
          </cell>
          <cell r="D635" t="str">
            <v>vis inox et rondelle d’étanchéité (pour faîtières ventilées)</v>
          </cell>
          <cell r="E635" t="str">
            <v>Vite inox con rondella di tenuta per copricolmo ventilato</v>
          </cell>
          <cell r="F635" t="str">
            <v>Nerezový vrut s těsnící podložkou pr Jet-Lüfter</v>
          </cell>
          <cell r="G635" t="str">
            <v>wkręt ze stali nierdzewnej z uszczelnieniem do gąsiora wentylowanego.</v>
          </cell>
          <cell r="H635" t="str">
            <v>Rozsdamentes acél csavar tömítő alátéttel szellőző gerincelemhez</v>
          </cell>
          <cell r="I635" t="str">
            <v>Skrutky z nehrdzavejúcej ocele s tesniacim krúžkom pre Jet-Lüfter</v>
          </cell>
          <cell r="J635" t="str">
            <v>Niro-schroef met afdichtingschijf voor jetventilator</v>
          </cell>
          <cell r="K635" t="str">
            <v>Kleparski nerjaveči vijaki s podložko za jet-zračne slemenjake</v>
          </cell>
          <cell r="L635" t="str">
            <v>Niro-skruv med tätningsbricka för Jet-ventilation</v>
          </cell>
          <cell r="M635" t="str">
            <v>Niro-skrue med tætningsskive til jet-ventilator</v>
          </cell>
          <cell r="N635" t="str">
            <v>Skrue i rustfritt stål med tetningsskive for kanalventilasjon</v>
          </cell>
          <cell r="P635" t="str">
            <v>Niro-Schraube mit Dichtscheibe (für Jet-Lüfter)</v>
          </cell>
        </row>
        <row r="636">
          <cell r="A636">
            <v>635</v>
          </cell>
          <cell r="B636" t="str">
            <v>normal</v>
          </cell>
          <cell r="C636" t="str">
            <v>normal</v>
          </cell>
          <cell r="D636" t="str">
            <v>normal</v>
          </cell>
          <cell r="E636" t="str">
            <v>normale</v>
          </cell>
          <cell r="F636" t="str">
            <v>normální</v>
          </cell>
          <cell r="G636" t="str">
            <v>normalny</v>
          </cell>
          <cell r="H636" t="str">
            <v>normál</v>
          </cell>
          <cell r="I636" t="str">
            <v>normálne</v>
          </cell>
          <cell r="J636" t="str">
            <v>normaal</v>
          </cell>
          <cell r="K636" t="str">
            <v>normalna</v>
          </cell>
          <cell r="L636" t="str">
            <v>normal</v>
          </cell>
          <cell r="M636" t="str">
            <v>normal</v>
          </cell>
          <cell r="N636" t="str">
            <v>normal</v>
          </cell>
          <cell r="P636" t="str">
            <v>normal</v>
          </cell>
        </row>
        <row r="637">
          <cell r="A637">
            <v>636</v>
          </cell>
          <cell r="B637" t="str">
            <v>Nur mit Endabkantung und Schattenfuge möglich.</v>
          </cell>
          <cell r="C637" t="str">
            <v>Only feasible with edge downstand and shadow gap</v>
          </cell>
          <cell r="D637" t="str">
            <v>Réalisable uniquement avec pliure de rebord et joint creux.</v>
          </cell>
          <cell r="E637" t="str">
            <v>Disponibile solo con bordi ripiegati e fuga</v>
          </cell>
          <cell r="F637" t="str">
            <v>Možné pouze s ohraněním a spárou</v>
          </cell>
          <cell r="G637" t="str">
            <v>możliwe tylko z podgięciem końcowym i fugą</v>
          </cell>
          <cell r="H637" t="str">
            <v>Csak véglezárással és árnyékfugával rendelhető</v>
          </cell>
          <cell r="I637" t="str">
            <v>Je možné len s koncovým ohybom a škárou</v>
          </cell>
          <cell r="J637" t="str">
            <v>Alleen met eindafkanting en schaduwvoeg mogelijk</v>
          </cell>
          <cell r="L637" t="str">
            <v>Endast möjligt med ändavkantning och skuggfog</v>
          </cell>
          <cell r="M637" t="str">
            <v>Kun muligt med endekant og skyggefuge</v>
          </cell>
          <cell r="N637" t="str">
            <v>Kun mulig med endefals og skyggefuge</v>
          </cell>
          <cell r="O637" t="str">
            <v>Moguće samo sa završnim kantiranjem i naglašenom fugom</v>
          </cell>
          <cell r="P637" t="str">
            <v>Nur mit Endabkantung und Schattenfuge möglich.</v>
          </cell>
        </row>
        <row r="638">
          <cell r="A638">
            <v>637</v>
          </cell>
          <cell r="B638" t="str">
            <v>⌀</v>
          </cell>
          <cell r="C638" t="str">
            <v>Ø</v>
          </cell>
          <cell r="D638" t="str">
            <v>⌀</v>
          </cell>
          <cell r="P638" t="str">
            <v>⌀</v>
          </cell>
        </row>
        <row r="639">
          <cell r="A639">
            <v>638</v>
          </cell>
          <cell r="B639" t="str">
            <v>Oberfläche:</v>
          </cell>
          <cell r="C639" t="str">
            <v>Surface:</v>
          </cell>
          <cell r="D639" t="str">
            <v>Finition :</v>
          </cell>
          <cell r="E639" t="str">
            <v>Finitura superficiale:</v>
          </cell>
          <cell r="F639" t="str">
            <v>Povrchová úprava:</v>
          </cell>
          <cell r="G639" t="str">
            <v>Powierzchna:</v>
          </cell>
          <cell r="H639" t="str">
            <v>Felület:</v>
          </cell>
          <cell r="I639" t="str">
            <v>Povrchová úprava:</v>
          </cell>
          <cell r="J639" t="str">
            <v>Oppervlak:</v>
          </cell>
          <cell r="K639" t="str">
            <v>površinska obdelava</v>
          </cell>
          <cell r="L639" t="str">
            <v>Ytbeläggning:</v>
          </cell>
          <cell r="M639" t="str">
            <v>Overflade:</v>
          </cell>
          <cell r="N639" t="str">
            <v>Overflate:</v>
          </cell>
          <cell r="P639" t="str">
            <v>Oberfläche:</v>
          </cell>
        </row>
        <row r="640">
          <cell r="A640">
            <v>639</v>
          </cell>
          <cell r="B640" t="str">
            <v>ODER E-MAIL:</v>
          </cell>
          <cell r="C640" t="str">
            <v>OR EMAIL:</v>
          </cell>
          <cell r="D640" t="str">
            <v>OU PAR COURRIEL :</v>
          </cell>
          <cell r="E640" t="str">
            <v>O PER EMAIL:</v>
          </cell>
          <cell r="F640" t="str">
            <v>nebo e-mailem</v>
          </cell>
          <cell r="G640" t="str">
            <v>Adres EMAIL:</v>
          </cell>
          <cell r="H640" t="str">
            <v>VÁLASZ-EMAIL:</v>
          </cell>
          <cell r="I640" t="str">
            <v>ALEBO EMAILOM:</v>
          </cell>
          <cell r="J640" t="str">
            <v>OF E-MAIL:</v>
          </cell>
          <cell r="K640" t="str">
            <v>ali email</v>
          </cell>
          <cell r="L640" t="str">
            <v>ELLER E-POST:</v>
          </cell>
          <cell r="M640" t="str">
            <v>ELLER E-MAIL:</v>
          </cell>
          <cell r="N640" t="str">
            <v>ELLER E-POST:</v>
          </cell>
          <cell r="O640" t="str">
            <v>ILI MAIL:</v>
          </cell>
          <cell r="P640" t="str">
            <v>ODER E-MAIL:</v>
          </cell>
        </row>
        <row r="641">
          <cell r="A641">
            <v>640</v>
          </cell>
          <cell r="B641" t="str">
            <v>OHNE Wärmedämmung</v>
          </cell>
          <cell r="C641" t="str">
            <v>WITHOUT thermal insulation</v>
          </cell>
          <cell r="D641" t="str">
            <v>SANS isolation thermique</v>
          </cell>
          <cell r="E641" t="str">
            <v>SENZA isolante termico</v>
          </cell>
          <cell r="F641" t="str">
            <v>Bez zateplení</v>
          </cell>
          <cell r="G641" t="str">
            <v xml:space="preserve">BEZ izolacji termicznej </v>
          </cell>
          <cell r="H641" t="str">
            <v>hőszigetelés nélkül</v>
          </cell>
          <cell r="I641" t="str">
            <v>bez zateplenia</v>
          </cell>
          <cell r="J641" t="str">
            <v>ZONDER isolatie</v>
          </cell>
          <cell r="K641" t="str">
            <v>BREZ toplotne izolacije</v>
          </cell>
          <cell r="L641" t="str">
            <v>UTAN värmeisolering</v>
          </cell>
          <cell r="M641" t="str">
            <v>UDEN varmeisolering</v>
          </cell>
          <cell r="N641" t="str">
            <v>UTEN varmeisolasjon</v>
          </cell>
          <cell r="P641" t="str">
            <v>OHNE Wärmedämmung</v>
          </cell>
        </row>
        <row r="642">
          <cell r="A642">
            <v>641</v>
          </cell>
          <cell r="B642" t="str">
            <v>Ort:</v>
          </cell>
          <cell r="C642" t="str">
            <v>City:</v>
          </cell>
          <cell r="D642" t="str">
            <v>Ville :</v>
          </cell>
          <cell r="E642" t="str">
            <v>Località:</v>
          </cell>
          <cell r="F642" t="str">
            <v>Obec:</v>
          </cell>
          <cell r="G642" t="str">
            <v>Miasto:</v>
          </cell>
          <cell r="H642" t="str">
            <v>Heység:</v>
          </cell>
          <cell r="I642" t="str">
            <v>Obec:</v>
          </cell>
          <cell r="J642" t="str">
            <v>Plaats:</v>
          </cell>
          <cell r="K642" t="str">
            <v>kraj</v>
          </cell>
          <cell r="L642" t="str">
            <v>Ort:</v>
          </cell>
          <cell r="M642" t="str">
            <v>Sted:</v>
          </cell>
          <cell r="N642" t="str">
            <v>Sted:</v>
          </cell>
          <cell r="P642" t="str">
            <v>Ort:</v>
          </cell>
        </row>
        <row r="643">
          <cell r="A643">
            <v>642</v>
          </cell>
          <cell r="B643" t="str">
            <v>Ortgangausbildung mit Giebelstreifen</v>
          </cell>
          <cell r="C643" t="str">
            <v>roof verge construction with verge flashing</v>
          </cell>
          <cell r="D643" t="str">
            <v>réalisation d’une rive avec pose d’une bande de rive</v>
          </cell>
          <cell r="F643" t="str">
            <v>Štítové lemování se závětrnou lištou</v>
          </cell>
          <cell r="P643" t="str">
            <v>Ortgangausbildung mit Giebelstreifen</v>
          </cell>
        </row>
        <row r="644">
          <cell r="A644">
            <v>643</v>
          </cell>
          <cell r="B644" t="str">
            <v>Ortgangausbildung mit Stirnbrett</v>
          </cell>
          <cell r="C644" t="str">
            <v>roof verge construction with bargeboard</v>
          </cell>
          <cell r="D644" t="str">
            <v>réalisation d’une rive avec pose d’une bordure de rive</v>
          </cell>
          <cell r="F644" t="str">
            <v>Štítové lemování s čelním prknem</v>
          </cell>
          <cell r="P644" t="str">
            <v>Ortgangausbildung mit Stirnbrett</v>
          </cell>
        </row>
        <row r="645">
          <cell r="A645">
            <v>644</v>
          </cell>
          <cell r="B645" t="str">
            <v>Ortgangausbildung vertieft</v>
          </cell>
          <cell r="C645" t="str">
            <v>roof verge construction with recess</v>
          </cell>
          <cell r="D645" t="str">
            <v>réalisation d’une rive encaissée</v>
          </cell>
          <cell r="F645" t="str">
            <v>štítové lemování zapuštěné</v>
          </cell>
          <cell r="P645" t="str">
            <v>Ortgangausbildung vertieft</v>
          </cell>
        </row>
        <row r="646">
          <cell r="A646">
            <v>645</v>
          </cell>
          <cell r="B646" t="str">
            <v>Ortgangausbildungen (Varianten 1, 2, 3)</v>
          </cell>
          <cell r="C646" t="str">
            <v>roof verge constructions; variants 1, 2, 3</v>
          </cell>
          <cell r="D646" t="str">
            <v>réalisation de rives (variantes 1, 2 et 3)</v>
          </cell>
          <cell r="F646" t="str">
            <v>Štítové lemování - varianta 1,2,3</v>
          </cell>
          <cell r="P646" t="str">
            <v>Ortgangausbildungen (Varianten 1, 2, 3)</v>
          </cell>
        </row>
        <row r="647">
          <cell r="A647">
            <v>646</v>
          </cell>
          <cell r="B647" t="str">
            <v>Ortgangstreifen</v>
          </cell>
          <cell r="C647" t="str">
            <v>verge flashing</v>
          </cell>
          <cell r="D647" t="str">
            <v>bande de rive</v>
          </cell>
          <cell r="F647" t="str">
            <v>závětrná lišta</v>
          </cell>
          <cell r="P647" t="str">
            <v>Ortgangstreifen</v>
          </cell>
        </row>
        <row r="648">
          <cell r="A648">
            <v>647</v>
          </cell>
          <cell r="B648" t="str">
            <v>Ortgangstreifen (95 × 2.000 × 0,70 mm)</v>
          </cell>
          <cell r="C648" t="str">
            <v>verge flashing (95 × 2,000 × 0.70 mm)</v>
          </cell>
          <cell r="D648" t="str">
            <v>bande de rive (95 × 2 000 × 0,70 mm)</v>
          </cell>
          <cell r="E648" t="str">
            <v>Mantovana (95 x 2.000 x 0,70 mm)</v>
          </cell>
          <cell r="F648" t="str">
            <v>Závětrná lišta (95 x 2.000 x 0,70 mm)</v>
          </cell>
          <cell r="G648" t="str">
            <v>wiatrownica (95 × 2,000 × 0.70 mm)</v>
          </cell>
          <cell r="H648" t="str">
            <v>oromszegély (95 x 2.000 x 0,70 mm)</v>
          </cell>
          <cell r="I648" t="str">
            <v>záveternácia lišta (95 x 2.000 x 0,70 mm)</v>
          </cell>
          <cell r="J648" t="str">
            <v>oversteekstroken (95 x 2000 x 0,70 mm)</v>
          </cell>
          <cell r="K648" t="str">
            <v>čelna obroba (95x2.000 x 0,7 mm)</v>
          </cell>
          <cell r="L648" t="str">
            <v>gavelremsa (95 x 2.000 x 0,70 mm)</v>
          </cell>
          <cell r="M648" t="str">
            <v>gavludhængsstrimmel (95 x 2.000 x 0,70 mm)</v>
          </cell>
          <cell r="N648" t="str">
            <v>vindskibeslag (95 x 2000 x 0,70 mm)</v>
          </cell>
          <cell r="P648" t="str">
            <v>Ortgangstreifen (95 × 2.000 × 0,70 mm)</v>
          </cell>
        </row>
        <row r="649">
          <cell r="A649">
            <v>648</v>
          </cell>
          <cell r="B649" t="str">
            <v>Passend für Entwässerungsprodukte.</v>
          </cell>
          <cell r="C649" t="str">
            <v>Suitable for drainage products.</v>
          </cell>
          <cell r="D649" t="str">
            <v>Compatible avec les produits d’évacuation des eaux de pluie.</v>
          </cell>
          <cell r="P649" t="str">
            <v>Passend für Entwässerungsprodukte.</v>
          </cell>
        </row>
        <row r="650">
          <cell r="A650">
            <v>649</v>
          </cell>
          <cell r="B650" t="str">
            <v>Passschindel DS.19</v>
          </cell>
          <cell r="C650" t="str">
            <v>fitting shingle DS.19</v>
          </cell>
          <cell r="D650" t="str">
            <v>bardeau de raccord DS.19</v>
          </cell>
          <cell r="E650" t="str">
            <v>Scandola di adattamento DS.19</v>
          </cell>
          <cell r="P650" t="str">
            <v>Passschindel DS.19</v>
          </cell>
        </row>
        <row r="651">
          <cell r="A651">
            <v>650</v>
          </cell>
          <cell r="B651" t="str">
            <v>Passschindel für Anschlüsse (840 × 240 mm)</v>
          </cell>
          <cell r="C651" t="str">
            <v>fitting shingle for connections (840 × 240 mm)</v>
          </cell>
          <cell r="D651" t="str">
            <v>bardeau de raccord (840 × 240 mm)</v>
          </cell>
          <cell r="E651" t="str">
            <v>Scandola XL per raccordi (840 x 240 mm)</v>
          </cell>
          <cell r="F651" t="str">
            <v>Falcovaný šindel pro napojení (840 x 240 mm)</v>
          </cell>
          <cell r="G651" t="str">
            <v>Dachówka Łupkowa długa do połączeń (840 × 240 mm)</v>
          </cell>
          <cell r="H651" t="str">
            <v>illesztőzsindely csatlakozások kialakításához (840 x 240 mm)</v>
          </cell>
          <cell r="I651" t="str">
            <v>pásový šindeľ pre spoje (840 x 240 mm)</v>
          </cell>
          <cell r="J651" t="str">
            <v>passchindel voor aansluitingen (840 × 240 mm)</v>
          </cell>
          <cell r="K651" t="str">
            <v>skodla za zaključke (840 x 240 mm)</v>
          </cell>
          <cell r="L651" t="str">
            <v>passhingel för anslutningar (840 × 240 mm)</v>
          </cell>
          <cell r="M651" t="str">
            <v>passpån til tilslutninger (840 × 240 mm)</v>
          </cell>
          <cell r="N651" t="str">
            <v>monteringsshingel for sammenføyninger (840 × 240 mm)</v>
          </cell>
          <cell r="P651" t="str">
            <v>Passschindel für Anschlüsse (840 × 240 mm)</v>
          </cell>
        </row>
        <row r="652">
          <cell r="A652">
            <v>651</v>
          </cell>
          <cell r="B652" t="str">
            <v>Patenthaft</v>
          </cell>
          <cell r="C652" t="str">
            <v>patent clip</v>
          </cell>
          <cell r="D652" t="str">
            <v>patte brevetée</v>
          </cell>
          <cell r="F652" t="str">
            <v>patentová příponka</v>
          </cell>
          <cell r="P652" t="str">
            <v>Patenthaft</v>
          </cell>
        </row>
        <row r="653">
          <cell r="A653">
            <v>652</v>
          </cell>
          <cell r="B653" t="str">
            <v>Patenthaft für Dachplatte und Dachschindel</v>
          </cell>
          <cell r="C653" t="str">
            <v>patent clip for roof tile and shingle</v>
          </cell>
          <cell r="D653" t="str">
            <v>patte brevetée pour tuiles et et bardeaux</v>
          </cell>
          <cell r="E653" t="str">
            <v>Graffetta per Tegole e Scandole</v>
          </cell>
          <cell r="F653" t="str">
            <v>Patentovaná příponka pro falcované tašky a šindele</v>
          </cell>
          <cell r="G653" t="str">
            <v xml:space="preserve">zaczep do dachówek klasycznych i łupkowych </v>
          </cell>
          <cell r="H653" t="str">
            <v>rögzítő hafter Classic és Zsindely elemhez</v>
          </cell>
          <cell r="I653" t="str">
            <v>patentovaná príponka na falcované škridle a šindle</v>
          </cell>
          <cell r="J653" t="str">
            <v>gepatenteerd hechtmiddel voor dakplaat en dakschindel</v>
          </cell>
          <cell r="K653" t="str">
            <v>patentno sidro za strešne plošče in skodle</v>
          </cell>
          <cell r="L653" t="str">
            <v>patenthäftare för takplattor och takshingel</v>
          </cell>
          <cell r="M653" t="str">
            <v>patentspænde til tagplade og tagspån</v>
          </cell>
          <cell r="N653" t="str">
            <v>patentert festebrakett for takplate og takshingel</v>
          </cell>
          <cell r="P653" t="str">
            <v>Patenthaft für Dachplatte und Dachschindel</v>
          </cell>
        </row>
        <row r="654">
          <cell r="A654">
            <v>653</v>
          </cell>
          <cell r="B654" t="str">
            <v>Patenthafte</v>
          </cell>
          <cell r="C654" t="str">
            <v>patent clips</v>
          </cell>
          <cell r="D654" t="str">
            <v>pattes brevetées</v>
          </cell>
          <cell r="F654" t="str">
            <v>patentové příponky</v>
          </cell>
          <cell r="P654" t="str">
            <v>Patenthafte</v>
          </cell>
        </row>
        <row r="655">
          <cell r="A655">
            <v>654</v>
          </cell>
          <cell r="B655" t="str">
            <v>Patentniete</v>
          </cell>
          <cell r="C655" t="str">
            <v>patent rivet</v>
          </cell>
          <cell r="D655" t="str">
            <v>rivet breveté</v>
          </cell>
          <cell r="E655" t="str">
            <v>Rivetti</v>
          </cell>
          <cell r="F655" t="str">
            <v>Trhací nýt</v>
          </cell>
          <cell r="G655" t="str">
            <v>Nit patentowy</v>
          </cell>
          <cell r="H655" t="str">
            <v>patentszegecs</v>
          </cell>
          <cell r="I655" t="str">
            <v>trhací nit</v>
          </cell>
          <cell r="J655" t="str">
            <v>gepatenteerde klinknagels</v>
          </cell>
          <cell r="K655" t="str">
            <v>patentne kovice</v>
          </cell>
          <cell r="L655" t="str">
            <v>patenterade nitar</v>
          </cell>
          <cell r="M655" t="str">
            <v>patentnitte</v>
          </cell>
          <cell r="N655" t="str">
            <v>patentert nagle</v>
          </cell>
          <cell r="P655" t="str">
            <v>Patentniete</v>
          </cell>
        </row>
        <row r="656">
          <cell r="A656">
            <v>655</v>
          </cell>
          <cell r="B656" t="str">
            <v>Patentnieten (4 × 10 mm)</v>
          </cell>
          <cell r="C656" t="str">
            <v>patent rivets 4 × 10 mm</v>
          </cell>
          <cell r="D656" t="str">
            <v>rivets brevetés (4 × 10 mm)</v>
          </cell>
          <cell r="E656" t="str">
            <v>rivetti 4 × 10 mm</v>
          </cell>
          <cell r="F656" t="str">
            <v>trhací nýt 4 x 10 mm</v>
          </cell>
          <cell r="G656" t="str">
            <v>Nit fasadowy 4x10 mm</v>
          </cell>
          <cell r="H656" t="str">
            <v>patentszegecs 4 10 mm</v>
          </cell>
          <cell r="I656" t="str">
            <v>trhací nit 4 x 10 mm</v>
          </cell>
          <cell r="J656" t="str">
            <v>gepatenteerde klinknagels 4 x 10 mm</v>
          </cell>
          <cell r="L656" t="str">
            <v>patenterade nitar 4 x 10 mm</v>
          </cell>
          <cell r="M656" t="str">
            <v>patentnitte 4 x 10 mm</v>
          </cell>
          <cell r="N656" t="str">
            <v>patenterte nagler 4 x 10 mm</v>
          </cell>
          <cell r="O656" t="str">
            <v>Zakovice 4 x 10 mm</v>
          </cell>
          <cell r="P656" t="str">
            <v>Patentnieten (4 × 10 mm)</v>
          </cell>
        </row>
        <row r="657">
          <cell r="A657">
            <v>656</v>
          </cell>
          <cell r="B657" t="str">
            <v>Patentsaumstreifen</v>
          </cell>
          <cell r="C657" t="str">
            <v>patent edge cleat strip</v>
          </cell>
          <cell r="D657" t="str">
            <v>bande de départ brevetée</v>
          </cell>
          <cell r="F657" t="str">
            <v>patentní zatahovací pás</v>
          </cell>
          <cell r="P657" t="str">
            <v>Patentsaumstreifen</v>
          </cell>
        </row>
        <row r="658">
          <cell r="A658">
            <v>657</v>
          </cell>
          <cell r="B658" t="str">
            <v>Patentsaumstreifen (Traufstreifen)</v>
          </cell>
          <cell r="C658" t="str">
            <v>patent edge cleat strip</v>
          </cell>
          <cell r="D658" t="str">
            <v>bande départ brevetée</v>
          </cell>
          <cell r="F658" t="str">
            <v>patentní / zatahovací pás</v>
          </cell>
          <cell r="P658" t="str">
            <v>Patentsaumstreifen (Traufstreifen)</v>
          </cell>
        </row>
        <row r="659">
          <cell r="A659">
            <v>658</v>
          </cell>
          <cell r="B659" t="str">
            <v>Pkt</v>
          </cell>
          <cell r="C659" t="str">
            <v>package</v>
          </cell>
          <cell r="D659" t="str">
            <v>paquet</v>
          </cell>
          <cell r="E659" t="str">
            <v>CF</v>
          </cell>
          <cell r="F659" t="str">
            <v>Balení</v>
          </cell>
          <cell r="G659" t="str">
            <v>opak.</v>
          </cell>
          <cell r="H659" t="str">
            <v>csomag</v>
          </cell>
          <cell r="I659" t="str">
            <v>Balenie</v>
          </cell>
          <cell r="J659" t="str">
            <v>Pkt</v>
          </cell>
          <cell r="K659" t="str">
            <v>pakiranje</v>
          </cell>
          <cell r="L659" t="str">
            <v>paket</v>
          </cell>
          <cell r="M659" t="str">
            <v>Pkt.</v>
          </cell>
          <cell r="N659" t="str">
            <v>Pakke</v>
          </cell>
          <cell r="P659" t="str">
            <v>Pkt</v>
          </cell>
        </row>
        <row r="660">
          <cell r="A660">
            <v>659</v>
          </cell>
          <cell r="B660" t="str">
            <v>PLZ + Ort:</v>
          </cell>
          <cell r="C660" t="str">
            <v>Town, postcode:</v>
          </cell>
          <cell r="D660" t="str">
            <v>Code postal + ville :</v>
          </cell>
          <cell r="E660" t="str">
            <v>CAP + città</v>
          </cell>
          <cell r="F660" t="str">
            <v>PSČ + Obec:</v>
          </cell>
          <cell r="G660" t="str">
            <v>Kod pocztowy + miejscowość</v>
          </cell>
          <cell r="H660" t="str">
            <v>IRSZ + helység</v>
          </cell>
          <cell r="I660" t="str">
            <v>PSČ + Obec</v>
          </cell>
          <cell r="J660" t="str">
            <v>Postcode + plaats:</v>
          </cell>
          <cell r="L660" t="str">
            <v>Postnummer/ort:</v>
          </cell>
          <cell r="M660" t="str">
            <v>Postnr. + by:</v>
          </cell>
          <cell r="N660" t="str">
            <v>Postnr./-sted:</v>
          </cell>
          <cell r="O660" t="str">
            <v xml:space="preserve">Poštanski broj + Mjesto </v>
          </cell>
          <cell r="P660" t="str">
            <v>PLZ + Ort:</v>
          </cell>
        </row>
        <row r="661">
          <cell r="A661">
            <v>660</v>
          </cell>
          <cell r="B661" t="str">
            <v>Pos.</v>
          </cell>
          <cell r="C661" t="str">
            <v>Item</v>
          </cell>
          <cell r="D661" t="str">
            <v>nº</v>
          </cell>
          <cell r="E661" t="str">
            <v>Voce</v>
          </cell>
          <cell r="F661" t="str">
            <v>Pozice</v>
          </cell>
          <cell r="G661" t="str">
            <v>pozycja</v>
          </cell>
          <cell r="H661" t="str">
            <v>Ssz</v>
          </cell>
          <cell r="I661" t="str">
            <v>Pozícia</v>
          </cell>
          <cell r="J661" t="str">
            <v>Pos.</v>
          </cell>
          <cell r="L661" t="str">
            <v>Pos</v>
          </cell>
          <cell r="M661" t="str">
            <v>Pos</v>
          </cell>
          <cell r="N661" t="str">
            <v>Pos</v>
          </cell>
          <cell r="O661" t="str">
            <v>Poz</v>
          </cell>
          <cell r="P661" t="str">
            <v>Pos.</v>
          </cell>
        </row>
        <row r="662">
          <cell r="A662">
            <v>661</v>
          </cell>
          <cell r="B662" t="str">
            <v>Pos. 1</v>
          </cell>
          <cell r="C662" t="str">
            <v>Item 1</v>
          </cell>
          <cell r="D662" t="str">
            <v>nº 1</v>
          </cell>
          <cell r="P662" t="str">
            <v>Pos. 1</v>
          </cell>
        </row>
        <row r="663">
          <cell r="A663">
            <v>662</v>
          </cell>
          <cell r="B663" t="str">
            <v>Pos. 2</v>
          </cell>
          <cell r="C663" t="str">
            <v>Item 2</v>
          </cell>
          <cell r="D663" t="str">
            <v>nº 2</v>
          </cell>
          <cell r="P663" t="str">
            <v>Pos. 2</v>
          </cell>
        </row>
        <row r="664">
          <cell r="A664">
            <v>663</v>
          </cell>
          <cell r="B664" t="str">
            <v>Pos. 3</v>
          </cell>
          <cell r="C664" t="str">
            <v>Item 3</v>
          </cell>
          <cell r="D664" t="str">
            <v>nº 3</v>
          </cell>
          <cell r="P664" t="str">
            <v>Pos. 3</v>
          </cell>
        </row>
        <row r="665">
          <cell r="A665">
            <v>664</v>
          </cell>
          <cell r="B665" t="str">
            <v>Pos. 4</v>
          </cell>
          <cell r="C665" t="str">
            <v>Item 4</v>
          </cell>
          <cell r="D665" t="str">
            <v>nº 4</v>
          </cell>
          <cell r="P665" t="str">
            <v>Pos. 4</v>
          </cell>
        </row>
        <row r="666">
          <cell r="A666">
            <v>665</v>
          </cell>
          <cell r="B666" t="str">
            <v>Sicherheitskehle</v>
          </cell>
          <cell r="C666" t="str">
            <v>safety valley</v>
          </cell>
          <cell r="D666" t="str">
            <v>noue de sécurité</v>
          </cell>
          <cell r="F666" t="str">
            <v>bezpečnostní úžlabí</v>
          </cell>
          <cell r="P666" t="str">
            <v>Sicherheitskehle</v>
          </cell>
        </row>
        <row r="667">
          <cell r="A667">
            <v>666</v>
          </cell>
          <cell r="B667" t="str">
            <v>PREFALZ</v>
          </cell>
          <cell r="C667" t="str">
            <v>Prefalz</v>
          </cell>
          <cell r="D667" t="str">
            <v>PREFALZ</v>
          </cell>
          <cell r="E667" t="str">
            <v>PREFALZ</v>
          </cell>
          <cell r="F667" t="str">
            <v>PREFALZ</v>
          </cell>
          <cell r="G667" t="str">
            <v>PREFALZ</v>
          </cell>
          <cell r="H667" t="str">
            <v>PREFALZ</v>
          </cell>
          <cell r="I667" t="str">
            <v>PREFALZ</v>
          </cell>
          <cell r="J667" t="str">
            <v>PREFALZ</v>
          </cell>
          <cell r="K667" t="str">
            <v>prefalz</v>
          </cell>
          <cell r="L667" t="str">
            <v>PREFALZ</v>
          </cell>
          <cell r="M667" t="str">
            <v>PREFALZ</v>
          </cell>
          <cell r="N667" t="str">
            <v>PREFALZ</v>
          </cell>
          <cell r="P667" t="str">
            <v>PREFALZ</v>
          </cell>
        </row>
        <row r="668">
          <cell r="A668">
            <v>667</v>
          </cell>
          <cell r="B668" t="str">
            <v>PREFALZ Doppelstehfalzdeckung</v>
          </cell>
          <cell r="C668" t="str">
            <v xml:space="preserve">Prefalz (double-lock standing seam) </v>
          </cell>
          <cell r="D668" t="str">
            <v>couverture PREFALZ à joint debout à double agrafe</v>
          </cell>
          <cell r="F668" t="str">
            <v>PREFALZ krytí na dvojitou stojatou drážku</v>
          </cell>
          <cell r="P668" t="str">
            <v>PREFALZ Doppelstehfalzdeckung</v>
          </cell>
        </row>
        <row r="669">
          <cell r="A669">
            <v>668</v>
          </cell>
          <cell r="B669" t="str">
            <v>PREFALZ Ergänzungsband</v>
          </cell>
          <cell r="C669" t="str">
            <v>PREFALZ flashing strip</v>
          </cell>
          <cell r="D669" t="str">
            <v>bande complémentaire PREFALZ</v>
          </cell>
          <cell r="E669" t="str">
            <v>PREFALZ Nastro di complemento</v>
          </cell>
          <cell r="F669" t="str">
            <v>PREFALZ Doplňkový svitek</v>
          </cell>
          <cell r="G669" t="str">
            <v>PREFALZ Taśma maskująca</v>
          </cell>
          <cell r="H669" t="str">
            <v>PREFALZ kiegészítő szalag</v>
          </cell>
          <cell r="I669" t="str">
            <v>PREFALZ zvitkový hliníkový plech</v>
          </cell>
          <cell r="J669" t="str">
            <v>PREFALZ aanvullingsband</v>
          </cell>
          <cell r="K669" t="str">
            <v>dopolnilni trak</v>
          </cell>
          <cell r="L669" t="str">
            <v>PREFALZ extrabeslag</v>
          </cell>
          <cell r="M669" t="str">
            <v>PREFALZ suppleringsbånd</v>
          </cell>
          <cell r="N669" t="str">
            <v>PREFALZ suppleringsbånd</v>
          </cell>
          <cell r="P669" t="str">
            <v>PREFALZ Ergänzungsband</v>
          </cell>
        </row>
        <row r="670">
          <cell r="A670">
            <v>669</v>
          </cell>
          <cell r="B670" t="str">
            <v>PREFALZ Ergänzungsband; 0,7 × 1.000 mm (für Zusatzverblechungen)</v>
          </cell>
          <cell r="C670" t="str">
            <v>Prefalz flashing strip 0.7 × 1,000 mm (for additional flashings)</v>
          </cell>
          <cell r="D670" t="str">
            <v>bande complémentaire PREFALZ ; 0,7 × 1 000 mm (pour raccordements complémentaires)</v>
          </cell>
          <cell r="E670" t="str">
            <v>PREFALZ Nastro di complemento 0,7x1.000 mm (per lattonerie)</v>
          </cell>
          <cell r="F670" t="str">
            <v>PREFALZ Doplňkový plech 0,7x1.000 mm (na výrobu oplechování)</v>
          </cell>
          <cell r="G670" t="str">
            <v>Prefalz listwa 0.7 × 1,000 mm (do wykończeń)</v>
          </cell>
          <cell r="H670" t="str">
            <v>PREFALZ kiegészítő szalag 0,7x1.000 mm (kiegészítő bádogos szerkezetekhez)</v>
          </cell>
          <cell r="I670" t="str">
            <v>PREFALZ doplnkový pás 0,7 x 1.000 mm (na výrobu oplechovania)</v>
          </cell>
          <cell r="J670" t="str">
            <v>PREFALZ aanvullingsband 0,7 x 1000 mm (voor aanvullend plaatwerk)</v>
          </cell>
          <cell r="K670" t="str">
            <v>PREFALZ dopolnilna pločevina 0,7 x 1.000 mm (za dopolnjevanje)</v>
          </cell>
          <cell r="L670" t="str">
            <v>PREFALZ extrabeslag 0,7 x 1.000 mm (för kompletterande plåtarbeten)</v>
          </cell>
          <cell r="M670" t="str">
            <v>PREFALZ suppleringsbånd 0,7x1.000 mm (til ekstra inddækning)</v>
          </cell>
          <cell r="N670" t="str">
            <v>PREFALZ suppleringsbånd 0,7x1000 mm (for tilleggsbeslag)</v>
          </cell>
          <cell r="P670" t="str">
            <v>PREFALZ Ergänzungsband; 0,7 × 1.000 mm (für Zusatzverblechungen)</v>
          </cell>
        </row>
        <row r="671">
          <cell r="A671">
            <v>670</v>
          </cell>
          <cell r="B671" t="str">
            <v>PREFALZ Ergänzungsband; 1,0 × 1.000 mm (nur für Saumstreifen)</v>
          </cell>
          <cell r="C671" t="str">
            <v>Prefalz flashing strip 1.0 × 1,000 mm (for edge cleat strips only)</v>
          </cell>
          <cell r="D671" t="str">
            <v>bande complémentaire PREFALZ ; 1,0 × 1 000 mm (uniquement pour bandes de départ)</v>
          </cell>
          <cell r="E671" t="str">
            <v>PREFALZ Nastro di complemento 1,0x1.000 mm (solo per scossaline)</v>
          </cell>
          <cell r="F671" t="str">
            <v>PREFALZ Doplňkový plech 1,0x1.000 mm (pouze na okapnice)</v>
          </cell>
          <cell r="G671" t="str">
            <v>Prefalz listwa 1.0 × 1,000 mm (do wykończeń krawędziowych)</v>
          </cell>
          <cell r="H671" t="str">
            <v>PREFALZ kiegészítő szalag 1,0x1.000 mm (csak rögzítőszegélyhez)</v>
          </cell>
          <cell r="I671" t="str">
            <v>PREFALZ doplkový pás 1,0 x 1.000 mm (len pre odkvapový pás)</v>
          </cell>
          <cell r="J671" t="str">
            <v>PREFALZ aanvullingsband 1,0 x 1000 mm (alleen voor randstroken)</v>
          </cell>
          <cell r="K671" t="str">
            <v>PREFALZ dopolnilna pločevina 1,0 x 1.000 mm (le za začetne trakove)</v>
          </cell>
          <cell r="L671" t="str">
            <v>PREFALZ extrabeslag 1,0 x 1.000 mm (endast för kantremsor)</v>
          </cell>
          <cell r="M671" t="str">
            <v>PREFALZ suppleringsbånd 1,0x1.000 mm (kun til kantstrimmel)</v>
          </cell>
          <cell r="N671" t="str">
            <v>PREFALZ suppleringsbånd 1,0x1000 mm (kun for skjøteplate)</v>
          </cell>
          <cell r="P671" t="str">
            <v>PREFALZ Ergänzungsband; 1,0 × 1.000 mm (nur für Saumstreifen)</v>
          </cell>
        </row>
        <row r="672">
          <cell r="A672">
            <v>671</v>
          </cell>
          <cell r="B672" t="str">
            <v>PREFALZ Farbaluminiumband; 0,7 × 1.000 mm</v>
          </cell>
          <cell r="C672" t="str">
            <v>Prefalz colour aluminium strip 0.7 × 1,000 mm</v>
          </cell>
          <cell r="D672" t="str">
            <v>bande d’aluminium coloré PREFALZ ; 0,7 × 1 000 mm</v>
          </cell>
          <cell r="E672" t="str">
            <v>PREFALZ Nastro in alluminio preverniciato 0,7x1.000 mm</v>
          </cell>
          <cell r="F672" t="str">
            <v>PREFALZ barevný plech 0,7x1.000 mm</v>
          </cell>
          <cell r="G672" t="str">
            <v>Prefalz aluminiowa blacha powlekana 0,7 × 1.000 mm</v>
          </cell>
          <cell r="H672" t="str">
            <v>PREFALZ bevonatos alumínium szalag 0,7x1.000 mm</v>
          </cell>
          <cell r="I672" t="str">
            <v>PREFALZ farebné hliníkové zvitky 0,7x1.000 mm</v>
          </cell>
          <cell r="J672" t="str">
            <v>Prefalz gekleurde aluminium band 0,7 × 1000 mm</v>
          </cell>
          <cell r="K672" t="str">
            <v>PREFALZ barvani aluminijasti trak 0,7 x 1.000 mm</v>
          </cell>
          <cell r="L672" t="str">
            <v>Prefalz färgytbehandlat aluminiumband 0,7 × 1.000 mm</v>
          </cell>
          <cell r="M672" t="str">
            <v>Prefalz farvealuminiumsbånd 0,7 × 1.000 mm</v>
          </cell>
          <cell r="N672" t="str">
            <v>Prefalz fargealuminiumsbånd 0,7 × 1000 mm</v>
          </cell>
          <cell r="P672" t="str">
            <v>PREFALZ Farbaluminiumband; 0,7 × 1.000 mm</v>
          </cell>
        </row>
        <row r="673">
          <cell r="A673">
            <v>672</v>
          </cell>
          <cell r="B673" t="str">
            <v>PREFALZ Farbaluminiumband; 0,7 × 1.000 mm (für Zusatzverblechungen)</v>
          </cell>
          <cell r="C673" t="str">
            <v>Prefalz colour aluminium strip 0.7 × 1,000 mm (for additional flashings)</v>
          </cell>
          <cell r="D673" t="str">
            <v>bande d’aluminium coloré PREFALZ ; 0,7 × 1 000 mm (pour raccordements complémentaires)</v>
          </cell>
          <cell r="E673" t="str">
            <v>PREFALZ Nastro in alluminio preverniciato 0,7x1.000 mm (per esecuzione converse e lattonerie)</v>
          </cell>
          <cell r="F673" t="str">
            <v>PREFALZ barevný plech 0,7x1.000 mm (na klempířskou výrobu)</v>
          </cell>
          <cell r="G673" t="str">
            <v>Prefalz aluminiowa blacha powlekana 0,7 × 1.000 mm (für Zusatzverblechungen)</v>
          </cell>
          <cell r="H673" t="str">
            <v>PREFALZ bevonatos alumínium szalag 0,7x1.000 mm (kiegészítő bádogos szerkezetekhez)</v>
          </cell>
          <cell r="I673" t="str">
            <v>PREFALZ farebné hliníkové zvitky 0,7x1.000 mm ( pre oplechovania a lemovky )</v>
          </cell>
          <cell r="J673" t="str">
            <v>Prefalz gekleurde aluminium band 0,7 × 1000 mm (voor aanvullend plaatwerk)</v>
          </cell>
          <cell r="K673" t="str">
            <v>PREFALZ barvani aluminijasti trak 0,7 x 1.000 mm (za dopolnjevanje)</v>
          </cell>
          <cell r="L673" t="str">
            <v>Prefalz färgytbehandlat aluminiumband 0,7 × 1.000 mm (för kompletterande plåtarbeten)</v>
          </cell>
          <cell r="M673" t="str">
            <v>Prefalz farvealuminiumsbånd 0,7 × 1.000 mm (til ekstra inddækning)</v>
          </cell>
          <cell r="N673" t="str">
            <v>Prefalz fargealuminiumsbånd 0,7 × 1000 mm (for tilleggsbeslag)</v>
          </cell>
          <cell r="P673" t="str">
            <v>PREFALZ Farbaluminiumband; 0,7 × 1.000 mm (für Zusatzverblechungen)</v>
          </cell>
        </row>
        <row r="674">
          <cell r="A674">
            <v>673</v>
          </cell>
          <cell r="B674" t="str">
            <v>PREFALZ Farbaluminiumband; 0,7 × 500 mm</v>
          </cell>
          <cell r="C674" t="str">
            <v>Prefalz colour aluminium strip 0.7 × 500 mm</v>
          </cell>
          <cell r="D674" t="str">
            <v>bande d’aluminium coloré PREFALZ ; 0,7 × 500 mm</v>
          </cell>
          <cell r="E674" t="str">
            <v>PREFALZ Nastro in alluminio preverniciato 0,7x500 mm</v>
          </cell>
          <cell r="F674" t="str">
            <v>PREFALZ barevný plech 0,7x500 mm</v>
          </cell>
          <cell r="G674" t="str">
            <v>Prefalz aluminiowa blacha powlekana 0,7 × 500 mm</v>
          </cell>
          <cell r="H674" t="str">
            <v>PREFALZ bevonatos alumínium szalag 0,7x500 mm</v>
          </cell>
          <cell r="I674" t="str">
            <v>PREFALZ farebné hliníkové zvitky 0,7x500 mm</v>
          </cell>
          <cell r="J674" t="str">
            <v>Prefalz gekleurde aluminium band 0,7 × 500 mm</v>
          </cell>
          <cell r="K674" t="str">
            <v>PREFALZ barvani aluminijasti trak 0,7 x 500 mm</v>
          </cell>
          <cell r="L674" t="str">
            <v>Prefalz färgytbehandlat aluminiumband 0,7 × 500 mm</v>
          </cell>
          <cell r="M674" t="str">
            <v>Prefalz farvealuminiumsbånd 0,7 × 500 mm</v>
          </cell>
          <cell r="N674" t="str">
            <v>Prefalz fargealuminiumsbånd 0,7 × 500 mm</v>
          </cell>
          <cell r="P674" t="str">
            <v>PREFALZ Farbaluminiumband; 0,7 × 500 mm</v>
          </cell>
        </row>
        <row r="675">
          <cell r="A675">
            <v>674</v>
          </cell>
          <cell r="B675" t="str">
            <v>PREFALZ Farbaluminiumband; 0,7 × 650 mm</v>
          </cell>
          <cell r="C675" t="str">
            <v>Prefalz colour aluminium strip 0.7 × 650 mm</v>
          </cell>
          <cell r="D675" t="str">
            <v>bande d’aluminium coloré PREFALZ ; 0,7 × 650 mm</v>
          </cell>
          <cell r="E675" t="str">
            <v>PREFALZ Nastro in allluminio preverniciato 0,7x650 mm</v>
          </cell>
          <cell r="F675" t="str">
            <v>PREFALZ barevný plech 0,7x650 mm</v>
          </cell>
          <cell r="G675" t="str">
            <v>Prefalz aluminiowa blacha powlekana 0,7 × 650 mm</v>
          </cell>
          <cell r="H675" t="str">
            <v>PREFALZ bevonatos alumínium szalag 0,7x650 mm</v>
          </cell>
          <cell r="I675" t="str">
            <v>PREFALZ farebné hliníkové zvitky 0,7x650 mm</v>
          </cell>
          <cell r="J675" t="str">
            <v>Prefalz gekleurde aluminium band 0,7 × 650 mm</v>
          </cell>
          <cell r="K675" t="str">
            <v>PREFALZ barvani aluminijasti trak 0,7 x 650 mm</v>
          </cell>
          <cell r="L675" t="str">
            <v>Prefalz färgytbehandlat aluminiumband 0,7 × 650 mm</v>
          </cell>
          <cell r="M675" t="str">
            <v>Prefalz farvealuminiumsbånd 0,7 × 650 mm</v>
          </cell>
          <cell r="N675" t="str">
            <v>Prefalz fargealuminiumsbånd 0,7 × 650 mm</v>
          </cell>
          <cell r="P675" t="str">
            <v>PREFALZ Farbaluminiumband; 0,7 × 650 mm</v>
          </cell>
        </row>
        <row r="676">
          <cell r="A676">
            <v>675</v>
          </cell>
          <cell r="B676" t="str">
            <v>PREFALZ Fassade (horizontal)</v>
          </cell>
          <cell r="C676" t="str">
            <v>PREFALZ façade (horizontal)</v>
          </cell>
          <cell r="D676" t="str">
            <v>façade PREFALZ (horizontal)</v>
          </cell>
          <cell r="P676" t="str">
            <v>PREFALZ Fassade (horizontal)</v>
          </cell>
        </row>
        <row r="677">
          <cell r="A677">
            <v>676</v>
          </cell>
          <cell r="B677" t="str">
            <v>PREFALZ Fassade (vertikal)</v>
          </cell>
          <cell r="C677" t="str">
            <v>PREFALZ façade (vertical)</v>
          </cell>
          <cell r="D677" t="str">
            <v>façade PREFALZ (verticale)</v>
          </cell>
          <cell r="P677" t="str">
            <v>PREFALZ Fassade (vertikal)</v>
          </cell>
        </row>
        <row r="678">
          <cell r="A678">
            <v>677</v>
          </cell>
          <cell r="B678" t="str">
            <v>Klebeeinfassung (mit Spezialkleber)</v>
          </cell>
          <cell r="C678" t="str">
            <v>Prefalz adhesive flashing strip with special adhesive</v>
          </cell>
          <cell r="D678" t="str">
            <v>raccordement de ventilation à coller (avec kit d’assemblage)</v>
          </cell>
          <cell r="F678" t="str">
            <v>PREFALZ nalepovací prostup + speciální lepidlo</v>
          </cell>
          <cell r="P678" t="str">
            <v>Klebeeinfassung (mit Spezialkleber)</v>
          </cell>
        </row>
        <row r="679">
          <cell r="A679">
            <v>678</v>
          </cell>
          <cell r="B679" t="str">
            <v>PREFALZ Winkelstehfalzfassade (horizontal)</v>
          </cell>
          <cell r="C679" t="str">
            <v>PREFALZ single-lock standing seam façade (horizontal)</v>
          </cell>
          <cell r="D679" t="str">
            <v>façade PREFALZ à joints angulaires (horizontale)</v>
          </cell>
          <cell r="P679" t="str">
            <v>PREFALZ Winkelstehfalzfassade (horizontal)</v>
          </cell>
        </row>
        <row r="680">
          <cell r="A680">
            <v>679</v>
          </cell>
          <cell r="B680" t="str">
            <v>PREFALZ Winkelstehfalzfassade (vertikal)</v>
          </cell>
          <cell r="C680" t="str">
            <v>PREFALZ single-lock standing seam façade (vertical)</v>
          </cell>
          <cell r="D680" t="str">
            <v>façade PREFALZ à joints angulaires (verticale)</v>
          </cell>
          <cell r="P680" t="str">
            <v>PREFALZ Winkelstehfalzfassade (vertikal)</v>
          </cell>
        </row>
        <row r="681">
          <cell r="A681">
            <v>680</v>
          </cell>
          <cell r="B681" t="str">
            <v>Prefaweiß/Prefaweiß</v>
          </cell>
          <cell r="C681" t="str">
            <v>prefa white/prefa white</v>
          </cell>
          <cell r="D681" t="str">
            <v>blanc PREFA/blanc PREFA</v>
          </cell>
          <cell r="E681" t="str">
            <v>bianco prefa/bianco prefa</v>
          </cell>
          <cell r="F681" t="str">
            <v>prefabílá/prefa bílá</v>
          </cell>
          <cell r="G681" t="str">
            <v>biały PREFA</v>
          </cell>
          <cell r="H681" t="str">
            <v>prefafehér/prefafehér</v>
          </cell>
          <cell r="I681" t="str">
            <v>prefa biela/prefa biela</v>
          </cell>
          <cell r="J681" t="str">
            <v>prefawit/prefawit</v>
          </cell>
          <cell r="K681" t="str">
            <v>prefa bela/prefa bela</v>
          </cell>
          <cell r="L681" t="str">
            <v>prefavit/prefavit</v>
          </cell>
          <cell r="M681" t="str">
            <v>prefahvid/prefahvid</v>
          </cell>
          <cell r="N681" t="str">
            <v>prefahvit/prefahvit</v>
          </cell>
          <cell r="P681" t="str">
            <v>Prefaweiß/Prefaweiß</v>
          </cell>
        </row>
        <row r="682">
          <cell r="A682">
            <v>681</v>
          </cell>
          <cell r="B682" t="str">
            <v>Preisanfrage</v>
          </cell>
          <cell r="D682" t="str">
            <v>demande de prix</v>
          </cell>
          <cell r="P682" t="str">
            <v>Preisanfrage</v>
          </cell>
        </row>
        <row r="683">
          <cell r="A683">
            <v>682</v>
          </cell>
          <cell r="B683" t="str">
            <v>Produktübersicht</v>
          </cell>
          <cell r="C683" t="str">
            <v>product overview</v>
          </cell>
          <cell r="D683" t="str">
            <v>aperçu des produits</v>
          </cell>
          <cell r="P683" t="str">
            <v>Produktübersicht</v>
          </cell>
        </row>
        <row r="684">
          <cell r="A684">
            <v>683</v>
          </cell>
          <cell r="B684" t="str">
            <v>Profilwelle 10/47/2,0</v>
          </cell>
          <cell r="C684" t="str">
            <v>ripple profile 10/47/2.0 (PREFA)</v>
          </cell>
          <cell r="D684" t="str">
            <v>profil sinus 10/47/2,0</v>
          </cell>
          <cell r="P684" t="str">
            <v>Profilwelle 10/47/2,0</v>
          </cell>
        </row>
        <row r="685">
          <cell r="A685">
            <v>684</v>
          </cell>
          <cell r="B685" t="str">
            <v>Profilwelle 10/47/2,0 (horizontal)</v>
          </cell>
          <cell r="C685" t="str">
            <v>ripple profile 10/47/2.0 (horizontal)</v>
          </cell>
          <cell r="D685" t="str">
            <v>profil sinus 10/47/2,0 (horizontal)</v>
          </cell>
          <cell r="P685" t="str">
            <v>Profilwelle 10/47/2,0 (horizontal)</v>
          </cell>
        </row>
        <row r="686">
          <cell r="A686">
            <v>685</v>
          </cell>
          <cell r="B686" t="str">
            <v>Profilwelle 10/47/2,0 (vertikal)</v>
          </cell>
          <cell r="C686" t="str">
            <v>ripple profile 10/47/2.0 (vertical)</v>
          </cell>
          <cell r="D686" t="str">
            <v>profil sinus 10/47/2,0 (vertical)</v>
          </cell>
          <cell r="P686" t="str">
            <v>Profilwelle 10/47/2,0 (vertikal)</v>
          </cell>
        </row>
        <row r="687">
          <cell r="A687">
            <v>686</v>
          </cell>
          <cell r="B687" t="str">
            <v>Pultdachabschluss</v>
          </cell>
          <cell r="C687" t="str">
            <v>end of mono-pitched roof</v>
          </cell>
          <cell r="D687" t="str">
            <v>raccord de faîtage de toit monopente</v>
          </cell>
          <cell r="F687" t="str">
            <v>Hřeben pultové střechy</v>
          </cell>
          <cell r="P687" t="str">
            <v>Pultdachabschluss</v>
          </cell>
        </row>
        <row r="688">
          <cell r="A688">
            <v>687</v>
          </cell>
          <cell r="B688" t="str">
            <v>Pultdachabschluss mit Hinterlüftung</v>
          </cell>
          <cell r="C688" t="str">
            <v>mono-pitched-roof end with ventilation gap</v>
          </cell>
          <cell r="D688" t="str">
            <v>raccord de faîtage pour toit monopente (avec lame d’air ventilée)</v>
          </cell>
          <cell r="F688" t="str">
            <v>Hřeben pultové střechy s odvětráním</v>
          </cell>
          <cell r="P688" t="str">
            <v>Pultdachabschluss mit Hinterlüftung</v>
          </cell>
        </row>
        <row r="689">
          <cell r="A689">
            <v>688</v>
          </cell>
          <cell r="B689" t="str">
            <v>Pultdachabschluss (Variante)</v>
          </cell>
          <cell r="C689" t="str">
            <v>mono-pitched-roof end (variant)</v>
          </cell>
          <cell r="D689" t="str">
            <v>raccord de faîtage pour toit monopente (variante)</v>
          </cell>
          <cell r="F689" t="str">
            <v>Hřeben pultové střechy - Varianta</v>
          </cell>
          <cell r="P689" t="str">
            <v>Pultdachabschluss (Variante)</v>
          </cell>
        </row>
        <row r="690">
          <cell r="A690">
            <v>689</v>
          </cell>
          <cell r="B690" t="str">
            <v>pulverbeschichtet</v>
          </cell>
          <cell r="C690" t="str">
            <v>powder-coated</v>
          </cell>
          <cell r="D690" t="str">
            <v>thermolaqué</v>
          </cell>
          <cell r="E690" t="str">
            <v>Verniciato a polvere</v>
          </cell>
          <cell r="F690" t="str">
            <v xml:space="preserve">práškově lakovaný </v>
          </cell>
          <cell r="G690" t="str">
            <v>malowanie proszkowe</v>
          </cell>
          <cell r="H690" t="str">
            <v>porszórt</v>
          </cell>
          <cell r="I690" t="str">
            <v>farbenie práškovaním</v>
          </cell>
          <cell r="J690" t="str">
            <v>geëpoxeerd</v>
          </cell>
          <cell r="K690" t="str">
            <v>prašno barvano</v>
          </cell>
          <cell r="L690" t="str">
            <v>pulverlackerade</v>
          </cell>
          <cell r="M690" t="str">
            <v>pulverbelagt</v>
          </cell>
          <cell r="N690" t="str">
            <v>pulverlakkert</v>
          </cell>
          <cell r="P690" t="str">
            <v>pulverbeschichtet</v>
          </cell>
        </row>
        <row r="691">
          <cell r="A691">
            <v>690</v>
          </cell>
          <cell r="B691" t="str">
            <v>Putz</v>
          </cell>
          <cell r="C691" t="str">
            <v>plaster</v>
          </cell>
          <cell r="D691" t="str">
            <v>enduit</v>
          </cell>
          <cell r="F691" t="str">
            <v>omítka</v>
          </cell>
          <cell r="P691" t="str">
            <v>Putz</v>
          </cell>
        </row>
        <row r="692">
          <cell r="A692">
            <v>691</v>
          </cell>
          <cell r="B692" t="str">
            <v>QUADRATROHR – SONDERWASSERFANGKASTEN</v>
          </cell>
          <cell r="D692" t="str">
            <v>TUYAU DE DESCENTE CARRÉ — BOÎTE À EAU RÉALISÉE SUR COMMANDE</v>
          </cell>
          <cell r="P692" t="str">
            <v>QUADRATROHR – SONDERWASSERFANGKASTEN</v>
          </cell>
        </row>
        <row r="693">
          <cell r="A693">
            <v>692</v>
          </cell>
          <cell r="B693" t="str">
            <v>Quadratrohr</v>
          </cell>
          <cell r="C693" t="str">
            <v>square downpipe</v>
          </cell>
          <cell r="D693" t="str">
            <v>tuyau de descente carré</v>
          </cell>
          <cell r="E693" t="str">
            <v>Pluviale quadro</v>
          </cell>
          <cell r="F693" t="str">
            <v>Hranatý svod</v>
          </cell>
          <cell r="G693" t="str">
            <v>Kwadratowa rura spustowa</v>
          </cell>
          <cell r="H693" t="str">
            <v>szögletes lefolyó</v>
          </cell>
          <cell r="I693" t="str">
            <v>štvorcový zvod</v>
          </cell>
          <cell r="J693" t="str">
            <v>vierkante buis</v>
          </cell>
          <cell r="K693" t="str">
            <v>pravokotna cev</v>
          </cell>
          <cell r="L693" t="str">
            <v>kvadratrör</v>
          </cell>
          <cell r="M693" t="str">
            <v>kvadratrør</v>
          </cell>
          <cell r="N693" t="str">
            <v>firkantrør</v>
          </cell>
          <cell r="P693" t="str">
            <v>Quadratrohr</v>
          </cell>
        </row>
        <row r="694">
          <cell r="A694">
            <v>693</v>
          </cell>
          <cell r="B694" t="str">
            <v>QUADRATROHR</v>
          </cell>
          <cell r="C694" t="str">
            <v>SQUARE DOWNPIPE</v>
          </cell>
          <cell r="D694" t="str">
            <v>TUYAU DE DESCENTE CARRÉ</v>
          </cell>
          <cell r="E694" t="str">
            <v>PLUVIALE QUADRO</v>
          </cell>
          <cell r="F694" t="str">
            <v>Hranatý svod</v>
          </cell>
          <cell r="G694" t="str">
            <v>RURY KWADRATOWE</v>
          </cell>
          <cell r="H694" t="str">
            <v>SZÖGLETES LEFOLYÓ</v>
          </cell>
          <cell r="I694" t="str">
            <v>ŠTVORCOVÝ ZVOD</v>
          </cell>
          <cell r="J694" t="str">
            <v>VIERKANTE BUIS</v>
          </cell>
          <cell r="K694" t="str">
            <v>pravokotna cev</v>
          </cell>
          <cell r="L694" t="str">
            <v>KVADRATRÖR</v>
          </cell>
          <cell r="M694" t="str">
            <v>KVADRATRØR</v>
          </cell>
          <cell r="N694" t="str">
            <v>FIRKANTRØR</v>
          </cell>
          <cell r="P694" t="str">
            <v>QUADRATROHR</v>
          </cell>
        </row>
        <row r="695">
          <cell r="A695">
            <v>694</v>
          </cell>
          <cell r="B695" t="str">
            <v>Quadratrohr mit Reinigungsöffnung</v>
          </cell>
          <cell r="C695" t="str">
            <v>square downpipe with access pipe</v>
          </cell>
          <cell r="D695" t="str">
            <v>tuyau de descente carré avec ouverture de nettoyage</v>
          </cell>
          <cell r="E695" t="str">
            <v>Pluviale quadro con ispezione</v>
          </cell>
          <cell r="F695" t="str">
            <v>Hranatý svod s čistícím otvorem</v>
          </cell>
          <cell r="G695" t="str">
            <v>Rura kwadratowa z otworem rewizyjnym</v>
          </cell>
          <cell r="H695" t="str">
            <v>szögletes lefolyó tisztítónyílással</v>
          </cell>
          <cell r="I695" t="str">
            <v>štvorcový zvod s čistiacim otvoromQuadratrohr mit Reinigungsöffnung</v>
          </cell>
          <cell r="J695" t="str">
            <v>vierkante buis met reinigingsopening</v>
          </cell>
          <cell r="K695" t="str">
            <v>pravokotna cev z odprtino</v>
          </cell>
          <cell r="L695" t="str">
            <v>kvadratrör med rengöringslucka</v>
          </cell>
          <cell r="M695" t="str">
            <v>kvadratrør med rengøringsåbning</v>
          </cell>
          <cell r="N695" t="str">
            <v>firkantrør med rengjøringsåpning</v>
          </cell>
          <cell r="P695" t="str">
            <v>Quadratrohr mit Reinigungsöffnung</v>
          </cell>
        </row>
        <row r="696">
          <cell r="A696">
            <v>695</v>
          </cell>
          <cell r="B696" t="str">
            <v>Quadratrohrbogen 72° (kurz)</v>
          </cell>
          <cell r="C696" t="str">
            <v>square downpipe elbow 72° (short)</v>
          </cell>
          <cell r="D696" t="str">
            <v>coude de tuyau carré 72° (court)</v>
          </cell>
          <cell r="E696" t="str">
            <v>Gomito per pluviale quadro, 72°, corto</v>
          </cell>
          <cell r="F696" t="str">
            <v>Koleno hranatého svodu 72° krátké</v>
          </cell>
          <cell r="G696" t="str">
            <v>Kolano 72° do rury kwadratowej krótkie</v>
          </cell>
          <cell r="H696" t="str">
            <v>szögletes lefolyó könyök 72° rövid</v>
          </cell>
          <cell r="I696" t="str">
            <v>štvorcové koleno 72° krátke</v>
          </cell>
          <cell r="J696" t="str">
            <v>vierkante buisbocht 72° kort</v>
          </cell>
          <cell r="K696" t="str">
            <v>koleno 72o - pravokotno kratko</v>
          </cell>
          <cell r="L696" t="str">
            <v>kvadratrörsvinkel 72° kort</v>
          </cell>
          <cell r="M696" t="str">
            <v>kvadratrørbue 72° kort</v>
          </cell>
          <cell r="N696" t="str">
            <v>firkantrørbend 72° kort</v>
          </cell>
          <cell r="P696" t="str">
            <v>Quadratrohrbogen 72° (kurz)</v>
          </cell>
        </row>
        <row r="697">
          <cell r="A697">
            <v>696</v>
          </cell>
          <cell r="B697" t="str">
            <v>Quadratrohrbogen 72° (lang)</v>
          </cell>
          <cell r="C697" t="str">
            <v>square downpipe elbow 72° (long)</v>
          </cell>
          <cell r="D697" t="str">
            <v>coude de tuyau carré 72° (long)</v>
          </cell>
          <cell r="E697" t="str">
            <v>Gomito per pluviale quadro, 72° lungo</v>
          </cell>
          <cell r="F697" t="str">
            <v>Koleno hranatého svodu 72° dlouhé</v>
          </cell>
          <cell r="G697" t="str">
            <v>Kolano 72° do rury kwadratowej długie</v>
          </cell>
          <cell r="H697" t="str">
            <v>szögletes lefolyó 72° hosszú</v>
          </cell>
          <cell r="I697" t="str">
            <v>štvorcové koleno 72° dlhé</v>
          </cell>
          <cell r="J697" t="str">
            <v>vierkante buisbocht 72° lang</v>
          </cell>
          <cell r="K697" t="str">
            <v>koleno 72o - pravokotno dolgo</v>
          </cell>
          <cell r="L697" t="str">
            <v>kvadratrörsvinkel 72° lång</v>
          </cell>
          <cell r="M697" t="str">
            <v>kvadratrørbue 72° lang</v>
          </cell>
          <cell r="N697" t="str">
            <v>firkantrørbend 72° langt</v>
          </cell>
          <cell r="P697" t="str">
            <v>Quadratrohrbogen 72° (lang)</v>
          </cell>
        </row>
        <row r="698">
          <cell r="A698">
            <v>697</v>
          </cell>
          <cell r="B698" t="str">
            <v>Quadratrohrkessel für Kastenrinne</v>
          </cell>
          <cell r="C698" t="str">
            <v>square downpipe outlet for box gutter</v>
          </cell>
          <cell r="D698" t="str">
            <v>naissance pour tuyau carré (gouttières carrées)</v>
          </cell>
          <cell r="E698" t="str">
            <v>Bocchetta di scarico per canale quadro</v>
          </cell>
          <cell r="F698" t="str">
            <v>Hranatý kotlík</v>
          </cell>
          <cell r="G698" t="str">
            <v>Wylot rynny do rury kwadratowej</v>
          </cell>
          <cell r="H698" t="str">
            <v xml:space="preserve">szögletes betorkoló elem </v>
          </cell>
          <cell r="I698" t="str">
            <v>hranatý kotlík pre hranatý žľab</v>
          </cell>
          <cell r="J698" t="str">
            <v>vierkante buis-vangbak voor bakgoot</v>
          </cell>
          <cell r="K698" t="str">
            <v>žlebni izpust pravokotni</v>
          </cell>
          <cell r="L698" t="str">
            <v>kvadratrörskupa för lådränna</v>
          </cell>
          <cell r="M698" t="str">
            <v>kvadratrørsfordybning til kasserende</v>
          </cell>
          <cell r="N698" t="str">
            <v>firkantrørtappstykke for firkantrenne</v>
          </cell>
          <cell r="P698" t="str">
            <v>Quadratrohrkessel für Kastenrinne</v>
          </cell>
        </row>
        <row r="699">
          <cell r="A699">
            <v>698</v>
          </cell>
          <cell r="B699" t="str">
            <v>Quadratrohrmuffe</v>
          </cell>
          <cell r="C699" t="str">
            <v>square downpipe coupling</v>
          </cell>
          <cell r="D699" t="str">
            <v>manchon de jonction pour tuyau carré</v>
          </cell>
          <cell r="E699" t="str">
            <v>Riduzione pluviale quadro-scarico HT/KG</v>
          </cell>
          <cell r="F699" t="str">
            <v>Hranaté zaústění do kruhového odpadu</v>
          </cell>
          <cell r="G699" t="str">
            <v>Mufa do rury kwadratowej</v>
          </cell>
          <cell r="H699" t="str">
            <v>szögletes lefolyó átvezető elem</v>
          </cell>
          <cell r="I699" t="str">
            <v>prechodka štvorcového zvodu na kruhový zvod</v>
          </cell>
          <cell r="J699" t="str">
            <v>vierkante buis-mof</v>
          </cell>
          <cell r="K699" t="str">
            <v>povezovalec pravokotnih cevi</v>
          </cell>
          <cell r="L699" t="str">
            <v>kvadratrörsmuff</v>
          </cell>
          <cell r="M699" t="str">
            <v>kvadratrørsmuffe</v>
          </cell>
          <cell r="N699" t="str">
            <v>firkantrør-muffe</v>
          </cell>
          <cell r="P699" t="str">
            <v>Quadratrohrmuffe</v>
          </cell>
        </row>
        <row r="700">
          <cell r="A700">
            <v>699</v>
          </cell>
          <cell r="B700" t="str">
            <v>Quadratrohr-Speiereinmündung</v>
          </cell>
          <cell r="C700" t="str">
            <v>parapet outlet square downpipe connector</v>
          </cell>
          <cell r="D700" t="str">
            <v>embranchement d’évacuation carré pour toits plats</v>
          </cell>
          <cell r="E700" t="str">
            <v>Bocchettone da incasso per pluviale quadro</v>
          </cell>
          <cell r="F700" t="str">
            <v>Hranatý fasádní kotlík se zaústěním</v>
          </cell>
          <cell r="G700" t="str">
            <v>Wylot zlewiskowy do rury kwadratowej</v>
          </cell>
          <cell r="H700" t="str">
            <v>szögletes attikafal betorkoló elem</v>
          </cell>
          <cell r="I700" t="str">
            <v>fasádny kotlík štvorcového zvodu so zaústením pre strešný chrlič</v>
          </cell>
          <cell r="J700" t="str">
            <v>vierkante buis-spuwinmonding</v>
          </cell>
          <cell r="K700" t="str">
            <v>nastavek za izliv - pravokotni</v>
          </cell>
          <cell r="L700" t="str">
            <v>vägganslutning för kvadratrör</v>
          </cell>
          <cell r="M700" t="str">
            <v>kvadratrørstagrendetilslutning</v>
          </cell>
          <cell r="N700" t="str">
            <v>firkantrør-nedløpsåpning</v>
          </cell>
          <cell r="P700" t="str">
            <v>Quadratrohr-Speiereinmündung</v>
          </cell>
        </row>
        <row r="701">
          <cell r="A701">
            <v>700</v>
          </cell>
          <cell r="B701" t="str">
            <v>Quadratrohr-Wasserfangkasten 220/220/330</v>
          </cell>
          <cell r="C701" t="str">
            <v>square downpipe leader head 220/220/330</v>
          </cell>
          <cell r="D701" t="str">
            <v>boîte à eau pour tuyau de descente carré 220/220/330</v>
          </cell>
          <cell r="E701" t="str">
            <v>Cassetta di raccolta per pluviale quadro 220/220/330h</v>
          </cell>
          <cell r="F701" t="str">
            <v>Sběrný kotlík hranatý s hranatým vyústěním 220/220/330</v>
          </cell>
          <cell r="G701" t="str">
            <v>Kosz zlewiskowy do rury kwadratowej 220/220/330</v>
          </cell>
          <cell r="H701" t="str">
            <v>vízgyűjtő üst szögletes lefolyóhoz 220/220/336</v>
          </cell>
          <cell r="I701" t="str">
            <v>zberný kotlík na vodu štvorcového zvodu 220/220/330</v>
          </cell>
          <cell r="J701" t="str">
            <v>vierkante buis-watervangbak 220/220/330</v>
          </cell>
          <cell r="K701" t="str">
            <v>kotliček - pravokotni</v>
          </cell>
          <cell r="L701" t="str">
            <v>Kvadratrörsvattenuppsamlare 220/220/330</v>
          </cell>
          <cell r="M701" t="str">
            <v>kvadratrørsvandopsamlingskasse 220/220/330</v>
          </cell>
          <cell r="N701" t="str">
            <v>firkantrør-vannoppsamler 220/220/330</v>
          </cell>
          <cell r="P701" t="str">
            <v>Quadratrohr-Wasserfangkasten 220/220/330</v>
          </cell>
        </row>
        <row r="702">
          <cell r="A702">
            <v>701</v>
          </cell>
          <cell r="B702" t="str">
            <v>Querfalzausbildung</v>
          </cell>
          <cell r="C702" t="str">
            <v>Forming transverse seams</v>
          </cell>
          <cell r="D702" t="str">
            <v>réalisation d’une agrafure transversale</v>
          </cell>
          <cell r="F702" t="str">
            <v>Provedení příčného napojení</v>
          </cell>
          <cell r="P702" t="str">
            <v>Querfalzausbildung</v>
          </cell>
        </row>
        <row r="703">
          <cell r="A703">
            <v>702</v>
          </cell>
          <cell r="B703" t="str">
            <v>Regenklappe</v>
          </cell>
          <cell r="C703" t="str">
            <v>downpipe cleanout</v>
          </cell>
          <cell r="D703" t="str">
            <v>récupérateur d’eau</v>
          </cell>
          <cell r="E703" t="str">
            <v>Deviatore con ispezione</v>
          </cell>
          <cell r="F703" t="str">
            <v>Dešťová klapka</v>
          </cell>
          <cell r="G703" t="str">
            <v>Rewizja rury spustowej</v>
          </cell>
          <cell r="H703" t="str">
            <v>vízlopó</v>
          </cell>
          <cell r="I703" t="str">
            <v>klapka zberača vody</v>
          </cell>
          <cell r="J703" t="str">
            <v>regenklep</v>
          </cell>
          <cell r="K703" t="str">
            <v>lovilec vode z loputo</v>
          </cell>
          <cell r="L703" t="str">
            <v>fällbar utkastare</v>
          </cell>
          <cell r="M703" t="str">
            <v>regnklap</v>
          </cell>
          <cell r="N703" t="str">
            <v>fellbart utkast</v>
          </cell>
          <cell r="P703" t="str">
            <v>Regenklappe</v>
          </cell>
        </row>
        <row r="704">
          <cell r="A704">
            <v>703</v>
          </cell>
          <cell r="B704" t="str">
            <v>Retourhaft</v>
          </cell>
          <cell r="C704" t="str">
            <v>double-lock clip</v>
          </cell>
          <cell r="D704" t="str">
            <v>patte de maintien</v>
          </cell>
          <cell r="F704" t="str">
            <v>zpětná (věžová) příponka</v>
          </cell>
          <cell r="P704" t="str">
            <v>Retourhaft</v>
          </cell>
        </row>
        <row r="705">
          <cell r="A705">
            <v>704</v>
          </cell>
          <cell r="B705" t="str">
            <v>RETOURNIERUNG PER FAX:</v>
          </cell>
          <cell r="C705" t="str">
            <v>RETURN BY FAX:</v>
          </cell>
          <cell r="D705" t="str">
            <v>À RENVOYER PAR FAX :</v>
          </cell>
          <cell r="E705" t="str">
            <v>RESTITUIRE PER FAX:</v>
          </cell>
          <cell r="F705" t="str">
            <v>Zaslat zpět Faxem</v>
          </cell>
          <cell r="G705" t="str">
            <v>Nr zwrotny FAX:</v>
          </cell>
          <cell r="H705" t="str">
            <v>VÁLASZFAX:</v>
          </cell>
          <cell r="I705" t="str">
            <v>ODOSLAŤ SPÄŤ FAXOM:</v>
          </cell>
          <cell r="J705" t="str">
            <v>TERUGZENDEN PER FAX:</v>
          </cell>
          <cell r="K705" t="str">
            <v>potrdilo na fax</v>
          </cell>
          <cell r="L705" t="str">
            <v>RETURNERING VIA FAX:</v>
          </cell>
          <cell r="M705" t="str">
            <v>RETURNERING PR. FAX:</v>
          </cell>
          <cell r="N705" t="str">
            <v>RETUR PER FAKS:</v>
          </cell>
          <cell r="P705" t="str">
            <v>RETOURNIERUNG PER FAX:</v>
          </cell>
        </row>
        <row r="706">
          <cell r="A706">
            <v>705</v>
          </cell>
          <cell r="B706" t="str">
            <v>Rilleneisen</v>
          </cell>
          <cell r="C706" t="str">
            <v>rib tool</v>
          </cell>
          <cell r="D706" t="str">
            <v>outil de façonnage des sillons</v>
          </cell>
          <cell r="E706" t="str">
            <v>Scanalatrice</v>
          </cell>
          <cell r="F706" t="str">
            <v>Rilleneisen</v>
          </cell>
          <cell r="G706" t="str">
            <v>narzędzie formujące</v>
          </cell>
          <cell r="H706" t="str">
            <v>falc hajlító vas</v>
          </cell>
          <cell r="I706" t="str">
            <v>ryhovací nástroj</v>
          </cell>
          <cell r="J706" t="str">
            <v>groefijzer</v>
          </cell>
          <cell r="K706" t="str">
            <v>nakovalo za strešne plošče</v>
          </cell>
          <cell r="L706" t="str">
            <v>spårjärn</v>
          </cell>
          <cell r="M706" t="str">
            <v>rillejern</v>
          </cell>
          <cell r="N706" t="str">
            <v>rillejern</v>
          </cell>
          <cell r="P706" t="str">
            <v>Rilleneisen</v>
          </cell>
        </row>
        <row r="707">
          <cell r="A707">
            <v>706</v>
          </cell>
          <cell r="B707" t="str">
            <v>Rillennagel (Niro)</v>
          </cell>
          <cell r="C707" t="str">
            <v>stainless steel ring nails</v>
          </cell>
          <cell r="D707" t="str">
            <v>clou annelé (inox)</v>
          </cell>
          <cell r="E707" t="str">
            <v>Chiodo zigrinato in acciaio inox</v>
          </cell>
          <cell r="F707" t="str">
            <v>Vroubkované hřebíky, nerez</v>
          </cell>
          <cell r="G707" t="str">
            <v>NIRO Gwóźdź nierdzewny</v>
          </cell>
          <cell r="H707" t="str">
            <v>NIRO bordás szeg</v>
          </cell>
          <cell r="I707" t="str">
            <v>NIRO ryhované klince</v>
          </cell>
          <cell r="J707" t="str">
            <v>groefspijker NIRO</v>
          </cell>
          <cell r="K707" t="str">
            <v>narebreni žičniki iz nerjavečega jekla</v>
          </cell>
          <cell r="L707" t="str">
            <v>räfflad spik NIRO</v>
          </cell>
          <cell r="M707" t="str">
            <v>rillesøm NIRO</v>
          </cell>
          <cell r="N707" t="str">
            <v>riflet spiker RUSTFRITT STÅL</v>
          </cell>
          <cell r="P707" t="str">
            <v>Rillennagel (Niro)</v>
          </cell>
        </row>
        <row r="708">
          <cell r="A708">
            <v>707</v>
          </cell>
          <cell r="B708" t="str">
            <v>Rillennagel (verzinkt)</v>
          </cell>
          <cell r="C708" t="str">
            <v>ring nails, galvanised</v>
          </cell>
          <cell r="D708" t="str">
            <v>clou annelé (galvanisé)</v>
          </cell>
          <cell r="E708" t="str">
            <v>Chiodo zigrinato zincato</v>
          </cell>
          <cell r="F708" t="str">
            <v>vroubkované hřebíky, pozinkované</v>
          </cell>
          <cell r="G708" t="str">
            <v>Gwoździe, galwanizowane</v>
          </cell>
          <cell r="H708" t="str">
            <v>bordásszeg horganyzott</v>
          </cell>
          <cell r="I708" t="str">
            <v>ryhované klince, pozinkované</v>
          </cell>
          <cell r="J708" t="str">
            <v>groefspijker gegalvaniseerd</v>
          </cell>
          <cell r="K708" t="str">
            <v>žičniki pocinkani</v>
          </cell>
          <cell r="L708" t="str">
            <v>räfflad spik förzinkad</v>
          </cell>
          <cell r="M708" t="str">
            <v>rillesøm galvaniseret</v>
          </cell>
          <cell r="N708" t="str">
            <v>riflet spiker galvanisert</v>
          </cell>
          <cell r="P708" t="str">
            <v>Rillennagel (verzinkt)</v>
          </cell>
        </row>
        <row r="709">
          <cell r="A709">
            <v>708</v>
          </cell>
          <cell r="B709" t="str">
            <v>Rinne (Uginox)</v>
          </cell>
          <cell r="C709" t="str">
            <v>gutter (Uginox)</v>
          </cell>
          <cell r="D709" t="str">
            <v>gouttière (Uginox)</v>
          </cell>
          <cell r="F709" t="str">
            <v>žlab (Uginox)</v>
          </cell>
          <cell r="P709" t="str">
            <v>Rinne (Uginox)</v>
          </cell>
        </row>
        <row r="710">
          <cell r="A710">
            <v>709</v>
          </cell>
          <cell r="B710" t="str">
            <v>Rinnendimension:</v>
          </cell>
          <cell r="C710" t="str">
            <v>Gutter dimensions:</v>
          </cell>
          <cell r="D710" t="str">
            <v>Développement :</v>
          </cell>
          <cell r="E710" t="str">
            <v>Sviluppo canale</v>
          </cell>
          <cell r="F710" t="str">
            <v>Rozměr žlabu</v>
          </cell>
          <cell r="G710" t="str">
            <v>Rozmiar rynny:</v>
          </cell>
          <cell r="H710" t="str">
            <v>Ereszcsatorna méretek:</v>
          </cell>
          <cell r="I710" t="str">
            <v>rozmery zľabov:</v>
          </cell>
          <cell r="J710" t="str">
            <v>Gootdimensie:</v>
          </cell>
          <cell r="K710" t="str">
            <v>Dimenzije žleba</v>
          </cell>
          <cell r="L710" t="str">
            <v>Ränndimension:</v>
          </cell>
          <cell r="M710" t="str">
            <v>Rendedimension:</v>
          </cell>
          <cell r="N710" t="str">
            <v>Takrennedimensjon:</v>
          </cell>
          <cell r="P710" t="str">
            <v>Rinnendimension:</v>
          </cell>
        </row>
        <row r="711">
          <cell r="A711">
            <v>710</v>
          </cell>
          <cell r="B711" t="str">
            <v>Rinnenendboden</v>
          </cell>
          <cell r="C711" t="str">
            <v>gutter end cap</v>
          </cell>
          <cell r="D711" t="str">
            <v>fond de gouttière</v>
          </cell>
          <cell r="E711" t="str">
            <v>Testata per canale di gronda</v>
          </cell>
          <cell r="F711" t="str">
            <v>Čelo žlabu</v>
          </cell>
          <cell r="G711" t="str">
            <v>Denko rynny</v>
          </cell>
          <cell r="H711" t="str">
            <v>ereszcsatorna végelem</v>
          </cell>
          <cell r="I711" t="str">
            <v>čelo žľabu</v>
          </cell>
          <cell r="J711" t="str">
            <v>gooteindebodem</v>
          </cell>
          <cell r="K711" t="str">
            <v xml:space="preserve">žlebna zapora </v>
          </cell>
          <cell r="L711" t="str">
            <v>rännändgavel</v>
          </cell>
          <cell r="M711" t="str">
            <v>rendeendebund</v>
          </cell>
          <cell r="N711" t="str">
            <v>endebunn</v>
          </cell>
          <cell r="P711" t="str">
            <v>Rinnenendboden</v>
          </cell>
        </row>
        <row r="712">
          <cell r="A712">
            <v>711</v>
          </cell>
          <cell r="B712" t="str">
            <v>Rinnenhaken</v>
          </cell>
          <cell r="C712" t="str">
            <v>gutter bracket</v>
          </cell>
          <cell r="D712" t="str">
            <v>crochet de gouttière</v>
          </cell>
          <cell r="F712" t="str">
            <v>žlabový hák</v>
          </cell>
          <cell r="P712" t="str">
            <v>Rinnenhaken</v>
          </cell>
        </row>
        <row r="713">
          <cell r="A713">
            <v>712</v>
          </cell>
          <cell r="B713" t="str">
            <v>Rinnenhaken hochkant (gedreht)</v>
          </cell>
          <cell r="C713" t="str">
            <v>upright gutter bracket</v>
          </cell>
          <cell r="D713" t="str">
            <v>crochet de chant (chantourné)</v>
          </cell>
          <cell r="F713" t="str">
            <v>žlabový hák zpevněný přetočený</v>
          </cell>
          <cell r="P713" t="str">
            <v>Rinnenhaken hochkant (gedreht)</v>
          </cell>
        </row>
        <row r="714">
          <cell r="A714">
            <v>713</v>
          </cell>
          <cell r="B714" t="str">
            <v>Rinnenhaken für Kastenrinne</v>
          </cell>
          <cell r="C714" t="str">
            <v>bracket for box gutter</v>
          </cell>
          <cell r="D714" t="str">
            <v>crochet pour gouttière carrée</v>
          </cell>
          <cell r="E714" t="str">
            <v>Portacanale per canale quadro</v>
          </cell>
          <cell r="F714" t="str">
            <v>Žlabový hák pro hranaté žlaby</v>
          </cell>
          <cell r="G714" t="str">
            <v>Hak rynnowy połaciowy do rynny kwadratowej</v>
          </cell>
          <cell r="H714" t="str">
            <v>négyszögszelvényű ereszcsatorna tartó</v>
          </cell>
          <cell r="I714" t="str">
            <v>hák hranatého žľabu</v>
          </cell>
          <cell r="J714" t="str">
            <v>goothaak voor bakgoot</v>
          </cell>
          <cell r="K714" t="str">
            <v>žlebna kljuka za pravokotni žleb</v>
          </cell>
          <cell r="L714" t="str">
            <v>rännkrok för lådränna</v>
          </cell>
          <cell r="M714" t="str">
            <v>rendekrog til kasserende</v>
          </cell>
          <cell r="N714" t="str">
            <v>takrennefester for firkantrenne</v>
          </cell>
          <cell r="P714" t="str">
            <v>Rinnenhaken für Kastenrinne</v>
          </cell>
        </row>
        <row r="715">
          <cell r="A715">
            <v>714</v>
          </cell>
          <cell r="B715" t="str">
            <v>Rinnenhaken hochkant</v>
          </cell>
          <cell r="C715" t="str">
            <v>upright gutter bracket</v>
          </cell>
          <cell r="D715" t="str">
            <v>crochet de chant</v>
          </cell>
          <cell r="E715" t="str">
            <v>Cicogna con ferro in costa per canale di gronda</v>
          </cell>
          <cell r="F715" t="str">
            <v>Žlabový hák zpevněný</v>
          </cell>
          <cell r="G715" t="str">
            <v>Hak wzmocniony do krokwiowy</v>
          </cell>
          <cell r="H715" t="str">
            <v>ereszcsatorna tartó elem élére hajlított</v>
          </cell>
          <cell r="I715" t="str">
            <v>hák polkruhového žľabu spevnený</v>
          </cell>
          <cell r="J715" t="str">
            <v>goothaak op de korte kant</v>
          </cell>
          <cell r="K715" t="str">
            <v>žlebna kljuka stranska</v>
          </cell>
          <cell r="L715" t="str">
            <v>rännkrok högkant</v>
          </cell>
          <cell r="M715" t="str">
            <v>rendekrog højkant</v>
          </cell>
          <cell r="N715" t="str">
            <v>takrennefester høykant</v>
          </cell>
          <cell r="P715" t="str">
            <v>Rinnenhaken hochkant</v>
          </cell>
        </row>
        <row r="716">
          <cell r="A716">
            <v>715</v>
          </cell>
          <cell r="B716" t="str">
            <v>Rinnenhaken Schweiz</v>
          </cell>
          <cell r="C716" t="str">
            <v>gutter bracket (Switzerland)</v>
          </cell>
          <cell r="D716" t="str">
            <v>crochet de gouttière suisse</v>
          </cell>
          <cell r="E716" t="str">
            <v>Portacanale svizzero</v>
          </cell>
          <cell r="F716" t="str">
            <v>Horský hák přetočený</v>
          </cell>
          <cell r="G716" t="str">
            <v>Hak rynnowy wzmocniony nakrokwiowy</v>
          </cell>
          <cell r="H716" t="str">
            <v>ereszcsatorna tartó elem svájci</v>
          </cell>
          <cell r="I716" t="str">
            <v>hák polkruhového žľabu Švajčiarsko</v>
          </cell>
          <cell r="J716" t="str">
            <v>goothaak Zwitserland</v>
          </cell>
          <cell r="K716" t="str">
            <v>žlebna kljuka stranska CH</v>
          </cell>
          <cell r="L716" t="str">
            <v>rännkrok Schweiz</v>
          </cell>
          <cell r="M716" t="str">
            <v>rendekrog Schweiz</v>
          </cell>
          <cell r="N716" t="str">
            <v>takrennefester Sveits</v>
          </cell>
          <cell r="P716" t="str">
            <v>Rinnenhaken Schweiz</v>
          </cell>
        </row>
        <row r="717">
          <cell r="A717">
            <v>716</v>
          </cell>
          <cell r="B717" t="str">
            <v>Rinnenhakennagel (5,0 × 80)</v>
          </cell>
          <cell r="C717" t="str">
            <v>gutter bracket nail 5.0 × 80</v>
          </cell>
          <cell r="D717" t="str">
            <v>clou pour crochet de gouttière (5,0 × 80)</v>
          </cell>
          <cell r="E717" t="str">
            <v>Chiodi per staffe portacanale 5,0 x 80</v>
          </cell>
          <cell r="F717" t="str">
            <v>Hřebíky pro žlabové háky 5,0 x 80</v>
          </cell>
          <cell r="G717" t="str">
            <v>Gwóźdź do haków rynnowych 5,0 × 80</v>
          </cell>
          <cell r="H717" t="str">
            <v>csatornatartó-szeg 5,0 x 86</v>
          </cell>
          <cell r="I717" t="str">
            <v>klinec pre žľabový hák 5,0 x 80</v>
          </cell>
          <cell r="J717" t="str">
            <v>goothaakspijker 5,0 × 80</v>
          </cell>
          <cell r="K717" t="str">
            <v>žičniki za žlebne kljuke 5,0 x 80</v>
          </cell>
          <cell r="L717" t="str">
            <v>rännkroksspik 5,0 × 80</v>
          </cell>
          <cell r="M717" t="str">
            <v>rendekrogsøm 5,0 × 80</v>
          </cell>
          <cell r="N717" t="str">
            <v>nagler for takrennefester 5,0 × 80</v>
          </cell>
          <cell r="P717" t="str">
            <v>Rinnenhakennagel (5,0 × 80)</v>
          </cell>
        </row>
        <row r="718">
          <cell r="A718">
            <v>717</v>
          </cell>
          <cell r="B718" t="str">
            <v>Rinnenheizung</v>
          </cell>
          <cell r="C718" t="str">
            <v>gutter heating</v>
          </cell>
          <cell r="D718" t="str">
            <v>système de chauffage de gouttière</v>
          </cell>
          <cell r="F718" t="str">
            <v>žlabové vytápění</v>
          </cell>
          <cell r="P718" t="str">
            <v>Rinnenheizung</v>
          </cell>
        </row>
        <row r="719">
          <cell r="A719">
            <v>718</v>
          </cell>
          <cell r="B719" t="str">
            <v>Rinnenkessel</v>
          </cell>
          <cell r="C719" t="str">
            <v>gutter outlet</v>
          </cell>
          <cell r="D719" t="str">
            <v>naissance</v>
          </cell>
          <cell r="E719" t="str">
            <v>Bocchetta svizzera</v>
          </cell>
          <cell r="F719" t="str">
            <v>Kulatý kotlík</v>
          </cell>
          <cell r="G719" t="str">
            <v>Wylot rynny</v>
          </cell>
          <cell r="H719" t="str">
            <v>betorkoló elem</v>
          </cell>
          <cell r="I719" t="str">
            <v>kotlík polkruhového žľabu</v>
          </cell>
          <cell r="J719" t="str">
            <v>vergaarbak</v>
          </cell>
          <cell r="K719" t="str">
            <v>žlebni izpust</v>
          </cell>
          <cell r="L719" t="str">
            <v>omvikningskupa</v>
          </cell>
          <cell r="M719" t="str">
            <v>rendefordybning</v>
          </cell>
          <cell r="N719" t="str">
            <v>tappstykke</v>
          </cell>
          <cell r="P719" t="str">
            <v>Rinnenkessel</v>
          </cell>
        </row>
        <row r="720">
          <cell r="A720">
            <v>719</v>
          </cell>
          <cell r="B720" t="str">
            <v>Rinnenlänge wählen:</v>
          </cell>
          <cell r="C720" t="str">
            <v>Select gutter length:</v>
          </cell>
          <cell r="D720" t="str">
            <v>Sélectionner la longueur de la gouttière :</v>
          </cell>
          <cell r="E720" t="str">
            <v>Selezionare lunghezza canale</v>
          </cell>
          <cell r="F720" t="str">
            <v>Zvolit délku žlabu</v>
          </cell>
          <cell r="G720" t="str">
            <v>Wybierz długość rynny:</v>
          </cell>
          <cell r="H720" t="str">
            <v>Ereszcsatorna hossza:</v>
          </cell>
          <cell r="I720" t="str">
            <v>voľba dĺžky zľabov:</v>
          </cell>
          <cell r="J720" t="str">
            <v>Gootlengte kiezen:</v>
          </cell>
          <cell r="K720" t="str">
            <v>Izbira dolžine žičnikov</v>
          </cell>
          <cell r="L720" t="str">
            <v>Välj rännlängd:</v>
          </cell>
          <cell r="M720" t="str">
            <v>Vælg rendelængde:</v>
          </cell>
          <cell r="N720" t="str">
            <v>Velg takrennelengde:</v>
          </cell>
          <cell r="P720" t="str">
            <v>Rinnenlänge wählen:</v>
          </cell>
        </row>
        <row r="721">
          <cell r="A721">
            <v>720</v>
          </cell>
          <cell r="B721" t="str">
            <v>Rinnenstutzen</v>
          </cell>
          <cell r="C721" t="str">
            <v>gutter outlet</v>
          </cell>
          <cell r="D721" t="str">
            <v>naissance de gouttière</v>
          </cell>
          <cell r="F721" t="str">
            <v>žlabové hrdlo</v>
          </cell>
          <cell r="P721" t="str">
            <v>Rinnenstutzen</v>
          </cell>
        </row>
        <row r="722">
          <cell r="A722">
            <v>721</v>
          </cell>
          <cell r="B722" t="str">
            <v>Rinnenwinkel 90° (außen)</v>
          </cell>
          <cell r="C722" t="str">
            <v>external gutter mitre 90°</v>
          </cell>
          <cell r="D722" t="str">
            <v>équerre de gouttière 90° (angle sortant)</v>
          </cell>
          <cell r="E722" t="str">
            <v>Angolo esterno 90° per canale di gronda</v>
          </cell>
          <cell r="F722" t="str">
            <v>Roh žlabu vnější 90°</v>
          </cell>
          <cell r="G722" t="str">
            <v>Narożnik 90° zew.</v>
          </cell>
          <cell r="H722" t="str">
            <v>ereszcsatorna szeglet külső 90°</v>
          </cell>
          <cell r="I722" t="str">
            <v>roh polkruhového zľabu vonkajší 90°</v>
          </cell>
          <cell r="J722" t="str">
            <v>goothoek buiten 90°</v>
          </cell>
          <cell r="K722" t="str">
            <v>vogalnik za polokrogli žleb, zunanji 90o</v>
          </cell>
          <cell r="L722" t="str">
            <v>ränna utvändig vinkel 90°</v>
          </cell>
          <cell r="M722" t="str">
            <v>rendevinkel udvendig 90°</v>
          </cell>
          <cell r="N722" t="str">
            <v>rennevinkel utvendig 90°</v>
          </cell>
          <cell r="P722" t="str">
            <v>Rinnenwinkel 90° (außen)</v>
          </cell>
        </row>
        <row r="723">
          <cell r="A723">
            <v>722</v>
          </cell>
          <cell r="B723" t="str">
            <v>Rinnenwinkel 90° (innen)</v>
          </cell>
          <cell r="C723" t="str">
            <v>internal gutter mitre 90°</v>
          </cell>
          <cell r="D723" t="str">
            <v>équerre de gouttière 90° (angle rentrant)</v>
          </cell>
          <cell r="E723" t="str">
            <v>Angolo interno 90° per canale di gronda</v>
          </cell>
          <cell r="F723" t="str">
            <v>Roh žlabu vnitřní 90°</v>
          </cell>
          <cell r="G723" t="str">
            <v>Narożnik 90° wew.</v>
          </cell>
          <cell r="H723" t="str">
            <v>ereszcsatorna szeglet belső 90°</v>
          </cell>
          <cell r="I723" t="str">
            <v>roh polkruhového zľabu vnútorný 90°</v>
          </cell>
          <cell r="J723" t="str">
            <v>goothoek binnen 90°</v>
          </cell>
          <cell r="K723" t="str">
            <v>vogalnik za polokrogli žleb, notranji 90o</v>
          </cell>
          <cell r="L723" t="str">
            <v>ränna invändig vinkel 90°</v>
          </cell>
          <cell r="M723" t="str">
            <v>rendevinkel indvendig 90°</v>
          </cell>
          <cell r="N723" t="str">
            <v>rennevinkel innvendig 90°</v>
          </cell>
          <cell r="P723" t="str">
            <v>Rinnenwinkel 90° (innen)</v>
          </cell>
        </row>
        <row r="724">
          <cell r="A724">
            <v>723</v>
          </cell>
          <cell r="B724" t="str">
            <v>Rinnenwulstöffner</v>
          </cell>
          <cell r="C724" t="str">
            <v>gutter bead opener</v>
          </cell>
          <cell r="D724" t="str">
            <v>ouvre-boudin</v>
          </cell>
          <cell r="E724" t="str">
            <v>Apriricciolo</v>
          </cell>
          <cell r="P724" t="str">
            <v>Rinnenwulstöffner</v>
          </cell>
        </row>
        <row r="725">
          <cell r="A725">
            <v>724</v>
          </cell>
          <cell r="B725" t="str">
            <v>Rohr</v>
          </cell>
          <cell r="C725" t="str">
            <v>pipe</v>
          </cell>
          <cell r="D725" t="str">
            <v>tuyau</v>
          </cell>
          <cell r="F725" t="str">
            <v>trubka</v>
          </cell>
          <cell r="P725" t="str">
            <v>Rohr</v>
          </cell>
        </row>
        <row r="726">
          <cell r="A726">
            <v>725</v>
          </cell>
          <cell r="B726" t="str">
            <v>Rohr (28 × 2 × 3.000 mm; inkl. Muffe)</v>
          </cell>
          <cell r="C726" t="str">
            <v>pipe 28 × 2 × 3.000 mm, including coupling</v>
          </cell>
          <cell r="D726" t="str">
            <v>tube (28 × 2 × 3 000 mm ; avec manchon de jonction)</v>
          </cell>
          <cell r="E726" t="str">
            <v>Tubo 28 x 2 x 3.000 mm incluso giunto da 100mm</v>
          </cell>
          <cell r="F726" t="str">
            <v>Trubka sněhové zábrany včetně spojky 28 x 2 x 3.000 mm</v>
          </cell>
          <cell r="G726" t="str">
            <v>Rura bariery śniegowej 28 × 2 × 3.000 mm, z mufą</v>
          </cell>
          <cell r="H726" t="str">
            <v>hófogócső 28 x 2 x 3.000 mmtoldóelemmel</v>
          </cell>
          <cell r="I726" t="str">
            <v>rúrka snehového zachytávača 28 x 2 x 3.000 mm vrátane spojky</v>
          </cell>
          <cell r="J726" t="str">
            <v>buis 28 × 2 × 3000 mm, incl. mof</v>
          </cell>
          <cell r="K726" t="str">
            <v>cev za snegolov 28 x 2 x 3.000 mm vklj. S spojno pušo</v>
          </cell>
          <cell r="L726" t="str">
            <v>rör 28 × 2 × 3.000 mm, inkl. muff</v>
          </cell>
          <cell r="M726" t="str">
            <v>rør 28 × 2 × 3.000 mm, inkl. muffe</v>
          </cell>
          <cell r="N726" t="str">
            <v>rør 28 × 2 × 3000 mm, inkl. muffe</v>
          </cell>
          <cell r="P726" t="str">
            <v>Rohr (28 × 2 × 3.000 mm; inkl. Muffe)</v>
          </cell>
        </row>
        <row r="727">
          <cell r="A727">
            <v>726</v>
          </cell>
          <cell r="B727" t="str">
            <v>Rohrbogen</v>
          </cell>
          <cell r="C727" t="str">
            <v>downpipe elbow</v>
          </cell>
          <cell r="D727" t="str">
            <v>coude</v>
          </cell>
          <cell r="F727" t="str">
            <v>koleno</v>
          </cell>
          <cell r="P727" t="str">
            <v>Rohrbogen</v>
          </cell>
        </row>
        <row r="728">
          <cell r="A728">
            <v>727</v>
          </cell>
          <cell r="B728" t="str">
            <v>Rohrbogen 40°</v>
          </cell>
          <cell r="C728" t="str">
            <v>downpipe elbow 40°</v>
          </cell>
          <cell r="D728" t="str">
            <v>coude 40°</v>
          </cell>
          <cell r="E728" t="str">
            <v>Gomito 40°</v>
          </cell>
          <cell r="F728" t="str">
            <v>Koleno 40°</v>
          </cell>
          <cell r="G728" t="str">
            <v>Kolano 40°</v>
          </cell>
          <cell r="H728" t="str">
            <v>lefolyócső-ív 40°</v>
          </cell>
          <cell r="I728" t="str">
            <v>koleno kruhového zvodu 40°</v>
          </cell>
          <cell r="J728" t="str">
            <v>kniestuk 40°</v>
          </cell>
          <cell r="K728" t="str">
            <v>cevno koleno 40o</v>
          </cell>
          <cell r="L728" t="str">
            <v>rörvinkel 40°</v>
          </cell>
          <cell r="M728" t="str">
            <v>rørbøjning 40°</v>
          </cell>
          <cell r="N728" t="str">
            <v>bend 40°</v>
          </cell>
          <cell r="P728" t="str">
            <v>Rohrbogen 40°</v>
          </cell>
        </row>
        <row r="729">
          <cell r="A729">
            <v>728</v>
          </cell>
          <cell r="B729" t="str">
            <v>Rohrbogen 72°</v>
          </cell>
          <cell r="C729" t="str">
            <v>downpipe elbow 72°</v>
          </cell>
          <cell r="D729" t="str">
            <v>coude 72°</v>
          </cell>
          <cell r="E729" t="str">
            <v>Gomito 72°</v>
          </cell>
          <cell r="F729" t="str">
            <v>Koleno 72°</v>
          </cell>
          <cell r="G729" t="str">
            <v>Kolano 72°</v>
          </cell>
          <cell r="H729" t="str">
            <v>lefolyócső-ív 72°</v>
          </cell>
          <cell r="I729" t="str">
            <v>koleno kruhového zvodu 72°</v>
          </cell>
          <cell r="J729" t="str">
            <v>kniestuk 72°</v>
          </cell>
          <cell r="K729" t="str">
            <v>Prefa cevno koleno 72o</v>
          </cell>
          <cell r="L729" t="str">
            <v>rörvinkel 72°</v>
          </cell>
          <cell r="M729" t="str">
            <v>rørbøjning 72°</v>
          </cell>
          <cell r="N729" t="str">
            <v>bend 72°</v>
          </cell>
          <cell r="P729" t="str">
            <v>Rohrbogen 72°</v>
          </cell>
        </row>
        <row r="730">
          <cell r="A730">
            <v>729</v>
          </cell>
          <cell r="B730" t="str">
            <v>Rohrbogen 85°</v>
          </cell>
          <cell r="C730" t="str">
            <v>downpipe elbow 85°</v>
          </cell>
          <cell r="D730" t="str">
            <v>coude 85°</v>
          </cell>
          <cell r="E730" t="str">
            <v>Gomito 85°</v>
          </cell>
          <cell r="F730" t="str">
            <v>Koleno 85°</v>
          </cell>
          <cell r="G730" t="str">
            <v>Kolano 85°</v>
          </cell>
          <cell r="H730" t="str">
            <v>lefolyócső-ív 85°</v>
          </cell>
          <cell r="I730" t="str">
            <v>koleno kruhového zvodu 85°</v>
          </cell>
          <cell r="J730" t="str">
            <v>kniestuk 85°</v>
          </cell>
          <cell r="K730" t="str">
            <v>Prefa cevno koleno 85o</v>
          </cell>
          <cell r="L730" t="str">
            <v>rörvinkel 85°</v>
          </cell>
          <cell r="M730" t="str">
            <v>rørbøjning 85°</v>
          </cell>
          <cell r="N730" t="str">
            <v>bend 85°</v>
          </cell>
          <cell r="P730" t="str">
            <v>Rohrbogen 85°</v>
          </cell>
        </row>
        <row r="731">
          <cell r="A731">
            <v>730</v>
          </cell>
          <cell r="B731" t="str">
            <v>QUADRATROHRBOGEN</v>
          </cell>
          <cell r="D731" t="str">
            <v>COUDE DE TUYAU CARRÉ</v>
          </cell>
          <cell r="P731" t="str">
            <v>QUADRATROHRBOGEN</v>
          </cell>
        </row>
        <row r="732">
          <cell r="A732">
            <v>731</v>
          </cell>
          <cell r="B732" t="str">
            <v>Rohreinbindung</v>
          </cell>
          <cell r="C732" t="str">
            <v>pipe connection</v>
          </cell>
          <cell r="D732" t="str">
            <v>raccordement de tuyaux</v>
          </cell>
          <cell r="F732" t="str">
            <v xml:space="preserve">Trubní prostup </v>
          </cell>
          <cell r="P732" t="str">
            <v>Rohreinbindung</v>
          </cell>
        </row>
        <row r="733">
          <cell r="A733">
            <v>732</v>
          </cell>
          <cell r="B733" t="str">
            <v>Rohreinmündung</v>
          </cell>
          <cell r="C733" t="str">
            <v>downpipe branch</v>
          </cell>
          <cell r="D733" t="str">
            <v>embranchement</v>
          </cell>
          <cell r="E733" t="str">
            <v>Braga</v>
          </cell>
          <cell r="F733" t="str">
            <v>Odbočka kruhového svodu</v>
          </cell>
          <cell r="G733" t="str">
            <v>Trójnik</v>
          </cell>
          <cell r="H733" t="str">
            <v>csőbecsatlakozás</v>
          </cell>
          <cell r="I733" t="str">
            <v>odbočka kruhového zvodu</v>
          </cell>
          <cell r="J733" t="str">
            <v>buisinmonding</v>
          </cell>
          <cell r="K733" t="str">
            <v>cevni priključek</v>
          </cell>
          <cell r="L733" t="str">
            <v>grenrör</v>
          </cell>
          <cell r="M733" t="str">
            <v>rørudmunding</v>
          </cell>
          <cell r="N733" t="str">
            <v>grenrør</v>
          </cell>
          <cell r="P733" t="str">
            <v>Rohreinmündung</v>
          </cell>
        </row>
        <row r="734">
          <cell r="A734">
            <v>733</v>
          </cell>
          <cell r="B734" t="str">
            <v>Rohreinmündung konisch</v>
          </cell>
          <cell r="C734" t="str">
            <v>tapered downpipe branch</v>
          </cell>
          <cell r="D734" t="str">
            <v>embranchement conique</v>
          </cell>
          <cell r="E734" t="str">
            <v>Braga con innesto conico</v>
          </cell>
          <cell r="F734" t="str">
            <v>Odbočka kruhového svodu kónická</v>
          </cell>
          <cell r="G734" t="str">
            <v>Trójnik stożkowy</v>
          </cell>
          <cell r="H734" t="str">
            <v>kónikus csőbecsatlakozás</v>
          </cell>
          <cell r="I734" t="str">
            <v>odbočka kruhového zvodu kónická</v>
          </cell>
          <cell r="J734" t="str">
            <v>buisinmonding conisch</v>
          </cell>
          <cell r="K734" t="str">
            <v>konični cevni priključek</v>
          </cell>
          <cell r="L734" t="str">
            <v>grenrör koniskt</v>
          </cell>
          <cell r="M734" t="str">
            <v>rørudmunding konisk</v>
          </cell>
          <cell r="N734" t="str">
            <v>konisk grenrør</v>
          </cell>
          <cell r="P734" t="str">
            <v>Rohreinmündung konisch</v>
          </cell>
        </row>
        <row r="735">
          <cell r="A735">
            <v>734</v>
          </cell>
          <cell r="B735" t="str">
            <v>ROHREINMÜNDUNG (quadratisch; zweifach)</v>
          </cell>
          <cell r="D735" t="str">
            <v>EMBRANCHEMENT (carré ; double)</v>
          </cell>
          <cell r="P735" t="str">
            <v>ROHREINMÜNDUNG (quadratisch; zweifach)</v>
          </cell>
        </row>
        <row r="736">
          <cell r="A736">
            <v>735</v>
          </cell>
          <cell r="B736" t="str">
            <v>ROHREINMÜNDUNG (quadratisch; einfach)</v>
          </cell>
          <cell r="D736" t="str">
            <v>EMBRANCHEMENT (carré ; simple)</v>
          </cell>
          <cell r="P736" t="str">
            <v>ROHREINMÜNDUNG (quadratisch; einfach)</v>
          </cell>
        </row>
        <row r="737">
          <cell r="A737">
            <v>736</v>
          </cell>
          <cell r="B737" t="str">
            <v>ROHREINMÜNDUNG (rund; einfach)</v>
          </cell>
          <cell r="D737" t="str">
            <v>EMBRANCHEMENT (rond ; simple)</v>
          </cell>
          <cell r="P737" t="str">
            <v>ROHREINMÜNDUNG (rund; einfach)</v>
          </cell>
        </row>
        <row r="738">
          <cell r="A738">
            <v>737</v>
          </cell>
          <cell r="B738" t="str">
            <v>ROHREINMÜNDUNG (rund; zweifach)</v>
          </cell>
          <cell r="D738" t="str">
            <v>EMBRANCHEMENT (rond ; double)</v>
          </cell>
          <cell r="P738" t="str">
            <v>ROHREINMÜNDUNG (rund; zweifach)</v>
          </cell>
        </row>
        <row r="739">
          <cell r="A739">
            <v>738</v>
          </cell>
          <cell r="B739" t="str">
            <v>Rohrkappe</v>
          </cell>
          <cell r="C739" t="str">
            <v>pipe cap</v>
          </cell>
          <cell r="D739" t="str">
            <v>collerette</v>
          </cell>
          <cell r="F739" t="str">
            <v>přechodka</v>
          </cell>
          <cell r="P739" t="str">
            <v>Rohrkappe</v>
          </cell>
        </row>
        <row r="740">
          <cell r="A740">
            <v>739</v>
          </cell>
          <cell r="B740" t="str">
            <v>Rohrlänge wählen:</v>
          </cell>
          <cell r="C740" t="str">
            <v>Select downpipe length:</v>
          </cell>
          <cell r="D740" t="str">
            <v>Sélectionner la longueur du tuyau de descente :</v>
          </cell>
          <cell r="E740" t="str">
            <v>Selezionare lunghezza pluviale</v>
          </cell>
          <cell r="F740" t="str">
            <v>Zvolit délku svodu</v>
          </cell>
          <cell r="G740" t="str">
            <v>Wybierz długość rury:</v>
          </cell>
          <cell r="H740" t="str">
            <v>Lefolyócső hossza:</v>
          </cell>
          <cell r="I740" t="str">
            <v>voľba dĺžky zvodov:</v>
          </cell>
          <cell r="J740" t="str">
            <v>Buislengte kiezen:</v>
          </cell>
          <cell r="K740" t="str">
            <v>Izbira dolžine cevi</v>
          </cell>
          <cell r="L740" t="str">
            <v>Välj rörlängd:</v>
          </cell>
          <cell r="M740" t="str">
            <v>Vælg rørlængde:</v>
          </cell>
          <cell r="N740" t="str">
            <v>Velg rørlengde:</v>
          </cell>
          <cell r="P740" t="str">
            <v>Rohrlänge wählen:</v>
          </cell>
        </row>
        <row r="741">
          <cell r="A741">
            <v>740</v>
          </cell>
          <cell r="B741" t="str">
            <v>Rohrmanschette</v>
          </cell>
          <cell r="C741" t="str">
            <v>pipe collar</v>
          </cell>
          <cell r="D741" t="str">
            <v>manchon</v>
          </cell>
          <cell r="F741" t="str">
            <v>manžeta</v>
          </cell>
          <cell r="P741" t="str">
            <v>Rohrmanschette</v>
          </cell>
        </row>
        <row r="742">
          <cell r="A742">
            <v>741</v>
          </cell>
          <cell r="B742" t="str">
            <v>Rohrschelle für Standrohr</v>
          </cell>
          <cell r="C742" t="str">
            <v>pipe bracket for straight downpipes</v>
          </cell>
          <cell r="D742" t="str">
            <v>collier pour dauphin</v>
          </cell>
          <cell r="E742" t="str">
            <v>Collare per terminali</v>
          </cell>
          <cell r="F742" t="str">
            <v>Přechodka na zaústění svodu</v>
          </cell>
          <cell r="G742" t="str">
            <v>Obejma do rur stojakowych</v>
          </cell>
          <cell r="H742" t="str">
            <v>lefolyócsőbilincs állványcsőhöz</v>
          </cell>
          <cell r="I742" t="str">
            <v>objímka pre zaústenie na ležatú kanalizáciu</v>
          </cell>
          <cell r="J742" t="str">
            <v>klembeugel voor staande buizen</v>
          </cell>
          <cell r="K742" t="str">
            <v>objemka za izlivno cev</v>
          </cell>
          <cell r="L742" t="str">
            <v>rörsvep för stuprör</v>
          </cell>
          <cell r="M742" t="str">
            <v>rørbøjle til standrør</v>
          </cell>
          <cell r="N742" t="str">
            <v>rørklemme for nedløpsrør</v>
          </cell>
          <cell r="P742" t="str">
            <v>Rohrschelle für Standrohr</v>
          </cell>
        </row>
        <row r="743">
          <cell r="A743">
            <v>742</v>
          </cell>
          <cell r="B743" t="str">
            <v>Rohrschelle (mit M10 Gewinde; ohne Dorn)</v>
          </cell>
          <cell r="C743" t="str">
            <v>pipe bracket – with M10 thread without pin</v>
          </cell>
          <cell r="D743" t="str">
            <v>collier (filetage M10 ; sans goujon)</v>
          </cell>
          <cell r="E743" t="str">
            <v>Collare con filetto M10 senza chiodo</v>
          </cell>
          <cell r="F743" t="str">
            <v>Objímka se závitem M10 bez trnu</v>
          </cell>
          <cell r="G743" t="str">
            <v>Obejma rury z gwintem M10 bez trzpienia</v>
          </cell>
          <cell r="H743" t="str">
            <v>csőbilincs M10 menettel szár nélkül</v>
          </cell>
          <cell r="I743" t="str">
            <v>objímka zvodu so závitom M10 bez tŕňa</v>
          </cell>
          <cell r="J743" t="str">
            <v>klembeugel met M10-schroefdraad zonder doorn</v>
          </cell>
          <cell r="K743" t="str">
            <v>objemka za iztočno cev z matico z navojem M10</v>
          </cell>
          <cell r="L743" t="str">
            <v>rörsvep med M10-gänga utan dorn</v>
          </cell>
          <cell r="M743" t="str">
            <v>rørbøjle med M10 gevind uden dorn</v>
          </cell>
          <cell r="N743" t="str">
            <v>rørklemme med M10 gjenger uten stift</v>
          </cell>
          <cell r="P743" t="str">
            <v>Rohrschelle (mit M10 Gewinde; ohne Dorn)</v>
          </cell>
        </row>
        <row r="744">
          <cell r="A744">
            <v>743</v>
          </cell>
          <cell r="B744" t="str">
            <v>Rohrschellendorn</v>
          </cell>
          <cell r="C744" t="str">
            <v>pipe bracket pin</v>
          </cell>
          <cell r="D744" t="str">
            <v>goujon de collier</v>
          </cell>
          <cell r="E744" t="str">
            <v>Chiodo per collare</v>
          </cell>
          <cell r="F744" t="str">
            <v>Trn k objímce</v>
          </cell>
          <cell r="G744" t="str">
            <v>Trzpień wbijany</v>
          </cell>
          <cell r="H744" t="str">
            <v>csőbilincs tartó csavar</v>
          </cell>
          <cell r="I744" t="str">
            <v>oceľový tŕň zvodu s krytom</v>
          </cell>
          <cell r="J744" t="str">
            <v>klembeugeldoorn</v>
          </cell>
          <cell r="K744" t="str">
            <v xml:space="preserve">konica za zabijanje </v>
          </cell>
          <cell r="L744" t="str">
            <v>rörsvepsdorn</v>
          </cell>
          <cell r="M744" t="str">
            <v>rørbøjledorn</v>
          </cell>
          <cell r="N744" t="str">
            <v>stift for rørklemme</v>
          </cell>
          <cell r="P744" t="str">
            <v>Rohrschellendorn</v>
          </cell>
        </row>
        <row r="745">
          <cell r="A745">
            <v>744</v>
          </cell>
          <cell r="B745" t="str">
            <v>Rohrschellendorn für WDVS-Rohrschellendübel ⌀ 10</v>
          </cell>
          <cell r="C745" t="str">
            <v>pipe bracket for ETICS pipe bracket plug Ø 10</v>
          </cell>
          <cell r="D745" t="str">
            <v>goujon de collier pour cheville d’isolation ⌀ 10 pour collier (ITE)</v>
          </cell>
          <cell r="E745" t="str">
            <v>Chiodo per collare per facciate retroventilate - Tassello Ø 10</v>
          </cell>
          <cell r="P745" t="str">
            <v>Rohrschellendorn für WDVS-Rohrschellendübel ⌀ 10</v>
          </cell>
        </row>
        <row r="746">
          <cell r="A746">
            <v>745</v>
          </cell>
          <cell r="B746" t="str">
            <v>WDVS-Rohrschellendübel ⌀ 10</v>
          </cell>
          <cell r="C746" t="str">
            <v>pipe bracket dowel with pin (for ETICS)</v>
          </cell>
          <cell r="D746" t="str">
            <v>cheville d’isolation ⌀ 10 pour collier (ITE)</v>
          </cell>
          <cell r="E746" t="str">
            <v>Tassello per taglio termico con chiodo</v>
          </cell>
          <cell r="F746" t="str">
            <v>Hmoždinka pro prostup tepelnou izolací</v>
          </cell>
          <cell r="G746" t="str">
            <v>Element mocujący obejmy dla pełnej izolacji cieplnej z trzpieniem</v>
          </cell>
          <cell r="H746" t="str">
            <v>lefolyócsőbilincs-szár dübellel passzívházhoz</v>
          </cell>
          <cell r="I746" t="str">
            <v>oceľová hmoždinka s tŕňom do zatepľovacieho systému</v>
          </cell>
          <cell r="J746" t="str">
            <v>klembeugelplug met doorn (voor WDVS)</v>
          </cell>
          <cell r="K746" t="str">
            <v>konica za zabijanje s pokrivno kapo za EPS</v>
          </cell>
          <cell r="L746" t="str">
            <v>rörsvepsdymling med dorn (för enstegstätad fasad)</v>
          </cell>
          <cell r="M746" t="str">
            <v>rørbøjledybel med dorn (til WDVS)</v>
          </cell>
          <cell r="N746" t="str">
            <v>plugg for rørklemme med stift (for WDVS)</v>
          </cell>
          <cell r="P746" t="str">
            <v>WDVS-Rohrschellendübel ⌀ 10</v>
          </cell>
        </row>
        <row r="747">
          <cell r="A747">
            <v>746</v>
          </cell>
          <cell r="B747" t="str">
            <v>Rohrschellenhalter für WDVS</v>
          </cell>
          <cell r="C747" t="str">
            <v>pipe bracket support (for ETICS)</v>
          </cell>
          <cell r="D747" t="str">
            <v>console pour collier (ITE)</v>
          </cell>
          <cell r="E747" t="str">
            <v>Piastra per taglio termico</v>
          </cell>
          <cell r="F747" t="str">
            <v>Držák hmoždinky pro zateplovací systémy</v>
          </cell>
          <cell r="G747" t="str">
            <v>Element mocujący obejmy dla pełnej izolacji cieplnej</v>
          </cell>
          <cell r="H747" t="str">
            <v>lefolyócső tartó bilincs passzívházhoz</v>
          </cell>
          <cell r="I747" t="str">
            <v>držiak objímky pre zatepľovacie systémy</v>
          </cell>
          <cell r="J747" t="str">
            <v>klembeugelhouder (voor WDVS)</v>
          </cell>
          <cell r="K747" t="str">
            <v>pritrdilo za fasade iz EPS</v>
          </cell>
          <cell r="L747" t="str">
            <v>rörssvepsfäste (för enstegstätad fasad)</v>
          </cell>
          <cell r="M747" t="str">
            <v>rørbøjleholder (til WDVS)</v>
          </cell>
          <cell r="N747" t="str">
            <v>feste for rørklemme (for WDVS)</v>
          </cell>
          <cell r="P747" t="str">
            <v>Rohrschellenhalter für WDVS</v>
          </cell>
        </row>
        <row r="748">
          <cell r="A748">
            <v>747</v>
          </cell>
          <cell r="B748" t="str">
            <v>Rohrverbinder</v>
          </cell>
          <cell r="C748" t="str">
            <v>downpipe connector</v>
          </cell>
          <cell r="D748" t="str">
            <v>réduction de tuyau</v>
          </cell>
          <cell r="E748" t="str">
            <v>Bicchiere per pluviale</v>
          </cell>
          <cell r="F748" t="str">
            <v>Hrdlový spoj</v>
          </cell>
          <cell r="G748" t="str">
            <v>Złącze rury</v>
          </cell>
          <cell r="H748" t="str">
            <v>csőtoldó</v>
          </cell>
          <cell r="I748" t="str">
            <v>spojka zvodu</v>
          </cell>
          <cell r="J748" t="str">
            <v>buisverbinding</v>
          </cell>
          <cell r="K748" t="str">
            <v>povezovalec cevi</v>
          </cell>
          <cell r="L748" t="str">
            <v>röranslutning</v>
          </cell>
          <cell r="M748" t="str">
            <v>rørforbinder</v>
          </cell>
          <cell r="N748" t="str">
            <v>rørkobling</v>
          </cell>
          <cell r="P748" t="str">
            <v>Rohrverbinder</v>
          </cell>
        </row>
        <row r="749">
          <cell r="A749">
            <v>748</v>
          </cell>
          <cell r="B749" t="str">
            <v>Rolle</v>
          </cell>
          <cell r="C749" t="str">
            <v>roll</v>
          </cell>
          <cell r="D749" t="str">
            <v>bobine</v>
          </cell>
          <cell r="E749" t="str">
            <v>Rotolo</v>
          </cell>
          <cell r="F749" t="str">
            <v>Svitek</v>
          </cell>
          <cell r="G749" t="str">
            <v>rolka</v>
          </cell>
          <cell r="H749" t="str">
            <v>tekercs</v>
          </cell>
          <cell r="I749" t="str">
            <v>Zvitok</v>
          </cell>
          <cell r="J749" t="str">
            <v>Rol</v>
          </cell>
          <cell r="K749" t="str">
            <v>kolut</v>
          </cell>
          <cell r="L749" t="str">
            <v>rulle</v>
          </cell>
          <cell r="M749" t="str">
            <v>Rulle</v>
          </cell>
          <cell r="N749" t="str">
            <v>Rull</v>
          </cell>
          <cell r="P749" t="str">
            <v>Rolle</v>
          </cell>
        </row>
        <row r="750">
          <cell r="A750">
            <v>749</v>
          </cell>
          <cell r="B750" t="str">
            <v>Rollen</v>
          </cell>
          <cell r="C750" t="str">
            <v>rolls</v>
          </cell>
          <cell r="D750" t="str">
            <v>bobines</v>
          </cell>
          <cell r="E750" t="str">
            <v>Rotoli</v>
          </cell>
          <cell r="F750" t="str">
            <v>Svitky</v>
          </cell>
          <cell r="G750" t="str">
            <v>rolki</v>
          </cell>
          <cell r="H750" t="str">
            <v>tekercsek</v>
          </cell>
          <cell r="I750" t="str">
            <v>Zvitky</v>
          </cell>
          <cell r="J750" t="str">
            <v>Rollen</v>
          </cell>
          <cell r="K750" t="str">
            <v>koluti</v>
          </cell>
          <cell r="L750" t="str">
            <v>rullar</v>
          </cell>
          <cell r="M750" t="str">
            <v>Ruller</v>
          </cell>
          <cell r="N750" t="str">
            <v>Ruller</v>
          </cell>
          <cell r="P750" t="str">
            <v>Rollen</v>
          </cell>
        </row>
        <row r="751">
          <cell r="A751">
            <v>750</v>
          </cell>
          <cell r="B751" t="str">
            <v>Rundholz (Ø 140 mm)</v>
          </cell>
          <cell r="C751" t="str">
            <v>log (diameter 140 mm)</v>
          </cell>
          <cell r="D751" t="str">
            <v>rondin (⌀ 140 mm)</v>
          </cell>
          <cell r="F751" t="str">
            <v>dřevěná kulatina Ø 140 mm</v>
          </cell>
          <cell r="P751" t="str">
            <v>Rundholz (Ø 140 mm)</v>
          </cell>
        </row>
        <row r="752">
          <cell r="A752">
            <v>751</v>
          </cell>
          <cell r="B752" t="str">
            <v>Rundlochung</v>
          </cell>
          <cell r="C752" t="str">
            <v>round perforations</v>
          </cell>
          <cell r="D752" t="str">
            <v>perforations circulaires</v>
          </cell>
          <cell r="F752" t="str">
            <v>kruhové děrování</v>
          </cell>
          <cell r="P752" t="str">
            <v>Rundlochung</v>
          </cell>
        </row>
        <row r="753">
          <cell r="A753">
            <v>752</v>
          </cell>
          <cell r="B753" t="str">
            <v>Rundstäbe (Ø 15 mm)</v>
          </cell>
          <cell r="C753" t="str">
            <v>pipes (diameter 15 mm)</v>
          </cell>
          <cell r="D753" t="str">
            <v>tubes (⌀ 15 mm)</v>
          </cell>
          <cell r="F753" t="str">
            <v>kulatina Ø 15 mm</v>
          </cell>
          <cell r="P753" t="str">
            <v>Rundstäbe (Ø 15 mm)</v>
          </cell>
        </row>
        <row r="754">
          <cell r="A754">
            <v>753</v>
          </cell>
          <cell r="B754" t="str">
            <v>Rundstange (⌀ 15 × 3.000 mm; für Schneerechenhaken)</v>
          </cell>
          <cell r="C754" t="str">
            <v>pipe (Ø 15 × 3,000 mm) for pipe-style snow guard brackets</v>
          </cell>
          <cell r="D754" t="str">
            <v>tube pare-neige (⌀ 15 × 3 000 mm ; pour les crochets de tubes pare-neige)</v>
          </cell>
          <cell r="E754" t="str">
            <v>Tubo fermaneve (Ø15 x 3.000 mm) per Staffa fermaneve</v>
          </cell>
          <cell r="F754" t="str">
            <v>Tyč sněhové zábrany (15 Ø x 3.000 mm) pro držák sněhové zábrany</v>
          </cell>
          <cell r="G754" t="str">
            <v>pręt okrągły (Ø 15 × 3,000 mm) do wspornika bariery śniegowej prętowej</v>
          </cell>
          <cell r="H754" t="str">
            <v>hófogórúd 15 Ø x 3.000 mm)</v>
          </cell>
          <cell r="I754" t="str">
            <v>rúrka zachytávača snehu (15 Ø x 3.000 mm) do rúrkových zachytávačov snehu</v>
          </cell>
          <cell r="J754" t="str">
            <v>ronde stang (15 Ø x 3000 mm) voor sneeuwharkhaak</v>
          </cell>
          <cell r="K754" t="str">
            <v>cev (15Ø x 3.000 mm), za snegolov</v>
          </cell>
          <cell r="L754" t="str">
            <v>rundstång (15 Ø x 3.000 mm) för konsol för snöräcke</v>
          </cell>
          <cell r="M754" t="str">
            <v>rundstang (15 Ø x 3.000 mm) til snegitterkrog</v>
          </cell>
          <cell r="N754" t="str">
            <v>rund stang (15 Ø x 3000 mm) for snøfangerfester</v>
          </cell>
          <cell r="P754" t="str">
            <v>Rundstange (⌀ 15 × 3.000 mm; für Schneerechenhaken)</v>
          </cell>
        </row>
        <row r="755">
          <cell r="A755">
            <v>754</v>
          </cell>
          <cell r="B755" t="str">
            <v>Sailerklemme (doppelt)</v>
          </cell>
          <cell r="C755" t="str">
            <v>two-pipe seam clamp</v>
          </cell>
          <cell r="D755" t="str">
            <v>bride double</v>
          </cell>
          <cell r="E755" t="str">
            <v>Piastra fermaneve a doppio tubo</v>
          </cell>
          <cell r="F755" t="str">
            <v>Svěrka trubky sněhové zábrany dvojitá</v>
          </cell>
          <cell r="G755" t="str">
            <v>Mocowanie podwójne do bariery śniegowej</v>
          </cell>
          <cell r="H755" t="str">
            <v>kétcsöves hófogótartó</v>
          </cell>
          <cell r="I755" t="str">
            <v>dvojitá svorka rúrky zachytávača snehu</v>
          </cell>
          <cell r="J755" t="str">
            <v>Sailerklem dubbel</v>
          </cell>
          <cell r="K755" t="str">
            <v>dvojno držalo</v>
          </cell>
          <cell r="L755" t="str">
            <v>sailer-klämma dubbel</v>
          </cell>
          <cell r="M755" t="str">
            <v>sailer-klemme dobbelt</v>
          </cell>
          <cell r="N755" t="str">
            <v>dobbel falseklemme</v>
          </cell>
          <cell r="P755" t="str">
            <v>Sailerklemme (doppelt)</v>
          </cell>
        </row>
        <row r="756">
          <cell r="A756">
            <v>755</v>
          </cell>
          <cell r="B756" t="str">
            <v>Sailerklemme (doppelt; mit Eisfänger)</v>
          </cell>
          <cell r="C756" t="str">
            <v>two-pipe seam clamp with ice stopper</v>
          </cell>
          <cell r="D756" t="str">
            <v>bride double (avec crochet à glace)</v>
          </cell>
          <cell r="F756" t="str">
            <v>Svěrka trubky sněholamu dvojitá se zachytávačem ledu</v>
          </cell>
          <cell r="P756" t="str">
            <v>Sailerklemme (doppelt; mit Eisfänger)</v>
          </cell>
        </row>
        <row r="757">
          <cell r="A757">
            <v>756</v>
          </cell>
          <cell r="B757" t="str">
            <v>Sailerklemme (einfach)</v>
          </cell>
          <cell r="C757" t="str">
            <v>one-pipe seam clamp</v>
          </cell>
          <cell r="D757" t="str">
            <v>bride simple</v>
          </cell>
          <cell r="E757" t="str">
            <v>Piastra fermaneve a tubo singolo</v>
          </cell>
          <cell r="F757" t="str">
            <v>Svěrka trubky sněhové zábrany jednoduchá</v>
          </cell>
          <cell r="G757" t="str">
            <v>Mocowanie pojedyncze do bariery śniegowej</v>
          </cell>
          <cell r="H757" t="str">
            <v>egycsöves hófogótartó</v>
          </cell>
          <cell r="I757" t="str">
            <v>jednoduchá svorka rúrky zachytávača snehu</v>
          </cell>
          <cell r="J757" t="str">
            <v>Sailerklem enkel</v>
          </cell>
          <cell r="K757" t="str">
            <v>enojno držalo</v>
          </cell>
          <cell r="L757" t="str">
            <v>sailer-klämma enkel</v>
          </cell>
          <cell r="M757" t="str">
            <v>sailer-klemme enkelt</v>
          </cell>
          <cell r="N757" t="str">
            <v>enkel falseklemme</v>
          </cell>
          <cell r="P757" t="str">
            <v>Sailerklemme (einfach)</v>
          </cell>
        </row>
        <row r="758">
          <cell r="A758">
            <v>757</v>
          </cell>
          <cell r="B758" t="str">
            <v>Sailerklemme (einfach; mit Eisfänger)</v>
          </cell>
          <cell r="C758" t="str">
            <v>one-pipe seam clamp with ice stopper</v>
          </cell>
          <cell r="D758" t="str">
            <v>bride simple (avec crochet à glace)</v>
          </cell>
          <cell r="F758" t="str">
            <v>Svěrka trubky sněholamu jednoduchá se zachytávačem ledu</v>
          </cell>
          <cell r="P758" t="str">
            <v>Sailerklemme (einfach; mit Eisfänger)</v>
          </cell>
        </row>
        <row r="759">
          <cell r="A759">
            <v>758</v>
          </cell>
          <cell r="B759" t="str">
            <v>Sailerklemme (für Schrägfalze)</v>
          </cell>
          <cell r="C759" t="str">
            <v>seam clamp for diagonal seams</v>
          </cell>
          <cell r="D759" t="str">
            <v>bride de maintien (pour agrafes en biais)</v>
          </cell>
          <cell r="E759" t="str">
            <v>Piastra fermaneve con asola per aggraffatura inclinata</v>
          </cell>
          <cell r="F759" t="str">
            <v>Svěrka trubky sněhové zábrany pro šikmý falc</v>
          </cell>
          <cell r="G759" t="str">
            <v>Mocowanie pojedyncze z otworem podłużnym</v>
          </cell>
          <cell r="H759" t="str">
            <v>hófogótartó ovális lyukkal srégfalchoz</v>
          </cell>
          <cell r="I759" t="str">
            <v>svorka rúrky zachytávača snehu s predĺženým otvorom na šikmé drážky</v>
          </cell>
          <cell r="J759" t="str">
            <v>Sailerklem voor schuine felsen</v>
          </cell>
          <cell r="K759" t="str">
            <v>držalo z ovalno luknjo</v>
          </cell>
          <cell r="L759" t="str">
            <v>sailer-klämma för snedfals</v>
          </cell>
          <cell r="M759" t="str">
            <v>sailer-klemme til skråfalse</v>
          </cell>
          <cell r="N759" t="str">
            <v>falseklemme for skråfals</v>
          </cell>
          <cell r="P759" t="str">
            <v>Sailerklemme (für Schrägfalze)</v>
          </cell>
        </row>
        <row r="760">
          <cell r="A760">
            <v>759</v>
          </cell>
          <cell r="B760" t="str">
            <v>Sailerklemmen</v>
          </cell>
          <cell r="C760" t="str">
            <v>seam clamps</v>
          </cell>
          <cell r="D760" t="str">
            <v>brides de maintien</v>
          </cell>
          <cell r="F760" t="str">
            <v>Svěrky trubek sněholamu</v>
          </cell>
          <cell r="P760" t="str">
            <v>Sailerklemmen</v>
          </cell>
        </row>
        <row r="761">
          <cell r="A761">
            <v>760</v>
          </cell>
          <cell r="B761" t="str">
            <v>Saumblech</v>
          </cell>
          <cell r="C761" t="str">
            <v>edge flashing</v>
          </cell>
          <cell r="D761" t="str">
            <v>bande d’accrochage</v>
          </cell>
          <cell r="F761" t="str">
            <v>spodní oplechování</v>
          </cell>
          <cell r="P761" t="str">
            <v>Saumblech</v>
          </cell>
        </row>
        <row r="762">
          <cell r="A762">
            <v>761</v>
          </cell>
          <cell r="B762" t="str">
            <v>Saumbrett (Traufbohle)</v>
          </cell>
          <cell r="C762" t="str">
            <v>edge board</v>
          </cell>
          <cell r="D762" t="str">
            <v>chanlatte</v>
          </cell>
          <cell r="F762" t="str">
            <v>prkno okapní hrany</v>
          </cell>
          <cell r="P762" t="str">
            <v>Saumbrett (Traufbohle)</v>
          </cell>
        </row>
        <row r="763">
          <cell r="A763">
            <v>762</v>
          </cell>
          <cell r="B763" t="str">
            <v>Saumrinne</v>
          </cell>
          <cell r="C763" t="str">
            <v>on-roof gutter</v>
          </cell>
          <cell r="D763" t="str">
            <v>gouttière havraise</v>
          </cell>
          <cell r="F763" t="str">
            <v>nástřešní žlab</v>
          </cell>
          <cell r="P763" t="str">
            <v>Saumrinne</v>
          </cell>
        </row>
        <row r="764">
          <cell r="A764">
            <v>763</v>
          </cell>
          <cell r="B764" t="str">
            <v>Saumrinne (mit Schutzfolie außen)</v>
          </cell>
          <cell r="C764" t="str">
            <v>on-roof gutter with protective film on the outside</v>
          </cell>
          <cell r="D764" t="str">
            <v>gouttière havraise (avec film de protection sur face extérieure)</v>
          </cell>
          <cell r="E764" t="str">
            <v>Grondaia cornicione con pellicola protettiva esterna</v>
          </cell>
          <cell r="F764" t="str">
            <v>Nástřešní žlab s ochrannou folií</v>
          </cell>
          <cell r="G764" t="str">
            <v>Rynna leżąca z folią ochronną na zewnątrz</v>
          </cell>
          <cell r="H764" t="str">
            <v>fekvő ereszcsatorna külső oldali védőfóliával</v>
          </cell>
          <cell r="I764" t="str">
            <v>nástrešný žľab s ochrannou fóliou na vonkajšej strane</v>
          </cell>
          <cell r="J764" t="str">
            <v>randgoot met beschermfolie buiten</v>
          </cell>
          <cell r="K764" t="str">
            <v>ležeči žleb z zaščitno folijo na zun. Strani</v>
          </cell>
          <cell r="L764" t="str">
            <v>kantränna med utvändig skyddsfolie</v>
          </cell>
          <cell r="M764" t="str">
            <v>kantrende med beskyttelsesfolie udvendigt</v>
          </cell>
          <cell r="N764" t="str">
            <v>fotrenne med utvendig beskyttelsesfolie</v>
          </cell>
          <cell r="P764" t="str">
            <v>Saumrinne (mit Schutzfolie außen)</v>
          </cell>
        </row>
        <row r="765">
          <cell r="A765">
            <v>764</v>
          </cell>
          <cell r="B765" t="str">
            <v>Saumrinnenendboden</v>
          </cell>
          <cell r="C765" t="str">
            <v>on-roof gutter end cap</v>
          </cell>
          <cell r="D765" t="str">
            <v>fond de gouttière havraise</v>
          </cell>
          <cell r="E765" t="str">
            <v>Testata per grondaia cornicione</v>
          </cell>
          <cell r="F765" t="str">
            <v>Čelo nástřešního žlabu</v>
          </cell>
          <cell r="G765" t="str">
            <v>Końcówka do rynny leżącej</v>
          </cell>
          <cell r="H765" t="str">
            <v>fekvő ereszcsatorna végelem</v>
          </cell>
          <cell r="I765" t="str">
            <v>čelo nástrešného žľabu</v>
          </cell>
          <cell r="J765" t="str">
            <v>randgoot-eindbodem</v>
          </cell>
          <cell r="K765" t="str">
            <v>zapora za ležeči žleb</v>
          </cell>
          <cell r="L765" t="str">
            <v>kantrännändgavel</v>
          </cell>
          <cell r="M765" t="str">
            <v>kantrendeendebund</v>
          </cell>
          <cell r="N765" t="str">
            <v>endebunn for fotrenne</v>
          </cell>
          <cell r="P765" t="str">
            <v>Saumrinnenendboden</v>
          </cell>
        </row>
        <row r="766">
          <cell r="A766">
            <v>765</v>
          </cell>
          <cell r="B766" t="str">
            <v>Saumrinnenhaken</v>
          </cell>
          <cell r="C766" t="str">
            <v>on-roof gutter bracket</v>
          </cell>
          <cell r="D766" t="str">
            <v>crochet de gouttière havraise</v>
          </cell>
          <cell r="F766" t="str">
            <v>hák nástřešního žlabu</v>
          </cell>
          <cell r="P766" t="str">
            <v>Saumrinnenhaken</v>
          </cell>
        </row>
        <row r="767">
          <cell r="A767">
            <v>766</v>
          </cell>
          <cell r="B767" t="str">
            <v>Saumrinnenstutzen</v>
          </cell>
          <cell r="C767" t="str">
            <v>outlet</v>
          </cell>
          <cell r="D767" t="str">
            <v>naissance de gouttière havraise</v>
          </cell>
          <cell r="E767" t="str">
            <v>Scarico per grondaia cornicione</v>
          </cell>
          <cell r="F767" t="str">
            <v>Vyústění nástřešního žlabu</v>
          </cell>
          <cell r="G767" t="str">
            <v>Wylot</v>
          </cell>
          <cell r="H767" t="str">
            <v>fekvő ereszcsatorna betorkoló elem</v>
          </cell>
          <cell r="I767" t="str">
            <v>hrdlo</v>
          </cell>
          <cell r="J767" t="str">
            <v>randgootsteunen</v>
          </cell>
          <cell r="K767" t="str">
            <v>povezovalec</v>
          </cell>
          <cell r="L767" t="str">
            <v>kantrännestötta</v>
          </cell>
          <cell r="M767" t="str">
            <v>kantrendestuds</v>
          </cell>
          <cell r="N767" t="str">
            <v>stuss for fotrenne</v>
          </cell>
          <cell r="P767" t="str">
            <v>Saumrinnenstutzen</v>
          </cell>
        </row>
        <row r="768">
          <cell r="A768">
            <v>767</v>
          </cell>
          <cell r="B768" t="str">
            <v>Saumstreifen</v>
          </cell>
          <cell r="C768" t="str">
            <v>edge cleat strip</v>
          </cell>
          <cell r="D768" t="str">
            <v>bande de départ</v>
          </cell>
          <cell r="F768" t="str">
            <v>podkladní pás</v>
          </cell>
          <cell r="P768" t="str">
            <v>Saumstreifen</v>
          </cell>
        </row>
        <row r="769">
          <cell r="A769">
            <v>768</v>
          </cell>
          <cell r="B769" t="str">
            <v>Saumstreifen (1.800 × 158 × 1,00 mm)</v>
          </cell>
          <cell r="C769" t="str">
            <v>edge cleat strip (1,800 × 158 × 1.00 mm)</v>
          </cell>
          <cell r="D769" t="str">
            <v>bande de départ (1 800 × 158 × 1,00 mm)</v>
          </cell>
          <cell r="E769" t="str">
            <v>Grondalina di partenza (1.800 x 158 x 1.00 mm)_IT</v>
          </cell>
          <cell r="F769" t="str">
            <v>Podkladní pás pro falcované šablony, šindele a panely FX.12 a R.16 (1.800 x 158 x 1.00 mm)</v>
          </cell>
          <cell r="G769" t="str">
            <v>Pas okapowy dla dachówek łupkowych rombów (1.800 × 158 × 1,00 mm)</v>
          </cell>
          <cell r="H769" t="str">
            <v>párkányelem (1.800 x 158 x 1.00 mm)</v>
          </cell>
          <cell r="I769" t="str">
            <v>okrajový podkladový pás (1.800 x 158 x 1.00 mm)</v>
          </cell>
          <cell r="J769" t="str">
            <v>randstroken (1800 × 158 × 1,00 mm)</v>
          </cell>
          <cell r="K769" t="str">
            <v>začetni trak (1.800 x 158 x 1.00 mm)</v>
          </cell>
          <cell r="L769" t="str">
            <v>kantremsa (1.800 × 158 × 1,00 mm)</v>
          </cell>
          <cell r="M769" t="str">
            <v>kantstrimmel (1.800 × 158 × 1,00 mm)</v>
          </cell>
          <cell r="N769" t="str">
            <v>skjøteplate (1800 × 158 × 1,00 mm)</v>
          </cell>
          <cell r="P769" t="str">
            <v>Saumstreifen (1.800 × 158 × 1,00 mm)</v>
          </cell>
        </row>
        <row r="770">
          <cell r="A770">
            <v>769</v>
          </cell>
          <cell r="B770" t="str">
            <v>Saumstreifen (Traufstreifen)</v>
          </cell>
          <cell r="C770" t="str">
            <v>edge cleat strip</v>
          </cell>
          <cell r="D770" t="str">
            <v>bande de départ</v>
          </cell>
          <cell r="F770" t="str">
            <v>zatahovací pás</v>
          </cell>
          <cell r="P770" t="str">
            <v>Saumstreifen (Traufstreifen)</v>
          </cell>
        </row>
        <row r="771">
          <cell r="A771">
            <v>770</v>
          </cell>
          <cell r="B771" t="str">
            <v>Saumstreifen (braun; vorgelocht; 1.806 × 150 × 1,20 mm)</v>
          </cell>
          <cell r="C771" t="str">
            <v>edge cleat strip, brown, pre-drilled (1,806 × 150 × 1.20 mm)</v>
          </cell>
          <cell r="D771" t="str">
            <v>bande de départ (couleur : brun ; préperforée ; 1 806 × 150 × 1,20 mm)</v>
          </cell>
          <cell r="E771" t="str">
            <v>Grondalina di partenza, marrone, preforata (1.806x150x1,20 mm)</v>
          </cell>
          <cell r="F771" t="str">
            <v>Podkladní pás pro falcované tašky, hnědý, předvrtané otvory(1.806x150x1,20 mm)</v>
          </cell>
          <cell r="G771" t="str">
            <v>pas okapowy, brązowy, przewiercony (1,806 × 150 × 1.20 mm)</v>
          </cell>
          <cell r="H771" t="str">
            <v>párkányelem barna, előlyukasztott (1.806x150x1,20 mm)</v>
          </cell>
          <cell r="I771" t="str">
            <v>odkvapový podkladový pás k falcovaným škridliam, hnedý, predvŕtané otvory (1.806 x 150 x 1,20 mm)</v>
          </cell>
          <cell r="J771" t="str">
            <v>randstroken bruin, geperforeerd (1806 x 150 x 1,20 mm)</v>
          </cell>
          <cell r="K771" t="str">
            <v>začetni trak, anodik rjava, predhodno perforiran (1.806x150x1,20mm)</v>
          </cell>
          <cell r="L771" t="str">
            <v>kantremsa brun, förperforerad (1,806x150x1,20 mm)</v>
          </cell>
          <cell r="M771" t="str">
            <v>kantstrimmel, brun, forhullet (1.806x150x1,20 mm)</v>
          </cell>
          <cell r="N771" t="str">
            <v>skjøteplate brun, forboret (1806x150x1,20 mm)</v>
          </cell>
          <cell r="P771" t="str">
            <v>Saumstreifen (braun; vorgelocht; 1.806 × 150 × 1,20 mm)</v>
          </cell>
        </row>
        <row r="772">
          <cell r="A772">
            <v>771</v>
          </cell>
          <cell r="B772" t="str">
            <v>Saumstreifen für Dachpaneel FX.12</v>
          </cell>
          <cell r="C772" t="str">
            <v>edge cleat strip for FX.12 roof panel</v>
          </cell>
          <cell r="D772" t="str">
            <v>bande de départ pour panneaux de toiture FX.12</v>
          </cell>
          <cell r="F772" t="str">
            <v>podkladní pás pro STŘEŠNÍ PANEL FX.12</v>
          </cell>
          <cell r="P772" t="str">
            <v>Saumstreifen für Dachpaneel FX.12</v>
          </cell>
        </row>
        <row r="773">
          <cell r="A773">
            <v>772</v>
          </cell>
          <cell r="B773" t="str">
            <v>Saumstreifen für Dachplatte</v>
          </cell>
          <cell r="C773" t="str">
            <v xml:space="preserve">edge cleat strip for roof tile </v>
          </cell>
          <cell r="D773" t="str">
            <v>bande de départ pour tuile</v>
          </cell>
          <cell r="F773" t="str">
            <v>podkladní pás pro FALCOVANOU TAŠKU</v>
          </cell>
          <cell r="P773" t="str">
            <v>Saumstreifen für Dachplatte</v>
          </cell>
        </row>
        <row r="774">
          <cell r="A774">
            <v>773</v>
          </cell>
          <cell r="B774" t="str">
            <v>Saumstreifen für Dachplatte R.16</v>
          </cell>
          <cell r="C774" t="str">
            <v>edge cleat strip for R.16 roof tile</v>
          </cell>
          <cell r="D774" t="str">
            <v>bande de départ pour R.16</v>
          </cell>
          <cell r="F774" t="str">
            <v>podkladní pás pro STŘEŠNÍ PANEL R.16</v>
          </cell>
          <cell r="P774" t="str">
            <v>Saumstreifen für Dachplatte R.16</v>
          </cell>
        </row>
        <row r="775">
          <cell r="A775">
            <v>774</v>
          </cell>
          <cell r="B775" t="str">
            <v>Saumstreifen für Dachraute 29 × 29</v>
          </cell>
          <cell r="C775" t="str">
            <v>edge cleat strip for rhomboid roof tile 29 × 29</v>
          </cell>
          <cell r="D775" t="str">
            <v>bande de départ pour losange de toiture 29 × 29</v>
          </cell>
          <cell r="F775" t="str">
            <v>podkladní pás pro FALCOVANOU ŠABLONU 29x29</v>
          </cell>
          <cell r="P775" t="str">
            <v>Saumstreifen für Dachraute 29 × 29</v>
          </cell>
        </row>
        <row r="776">
          <cell r="A776">
            <v>775</v>
          </cell>
          <cell r="B776" t="str">
            <v>Saumstreifen für Dachraute 44 × 44</v>
          </cell>
          <cell r="C776" t="str">
            <v>edge cleat strip for rhomboid roof tile 44 × 44</v>
          </cell>
          <cell r="D776" t="str">
            <v>bande de départ pour losange de toiture 44 × 44</v>
          </cell>
          <cell r="F776" t="str">
            <v>podkladní pás pro STŘEŠNÍ ŠABLONU 44x44</v>
          </cell>
          <cell r="P776" t="str">
            <v>Saumstreifen für Dachraute 44 × 44</v>
          </cell>
        </row>
        <row r="777">
          <cell r="A777">
            <v>776</v>
          </cell>
          <cell r="B777" t="str">
            <v>Saumstreifen für Dachschindel</v>
          </cell>
          <cell r="C777" t="str">
            <v xml:space="preserve">edge cleat strip for shingle </v>
          </cell>
          <cell r="D777" t="str">
            <v>bande de départ pour bardeau</v>
          </cell>
          <cell r="F777" t="str">
            <v>podkladní pás pro FALCOVANÝ ŠINDEL</v>
          </cell>
          <cell r="P777" t="str">
            <v>Saumstreifen für Dachschindel</v>
          </cell>
        </row>
        <row r="778">
          <cell r="A778">
            <v>777</v>
          </cell>
          <cell r="B778" t="str">
            <v>Saumstreifen für FX.12</v>
          </cell>
          <cell r="C778" t="str">
            <v>starter strip for FX.12 (PREFA)</v>
          </cell>
          <cell r="D778" t="str">
            <v>bande de départ pour panneau FX.12</v>
          </cell>
          <cell r="P778" t="str">
            <v>Saumstreifen für FX.12</v>
          </cell>
        </row>
        <row r="779">
          <cell r="A779">
            <v>778</v>
          </cell>
          <cell r="B779" t="str">
            <v>Saumstreifen für Wandraute</v>
          </cell>
          <cell r="C779" t="str">
            <v>starter strip for rhomboid façade tile (PREFA)</v>
          </cell>
          <cell r="D779" t="str">
            <v>bande de départ pour losanges de façade</v>
          </cell>
          <cell r="P779" t="str">
            <v>Saumstreifen für Wandraute</v>
          </cell>
        </row>
        <row r="780">
          <cell r="A780">
            <v>779</v>
          </cell>
          <cell r="B780" t="str">
            <v>Saumstreifen gerillt (für Abtreppung; 600 × 150 mm)</v>
          </cell>
          <cell r="C780" t="str">
            <v>edge cleat strip, grooved (for step work; 600 × 150 mm)</v>
          </cell>
          <cell r="D780" t="str">
            <v>bande de départ rainurée (pour décrochements ; 600 × 150 mm)</v>
          </cell>
          <cell r="E780" t="str">
            <v>Grondalina di ripartenza, con scanalatura (per terrazzamenti, 600 x 150 mm)</v>
          </cell>
          <cell r="F780" t="str">
            <v>Podkladní pás pro falcované tašky-krátký 600 x 150 mm)</v>
          </cell>
          <cell r="G780" t="str">
            <v>pas okapowy, żłobkowany  (600 × 150 mm)</v>
          </cell>
          <cell r="H780" t="str">
            <v>toldó elem (lépcsős eresz kialakításhoz 600 x 150 mm)</v>
          </cell>
          <cell r="I780" t="str">
            <v>odkvapový podkladový pás k falcovaným škridliam, krátký, tvarovaný (600 x 150 mm)</v>
          </cell>
          <cell r="J780" t="str">
            <v>randstroken gerild (voor trappen 600 x 150 mm)</v>
          </cell>
          <cell r="K780" t="str">
            <v>začetni trak, žlebasti, za stopničaste presledke (600 x 150 mm)</v>
          </cell>
          <cell r="L780" t="str">
            <v>kantremsa räfflad (för stegning 600 x 150 mm)</v>
          </cell>
          <cell r="M780" t="str">
            <v>kantstrimmel, rillet (til aftrapning 600 x 150 mm)</v>
          </cell>
          <cell r="N780" t="str">
            <v>skjøteplate med spor (for avtrapping 600 x 150 mm)</v>
          </cell>
          <cell r="P780" t="str">
            <v>Saumstreifen gerillt (für Abtreppung; 600 × 150 mm)</v>
          </cell>
        </row>
        <row r="781">
          <cell r="A781">
            <v>780</v>
          </cell>
          <cell r="B781" t="str">
            <v>Saumstutzen</v>
          </cell>
          <cell r="C781" t="str">
            <v>eaves outlet fitting</v>
          </cell>
          <cell r="D781" t="str">
            <v>moignon</v>
          </cell>
          <cell r="F781" t="str">
            <v>průchodka</v>
          </cell>
          <cell r="P781" t="str">
            <v>Saumstutzen</v>
          </cell>
        </row>
        <row r="782">
          <cell r="A782">
            <v>781</v>
          </cell>
          <cell r="B782" t="str">
            <v>Schäden an den Dacheindeckungsmaterialien (z. B. durch Sturm, Hagel oder Schneedruck)</v>
          </cell>
          <cell r="C782" t="str">
            <v>damage to roof covering materials (e.g. caused by a storm, hail, snow pressure)</v>
          </cell>
          <cell r="D782" t="str">
            <v>dommages subis par les matériaux de la couverture (dommages dus par exemple à la tempête, à la grêle ou à la pression exercée par le poids de la neige)</v>
          </cell>
          <cell r="F782" t="str">
            <v>Boční napojení na stěnu</v>
          </cell>
          <cell r="P782" t="str">
            <v>Schäden an den Dacheindeckungsmaterialien (z. B. durch Sturm, Hagel oder Schneedruck)</v>
          </cell>
        </row>
        <row r="783">
          <cell r="A783">
            <v>782</v>
          </cell>
          <cell r="B783" t="str">
            <v>Schalungsbrett</v>
          </cell>
          <cell r="C783" t="str">
            <v>sheathing board</v>
          </cell>
          <cell r="D783" t="str">
            <v>volige</v>
          </cell>
          <cell r="F783" t="str">
            <v>Boční napojení na stěnu s napojovacím profilem</v>
          </cell>
          <cell r="P783" t="str">
            <v>Schalungsbrett</v>
          </cell>
        </row>
        <row r="784">
          <cell r="A784">
            <v>783</v>
          </cell>
          <cell r="B784" t="str">
            <v>Schattenfuge (Breite: 15 mm; Tiefe: 7 mm)</v>
          </cell>
          <cell r="C784" t="str">
            <v>shadow gap (width: 15 mm; depth: 7 mm)</v>
          </cell>
          <cell r="D784" t="str">
            <v>joint creux (largeur : 15 mm ; profondeur : 7 mm)</v>
          </cell>
          <cell r="P784" t="str">
            <v>Schattenfuge (Breite: 15 mm; Tiefe: 7 mm)</v>
          </cell>
        </row>
        <row r="785">
          <cell r="A785">
            <v>784</v>
          </cell>
          <cell r="B785" t="str">
            <v>Schattenfuge (Breite: 15 mm; Tiefe: 7 mm)</v>
          </cell>
          <cell r="C785" t="str">
            <v>Shadow gap (15 mm wide, 7 mm deep):</v>
          </cell>
          <cell r="D785" t="str">
            <v>joint creux (largeur : 15 mm ; profondeur : 7 mm)</v>
          </cell>
          <cell r="E785" t="str">
            <v>larghezza della fuga15 mm, profondità 7 mm:</v>
          </cell>
          <cell r="F785" t="str">
            <v>Spára 15 mm šířka, 7 mm hloubka:</v>
          </cell>
          <cell r="G785" t="str">
            <v>Fuga podłużna szerokość 15 mm, głębokość 7 mm:</v>
          </cell>
          <cell r="H785" t="str">
            <v>Árnyékfuga 15 mm széles, 7 mm mély</v>
          </cell>
          <cell r="I785" t="str">
            <v>Tieňová škára - šírka 15 mm, hĺbka 7 mm:</v>
          </cell>
          <cell r="J785" t="str">
            <v>Schaduwvoeg breedte 15 mm, diepte 7 mm:</v>
          </cell>
          <cell r="L785" t="str">
            <v>Skuggfog 15 mm bred, 7 mm djup:</v>
          </cell>
          <cell r="M785" t="str">
            <v>Skyggefuge 15 mm bred, 7 mm dyb:</v>
          </cell>
          <cell r="N785" t="str">
            <v>Skyggefuge 15 mm bred, 7 mm dyp:</v>
          </cell>
          <cell r="O785" t="str">
            <v>Naglašena fuga 15 mm široka, 7 mm  duboka</v>
          </cell>
          <cell r="P785" t="str">
            <v>Schattenfuge (Breite: 15 mm; Tiefe: 7 mm)</v>
          </cell>
        </row>
        <row r="786">
          <cell r="A786">
            <v>785</v>
          </cell>
          <cell r="B786" t="str">
            <v>Schattenfuge:</v>
          </cell>
          <cell r="C786" t="str">
            <v>Shadow gap:</v>
          </cell>
          <cell r="D786" t="str">
            <v>Joint creux :</v>
          </cell>
          <cell r="E786" t="str">
            <v>fuga:</v>
          </cell>
          <cell r="F786" t="str">
            <v xml:space="preserve">Spára: </v>
          </cell>
          <cell r="G786" t="str">
            <v>Fuga podłużna:</v>
          </cell>
          <cell r="H786" t="str">
            <v>Áryékfuga:</v>
          </cell>
          <cell r="I786" t="str">
            <v>Tieňová škára:</v>
          </cell>
          <cell r="J786" t="str">
            <v>Schaduwvoeg:</v>
          </cell>
          <cell r="L786" t="str">
            <v>Skuggfog:</v>
          </cell>
          <cell r="M786" t="str">
            <v>Skyggefuge:</v>
          </cell>
          <cell r="N786" t="str">
            <v>Skyggefuge:</v>
          </cell>
          <cell r="O786" t="str">
            <v>Naglašena fuga:</v>
          </cell>
          <cell r="P786" t="str">
            <v>Schattenfuge:</v>
          </cell>
        </row>
        <row r="787">
          <cell r="A787">
            <v>786</v>
          </cell>
          <cell r="B787" t="str">
            <v>Schaumstoffkeil (selbstklebend)</v>
          </cell>
          <cell r="C787" t="str">
            <v>self-adhesive foam wedge</v>
          </cell>
          <cell r="D787" t="str">
            <v>cale en mousse autoadhésive</v>
          </cell>
          <cell r="F787" t="str">
            <v>Boční napojení na stěnu s omítkovou krycí lištou</v>
          </cell>
          <cell r="P787" t="str">
            <v>Schaumstoffkeil (selbstklebend)</v>
          </cell>
        </row>
        <row r="788">
          <cell r="A788">
            <v>787</v>
          </cell>
          <cell r="B788" t="str">
            <v>Schenkellänge</v>
          </cell>
          <cell r="D788" t="str">
            <v>longueur de chacun des côtés</v>
          </cell>
          <cell r="P788" t="str">
            <v>Schenkellänge</v>
          </cell>
        </row>
        <row r="789">
          <cell r="A789">
            <v>788</v>
          </cell>
          <cell r="B789" t="str">
            <v>Schiebemuffe</v>
          </cell>
          <cell r="C789" t="str">
            <v>sliding sleeve</v>
          </cell>
          <cell r="D789" t="str">
            <v>manchon coulissant</v>
          </cell>
          <cell r="E789" t="str">
            <v>Manicotto scorrevole</v>
          </cell>
          <cell r="P789" t="str">
            <v>Schiebemuffe</v>
          </cell>
        </row>
        <row r="790">
          <cell r="A790">
            <v>789</v>
          </cell>
          <cell r="B790" t="str">
            <v>Schneerechenhaken</v>
          </cell>
          <cell r="C790" t="str">
            <v>pipe-style snow guard bracket</v>
          </cell>
          <cell r="D790" t="str">
            <v>crochet pour tubes pare-neige</v>
          </cell>
          <cell r="E790" t="str">
            <v>Staffa fermaneve</v>
          </cell>
          <cell r="F790" t="str">
            <v>Držák sněhové zábrany</v>
          </cell>
          <cell r="G790" t="str">
            <v>wspornik bariery śniegowej prętowej</v>
          </cell>
          <cell r="H790" t="str">
            <v>hófogótartó</v>
          </cell>
          <cell r="I790" t="str">
            <v>držiak rúrkového zachytávača snehu</v>
          </cell>
          <cell r="J790" t="str">
            <v>sneeuwharkhaken</v>
          </cell>
          <cell r="K790" t="str">
            <v>sistem za linijski snegolov</v>
          </cell>
          <cell r="L790" t="str">
            <v>konsol för snöräcke</v>
          </cell>
          <cell r="M790" t="str">
            <v>snegitterkrog</v>
          </cell>
          <cell r="N790" t="str">
            <v>snøfangerfester</v>
          </cell>
          <cell r="P790" t="str">
            <v>Schneerechenhaken</v>
          </cell>
        </row>
        <row r="791">
          <cell r="A791">
            <v>790</v>
          </cell>
          <cell r="B791" t="str">
            <v>Schneerechensystem (205 × 66 × 303 mm)</v>
          </cell>
          <cell r="C791" t="str">
            <v>pipe-style snow guard system (205 × 66 × 303 mm)</v>
          </cell>
          <cell r="D791" t="str">
            <v>système pare-neige (205 × 66 × 303 mm)</v>
          </cell>
          <cell r="E791" t="str">
            <v>Staffa fermaneve a triplo tubolare esagonale (205 x 66 x 303 mm)</v>
          </cell>
          <cell r="F791" t="str">
            <v>Držák sněhové zábrany profilované trubky (205 x 66 x 303 mm)</v>
          </cell>
          <cell r="G791" t="str">
            <v>rurowy system ochrony przed śniegiem (205 × 66 × 303 mm)</v>
          </cell>
          <cell r="H791" t="str">
            <v>hófogórendszer (205 x 66 x 303 mm)</v>
          </cell>
          <cell r="I791" t="str">
            <v>systémový rúrkový zachytávač snehu pre profilované rúrky (205 x 66 x 303 mm)</v>
          </cell>
          <cell r="J791" t="str">
            <v>sneeuwharksysteem (205 x 66 x 303 mm)</v>
          </cell>
          <cell r="K791" t="str">
            <v>sistem za linijski snegolov (205x66x303 mm)</v>
          </cell>
          <cell r="L791" t="str">
            <v>snöräckessystem (205 x 66 x 303 mm)</v>
          </cell>
          <cell r="M791" t="str">
            <v>snegittersystem (205 x 66 x 303 mm)</v>
          </cell>
          <cell r="N791" t="str">
            <v>snøfangersystem (205 x 66 x 303 mm)</v>
          </cell>
          <cell r="P791" t="str">
            <v>Schneerechensystem (205 × 66 × 303 mm)</v>
          </cell>
        </row>
        <row r="792">
          <cell r="A792">
            <v>791</v>
          </cell>
          <cell r="B792" t="str">
            <v>Abschluss für Schneerechensystem</v>
          </cell>
          <cell r="C792" t="str">
            <v>end piece for pipe-style snow guard system</v>
          </cell>
          <cell r="D792" t="str">
            <v>embout pour système pare-neige</v>
          </cell>
          <cell r="E792" t="str">
            <v>Testata per tubolare fermaneve</v>
          </cell>
          <cell r="F792" t="str">
            <v>Ukončení zábrany profilované trubky</v>
          </cell>
          <cell r="G792" t="str">
            <v xml:space="preserve">element wykończeniowy do barier śniegowych </v>
          </cell>
          <cell r="H792" t="str">
            <v>hófogórúd rendszer záróelem</v>
          </cell>
          <cell r="I792" t="str">
            <v>ukončovací prvok zachytávača snehu pre profilované rúrky</v>
          </cell>
          <cell r="J792" t="str">
            <v>sneeuwharksysteem afsluiting</v>
          </cell>
          <cell r="K792" t="str">
            <v>zaključek za linijski snegolov</v>
          </cell>
          <cell r="L792" t="str">
            <v>snöräckessystem slutstycke</v>
          </cell>
          <cell r="M792" t="str">
            <v>snegittersystem afslutning</v>
          </cell>
          <cell r="N792" t="str">
            <v>snøfangersystem endestykke</v>
          </cell>
          <cell r="P792" t="str">
            <v>Abschluss für Schneerechensystem</v>
          </cell>
        </row>
        <row r="793">
          <cell r="A793">
            <v>792</v>
          </cell>
          <cell r="B793" t="str">
            <v>Einlegeprofil</v>
          </cell>
          <cell r="C793" t="str">
            <v>removable pipe for pipe-style snow guard system</v>
          </cell>
          <cell r="D793" t="str">
            <v>barre pare-neige</v>
          </cell>
          <cell r="F793" t="str">
            <v>vkládaný profil sněhové zábrany</v>
          </cell>
          <cell r="P793" t="str">
            <v>Einlegeprofil</v>
          </cell>
        </row>
        <row r="794">
          <cell r="A794">
            <v>793</v>
          </cell>
          <cell r="B794" t="str">
            <v>Einlegeprofil (3.000 mm)</v>
          </cell>
          <cell r="C794" t="str">
            <v>removable pipe for pipe-style snow guard system (3,000 mm)</v>
          </cell>
          <cell r="D794" t="str">
            <v>barre pare-neige (3.000 mm)</v>
          </cell>
          <cell r="E794" t="str">
            <v>Tubolare fermaneve a sezione esagonale (3.000 mm)</v>
          </cell>
          <cell r="F794" t="str">
            <v>Profilovaná trubka sněhové zábrany (3.000 mm)</v>
          </cell>
          <cell r="G794" t="str">
            <v>wyjmowana rura dla rurowego systemu ochrony przed śniegiem (3,000 mm)</v>
          </cell>
          <cell r="H794" t="str">
            <v>hófogórúd hófogórendszerhez (3.000 mm)</v>
          </cell>
          <cell r="I794" t="str">
            <v>profilovaná rúrka zachytávača snehu (3.000 mm)</v>
          </cell>
          <cell r="J794" t="str">
            <v>sneeuwharksysteem inlegprofiel (3000 mm)</v>
          </cell>
          <cell r="K794" t="str">
            <v>palice za snegolovni sistem (3.000 mmm)</v>
          </cell>
          <cell r="L794" t="str">
            <v>snöräckessystem inläggningsprofil (3.000 mm)</v>
          </cell>
          <cell r="M794" t="str">
            <v>snegittersystem ilægningsprofil (3.000 mm)</v>
          </cell>
          <cell r="N794" t="str">
            <v>snøfangersystem innleggingsprofil (3000 mm)</v>
          </cell>
          <cell r="P794" t="str">
            <v>Einlegeprofil (3.000 mm)</v>
          </cell>
        </row>
        <row r="795">
          <cell r="A795">
            <v>794</v>
          </cell>
          <cell r="B795" t="str">
            <v>Eiskralle</v>
          </cell>
          <cell r="C795" t="str">
            <v>ice-retention bracket for pipe-style snow guard system</v>
          </cell>
          <cell r="D795" t="str">
            <v>arrêt-glace</v>
          </cell>
          <cell r="E795" t="str">
            <v>Artigio rompighiaggio per tubolare fermaneve</v>
          </cell>
          <cell r="F795" t="str">
            <v>Držák ledu</v>
          </cell>
          <cell r="G795" t="str">
            <v xml:space="preserve">łamacz lodu do prętowych barier przeciw śniegowych </v>
          </cell>
          <cell r="H795" t="str">
            <v>hófogórúd rendszer jégkarom</v>
          </cell>
          <cell r="I795" t="str">
            <v>zachytávač ľadu</v>
          </cell>
          <cell r="J795" t="str">
            <v>sneeuwharksysteem ijsklauw</v>
          </cell>
          <cell r="K795" t="str">
            <v>zadrževalec ledu</v>
          </cell>
          <cell r="L795" t="str">
            <v>snöräckessystem isklo</v>
          </cell>
          <cell r="M795" t="str">
            <v>snegittersystem isklo</v>
          </cell>
          <cell r="N795" t="str">
            <v>snøfangersystem isklo</v>
          </cell>
          <cell r="P795" t="str">
            <v>Eiskralle</v>
          </cell>
        </row>
        <row r="796">
          <cell r="A796">
            <v>795</v>
          </cell>
          <cell r="B796" t="str">
            <v>Schneestopper für Dachpaneel FX.12</v>
          </cell>
          <cell r="C796" t="str">
            <v>snow guard for FX.12 roof panel</v>
          </cell>
          <cell r="D796" t="str">
            <v>arrêts de neige pour panneau de toiture FX.12</v>
          </cell>
          <cell r="F796" t="str">
            <v>sněhový hák pro STŘEŠNÍPANEL FX.12</v>
          </cell>
          <cell r="P796" t="str">
            <v>Schneestopper für Dachpaneel FX.12</v>
          </cell>
        </row>
        <row r="797">
          <cell r="A797">
            <v>796</v>
          </cell>
          <cell r="B797" t="str">
            <v>Schneestopper für Dachplatte</v>
          </cell>
          <cell r="C797" t="str">
            <v xml:space="preserve">snow guard for roof tile </v>
          </cell>
          <cell r="D797" t="str">
            <v>arrêt de neige pour tuiles</v>
          </cell>
          <cell r="F797" t="str">
            <v>sněhový hák pro FALCOVANOU TAŠKU</v>
          </cell>
          <cell r="P797" t="str">
            <v>Schneestopper für Dachplatte</v>
          </cell>
        </row>
        <row r="798">
          <cell r="A798">
            <v>797</v>
          </cell>
          <cell r="B798" t="str">
            <v>Schneestopper für Dachplatte R.16</v>
          </cell>
          <cell r="C798" t="str">
            <v>snow guard for R.16 roof tile</v>
          </cell>
          <cell r="D798" t="str">
            <v>arrêts de neige pour R.16</v>
          </cell>
          <cell r="F798" t="str">
            <v>sněhový hák pro STŘEŠNÍ PANEL R.16</v>
          </cell>
          <cell r="P798" t="str">
            <v>Schneestopper für Dachplatte R.16</v>
          </cell>
        </row>
        <row r="799">
          <cell r="A799">
            <v>798</v>
          </cell>
          <cell r="B799" t="str">
            <v>Schneestopper für Dachplatte R.16 und FX.12</v>
          </cell>
          <cell r="C799" t="str">
            <v>snow guard for R.16 roof tile and FX.12</v>
          </cell>
          <cell r="D799" t="str">
            <v>arrêt de neige pour R.16 et FX.12</v>
          </cell>
          <cell r="E799" t="str">
            <v>Naso fermaneve per Tegola R.16 e FX.12</v>
          </cell>
          <cell r="F799" t="str">
            <v>Sněhý hák pro panely R.16 und FX.12</v>
          </cell>
          <cell r="G799" t="str">
            <v>Bariera śniegowa Dachówka R.16 i FX.12</v>
          </cell>
          <cell r="H799" t="str">
            <v>hóvágó R.16 und FX.12 tetőfedő elemekhez</v>
          </cell>
          <cell r="I799" t="str">
            <v>zachytávač snehu na škridlu R.16 a panel FX.12</v>
          </cell>
          <cell r="J799" t="str">
            <v>sneeuwstopper voor dakplaat R.16 en FX.12</v>
          </cell>
          <cell r="K799" t="str">
            <v>snegolov za strešne plošče R.16 in FX.12</v>
          </cell>
          <cell r="L799" t="str">
            <v>snöstoppare för takplatta R.16 och FX.12</v>
          </cell>
          <cell r="M799" t="str">
            <v>snestopper til tagplade R.16 og FX.12</v>
          </cell>
          <cell r="N799" t="str">
            <v>snøstopper for takplate R.16 og FX.12</v>
          </cell>
          <cell r="P799" t="str">
            <v>Schneestopper für Dachplatte R.16 und FX.12</v>
          </cell>
        </row>
        <row r="800">
          <cell r="A800">
            <v>799</v>
          </cell>
          <cell r="B800" t="str">
            <v>Schneestopper für Dachplatte und Dachraute 29 × 29</v>
          </cell>
          <cell r="C800" t="str">
            <v>snow guard for roof tile and rhomboid roof tile 29 × 29</v>
          </cell>
          <cell r="D800" t="str">
            <v>arrêt de neige pour tuile et losange de toiture 29 × 29</v>
          </cell>
          <cell r="E800" t="str">
            <v>Nasi fermaneve per Tegola e Scaglia 29</v>
          </cell>
          <cell r="F800" t="str">
            <v>Sněhový hák pro falcované tašky a šablony 29x29</v>
          </cell>
          <cell r="G800" t="str">
            <v>bariera śniegowa do dachówki klasycznej i romb 29 x 29</v>
          </cell>
          <cell r="H800" t="str">
            <v>hóvágó Classic és Rombusz elemhez 29x29</v>
          </cell>
          <cell r="I800" t="str">
            <v>zachytávač snehu na falcované škridle a šablóny 29x29</v>
          </cell>
          <cell r="J800" t="str">
            <v>sneeuwstopper voor dakplaat en DAKLOSANGE 29 × 29</v>
          </cell>
          <cell r="K800" t="str">
            <v>snegolov za strešne plošče in strešne rombe 29x29</v>
          </cell>
          <cell r="L800" t="str">
            <v>snöstoppare för takplatta och TAKROMB 29 x 29</v>
          </cell>
          <cell r="M800" t="str">
            <v>snestopper til tagplade og RUDEFORMET TAGPLADE 29 × 29</v>
          </cell>
          <cell r="N800" t="str">
            <v>snøstopper for takplate og TAKSTEIN 29 × 29</v>
          </cell>
          <cell r="P800" t="str">
            <v>Schneestopper für Dachplatte und Dachraute 29 × 29</v>
          </cell>
        </row>
        <row r="801">
          <cell r="A801">
            <v>800</v>
          </cell>
          <cell r="B801" t="str">
            <v>Schneestopper für Dachraute 29 × 29</v>
          </cell>
          <cell r="C801" t="str">
            <v>snow guard for rhomboid roof tile 29 × 29</v>
          </cell>
          <cell r="D801" t="str">
            <v>arrêts de neige pour losange de toiture 29 × 29</v>
          </cell>
          <cell r="E801" t="str">
            <v>Naso fermaneve per Scaglia 29</v>
          </cell>
          <cell r="F801" t="str">
            <v>Sněhový hák pro falcované šablony 29x29</v>
          </cell>
          <cell r="G801" t="str">
            <v>Bariera śniegowa Dachówka romb 29 × 29</v>
          </cell>
          <cell r="H801" t="str">
            <v>hóvágó 29x29 tetőfedő rombuszhoz</v>
          </cell>
          <cell r="I801" t="str">
            <v>zachytávač snehu na šablónu 29x29</v>
          </cell>
          <cell r="J801" t="str">
            <v>sneeuwstopper voor daklosange 29 × 29</v>
          </cell>
          <cell r="K801" t="str">
            <v>snegolov za strešni romb 29x29</v>
          </cell>
          <cell r="L801" t="str">
            <v>snöstoppare för takromb 29 × 29</v>
          </cell>
          <cell r="M801" t="str">
            <v>snestopper til rudeformet tagplade 29 × 29</v>
          </cell>
          <cell r="N801" t="str">
            <v>snøstopper for takstein 29 × 29</v>
          </cell>
          <cell r="P801" t="str">
            <v>Schneestopper für Dachraute 29 × 29</v>
          </cell>
        </row>
        <row r="802">
          <cell r="A802">
            <v>801</v>
          </cell>
          <cell r="B802" t="str">
            <v>Schneestopper für Dachraute 29 × 29</v>
          </cell>
          <cell r="C802" t="str">
            <v>snow guard for rhomboid roof tile 29 × 29</v>
          </cell>
          <cell r="D802" t="str">
            <v>arrêts de neige pour losange de toiture 29 × 29</v>
          </cell>
          <cell r="F802" t="str">
            <v>sněhový hák pro FALCOVANOU ŠABLONU 29x29</v>
          </cell>
          <cell r="P802" t="str">
            <v>Schneestopper für Dachraute 29 × 29</v>
          </cell>
        </row>
        <row r="803">
          <cell r="A803">
            <v>802</v>
          </cell>
          <cell r="B803" t="str">
            <v>Schneestopper für Dachraute 44 × 44</v>
          </cell>
          <cell r="C803" t="str">
            <v>snow guard for rhomboid roof tile 44 × 44</v>
          </cell>
          <cell r="D803" t="str">
            <v>arrêts de neige pour losange de toiture 44 × 44</v>
          </cell>
          <cell r="E803" t="str">
            <v>Naso fermaneve per Scaglia 44</v>
          </cell>
          <cell r="F803" t="str">
            <v>Sněhový hák  44x44</v>
          </cell>
          <cell r="G803" t="str">
            <v>Bariera śniegowa Dachówka romb 44 × 44</v>
          </cell>
          <cell r="H803" t="str">
            <v>hóvágó 44x44 tetőfedő rombuszhoz</v>
          </cell>
          <cell r="I803" t="str">
            <v>zachytávač snehu na šablónu 44x44</v>
          </cell>
          <cell r="J803" t="str">
            <v>sneeuwstopper voor daklosange 44 × 44</v>
          </cell>
          <cell r="K803" t="str">
            <v>snegolov za strešni romb 44x44</v>
          </cell>
          <cell r="L803" t="str">
            <v>snöstoppare för takromb 44 × 44</v>
          </cell>
          <cell r="M803" t="str">
            <v>snestopper til rudeformet tagplade 44 × 44</v>
          </cell>
          <cell r="N803" t="str">
            <v>snøstopper for takstein 44 × 44</v>
          </cell>
          <cell r="P803" t="str">
            <v>Schneestopper für Dachraute 44 × 44</v>
          </cell>
        </row>
        <row r="804">
          <cell r="A804">
            <v>803</v>
          </cell>
          <cell r="B804" t="str">
            <v>Schneestopper für Dachraute 44 × 44</v>
          </cell>
          <cell r="C804" t="str">
            <v>snow guard for rhomboid roof tile 44 × 44</v>
          </cell>
          <cell r="D804" t="str">
            <v>arrêts de neige pour losange de toiture 44 × 44</v>
          </cell>
          <cell r="F804" t="str">
            <v>sněhový hák pro Střešní šablonu 44x44</v>
          </cell>
          <cell r="P804" t="str">
            <v>Schneestopper für Dachraute 44 × 44</v>
          </cell>
        </row>
        <row r="805">
          <cell r="A805">
            <v>804</v>
          </cell>
          <cell r="B805" t="str">
            <v>Schneestopper für Dachraute 44 × 44</v>
          </cell>
          <cell r="C805" t="str">
            <v>snow guard for rhomboid roof tile 44 × 44</v>
          </cell>
          <cell r="D805" t="str">
            <v>arrêts de neige pour losange de toiture 44 × 44</v>
          </cell>
          <cell r="F805" t="str">
            <v>sněhový hák pro STŘEŠNÍ ŠABLONU 44x44</v>
          </cell>
          <cell r="P805" t="str">
            <v>Schneestopper für Dachraute 44 × 44</v>
          </cell>
        </row>
        <row r="806">
          <cell r="A806">
            <v>805</v>
          </cell>
          <cell r="B806" t="str">
            <v>Schneestopper für Dachschindel</v>
          </cell>
          <cell r="C806" t="str">
            <v>snow guard for shingle</v>
          </cell>
          <cell r="D806" t="str">
            <v>arrêt de neige pour bardeaux</v>
          </cell>
          <cell r="E806" t="str">
            <v>Naso fermaneve per Scandola</v>
          </cell>
          <cell r="F806" t="str">
            <v>Sněhový hák pro panely R.16 und FX.12</v>
          </cell>
          <cell r="G806" t="str">
            <v>Bariera śniegowa Dachówka łupkowa</v>
          </cell>
          <cell r="H806" t="str">
            <v>hóvágó tetőfedő zsindelyhez</v>
          </cell>
          <cell r="I806" t="str">
            <v>zachytávač snehu na šindeľ</v>
          </cell>
          <cell r="J806" t="str">
            <v>sneeuwstopper voor dakschindel</v>
          </cell>
          <cell r="K806" t="str">
            <v>snegolov za strešno skodlo</v>
          </cell>
          <cell r="L806" t="str">
            <v>snöstoppare för takshingel</v>
          </cell>
          <cell r="M806" t="str">
            <v>snestopper til tagspån</v>
          </cell>
          <cell r="N806" t="str">
            <v>snøstopper for takshingel</v>
          </cell>
          <cell r="P806" t="str">
            <v>Schneestopper für Dachschindel</v>
          </cell>
        </row>
        <row r="807">
          <cell r="A807">
            <v>806</v>
          </cell>
          <cell r="B807" t="str">
            <v>Schneestopper für Dachschindel</v>
          </cell>
          <cell r="C807" t="str">
            <v xml:space="preserve">snow guard for shingle </v>
          </cell>
          <cell r="D807" t="str">
            <v>arrêt de neige pour bardeaux</v>
          </cell>
          <cell r="F807" t="str">
            <v>sněhový hák pro FALCOVANÝ ŠINDEL</v>
          </cell>
          <cell r="P807" t="str">
            <v>Schneestopper für Dachschindel</v>
          </cell>
        </row>
        <row r="808">
          <cell r="A808">
            <v>807</v>
          </cell>
          <cell r="B808" t="str">
            <v>Schneestopper – Verlegeschema</v>
          </cell>
          <cell r="C808" t="str">
            <v>Snow guards — installation diagram</v>
          </cell>
          <cell r="D808" t="str">
            <v>arrêt de neige — schéma de pose</v>
          </cell>
          <cell r="F808" t="str">
            <v>Boční napojení na stěnu s zásuvnou krycí lištou</v>
          </cell>
          <cell r="P808" t="str">
            <v>Schneestopper – Verlegeschema</v>
          </cell>
        </row>
        <row r="809">
          <cell r="A809">
            <v>808</v>
          </cell>
          <cell r="B809" t="str">
            <v>Schnitt – Attika- und Mauerabdeckung</v>
          </cell>
          <cell r="C809" t="str">
            <v>cross-section – wall flashing and roof parapet</v>
          </cell>
          <cell r="D809" t="str">
            <v>section — couverture d’acrotère</v>
          </cell>
          <cell r="P809" t="str">
            <v>Schnitt – Attika- und Mauerabdeckung</v>
          </cell>
        </row>
        <row r="810">
          <cell r="A810">
            <v>809</v>
          </cell>
          <cell r="B810" t="str">
            <v>Schnittlochblende</v>
          </cell>
          <cell r="C810" t="str">
            <v>perforated plate (PREFA)</v>
          </cell>
          <cell r="D810" t="str">
            <v>cache de départ perforé</v>
          </cell>
          <cell r="P810" t="str">
            <v>Schnittlochblende</v>
          </cell>
        </row>
        <row r="811">
          <cell r="A811">
            <v>810</v>
          </cell>
          <cell r="B811" t="str">
            <v>Schnittlochblende (Länge: 2.500 mm)</v>
          </cell>
          <cell r="C811" t="str">
            <v>perforated plate; L = 2,500 mm</v>
          </cell>
          <cell r="D811" t="str">
            <v>cache de départ perforé (longueur : 2 500 mm)</v>
          </cell>
          <cell r="E811" t="str">
            <v>canaletta di ventilazione; L = 2500 mm</v>
          </cell>
          <cell r="F811" t="str">
            <v>ukončovací profil perforovaný, délka 2500 mm</v>
          </cell>
          <cell r="G811" t="str">
            <v>Przysłona L=2500 mm</v>
          </cell>
          <cell r="H811" t="str">
            <v>szellőző profil H = 2.500 mm</v>
          </cell>
          <cell r="I811" t="str">
            <v>ukončovací profil perforovaný, dĺžka 2500 mm</v>
          </cell>
          <cell r="J811" t="str">
            <v>snijgatkap L = 2500 mm</v>
          </cell>
          <cell r="L811" t="str">
            <v>sektionshålslist L = 2.500 mm</v>
          </cell>
          <cell r="M811" t="str">
            <v>snithulsblænde L = 2.500 mm</v>
          </cell>
          <cell r="N811" t="str">
            <v>perforert plate L = 2500 mm</v>
          </cell>
          <cell r="O811" t="str">
            <v>Perforirana blenda L = 2.500 mm</v>
          </cell>
          <cell r="P811" t="str">
            <v>Schnittlochblende (Länge: 2.500 mm)</v>
          </cell>
        </row>
        <row r="812">
          <cell r="A812">
            <v>811</v>
          </cell>
          <cell r="B812" t="str">
            <v>Schraffierten Bereich bei Montage abdichten.</v>
          </cell>
          <cell r="C812" t="str">
            <v>seal off shaded area during installation</v>
          </cell>
          <cell r="D812" t="str">
            <v>Lors de la pose, réaliser un joint étanche au niveau de la partie en grisé.</v>
          </cell>
          <cell r="F812" t="str">
            <v xml:space="preserve">Boční napojení PREFALZ na stěnu </v>
          </cell>
          <cell r="P812" t="str">
            <v>Schraffierten Bereich bei Montage abdichten.</v>
          </cell>
        </row>
        <row r="813">
          <cell r="A813">
            <v>812</v>
          </cell>
          <cell r="B813" t="str">
            <v>Schrägmaß*</v>
          </cell>
          <cell r="D813" t="str">
            <v>longueur de la diagonale*</v>
          </cell>
          <cell r="P813" t="str">
            <v>Schrägmaß*</v>
          </cell>
        </row>
        <row r="814">
          <cell r="A814">
            <v>813</v>
          </cell>
          <cell r="B814" t="str">
            <v>Schrägmaß* [mm]</v>
          </cell>
          <cell r="D814" t="str">
            <v>longueur de la diagonale* [mm]</v>
          </cell>
          <cell r="P814" t="str">
            <v>Schrägmaß* [mm]</v>
          </cell>
        </row>
        <row r="815">
          <cell r="A815">
            <v>814</v>
          </cell>
          <cell r="B815" t="str">
            <v>Schrägstutzen</v>
          </cell>
          <cell r="C815" t="str">
            <v>diagonal outlet</v>
          </cell>
          <cell r="D815" t="str">
            <v>naissance inclinée</v>
          </cell>
          <cell r="E815" t="str">
            <v>Bocchetta di scarico con innesto inclinato</v>
          </cell>
          <cell r="F815" t="str">
            <v>Šikmé vyústění žlabu</v>
          </cell>
          <cell r="G815" t="str">
            <v>Wylot rynny boczny</v>
          </cell>
          <cell r="H815" t="str">
            <v xml:space="preserve">ferde betorkoló </v>
          </cell>
          <cell r="I815" t="str">
            <v>šikmé hrdlo</v>
          </cell>
          <cell r="J815" t="str">
            <v>schuine steunen</v>
          </cell>
          <cell r="K815" t="str">
            <v>stranski izpust</v>
          </cell>
          <cell r="L815" t="str">
            <v>vinkelbar omvikningskupa</v>
          </cell>
          <cell r="M815" t="str">
            <v>skråstuds</v>
          </cell>
          <cell r="N815" t="str">
            <v>skråstuss</v>
          </cell>
          <cell r="P815" t="str">
            <v>Schrägstutzen</v>
          </cell>
        </row>
        <row r="816">
          <cell r="A816">
            <v>815</v>
          </cell>
          <cell r="B816" t="str">
            <v>seitlicher Wandanschluss</v>
          </cell>
          <cell r="C816" t="str">
            <v>lateral wall connection</v>
          </cell>
          <cell r="D816" t="str">
            <v>raccordement de couloir latéral</v>
          </cell>
          <cell r="F816" t="str">
            <v>škody na materiálu střešní krytiny (např. po kroupách, vichřici, tlaku sněhu)</v>
          </cell>
          <cell r="P816" t="str">
            <v>seitlicher Wandanschluss</v>
          </cell>
        </row>
        <row r="817">
          <cell r="A817">
            <v>816</v>
          </cell>
          <cell r="B817" t="str">
            <v>seitlicher Wandanschluss mit Blechanschlussprofil</v>
          </cell>
          <cell r="C817" t="str">
            <v>lateral wall connection with metal sheet connection profile</v>
          </cell>
          <cell r="D817" t="str">
            <v>raccordement de couloir latéral avec bande de solin métallique</v>
          </cell>
          <cell r="F817" t="str">
            <v>prkno bednění</v>
          </cell>
          <cell r="P817" t="str">
            <v>seitlicher Wandanschluss mit Blechanschlussprofil</v>
          </cell>
        </row>
        <row r="818">
          <cell r="A818">
            <v>817</v>
          </cell>
          <cell r="B818" t="str">
            <v>seitlicher Wandanschluss mit Kittputzleiste</v>
          </cell>
          <cell r="C818" t="str">
            <v>lateral wall connection with plaster sealing strip</v>
          </cell>
          <cell r="D818" t="str">
            <v>raccordement de couloir latéral avec bande de solin fixée par joint mastic et enduit de parement</v>
          </cell>
          <cell r="F818" t="str">
            <v>pěnový klín samolepící</v>
          </cell>
          <cell r="P818" t="str">
            <v>seitlicher Wandanschluss mit Kittputzleiste</v>
          </cell>
        </row>
        <row r="819">
          <cell r="A819">
            <v>818</v>
          </cell>
          <cell r="B819" t="str">
            <v>seitlicher Wandanschluss mit Steckputzleiste</v>
          </cell>
          <cell r="C819" t="str">
            <v>lateral wall connection with insertable sealing strip</v>
          </cell>
          <cell r="D819" t="str">
            <v>raccordement de couloir latéral avec profil de jonction fixé par enduit de parement</v>
          </cell>
          <cell r="F819" t="str">
            <v>Schema rozmístění sněhových háků</v>
          </cell>
          <cell r="P819" t="str">
            <v>seitlicher Wandanschluss mit Steckputzleiste</v>
          </cell>
        </row>
        <row r="820">
          <cell r="A820">
            <v>819</v>
          </cell>
          <cell r="B820" t="str">
            <v>seitlicher Wandanschluss bei PREFALZ</v>
          </cell>
          <cell r="C820" t="str">
            <v>Prefalz lateral wall connection with Prefalz</v>
          </cell>
          <cell r="D820" t="str">
            <v>raccordement de couloir latéral pour couvertures PREFALZ</v>
          </cell>
          <cell r="F820" t="str">
            <v>šrafovanou oblast při montáži těsnit</v>
          </cell>
          <cell r="P820" t="str">
            <v>seitlicher Wandanschluss bei PREFALZ</v>
          </cell>
        </row>
        <row r="821">
          <cell r="A821">
            <v>820</v>
          </cell>
          <cell r="B821" t="str">
            <v>Service:</v>
          </cell>
          <cell r="C821" t="str">
            <v>Service:</v>
          </cell>
          <cell r="D821" t="str">
            <v>Service :</v>
          </cell>
          <cell r="E821" t="str">
            <v>Servizio richiesto:</v>
          </cell>
          <cell r="F821" t="str">
            <v>Service:_CZ</v>
          </cell>
          <cell r="G821" t="str">
            <v>Serwis:</v>
          </cell>
          <cell r="H821" t="str">
            <v>szolgáltatás:</v>
          </cell>
          <cell r="I821" t="str">
            <v>Servis:</v>
          </cell>
          <cell r="J821" t="str">
            <v>Service:</v>
          </cell>
          <cell r="K821" t="str">
            <v>servis</v>
          </cell>
          <cell r="L821" t="str">
            <v>Service:</v>
          </cell>
          <cell r="M821" t="str">
            <v>Service:</v>
          </cell>
          <cell r="N821" t="str">
            <v>Service:</v>
          </cell>
          <cell r="P821" t="str">
            <v>Service:</v>
          </cell>
        </row>
        <row r="822">
          <cell r="A822">
            <v>821</v>
          </cell>
          <cell r="B822" t="str">
            <v>Set</v>
          </cell>
          <cell r="C822" t="str">
            <v>kit</v>
          </cell>
          <cell r="D822" t="str">
            <v>kit</v>
          </cell>
          <cell r="E822" t="str">
            <v>Kit</v>
          </cell>
          <cell r="F822" t="str">
            <v>Sada</v>
          </cell>
          <cell r="G822" t="str">
            <v>opak.</v>
          </cell>
          <cell r="H822" t="str">
            <v>egység</v>
          </cell>
          <cell r="I822" t="str">
            <v>Sada</v>
          </cell>
          <cell r="J822" t="str">
            <v>Set</v>
          </cell>
          <cell r="K822" t="str">
            <v>set</v>
          </cell>
          <cell r="L822" t="str">
            <v>sats</v>
          </cell>
          <cell r="M822" t="str">
            <v>Sæt</v>
          </cell>
          <cell r="N822" t="str">
            <v>Sett</v>
          </cell>
          <cell r="P822" t="str">
            <v>Set</v>
          </cell>
        </row>
        <row r="823">
          <cell r="A823">
            <v>822</v>
          </cell>
          <cell r="B823" t="str">
            <v>Sicherheitsdachhaken</v>
          </cell>
          <cell r="C823" t="str">
            <v>roof anchor hook</v>
          </cell>
          <cell r="D823" t="str">
            <v>crochet de sécurité</v>
          </cell>
          <cell r="F823" t="str">
            <v>bezpečnostní hák</v>
          </cell>
          <cell r="P823" t="str">
            <v>Sicherheitsdachhaken</v>
          </cell>
        </row>
        <row r="824">
          <cell r="A824">
            <v>823</v>
          </cell>
          <cell r="B824" t="str">
            <v>Sicherheitskehle</v>
          </cell>
          <cell r="C824" t="str">
            <v>safety valley</v>
          </cell>
          <cell r="D824" t="str">
            <v>noue de sécurité</v>
          </cell>
          <cell r="F824" t="str">
            <v>bezpečnostní úžlabí</v>
          </cell>
          <cell r="P824" t="str">
            <v>Sicherheitskehle</v>
          </cell>
        </row>
        <row r="825">
          <cell r="A825">
            <v>824</v>
          </cell>
          <cell r="B825" t="str">
            <v>Sicherheitskehle</v>
          </cell>
          <cell r="C825" t="str">
            <v>safety valley</v>
          </cell>
          <cell r="D825" t="str">
            <v>noue de sécurité</v>
          </cell>
          <cell r="F825" t="str">
            <v>bezpečnostní úžlabí</v>
          </cell>
          <cell r="P825" t="str">
            <v>Sicherheitskehle</v>
          </cell>
        </row>
        <row r="826">
          <cell r="A826">
            <v>825</v>
          </cell>
          <cell r="B826" t="str">
            <v>Sicherheitskehle (stucco; Länge: 3.000 mm)</v>
          </cell>
          <cell r="C826" t="str">
            <v>safety valley, stucco (length: 3,000 mm)</v>
          </cell>
          <cell r="D826" t="str">
            <v>noue de sécurité (stucco ; longueur : 3 000 mm)</v>
          </cell>
          <cell r="E826" t="str">
            <v>Compluvio con ripiega di sicurezza, goffrato (l= 3.000 mm)</v>
          </cell>
          <cell r="F826" t="str">
            <v>Bezpečnostní úžlabí stucco (3.000 mm délka)_CZ</v>
          </cell>
          <cell r="G826" t="str">
            <v>rynna koszowa stucco (Długość: 3,000 mm)</v>
          </cell>
          <cell r="H826" t="str">
            <v>biztonsági vápa stukkó (3.000 mm hossz)</v>
          </cell>
          <cell r="I826" t="str">
            <v>bezpečnostné úžľabie stucco (dĺžka 3.000 mm)</v>
          </cell>
          <cell r="J826" t="str">
            <v>veiligheidskiel stucco (lengte 3000 mm)</v>
          </cell>
          <cell r="K826" t="str">
            <v>varnostna žlota, stucco (3.000 mm dolžine)</v>
          </cell>
          <cell r="L826" t="str">
            <v>säkerhetskäl stuckatur (3.000 mm lång)</v>
          </cell>
          <cell r="M826" t="str">
            <v>sikkerhedskel stucco (3.000 mm lang)</v>
          </cell>
          <cell r="N826" t="str">
            <v>vinkelrenne stucco (3000 mm lang)</v>
          </cell>
          <cell r="P826" t="str">
            <v>Sicherheitskehle (stucco; Länge: 3.000 mm)</v>
          </cell>
        </row>
        <row r="827">
          <cell r="A827">
            <v>826</v>
          </cell>
          <cell r="B827" t="str">
            <v>Sicherheitsrinne geflämmt (oder EDPM-Folie)</v>
          </cell>
          <cell r="C827" t="str">
            <v>flame-scarfed overflow gutter (or with EPDM coating)</v>
          </cell>
          <cell r="D827" t="str">
            <v>gouttière de sécurité soudée (ou film EPDM)</v>
          </cell>
          <cell r="F827" t="str">
            <v>Pojistný žlab lepený plamenem ( nebo EPDM fólie)</v>
          </cell>
          <cell r="P827" t="str">
            <v>Sicherheitsrinne geflämmt (oder EDPM-Folie)</v>
          </cell>
        </row>
        <row r="828">
          <cell r="A828">
            <v>827</v>
          </cell>
          <cell r="B828" t="str">
            <v>Sicherungsmutter (M10)</v>
          </cell>
          <cell r="C828" t="str">
            <v>lock nut M10</v>
          </cell>
          <cell r="D828" t="str">
            <v>contre-écrou M10 (écrou de blocage)</v>
          </cell>
          <cell r="F828" t="str">
            <v>samojistná matka M10</v>
          </cell>
          <cell r="P828" t="str">
            <v>Sicherungsmutter (M10)</v>
          </cell>
        </row>
        <row r="829">
          <cell r="A829">
            <v>828</v>
          </cell>
          <cell r="B829" t="str">
            <v>Sichtschalung</v>
          </cell>
          <cell r="C829" t="str">
            <v xml:space="preserve">visible sheathing </v>
          </cell>
          <cell r="D829" t="str">
            <v>finition visible type lambris</v>
          </cell>
          <cell r="F829" t="str">
            <v>pohledové bednění</v>
          </cell>
          <cell r="P829" t="str">
            <v>Sichtschalung</v>
          </cell>
        </row>
        <row r="830">
          <cell r="A830">
            <v>829</v>
          </cell>
          <cell r="B830" t="str">
            <v>Siding</v>
          </cell>
          <cell r="C830" t="str">
            <v>siding (PREFA)</v>
          </cell>
          <cell r="D830" t="str">
            <v>Siding</v>
          </cell>
          <cell r="P830" t="str">
            <v>Siding</v>
          </cell>
        </row>
        <row r="831">
          <cell r="A831">
            <v>830</v>
          </cell>
          <cell r="B831" t="str">
            <v>SIDING</v>
          </cell>
          <cell r="C831" t="str">
            <v>SIDING</v>
          </cell>
          <cell r="D831" t="str">
            <v>SIDING</v>
          </cell>
          <cell r="E831" t="str">
            <v>DOGA</v>
          </cell>
          <cell r="F831" t="str">
            <v>SIDINGS</v>
          </cell>
          <cell r="G831" t="str">
            <v>SIDING</v>
          </cell>
          <cell r="H831" t="str">
            <v>SIDING</v>
          </cell>
          <cell r="I831" t="str">
            <v>SIDINGS</v>
          </cell>
          <cell r="J831" t="str">
            <v>SIDING</v>
          </cell>
          <cell r="L831" t="str">
            <v>Fasadpanel</v>
          </cell>
          <cell r="M831" t="str">
            <v>SIDING</v>
          </cell>
          <cell r="N831" t="str">
            <v>KLEDNING</v>
          </cell>
          <cell r="O831" t="str">
            <v xml:space="preserve">SIDING </v>
          </cell>
          <cell r="P831" t="str">
            <v>SIDING</v>
          </cell>
        </row>
        <row r="832">
          <cell r="A832">
            <v>831</v>
          </cell>
          <cell r="B832" t="str">
            <v>Siding (horizontal)</v>
          </cell>
          <cell r="C832" t="str">
            <v>siding (horizontal) – PREFA</v>
          </cell>
          <cell r="D832" t="str">
            <v>Siding (horizontal)</v>
          </cell>
          <cell r="P832" t="str">
            <v>Siding (horizontal)</v>
          </cell>
        </row>
        <row r="833">
          <cell r="A833">
            <v>832</v>
          </cell>
          <cell r="B833" t="str">
            <v>Siding (horizontal; auf Aluminium-Unterkonstruktion)</v>
          </cell>
          <cell r="C833" t="str">
            <v>siding (horizontal; on aluminium substructure) – PREFA</v>
          </cell>
          <cell r="D833" t="str">
            <v>Siding (horizontal ; sur sous-construction en aluminium)</v>
          </cell>
          <cell r="P833" t="str">
            <v>Siding (horizontal; auf Aluminium-Unterkonstruktion)</v>
          </cell>
        </row>
        <row r="834">
          <cell r="A834">
            <v>833</v>
          </cell>
          <cell r="B834" t="str">
            <v>Siding – Produktübersicht</v>
          </cell>
          <cell r="C834" t="str">
            <v>Siding — Product overview</v>
          </cell>
          <cell r="D834" t="str">
            <v>Siding — Aperçu du produit</v>
          </cell>
          <cell r="P834" t="str">
            <v>Siding – Produktübersicht</v>
          </cell>
        </row>
        <row r="835">
          <cell r="A835">
            <v>834</v>
          </cell>
          <cell r="B835" t="str">
            <v>Siding (vertikal)</v>
          </cell>
          <cell r="C835" t="str">
            <v>siding (vertical) – PREFA</v>
          </cell>
          <cell r="D835" t="str">
            <v>Siding (vertical)</v>
          </cell>
          <cell r="P835" t="str">
            <v>Siding (vertikal)</v>
          </cell>
        </row>
        <row r="836">
          <cell r="A836">
            <v>835</v>
          </cell>
          <cell r="B836" t="str">
            <v>Siding (vertikal; auf Aluminium-Unterkonstruktion)</v>
          </cell>
          <cell r="C836" t="str">
            <v>siding (vertical; on aluminium substructure) – PREFA</v>
          </cell>
          <cell r="D836" t="str">
            <v>Siding (vertical ; sur sous-construction en aluminium)</v>
          </cell>
          <cell r="P836" t="str">
            <v>Siding (vertikal; auf Aluminium-Unterkonstruktion)</v>
          </cell>
        </row>
        <row r="837">
          <cell r="A837">
            <v>836</v>
          </cell>
          <cell r="B837" t="str">
            <v>SIDING – ZUBEHÖR</v>
          </cell>
          <cell r="C837" t="str">
            <v>SIDING ACCESSORIES</v>
          </cell>
          <cell r="D837" t="str">
            <v>ACCESSOIRES POUR SIDINGS</v>
          </cell>
          <cell r="E837" t="str">
            <v>ACCESSORI DOGHE</v>
          </cell>
          <cell r="F837" t="str">
            <v>SIDING doplňky</v>
          </cell>
          <cell r="G837" t="str">
            <v>Akcesoria SIDING</v>
          </cell>
          <cell r="H837" t="str">
            <v>SIDING KIEGÉSZÍTŐK</v>
          </cell>
          <cell r="I837" t="str">
            <v>SIDINGS doplnky</v>
          </cell>
          <cell r="J837" t="str">
            <v>SIDING TOEBEHOREN</v>
          </cell>
          <cell r="L837" t="str">
            <v>Fasadpanel - tillbehör</v>
          </cell>
          <cell r="M837" t="str">
            <v>SIDING TILBEHØR</v>
          </cell>
          <cell r="N837" t="str">
            <v>KLEDNINGSTILBEHØR</v>
          </cell>
          <cell r="O837" t="str">
            <v>SIDING PRIBOR</v>
          </cell>
          <cell r="P837" t="str">
            <v>SIDING – ZUBEHÖR</v>
          </cell>
        </row>
        <row r="838">
          <cell r="A838">
            <v>837</v>
          </cell>
          <cell r="B838" t="str">
            <v>Siding.X</v>
          </cell>
          <cell r="C838" t="str">
            <v>Siding.X</v>
          </cell>
          <cell r="D838" t="str">
            <v>Siding.X</v>
          </cell>
          <cell r="E838" t="str">
            <v>Doga.X</v>
          </cell>
          <cell r="F838" t="str">
            <v>Siding X</v>
          </cell>
          <cell r="G838" t="str">
            <v>Siding.X</v>
          </cell>
          <cell r="H838" t="str">
            <v>Siding.X</v>
          </cell>
          <cell r="I838" t="str">
            <v>Siding X</v>
          </cell>
          <cell r="J838" t="str">
            <v>Siding.X</v>
          </cell>
          <cell r="L838" t="str">
            <v>Fasadpanel.X</v>
          </cell>
          <cell r="M838" t="str">
            <v>Siding.X</v>
          </cell>
          <cell r="N838" t="str">
            <v>Kledning.X</v>
          </cell>
          <cell r="O838" t="str">
            <v>Siding.X</v>
          </cell>
          <cell r="P838" t="str">
            <v>Siding.X</v>
          </cell>
        </row>
        <row r="839">
          <cell r="A839">
            <v>838</v>
          </cell>
          <cell r="B839" t="str">
            <v>Spezialsilikon</v>
          </cell>
          <cell r="C839" t="str">
            <v>silicone cartridge</v>
          </cell>
          <cell r="D839" t="str">
            <v>silicone spécial</v>
          </cell>
          <cell r="E839" t="str">
            <v>Cartuccia silicone</v>
          </cell>
          <cell r="F839" t="str">
            <v>Silikon kartuše</v>
          </cell>
          <cell r="G839" t="str">
            <v>kartusz silikonu</v>
          </cell>
          <cell r="H839" t="str">
            <v>szilikon tubus</v>
          </cell>
          <cell r="I839" t="str">
            <v>silikón, kartuša</v>
          </cell>
          <cell r="J839" t="str">
            <v>siliconen cartouche</v>
          </cell>
          <cell r="K839" t="str">
            <v>silikonska kartuša</v>
          </cell>
          <cell r="L839" t="str">
            <v>silikonpatron</v>
          </cell>
          <cell r="M839" t="str">
            <v>silikonepatron</v>
          </cell>
          <cell r="N839" t="str">
            <v>silikontube</v>
          </cell>
          <cell r="P839" t="str">
            <v>Spezialsilikon</v>
          </cell>
        </row>
        <row r="840">
          <cell r="A840">
            <v>839</v>
          </cell>
          <cell r="B840" t="str">
            <v>Sockelknie (Ausladung: 60 mm)</v>
          </cell>
          <cell r="C840" t="str">
            <v>swan neck, 60 mm projection</v>
          </cell>
          <cell r="D840" t="str">
            <v>coude étage (projection : 60 mm)</v>
          </cell>
          <cell r="E840" t="str">
            <v>Spostamento, disassamento 60mm</v>
          </cell>
          <cell r="F840" t="str">
            <v>Soklové koleno, přesah 60mm</v>
          </cell>
          <cell r="G840" t="str">
            <v>Kolano podwójne 60 mm</v>
          </cell>
          <cell r="H840" t="str">
            <v>lábazati elem 60mm előállással</v>
          </cell>
          <cell r="I840" t="str">
            <v>soklové koleno, vybočenie 60 mm</v>
          </cell>
          <cell r="J840" t="str">
            <v>sokkelknie 60 mm reikwijdte</v>
          </cell>
          <cell r="K840" t="str">
            <v>izogibno koleno 60 mm grlo</v>
          </cell>
          <cell r="L840" t="str">
            <v>sockelknä 60 mm utladdning</v>
          </cell>
          <cell r="M840" t="str">
            <v>sokkelknæ 60 mm udhæng</v>
          </cell>
          <cell r="N840" t="str">
            <v>sokkelkne 60 mm radius</v>
          </cell>
          <cell r="P840" t="str">
            <v>Sockelknie (Ausladung: 60 mm)</v>
          </cell>
        </row>
        <row r="841">
          <cell r="A841">
            <v>840</v>
          </cell>
          <cell r="B841" t="str">
            <v>SOCKELKNIE (quadratisch)</v>
          </cell>
          <cell r="D841" t="str">
            <v>COUDE ÉTAGE (carré)</v>
          </cell>
          <cell r="P841" t="str">
            <v>SOCKELKNIE (quadratisch)</v>
          </cell>
        </row>
        <row r="842">
          <cell r="A842">
            <v>841</v>
          </cell>
          <cell r="B842" t="str">
            <v>SOCKELKNIE (rund)</v>
          </cell>
          <cell r="D842" t="str">
            <v>COUDE ÉTAGE (rond)</v>
          </cell>
          <cell r="P842" t="str">
            <v>SOCKELKNIE (rund)</v>
          </cell>
        </row>
        <row r="843">
          <cell r="A843">
            <v>842</v>
          </cell>
          <cell r="B843" t="str">
            <v>Sockelprofil (Länge: 2.500 mm)</v>
          </cell>
          <cell r="C843" t="str">
            <v>base profile; L = 2,500 mm</v>
          </cell>
          <cell r="D843" t="str">
            <v>profil de soubassement (longueur : 2 500 mm)</v>
          </cell>
          <cell r="E843" t="str">
            <v>zoccolo; L = 2500 mm</v>
          </cell>
          <cell r="F843" t="str">
            <v>soklový profil, délka 2500 mm</v>
          </cell>
          <cell r="G843" t="str">
            <v>Profil cokołowy L=2500 mm</v>
          </cell>
          <cell r="H843" t="str">
            <v>párkányprofil H = 2.500 mm</v>
          </cell>
          <cell r="I843" t="str">
            <v>soklový profil, dĺžka 2500 mm</v>
          </cell>
          <cell r="J843" t="str">
            <v>sokkelprofiel L = 2500 mm</v>
          </cell>
          <cell r="L843" t="str">
            <v>sockelprofil L = 2.500 mm</v>
          </cell>
          <cell r="M843" t="str">
            <v>sokkelprofil L = 2.500 mm</v>
          </cell>
          <cell r="N843" t="str">
            <v>sokkelprofil L = 2500 mm</v>
          </cell>
          <cell r="O843" t="str">
            <v>Profil sokla L = 2.500 mm</v>
          </cell>
          <cell r="P843" t="str">
            <v>Sockelprofil (Länge: 2.500 mm)</v>
          </cell>
        </row>
        <row r="844">
          <cell r="A844">
            <v>843</v>
          </cell>
          <cell r="B844" t="str">
            <v>Solarhalter Vario (oder Fix)</v>
          </cell>
          <cell r="C844" t="str">
            <v>Vario (or Fix) solar bracket</v>
          </cell>
          <cell r="D844" t="str">
            <v>support solaire Vario (ou Fix)</v>
          </cell>
          <cell r="F844" t="str">
            <v>Solární držák Vario (nebo Fix)</v>
          </cell>
          <cell r="P844" t="str">
            <v>Solarhalter Vario (oder Fix)</v>
          </cell>
        </row>
        <row r="845">
          <cell r="A845">
            <v>844</v>
          </cell>
          <cell r="B845" t="str">
            <v>Solarluke</v>
          </cell>
          <cell r="C845" t="str">
            <v>roof conduit without protective sleeve
with protective sleeve: max. diameter 35 mm/10 mm</v>
          </cell>
          <cell r="D845" t="str">
            <v>chatière pour panneaux solaires</v>
          </cell>
          <cell r="F845" t="str">
            <v>Solar haubna bez ochranných průchodek, průchodky max Ø 35mm/10mm</v>
          </cell>
          <cell r="P845" t="str">
            <v>Solarluke</v>
          </cell>
        </row>
        <row r="846">
          <cell r="A846">
            <v>845</v>
          </cell>
          <cell r="B846" t="str">
            <v>Sonderfarbe</v>
          </cell>
          <cell r="D846" t="str">
            <v>couleur spéciale</v>
          </cell>
          <cell r="P846" t="str">
            <v>Sonderfarbe</v>
          </cell>
        </row>
        <row r="847">
          <cell r="A847">
            <v>846</v>
          </cell>
          <cell r="B847" t="str">
            <v>SONDERRINNENWINKEL – 2D</v>
          </cell>
          <cell r="D847" t="str">
            <v>ÉQUERRE DE GOUTTIÈRE RÉALISÉE SUR COMMANDE (2D)</v>
          </cell>
          <cell r="P847" t="str">
            <v>SONDERRINNENWINKEL – 2D</v>
          </cell>
        </row>
        <row r="848">
          <cell r="A848">
            <v>847</v>
          </cell>
          <cell r="B848" t="str">
            <v>SONDERWASSERFANGKASTEN</v>
          </cell>
          <cell r="D848" t="str">
            <v>BOÎTE À EAU RÉALISÉE SUR COMMANDE</v>
          </cell>
          <cell r="P848" t="str">
            <v>SONDERWASSERFANGKASTEN</v>
          </cell>
        </row>
        <row r="849">
          <cell r="A849">
            <v>848</v>
          </cell>
          <cell r="B849" t="str">
            <v>Sparren</v>
          </cell>
          <cell r="C849" t="str">
            <v>rafter</v>
          </cell>
          <cell r="D849" t="str">
            <v>chevron</v>
          </cell>
          <cell r="F849" t="str">
            <v>krokev</v>
          </cell>
          <cell r="P849" t="str">
            <v>Sparren</v>
          </cell>
        </row>
        <row r="850">
          <cell r="A850">
            <v>849</v>
          </cell>
          <cell r="B850" t="str">
            <v>Sparrenabdeckung</v>
          </cell>
          <cell r="C850" t="str">
            <v>rafter cover</v>
          </cell>
          <cell r="D850" t="str">
            <v>tôle de protection pour chevron</v>
          </cell>
          <cell r="F850" t="str">
            <v>zakrytí krokve</v>
          </cell>
          <cell r="P850" t="str">
            <v>Sparrenabdeckung</v>
          </cell>
        </row>
        <row r="851">
          <cell r="A851">
            <v>850</v>
          </cell>
          <cell r="B851" t="str">
            <v>Speiereinmündung</v>
          </cell>
          <cell r="C851" t="str">
            <v>parapet outlet downpipe connector</v>
          </cell>
          <cell r="D851" t="str">
            <v>embranchement d’évacuation rond pour toits plats</v>
          </cell>
          <cell r="E851" t="str">
            <v>Bocchettone da incasso troncoconico</v>
          </cell>
          <cell r="F851" t="str">
            <v>Fasádní kotlík se zaústěním</v>
          </cell>
          <cell r="G851" t="str">
            <v>Wylot zlewiskowy</v>
          </cell>
          <cell r="H851" t="str">
            <v>attikafal vízgyűjtő üst</v>
          </cell>
          <cell r="I851" t="str">
            <v>fasádny kotlík so zaústením pre strešný chrlič</v>
          </cell>
          <cell r="J851" t="str">
            <v>spuwinmonding</v>
          </cell>
          <cell r="K851" t="str">
            <v xml:space="preserve">Nastavek za izliv </v>
          </cell>
          <cell r="L851" t="str">
            <v>vägganslutning</v>
          </cell>
          <cell r="M851" t="str">
            <v>tagrendetilslutning</v>
          </cell>
          <cell r="N851" t="str">
            <v>nedløpsåpning</v>
          </cell>
          <cell r="P851" t="str">
            <v>Speiereinmündung</v>
          </cell>
        </row>
        <row r="852">
          <cell r="A852">
            <v>851</v>
          </cell>
          <cell r="B852" t="str">
            <v>Spezialkleber</v>
          </cell>
          <cell r="C852" t="str">
            <v>special adhesive</v>
          </cell>
          <cell r="D852" t="str">
            <v>colle spéciale</v>
          </cell>
          <cell r="F852" t="str">
            <v>speciální lepidlo</v>
          </cell>
          <cell r="P852" t="str">
            <v>Spezialkleber</v>
          </cell>
        </row>
        <row r="853">
          <cell r="A853">
            <v>852</v>
          </cell>
          <cell r="B853" t="str">
            <v>Spezialkleberset</v>
          </cell>
          <cell r="C853" t="str">
            <v>special adhesive kit</v>
          </cell>
          <cell r="D853" t="str">
            <v>kit d’assemblage</v>
          </cell>
          <cell r="E853" t="str">
            <v>Set di colla speciale</v>
          </cell>
          <cell r="F853" t="str">
            <v>Speziální lepící sada</v>
          </cell>
          <cell r="G853" t="str">
            <v>specjalny zestaw klejący</v>
          </cell>
          <cell r="H853" t="str">
            <v>speciális ragasztó készlet</v>
          </cell>
          <cell r="I853" t="str">
            <v>špeciálna lepiaca súprava</v>
          </cell>
          <cell r="J853" t="str">
            <v>speciale lijmset</v>
          </cell>
          <cell r="K853" t="str">
            <v>specialni lepilni set</v>
          </cell>
          <cell r="L853" t="str">
            <v>speciallimsats</v>
          </cell>
          <cell r="M853" t="str">
            <v>specialklæbersæt</v>
          </cell>
          <cell r="N853" t="str">
            <v>spesiallimsett</v>
          </cell>
          <cell r="P853" t="str">
            <v>Spezialkleberset</v>
          </cell>
        </row>
        <row r="854">
          <cell r="A854">
            <v>853</v>
          </cell>
          <cell r="B854" t="str">
            <v>Sprache</v>
          </cell>
          <cell r="C854" t="str">
            <v>Language</v>
          </cell>
          <cell r="D854" t="str">
            <v>langue</v>
          </cell>
          <cell r="E854" t="str">
            <v>Lingua</v>
          </cell>
          <cell r="F854" t="str">
            <v>jazyk</v>
          </cell>
          <cell r="G854" t="str">
            <v>Polski</v>
          </cell>
          <cell r="H854" t="str">
            <v>Nyelv</v>
          </cell>
          <cell r="I854" t="str">
            <v>Jazyk</v>
          </cell>
          <cell r="J854" t="str">
            <v>Taal</v>
          </cell>
          <cell r="K854" t="str">
            <v>jezik</v>
          </cell>
          <cell r="L854" t="str">
            <v>Språk</v>
          </cell>
          <cell r="M854" t="str">
            <v>Sprog</v>
          </cell>
          <cell r="N854" t="str">
            <v>Språk</v>
          </cell>
          <cell r="O854" t="str">
            <v>Jezik</v>
          </cell>
          <cell r="P854" t="str">
            <v>Sprache</v>
          </cell>
        </row>
        <row r="855">
          <cell r="A855">
            <v>854</v>
          </cell>
          <cell r="B855" t="str">
            <v>Spreizring</v>
          </cell>
          <cell r="C855" t="str">
            <v>expander ring</v>
          </cell>
          <cell r="D855" t="str">
            <v>anneau d’écartement (circlip)</v>
          </cell>
          <cell r="F855" t="str">
            <v>rozpěrný kruh</v>
          </cell>
          <cell r="P855" t="str">
            <v>Spreizring</v>
          </cell>
        </row>
        <row r="856">
          <cell r="A856">
            <v>855</v>
          </cell>
          <cell r="B856" t="str">
            <v>Stahlblech (verzinkt; Stärke: 0,8 mm)</v>
          </cell>
          <cell r="C856" t="str">
            <v>galvanised steel sheet (s = 0,8 mm)</v>
          </cell>
          <cell r="D856" t="str">
            <v>tôle en acier galvanisée (épaisseur : 0,8 mm)</v>
          </cell>
          <cell r="P856" t="str">
            <v>Stahlblech (verzinkt; Stärke: 0,8 mm)</v>
          </cell>
        </row>
        <row r="857">
          <cell r="A857">
            <v>856</v>
          </cell>
          <cell r="B857" t="str">
            <v>Stand:</v>
          </cell>
          <cell r="C857" t="str">
            <v>Version:</v>
          </cell>
          <cell r="D857" t="str">
            <v>Version :</v>
          </cell>
          <cell r="E857" t="str">
            <v>Aggiornato:</v>
          </cell>
          <cell r="F857" t="str">
            <v>Stav:</v>
          </cell>
          <cell r="G857" t="str">
            <v>Wersja:</v>
          </cell>
          <cell r="H857" t="str">
            <v>Állapot:</v>
          </cell>
          <cell r="I857" t="str">
            <v>Stav:</v>
          </cell>
          <cell r="J857" t="str">
            <v>Versie:</v>
          </cell>
          <cell r="K857" t="str">
            <v>Različica:</v>
          </cell>
          <cell r="L857" t="str">
            <v>Uppdaterad:</v>
          </cell>
          <cell r="M857" t="str">
            <v>Stand:</v>
          </cell>
          <cell r="N857" t="str">
            <v>Stand:</v>
          </cell>
          <cell r="O857" t="str">
            <v>Stanje:</v>
          </cell>
          <cell r="P857" t="str">
            <v>Stand:</v>
          </cell>
        </row>
        <row r="858">
          <cell r="A858">
            <v>857</v>
          </cell>
          <cell r="B858" t="str">
            <v>STAND:</v>
          </cell>
          <cell r="C858" t="str">
            <v>VERSION:</v>
          </cell>
          <cell r="D858" t="str">
            <v>VERSION :</v>
          </cell>
          <cell r="F858" t="str">
            <v>STAV:</v>
          </cell>
          <cell r="P858" t="str">
            <v>STAND:</v>
          </cell>
        </row>
        <row r="859">
          <cell r="A859">
            <v>858</v>
          </cell>
          <cell r="B859" t="str">
            <v>Stand:</v>
          </cell>
          <cell r="C859" t="str">
            <v>Version:</v>
          </cell>
          <cell r="D859" t="str">
            <v>Version :</v>
          </cell>
          <cell r="E859" t="str">
            <v>Aggiornato:</v>
          </cell>
          <cell r="F859" t="str">
            <v>Stav:</v>
          </cell>
          <cell r="G859" t="str">
            <v>Wersja:</v>
          </cell>
          <cell r="H859" t="str">
            <v>Állapot:</v>
          </cell>
          <cell r="I859" t="str">
            <v>Stav:</v>
          </cell>
          <cell r="J859" t="str">
            <v>Stand:_SW</v>
          </cell>
          <cell r="K859" t="str">
            <v>stand:</v>
          </cell>
          <cell r="L859" t="str">
            <v>Različica:</v>
          </cell>
          <cell r="P859" t="str">
            <v>Stand:</v>
          </cell>
        </row>
        <row r="860">
          <cell r="A860">
            <v>859</v>
          </cell>
          <cell r="B860" t="str">
            <v>Standardfarbe</v>
          </cell>
          <cell r="C860" t="str">
            <v>standard color</v>
          </cell>
          <cell r="D860" t="str">
            <v>couleur standard</v>
          </cell>
          <cell r="E860" t="str">
            <v>colore standard</v>
          </cell>
          <cell r="F860" t="str">
            <v>Standardní barva</v>
          </cell>
          <cell r="G860" t="str">
            <v>standardowym kolorem</v>
          </cell>
          <cell r="H860" t="str">
            <v>standard szín</v>
          </cell>
          <cell r="I860" t="str">
            <v>Štandardná farba</v>
          </cell>
          <cell r="J860" t="str">
            <v>Standaardkleur</v>
          </cell>
          <cell r="L860" t="str">
            <v>Standardfärg</v>
          </cell>
          <cell r="M860" t="str">
            <v>Standardfarve</v>
          </cell>
          <cell r="N860" t="str">
            <v>Standardfarge</v>
          </cell>
          <cell r="O860" t="str">
            <v>Standardna boja</v>
          </cell>
          <cell r="P860" t="str">
            <v>Standardfarbe</v>
          </cell>
        </row>
        <row r="861">
          <cell r="A861">
            <v>860</v>
          </cell>
          <cell r="B861" t="str">
            <v>Standrohr mit Reinigungsöffnung</v>
          </cell>
          <cell r="C861" t="str">
            <v>straight downpipe with access pipe</v>
          </cell>
          <cell r="D861" t="str">
            <v>dauphin avec porte de nettoyage</v>
          </cell>
          <cell r="E861" t="str">
            <v>Terminale con apertura di ispezione</v>
          </cell>
          <cell r="F861" t="str">
            <v>Zaústění svodu do kanalizace s otvorem na čištění</v>
          </cell>
          <cell r="G861" t="str">
            <v>Rura stojakowa z otworem rewizyjnym</v>
          </cell>
          <cell r="H861" t="str">
            <v>állványcső tisztítónyílással</v>
          </cell>
          <cell r="I861" t="str">
            <v>zvod s čistiacim otvorom</v>
          </cell>
          <cell r="J861" t="str">
            <v>staande buis met reinigingsopening</v>
          </cell>
          <cell r="K861" t="str">
            <v>jeklena izlivna cev z odprtino za čiščenje</v>
          </cell>
          <cell r="L861" t="str">
            <v>stuprör med rengöringslucka</v>
          </cell>
          <cell r="M861" t="str">
            <v>standrør med rengøringsåbning</v>
          </cell>
          <cell r="N861" t="str">
            <v>nedløpsrør med rengjøringsåpning</v>
          </cell>
          <cell r="P861" t="str">
            <v>Standrohr mit Reinigungsöffnung</v>
          </cell>
        </row>
        <row r="862">
          <cell r="A862">
            <v>861</v>
          </cell>
          <cell r="B862" t="str">
            <v>Standrohrkappe</v>
          </cell>
          <cell r="C862" t="str">
            <v>standpipe cap</v>
          </cell>
          <cell r="D862" t="str">
            <v>collerette</v>
          </cell>
          <cell r="E862" t="str">
            <v>Copribicchiere per terminale</v>
          </cell>
          <cell r="F862" t="str">
            <v>Přechodka na zaústění svodu</v>
          </cell>
          <cell r="G862" t="str">
            <v>Rozeta</v>
          </cell>
          <cell r="H862" t="str">
            <v>állványcső-csőkarika</v>
          </cell>
          <cell r="I862" t="str">
            <v>zvodová prechodka</v>
          </cell>
          <cell r="J862" t="str">
            <v>staande buiskap</v>
          </cell>
          <cell r="K862" t="str">
            <v>rozeta s svitkom</v>
          </cell>
          <cell r="L862" t="str">
            <v>krage till brunnsutkastare</v>
          </cell>
          <cell r="M862" t="str">
            <v>standrørkappe</v>
          </cell>
          <cell r="N862" t="str">
            <v>krage til nedløpsrør</v>
          </cell>
          <cell r="P862" t="str">
            <v>Standrohrkappe</v>
          </cell>
        </row>
        <row r="863">
          <cell r="A863">
            <v>862</v>
          </cell>
          <cell r="B863" t="str">
            <v>Startplatte (1,48 Stk./m; 40 Stk./Karton)</v>
          </cell>
          <cell r="C863" t="str">
            <v>leading plate (1.48 pc./m, 40 pc./box)</v>
          </cell>
          <cell r="D863" t="str">
            <v>demi-losange de départ (1,48 par mètre ; 40 par carton)</v>
          </cell>
          <cell r="E863" t="str">
            <v>Scaglia 44 di partenza (1,48 pz./m, 40 pz./cf.)</v>
          </cell>
          <cell r="F863" t="str">
            <v>Startovací šablona (1,48 ks./bm, 40 ks./balení)</v>
          </cell>
          <cell r="G863" t="str">
            <v>Dachówka początkowa (1,48 szt./mb, 40 szt./opak.)</v>
          </cell>
          <cell r="H863" t="str">
            <v>indítóelem (1,48 db./fm, 40 db/doboz)</v>
          </cell>
          <cell r="I863" t="str">
            <v>štartovacia šablóna (1,48 ks/bm, 40 ks/kart.)</v>
          </cell>
          <cell r="J863" t="str">
            <v>beginplaat (1,48 stks./m1, 40 stks./doos)</v>
          </cell>
          <cell r="K863" t="str">
            <v>začetna plošča (1,48 kos/tm, 40 kos/škatlo)</v>
          </cell>
          <cell r="L863" t="str">
            <v>startplatta (1,48 st./lpm, 40 st./kart.)</v>
          </cell>
          <cell r="M863" t="str">
            <v>startplade (1,48 stk./lbm, 40 stk./kart.)</v>
          </cell>
          <cell r="N863" t="str">
            <v>startplate (1,48 stk./lm, 40 stk./kart.)</v>
          </cell>
          <cell r="P863" t="str">
            <v>Startplatte (1,48 Stk./m; 40 Stk./Karton)</v>
          </cell>
        </row>
        <row r="864">
          <cell r="A864">
            <v>863</v>
          </cell>
          <cell r="B864" t="str">
            <v>Startplatte (2,2 Stk./m; 100 Stk./Karton)</v>
          </cell>
          <cell r="C864" t="str">
            <v>leading plate (2.2 pc./m, 100 pc./box)</v>
          </cell>
          <cell r="D864" t="str">
            <v>demi-losange de départ (2,2 par mètre ; 100 par carton)</v>
          </cell>
          <cell r="E864" t="str">
            <v>Scaglia 29 di partenza (2,2 pz./m, 100 pz./cf.)</v>
          </cell>
          <cell r="F864" t="str">
            <v>Startovací šablona (2,2 ks./bm, 100 ks./balení)</v>
          </cell>
          <cell r="G864" t="str">
            <v>Dachówka początkowa (2,2 szt./mb, 100 szt./opak.)</v>
          </cell>
          <cell r="H864" t="str">
            <v>indítóelem (2,2 db./fm, 100 db/doboz)</v>
          </cell>
          <cell r="I864" t="str">
            <v>štartovacia šablóna (2,2 ks/bm, 100 ks/kart.)</v>
          </cell>
          <cell r="J864" t="str">
            <v>beginplaat (2,2 stks./m1, 100 stks./doos)</v>
          </cell>
          <cell r="K864" t="str">
            <v>začetna plošča (2,2 kos/tm, 100 kos/škatlo)</v>
          </cell>
          <cell r="L864" t="str">
            <v>startplatta (2,2 st./lpm, 100 st./kart.)</v>
          </cell>
          <cell r="M864" t="str">
            <v>startplade (2,2 stk./lbm, 100 stk./kart.)</v>
          </cell>
          <cell r="N864" t="str">
            <v>startplate (2,2 stk./lm, 100 stk./kart.)</v>
          </cell>
          <cell r="P864" t="str">
            <v>Startplatte (2,2 Stk./m; 100 Stk./Karton)</v>
          </cell>
        </row>
        <row r="865">
          <cell r="A865">
            <v>864</v>
          </cell>
          <cell r="B865" t="str">
            <v>Startplatte für Dachraute</v>
          </cell>
          <cell r="C865" t="str">
            <v>leading plate for rhomboid roof tile</v>
          </cell>
          <cell r="D865" t="str">
            <v>demi-losange de départ</v>
          </cell>
          <cell r="F865" t="str">
            <v>startovací šablona</v>
          </cell>
          <cell r="P865" t="str">
            <v>Startplatte für Dachraute</v>
          </cell>
        </row>
        <row r="866">
          <cell r="A866">
            <v>865</v>
          </cell>
          <cell r="B866" t="str">
            <v>Startplatte für Dachraute 29 × 29</v>
          </cell>
          <cell r="C866" t="str">
            <v>leading plate for rhomboid roof tile 29 × 29</v>
          </cell>
          <cell r="D866" t="str">
            <v>demi-losange de départ 29 × 29</v>
          </cell>
          <cell r="F866" t="str">
            <v>startovací šablona 29x29</v>
          </cell>
          <cell r="P866" t="str">
            <v>Startplatte für Dachraute 29 × 29</v>
          </cell>
        </row>
        <row r="867">
          <cell r="A867">
            <v>866</v>
          </cell>
          <cell r="B867" t="str">
            <v>Startplatte für Dachraute 44 × 44</v>
          </cell>
          <cell r="C867" t="str">
            <v>leading plate for rhomboid roof tile 44 × 44</v>
          </cell>
          <cell r="D867" t="str">
            <v>demi-losange de départ 44 × 44</v>
          </cell>
          <cell r="F867" t="str">
            <v>startovací šablona 44x44</v>
          </cell>
          <cell r="P867" t="str">
            <v>Startplatte für Dachraute 44 × 44</v>
          </cell>
        </row>
        <row r="868">
          <cell r="A868">
            <v>867</v>
          </cell>
          <cell r="B868" t="str">
            <v>Startplatte für Wandraute</v>
          </cell>
          <cell r="C868" t="str">
            <v>leading plate for rhomboid façade tile (PREFA)</v>
          </cell>
          <cell r="D868" t="str">
            <v>demi-losange de départ (façade)</v>
          </cell>
          <cell r="P868" t="str">
            <v>Startplatte für Wandraute</v>
          </cell>
        </row>
        <row r="869">
          <cell r="A869">
            <v>868</v>
          </cell>
          <cell r="B869" t="str">
            <v>Startprofil</v>
          </cell>
          <cell r="C869" t="str">
            <v>starter profile (PREFA)</v>
          </cell>
          <cell r="D869" t="str">
            <v>profil de départ</v>
          </cell>
          <cell r="P869" t="str">
            <v>Startprofil</v>
          </cell>
        </row>
        <row r="870">
          <cell r="A870">
            <v>869</v>
          </cell>
          <cell r="B870" t="str">
            <v>Startprofil für Profilwelle</v>
          </cell>
          <cell r="C870" t="str">
            <v>starter profile for ripple profile (PREFA)</v>
          </cell>
          <cell r="D870" t="str">
            <v>profil de départ pour profil sinus</v>
          </cell>
          <cell r="P870" t="str">
            <v>Startprofil für Profilwelle</v>
          </cell>
        </row>
        <row r="871">
          <cell r="A871">
            <v>870</v>
          </cell>
          <cell r="B871" t="str">
            <v>Startprofil für Zackenprofil</v>
          </cell>
          <cell r="C871" t="str">
            <v>starter profile for serrated profile (PREFA)</v>
          </cell>
          <cell r="D871" t="str">
            <v>profil de départ pour profil triangle</v>
          </cell>
          <cell r="P871" t="str">
            <v>Startprofil für Zackenprofil</v>
          </cell>
        </row>
        <row r="872">
          <cell r="A872">
            <v>871</v>
          </cell>
          <cell r="B872" t="str">
            <v>Startprofil (Länge: 2.000 mm)</v>
          </cell>
          <cell r="C872" t="str">
            <v>starter profile; L = 2,000 mm</v>
          </cell>
          <cell r="D872" t="str">
            <v>profil de départ (longueur : 2 000 mm)</v>
          </cell>
          <cell r="E872" t="str">
            <v>profilo di partenza; L = 2000 mm</v>
          </cell>
          <cell r="F872" t="str">
            <v>startovací profil, délka 2000 mm</v>
          </cell>
          <cell r="G872" t="str">
            <v>Profil początkowy L=2000 mm</v>
          </cell>
          <cell r="H872" t="str">
            <v>indítóprofil H = 2.000 mm</v>
          </cell>
          <cell r="I872" t="str">
            <v>štartovací, vonkajší profil, dĺžka 2000 mm</v>
          </cell>
          <cell r="J872" t="str">
            <v>beginprofiel L = 2000 mm</v>
          </cell>
          <cell r="L872" t="str">
            <v>startprofil L = 2.000 mm</v>
          </cell>
          <cell r="M872" t="str">
            <v>startprofil L = 2.000 mm</v>
          </cell>
          <cell r="N872" t="str">
            <v>startprofil L = 2000 mm</v>
          </cell>
          <cell r="O872" t="str">
            <v>Početni profil L = 2.000 mm</v>
          </cell>
          <cell r="P872" t="str">
            <v>Startprofil (Länge: 2.000 mm)</v>
          </cell>
        </row>
        <row r="873">
          <cell r="A873">
            <v>872</v>
          </cell>
          <cell r="B873" t="str">
            <v>Steckleiste</v>
          </cell>
          <cell r="C873" t="str">
            <v>insertion profile (PREFA)</v>
          </cell>
          <cell r="D873" t="str">
            <v>profil de jonction</v>
          </cell>
          <cell r="P873" t="str">
            <v>Steckleiste</v>
          </cell>
        </row>
        <row r="874">
          <cell r="A874">
            <v>873</v>
          </cell>
          <cell r="B874" t="str">
            <v>Steckleiste (Länge: 2.000 mm)</v>
          </cell>
          <cell r="C874" t="str">
            <v>insertion profile; L = 2,000 mm</v>
          </cell>
          <cell r="D874" t="str">
            <v>profil de jonction (longueur : 2 000 mm)</v>
          </cell>
          <cell r="E874" t="str">
            <v>listello a innesto; L = 2000 mm</v>
          </cell>
          <cell r="F874" t="str">
            <v>příponka ostění, délka 2000 mm</v>
          </cell>
          <cell r="G874" t="str">
            <v>Listwa L=2000 mm</v>
          </cell>
          <cell r="H874" t="str">
            <v>csatlakozó léc H = 2.000 mm</v>
          </cell>
          <cell r="I874" t="str">
            <v>plech na ostenie, dĺžka 2000 mm</v>
          </cell>
          <cell r="J874" t="str">
            <v>steekframe L = 2000 mm</v>
          </cell>
          <cell r="L874" t="str">
            <v>instickslist L = 2.000 mm</v>
          </cell>
          <cell r="M874" t="str">
            <v>stikliste L = 2.000 mm</v>
          </cell>
          <cell r="N874" t="str">
            <v>innstikkslist L = 2000 mm</v>
          </cell>
          <cell r="O874" t="str">
            <v>Utična lajsna L = 2.000 mm</v>
          </cell>
          <cell r="P874" t="str">
            <v>Steckleiste (Länge: 2.000 mm)</v>
          </cell>
        </row>
        <row r="875">
          <cell r="A875">
            <v>874</v>
          </cell>
          <cell r="B875" t="str">
            <v>Stiefelfalz</v>
          </cell>
          <cell r="C875" t="str">
            <v>Swiss seam</v>
          </cell>
          <cell r="D875" t="str">
            <v>agrafe grisonne</v>
          </cell>
          <cell r="F875" t="str">
            <v>koutová drážka (kapsa)</v>
          </cell>
          <cell r="P875" t="str">
            <v>Stiefelfalz</v>
          </cell>
        </row>
        <row r="876">
          <cell r="A876">
            <v>875</v>
          </cell>
          <cell r="B876" t="str">
            <v>Stirnbrett</v>
          </cell>
          <cell r="C876" t="str">
            <v>bargeboard</v>
          </cell>
          <cell r="D876" t="str">
            <v>bordure de rive</v>
          </cell>
          <cell r="F876" t="str">
            <v>čelní prkno</v>
          </cell>
          <cell r="P876" t="str">
            <v>Stirnbrett</v>
          </cell>
        </row>
        <row r="877">
          <cell r="A877">
            <v>876</v>
          </cell>
          <cell r="B877" t="str">
            <v>Stirnbretthaken für Dachrinnen</v>
          </cell>
          <cell r="C877" t="str">
            <v>bargeboard bracket for gutters</v>
          </cell>
          <cell r="D877" t="str">
            <v>crochet de larmier pour gouttières</v>
          </cell>
          <cell r="E877" t="str">
            <v>Staffa portacanale per montaggio su frontalino</v>
          </cell>
          <cell r="F877" t="str">
            <v>Žlabový hák římsový</v>
          </cell>
          <cell r="G877" t="str">
            <v>Hak rynnowy doczołowy</v>
          </cell>
          <cell r="H877" t="str">
            <v>szár nélküli csatornatartó</v>
          </cell>
          <cell r="I877" t="str">
            <v>rímsový hák pre polkruhové zľaby</v>
          </cell>
          <cell r="J877" t="str">
            <v>kopplaathaak voor dakgoten</v>
          </cell>
          <cell r="K877" t="str">
            <v>žlebna kljuka za čelno desko</v>
          </cell>
          <cell r="L877" t="str">
            <v>PREFA-rännhake för takränna</v>
          </cell>
          <cell r="M877" t="str">
            <v>sternbrætkrog til tagrender</v>
          </cell>
          <cell r="N877" t="str">
            <v>vindski-fester for takrenner</v>
          </cell>
          <cell r="P877" t="str">
            <v>Stirnbretthaken für Dachrinnen</v>
          </cell>
        </row>
        <row r="878">
          <cell r="A878">
            <v>877</v>
          </cell>
          <cell r="B878" t="str">
            <v>Stirnbretthaken für Kastenrinnen</v>
          </cell>
          <cell r="C878" t="str">
            <v>bargeboard bracket for box gutters</v>
          </cell>
          <cell r="D878" t="str">
            <v>crochet de larmier pour gouttières carrées</v>
          </cell>
          <cell r="E878" t="str">
            <v>Staffa portacanale quadro per fissaggio su frontalino</v>
          </cell>
          <cell r="F878" t="str">
            <v>Žlabový hák římsový pro hranaté žlaby</v>
          </cell>
          <cell r="G878" t="str">
            <v>Hak rynnowy połaciowy</v>
          </cell>
          <cell r="H878" t="str">
            <v>szár nélküli csatornatartó négyszögszelvényű csatornához</v>
          </cell>
          <cell r="I878" t="str">
            <v>rímsový hák pre hranaté zľaby</v>
          </cell>
          <cell r="J878" t="str">
            <v>kopplaathaak voor bakgoten</v>
          </cell>
          <cell r="K878" t="str">
            <v>kljuka pravokotna za čelno desko</v>
          </cell>
          <cell r="L878" t="str">
            <v>PREFA-rännhake för lådränna</v>
          </cell>
          <cell r="M878" t="str">
            <v>sternbrætkrog til kasserende</v>
          </cell>
          <cell r="N878" t="str">
            <v>vindski-fester for firkantrenne</v>
          </cell>
          <cell r="P878" t="str">
            <v>Stirnbretthaken für Kastenrinnen</v>
          </cell>
        </row>
        <row r="879">
          <cell r="A879">
            <v>878</v>
          </cell>
          <cell r="B879" t="str">
            <v>Stk.</v>
          </cell>
          <cell r="C879" t="str">
            <v>pc.</v>
          </cell>
          <cell r="D879" t="str">
            <v>pc.</v>
          </cell>
          <cell r="E879" t="str">
            <v>Pz</v>
          </cell>
          <cell r="F879" t="str">
            <v>KS</v>
          </cell>
          <cell r="G879" t="str">
            <v>szt.</v>
          </cell>
          <cell r="H879" t="str">
            <v>db</v>
          </cell>
          <cell r="I879" t="str">
            <v>ks</v>
          </cell>
          <cell r="J879" t="str">
            <v>STKS</v>
          </cell>
          <cell r="K879" t="str">
            <v>kos</v>
          </cell>
          <cell r="L879" t="str">
            <v>st.</v>
          </cell>
          <cell r="M879" t="str">
            <v>STK.</v>
          </cell>
          <cell r="N879" t="str">
            <v>Stk.</v>
          </cell>
          <cell r="O879" t="str">
            <v>KOM</v>
          </cell>
          <cell r="P879" t="str">
            <v>Stk.</v>
          </cell>
        </row>
        <row r="880">
          <cell r="A880">
            <v>879</v>
          </cell>
          <cell r="B880" t="str">
            <v>Stockschraube M12 (350 mm)</v>
          </cell>
          <cell r="C880" t="str">
            <v>hanger bolt M12 × 350 mm</v>
          </cell>
          <cell r="D880" t="str">
            <v>vis M12 à double filetage (350 mm)</v>
          </cell>
          <cell r="F880" t="str">
            <v>vrutošroub M12x 350 mm</v>
          </cell>
          <cell r="P880" t="str">
            <v>Stockschraube M12 (350 mm)</v>
          </cell>
        </row>
        <row r="881">
          <cell r="A881">
            <v>880</v>
          </cell>
          <cell r="B881" t="str">
            <v>Stoßblech</v>
          </cell>
          <cell r="C881" t="str">
            <v>joint connection (PREFA)</v>
          </cell>
          <cell r="D881" t="str">
            <v>profil de raccord T</v>
          </cell>
          <cell r="P881" t="str">
            <v>Stoßblech</v>
          </cell>
        </row>
        <row r="882">
          <cell r="A882">
            <v>881</v>
          </cell>
          <cell r="B882" t="str">
            <v>Stoßblech (Länge: 2.000 mm)</v>
          </cell>
          <cell r="C882" t="str">
            <v>joint connection; L = 2,000 mm</v>
          </cell>
          <cell r="D882" t="str">
            <v>profil de raccord T (longueur : 2 000 mm)</v>
          </cell>
          <cell r="E882" t="str">
            <v>profilo di battuta; L = 2000 mm</v>
          </cell>
          <cell r="F882" t="str">
            <v>dělící profil, délka 2000 mm</v>
          </cell>
          <cell r="G882" t="str">
            <v>Blacha stykowa L=2000 mm</v>
          </cell>
          <cell r="H882" t="str">
            <v>illesztőprofil H = 2.000 mm</v>
          </cell>
          <cell r="I882" t="str">
            <v>stykový plech, dĺžka 2000 mm</v>
          </cell>
          <cell r="J882" t="str">
            <v>stootplaat L = 2000 mm</v>
          </cell>
          <cell r="L882" t="str">
            <v>skarvplåt L = 2.000 mm</v>
          </cell>
          <cell r="M882" t="str">
            <v>stødplade L = 2.000 mm</v>
          </cell>
          <cell r="N882" t="str">
            <v>laskeplate L = 2000 mm</v>
          </cell>
          <cell r="O882" t="str">
            <v>Sudarni lim L = 2.000 mm</v>
          </cell>
          <cell r="P882" t="str">
            <v>Stoßblech (Länge: 2.000 mm)</v>
          </cell>
        </row>
        <row r="883">
          <cell r="A883">
            <v>882</v>
          </cell>
          <cell r="B883" t="str">
            <v>Stoßverbinder</v>
          </cell>
          <cell r="C883" t="str">
            <v>joint connector</v>
          </cell>
          <cell r="D883" t="str">
            <v>profil de liaison</v>
          </cell>
          <cell r="P883" t="str">
            <v>Stoßverbinder</v>
          </cell>
        </row>
        <row r="884">
          <cell r="A884">
            <v>883</v>
          </cell>
          <cell r="B884" t="str">
            <v>Stoßverbinder (Länge: 150 mm)</v>
          </cell>
          <cell r="C884" t="str">
            <v>joint connector; L = 150 mm</v>
          </cell>
          <cell r="D884" t="str">
            <v>profil de liaison (longueur : 150 mm)</v>
          </cell>
          <cell r="E884" t="str">
            <v>giunto per gocciolatoio; L = 150 mm</v>
          </cell>
          <cell r="F884" t="str">
            <v>spojka okapnic, délka 150 mm</v>
          </cell>
          <cell r="G884" t="str">
            <v>Łącznik czołowy do elementu fasady L=150 mm</v>
          </cell>
          <cell r="H884" t="str">
            <v>illesztőlemez H = 150 mm</v>
          </cell>
          <cell r="I884" t="str">
            <v>panelová spojka, dĺžka 150 mm</v>
          </cell>
          <cell r="J884" t="str">
            <v>stootverbinding L = 150 mm</v>
          </cell>
          <cell r="L884" t="str">
            <v>stötanslutning L = 150 mm</v>
          </cell>
          <cell r="M884" t="str">
            <v>stødforbinder L = 150 mm</v>
          </cell>
          <cell r="N884" t="str">
            <v>støtforbinder L = 150 mm</v>
          </cell>
          <cell r="O884" t="str">
            <v>Spojni element L=150mm</v>
          </cell>
          <cell r="P884" t="str">
            <v>Stoßverbinder (Länge: 150 mm)</v>
          </cell>
        </row>
        <row r="885">
          <cell r="A885">
            <v>884</v>
          </cell>
          <cell r="B885" t="str">
            <v>Straße:</v>
          </cell>
          <cell r="C885" t="str">
            <v>Street:</v>
          </cell>
          <cell r="D885" t="str">
            <v>Adresse :</v>
          </cell>
          <cell r="E885" t="str">
            <v>Via:</v>
          </cell>
          <cell r="F885" t="str">
            <v>Ulice:</v>
          </cell>
          <cell r="G885" t="str">
            <v>Ulica:</v>
          </cell>
          <cell r="H885" t="str">
            <v>Utca:</v>
          </cell>
          <cell r="I885" t="str">
            <v>Ulica:</v>
          </cell>
          <cell r="J885" t="str">
            <v>Straat:</v>
          </cell>
          <cell r="K885" t="str">
            <v>Ulica</v>
          </cell>
          <cell r="L885" t="str">
            <v>Gatuadress:</v>
          </cell>
          <cell r="M885" t="str">
            <v>Gade:</v>
          </cell>
          <cell r="N885" t="str">
            <v>Gate:</v>
          </cell>
          <cell r="O885" t="str">
            <v>Ulica:</v>
          </cell>
          <cell r="P885" t="str">
            <v>Straße:</v>
          </cell>
        </row>
        <row r="886">
          <cell r="A886">
            <v>885</v>
          </cell>
          <cell r="B886" t="str">
            <v>Strukturmatte</v>
          </cell>
          <cell r="C886" t="str">
            <v>structural matting</v>
          </cell>
          <cell r="D886" t="str">
            <v>natte structurée</v>
          </cell>
          <cell r="F886" t="str">
            <v>strukturní rohož</v>
          </cell>
          <cell r="P886" t="str">
            <v>Strukturmatte</v>
          </cell>
        </row>
        <row r="887">
          <cell r="A887">
            <v>886</v>
          </cell>
          <cell r="B887" t="str">
            <v>Stucco</v>
          </cell>
          <cell r="C887" t="str">
            <v>stucco</v>
          </cell>
          <cell r="D887" t="str">
            <v>Stucco</v>
          </cell>
          <cell r="E887" t="str">
            <v>goffrata</v>
          </cell>
          <cell r="F887" t="str">
            <v>Stucco</v>
          </cell>
          <cell r="G887" t="str">
            <v>stucco</v>
          </cell>
          <cell r="H887" t="str">
            <v>stukkó</v>
          </cell>
          <cell r="I887" t="str">
            <v>Stucco</v>
          </cell>
          <cell r="J887" t="str">
            <v>stucco</v>
          </cell>
          <cell r="K887" t="str">
            <v>stucco</v>
          </cell>
          <cell r="L887" t="str">
            <v>stuckatur</v>
          </cell>
          <cell r="M887" t="str">
            <v>stucco</v>
          </cell>
          <cell r="N887" t="str">
            <v>stucco</v>
          </cell>
          <cell r="O887" t="str">
            <v>stucco</v>
          </cell>
          <cell r="P887" t="str">
            <v>Stucco</v>
          </cell>
        </row>
        <row r="888">
          <cell r="A888">
            <v>887</v>
          </cell>
          <cell r="B888" t="str">
            <v>Stückliste – Siding</v>
          </cell>
          <cell r="C888" t="str">
            <v>Parts list – siding</v>
          </cell>
          <cell r="D888" t="str">
            <v>Nomenclature —Siding</v>
          </cell>
          <cell r="E888" t="str">
            <v>Elenco pezzi Doga</v>
          </cell>
          <cell r="F888" t="str">
            <v>Kusovník Stavební šířka</v>
          </cell>
          <cell r="G888" t="str">
            <v>Lista elementów szerokość</v>
          </cell>
          <cell r="H888" t="str">
            <v>Darablista szélességenként</v>
          </cell>
          <cell r="I888" t="str">
            <v>Kusovník podľa stavebnej šířky</v>
          </cell>
          <cell r="J888" t="str">
            <v>Stuklijst Siding</v>
          </cell>
          <cell r="L888" t="str">
            <v>Komponentlista fasadpanel</v>
          </cell>
          <cell r="M888" t="str">
            <v>stykliste siding</v>
          </cell>
          <cell r="N888" t="str">
            <v>Deleliste kledning</v>
          </cell>
          <cell r="O888" t="str">
            <v>Komadna lista Siding</v>
          </cell>
          <cell r="P888" t="str">
            <v>Stückliste – Siding</v>
          </cell>
        </row>
        <row r="889">
          <cell r="A889">
            <v>888</v>
          </cell>
          <cell r="B889" t="str">
            <v>Sturmsicherung</v>
          </cell>
          <cell r="C889" t="str">
            <v>storm-proof clip</v>
          </cell>
          <cell r="D889" t="str">
            <v>clip tempête</v>
          </cell>
          <cell r="P889" t="str">
            <v>Sturmsicherung</v>
          </cell>
        </row>
        <row r="890">
          <cell r="A890">
            <v>889</v>
          </cell>
          <cell r="B890" t="str">
            <v>Sturmsicherungsclip</v>
          </cell>
          <cell r="C890" t="str">
            <v>storm-proof clip</v>
          </cell>
          <cell r="D890" t="str">
            <v>clip tempête</v>
          </cell>
          <cell r="E890" t="str">
            <v>clip antivento</v>
          </cell>
          <cell r="F890" t="str">
            <v>pojistný clips proti větru</v>
          </cell>
          <cell r="G890" t="str">
            <v>Klips przeciwburzowy</v>
          </cell>
          <cell r="H890" t="str">
            <v xml:space="preserve">viharkapocs   </v>
          </cell>
          <cell r="I890" t="str">
            <v>antivibračná svorka</v>
          </cell>
          <cell r="J890" t="str">
            <v>stormborgingsclip</v>
          </cell>
          <cell r="L890" t="str">
            <v>stormsäkringsclips</v>
          </cell>
          <cell r="M890" t="str">
            <v>stormsikringsklips</v>
          </cell>
          <cell r="N890" t="str">
            <v>stormsikringsklips</v>
          </cell>
          <cell r="O890" t="str">
            <v>Sigurnosni clip držač kod nevremena</v>
          </cell>
          <cell r="P890" t="str">
            <v>Sturmsicherungsclip</v>
          </cell>
        </row>
        <row r="891">
          <cell r="A891">
            <v>890</v>
          </cell>
          <cell r="B891" t="str">
            <v>Sturzprofil</v>
          </cell>
          <cell r="C891" t="str">
            <v>lintel profile</v>
          </cell>
          <cell r="D891" t="str">
            <v>profil de linteau</v>
          </cell>
          <cell r="P891" t="str">
            <v>Sturzprofil</v>
          </cell>
        </row>
        <row r="892">
          <cell r="A892">
            <v>891</v>
          </cell>
          <cell r="B892" t="str">
            <v>Stutzen</v>
          </cell>
          <cell r="C892" t="str">
            <v>outlet</v>
          </cell>
          <cell r="D892" t="str">
            <v>moignon</v>
          </cell>
          <cell r="F892" t="str">
            <v>hrdlo</v>
          </cell>
          <cell r="P892" t="str">
            <v>Stutzen</v>
          </cell>
        </row>
        <row r="893">
          <cell r="A893">
            <v>892</v>
          </cell>
          <cell r="B893" t="str">
            <v>Stutzen mit Grundplatte</v>
          </cell>
          <cell r="C893" t="str">
            <v>outlet with base plate</v>
          </cell>
          <cell r="D893" t="str">
            <v>moignon avec bordure d’appui</v>
          </cell>
          <cell r="F893" t="str">
            <v>hrdlo s přírubou</v>
          </cell>
          <cell r="P893" t="str">
            <v>Stutzen mit Grundplatte</v>
          </cell>
        </row>
        <row r="894">
          <cell r="A894">
            <v>893</v>
          </cell>
          <cell r="B894" t="str">
            <v>Stutzen mit Klebeflansch (passend für Ablaufrohr ⌀ 60)</v>
          </cell>
          <cell r="C894" t="str">
            <v>Outlet with bonding flange, suitable for ∅ 60 downpipes</v>
          </cell>
          <cell r="D894" t="str">
            <v>moignon plat (pour tuyaux de descente ⌀ 60)</v>
          </cell>
          <cell r="E894" t="str">
            <v>Manicotto con flangia ad incollaggio per pluviale Ø 60</v>
          </cell>
          <cell r="P894" t="str">
            <v>Stutzen mit Klebeflansch (passend für Ablaufrohr ⌀ 60)</v>
          </cell>
        </row>
        <row r="895">
          <cell r="A895">
            <v>894</v>
          </cell>
          <cell r="B895" t="str">
            <v>Sunny</v>
          </cell>
          <cell r="C895" t="str">
            <v>Sunny</v>
          </cell>
          <cell r="D895" t="str">
            <v>Sunny</v>
          </cell>
          <cell r="F895" t="str">
            <v>Sunny</v>
          </cell>
          <cell r="P895" t="str">
            <v>Sunny</v>
          </cell>
        </row>
        <row r="896">
          <cell r="A896">
            <v>895</v>
          </cell>
          <cell r="B896" t="str">
            <v>T</v>
          </cell>
          <cell r="C896" t="str">
            <v>T</v>
          </cell>
          <cell r="D896" t="str">
            <v>T</v>
          </cell>
          <cell r="P896" t="str">
            <v>T</v>
          </cell>
        </row>
        <row r="897">
          <cell r="A897">
            <v>896</v>
          </cell>
          <cell r="B897" t="str">
            <v>Tafelbreite (1.100 mm)</v>
          </cell>
          <cell r="C897" t="str">
            <v>panel width (1,100 mm)</v>
          </cell>
          <cell r="D897" t="str">
            <v>largeur de la feuille (1 100 mm)</v>
          </cell>
          <cell r="P897" t="str">
            <v>Tafelbreite (1.100 mm)</v>
          </cell>
        </row>
        <row r="898">
          <cell r="A898">
            <v>897</v>
          </cell>
          <cell r="B898" t="str">
            <v>Taschenprofil</v>
          </cell>
          <cell r="C898" t="str">
            <v>channel profile</v>
          </cell>
          <cell r="D898" t="str">
            <v>profil replié</v>
          </cell>
          <cell r="P898" t="str">
            <v>Taschenprofil</v>
          </cell>
        </row>
        <row r="899">
          <cell r="A899">
            <v>898</v>
          </cell>
          <cell r="B899" t="str">
            <v>Taschenprofil gekantet</v>
          </cell>
          <cell r="C899" t="str">
            <v>channel profile (canted)</v>
          </cell>
          <cell r="D899" t="str">
            <v>profil replié</v>
          </cell>
          <cell r="P899" t="str">
            <v>Taschenprofil gekantet</v>
          </cell>
        </row>
        <row r="900">
          <cell r="A900">
            <v>899</v>
          </cell>
          <cell r="B900" t="str">
            <v>Taschenprofil (Länge: 2.500 mm)</v>
          </cell>
          <cell r="C900" t="str">
            <v>channel profile; L = 2,500 mm</v>
          </cell>
          <cell r="D900" t="str">
            <v>profil replié (longueur : 2 500 mm)</v>
          </cell>
          <cell r="E900" t="str">
            <v>profilo ripiegato; L = 2500 mm</v>
          </cell>
          <cell r="F900" t="str">
            <v>ukončovací profil pro Sidings, délka 2500 mm</v>
          </cell>
          <cell r="G900" t="str">
            <v>Profil kantowany L=2500 mm</v>
          </cell>
          <cell r="H900" t="str">
            <v>takaróprofil H = 2.500 mm</v>
          </cell>
          <cell r="I900" t="str">
            <v>kryt režných otvorov, dĺžka 2500 mm</v>
          </cell>
          <cell r="J900" t="str">
            <v>zakprofiel L = 2500 mm</v>
          </cell>
          <cell r="L900" t="str">
            <v>fickprofil L = 2.500 mm</v>
          </cell>
          <cell r="M900" t="str">
            <v>lommeprofil L = 2.500 mm</v>
          </cell>
          <cell r="N900" t="str">
            <v>lommeprofil L = 2500 mm</v>
          </cell>
          <cell r="O900" t="str">
            <v>C-Profil L = 2.500 mm</v>
          </cell>
          <cell r="P900" t="str">
            <v>Taschenprofil (Länge: 2.500 mm)</v>
          </cell>
        </row>
        <row r="901">
          <cell r="A901">
            <v>900</v>
          </cell>
          <cell r="B901" t="str">
            <v>Technische Änderungen und Druckfehler vorbehalten.</v>
          </cell>
          <cell r="C901" t="str">
            <v>Subject to technical modifications and printing errors.</v>
          </cell>
          <cell r="D901" t="str">
            <v>Sous réserve de modifications techniques et d’erreurs d’impression.</v>
          </cell>
          <cell r="F901" t="str">
            <v>Technické změny a tiskové chyby vyhrazeny!</v>
          </cell>
          <cell r="P901" t="str">
            <v>Technische Änderungen und Druckfehler vorbehalten.</v>
          </cell>
        </row>
        <row r="902">
          <cell r="A902">
            <v>901</v>
          </cell>
          <cell r="B902" t="str">
            <v>Telefon:</v>
          </cell>
          <cell r="C902" t="str">
            <v>Phone:</v>
          </cell>
          <cell r="D902" t="str">
            <v>Téléphone :</v>
          </cell>
          <cell r="E902" t="str">
            <v>Telefono:</v>
          </cell>
          <cell r="F902" t="str">
            <v>Telefon:</v>
          </cell>
          <cell r="G902" t="str">
            <v>Telefon:</v>
          </cell>
          <cell r="H902" t="str">
            <v>Telefon:</v>
          </cell>
          <cell r="I902" t="str">
            <v>Telefón:</v>
          </cell>
          <cell r="J902" t="str">
            <v>Telefoon:</v>
          </cell>
          <cell r="K902" t="str">
            <v>telefon</v>
          </cell>
          <cell r="L902" t="str">
            <v>Telefon:</v>
          </cell>
          <cell r="M902" t="str">
            <v>Telefon:</v>
          </cell>
          <cell r="N902" t="str">
            <v>Telefon:</v>
          </cell>
          <cell r="P902" t="str">
            <v>Telefon:</v>
          </cell>
        </row>
        <row r="903">
          <cell r="A903">
            <v>902</v>
          </cell>
          <cell r="B903" t="str">
            <v>Teleskoprohrbogen; längenverstellbar von 700 bis 1.000 mm; DN 100</v>
          </cell>
          <cell r="C903" t="str">
            <v>telescopic downpipe elbow, adjustable from 700 to 1,000 mm, nominal size 100</v>
          </cell>
          <cell r="D903" t="str">
            <v>coude télescopique ; longueur réglable : entre 700 et 1 000 mm ; DN 100</v>
          </cell>
          <cell r="E903" t="str">
            <v>Voluta allungabile da 700 a 1.000 mm DN 100</v>
          </cell>
          <cell r="F903" t="str">
            <v>Teleskop-koleno od 700 do 1.000 mm DN 100</v>
          </cell>
          <cell r="G903" t="str">
            <v>Teleskop 700 - 1.000 mm, DN 100</v>
          </cell>
          <cell r="H903" t="str">
            <v>teleszkópos hattyúnyak 700 - 1.000 mm DN 106</v>
          </cell>
          <cell r="I903" t="str">
            <v>teleskopické koleno nastaviteľná dĺžka od 700 do 1.000 mm DN 100</v>
          </cell>
          <cell r="J903" t="str">
            <v>telescopisch kniestuk, in lengte verstelbaar van 700 tot 1000 mm, DN 100</v>
          </cell>
          <cell r="K903" t="str">
            <v>teleskopsko koleno 72o od 700 do 1.000 mm DN 100</v>
          </cell>
          <cell r="L903" t="str">
            <v>teleskoprörvinkel, inställningsbar i längsled på mellan 700 och 1.000 mm, DN 100</v>
          </cell>
          <cell r="M903" t="str">
            <v>teleskoprørbøjning, længdejusterbar fra 700 til 1.000 mm, DN 100</v>
          </cell>
          <cell r="N903" t="str">
            <v>teleskopbend, justerbar lengde fra 700 til 1000 mm, DN 100</v>
          </cell>
          <cell r="P903" t="str">
            <v>Teleskoprohrbogen; längenverstellbar von 700 bis 1.000 mm; DN 100</v>
          </cell>
        </row>
        <row r="904">
          <cell r="A904">
            <v>903</v>
          </cell>
          <cell r="B904" t="str">
            <v>Total</v>
          </cell>
          <cell r="C904" t="str">
            <v>Total</v>
          </cell>
          <cell r="D904" t="str">
            <v>Total</v>
          </cell>
          <cell r="E904" t="str">
            <v>Totale</v>
          </cell>
          <cell r="F904" t="str">
            <v>Celkem</v>
          </cell>
          <cell r="G904" t="str">
            <v>Suma</v>
          </cell>
          <cell r="H904" t="str">
            <v>összesen</v>
          </cell>
          <cell r="I904" t="str">
            <v>Celkom</v>
          </cell>
          <cell r="J904" t="str">
            <v>Totaal</v>
          </cell>
          <cell r="K904" t="str">
            <v>skupaj</v>
          </cell>
          <cell r="L904" t="str">
            <v>Totalt</v>
          </cell>
          <cell r="M904" t="str">
            <v>I alt</v>
          </cell>
          <cell r="N904" t="str">
            <v>Totalt</v>
          </cell>
          <cell r="O904" t="str">
            <v>Ukupno</v>
          </cell>
          <cell r="P904" t="str">
            <v>Total</v>
          </cell>
        </row>
        <row r="905">
          <cell r="A905">
            <v>904</v>
          </cell>
          <cell r="B905" t="str">
            <v>tragender Untergrund</v>
          </cell>
          <cell r="C905" t="str">
            <v>supporting structure</v>
          </cell>
          <cell r="D905" t="str">
            <v>structure porteuse</v>
          </cell>
          <cell r="P905" t="str">
            <v>tragender Untergrund</v>
          </cell>
        </row>
        <row r="906">
          <cell r="A906">
            <v>905</v>
          </cell>
          <cell r="B906" t="str">
            <v>Tragprofil</v>
          </cell>
          <cell r="C906" t="str">
            <v>support profile</v>
          </cell>
          <cell r="D906" t="str">
            <v>profil porteur</v>
          </cell>
          <cell r="P906" t="str">
            <v>Tragprofil</v>
          </cell>
        </row>
        <row r="907">
          <cell r="A907">
            <v>906</v>
          </cell>
          <cell r="B907" t="str">
            <v>Trapezleiste</v>
          </cell>
          <cell r="C907" t="str">
            <v>trapezoidal strip</v>
          </cell>
          <cell r="D907" t="str">
            <v>tasseau trapézoïdal</v>
          </cell>
          <cell r="F907" t="str">
            <v>trapézová lať</v>
          </cell>
          <cell r="P907" t="str">
            <v>Trapezleiste</v>
          </cell>
        </row>
        <row r="908">
          <cell r="A908">
            <v>907</v>
          </cell>
          <cell r="B908" t="str">
            <v>Traufenabschluss (gerade)</v>
          </cell>
          <cell r="C908" t="str">
            <v>straight eaves termination</v>
          </cell>
          <cell r="D908" t="str">
            <v>bordure de toit à angle droit</v>
          </cell>
          <cell r="F908" t="str">
            <v>Ukončení okapnice kolmé</v>
          </cell>
          <cell r="P908" t="str">
            <v>Traufenabschluss (gerade)</v>
          </cell>
        </row>
        <row r="909">
          <cell r="A909">
            <v>908</v>
          </cell>
          <cell r="B909" t="str">
            <v>Traufenausbildung</v>
          </cell>
          <cell r="C909" t="str">
            <v>eaves construction</v>
          </cell>
          <cell r="D909" t="str">
            <v>réalisation d’un égout</v>
          </cell>
          <cell r="F909" t="str">
            <v>Detail okapní hrany</v>
          </cell>
          <cell r="P909" t="str">
            <v>Traufenausbildung</v>
          </cell>
        </row>
        <row r="910">
          <cell r="A910">
            <v>909</v>
          </cell>
          <cell r="B910" t="str">
            <v>Traufenausbildung mit Kastenrinne</v>
          </cell>
          <cell r="C910" t="str">
            <v>eaves construction with box gutter</v>
          </cell>
          <cell r="D910" t="str">
            <v>réalisation d’un égout avec gouttière carrée</v>
          </cell>
          <cell r="F910" t="str">
            <v>Detail okapní hrany s hranatým žlabem</v>
          </cell>
          <cell r="P910" t="str">
            <v>Traufenausbildung mit Kastenrinne</v>
          </cell>
        </row>
        <row r="911">
          <cell r="A911">
            <v>910</v>
          </cell>
          <cell r="B911" t="str">
            <v>Traufenausbildung mit Rinne</v>
          </cell>
          <cell r="C911" t="str">
            <v>eaves construction with gutter</v>
          </cell>
          <cell r="D911" t="str">
            <v>réalisation d’un égout avec gouttière</v>
          </cell>
          <cell r="F911" t="str">
            <v>Detail okapní hrany s půlkulatým žlabem</v>
          </cell>
          <cell r="P911" t="str">
            <v>Traufenausbildung mit Rinne</v>
          </cell>
        </row>
        <row r="912">
          <cell r="A912">
            <v>911</v>
          </cell>
          <cell r="B912" t="str">
            <v>Traufenausbildung mit Rinnenhaken hochkant (gedreht)</v>
          </cell>
          <cell r="C912" t="str">
            <v>eaves construction with upright gutter bracket</v>
          </cell>
          <cell r="D912" t="str">
            <v>réalisation d’un égout avec crochet de chant (chantourné)</v>
          </cell>
          <cell r="F912" t="str">
            <v>Detail okapní hrany se zpevněným hákem přetočeným</v>
          </cell>
          <cell r="P912" t="str">
            <v>Traufenausbildung mit Rinnenhaken hochkant (gedreht)</v>
          </cell>
        </row>
        <row r="913">
          <cell r="A913">
            <v>912</v>
          </cell>
          <cell r="B913" t="str">
            <v>Traufenausbildung mit Rinnenhaken hochkant (Variante 1)</v>
          </cell>
          <cell r="C913" t="str">
            <v>eaves construction with upright gutter bracket (variant 1)</v>
          </cell>
          <cell r="D913" t="str">
            <v>réalisation d’un égout avec crochet de chant (variante 1)</v>
          </cell>
          <cell r="F913" t="str">
            <v>Detail okapní hrany se zpevněným hákem Var.1</v>
          </cell>
          <cell r="P913" t="str">
            <v>Traufenausbildung mit Rinnenhaken hochkant (Variante 1)</v>
          </cell>
        </row>
        <row r="914">
          <cell r="A914">
            <v>913</v>
          </cell>
          <cell r="B914" t="str">
            <v>Traufenausbildung mit Rinnenhaken hochkant (Variante 2)</v>
          </cell>
          <cell r="C914" t="str">
            <v>eaves construction with upright gutter bracket (variant 2)</v>
          </cell>
          <cell r="D914" t="str">
            <v>réalisation d’un égout avec crochet de chant (variante 2)</v>
          </cell>
          <cell r="F914" t="str">
            <v>Detail okapní hrany se zpevněným hákem Var.2</v>
          </cell>
          <cell r="P914" t="str">
            <v>Traufenausbildung mit Rinnenhaken hochkant (Variante 2)</v>
          </cell>
        </row>
        <row r="915">
          <cell r="A915">
            <v>914</v>
          </cell>
          <cell r="B915" t="str">
            <v>Traufenausbildung mit Saumrinne</v>
          </cell>
          <cell r="C915" t="str">
            <v>eaves construction with on-roof gutter</v>
          </cell>
          <cell r="D915" t="str">
            <v>réalisation d’un égout avec gouttière havraise</v>
          </cell>
          <cell r="F915" t="str">
            <v>Detail okapní hrany s nástřešním žlabem</v>
          </cell>
          <cell r="P915" t="str">
            <v>Traufenausbildung mit Saumrinne</v>
          </cell>
        </row>
        <row r="916">
          <cell r="A916">
            <v>915</v>
          </cell>
          <cell r="B916" t="str">
            <v>Traufenausbildung bei Saumrinne</v>
          </cell>
          <cell r="C916" t="str">
            <v>eaves construction — on-roof gutter</v>
          </cell>
          <cell r="D916" t="str">
            <v>réalisation d’un égout pour gouttière havraise</v>
          </cell>
          <cell r="F916" t="str">
            <v>Detail okapní hrany s nástřešním žlabem</v>
          </cell>
          <cell r="P916" t="str">
            <v>Traufenausbildung bei Saumrinne</v>
          </cell>
        </row>
        <row r="917">
          <cell r="A917">
            <v>916</v>
          </cell>
          <cell r="B917" t="str">
            <v>Traufenausbildung bei Saumrinne (mit Hinterlüftung)</v>
          </cell>
          <cell r="C917" t="str">
            <v>eaves construction — on-roof gutter with ventilation gap</v>
          </cell>
          <cell r="D917" t="str">
            <v>réalisation d’un égout pour gouttière havraise (avec lame d’air ventilée)</v>
          </cell>
          <cell r="F917" t="str">
            <v>Detail okapní hrany s nástřešním žlabem s odvětráním</v>
          </cell>
          <cell r="P917" t="str">
            <v>Traufenausbildung bei Saumrinne (mit Hinterlüftung)</v>
          </cell>
        </row>
        <row r="918">
          <cell r="A918">
            <v>917</v>
          </cell>
          <cell r="B918" t="str">
            <v>Traufenstreifen</v>
          </cell>
          <cell r="C918" t="str">
            <v>eaves apron strip</v>
          </cell>
          <cell r="D918" t="str">
            <v>bande de départ</v>
          </cell>
          <cell r="F918" t="str">
            <v>zatahovací pás</v>
          </cell>
          <cell r="P918" t="str">
            <v>Traufenstreifen</v>
          </cell>
        </row>
        <row r="919">
          <cell r="A919">
            <v>918</v>
          </cell>
          <cell r="B919" t="str">
            <v>Traufstreifen</v>
          </cell>
          <cell r="C919" t="str">
            <v>eaves apron strip</v>
          </cell>
          <cell r="D919" t="str">
            <v>bande de départ</v>
          </cell>
          <cell r="F919" t="str">
            <v>zatahovací pás</v>
          </cell>
          <cell r="P919" t="str">
            <v>Traufstreifen</v>
          </cell>
        </row>
        <row r="920">
          <cell r="A920">
            <v>919</v>
          </cell>
          <cell r="B920" t="str">
            <v>Trennlage (bituminöse Unterdeckbahn)</v>
          </cell>
          <cell r="C920" t="str">
            <v>separating layer (bitumen roof underlay)</v>
          </cell>
          <cell r="D920" t="str">
            <v>couche de séparation (lé de sous-couverture bitumineux)</v>
          </cell>
          <cell r="F920" t="str">
            <v>bitumenová separační vrstva</v>
          </cell>
          <cell r="P920" t="str">
            <v>Trennlage (bituminöse Unterdeckbahn)</v>
          </cell>
        </row>
        <row r="921">
          <cell r="A921">
            <v>920</v>
          </cell>
          <cell r="B921" t="str">
            <v>Tropfblech</v>
          </cell>
          <cell r="C921" t="str">
            <v>drip flashing</v>
          </cell>
          <cell r="D921" t="str">
            <v>larmier</v>
          </cell>
          <cell r="F921" t="str">
            <v>okapnice</v>
          </cell>
          <cell r="P921" t="str">
            <v>Tropfblech</v>
          </cell>
        </row>
        <row r="922">
          <cell r="A922">
            <v>921</v>
          </cell>
          <cell r="B922" t="str">
            <v>Überbügel</v>
          </cell>
          <cell r="C922" t="str">
            <v>reinforcement hanger</v>
          </cell>
          <cell r="D922" t="str">
            <v>bride de renfort</v>
          </cell>
          <cell r="E922" t="str">
            <v>Tirante</v>
          </cell>
          <cell r="F922" t="str">
            <v>Zpevňující prvek žlabu</v>
          </cell>
          <cell r="G922" t="str">
            <v>wieszak zbrojeniowy</v>
          </cell>
          <cell r="H922" t="str">
            <v>merevítő elem</v>
          </cell>
          <cell r="I922" t="str">
            <v>prípravok na vŕtanie</v>
          </cell>
          <cell r="J922" t="str">
            <v>bovenbeugel</v>
          </cell>
          <cell r="L922" t="str">
            <v>överbygel</v>
          </cell>
          <cell r="M922" t="str">
            <v>overbøjle</v>
          </cell>
          <cell r="N922" t="str">
            <v>stagbånd</v>
          </cell>
          <cell r="P922" t="str">
            <v>Überbügel</v>
          </cell>
        </row>
        <row r="923">
          <cell r="A923">
            <v>922</v>
          </cell>
          <cell r="B923" t="str">
            <v>Übergangsverblechung</v>
          </cell>
          <cell r="C923" t="str">
            <v>transition flashing</v>
          </cell>
          <cell r="D923" t="str">
            <v>bande de recouvrement de la ligne de bris</v>
          </cell>
          <cell r="F923" t="str">
            <v>přechodové oplechování</v>
          </cell>
          <cell r="P923" t="str">
            <v>Übergangsverblechung</v>
          </cell>
        </row>
        <row r="924">
          <cell r="A924">
            <v>923</v>
          </cell>
          <cell r="B924" t="str">
            <v>Überlappung: 100 mm</v>
          </cell>
          <cell r="C924" t="str">
            <v>overlap: 100 mm</v>
          </cell>
          <cell r="D924" t="str">
            <v>chevauchement : 100 mm</v>
          </cell>
          <cell r="F924" t="str">
            <v>Přeložení 100 mm</v>
          </cell>
          <cell r="P924" t="str">
            <v>Überlappung: 100 mm</v>
          </cell>
        </row>
        <row r="925">
          <cell r="A925">
            <v>924</v>
          </cell>
          <cell r="B925" t="str">
            <v>Überschubteil mit Rohr zum First</v>
          </cell>
          <cell r="C925" t="str">
            <v>protective cap with pipe to ridge</v>
          </cell>
          <cell r="D925" t="str">
            <v>manchon de protection avec tuyau orienté vers le faîte</v>
          </cell>
          <cell r="F925" t="str">
            <v>kabelový kanál s vývodem ke hřebeni</v>
          </cell>
          <cell r="P925" t="str">
            <v>Überschubteil mit Rohr zum First</v>
          </cell>
        </row>
        <row r="926">
          <cell r="A926">
            <v>925</v>
          </cell>
          <cell r="B926" t="str">
            <v>Umbau und Sanierungsarbeiten an der Dacheindeckung</v>
          </cell>
          <cell r="C926" t="str">
            <v>renovation work on the roof covering</v>
          </cell>
          <cell r="D926" t="str">
            <v>modifications et travaux de rénovation de la couverture</v>
          </cell>
          <cell r="F926" t="str">
            <v>rekonstrukce nebo sanace střešní krytiny</v>
          </cell>
          <cell r="P926" t="str">
            <v>Umbau und Sanierungsarbeiten an der Dacheindeckung</v>
          </cell>
        </row>
        <row r="927">
          <cell r="A927">
            <v>926</v>
          </cell>
          <cell r="B927" t="str">
            <v>Universaleinfassung (2-teilig); glatt; ⌀ 40–120 mm</v>
          </cell>
          <cell r="C927" t="str">
            <v>universal flashing, 2 parts, smooth, Ø 40–120 mm</v>
          </cell>
          <cell r="D927" t="str">
            <v>raccordement universel (deux éléments) ; lisse ; ⌀ 40-120 mm</v>
          </cell>
          <cell r="E927" t="str">
            <v>Conversa universale, 2pezzi, liscia, per tubi Ø 40 - 120 mm</v>
          </cell>
          <cell r="F927" t="str">
            <v>Univerzální prostup 2 dílný, hladký, Ø 40 - 120 mm</v>
          </cell>
          <cell r="G927" t="str">
            <v>element uniwersalny wentylacyjny dwuczęściowy, gładki, Ø 40–120 mm</v>
          </cell>
          <cell r="H927" t="str">
            <v>univerzális kivezető elem, 2-részes, sima, Ø 40 - 120 mm</v>
          </cell>
          <cell r="I927" t="str">
            <v>univerzálny prestupový prvok, 2 dielny, hladký, Ø 40 - 120 mm</v>
          </cell>
          <cell r="J927" t="str">
            <v>universele omlijsting 2-delig, glad, Ø 40 - 120 mm</v>
          </cell>
          <cell r="K927" t="str">
            <v>univerzalna dvodelna prehodna plošča, gladka premer 40 - 120 mm</v>
          </cell>
          <cell r="L927" t="str">
            <v>universalinfattning i två delar, slät, Ø 40-120 mm</v>
          </cell>
          <cell r="M927" t="str">
            <v>indfatningsplade todelt, glat, Ø 40 - 120 mm</v>
          </cell>
          <cell r="N927" t="str">
            <v>universalinnfatning 2-delt, glatt, Ø 40 - 120 mm</v>
          </cell>
          <cell r="P927" t="str">
            <v>Universaleinfassung (2-teilig); glatt; ⌀ 40–120 mm</v>
          </cell>
        </row>
        <row r="928">
          <cell r="A928">
            <v>927</v>
          </cell>
          <cell r="B928" t="str">
            <v>Ein Unterdach ist in folgenden Fällen erforderlich:</v>
          </cell>
          <cell r="C928" t="str">
            <v>At all events, underlay must be installed:</v>
          </cell>
          <cell r="D928" t="str">
            <v>Dans les cas suivants, la pose de lés de sous-couverture est requise :</v>
          </cell>
          <cell r="F928" t="str">
            <v>Pojistné hydroizolace se vždy navrhují</v>
          </cell>
          <cell r="P928" t="str">
            <v>Ein Unterdach ist in folgenden Fällen erforderlich:</v>
          </cell>
        </row>
        <row r="929">
          <cell r="A929">
            <v>928</v>
          </cell>
          <cell r="B929" t="str">
            <v>Unterdach-Traufenstreifen</v>
          </cell>
          <cell r="C929" t="str">
            <v>underlayment eaves apron strip</v>
          </cell>
          <cell r="D929" t="str">
            <v>bande de départ de lé de sous-couverture</v>
          </cell>
          <cell r="F929" t="str">
            <v>okapnička</v>
          </cell>
          <cell r="P929" t="str">
            <v>Unterdach-Traufenstreifen</v>
          </cell>
        </row>
        <row r="930">
          <cell r="A930">
            <v>929</v>
          </cell>
          <cell r="B930" t="str">
            <v>Unterdeckbahn</v>
          </cell>
          <cell r="C930" t="str">
            <v>roof underlay</v>
          </cell>
          <cell r="D930" t="str">
            <v>lé de sous-couverture</v>
          </cell>
          <cell r="F930" t="str">
            <v>pojistná hydroizolace</v>
          </cell>
          <cell r="P930" t="str">
            <v>Unterdeckbahn</v>
          </cell>
        </row>
        <row r="931">
          <cell r="A931">
            <v>930</v>
          </cell>
          <cell r="B931" t="str">
            <v>Unterdeckbahn erhöht regensicher (mit BauderTOP UDS 3 NK)</v>
          </cell>
          <cell r="C931" t="str">
            <v>roof underlay with enhanced rain-proofing (with BauderTOP UDS 3 NK)</v>
          </cell>
          <cell r="D931" t="str">
            <v>lé de sous-couverture pour une résistance accrue à la pénétration d’eau (avec BauderTOP UDS 3 NK)</v>
          </cell>
          <cell r="F931" t="str">
            <v>pojistná hydroizolace deštitěsná (BauderTOP UDS 3)</v>
          </cell>
          <cell r="P931" t="str">
            <v>Unterdeckbahn erhöht regensicher (mit BauderTOP UDS 3 NK)</v>
          </cell>
        </row>
        <row r="932">
          <cell r="A932">
            <v>931</v>
          </cell>
          <cell r="B932" t="str">
            <v>Unterdeckbahn (lt. Tabelle)</v>
          </cell>
          <cell r="C932" t="str">
            <v xml:space="preserve">roof underlay (according to table)  </v>
          </cell>
          <cell r="D932" t="str">
            <v>lé de sous-couverture (cf. tableau)</v>
          </cell>
          <cell r="F932" t="str">
            <v>pojistná hydroizolace dle tabulky</v>
          </cell>
          <cell r="P932" t="str">
            <v>Unterdeckbahn (lt. Tabelle)</v>
          </cell>
        </row>
        <row r="933">
          <cell r="A933">
            <v>932</v>
          </cell>
          <cell r="B933" t="str">
            <v>Unterdeckbahn (lt. Tabelle; senkrecht zur Traufe verlegt)</v>
          </cell>
          <cell r="C933" t="str">
            <v>roof underlay (according to table; installed vertically to eaves)</v>
          </cell>
          <cell r="D933" t="str">
            <v>lé de sous-couverture (cf. tableau ; posé verticalement par rapport à l’égout)</v>
          </cell>
          <cell r="F933" t="str">
            <v>pojistná hydroizolace dle tabulky (položená kolmo na okapní hranu)</v>
          </cell>
          <cell r="P933" t="str">
            <v>Unterdeckbahn (lt. Tabelle; senkrecht zur Traufe verlegt)</v>
          </cell>
        </row>
        <row r="934">
          <cell r="A934">
            <v>933</v>
          </cell>
          <cell r="B934" t="str">
            <v>Unterlage für Laufroststützen</v>
          </cell>
          <cell r="C934" t="str">
            <v>underlay for walkway grating supports</v>
          </cell>
          <cell r="D934" t="str">
            <v>plaque de calage pour support de chemin de circulation</v>
          </cell>
          <cell r="F934" t="str">
            <v>podložka pod držák stoupací plošiny</v>
          </cell>
          <cell r="P934" t="str">
            <v>Unterlage für Laufroststützen</v>
          </cell>
        </row>
        <row r="935">
          <cell r="A935">
            <v>934</v>
          </cell>
          <cell r="B935" t="str">
            <v>Unterlagsbahn</v>
          </cell>
          <cell r="C935" t="str">
            <v>underlay</v>
          </cell>
          <cell r="D935" t="str">
            <v>lé de sous-couverture</v>
          </cell>
          <cell r="F935" t="str">
            <v>separační vrstva</v>
          </cell>
          <cell r="P935" t="str">
            <v>Unterlagsbahn</v>
          </cell>
        </row>
        <row r="936">
          <cell r="A936">
            <v>935</v>
          </cell>
          <cell r="B936" t="str">
            <v>Unterlagsplatte</v>
          </cell>
          <cell r="C936" t="str">
            <v>base plate</v>
          </cell>
          <cell r="D936" t="str">
            <v>plaque de support</v>
          </cell>
          <cell r="F936" t="str">
            <v>Montážní podložka</v>
          </cell>
          <cell r="P936" t="str">
            <v>Unterlagsplatte</v>
          </cell>
        </row>
        <row r="937">
          <cell r="A937">
            <v>936</v>
          </cell>
          <cell r="B937" t="str">
            <v>Unterlagsplatte (540 × 125 mm [Länge × Breite]; stucco)</v>
          </cell>
          <cell r="C937" t="str">
            <v>base plate (length = 540 × width = 125 mm), stucco</v>
          </cell>
          <cell r="D937" t="str">
            <v>plaque de support (540 × 125 mm [longueur × largeur] ; stucco)</v>
          </cell>
          <cell r="E937" t="str">
            <v>Sottopiastra L=540 x B=125 mm, goffrata</v>
          </cell>
          <cell r="F937" t="str">
            <v>Montážní podložka D=540 x Š=125 mm, stucco</v>
          </cell>
          <cell r="G937" t="str">
            <v>element podkładowy (długość = 540 × szerokość = 125 mm), stucco</v>
          </cell>
          <cell r="H937" t="str">
            <v>alátétlemez H=540 x SZ=125mm, stukkó</v>
          </cell>
          <cell r="I937" t="str">
            <v>montážna podložka D=540 x Š=125 mm, stucco</v>
          </cell>
          <cell r="J937" t="str">
            <v>steunplaat L=540 x B=125 mm, stucco</v>
          </cell>
          <cell r="K937" t="str">
            <v>podložna plošča L=540 x B=125 mm, stucco</v>
          </cell>
          <cell r="L937" t="str">
            <v>underlagsskiva L = 540 x B = 125 mm, stuckatur</v>
          </cell>
          <cell r="M937" t="str">
            <v>underlagsplade L=540 x B=125 mm, stucco</v>
          </cell>
          <cell r="N937" t="str">
            <v>underlagsplate L=540 x B=125 mm, stucco</v>
          </cell>
          <cell r="P937" t="str">
            <v>Unterlagsplatte (540 × 125 mm [Länge × Breite]; stucco)</v>
          </cell>
        </row>
        <row r="938">
          <cell r="A938">
            <v>937</v>
          </cell>
          <cell r="B938" t="str">
            <v>Unterlagsplatte (680 × 125 mm [Länge × Breite]; stucco)</v>
          </cell>
          <cell r="C938" t="str">
            <v>base plate (length = 680 × width = 125 mm), stucco</v>
          </cell>
          <cell r="D938" t="str">
            <v>plaque de support (680 × 125 mm [longueur × largeur] ; stucco)</v>
          </cell>
          <cell r="E938" t="str">
            <v>Sottopiastra L=680 x B=125 mm, goffrata</v>
          </cell>
          <cell r="F938" t="str">
            <v>Montážní podložka D=680 x Š=125 mm, stucco</v>
          </cell>
          <cell r="G938" t="str">
            <v>element podkładowy (długość = 680 × szerokość = 125 mm), stucco</v>
          </cell>
          <cell r="H938" t="str">
            <v>alátétlemez H=680 x SZ=125mm, stukkó</v>
          </cell>
          <cell r="I938" t="str">
            <v>montážna podložka D=680 x Š=125 mm, stucco</v>
          </cell>
          <cell r="J938" t="str">
            <v>steunplaat L=680 x B=125 mm, stucco</v>
          </cell>
          <cell r="K938" t="str">
            <v>podložna plošča L=680 x B=125 mm, stucco</v>
          </cell>
          <cell r="L938" t="str">
            <v>underlagsskiva L = 680 x B = 125 mm, stuckatur</v>
          </cell>
          <cell r="M938" t="str">
            <v>underlagsplade L=680 x B=125 mm, stucco</v>
          </cell>
          <cell r="N938" t="str">
            <v>underlagsplate L=680 x B=125 mm, stucco</v>
          </cell>
          <cell r="P938" t="str">
            <v>Unterlagsplatte (680 × 125 mm [Länge × Breite]; stucco)</v>
          </cell>
        </row>
        <row r="939">
          <cell r="A939">
            <v>938</v>
          </cell>
          <cell r="B939" t="str">
            <v>Unterschreitung der Regeldachneigung</v>
          </cell>
          <cell r="C939" t="str">
            <v>reference roof pitch is less than the recommended regulations</v>
          </cell>
          <cell r="D939" t="str">
            <v>pente de toit inférieure à l’inclinaison prescrite par les réglementations</v>
          </cell>
          <cell r="F939" t="str">
            <v>nedodržení bezpečného sklonu střechy</v>
          </cell>
          <cell r="P939" t="str">
            <v>Unterschreitung der Regeldachneigung</v>
          </cell>
        </row>
        <row r="940">
          <cell r="A940">
            <v>939</v>
          </cell>
          <cell r="B940" t="str">
            <v>UZ-Profil</v>
          </cell>
          <cell r="C940" t="str">
            <v>UZ-profile</v>
          </cell>
          <cell r="D940" t="str">
            <v>profil UZ</v>
          </cell>
          <cell r="P940" t="str">
            <v>UZ-Profil</v>
          </cell>
        </row>
        <row r="941">
          <cell r="A941">
            <v>940</v>
          </cell>
          <cell r="B941" t="str">
            <v>Variante</v>
          </cell>
          <cell r="C941" t="str">
            <v>variant</v>
          </cell>
          <cell r="D941" t="str">
            <v>variante</v>
          </cell>
          <cell r="F941" t="str">
            <v>Varianta</v>
          </cell>
          <cell r="P941" t="str">
            <v>Variante</v>
          </cell>
        </row>
        <row r="942">
          <cell r="A942">
            <v>941</v>
          </cell>
          <cell r="B942" t="str">
            <v>Variante 1 – Fuge offen (Wärmedämmung sichtbar)</v>
          </cell>
          <cell r="C942" t="str">
            <v>variant 1 – open joint (thermal insulation is visible)</v>
          </cell>
          <cell r="D942" t="str">
            <v>variante 1 — joint creux ouvert (isolation thermique visible)</v>
          </cell>
          <cell r="P942" t="str">
            <v>Variante 1 – Fuge offen (Wärmedämmung sichtbar)</v>
          </cell>
        </row>
        <row r="943">
          <cell r="A943">
            <v>942</v>
          </cell>
          <cell r="B943" t="str">
            <v>Variante 2</v>
          </cell>
          <cell r="C943" t="str">
            <v>variant 2</v>
          </cell>
          <cell r="D943" t="str">
            <v>variante 2</v>
          </cell>
          <cell r="P943" t="str">
            <v>Variante 2</v>
          </cell>
        </row>
        <row r="944">
          <cell r="A944">
            <v>943</v>
          </cell>
          <cell r="B944" t="str">
            <v>Variante 2 – Fugenabdeckung (genietet)</v>
          </cell>
          <cell r="C944" t="str">
            <v>variant 2 – joint cover (riveted)</v>
          </cell>
          <cell r="D944" t="str">
            <v>variante 2 — couvre-joint (riveté)</v>
          </cell>
          <cell r="P944" t="str">
            <v>Variante 2 – Fugenabdeckung (genietet)</v>
          </cell>
        </row>
        <row r="945">
          <cell r="A945">
            <v>944</v>
          </cell>
          <cell r="B945" t="str">
            <v>Variante mit Doppelstehfalz:</v>
          </cell>
          <cell r="C945" t="str">
            <v>double-lock standing seam variant:</v>
          </cell>
          <cell r="D945" t="str">
            <v>variante avec joint debout à double agrafe :</v>
          </cell>
          <cell r="F945" t="str">
            <v>Varianta dvojitá stojatá drážka:</v>
          </cell>
          <cell r="P945" t="str">
            <v>Variante mit Doppelstehfalz:</v>
          </cell>
        </row>
        <row r="946">
          <cell r="A946">
            <v>945</v>
          </cell>
          <cell r="B946" t="str">
            <v>Variante mit Kittputzleiste</v>
          </cell>
          <cell r="C946" t="str">
            <v>variant with plaster sealing strip</v>
          </cell>
          <cell r="D946" t="str">
            <v>variante avec bande de solin fixée par joint mastic et enduit de parement</v>
          </cell>
          <cell r="F946" t="str">
            <v>Varianta s omítkovou krycí lištou</v>
          </cell>
          <cell r="P946" t="str">
            <v>Variante mit Kittputzleiste</v>
          </cell>
        </row>
        <row r="947">
          <cell r="A947">
            <v>946</v>
          </cell>
          <cell r="B947" t="str">
            <v>Variante mit Kittsteckleiste</v>
          </cell>
          <cell r="C947" t="str">
            <v>variant with hemmed plaster sealing strip</v>
          </cell>
          <cell r="D947" t="str">
            <v>variante avec profil de jonction fixé par joint mastic</v>
          </cell>
          <cell r="F947" t="str">
            <v>Varianta s zásuvnou krycí lištou</v>
          </cell>
          <cell r="P947" t="str">
            <v>Variante mit Kittsteckleiste</v>
          </cell>
        </row>
        <row r="948">
          <cell r="A948">
            <v>947</v>
          </cell>
          <cell r="B948" t="str">
            <v>Variante nur bei Aluminium blank möglich; Einfalzen mit Sicke; zusätzlich löten.</v>
          </cell>
          <cell r="C948" t="str">
            <v>variant only possible with uncoated aluminium
fold in with ridge
perform additional soldering</v>
          </cell>
          <cell r="D948" t="str">
            <v>Variante disponible uniquement pour aluminium naturel ; agrafage avec moulure ; brasage supplémentaire à effectuer.</v>
          </cell>
          <cell r="F948" t="str">
            <v>Varianta možná pouze u přírodního hliníku, zadrážkování do obruby, dodatečné letování</v>
          </cell>
          <cell r="P948" t="str">
            <v>Variante nur bei Aluminium blank möglich; Einfalzen mit Sicke; zusätzlich löten.</v>
          </cell>
        </row>
        <row r="949">
          <cell r="A949">
            <v>948</v>
          </cell>
          <cell r="B949" t="str">
            <v>Variante mit Stoßausführung</v>
          </cell>
          <cell r="C949" t="str">
            <v>variant with joint</v>
          </cell>
          <cell r="D949" t="str">
            <v>variante avec jointure</v>
          </cell>
          <cell r="P949" t="str">
            <v>Variante mit Stoßausführung</v>
          </cell>
        </row>
        <row r="950">
          <cell r="A950">
            <v>949</v>
          </cell>
          <cell r="B950" t="str">
            <v>Variante mit Überschubleiste:</v>
          </cell>
          <cell r="C950" t="str">
            <v>coulisseau variant:</v>
          </cell>
          <cell r="D950" t="str">
            <v>variante avec coulisseau :</v>
          </cell>
          <cell r="F950" t="str">
            <v>Varianta suvná lišta:</v>
          </cell>
          <cell r="P950" t="str">
            <v>Variante mit Überschubleiste:</v>
          </cell>
        </row>
        <row r="951">
          <cell r="A951">
            <v>950</v>
          </cell>
          <cell r="B951" t="str">
            <v>Varianten mit Dehnungsausbildung bei Mauerabdeckungen</v>
          </cell>
          <cell r="C951" t="str">
            <v>expansion formation variants on wall flashings</v>
          </cell>
          <cell r="D951" t="str">
            <v>variantes avec mise en œuvre des jeux de dilatation pour la réalisation de couvertines [couronnements de murets]</v>
          </cell>
          <cell r="F951" t="str">
            <v>Varianty dilatačních spojů krytí atik</v>
          </cell>
          <cell r="P951" t="str">
            <v>Varianten mit Dehnungsausbildung bei Mauerabdeckungen</v>
          </cell>
        </row>
        <row r="952">
          <cell r="A952">
            <v>951</v>
          </cell>
          <cell r="B952" t="str">
            <v>Varianten Design (Welle; 5 mm oder 9 mm)</v>
          </cell>
          <cell r="C952" t="str">
            <v>design variants:
(wave: 5 mm or 9 mm)</v>
          </cell>
          <cell r="D952" t="str">
            <v>variantes pour design (onde ; 5 mm ou 9 mm)</v>
          </cell>
          <cell r="F952" t="str">
            <v>Varianty Design: (vlna 5 mm nebo 9 mm)</v>
          </cell>
          <cell r="P952" t="str">
            <v>Varianten Design (Welle; 5 mm oder 9 mm)</v>
          </cell>
        </row>
        <row r="953">
          <cell r="A953">
            <v>952</v>
          </cell>
          <cell r="B953" t="str">
            <v>Varianten für First- und Gratausbildung</v>
          </cell>
          <cell r="C953" t="str">
            <v>Variants for hip and ridge construction</v>
          </cell>
          <cell r="D953" t="str">
            <v>variantes de réalisation pour faîtières et arêtiers</v>
          </cell>
          <cell r="F953" t="str">
            <v>Varianty detailu hřebene/nároží</v>
          </cell>
          <cell r="P953" t="str">
            <v>Varianten für First- und Gratausbildung</v>
          </cell>
        </row>
        <row r="954">
          <cell r="A954">
            <v>953</v>
          </cell>
          <cell r="B954" t="str">
            <v>Varianten mit Stoßausbildung</v>
          </cell>
          <cell r="C954" t="str">
            <v>joint connection variants</v>
          </cell>
          <cell r="D954" t="str">
            <v>variantes avec réalisation des joints</v>
          </cell>
          <cell r="F954" t="str">
            <v>Varianty provedení styku</v>
          </cell>
          <cell r="P954" t="str">
            <v>Varianten mit Stoßausbildung</v>
          </cell>
        </row>
        <row r="955">
          <cell r="A955">
            <v>954</v>
          </cell>
          <cell r="B955" t="str">
            <v>Verbinder (verzinkt; für Laufsteg)</v>
          </cell>
          <cell r="C955" t="str">
            <v>connector (galvanised); for walkways</v>
          </cell>
          <cell r="D955" t="str">
            <v>élément d’assemblage (galvanisé ; pour chemin de circulation)</v>
          </cell>
          <cell r="E955" t="str">
            <v>Giunto zincato per griglia pedonabile</v>
          </cell>
          <cell r="F955" t="str">
            <v>Spojka pro stoupací plošiny, pozinkovaná</v>
          </cell>
          <cell r="G955" t="str">
            <v>łącznik ław kominiarskich ze stali ocynkowanej</v>
          </cell>
          <cell r="H955" t="str">
            <v>járórács összekötő elem horganyzott</v>
          </cell>
          <cell r="I955" t="str">
            <v>spojka strešnej lávky, pozinkovaná</v>
          </cell>
          <cell r="J955" t="str">
            <v>verbindingsstuk gegalvaniseerd voor loopbrug</v>
          </cell>
          <cell r="K955" t="str">
            <v>povezovalec pohodnih rešetk, pocinkan</v>
          </cell>
          <cell r="L955" t="str">
            <v>anslutning förzinkat för plattform</v>
          </cell>
          <cell r="M955" t="str">
            <v>forbinder galvaniseret til løbebro</v>
          </cell>
          <cell r="N955" t="str">
            <v>tilkobling galvanisert for plattform</v>
          </cell>
          <cell r="P955" t="str">
            <v>Verbinder (verzinkt; für Laufsteg)</v>
          </cell>
        </row>
        <row r="956">
          <cell r="A956">
            <v>955</v>
          </cell>
          <cell r="B956" t="str">
            <v>Verbinder (verzinkt; für Laufsteg; Breite: 250 mm)</v>
          </cell>
          <cell r="C956" t="str">
            <v>walkway connector - width of 250 mm</v>
          </cell>
          <cell r="D956" t="str">
            <v>élément d’assemblage (galvanisé ; pour chemin de circulation ; largeur : 250 mm)</v>
          </cell>
          <cell r="E956" t="str">
            <v>Giunto zincato per griglia pedonabile larghezza 250 mm</v>
          </cell>
          <cell r="P956" t="str">
            <v>Verbinder (verzinkt; für Laufsteg; Breite: 250 mm)</v>
          </cell>
        </row>
        <row r="957">
          <cell r="A957">
            <v>956</v>
          </cell>
          <cell r="B957" t="str">
            <v>Verbinder (verzinkt; für Laufsteg; Breite: 360 mm)</v>
          </cell>
          <cell r="C957" t="str">
            <v>walkway connector - width of 360 mm</v>
          </cell>
          <cell r="D957" t="str">
            <v>élément d’assemblage (galvanisé ; pour chemin de circulation ; largeur : 360 mm)</v>
          </cell>
          <cell r="E957" t="str">
            <v>Giunto zincato per griglia pedonabile larghezza 360 mm</v>
          </cell>
          <cell r="P957" t="str">
            <v>Verbinder (verzinkt; für Laufsteg; Breite: 360 mm)</v>
          </cell>
        </row>
        <row r="958">
          <cell r="A958">
            <v>957</v>
          </cell>
          <cell r="B958" t="str">
            <v>Verbindungsschraube</v>
          </cell>
          <cell r="C958" t="str">
            <v>connection screw</v>
          </cell>
          <cell r="D958" t="str">
            <v>vis de liaison</v>
          </cell>
          <cell r="P958" t="str">
            <v>Verbindungsschraube</v>
          </cell>
        </row>
        <row r="959">
          <cell r="A959">
            <v>958</v>
          </cell>
          <cell r="B959" t="str">
            <v>Verlegebeispiel – PREFALZ Solar</v>
          </cell>
          <cell r="C959" t="str">
            <v>Prefalz Solar — Installation examples</v>
          </cell>
          <cell r="D959" t="str">
            <v>Exemple de pose des accessoires pour panneaux solaires sur couverture PREFALZ</v>
          </cell>
          <cell r="F959" t="str">
            <v>Příklad krytí PREFALZ Solar</v>
          </cell>
          <cell r="P959" t="str">
            <v>Verlegebeispiel – PREFALZ Solar</v>
          </cell>
        </row>
        <row r="960">
          <cell r="A960">
            <v>959</v>
          </cell>
          <cell r="B960" t="str">
            <v>Verlegeschema</v>
          </cell>
          <cell r="C960" t="str">
            <v>scheme</v>
          </cell>
          <cell r="D960" t="str">
            <v>schéma de pose</v>
          </cell>
          <cell r="E960" t="str">
            <v>schema di posa</v>
          </cell>
          <cell r="F960" t="str">
            <v>systém</v>
          </cell>
          <cell r="G960" t="str">
            <v>schemat</v>
          </cell>
          <cell r="H960" t="str">
            <v>rendszer</v>
          </cell>
          <cell r="I960" t="str">
            <v>systém</v>
          </cell>
          <cell r="J960" t="str">
            <v>schema</v>
          </cell>
          <cell r="K960" t="str">
            <v>shema</v>
          </cell>
          <cell r="L960" t="str">
            <v>schema</v>
          </cell>
          <cell r="M960" t="str">
            <v>ordning</v>
          </cell>
          <cell r="N960" t="str">
            <v>ordningen</v>
          </cell>
          <cell r="O960" t="str">
            <v>Shema</v>
          </cell>
          <cell r="P960" t="str">
            <v>Verlegeschema</v>
          </cell>
        </row>
        <row r="961">
          <cell r="A961">
            <v>960</v>
          </cell>
          <cell r="B961" t="str">
            <v>Verlegeschema P1 (2 Stk./m² – ersten beiden Reihen durchgehend)</v>
          </cell>
          <cell r="C961" t="str">
            <v>Installation diagram P1 (2  per m² — must be installed along the first two rows)</v>
          </cell>
          <cell r="D961" t="str">
            <v>Schéma de pose P1 (2 arrêts de neige par m² ; monter les arrêts de neige sans interruption sur toute la longueur des deux premières rangées)</v>
          </cell>
          <cell r="F961" t="str">
            <v>Schema rozmístění P1 (2 ks/m2 - první dvě řady průběžně)</v>
          </cell>
          <cell r="P961" t="str">
            <v>Verlegeschema P1 (2 Stk./m² – ersten beiden Reihen durchgehend)</v>
          </cell>
        </row>
        <row r="962">
          <cell r="A962">
            <v>961</v>
          </cell>
          <cell r="B962" t="str">
            <v>Versatz</v>
          </cell>
          <cell r="D962" t="str">
            <v>décalage</v>
          </cell>
          <cell r="P962" t="str">
            <v>Versatz</v>
          </cell>
        </row>
        <row r="963">
          <cell r="A963">
            <v>962</v>
          </cell>
          <cell r="B963" t="str">
            <v>Versatz 60–2.500 mm</v>
          </cell>
          <cell r="D963" t="str">
            <v>décalage 60-2 500 mm</v>
          </cell>
          <cell r="P963" t="str">
            <v>Versatz 60–2.500 mm</v>
          </cell>
        </row>
        <row r="964">
          <cell r="A964">
            <v>963</v>
          </cell>
          <cell r="B964" t="str">
            <v>vertiefte Kehle</v>
          </cell>
          <cell r="C964" t="str">
            <v>recessed valley</v>
          </cell>
          <cell r="D964" t="str">
            <v>noue encaissée</v>
          </cell>
          <cell r="F964" t="str">
            <v>Zapuštěné úžlabí</v>
          </cell>
          <cell r="P964" t="str">
            <v>vertiefte Kehle</v>
          </cell>
        </row>
        <row r="965">
          <cell r="A965">
            <v>964</v>
          </cell>
          <cell r="B965" t="str">
            <v>vertiefte Ortgangschalung</v>
          </cell>
          <cell r="C965" t="str">
            <v>recessed roof verge sheathing</v>
          </cell>
          <cell r="D965" t="str">
            <v>voligeage de rive en décrochement</v>
          </cell>
          <cell r="F965" t="str">
            <v>zapuštěné štítové bednění</v>
          </cell>
          <cell r="P965" t="str">
            <v>vertiefte Ortgangschalung</v>
          </cell>
        </row>
        <row r="966">
          <cell r="A966">
            <v>965</v>
          </cell>
          <cell r="B966" t="str">
            <v>vertiefter Ortgang</v>
          </cell>
          <cell r="C966" t="str">
            <v>roof verge with recess</v>
          </cell>
          <cell r="D966" t="str">
            <v>rive encaissée</v>
          </cell>
          <cell r="F966" t="str">
            <v>zapuštěné štítové lemování</v>
          </cell>
          <cell r="P966" t="str">
            <v>vertiefter Ortgang</v>
          </cell>
        </row>
        <row r="967">
          <cell r="A967">
            <v>966</v>
          </cell>
          <cell r="B967" t="str">
            <v>Vertikalschnitt</v>
          </cell>
          <cell r="C967" t="str">
            <v>vertical cross-section</v>
          </cell>
          <cell r="D967" t="str">
            <v>section verticale</v>
          </cell>
          <cell r="P967" t="str">
            <v>Vertikalschnitt</v>
          </cell>
        </row>
        <row r="968">
          <cell r="A968">
            <v>967</v>
          </cell>
          <cell r="B968" t="str">
            <v>Vertikalschnitt – Attika</v>
          </cell>
          <cell r="C968" t="str">
            <v>vertical cross-section – roof parapet</v>
          </cell>
          <cell r="D968" t="str">
            <v>section verticale — acrotère</v>
          </cell>
          <cell r="P968" t="str">
            <v>Vertikalschnitt – Attika</v>
          </cell>
        </row>
        <row r="969">
          <cell r="A969">
            <v>968</v>
          </cell>
          <cell r="B969" t="str">
            <v>Vertikalschnitt – Attikadetail</v>
          </cell>
          <cell r="C969" t="str">
            <v>vertical cross-section – roof parapet detail</v>
          </cell>
          <cell r="D969" t="str">
            <v>section verticale — détail d’acrotère</v>
          </cell>
          <cell r="P969" t="str">
            <v>Vertikalschnitt – Attikadetail</v>
          </cell>
        </row>
        <row r="970">
          <cell r="A970">
            <v>969</v>
          </cell>
          <cell r="B970" t="str">
            <v>Vertikalschnitt – Fensterbank</v>
          </cell>
          <cell r="C970" t="str">
            <v>vertical cross-section – window ledge</v>
          </cell>
          <cell r="D970" t="str">
            <v>section verticale — tablette (appui)</v>
          </cell>
          <cell r="P970" t="str">
            <v>Vertikalschnitt – Fensterbank</v>
          </cell>
        </row>
        <row r="971">
          <cell r="A971">
            <v>970</v>
          </cell>
          <cell r="B971" t="str">
            <v>Vertikalschnitt – Fenstersturz</v>
          </cell>
          <cell r="C971" t="str">
            <v>vertical cross-section – window lintel</v>
          </cell>
          <cell r="D971" t="str">
            <v>section verticale — linteau</v>
          </cell>
          <cell r="P971" t="str">
            <v>Vertikalschnitt – Fenstersturz</v>
          </cell>
        </row>
        <row r="972">
          <cell r="A972">
            <v>971</v>
          </cell>
          <cell r="B972" t="str">
            <v>Vertikalschnitt – Fenstersturz mit Brandschott</v>
          </cell>
          <cell r="C972" t="str">
            <v>vertical cross-section – window lintel with firewall</v>
          </cell>
          <cell r="D972" t="str">
            <v>section verticale — linteau avec cloison coupe-feu</v>
          </cell>
          <cell r="P972" t="str">
            <v>Vertikalschnitt – Fenstersturz mit Brandschott</v>
          </cell>
        </row>
        <row r="973">
          <cell r="A973">
            <v>972</v>
          </cell>
          <cell r="B973" t="str">
            <v>Vertikalschnitt – Fenstersturz mit Stahlblech</v>
          </cell>
          <cell r="C973" t="str">
            <v>vertical cross-section – window lintel with steel sheet</v>
          </cell>
          <cell r="D973" t="str">
            <v>section verticale — linteau avec tôle en acier galvanisé</v>
          </cell>
          <cell r="P973" t="str">
            <v>Vertikalschnitt – Fenstersturz mit Stahlblech</v>
          </cell>
        </row>
        <row r="974">
          <cell r="A974">
            <v>973</v>
          </cell>
          <cell r="B974" t="str">
            <v>Vertikalschnitt – Fenstersturz mit Raffstore</v>
          </cell>
          <cell r="C974" t="str">
            <v>vertical cross-section – window lintel with blinds</v>
          </cell>
          <cell r="D974" t="str">
            <v>section verticale —linteau avec store à lamelles</v>
          </cell>
          <cell r="P974" t="str">
            <v>Vertikalschnitt – Fenstersturz mit Raffstore</v>
          </cell>
        </row>
        <row r="975">
          <cell r="A975">
            <v>974</v>
          </cell>
          <cell r="B975" t="str">
            <v>Vertikalschnitt – Fugenausbildung</v>
          </cell>
          <cell r="C975" t="str">
            <v>vertical cross-section – joint design</v>
          </cell>
          <cell r="D975" t="str">
            <v>section verticale — mise en œuvre d’un joint</v>
          </cell>
          <cell r="P975" t="str">
            <v>Vertikalschnitt – Fugenausbildung</v>
          </cell>
        </row>
        <row r="976">
          <cell r="A976">
            <v>975</v>
          </cell>
          <cell r="B976" t="str">
            <v>Vertikalschnitt – Geschoßtrennung</v>
          </cell>
          <cell r="C976" t="str">
            <v>vertical cross-section – storey separation</v>
          </cell>
          <cell r="D976" t="str">
            <v>section verticale — séparation d’étages</v>
          </cell>
          <cell r="P976" t="str">
            <v>Vertikalschnitt – Geschoßtrennung</v>
          </cell>
        </row>
        <row r="977">
          <cell r="A977">
            <v>976</v>
          </cell>
          <cell r="B977" t="str">
            <v>Vertikalschnitt – Konstruktiver Aufbau</v>
          </cell>
          <cell r="C977" t="str">
            <v>vertical cross-section – structure</v>
          </cell>
          <cell r="D977" t="str">
            <v>section verticale — structure</v>
          </cell>
          <cell r="P977" t="str">
            <v>Vertikalschnitt – Konstruktiver Aufbau</v>
          </cell>
        </row>
        <row r="978">
          <cell r="A978">
            <v>977</v>
          </cell>
          <cell r="B978" t="str">
            <v>Vertikalschnitt – Mauerwinkel</v>
          </cell>
          <cell r="C978" t="str">
            <v>vertical cross-section – wall bracket</v>
          </cell>
          <cell r="D978" t="str">
            <v>section verticale — équerre murale</v>
          </cell>
          <cell r="P978" t="str">
            <v>Vertikalschnitt – Mauerwinkel</v>
          </cell>
        </row>
        <row r="979">
          <cell r="A979">
            <v>978</v>
          </cell>
          <cell r="B979" t="str">
            <v>Vertikalschnitt – Nachträgliches Auswechseln</v>
          </cell>
          <cell r="C979" t="str">
            <v>vertical cross-section – subsequent replacement</v>
          </cell>
          <cell r="D979" t="str">
            <v>section verticale — remplacement ultérieur</v>
          </cell>
          <cell r="P979" t="str">
            <v>Vertikalschnitt – Nachträgliches Auswechseln</v>
          </cell>
        </row>
        <row r="980">
          <cell r="A980">
            <v>979</v>
          </cell>
          <cell r="B980" t="str">
            <v>Vertikalschnitt – Oberer Anschluss</v>
          </cell>
          <cell r="C980" t="str">
            <v>vertical cross-section – top connection</v>
          </cell>
          <cell r="D980" t="str">
            <v>section verticale — raccordement supérieur</v>
          </cell>
          <cell r="P980" t="str">
            <v>Vertikalschnitt – Oberer Anschluss</v>
          </cell>
        </row>
        <row r="981">
          <cell r="A981">
            <v>980</v>
          </cell>
          <cell r="B981" t="str">
            <v>Vertikalschnitt – Siding mit UZ-Profil</v>
          </cell>
          <cell r="C981" t="str">
            <v>vertical cross-section – siding with UZ-profile</v>
          </cell>
          <cell r="D981" t="str">
            <v>section verticale — Siding avec profil UZ</v>
          </cell>
          <cell r="P981" t="str">
            <v>Vertikalschnitt – Siding mit UZ-Profil</v>
          </cell>
        </row>
        <row r="982">
          <cell r="A982">
            <v>981</v>
          </cell>
          <cell r="B982" t="str">
            <v>Vertikalschnitt – Unterer Anschluss</v>
          </cell>
          <cell r="C982" t="str">
            <v>vertical cross-section – bottom connection</v>
          </cell>
          <cell r="D982" t="str">
            <v>section verticale — raccordement inférieur</v>
          </cell>
          <cell r="P982" t="str">
            <v>Vertikalschnitt – Unterer Anschluss</v>
          </cell>
        </row>
        <row r="983">
          <cell r="A983">
            <v>982</v>
          </cell>
          <cell r="B983" t="str">
            <v>Vertikalschnitt</v>
          </cell>
          <cell r="C983" t="str">
            <v>vertical cross-section – vertical cross-section</v>
          </cell>
          <cell r="D983" t="str">
            <v>section verticale</v>
          </cell>
          <cell r="P983" t="str">
            <v>Vertikalschnitt</v>
          </cell>
        </row>
        <row r="984">
          <cell r="A984">
            <v>983</v>
          </cell>
          <cell r="B984" t="str">
            <v>Vielen Dank für Ihre Bestellung.</v>
          </cell>
          <cell r="C984" t="str">
            <v>Thank you for your order.</v>
          </cell>
          <cell r="D984" t="str">
            <v>Merci pour votre commande.</v>
          </cell>
          <cell r="E984" t="str">
            <v>Grazie per il Vostro ordine</v>
          </cell>
          <cell r="F984" t="str">
            <v>Mnohokrát děkujeme za vaší objednávku</v>
          </cell>
          <cell r="G984" t="str">
            <v>Dziękujemy za zamówienie.</v>
          </cell>
          <cell r="H984" t="str">
            <v>Köszönjük rendelését</v>
          </cell>
          <cell r="I984" t="str">
            <v>Ďakujeme Vám za Vašu objednávku</v>
          </cell>
          <cell r="J984" t="str">
            <v>Hartelijk dank voor uw bestelling</v>
          </cell>
          <cell r="K984" t="str">
            <v>hvala za naročilo</v>
          </cell>
          <cell r="L984" t="str">
            <v>Tack för din beställning</v>
          </cell>
          <cell r="M984" t="str">
            <v>Mange tak for din bestilling</v>
          </cell>
          <cell r="N984" t="str">
            <v>Mange takk for din bestilling</v>
          </cell>
          <cell r="P984" t="str">
            <v>Vielen Dank für Ihre Bestellung.</v>
          </cell>
        </row>
        <row r="985">
          <cell r="A985">
            <v>984</v>
          </cell>
          <cell r="B985" t="str">
            <v>Vielen Dank für Ihre Mengenermittlung.</v>
          </cell>
          <cell r="C985" t="str">
            <v>Thank you for indicating the quantity required</v>
          </cell>
          <cell r="D985" t="str">
            <v>Merci d’avoir indiqué les quantités requises.</v>
          </cell>
          <cell r="E985" t="str">
            <v>Grazie per la Vostra richiesta</v>
          </cell>
          <cell r="F985" t="str">
            <v>Mnohokrát děkujeme za váš výpis materiálu</v>
          </cell>
          <cell r="G985" t="str">
            <v>Dziękujemy za wskazanie wymaganej ilości.</v>
          </cell>
          <cell r="H985" t="str">
            <v>Köszönjük árajánlatkérését</v>
          </cell>
          <cell r="I985" t="str">
            <v>Ďakujeme veľmi pekne za uvedenie množstva materiálu</v>
          </cell>
          <cell r="J985" t="str">
            <v>Hartelijk dank voor uw aantallen</v>
          </cell>
          <cell r="K985" t="str">
            <v>hvala za ocenitev količine</v>
          </cell>
          <cell r="L985" t="str">
            <v>Tack för din mängdberäkning</v>
          </cell>
          <cell r="M985" t="str">
            <v>Mange tak for din mængdeundersøgelse</v>
          </cell>
          <cell r="N985" t="str">
            <v>Mange takk for din mengdeberegning</v>
          </cell>
          <cell r="P985" t="str">
            <v>Vielen Dank für Ihre Mengenermittlung.</v>
          </cell>
        </row>
        <row r="986">
          <cell r="A986">
            <v>985</v>
          </cell>
          <cell r="B986" t="str">
            <v>Vogelschutzgitter (125 × 2.000 × 0,7 mm)</v>
          </cell>
          <cell r="C986" t="str">
            <v>bird screen (125 × 2,000 × 0.7 mm)</v>
          </cell>
          <cell r="D986" t="str">
            <v>grille anti-insectes (125 × 2 000 × 0,7 mm)</v>
          </cell>
          <cell r="E986" t="str">
            <v>Lamiera forata anti volatile 125 x 2.000 x 0,7 mm</v>
          </cell>
          <cell r="F986" t="str">
            <v>Ochranná mřížka proti ptákům 125 x 2.000 x 0,7 mm</v>
          </cell>
          <cell r="G986" t="str">
            <v>Siatka ochronna przeciw ptakom 125 × 2.000 × 0,7 mm</v>
          </cell>
          <cell r="H986" t="str">
            <v>madárrács 125 x 2.000 x 0,7 mm</v>
          </cell>
          <cell r="I986" t="str">
            <v>ochranná mriežka proti vtákom  125 x 2.000 x 0,7 mm</v>
          </cell>
          <cell r="J986" t="str">
            <v>vogelbeschermingsrooster 125 × 2000 × 0,7 mm</v>
          </cell>
          <cell r="K986" t="str">
            <v>perforiran trak za zaščito pred ptiči, 125 mm (125x2.000x0,7mm)</v>
          </cell>
          <cell r="L986" t="str">
            <v>fågelskyddsgaller 125 × 2.000 × 0,7 mm</v>
          </cell>
          <cell r="M986" t="str">
            <v>fuglebeskyttelsesgitter 125 × 2.000 × 0,7 mm</v>
          </cell>
          <cell r="N986" t="str">
            <v>fuglegitter 125 × 2000 × 0,7 mm</v>
          </cell>
          <cell r="P986" t="str">
            <v>Vogelschutzgitter (125 × 2.000 × 0,7 mm)</v>
          </cell>
        </row>
        <row r="987">
          <cell r="A987">
            <v>986</v>
          </cell>
          <cell r="B987" t="str">
            <v>Vogelschutzgitter (Braun/Anthrazit; 125 × 2.000 × 0,7 mm)</v>
          </cell>
          <cell r="C987" t="str">
            <v>bird screen, brown/anthracite (125 × 2,000 × 0.7 mm)</v>
          </cell>
          <cell r="D987" t="str">
            <v>grille anti-insectes (brun/anthracite ; 125 × 2 000 × 0,7 mm)</v>
          </cell>
          <cell r="E987" t="str">
            <v>Lamiera forata anti volatile marrone/antracite (125x2.000x0,7mm)</v>
          </cell>
          <cell r="F987" t="str">
            <v>Ochranná mřížka proti ptákům hnědá/antracit (125x2.000x0,7mm)</v>
          </cell>
          <cell r="G987" t="str">
            <v>siatka ochrona przeciw ptakom (125 × 2,000 × 0.7 mm)</v>
          </cell>
          <cell r="H987" t="str">
            <v>madárrács barna/antracit (125x2.000x0,7mm)</v>
          </cell>
          <cell r="I987" t="str">
            <v>ochranná mriežka proti vtákom hnedá/antracitová (125 x 2.000 x 0,7 mm)</v>
          </cell>
          <cell r="J987" t="str">
            <v>vogelbeschermingsrooster bruin/antraciet (125 x 2000 x 0,7 mm)</v>
          </cell>
          <cell r="K987" t="str">
            <v>perforiran trak za zaščito pred ptiči, 125 mm (125x2.000x0,7mm)</v>
          </cell>
          <cell r="L987" t="str">
            <v>fågelskyddsgaller brunt/antracit (125 x 2.000 x 0,7 mm)</v>
          </cell>
          <cell r="M987" t="str">
            <v>fuglebeskyttelsesgitter brun/antrazit (125x2.000x0,7mm)</v>
          </cell>
          <cell r="N987" t="str">
            <v>fuglegitter brun/antrasitt (125x2000x0,7 mm)</v>
          </cell>
          <cell r="P987" t="str">
            <v>Vogelschutzgitter (Braun/Anthrazit; 125 × 2.000 × 0,7 mm)</v>
          </cell>
        </row>
        <row r="988">
          <cell r="A988">
            <v>987</v>
          </cell>
          <cell r="B988" t="str">
            <v>Vollschalung (mind. 24 mm)</v>
          </cell>
          <cell r="C988" t="str">
            <v>solid sheathing (at least 24 mm)</v>
          </cell>
          <cell r="D988" t="str">
            <v>voligeage jointif (épaisseur minimum : 24 mm)</v>
          </cell>
          <cell r="F988" t="str">
            <v>plné bednění min. 24 mm</v>
          </cell>
          <cell r="P988" t="str">
            <v>Vollschalung (mind. 24 mm)</v>
          </cell>
        </row>
        <row r="989">
          <cell r="A989">
            <v>988</v>
          </cell>
          <cell r="B989" t="str">
            <v>Vollwärmeschutz</v>
          </cell>
          <cell r="C989" t="str">
            <v>full thermal insulation</v>
          </cell>
          <cell r="D989" t="str">
            <v>isolation thermique extérieure (ITE)</v>
          </cell>
          <cell r="F989" t="str">
            <v>tepelná izolace</v>
          </cell>
          <cell r="P989" t="str">
            <v>Vollwärmeschutz</v>
          </cell>
        </row>
        <row r="990">
          <cell r="A990">
            <v>989</v>
          </cell>
          <cell r="B990" t="str">
            <v>Vordeckung</v>
          </cell>
          <cell r="C990" t="str">
            <v>sarking felt</v>
          </cell>
          <cell r="D990" t="str">
            <v>sous-couverture</v>
          </cell>
          <cell r="F990" t="str">
            <v>pojistná hydroizolace</v>
          </cell>
          <cell r="P990" t="str">
            <v>Vordeckung</v>
          </cell>
        </row>
        <row r="991">
          <cell r="A991">
            <v>990</v>
          </cell>
          <cell r="B991" t="str">
            <v>Vorderteil</v>
          </cell>
          <cell r="C991" t="str">
            <v>front part</v>
          </cell>
          <cell r="D991" t="str">
            <v>partie avant</v>
          </cell>
          <cell r="F991" t="str">
            <v>přední díl</v>
          </cell>
          <cell r="P991" t="str">
            <v>Vorderteil</v>
          </cell>
        </row>
        <row r="992">
          <cell r="A992">
            <v>991</v>
          </cell>
          <cell r="B992" t="str">
            <v>Vorstoßblech</v>
          </cell>
          <cell r="C992" t="str">
            <v>eaves flashing</v>
          </cell>
          <cell r="D992" t="str">
            <v>bande d’accrochage</v>
          </cell>
          <cell r="F992" t="str">
            <v>vyztužovací plech</v>
          </cell>
          <cell r="P992" t="str">
            <v>Vorstoßblech</v>
          </cell>
        </row>
        <row r="993">
          <cell r="A993">
            <v>992</v>
          </cell>
          <cell r="B993" t="str">
            <v>VPE</v>
          </cell>
          <cell r="C993" t="str">
            <v>PU</v>
          </cell>
          <cell r="D993" t="str">
            <v>UE</v>
          </cell>
          <cell r="E993" t="str">
            <v>Confezione</v>
          </cell>
          <cell r="F993" t="str">
            <v>Celé balení:</v>
          </cell>
          <cell r="G993" t="str">
            <v>PU</v>
          </cell>
          <cell r="H993" t="str">
            <v>CSE</v>
          </cell>
          <cell r="I993" t="str">
            <v>Celé balenie:</v>
          </cell>
          <cell r="J993" t="str">
            <v>VPE (verpakkingseenheid)</v>
          </cell>
          <cell r="K993" t="str">
            <v>Enota</v>
          </cell>
          <cell r="L993" t="str">
            <v>FPE (förpackningsenhet)</v>
          </cell>
          <cell r="M993" t="str">
            <v>Pakkeenhed</v>
          </cell>
          <cell r="N993" t="str">
            <v>FPE (forpakningsenhet)</v>
          </cell>
          <cell r="O993" t="str">
            <v>Pakiranje</v>
          </cell>
          <cell r="P993" t="str">
            <v>VPE</v>
          </cell>
        </row>
        <row r="994">
          <cell r="A994">
            <v>993</v>
          </cell>
          <cell r="B994" t="str">
            <v>W</v>
          </cell>
          <cell r="D994" t="str">
            <v>W</v>
          </cell>
          <cell r="P994" t="str">
            <v>W</v>
          </cell>
        </row>
        <row r="995">
          <cell r="A995">
            <v>994</v>
          </cell>
          <cell r="B995" t="str">
            <v>W1</v>
          </cell>
          <cell r="D995" t="str">
            <v>W1</v>
          </cell>
          <cell r="P995" t="str">
            <v>W1</v>
          </cell>
        </row>
        <row r="996">
          <cell r="A996">
            <v>995</v>
          </cell>
          <cell r="B996" t="str">
            <v>W2</v>
          </cell>
          <cell r="D996" t="str">
            <v>W2</v>
          </cell>
          <cell r="P996" t="str">
            <v>W2</v>
          </cell>
        </row>
        <row r="997">
          <cell r="A997">
            <v>996</v>
          </cell>
          <cell r="B997" t="str">
            <v>W3</v>
          </cell>
          <cell r="D997" t="str">
            <v>W3</v>
          </cell>
          <cell r="P997" t="str">
            <v>W3</v>
          </cell>
        </row>
        <row r="998">
          <cell r="A998">
            <v>997</v>
          </cell>
          <cell r="B998" t="str">
            <v>Wandanschluss</v>
          </cell>
          <cell r="C998" t="str">
            <v>wall connection</v>
          </cell>
          <cell r="D998" t="str">
            <v>raccordement de couloir</v>
          </cell>
          <cell r="F998" t="str">
            <v>napojení na zeď</v>
          </cell>
          <cell r="P998" t="str">
            <v>Wandanschluss</v>
          </cell>
        </row>
        <row r="999">
          <cell r="A999">
            <v>998</v>
          </cell>
          <cell r="B999" t="str">
            <v>Wandanschluss (Höhe: mind. 150 mm)</v>
          </cell>
          <cell r="C999" t="str">
            <v>wall flashing (height: min. 150 mm)</v>
          </cell>
          <cell r="D999" t="str">
            <v>raccordement de couloir (hauteur : au moins 150 mm)</v>
          </cell>
          <cell r="F999" t="str">
            <v>napojení na zeď, výška min. 150 mm</v>
          </cell>
          <cell r="P999" t="str">
            <v>Wandanschluss (Höhe: mind. 150 mm)</v>
          </cell>
        </row>
        <row r="1000">
          <cell r="A1000">
            <v>999</v>
          </cell>
          <cell r="B1000" t="str">
            <v>Wandanschlussblech</v>
          </cell>
          <cell r="C1000" t="str">
            <v>wall connection plate</v>
          </cell>
          <cell r="D1000" t="str">
            <v>raccordement de couloir</v>
          </cell>
          <cell r="F1000" t="str">
            <v>napojení na zeď</v>
          </cell>
          <cell r="P1000" t="str">
            <v>Wandanschlussblech</v>
          </cell>
        </row>
        <row r="1001">
          <cell r="A1001">
            <v>1000</v>
          </cell>
          <cell r="B1001" t="str">
            <v>Wandanschlusskehle</v>
          </cell>
          <cell r="C1001" t="str">
            <v>wall connection valley</v>
          </cell>
          <cell r="D1001" t="str">
            <v>raccordement de couloir</v>
          </cell>
          <cell r="F1001" t="str">
            <v>napojení na zeď</v>
          </cell>
          <cell r="P1001" t="str">
            <v>Wandanschlusskehle</v>
          </cell>
        </row>
        <row r="1002">
          <cell r="A1002">
            <v>1001</v>
          </cell>
          <cell r="B1002" t="str">
            <v>Wandmontageplatte</v>
          </cell>
          <cell r="C1002" t="str">
            <v>wall mounting plate</v>
          </cell>
          <cell r="D1002" t="str">
            <v>plaque de montage mural</v>
          </cell>
          <cell r="E1002" t="str">
            <v>Piastra per il montaggio a parete</v>
          </cell>
          <cell r="F1002" t="str">
            <v>Montážní deska na stěnu</v>
          </cell>
          <cell r="G1002" t="str">
            <v>Płyta montażowa do elewacji</v>
          </cell>
          <cell r="H1002" t="str">
            <v>fali rögzítő lap</v>
          </cell>
          <cell r="I1002" t="str">
            <v>montážna platňa</v>
          </cell>
          <cell r="J1002" t="str">
            <v>wandmontageplaat</v>
          </cell>
          <cell r="K1002" t="str">
            <v>plošča za montažo na zid</v>
          </cell>
          <cell r="L1002" t="str">
            <v>väggmonteringsplatta</v>
          </cell>
          <cell r="M1002" t="str">
            <v>vægmonteringsplade</v>
          </cell>
          <cell r="N1002" t="str">
            <v>veggmonteringsplate</v>
          </cell>
          <cell r="P1002" t="str">
            <v>Wandmontageplatte</v>
          </cell>
        </row>
        <row r="1003">
          <cell r="A1003">
            <v>1002</v>
          </cell>
          <cell r="B1003" t="str">
            <v>Wandraute</v>
          </cell>
          <cell r="C1003" t="str">
            <v>rhomboid façade tile (PREFA)</v>
          </cell>
          <cell r="D1003" t="str">
            <v>losange de façade</v>
          </cell>
          <cell r="P1003" t="str">
            <v>Wandraute</v>
          </cell>
        </row>
        <row r="1004">
          <cell r="A1004">
            <v>1003</v>
          </cell>
          <cell r="B1004" t="str">
            <v>Wandraute 20 × 20</v>
          </cell>
          <cell r="C1004" t="str">
            <v>rhomboid façade tile 20 × 20 (PREFA)</v>
          </cell>
          <cell r="D1004" t="str">
            <v>losange de façade 20 × 20</v>
          </cell>
          <cell r="P1004" t="str">
            <v>Wandraute 20 × 20</v>
          </cell>
        </row>
        <row r="1005">
          <cell r="A1005">
            <v>1004</v>
          </cell>
          <cell r="B1005" t="str">
            <v>Wandrautenhaft</v>
          </cell>
          <cell r="C1005" t="str">
            <v>rhomboid façade tile clip (PREFA)</v>
          </cell>
          <cell r="D1005" t="str">
            <v>patte de fixation pour losanges de façade</v>
          </cell>
          <cell r="P1005" t="str">
            <v>Wandrautenhaft</v>
          </cell>
        </row>
        <row r="1006">
          <cell r="A1006">
            <v>1005</v>
          </cell>
          <cell r="B1006" t="str">
            <v>Wandwinkel</v>
          </cell>
          <cell r="C1006" t="str">
            <v>wall bracket</v>
          </cell>
          <cell r="D1006" t="str">
            <v>équerre murale</v>
          </cell>
          <cell r="P1006" t="str">
            <v>Wandwinkel</v>
          </cell>
        </row>
        <row r="1007">
          <cell r="A1007">
            <v>1006</v>
          </cell>
          <cell r="B1007" t="str">
            <v>Wärmedämmelement (z. B. BauderPIR SWE; BauderPIR und Schalldämmplatte 40/35)</v>
          </cell>
          <cell r="C1007" t="str">
            <v xml:space="preserve">thermal insulation panel (e.g. BauderPIR SWE → BauderPIR + 40/35 sound insulation board) </v>
          </cell>
          <cell r="D1007" t="str">
            <v>élément d’isolation thermique (p. ex. BauderPIR SWE ; BauderPIR et plaque d’isolation phonique 40/35)</v>
          </cell>
          <cell r="F1007" t="str">
            <v>tepelně izolační prvek, např. BauderPIR SWE (BauderPIR + zvukově izolační deska 40/35)</v>
          </cell>
          <cell r="P1007" t="str">
            <v>Wärmedämmelement (z. B. BauderPIR SWE; BauderPIR und Schalldämmplatte 40/35)</v>
          </cell>
        </row>
        <row r="1008">
          <cell r="A1008">
            <v>1007</v>
          </cell>
          <cell r="B1008" t="str">
            <v>Wärmedämmverbundsystem</v>
          </cell>
          <cell r="C1008" t="str">
            <v>thermal insulation system</v>
          </cell>
          <cell r="D1008" t="str">
            <v>isolation thermique par l’extérieur (ITE)</v>
          </cell>
          <cell r="F1008" t="str">
            <v>Tepelně izolační kontaktní systém</v>
          </cell>
          <cell r="P1008" t="str">
            <v>Wärmedämmverbundsystem</v>
          </cell>
        </row>
        <row r="1009">
          <cell r="A1009">
            <v>1008</v>
          </cell>
          <cell r="B1009" t="str">
            <v>Wasserfangkasten</v>
          </cell>
          <cell r="C1009" t="str">
            <v>leader head</v>
          </cell>
          <cell r="D1009" t="str">
            <v>boîte à eau</v>
          </cell>
          <cell r="F1009" t="str">
            <v>sběrný kotlík</v>
          </cell>
          <cell r="P1009" t="str">
            <v>Wasserfangkasten</v>
          </cell>
        </row>
        <row r="1010">
          <cell r="A1010">
            <v>1009</v>
          </cell>
          <cell r="B1010" t="str">
            <v>Wasserfangkasten (220/220/330)</v>
          </cell>
          <cell r="C1010" t="str">
            <v>leader head 220/220/330</v>
          </cell>
          <cell r="D1010" t="str">
            <v>boîte à eau (220/220/330)</v>
          </cell>
          <cell r="E1010" t="str">
            <v>Cassetta di raccolta 220/220/330</v>
          </cell>
          <cell r="F1010" t="str">
            <v>Sběrný kotlík 220/220/330</v>
          </cell>
          <cell r="G1010" t="str">
            <v>Kosz zlewiskowy 220/220/330</v>
          </cell>
          <cell r="H1010" t="str">
            <v>vízgyűjtő üst 220/220/336</v>
          </cell>
          <cell r="I1010" t="str">
            <v>zberný kotlík 220/220/330</v>
          </cell>
          <cell r="J1010" t="str">
            <v>watervangbak 220/220/330</v>
          </cell>
          <cell r="K1010" t="str">
            <v>kotliček 220/220/330</v>
          </cell>
          <cell r="L1010" t="str">
            <v>vattenuppsamlare 220/220/330</v>
          </cell>
          <cell r="M1010" t="str">
            <v>vandopsamlingskasse 220/220/330</v>
          </cell>
          <cell r="N1010" t="str">
            <v>vannoppsamler 220/220/330</v>
          </cell>
          <cell r="P1010" t="str">
            <v>Wasserfangkasten (220/220/330)</v>
          </cell>
        </row>
        <row r="1011">
          <cell r="A1011">
            <v>1010</v>
          </cell>
          <cell r="B1011" t="str">
            <v>Wasserfangkasten rund</v>
          </cell>
          <cell r="C1011" t="str">
            <v>Round leader head</v>
          </cell>
          <cell r="D1011" t="str">
            <v>boîte à eau ronde</v>
          </cell>
          <cell r="E1011" t="str">
            <v>Cassetta di scarico arrotondata</v>
          </cell>
          <cell r="P1011" t="str">
            <v>Wasserfangkasten rund</v>
          </cell>
        </row>
        <row r="1012">
          <cell r="A1012">
            <v>1011</v>
          </cell>
          <cell r="B1012" t="str">
            <v>Wasserrinne</v>
          </cell>
          <cell r="C1012" t="str">
            <v>drainage channel</v>
          </cell>
          <cell r="D1012" t="str">
            <v>rigole d’évacuation</v>
          </cell>
          <cell r="F1012" t="str">
            <v>vodní žlábek</v>
          </cell>
          <cell r="P1012" t="str">
            <v>Wasserrinne</v>
          </cell>
        </row>
        <row r="1013">
          <cell r="A1013">
            <v>1012</v>
          </cell>
          <cell r="B1013" t="str">
            <v>Wasserrückstau durch Schnee und Eis</v>
          </cell>
          <cell r="C1013" t="str">
            <v>waterlogging caused by snow and ice</v>
          </cell>
          <cell r="D1013" t="str">
            <v>rétentions d’eau provoquées par l’accumulation de neige et de glace</v>
          </cell>
          <cell r="F1013" t="str">
            <v>vzdutí vody od sněhu a ledu</v>
          </cell>
          <cell r="P1013" t="str">
            <v>Wasserrückstau durch Schnee und Eis</v>
          </cell>
        </row>
        <row r="1014">
          <cell r="A1014">
            <v>1013</v>
          </cell>
          <cell r="B1014" t="str">
            <v>Wassersammler</v>
          </cell>
          <cell r="C1014" t="str">
            <v>water collector</v>
          </cell>
          <cell r="D1014" t="str">
            <v>collecteur d’eau</v>
          </cell>
          <cell r="E1014" t="str">
            <v>Deviatore</v>
          </cell>
          <cell r="F1014" t="str">
            <v>Sběrač dešťové vody</v>
          </cell>
          <cell r="G1014" t="str">
            <v>Zbiornik na wodę</v>
          </cell>
          <cell r="H1014" t="str">
            <v>automata vízlopó</v>
          </cell>
          <cell r="I1014" t="str">
            <v>zberač vody</v>
          </cell>
          <cell r="J1014" t="str">
            <v>waterverzamelaar</v>
          </cell>
          <cell r="K1014" t="str">
            <v>lovilec vode</v>
          </cell>
          <cell r="L1014" t="str">
            <v>regnvattensamlare</v>
          </cell>
          <cell r="M1014" t="str">
            <v>vandsamler</v>
          </cell>
          <cell r="N1014" t="str">
            <v>vannsamler</v>
          </cell>
          <cell r="P1014" t="str">
            <v>Wassersammler</v>
          </cell>
        </row>
        <row r="1015">
          <cell r="A1015">
            <v>1014</v>
          </cell>
          <cell r="B1015" t="str">
            <v>WDVS-Rohrschellendübel ⌀ 10</v>
          </cell>
          <cell r="C1015" t="str">
            <v>ETICS pipe bracket plug Ø 10</v>
          </cell>
          <cell r="D1015" t="str">
            <v>cheville d’isolation ⌀ 10 pour collier (ITE)</v>
          </cell>
          <cell r="E1015" t="str">
            <v>Tassello Ø 10 per chiodo collare per facciate retroventilate</v>
          </cell>
          <cell r="P1015" t="str">
            <v>WDVS-Rohrschellendübel ⌀ 10</v>
          </cell>
        </row>
        <row r="1016">
          <cell r="A1016">
            <v>1015</v>
          </cell>
          <cell r="B1016" t="str">
            <v>Wellprofil 18/76</v>
          </cell>
          <cell r="D1016" t="str">
            <v>Wellprofil 18/76</v>
          </cell>
          <cell r="P1016" t="str">
            <v>Wellprofil 18/76</v>
          </cell>
        </row>
        <row r="1017">
          <cell r="A1017">
            <v>1016</v>
          </cell>
          <cell r="B1017" t="str">
            <v>Wellprofil 18/76 horizontal</v>
          </cell>
          <cell r="D1017" t="str">
            <v>Wellprofil 18/76 horizontal</v>
          </cell>
          <cell r="P1017" t="str">
            <v>Wellprofil 18/76 horizontal</v>
          </cell>
        </row>
        <row r="1018">
          <cell r="A1018">
            <v>1017</v>
          </cell>
          <cell r="B1018" t="str">
            <v>Wellprofil 18/76 vertikal</v>
          </cell>
          <cell r="D1018" t="str">
            <v>Wellprofil 18/76 vertikal</v>
          </cell>
          <cell r="P1018" t="str">
            <v>Wellprofil 18/76 vertikal</v>
          </cell>
        </row>
        <row r="1019">
          <cell r="A1019">
            <v>1018</v>
          </cell>
          <cell r="B1019" t="str">
            <v>Wetterschenkel</v>
          </cell>
          <cell r="C1019" t="str">
            <v>drip (PREFA)</v>
          </cell>
          <cell r="D1019" t="str">
            <v>renvoi d’eau</v>
          </cell>
          <cell r="P1019" t="str">
            <v>Wetterschenkel</v>
          </cell>
        </row>
        <row r="1020">
          <cell r="A1020">
            <v>1019</v>
          </cell>
          <cell r="B1020" t="str">
            <v>Wetterschenkel (Länge: 2.500 mm)</v>
          </cell>
          <cell r="C1020" t="str">
            <v>drip; L = 2,500 mm</v>
          </cell>
          <cell r="D1020" t="str">
            <v>renvoi d’eau (longueur : 2 500 mm)</v>
          </cell>
          <cell r="E1020" t="str">
            <v>gocciolatoio; L = 2500 mm</v>
          </cell>
          <cell r="F1020" t="str">
            <v>okapnice, délka 2500 mm</v>
          </cell>
          <cell r="G1020" t="str">
            <v>Okapnik L=2500 mm</v>
          </cell>
          <cell r="H1020" t="str">
            <v>viharléc H = 2.500 mm</v>
          </cell>
          <cell r="I1020" t="str">
            <v>odkvapnicový profil, dĺžka 2500 mm</v>
          </cell>
          <cell r="J1020" t="str">
            <v>weldorpel L = 2500 mm</v>
          </cell>
          <cell r="L1020" t="str">
            <v>väderskänkel L = 2.500 mm</v>
          </cell>
          <cell r="M1020" t="str">
            <v>vejrvinkelben L = 2.500 mm</v>
          </cell>
          <cell r="N1020" t="str">
            <v>vindusbeslag L = 2500 mm</v>
          </cell>
          <cell r="O1020" t="str">
            <v>Okapni lim L = 2.500 mm</v>
          </cell>
          <cell r="P1020" t="str">
            <v>Wetterschenkel (Länge: 2.500 mm)</v>
          </cell>
        </row>
        <row r="1021">
          <cell r="A1021">
            <v>1020</v>
          </cell>
          <cell r="B1021" t="str">
            <v>windbedingter Eintrieb von Regenwasser durch die Fugen einer Dacheindeckung</v>
          </cell>
          <cell r="C1021" t="str">
            <v>rainwater driven by the wind through the roof covering’s joints</v>
          </cell>
          <cell r="D1021" t="str">
            <v>infiltrations d’eaux de pluie occasionnées par le vent (eau pénétrant par les joints de la couverture)</v>
          </cell>
          <cell r="F1021" t="str">
            <v>větrem hnaná dešťová voda do štěrbin nebo detailů v krytině</v>
          </cell>
          <cell r="P1021" t="str">
            <v>windbedingter Eintrieb von Regenwasser durch die Fugen einer Dacheindeckung</v>
          </cell>
        </row>
        <row r="1022">
          <cell r="A1022">
            <v>1021</v>
          </cell>
          <cell r="B1022" t="str">
            <v>windbedingter Eintrieb von Schnee durch die Dacheindeckung (Flugschnee)</v>
          </cell>
          <cell r="C1022" t="str">
            <v>snow driven by the wind through the roof covering (blown snow)</v>
          </cell>
          <cell r="D1022" t="str">
            <v>pénétration de neige à travers la couverture (neige soufflée par le vent [neige volante, poudrerie])</v>
          </cell>
          <cell r="F1022" t="str">
            <v>větrem hnaný sníh skrz krytinu nebo detaily (prachový sníh)</v>
          </cell>
          <cell r="P1022" t="str">
            <v>windbedingter Eintrieb von Schnee durch die Dacheindeckung (Flugschnee)</v>
          </cell>
        </row>
        <row r="1023">
          <cell r="A1023">
            <v>1022</v>
          </cell>
          <cell r="B1023" t="str">
            <v>Winkel</v>
          </cell>
          <cell r="C1023" t="str">
            <v>bracket</v>
          </cell>
          <cell r="D1023" t="str">
            <v>équerre</v>
          </cell>
          <cell r="P1023" t="str">
            <v>Winkel</v>
          </cell>
        </row>
        <row r="1024">
          <cell r="A1024">
            <v>1023</v>
          </cell>
          <cell r="B1024" t="str">
            <v>Winkelfalz</v>
          </cell>
          <cell r="C1024" t="str">
            <v>standing seam</v>
          </cell>
          <cell r="D1024" t="str">
            <v>joint angulaire</v>
          </cell>
          <cell r="F1024" t="str">
            <v>úhlová drážka</v>
          </cell>
          <cell r="P1024" t="str">
            <v>Winkelfalz</v>
          </cell>
        </row>
        <row r="1025">
          <cell r="A1025">
            <v>1024</v>
          </cell>
          <cell r="B1025" t="str">
            <v>Winkelsaum</v>
          </cell>
          <cell r="C1025" t="str">
            <v>angled edge</v>
          </cell>
          <cell r="D1025" t="str">
            <v>bordure de toit angulaire</v>
          </cell>
          <cell r="F1025" t="str">
            <v>oplechování římsy</v>
          </cell>
          <cell r="P1025" t="str">
            <v>Winkelsaum</v>
          </cell>
        </row>
        <row r="1026">
          <cell r="A1026">
            <v>1025</v>
          </cell>
          <cell r="B1026" t="str">
            <v>Winkelstehfalz (PREFALZ)</v>
          </cell>
          <cell r="C1026" t="str">
            <v>PREFALZ single lock standing seam</v>
          </cell>
          <cell r="D1026" t="str">
            <v>joint angulaire en bande d’aluminium PREFALZ</v>
          </cell>
          <cell r="P1026" t="str">
            <v>Winkelstehfalz (PREFALZ)</v>
          </cell>
        </row>
        <row r="1027">
          <cell r="A1027">
            <v>1026</v>
          </cell>
          <cell r="B1027" t="str">
            <v>z. B. BauderTop UDS 1,5 NK</v>
          </cell>
          <cell r="C1027" t="str">
            <v>e.g. BauderTop UDS 1.5 NK</v>
          </cell>
          <cell r="D1027" t="str">
            <v>p. ex. BauderTop UDS 1,5 NK</v>
          </cell>
          <cell r="F1027" t="str">
            <v>např. BauderTop UDS 1,5</v>
          </cell>
          <cell r="P1027" t="str">
            <v>z. B. BauderTop UDS 1,5 NK</v>
          </cell>
        </row>
        <row r="1028">
          <cell r="A1028">
            <v>1027</v>
          </cell>
          <cell r="B1028" t="str">
            <v>z. B. BauderTop UDS 3 NK</v>
          </cell>
          <cell r="C1028" t="str">
            <v>e.g. BauderTop UDS 3 NK</v>
          </cell>
          <cell r="D1028" t="str">
            <v>p. ex. BauderTop UDS 3 NK</v>
          </cell>
          <cell r="F1028" t="str">
            <v>např. BauderTop UDS 3</v>
          </cell>
          <cell r="P1028" t="str">
            <v>z. B. BauderTop UDS 3 NK</v>
          </cell>
        </row>
        <row r="1029">
          <cell r="A1029">
            <v>1028</v>
          </cell>
          <cell r="B1029" t="str">
            <v>Zackenprofil (22/40/2,0)</v>
          </cell>
          <cell r="C1029" t="str">
            <v>serrated profile 22/40/2.0 (PREFA)</v>
          </cell>
          <cell r="D1029" t="str">
            <v>profil triangle (22/40/2,0)</v>
          </cell>
          <cell r="P1029" t="str">
            <v>Zackenprofil (22/40/2,0)</v>
          </cell>
        </row>
        <row r="1030">
          <cell r="A1030">
            <v>1029</v>
          </cell>
          <cell r="B1030" t="str">
            <v>Zackenprofil (22/40/2,0; horizontal)</v>
          </cell>
          <cell r="C1030" t="str">
            <v>serrated profile 22/40/2.0 (horizontal) – PREFA</v>
          </cell>
          <cell r="D1030" t="str">
            <v>profil triangle (22/40/2,0 ; horizontal)</v>
          </cell>
          <cell r="P1030" t="str">
            <v>Zackenprofil (22/40/2,0; horizontal)</v>
          </cell>
        </row>
        <row r="1031">
          <cell r="A1031">
            <v>1030</v>
          </cell>
          <cell r="B1031" t="str">
            <v>Zackenprofil (22/40/2,0; vertikal)</v>
          </cell>
          <cell r="C1031" t="str">
            <v>serrated profile 22/40/2.0 (vertical) – PREFA</v>
          </cell>
          <cell r="D1031" t="str">
            <v>profil triangle (22/40/2,0 ; vertical)</v>
          </cell>
          <cell r="P1031" t="str">
            <v>Zackenprofil (22/40/2,0; vertikal)</v>
          </cell>
        </row>
        <row r="1032">
          <cell r="A1032">
            <v>1031</v>
          </cell>
          <cell r="B1032" t="str">
            <v>Ziegelrot/Oxydrot</v>
          </cell>
          <cell r="C1032" t="str">
            <v>brick red/oxide red</v>
          </cell>
          <cell r="D1032" t="str">
            <v>rouge tuile/rouge oxyde</v>
          </cell>
          <cell r="E1032" t="str">
            <v>rosso cotto/rosso ossido</v>
          </cell>
          <cell r="F1032" t="str">
            <v>cihlově červená/tmavě červená</v>
          </cell>
          <cell r="G1032" t="str">
            <v>ceglasty / czerwony</v>
          </cell>
          <cell r="H1032" t="str">
            <v>téglavörös/rozsdavörös</v>
          </cell>
          <cell r="I1032" t="str">
            <v>tehlovočervená/tmavočervená</v>
          </cell>
          <cell r="J1032" t="str">
            <v>dakpannenrood/oxiderood</v>
          </cell>
          <cell r="K1032" t="str">
            <v>barkreno rjava/oksidno rdeča</v>
          </cell>
          <cell r="L1032" t="str">
            <v>tegelröd/oxidröd</v>
          </cell>
          <cell r="M1032" t="str">
            <v>teglrød/oxidrød</v>
          </cell>
          <cell r="N1032" t="str">
            <v>teglsteinsrød/oksidrød</v>
          </cell>
          <cell r="P1032" t="str">
            <v>Ziegelrot/Oxydrot</v>
          </cell>
        </row>
        <row r="1033">
          <cell r="A1033">
            <v>1032</v>
          </cell>
          <cell r="B1033" t="str">
            <v>Z-Profil</v>
          </cell>
          <cell r="C1033" t="str">
            <v>Z-profile</v>
          </cell>
          <cell r="D1033" t="str">
            <v>profil en Z</v>
          </cell>
          <cell r="P1033" t="str">
            <v>Z-Profil</v>
          </cell>
        </row>
        <row r="1034">
          <cell r="A1034">
            <v>1033</v>
          </cell>
          <cell r="B1034" t="str">
            <v>Zuluft</v>
          </cell>
          <cell r="C1034" t="str">
            <v>incoming air</v>
          </cell>
          <cell r="D1034" t="str">
            <v>entrée d’air</v>
          </cell>
          <cell r="F1034" t="str">
            <v>přívod vzduchu</v>
          </cell>
          <cell r="P1034" t="str">
            <v>Zuluft</v>
          </cell>
        </row>
        <row r="1035">
          <cell r="A1035">
            <v>1034</v>
          </cell>
          <cell r="B1035" t="str">
            <v>Zusätzlich sind folgende Umstände zu berücksichtigen:</v>
          </cell>
          <cell r="C1035" t="str">
            <v>The following conditions should also be taken into account:</v>
          </cell>
          <cell r="D1035" t="str">
            <v>On tiendra compte par ailleurs des paramètres suivants :</v>
          </cell>
          <cell r="F1035" t="str">
            <v>Navíc je nutno zohlednit tyto okolnosti</v>
          </cell>
          <cell r="P1035" t="str">
            <v>Zusätzlich sind folgende Umstände zu berücksichtigen:</v>
          </cell>
        </row>
        <row r="1036">
          <cell r="A1036">
            <v>1035</v>
          </cell>
          <cell r="B1036" t="str">
            <v>Zusatzvermerk:</v>
          </cell>
          <cell r="C1036" t="str">
            <v>Additional remarks:</v>
          </cell>
          <cell r="D1036" t="str">
            <v>Indications complémentaires :</v>
          </cell>
          <cell r="E1036" t="str">
            <v>Annotazioni</v>
          </cell>
          <cell r="F1036" t="str">
            <v>Poznámky</v>
          </cell>
          <cell r="G1036" t="str">
            <v>Dodatkowe uwagi:</v>
          </cell>
          <cell r="H1036" t="str">
            <v>megjegyzés:</v>
          </cell>
          <cell r="I1036" t="str">
            <v>Ďalšie poznámky</v>
          </cell>
          <cell r="J1036" t="str">
            <v>Aanvullende notitie:</v>
          </cell>
          <cell r="K1036" t="str">
            <v>dodatne opombe</v>
          </cell>
          <cell r="L1036" t="str">
            <v>Kompletterande notering:</v>
          </cell>
          <cell r="M1036" t="str">
            <v>Ekstra anmærkning:</v>
          </cell>
          <cell r="N1036" t="str">
            <v>Tilleggsnotat:</v>
          </cell>
          <cell r="P1036" t="str">
            <v>Zusatzvermerk:</v>
          </cell>
        </row>
        <row r="1037">
          <cell r="A1037">
            <v>1036</v>
          </cell>
          <cell r="B1037" t="str">
            <v>Zweischalige Dachausbildung</v>
          </cell>
          <cell r="C1037" t="str">
            <v>double-skin roof construction</v>
          </cell>
          <cell r="D1037" t="str">
            <v>toit double peau</v>
          </cell>
          <cell r="F1037" t="str">
            <v>Dvouplášťová střešní skladba</v>
          </cell>
          <cell r="P1037" t="str">
            <v>Zweischalige Dachausbildung</v>
          </cell>
        </row>
        <row r="1038">
          <cell r="A1038">
            <v>1037</v>
          </cell>
          <cell r="B1038" t="str">
            <v>Zweischalige Dachausbildung auf Lattung</v>
          </cell>
          <cell r="C1038" t="str">
            <v>double-skin roof construction on battens (skip sheathing)</v>
          </cell>
          <cell r="D1038" t="str">
            <v>toit double peau sur lattage</v>
          </cell>
          <cell r="F1038" t="str">
            <v>Dvouplášťová střešní skladba na laťování</v>
          </cell>
          <cell r="P1038" t="str">
            <v>Zweischalige Dachausbildung auf Lattung</v>
          </cell>
        </row>
        <row r="1039">
          <cell r="A1039">
            <v>1038</v>
          </cell>
          <cell r="B1039" t="str">
            <v>Zweischaliger Aufbau – Dachgeschoß ausgebaut (Variante 1)</v>
          </cell>
          <cell r="C1039" t="str">
            <v>double-skin structure – converted attic (variant 1)</v>
          </cell>
          <cell r="D1039" t="str">
            <v>toit double peau — combles aménagés (variante 1)</v>
          </cell>
          <cell r="F1039" t="str">
            <v>Dvouplášťová střešní skladba - obytný podstřešní prostor (varianta 1)</v>
          </cell>
          <cell r="P1039" t="str">
            <v>Zweischaliger Aufbau – Dachgeschoß ausgebaut (Variante 1)</v>
          </cell>
        </row>
        <row r="1040">
          <cell r="A1040">
            <v>1039</v>
          </cell>
          <cell r="B1040" t="str">
            <v>Zweischaliger Aufbau – Dachgeschoß ausgebaut (Variante 2)</v>
          </cell>
          <cell r="C1040" t="str">
            <v>double-skin structure – converted attic (variant 2)</v>
          </cell>
          <cell r="D1040" t="str">
            <v>toit double peau — combles aménagés (variante 2)</v>
          </cell>
          <cell r="F1040" t="str">
            <v>Dvouplášťová střešní skladba - obytný podstřešní prostor (varianta 2)</v>
          </cell>
          <cell r="P1040" t="str">
            <v>Zweischaliger Aufbau – Dachgeschoß ausgebaut (Variante 2)</v>
          </cell>
        </row>
        <row r="1041">
          <cell r="A1041">
            <v>1040</v>
          </cell>
          <cell r="B1041" t="str">
            <v>Zweischaliger Aufbau – Dachgeschoß nicht ausgebaut</v>
          </cell>
          <cell r="C1041" t="str">
            <v>double-skin structure — unconverted attic</v>
          </cell>
          <cell r="D1041" t="str">
            <v>toit double peau — combles non aménagés</v>
          </cell>
          <cell r="F1041" t="str">
            <v>Dvouplášťová střešní skladba - neobytný podstřešní prostor</v>
          </cell>
          <cell r="P1041" t="str">
            <v>Zweischaliger Aufbau – Dachgeschoß nicht ausgebaut</v>
          </cell>
        </row>
        <row r="1042">
          <cell r="A1042">
            <v>1041</v>
          </cell>
          <cell r="B1042" t="str">
            <v>Zwischenlatte (50/30 mm) zur sicheren Begehbarkeit der Dachfläche und als Auflage für die Schneestopper</v>
          </cell>
          <cell r="C1042" t="str">
            <v>intermediate batten (50/30 mm) allowing roof accessibility and sufficient support for snow guards</v>
          </cell>
          <cell r="D1042" t="str">
            <v>volige intermédiaire (50/30 mm) destinée à assurer à la fois une bonne praticabilité de la toiture et un support adéquat pour les arrêts de neige</v>
          </cell>
          <cell r="F1042" t="str">
            <v>mezilať 50/30 pro zajištění bezpečného nášlapu a jako opěra pro sněhové háky</v>
          </cell>
          <cell r="P1042" t="str">
            <v>Zwischenlatte (50/30 mm) zur sicheren Begehbarkeit der Dachfläche und als Auflage für die Schneestopper</v>
          </cell>
        </row>
        <row r="1043">
          <cell r="A1043">
            <v>1042</v>
          </cell>
          <cell r="B1043" t="str">
            <v>(Höhe nach Dachneigung verschieden)</v>
          </cell>
          <cell r="C1043" t="str">
            <v>(height may differ according to roof gradient)</v>
          </cell>
          <cell r="D1043" t="str">
            <v>panne faîtière et chevron d’arêtier ; 30 mm de largeur (hauteur variable en fonction de la pente du toit)</v>
          </cell>
          <cell r="F1043" t="str">
            <v>(výška dle sklonu střechy)</v>
          </cell>
          <cell r="P1043" t="str">
            <v>(Höhe nach Dachneigung verschieden)</v>
          </cell>
        </row>
        <row r="1044">
          <cell r="A1044">
            <v>1043</v>
          </cell>
          <cell r="B1044" t="str">
            <v>Sparrenlänge: &gt; 12 m</v>
          </cell>
          <cell r="C1044" t="str">
            <v>rafter length: &gt; 12 m</v>
          </cell>
          <cell r="D1044" t="str">
            <v>longueur des chevrons : &gt; 12 m</v>
          </cell>
          <cell r="F1044" t="str">
            <v>délka krokve &gt; 12 m</v>
          </cell>
          <cell r="P1044" t="str">
            <v>Sparrenlänge: &gt; 12 m</v>
          </cell>
        </row>
        <row r="1045">
          <cell r="A1045">
            <v>1044</v>
          </cell>
          <cell r="B1045" t="str">
            <v>≥ 25°</v>
          </cell>
          <cell r="C1045" t="str">
            <v>≥ 25°</v>
          </cell>
          <cell r="D1045" t="str">
            <v>≥ 25°</v>
          </cell>
          <cell r="E1045" t="str">
            <v>≥ 25°</v>
          </cell>
          <cell r="F1045" t="str">
            <v>≥ 25°</v>
          </cell>
          <cell r="G1045" t="str">
            <v>≥ 25°</v>
          </cell>
          <cell r="H1045" t="str">
            <v>≥ 25°</v>
          </cell>
          <cell r="I1045" t="str">
            <v>≥ 25°</v>
          </cell>
          <cell r="J1045" t="str">
            <v>≥ 25°</v>
          </cell>
          <cell r="K1045" t="str">
            <v>≥ 25°</v>
          </cell>
          <cell r="L1045" t="str">
            <v>≥ 25°</v>
          </cell>
          <cell r="M1045" t="str">
            <v>≥ 25°</v>
          </cell>
          <cell r="N1045" t="str">
            <v>≥ 25°</v>
          </cell>
          <cell r="O1045" t="str">
            <v>≥ 25°</v>
          </cell>
          <cell r="P1045" t="str">
            <v>≥ 25°</v>
          </cell>
        </row>
        <row r="1046">
          <cell r="A1046">
            <v>1045</v>
          </cell>
          <cell r="B1046" t="str">
            <v>002</v>
          </cell>
          <cell r="C1046" t="str">
            <v>002</v>
          </cell>
          <cell r="D1046" t="str">
            <v>002</v>
          </cell>
          <cell r="E1046" t="str">
            <v>002</v>
          </cell>
          <cell r="F1046" t="str">
            <v>002</v>
          </cell>
          <cell r="G1046" t="str">
            <v>002</v>
          </cell>
          <cell r="H1046" t="str">
            <v>002</v>
          </cell>
          <cell r="I1046" t="str">
            <v>002</v>
          </cell>
          <cell r="J1046" t="str">
            <v>002</v>
          </cell>
          <cell r="K1046" t="str">
            <v>002</v>
          </cell>
          <cell r="L1046" t="str">
            <v>002</v>
          </cell>
          <cell r="M1046" t="str">
            <v>002</v>
          </cell>
          <cell r="N1046" t="str">
            <v>002</v>
          </cell>
          <cell r="O1046" t="str">
            <v>002</v>
          </cell>
          <cell r="P1046" t="str">
            <v>002</v>
          </cell>
        </row>
        <row r="1047">
          <cell r="A1047">
            <v>1046</v>
          </cell>
          <cell r="B1047" t="str">
            <v>003</v>
          </cell>
          <cell r="C1047" t="str">
            <v>003</v>
          </cell>
          <cell r="D1047" t="str">
            <v>003</v>
          </cell>
          <cell r="E1047" t="str">
            <v>003</v>
          </cell>
          <cell r="F1047" t="str">
            <v>003</v>
          </cell>
          <cell r="G1047" t="str">
            <v>003</v>
          </cell>
          <cell r="H1047" t="str">
            <v>003</v>
          </cell>
          <cell r="I1047" t="str">
            <v>003</v>
          </cell>
          <cell r="J1047" t="str">
            <v>003</v>
          </cell>
          <cell r="K1047" t="str">
            <v>003</v>
          </cell>
          <cell r="L1047" t="str">
            <v>003</v>
          </cell>
          <cell r="M1047" t="str">
            <v>003</v>
          </cell>
          <cell r="N1047" t="str">
            <v>003</v>
          </cell>
          <cell r="O1047" t="str">
            <v>003</v>
          </cell>
          <cell r="P1047" t="str">
            <v>003</v>
          </cell>
        </row>
        <row r="1048">
          <cell r="A1048">
            <v>1047</v>
          </cell>
          <cell r="B1048" t="str">
            <v>004</v>
          </cell>
          <cell r="C1048" t="str">
            <v>004</v>
          </cell>
          <cell r="D1048" t="str">
            <v>004</v>
          </cell>
          <cell r="E1048" t="str">
            <v>004</v>
          </cell>
          <cell r="F1048" t="str">
            <v>004</v>
          </cell>
          <cell r="G1048" t="str">
            <v>004</v>
          </cell>
          <cell r="H1048" t="str">
            <v>004</v>
          </cell>
          <cell r="I1048" t="str">
            <v>004</v>
          </cell>
          <cell r="J1048" t="str">
            <v>004</v>
          </cell>
          <cell r="K1048" t="str">
            <v>004</v>
          </cell>
          <cell r="L1048" t="str">
            <v>004</v>
          </cell>
          <cell r="M1048" t="str">
            <v>004</v>
          </cell>
          <cell r="N1048" t="str">
            <v>004</v>
          </cell>
          <cell r="O1048" t="str">
            <v>004</v>
          </cell>
          <cell r="P1048" t="str">
            <v>004</v>
          </cell>
        </row>
        <row r="1049">
          <cell r="A1049">
            <v>1048</v>
          </cell>
          <cell r="B1049" t="str">
            <v>005</v>
          </cell>
          <cell r="C1049" t="str">
            <v>005</v>
          </cell>
          <cell r="D1049" t="str">
            <v>005</v>
          </cell>
          <cell r="E1049" t="str">
            <v>005</v>
          </cell>
          <cell r="F1049" t="str">
            <v>005</v>
          </cell>
          <cell r="G1049" t="str">
            <v>005</v>
          </cell>
          <cell r="H1049" t="str">
            <v>005</v>
          </cell>
          <cell r="I1049" t="str">
            <v>005</v>
          </cell>
          <cell r="J1049" t="str">
            <v>005</v>
          </cell>
          <cell r="K1049" t="str">
            <v>005</v>
          </cell>
          <cell r="L1049" t="str">
            <v>005</v>
          </cell>
          <cell r="M1049" t="str">
            <v>005</v>
          </cell>
          <cell r="N1049" t="str">
            <v>005</v>
          </cell>
          <cell r="O1049" t="str">
            <v>005</v>
          </cell>
          <cell r="P1049" t="str">
            <v>005</v>
          </cell>
        </row>
        <row r="1050">
          <cell r="A1050">
            <v>1049</v>
          </cell>
          <cell r="B1050" t="str">
            <v>006</v>
          </cell>
          <cell r="C1050" t="str">
            <v>006</v>
          </cell>
          <cell r="D1050" t="str">
            <v>006</v>
          </cell>
          <cell r="E1050" t="str">
            <v>006</v>
          </cell>
          <cell r="F1050" t="str">
            <v>006</v>
          </cell>
          <cell r="G1050" t="str">
            <v>006</v>
          </cell>
          <cell r="H1050" t="str">
            <v>006</v>
          </cell>
          <cell r="I1050" t="str">
            <v>006</v>
          </cell>
          <cell r="J1050" t="str">
            <v>006</v>
          </cell>
          <cell r="K1050" t="str">
            <v>006</v>
          </cell>
          <cell r="L1050" t="str">
            <v>006</v>
          </cell>
          <cell r="M1050" t="str">
            <v>006</v>
          </cell>
          <cell r="N1050" t="str">
            <v>006</v>
          </cell>
          <cell r="O1050" t="str">
            <v>006</v>
          </cell>
          <cell r="P1050" t="str">
            <v>006</v>
          </cell>
        </row>
        <row r="1051">
          <cell r="A1051">
            <v>1050</v>
          </cell>
          <cell r="B1051" t="str">
            <v>007</v>
          </cell>
          <cell r="C1051" t="str">
            <v>007</v>
          </cell>
          <cell r="D1051" t="str">
            <v>007</v>
          </cell>
          <cell r="E1051" t="str">
            <v>007</v>
          </cell>
          <cell r="F1051" t="str">
            <v>007</v>
          </cell>
          <cell r="G1051" t="str">
            <v>007</v>
          </cell>
          <cell r="H1051" t="str">
            <v>007</v>
          </cell>
          <cell r="I1051" t="str">
            <v>007</v>
          </cell>
          <cell r="J1051" t="str">
            <v>007</v>
          </cell>
          <cell r="K1051" t="str">
            <v>007</v>
          </cell>
          <cell r="L1051" t="str">
            <v>007</v>
          </cell>
          <cell r="M1051" t="str">
            <v>007</v>
          </cell>
          <cell r="N1051" t="str">
            <v>007</v>
          </cell>
          <cell r="O1051" t="str">
            <v>007</v>
          </cell>
          <cell r="P1051" t="str">
            <v>007</v>
          </cell>
        </row>
        <row r="1052">
          <cell r="A1052">
            <v>1051</v>
          </cell>
          <cell r="B1052" t="str">
            <v>008</v>
          </cell>
          <cell r="C1052" t="str">
            <v>008</v>
          </cell>
          <cell r="D1052" t="str">
            <v>008</v>
          </cell>
          <cell r="E1052" t="str">
            <v>008</v>
          </cell>
          <cell r="F1052" t="str">
            <v>008</v>
          </cell>
          <cell r="G1052" t="str">
            <v>008</v>
          </cell>
          <cell r="H1052" t="str">
            <v>008</v>
          </cell>
          <cell r="I1052" t="str">
            <v>008</v>
          </cell>
          <cell r="J1052" t="str">
            <v>008</v>
          </cell>
          <cell r="K1052" t="str">
            <v>008</v>
          </cell>
          <cell r="L1052" t="str">
            <v>008</v>
          </cell>
          <cell r="M1052" t="str">
            <v>008</v>
          </cell>
          <cell r="N1052" t="str">
            <v>008</v>
          </cell>
          <cell r="O1052" t="str">
            <v>008</v>
          </cell>
          <cell r="P1052" t="str">
            <v>008</v>
          </cell>
        </row>
        <row r="1053">
          <cell r="A1053">
            <v>1052</v>
          </cell>
          <cell r="B1053" t="str">
            <v>009</v>
          </cell>
          <cell r="C1053" t="str">
            <v>009</v>
          </cell>
          <cell r="D1053" t="str">
            <v>009</v>
          </cell>
          <cell r="E1053" t="str">
            <v>009</v>
          </cell>
          <cell r="F1053" t="str">
            <v>009</v>
          </cell>
          <cell r="G1053" t="str">
            <v>009</v>
          </cell>
          <cell r="H1053" t="str">
            <v>009</v>
          </cell>
          <cell r="I1053" t="str">
            <v>009</v>
          </cell>
          <cell r="J1053" t="str">
            <v>009</v>
          </cell>
          <cell r="K1053" t="str">
            <v>009</v>
          </cell>
          <cell r="L1053" t="str">
            <v>009</v>
          </cell>
          <cell r="M1053" t="str">
            <v>009</v>
          </cell>
          <cell r="N1053" t="str">
            <v>009</v>
          </cell>
          <cell r="O1053" t="str">
            <v>009</v>
          </cell>
          <cell r="P1053" t="str">
            <v>009</v>
          </cell>
        </row>
        <row r="1054">
          <cell r="A1054">
            <v>1053</v>
          </cell>
          <cell r="B1054" t="str">
            <v>010</v>
          </cell>
          <cell r="C1054" t="str">
            <v>010</v>
          </cell>
          <cell r="D1054" t="str">
            <v>010</v>
          </cell>
          <cell r="E1054" t="str">
            <v>010</v>
          </cell>
          <cell r="F1054" t="str">
            <v>010</v>
          </cell>
          <cell r="G1054" t="str">
            <v>010</v>
          </cell>
          <cell r="H1054" t="str">
            <v>010</v>
          </cell>
          <cell r="I1054" t="str">
            <v>010</v>
          </cell>
          <cell r="J1054" t="str">
            <v>010</v>
          </cell>
          <cell r="K1054" t="str">
            <v>010</v>
          </cell>
          <cell r="L1054" t="str">
            <v>010</v>
          </cell>
          <cell r="M1054" t="str">
            <v>010</v>
          </cell>
          <cell r="N1054" t="str">
            <v>010</v>
          </cell>
          <cell r="O1054" t="str">
            <v>010</v>
          </cell>
          <cell r="P1054" t="str">
            <v>010</v>
          </cell>
        </row>
        <row r="1055">
          <cell r="A1055">
            <v>1054</v>
          </cell>
          <cell r="B1055" t="str">
            <v>011</v>
          </cell>
          <cell r="C1055" t="str">
            <v>011</v>
          </cell>
          <cell r="D1055" t="str">
            <v>011</v>
          </cell>
          <cell r="E1055" t="str">
            <v>011</v>
          </cell>
          <cell r="F1055" t="str">
            <v>011</v>
          </cell>
          <cell r="G1055" t="str">
            <v>011</v>
          </cell>
          <cell r="H1055" t="str">
            <v>011</v>
          </cell>
          <cell r="I1055" t="str">
            <v>011</v>
          </cell>
          <cell r="J1055" t="str">
            <v>011</v>
          </cell>
          <cell r="K1055" t="str">
            <v>011</v>
          </cell>
          <cell r="L1055" t="str">
            <v>011</v>
          </cell>
          <cell r="M1055" t="str">
            <v>011</v>
          </cell>
          <cell r="N1055" t="str">
            <v>011</v>
          </cell>
          <cell r="O1055" t="str">
            <v>011</v>
          </cell>
          <cell r="P1055" t="str">
            <v>011</v>
          </cell>
        </row>
        <row r="1056">
          <cell r="A1056">
            <v>1055</v>
          </cell>
          <cell r="B1056" t="str">
            <v>012</v>
          </cell>
          <cell r="C1056" t="str">
            <v>012</v>
          </cell>
          <cell r="D1056" t="str">
            <v>012</v>
          </cell>
          <cell r="E1056" t="str">
            <v>012</v>
          </cell>
          <cell r="F1056" t="str">
            <v>012</v>
          </cell>
          <cell r="G1056" t="str">
            <v>012</v>
          </cell>
          <cell r="H1056" t="str">
            <v>012</v>
          </cell>
          <cell r="I1056" t="str">
            <v>012</v>
          </cell>
          <cell r="J1056" t="str">
            <v>012</v>
          </cell>
          <cell r="K1056" t="str">
            <v>012</v>
          </cell>
          <cell r="L1056" t="str">
            <v>012</v>
          </cell>
          <cell r="M1056" t="str">
            <v>012</v>
          </cell>
          <cell r="N1056" t="str">
            <v>012</v>
          </cell>
          <cell r="O1056" t="str">
            <v>012</v>
          </cell>
          <cell r="P1056" t="str">
            <v>012</v>
          </cell>
        </row>
        <row r="1057">
          <cell r="A1057">
            <v>1056</v>
          </cell>
          <cell r="B1057" t="str">
            <v>013</v>
          </cell>
          <cell r="C1057" t="str">
            <v>013</v>
          </cell>
          <cell r="D1057" t="str">
            <v>013</v>
          </cell>
          <cell r="E1057" t="str">
            <v>013</v>
          </cell>
          <cell r="F1057" t="str">
            <v>013</v>
          </cell>
          <cell r="G1057" t="str">
            <v>013</v>
          </cell>
          <cell r="H1057" t="str">
            <v>013</v>
          </cell>
          <cell r="I1057" t="str">
            <v>013</v>
          </cell>
          <cell r="J1057" t="str">
            <v>013</v>
          </cell>
          <cell r="K1057" t="str">
            <v>013</v>
          </cell>
          <cell r="L1057" t="str">
            <v>013</v>
          </cell>
          <cell r="M1057" t="str">
            <v>013</v>
          </cell>
          <cell r="N1057" t="str">
            <v>013</v>
          </cell>
          <cell r="O1057" t="str">
            <v>013</v>
          </cell>
          <cell r="P1057" t="str">
            <v>013</v>
          </cell>
        </row>
        <row r="1058">
          <cell r="A1058">
            <v>1057</v>
          </cell>
          <cell r="B1058" t="str">
            <v>014</v>
          </cell>
          <cell r="C1058" t="str">
            <v>014</v>
          </cell>
          <cell r="D1058" t="str">
            <v>014</v>
          </cell>
          <cell r="E1058" t="str">
            <v>014</v>
          </cell>
          <cell r="F1058" t="str">
            <v>014</v>
          </cell>
          <cell r="G1058" t="str">
            <v>014</v>
          </cell>
          <cell r="H1058" t="str">
            <v>014</v>
          </cell>
          <cell r="I1058" t="str">
            <v>014</v>
          </cell>
          <cell r="J1058" t="str">
            <v>014</v>
          </cell>
          <cell r="K1058" t="str">
            <v>014</v>
          </cell>
          <cell r="L1058" t="str">
            <v>014</v>
          </cell>
          <cell r="M1058" t="str">
            <v>014</v>
          </cell>
          <cell r="N1058" t="str">
            <v>014</v>
          </cell>
          <cell r="O1058" t="str">
            <v>014</v>
          </cell>
          <cell r="P1058" t="str">
            <v>014</v>
          </cell>
        </row>
        <row r="1059">
          <cell r="A1059">
            <v>1058</v>
          </cell>
          <cell r="B1059" t="str">
            <v>015</v>
          </cell>
          <cell r="C1059" t="str">
            <v>015</v>
          </cell>
          <cell r="D1059" t="str">
            <v>015</v>
          </cell>
          <cell r="E1059" t="str">
            <v>015</v>
          </cell>
          <cell r="F1059" t="str">
            <v>015</v>
          </cell>
          <cell r="G1059" t="str">
            <v>015</v>
          </cell>
          <cell r="H1059" t="str">
            <v>015</v>
          </cell>
          <cell r="I1059" t="str">
            <v>015</v>
          </cell>
          <cell r="J1059" t="str">
            <v>015</v>
          </cell>
          <cell r="K1059" t="str">
            <v>015</v>
          </cell>
          <cell r="L1059" t="str">
            <v>015</v>
          </cell>
          <cell r="M1059" t="str">
            <v>015</v>
          </cell>
          <cell r="N1059" t="str">
            <v>015</v>
          </cell>
          <cell r="O1059" t="str">
            <v>015</v>
          </cell>
          <cell r="P1059" t="str">
            <v>015</v>
          </cell>
        </row>
        <row r="1060">
          <cell r="A1060">
            <v>1059</v>
          </cell>
          <cell r="B1060" t="str">
            <v>016</v>
          </cell>
          <cell r="C1060" t="str">
            <v>016</v>
          </cell>
          <cell r="D1060" t="str">
            <v>016</v>
          </cell>
          <cell r="E1060" t="str">
            <v>016</v>
          </cell>
          <cell r="F1060" t="str">
            <v>016</v>
          </cell>
          <cell r="G1060" t="str">
            <v>016</v>
          </cell>
          <cell r="H1060" t="str">
            <v>016</v>
          </cell>
          <cell r="I1060" t="str">
            <v>016</v>
          </cell>
          <cell r="J1060" t="str">
            <v>016</v>
          </cell>
          <cell r="K1060" t="str">
            <v>016</v>
          </cell>
          <cell r="L1060" t="str">
            <v>016</v>
          </cell>
          <cell r="M1060" t="str">
            <v>016</v>
          </cell>
          <cell r="N1060" t="str">
            <v>016</v>
          </cell>
          <cell r="O1060" t="str">
            <v>016</v>
          </cell>
          <cell r="P1060" t="str">
            <v>016</v>
          </cell>
        </row>
        <row r="1061">
          <cell r="A1061">
            <v>1060</v>
          </cell>
          <cell r="B1061" t="str">
            <v>017</v>
          </cell>
          <cell r="C1061" t="str">
            <v>017</v>
          </cell>
          <cell r="D1061" t="str">
            <v>017</v>
          </cell>
          <cell r="E1061" t="str">
            <v>017</v>
          </cell>
          <cell r="F1061" t="str">
            <v>017</v>
          </cell>
          <cell r="G1061" t="str">
            <v>017</v>
          </cell>
          <cell r="H1061" t="str">
            <v>017</v>
          </cell>
          <cell r="I1061" t="str">
            <v>017</v>
          </cell>
          <cell r="J1061" t="str">
            <v>017</v>
          </cell>
          <cell r="K1061" t="str">
            <v>017</v>
          </cell>
          <cell r="L1061" t="str">
            <v>017</v>
          </cell>
          <cell r="M1061" t="str">
            <v>017</v>
          </cell>
          <cell r="N1061" t="str">
            <v>017</v>
          </cell>
          <cell r="O1061" t="str">
            <v>017</v>
          </cell>
          <cell r="P1061" t="str">
            <v>017</v>
          </cell>
        </row>
        <row r="1062">
          <cell r="A1062">
            <v>1061</v>
          </cell>
          <cell r="B1062" t="str">
            <v>018</v>
          </cell>
          <cell r="C1062" t="str">
            <v>018</v>
          </cell>
          <cell r="D1062" t="str">
            <v>018</v>
          </cell>
          <cell r="E1062" t="str">
            <v>018</v>
          </cell>
          <cell r="F1062" t="str">
            <v>018</v>
          </cell>
          <cell r="G1062" t="str">
            <v>018</v>
          </cell>
          <cell r="H1062" t="str">
            <v>018</v>
          </cell>
          <cell r="I1062" t="str">
            <v>018</v>
          </cell>
          <cell r="J1062" t="str">
            <v>018</v>
          </cell>
          <cell r="K1062" t="str">
            <v>018</v>
          </cell>
          <cell r="L1062" t="str">
            <v>018</v>
          </cell>
          <cell r="M1062" t="str">
            <v>018</v>
          </cell>
          <cell r="N1062" t="str">
            <v>018</v>
          </cell>
          <cell r="O1062" t="str">
            <v>018</v>
          </cell>
          <cell r="P1062" t="str">
            <v>018</v>
          </cell>
        </row>
        <row r="1063">
          <cell r="A1063">
            <v>1062</v>
          </cell>
          <cell r="B1063" t="str">
            <v>019</v>
          </cell>
          <cell r="C1063" t="str">
            <v>019</v>
          </cell>
          <cell r="D1063" t="str">
            <v>019</v>
          </cell>
          <cell r="E1063" t="str">
            <v>019</v>
          </cell>
          <cell r="F1063" t="str">
            <v>019</v>
          </cell>
          <cell r="G1063" t="str">
            <v>019</v>
          </cell>
          <cell r="H1063" t="str">
            <v>019</v>
          </cell>
          <cell r="I1063" t="str">
            <v>019</v>
          </cell>
          <cell r="J1063" t="str">
            <v>019</v>
          </cell>
          <cell r="K1063" t="str">
            <v>019</v>
          </cell>
          <cell r="L1063" t="str">
            <v>019</v>
          </cell>
          <cell r="M1063" t="str">
            <v>019</v>
          </cell>
          <cell r="N1063" t="str">
            <v>019</v>
          </cell>
          <cell r="O1063" t="str">
            <v>019</v>
          </cell>
          <cell r="P1063" t="str">
            <v>019</v>
          </cell>
        </row>
        <row r="1064">
          <cell r="A1064">
            <v>1063</v>
          </cell>
          <cell r="B1064" t="str">
            <v>020</v>
          </cell>
          <cell r="C1064" t="str">
            <v>020</v>
          </cell>
          <cell r="D1064" t="str">
            <v>020</v>
          </cell>
          <cell r="E1064" t="str">
            <v>020</v>
          </cell>
          <cell r="F1064" t="str">
            <v>020</v>
          </cell>
          <cell r="G1064" t="str">
            <v>020</v>
          </cell>
          <cell r="H1064" t="str">
            <v>020</v>
          </cell>
          <cell r="I1064" t="str">
            <v>020</v>
          </cell>
          <cell r="J1064" t="str">
            <v>020</v>
          </cell>
          <cell r="K1064" t="str">
            <v>020</v>
          </cell>
          <cell r="L1064" t="str">
            <v>020</v>
          </cell>
          <cell r="M1064" t="str">
            <v>020</v>
          </cell>
          <cell r="N1064" t="str">
            <v>020</v>
          </cell>
          <cell r="O1064" t="str">
            <v>020</v>
          </cell>
          <cell r="P1064" t="str">
            <v>020</v>
          </cell>
        </row>
        <row r="1065">
          <cell r="A1065">
            <v>1064</v>
          </cell>
          <cell r="B1065" t="str">
            <v>021</v>
          </cell>
          <cell r="C1065" t="str">
            <v>021</v>
          </cell>
          <cell r="D1065" t="str">
            <v>021</v>
          </cell>
          <cell r="E1065" t="str">
            <v>021</v>
          </cell>
          <cell r="F1065" t="str">
            <v>021</v>
          </cell>
          <cell r="G1065" t="str">
            <v>021</v>
          </cell>
          <cell r="H1065" t="str">
            <v>021</v>
          </cell>
          <cell r="I1065" t="str">
            <v>021</v>
          </cell>
          <cell r="J1065" t="str">
            <v>021</v>
          </cell>
          <cell r="K1065" t="str">
            <v>021</v>
          </cell>
          <cell r="L1065" t="str">
            <v>021</v>
          </cell>
          <cell r="M1065" t="str">
            <v>021</v>
          </cell>
          <cell r="N1065" t="str">
            <v>021</v>
          </cell>
          <cell r="O1065" t="str">
            <v>021</v>
          </cell>
          <cell r="P1065" t="str">
            <v>021</v>
          </cell>
        </row>
        <row r="1066">
          <cell r="A1066">
            <v>1065</v>
          </cell>
          <cell r="B1066" t="str">
            <v>022</v>
          </cell>
          <cell r="C1066" t="str">
            <v>022</v>
          </cell>
          <cell r="D1066" t="str">
            <v>022</v>
          </cell>
          <cell r="E1066" t="str">
            <v>022</v>
          </cell>
          <cell r="F1066" t="str">
            <v>022</v>
          </cell>
          <cell r="G1066" t="str">
            <v>022</v>
          </cell>
          <cell r="H1066" t="str">
            <v>022</v>
          </cell>
          <cell r="I1066" t="str">
            <v>022</v>
          </cell>
          <cell r="J1066" t="str">
            <v>022</v>
          </cell>
          <cell r="K1066" t="str">
            <v>022</v>
          </cell>
          <cell r="L1066" t="str">
            <v>022</v>
          </cell>
          <cell r="M1066" t="str">
            <v>022</v>
          </cell>
          <cell r="N1066" t="str">
            <v>022</v>
          </cell>
          <cell r="O1066" t="str">
            <v>022</v>
          </cell>
          <cell r="P1066" t="str">
            <v>022</v>
          </cell>
        </row>
        <row r="1067">
          <cell r="A1067">
            <v>1066</v>
          </cell>
          <cell r="B1067" t="str">
            <v>023</v>
          </cell>
          <cell r="C1067" t="str">
            <v>023</v>
          </cell>
          <cell r="D1067" t="str">
            <v>023</v>
          </cell>
          <cell r="E1067" t="str">
            <v>023</v>
          </cell>
          <cell r="F1067" t="str">
            <v>023</v>
          </cell>
          <cell r="G1067" t="str">
            <v>023</v>
          </cell>
          <cell r="H1067" t="str">
            <v>023</v>
          </cell>
          <cell r="I1067" t="str">
            <v>023</v>
          </cell>
          <cell r="J1067" t="str">
            <v>023</v>
          </cell>
          <cell r="K1067" t="str">
            <v>023</v>
          </cell>
          <cell r="L1067" t="str">
            <v>023</v>
          </cell>
          <cell r="M1067" t="str">
            <v>023</v>
          </cell>
          <cell r="N1067" t="str">
            <v>023</v>
          </cell>
          <cell r="O1067" t="str">
            <v>023</v>
          </cell>
          <cell r="P1067" t="str">
            <v>023</v>
          </cell>
        </row>
        <row r="1068">
          <cell r="A1068">
            <v>1067</v>
          </cell>
          <cell r="B1068" t="str">
            <v>024</v>
          </cell>
          <cell r="C1068" t="str">
            <v>024</v>
          </cell>
          <cell r="D1068" t="str">
            <v>024</v>
          </cell>
          <cell r="E1068" t="str">
            <v>024</v>
          </cell>
          <cell r="F1068" t="str">
            <v>024</v>
          </cell>
          <cell r="G1068" t="str">
            <v>024</v>
          </cell>
          <cell r="H1068" t="str">
            <v>024</v>
          </cell>
          <cell r="I1068" t="str">
            <v>024</v>
          </cell>
          <cell r="J1068" t="str">
            <v>024</v>
          </cell>
          <cell r="K1068" t="str">
            <v>024</v>
          </cell>
          <cell r="L1068" t="str">
            <v>024</v>
          </cell>
          <cell r="M1068" t="str">
            <v>024</v>
          </cell>
          <cell r="N1068" t="str">
            <v>024</v>
          </cell>
          <cell r="O1068" t="str">
            <v>024</v>
          </cell>
          <cell r="P1068" t="str">
            <v>024</v>
          </cell>
        </row>
        <row r="1069">
          <cell r="A1069">
            <v>1068</v>
          </cell>
          <cell r="B1069" t="str">
            <v>025</v>
          </cell>
          <cell r="C1069" t="str">
            <v>025</v>
          </cell>
          <cell r="D1069" t="str">
            <v>025</v>
          </cell>
          <cell r="E1069" t="str">
            <v>025</v>
          </cell>
          <cell r="F1069" t="str">
            <v>025</v>
          </cell>
          <cell r="G1069" t="str">
            <v>025</v>
          </cell>
          <cell r="H1069" t="str">
            <v>025</v>
          </cell>
          <cell r="I1069" t="str">
            <v>025</v>
          </cell>
          <cell r="J1069" t="str">
            <v>025</v>
          </cell>
          <cell r="K1069" t="str">
            <v>025</v>
          </cell>
          <cell r="L1069" t="str">
            <v>025</v>
          </cell>
          <cell r="M1069" t="str">
            <v>025</v>
          </cell>
          <cell r="N1069" t="str">
            <v>025</v>
          </cell>
          <cell r="O1069" t="str">
            <v>025</v>
          </cell>
          <cell r="P1069" t="str">
            <v>025</v>
          </cell>
        </row>
        <row r="1070">
          <cell r="A1070">
            <v>1069</v>
          </cell>
          <cell r="B1070" t="str">
            <v>026</v>
          </cell>
          <cell r="C1070" t="str">
            <v>026</v>
          </cell>
          <cell r="D1070" t="str">
            <v>026</v>
          </cell>
          <cell r="E1070" t="str">
            <v>026</v>
          </cell>
          <cell r="F1070" t="str">
            <v>026</v>
          </cell>
          <cell r="G1070" t="str">
            <v>026</v>
          </cell>
          <cell r="H1070" t="str">
            <v>026</v>
          </cell>
          <cell r="I1070" t="str">
            <v>026</v>
          </cell>
          <cell r="J1070" t="str">
            <v>026</v>
          </cell>
          <cell r="K1070" t="str">
            <v>026</v>
          </cell>
          <cell r="L1070" t="str">
            <v>026</v>
          </cell>
          <cell r="M1070" t="str">
            <v>026</v>
          </cell>
          <cell r="N1070" t="str">
            <v>026</v>
          </cell>
          <cell r="O1070" t="str">
            <v>026</v>
          </cell>
          <cell r="P1070" t="str">
            <v>026</v>
          </cell>
        </row>
        <row r="1071">
          <cell r="A1071">
            <v>1070</v>
          </cell>
          <cell r="B1071" t="str">
            <v>027</v>
          </cell>
          <cell r="C1071" t="str">
            <v>027</v>
          </cell>
          <cell r="D1071" t="str">
            <v>027</v>
          </cell>
          <cell r="E1071" t="str">
            <v>027</v>
          </cell>
          <cell r="F1071" t="str">
            <v>027</v>
          </cell>
          <cell r="G1071" t="str">
            <v>027</v>
          </cell>
          <cell r="H1071" t="str">
            <v>027</v>
          </cell>
          <cell r="I1071" t="str">
            <v>027</v>
          </cell>
          <cell r="J1071" t="str">
            <v>027</v>
          </cell>
          <cell r="K1071" t="str">
            <v>027</v>
          </cell>
          <cell r="L1071" t="str">
            <v>027</v>
          </cell>
          <cell r="M1071" t="str">
            <v>027</v>
          </cell>
          <cell r="N1071" t="str">
            <v>027</v>
          </cell>
          <cell r="O1071" t="str">
            <v>027</v>
          </cell>
          <cell r="P1071" t="str">
            <v>027</v>
          </cell>
        </row>
        <row r="1072">
          <cell r="A1072">
            <v>1071</v>
          </cell>
          <cell r="B1072" t="str">
            <v>028</v>
          </cell>
          <cell r="C1072" t="str">
            <v>028</v>
          </cell>
          <cell r="D1072" t="str">
            <v>028</v>
          </cell>
          <cell r="E1072" t="str">
            <v>028</v>
          </cell>
          <cell r="F1072" t="str">
            <v>028</v>
          </cell>
          <cell r="G1072" t="str">
            <v>028</v>
          </cell>
          <cell r="H1072" t="str">
            <v>028</v>
          </cell>
          <cell r="I1072" t="str">
            <v>028</v>
          </cell>
          <cell r="J1072" t="str">
            <v>028</v>
          </cell>
          <cell r="K1072" t="str">
            <v>028</v>
          </cell>
          <cell r="L1072" t="str">
            <v>028</v>
          </cell>
          <cell r="M1072" t="str">
            <v>028</v>
          </cell>
          <cell r="N1072" t="str">
            <v>028</v>
          </cell>
          <cell r="O1072" t="str">
            <v>028</v>
          </cell>
          <cell r="P1072" t="str">
            <v>028</v>
          </cell>
        </row>
        <row r="1073">
          <cell r="A1073">
            <v>1072</v>
          </cell>
          <cell r="B1073" t="str">
            <v>029</v>
          </cell>
          <cell r="C1073" t="str">
            <v>029</v>
          </cell>
          <cell r="D1073" t="str">
            <v>029</v>
          </cell>
          <cell r="E1073" t="str">
            <v>029</v>
          </cell>
          <cell r="F1073" t="str">
            <v>029</v>
          </cell>
          <cell r="G1073" t="str">
            <v>029</v>
          </cell>
          <cell r="H1073" t="str">
            <v>029</v>
          </cell>
          <cell r="I1073" t="str">
            <v>029</v>
          </cell>
          <cell r="J1073" t="str">
            <v>029</v>
          </cell>
          <cell r="K1073" t="str">
            <v>029</v>
          </cell>
          <cell r="L1073" t="str">
            <v>029</v>
          </cell>
          <cell r="M1073" t="str">
            <v>029</v>
          </cell>
          <cell r="N1073" t="str">
            <v>029</v>
          </cell>
          <cell r="O1073" t="str">
            <v>029</v>
          </cell>
          <cell r="P1073" t="str">
            <v>029</v>
          </cell>
        </row>
        <row r="1074">
          <cell r="A1074">
            <v>1073</v>
          </cell>
          <cell r="B1074" t="str">
            <v>030</v>
          </cell>
          <cell r="C1074" t="str">
            <v>030</v>
          </cell>
          <cell r="D1074" t="str">
            <v>030</v>
          </cell>
          <cell r="E1074" t="str">
            <v>030</v>
          </cell>
          <cell r="F1074" t="str">
            <v>030</v>
          </cell>
          <cell r="G1074" t="str">
            <v>030</v>
          </cell>
          <cell r="H1074" t="str">
            <v>030</v>
          </cell>
          <cell r="I1074" t="str">
            <v>030</v>
          </cell>
          <cell r="J1074" t="str">
            <v>030</v>
          </cell>
          <cell r="K1074" t="str">
            <v>030</v>
          </cell>
          <cell r="L1074" t="str">
            <v>030</v>
          </cell>
          <cell r="M1074" t="str">
            <v>030</v>
          </cell>
          <cell r="N1074" t="str">
            <v>030</v>
          </cell>
          <cell r="O1074" t="str">
            <v>030</v>
          </cell>
          <cell r="P1074" t="str">
            <v>030</v>
          </cell>
        </row>
        <row r="1075">
          <cell r="A1075">
            <v>1074</v>
          </cell>
          <cell r="B1075" t="str">
            <v>031</v>
          </cell>
          <cell r="C1075" t="str">
            <v>031</v>
          </cell>
          <cell r="D1075" t="str">
            <v>031</v>
          </cell>
          <cell r="E1075" t="str">
            <v>031</v>
          </cell>
          <cell r="F1075" t="str">
            <v>031</v>
          </cell>
          <cell r="G1075" t="str">
            <v>031</v>
          </cell>
          <cell r="H1075" t="str">
            <v>031</v>
          </cell>
          <cell r="I1075" t="str">
            <v>031</v>
          </cell>
          <cell r="J1075" t="str">
            <v>031</v>
          </cell>
          <cell r="K1075" t="str">
            <v>031</v>
          </cell>
          <cell r="L1075" t="str">
            <v>031</v>
          </cell>
          <cell r="M1075" t="str">
            <v>031</v>
          </cell>
          <cell r="N1075" t="str">
            <v>031</v>
          </cell>
          <cell r="O1075" t="str">
            <v>031</v>
          </cell>
          <cell r="P1075" t="str">
            <v>031</v>
          </cell>
        </row>
        <row r="1076">
          <cell r="A1076">
            <v>1075</v>
          </cell>
          <cell r="B1076" t="str">
            <v>032</v>
          </cell>
          <cell r="C1076" t="str">
            <v>032</v>
          </cell>
          <cell r="D1076" t="str">
            <v>032</v>
          </cell>
          <cell r="E1076" t="str">
            <v>032</v>
          </cell>
          <cell r="F1076" t="str">
            <v>032</v>
          </cell>
          <cell r="G1076" t="str">
            <v>032</v>
          </cell>
          <cell r="H1076" t="str">
            <v>032</v>
          </cell>
          <cell r="I1076" t="str">
            <v>032</v>
          </cell>
          <cell r="J1076" t="str">
            <v>032</v>
          </cell>
          <cell r="K1076" t="str">
            <v>032</v>
          </cell>
          <cell r="L1076" t="str">
            <v>032</v>
          </cell>
          <cell r="M1076" t="str">
            <v>032</v>
          </cell>
          <cell r="N1076" t="str">
            <v>032</v>
          </cell>
          <cell r="O1076" t="str">
            <v>032</v>
          </cell>
          <cell r="P1076" t="str">
            <v>032</v>
          </cell>
        </row>
        <row r="1077">
          <cell r="A1077">
            <v>1076</v>
          </cell>
          <cell r="B1077" t="str">
            <v>033</v>
          </cell>
          <cell r="C1077" t="str">
            <v>033</v>
          </cell>
          <cell r="D1077" t="str">
            <v>033</v>
          </cell>
          <cell r="E1077" t="str">
            <v>033</v>
          </cell>
          <cell r="F1077" t="str">
            <v>033</v>
          </cell>
          <cell r="G1077" t="str">
            <v>033</v>
          </cell>
          <cell r="H1077" t="str">
            <v>033</v>
          </cell>
          <cell r="I1077" t="str">
            <v>033</v>
          </cell>
          <cell r="J1077" t="str">
            <v>033</v>
          </cell>
          <cell r="K1077" t="str">
            <v>033</v>
          </cell>
          <cell r="L1077" t="str">
            <v>033</v>
          </cell>
          <cell r="M1077" t="str">
            <v>033</v>
          </cell>
          <cell r="N1077" t="str">
            <v>033</v>
          </cell>
          <cell r="O1077" t="str">
            <v>033</v>
          </cell>
          <cell r="P1077" t="str">
            <v>033</v>
          </cell>
        </row>
        <row r="1078">
          <cell r="A1078">
            <v>1077</v>
          </cell>
          <cell r="B1078" t="str">
            <v>034</v>
          </cell>
          <cell r="C1078" t="str">
            <v>034</v>
          </cell>
          <cell r="D1078" t="str">
            <v>034</v>
          </cell>
          <cell r="E1078" t="str">
            <v>034</v>
          </cell>
          <cell r="F1078" t="str">
            <v>034</v>
          </cell>
          <cell r="G1078" t="str">
            <v>034</v>
          </cell>
          <cell r="H1078" t="str">
            <v>034</v>
          </cell>
          <cell r="I1078" t="str">
            <v>034</v>
          </cell>
          <cell r="J1078" t="str">
            <v>034</v>
          </cell>
          <cell r="K1078" t="str">
            <v>034</v>
          </cell>
          <cell r="L1078" t="str">
            <v>034</v>
          </cell>
          <cell r="M1078" t="str">
            <v>034</v>
          </cell>
          <cell r="N1078" t="str">
            <v>034</v>
          </cell>
          <cell r="O1078" t="str">
            <v>034</v>
          </cell>
          <cell r="P1078" t="str">
            <v>034</v>
          </cell>
        </row>
        <row r="1079">
          <cell r="A1079">
            <v>1078</v>
          </cell>
          <cell r="B1079" t="str">
            <v>035</v>
          </cell>
          <cell r="C1079" t="str">
            <v>035</v>
          </cell>
          <cell r="D1079" t="str">
            <v>035</v>
          </cell>
          <cell r="E1079" t="str">
            <v>035</v>
          </cell>
          <cell r="F1079" t="str">
            <v>035</v>
          </cell>
          <cell r="G1079" t="str">
            <v>035</v>
          </cell>
          <cell r="H1079" t="str">
            <v>035</v>
          </cell>
          <cell r="I1079" t="str">
            <v>035</v>
          </cell>
          <cell r="J1079" t="str">
            <v>035</v>
          </cell>
          <cell r="K1079" t="str">
            <v>035</v>
          </cell>
          <cell r="L1079" t="str">
            <v>035</v>
          </cell>
          <cell r="M1079" t="str">
            <v>035</v>
          </cell>
          <cell r="N1079" t="str">
            <v>035</v>
          </cell>
          <cell r="O1079" t="str">
            <v>035</v>
          </cell>
          <cell r="P1079" t="str">
            <v>035</v>
          </cell>
        </row>
        <row r="1080">
          <cell r="A1080">
            <v>1079</v>
          </cell>
          <cell r="B1080" t="str">
            <v>036</v>
          </cell>
          <cell r="C1080" t="str">
            <v>036</v>
          </cell>
          <cell r="D1080" t="str">
            <v>036</v>
          </cell>
          <cell r="E1080" t="str">
            <v>036</v>
          </cell>
          <cell r="F1080" t="str">
            <v>036</v>
          </cell>
          <cell r="G1080" t="str">
            <v>036</v>
          </cell>
          <cell r="H1080" t="str">
            <v>036</v>
          </cell>
          <cell r="I1080" t="str">
            <v>036</v>
          </cell>
          <cell r="J1080" t="str">
            <v>036</v>
          </cell>
          <cell r="K1080" t="str">
            <v>036</v>
          </cell>
          <cell r="L1080" t="str">
            <v>036</v>
          </cell>
          <cell r="M1080" t="str">
            <v>036</v>
          </cell>
          <cell r="N1080" t="str">
            <v>036</v>
          </cell>
          <cell r="O1080" t="str">
            <v>036</v>
          </cell>
          <cell r="P1080" t="str">
            <v>036</v>
          </cell>
        </row>
        <row r="1081">
          <cell r="A1081">
            <v>1080</v>
          </cell>
          <cell r="B1081" t="str">
            <v>037</v>
          </cell>
          <cell r="C1081" t="str">
            <v>037</v>
          </cell>
          <cell r="D1081" t="str">
            <v>037</v>
          </cell>
          <cell r="E1081" t="str">
            <v>037</v>
          </cell>
          <cell r="F1081" t="str">
            <v>037</v>
          </cell>
          <cell r="G1081" t="str">
            <v>037</v>
          </cell>
          <cell r="H1081" t="str">
            <v>037</v>
          </cell>
          <cell r="I1081" t="str">
            <v>037</v>
          </cell>
          <cell r="J1081" t="str">
            <v>037</v>
          </cell>
          <cell r="K1081" t="str">
            <v>037</v>
          </cell>
          <cell r="L1081" t="str">
            <v>037</v>
          </cell>
          <cell r="M1081" t="str">
            <v>037</v>
          </cell>
          <cell r="N1081" t="str">
            <v>037</v>
          </cell>
          <cell r="O1081" t="str">
            <v>037</v>
          </cell>
          <cell r="P1081" t="str">
            <v>037</v>
          </cell>
        </row>
        <row r="1082">
          <cell r="A1082">
            <v>1081</v>
          </cell>
          <cell r="B1082" t="str">
            <v>038</v>
          </cell>
          <cell r="C1082" t="str">
            <v>038</v>
          </cell>
          <cell r="D1082" t="str">
            <v>038</v>
          </cell>
          <cell r="E1082" t="str">
            <v>038</v>
          </cell>
          <cell r="F1082" t="str">
            <v>038</v>
          </cell>
          <cell r="G1082" t="str">
            <v>038</v>
          </cell>
          <cell r="H1082" t="str">
            <v>038</v>
          </cell>
          <cell r="I1082" t="str">
            <v>038</v>
          </cell>
          <cell r="J1082" t="str">
            <v>038</v>
          </cell>
          <cell r="K1082" t="str">
            <v>038</v>
          </cell>
          <cell r="L1082" t="str">
            <v>038</v>
          </cell>
          <cell r="M1082" t="str">
            <v>038</v>
          </cell>
          <cell r="N1082" t="str">
            <v>038</v>
          </cell>
          <cell r="O1082" t="str">
            <v>038</v>
          </cell>
          <cell r="P1082" t="str">
            <v>038</v>
          </cell>
        </row>
        <row r="1083">
          <cell r="A1083">
            <v>1082</v>
          </cell>
          <cell r="B1083" t="str">
            <v>039</v>
          </cell>
          <cell r="C1083" t="str">
            <v>039</v>
          </cell>
          <cell r="D1083" t="str">
            <v>039</v>
          </cell>
          <cell r="E1083" t="str">
            <v>039</v>
          </cell>
          <cell r="F1083" t="str">
            <v>039</v>
          </cell>
          <cell r="G1083" t="str">
            <v>039</v>
          </cell>
          <cell r="H1083" t="str">
            <v>039</v>
          </cell>
          <cell r="I1083" t="str">
            <v>039</v>
          </cell>
          <cell r="J1083" t="str">
            <v>039</v>
          </cell>
          <cell r="K1083" t="str">
            <v>039</v>
          </cell>
          <cell r="L1083" t="str">
            <v>039</v>
          </cell>
          <cell r="M1083" t="str">
            <v>039</v>
          </cell>
          <cell r="N1083" t="str">
            <v>039</v>
          </cell>
          <cell r="O1083" t="str">
            <v>039</v>
          </cell>
          <cell r="P1083" t="str">
            <v>039</v>
          </cell>
        </row>
        <row r="1084">
          <cell r="A1084">
            <v>1083</v>
          </cell>
          <cell r="B1084" t="str">
            <v>040</v>
          </cell>
          <cell r="C1084" t="str">
            <v>040</v>
          </cell>
          <cell r="D1084" t="str">
            <v>040</v>
          </cell>
          <cell r="E1084" t="str">
            <v>040</v>
          </cell>
          <cell r="F1084" t="str">
            <v>040</v>
          </cell>
          <cell r="G1084" t="str">
            <v>040</v>
          </cell>
          <cell r="H1084" t="str">
            <v>040</v>
          </cell>
          <cell r="I1084" t="str">
            <v>040</v>
          </cell>
          <cell r="J1084" t="str">
            <v>040</v>
          </cell>
          <cell r="K1084" t="str">
            <v>040</v>
          </cell>
          <cell r="L1084" t="str">
            <v>040</v>
          </cell>
          <cell r="M1084" t="str">
            <v>040</v>
          </cell>
          <cell r="N1084" t="str">
            <v>040</v>
          </cell>
          <cell r="O1084" t="str">
            <v>040</v>
          </cell>
          <cell r="P1084" t="str">
            <v>040</v>
          </cell>
        </row>
        <row r="1085">
          <cell r="A1085">
            <v>1084</v>
          </cell>
          <cell r="B1085" t="str">
            <v>041</v>
          </cell>
          <cell r="C1085" t="str">
            <v>041</v>
          </cell>
          <cell r="D1085" t="str">
            <v>041</v>
          </cell>
          <cell r="E1085" t="str">
            <v>041</v>
          </cell>
          <cell r="F1085" t="str">
            <v>041</v>
          </cell>
          <cell r="G1085" t="str">
            <v>041</v>
          </cell>
          <cell r="H1085" t="str">
            <v>041</v>
          </cell>
          <cell r="I1085" t="str">
            <v>041</v>
          </cell>
          <cell r="J1085" t="str">
            <v>041</v>
          </cell>
          <cell r="K1085" t="str">
            <v>041</v>
          </cell>
          <cell r="L1085" t="str">
            <v>041</v>
          </cell>
          <cell r="M1085" t="str">
            <v>041</v>
          </cell>
          <cell r="N1085" t="str">
            <v>041</v>
          </cell>
          <cell r="O1085" t="str">
            <v>041</v>
          </cell>
          <cell r="P1085" t="str">
            <v>041</v>
          </cell>
        </row>
        <row r="1086">
          <cell r="A1086">
            <v>1085</v>
          </cell>
          <cell r="B1086" t="str">
            <v>042</v>
          </cell>
          <cell r="C1086" t="str">
            <v>042</v>
          </cell>
          <cell r="D1086" t="str">
            <v>042</v>
          </cell>
          <cell r="E1086" t="str">
            <v>042</v>
          </cell>
          <cell r="F1086" t="str">
            <v>042</v>
          </cell>
          <cell r="G1086" t="str">
            <v>042</v>
          </cell>
          <cell r="H1086" t="str">
            <v>042</v>
          </cell>
          <cell r="I1086" t="str">
            <v>042</v>
          </cell>
          <cell r="J1086" t="str">
            <v>042</v>
          </cell>
          <cell r="K1086" t="str">
            <v>042</v>
          </cell>
          <cell r="L1086" t="str">
            <v>042</v>
          </cell>
          <cell r="M1086" t="str">
            <v>042</v>
          </cell>
          <cell r="N1086" t="str">
            <v>042</v>
          </cell>
          <cell r="O1086" t="str">
            <v>042</v>
          </cell>
          <cell r="P1086" t="str">
            <v>042</v>
          </cell>
        </row>
        <row r="1087">
          <cell r="A1087">
            <v>1086</v>
          </cell>
          <cell r="B1087" t="str">
            <v>043</v>
          </cell>
          <cell r="C1087" t="str">
            <v>043</v>
          </cell>
          <cell r="D1087" t="str">
            <v>043</v>
          </cell>
          <cell r="E1087" t="str">
            <v>043</v>
          </cell>
          <cell r="F1087" t="str">
            <v>043</v>
          </cell>
          <cell r="G1087" t="str">
            <v>043</v>
          </cell>
          <cell r="H1087" t="str">
            <v>043</v>
          </cell>
          <cell r="I1087" t="str">
            <v>043</v>
          </cell>
          <cell r="J1087" t="str">
            <v>043</v>
          </cell>
          <cell r="K1087" t="str">
            <v>043</v>
          </cell>
          <cell r="L1087" t="str">
            <v>043</v>
          </cell>
          <cell r="M1087" t="str">
            <v>043</v>
          </cell>
          <cell r="N1087" t="str">
            <v>043</v>
          </cell>
          <cell r="O1087" t="str">
            <v>043</v>
          </cell>
          <cell r="P1087" t="str">
            <v>043</v>
          </cell>
        </row>
        <row r="1088">
          <cell r="A1088">
            <v>1087</v>
          </cell>
          <cell r="B1088" t="str">
            <v>044</v>
          </cell>
          <cell r="C1088" t="str">
            <v>044</v>
          </cell>
          <cell r="D1088" t="str">
            <v>044</v>
          </cell>
          <cell r="E1088" t="str">
            <v>044</v>
          </cell>
          <cell r="F1088" t="str">
            <v>044</v>
          </cell>
          <cell r="G1088" t="str">
            <v>044</v>
          </cell>
          <cell r="H1088" t="str">
            <v>044</v>
          </cell>
          <cell r="I1088" t="str">
            <v>044</v>
          </cell>
          <cell r="J1088" t="str">
            <v>044</v>
          </cell>
          <cell r="K1088" t="str">
            <v>044</v>
          </cell>
          <cell r="L1088" t="str">
            <v>044</v>
          </cell>
          <cell r="M1088" t="str">
            <v>044</v>
          </cell>
          <cell r="N1088" t="str">
            <v>044</v>
          </cell>
          <cell r="O1088" t="str">
            <v>044</v>
          </cell>
          <cell r="P1088" t="str">
            <v>044</v>
          </cell>
        </row>
        <row r="1089">
          <cell r="A1089">
            <v>1088</v>
          </cell>
          <cell r="B1089" t="str">
            <v>045</v>
          </cell>
          <cell r="C1089" t="str">
            <v>045</v>
          </cell>
          <cell r="D1089" t="str">
            <v>045</v>
          </cell>
          <cell r="E1089" t="str">
            <v>045</v>
          </cell>
          <cell r="F1089" t="str">
            <v>045</v>
          </cell>
          <cell r="G1089" t="str">
            <v>045</v>
          </cell>
          <cell r="H1089" t="str">
            <v>045</v>
          </cell>
          <cell r="I1089" t="str">
            <v>045</v>
          </cell>
          <cell r="J1089" t="str">
            <v>045</v>
          </cell>
          <cell r="K1089" t="str">
            <v>045</v>
          </cell>
          <cell r="L1089" t="str">
            <v>045</v>
          </cell>
          <cell r="M1089" t="str">
            <v>045</v>
          </cell>
          <cell r="N1089" t="str">
            <v>045</v>
          </cell>
          <cell r="O1089" t="str">
            <v>045</v>
          </cell>
          <cell r="P1089" t="str">
            <v>045</v>
          </cell>
        </row>
        <row r="1090">
          <cell r="A1090">
            <v>1089</v>
          </cell>
          <cell r="B1090" t="str">
            <v>046</v>
          </cell>
          <cell r="C1090" t="str">
            <v>046</v>
          </cell>
          <cell r="D1090" t="str">
            <v>046</v>
          </cell>
          <cell r="E1090" t="str">
            <v>046</v>
          </cell>
          <cell r="F1090" t="str">
            <v>046</v>
          </cell>
          <cell r="G1090" t="str">
            <v>046</v>
          </cell>
          <cell r="H1090" t="str">
            <v>046</v>
          </cell>
          <cell r="I1090" t="str">
            <v>046</v>
          </cell>
          <cell r="J1090" t="str">
            <v>046</v>
          </cell>
          <cell r="K1090" t="str">
            <v>046</v>
          </cell>
          <cell r="L1090" t="str">
            <v>046</v>
          </cell>
          <cell r="M1090" t="str">
            <v>046</v>
          </cell>
          <cell r="N1090" t="str">
            <v>046</v>
          </cell>
          <cell r="O1090" t="str">
            <v>046</v>
          </cell>
          <cell r="P1090" t="str">
            <v>046</v>
          </cell>
        </row>
        <row r="1091">
          <cell r="A1091">
            <v>1090</v>
          </cell>
          <cell r="B1091" t="str">
            <v>047</v>
          </cell>
          <cell r="C1091" t="str">
            <v>047</v>
          </cell>
          <cell r="D1091" t="str">
            <v>047</v>
          </cell>
          <cell r="E1091" t="str">
            <v>047</v>
          </cell>
          <cell r="F1091" t="str">
            <v>047</v>
          </cell>
          <cell r="G1091" t="str">
            <v>047</v>
          </cell>
          <cell r="H1091" t="str">
            <v>047</v>
          </cell>
          <cell r="I1091" t="str">
            <v>047</v>
          </cell>
          <cell r="J1091" t="str">
            <v>047</v>
          </cell>
          <cell r="K1091" t="str">
            <v>047</v>
          </cell>
          <cell r="L1091" t="str">
            <v>047</v>
          </cell>
          <cell r="M1091" t="str">
            <v>047</v>
          </cell>
          <cell r="N1091" t="str">
            <v>047</v>
          </cell>
          <cell r="O1091" t="str">
            <v>047</v>
          </cell>
          <cell r="P1091" t="str">
            <v>047</v>
          </cell>
        </row>
        <row r="1092">
          <cell r="A1092">
            <v>1091</v>
          </cell>
          <cell r="B1092" t="str">
            <v>048</v>
          </cell>
          <cell r="C1092" t="str">
            <v>048</v>
          </cell>
          <cell r="D1092" t="str">
            <v>048</v>
          </cell>
          <cell r="E1092" t="str">
            <v>048</v>
          </cell>
          <cell r="F1092" t="str">
            <v>048</v>
          </cell>
          <cell r="G1092" t="str">
            <v>048</v>
          </cell>
          <cell r="H1092" t="str">
            <v>048</v>
          </cell>
          <cell r="I1092" t="str">
            <v>048</v>
          </cell>
          <cell r="J1092" t="str">
            <v>048</v>
          </cell>
          <cell r="K1092" t="str">
            <v>048</v>
          </cell>
          <cell r="L1092" t="str">
            <v>048</v>
          </cell>
          <cell r="M1092" t="str">
            <v>048</v>
          </cell>
          <cell r="N1092" t="str">
            <v>048</v>
          </cell>
          <cell r="O1092" t="str">
            <v>048</v>
          </cell>
          <cell r="P1092" t="str">
            <v>048</v>
          </cell>
        </row>
        <row r="1093">
          <cell r="A1093">
            <v>1092</v>
          </cell>
          <cell r="B1093" t="str">
            <v>049</v>
          </cell>
          <cell r="C1093" t="str">
            <v>049</v>
          </cell>
          <cell r="D1093" t="str">
            <v>049</v>
          </cell>
          <cell r="E1093" t="str">
            <v>049</v>
          </cell>
          <cell r="F1093" t="str">
            <v>049</v>
          </cell>
          <cell r="G1093" t="str">
            <v>049</v>
          </cell>
          <cell r="H1093" t="str">
            <v>049</v>
          </cell>
          <cell r="I1093" t="str">
            <v>049</v>
          </cell>
          <cell r="J1093" t="str">
            <v>049</v>
          </cell>
          <cell r="K1093" t="str">
            <v>049</v>
          </cell>
          <cell r="L1093" t="str">
            <v>049</v>
          </cell>
          <cell r="M1093" t="str">
            <v>049</v>
          </cell>
          <cell r="N1093" t="str">
            <v>049</v>
          </cell>
          <cell r="O1093" t="str">
            <v>049</v>
          </cell>
          <cell r="P1093" t="str">
            <v>049</v>
          </cell>
        </row>
        <row r="1094">
          <cell r="A1094">
            <v>1093</v>
          </cell>
          <cell r="B1094" t="str">
            <v>050</v>
          </cell>
          <cell r="C1094" t="str">
            <v>050</v>
          </cell>
          <cell r="D1094" t="str">
            <v>050</v>
          </cell>
          <cell r="E1094" t="str">
            <v>050</v>
          </cell>
          <cell r="F1094" t="str">
            <v>050</v>
          </cell>
          <cell r="G1094" t="str">
            <v>050</v>
          </cell>
          <cell r="H1094" t="str">
            <v>050</v>
          </cell>
          <cell r="I1094" t="str">
            <v>050</v>
          </cell>
          <cell r="J1094" t="str">
            <v>050</v>
          </cell>
          <cell r="K1094" t="str">
            <v>050</v>
          </cell>
          <cell r="L1094" t="str">
            <v>050</v>
          </cell>
          <cell r="M1094" t="str">
            <v>050</v>
          </cell>
          <cell r="N1094" t="str">
            <v>050</v>
          </cell>
          <cell r="O1094" t="str">
            <v>050</v>
          </cell>
          <cell r="P1094" t="str">
            <v>050</v>
          </cell>
        </row>
        <row r="1095">
          <cell r="A1095">
            <v>1094</v>
          </cell>
          <cell r="B1095" t="str">
            <v>1</v>
          </cell>
          <cell r="C1095">
            <v>1</v>
          </cell>
          <cell r="D1095">
            <v>1</v>
          </cell>
          <cell r="E1095">
            <v>1</v>
          </cell>
          <cell r="F1095">
            <v>1</v>
          </cell>
          <cell r="G1095">
            <v>1</v>
          </cell>
          <cell r="H1095">
            <v>1</v>
          </cell>
          <cell r="I1095">
            <v>1</v>
          </cell>
          <cell r="J1095">
            <v>1</v>
          </cell>
          <cell r="K1095">
            <v>1</v>
          </cell>
          <cell r="L1095">
            <v>1</v>
          </cell>
          <cell r="M1095">
            <v>1</v>
          </cell>
          <cell r="N1095">
            <v>1</v>
          </cell>
          <cell r="O1095">
            <v>1</v>
          </cell>
          <cell r="P1095" t="str">
            <v>1</v>
          </cell>
        </row>
        <row r="1096">
          <cell r="A1096">
            <v>1095</v>
          </cell>
          <cell r="B1096" t="str">
            <v>2</v>
          </cell>
          <cell r="C1096">
            <v>2</v>
          </cell>
          <cell r="D1096">
            <v>2</v>
          </cell>
          <cell r="E1096">
            <v>2</v>
          </cell>
          <cell r="F1096">
            <v>2</v>
          </cell>
          <cell r="G1096">
            <v>2</v>
          </cell>
          <cell r="H1096">
            <v>2</v>
          </cell>
          <cell r="I1096">
            <v>2</v>
          </cell>
          <cell r="J1096">
            <v>2</v>
          </cell>
          <cell r="K1096">
            <v>2</v>
          </cell>
          <cell r="L1096">
            <v>2</v>
          </cell>
          <cell r="M1096">
            <v>2</v>
          </cell>
          <cell r="N1096">
            <v>2</v>
          </cell>
          <cell r="O1096">
            <v>2</v>
          </cell>
          <cell r="P1096" t="str">
            <v>2</v>
          </cell>
        </row>
        <row r="1097">
          <cell r="A1097">
            <v>1096</v>
          </cell>
          <cell r="B1097" t="str">
            <v>3</v>
          </cell>
          <cell r="C1097">
            <v>3</v>
          </cell>
          <cell r="D1097">
            <v>3</v>
          </cell>
          <cell r="E1097">
            <v>3</v>
          </cell>
          <cell r="F1097">
            <v>3</v>
          </cell>
          <cell r="G1097">
            <v>3</v>
          </cell>
          <cell r="H1097">
            <v>3</v>
          </cell>
          <cell r="I1097">
            <v>3</v>
          </cell>
          <cell r="J1097">
            <v>3</v>
          </cell>
          <cell r="K1097">
            <v>3</v>
          </cell>
          <cell r="L1097">
            <v>3</v>
          </cell>
          <cell r="M1097">
            <v>3</v>
          </cell>
          <cell r="N1097">
            <v>3</v>
          </cell>
          <cell r="O1097">
            <v>3</v>
          </cell>
          <cell r="P1097" t="str">
            <v>3</v>
          </cell>
        </row>
        <row r="1098">
          <cell r="A1098">
            <v>1097</v>
          </cell>
          <cell r="B1098" t="str">
            <v>4</v>
          </cell>
          <cell r="C1098">
            <v>4</v>
          </cell>
          <cell r="D1098">
            <v>4</v>
          </cell>
          <cell r="E1098">
            <v>4</v>
          </cell>
          <cell r="F1098">
            <v>4</v>
          </cell>
          <cell r="G1098">
            <v>4</v>
          </cell>
          <cell r="H1098">
            <v>4</v>
          </cell>
          <cell r="I1098">
            <v>4</v>
          </cell>
          <cell r="J1098">
            <v>4</v>
          </cell>
          <cell r="K1098">
            <v>4</v>
          </cell>
          <cell r="L1098">
            <v>4</v>
          </cell>
          <cell r="M1098">
            <v>4</v>
          </cell>
          <cell r="N1098">
            <v>4</v>
          </cell>
          <cell r="O1098">
            <v>4</v>
          </cell>
          <cell r="P1098" t="str">
            <v>4</v>
          </cell>
        </row>
        <row r="1099">
          <cell r="A1099">
            <v>1098</v>
          </cell>
          <cell r="B1099" t="str">
            <v>5</v>
          </cell>
          <cell r="C1099">
            <v>5</v>
          </cell>
          <cell r="D1099">
            <v>5</v>
          </cell>
          <cell r="E1099">
            <v>5</v>
          </cell>
          <cell r="F1099">
            <v>5</v>
          </cell>
          <cell r="G1099">
            <v>5</v>
          </cell>
          <cell r="H1099">
            <v>5</v>
          </cell>
          <cell r="I1099">
            <v>5</v>
          </cell>
          <cell r="J1099">
            <v>5</v>
          </cell>
          <cell r="K1099">
            <v>5</v>
          </cell>
          <cell r="L1099">
            <v>5</v>
          </cell>
          <cell r="M1099">
            <v>5</v>
          </cell>
          <cell r="N1099">
            <v>5</v>
          </cell>
          <cell r="O1099">
            <v>5</v>
          </cell>
          <cell r="P1099" t="str">
            <v>5</v>
          </cell>
        </row>
        <row r="1100">
          <cell r="A1100">
            <v>1099</v>
          </cell>
          <cell r="B1100" t="str">
            <v>6</v>
          </cell>
          <cell r="C1100">
            <v>6</v>
          </cell>
          <cell r="D1100">
            <v>6</v>
          </cell>
          <cell r="E1100">
            <v>6</v>
          </cell>
          <cell r="F1100">
            <v>6</v>
          </cell>
          <cell r="G1100">
            <v>6</v>
          </cell>
          <cell r="H1100">
            <v>6</v>
          </cell>
          <cell r="I1100">
            <v>6</v>
          </cell>
          <cell r="J1100">
            <v>6</v>
          </cell>
          <cell r="K1100">
            <v>6</v>
          </cell>
          <cell r="L1100">
            <v>6</v>
          </cell>
          <cell r="M1100">
            <v>6</v>
          </cell>
          <cell r="N1100">
            <v>6</v>
          </cell>
          <cell r="O1100">
            <v>6</v>
          </cell>
          <cell r="P1100" t="str">
            <v>6</v>
          </cell>
        </row>
        <row r="1101">
          <cell r="A1101">
            <v>1100</v>
          </cell>
          <cell r="B1101" t="str">
            <v>7</v>
          </cell>
          <cell r="C1101">
            <v>7</v>
          </cell>
          <cell r="D1101">
            <v>7</v>
          </cell>
          <cell r="E1101">
            <v>7</v>
          </cell>
          <cell r="F1101">
            <v>7</v>
          </cell>
          <cell r="G1101">
            <v>7</v>
          </cell>
          <cell r="H1101">
            <v>7</v>
          </cell>
          <cell r="I1101">
            <v>7</v>
          </cell>
          <cell r="J1101">
            <v>7</v>
          </cell>
          <cell r="K1101">
            <v>7</v>
          </cell>
          <cell r="L1101">
            <v>7</v>
          </cell>
          <cell r="M1101">
            <v>7</v>
          </cell>
          <cell r="N1101">
            <v>7</v>
          </cell>
          <cell r="O1101">
            <v>7</v>
          </cell>
          <cell r="P1101" t="str">
            <v>7</v>
          </cell>
        </row>
        <row r="1102">
          <cell r="A1102">
            <v>1101</v>
          </cell>
          <cell r="B1102" t="str">
            <v>8</v>
          </cell>
          <cell r="C1102">
            <v>8</v>
          </cell>
          <cell r="D1102">
            <v>8</v>
          </cell>
          <cell r="E1102">
            <v>8</v>
          </cell>
          <cell r="F1102">
            <v>8</v>
          </cell>
          <cell r="G1102">
            <v>8</v>
          </cell>
          <cell r="H1102">
            <v>8</v>
          </cell>
          <cell r="I1102">
            <v>8</v>
          </cell>
          <cell r="J1102">
            <v>8</v>
          </cell>
          <cell r="K1102">
            <v>8</v>
          </cell>
          <cell r="L1102">
            <v>8</v>
          </cell>
          <cell r="M1102">
            <v>8</v>
          </cell>
          <cell r="N1102">
            <v>8</v>
          </cell>
          <cell r="O1102">
            <v>8</v>
          </cell>
          <cell r="P1102" t="str">
            <v>8</v>
          </cell>
        </row>
        <row r="1103">
          <cell r="A1103">
            <v>1102</v>
          </cell>
          <cell r="B1103" t="str">
            <v>9</v>
          </cell>
          <cell r="C1103">
            <v>9</v>
          </cell>
          <cell r="D1103">
            <v>9</v>
          </cell>
          <cell r="E1103">
            <v>9</v>
          </cell>
          <cell r="F1103">
            <v>9</v>
          </cell>
          <cell r="G1103">
            <v>9</v>
          </cell>
          <cell r="H1103">
            <v>9</v>
          </cell>
          <cell r="I1103">
            <v>9</v>
          </cell>
          <cell r="J1103">
            <v>9</v>
          </cell>
          <cell r="K1103">
            <v>9</v>
          </cell>
          <cell r="L1103">
            <v>9</v>
          </cell>
          <cell r="M1103">
            <v>9</v>
          </cell>
          <cell r="N1103">
            <v>9</v>
          </cell>
          <cell r="O1103">
            <v>9</v>
          </cell>
          <cell r="P1103" t="str">
            <v>9</v>
          </cell>
        </row>
        <row r="1104">
          <cell r="A1104">
            <v>1103</v>
          </cell>
          <cell r="B1104" t="str">
            <v>10</v>
          </cell>
          <cell r="C1104">
            <v>10</v>
          </cell>
          <cell r="D1104">
            <v>10</v>
          </cell>
          <cell r="E1104">
            <v>10</v>
          </cell>
          <cell r="F1104">
            <v>10</v>
          </cell>
          <cell r="G1104">
            <v>10</v>
          </cell>
          <cell r="H1104">
            <v>10</v>
          </cell>
          <cell r="I1104">
            <v>10</v>
          </cell>
          <cell r="J1104">
            <v>10</v>
          </cell>
          <cell r="K1104">
            <v>10</v>
          </cell>
          <cell r="L1104">
            <v>10</v>
          </cell>
          <cell r="M1104">
            <v>10</v>
          </cell>
          <cell r="N1104">
            <v>10</v>
          </cell>
          <cell r="O1104">
            <v>10</v>
          </cell>
          <cell r="P1104" t="str">
            <v>10</v>
          </cell>
        </row>
        <row r="1105">
          <cell r="A1105">
            <v>1104</v>
          </cell>
          <cell r="B1105" t="str">
            <v>11</v>
          </cell>
          <cell r="C1105">
            <v>11</v>
          </cell>
          <cell r="D1105">
            <v>11</v>
          </cell>
          <cell r="E1105">
            <v>11</v>
          </cell>
          <cell r="F1105">
            <v>11</v>
          </cell>
          <cell r="G1105">
            <v>11</v>
          </cell>
          <cell r="H1105">
            <v>11</v>
          </cell>
          <cell r="I1105">
            <v>11</v>
          </cell>
          <cell r="J1105">
            <v>11</v>
          </cell>
          <cell r="K1105">
            <v>11</v>
          </cell>
          <cell r="L1105">
            <v>11</v>
          </cell>
          <cell r="M1105">
            <v>11</v>
          </cell>
          <cell r="N1105">
            <v>11</v>
          </cell>
          <cell r="O1105">
            <v>11</v>
          </cell>
          <cell r="P1105" t="str">
            <v>11</v>
          </cell>
        </row>
        <row r="1106">
          <cell r="A1106">
            <v>1105</v>
          </cell>
          <cell r="B1106" t="str">
            <v>12</v>
          </cell>
          <cell r="C1106">
            <v>12</v>
          </cell>
          <cell r="D1106">
            <v>12</v>
          </cell>
          <cell r="E1106">
            <v>12</v>
          </cell>
          <cell r="F1106">
            <v>12</v>
          </cell>
          <cell r="G1106">
            <v>12</v>
          </cell>
          <cell r="H1106">
            <v>12</v>
          </cell>
          <cell r="I1106">
            <v>12</v>
          </cell>
          <cell r="J1106">
            <v>12</v>
          </cell>
          <cell r="K1106">
            <v>12</v>
          </cell>
          <cell r="L1106">
            <v>12</v>
          </cell>
          <cell r="M1106">
            <v>12</v>
          </cell>
          <cell r="N1106">
            <v>12</v>
          </cell>
          <cell r="O1106">
            <v>12</v>
          </cell>
          <cell r="P1106" t="str">
            <v>12</v>
          </cell>
        </row>
        <row r="1107">
          <cell r="A1107">
            <v>1106</v>
          </cell>
          <cell r="B1107" t="str">
            <v>13</v>
          </cell>
          <cell r="C1107">
            <v>13</v>
          </cell>
          <cell r="D1107">
            <v>13</v>
          </cell>
          <cell r="E1107">
            <v>13</v>
          </cell>
          <cell r="F1107">
            <v>13</v>
          </cell>
          <cell r="G1107">
            <v>13</v>
          </cell>
          <cell r="H1107">
            <v>13</v>
          </cell>
          <cell r="I1107">
            <v>13</v>
          </cell>
          <cell r="J1107">
            <v>13</v>
          </cell>
          <cell r="K1107">
            <v>13</v>
          </cell>
          <cell r="L1107">
            <v>13</v>
          </cell>
          <cell r="M1107">
            <v>13</v>
          </cell>
          <cell r="N1107">
            <v>13</v>
          </cell>
          <cell r="O1107">
            <v>13</v>
          </cell>
          <cell r="P1107" t="str">
            <v>13</v>
          </cell>
        </row>
        <row r="1108">
          <cell r="A1108">
            <v>1107</v>
          </cell>
          <cell r="B1108" t="str">
            <v>14</v>
          </cell>
          <cell r="C1108">
            <v>14</v>
          </cell>
          <cell r="D1108">
            <v>14</v>
          </cell>
          <cell r="E1108">
            <v>14</v>
          </cell>
          <cell r="F1108">
            <v>14</v>
          </cell>
          <cell r="G1108">
            <v>14</v>
          </cell>
          <cell r="H1108">
            <v>14</v>
          </cell>
          <cell r="I1108">
            <v>14</v>
          </cell>
          <cell r="J1108">
            <v>14</v>
          </cell>
          <cell r="K1108">
            <v>14</v>
          </cell>
          <cell r="L1108">
            <v>14</v>
          </cell>
          <cell r="M1108">
            <v>14</v>
          </cell>
          <cell r="N1108">
            <v>14</v>
          </cell>
          <cell r="O1108">
            <v>14</v>
          </cell>
          <cell r="P1108" t="str">
            <v>14</v>
          </cell>
        </row>
        <row r="1109">
          <cell r="A1109">
            <v>1108</v>
          </cell>
          <cell r="B1109" t="str">
            <v>15</v>
          </cell>
          <cell r="C1109">
            <v>15</v>
          </cell>
          <cell r="D1109">
            <v>15</v>
          </cell>
          <cell r="E1109">
            <v>15</v>
          </cell>
          <cell r="F1109">
            <v>15</v>
          </cell>
          <cell r="G1109">
            <v>15</v>
          </cell>
          <cell r="H1109">
            <v>15</v>
          </cell>
          <cell r="I1109">
            <v>15</v>
          </cell>
          <cell r="J1109">
            <v>15</v>
          </cell>
          <cell r="K1109">
            <v>15</v>
          </cell>
          <cell r="L1109">
            <v>15</v>
          </cell>
          <cell r="M1109">
            <v>15</v>
          </cell>
          <cell r="N1109">
            <v>15</v>
          </cell>
          <cell r="O1109">
            <v>15</v>
          </cell>
          <cell r="P1109" t="str">
            <v>15</v>
          </cell>
        </row>
        <row r="1110">
          <cell r="A1110">
            <v>1109</v>
          </cell>
          <cell r="B1110" t="str">
            <v>16</v>
          </cell>
          <cell r="C1110">
            <v>16</v>
          </cell>
          <cell r="D1110">
            <v>16</v>
          </cell>
          <cell r="E1110">
            <v>16</v>
          </cell>
          <cell r="F1110">
            <v>16</v>
          </cell>
          <cell r="G1110">
            <v>16</v>
          </cell>
          <cell r="H1110">
            <v>16</v>
          </cell>
          <cell r="I1110">
            <v>16</v>
          </cell>
          <cell r="J1110">
            <v>16</v>
          </cell>
          <cell r="K1110">
            <v>16</v>
          </cell>
          <cell r="L1110">
            <v>16</v>
          </cell>
          <cell r="M1110">
            <v>16</v>
          </cell>
          <cell r="N1110">
            <v>16</v>
          </cell>
          <cell r="O1110">
            <v>16</v>
          </cell>
          <cell r="P1110" t="str">
            <v>16</v>
          </cell>
        </row>
        <row r="1111">
          <cell r="A1111">
            <v>1110</v>
          </cell>
          <cell r="B1111" t="str">
            <v>17</v>
          </cell>
          <cell r="C1111">
            <v>17</v>
          </cell>
          <cell r="D1111">
            <v>17</v>
          </cell>
          <cell r="E1111">
            <v>17</v>
          </cell>
          <cell r="F1111">
            <v>17</v>
          </cell>
          <cell r="G1111">
            <v>17</v>
          </cell>
          <cell r="H1111">
            <v>17</v>
          </cell>
          <cell r="I1111">
            <v>17</v>
          </cell>
          <cell r="J1111">
            <v>17</v>
          </cell>
          <cell r="K1111">
            <v>17</v>
          </cell>
          <cell r="L1111">
            <v>17</v>
          </cell>
          <cell r="M1111">
            <v>17</v>
          </cell>
          <cell r="N1111">
            <v>17</v>
          </cell>
          <cell r="O1111">
            <v>17</v>
          </cell>
          <cell r="P1111" t="str">
            <v>17</v>
          </cell>
        </row>
        <row r="1112">
          <cell r="A1112">
            <v>1111</v>
          </cell>
          <cell r="B1112" t="str">
            <v>18</v>
          </cell>
          <cell r="C1112">
            <v>18</v>
          </cell>
          <cell r="D1112">
            <v>18</v>
          </cell>
          <cell r="E1112">
            <v>18</v>
          </cell>
          <cell r="F1112">
            <v>18</v>
          </cell>
          <cell r="G1112">
            <v>18</v>
          </cell>
          <cell r="H1112">
            <v>18</v>
          </cell>
          <cell r="I1112">
            <v>18</v>
          </cell>
          <cell r="J1112">
            <v>18</v>
          </cell>
          <cell r="K1112">
            <v>18</v>
          </cell>
          <cell r="L1112">
            <v>18</v>
          </cell>
          <cell r="M1112">
            <v>18</v>
          </cell>
          <cell r="N1112">
            <v>18</v>
          </cell>
          <cell r="O1112">
            <v>18</v>
          </cell>
          <cell r="P1112" t="str">
            <v>18</v>
          </cell>
        </row>
        <row r="1113">
          <cell r="A1113">
            <v>1112</v>
          </cell>
          <cell r="B1113" t="str">
            <v>19</v>
          </cell>
          <cell r="C1113">
            <v>19</v>
          </cell>
          <cell r="D1113">
            <v>19</v>
          </cell>
          <cell r="E1113">
            <v>19</v>
          </cell>
          <cell r="F1113">
            <v>19</v>
          </cell>
          <cell r="G1113">
            <v>19</v>
          </cell>
          <cell r="H1113">
            <v>19</v>
          </cell>
          <cell r="I1113">
            <v>19</v>
          </cell>
          <cell r="J1113">
            <v>19</v>
          </cell>
          <cell r="K1113">
            <v>19</v>
          </cell>
          <cell r="L1113">
            <v>19</v>
          </cell>
          <cell r="M1113">
            <v>19</v>
          </cell>
          <cell r="N1113">
            <v>19</v>
          </cell>
          <cell r="O1113">
            <v>19</v>
          </cell>
          <cell r="P1113" t="str">
            <v>19</v>
          </cell>
        </row>
        <row r="1114">
          <cell r="A1114">
            <v>1113</v>
          </cell>
          <cell r="B1114" t="str">
            <v>20</v>
          </cell>
          <cell r="C1114">
            <v>20</v>
          </cell>
          <cell r="D1114">
            <v>20</v>
          </cell>
          <cell r="E1114">
            <v>20</v>
          </cell>
          <cell r="F1114">
            <v>20</v>
          </cell>
          <cell r="G1114">
            <v>20</v>
          </cell>
          <cell r="H1114">
            <v>20</v>
          </cell>
          <cell r="I1114">
            <v>20</v>
          </cell>
          <cell r="J1114">
            <v>20</v>
          </cell>
          <cell r="K1114">
            <v>20</v>
          </cell>
          <cell r="L1114">
            <v>20</v>
          </cell>
          <cell r="M1114">
            <v>20</v>
          </cell>
          <cell r="N1114">
            <v>20</v>
          </cell>
          <cell r="O1114">
            <v>20</v>
          </cell>
          <cell r="P1114" t="str">
            <v>20</v>
          </cell>
        </row>
        <row r="1115">
          <cell r="A1115">
            <v>1114</v>
          </cell>
          <cell r="B1115" t="str">
            <v>21</v>
          </cell>
          <cell r="C1115">
            <v>21</v>
          </cell>
          <cell r="D1115">
            <v>21</v>
          </cell>
          <cell r="E1115">
            <v>21</v>
          </cell>
          <cell r="F1115">
            <v>21</v>
          </cell>
          <cell r="G1115">
            <v>21</v>
          </cell>
          <cell r="H1115">
            <v>21</v>
          </cell>
          <cell r="I1115">
            <v>21</v>
          </cell>
          <cell r="J1115">
            <v>21</v>
          </cell>
          <cell r="K1115">
            <v>21</v>
          </cell>
          <cell r="L1115">
            <v>21</v>
          </cell>
          <cell r="M1115">
            <v>21</v>
          </cell>
          <cell r="N1115">
            <v>21</v>
          </cell>
          <cell r="O1115">
            <v>21</v>
          </cell>
          <cell r="P1115" t="str">
            <v>21</v>
          </cell>
        </row>
        <row r="1116">
          <cell r="A1116">
            <v>1115</v>
          </cell>
          <cell r="B1116" t="str">
            <v>22</v>
          </cell>
          <cell r="C1116">
            <v>22</v>
          </cell>
          <cell r="D1116">
            <v>22</v>
          </cell>
          <cell r="E1116">
            <v>22</v>
          </cell>
          <cell r="F1116">
            <v>22</v>
          </cell>
          <cell r="G1116">
            <v>22</v>
          </cell>
          <cell r="H1116">
            <v>22</v>
          </cell>
          <cell r="I1116">
            <v>22</v>
          </cell>
          <cell r="J1116">
            <v>22</v>
          </cell>
          <cell r="K1116">
            <v>22</v>
          </cell>
          <cell r="L1116">
            <v>22</v>
          </cell>
          <cell r="M1116">
            <v>22</v>
          </cell>
          <cell r="N1116">
            <v>22</v>
          </cell>
          <cell r="O1116">
            <v>22</v>
          </cell>
          <cell r="P1116" t="str">
            <v>22</v>
          </cell>
        </row>
        <row r="1117">
          <cell r="A1117">
            <v>1116</v>
          </cell>
          <cell r="B1117" t="str">
            <v>23</v>
          </cell>
          <cell r="C1117">
            <v>23</v>
          </cell>
          <cell r="D1117">
            <v>23</v>
          </cell>
          <cell r="E1117">
            <v>23</v>
          </cell>
          <cell r="F1117">
            <v>23</v>
          </cell>
          <cell r="G1117">
            <v>23</v>
          </cell>
          <cell r="H1117">
            <v>23</v>
          </cell>
          <cell r="I1117">
            <v>23</v>
          </cell>
          <cell r="J1117">
            <v>23</v>
          </cell>
          <cell r="K1117">
            <v>23</v>
          </cell>
          <cell r="L1117">
            <v>23</v>
          </cell>
          <cell r="M1117">
            <v>23</v>
          </cell>
          <cell r="N1117">
            <v>23</v>
          </cell>
          <cell r="O1117">
            <v>23</v>
          </cell>
          <cell r="P1117" t="str">
            <v>23</v>
          </cell>
        </row>
        <row r="1118">
          <cell r="A1118">
            <v>1117</v>
          </cell>
          <cell r="B1118" t="str">
            <v>24</v>
          </cell>
          <cell r="C1118">
            <v>24</v>
          </cell>
          <cell r="D1118">
            <v>24</v>
          </cell>
          <cell r="E1118">
            <v>24</v>
          </cell>
          <cell r="F1118">
            <v>24</v>
          </cell>
          <cell r="G1118">
            <v>24</v>
          </cell>
          <cell r="H1118">
            <v>24</v>
          </cell>
          <cell r="I1118">
            <v>24</v>
          </cell>
          <cell r="J1118">
            <v>24</v>
          </cell>
          <cell r="K1118">
            <v>24</v>
          </cell>
          <cell r="L1118">
            <v>24</v>
          </cell>
          <cell r="M1118">
            <v>24</v>
          </cell>
          <cell r="N1118">
            <v>24</v>
          </cell>
          <cell r="O1118">
            <v>24</v>
          </cell>
          <cell r="P1118" t="str">
            <v>24</v>
          </cell>
        </row>
        <row r="1119">
          <cell r="A1119">
            <v>1118</v>
          </cell>
          <cell r="B1119" t="str">
            <v>25</v>
          </cell>
          <cell r="C1119">
            <v>25</v>
          </cell>
          <cell r="D1119">
            <v>25</v>
          </cell>
          <cell r="E1119">
            <v>25</v>
          </cell>
          <cell r="F1119">
            <v>25</v>
          </cell>
          <cell r="G1119">
            <v>25</v>
          </cell>
          <cell r="H1119">
            <v>25</v>
          </cell>
          <cell r="I1119">
            <v>25</v>
          </cell>
          <cell r="J1119">
            <v>25</v>
          </cell>
          <cell r="K1119">
            <v>25</v>
          </cell>
          <cell r="L1119">
            <v>25</v>
          </cell>
          <cell r="M1119">
            <v>25</v>
          </cell>
          <cell r="N1119">
            <v>25</v>
          </cell>
          <cell r="O1119">
            <v>25</v>
          </cell>
          <cell r="P1119" t="str">
            <v>25</v>
          </cell>
        </row>
        <row r="1120">
          <cell r="A1120">
            <v>1119</v>
          </cell>
          <cell r="B1120" t="str">
            <v>26</v>
          </cell>
          <cell r="C1120">
            <v>26</v>
          </cell>
          <cell r="D1120">
            <v>26</v>
          </cell>
          <cell r="E1120">
            <v>26</v>
          </cell>
          <cell r="F1120">
            <v>26</v>
          </cell>
          <cell r="G1120">
            <v>26</v>
          </cell>
          <cell r="H1120">
            <v>26</v>
          </cell>
          <cell r="I1120">
            <v>26</v>
          </cell>
          <cell r="J1120">
            <v>26</v>
          </cell>
          <cell r="K1120">
            <v>26</v>
          </cell>
          <cell r="L1120">
            <v>26</v>
          </cell>
          <cell r="M1120">
            <v>26</v>
          </cell>
          <cell r="N1120">
            <v>26</v>
          </cell>
          <cell r="O1120">
            <v>26</v>
          </cell>
          <cell r="P1120" t="str">
            <v>26</v>
          </cell>
        </row>
        <row r="1121">
          <cell r="A1121">
            <v>1120</v>
          </cell>
          <cell r="B1121" t="str">
            <v>27</v>
          </cell>
          <cell r="C1121">
            <v>27</v>
          </cell>
          <cell r="D1121">
            <v>27</v>
          </cell>
          <cell r="E1121">
            <v>27</v>
          </cell>
          <cell r="F1121">
            <v>27</v>
          </cell>
          <cell r="G1121">
            <v>27</v>
          </cell>
          <cell r="H1121">
            <v>27</v>
          </cell>
          <cell r="I1121">
            <v>27</v>
          </cell>
          <cell r="J1121">
            <v>27</v>
          </cell>
          <cell r="K1121">
            <v>27</v>
          </cell>
          <cell r="L1121">
            <v>27</v>
          </cell>
          <cell r="M1121">
            <v>27</v>
          </cell>
          <cell r="N1121">
            <v>27</v>
          </cell>
          <cell r="O1121">
            <v>27</v>
          </cell>
          <cell r="P1121" t="str">
            <v>27</v>
          </cell>
        </row>
        <row r="1122">
          <cell r="A1122">
            <v>1121</v>
          </cell>
          <cell r="B1122" t="str">
            <v>28</v>
          </cell>
          <cell r="C1122">
            <v>28</v>
          </cell>
          <cell r="D1122">
            <v>28</v>
          </cell>
          <cell r="E1122">
            <v>28</v>
          </cell>
          <cell r="F1122">
            <v>28</v>
          </cell>
          <cell r="G1122">
            <v>28</v>
          </cell>
          <cell r="H1122">
            <v>28</v>
          </cell>
          <cell r="I1122">
            <v>28</v>
          </cell>
          <cell r="J1122">
            <v>28</v>
          </cell>
          <cell r="K1122">
            <v>28</v>
          </cell>
          <cell r="L1122">
            <v>28</v>
          </cell>
          <cell r="M1122">
            <v>28</v>
          </cell>
          <cell r="N1122">
            <v>28</v>
          </cell>
          <cell r="O1122">
            <v>28</v>
          </cell>
          <cell r="P1122" t="str">
            <v>28</v>
          </cell>
        </row>
        <row r="1123">
          <cell r="A1123">
            <v>1122</v>
          </cell>
          <cell r="B1123" t="str">
            <v>29</v>
          </cell>
          <cell r="C1123">
            <v>29</v>
          </cell>
          <cell r="D1123">
            <v>29</v>
          </cell>
          <cell r="E1123">
            <v>29</v>
          </cell>
          <cell r="F1123">
            <v>29</v>
          </cell>
          <cell r="G1123">
            <v>29</v>
          </cell>
          <cell r="H1123">
            <v>29</v>
          </cell>
          <cell r="I1123">
            <v>29</v>
          </cell>
          <cell r="J1123">
            <v>29</v>
          </cell>
          <cell r="K1123">
            <v>29</v>
          </cell>
          <cell r="L1123">
            <v>29</v>
          </cell>
          <cell r="M1123">
            <v>29</v>
          </cell>
          <cell r="N1123">
            <v>29</v>
          </cell>
          <cell r="O1123">
            <v>29</v>
          </cell>
          <cell r="P1123" t="str">
            <v>29</v>
          </cell>
        </row>
        <row r="1124">
          <cell r="A1124">
            <v>1123</v>
          </cell>
          <cell r="B1124" t="str">
            <v>30</v>
          </cell>
          <cell r="C1124">
            <v>30</v>
          </cell>
          <cell r="D1124">
            <v>30</v>
          </cell>
          <cell r="E1124">
            <v>30</v>
          </cell>
          <cell r="F1124">
            <v>30</v>
          </cell>
          <cell r="G1124">
            <v>30</v>
          </cell>
          <cell r="H1124">
            <v>30</v>
          </cell>
          <cell r="I1124">
            <v>30</v>
          </cell>
          <cell r="J1124">
            <v>30</v>
          </cell>
          <cell r="K1124">
            <v>30</v>
          </cell>
          <cell r="L1124">
            <v>30</v>
          </cell>
          <cell r="M1124">
            <v>30</v>
          </cell>
          <cell r="N1124">
            <v>30</v>
          </cell>
          <cell r="O1124">
            <v>30</v>
          </cell>
          <cell r="P1124" t="str">
            <v>30</v>
          </cell>
        </row>
        <row r="1125">
          <cell r="A1125">
            <v>1124</v>
          </cell>
          <cell r="B1125" t="str">
            <v>31</v>
          </cell>
          <cell r="C1125">
            <v>31</v>
          </cell>
          <cell r="D1125">
            <v>31</v>
          </cell>
          <cell r="E1125">
            <v>31</v>
          </cell>
          <cell r="F1125">
            <v>31</v>
          </cell>
          <cell r="G1125">
            <v>31</v>
          </cell>
          <cell r="H1125">
            <v>31</v>
          </cell>
          <cell r="I1125">
            <v>31</v>
          </cell>
          <cell r="J1125">
            <v>31</v>
          </cell>
          <cell r="K1125">
            <v>31</v>
          </cell>
          <cell r="L1125">
            <v>31</v>
          </cell>
          <cell r="M1125">
            <v>31</v>
          </cell>
          <cell r="N1125">
            <v>31</v>
          </cell>
          <cell r="O1125">
            <v>31</v>
          </cell>
          <cell r="P1125" t="str">
            <v>31</v>
          </cell>
        </row>
        <row r="1126">
          <cell r="A1126">
            <v>1125</v>
          </cell>
          <cell r="B1126" t="str">
            <v>32</v>
          </cell>
          <cell r="C1126">
            <v>32</v>
          </cell>
          <cell r="D1126">
            <v>32</v>
          </cell>
          <cell r="E1126">
            <v>32</v>
          </cell>
          <cell r="F1126">
            <v>32</v>
          </cell>
          <cell r="G1126">
            <v>32</v>
          </cell>
          <cell r="H1126">
            <v>32</v>
          </cell>
          <cell r="I1126">
            <v>32</v>
          </cell>
          <cell r="J1126">
            <v>32</v>
          </cell>
          <cell r="K1126">
            <v>32</v>
          </cell>
          <cell r="L1126">
            <v>32</v>
          </cell>
          <cell r="M1126">
            <v>32</v>
          </cell>
          <cell r="N1126">
            <v>32</v>
          </cell>
          <cell r="O1126">
            <v>32</v>
          </cell>
          <cell r="P1126" t="str">
            <v>32</v>
          </cell>
        </row>
        <row r="1127">
          <cell r="A1127">
            <v>1126</v>
          </cell>
          <cell r="B1127" t="str">
            <v>33</v>
          </cell>
          <cell r="C1127">
            <v>33</v>
          </cell>
          <cell r="D1127">
            <v>33</v>
          </cell>
          <cell r="E1127">
            <v>33</v>
          </cell>
          <cell r="F1127">
            <v>33</v>
          </cell>
          <cell r="G1127">
            <v>33</v>
          </cell>
          <cell r="H1127">
            <v>33</v>
          </cell>
          <cell r="I1127">
            <v>33</v>
          </cell>
          <cell r="J1127">
            <v>33</v>
          </cell>
          <cell r="K1127">
            <v>33</v>
          </cell>
          <cell r="L1127">
            <v>33</v>
          </cell>
          <cell r="M1127">
            <v>33</v>
          </cell>
          <cell r="N1127">
            <v>33</v>
          </cell>
          <cell r="O1127">
            <v>33</v>
          </cell>
          <cell r="P1127" t="str">
            <v>33</v>
          </cell>
        </row>
        <row r="1128">
          <cell r="A1128">
            <v>1127</v>
          </cell>
          <cell r="B1128" t="str">
            <v>34</v>
          </cell>
          <cell r="C1128">
            <v>34</v>
          </cell>
          <cell r="D1128">
            <v>34</v>
          </cell>
          <cell r="E1128">
            <v>34</v>
          </cell>
          <cell r="F1128">
            <v>34</v>
          </cell>
          <cell r="G1128">
            <v>34</v>
          </cell>
          <cell r="H1128">
            <v>34</v>
          </cell>
          <cell r="I1128">
            <v>34</v>
          </cell>
          <cell r="J1128">
            <v>34</v>
          </cell>
          <cell r="K1128">
            <v>34</v>
          </cell>
          <cell r="L1128">
            <v>34</v>
          </cell>
          <cell r="M1128">
            <v>34</v>
          </cell>
          <cell r="N1128">
            <v>34</v>
          </cell>
          <cell r="O1128">
            <v>34</v>
          </cell>
          <cell r="P1128" t="str">
            <v>34</v>
          </cell>
        </row>
        <row r="1129">
          <cell r="A1129">
            <v>1128</v>
          </cell>
          <cell r="B1129" t="str">
            <v>35</v>
          </cell>
          <cell r="C1129">
            <v>35</v>
          </cell>
          <cell r="D1129">
            <v>35</v>
          </cell>
          <cell r="E1129">
            <v>35</v>
          </cell>
          <cell r="F1129">
            <v>35</v>
          </cell>
          <cell r="G1129">
            <v>35</v>
          </cell>
          <cell r="H1129">
            <v>35</v>
          </cell>
          <cell r="I1129">
            <v>35</v>
          </cell>
          <cell r="J1129">
            <v>35</v>
          </cell>
          <cell r="K1129">
            <v>35</v>
          </cell>
          <cell r="L1129">
            <v>35</v>
          </cell>
          <cell r="M1129">
            <v>35</v>
          </cell>
          <cell r="N1129">
            <v>35</v>
          </cell>
          <cell r="O1129">
            <v>35</v>
          </cell>
          <cell r="P1129" t="str">
            <v>35</v>
          </cell>
        </row>
        <row r="1130">
          <cell r="A1130">
            <v>1129</v>
          </cell>
          <cell r="B1130" t="str">
            <v>36</v>
          </cell>
          <cell r="C1130">
            <v>36</v>
          </cell>
          <cell r="D1130">
            <v>36</v>
          </cell>
          <cell r="E1130">
            <v>36</v>
          </cell>
          <cell r="F1130">
            <v>36</v>
          </cell>
          <cell r="G1130">
            <v>36</v>
          </cell>
          <cell r="H1130">
            <v>36</v>
          </cell>
          <cell r="I1130">
            <v>36</v>
          </cell>
          <cell r="J1130">
            <v>36</v>
          </cell>
          <cell r="K1130">
            <v>36</v>
          </cell>
          <cell r="L1130">
            <v>36</v>
          </cell>
          <cell r="M1130">
            <v>36</v>
          </cell>
          <cell r="N1130">
            <v>36</v>
          </cell>
          <cell r="O1130">
            <v>36</v>
          </cell>
          <cell r="P1130" t="str">
            <v>36</v>
          </cell>
        </row>
        <row r="1131">
          <cell r="A1131">
            <v>1130</v>
          </cell>
          <cell r="B1131" t="str">
            <v>37</v>
          </cell>
          <cell r="C1131">
            <v>37</v>
          </cell>
          <cell r="D1131">
            <v>37</v>
          </cell>
          <cell r="E1131">
            <v>37</v>
          </cell>
          <cell r="F1131">
            <v>37</v>
          </cell>
          <cell r="G1131">
            <v>37</v>
          </cell>
          <cell r="H1131">
            <v>37</v>
          </cell>
          <cell r="I1131">
            <v>37</v>
          </cell>
          <cell r="J1131">
            <v>37</v>
          </cell>
          <cell r="K1131">
            <v>37</v>
          </cell>
          <cell r="L1131">
            <v>37</v>
          </cell>
          <cell r="M1131">
            <v>37</v>
          </cell>
          <cell r="N1131">
            <v>37</v>
          </cell>
          <cell r="O1131">
            <v>37</v>
          </cell>
          <cell r="P1131" t="str">
            <v>37</v>
          </cell>
        </row>
        <row r="1132">
          <cell r="A1132">
            <v>1131</v>
          </cell>
          <cell r="B1132" t="str">
            <v>38</v>
          </cell>
          <cell r="C1132">
            <v>38</v>
          </cell>
          <cell r="D1132">
            <v>38</v>
          </cell>
          <cell r="E1132">
            <v>38</v>
          </cell>
          <cell r="F1132">
            <v>38</v>
          </cell>
          <cell r="G1132">
            <v>38</v>
          </cell>
          <cell r="H1132">
            <v>38</v>
          </cell>
          <cell r="I1132">
            <v>38</v>
          </cell>
          <cell r="J1132">
            <v>38</v>
          </cell>
          <cell r="K1132">
            <v>38</v>
          </cell>
          <cell r="L1132">
            <v>38</v>
          </cell>
          <cell r="M1132">
            <v>38</v>
          </cell>
          <cell r="N1132">
            <v>38</v>
          </cell>
          <cell r="O1132">
            <v>38</v>
          </cell>
          <cell r="P1132" t="str">
            <v>38</v>
          </cell>
        </row>
        <row r="1133">
          <cell r="A1133">
            <v>1132</v>
          </cell>
          <cell r="B1133" t="str">
            <v>39</v>
          </cell>
          <cell r="C1133">
            <v>39</v>
          </cell>
          <cell r="D1133">
            <v>39</v>
          </cell>
          <cell r="E1133">
            <v>39</v>
          </cell>
          <cell r="F1133">
            <v>39</v>
          </cell>
          <cell r="G1133">
            <v>39</v>
          </cell>
          <cell r="H1133">
            <v>39</v>
          </cell>
          <cell r="I1133">
            <v>39</v>
          </cell>
          <cell r="J1133">
            <v>39</v>
          </cell>
          <cell r="K1133">
            <v>39</v>
          </cell>
          <cell r="L1133">
            <v>39</v>
          </cell>
          <cell r="M1133">
            <v>39</v>
          </cell>
          <cell r="N1133">
            <v>39</v>
          </cell>
          <cell r="O1133">
            <v>39</v>
          </cell>
          <cell r="P1133" t="str">
            <v>39</v>
          </cell>
        </row>
        <row r="1134">
          <cell r="A1134">
            <v>1133</v>
          </cell>
          <cell r="B1134" t="str">
            <v>40</v>
          </cell>
          <cell r="C1134">
            <v>40</v>
          </cell>
          <cell r="D1134">
            <v>40</v>
          </cell>
          <cell r="E1134">
            <v>40</v>
          </cell>
          <cell r="F1134">
            <v>40</v>
          </cell>
          <cell r="G1134">
            <v>40</v>
          </cell>
          <cell r="H1134">
            <v>40</v>
          </cell>
          <cell r="I1134">
            <v>40</v>
          </cell>
          <cell r="J1134">
            <v>40</v>
          </cell>
          <cell r="K1134">
            <v>40</v>
          </cell>
          <cell r="L1134">
            <v>40</v>
          </cell>
          <cell r="M1134">
            <v>40</v>
          </cell>
          <cell r="N1134">
            <v>40</v>
          </cell>
          <cell r="O1134">
            <v>40</v>
          </cell>
          <cell r="P1134" t="str">
            <v>40</v>
          </cell>
        </row>
        <row r="1135">
          <cell r="A1135">
            <v>1134</v>
          </cell>
          <cell r="B1135" t="str">
            <v>12°</v>
          </cell>
          <cell r="C1135" t="str">
            <v>12°</v>
          </cell>
          <cell r="D1135" t="str">
            <v>12°</v>
          </cell>
          <cell r="E1135" t="str">
            <v>12°</v>
          </cell>
          <cell r="F1135" t="str">
            <v>12°</v>
          </cell>
          <cell r="G1135" t="str">
            <v>12°</v>
          </cell>
          <cell r="H1135" t="str">
            <v>12°</v>
          </cell>
          <cell r="I1135" t="str">
            <v>12°</v>
          </cell>
          <cell r="J1135" t="str">
            <v>12°</v>
          </cell>
          <cell r="K1135" t="str">
            <v>12°</v>
          </cell>
          <cell r="L1135" t="str">
            <v>12°</v>
          </cell>
          <cell r="M1135" t="str">
            <v>12°</v>
          </cell>
          <cell r="N1135" t="str">
            <v>12°</v>
          </cell>
          <cell r="O1135" t="str">
            <v>12°</v>
          </cell>
          <cell r="P1135" t="str">
            <v>12°</v>
          </cell>
        </row>
        <row r="1136">
          <cell r="A1136">
            <v>1135</v>
          </cell>
          <cell r="B1136" t="str">
            <v>14°</v>
          </cell>
          <cell r="C1136" t="str">
            <v>14°</v>
          </cell>
          <cell r="D1136" t="str">
            <v>14°</v>
          </cell>
          <cell r="E1136" t="str">
            <v>14°</v>
          </cell>
          <cell r="F1136" t="str">
            <v>14°</v>
          </cell>
          <cell r="G1136" t="str">
            <v>14°</v>
          </cell>
          <cell r="H1136" t="str">
            <v>14°</v>
          </cell>
          <cell r="I1136" t="str">
            <v>14°</v>
          </cell>
          <cell r="J1136" t="str">
            <v>14°</v>
          </cell>
          <cell r="K1136" t="str">
            <v>14°</v>
          </cell>
          <cell r="L1136" t="str">
            <v>14°</v>
          </cell>
          <cell r="M1136" t="str">
            <v>14°</v>
          </cell>
          <cell r="N1136" t="str">
            <v>14°</v>
          </cell>
          <cell r="O1136" t="str">
            <v>14°</v>
          </cell>
          <cell r="P1136" t="str">
            <v>14°</v>
          </cell>
        </row>
        <row r="1137">
          <cell r="A1137">
            <v>1136</v>
          </cell>
          <cell r="B1137" t="str">
            <v>16°</v>
          </cell>
          <cell r="C1137" t="str">
            <v>16°</v>
          </cell>
          <cell r="D1137" t="str">
            <v>16°</v>
          </cell>
          <cell r="E1137" t="str">
            <v>16°</v>
          </cell>
          <cell r="F1137" t="str">
            <v>16°</v>
          </cell>
          <cell r="G1137" t="str">
            <v>16°</v>
          </cell>
          <cell r="H1137" t="str">
            <v>16°</v>
          </cell>
          <cell r="I1137" t="str">
            <v>16°</v>
          </cell>
          <cell r="J1137" t="str">
            <v>16°</v>
          </cell>
          <cell r="K1137" t="str">
            <v>16°</v>
          </cell>
          <cell r="L1137" t="str">
            <v>16°</v>
          </cell>
          <cell r="M1137" t="str">
            <v>16°</v>
          </cell>
          <cell r="N1137" t="str">
            <v>16°</v>
          </cell>
          <cell r="O1137" t="str">
            <v>16°</v>
          </cell>
          <cell r="P1137" t="str">
            <v>16°</v>
          </cell>
        </row>
        <row r="1138">
          <cell r="A1138">
            <v>1137</v>
          </cell>
          <cell r="B1138" t="str">
            <v>17°</v>
          </cell>
          <cell r="C1138" t="str">
            <v>17°</v>
          </cell>
          <cell r="D1138" t="str">
            <v>17°</v>
          </cell>
          <cell r="E1138" t="str">
            <v>17°</v>
          </cell>
          <cell r="F1138" t="str">
            <v>17°</v>
          </cell>
          <cell r="G1138" t="str">
            <v>17°</v>
          </cell>
          <cell r="H1138" t="str">
            <v>17°</v>
          </cell>
          <cell r="I1138" t="str">
            <v>17°</v>
          </cell>
          <cell r="J1138" t="str">
            <v>17°</v>
          </cell>
          <cell r="K1138" t="str">
            <v>17°</v>
          </cell>
          <cell r="L1138" t="str">
            <v>17°</v>
          </cell>
          <cell r="M1138" t="str">
            <v>17°</v>
          </cell>
          <cell r="N1138" t="str">
            <v>17°</v>
          </cell>
          <cell r="O1138" t="str">
            <v>17°</v>
          </cell>
          <cell r="P1138" t="str">
            <v>17°</v>
          </cell>
        </row>
        <row r="1139">
          <cell r="A1139">
            <v>1138</v>
          </cell>
          <cell r="B1139" t="str">
            <v>*)</v>
          </cell>
          <cell r="C1139" t="str">
            <v>*)</v>
          </cell>
          <cell r="D1139" t="str">
            <v>*)</v>
          </cell>
          <cell r="E1139" t="str">
            <v>*)</v>
          </cell>
          <cell r="F1139" t="str">
            <v>*)</v>
          </cell>
          <cell r="G1139" t="str">
            <v>*)</v>
          </cell>
          <cell r="H1139" t="str">
            <v>*)</v>
          </cell>
          <cell r="I1139" t="str">
            <v>*)</v>
          </cell>
          <cell r="J1139" t="str">
            <v>*)</v>
          </cell>
          <cell r="K1139" t="str">
            <v>*)</v>
          </cell>
          <cell r="L1139" t="str">
            <v>*)</v>
          </cell>
          <cell r="M1139" t="str">
            <v>*)</v>
          </cell>
          <cell r="N1139" t="str">
            <v>*)</v>
          </cell>
          <cell r="O1139" t="str">
            <v>*)</v>
          </cell>
          <cell r="P1139" t="str">
            <v>*)</v>
          </cell>
        </row>
        <row r="1140">
          <cell r="A1140">
            <v>1139</v>
          </cell>
          <cell r="B1140" t="str">
            <v>(zusätzliches Kleben nicht erforderlich)</v>
          </cell>
          <cell r="C1140" t="str">
            <v>(additional bonding not required)</v>
          </cell>
          <cell r="D1140" t="str">
            <v>(pas de collage requis)</v>
          </cell>
          <cell r="P1140" t="str">
            <v>(zusätzliches Kleben nicht erforderlich)</v>
          </cell>
        </row>
        <row r="1141">
          <cell r="A1141">
            <v>1140</v>
          </cell>
          <cell r="B1141" t="str">
            <v>ca. ⌀ 100</v>
          </cell>
          <cell r="C1141" t="str">
            <v>approx. ⌀ 100</v>
          </cell>
          <cell r="D1141" t="str">
            <v>env. ⌀ 100</v>
          </cell>
          <cell r="F1141" t="str">
            <v>Ø ca. 100</v>
          </cell>
          <cell r="G1141" t="str">
            <v>Ø około 100</v>
          </cell>
          <cell r="H1141" t="str">
            <v>Ø kb. 100</v>
          </cell>
          <cell r="I1141" t="str">
            <v>Ø cca 100</v>
          </cell>
          <cell r="J1141" t="str">
            <v>Ø ca. 100</v>
          </cell>
          <cell r="K1141" t="str">
            <v>Ø ca. 100</v>
          </cell>
          <cell r="L1141" t="str">
            <v>Ø cirka 100</v>
          </cell>
          <cell r="M1141" t="str">
            <v>Ø ca. 100</v>
          </cell>
          <cell r="N1141" t="str">
            <v>Ø ca. 100</v>
          </cell>
          <cell r="P1141" t="str">
            <v>ca. ⌀ 100</v>
          </cell>
        </row>
        <row r="1142">
          <cell r="A1142">
            <v>1141</v>
          </cell>
          <cell r="B1142" t="str">
            <v>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1142" t="str">
            <v>With rhomboid roof tiles 44 × 44, it is necessary to install a base plate in order to mount the roof anchor hook (e.g. if a seam is lying above a rafter in the installation area). Double-skin roof structure: 2 fixing screws 8 × 220 mm. Single-skin roof structure: 2 fixing screws 8 × 120 mm.</v>
          </cell>
          <cell r="D1142" t="str">
            <v>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1142" t="str">
            <v>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1142" t="str">
            <v>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1143">
          <cell r="A1143">
            <v>1142</v>
          </cell>
          <cell r="B1143" t="str">
            <v>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v>
          </cell>
          <cell r="C1143" t="str">
            <v>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v>
          </cell>
          <cell r="D1143" t="str">
            <v>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v>
          </cell>
          <cell r="F1143" t="str">
            <v>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1143" t="str">
            <v>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v>
          </cell>
        </row>
        <row r="1144">
          <cell r="A1144">
            <v>1143</v>
          </cell>
          <cell r="B1144" t="str">
            <v>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1144" t="str">
            <v>With rhomboid roof tiles 29 × 29, it is necessary to install a base plate in order to mount the roof anchor hook (e.g. if a seam is lying above a rafter in the installation area). Double-skin roof structure: 2 fixing screws 8 × 220 mm. Single-skin roof structure: 2 fixing screws 8 × 120 mm.</v>
          </cell>
          <cell r="D1144" t="str">
            <v>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1144" t="str">
            <v>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1144" t="str">
            <v>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1145">
          <cell r="A1145">
            <v>1144</v>
          </cell>
          <cell r="B1145" t="str">
            <v>Bei Dachrauten 29 × 29 ist es erforderlich, eine Unterlagsplatte einzubauen, um den Schneerechenhaken zu montieren. Zweischaliger Dachaufbau: 2 Befestigungsschrauben 8 × 220 mm. Einschaliger Dachaufbau: 2 Befestigungsschrauben 8 × 120 mm.</v>
          </cell>
          <cell r="C1145" t="str">
            <v>With rhomboid roof tiles 29 × 29, it is necessary to install a base plate in order to mount the pipe-style snow guard bracket. Double-skin roof structure: 2 fixing screws 8 × 220 mm. Single-skin roof structure: 2 fixing screws 8 × 120 mm.</v>
          </cell>
          <cell r="D1145" t="str">
            <v>Pour les losanges de toiture 29 × 29, une plaque de support doit être posée avant la mise en place du crochet pour tubes pare-neige. toit double peau : 2 vis de fixation 8 × 220 mm. toiture non ventilée : 2 vis de fixation 8 × 120 mm.</v>
          </cell>
          <cell r="F1145" t="str">
            <v>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1145" t="str">
            <v>Bei Dachrauten 29 × 29 ist es erforderlich, eine Unterlagsplatte einzubauen, um den Schneerechenhaken zu montieren. Zweischaliger Dachaufbau: 2 Befestigungsschrauben 8 × 220 mm. Einschaliger Dachaufbau: 2 Befestigungsschrauben 8 × 120 mm.</v>
          </cell>
        </row>
        <row r="1146">
          <cell r="A1146">
            <v>1145</v>
          </cell>
          <cell r="B1146" t="str">
            <v>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v>
          </cell>
          <cell r="C1146" t="str">
            <v>With shingles, it is necessary to install a base plate in order to mount the roof anchor hook (e.g. if a seam is lying above a rafter in the installation area). Double-skin roof structure: 2 fixing screws 8 × 220 mm. Single-skin roof structure: 2 fixing screws 8 × 120 mm.</v>
          </cell>
          <cell r="D1146" t="str">
            <v>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v>
          </cell>
          <cell r="F1146" t="str">
            <v>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1146" t="str">
            <v>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v>
          </cell>
        </row>
        <row r="1147">
          <cell r="A1147">
            <v>1146</v>
          </cell>
          <cell r="B1147" t="str">
            <v>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v>
          </cell>
          <cell r="C1147" t="str">
            <v>With shingles, it is necessary to install a base plate in order to mount the pipe-style snow guard bracket (e.g. if a seam is lying above a rafter in the installation area). Double-skin roof structure: 2 fixing screws 8 × 220 mm. Single-skin roof structure: 2 fixing screws 8 × 120 mm.</v>
          </cell>
          <cell r="D1147" t="str">
            <v>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v>
          </cell>
          <cell r="F1147" t="str">
            <v>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1147" t="str">
            <v>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v>
          </cell>
        </row>
        <row r="1148">
          <cell r="A1148">
            <v>1147</v>
          </cell>
          <cell r="B1148" t="str">
            <v>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v>
          </cell>
          <cell r="C1148" t="str">
            <v>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v>
          </cell>
          <cell r="D1148" t="str">
            <v>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v>
          </cell>
          <cell r="F1148" t="str">
            <v>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v>
          </cell>
          <cell r="P1148" t="str">
            <v>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v>
          </cell>
        </row>
        <row r="1149">
          <cell r="A1149">
            <v>1148</v>
          </cell>
          <cell r="B1149" t="str">
            <v>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v>
          </cell>
          <cell r="C1149" t="str">
            <v>With small-format roof elements, it may be necessary to install a base plate in order to mount the roof anchor hook (e.g. if a seam is lying above a rafter in the installation area). Double-skin roof structure: 2 fixing screws 8 × 220 mm. Single-skin roof structure: 2 fixing screws 8 × 120 mm.</v>
          </cell>
          <cell r="D1149" t="str">
            <v>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v>
          </cell>
          <cell r="F1149" t="str">
            <v>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v>
          </cell>
          <cell r="P1149" t="str">
            <v>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v>
          </cell>
        </row>
        <row r="1150">
          <cell r="A1150">
            <v>1149</v>
          </cell>
          <cell r="B1150" t="str">
            <v>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v>
          </cell>
          <cell r="C1150" t="str">
            <v>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v>
          </cell>
          <cell r="D1150" t="str">
            <v>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v>
          </cell>
          <cell r="F1150" t="str">
            <v>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v>
          </cell>
          <cell r="P1150" t="str">
            <v>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v>
          </cell>
        </row>
        <row r="1151">
          <cell r="A1151">
            <v>1150</v>
          </cell>
          <cell r="B1151" t="str">
            <v>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v>
          </cell>
          <cell r="C1151" t="str">
            <v>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v>
          </cell>
          <cell r="D1151" t="str">
            <v>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v>
          </cell>
          <cell r="F1151" t="str">
            <v>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v>
          </cell>
          <cell r="P1151" t="str">
            <v>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v>
          </cell>
        </row>
        <row r="1152">
          <cell r="A1152">
            <v>1151</v>
          </cell>
          <cell r="B1152" t="str">
            <v>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v>
          </cell>
          <cell r="C1152" t="str">
            <v>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v>
          </cell>
          <cell r="D1152" t="str">
            <v>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v>
          </cell>
          <cell r="F1152" t="str">
            <v>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v>
          </cell>
          <cell r="P1152" t="str">
            <v>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v>
          </cell>
        </row>
        <row r="1153">
          <cell r="A1153">
            <v>1152</v>
          </cell>
          <cell r="B1153" t="str">
            <v>Zweischaliger Dachaufbau: 2 Befestigungsschrauben 8 × 220 mm.</v>
          </cell>
          <cell r="C1153" t="str">
            <v>Double-skin roof structure: 2 fixing screws 8 × 220 mm.</v>
          </cell>
          <cell r="D1153" t="str">
            <v>toit double peau : 2 vis de fixation 8 × 220 mm.</v>
          </cell>
          <cell r="F1153" t="str">
            <v>dvouplášťová střešní skladba:  4 ks připevňovací vruty 8x220 mm</v>
          </cell>
          <cell r="P1153" t="str">
            <v>Zweischaliger Dachaufbau: 2 Befestigungsschrauben 8 × 220 mm.</v>
          </cell>
        </row>
        <row r="1154">
          <cell r="A1154">
            <v>1153</v>
          </cell>
          <cell r="B1154" t="str">
            <v>Einschaliger Dachaufbau: 2 Befestigungsschrauben 8 × 120 mm.</v>
          </cell>
          <cell r="C1154" t="str">
            <v>Single-skin roof structure: 2 fixing screws 8 × 120 mm.</v>
          </cell>
          <cell r="D1154" t="str">
            <v>toiture non ventilée : 2 vis de fixation 8 × 120 mm.</v>
          </cell>
          <cell r="F1154" t="str">
            <v>jednoplášťová střešní skladba: 4 ks připevňovací vruty 8x120 mm</v>
          </cell>
          <cell r="P1154" t="str">
            <v>Einschaliger Dachaufbau: 2 Befestigungsschrauben 8 × 120 mm.</v>
          </cell>
        </row>
        <row r="1155">
          <cell r="A1155">
            <v>1154</v>
          </cell>
          <cell r="B1155" t="str">
            <v>Sparrenlänge: 7–12 m</v>
          </cell>
          <cell r="C1155" t="str">
            <v>rafter length: 7–12 m</v>
          </cell>
          <cell r="D1155" t="str">
            <v>longueur des chevrons : entre 7 et 12 m</v>
          </cell>
          <cell r="F1155" t="str">
            <v>délka krokve 7-12 m</v>
          </cell>
          <cell r="P1155" t="str">
            <v>Sparrenlänge: 7–12 m</v>
          </cell>
        </row>
        <row r="1156">
          <cell r="A1156">
            <v>1155</v>
          </cell>
          <cell r="B1156" t="str">
            <v>Dachflächenfenster mit Einschubkeil über 25° Dachneigung.</v>
          </cell>
          <cell r="C1156" t="str">
            <v>Roof window flashing with an insert wedge on a roof pitch over 25°.</v>
          </cell>
          <cell r="D1156" t="str">
            <v>Fenêtre de toit avec coyau pour pentes de toit supérieures à 25°</v>
          </cell>
          <cell r="F1156" t="str">
            <v>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v>
          </cell>
          <cell r="P1156" t="str">
            <v>Dachflächenfenster mit Einschubkeil über 25° Dachneigung.</v>
          </cell>
        </row>
        <row r="1157">
          <cell r="A1157">
            <v>1156</v>
          </cell>
          <cell r="B1157" t="str">
            <v>Anwendung in schneereichen Gebieten.</v>
          </cell>
          <cell r="C1157" t="str">
            <v>Installation in snowy areas.</v>
          </cell>
          <cell r="D1157" t="str">
            <v>Utilisation dans les régions à fort enneigement.</v>
          </cell>
          <cell r="F1157" t="str">
            <v>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v>
          </cell>
          <cell r="P1157" t="str">
            <v>Anwendung in schneereichen Gebieten.</v>
          </cell>
        </row>
        <row r="1158">
          <cell r="A1158">
            <v>1157</v>
          </cell>
          <cell r="B1158" t="str">
            <v>Die Notwendigkeit des Einschubkeils ist abhängig von Objekteigenschaften, Standort sowie vom Vorhandensein eines Schneeschutzes.</v>
          </cell>
          <cell r="C1158" t="str">
            <v>The need for the insert wedge depends on the building’s properties, the location and whether or not there is a snow protection system.</v>
          </cell>
          <cell r="D1158" t="str">
            <v>L’utilisation ou non d’un coyau sera fonction des particularités du bâtiment, de sa situation géographique et de la présence ou non d’un système de rétention de neige.</v>
          </cell>
          <cell r="F1158" t="str">
            <v>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v>
          </cell>
          <cell r="P1158" t="str">
            <v>Die Notwendigkeit des Einschubkeils ist abhängig von Objekteigenschaften, Standort sowie vom Vorhandensein eines Schneeschutzes.</v>
          </cell>
        </row>
        <row r="1159">
          <cell r="A1159">
            <v>1158</v>
          </cell>
          <cell r="B1159" t="str">
            <v>Der fachgerechte Einbau der Dachflächenfenster erfolgt gemäß den Herstellerrichtlinien des Dachflächenfensters.</v>
          </cell>
          <cell r="C1159" t="str">
            <v>Professional installation of the roof window flashing should be carried out according to the manufacturer’s guidelines for the roof window flashing.</v>
          </cell>
          <cell r="D1159" t="str">
            <v>Veiller à ce que la pose soit effectuée par un professionnel et conformément aux instructions fournies par le fabricant de la fenêtre de toit.</v>
          </cell>
          <cell r="F1159" t="str">
            <v>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v>
          </cell>
          <cell r="P1159" t="str">
            <v>Der fachgerechte Einbau der Dachflächenfenster erfolgt gemäß den Herstellerrichtlinien des Dachflächenfensters.</v>
          </cell>
        </row>
        <row r="1160">
          <cell r="A1160">
            <v>1159</v>
          </cell>
          <cell r="B1160" t="str">
            <v>AT</v>
          </cell>
          <cell r="C1160" t="str">
            <v>EN</v>
          </cell>
          <cell r="D1160" t="str">
            <v>FR</v>
          </cell>
          <cell r="E1160" t="str">
            <v>IT</v>
          </cell>
          <cell r="F1160" t="str">
            <v>CZ</v>
          </cell>
          <cell r="G1160" t="str">
            <v>PL</v>
          </cell>
          <cell r="H1160" t="str">
            <v>HU</v>
          </cell>
          <cell r="I1160" t="str">
            <v>SK</v>
          </cell>
          <cell r="J1160" t="str">
            <v>NL</v>
          </cell>
          <cell r="K1160" t="str">
            <v>SK</v>
          </cell>
          <cell r="L1160" t="str">
            <v>SW</v>
          </cell>
          <cell r="M1160" t="str">
            <v>DK</v>
          </cell>
          <cell r="N1160" t="str">
            <v>NO</v>
          </cell>
          <cell r="O1160" t="str">
            <v>HR</v>
          </cell>
          <cell r="P1160" t="str">
            <v>AT</v>
          </cell>
        </row>
        <row r="1161">
          <cell r="A1161">
            <v>1160</v>
          </cell>
          <cell r="B1161" t="str">
            <v>Bei kleinformatigen Dachelementen kann es erforderlich sein, eine Unterlagsplatte einzubauen, um das Schneerechensystem zu montieren (z. B. wenn ein Falz im Montagebereich über dem Sparren liegt).</v>
          </cell>
          <cell r="C1161" t="str">
            <v>With small-format roof elements, it may be necessary to install a base plate in order to mount the pipe-style snow guard system (e.g. if a seam is lying above a rafter in the installation area).</v>
          </cell>
          <cell r="D1161" t="str">
            <v>Pour les éléments de toiture de petit format, la pose d’une plaque de support peut être requise avant l’installation du système pare-neige. C’est le cas par exemple lorsqu’un joint se trouve directement au-dessus d’un chevron, à l’endroit où l’élément doit être monté.</v>
          </cell>
          <cell r="F1161" t="str">
            <v>U maloformátových krytin může být v některých případech nutné provádět montáž držáku trubkové profilované sněhové zábrany na montážní podložku (např. drážka v místě krokve).</v>
          </cell>
          <cell r="P1161" t="str">
            <v>Bei kleinformatigen Dachelementen kann es erforderlich sein, eine Unterlagsplatte einzubauen, um das Schneerechensystem zu montieren (z. B. wenn ein Falz im Montagebereich über dem Sparren liegt).</v>
          </cell>
        </row>
        <row r="1162">
          <cell r="A1162">
            <v>1161</v>
          </cell>
          <cell r="B1162" t="str">
            <v>Bei kleinformatigen Dachelementen kann es erforderlich sein, eine Unterlagsplatte einzubauen, um den Sicherheitsdachhaken zu montieren (z. B. wenn ein Falz im Montagebereich über dem Sparren liegt).</v>
          </cell>
          <cell r="C1162" t="str">
            <v>With small-format roof elements, it may be necessary to install a base plate in order to mount the roof anchor hook (e.g. if a seam is lying above a rafter in the installation area).</v>
          </cell>
          <cell r="D1162" t="str">
            <v>Pour les éléments de toiture de petit format, la pose d’une plaque de support peut être requise avant l’installation du crochet de sécurité. C’est le cas par exemple lorsqu’un joint se trouve directement au-dessus d’un chevron, à l’endroit où l’élément doit être monté.</v>
          </cell>
          <cell r="F1162" t="str">
            <v>U maloformátových krytin může být v některých případech nutné provádět montáž bezpečnostního háku na montážní podložku (např. drážka v místě krokve).</v>
          </cell>
          <cell r="P1162" t="str">
            <v>Bei kleinformatigen Dachelementen kann es erforderlich sein, eine Unterlagsplatte einzubauen, um den Sicherheitsdachhaken zu montieren (z. B. wenn ein Falz im Montagebereich über dem Sparren liegt).</v>
          </cell>
        </row>
        <row r="1163">
          <cell r="A1163">
            <v>1162</v>
          </cell>
          <cell r="B1163" t="str">
            <v>Bei kleinformatigen Dachelementen kann es erforderlich sein, eine Unterlagsplatte einzubauen, um die Gebirgsschneefangstütze zu montieren (z. B. wenn ein Falz im Montagebereich über dem Sparren liegt).</v>
          </cell>
          <cell r="C1163" t="str">
            <v>With small-format roof elements, it may be necessary to install a base plate in order to mount the mountain snow guard bracket (e.g. if a seam is lying above a rafter in the installation area).</v>
          </cell>
          <cell r="D1163" t="str">
            <v>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v>
          </cell>
          <cell r="F1163" t="str">
            <v>U maloformátových krytin může být v některých případech nutné provádět montáž držáku kulatiny na montážní podložku (např. drážka v místě krokve).</v>
          </cell>
          <cell r="P1163" t="str">
            <v>Bei kleinformatigen Dachelementen kann es erforderlich sein, eine Unterlagsplatte einzubauen, um die Gebirgsschneefangstütze zu montieren (z. B. wenn ein Falz im Montagebereich über dem Sparren liegt).</v>
          </cell>
        </row>
        <row r="1164">
          <cell r="A1164">
            <v>1163</v>
          </cell>
          <cell r="B1164" t="str">
            <v>Bei kleinformatigen Dachelementen kann es erforderlich sein, eine Unterlagsplatte einzubauen, um den Schneerechenhaken montieren (z. B. wenn ein Falz im Montagebereich über dem Sparren liegt).</v>
          </cell>
          <cell r="C1164" t="str">
            <v>With small-format roof elements, it may be necessary to install a base plate in order to mount the pipe-style snow guard bracket (e.g. if a seam is lying above a rafter in the installation area).</v>
          </cell>
          <cell r="D1164" t="str">
            <v>Pour les éléments de toiture de petit format, la pose d’une plaque de support peut être requise avant l’installation du crochet pour tubes pare-neige. C’est le cas par exemple lorsqu’un joint se trouve directement au-dessus d’un chevron, à l’endroit où l’élément doit être monté.</v>
          </cell>
          <cell r="F1164" t="str">
            <v>U maloformátových krytin může být v některých případech nutné provádět montáž držáku sněhové zábrany na montážní podložku (např. drážka v místě krokve).</v>
          </cell>
          <cell r="P1164" t="str">
            <v>Bei kleinformatigen Dachelementen kann es erforderlich sein, eine Unterlagsplatte einzubauen, um den Schneerechenhaken montieren (z. B. wenn ein Falz im Montagebereich über dem Sparren liegt).</v>
          </cell>
        </row>
        <row r="1165">
          <cell r="A1165">
            <v>1164</v>
          </cell>
          <cell r="B1165" t="str">
            <v>Bei kleinformatigen Dachelementen kann es erforderlich sein, eine Unterlagsplatte einzubauen, um den Solarhalter Vario oder Fix zu montieren (z. B. wenn ein Falz im Montagebereich über dem Sparren liegt).</v>
          </cell>
          <cell r="C1165" t="str">
            <v>With small-format roof elements, it may be necessary to install a base plate in order to mount the Vario or Fix solar bracket (e.g. if a seam is lying above a rafter in the installation area).</v>
          </cell>
          <cell r="D1165" t="str">
            <v>Pour les éléments de toiture de petit format, la pose d’une plaque de support peut être requise avant l’installation du support solaire Vario ou Fix. C’est le cas par exemple lorsqu’un joint se trouve directement au-dessus d’un chevron, à l’endroit où l’élément doit être monté.</v>
          </cell>
          <cell r="F1165" t="str">
            <v>U maloformátových krytin může být v některých případech nutné provádět montáž  solárního držáku Vario nebo Fix na montážní podložku (např. drážka v místě krokve).</v>
          </cell>
          <cell r="P1165" t="str">
            <v>Bei kleinformatigen Dachelementen kann es erforderlich sein, eine Unterlagsplatte einzubauen, um den Solarhalter Vario oder Fix zu montieren (z. B. wenn ein Falz im Montagebereich über dem Sparren liegt).</v>
          </cell>
        </row>
        <row r="1166">
          <cell r="A1166">
            <v>1165</v>
          </cell>
          <cell r="B1166" t="str">
            <v>ca. 15</v>
          </cell>
          <cell r="C1166" t="str">
            <v>approx. 15</v>
          </cell>
          <cell r="D1166" t="str">
            <v>env. 15</v>
          </cell>
          <cell r="E1166" t="str">
            <v>ca. 15</v>
          </cell>
          <cell r="F1166" t="str">
            <v>ca. 15</v>
          </cell>
          <cell r="G1166" t="str">
            <v>około 15</v>
          </cell>
          <cell r="H1166" t="str">
            <v>kb. 15</v>
          </cell>
          <cell r="I1166" t="str">
            <v>cca 15</v>
          </cell>
          <cell r="J1166" t="str">
            <v>ca. 15</v>
          </cell>
          <cell r="K1166" t="str">
            <v>ca. 15</v>
          </cell>
          <cell r="L1166" t="str">
            <v>cirka 15</v>
          </cell>
          <cell r="M1166" t="str">
            <v>ca. 15</v>
          </cell>
          <cell r="N1166" t="str">
            <v>ca. 15</v>
          </cell>
          <cell r="P1166" t="str">
            <v>ca. 15</v>
          </cell>
        </row>
        <row r="1167">
          <cell r="A1167">
            <v>1166</v>
          </cell>
          <cell r="B1167" t="str">
            <v>ca. 20</v>
          </cell>
          <cell r="C1167" t="str">
            <v>approx. 20</v>
          </cell>
          <cell r="D1167" t="str">
            <v>env. 20</v>
          </cell>
          <cell r="E1167" t="str">
            <v>ca. 20</v>
          </cell>
          <cell r="F1167" t="str">
            <v>ca. 20</v>
          </cell>
          <cell r="G1167" t="str">
            <v>około 20</v>
          </cell>
          <cell r="H1167" t="str">
            <v>kb. 20</v>
          </cell>
          <cell r="I1167" t="str">
            <v>cca 20</v>
          </cell>
          <cell r="J1167" t="str">
            <v>ca. 20</v>
          </cell>
          <cell r="K1167" t="str">
            <v>ca. 20</v>
          </cell>
          <cell r="L1167" t="str">
            <v>cirka 20</v>
          </cell>
          <cell r="M1167" t="str">
            <v>ca. 20</v>
          </cell>
          <cell r="N1167" t="str">
            <v>ca. 20</v>
          </cell>
          <cell r="P1167" t="str">
            <v>ca. 20</v>
          </cell>
        </row>
        <row r="1168">
          <cell r="A1168">
            <v>1167</v>
          </cell>
          <cell r="B1168" t="str">
            <v>ca. 50</v>
          </cell>
          <cell r="C1168" t="str">
            <v>approx. 50</v>
          </cell>
          <cell r="D1168" t="str">
            <v>env. 50</v>
          </cell>
          <cell r="E1168" t="str">
            <v>ca. 50</v>
          </cell>
          <cell r="F1168" t="str">
            <v>ca. 50</v>
          </cell>
          <cell r="G1168" t="str">
            <v>około 50</v>
          </cell>
          <cell r="H1168" t="str">
            <v>kb. 50</v>
          </cell>
          <cell r="I1168" t="str">
            <v>cca 50</v>
          </cell>
          <cell r="J1168" t="str">
            <v>ca. 50</v>
          </cell>
          <cell r="K1168" t="str">
            <v>ca. 50</v>
          </cell>
          <cell r="L1168" t="str">
            <v>cirka 50</v>
          </cell>
          <cell r="M1168" t="str">
            <v>ca. 50</v>
          </cell>
          <cell r="N1168" t="str">
            <v>ca. 50</v>
          </cell>
          <cell r="P1168" t="str">
            <v>ca. 50</v>
          </cell>
        </row>
        <row r="1169">
          <cell r="A1169">
            <v>1168</v>
          </cell>
          <cell r="B1169" t="str">
            <v>DACHFLÄCHENFENSTER MIT AUFKEILRAHMEN</v>
          </cell>
          <cell r="C1169" t="str">
            <v>ROOF WINDOW FLASHING WITH WEDGE FRAME</v>
          </cell>
          <cell r="D1169" t="str">
            <v>FENÊTRE DE TOIT AVEC SOUS-COSTIÈRE</v>
          </cell>
          <cell r="P1169" t="str">
            <v>DACHFLÄCHENFENSTER MIT AUFKEILRAHMEN</v>
          </cell>
        </row>
        <row r="1170">
          <cell r="A1170">
            <v>1169</v>
          </cell>
          <cell r="B1170" t="str">
            <v>Sparrenlänge: &gt; 12 m</v>
          </cell>
          <cell r="C1170" t="str">
            <v>rafter length: &gt; 12 m</v>
          </cell>
          <cell r="D1170" t="str">
            <v>longueur des chevrons : &gt; 12 m</v>
          </cell>
          <cell r="F1170" t="str">
            <v>délka krokve &gt; 12 m</v>
          </cell>
          <cell r="P1170" t="str">
            <v>Sparrenlänge: &gt; 12 m</v>
          </cell>
        </row>
        <row r="1171">
          <cell r="A1171">
            <v>1170</v>
          </cell>
          <cell r="B1171" t="str">
            <v>(zusätzliches Nieten nicht erforderlich)</v>
          </cell>
          <cell r="C1171" t="str">
            <v>(additional riveting not required)</v>
          </cell>
          <cell r="D1171" t="str">
            <v>(pas de rivetage requis)</v>
          </cell>
          <cell r="F1171" t="str">
            <v>(dodatečné nýtování není nutné)</v>
          </cell>
          <cell r="P1171" t="str">
            <v>(zusätzliches Nieten nicht erforderlich)</v>
          </cell>
        </row>
        <row r="1172">
          <cell r="A1172">
            <v>1171</v>
          </cell>
          <cell r="B1172" t="str">
            <v>mind. dreifacher Durchmesser (24 mm)</v>
          </cell>
          <cell r="C1172" t="str">
            <v>at least three times the diameter (24 mm)</v>
          </cell>
          <cell r="D1172" t="str">
            <v>au moins le triple du diamètre (24 mm)</v>
          </cell>
          <cell r="E1172" t="str">
            <v>≤ 3 x Ø = 24 mm</v>
          </cell>
          <cell r="F1172" t="str">
            <v>≤ 3 x Ø = 24 mm</v>
          </cell>
          <cell r="G1172" t="str">
            <v>≤ 3 x Ø = 24 mm</v>
          </cell>
          <cell r="H1172" t="str">
            <v>≤ 3 x Ø = 24 mm</v>
          </cell>
          <cell r="I1172" t="str">
            <v>≤ 3 x Ø = 24 mm</v>
          </cell>
          <cell r="J1172" t="str">
            <v>≤ 3 x Ø = 24 mm</v>
          </cell>
          <cell r="K1172" t="str">
            <v>≤ 3 x Ø = 24 mm</v>
          </cell>
          <cell r="L1172" t="str">
            <v>≤ 3 x Ø = 24 mm</v>
          </cell>
          <cell r="M1172" t="str">
            <v>≤ 3 x Ø = 24 mm</v>
          </cell>
          <cell r="N1172" t="str">
            <v>≤ 3 x Ø = 24 mm</v>
          </cell>
          <cell r="O1172" t="str">
            <v>≤ 3 x Ø = 24 mm</v>
          </cell>
          <cell r="P1172" t="str">
            <v>mind. dreifacher Durchmesser (24 mm)</v>
          </cell>
        </row>
        <row r="1173">
          <cell r="A1173">
            <v>1172</v>
          </cell>
          <cell r="B1173" t="str">
            <v>0–419</v>
          </cell>
          <cell r="C1173" t="str">
            <v>0–419</v>
          </cell>
          <cell r="D1173" t="str">
            <v>0-419</v>
          </cell>
          <cell r="E1173" t="str">
            <v>0-419</v>
          </cell>
          <cell r="F1173" t="str">
            <v>0-419</v>
          </cell>
          <cell r="G1173" t="str">
            <v>0-419</v>
          </cell>
          <cell r="H1173" t="str">
            <v>0-419</v>
          </cell>
          <cell r="I1173" t="str">
            <v>0-419</v>
          </cell>
          <cell r="J1173" t="str">
            <v>0-419</v>
          </cell>
          <cell r="K1173" t="str">
            <v>0-419</v>
          </cell>
          <cell r="L1173" t="str">
            <v>0-419</v>
          </cell>
          <cell r="M1173" t="str">
            <v>0-419</v>
          </cell>
          <cell r="N1173" t="str">
            <v>0-419</v>
          </cell>
          <cell r="O1173" t="str">
            <v>0-419</v>
          </cell>
          <cell r="P1173" t="str">
            <v>0–419</v>
          </cell>
        </row>
        <row r="1174">
          <cell r="A1174">
            <v>1173</v>
          </cell>
          <cell r="B1174" t="str">
            <v>30–80*</v>
          </cell>
          <cell r="C1174" t="str">
            <v>30–80*</v>
          </cell>
          <cell r="D1174" t="str">
            <v>30-80*</v>
          </cell>
          <cell r="E1174" t="str">
            <v>30-80*</v>
          </cell>
          <cell r="F1174" t="str">
            <v>30-80*</v>
          </cell>
          <cell r="G1174" t="str">
            <v>30-80*</v>
          </cell>
          <cell r="H1174" t="str">
            <v>30-80*</v>
          </cell>
          <cell r="I1174" t="str">
            <v>30-80*</v>
          </cell>
          <cell r="J1174" t="str">
            <v>30-80*</v>
          </cell>
          <cell r="K1174" t="str">
            <v>30-80*</v>
          </cell>
          <cell r="L1174" t="str">
            <v>30-80*</v>
          </cell>
          <cell r="M1174" t="str">
            <v>30-80*</v>
          </cell>
          <cell r="N1174" t="str">
            <v>30-80*</v>
          </cell>
          <cell r="O1174" t="str">
            <v>30-80*</v>
          </cell>
          <cell r="P1174" t="str">
            <v>30–80*</v>
          </cell>
        </row>
        <row r="1175">
          <cell r="A1175">
            <v>1174</v>
          </cell>
          <cell r="B1175" t="str">
            <v>Trennlage</v>
          </cell>
          <cell r="C1175" t="str">
            <v>separation layer</v>
          </cell>
          <cell r="D1175" t="str">
            <v>couche de séparation</v>
          </cell>
          <cell r="P1175" t="str">
            <v>Trennlage</v>
          </cell>
        </row>
        <row r="1176">
          <cell r="A1176">
            <v>1175</v>
          </cell>
          <cell r="B1176" t="str">
            <v>Länderspezifische Vorgaben beachten (Unterdach, keine Kehlen oder Durchdringungen usw.).</v>
          </cell>
          <cell r="C1176" t="str">
            <v>Observe the national guidelines (roof underlay, no valleys or penetrations, etc.).</v>
          </cell>
          <cell r="D1176" t="str">
            <v>Attention à respecter les réglementations nationales (lé de sous-couverture, absence de noues ou de pénétrations, etc.).</v>
          </cell>
          <cell r="F1176" t="str">
            <v>Zohlednit národní technické předpisy (pojistná hydroizolace, úžlabí bez průniků,…)</v>
          </cell>
          <cell r="P1176" t="str">
            <v>Länderspezifische Vorgaben beachten (Unterdach, keine Kehlen oder Durchdringungen usw.).</v>
          </cell>
        </row>
        <row r="1177">
          <cell r="A1177">
            <v>1176</v>
          </cell>
          <cell r="B1177" t="str">
            <v>Dichtmittel in Längsfälzen.</v>
          </cell>
          <cell r="C1177" t="str">
            <v>Sealant in longitudinal seams.</v>
          </cell>
          <cell r="D1177" t="str">
            <v>Garniture d’étanchéité dans les agrafures longitudinales.</v>
          </cell>
          <cell r="F1177" t="str">
            <v>Těsnění v drážkách</v>
          </cell>
          <cell r="P1177" t="str">
            <v>Dichtmittel in Längsfälzen.</v>
          </cell>
        </row>
        <row r="1178">
          <cell r="A1178">
            <v>1177</v>
          </cell>
          <cell r="B1178" t="str">
            <v>Information:</v>
          </cell>
          <cell r="C1178" t="str">
            <v>Information:</v>
          </cell>
          <cell r="D1178" t="str">
            <v>Pour information :</v>
          </cell>
          <cell r="P1178" t="str">
            <v>Information:</v>
          </cell>
        </row>
        <row r="1179">
          <cell r="A1179">
            <v>1178</v>
          </cell>
          <cell r="B1179" t="str">
            <v>Lüftungsquerschnitt der Froschmaulluken: ca. 30 cm²</v>
          </cell>
          <cell r="C1179" t="str">
            <v>air intake section of frog-mouth vents: approx. 30 cm²</v>
          </cell>
          <cell r="D1179" t="str">
            <v>section d’aération des chatières : env. 30 cm²</v>
          </cell>
          <cell r="P1179" t="str">
            <v>Lüftungsquerschnitt der Froschmaulluken: ca. 30 cm²</v>
          </cell>
        </row>
        <row r="1180">
          <cell r="A1180">
            <v>1179</v>
          </cell>
          <cell r="B1180" t="str">
            <v>Schalung und Trennlage sind entsprechend dem Lüftungsquerschnitt auszuschneiden (Durchmesser: ca. 10 cm).</v>
          </cell>
          <cell r="C1180" t="str">
            <v>The air intake section must be taken into account when cutting out the sheathing (diameter: approx. 10 cm).</v>
          </cell>
          <cell r="D1180" t="str">
            <v>Découper le voligeage et la couche de séparation en tenant compte de la section d’aération (diamètre : env. 10 cm).</v>
          </cell>
          <cell r="P1180" t="str">
            <v>Schalung und Trennlage sind entsprechend dem Lüftungsquerschnitt auszuschneiden (Durchmesser: ca. 10 cm).</v>
          </cell>
        </row>
        <row r="1181">
          <cell r="A1181">
            <v>1180</v>
          </cell>
          <cell r="B1181" t="str">
            <v>Die Dacheindeckung ist im Randbereich der Ausschnitte umlaufend mit einer 1 cm hohen Aufschweifung zu versehen.</v>
          </cell>
          <cell r="C1181" t="str">
            <v>The edges of the cut-outs on the roof covering must be surrounded by a raised curve with a height of 1 cm.</v>
          </cell>
          <cell r="D1181" t="str">
            <v>Border le pourtour de l’ouverture pratiquée dans la couverture en relevant celui-ci d’une hauteur de 1 cm.</v>
          </cell>
          <cell r="P1181" t="str">
            <v>Die Dacheindeckung ist im Randbereich der Ausschnitte umlaufend mit einer 1 cm hohen Aufschweifung zu versehen.</v>
          </cell>
        </row>
        <row r="1182">
          <cell r="A1182">
            <v>1181</v>
          </cell>
          <cell r="B1182" t="str">
            <v>Hinweis:</v>
          </cell>
          <cell r="C1182" t="str">
            <v>Note:</v>
          </cell>
          <cell r="D1182" t="str">
            <v>Remarque :</v>
          </cell>
          <cell r="P1182" t="str">
            <v>Hinweis:</v>
          </cell>
        </row>
        <row r="1183">
          <cell r="A1183">
            <v>1182</v>
          </cell>
          <cell r="B1183" t="str">
            <v>Verlegeschema P2 (4 Stk./m² – ersten beiden Reihen durchgehend)</v>
          </cell>
          <cell r="C1183" t="str">
            <v>installation diagram P2 (4 pc. per m²; must be installed along the first two rows)</v>
          </cell>
          <cell r="D1183" t="str">
            <v>Schéma de pose P2 (4 arrêts de neige par m² ; monter les arrêts de neige sans interruption sur toute la longueur des deux premières rangées)</v>
          </cell>
          <cell r="F1183" t="str">
            <v>Schema rozmístění P2 (4 ks/m2 - první dvě řady průběžně)</v>
          </cell>
          <cell r="P1183" t="str">
            <v>Verlegeschema P2 (4 Stk./m² – ersten beiden Reihen durchgehend)</v>
          </cell>
        </row>
        <row r="1184">
          <cell r="A1184">
            <v>1183</v>
          </cell>
          <cell r="B1184" t="str">
            <v>Verlegeschema P3 (8 Stk./m²)</v>
          </cell>
          <cell r="C1184" t="str">
            <v>installation diagram P3 (8 pc. per m²)</v>
          </cell>
          <cell r="D1184" t="str">
            <v>schéma de pose P3(8 arrêts de neige par m²)</v>
          </cell>
          <cell r="F1184" t="str">
            <v>Schema rozmístění P3 (8 ks/m2)</v>
          </cell>
          <cell r="P1184" t="str">
            <v>Verlegeschema P3 (8 Stk./m²)</v>
          </cell>
        </row>
        <row r="1185">
          <cell r="A1185">
            <v>1184</v>
          </cell>
          <cell r="B1185" t="str">
            <v>mind. 10</v>
          </cell>
          <cell r="C1185" t="str">
            <v>min. 10</v>
          </cell>
          <cell r="D1185" t="str">
            <v>au moins 10</v>
          </cell>
          <cell r="F1185" t="str">
            <v>min. 10</v>
          </cell>
          <cell r="P1185" t="str">
            <v>mind. 10</v>
          </cell>
        </row>
        <row r="1186">
          <cell r="A1186">
            <v>1185</v>
          </cell>
          <cell r="B1186" t="str">
            <v>mind. 100</v>
          </cell>
          <cell r="C1186" t="str">
            <v>min. 100</v>
          </cell>
          <cell r="D1186" t="str">
            <v>au moins 100</v>
          </cell>
          <cell r="F1186" t="str">
            <v>min. 100</v>
          </cell>
          <cell r="P1186" t="str">
            <v>mind. 100</v>
          </cell>
        </row>
        <row r="1187">
          <cell r="A1187">
            <v>1186</v>
          </cell>
          <cell r="B1187" t="str">
            <v>Ablaufrohr</v>
          </cell>
          <cell r="C1187" t="str">
            <v>downpipe</v>
          </cell>
          <cell r="D1187" t="str">
            <v>tuyau de descente</v>
          </cell>
          <cell r="E1187" t="str">
            <v>Pluviale</v>
          </cell>
          <cell r="F1187" t="str">
            <v>Kruhový svod</v>
          </cell>
          <cell r="G1187" t="str">
            <v>rura spustowa</v>
          </cell>
          <cell r="H1187" t="str">
            <v>lefolyócső</v>
          </cell>
          <cell r="I1187" t="str">
            <v>dažďový zvod</v>
          </cell>
          <cell r="J1187" t="str">
            <v>afloopbuis</v>
          </cell>
          <cell r="K1187" t="str">
            <v>Prefa iztočna cev</v>
          </cell>
          <cell r="L1187" t="str">
            <v>stuprör</v>
          </cell>
          <cell r="M1187" t="str">
            <v>nedløbsrør</v>
          </cell>
          <cell r="N1187" t="str">
            <v>nedløpsrør</v>
          </cell>
          <cell r="P1187" t="str">
            <v>Ablaufrohr</v>
          </cell>
        </row>
        <row r="1188">
          <cell r="A1188">
            <v>1187</v>
          </cell>
          <cell r="B1188" t="str">
            <v>Pultdachausbildung</v>
          </cell>
          <cell r="C1188" t="str">
            <v>mono-pitched roof construction</v>
          </cell>
          <cell r="D1188" t="str">
            <v>réalisation d’un toit monopente</v>
          </cell>
          <cell r="P1188" t="str">
            <v>Pultdachausbildung</v>
          </cell>
        </row>
        <row r="1189">
          <cell r="A1189">
            <v>1188</v>
          </cell>
          <cell r="B1189" t="str">
            <v>Schneerechensystem</v>
          </cell>
          <cell r="C1189" t="str">
            <v>pipe-style snow guard system</v>
          </cell>
          <cell r="D1189" t="str">
            <v>système pare-neige sur platines</v>
          </cell>
          <cell r="P1189" t="str">
            <v>Schneerechensystem</v>
          </cell>
        </row>
        <row r="1190">
          <cell r="A1190">
            <v>1189</v>
          </cell>
          <cell r="B1190" t="str">
            <v>Schneestopper – Verlegeschema P1</v>
          </cell>
          <cell r="C1190" t="str">
            <v>snow guards – installation diagram P1</v>
          </cell>
          <cell r="D1190" t="str">
            <v>arrêt de neige — schéma de pose P1</v>
          </cell>
          <cell r="F1190" t="str">
            <v>Boční napojení na stěnu s zásuvnou krycí lištou P1</v>
          </cell>
          <cell r="P1190" t="str">
            <v>Schneestopper – Verlegeschema P1</v>
          </cell>
        </row>
        <row r="1191">
          <cell r="A1191">
            <v>1190</v>
          </cell>
          <cell r="B1191" t="str">
            <v>Schneestopper – Verlegeschema P2</v>
          </cell>
          <cell r="C1191" t="str">
            <v>snow guards – installation diagram P2</v>
          </cell>
          <cell r="D1191" t="str">
            <v>arrêt de neige — schéma de pose P2</v>
          </cell>
          <cell r="F1191" t="str">
            <v>Boční napojení na stěnu s zásuvnou krycí lištou P2</v>
          </cell>
          <cell r="P1191" t="str">
            <v>Schneestopper – Verlegeschema P2</v>
          </cell>
        </row>
        <row r="1192">
          <cell r="A1192">
            <v>1191</v>
          </cell>
          <cell r="B1192" t="str">
            <v>Schneestopper – Verlegeschema P3</v>
          </cell>
          <cell r="C1192" t="str">
            <v>snow guards – installation diagram P3</v>
          </cell>
          <cell r="D1192" t="str">
            <v>arrêt de neige — schéma de pose P3</v>
          </cell>
          <cell r="F1192" t="str">
            <v>Boční napojení na stěnu s zásuvnou krycí lištou P3</v>
          </cell>
          <cell r="P1192" t="str">
            <v>Schneestopper – Verlegeschema P3</v>
          </cell>
        </row>
        <row r="1193">
          <cell r="A1193">
            <v>1192</v>
          </cell>
          <cell r="B1193" t="str">
            <v>41</v>
          </cell>
          <cell r="C1193">
            <v>41</v>
          </cell>
          <cell r="D1193">
            <v>41</v>
          </cell>
          <cell r="E1193">
            <v>41</v>
          </cell>
          <cell r="F1193">
            <v>41</v>
          </cell>
          <cell r="G1193">
            <v>41</v>
          </cell>
          <cell r="H1193">
            <v>41</v>
          </cell>
          <cell r="I1193">
            <v>41</v>
          </cell>
          <cell r="J1193">
            <v>41</v>
          </cell>
          <cell r="K1193">
            <v>41</v>
          </cell>
          <cell r="L1193">
            <v>41</v>
          </cell>
          <cell r="M1193">
            <v>41</v>
          </cell>
          <cell r="N1193">
            <v>41</v>
          </cell>
          <cell r="O1193">
            <v>41</v>
          </cell>
          <cell r="P1193" t="str">
            <v>41</v>
          </cell>
        </row>
        <row r="1194">
          <cell r="A1194">
            <v>1193</v>
          </cell>
          <cell r="B1194" t="str">
            <v>150</v>
          </cell>
          <cell r="C1194">
            <v>150</v>
          </cell>
          <cell r="D1194">
            <v>150</v>
          </cell>
          <cell r="E1194">
            <v>150</v>
          </cell>
          <cell r="F1194">
            <v>150</v>
          </cell>
          <cell r="G1194">
            <v>150</v>
          </cell>
          <cell r="H1194">
            <v>150</v>
          </cell>
          <cell r="I1194">
            <v>150</v>
          </cell>
          <cell r="J1194">
            <v>150</v>
          </cell>
          <cell r="K1194">
            <v>150</v>
          </cell>
          <cell r="L1194">
            <v>150</v>
          </cell>
          <cell r="M1194">
            <v>150</v>
          </cell>
          <cell r="N1194">
            <v>150</v>
          </cell>
          <cell r="O1194">
            <v>150</v>
          </cell>
          <cell r="P1194" t="str">
            <v>150</v>
          </cell>
        </row>
        <row r="1195">
          <cell r="A1195">
            <v>1194</v>
          </cell>
          <cell r="B1195" t="str">
            <v>Blatt 1</v>
          </cell>
          <cell r="C1195" t="str">
            <v>page 1</v>
          </cell>
          <cell r="D1195" t="str">
            <v>page 1</v>
          </cell>
          <cell r="F1195" t="str">
            <v>list 001</v>
          </cell>
          <cell r="P1195" t="str">
            <v>Blatt 1</v>
          </cell>
        </row>
        <row r="1196">
          <cell r="A1196">
            <v>1195</v>
          </cell>
          <cell r="B1196" t="str">
            <v>Blatt 2</v>
          </cell>
          <cell r="C1196" t="str">
            <v>page 2</v>
          </cell>
          <cell r="D1196" t="str">
            <v>page 2</v>
          </cell>
          <cell r="F1196" t="str">
            <v>list 002</v>
          </cell>
          <cell r="P1196" t="str">
            <v>Blatt 2</v>
          </cell>
        </row>
        <row r="1197">
          <cell r="A1197">
            <v>1196</v>
          </cell>
          <cell r="B1197" t="str">
            <v>Blatt 3</v>
          </cell>
          <cell r="C1197" t="str">
            <v>page 3</v>
          </cell>
          <cell r="D1197" t="str">
            <v>page 3</v>
          </cell>
          <cell r="F1197" t="str">
            <v>list 003</v>
          </cell>
          <cell r="P1197" t="str">
            <v>Blatt 3</v>
          </cell>
        </row>
        <row r="1198">
          <cell r="A1198">
            <v>1197</v>
          </cell>
          <cell r="B1198" t="str">
            <v>Blatt 4</v>
          </cell>
          <cell r="C1198" t="str">
            <v>page 4</v>
          </cell>
          <cell r="D1198" t="str">
            <v>page 4</v>
          </cell>
          <cell r="F1198" t="str">
            <v>list 004</v>
          </cell>
          <cell r="P1198" t="str">
            <v>Blatt 4</v>
          </cell>
        </row>
        <row r="1199">
          <cell r="A1199">
            <v>1198</v>
          </cell>
          <cell r="B1199" t="str">
            <v>Blatt 5</v>
          </cell>
          <cell r="C1199" t="str">
            <v>page 5</v>
          </cell>
          <cell r="D1199" t="str">
            <v>page 5</v>
          </cell>
          <cell r="F1199" t="str">
            <v>list 005</v>
          </cell>
          <cell r="P1199" t="str">
            <v>Blatt 5</v>
          </cell>
        </row>
        <row r="1200">
          <cell r="A1200">
            <v>1199</v>
          </cell>
          <cell r="B1200" t="str">
            <v>Blatt 6</v>
          </cell>
          <cell r="C1200" t="str">
            <v>page 6</v>
          </cell>
          <cell r="D1200" t="str">
            <v>page 6</v>
          </cell>
          <cell r="F1200" t="str">
            <v>list 006</v>
          </cell>
          <cell r="P1200" t="str">
            <v>Blatt 6</v>
          </cell>
        </row>
        <row r="1201">
          <cell r="A1201">
            <v>1200</v>
          </cell>
          <cell r="B1201" t="str">
            <v>Blatt 7</v>
          </cell>
          <cell r="C1201" t="str">
            <v>page 7</v>
          </cell>
          <cell r="D1201" t="str">
            <v>page 7</v>
          </cell>
          <cell r="F1201" t="str">
            <v>list 007</v>
          </cell>
          <cell r="P1201" t="str">
            <v>Blatt 7</v>
          </cell>
        </row>
        <row r="1202">
          <cell r="A1202">
            <v>1201</v>
          </cell>
          <cell r="B1202" t="str">
            <v>Blatt 8</v>
          </cell>
          <cell r="C1202" t="str">
            <v>page 8</v>
          </cell>
          <cell r="D1202" t="str">
            <v>page 8</v>
          </cell>
          <cell r="F1202" t="str">
            <v>list 008</v>
          </cell>
          <cell r="P1202" t="str">
            <v>Blatt 8</v>
          </cell>
        </row>
        <row r="1203">
          <cell r="A1203">
            <v>1202</v>
          </cell>
          <cell r="B1203" t="str">
            <v>Blatt 9</v>
          </cell>
          <cell r="C1203" t="str">
            <v>page 9</v>
          </cell>
          <cell r="D1203" t="str">
            <v>page 9</v>
          </cell>
          <cell r="F1203" t="str">
            <v>list 009</v>
          </cell>
          <cell r="P1203" t="str">
            <v>Blatt 9</v>
          </cell>
        </row>
        <row r="1204">
          <cell r="A1204">
            <v>1203</v>
          </cell>
          <cell r="B1204" t="str">
            <v>Blatt 10</v>
          </cell>
          <cell r="C1204" t="str">
            <v>page 10</v>
          </cell>
          <cell r="D1204" t="str">
            <v>page 10</v>
          </cell>
          <cell r="F1204" t="str">
            <v>list 010</v>
          </cell>
          <cell r="P1204" t="str">
            <v>Blatt 10</v>
          </cell>
        </row>
        <row r="1205">
          <cell r="A1205">
            <v>1204</v>
          </cell>
          <cell r="B1205" t="str">
            <v>Blatt 11</v>
          </cell>
          <cell r="C1205" t="str">
            <v>page 11</v>
          </cell>
          <cell r="D1205" t="str">
            <v>page 11</v>
          </cell>
          <cell r="F1205" t="str">
            <v>list 011</v>
          </cell>
          <cell r="P1205" t="str">
            <v>Blatt 11</v>
          </cell>
        </row>
        <row r="1206">
          <cell r="A1206">
            <v>1205</v>
          </cell>
          <cell r="B1206" t="str">
            <v>Blatt 12</v>
          </cell>
          <cell r="C1206" t="str">
            <v>page 12</v>
          </cell>
          <cell r="D1206" t="str">
            <v>page 12</v>
          </cell>
          <cell r="F1206" t="str">
            <v>list 012</v>
          </cell>
          <cell r="P1206" t="str">
            <v>Blatt 12</v>
          </cell>
        </row>
        <row r="1207">
          <cell r="A1207">
            <v>1206</v>
          </cell>
          <cell r="B1207" t="str">
            <v>Blatt 13</v>
          </cell>
          <cell r="C1207" t="str">
            <v>page 13</v>
          </cell>
          <cell r="D1207" t="str">
            <v>page 13</v>
          </cell>
          <cell r="F1207" t="str">
            <v>list 013</v>
          </cell>
          <cell r="P1207" t="str">
            <v>Blatt 13</v>
          </cell>
        </row>
        <row r="1208">
          <cell r="A1208">
            <v>1207</v>
          </cell>
          <cell r="B1208" t="str">
            <v>Blatt 14</v>
          </cell>
          <cell r="C1208" t="str">
            <v>page 14</v>
          </cell>
          <cell r="D1208" t="str">
            <v>page 14</v>
          </cell>
          <cell r="F1208" t="str">
            <v>list 014</v>
          </cell>
          <cell r="P1208" t="str">
            <v>Blatt 14</v>
          </cell>
        </row>
        <row r="1209">
          <cell r="A1209">
            <v>1208</v>
          </cell>
          <cell r="B1209" t="str">
            <v>Blatt 15</v>
          </cell>
          <cell r="C1209" t="str">
            <v>page 15</v>
          </cell>
          <cell r="D1209" t="str">
            <v>page 15</v>
          </cell>
          <cell r="F1209" t="str">
            <v>list 015</v>
          </cell>
          <cell r="P1209" t="str">
            <v>Blatt 15</v>
          </cell>
        </row>
        <row r="1210">
          <cell r="A1210">
            <v>1209</v>
          </cell>
          <cell r="B1210" t="str">
            <v>Blatt 16</v>
          </cell>
          <cell r="C1210" t="str">
            <v>page 16</v>
          </cell>
          <cell r="D1210" t="str">
            <v>page 16</v>
          </cell>
          <cell r="F1210" t="str">
            <v>list 016</v>
          </cell>
          <cell r="P1210" t="str">
            <v>Blatt 16</v>
          </cell>
        </row>
        <row r="1211">
          <cell r="A1211">
            <v>1210</v>
          </cell>
          <cell r="B1211" t="str">
            <v>Blatt 17</v>
          </cell>
          <cell r="C1211" t="str">
            <v>page 17</v>
          </cell>
          <cell r="D1211" t="str">
            <v>page 17</v>
          </cell>
          <cell r="F1211" t="str">
            <v>list 017</v>
          </cell>
          <cell r="P1211" t="str">
            <v>Blatt 17</v>
          </cell>
        </row>
        <row r="1212">
          <cell r="A1212">
            <v>1211</v>
          </cell>
          <cell r="B1212" t="str">
            <v>Blatt 18</v>
          </cell>
          <cell r="C1212" t="str">
            <v>page 18</v>
          </cell>
          <cell r="D1212" t="str">
            <v>page 18</v>
          </cell>
          <cell r="F1212" t="str">
            <v>list 018</v>
          </cell>
          <cell r="P1212" t="str">
            <v>Blatt 18</v>
          </cell>
        </row>
        <row r="1213">
          <cell r="A1213">
            <v>1212</v>
          </cell>
          <cell r="B1213" t="str">
            <v>Blatt 19</v>
          </cell>
          <cell r="C1213" t="str">
            <v>page 19</v>
          </cell>
          <cell r="D1213" t="str">
            <v>page 19</v>
          </cell>
          <cell r="F1213" t="str">
            <v>list 019</v>
          </cell>
          <cell r="P1213" t="str">
            <v>Blatt 19</v>
          </cell>
        </row>
        <row r="1214">
          <cell r="A1214">
            <v>1213</v>
          </cell>
          <cell r="B1214" t="str">
            <v>Blatt 20</v>
          </cell>
          <cell r="C1214" t="str">
            <v>page 20</v>
          </cell>
          <cell r="D1214" t="str">
            <v>page 20</v>
          </cell>
          <cell r="F1214" t="str">
            <v>list 020</v>
          </cell>
          <cell r="P1214" t="str">
            <v>Blatt 20</v>
          </cell>
        </row>
        <row r="1215">
          <cell r="A1215">
            <v>1214</v>
          </cell>
          <cell r="B1215" t="str">
            <v>Blatt 21</v>
          </cell>
          <cell r="C1215" t="str">
            <v>page 21</v>
          </cell>
          <cell r="D1215" t="str">
            <v>page 21</v>
          </cell>
          <cell r="F1215" t="str">
            <v>list 021</v>
          </cell>
          <cell r="P1215" t="str">
            <v>Blatt 21</v>
          </cell>
        </row>
        <row r="1216">
          <cell r="A1216">
            <v>1215</v>
          </cell>
          <cell r="B1216" t="str">
            <v>Blatt 22</v>
          </cell>
          <cell r="C1216" t="str">
            <v>page 22</v>
          </cell>
          <cell r="D1216" t="str">
            <v>page 22</v>
          </cell>
          <cell r="F1216" t="str">
            <v>list 022</v>
          </cell>
          <cell r="P1216" t="str">
            <v>Blatt 22</v>
          </cell>
        </row>
        <row r="1217">
          <cell r="A1217">
            <v>1216</v>
          </cell>
          <cell r="B1217" t="str">
            <v>Blatt 23</v>
          </cell>
          <cell r="C1217" t="str">
            <v>page 23</v>
          </cell>
          <cell r="D1217" t="str">
            <v>page 23</v>
          </cell>
          <cell r="F1217" t="str">
            <v>list 023</v>
          </cell>
          <cell r="P1217" t="str">
            <v>Blatt 23</v>
          </cell>
        </row>
        <row r="1218">
          <cell r="A1218">
            <v>1217</v>
          </cell>
          <cell r="B1218" t="str">
            <v>Blatt 24</v>
          </cell>
          <cell r="C1218" t="str">
            <v>page 24</v>
          </cell>
          <cell r="D1218" t="str">
            <v>page 24</v>
          </cell>
          <cell r="F1218" t="str">
            <v>list 024</v>
          </cell>
          <cell r="P1218" t="str">
            <v>Blatt 24</v>
          </cell>
        </row>
        <row r="1219">
          <cell r="A1219">
            <v>1218</v>
          </cell>
          <cell r="B1219" t="str">
            <v>Blatt 25</v>
          </cell>
          <cell r="C1219" t="str">
            <v>page 25</v>
          </cell>
          <cell r="D1219" t="str">
            <v>page 25</v>
          </cell>
          <cell r="F1219" t="str">
            <v>list 025</v>
          </cell>
          <cell r="P1219" t="str">
            <v>Blatt 25</v>
          </cell>
        </row>
        <row r="1220">
          <cell r="A1220">
            <v>1219</v>
          </cell>
          <cell r="B1220" t="str">
            <v>Blatt 26</v>
          </cell>
          <cell r="C1220" t="str">
            <v>page 26</v>
          </cell>
          <cell r="D1220" t="str">
            <v>page 26</v>
          </cell>
          <cell r="F1220" t="str">
            <v>list 026</v>
          </cell>
          <cell r="P1220" t="str">
            <v>Blatt 26</v>
          </cell>
        </row>
        <row r="1221">
          <cell r="A1221">
            <v>1220</v>
          </cell>
          <cell r="B1221" t="str">
            <v>Blatt 27</v>
          </cell>
          <cell r="C1221" t="str">
            <v>page 27</v>
          </cell>
          <cell r="D1221" t="str">
            <v>page 27</v>
          </cell>
          <cell r="F1221" t="str">
            <v>list 027</v>
          </cell>
          <cell r="P1221" t="str">
            <v>Blatt 27</v>
          </cell>
        </row>
        <row r="1222">
          <cell r="A1222">
            <v>1221</v>
          </cell>
          <cell r="B1222" t="str">
            <v>Blatt 28</v>
          </cell>
          <cell r="C1222" t="str">
            <v>page 28</v>
          </cell>
          <cell r="D1222" t="str">
            <v>page 28</v>
          </cell>
          <cell r="F1222" t="str">
            <v>list 028</v>
          </cell>
          <cell r="P1222" t="str">
            <v>Blatt 28</v>
          </cell>
        </row>
        <row r="1223">
          <cell r="A1223">
            <v>1222</v>
          </cell>
          <cell r="B1223" t="str">
            <v>Blatt 29</v>
          </cell>
          <cell r="C1223" t="str">
            <v>page 29</v>
          </cell>
          <cell r="D1223" t="str">
            <v>page 29</v>
          </cell>
          <cell r="F1223" t="str">
            <v>list 029</v>
          </cell>
          <cell r="P1223" t="str">
            <v>Blatt 29</v>
          </cell>
        </row>
        <row r="1224">
          <cell r="A1224">
            <v>1223</v>
          </cell>
          <cell r="B1224" t="str">
            <v>Blatt 30</v>
          </cell>
          <cell r="C1224" t="str">
            <v>page 30</v>
          </cell>
          <cell r="D1224" t="str">
            <v>page 30</v>
          </cell>
          <cell r="F1224" t="str">
            <v>list 030</v>
          </cell>
          <cell r="P1224" t="str">
            <v>Blatt 30</v>
          </cell>
        </row>
        <row r="1225">
          <cell r="A1225">
            <v>1224</v>
          </cell>
          <cell r="B1225" t="str">
            <v>Blatt 31</v>
          </cell>
          <cell r="C1225" t="str">
            <v>page 31</v>
          </cell>
          <cell r="D1225" t="str">
            <v>page 31</v>
          </cell>
          <cell r="F1225" t="str">
            <v>list 031</v>
          </cell>
          <cell r="P1225" t="str">
            <v>Blatt 31</v>
          </cell>
        </row>
        <row r="1226">
          <cell r="A1226">
            <v>1225</v>
          </cell>
          <cell r="B1226" t="str">
            <v>Blatt 32</v>
          </cell>
          <cell r="C1226" t="str">
            <v>page 32</v>
          </cell>
          <cell r="D1226" t="str">
            <v>page 32</v>
          </cell>
          <cell r="F1226" t="str">
            <v>list 032</v>
          </cell>
          <cell r="P1226" t="str">
            <v>Blatt 32</v>
          </cell>
        </row>
        <row r="1227">
          <cell r="A1227">
            <v>1226</v>
          </cell>
          <cell r="B1227" t="str">
            <v>Blatt 33</v>
          </cell>
          <cell r="C1227" t="str">
            <v>page 33</v>
          </cell>
          <cell r="D1227" t="str">
            <v>page 33</v>
          </cell>
          <cell r="F1227" t="str">
            <v>list 033</v>
          </cell>
          <cell r="P1227" t="str">
            <v>Blatt 33</v>
          </cell>
        </row>
        <row r="1228">
          <cell r="A1228">
            <v>1227</v>
          </cell>
          <cell r="B1228" t="str">
            <v>Blatt 34</v>
          </cell>
          <cell r="C1228" t="str">
            <v>page 34</v>
          </cell>
          <cell r="D1228" t="str">
            <v>page 34</v>
          </cell>
          <cell r="F1228" t="str">
            <v>list 034</v>
          </cell>
          <cell r="P1228" t="str">
            <v>Blatt 34</v>
          </cell>
        </row>
        <row r="1229">
          <cell r="A1229">
            <v>1228</v>
          </cell>
          <cell r="B1229" t="str">
            <v>Blatt 35</v>
          </cell>
          <cell r="C1229" t="str">
            <v>page 35</v>
          </cell>
          <cell r="D1229" t="str">
            <v>page 35</v>
          </cell>
          <cell r="F1229" t="str">
            <v>list 035</v>
          </cell>
          <cell r="P1229" t="str">
            <v>Blatt 35</v>
          </cell>
        </row>
        <row r="1230">
          <cell r="A1230">
            <v>1229</v>
          </cell>
          <cell r="B1230" t="str">
            <v>Blatt 36</v>
          </cell>
          <cell r="C1230" t="str">
            <v>page 36</v>
          </cell>
          <cell r="D1230" t="str">
            <v>page 36</v>
          </cell>
          <cell r="F1230" t="str">
            <v>list 036</v>
          </cell>
          <cell r="P1230" t="str">
            <v>Blatt 36</v>
          </cell>
        </row>
        <row r="1231">
          <cell r="A1231">
            <v>1230</v>
          </cell>
          <cell r="B1231" t="str">
            <v>Blatt 37</v>
          </cell>
          <cell r="C1231" t="str">
            <v>page 37</v>
          </cell>
          <cell r="D1231" t="str">
            <v>page 37</v>
          </cell>
          <cell r="F1231" t="str">
            <v>list 037</v>
          </cell>
          <cell r="P1231" t="str">
            <v>Blatt 37</v>
          </cell>
        </row>
        <row r="1232">
          <cell r="A1232">
            <v>1231</v>
          </cell>
          <cell r="B1232" t="str">
            <v>Blatt 38</v>
          </cell>
          <cell r="C1232" t="str">
            <v>page 38</v>
          </cell>
          <cell r="D1232" t="str">
            <v>page 38</v>
          </cell>
          <cell r="F1232" t="str">
            <v>list 038</v>
          </cell>
          <cell r="P1232" t="str">
            <v>Blatt 38</v>
          </cell>
        </row>
        <row r="1233">
          <cell r="A1233">
            <v>1232</v>
          </cell>
          <cell r="B1233" t="str">
            <v>Blatt 39</v>
          </cell>
          <cell r="C1233" t="str">
            <v>page 39</v>
          </cell>
          <cell r="D1233" t="str">
            <v>page 39</v>
          </cell>
          <cell r="F1233" t="str">
            <v>list 039</v>
          </cell>
          <cell r="P1233" t="str">
            <v>Blatt 39</v>
          </cell>
        </row>
        <row r="1234">
          <cell r="A1234">
            <v>1233</v>
          </cell>
          <cell r="B1234" t="str">
            <v>Blatt 40</v>
          </cell>
          <cell r="C1234" t="str">
            <v>page 40</v>
          </cell>
          <cell r="D1234" t="str">
            <v>page 40</v>
          </cell>
          <cell r="F1234" t="str">
            <v>list 040</v>
          </cell>
          <cell r="P1234" t="str">
            <v>Blatt 40</v>
          </cell>
        </row>
        <row r="1235">
          <cell r="A1235">
            <v>1234</v>
          </cell>
          <cell r="B1235" t="str">
            <v>Blatt 41</v>
          </cell>
          <cell r="C1235" t="str">
            <v>page 41</v>
          </cell>
          <cell r="D1235" t="str">
            <v>page 41</v>
          </cell>
          <cell r="F1235" t="str">
            <v>list 041</v>
          </cell>
          <cell r="P1235" t="str">
            <v>Blatt 41</v>
          </cell>
        </row>
        <row r="1236">
          <cell r="A1236">
            <v>1235</v>
          </cell>
          <cell r="B1236" t="str">
            <v>Blatt 42</v>
          </cell>
          <cell r="C1236" t="str">
            <v>page 42</v>
          </cell>
          <cell r="D1236" t="str">
            <v>page 42</v>
          </cell>
          <cell r="F1236" t="str">
            <v>list 042</v>
          </cell>
          <cell r="P1236" t="str">
            <v>Blatt 42</v>
          </cell>
        </row>
        <row r="1237">
          <cell r="A1237">
            <v>1236</v>
          </cell>
          <cell r="B1237" t="str">
            <v>Blatt 43</v>
          </cell>
          <cell r="C1237" t="str">
            <v>page 43</v>
          </cell>
          <cell r="D1237" t="str">
            <v>page 43</v>
          </cell>
          <cell r="F1237" t="str">
            <v>list 043</v>
          </cell>
          <cell r="P1237" t="str">
            <v>Blatt 43</v>
          </cell>
        </row>
        <row r="1238">
          <cell r="A1238">
            <v>1237</v>
          </cell>
          <cell r="B1238" t="str">
            <v>Blatt 44</v>
          </cell>
          <cell r="C1238" t="str">
            <v>page 44</v>
          </cell>
          <cell r="D1238" t="str">
            <v>page 44</v>
          </cell>
          <cell r="F1238" t="str">
            <v>list 044</v>
          </cell>
          <cell r="P1238" t="str">
            <v>Blatt 44</v>
          </cell>
        </row>
        <row r="1239">
          <cell r="A1239">
            <v>1238</v>
          </cell>
          <cell r="B1239" t="str">
            <v>Blatt 45</v>
          </cell>
          <cell r="C1239" t="str">
            <v>page 45</v>
          </cell>
          <cell r="D1239" t="str">
            <v>page 45</v>
          </cell>
          <cell r="F1239" t="str">
            <v>list 045</v>
          </cell>
          <cell r="P1239" t="str">
            <v>Blatt 45</v>
          </cell>
        </row>
        <row r="1240">
          <cell r="A1240">
            <v>1239</v>
          </cell>
          <cell r="B1240" t="str">
            <v>Blatt 46</v>
          </cell>
          <cell r="C1240" t="str">
            <v>page 46</v>
          </cell>
          <cell r="D1240" t="str">
            <v>page 46</v>
          </cell>
          <cell r="F1240" t="str">
            <v>list 046</v>
          </cell>
          <cell r="P1240" t="str">
            <v>Blatt 46</v>
          </cell>
        </row>
        <row r="1241">
          <cell r="A1241">
            <v>1240</v>
          </cell>
          <cell r="B1241" t="str">
            <v>Blatt 47</v>
          </cell>
          <cell r="C1241" t="str">
            <v>page 47</v>
          </cell>
          <cell r="D1241" t="str">
            <v>page 47</v>
          </cell>
          <cell r="F1241" t="str">
            <v>list 047</v>
          </cell>
          <cell r="P1241" t="str">
            <v>Blatt 47</v>
          </cell>
        </row>
        <row r="1242">
          <cell r="A1242">
            <v>1241</v>
          </cell>
          <cell r="B1242" t="str">
            <v>Blatt 48</v>
          </cell>
          <cell r="C1242" t="str">
            <v>page 48</v>
          </cell>
          <cell r="D1242" t="str">
            <v>page 48</v>
          </cell>
          <cell r="F1242" t="str">
            <v>list 048</v>
          </cell>
          <cell r="P1242" t="str">
            <v>Blatt 48</v>
          </cell>
        </row>
        <row r="1243">
          <cell r="A1243">
            <v>1242</v>
          </cell>
          <cell r="B1243" t="str">
            <v>Blatt 49</v>
          </cell>
          <cell r="C1243" t="str">
            <v>page 49</v>
          </cell>
          <cell r="D1243" t="str">
            <v>page 49</v>
          </cell>
          <cell r="F1243" t="str">
            <v>list 049</v>
          </cell>
          <cell r="P1243" t="str">
            <v>Blatt 49</v>
          </cell>
        </row>
        <row r="1244">
          <cell r="A1244">
            <v>1243</v>
          </cell>
          <cell r="B1244" t="str">
            <v>Blatt 50</v>
          </cell>
          <cell r="C1244" t="str">
            <v>page 50</v>
          </cell>
          <cell r="D1244" t="str">
            <v>page 50</v>
          </cell>
          <cell r="F1244" t="str">
            <v>list 050</v>
          </cell>
          <cell r="P1244" t="str">
            <v>Blatt 50</v>
          </cell>
        </row>
        <row r="1245">
          <cell r="A1245">
            <v>1244</v>
          </cell>
          <cell r="B1245" t="str">
            <v>22°</v>
          </cell>
          <cell r="C1245" t="str">
            <v>22°</v>
          </cell>
          <cell r="D1245" t="str">
            <v>22°</v>
          </cell>
          <cell r="E1245" t="str">
            <v>22°</v>
          </cell>
          <cell r="F1245" t="str">
            <v>22°</v>
          </cell>
          <cell r="G1245" t="str">
            <v>22°</v>
          </cell>
          <cell r="H1245" t="str">
            <v>22°</v>
          </cell>
          <cell r="I1245" t="str">
            <v>22°</v>
          </cell>
          <cell r="J1245" t="str">
            <v>22°</v>
          </cell>
          <cell r="K1245" t="str">
            <v>22°</v>
          </cell>
          <cell r="L1245" t="str">
            <v>22°</v>
          </cell>
          <cell r="M1245" t="str">
            <v>22°</v>
          </cell>
          <cell r="N1245" t="str">
            <v>22°</v>
          </cell>
          <cell r="O1245" t="str">
            <v>22°</v>
          </cell>
          <cell r="P1245" t="str">
            <v>22°</v>
          </cell>
        </row>
        <row r="1246">
          <cell r="A1246">
            <v>1245</v>
          </cell>
          <cell r="B1246" t="str">
            <v>3°</v>
          </cell>
          <cell r="C1246" t="str">
            <v>3°</v>
          </cell>
          <cell r="D1246" t="str">
            <v>3°</v>
          </cell>
          <cell r="E1246" t="str">
            <v>3°</v>
          </cell>
          <cell r="F1246" t="str">
            <v>3°</v>
          </cell>
          <cell r="G1246" t="str">
            <v>3°</v>
          </cell>
          <cell r="H1246" t="str">
            <v>3°</v>
          </cell>
          <cell r="I1246" t="str">
            <v>3°</v>
          </cell>
          <cell r="J1246" t="str">
            <v>3°</v>
          </cell>
          <cell r="K1246" t="str">
            <v>3°</v>
          </cell>
          <cell r="L1246" t="str">
            <v>3°</v>
          </cell>
          <cell r="M1246" t="str">
            <v>3°</v>
          </cell>
          <cell r="N1246" t="str">
            <v>3°</v>
          </cell>
          <cell r="O1246" t="str">
            <v>3°</v>
          </cell>
          <cell r="P1246" t="str">
            <v>3°</v>
          </cell>
        </row>
        <row r="1247">
          <cell r="A1247">
            <v>1246</v>
          </cell>
          <cell r="B1247" t="str">
            <v>5°</v>
          </cell>
          <cell r="C1247" t="str">
            <v>5°</v>
          </cell>
          <cell r="D1247" t="str">
            <v>5°</v>
          </cell>
          <cell r="E1247" t="str">
            <v>5°</v>
          </cell>
          <cell r="F1247" t="str">
            <v>5°</v>
          </cell>
          <cell r="G1247" t="str">
            <v>5°</v>
          </cell>
          <cell r="H1247" t="str">
            <v>5°</v>
          </cell>
          <cell r="I1247" t="str">
            <v>5°</v>
          </cell>
          <cell r="J1247" t="str">
            <v>5°</v>
          </cell>
          <cell r="K1247" t="str">
            <v>5°</v>
          </cell>
          <cell r="L1247" t="str">
            <v>5°</v>
          </cell>
          <cell r="M1247" t="str">
            <v>5°</v>
          </cell>
          <cell r="N1247" t="str">
            <v>5°</v>
          </cell>
          <cell r="O1247" t="str">
            <v>5°</v>
          </cell>
          <cell r="P1247" t="str">
            <v>5°</v>
          </cell>
        </row>
        <row r="1248">
          <cell r="A1248">
            <v>1247</v>
          </cell>
          <cell r="B1248" t="str">
            <v>7°</v>
          </cell>
          <cell r="C1248" t="str">
            <v>7°</v>
          </cell>
          <cell r="D1248" t="str">
            <v>7°</v>
          </cell>
          <cell r="E1248" t="str">
            <v>7°</v>
          </cell>
          <cell r="F1248" t="str">
            <v>7°</v>
          </cell>
          <cell r="G1248" t="str">
            <v>7°</v>
          </cell>
          <cell r="H1248" t="str">
            <v>7°</v>
          </cell>
          <cell r="I1248" t="str">
            <v>7°</v>
          </cell>
          <cell r="J1248" t="str">
            <v>7°</v>
          </cell>
          <cell r="K1248" t="str">
            <v>7°</v>
          </cell>
          <cell r="L1248" t="str">
            <v>7°</v>
          </cell>
          <cell r="M1248" t="str">
            <v>7°</v>
          </cell>
          <cell r="N1248" t="str">
            <v>7°</v>
          </cell>
          <cell r="O1248" t="str">
            <v>7°</v>
          </cell>
          <cell r="P1248" t="str">
            <v>7°</v>
          </cell>
        </row>
        <row r="1249">
          <cell r="A1249">
            <v>1248</v>
          </cell>
          <cell r="B1249" t="str">
            <v>25.05.2021</v>
          </cell>
          <cell r="C1249">
            <v>44252</v>
          </cell>
          <cell r="D1249">
            <v>44252</v>
          </cell>
          <cell r="E1249" t="str">
            <v>25.02.2021</v>
          </cell>
          <cell r="F1249" t="str">
            <v>25.02.2021</v>
          </cell>
          <cell r="G1249" t="str">
            <v>25.02.2021</v>
          </cell>
          <cell r="H1249" t="str">
            <v>25.02.2021</v>
          </cell>
          <cell r="I1249" t="str">
            <v>25.02.2021</v>
          </cell>
          <cell r="J1249" t="str">
            <v>25.02.2021</v>
          </cell>
          <cell r="K1249" t="str">
            <v>25.02.2021</v>
          </cell>
          <cell r="L1249" t="str">
            <v>25.02.2021</v>
          </cell>
          <cell r="M1249" t="str">
            <v>25.02.2021</v>
          </cell>
          <cell r="N1249" t="str">
            <v>25.02.2021</v>
          </cell>
          <cell r="O1249" t="str">
            <v>25.02.2021</v>
          </cell>
          <cell r="P1249" t="str">
            <v>25.05.2021</v>
          </cell>
        </row>
        <row r="1250">
          <cell r="A1250">
            <v>1249</v>
          </cell>
          <cell r="B1250" t="str">
            <v>PREFA_Details_Dach_Dachplatte_181203</v>
          </cell>
          <cell r="C1250" t="str">
            <v>PREFA_details_roof_roof-tile_181203</v>
          </cell>
          <cell r="D1250" t="str">
            <v>PREFA_détails_toiture_tuile_181203</v>
          </cell>
          <cell r="E1250" t="str">
            <v>PREFA_Details_Dach_Dachplatte_181203</v>
          </cell>
          <cell r="F1250" t="str">
            <v>PREFA_Details_Dach_Dachplatte_181203</v>
          </cell>
          <cell r="G1250" t="str">
            <v>PREFA_Details_Dach_Dachplatte_181203</v>
          </cell>
          <cell r="H1250" t="str">
            <v>PREFA_Details_Dach_Dachplatte_181203</v>
          </cell>
          <cell r="I1250" t="str">
            <v>PREFA_Details_Dach_Dachplatte_181203</v>
          </cell>
          <cell r="J1250" t="str">
            <v>PREFA_Details_Dach_Dachplatte_181203</v>
          </cell>
          <cell r="K1250" t="str">
            <v>PREFA_Details_Dach_Dachplatte_181203</v>
          </cell>
          <cell r="L1250" t="str">
            <v>PREFA_Details_Dach_Dachplatte_181203</v>
          </cell>
          <cell r="M1250" t="str">
            <v>PREFA_Details_Dach_Dachplatte_181203</v>
          </cell>
          <cell r="N1250" t="str">
            <v>PREFA_Details_Dach_Dachplatte_181203</v>
          </cell>
          <cell r="O1250" t="str">
            <v>PREFA_Details_Dach_Dachplatte_181203</v>
          </cell>
          <cell r="P1250" t="str">
            <v>PREFA_Details_Dach_Dachplatte_181203</v>
          </cell>
        </row>
        <row r="1251">
          <cell r="A1251">
            <v>1250</v>
          </cell>
          <cell r="B1251" t="str">
            <v>41</v>
          </cell>
          <cell r="C1251">
            <v>41</v>
          </cell>
          <cell r="D1251">
            <v>41</v>
          </cell>
          <cell r="E1251">
            <v>41</v>
          </cell>
          <cell r="F1251">
            <v>41</v>
          </cell>
          <cell r="G1251">
            <v>41</v>
          </cell>
          <cell r="H1251">
            <v>41</v>
          </cell>
          <cell r="I1251">
            <v>41</v>
          </cell>
          <cell r="J1251">
            <v>41</v>
          </cell>
          <cell r="K1251">
            <v>41</v>
          </cell>
          <cell r="L1251">
            <v>41</v>
          </cell>
          <cell r="M1251">
            <v>41</v>
          </cell>
          <cell r="N1251">
            <v>41</v>
          </cell>
          <cell r="O1251">
            <v>41</v>
          </cell>
          <cell r="P1251" t="str">
            <v>41</v>
          </cell>
        </row>
        <row r="1252">
          <cell r="A1252">
            <v>1251</v>
          </cell>
          <cell r="B1252" t="str">
            <v>Entlüftung über Froschmaulluken (für Dachplatte R.16)</v>
          </cell>
          <cell r="C1252" t="str">
            <v xml:space="preserve">ventilation for roof tiles R.16 via frog-mouth vents </v>
          </cell>
          <cell r="D1252" t="str">
            <v>ventilation par chatières (pour tuiles R.16)</v>
          </cell>
          <cell r="P1252" t="str">
            <v>Entlüftung über Froschmaulluken (für Dachplatte R.16)</v>
          </cell>
        </row>
        <row r="1253">
          <cell r="A1253">
            <v>1252</v>
          </cell>
          <cell r="B1253" t="str">
            <v>PREFA_Details_Dach_Dachplatte_R.16_181203</v>
          </cell>
          <cell r="C1253" t="str">
            <v>PREFA_details_roof_roof-tile_R.16_180503</v>
          </cell>
          <cell r="D1253" t="str">
            <v>PREFA_détails_toiture_tuile_R.16_180503</v>
          </cell>
          <cell r="P1253" t="str">
            <v>PREFA_Details_Dach_Dachplatte_R.16_181203</v>
          </cell>
        </row>
        <row r="1254">
          <cell r="A1254">
            <v>1253</v>
          </cell>
          <cell r="B1254" t="str">
            <v>SCHNEESTOPPER – VERLEGESCHEMA R.16 1</v>
          </cell>
          <cell r="C1254" t="str">
            <v>snow guards – installation diagram R.16 1</v>
          </cell>
          <cell r="D1254" t="str">
            <v>arrêt de neige — schéma de pose R.16 1</v>
          </cell>
          <cell r="F1254" t="str">
            <v>Boční napojení na stěnu s zásuvnou krycí lištou R.16 1</v>
          </cell>
          <cell r="P1254" t="str">
            <v>SCHNEESTOPPER – VERLEGESCHEMA R.16 1</v>
          </cell>
        </row>
        <row r="1255">
          <cell r="A1255">
            <v>1254</v>
          </cell>
          <cell r="B1255" t="str">
            <v>SCHNEESTOPPER – VERLEGESCHEMA R.16 2</v>
          </cell>
          <cell r="C1255" t="str">
            <v>snow guards – installation diagram R.16 2</v>
          </cell>
          <cell r="D1255" t="str">
            <v>arrêt de neige — schéma de pose R.16 2</v>
          </cell>
          <cell r="F1255" t="str">
            <v>Boční napojení na stěnu s zásuvnou krycí lištou R.16 2</v>
          </cell>
          <cell r="P1255" t="str">
            <v>SCHNEESTOPPER – VERLEGESCHEMA R.16 2</v>
          </cell>
        </row>
        <row r="1256">
          <cell r="A1256">
            <v>1255</v>
          </cell>
          <cell r="B1256" t="str">
            <v>SCHNEESTOPPER – VERLEGESCHEMA R.16 3</v>
          </cell>
          <cell r="C1256" t="str">
            <v>snow guards – installation diagram R.16 3</v>
          </cell>
          <cell r="D1256" t="str">
            <v>arrêt de neige — schéma de pose R.16 3</v>
          </cell>
          <cell r="F1256" t="str">
            <v>Boční napojení na stěnu s zásuvnou krycí lištou R.16 3</v>
          </cell>
          <cell r="P1256" t="str">
            <v>SCHNEESTOPPER – VERLEGESCHEMA R.16 3</v>
          </cell>
        </row>
        <row r="1257">
          <cell r="A1257">
            <v>1256</v>
          </cell>
          <cell r="B1257" t="str">
            <v>Verlegeschema R.16 1 (1,7 Stk./m² – ersten beiden Reihen durchgehend)</v>
          </cell>
          <cell r="C1257" t="str">
            <v>Installation diagram R.16 1 (1,7  per m² — must be installed along the first two rows)</v>
          </cell>
          <cell r="D1257" t="str">
            <v>Schéma de pose R.16 1 (1,7 arrêts de neige par m² ; monter les arrêts de neige sans interruption sur toute la longueur des deux premières rangées)</v>
          </cell>
          <cell r="F1257" t="str">
            <v>Schema rozmístění R.16 1 (1,7 ks/m2 - první dvě řady průběžně)</v>
          </cell>
          <cell r="P1257" t="str">
            <v>Verlegeschema R.16 1 (1,7 Stk./m² – ersten beiden Reihen durchgehend)</v>
          </cell>
        </row>
        <row r="1258">
          <cell r="A1258">
            <v>1257</v>
          </cell>
          <cell r="B1258" t="str">
            <v>Verlegeschema R.16 2 (3,4 Stk./m² – ersten beiden Reihen durchgehend)</v>
          </cell>
          <cell r="C1258" t="str">
            <v>installation diagram R.16 2 (3,4 pc. per m²; must be installed along the first two rows)</v>
          </cell>
          <cell r="D1258" t="str">
            <v>Schéma de pose R.16 2 (3,4 arrêts de neige par m² ; monter les arrêts de neige sans interruption sur toute la longueur des deux premières rangées)</v>
          </cell>
          <cell r="F1258" t="str">
            <v>Schema rozmístění R.16 2 (3,4 ks/m2 - první dvě řady průběžně)</v>
          </cell>
          <cell r="P1258" t="str">
            <v>Verlegeschema R.16 2 (3,4 Stk./m² – ersten beiden Reihen durchgehend)</v>
          </cell>
        </row>
        <row r="1259">
          <cell r="A1259">
            <v>1258</v>
          </cell>
          <cell r="B1259" t="str">
            <v>Verlegeschema R.16 3 (6,8 Stk./m²)</v>
          </cell>
          <cell r="C1259" t="str">
            <v>installation diagram R.16 3 (6,8 pc. per m²)</v>
          </cell>
          <cell r="D1259" t="str">
            <v>schéma de pose R.16 3 (6,8 arrêts de neige par m²)</v>
          </cell>
          <cell r="F1259" t="str">
            <v>Schema rozmístění R.16 3 (6,8 ks/m2)</v>
          </cell>
          <cell r="P1259" t="str">
            <v>Verlegeschema R.16 3 (6,8 Stk./m²)</v>
          </cell>
        </row>
        <row r="1260">
          <cell r="A1260">
            <v>1259</v>
          </cell>
          <cell r="B1260" t="str">
            <v>PREFA Dacheindeckung</v>
          </cell>
          <cell r="C1260" t="str">
            <v>PREFA roof covering</v>
          </cell>
          <cell r="D1260" t="str">
            <v>couverture de toit PREFA</v>
          </cell>
          <cell r="P1260" t="str">
            <v>PREFA Dacheindeckung</v>
          </cell>
        </row>
        <row r="1261">
          <cell r="A1261">
            <v>1260</v>
          </cell>
          <cell r="B1261" t="str">
            <v>Steildachwärmedämmelement</v>
          </cell>
          <cell r="C1261" t="str">
            <v>pitched roof thermal insulation panel</v>
          </cell>
          <cell r="D1261" t="str">
            <v>élément d’isolation thermique pour toitures inclinées</v>
          </cell>
          <cell r="P1261" t="str">
            <v>Steildachwärmedämmelement</v>
          </cell>
        </row>
        <row r="1262">
          <cell r="A1262">
            <v>1261</v>
          </cell>
          <cell r="B1262" t="str">
            <v>diffusionshemmende Schicht oder Luftsperre</v>
          </cell>
          <cell r="C1262" t="str">
            <v>diffusion barrier layer or air barrier</v>
          </cell>
          <cell r="D1262" t="str">
            <v>écran pare-vapeur ou pare-air</v>
          </cell>
          <cell r="P1262" t="str">
            <v>diffusionshemmende Schicht oder Luftsperre</v>
          </cell>
        </row>
        <row r="1263">
          <cell r="A1263">
            <v>1262</v>
          </cell>
          <cell r="B1263" t="str">
            <v>Dämmstoff</v>
          </cell>
          <cell r="C1263" t="str">
            <v>insulation material</v>
          </cell>
          <cell r="D1263" t="str">
            <v>matériau isolant</v>
          </cell>
          <cell r="P1263" t="str">
            <v>Dämmstoff</v>
          </cell>
        </row>
        <row r="1264">
          <cell r="A1264">
            <v>1263</v>
          </cell>
          <cell r="B1264" t="str">
            <v>Sichtschalung</v>
          </cell>
          <cell r="C1264" t="str">
            <v>visible sheathing</v>
          </cell>
          <cell r="D1264" t="str">
            <v>finition visible type lambris</v>
          </cell>
          <cell r="P1264" t="str">
            <v>Sichtschalung</v>
          </cell>
        </row>
        <row r="1265">
          <cell r="A1265">
            <v>1264</v>
          </cell>
          <cell r="B1265" t="str">
            <v>abgehängte Dachgeschossbekleidung</v>
          </cell>
          <cell r="C1265" t="str">
            <v>suspended attic cladding</v>
          </cell>
          <cell r="D1265" t="str">
            <v>revêtement de plafond suspendu</v>
          </cell>
          <cell r="P1265" t="str">
            <v>abgehängte Dachgeschossbekleidung</v>
          </cell>
        </row>
        <row r="1266">
          <cell r="A1266">
            <v>1265</v>
          </cell>
          <cell r="B1266" t="str">
            <v>Die Ausführung mit einer Unterdeckbahn der angegebenen Mindestqualität entspricht einem erhöht regensicherem Unterdach lt. ÖNORM B 4119. Die Durchnagelung mit Hafternägeln ist unerheblich.</v>
          </cell>
          <cell r="C1266" t="str">
            <v>The design with roof underlay of the specified minimum quality corresponds to underlay with enhanced rain-proofing according to ÖNORM B 4119. Nailing with adhesive nails does not negatively affect the function of the underlay.</v>
          </cell>
          <cell r="D1266" t="str">
            <v>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v>
          </cell>
          <cell r="P1266" t="str">
            <v>Die Ausführung mit einer Unterdeckbahn der angegebenen Mindestqualität entspricht einem erhöht regensicherem Unterdach lt. ÖNORM B 4119. Die Durchnagelung mit Hafternägeln ist unerheblich.</v>
          </cell>
        </row>
        <row r="1267">
          <cell r="A1267">
            <v>1266</v>
          </cell>
          <cell r="B1267" t="str">
            <v>Die Ausführung mit einer Unterdeckbahn oder Trennlage der angegebenen Mindestqualität entspricht keinem Unterdach lt. ÖNORM B 4119. Die Ausführung eignet sich für Objekte, bei denen kein Unterdach im Sinne der Unterdachnorm erforderlich ist.</v>
          </cell>
          <cell r="C1267" t="str">
            <v>The design with roof underlay or a separation layer of the specified minimum quality does not correspond to underlay according to ÖNORM B 4119. The design is suitable for buildings on which underlay, within the meaning of the underlay standard, is not required.</v>
          </cell>
          <cell r="D1267" t="str">
            <v>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v>
          </cell>
          <cell r="P1267" t="str">
            <v>Die Ausführung mit einer Unterdeckbahn oder Trennlage der angegebenen Mindestqualität entspricht keinem Unterdach lt. ÖNORM B 4119. Die Ausführung eignet sich für Objekte, bei denen kein Unterdach im Sinne der Unterdachnorm erforderlich ist.</v>
          </cell>
        </row>
        <row r="1268">
          <cell r="A1268">
            <v>1267</v>
          </cell>
          <cell r="B1268" t="str">
            <v>mit Nageldichtstreifen</v>
          </cell>
          <cell r="C1268" t="str">
            <v>with nail sealing tape</v>
          </cell>
          <cell r="D1268" t="str">
            <v>avec bande d’étanchéité pour clous</v>
          </cell>
          <cell r="P1268" t="str">
            <v>mit Nageldichtstreifen</v>
          </cell>
        </row>
        <row r="1269">
          <cell r="A1269">
            <v>1268</v>
          </cell>
          <cell r="B1269" t="str">
            <v>Bei der Planung von Unterdächern sind insbesondere die Beanspruchungen, die aufgrund von Wassereintritt durch die Dacheindeckung auftreten, unter folgenden Randbedingungen zu berücksichtigen:</v>
          </cell>
          <cell r="C1269" t="str">
            <v>When planning substructures, strain and stress caused by water penetrating through the roof covering should be particularly taken into account under the following conditions:</v>
          </cell>
          <cell r="D1269" t="str">
            <v>Au moment de la conception de la sous-couverture, tenez compte en particulier des contraintes engendrées par les infiltrations d’eau dans la couverture, dans les conditions et contextes spécifiquement décrits ci-dessous :</v>
          </cell>
          <cell r="P1269" t="str">
            <v>Bei der Planung von Unterdächern sind insbesondere die Beanspruchungen, die aufgrund von Wassereintritt durch die Dacheindeckung auftreten, unter folgenden Randbedingungen zu berücksichtigen:</v>
          </cell>
        </row>
        <row r="1270">
          <cell r="A1270">
            <v>1269</v>
          </cell>
          <cell r="B1270" t="str">
            <v>Dachaufbauten für PREFA Dacheindeckungen</v>
          </cell>
          <cell r="C1270" t="str">
            <v>roof structures for PREFA roof coverings</v>
          </cell>
          <cell r="D1270" t="str">
            <v>constructions hors-combles pour couvertures de toiture PREFA</v>
          </cell>
          <cell r="P1270" t="str">
            <v>Dachaufbauten für PREFA Dacheindeckungen</v>
          </cell>
        </row>
        <row r="1271">
          <cell r="A1271">
            <v>1270</v>
          </cell>
          <cell r="B1271" t="str">
            <v>Unterdächer sind jedenfalls anzuordnen:</v>
          </cell>
          <cell r="C1271" t="str">
            <v>At all events, underlay must be installed:</v>
          </cell>
          <cell r="D1271" t="str">
            <v>La pose de lés de sous-couverture est requise :</v>
          </cell>
          <cell r="P1271" t="str">
            <v>Unterdächer sind jedenfalls anzuordnen:</v>
          </cell>
        </row>
        <row r="1272">
          <cell r="A1272">
            <v>1271</v>
          </cell>
          <cell r="B1272" t="str">
            <v>Zusätzlich sind folgende Umstände zu berücksichtigen:</v>
          </cell>
          <cell r="C1272" t="str">
            <v>The following conditions should also be taken into account:</v>
          </cell>
          <cell r="D1272" t="str">
            <v>On tiendra compte par ailleurs des paramètres suivants :</v>
          </cell>
          <cell r="P1272" t="str">
            <v>Zusätzlich sind folgende Umstände zu berücksichtigen:</v>
          </cell>
        </row>
        <row r="1273">
          <cell r="A1273">
            <v>1272</v>
          </cell>
          <cell r="B1273" t="str">
            <v>Unterdach (lt. Tabelle)</v>
          </cell>
          <cell r="C1273" t="str">
            <v>underlay (according to table)</v>
          </cell>
          <cell r="D1273" t="str">
            <v>écran de sous-toiture (cf. tableau)</v>
          </cell>
          <cell r="P1273" t="str">
            <v>Unterdach (lt. Tabelle)</v>
          </cell>
        </row>
        <row r="1274">
          <cell r="A1274">
            <v>1273</v>
          </cell>
          <cell r="B1274" t="str">
            <v>ANFORDERUNG</v>
          </cell>
          <cell r="C1274" t="str">
            <v>REQUIREMENT</v>
          </cell>
          <cell r="D1274" t="str">
            <v>CONDITION REQUISE</v>
          </cell>
          <cell r="P1274" t="str">
            <v>ANFORDERUNG</v>
          </cell>
        </row>
        <row r="1275">
          <cell r="A1275">
            <v>1274</v>
          </cell>
          <cell r="B1275" t="str">
            <v>Beanspruchung</v>
          </cell>
          <cell r="C1275" t="str">
            <v>stress</v>
          </cell>
          <cell r="D1275" t="str">
            <v>contrainte</v>
          </cell>
          <cell r="P1275" t="str">
            <v>Beanspruchung</v>
          </cell>
        </row>
        <row r="1276">
          <cell r="A1276">
            <v>1275</v>
          </cell>
          <cell r="B1276" t="str">
            <v>bei ausgebautem Dachgeschoß, soweit es sich nicht um unbelüftete Konstruktionen handelt</v>
          </cell>
          <cell r="C1276" t="str">
            <v>on a converted attic as long as it is not a non-ventilated construction</v>
          </cell>
          <cell r="D1276" t="str">
            <v>dans le cas de combles aménagés (lorsqu’il ne s’agit pas de constructions non ventilées)</v>
          </cell>
          <cell r="P1276" t="str">
            <v>bei ausgebautem Dachgeschoß, soweit es sich nicht um unbelüftete Konstruktionen handelt</v>
          </cell>
        </row>
        <row r="1277">
          <cell r="A1277">
            <v>1276</v>
          </cell>
          <cell r="B1277" t="str">
            <v>bei nicht ausgebautem Dachgeschoß, bei dem eine regelmäßige Kontrolle bzw. Wartung des Dachraums nicht möglich ist und die oberste Geschoßdecke bereits bei geringen Wassermengen wasserdurchlässig ist (z. B. Spitzböden über Zangendecke)</v>
          </cell>
          <cell r="C1277" t="str">
            <v>on a non-converted attic where the roof space cannot be regularly inspected or maintained, and the top storey ceiling leaks water even with low volumes of water (e.g. attics above a tie-beam roof)</v>
          </cell>
          <cell r="D1277" t="str">
            <v>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v>
          </cell>
          <cell r="P1277" t="str">
            <v>bei nicht ausgebautem Dachgeschoß, bei dem eine regelmäßige Kontrolle bzw. Wartung des Dachraums nicht möglich ist und die oberste Geschoßdecke bereits bei geringen Wassermengen wasserdurchlässig ist (z. B. Spitzböden über Zangendecke)</v>
          </cell>
        </row>
        <row r="1278">
          <cell r="A1278">
            <v>1277</v>
          </cell>
          <cell r="B1278" t="str">
            <v>Bitumenbahn (E-3 nsk) entsprechend ÖNORM B 3661</v>
          </cell>
          <cell r="C1278" t="str">
            <v>bitumen underlay (E-3 nsk) according to ÖNORM B 3661</v>
          </cell>
          <cell r="D1278" t="str">
            <v>lé bitumineux (E-3 nsk) conformément à la norme autrichienne ÖNORM B 3661</v>
          </cell>
          <cell r="P1278" t="str">
            <v>Bitumenbahn (E-3 nsk) entsprechend ÖNORM B 3661</v>
          </cell>
        </row>
        <row r="1279">
          <cell r="A1279">
            <v>1278</v>
          </cell>
          <cell r="B1279" t="str">
            <v>Bitumenbahn (E-KV-15 nsk) entsprechend ÖNORM B 3661</v>
          </cell>
          <cell r="C1279" t="str">
            <v>bitumen underlay (E-KV-15 nsk) according to ÖNORM B 3661</v>
          </cell>
          <cell r="D1279" t="str">
            <v>lé bitumineux (E-KV-15 nsk) conformément à la norme autrichienne ÖNORM B 3661</v>
          </cell>
          <cell r="P1279" t="str">
            <v>Bitumenbahn (E-KV-15 nsk) entsprechend ÖNORM B 3661</v>
          </cell>
        </row>
        <row r="1280">
          <cell r="A1280">
            <v>1279</v>
          </cell>
          <cell r="B1280" t="str">
            <v>Bitumenbahn* entsprechend ÖNORM B 3661</v>
          </cell>
          <cell r="C1280" t="str">
            <v>bitumen underlay* according to ÖNORM B 3661</v>
          </cell>
          <cell r="D1280" t="str">
            <v>lé bitumineux* conformément à la norme autrichienne ÖNORM B 3661</v>
          </cell>
          <cell r="P1280" t="str">
            <v>Bitumenbahn* entsprechend ÖNORM B 3661</v>
          </cell>
        </row>
        <row r="1281">
          <cell r="A1281">
            <v>1280</v>
          </cell>
          <cell r="B1281" t="str">
            <v>Einschaliger Aufbau – Dachgeschoß nicht ausgebaut</v>
          </cell>
          <cell r="C1281" t="str">
            <v>single-skin structure – unconverted attic</v>
          </cell>
          <cell r="D1281" t="str">
            <v>toit simple peau — combles non aménagés</v>
          </cell>
          <cell r="P1281" t="str">
            <v>Einschaliger Aufbau – Dachgeschoß nicht ausgebaut</v>
          </cell>
        </row>
        <row r="1282">
          <cell r="A1282">
            <v>1281</v>
          </cell>
          <cell r="B1282" t="str">
            <v>Zweischaliger Aufbau – Dachgeschoß nicht ausgebaut</v>
          </cell>
          <cell r="C1282" t="str">
            <v>double-skin structure — unconverted attic</v>
          </cell>
          <cell r="D1282" t="str">
            <v>toit double peau — combles non aménagés</v>
          </cell>
          <cell r="P1282" t="str">
            <v>Zweischaliger Aufbau – Dachgeschoß nicht ausgebaut</v>
          </cell>
        </row>
        <row r="1283">
          <cell r="A1283">
            <v>1282</v>
          </cell>
          <cell r="B1283" t="str">
            <v>Zweischaliger Aufbau – Dachgeschoß ausgebaut</v>
          </cell>
          <cell r="C1283" t="str">
            <v>double-skin structure — converted attic</v>
          </cell>
          <cell r="D1283" t="str">
            <v>toit double peau — combles aménagés</v>
          </cell>
          <cell r="P1283" t="str">
            <v>Zweischaliger Aufbau – Dachgeschoß ausgebaut</v>
          </cell>
        </row>
        <row r="1284">
          <cell r="A1284">
            <v>1283</v>
          </cell>
          <cell r="B1284" t="str">
            <v>Aufsparrendämmung – Dachgeschoß ausgebaut – belüftet</v>
          </cell>
          <cell r="C1284" t="str">
            <v>above-rafter insulation — converted attic — ventilated</v>
          </cell>
          <cell r="D1284" t="str">
            <v>isolation sur chevrons — combles aménagés — avec lame d’air ventilée</v>
          </cell>
          <cell r="P1284" t="str">
            <v>Aufsparrendämmung – Dachgeschoß ausgebaut – belüftet</v>
          </cell>
        </row>
        <row r="1285">
          <cell r="A1285">
            <v>1284</v>
          </cell>
          <cell r="B1285" t="str">
            <v>Die dargestellten, nicht maßstabsgetreuen Skizzen wurden in Zusammenarbeit mit der Fa. Bauder entwickelt.</v>
          </cell>
          <cell r="C1285" t="str">
            <v>The sketches, which are not true-to-scale, were created together with the company, Bauder.</v>
          </cell>
          <cell r="D1285" t="str">
            <v>Les schémas ont été réalisés en collaboration avec la société Bauder. Nota : ces schémas ne sont pas à l’échelle.</v>
          </cell>
          <cell r="P1285" t="str">
            <v>Die dargestellten, nicht maßstabsgetreuen Skizzen wurden in Zusammenarbeit mit der Fa. Bauder entwickelt.</v>
          </cell>
        </row>
        <row r="1286">
          <cell r="A1286">
            <v>1285</v>
          </cell>
          <cell r="B1286" t="str">
            <v>Weiters stellen die Konstruktionsbeispiele den Regelfall dar und sind ggf. an die örtliche Situation anzupassen. Länderspezifische technische Richtlinien sind zu beachten!</v>
          </cell>
          <cell r="C1286" t="str">
            <v>Furthermore, the construction examples depict general cases and should be adapted to the local situation, if necessary. National technical guidelines must be observed.</v>
          </cell>
          <cell r="D1286" t="str">
            <v>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v>
          </cell>
          <cell r="P1286" t="str">
            <v>Weiters stellen die Konstruktionsbeispiele den Regelfall dar und sind ggf. an die örtliche Situation anzupassen. Länderspezifische technische Richtlinien sind zu beachten!</v>
          </cell>
        </row>
        <row r="1287">
          <cell r="A1287">
            <v>1286</v>
          </cell>
          <cell r="B1287" t="str">
            <v>Technische Änderungen und Druckfehler vorbehalten!</v>
          </cell>
          <cell r="C1287" t="str">
            <v>Subject to technical modifications and printing errors.</v>
          </cell>
          <cell r="D1287" t="str">
            <v>Sous réserve de modifications techniques et d’erreurs d’impression.</v>
          </cell>
          <cell r="P1287" t="str">
            <v>Technische Änderungen und Druckfehler vorbehalten!</v>
          </cell>
        </row>
        <row r="1288">
          <cell r="A1288">
            <v>1287</v>
          </cell>
          <cell r="B1288" t="str">
            <v>Die in den PREFA Verlegerichtlinien angegebenen Dachneigungen der jeweiligen Produkte sind einzuhalten.</v>
          </cell>
          <cell r="C1288" t="str">
            <v>Observe the roof pitches specified in the PREFA installation guidelines for each product.</v>
          </cell>
          <cell r="D1288" t="str">
            <v>Respectez scrupuleusement les pentes de toit indiquées dans les guides de pose PREFA pour chaque produit.</v>
          </cell>
          <cell r="P1288" t="str">
            <v>Die in den PREFA Verlegerichtlinien angegebenen Dachneigungen der jeweiligen Produkte sind einzuhalten.</v>
          </cell>
        </row>
        <row r="1289">
          <cell r="A1289">
            <v>1288</v>
          </cell>
          <cell r="B1289" t="str">
            <v>die wärme- und feuchteschutztechnischen Eigenschaften des Gesamtdachaufbaues</v>
          </cell>
          <cell r="C1289" t="str">
            <v>the hygrothermal performance characteristics of the entire roof structure</v>
          </cell>
          <cell r="D1289" t="str">
            <v>les propriétés de l’ensemble de la toiture en termes d’isolation thermique et de protection contre l’humidité</v>
          </cell>
          <cell r="P1289" t="str">
            <v>die wärme- und feuchteschutztechnischen Eigenschaften des Gesamtdachaufbaues</v>
          </cell>
        </row>
        <row r="1290">
          <cell r="A1290">
            <v>1289</v>
          </cell>
          <cell r="B1290" t="str">
            <v>die mechanische Beanspruchung der Unterdeckmaterialien während der Bauphase (z. B. Begehen des Unterdaches, Materiallagerung)</v>
          </cell>
          <cell r="C1290" t="str">
            <v>the mechanical stress to which the roof underlay materials are subjected during the building phase (e.g. walking on the underlay, material storage)</v>
          </cell>
          <cell r="D1290" t="str">
            <v>les contraintes mécaniques auxquelles sont soumis les matériaux de la sous-couverture pendant de la phase de construction (stockage de matériaux de construction ou déplacements de personnes sur la sous-couverture par exemple)</v>
          </cell>
          <cell r="P1290" t="str">
            <v>die mechanische Beanspruchung der Unterdeckmaterialien während der Bauphase (z. B. Begehen des Unterdaches, Materiallagerung)</v>
          </cell>
        </row>
        <row r="1291">
          <cell r="A1291">
            <v>1290</v>
          </cell>
          <cell r="B1291" t="str">
            <v>diffusionsoffen</v>
          </cell>
          <cell r="C1291" t="str">
            <v>breathable</v>
          </cell>
          <cell r="D1291" t="str">
            <v>perméable à la diffusion</v>
          </cell>
          <cell r="P1291" t="str">
            <v>diffusionsoffen</v>
          </cell>
        </row>
        <row r="1292">
          <cell r="A1292">
            <v>1291</v>
          </cell>
          <cell r="B1292" t="str">
            <v>diffusionsoffene Bitumenbahn* (E-do nsk) entsprechend ÖNORM B 3661</v>
          </cell>
          <cell r="C1292" t="str">
            <v>breathable bitumen underlay* (E-do nsk) according to ÖNORM B 3661</v>
          </cell>
          <cell r="D1292" t="str">
            <v>lé bitumineux perméable à la diffusion* (E-do nsk) conformément à la norme autrichienne ÖNORM B 3661</v>
          </cell>
          <cell r="P1292" t="str">
            <v>diffusionsoffene Bitumenbahn* (E-do nsk) entsprechend ÖNORM B 3661</v>
          </cell>
        </row>
        <row r="1293">
          <cell r="A1293">
            <v>1292</v>
          </cell>
          <cell r="B1293" t="str">
            <v>diffusionsoffene Unterdeckbahn* (UD do-s) entsprechend ÖNORM B 4119</v>
          </cell>
          <cell r="C1293" t="str">
            <v>breathable underlay* (UD do-s) according to ÖNORM B 4119</v>
          </cell>
          <cell r="D1293" t="str">
            <v>lé de sous-couverture perméable à la diffusion* (UD do-s) conformément à la norme autrichienne ÖNORM B 4119</v>
          </cell>
          <cell r="P1293" t="str">
            <v>diffusionsoffene Unterdeckbahn* (UD do-s) entsprechend ÖNORM B 4119</v>
          </cell>
        </row>
        <row r="1294">
          <cell r="A1294">
            <v>1293</v>
          </cell>
          <cell r="B1294" t="str">
            <v>erhöht regensicher</v>
          </cell>
          <cell r="C1294" t="str">
            <v>enhanced rain-proofing</v>
          </cell>
          <cell r="D1294" t="str">
            <v>résistance accrue à la pénétration d’eau</v>
          </cell>
          <cell r="P1294" t="str">
            <v>erhöht regensicher</v>
          </cell>
        </row>
        <row r="1295">
          <cell r="A1295">
            <v>1294</v>
          </cell>
          <cell r="B1295" t="str">
            <v>kein Unterdach lt. ÖNORM B 4119 erforderlich</v>
          </cell>
          <cell r="C1295" t="str">
            <v>no underlay according to ÖNORM B 4119 required</v>
          </cell>
          <cell r="D1295" t="str">
            <v>pas d’écran de sous-toiture obligatoire (conformément à la norme autrichienne ÖNORM B 4119)</v>
          </cell>
          <cell r="P1295" t="str">
            <v>kein Unterdach lt. ÖNORM B 4119 erforderlich</v>
          </cell>
        </row>
        <row r="1296">
          <cell r="A1296">
            <v>1295</v>
          </cell>
          <cell r="B1296" t="str">
            <v>KLEINFORMAT</v>
          </cell>
          <cell r="C1296" t="str">
            <v>SMALL-FORMAT PRODUCTS</v>
          </cell>
          <cell r="D1296" t="str">
            <v>PETITS FORMATS</v>
          </cell>
          <cell r="P1296" t="str">
            <v>KLEINFORMAT</v>
          </cell>
        </row>
        <row r="1297">
          <cell r="A1297">
            <v>1296</v>
          </cell>
          <cell r="B1297" t="str">
            <v>nicht diffusionsoffen</v>
          </cell>
          <cell r="C1297" t="str">
            <v>not breathable</v>
          </cell>
          <cell r="D1297" t="str">
            <v>non perméable à la diffusion</v>
          </cell>
          <cell r="P1297" t="str">
            <v>nicht diffusionsoffen</v>
          </cell>
        </row>
        <row r="1298">
          <cell r="A1298">
            <v>1297</v>
          </cell>
          <cell r="B1298" t="str">
            <v>regensicher</v>
          </cell>
          <cell r="C1298" t="str">
            <v>rainproof</v>
          </cell>
          <cell r="D1298" t="str">
            <v>résistance à la pénétration d’eau</v>
          </cell>
          <cell r="P1298" t="str">
            <v>regensicher</v>
          </cell>
        </row>
        <row r="1299">
          <cell r="A1299">
            <v>1298</v>
          </cell>
          <cell r="B1299" t="str">
            <v>Übersicht:</v>
          </cell>
          <cell r="C1299" t="str">
            <v>Overview:</v>
          </cell>
          <cell r="D1299" t="str">
            <v>Aperçu :</v>
          </cell>
          <cell r="P1299" t="str">
            <v>Übersicht:</v>
          </cell>
        </row>
        <row r="1300">
          <cell r="A1300">
            <v>1299</v>
          </cell>
          <cell r="B1300" t="str">
            <v>UNTERDECKAHN (lt. ÖNORM B 4119)</v>
          </cell>
          <cell r="C1300" t="str">
            <v>ROOF UNDERLAY (according to ÖNORM B 4119)</v>
          </cell>
          <cell r="D1300" t="str">
            <v>LÉ DE SOUS-COUVERTURE (selon la norme ÖNORM B 4119)</v>
          </cell>
          <cell r="P1300" t="str">
            <v>UNTERDECKAHN (lt. ÖNORM B 4119)</v>
          </cell>
        </row>
        <row r="1301">
          <cell r="A1301">
            <v>1300</v>
          </cell>
          <cell r="B1301" t="str">
            <v>UNTERDECKBAHN (Mindestqualität)</v>
          </cell>
          <cell r="P1301" t="str">
            <v>UNTERDECKBAHN (Mindestqualität)</v>
          </cell>
        </row>
        <row r="1302">
          <cell r="A1302">
            <v>1301</v>
          </cell>
          <cell r="B1302" t="str">
            <v>PREFA_Details_Dach_Dachschindel_181203</v>
          </cell>
          <cell r="C1302" t="str">
            <v>PREFA_details_roof_shingle_181203</v>
          </cell>
          <cell r="D1302" t="str">
            <v>PREFA_détails_toiture_BARDEAU_181203</v>
          </cell>
          <cell r="E1302" t="str">
            <v>PREFA_Details_Dach_Dachschindel_181203</v>
          </cell>
          <cell r="F1302" t="str">
            <v>PREFA_Details_Dach_Dachschindel_181203</v>
          </cell>
          <cell r="G1302" t="str">
            <v>PREFA_Details_Dach_Dachschindel_181203</v>
          </cell>
          <cell r="H1302" t="str">
            <v>PREFA_Details_Dach_Dachschindel_181203</v>
          </cell>
          <cell r="I1302" t="str">
            <v>PREFA_Details_Dach_Dachschindel_181203</v>
          </cell>
          <cell r="J1302" t="str">
            <v>PREFA_Details_Dach_Dachschindel_181203</v>
          </cell>
          <cell r="K1302" t="str">
            <v>PREFA_Details_Dach_Dachschindel_181203</v>
          </cell>
          <cell r="L1302" t="str">
            <v>PREFA_Details_Dach_Dachschindel_181203</v>
          </cell>
          <cell r="M1302" t="str">
            <v>PREFA_Details_Dach_Dachschindel_181203</v>
          </cell>
          <cell r="N1302" t="str">
            <v>PREFA_Details_Dach_Dachschindel_181203</v>
          </cell>
          <cell r="O1302" t="str">
            <v>PREFA_Details_Dach_Dachschindel_181203</v>
          </cell>
          <cell r="P1302" t="str">
            <v>PREFA_Details_Dach_Dachschindel_181203</v>
          </cell>
        </row>
        <row r="1303">
          <cell r="A1303">
            <v>1302</v>
          </cell>
          <cell r="B1303" t="str">
            <v>SCHNEESTOPPER – VERLEGESCHEMA S1</v>
          </cell>
          <cell r="C1303" t="str">
            <v>snow guards – installation diagram S1</v>
          </cell>
          <cell r="D1303" t="str">
            <v>arrêt de neige — schéma de pose S1</v>
          </cell>
          <cell r="F1303" t="str">
            <v>Boční napojení na stěnu s zásuvnou krycí lištou S1</v>
          </cell>
          <cell r="P1303" t="str">
            <v>SCHNEESTOPPER – VERLEGESCHEMA S1</v>
          </cell>
        </row>
        <row r="1304">
          <cell r="A1304">
            <v>1303</v>
          </cell>
          <cell r="B1304" t="str">
            <v>SCHNEESTOPPER – VERLEGESCHEMA S2</v>
          </cell>
          <cell r="C1304" t="str">
            <v>snow guards – installation diagram S2</v>
          </cell>
          <cell r="D1304" t="str">
            <v>arrêt de neige — schéma de pose S2</v>
          </cell>
          <cell r="F1304" t="str">
            <v>Boční napojení na stěnu s zásuvnou krycí lištou S2</v>
          </cell>
          <cell r="P1304" t="str">
            <v>SCHNEESTOPPER – VERLEGESCHEMA S2</v>
          </cell>
        </row>
        <row r="1305">
          <cell r="A1305">
            <v>1304</v>
          </cell>
          <cell r="B1305" t="str">
            <v>SCHNEESTOPPER – VERLEGESCHEMA S3</v>
          </cell>
          <cell r="C1305" t="str">
            <v>snow guards – installation diagram S3</v>
          </cell>
          <cell r="D1305" t="str">
            <v>arrêt de neige — schéma de pose S3</v>
          </cell>
          <cell r="F1305" t="str">
            <v>Boční napojení na stěnu s zásuvnou krycí lištou S3</v>
          </cell>
          <cell r="P1305" t="str">
            <v>SCHNEESTOPPER – VERLEGESCHEMA S3</v>
          </cell>
        </row>
        <row r="1306">
          <cell r="A1306">
            <v>1305</v>
          </cell>
          <cell r="B1306" t="str">
            <v>Verlegeschema S1 (2,5 Stk./m² – ersten beiden Reihen durchgehend)</v>
          </cell>
          <cell r="C1306" t="str">
            <v>Installation diagram S1 (2,5  per m² — must be installed along the first two rows)</v>
          </cell>
          <cell r="D1306" t="str">
            <v>Schéma de pose S1 (2,5 arrêts de neige par m² ; monter les arrêts de neige sans interruption sur toute la longueur des deux premières rangées)</v>
          </cell>
          <cell r="F1306" t="str">
            <v>Schema rozmístění S1 (2,5 ks/m2 - první dvě řady průběžně)</v>
          </cell>
          <cell r="P1306" t="str">
            <v>Verlegeschema S1 (2,5 Stk./m² – ersten beiden Reihen durchgehend)</v>
          </cell>
        </row>
        <row r="1307">
          <cell r="A1307">
            <v>1306</v>
          </cell>
          <cell r="B1307" t="str">
            <v>Verlegeschema S2 (5 Stk./m² – ersten beiden Reihen durchgehend)</v>
          </cell>
          <cell r="C1307" t="str">
            <v>installation diagram S2 (5 pc. per m²; must be installed along the first two rows)</v>
          </cell>
          <cell r="D1307" t="str">
            <v>Schéma de pose S2 (5 arrêts de neige par m² ; monter les arrêts de neige sans interruption sur toute la longueur des deux premières rangées)</v>
          </cell>
          <cell r="F1307" t="str">
            <v>Schema rozmístění S2 (5 ks/m2 - první dvě řady průběžně)</v>
          </cell>
          <cell r="P1307" t="str">
            <v>Verlegeschema S2 (5 Stk./m² – ersten beiden Reihen durchgehend)</v>
          </cell>
        </row>
        <row r="1308">
          <cell r="A1308">
            <v>1307</v>
          </cell>
          <cell r="B1308" t="str">
            <v>Verlegeschema S3 (10 Stk./m²)</v>
          </cell>
          <cell r="C1308" t="str">
            <v>installation diagram S3 (10 pc. per m²)</v>
          </cell>
          <cell r="D1308" t="str">
            <v>schéma de pose S3 (10 arrêts de neige par m²)</v>
          </cell>
          <cell r="F1308" t="str">
            <v>Schema rozmístění S3 (10 ks/m2)</v>
          </cell>
          <cell r="P1308" t="str">
            <v>Verlegeschema S3 (10 Stk./m²)</v>
          </cell>
        </row>
        <row r="1309">
          <cell r="A1309">
            <v>1308</v>
          </cell>
          <cell r="B1309" t="str">
            <v>PREFA_Details_Dach_DACHSCHINDEL DS.19_190131</v>
          </cell>
          <cell r="C1309" t="str">
            <v>PREFA_details_roof_DS.19 shingle_190131</v>
          </cell>
          <cell r="D1309" t="str">
            <v>PREFA_détails_toiture_BARDEAU DS.19_190131</v>
          </cell>
          <cell r="E1309" t="str">
            <v>PREFA_Details_Dach_DS.19_190131</v>
          </cell>
          <cell r="F1309" t="str">
            <v>PREFA_Details_Dach_DS.19_190131</v>
          </cell>
          <cell r="G1309" t="str">
            <v>PREFA_Details_Dach_DS.19_190131</v>
          </cell>
          <cell r="H1309" t="str">
            <v>PREFA_Details_Dach_DS.19_190131</v>
          </cell>
          <cell r="I1309" t="str">
            <v>PREFA_Details_Dach_DS.19_190131</v>
          </cell>
          <cell r="J1309" t="str">
            <v>PREFA_Details_Dach_DS.19_190131</v>
          </cell>
          <cell r="K1309" t="str">
            <v>PREFA_Details_Dach_DS.19_190131</v>
          </cell>
          <cell r="L1309" t="str">
            <v>PREFA_Details_Dach_DS.19_190131</v>
          </cell>
          <cell r="M1309" t="str">
            <v>PREFA_Details_Dach_DS.19_190131</v>
          </cell>
          <cell r="N1309" t="str">
            <v>PREFA_Details_Dach_DS.19_190131</v>
          </cell>
          <cell r="O1309" t="str">
            <v>PREFA_Details_Dach_DS.19_190131</v>
          </cell>
          <cell r="P1309" t="str">
            <v>PREFA_Details_Dach_DACHSCHINDEL DS.19_190131</v>
          </cell>
        </row>
        <row r="1310">
          <cell r="A1310">
            <v>1309</v>
          </cell>
          <cell r="B1310" t="str">
            <v>Entlüftung über Froschmaulluken (für Dachschindel DS.19)</v>
          </cell>
          <cell r="C1310" t="str">
            <v xml:space="preserve">ventilation for shingles DS.19 via frog-mouth vents </v>
          </cell>
          <cell r="D1310" t="str">
            <v>ventilation par chatières (pour bardeaux DS.19)</v>
          </cell>
          <cell r="F1310" t="str">
            <v>odvětrání odvětrávací haubnou u FALCOVANÉHO ŠINDELU DS.19</v>
          </cell>
          <cell r="P1310" t="str">
            <v>Entlüftung über Froschmaulluken (für Dachschindel DS.19)</v>
          </cell>
        </row>
        <row r="1311">
          <cell r="A1311">
            <v>1310</v>
          </cell>
          <cell r="B1311" t="str">
            <v>Saumstreifen für Dachschindel DS.19</v>
          </cell>
          <cell r="C1311" t="str">
            <v>edge cleat strip for shingle DS.19</v>
          </cell>
          <cell r="D1311" t="str">
            <v>bande de départ pour bardeau DS.19</v>
          </cell>
          <cell r="F1311" t="str">
            <v>podkladní pás pro FALCOVANÝ ŠINDEL DS.19</v>
          </cell>
          <cell r="P1311" t="str">
            <v>Saumstreifen für Dachschindel DS.19</v>
          </cell>
        </row>
        <row r="1312">
          <cell r="A1312">
            <v>1311</v>
          </cell>
          <cell r="B1312" t="str">
            <v>SCHNEESTOPPER – VERLEGESCHEMA DS.19 1</v>
          </cell>
          <cell r="C1312" t="str">
            <v>snow guards – installation diagram DS.19 1</v>
          </cell>
          <cell r="D1312" t="str">
            <v>arrêt de neige — schéma de pose DS.19 1</v>
          </cell>
          <cell r="F1312" t="str">
            <v>Boční napojení na stěnu s zásuvnou krycí lištou DS.19 1</v>
          </cell>
          <cell r="P1312" t="str">
            <v>SCHNEESTOPPER – VERLEGESCHEMA DS.19 1</v>
          </cell>
        </row>
        <row r="1313">
          <cell r="A1313">
            <v>1312</v>
          </cell>
          <cell r="B1313" t="str">
            <v>SCHNEESTOPPER – VERLEGESCHEMA DS.19 2</v>
          </cell>
          <cell r="C1313" t="str">
            <v>snow guards – installation diagram DS.19 2</v>
          </cell>
          <cell r="D1313" t="str">
            <v>arrêt de neige — schéma de pose DS.19 2</v>
          </cell>
          <cell r="F1313" t="str">
            <v>Boční napojení na stěnu s zásuvnou krycí lištou DS.19 2</v>
          </cell>
          <cell r="P1313" t="str">
            <v>SCHNEESTOPPER – VERLEGESCHEMA DS.19 2</v>
          </cell>
        </row>
        <row r="1314">
          <cell r="A1314">
            <v>1313</v>
          </cell>
          <cell r="B1314" t="str">
            <v>SCHNEESTOPPER – VERLEGESCHEMA DS.19 3</v>
          </cell>
          <cell r="C1314" t="str">
            <v>snow guards – installation diagram DS.19 3</v>
          </cell>
          <cell r="D1314" t="str">
            <v>arrêt de neige — schéma de pose DS.19 3</v>
          </cell>
          <cell r="F1314" t="str">
            <v>Boční napojení na stěnu s zásuvnou krycí lištou DS.19 3</v>
          </cell>
          <cell r="P1314" t="str">
            <v>SCHNEESTOPPER – VERLEGESCHEMA DS.19 3</v>
          </cell>
        </row>
        <row r="1315">
          <cell r="A1315">
            <v>1314</v>
          </cell>
          <cell r="B1315" t="str">
            <v>Verlegeschema DS.19 1 (2 Stk./m² – ersten beiden Reihen durchgehend)</v>
          </cell>
          <cell r="C1315" t="str">
            <v>Installation diagram DS.19 1 (2  per m² — must be installed along the first two rows)</v>
          </cell>
          <cell r="D1315" t="str">
            <v>Schéma de pose DS.19 1 (2 arrêts de neige par m² ; monter les arrêts de neige sans interruption sur toute la longueur des deux premières rangées)</v>
          </cell>
          <cell r="F1315" t="str">
            <v>Schema rozmístění DS.19 1 (2 ks/m2 - první dvě řady průběžně)</v>
          </cell>
          <cell r="P1315" t="str">
            <v>Verlegeschema DS.19 1 (2 Stk./m² – ersten beiden Reihen durchgehend)</v>
          </cell>
        </row>
        <row r="1316">
          <cell r="A1316">
            <v>1315</v>
          </cell>
          <cell r="B1316" t="str">
            <v>Verlegeschema DS.19 2 (4 Stk./m² – ersten beiden Reihen durchgehend)</v>
          </cell>
          <cell r="C1316" t="str">
            <v>installation diagram DS.19 2 (4 pc. per m²; must be installed along the first two rows)</v>
          </cell>
          <cell r="D1316" t="str">
            <v>Schéma de pose DS.19 2 (4 arrêts de neige par m² ; monter les arrêts de neige sans interruption sur toute la longueur des deux premières rangées)</v>
          </cell>
          <cell r="F1316" t="str">
            <v>Schema rozmístění DS.19 2 (4 ks/m2 - první dvě řady průběžně)</v>
          </cell>
          <cell r="P1316" t="str">
            <v>Verlegeschema DS.19 2 (4 Stk./m² – ersten beiden Reihen durchgehend)</v>
          </cell>
        </row>
        <row r="1317">
          <cell r="A1317">
            <v>1316</v>
          </cell>
          <cell r="B1317" t="str">
            <v>Verlegeschema DS.19 3 (8 Stk./m²)</v>
          </cell>
          <cell r="C1317" t="str">
            <v>installation diagram DS.19 3 (8 pc. per m²)</v>
          </cell>
          <cell r="D1317" t="str">
            <v>schéma de pose DS.19 3 (8 arrêts de neige par m²)</v>
          </cell>
          <cell r="F1317" t="str">
            <v>Schema rozmístění DS.19 3 (8 ks/m2)</v>
          </cell>
          <cell r="P1317" t="str">
            <v>Verlegeschema DS.19 3 (8 Stk./m²)</v>
          </cell>
        </row>
        <row r="1318">
          <cell r="A1318">
            <v>1317</v>
          </cell>
          <cell r="B1318" t="str">
            <v>020205_AT_Details_Dach DR29x29_PREFA_2021-Q1</v>
          </cell>
          <cell r="C1318" t="str">
            <v>020205_AT_Details_Dach DR29x29_PREFA_2021-Q1</v>
          </cell>
          <cell r="D1318" t="str">
            <v>020205_AT_Details_Dach DR29x29_PREFA_2021-Q1</v>
          </cell>
          <cell r="E1318" t="str">
            <v>020205_AT_Details_Dach DR29x29_PREFA_2021-Q1</v>
          </cell>
          <cell r="F1318" t="str">
            <v>020205_AT_Details_Dach DR29x29_PREFA_2021-Q1</v>
          </cell>
          <cell r="G1318" t="str">
            <v>020205_AT_Details_Dach DR29x29_PREFA_2021-Q1</v>
          </cell>
          <cell r="H1318" t="str">
            <v>020205_AT_Details_Dach DR29x29_PREFA_2021-Q1</v>
          </cell>
          <cell r="I1318" t="str">
            <v>020205_AT_Details_Dach DR29x29_PREFA_2021-Q1</v>
          </cell>
          <cell r="J1318" t="str">
            <v>020205_AT_Details_Dach DR29x29_PREFA_2021-Q1</v>
          </cell>
          <cell r="K1318" t="str">
            <v>020205_AT_Details_Dach DR29x29_PREFA_2021-Q1</v>
          </cell>
          <cell r="L1318" t="str">
            <v>020205_AT_Details_Dach DR29x29_PREFA_2021-Q1</v>
          </cell>
          <cell r="M1318" t="str">
            <v>020205_AT_Details_Dach DR29x29_PREFA_2021-Q1</v>
          </cell>
          <cell r="N1318" t="str">
            <v>020205_AT_Details_Dach DR29x29_PREFA_2021-Q1</v>
          </cell>
          <cell r="O1318" t="str">
            <v>020205_AT_Details_Dach DR29x29_PREFA_2021-Q1</v>
          </cell>
          <cell r="P1318" t="str">
            <v>020205_AT_Details_Dach DR29x29_PREFA_2021-Q1</v>
          </cell>
        </row>
        <row r="1319">
          <cell r="A1319">
            <v>1318</v>
          </cell>
          <cell r="B1319" t="str">
            <v>SCHNEESTOPPER – VERLEGESCHEMA DR29 1</v>
          </cell>
          <cell r="C1319" t="str">
            <v>snow guards – installation diagram DR29 1</v>
          </cell>
          <cell r="D1319" t="str">
            <v>arrêt de neige — schéma de pose DR29 1</v>
          </cell>
          <cell r="F1319" t="str">
            <v>Boční napojení na stěnu s zásuvnou krycí lištou DR29 1</v>
          </cell>
          <cell r="P1319" t="str">
            <v>SCHNEESTOPPER – VERLEGESCHEMA DR29 1</v>
          </cell>
        </row>
        <row r="1320">
          <cell r="A1320">
            <v>1319</v>
          </cell>
          <cell r="B1320" t="str">
            <v>SCHNEESTOPPER – VERLEGESCHEMA DR29 2</v>
          </cell>
          <cell r="C1320" t="str">
            <v>snow guards – installation diagram DR29 2</v>
          </cell>
          <cell r="D1320" t="str">
            <v>arrêt de neige — schéma de pose DR29 2</v>
          </cell>
          <cell r="F1320" t="str">
            <v>Boční napojení na stěnu s zásuvnou krycí lištou DR29 2</v>
          </cell>
          <cell r="P1320" t="str">
            <v>SCHNEESTOPPER – VERLEGESCHEMA DR29 2</v>
          </cell>
        </row>
        <row r="1321">
          <cell r="A1321">
            <v>1320</v>
          </cell>
          <cell r="B1321" t="str">
            <v>SCHNEESTOPPER – VERLEGESCHEMA DR29 3</v>
          </cell>
          <cell r="C1321" t="str">
            <v>snow guards – installation diagram DR29 3</v>
          </cell>
          <cell r="D1321" t="str">
            <v>arrêt de neige — schéma de pose DR29 3</v>
          </cell>
          <cell r="F1321" t="str">
            <v>Boční napojení na stěnu s zásuvnou krycí lištou DR29 3</v>
          </cell>
          <cell r="P1321" t="str">
            <v>SCHNEESTOPPER – VERLEGESCHEMA DR29 3</v>
          </cell>
        </row>
        <row r="1322">
          <cell r="A1322">
            <v>1321</v>
          </cell>
          <cell r="B1322" t="str">
            <v>Verlegeschema DR29 1 (3 Stk./m² – ersten beiden Reihen durchgehend)</v>
          </cell>
          <cell r="C1322" t="str">
            <v>Installation diagram DR29 1 (3  per m² — must be installed along the first two rows)</v>
          </cell>
          <cell r="D1322" t="str">
            <v>Schéma de pose DR29 1 (3 arrêts de neige par m² ; monter les arrêts de neige sans interruption sur toute la longueur des deux premières rangées)</v>
          </cell>
          <cell r="F1322" t="str">
            <v>Schema rozmístění DR29 1 (3 ks/m2 - první dvě řady průběžně)</v>
          </cell>
          <cell r="P1322" t="str">
            <v>Verlegeschema DR29 1 (3 Stk./m² – ersten beiden Reihen durchgehend)</v>
          </cell>
        </row>
        <row r="1323">
          <cell r="A1323">
            <v>1322</v>
          </cell>
          <cell r="B1323" t="str">
            <v>Verlegeschema DR29 2 (6 Stk./m² – ersten beiden Reihen durchgehend)</v>
          </cell>
          <cell r="C1323" t="str">
            <v>installation diagram DR29 2 (6 pc. per m²; must be installed along the first two rows)</v>
          </cell>
          <cell r="D1323" t="str">
            <v>Schéma de pose DR29 2 (6 arrêts de neige par m² ; monter les arrêts de neige sans interruption sur toute la longueur des deux premières rangées)</v>
          </cell>
          <cell r="F1323" t="str">
            <v>Schema rozmístění DR29 2 (6 ks/m2 - první dvě řady průběžně)</v>
          </cell>
          <cell r="P1323" t="str">
            <v>Verlegeschema DR29 2 (6 Stk./m² – ersten beiden Reihen durchgehend)</v>
          </cell>
        </row>
        <row r="1324">
          <cell r="A1324">
            <v>1323</v>
          </cell>
          <cell r="B1324" t="str">
            <v>Verlegeschema DR29 3 (12 Stk./m²)</v>
          </cell>
          <cell r="C1324" t="str">
            <v>installation diagram DR29 3 (12 pc. per m²)</v>
          </cell>
          <cell r="D1324" t="str">
            <v>schéma de pose DR29 3 (12 arrêts de neige par m²)</v>
          </cell>
          <cell r="F1324" t="str">
            <v>Schema rozmístění DR29 3 (12 ks/m2)</v>
          </cell>
          <cell r="P1324" t="str">
            <v>Verlegeschema DR29 3 (12 Stk./m²)</v>
          </cell>
        </row>
        <row r="1325">
          <cell r="A1325">
            <v>1324</v>
          </cell>
          <cell r="B1325" t="str">
            <v>020206_AT_Details_Dach DR44x44_PREFA_2021-Q1</v>
          </cell>
          <cell r="C1325" t="str">
            <v>020206_AT_Details_Dach DR44x44_PREFA_2021-Q1</v>
          </cell>
          <cell r="D1325" t="str">
            <v>020206_AT_Details_Dach DR44x44_PREFA_2021-Q1</v>
          </cell>
          <cell r="E1325" t="str">
            <v>020206_AT_Details_Dach DR44x44_PREFA_2021-Q1</v>
          </cell>
          <cell r="F1325" t="str">
            <v>020206_AT_Details_Dach DR44x44_PREFA_2021-Q1</v>
          </cell>
          <cell r="G1325" t="str">
            <v>020206_AT_Details_Dach DR44x44_PREFA_2021-Q1</v>
          </cell>
          <cell r="H1325" t="str">
            <v>020206_AT_Details_Dach DR44x44_PREFA_2021-Q1</v>
          </cell>
          <cell r="I1325" t="str">
            <v>020206_AT_Details_Dach DR44x44_PREFA_2021-Q1</v>
          </cell>
          <cell r="J1325" t="str">
            <v>020206_AT_Details_Dach DR44x44_PREFA_2021-Q1</v>
          </cell>
          <cell r="K1325" t="str">
            <v>020206_AT_Details_Dach DR44x44_PREFA_2021-Q1</v>
          </cell>
          <cell r="L1325" t="str">
            <v>020206_AT_Details_Dach DR44x44_PREFA_2021-Q1</v>
          </cell>
          <cell r="M1325" t="str">
            <v>020206_AT_Details_Dach DR44x44_PREFA_2021-Q1</v>
          </cell>
          <cell r="N1325" t="str">
            <v>020206_AT_Details_Dach DR44x44_PREFA_2021-Q1</v>
          </cell>
          <cell r="O1325" t="str">
            <v>020206_AT_Details_Dach DR44x44_PREFA_2021-Q1</v>
          </cell>
          <cell r="P1325" t="str">
            <v>020206_AT_Details_Dach DR44x44_PREFA_2021-Q1</v>
          </cell>
        </row>
        <row r="1326">
          <cell r="A1326">
            <v>1325</v>
          </cell>
          <cell r="B1326" t="str">
            <v>SCHNEESTOPPER – VERLEGESCHEMA DR44 1</v>
          </cell>
          <cell r="C1326" t="str">
            <v>snow guards – installation diagram DR44 1</v>
          </cell>
          <cell r="D1326" t="str">
            <v>arrêt de neige — schéma de pose DR44 1</v>
          </cell>
          <cell r="F1326" t="str">
            <v>Boční napojení na stěnu s zásuvnou krycí lištou DR44 1</v>
          </cell>
          <cell r="P1326" t="str">
            <v>SCHNEESTOPPER – VERLEGESCHEMA DR44 1</v>
          </cell>
        </row>
        <row r="1327">
          <cell r="A1327">
            <v>1326</v>
          </cell>
          <cell r="B1327" t="str">
            <v>SCHNEESTOPPER – VERLEGESCHEMA DR44 2</v>
          </cell>
          <cell r="C1327" t="str">
            <v>snow guards – installation diagram DR44 2</v>
          </cell>
          <cell r="D1327" t="str">
            <v>arrêt de neige — schéma de pose DR44 2</v>
          </cell>
          <cell r="F1327" t="str">
            <v>Boční napojení na stěnu s zásuvnou krycí lištou DR44 2</v>
          </cell>
          <cell r="P1327" t="str">
            <v>SCHNEESTOPPER – VERLEGESCHEMA DR44 2</v>
          </cell>
        </row>
        <row r="1328">
          <cell r="A1328">
            <v>1327</v>
          </cell>
          <cell r="B1328" t="str">
            <v>SCHNEESTOPPER – VERLEGESCHEMA DR44 3</v>
          </cell>
          <cell r="C1328" t="str">
            <v>snow guards – installation diagram DR44 3</v>
          </cell>
          <cell r="D1328" t="str">
            <v>arrêt de neige — schéma de pose DR44 3</v>
          </cell>
          <cell r="F1328" t="str">
            <v>Boční napojení na stěnu s zásuvnou krycí lištou DR44 3</v>
          </cell>
          <cell r="P1328" t="str">
            <v>SCHNEESTOPPER – VERLEGESCHEMA DR44 3</v>
          </cell>
        </row>
        <row r="1329">
          <cell r="A1329">
            <v>1328</v>
          </cell>
          <cell r="B1329" t="str">
            <v>Verlegeschema DR44 1 (1,3 Stk./m² – ersten beiden Reihen durchgehend)</v>
          </cell>
          <cell r="C1329" t="str">
            <v>Installation diagram DR44 1 (1,3  per m² — must be installed along the first two rows)</v>
          </cell>
          <cell r="D1329" t="str">
            <v>Schéma de pose DR44 1 (1,3 arrêts de neige par m² ; monter les arrêts de neige sans interruption sur toute la longueur des deux premières rangées)</v>
          </cell>
          <cell r="F1329" t="str">
            <v>Schema rozmístění DR44 1 (1,3 ks/m2 - první dvě řady průběžně)</v>
          </cell>
          <cell r="P1329" t="str">
            <v>Verlegeschema DR44 1 (1,3 Stk./m² – ersten beiden Reihen durchgehend)</v>
          </cell>
        </row>
        <row r="1330">
          <cell r="A1330">
            <v>1329</v>
          </cell>
          <cell r="B1330" t="str">
            <v>Verlegeschema DR44 2 (2,6 Stk./m² – ersten beiden Reihen durchgehend)</v>
          </cell>
          <cell r="C1330" t="str">
            <v>installation diagram DR44 2 (2,6 pc. per m²; must be installed along the first two rows)</v>
          </cell>
          <cell r="D1330" t="str">
            <v>Schéma de pose DR44 2 (2,6 arrêts de neige par m² ; monter les arrêts de neige sans interruption sur toute la longueur des deux premières rangées)</v>
          </cell>
          <cell r="F1330" t="str">
            <v>Schema rozmístění DR44 2 (2,6 ks/m2 - první dvě řady průběžně)</v>
          </cell>
          <cell r="P1330" t="str">
            <v>Verlegeschema DR44 2 (2,6 Stk./m² – ersten beiden Reihen durchgehend)</v>
          </cell>
        </row>
        <row r="1331">
          <cell r="A1331">
            <v>1330</v>
          </cell>
          <cell r="B1331" t="str">
            <v>Verlegeschema DR44 3 (5,2 Stk./m²)</v>
          </cell>
          <cell r="C1331" t="str">
            <v>installation diagram DR44 3 (5,2 pc. per m²)</v>
          </cell>
          <cell r="D1331" t="str">
            <v>schéma de pose DR44 3 (5,2 arrêts de neige par m²)</v>
          </cell>
          <cell r="F1331" t="str">
            <v>Schema rozmístění DR44 3 (5,2 ks/m2)</v>
          </cell>
          <cell r="P1331" t="str">
            <v>Verlegeschema DR44 3 (5,2 Stk./m²)</v>
          </cell>
        </row>
        <row r="1332">
          <cell r="A1332">
            <v>1331</v>
          </cell>
          <cell r="B1332" t="str">
            <v>020202_AT_Details_Dach FX.12_PREFA_2021-Q1</v>
          </cell>
          <cell r="C1332" t="str">
            <v>020202_AT_Details_Dach FX.12_PREFA_2021-Q1</v>
          </cell>
          <cell r="D1332" t="str">
            <v>020202_AT_Details_Dach FX.12_PREFA_2021-Q1</v>
          </cell>
          <cell r="E1332" t="str">
            <v>020202_AT_Details_Dach FX.12_PREFA_2021-Q1</v>
          </cell>
          <cell r="F1332" t="str">
            <v>020202_AT_Details_Dach FX.12_PREFA_2021-Q1</v>
          </cell>
          <cell r="G1332" t="str">
            <v>020202_AT_Details_Dach FX.12_PREFA_2021-Q1</v>
          </cell>
          <cell r="H1332" t="str">
            <v>020202_AT_Details_Dach FX.12_PREFA_2021-Q1</v>
          </cell>
          <cell r="I1332" t="str">
            <v>020202_AT_Details_Dach FX.12_PREFA_2021-Q1</v>
          </cell>
          <cell r="J1332" t="str">
            <v>020202_AT_Details_Dach FX.12_PREFA_2021-Q1</v>
          </cell>
          <cell r="K1332" t="str">
            <v>020202_AT_Details_Dach FX.12_PREFA_2021-Q1</v>
          </cell>
          <cell r="L1332" t="str">
            <v>020202_AT_Details_Dach FX.12_PREFA_2021-Q1</v>
          </cell>
          <cell r="M1332" t="str">
            <v>020202_AT_Details_Dach FX.12_PREFA_2021-Q1</v>
          </cell>
          <cell r="N1332" t="str">
            <v>020202_AT_Details_Dach FX.12_PREFA_2021-Q1</v>
          </cell>
          <cell r="O1332" t="str">
            <v>020202_AT_Details_Dach FX.12_PREFA_2021-Q1</v>
          </cell>
          <cell r="P1332" t="str">
            <v>020202_AT_Details_Dach FX.12_PREFA_2021-Q1</v>
          </cell>
        </row>
        <row r="1333">
          <cell r="A1333">
            <v>1332</v>
          </cell>
          <cell r="B1333" t="str">
            <v>SCHNEESTOPPER – VERLEGESCHEMA FX.12 1</v>
          </cell>
          <cell r="C1333" t="str">
            <v>snow guards – installation diagram FX.12 1</v>
          </cell>
          <cell r="D1333" t="str">
            <v>arrêt de neige — schéma de pose FX.12 1</v>
          </cell>
          <cell r="F1333" t="str">
            <v>Boční napojení na stěnu s zásuvnou krycí lištou FX.12 1</v>
          </cell>
          <cell r="P1333" t="str">
            <v>SCHNEESTOPPER – VERLEGESCHEMA FX.12 1</v>
          </cell>
        </row>
        <row r="1334">
          <cell r="A1334">
            <v>1333</v>
          </cell>
          <cell r="B1334" t="str">
            <v>SCHNEESTOPPER – VERLEGESCHEMA FX.12 2</v>
          </cell>
          <cell r="C1334" t="str">
            <v>snow guards – installation diagram FX.12 2</v>
          </cell>
          <cell r="D1334" t="str">
            <v>arrêt de neige — schéma de pose FX.12 2</v>
          </cell>
          <cell r="F1334" t="str">
            <v>Boční napojení na stěnu s zásuvnou krycí lištou FX.12 2</v>
          </cell>
          <cell r="P1334" t="str">
            <v>SCHNEESTOPPER – VERLEGESCHEMA FX.12 2</v>
          </cell>
        </row>
        <row r="1335">
          <cell r="A1335">
            <v>1334</v>
          </cell>
          <cell r="B1335" t="str">
            <v>SCHNEESTOPPER – VERLEGESCHEMA FX.12 3</v>
          </cell>
          <cell r="C1335" t="str">
            <v>snow guards – installation diagram FX.12 3</v>
          </cell>
          <cell r="D1335" t="str">
            <v>arrêt de neige — schéma de pose FX.12 3</v>
          </cell>
          <cell r="F1335" t="str">
            <v>Boční napojení na stěnu s zásuvnou krycí lištou FX.12 3</v>
          </cell>
          <cell r="P1335" t="str">
            <v>SCHNEESTOPPER – VERLEGESCHEMA FX.12 3</v>
          </cell>
        </row>
        <row r="1336">
          <cell r="A1336">
            <v>1335</v>
          </cell>
          <cell r="B1336" t="str">
            <v>Verlegeschema FX.12 1 (1,7 Stk./m² – ersten beiden Reihen durchgehend)</v>
          </cell>
          <cell r="C1336" t="str">
            <v>Installation diagram FX.12 1 (1,7  per m² — must be installed along the first two rows)</v>
          </cell>
          <cell r="D1336" t="str">
            <v>Schéma de pose FX.12 1 (1,7 arrêts de neige par m² ; monter les arrêts de neige sans interruption sur toute la longueur des deux premières rangées)</v>
          </cell>
          <cell r="F1336" t="str">
            <v>Schema rozmístění FX.12 1 (1,7 ks/m2 - první dvě řady průběžně)</v>
          </cell>
          <cell r="P1336" t="str">
            <v>Verlegeschema FX.12 1 (1,7 Stk./m² – ersten beiden Reihen durchgehend)</v>
          </cell>
        </row>
        <row r="1337">
          <cell r="A1337">
            <v>1336</v>
          </cell>
          <cell r="B1337" t="str">
            <v>Verlegeschema FX.12 2 (3,4 Stk./m² – ersten beiden Reihen durchgehend)</v>
          </cell>
          <cell r="C1337" t="str">
            <v>installation diagram FX.12 2 (3,4 pc. per m²; must be installed along the first two rows)</v>
          </cell>
          <cell r="D1337" t="str">
            <v>Schéma de pose FX.12 2 (3,4 arrêts de neige par m² ; monter les arrêts de neige sans interruption sur toute la longueur des deux premières rangées)</v>
          </cell>
          <cell r="F1337" t="str">
            <v>Schema rozmístění FX.12 2 (3,4 ks/m2 - první dvě řady průběžně)</v>
          </cell>
          <cell r="P1337" t="str">
            <v>Verlegeschema FX.12 2 (3,4 Stk./m² – ersten beiden Reihen durchgehend)</v>
          </cell>
        </row>
        <row r="1338">
          <cell r="A1338">
            <v>1337</v>
          </cell>
          <cell r="B1338" t="str">
            <v>Verlegeschema FX.12 3 (6,8 Stk./m²)</v>
          </cell>
          <cell r="C1338" t="str">
            <v>installation diagram FX.12 3 (6,8 pc. per m²)</v>
          </cell>
          <cell r="D1338" t="str">
            <v>schéma de pose FX.12 3 (6,8 arrêts de neige par m²)</v>
          </cell>
          <cell r="F1338" t="str">
            <v>Schema rozmístění FX.12 3 (6,8 ks/m2)</v>
          </cell>
          <cell r="P1338" t="str">
            <v>Verlegeschema FX.12 3 (6,8 Stk./m²)</v>
          </cell>
        </row>
        <row r="1339">
          <cell r="A1339">
            <v>1338</v>
          </cell>
          <cell r="B1339" t="str">
            <v>Neigung der Kehle: mind. 3°</v>
          </cell>
          <cell r="C1339" t="str">
            <v>valley inclination: min. 3°</v>
          </cell>
          <cell r="D1339" t="str">
            <v>Pente de la noue : au moins 3°</v>
          </cell>
          <cell r="F1339" t="str">
            <v>sklon úžlabí min. 3°</v>
          </cell>
          <cell r="P1339" t="str">
            <v>Neigung der Kehle: mind. 3°</v>
          </cell>
        </row>
        <row r="1340">
          <cell r="A1340">
            <v>1339</v>
          </cell>
          <cell r="B1340" t="str">
            <v>Deckel</v>
          </cell>
          <cell r="C1340" t="str">
            <v>cover</v>
          </cell>
          <cell r="D1340" t="str">
            <v>couverture</v>
          </cell>
          <cell r="F1340" t="str">
            <v>Pokrýt</v>
          </cell>
          <cell r="P1340" t="str">
            <v>Deckel</v>
          </cell>
        </row>
        <row r="1341">
          <cell r="A1341">
            <v>1340</v>
          </cell>
          <cell r="B1341" t="str">
            <v>Gummidichtung</v>
          </cell>
          <cell r="C1341" t="str">
            <v>Rubber seal</v>
          </cell>
          <cell r="D1341" t="str">
            <v>joint en caoutchouc</v>
          </cell>
          <cell r="F1341" t="str">
            <v>Gumové těsnění</v>
          </cell>
          <cell r="P1341" t="str">
            <v>Gummidichtung</v>
          </cell>
        </row>
        <row r="1342">
          <cell r="A1342">
            <v>1341</v>
          </cell>
          <cell r="B1342" t="str">
            <v>Falzrichtung</v>
          </cell>
          <cell r="C1342" t="str">
            <v>direction of fold</v>
          </cell>
          <cell r="D1342" t="str">
            <v>orientation du joint</v>
          </cell>
          <cell r="F1342" t="str">
            <v>Falzrichtung</v>
          </cell>
          <cell r="P1342" t="str">
            <v>Falzrichtung</v>
          </cell>
        </row>
        <row r="1343">
          <cell r="A1343">
            <v>1342</v>
          </cell>
          <cell r="B1343" t="str">
            <v>First- und Gratausbildung (unbelüftet)</v>
          </cell>
          <cell r="C1343" t="str">
            <v>hip and ridge construction (non-ventilated)</v>
          </cell>
          <cell r="D1343" t="str">
            <v>faîtages et arêtiers (non ventilés)</v>
          </cell>
          <cell r="F1343" t="str">
            <v>HŘEBEN/NÁROŽÍ NEODVĚTRANÝ</v>
          </cell>
          <cell r="P1343" t="str">
            <v>First- und Gratausbildung (unbelüftet)</v>
          </cell>
        </row>
        <row r="1344">
          <cell r="A1344">
            <v>1343</v>
          </cell>
          <cell r="B1344" t="str">
            <v>Wandentlüftung mit Wandanschluss</v>
          </cell>
          <cell r="C1344" t="str">
            <v>wall ventilation with wall connection</v>
          </cell>
          <cell r="D1344" t="str">
            <v>ventilation murale avec raccordement de couloir latéral</v>
          </cell>
          <cell r="F1344" t="str">
            <v>ODVĚTRÁNÍ S NAPOJENÍM NA STĚNU</v>
          </cell>
          <cell r="P1344" t="str">
            <v>Wandentlüftung mit Wandanschluss</v>
          </cell>
        </row>
        <row r="1345">
          <cell r="A1345">
            <v>1344</v>
          </cell>
          <cell r="B1345" t="str">
            <v>Attika VAR 1</v>
          </cell>
          <cell r="C1345" t="str">
            <v>roof parapet VAR 1</v>
          </cell>
          <cell r="D1345" t="str">
            <v>acrotère (couronnement, coiffe) VAR 1</v>
          </cell>
          <cell r="F1345" t="str">
            <v>Attica VAR 1</v>
          </cell>
          <cell r="P1345" t="str">
            <v>Attika VAR 1</v>
          </cell>
        </row>
        <row r="1346">
          <cell r="A1346">
            <v>1345</v>
          </cell>
          <cell r="B1346" t="str">
            <v>Attika VAR 2</v>
          </cell>
          <cell r="C1346" t="str">
            <v>roof parapet VAR 2</v>
          </cell>
          <cell r="D1346" t="str">
            <v>acrotère (couronnement, coiffe) VAR 2</v>
          </cell>
          <cell r="F1346" t="str">
            <v>Attica VAR 2</v>
          </cell>
          <cell r="P1346" t="str">
            <v>Attika VAR 2</v>
          </cell>
        </row>
        <row r="1347">
          <cell r="A1347">
            <v>1346</v>
          </cell>
          <cell r="B1347" t="str">
            <v>Ortgangausbildungen</v>
          </cell>
          <cell r="C1347" t="str">
            <v>roof verge constructions</v>
          </cell>
          <cell r="D1347" t="str">
            <v>réalisation de rives</v>
          </cell>
          <cell r="F1347" t="str">
            <v>Štítové lemování</v>
          </cell>
          <cell r="P1347" t="str">
            <v>Ortgangausbildungen</v>
          </cell>
        </row>
        <row r="1348">
          <cell r="A1348">
            <v>1347</v>
          </cell>
          <cell r="B1348" t="str">
            <v>Winkelsaumausbildung</v>
          </cell>
          <cell r="C1348" t="str">
            <v>construction of an angled edge</v>
          </cell>
          <cell r="D1348" t="str">
            <v>Réalisation d’une bordure de toit pliée (bordure de toit angulaire)</v>
          </cell>
          <cell r="F1348" t="str">
            <v>Nadřímsový žlab s oplechováním římsy - PREFALZ</v>
          </cell>
          <cell r="P1348" t="str">
            <v>Winkelsaumausbildung</v>
          </cell>
        </row>
        <row r="1349">
          <cell r="A1349">
            <v>1348</v>
          </cell>
          <cell r="B1349" t="str">
            <v>Einlegerinne</v>
          </cell>
          <cell r="C1349" t="str">
            <v>inlaid gutter</v>
          </cell>
          <cell r="D1349" t="str">
            <v>gouttière encastrée</v>
          </cell>
          <cell r="F1349" t="str">
            <v>ZAATIKOVÝ ŽLAB</v>
          </cell>
          <cell r="P1349" t="str">
            <v>Einlegerinne</v>
          </cell>
        </row>
        <row r="1350">
          <cell r="A1350">
            <v>1349</v>
          </cell>
          <cell r="B1350" t="str">
            <v>Sicherheitsdachhaken SDH Industry 31</v>
          </cell>
          <cell r="C1350" t="str">
            <v>roof anchor hook SDH Industry 31</v>
          </cell>
          <cell r="D1350" t="str">
            <v>crochet de sécurité SDH Industry 31</v>
          </cell>
          <cell r="F1350" t="str">
            <v>BEZPEČNOSTNÍ HÁK SDH-INDUSTRY 31</v>
          </cell>
          <cell r="P1350" t="str">
            <v>Sicherheitsdachhaken SDH Industry 31</v>
          </cell>
        </row>
        <row r="1351">
          <cell r="A1351">
            <v>1350</v>
          </cell>
          <cell r="B1351" t="str">
            <v>Solarhalter Sunny</v>
          </cell>
          <cell r="C1351" t="str">
            <v>solar bracket Sunny</v>
          </cell>
          <cell r="D1351" t="str">
            <v>support solaire Sunny</v>
          </cell>
          <cell r="F1351" t="str">
            <v>Solární držák Sunny</v>
          </cell>
          <cell r="P1351" t="str">
            <v>Solarhalter Sunny</v>
          </cell>
        </row>
        <row r="1352">
          <cell r="A1352">
            <v>1351</v>
          </cell>
          <cell r="B1352" t="str">
            <v>Kehlenausbildung mit parallelen Doppelstehfalzbahnen</v>
          </cell>
          <cell r="C1352" t="str">
            <v>valley construction with parallel double-lock standing seam strip</v>
          </cell>
          <cell r="D1352" t="str">
            <v>pose d’une noue avec bacs parallèle à joints debout à double agrafe</v>
          </cell>
          <cell r="F1352" t="str">
            <v>Úžlabí z paralelní krytinových pásů</v>
          </cell>
          <cell r="P1352" t="str">
            <v>Kehlenausbildung mit parallelen Doppelstehfalzbahnen</v>
          </cell>
        </row>
        <row r="1353">
          <cell r="A1353">
            <v>1352</v>
          </cell>
          <cell r="B1353" t="str">
            <v>Dachknick (Variante 1)</v>
          </cell>
          <cell r="C1353" t="str">
            <v>roof break (variant 1)</v>
          </cell>
          <cell r="D1353" t="str">
            <v>ligne de bris (variante 1)</v>
          </cell>
          <cell r="F1353" t="str">
            <v>STŘEŠNÍ ZLOM VAR 1</v>
          </cell>
          <cell r="P1353" t="str">
            <v>Dachknick (Variante 1)</v>
          </cell>
        </row>
        <row r="1354">
          <cell r="A1354">
            <v>1353</v>
          </cell>
          <cell r="B1354" t="str">
            <v>Dachknick (Variante 2)</v>
          </cell>
          <cell r="C1354" t="str">
            <v>roof break (variant 2)</v>
          </cell>
          <cell r="D1354" t="str">
            <v>ligne de bris (variante 2)</v>
          </cell>
          <cell r="F1354" t="str">
            <v>STŘEŠNÍ ZLOM VAR 2</v>
          </cell>
          <cell r="P1354" t="str">
            <v>Dachknick (Variante 2)</v>
          </cell>
        </row>
        <row r="1355">
          <cell r="A1355">
            <v>1354</v>
          </cell>
          <cell r="B1355" t="str">
            <v>Dachknick (Variante 3)</v>
          </cell>
          <cell r="C1355" t="str">
            <v>roof break (variant 3)</v>
          </cell>
          <cell r="D1355" t="str">
            <v>ligne de bris (variante 3)</v>
          </cell>
          <cell r="F1355" t="str">
            <v>STŘEŠNÍ ZLOM VAR 3</v>
          </cell>
          <cell r="P1355" t="str">
            <v>Dachknick (Variante 3)</v>
          </cell>
        </row>
        <row r="1356">
          <cell r="A1356">
            <v>1355</v>
          </cell>
          <cell r="B1356" t="str">
            <v>Dachknick (Variante 4)</v>
          </cell>
          <cell r="C1356" t="str">
            <v>roof break (variant 4)</v>
          </cell>
          <cell r="D1356" t="str">
            <v>ligne de bris (variante 4)</v>
          </cell>
          <cell r="F1356" t="str">
            <v>STŘEŠNÍ ZLOM VAR 4</v>
          </cell>
          <cell r="P1356" t="str">
            <v>Dachknick (Variante 4)</v>
          </cell>
        </row>
        <row r="1357">
          <cell r="A1357">
            <v>1356</v>
          </cell>
          <cell r="B1357" t="str">
            <v>Abtreppung (ca. 2–4 mm) bei einer Dachneigung von 3° bis 7°</v>
          </cell>
          <cell r="C1357" t="str">
            <v>step work (approx. 2–4 mm) on a roof pitch of 3° to 7°</v>
          </cell>
          <cell r="D1357" t="str">
            <v>décrochement (env. 2 à 4 mm) pour une pente de toit comprise entre 3° et 7°</v>
          </cell>
          <cell r="F1357" t="str">
            <v>snížení cca 2-4 mm u sklonu 3°-7°</v>
          </cell>
          <cell r="P1357" t="str">
            <v>Abtreppung (ca. 2–4 mm) bei einer Dachneigung von 3° bis 7°</v>
          </cell>
        </row>
        <row r="1358">
          <cell r="A1358">
            <v>1357</v>
          </cell>
          <cell r="B1358" t="str">
            <v>Dichtmittel (Falzgel)</v>
          </cell>
          <cell r="C1358" t="str">
            <v>sealant (sealing gel)</v>
          </cell>
          <cell r="D1358" t="str">
            <v>garniture d’étanchéité (gel d’étanchéité pour agrafe)</v>
          </cell>
          <cell r="F1358" t="str">
            <v>těsnicí pásek (Falzgel)</v>
          </cell>
          <cell r="P1358" t="str">
            <v>Dichtmittel (Falzgel)</v>
          </cell>
        </row>
        <row r="1359">
          <cell r="A1359">
            <v>1358</v>
          </cell>
          <cell r="B1359" t="str">
            <v>Doppelstehfalz</v>
          </cell>
          <cell r="C1359" t="str">
            <v>double-lock standing seam</v>
          </cell>
          <cell r="D1359" t="str">
            <v>joint debout à double agrafe</v>
          </cell>
          <cell r="F1359" t="str">
            <v>dvojitá stojatá drážka</v>
          </cell>
          <cell r="P1359" t="str">
            <v>Doppelstehfalz</v>
          </cell>
        </row>
        <row r="1360">
          <cell r="A1360">
            <v>1359</v>
          </cell>
          <cell r="B1360" t="str">
            <v>Einlegerinne (z.B. Uginox)</v>
          </cell>
          <cell r="C1360" t="str">
            <v>gutter (Uginox)</v>
          </cell>
          <cell r="D1360" t="str">
            <v>gouttière (Uginox)</v>
          </cell>
          <cell r="F1360" t="str">
            <v>žlab (Uginox)</v>
          </cell>
          <cell r="P1360" t="str">
            <v>Einlegerinne (z.B. Uginox)</v>
          </cell>
        </row>
        <row r="1361">
          <cell r="A1361">
            <v>1360</v>
          </cell>
          <cell r="B1361" t="str">
            <v xml:space="preserve">Abtreppung (ca. 2–4 mm) bei einer Dachneigung von 3° bis 7° </v>
          </cell>
          <cell r="C1361" t="str">
            <v xml:space="preserve">step work (approx. 2–4 mm) on a roof pitch of 3° to 7° </v>
          </cell>
          <cell r="D1361" t="str">
            <v xml:space="preserve">décrochement (env. 2 à 4 mm) pour une pente de toit comprise entre 3° et 7° </v>
          </cell>
          <cell r="F1361" t="str">
            <v>snížení cca 2-4 mm u sklonů do 7°</v>
          </cell>
          <cell r="P1361" t="str">
            <v xml:space="preserve">Abtreppung (ca. 2–4 mm) bei einer Dachneigung von 3° bis 7° </v>
          </cell>
        </row>
        <row r="1362">
          <cell r="A1362">
            <v>1361</v>
          </cell>
          <cell r="B1362" t="str">
            <v>Dachneigung &gt; 7° (12 %)</v>
          </cell>
          <cell r="C1362" t="str">
            <v>roof pitch &gt; 7° (12%)</v>
          </cell>
          <cell r="D1362" t="str">
            <v>pente de toit &gt; 7° (12 %)</v>
          </cell>
          <cell r="P1362" t="str">
            <v>Dachneigung &gt; 7° (12 %)</v>
          </cell>
        </row>
        <row r="1363">
          <cell r="A1363">
            <v>1362</v>
          </cell>
          <cell r="B1363" t="str">
            <v>Dachneigung ≥ 25° (47 %)</v>
          </cell>
          <cell r="C1363" t="str">
            <v>roof pitch ≥ 25° (47%)</v>
          </cell>
          <cell r="D1363" t="str">
            <v>pente de toit ≥ 25° (47 %)</v>
          </cell>
          <cell r="P1363" t="str">
            <v>Dachneigung ≥ 25° (47 %)</v>
          </cell>
        </row>
        <row r="1364">
          <cell r="A1364">
            <v>1363</v>
          </cell>
          <cell r="B1364" t="str">
            <v>Dachneigung ≥ 3° (5,2 %)</v>
          </cell>
          <cell r="C1364" t="str">
            <v>roof pitch ≥ 3° (5.2%)</v>
          </cell>
          <cell r="D1364" t="str">
            <v>pente de toit ≥ 3° (5,2 %)</v>
          </cell>
          <cell r="P1364" t="str">
            <v>Dachneigung ≥ 3° (5,2 %)</v>
          </cell>
        </row>
        <row r="1365">
          <cell r="A1365">
            <v>1364</v>
          </cell>
          <cell r="B1365" t="str">
            <v>Ausführung ab einer Dachneigung von 7°</v>
          </cell>
          <cell r="C1365" t="str">
            <v>design from a roof pitch of 7°</v>
          </cell>
          <cell r="D1365" t="str">
            <v>mise en œuvre à partir d’une pente de toit de 7°</v>
          </cell>
          <cell r="P1365" t="str">
            <v>Ausführung ab einer Dachneigung von 7°</v>
          </cell>
        </row>
        <row r="1366">
          <cell r="A1366">
            <v>1365</v>
          </cell>
          <cell r="B1366" t="str">
            <v>Dachneigung &gt; 7° (&gt; 13 %): ohne Dichtmittel möglich</v>
          </cell>
          <cell r="C1366" t="str">
            <v>roof pitch &gt; 7° (&gt; 13%): possible without sealant</v>
          </cell>
          <cell r="D1366" t="str">
            <v>pente de toit &gt; 7° (&gt; 13 %) : réalisable sans garniture d’étanchéité</v>
          </cell>
          <cell r="P1366" t="str">
            <v>Dachneigung &gt; 7° (&gt; 13 %): ohne Dichtmittel möglich</v>
          </cell>
        </row>
        <row r="1367">
          <cell r="A1367">
            <v>1366</v>
          </cell>
          <cell r="B1367" t="str">
            <v>Dachneigung von 3° bis 7° (5–13 %): mit Dichtmittel</v>
          </cell>
          <cell r="C1367" t="str">
            <v>roof pitch from 3° to 7° (5–13%): with sealant</v>
          </cell>
          <cell r="D1367" t="str">
            <v>pente de toit comprise entre 3° et 7° (5-13 %) : avec garniture d’étanchéité</v>
          </cell>
          <cell r="P1367" t="str">
            <v>Dachneigung von 3° bis 7° (5–13 %): mit Dichtmittel</v>
          </cell>
        </row>
        <row r="1368">
          <cell r="A1368">
            <v>1367</v>
          </cell>
          <cell r="B1368" t="str">
            <v>Dachneigung &gt; 10° (18 %)</v>
          </cell>
          <cell r="C1368" t="str">
            <v>roof pitch &gt; 10° (18%)</v>
          </cell>
          <cell r="D1368" t="str">
            <v>pente de toit &gt; 10° (18 %)</v>
          </cell>
          <cell r="P1368" t="str">
            <v>Dachneigung &gt; 10° (18 %)</v>
          </cell>
        </row>
        <row r="1369">
          <cell r="A1369">
            <v>1368</v>
          </cell>
          <cell r="B1369" t="str">
            <v>Dachneigung &gt; 5° (9 %)</v>
          </cell>
          <cell r="C1369" t="str">
            <v>roof pitch &gt; 5° (9%)</v>
          </cell>
          <cell r="D1369" t="str">
            <v>pente de toit &gt; 5° (9 %)</v>
          </cell>
          <cell r="P1369" t="str">
            <v>Dachneigung &gt; 5° (9 %)</v>
          </cell>
        </row>
        <row r="1370">
          <cell r="A1370">
            <v>1369</v>
          </cell>
          <cell r="B1370" t="str">
            <v>einfacher Querfalz mit Zusatzfalz</v>
          </cell>
          <cell r="C1370" t="str">
            <v>simple transverse seam with additional joint</v>
          </cell>
          <cell r="D1370" t="str">
            <v>agrafure transversale simple avec joint supplémentaire</v>
          </cell>
          <cell r="P1370" t="str">
            <v>einfacher Querfalz mit Zusatzfalz</v>
          </cell>
        </row>
        <row r="1371">
          <cell r="A1371">
            <v>1370</v>
          </cell>
          <cell r="B1371" t="str">
            <v>einfalzen und zusätzlich abdichten</v>
          </cell>
          <cell r="C1371" t="str">
            <v>fold in and seal</v>
          </cell>
          <cell r="D1371" t="str">
            <v>effectuer le sertissage, puis l’étanchéification</v>
          </cell>
          <cell r="P1371" t="str">
            <v>einfalzen und zusätzlich abdichten</v>
          </cell>
        </row>
        <row r="1372">
          <cell r="A1372">
            <v>1371</v>
          </cell>
          <cell r="B1372" t="str">
            <v>evtl. Dichtmittel (Falzgel)</v>
          </cell>
          <cell r="C1372" t="str">
            <v>possibly sealant (sealing gel)</v>
          </cell>
          <cell r="D1372" t="str">
            <v>facultatif : garniture d’étanchéité (gel d’étanchéité pour agrafe)</v>
          </cell>
          <cell r="P1372" t="str">
            <v>evtl. Dichtmittel (Falzgel)</v>
          </cell>
        </row>
        <row r="1373">
          <cell r="A1373">
            <v>1372</v>
          </cell>
          <cell r="B1373" t="str">
            <v>First</v>
          </cell>
          <cell r="C1373" t="str">
            <v>ridge</v>
          </cell>
          <cell r="D1373" t="str">
            <v>faîte</v>
          </cell>
          <cell r="P1373" t="str">
            <v>First</v>
          </cell>
        </row>
        <row r="1374">
          <cell r="A1374">
            <v>1373</v>
          </cell>
          <cell r="B1374" t="str">
            <v>Firstblende</v>
          </cell>
          <cell r="C1374" t="str">
            <v>hip cover plate</v>
          </cell>
          <cell r="D1374" t="str">
            <v>cache de faîtière</v>
          </cell>
          <cell r="P1374" t="str">
            <v>Firstblende</v>
          </cell>
        </row>
        <row r="1375">
          <cell r="A1375">
            <v>1374</v>
          </cell>
          <cell r="B1375" t="str">
            <v>Giebelbrett</v>
          </cell>
          <cell r="C1375" t="str">
            <v>bargeboard</v>
          </cell>
          <cell r="D1375" t="str">
            <v>bande de rive</v>
          </cell>
          <cell r="P1375" t="str">
            <v>Giebelbrett</v>
          </cell>
        </row>
        <row r="1376">
          <cell r="A1376">
            <v>1375</v>
          </cell>
          <cell r="B1376" t="str">
            <v>Hinterlüftung</v>
          </cell>
          <cell r="C1376" t="str">
            <v>ventilation gap</v>
          </cell>
          <cell r="D1376" t="str">
            <v>lame d’air ventilée</v>
          </cell>
          <cell r="P1376" t="str">
            <v>Hinterlüftung</v>
          </cell>
        </row>
        <row r="1377">
          <cell r="A1377">
            <v>1376</v>
          </cell>
          <cell r="B1377" t="str">
            <v>Laut den Fachregeln für Bauspenglerarbeiten (Teil 1, 2014) sind Hochzüge im Regelfall 150 mm (gemessen im rechten Winkel) hochzuziehen.</v>
          </cell>
          <cell r="C1377" t="str">
            <v>According to the specialist guidelines for sheet metal work (Part 1, 2014), upstands should generally be raised by 150 mm (measured at right angles).</v>
          </cell>
          <cell r="D1377" t="str">
            <v>Conformément aux règles professionnelles pour les travaux de ferblanterie (1re partie, 2014), les relevés doivent en général faire 150 mm de haut (mesurés à angle droit).</v>
          </cell>
          <cell r="P1377" t="str">
            <v>Laut den Fachregeln für Bauspenglerarbeiten (Teil 1, 2014) sind Hochzüge im Regelfall 150 mm (gemessen im rechten Winkel) hochzuziehen.</v>
          </cell>
        </row>
        <row r="1378">
          <cell r="A1378">
            <v>1377</v>
          </cell>
          <cell r="B1378" t="str">
            <v>In Abhängigkeit des Dachaufbaues (Unterdach) und der Dachneigung (unter Berücksichtigung der örtlichen klimatischen Verhältnisse) ist eine Reduktion der Hochzugshöhe möglich (Sonderkonstruktion).</v>
          </cell>
          <cell r="C1378" t="str">
            <v>Depending on the roof structure (underlay) and roof pitch (taking the local climatic conditions into account), it is possible to reduce the height of the upstand (bespoke construction).</v>
          </cell>
          <cell r="D1378" t="str">
            <v>Suivant la structure de la toiture (écran de sous-toiture) et la pente du toit (en tenant compte des conditions climatiques locales), il est possible, dans certaines conditions, de réduire la hauteur des relevés (construction spéciale).</v>
          </cell>
          <cell r="P1378" t="str">
            <v>In Abhängigkeit des Dachaufbaues (Unterdach) und der Dachneigung (unter Berücksichtigung der örtlichen klimatischen Verhältnisse) ist eine Reduktion der Hochzugshöhe möglich (Sonderkonstruktion).</v>
          </cell>
        </row>
        <row r="1379">
          <cell r="A1379">
            <v>1378</v>
          </cell>
          <cell r="B1379" t="str">
            <v>Bei der Anordnung von firstseitigen Abluftöffnungen bei einschaligen Dachaufbauten kann ein Eindringen von Flugschnee nicht gänzlich ausgeschlossen werden.</v>
          </cell>
          <cell r="C1379" t="str">
            <v>When positioning air inlets on the ridge side of single-skin roof structures, penetration by drifting snow cannot be completely ruled out.</v>
          </cell>
          <cell r="D1379" t="str">
            <v>Pour les toitures à simple peau, une pénétration de la neige volante au niveau des entrées et sorties d’air ne peut être complètement exclue.</v>
          </cell>
          <cell r="P1379" t="str">
            <v>Bei der Anordnung von firstseitigen Abluftöffnungen bei einschaligen Dachaufbauten kann ein Eindringen von Flugschnee nicht gänzlich ausgeschlossen werden.</v>
          </cell>
        </row>
        <row r="1380">
          <cell r="A1380">
            <v>1379</v>
          </cell>
          <cell r="B1380" t="str">
            <v>Schalung und Trennlage sind entsprechend dem Lüftungsquerschnitt auszuschneiden (Durchmesser: ca. 10 cm).</v>
          </cell>
          <cell r="C1380" t="str">
            <v>the air intake section must be taken into account when cutting out the sheathing and the separating layer (diameter: approx. 10 cm).</v>
          </cell>
          <cell r="D1380" t="str">
            <v>Découper le voligeage et la couche de séparation en tenant compte de la section d’aération (diamètre : env. 10 cm).</v>
          </cell>
          <cell r="F1380" t="str">
            <v>Bednění a separační vrstvu je nutno odpovídajícím způsobem vyříznout (průměr cca 10 cm).</v>
          </cell>
          <cell r="P1380" t="str">
            <v>Schalung und Trennlage sind entsprechend dem Lüftungsquerschnitt auszuschneiden (Durchmesser: ca. 10 cm).</v>
          </cell>
        </row>
        <row r="1381">
          <cell r="A1381">
            <v>1380</v>
          </cell>
          <cell r="B1381" t="str">
            <v>Die Dacheindeckung ist im Randbereich der Ausschnitte umlaufend mit einer 1 cm hohen Aufschweifung zu versehen.</v>
          </cell>
          <cell r="C1381" t="str">
            <v>The edges of the cut-outs on the roof covering must be surrounded by a raised curve with a height of 1 cm.</v>
          </cell>
          <cell r="D1381" t="str">
            <v>Border le pourtour de l’ouverture pratiquée dans la couverture en relevant celui-ci d’une hauteur de 1 cm.</v>
          </cell>
          <cell r="F1381" t="str">
            <v>Na krytině v místě prostřihu vytvořte zvednutí 1 cm.</v>
          </cell>
          <cell r="P1381" t="str">
            <v>Die Dacheindeckung ist im Randbereich der Ausschnitte umlaufend mit einer 1 cm hohen Aufschweifung zu versehen.</v>
          </cell>
        </row>
        <row r="1382">
          <cell r="A1382">
            <v>1381</v>
          </cell>
          <cell r="B1382" t="str">
            <v>Kantholz</v>
          </cell>
          <cell r="C1382" t="str">
            <v>square timber</v>
          </cell>
          <cell r="D1382" t="str">
            <v>pièce de bois équarri</v>
          </cell>
          <cell r="P1382" t="str">
            <v>Kantholz</v>
          </cell>
        </row>
        <row r="1383">
          <cell r="A1383">
            <v>1382</v>
          </cell>
          <cell r="B1383" t="str">
            <v>Laufsteg</v>
          </cell>
          <cell r="C1383" t="str">
            <v>walkway</v>
          </cell>
          <cell r="D1383" t="str">
            <v>chemin de circulation</v>
          </cell>
          <cell r="E1383" t="str">
            <v>Griglia pedonabile</v>
          </cell>
          <cell r="P1383" t="str">
            <v>Laufsteg</v>
          </cell>
        </row>
        <row r="1384">
          <cell r="A1384">
            <v>1383</v>
          </cell>
          <cell r="B1384" t="str">
            <v>Leistendeckung</v>
          </cell>
          <cell r="C1384" t="str">
            <v>cap covering</v>
          </cell>
          <cell r="D1384" t="str">
            <v>couvre-joint de tasseau</v>
          </cell>
          <cell r="P1384" t="str">
            <v>Leistendeckung</v>
          </cell>
        </row>
        <row r="1385">
          <cell r="A1385">
            <v>1384</v>
          </cell>
          <cell r="B1385" t="str">
            <v>Notüberlauf</v>
          </cell>
          <cell r="C1385" t="str">
            <v>emergency overflow</v>
          </cell>
          <cell r="D1385" t="str">
            <v>trop-plein</v>
          </cell>
          <cell r="P1385" t="str">
            <v>Notüberlauf</v>
          </cell>
        </row>
        <row r="1386">
          <cell r="A1386">
            <v>1385</v>
          </cell>
          <cell r="B1386" t="str">
            <v>Ohne Unterdach und in schneereichen Gebieten: Dachneigung über 35° (70 %)</v>
          </cell>
          <cell r="C1386" t="str">
            <v>Without underlay and in snowy areas: roof pitch over 35° (70%)</v>
          </cell>
          <cell r="D1386" t="str">
            <v>Sans écran de sous-toiture et dans les régions à fort enneigement : pente du toit de plus de 35° (soit 70 %).</v>
          </cell>
          <cell r="P1386" t="str">
            <v>Ohne Unterdach und in schneereichen Gebieten: Dachneigung über 35° (70 %)</v>
          </cell>
        </row>
        <row r="1387">
          <cell r="A1387">
            <v>1386</v>
          </cell>
          <cell r="B1387" t="str">
            <v>Schablone zum Ausschneiden der Laschen verwenden; siehe „Montagehinweis Solarluke“.</v>
          </cell>
          <cell r="C1387" t="str">
            <v>Use the template to cut out the tabs; see “Solar roof conduit installation instructions”.</v>
          </cell>
          <cell r="D1387" t="str">
            <v>Utiliser des gabarits pour la découpe de la patte de fixation ; voir « Notice de pose de la chatière pour panneaux solaires ».</v>
          </cell>
          <cell r="P1387" t="str">
            <v>Schablone zum Ausschneiden der Laschen verwenden; siehe „Montagehinweis Solarluke“.</v>
          </cell>
        </row>
        <row r="1388">
          <cell r="A1388">
            <v>1387</v>
          </cell>
          <cell r="B1388" t="str">
            <v>Schnitt B-B</v>
          </cell>
          <cell r="C1388" t="str">
            <v>Cut B-B</v>
          </cell>
          <cell r="D1388" t="str">
            <v>section B-B</v>
          </cell>
          <cell r="P1388" t="str">
            <v>Schnitt B-B</v>
          </cell>
        </row>
        <row r="1389">
          <cell r="A1389">
            <v>1388</v>
          </cell>
          <cell r="B1389" t="str">
            <v>Traufenausbildung bei Saumrinne (mit Hinterlüftung) – Variante 1</v>
          </cell>
          <cell r="C1389" t="str">
            <v>eaves construction with on-roof gutter (with ventilation gap) — variants 1</v>
          </cell>
          <cell r="D1389" t="str">
            <v>réalisation d’un égout pour gouttière havraise (avec lame d’air ventilée) — variante 1</v>
          </cell>
          <cell r="F1389" t="str">
            <v>Detail okapní hrany s nástřešním žlabem s odvětráním VAR 1</v>
          </cell>
          <cell r="P1389" t="str">
            <v>Traufenausbildung bei Saumrinne (mit Hinterlüftung) – Variante 1</v>
          </cell>
        </row>
        <row r="1390">
          <cell r="A1390">
            <v>1389</v>
          </cell>
          <cell r="B1390" t="str">
            <v>Traufenausbildung bei Saumrinne (mit Hinterlüftung) – Variante 2</v>
          </cell>
          <cell r="C1390" t="str">
            <v>eaves construction — on-roof gutter with ventilation gap — variants 2</v>
          </cell>
          <cell r="D1390" t="str">
            <v>réalisation d’un égout pour gouttière havraise (avec lame d’air ventilée) — variante 2</v>
          </cell>
          <cell r="F1390" t="str">
            <v>Detail okapní hrany s nástřešním žlabem s odvětráním VAR 2</v>
          </cell>
          <cell r="P1390" t="str">
            <v>Traufenausbildung bei Saumrinne (mit Hinterlüftung) – Variante 2</v>
          </cell>
        </row>
        <row r="1391">
          <cell r="A1391">
            <v>1390</v>
          </cell>
          <cell r="B1391" t="str">
            <v>Unterkonstruktion</v>
          </cell>
          <cell r="C1391" t="str">
            <v>substructure</v>
          </cell>
          <cell r="D1391" t="str">
            <v xml:space="preserve"> structure</v>
          </cell>
          <cell r="F1391" t="str">
            <v>spodní konstrukce</v>
          </cell>
          <cell r="P1391" t="str">
            <v>Unterkonstruktion</v>
          </cell>
        </row>
        <row r="1392">
          <cell r="A1392">
            <v>1391</v>
          </cell>
          <cell r="B1392" t="str">
            <v>Variante 1</v>
          </cell>
          <cell r="C1392" t="str">
            <v>variant 1</v>
          </cell>
          <cell r="D1392" t="str">
            <v>variante 1</v>
          </cell>
          <cell r="P1392" t="str">
            <v>Variante 1</v>
          </cell>
        </row>
        <row r="1393">
          <cell r="A1393">
            <v>1392</v>
          </cell>
          <cell r="B1393" t="str">
            <v>Variante 3</v>
          </cell>
          <cell r="C1393" t="str">
            <v>variant 3</v>
          </cell>
          <cell r="D1393" t="str">
            <v>variante 3</v>
          </cell>
          <cell r="P1393" t="str">
            <v>Variante 3</v>
          </cell>
        </row>
        <row r="1394">
          <cell r="A1394">
            <v>1393</v>
          </cell>
          <cell r="B1394" t="str">
            <v>Variante 4</v>
          </cell>
          <cell r="C1394" t="str">
            <v>variant 4</v>
          </cell>
          <cell r="D1394" t="str">
            <v>variante 4</v>
          </cell>
          <cell r="P1394" t="str">
            <v>Variante 4</v>
          </cell>
        </row>
        <row r="1395">
          <cell r="A1395">
            <v>1394</v>
          </cell>
          <cell r="B1395" t="str">
            <v>Variante mit Dichtbandeinlage</v>
          </cell>
          <cell r="C1395" t="str">
            <v>variant with sealing insert</v>
          </cell>
          <cell r="D1395" t="str">
            <v>variante avec bande d’étanchéité</v>
          </cell>
          <cell r="P1395" t="str">
            <v>Variante mit Dichtbandeinlage</v>
          </cell>
        </row>
        <row r="1396">
          <cell r="A1396">
            <v>1395</v>
          </cell>
          <cell r="B1396" t="str">
            <v>Variante mit Überschubleiste:</v>
          </cell>
          <cell r="C1396" t="str">
            <v>variant with coulisseau:</v>
          </cell>
          <cell r="D1396" t="str">
            <v>variante avec coulisseau :</v>
          </cell>
          <cell r="P1396" t="str">
            <v>Variante mit Überschubleiste:</v>
          </cell>
        </row>
        <row r="1397">
          <cell r="A1397">
            <v>1396</v>
          </cell>
          <cell r="B1397" t="str">
            <v>Variante mit Stecküberschubleiste:</v>
          </cell>
          <cell r="C1397" t="str">
            <v>Variant with insertable coulisseau:</v>
          </cell>
          <cell r="D1397" t="str">
            <v>variante avec coulisseau emboîtable :</v>
          </cell>
          <cell r="P1397" t="str">
            <v>Variante mit Stecküberschubleiste:</v>
          </cell>
        </row>
        <row r="1398">
          <cell r="A1398">
            <v>1397</v>
          </cell>
          <cell r="B1398" t="str">
            <v>Varianten mit Einhangfalz:</v>
          </cell>
          <cell r="C1398" t="str">
            <v>Variants with flat lock welt:</v>
          </cell>
          <cell r="D1398" t="str">
            <v>variantes avec accrochage par emboîtement :</v>
          </cell>
          <cell r="P1398" t="str">
            <v>Varianten mit Einhangfalz:</v>
          </cell>
        </row>
        <row r="1399">
          <cell r="A1399">
            <v>1398</v>
          </cell>
          <cell r="B1399" t="str">
            <v>Varianten mit Stoßausbildung:</v>
          </cell>
          <cell r="C1399" t="str">
            <v>variants with joint connection:</v>
          </cell>
          <cell r="D1399" t="str">
            <v>variantes de réalisation des joints :</v>
          </cell>
          <cell r="P1399" t="str">
            <v>Varianten mit Stoßausbildung:</v>
          </cell>
        </row>
        <row r="1400">
          <cell r="A1400">
            <v>1399</v>
          </cell>
          <cell r="B1400" t="str">
            <v>ECKSIDING</v>
          </cell>
          <cell r="C1400" t="str">
            <v>CORNER SIDINGS</v>
          </cell>
          <cell r="D1400" t="str">
            <v>SIDING D’ANGLE</v>
          </cell>
          <cell r="P1400" t="str">
            <v>ECKSIDING</v>
          </cell>
        </row>
        <row r="1401">
          <cell r="A1401">
            <v>1400</v>
          </cell>
          <cell r="B1401" t="str">
            <v>MATERIALAUSWAHL:</v>
          </cell>
          <cell r="C1401" t="str">
            <v>CHOICE OF MATERIAL:</v>
          </cell>
          <cell r="D1401" t="str">
            <v>CHOIX DES MATÉRIAUX .</v>
          </cell>
          <cell r="P1401" t="str">
            <v>MATERIALAUSWAHL:</v>
          </cell>
        </row>
        <row r="1402">
          <cell r="A1402">
            <v>1401</v>
          </cell>
          <cell r="B1402" t="str">
            <v>Stärke</v>
          </cell>
          <cell r="C1402" t="str">
            <v>thickness</v>
          </cell>
          <cell r="D1402" t="str">
            <v>épaisseur</v>
          </cell>
          <cell r="P1402" t="str">
            <v>Stärke</v>
          </cell>
        </row>
        <row r="1403">
          <cell r="A1403">
            <v>1402</v>
          </cell>
          <cell r="B1403" t="str">
            <v>AUSFÜHRUNG</v>
          </cell>
          <cell r="C1403" t="str">
            <v>DESIGN</v>
          </cell>
          <cell r="D1403" t="str">
            <v>RÉALISATION</v>
          </cell>
          <cell r="P1403" t="str">
            <v>AUSFÜHRUNG</v>
          </cell>
        </row>
        <row r="1404">
          <cell r="A1404">
            <v>1403</v>
          </cell>
          <cell r="B1404" t="str">
            <v>gekantet</v>
          </cell>
          <cell r="C1404" t="str">
            <v>canted</v>
          </cell>
          <cell r="D1404" t="str">
            <v>replié</v>
          </cell>
          <cell r="P1404" t="str">
            <v>gekantet</v>
          </cell>
        </row>
        <row r="1405">
          <cell r="A1405">
            <v>1404</v>
          </cell>
          <cell r="B1405" t="str">
            <v>Kantung nur mit Segmentbiegebank möglich.</v>
          </cell>
          <cell r="C1405" t="str">
            <v>Canting only possible with a segment folding bench.</v>
          </cell>
          <cell r="D1405" t="str">
            <v>Pliure possible uniquement avec un banc de pliage à segments.</v>
          </cell>
          <cell r="P1405" t="str">
            <v>Kantung nur mit Segmentbiegebank möglich.</v>
          </cell>
        </row>
        <row r="1406">
          <cell r="A1406">
            <v>1405</v>
          </cell>
          <cell r="B1406" t="str">
            <v>gerade</v>
          </cell>
          <cell r="C1406" t="str">
            <v>straight</v>
          </cell>
          <cell r="D1406" t="str">
            <v>droit</v>
          </cell>
          <cell r="P1406" t="str">
            <v>gerade</v>
          </cell>
        </row>
        <row r="1407">
          <cell r="A1407">
            <v>1406</v>
          </cell>
          <cell r="B1407" t="str">
            <v>(Die Sichtlänge [S] ist um 22 mm länger als das Innenmaß [L])</v>
          </cell>
          <cell r="C1407" t="str">
            <v>(The visible length [S] is 22 mm longer than the internal dimensions [L])</v>
          </cell>
          <cell r="D1407" t="str">
            <v>(La longueur visible [S] est de 22 mm plus longue que les dimensions internes [L])</v>
          </cell>
          <cell r="P1407" t="str">
            <v>(Die Sichtlänge [S] ist um 22 mm länger als das Innenmaß [L])</v>
          </cell>
        </row>
        <row r="1408">
          <cell r="A1408">
            <v>1407</v>
          </cell>
          <cell r="B1408" t="str">
            <v>Schenkellänge L1 (Innenmaß in mm)</v>
          </cell>
          <cell r="C1408" t="str">
            <v>side length L1 (internal dimensions in mm)</v>
          </cell>
          <cell r="D1408" t="str">
            <v>longueur L1 de chacun des côtés (dimensions intérieures en mm)</v>
          </cell>
          <cell r="P1408" t="str">
            <v>Schenkellänge L1 (Innenmaß in mm)</v>
          </cell>
        </row>
        <row r="1409">
          <cell r="A1409">
            <v>1408</v>
          </cell>
          <cell r="B1409" t="str">
            <v>Schenkellänge L2 (Innenmaß in mm)</v>
          </cell>
          <cell r="C1409" t="str">
            <v>side length L2 (internal dimensions in mm)</v>
          </cell>
          <cell r="D1409" t="str">
            <v>longueur L2 de chacun des côtés (dimensions intérieures en mm)</v>
          </cell>
          <cell r="P1409" t="str">
            <v>Schenkellänge L2 (Innenmaß in mm)</v>
          </cell>
        </row>
        <row r="1410">
          <cell r="A1410">
            <v>1409</v>
          </cell>
          <cell r="B1410" t="str">
            <v>Gesamtinnenlänge</v>
          </cell>
          <cell r="C1410" t="str">
            <v>total inside length</v>
          </cell>
          <cell r="D1410" t="str">
            <v>longueur intérieure totale</v>
          </cell>
          <cell r="P1410" t="str">
            <v>Gesamtinnenlänge</v>
          </cell>
        </row>
        <row r="1411">
          <cell r="A1411">
            <v>1410</v>
          </cell>
          <cell r="B1411" t="str">
            <v>Mindeststückzahl pro Position: 5</v>
          </cell>
          <cell r="C1411" t="str">
            <v>Minimum number of pieces per item: 5</v>
          </cell>
          <cell r="D1411" t="str">
            <v>Quantité minimum par article : 5</v>
          </cell>
          <cell r="P1411" t="str">
            <v>Mindeststückzahl pro Position: 5</v>
          </cell>
        </row>
        <row r="1412">
          <cell r="A1412">
            <v>1411</v>
          </cell>
          <cell r="B1412" t="str">
            <v>Montagebeispiel</v>
          </cell>
          <cell r="C1412" t="str">
            <v>installation example</v>
          </cell>
          <cell r="D1412" t="str">
            <v>exemple de montage</v>
          </cell>
          <cell r="P1412" t="str">
            <v>Montagebeispiel</v>
          </cell>
        </row>
        <row r="1413">
          <cell r="A1413">
            <v>1412</v>
          </cell>
          <cell r="B1413" t="str">
            <v>Allgemeine Hinweise:</v>
          </cell>
          <cell r="C1413" t="str">
            <v>General information:</v>
          </cell>
          <cell r="D1413" t="str">
            <v>Remarques générales :</v>
          </cell>
          <cell r="P1413" t="str">
            <v>Allgemeine Hinweise:</v>
          </cell>
        </row>
        <row r="1414">
          <cell r="A1414">
            <v>1413</v>
          </cell>
          <cell r="B1414" t="str">
            <v>Pulverbeschichtet nach RAL auf Anfrage; Nachlieferungen können Farbunterschiede aufweisen!</v>
          </cell>
          <cell r="C1414" t="str">
            <v>Powder coating according to RAL possible on request; colours may be slightly different in subsequent deliveries.</v>
          </cell>
          <cell r="D1414" t="str">
            <v>Thermolaqué en couleur RAL sur demande ; possibilité de variations de couleur d’une livraison à l’autre !</v>
          </cell>
          <cell r="P1414" t="str">
            <v>Pulverbeschichtet nach RAL auf Anfrage; Nachlieferungen können Farbunterschiede aufweisen!</v>
          </cell>
        </row>
        <row r="1415">
          <cell r="A1415">
            <v>1414</v>
          </cell>
          <cell r="B1415" t="str">
            <v>Bemerkung:</v>
          </cell>
          <cell r="C1415" t="str">
            <v>Note:</v>
          </cell>
          <cell r="D1415" t="str">
            <v>Remarque :</v>
          </cell>
          <cell r="P1415" t="str">
            <v>Bemerkung:</v>
          </cell>
        </row>
        <row r="1416">
          <cell r="A1416">
            <v>1415</v>
          </cell>
          <cell r="B1416" t="str">
            <v>Lieferzeit für alle Ecksidings</v>
          </cell>
          <cell r="C1416" t="str">
            <v>delivery time for all corner sidings</v>
          </cell>
          <cell r="D1416" t="str">
            <v>délai de livraison pour l’ensemble des Sidings d’angle</v>
          </cell>
          <cell r="P1416" t="str">
            <v>Lieferzeit für alle Ecksidings</v>
          </cell>
        </row>
        <row r="1417">
          <cell r="A1417">
            <v>1416</v>
          </cell>
          <cell r="B1417" t="str">
            <v>ca. 5–10 Werktage ab Auftragsklarheit</v>
          </cell>
          <cell r="C1417" t="str">
            <v>approx. 5–10 working days after all order details have been clarified</v>
          </cell>
          <cell r="D1417" t="str">
            <v>de 5 à 10 jours ouvrés environ à compter du traitement de la commande</v>
          </cell>
          <cell r="P1417" t="str">
            <v>ca. 5–10 Werktage ab Auftragsklarheit</v>
          </cell>
        </row>
        <row r="1418">
          <cell r="A1418">
            <v>1417</v>
          </cell>
          <cell r="B1418" t="str">
            <v>DACHENTWÄSSERUNG P.10</v>
          </cell>
          <cell r="C1418" t="str">
            <v>ROOF DRAINAGE P.10</v>
          </cell>
          <cell r="D1418" t="str">
            <v>GOUTTIÈRES P.10</v>
          </cell>
          <cell r="E1418" t="str">
            <v>SMALTIMENTO ACQUE P.10</v>
          </cell>
          <cell r="F1418" t="str">
            <v>Odvodňovací systém P.10</v>
          </cell>
          <cell r="G1418" t="str">
            <v>ODWODNIENIE DAHU P.10</v>
          </cell>
          <cell r="H1418" t="str">
            <v>TETŐ VÍZELVEZETÉS P.10</v>
          </cell>
          <cell r="I1418" t="str">
            <v>ODVODNENIE STRECHY P.10</v>
          </cell>
          <cell r="J1418" t="str">
            <v>DAKAFWATERING P.10</v>
          </cell>
          <cell r="K1418" t="str">
            <v>sistem za odvodnjavanje P.10</v>
          </cell>
          <cell r="L1418" t="str">
            <v>TAKDRÄNERING P.10</v>
          </cell>
          <cell r="M1418" t="str">
            <v>TAGDRÆNING P.10</v>
          </cell>
          <cell r="N1418" t="str">
            <v>TAKDRENERING P.10</v>
          </cell>
          <cell r="O1418" t="str">
            <v>KROVNA ODVODNJA P.10</v>
          </cell>
          <cell r="P1418" t="str">
            <v>DACHENTWÄSSERUNG P.10</v>
          </cell>
        </row>
        <row r="1419">
          <cell r="A1419">
            <v>1418</v>
          </cell>
          <cell r="B1419" t="str">
            <v>QUADRATROHR P.10</v>
          </cell>
          <cell r="C1419" t="str">
            <v>SQUARE DOWNPIPE P.10</v>
          </cell>
          <cell r="D1419" t="str">
            <v>TUYAU DE DESCENTE CARRÉ P.10</v>
          </cell>
          <cell r="E1419" t="str">
            <v>PLUVIALE QUADRO P.10</v>
          </cell>
          <cell r="F1419" t="str">
            <v>Hranatý svod P.10</v>
          </cell>
          <cell r="G1419" t="str">
            <v>RURY KWADRATOWE P.10</v>
          </cell>
          <cell r="H1419" t="str">
            <v>SZÖGLETES LEFOLYÓ P.10</v>
          </cell>
          <cell r="I1419" t="str">
            <v>ŠTVORCOVÝ ZVOD P.10</v>
          </cell>
          <cell r="J1419" t="str">
            <v>VIERKANTE BUIS P.10</v>
          </cell>
          <cell r="K1419" t="str">
            <v>pravokotna cev P.10</v>
          </cell>
          <cell r="L1419" t="str">
            <v>KVADRATRÖR P.10</v>
          </cell>
          <cell r="M1419" t="str">
            <v>KVADRATRØR P.10</v>
          </cell>
          <cell r="N1419" t="str">
            <v>FIRKANTRØR P.10</v>
          </cell>
          <cell r="O1419" t="str">
            <v>KVADRATNA CIJEV P.10</v>
          </cell>
          <cell r="P1419" t="str">
            <v>QUADRATROHR P.10</v>
          </cell>
        </row>
        <row r="1420">
          <cell r="A1420">
            <v>1419</v>
          </cell>
          <cell r="B1420" t="str">
            <v>Einfassungsplatte, zum Einfalzen</v>
          </cell>
          <cell r="C1420" t="str">
            <v>PREFA flashing plate</v>
          </cell>
          <cell r="D1420" t="str">
            <v>Raccordement de ventilation</v>
          </cell>
          <cell r="E1420" t="str">
            <v>PREFA Conversa</v>
          </cell>
          <cell r="F1420" t="str">
            <v>PREFA Prostup pro falcované</v>
          </cell>
          <cell r="G1420" t="str">
            <v>PREFA element wentylacyjny</v>
          </cell>
          <cell r="H1420" t="str">
            <v>PREFA kivezető elem</v>
          </cell>
          <cell r="I1420" t="str">
            <v>PREFA Prestup</v>
          </cell>
          <cell r="J1420" t="str">
            <v xml:space="preserve">PREFA inwerkplaat </v>
          </cell>
          <cell r="K1420" t="str">
            <v>PREFA prehodna plošča za strešne</v>
          </cell>
          <cell r="L1420" t="str">
            <v>PREFA infattningsplatta</v>
          </cell>
          <cell r="M1420" t="str">
            <v>PREFA indfatningsplade</v>
          </cell>
          <cell r="N1420" t="str">
            <v>PREFA innfatningsplate</v>
          </cell>
          <cell r="O1420" t="str">
            <v>PREFA otvor za ventilaciju</v>
          </cell>
          <cell r="P1420" t="str">
            <v>Einfassungsplatte, zum Einfalzen</v>
          </cell>
        </row>
        <row r="1421">
          <cell r="A1421">
            <v>1420</v>
          </cell>
          <cell r="B1421" t="str">
            <v>einseitig</v>
          </cell>
          <cell r="C1421" t="str">
            <v>one-sided</v>
          </cell>
          <cell r="D1421" t="str">
            <v>sur une face</v>
          </cell>
          <cell r="E1421" t="str">
            <v>su un lato</v>
          </cell>
          <cell r="F1421" t="str">
            <v>jednostranné</v>
          </cell>
          <cell r="G1421" t="str">
            <v>jednostronnie</v>
          </cell>
          <cell r="H1421" t="str">
            <v>egyoldali</v>
          </cell>
          <cell r="I1421" t="str">
            <v>jednostranne</v>
          </cell>
          <cell r="J1421" t="str">
            <v>enkelzijdig</v>
          </cell>
          <cell r="K1421" t="str">
            <v>enostransko</v>
          </cell>
          <cell r="L1421" t="str">
            <v>ensidig</v>
          </cell>
          <cell r="M1421" t="str">
            <v>enkeltsidet</v>
          </cell>
          <cell r="N1421" t="str">
            <v>på én side</v>
          </cell>
          <cell r="O1421" t="str">
            <v>jednostrano</v>
          </cell>
          <cell r="P1421" t="str">
            <v>einseitig</v>
          </cell>
        </row>
        <row r="1422">
          <cell r="A1422">
            <v>1421</v>
          </cell>
          <cell r="B1422" t="str">
            <v>Unterlagsplatte für DR44, DS.19</v>
          </cell>
          <cell r="C1422" t="str">
            <v>base plate for rhomboid roof tiles 44 × 44 and DS.19</v>
          </cell>
          <cell r="D1422" t="str">
            <v>plaque de support pour losange de toiture 44 × 44 et DS.19</v>
          </cell>
          <cell r="E1422" t="str">
            <v>sottopiastra per scaglia 44 × 44 e DS.19</v>
          </cell>
          <cell r="F1422" t="str">
            <v>montážní podložka pro šablony 44 × 44 a DS.19</v>
          </cell>
          <cell r="G1422" t="str">
            <v>blacha podkładowa do dachówki romb 44 × 44 i DS.19</v>
          </cell>
          <cell r="H1422" t="str">
            <v>alátétlemez tetőfedő rombuszhoz (44 × 44) és DS.19 elemhez</v>
          </cell>
          <cell r="I1422" t="str">
            <v>spevňovacia podložka pre strešnú šablónu 44 × 44 a DS.19</v>
          </cell>
          <cell r="J1422" t="str">
            <v>grondplaat voor daklosange 44 × 44 en DS.19</v>
          </cell>
          <cell r="K1422" t="str">
            <v>podložna plošča za strešni romb 44 × 44 in DS.19</v>
          </cell>
          <cell r="L1422" t="str">
            <v>underlagsskiva för takromb 44 × 44 och DS.19</v>
          </cell>
          <cell r="M1422" t="str">
            <v>underlagsplade til tagrombe 44 × 44 og DS.19</v>
          </cell>
          <cell r="N1422" t="str">
            <v>underlagsplate for takrombe 44 × 44 og DS.19</v>
          </cell>
          <cell r="O1422" t="str">
            <v>podložna ploča za krovni romb 44 × 44 i DS.19</v>
          </cell>
          <cell r="P1422" t="str">
            <v>Unterlagsplatte für DR44, DS.19</v>
          </cell>
        </row>
        <row r="1423">
          <cell r="A1423">
            <v>1422</v>
          </cell>
          <cell r="B1423" t="str">
            <v>Dachleitungshalter für Blitzschutzdraht</v>
          </cell>
          <cell r="C1423" t="str">
            <v>roof conductor holder for lightning protection wire</v>
          </cell>
          <cell r="D1423" t="str">
            <v>clip de toit pour conducteurs parafoudre</v>
          </cell>
          <cell r="E1423" t="str">
            <v>reggicavo per impianto parafulmine</v>
          </cell>
          <cell r="F1423" t="str">
            <v>střešní držák drátu bleskosvodu</v>
          </cell>
          <cell r="G1423" t="str">
            <v>uchwyt dachowy do przewodów odgromowych</v>
          </cell>
          <cell r="H1423" t="str">
            <v>tetőre szerelhető vezetéktartó villámvédelmi vezetékhez</v>
          </cell>
          <cell r="I1423" t="str">
            <v>príponka na vedenie bleskozvodu</v>
          </cell>
          <cell r="J1423" t="str">
            <v>dakleidinghouder voor bliksembeveiliging</v>
          </cell>
          <cell r="K1423" t="str">
            <v>strešno držalo vodnika za žico strelovoda</v>
          </cell>
          <cell r="L1423" t="str">
            <v>takledningshållare för åsksledare</v>
          </cell>
          <cell r="M1423" t="str">
            <v>taglederholder til lynafleder</v>
          </cell>
          <cell r="N1423" t="str">
            <v>takledningsholder for lynavledervaier</v>
          </cell>
          <cell r="O1423" t="str">
            <v>krovni nosač vodiča za gromobransku žicu</v>
          </cell>
          <cell r="P1423" t="str">
            <v>Dachleitungshalter für Blitzschutzdraht</v>
          </cell>
        </row>
        <row r="1424">
          <cell r="A1424">
            <v>1423</v>
          </cell>
          <cell r="B1424" t="str">
            <v>Falzgel in Folienbeutel</v>
          </cell>
          <cell r="C1424" t="str">
            <v>sealing gel in a foil pouch</v>
          </cell>
          <cell r="D1424" t="str">
            <v>gel d’étanchéité en sachet</v>
          </cell>
          <cell r="E1424" t="str">
            <v>gel sigillante per aggraffature in sacchetto di alluminio</v>
          </cell>
          <cell r="F1424" t="str">
            <v>falzgel ve fóliovém sáčku</v>
          </cell>
          <cell r="G1424" t="str">
            <v>żel do rąbków w folii</v>
          </cell>
          <cell r="H1424" t="str">
            <v>falczselé fóliatasakban</v>
          </cell>
          <cell r="I1424" t="str">
            <v>drážkový gél v saláme</v>
          </cell>
          <cell r="J1424" t="str">
            <v>felsgel in worstverpakking</v>
          </cell>
          <cell r="K1424" t="str">
            <v>gel za zgibe v tubi</v>
          </cell>
          <cell r="L1424" t="str">
            <v>falsgel i tub</v>
          </cell>
          <cell r="M1424" t="str">
            <v>falsgel i plastpose</v>
          </cell>
          <cell r="N1424" t="str">
            <v>falsegel i foliepose</v>
          </cell>
          <cell r="O1424" t="str">
            <v>gel za falcanje u vrećicama</v>
          </cell>
          <cell r="P1424" t="str">
            <v>Falzgel in Folienbeutel</v>
          </cell>
        </row>
        <row r="1425">
          <cell r="A1425">
            <v>1424</v>
          </cell>
          <cell r="B1425" t="str">
            <v>Einfassung für Dachschindel DS.19</v>
          </cell>
          <cell r="C1425" t="str">
            <v>flashing plate for DS.19 shingle</v>
          </cell>
          <cell r="D1425" t="str">
            <v>raccordement de ventilation pour bardeau DS.19</v>
          </cell>
          <cell r="E1425" t="str">
            <v>conversa per scandola DS.19</v>
          </cell>
          <cell r="F1425" t="str">
            <v>prostup pro falcovaný šindel DS.19</v>
          </cell>
          <cell r="G1425" t="str">
            <v>maskownica rury wentylacyjnej do dachówki łupkowej DS.19</v>
          </cell>
          <cell r="H1425" t="str">
            <v>kivezető elem DS.19 tetőfedő zsindelyhez</v>
          </cell>
          <cell r="I1425" t="str">
            <v>prestupový prvok pre strešný šindeľ DS.19</v>
          </cell>
          <cell r="J1425" t="str">
            <v>doorvoerplaat voor dakschindel DS.19</v>
          </cell>
          <cell r="K1425" t="str">
            <v>prehodna plošča za strešne skodle DS.19</v>
          </cell>
          <cell r="L1425" t="str">
            <v>infästningsplatta för takshingel DS.19</v>
          </cell>
          <cell r="M1425" t="str">
            <v>indfatningsplade til tagspån DS.19</v>
          </cell>
          <cell r="N1425" t="str">
            <v>beslagsplate for takshingel DS.19</v>
          </cell>
          <cell r="O1425" t="str">
            <v>otvor za ventilaciju za krovnu šindru DS.19</v>
          </cell>
          <cell r="P1425" t="str">
            <v>Einfassung für Dachschindel DS.19</v>
          </cell>
        </row>
        <row r="1426">
          <cell r="A1426">
            <v>1425</v>
          </cell>
          <cell r="B1426" t="str">
            <v>Sockelknie (Ausladung: 30 mm)</v>
          </cell>
          <cell r="C1426" t="str">
            <v>swan neck, 30 mm projection</v>
          </cell>
          <cell r="D1426" t="str">
            <v>coude étage (projection : 30 mm)</v>
          </cell>
          <cell r="E1426" t="str">
            <v>Spostamento, disassamento 30mm</v>
          </cell>
          <cell r="F1426" t="str">
            <v>Soklové koleno, přesah 30mm</v>
          </cell>
          <cell r="G1426" t="str">
            <v>Kolano podwójne 30 mm</v>
          </cell>
          <cell r="H1426" t="str">
            <v>lábazati elem 30mm előállással</v>
          </cell>
          <cell r="I1426" t="str">
            <v>soklové koleno, vybočenie 30 mm</v>
          </cell>
          <cell r="J1426" t="str">
            <v>sokkelknie 30 mm reikwijdte</v>
          </cell>
          <cell r="K1426" t="str">
            <v>izogibno koleno 30 mm grlo</v>
          </cell>
          <cell r="L1426" t="str">
            <v>sockelknä 30 mm utladdning</v>
          </cell>
          <cell r="M1426" t="str">
            <v>sokkelknæ 30 mm udhæng</v>
          </cell>
          <cell r="N1426" t="str">
            <v>sokkelkne 30 mm radius</v>
          </cell>
          <cell r="P1426" t="str">
            <v>Sockelknie (Ausladung: 30 mm)</v>
          </cell>
        </row>
        <row r="1427">
          <cell r="A1427">
            <v>1426</v>
          </cell>
          <cell r="B1427" t="str">
            <v>Klebeendboden</v>
          </cell>
          <cell r="C1427" t="str">
            <v>adhesive end cap</v>
          </cell>
          <cell r="D1427" t="str">
            <v>fond de gouttière à coller</v>
          </cell>
          <cell r="E1427" t="str">
            <v>testata adesiva</v>
          </cell>
          <cell r="F1427" t="str">
            <v>lepené čelo žlabu</v>
          </cell>
          <cell r="G1427" t="str">
            <v>denko klejone</v>
          </cell>
          <cell r="H1427" t="str">
            <v>ragasztható végelem</v>
          </cell>
          <cell r="I1427" t="str">
            <v>lepené čelo žľabu</v>
          </cell>
          <cell r="J1427" t="str">
            <v>verlijmbaar kopschot</v>
          </cell>
          <cell r="K1427" t="str">
            <v>zapora žlebu za lepljenje</v>
          </cell>
          <cell r="L1427" t="str">
            <v>ränngavel</v>
          </cell>
          <cell r="M1427" t="str">
            <v>endebund til klæbning</v>
          </cell>
          <cell r="N1427" t="str">
            <v>endelokk for liming</v>
          </cell>
          <cell r="O1427" t="str">
            <v>ljepljivo čelo žlijeba</v>
          </cell>
          <cell r="P1427" t="str">
            <v>Klebeendboden</v>
          </cell>
        </row>
        <row r="1428">
          <cell r="A1428">
            <v>1427</v>
          </cell>
          <cell r="B1428" t="str">
            <v>Projektdaten:</v>
          </cell>
          <cell r="C1428" t="str">
            <v>Project information:</v>
          </cell>
          <cell r="D1428" t="str">
            <v>Données relatives au projet :</v>
          </cell>
          <cell r="E1428" t="str">
            <v>Dati del progetto:</v>
          </cell>
          <cell r="F1428" t="str">
            <v>Údaje o objektu:</v>
          </cell>
          <cell r="G1428" t="str">
            <v>Dane projektu:</v>
          </cell>
          <cell r="H1428" t="str">
            <v>Projekt adatai:</v>
          </cell>
          <cell r="I1428" t="str">
            <v>Údaje o projekte:</v>
          </cell>
          <cell r="J1428" t="str">
            <v>Projectgegevens:</v>
          </cell>
          <cell r="K1428" t="str">
            <v>Podatki o projektu:</v>
          </cell>
          <cell r="L1428" t="str">
            <v>Projektinformation:</v>
          </cell>
          <cell r="M1428" t="str">
            <v>Projektdata:</v>
          </cell>
          <cell r="N1428" t="str">
            <v>Prosjektdata:</v>
          </cell>
          <cell r="O1428" t="str">
            <v>Podaci o projektu:</v>
          </cell>
          <cell r="P1428" t="str">
            <v>Projektdaten:</v>
          </cell>
        </row>
        <row r="1429">
          <cell r="A1429">
            <v>1428</v>
          </cell>
          <cell r="B1429" t="str">
            <v>techn. Ausarbeitung PREFA:</v>
          </cell>
          <cell r="C1429" t="str">
            <v>Technical preparation (PREFA):</v>
          </cell>
          <cell r="D1429" t="str">
            <v>Élaboration technique (PREFA) :</v>
          </cell>
          <cell r="E1429" t="str">
            <v>Rielaborazione tecnica (PREFA):</v>
          </cell>
          <cell r="F1429" t="str">
            <v>Technické zpracování (PREFA):</v>
          </cell>
          <cell r="G1429" t="str">
            <v>Opracowanie techniczne (PREFA):</v>
          </cell>
          <cell r="H1429" t="str">
            <v>Műszaki előkészítés (PREFA):</v>
          </cell>
          <cell r="I1429" t="str">
            <v>Údaje o projekte (PREFA):</v>
          </cell>
          <cell r="J1429" t="str">
            <v>Technische uitwerking (PREFA):</v>
          </cell>
          <cell r="K1429" t="str">
            <v>Tehnična priprava (PREFA):</v>
          </cell>
          <cell r="L1429" t="str">
            <v>Teknisk utarbetning (PREFA):</v>
          </cell>
          <cell r="M1429" t="str">
            <v>Teknisk udarbejdelse (PREFA):</v>
          </cell>
          <cell r="N1429" t="str">
            <v>Teknisk forberedelse (PREFA):</v>
          </cell>
          <cell r="O1429" t="str">
            <v>Izrada tehničke dokumentacije (PREFA):</v>
          </cell>
          <cell r="P1429" t="str">
            <v>techn. Ausarbeitung PREFA:</v>
          </cell>
        </row>
        <row r="1430">
          <cell r="A1430">
            <v>1429</v>
          </cell>
          <cell r="B1430" t="str">
            <v>Bearbeiter:</v>
          </cell>
          <cell r="C1430" t="str">
            <v>Processor:</v>
          </cell>
          <cell r="D1430" t="str">
            <v>Responsable :</v>
          </cell>
          <cell r="E1430" t="str">
            <v>Addetto:</v>
          </cell>
          <cell r="F1430" t="str">
            <v>Zpracoval:</v>
          </cell>
          <cell r="G1430" t="str">
            <v>Referent:</v>
          </cell>
          <cell r="H1430" t="str">
            <v>Feldolgozta:</v>
          </cell>
          <cell r="I1430" t="str">
            <v>Spracovateľ:</v>
          </cell>
          <cell r="J1430" t="str">
            <v>Verantwoordelijke:</v>
          </cell>
          <cell r="K1430" t="str">
            <v>Referent:</v>
          </cell>
          <cell r="L1430" t="str">
            <v>Bearbetas av:</v>
          </cell>
          <cell r="M1430" t="str">
            <v>Bearbejder:</v>
          </cell>
          <cell r="N1430" t="str">
            <v>Ansvarlig:</v>
          </cell>
          <cell r="O1430" t="str">
            <v>Odgovorna osoba:</v>
          </cell>
          <cell r="P1430" t="str">
            <v>Bearbeiter:</v>
          </cell>
        </row>
        <row r="1431">
          <cell r="A1431">
            <v>1430</v>
          </cell>
          <cell r="B1431" t="str">
            <v>Beschreibung</v>
          </cell>
          <cell r="C1431" t="str">
            <v>description</v>
          </cell>
          <cell r="D1431" t="str">
            <v>Description</v>
          </cell>
          <cell r="E1431" t="str">
            <v>descrizione</v>
          </cell>
          <cell r="F1431" t="str">
            <v>popis</v>
          </cell>
          <cell r="G1431" t="str">
            <v>opis</v>
          </cell>
          <cell r="H1431" t="str">
            <v>leírás</v>
          </cell>
          <cell r="I1431" t="str">
            <v>popis</v>
          </cell>
          <cell r="J1431" t="str">
            <v>beschrijving</v>
          </cell>
          <cell r="K1431" t="str">
            <v>opis</v>
          </cell>
          <cell r="L1431" t="str">
            <v>beskrivning</v>
          </cell>
          <cell r="M1431" t="str">
            <v>beskrivelse</v>
          </cell>
          <cell r="N1431" t="str">
            <v>beskrivelse</v>
          </cell>
          <cell r="O1431" t="str">
            <v>opis</v>
          </cell>
          <cell r="P1431" t="str">
            <v>Beschreibung</v>
          </cell>
        </row>
        <row r="1432">
          <cell r="A1432">
            <v>1431</v>
          </cell>
          <cell r="B1432" t="str">
            <v>Bestellnummer:</v>
          </cell>
          <cell r="C1432" t="str">
            <v>Order number:</v>
          </cell>
          <cell r="D1432" t="str">
            <v>Numéro de commande :</v>
          </cell>
          <cell r="E1432" t="str">
            <v>Numero d’ordine:</v>
          </cell>
          <cell r="F1432" t="str">
            <v>Číslo objednávky:</v>
          </cell>
          <cell r="G1432" t="str">
            <v>Numer zamówienia:</v>
          </cell>
          <cell r="H1432" t="str">
            <v>Megrendelési szám:</v>
          </cell>
          <cell r="I1432" t="str">
            <v>Objednávacie číslo:</v>
          </cell>
          <cell r="J1432" t="str">
            <v>Bestelnummer:</v>
          </cell>
          <cell r="K1432" t="str">
            <v>Številka naročila:</v>
          </cell>
          <cell r="L1432" t="str">
            <v>Ordernummer:</v>
          </cell>
          <cell r="M1432" t="str">
            <v>Bestillingsnummer:</v>
          </cell>
          <cell r="N1432" t="str">
            <v>Ordrenummer:</v>
          </cell>
          <cell r="O1432" t="str">
            <v>Broj narudžbe:</v>
          </cell>
          <cell r="P1432" t="str">
            <v>Bestellnummer:</v>
          </cell>
        </row>
        <row r="1433">
          <cell r="A1433">
            <v>1432</v>
          </cell>
          <cell r="B1433" t="str">
            <v>Mengenermittlung in:</v>
          </cell>
          <cell r="C1433" t="str">
            <v>Quantity required:</v>
          </cell>
          <cell r="D1433" t="str">
            <v>Calcul des quantités requises :</v>
          </cell>
          <cell r="E1433" t="str">
            <v>Quantità richieste:</v>
          </cell>
          <cell r="F1433" t="str">
            <v>Požadované množství:</v>
          </cell>
          <cell r="G1433" t="str">
            <v>Wymagana ilość:</v>
          </cell>
          <cell r="H1433" t="str">
            <v>Mennyiségszámítás:</v>
          </cell>
          <cell r="I1433" t="str">
            <v>Určenie množstva:</v>
          </cell>
          <cell r="J1433" t="str">
            <v>Benodigd aantal:</v>
          </cell>
          <cell r="K1433" t="str">
            <v>Potrebna količina:</v>
          </cell>
          <cell r="L1433" t="str">
            <v>Mängdberäkning:</v>
          </cell>
          <cell r="M1433" t="str">
            <v>Ønsket mængde:</v>
          </cell>
          <cell r="N1433" t="str">
            <v>Nødvendig mengde:</v>
          </cell>
          <cell r="O1433" t="str">
            <v>Potrebna količina:</v>
          </cell>
          <cell r="P1433" t="str">
            <v>Mengenermittlung in:</v>
          </cell>
        </row>
        <row r="1434">
          <cell r="A1434">
            <v>1433</v>
          </cell>
          <cell r="B1434" t="str">
            <v>Magazin</v>
          </cell>
          <cell r="C1434" t="str">
            <v>warehouse</v>
          </cell>
          <cell r="D1434" t="str">
            <v>chargeur</v>
          </cell>
          <cell r="E1434" t="str">
            <v>ricarica</v>
          </cell>
          <cell r="F1434" t="str">
            <v>zásobník</v>
          </cell>
          <cell r="G1434" t="str">
            <v>magazyn</v>
          </cell>
          <cell r="H1434" t="str">
            <v>árukiadó</v>
          </cell>
          <cell r="I1434" t="str">
            <v>zásobník</v>
          </cell>
          <cell r="J1434" t="str">
            <v>magazijn</v>
          </cell>
          <cell r="K1434" t="str">
            <v>magazin</v>
          </cell>
          <cell r="L1434" t="str">
            <v>magasin</v>
          </cell>
          <cell r="M1434" t="str">
            <v>magasin</v>
          </cell>
          <cell r="N1434" t="str">
            <v>magasin</v>
          </cell>
          <cell r="O1434" t="str">
            <v>spremnik za učvršćivače</v>
          </cell>
          <cell r="P1434" t="str">
            <v>Magazin</v>
          </cell>
        </row>
        <row r="1435">
          <cell r="A1435">
            <v>1434</v>
          </cell>
          <cell r="B1435" t="str">
            <v>60 kg</v>
          </cell>
          <cell r="C1435" t="str">
            <v>60 kg</v>
          </cell>
          <cell r="D1435" t="str">
            <v>60 kg</v>
          </cell>
          <cell r="E1435" t="str">
            <v>60 kg</v>
          </cell>
          <cell r="F1435" t="str">
            <v>60 kg</v>
          </cell>
          <cell r="G1435" t="str">
            <v>60 kg</v>
          </cell>
          <cell r="H1435" t="str">
            <v>60 kg</v>
          </cell>
          <cell r="I1435" t="str">
            <v>60 kg</v>
          </cell>
          <cell r="J1435" t="str">
            <v>60 kg</v>
          </cell>
          <cell r="K1435" t="str">
            <v>60 kg</v>
          </cell>
          <cell r="L1435" t="str">
            <v>60 kg</v>
          </cell>
          <cell r="M1435" t="str">
            <v>60 kg</v>
          </cell>
          <cell r="N1435" t="str">
            <v>60 kg</v>
          </cell>
          <cell r="O1435" t="str">
            <v>60 kg</v>
          </cell>
          <cell r="P1435" t="str">
            <v>60 kg</v>
          </cell>
        </row>
        <row r="1436">
          <cell r="A1436">
            <v>1435</v>
          </cell>
          <cell r="B1436" t="str">
            <v>500 kg</v>
          </cell>
          <cell r="C1436" t="str">
            <v>500 kg</v>
          </cell>
          <cell r="D1436" t="str">
            <v>500 kg</v>
          </cell>
          <cell r="E1436" t="str">
            <v>500 kg</v>
          </cell>
          <cell r="F1436" t="str">
            <v>500 kg</v>
          </cell>
          <cell r="G1436" t="str">
            <v>500 kg</v>
          </cell>
          <cell r="H1436" t="str">
            <v>500 kg</v>
          </cell>
          <cell r="I1436" t="str">
            <v>500 kg</v>
          </cell>
          <cell r="J1436" t="str">
            <v>500 kg</v>
          </cell>
          <cell r="K1436" t="str">
            <v>500 kg</v>
          </cell>
          <cell r="L1436" t="str">
            <v>500 kg</v>
          </cell>
          <cell r="M1436" t="str">
            <v>500 kg</v>
          </cell>
          <cell r="N1436" t="str">
            <v>500 kg</v>
          </cell>
          <cell r="O1436" t="str">
            <v>500 kg</v>
          </cell>
          <cell r="P1436" t="str">
            <v>500 kg</v>
          </cell>
        </row>
        <row r="1437">
          <cell r="A1437">
            <v>1436</v>
          </cell>
          <cell r="B1437" t="str">
            <v>Sets</v>
          </cell>
          <cell r="C1437" t="str">
            <v>kits</v>
          </cell>
          <cell r="D1437" t="str">
            <v>kits</v>
          </cell>
          <cell r="E1437" t="str">
            <v>kit</v>
          </cell>
          <cell r="F1437" t="str">
            <v>sady</v>
          </cell>
          <cell r="G1437" t="str">
            <v>zestawy</v>
          </cell>
          <cell r="H1437" t="str">
            <v>egységek</v>
          </cell>
          <cell r="I1437" t="str">
            <v>sety</v>
          </cell>
          <cell r="J1437" t="str">
            <v>sets</v>
          </cell>
          <cell r="K1437" t="str">
            <v>kompleta</v>
          </cell>
          <cell r="L1437" t="str">
            <v>satser</v>
          </cell>
          <cell r="M1437" t="str">
            <v>sæt</v>
          </cell>
          <cell r="N1437" t="str">
            <v>sett</v>
          </cell>
          <cell r="O1437" t="str">
            <v>setovi</v>
          </cell>
          <cell r="P1437" t="str">
            <v>Sets</v>
          </cell>
        </row>
        <row r="1438">
          <cell r="A1438">
            <v>1437</v>
          </cell>
          <cell r="B1438" t="str">
            <v>19 dunkelgrau</v>
          </cell>
          <cell r="C1438" t="str">
            <v>19 dark grey</v>
          </cell>
          <cell r="D1438" t="str">
            <v>19 gris sombre</v>
          </cell>
          <cell r="E1438" t="str">
            <v>19 grigio scuro</v>
          </cell>
          <cell r="F1438" t="str">
            <v>19 tmavě šedá</v>
          </cell>
          <cell r="G1438" t="str">
            <v>19 grafitowy</v>
          </cell>
          <cell r="H1438" t="str">
            <v>19 grafitszürke</v>
          </cell>
          <cell r="I1438" t="str">
            <v>19 tmavošedá</v>
          </cell>
          <cell r="J1438" t="str">
            <v>19 donkergrijs</v>
          </cell>
          <cell r="K1438" t="str">
            <v>19 temno siva</v>
          </cell>
          <cell r="L1438" t="str">
            <v>19 mörkgrå</v>
          </cell>
          <cell r="M1438" t="str">
            <v>19 mørk grå</v>
          </cell>
          <cell r="N1438" t="str">
            <v>19 mørk grå</v>
          </cell>
          <cell r="O1438" t="str">
            <v>19 tamno siva</v>
          </cell>
          <cell r="P1438" t="str">
            <v>19 dunkelgrau</v>
          </cell>
        </row>
        <row r="1439">
          <cell r="A1439">
            <v>1438</v>
          </cell>
          <cell r="B1439" t="str">
            <v>12 P.10 Silbermetallic</v>
          </cell>
          <cell r="C1439" t="str">
            <v>12 P.10 metallic silver</v>
          </cell>
          <cell r="D1439" t="str">
            <v>12 P.10 argent métallisé</v>
          </cell>
          <cell r="E1439" t="str">
            <v>12 P.10 silver metallizzato</v>
          </cell>
          <cell r="F1439" t="str">
            <v>12 P.10 stříbrná metalíza</v>
          </cell>
          <cell r="G1439" t="str">
            <v>12 P.10 srebrny metalik</v>
          </cell>
          <cell r="H1439" t="str">
            <v>12 P.10 ezüstmetál</v>
          </cell>
          <cell r="I1439" t="str">
            <v>12 P.10 strieborná metalíza</v>
          </cell>
          <cell r="J1439" t="str">
            <v>12 P.10 zilvermetallic</v>
          </cell>
          <cell r="K1439" t="str">
            <v>12 P.10 kovinsko srebrna</v>
          </cell>
          <cell r="L1439" t="str">
            <v>12 P.10 silvermetallic</v>
          </cell>
          <cell r="M1439" t="str">
            <v>12 P.10 sølvmetallic</v>
          </cell>
          <cell r="N1439" t="str">
            <v>12 P.10 sølv metallic</v>
          </cell>
          <cell r="O1439" t="str">
            <v>12 P.10 metalik srebrna</v>
          </cell>
          <cell r="P1439" t="str">
            <v>12 P.10 Silbermetallic</v>
          </cell>
        </row>
        <row r="1440">
          <cell r="A1440">
            <v>1439</v>
          </cell>
          <cell r="B1440" t="str">
            <v>Rohrübergang</v>
          </cell>
          <cell r="C1440" t="str">
            <v>downpipe adaptor</v>
          </cell>
          <cell r="D1440" t="str">
            <v>mamelon de raccordement</v>
          </cell>
          <cell r="E1440" t="str">
            <v>raccordo per tubi</v>
          </cell>
          <cell r="F1440" t="str">
            <v>přechodka svodu</v>
          </cell>
          <cell r="G1440" t="str">
            <v>redukcja</v>
          </cell>
          <cell r="H1440" t="str">
            <v>csőátalakító</v>
          </cell>
          <cell r="I1440" t="str">
            <v>zvodová prechodka</v>
          </cell>
          <cell r="J1440" t="str">
            <v>verloopstuk</v>
          </cell>
          <cell r="K1440" t="str">
            <v>cevni nastavek</v>
          </cell>
          <cell r="L1440" t="str">
            <v>rörövergång</v>
          </cell>
          <cell r="M1440" t="str">
            <v>rørovergang</v>
          </cell>
          <cell r="N1440" t="str">
            <v>overgangsmuffe</v>
          </cell>
          <cell r="O1440" t="str">
            <v>prijelazna spojna cijev</v>
          </cell>
          <cell r="P1440" t="str">
            <v>Rohrübergang</v>
          </cell>
        </row>
        <row r="1441">
          <cell r="A1441">
            <v>1440</v>
          </cell>
          <cell r="B1441" t="str">
            <v>Ø 110/100 mm</v>
          </cell>
          <cell r="C1441" t="str">
            <v>⌀ 110/100 mm</v>
          </cell>
          <cell r="D1441" t="str">
            <v>⌀ 110/100 mm</v>
          </cell>
          <cell r="E1441" t="str">
            <v>⌀ 110/100 mm</v>
          </cell>
          <cell r="F1441" t="str">
            <v>⌀ 110/100 mm</v>
          </cell>
          <cell r="G1441" t="str">
            <v>⌀ 110/100 mm</v>
          </cell>
          <cell r="H1441" t="str">
            <v>⌀ 110/100 mm</v>
          </cell>
          <cell r="I1441" t="str">
            <v>⌀ 110/100 mm</v>
          </cell>
          <cell r="J1441" t="str">
            <v>⌀ 110/100 mm</v>
          </cell>
          <cell r="K1441" t="str">
            <v>⌀ 110/100 mm</v>
          </cell>
          <cell r="L1441" t="str">
            <v>⌀ 110/100 mm</v>
          </cell>
          <cell r="M1441" t="str">
            <v>⌀ 110/100 mm</v>
          </cell>
          <cell r="N1441" t="str">
            <v>⌀ 110/100 mm</v>
          </cell>
          <cell r="O1441" t="str">
            <v>⌀ 110/100 mm</v>
          </cell>
          <cell r="P1441" t="str">
            <v>Ø 110/100 mm</v>
          </cell>
        </row>
        <row r="1442">
          <cell r="A1442">
            <v>1441</v>
          </cell>
          <cell r="B1442" t="str">
            <v>Ø 125/120 mm</v>
          </cell>
          <cell r="C1442" t="str">
            <v>⌀ 125/120 mm</v>
          </cell>
          <cell r="D1442" t="str">
            <v>⌀ 125/120 mm</v>
          </cell>
          <cell r="E1442" t="str">
            <v>⌀ 125/120 mm</v>
          </cell>
          <cell r="F1442" t="str">
            <v>⌀ 125/120 mm</v>
          </cell>
          <cell r="G1442" t="str">
            <v>⌀ 125/120 mm</v>
          </cell>
          <cell r="H1442" t="str">
            <v>⌀ 125/120 mm</v>
          </cell>
          <cell r="I1442" t="str">
            <v>⌀ 125/120 mm</v>
          </cell>
          <cell r="J1442" t="str">
            <v>⌀ 125/120 mm</v>
          </cell>
          <cell r="K1442" t="str">
            <v>⌀ 125/120 mm</v>
          </cell>
          <cell r="L1442" t="str">
            <v>⌀ 125/120 mm</v>
          </cell>
          <cell r="M1442" t="str">
            <v>⌀ 125/120 mm</v>
          </cell>
          <cell r="N1442" t="str">
            <v>⌀ 125/120 mm</v>
          </cell>
          <cell r="O1442" t="str">
            <v>⌀ 125/120 mm</v>
          </cell>
          <cell r="P1442" t="str">
            <v>Ø 125/120 mm</v>
          </cell>
        </row>
        <row r="1443">
          <cell r="A1443">
            <v>1442</v>
          </cell>
          <cell r="B1443" t="str">
            <v>39 Eiche beige-grau</v>
          </cell>
          <cell r="C1443" t="str">
            <v>39 grey oak</v>
          </cell>
          <cell r="D1443" t="str">
            <v>39 chêne gris</v>
          </cell>
          <cell r="P1443" t="str">
            <v>39 Eiche beige-grau</v>
          </cell>
        </row>
        <row r="1444">
          <cell r="A1444">
            <v>1443</v>
          </cell>
          <cell r="B1444" t="str">
            <v>L1</v>
          </cell>
          <cell r="C1444" t="str">
            <v>L1</v>
          </cell>
          <cell r="D1444" t="str">
            <v>L1</v>
          </cell>
          <cell r="E1444" t="str">
            <v>L1</v>
          </cell>
          <cell r="F1444" t="str">
            <v>L1</v>
          </cell>
          <cell r="G1444" t="str">
            <v>L1</v>
          </cell>
          <cell r="H1444" t="str">
            <v>L1</v>
          </cell>
          <cell r="I1444" t="str">
            <v>L1</v>
          </cell>
          <cell r="J1444" t="str">
            <v>L1</v>
          </cell>
          <cell r="K1444" t="str">
            <v>L1</v>
          </cell>
          <cell r="L1444" t="str">
            <v>L1</v>
          </cell>
          <cell r="M1444" t="str">
            <v>L1</v>
          </cell>
          <cell r="N1444" t="str">
            <v>L1</v>
          </cell>
          <cell r="O1444" t="str">
            <v>L1</v>
          </cell>
          <cell r="P1444" t="str">
            <v>L1</v>
          </cell>
        </row>
        <row r="1445">
          <cell r="A1445">
            <v>1444</v>
          </cell>
          <cell r="B1445" t="str">
            <v>L2</v>
          </cell>
          <cell r="C1445" t="str">
            <v>L2</v>
          </cell>
          <cell r="D1445" t="str">
            <v>L2</v>
          </cell>
          <cell r="E1445" t="str">
            <v>L2</v>
          </cell>
          <cell r="F1445" t="str">
            <v>L2</v>
          </cell>
          <cell r="G1445" t="str">
            <v>L2</v>
          </cell>
          <cell r="H1445" t="str">
            <v>L2</v>
          </cell>
          <cell r="I1445" t="str">
            <v>L2</v>
          </cell>
          <cell r="J1445" t="str">
            <v>L2</v>
          </cell>
          <cell r="K1445" t="str">
            <v>L2</v>
          </cell>
          <cell r="L1445" t="str">
            <v>L2</v>
          </cell>
          <cell r="M1445" t="str">
            <v>L2</v>
          </cell>
          <cell r="N1445" t="str">
            <v>L2</v>
          </cell>
          <cell r="O1445" t="str">
            <v>L2</v>
          </cell>
          <cell r="P1445" t="str">
            <v>L2</v>
          </cell>
        </row>
        <row r="1446">
          <cell r="A1446">
            <v>1445</v>
          </cell>
          <cell r="B1446" t="str">
            <v>min.: 230 mm</v>
          </cell>
          <cell r="C1446" t="str">
            <v>min.: 230 mm</v>
          </cell>
          <cell r="D1446" t="str">
            <v>min. : 230 mm</v>
          </cell>
          <cell r="E1446" t="str">
            <v>Min: 230 mm</v>
          </cell>
          <cell r="F1446" t="str">
            <v>Min: 230 mm</v>
          </cell>
          <cell r="G1446" t="str">
            <v>Min: 230 mm</v>
          </cell>
          <cell r="H1446" t="str">
            <v>Min: 230 mm</v>
          </cell>
          <cell r="I1446" t="str">
            <v>Min: 230 mm</v>
          </cell>
          <cell r="J1446" t="str">
            <v>Min: 230 mm</v>
          </cell>
          <cell r="K1446" t="str">
            <v>Min: 230 mm</v>
          </cell>
          <cell r="L1446" t="str">
            <v>Min: 230 mm</v>
          </cell>
          <cell r="M1446" t="str">
            <v>Min: 230 mm</v>
          </cell>
          <cell r="N1446" t="str">
            <v>Min: 230 mm</v>
          </cell>
          <cell r="O1446" t="str">
            <v>Min: 230 mm</v>
          </cell>
          <cell r="P1446" t="str">
            <v>min.: 230 mm</v>
          </cell>
        </row>
        <row r="1447">
          <cell r="A1447">
            <v>1446</v>
          </cell>
          <cell r="B1447" t="str">
            <v>max.: 770 mm</v>
          </cell>
          <cell r="C1447" t="str">
            <v>max.: 770 mm</v>
          </cell>
          <cell r="D1447" t="str">
            <v>max. : 770 mm</v>
          </cell>
          <cell r="E1447" t="str">
            <v>Max: 770 mm</v>
          </cell>
          <cell r="F1447" t="str">
            <v>Max: 770 mm</v>
          </cell>
          <cell r="G1447" t="str">
            <v>Max: 770 mm</v>
          </cell>
          <cell r="H1447" t="str">
            <v>Max: 770 mm</v>
          </cell>
          <cell r="I1447" t="str">
            <v>Max: 770 mm</v>
          </cell>
          <cell r="J1447" t="str">
            <v>Max: 770 mm</v>
          </cell>
          <cell r="K1447" t="str">
            <v>Max: 770 mm</v>
          </cell>
          <cell r="L1447" t="str">
            <v>Max: 770 mm</v>
          </cell>
          <cell r="M1447" t="str">
            <v>Max: 770 mm</v>
          </cell>
          <cell r="N1447" t="str">
            <v>Max: 770 mm</v>
          </cell>
          <cell r="O1447" t="str">
            <v>Max: 770 mm</v>
          </cell>
          <cell r="P1447" t="str">
            <v>max.: 770 mm</v>
          </cell>
        </row>
        <row r="1448">
          <cell r="A1448">
            <v>1447</v>
          </cell>
          <cell r="B1448" t="str">
            <v>Gesamte Maximalinnenlänge (L1 + L2) = 1.140 mm</v>
          </cell>
          <cell r="C1448" t="str">
            <v>total maximum inside length (L1 + L2) = 1,140 mm</v>
          </cell>
          <cell r="D1448" t="str">
            <v>total de la longueur intérieure maximum (L1 + L2) = 1 140 mm</v>
          </cell>
          <cell r="P1448" t="str">
            <v>Gesamte Maximalinnenlänge (L1 + L2) = 1.140 mm</v>
          </cell>
        </row>
        <row r="1449">
          <cell r="A1449">
            <v>1448</v>
          </cell>
          <cell r="B1449" t="str">
            <v>PREFABOND – ZUBEHÖR</v>
          </cell>
          <cell r="C1449" t="str">
            <v>PREFABOND — ACCESSORIES</v>
          </cell>
          <cell r="D1449" t="str">
            <v>PREFABOND — ACCESSOIRES</v>
          </cell>
          <cell r="P1449" t="str">
            <v>PREFABOND – ZUBEHÖR</v>
          </cell>
        </row>
        <row r="1450">
          <cell r="A1450">
            <v>1449</v>
          </cell>
          <cell r="B1450" t="str">
            <v>44 Anthrazit matt</v>
          </cell>
          <cell r="C1450" t="str">
            <v>44 matt anthracite</v>
          </cell>
          <cell r="D1450" t="str">
            <v>44 anthracite noir</v>
          </cell>
          <cell r="P1450" t="str">
            <v>44 Anthrazit matt</v>
          </cell>
        </row>
        <row r="1451">
          <cell r="A1451">
            <v>1450</v>
          </cell>
          <cell r="B1451" t="str">
            <v>48 Titanium dunkel</v>
          </cell>
          <cell r="C1451" t="str">
            <v>48 dark titanium</v>
          </cell>
          <cell r="D1451" t="str">
            <v>48 titane foncé</v>
          </cell>
          <cell r="P1451" t="str">
            <v>48 Titanium dunkel</v>
          </cell>
        </row>
        <row r="1452">
          <cell r="A1452">
            <v>1451</v>
          </cell>
          <cell r="B1452" t="str">
            <v>Befestigung auf Metallunterkonstruktion</v>
          </cell>
          <cell r="C1452" t="str">
            <v>fastening on metal supporting substrate</v>
          </cell>
          <cell r="D1452" t="str">
            <v>fixation sur sous-construction métallique</v>
          </cell>
          <cell r="P1452" t="str">
            <v>Befestigung auf Metallunterkonstruktion</v>
          </cell>
        </row>
        <row r="1453">
          <cell r="A1453">
            <v>1452</v>
          </cell>
          <cell r="B1453" t="str">
            <v>Befestigung auf Holzunterkonstruktion</v>
          </cell>
          <cell r="C1453" t="str">
            <v>fastening on timber supporting substrate</v>
          </cell>
          <cell r="D1453" t="str">
            <v>fixation sur sous-construction en bois</v>
          </cell>
          <cell r="P1453" t="str">
            <v>Befestigung auf Holzunterkonstruktion</v>
          </cell>
        </row>
        <row r="1454">
          <cell r="A1454">
            <v>1453</v>
          </cell>
          <cell r="B1454" t="str">
            <v>Kopfdurchmesser:</v>
          </cell>
          <cell r="C1454" t="str">
            <v>head diameter:</v>
          </cell>
          <cell r="D1454" t="str">
            <v>diamètre de la tête :</v>
          </cell>
          <cell r="P1454" t="str">
            <v>Kopfdurchmesser:</v>
          </cell>
        </row>
        <row r="1455">
          <cell r="A1455">
            <v>1454</v>
          </cell>
          <cell r="B1455" t="str">
            <v>Festpunkthülse für Fixpunkt (⌀ 9,5 × 5,1 mm)</v>
          </cell>
          <cell r="C1455" t="str">
            <v>fixed point bushing for fixed point (⌀ 9.5 × 5,1 mm)</v>
          </cell>
          <cell r="D1455" t="str">
            <v>douille de guidage pour point fixe (⌀ 9,5 × 5,1 mm)</v>
          </cell>
          <cell r="P1455" t="str">
            <v>Festpunkthülse für Fixpunkt (⌀ 9,5 × 5,1 mm)</v>
          </cell>
        </row>
        <row r="1456">
          <cell r="A1456">
            <v>1455</v>
          </cell>
          <cell r="B1456" t="str">
            <v>Bügelbohrvorrichtung für Metallunterkonstruktion</v>
          </cell>
          <cell r="C1456" t="str">
            <v>bracket boring fixture for metal supporting substrates</v>
          </cell>
          <cell r="D1456" t="str">
            <v>étrier pour rivet (pour les sous-constructions métalliques)</v>
          </cell>
          <cell r="P1456" t="str">
            <v>Bügelbohrvorrichtung für Metallunterkonstruktion</v>
          </cell>
        </row>
        <row r="1457">
          <cell r="A1457">
            <v>1456</v>
          </cell>
          <cell r="B1457" t="str">
            <v>Plattenmundstück für Fassadenniete</v>
          </cell>
          <cell r="C1457" t="str">
            <v>rivet nosepiece for façade rivet</v>
          </cell>
          <cell r="D1457" t="str">
            <v>embout de riveteuse pour rivet de façade</v>
          </cell>
          <cell r="P1457" t="str">
            <v>Plattenmundstück für Fassadenniete</v>
          </cell>
        </row>
        <row r="1458">
          <cell r="A1458">
            <v>1457</v>
          </cell>
          <cell r="B1458" t="str">
            <v>Außendurchmesser:</v>
          </cell>
          <cell r="C1458" t="str">
            <v>outer diameter:</v>
          </cell>
          <cell r="D1458" t="str">
            <v>diamètre extérieur :</v>
          </cell>
          <cell r="P1458" t="str">
            <v>Außendurchmesser:</v>
          </cell>
        </row>
        <row r="1459">
          <cell r="A1459">
            <v>1458</v>
          </cell>
          <cell r="B1459" t="str">
            <v>Plattenmundstück für Balkonniete</v>
          </cell>
          <cell r="C1459" t="str">
            <v>rivet nosepiece for balcony rivet</v>
          </cell>
          <cell r="D1459" t="str">
            <v>embout de riveteuse pour rivet de balcon</v>
          </cell>
          <cell r="P1459" t="str">
            <v>Plattenmundstück für Balkonniete</v>
          </cell>
        </row>
        <row r="1460">
          <cell r="A1460">
            <v>1459</v>
          </cell>
          <cell r="B1460" t="str">
            <v>Einhand-Federbohrvorrichtung</v>
          </cell>
          <cell r="C1460" t="str">
            <v>spring-loaded boring fixture</v>
          </cell>
          <cell r="D1460" t="str">
            <v>mandrin de perçage manuel</v>
          </cell>
          <cell r="P1460" t="str">
            <v>Einhand-Federbohrvorrichtung</v>
          </cell>
        </row>
        <row r="1461">
          <cell r="A1461">
            <v>1460</v>
          </cell>
          <cell r="B1461" t="str">
            <v>Spezialbohrer für Metallunterkonstruktion (⌀ 5,1 × 85 mm)</v>
          </cell>
          <cell r="C1461" t="str">
            <v>special drill bit for metal supporting substrates (⌀ 5.1 × 85 mm)</v>
          </cell>
          <cell r="D1461" t="str">
            <v>foret spécial pour sous-construction métallique (⌀ 5,1 × 85 mm)</v>
          </cell>
          <cell r="P1461" t="str">
            <v>Spezialbohrer für Metallunterkonstruktion (⌀ 5,1 × 85 mm)</v>
          </cell>
        </row>
        <row r="1462">
          <cell r="A1462">
            <v>1461</v>
          </cell>
          <cell r="B1462" t="str">
            <v>Festpunkthülse für Fixpunkt (⌀ 8,5 × 5,1 mm)</v>
          </cell>
          <cell r="C1462" t="str">
            <v>fixed point bushing for fixed point (⌀ 8.5 × 5,1 mm)</v>
          </cell>
          <cell r="D1462" t="str">
            <v>douille de guidage pour point fixe (⌀ 8,5 × 5,1 mm)</v>
          </cell>
          <cell r="P1462" t="str">
            <v>Festpunkthülse für Fixpunkt (⌀ 8,5 × 5,1 mm)</v>
          </cell>
        </row>
        <row r="1463">
          <cell r="A1463">
            <v>1462</v>
          </cell>
          <cell r="B1463" t="str">
            <v>Fassadenzentrierdichtring (⌀ 14 × 4 mm)</v>
          </cell>
          <cell r="C1463" t="str">
            <v>façade-centring joint  (⌀ 14 × 4 mm)</v>
          </cell>
          <cell r="D1463" t="str">
            <v>joint d’étanchéité (⌀ 14 × 4 mm)</v>
          </cell>
          <cell r="P1463" t="str">
            <v>Fassadenzentrierdichtring (⌀ 14 × 4 mm)</v>
          </cell>
        </row>
        <row r="1464">
          <cell r="A1464">
            <v>1463</v>
          </cell>
          <cell r="B1464" t="str">
            <v>EPDM-Fugenband (einseitig selbstklebend)</v>
          </cell>
          <cell r="C1464" t="str">
            <v>EPDM joint tape (self-adhesive on one side)</v>
          </cell>
          <cell r="D1464" t="str">
            <v>joint EPDM (un côté adhésif)</v>
          </cell>
          <cell r="P1464" t="str">
            <v>EPDM-Fugenband (einseitig selbstklebend)</v>
          </cell>
        </row>
        <row r="1465">
          <cell r="A1465">
            <v>1464</v>
          </cell>
          <cell r="B1465" t="str">
            <v>EPDM-Fugenband (nicht selbstklebend)</v>
          </cell>
          <cell r="C1465" t="str">
            <v>EPDM joint tape (not self-adhesive)</v>
          </cell>
          <cell r="D1465" t="str">
            <v>joint EPDM (non adhésif)</v>
          </cell>
          <cell r="P1465" t="str">
            <v>EPDM-Fugenband (nicht selbstklebend)</v>
          </cell>
        </row>
        <row r="1466">
          <cell r="A1466">
            <v>1465</v>
          </cell>
          <cell r="B1466" t="str">
            <v>Spezialbohrer für Holzunterkonstruktion (⌀ 3,3 mm; DIN 338)</v>
          </cell>
          <cell r="C1466" t="str">
            <v>special drill bit for timber supporting substrates (⌀ 3.3 mm; DIN 338)</v>
          </cell>
          <cell r="D1466" t="str">
            <v>foret spécial pour sous-construction bois (⌀ 3,3 mm ; DIN 338)</v>
          </cell>
          <cell r="P1466" t="str">
            <v>Spezialbohrer für Holzunterkonstruktion (⌀ 3,3 mm; DIN 338)</v>
          </cell>
        </row>
        <row r="1467">
          <cell r="A1467">
            <v>1466</v>
          </cell>
          <cell r="B1467" t="str">
            <v>Bügelbohrvorrichtung für Holzunterkonstruktion</v>
          </cell>
          <cell r="C1467" t="str">
            <v>bracket boring fixture for timber supporting substrates</v>
          </cell>
          <cell r="D1467" t="str">
            <v>étrier pour rivet (pour les sous-construction bois)</v>
          </cell>
          <cell r="P1467" t="str">
            <v>Bügelbohrvorrichtung für Holzunterkonstruktion</v>
          </cell>
        </row>
        <row r="1468">
          <cell r="A1468">
            <v>1467</v>
          </cell>
          <cell r="B1468" t="str">
            <v>F-Profil für PREFABOND</v>
          </cell>
          <cell r="C1468" t="str">
            <v>F-profile for PREFABOND panels</v>
          </cell>
          <cell r="D1468" t="str">
            <v>profil en F pour panneaux PREFABOND</v>
          </cell>
          <cell r="P1468" t="str">
            <v>F-Profil für PREFABOND</v>
          </cell>
        </row>
        <row r="1469">
          <cell r="A1469">
            <v>1468</v>
          </cell>
          <cell r="B1469" t="str">
            <v>U-Profil für PREFABOND</v>
          </cell>
          <cell r="C1469" t="str">
            <v>U-profile for PREFABOND panels</v>
          </cell>
          <cell r="D1469" t="str">
            <v>profil en U pour panneaux PREFABOND</v>
          </cell>
          <cell r="P1469" t="str">
            <v>U-Profil für PREFABOND</v>
          </cell>
        </row>
        <row r="1470">
          <cell r="A1470">
            <v>1469</v>
          </cell>
          <cell r="B1470" t="str">
            <v>90° V-Nut-Fräser</v>
          </cell>
          <cell r="C1470" t="str">
            <v>90° V-slot milling cutter</v>
          </cell>
          <cell r="D1470" t="str">
            <v>fraise à rainurer en V à 90°</v>
          </cell>
          <cell r="P1470" t="str">
            <v>90° V-Nut-Fräser</v>
          </cell>
        </row>
        <row r="1471">
          <cell r="A1471">
            <v>1470</v>
          </cell>
          <cell r="B1471" t="str">
            <v>135° V-Nut-Fräser</v>
          </cell>
          <cell r="C1471" t="str">
            <v>135° V-slot milling cutter</v>
          </cell>
          <cell r="D1471" t="str">
            <v>fraise à rainurer en V à 135°</v>
          </cell>
          <cell r="P1471" t="str">
            <v>135° V-Nut-Fräser</v>
          </cell>
        </row>
        <row r="1472">
          <cell r="A1472">
            <v>1471</v>
          </cell>
          <cell r="B1472" t="str">
            <v>Stufenbohrer (⌀ 9,5 × 5,1 mm)</v>
          </cell>
          <cell r="C1472" t="str">
            <v>step drill bit (⌀ 9.5 × 5.1 mm)</v>
          </cell>
          <cell r="D1472" t="str">
            <v>foret étagé (⌀ 9,5 × 5,1 mm)</v>
          </cell>
          <cell r="P1472" t="str">
            <v>Stufenbohrer (⌀ 9,5 × 5,1 mm)</v>
          </cell>
        </row>
        <row r="1473">
          <cell r="A1473">
            <v>1472</v>
          </cell>
          <cell r="B1473" t="str">
            <v>Tiefenanschlag für Stufenbohrer (⌀ 9,5 × 5,1 mm)</v>
          </cell>
          <cell r="C1473" t="str">
            <v>step drill bit depth stop (⌀ 9.5 × 5.1 mm)</v>
          </cell>
          <cell r="D1473" t="str">
            <v>butée de profondeur pour foret étagé (⌀ 9,5 × 5,1 mm)</v>
          </cell>
          <cell r="P1473" t="str">
            <v>Tiefenanschlag für Stufenbohrer (⌀ 9,5 × 5,1 mm)</v>
          </cell>
        </row>
        <row r="1474">
          <cell r="A1474">
            <v>1473</v>
          </cell>
          <cell r="B1474" t="str">
            <v>Entgraterstiel</v>
          </cell>
          <cell r="C1474" t="str">
            <v>deburring tool handle</v>
          </cell>
          <cell r="D1474" t="str">
            <v>manche pour ébavureur</v>
          </cell>
          <cell r="P1474" t="str">
            <v>Entgraterstiel</v>
          </cell>
        </row>
        <row r="1475">
          <cell r="A1475">
            <v>1474</v>
          </cell>
          <cell r="B1475" t="str">
            <v>Klingen für Entgraterstiel</v>
          </cell>
          <cell r="C1475" t="str">
            <v>blades for deburring tool handle</v>
          </cell>
          <cell r="D1475" t="str">
            <v>lames pour ébavureur</v>
          </cell>
          <cell r="P1475" t="str">
            <v>Klingen für Entgraterstiel</v>
          </cell>
        </row>
        <row r="1476">
          <cell r="A1476">
            <v>1475</v>
          </cell>
          <cell r="B1476" t="str">
            <v>Folienschneider</v>
          </cell>
          <cell r="C1476" t="str">
            <v>film cutter</v>
          </cell>
          <cell r="D1476" t="str">
            <v>couteau</v>
          </cell>
          <cell r="P1476" t="str">
            <v>Folienschneider</v>
          </cell>
        </row>
        <row r="1477">
          <cell r="A1477">
            <v>1476</v>
          </cell>
          <cell r="B1477" t="str">
            <v>Montagehilfe PREFABOND</v>
          </cell>
          <cell r="C1477" t="str">
            <v>PREFABOND mounting aid</v>
          </cell>
          <cell r="D1477" t="str">
            <v>cale d’espacement pour PREFABOND</v>
          </cell>
          <cell r="P1477" t="str">
            <v>Montagehilfe PREFABOND</v>
          </cell>
        </row>
        <row r="1478">
          <cell r="A1478">
            <v>1477</v>
          </cell>
          <cell r="B1478" t="str">
            <v>Saugnapf und Mutter</v>
          </cell>
          <cell r="C1478" t="str">
            <v>suction cup with nut</v>
          </cell>
          <cell r="D1478" t="str">
            <v>ventouse et écrou</v>
          </cell>
          <cell r="P1478" t="str">
            <v>Saugnapf und Mutter</v>
          </cell>
        </row>
        <row r="1479">
          <cell r="A1479">
            <v>1478</v>
          </cell>
          <cell r="B1479" t="str">
            <v>Balkonniete</v>
          </cell>
          <cell r="C1479" t="str">
            <v>balcony rivet</v>
          </cell>
          <cell r="D1479" t="str">
            <v>rivet de balcon</v>
          </cell>
          <cell r="P1479" t="str">
            <v>Balkonniete</v>
          </cell>
        </row>
        <row r="1480">
          <cell r="A1480">
            <v>1479</v>
          </cell>
          <cell r="B1480" t="str">
            <v>Befestigung für Balkonverkleidung</v>
          </cell>
          <cell r="C1480" t="str">
            <v>fastening for balcony cladding</v>
          </cell>
          <cell r="D1480" t="str">
            <v>fixation pour habillages de balcon</v>
          </cell>
          <cell r="P1480" t="str">
            <v>Befestigung für Balkonverkleidung</v>
          </cell>
        </row>
        <row r="1481">
          <cell r="A1481">
            <v>1480</v>
          </cell>
          <cell r="B1481" t="str">
            <v>Ansprechperson:</v>
          </cell>
          <cell r="C1481" t="str">
            <v>Point of contact:</v>
          </cell>
          <cell r="D1481" t="str">
            <v>Contact :</v>
          </cell>
          <cell r="P1481" t="str">
            <v>Ansprechperson:</v>
          </cell>
        </row>
        <row r="1482">
          <cell r="A1482">
            <v>1481</v>
          </cell>
          <cell r="B1482" t="str">
            <v>Verschnitt:</v>
          </cell>
          <cell r="C1482" t="str">
            <v>Offcuts:</v>
          </cell>
          <cell r="D1482" t="str">
            <v>Déchets de coupe :</v>
          </cell>
          <cell r="P1482" t="str">
            <v>Verschnitt:</v>
          </cell>
        </row>
        <row r="1483">
          <cell r="A1483">
            <v>1482</v>
          </cell>
          <cell r="B1483" t="str">
            <v>Platten</v>
          </cell>
          <cell r="C1483" t="str">
            <v>panels</v>
          </cell>
          <cell r="D1483" t="str">
            <v>panneaux</v>
          </cell>
          <cell r="P1483" t="str">
            <v>Platten</v>
          </cell>
        </row>
        <row r="1484">
          <cell r="A1484">
            <v>1483</v>
          </cell>
          <cell r="B1484" t="str">
            <v>bearbeitet:</v>
          </cell>
          <cell r="C1484" t="str">
            <v>processed:</v>
          </cell>
          <cell r="D1484" t="str">
            <v>façonné :</v>
          </cell>
          <cell r="P1484" t="str">
            <v>bearbeitet:</v>
          </cell>
        </row>
        <row r="1485">
          <cell r="A1485">
            <v>1484</v>
          </cell>
          <cell r="B1485" t="str">
            <v>unbearbeitet:</v>
          </cell>
          <cell r="C1485" t="str">
            <v>unprocessed:</v>
          </cell>
          <cell r="D1485" t="str">
            <v>non façonné :</v>
          </cell>
          <cell r="P1485" t="str">
            <v>unbearbeitet:</v>
          </cell>
        </row>
        <row r="1486">
          <cell r="A1486">
            <v>1485</v>
          </cell>
          <cell r="B1486" t="str">
            <v>Lagerfarben</v>
          </cell>
          <cell r="C1486" t="str">
            <v>in-stock colours</v>
          </cell>
          <cell r="D1486" t="str">
            <v>couleurs en stock</v>
          </cell>
          <cell r="P1486" t="str">
            <v>Lagerfarben</v>
          </cell>
        </row>
        <row r="1487">
          <cell r="A1487">
            <v>1486</v>
          </cell>
          <cell r="B1487" t="str">
            <v>Befestigung</v>
          </cell>
          <cell r="C1487" t="str">
            <v>fastening</v>
          </cell>
          <cell r="D1487" t="str">
            <v>fixation</v>
          </cell>
          <cell r="P1487" t="str">
            <v>Befestigung</v>
          </cell>
        </row>
        <row r="1488">
          <cell r="A1488">
            <v>1487</v>
          </cell>
          <cell r="B1488" t="str">
            <v>Anzahl:</v>
          </cell>
          <cell r="C1488" t="str">
            <v>Number:</v>
          </cell>
          <cell r="D1488" t="str">
            <v>Nombre :</v>
          </cell>
          <cell r="P1488" t="str">
            <v>Anzahl:</v>
          </cell>
        </row>
        <row r="1489">
          <cell r="A1489">
            <v>1488</v>
          </cell>
          <cell r="B1489" t="str">
            <v>Eine genaue Ermittlung kann erst nach Übermittlung der Naturmaße des Verlegers erfolgen.</v>
          </cell>
          <cell r="C1489" t="str">
            <v>An exact determination can only be made after the roofer has provided the actual dimensions.</v>
          </cell>
          <cell r="D1489" t="str">
            <v>Une estimation précise n’est possible qu’après communication par le couvreur des dimensions concrètes.</v>
          </cell>
          <cell r="P1489" t="str">
            <v>Eine genaue Ermittlung kann erst nach Übermittlung der Naturmaße des Verlegers erfolgen.</v>
          </cell>
        </row>
        <row r="1490">
          <cell r="A1490">
            <v>1489</v>
          </cell>
          <cell r="B1490" t="str">
            <v>PREFA übernimmt keinerlei Garantie bezüglich Material- und Verschnittangaben.</v>
          </cell>
          <cell r="C1490" t="str">
            <v>PREFA assumes no guarantee whatsoever for material and offcut specifications.</v>
          </cell>
          <cell r="D1490" t="str">
            <v>PREFA ne se porte aucunement garante des données précises sur le matériau et les déchets de coupe.</v>
          </cell>
          <cell r="P1490" t="str">
            <v>PREFA übernimmt keinerlei Garantie bezüglich Material- und Verschnittangaben.</v>
          </cell>
        </row>
        <row r="1491">
          <cell r="A1491">
            <v>1490</v>
          </cell>
          <cell r="B1491" t="str">
            <v>Diese sind ausschließlich vom Verarbeiter zu berechnen und zu kontrollieren!</v>
          </cell>
          <cell r="C1491" t="str">
            <v>They must be calculated and checked by the roofer.</v>
          </cell>
          <cell r="D1491" t="str">
            <v>Il appartient exclusivement au couvreur de les calculer et de les vérifier !</v>
          </cell>
          <cell r="P1491" t="str">
            <v>Diese sind ausschließlich vom Verarbeiter zu berechnen und zu kontrollieren!</v>
          </cell>
        </row>
        <row r="1492">
          <cell r="A1492">
            <v>1491</v>
          </cell>
          <cell r="B1492" t="str">
            <v>Summe</v>
          </cell>
          <cell r="C1492" t="str">
            <v>total</v>
          </cell>
          <cell r="D1492" t="str">
            <v>somme</v>
          </cell>
          <cell r="P1492" t="str">
            <v>Summe</v>
          </cell>
        </row>
        <row r="1493">
          <cell r="A1493">
            <v>1492</v>
          </cell>
          <cell r="B1493" t="str">
            <v>Stärke</v>
          </cell>
          <cell r="C1493" t="str">
            <v>thickness</v>
          </cell>
          <cell r="D1493" t="str">
            <v>épaisseur</v>
          </cell>
          <cell r="P1493" t="str">
            <v>Stärke</v>
          </cell>
        </row>
        <row r="1494">
          <cell r="A1494">
            <v>1493</v>
          </cell>
          <cell r="B1494" t="str">
            <v>Schnittlänge</v>
          </cell>
          <cell r="C1494" t="str">
            <v>cutting length</v>
          </cell>
          <cell r="D1494" t="str">
            <v>longueur de coupe</v>
          </cell>
          <cell r="P1494" t="str">
            <v>Schnittlänge</v>
          </cell>
        </row>
        <row r="1495">
          <cell r="A1495">
            <v>1494</v>
          </cell>
          <cell r="B1495" t="str">
            <v>Fräslänge</v>
          </cell>
          <cell r="C1495" t="str">
            <v>milling length</v>
          </cell>
          <cell r="D1495" t="str">
            <v>longueur de fraisage</v>
          </cell>
          <cell r="P1495" t="str">
            <v>Fräslänge</v>
          </cell>
        </row>
        <row r="1496">
          <cell r="A1496">
            <v>1495</v>
          </cell>
          <cell r="B1496" t="str">
            <v>Fräslänge (gesamt)</v>
          </cell>
          <cell r="C1496" t="str">
            <v>milling length (total)</v>
          </cell>
          <cell r="D1496" t="str">
            <v>longueur de fraisage (totale)</v>
          </cell>
          <cell r="P1496" t="str">
            <v>Fräslänge (gesamt)</v>
          </cell>
        </row>
        <row r="1497">
          <cell r="A1497">
            <v>1496</v>
          </cell>
          <cell r="B1497" t="str">
            <v>Ausklinkungen</v>
          </cell>
          <cell r="C1497" t="str">
            <v>notches</v>
          </cell>
          <cell r="D1497" t="str">
            <v>encoches</v>
          </cell>
          <cell r="P1497" t="str">
            <v>Ausklinkungen</v>
          </cell>
        </row>
        <row r="1498">
          <cell r="A1498">
            <v>1497</v>
          </cell>
          <cell r="B1498" t="str">
            <v>Bohrungen</v>
          </cell>
          <cell r="C1498" t="str">
            <v>holes</v>
          </cell>
          <cell r="D1498" t="str">
            <v>trous</v>
          </cell>
          <cell r="P1498" t="str">
            <v>Bohrungen</v>
          </cell>
        </row>
        <row r="1499">
          <cell r="A1499">
            <v>1498</v>
          </cell>
          <cell r="B1499" t="str">
            <v>Bohrungen (gesamt)</v>
          </cell>
          <cell r="C1499" t="str">
            <v>holes (total)</v>
          </cell>
          <cell r="D1499" t="str">
            <v>trous (total)</v>
          </cell>
          <cell r="P1499" t="str">
            <v>Bohrungen (gesamt)</v>
          </cell>
        </row>
        <row r="1500">
          <cell r="A1500">
            <v>1499</v>
          </cell>
          <cell r="B1500" t="str">
            <v>Konturfräslängen</v>
          </cell>
          <cell r="C1500" t="str">
            <v>contour milling lengths</v>
          </cell>
          <cell r="D1500" t="str">
            <v>longueurs de détourage</v>
          </cell>
          <cell r="P1500" t="str">
            <v>Konturfräslängen</v>
          </cell>
        </row>
        <row r="1501">
          <cell r="A1501">
            <v>1500</v>
          </cell>
          <cell r="B1501" t="str">
            <v>Konturfräslängen (gesamt)</v>
          </cell>
          <cell r="C1501" t="str">
            <v>contour milling lengths (total)</v>
          </cell>
          <cell r="D1501" t="str">
            <v>longueurs de détourage (total)</v>
          </cell>
          <cell r="P1501" t="str">
            <v>Konturfräslängen (gesamt)</v>
          </cell>
        </row>
        <row r="1502">
          <cell r="A1502">
            <v>1501</v>
          </cell>
          <cell r="B1502" t="str">
            <v>Folienschneider für Fixpunkt (⌀ 5,1 mm)</v>
          </cell>
          <cell r="C1502" t="str">
            <v>film cutter for fixed point (⌀ 5,1 mm)</v>
          </cell>
          <cell r="D1502" t="str">
            <v>couteau pour point fixe (⌀ 5,1 mm)</v>
          </cell>
          <cell r="P1502" t="str">
            <v>Folienschneider für Fixpunkt (⌀ 5,1 mm)</v>
          </cell>
        </row>
        <row r="1503">
          <cell r="A1503">
            <v>1502</v>
          </cell>
          <cell r="B1503" t="str">
            <v>Folienschneider für Gleitpunkt (⌀ 9,5 mm)</v>
          </cell>
          <cell r="C1503" t="str">
            <v>film cutter for sliding point (⌀ 9,5 mm)</v>
          </cell>
          <cell r="D1503" t="str">
            <v>couteau pour point coulissant (⌀ 9,5 mm)</v>
          </cell>
          <cell r="P1503" t="str">
            <v>Folienschneider für Gleitpunkt (⌀ 9,5 mm)</v>
          </cell>
        </row>
        <row r="1504">
          <cell r="A1504">
            <v>1503</v>
          </cell>
          <cell r="B1504" t="str">
            <v>Montagehilfe PREFABOND (Fugenbreite: 8 mm)</v>
          </cell>
          <cell r="C1504" t="str">
            <v>PREFABOND mounting aid (joint width: 8 mm)</v>
          </cell>
          <cell r="D1504" t="str">
            <v>cale d’espacement pour PREFABOND (largeur de joint : 8 mm)</v>
          </cell>
          <cell r="P1504" t="str">
            <v>Montagehilfe PREFABOND (Fugenbreite: 8 mm)</v>
          </cell>
        </row>
        <row r="1505">
          <cell r="A1505">
            <v>1504</v>
          </cell>
          <cell r="B1505" t="str">
            <v>Montagehilfe PREFABOND (Fugenbreite: 10 mm)</v>
          </cell>
          <cell r="C1505" t="str">
            <v>PREFABOND mounting aid (joint width: 10 mm)</v>
          </cell>
          <cell r="D1505" t="str">
            <v>cale d’espacement pour PREFABOND (largeur de joint : 10 mm)</v>
          </cell>
          <cell r="P1505" t="str">
            <v>Montagehilfe PREFABOND (Fugenbreite: 10 mm)</v>
          </cell>
        </row>
        <row r="1506">
          <cell r="A1506">
            <v>1505</v>
          </cell>
          <cell r="B1506" t="str">
            <v>Bitte wählen</v>
          </cell>
          <cell r="C1506" t="str">
            <v>Please select</v>
          </cell>
          <cell r="D1506" t="str">
            <v>Veuillez sélectionner.</v>
          </cell>
          <cell r="E1506" t="str">
            <v>scegliere per favore</v>
          </cell>
          <cell r="F1506" t="str">
            <v>Prosím vybrat</v>
          </cell>
          <cell r="G1506" t="str">
            <v>Proszę wybrać</v>
          </cell>
          <cell r="H1506" t="str">
            <v>Kérjük, válasszon</v>
          </cell>
          <cell r="I1506" t="str">
            <v>Prosím, vyberte</v>
          </cell>
          <cell r="J1506" t="str">
            <v>Selecteer</v>
          </cell>
          <cell r="K1506" t="str">
            <v>Izberite</v>
          </cell>
          <cell r="L1506" t="str">
            <v>Välj</v>
          </cell>
          <cell r="M1506" t="str">
            <v>Vælg venligst</v>
          </cell>
          <cell r="N1506" t="str">
            <v>Vennligst velg</v>
          </cell>
          <cell r="O1506" t="str">
            <v>Molimo odabrati</v>
          </cell>
          <cell r="P1506" t="str">
            <v>Bitte wählen</v>
          </cell>
        </row>
        <row r="1507">
          <cell r="A1507">
            <v>1506</v>
          </cell>
          <cell r="B1507" t="str">
            <v>mitliefern</v>
          </cell>
          <cell r="C1507" t="str">
            <v>to be delivered</v>
          </cell>
          <cell r="D1507" t="str">
            <v>livrer</v>
          </cell>
          <cell r="P1507" t="str">
            <v>mitliefern</v>
          </cell>
        </row>
        <row r="1508">
          <cell r="A1508">
            <v>1507</v>
          </cell>
          <cell r="B1508" t="str">
            <v>nicht mitliefern</v>
          </cell>
          <cell r="C1508" t="str">
            <v>not to be delivered</v>
          </cell>
          <cell r="D1508" t="str">
            <v>ne pas livrer</v>
          </cell>
          <cell r="P1508" t="str">
            <v>nicht mitliefern</v>
          </cell>
        </row>
        <row r="1509">
          <cell r="A1509">
            <v>1508</v>
          </cell>
          <cell r="B1509" t="str">
            <v>Einsatzmaterial [mm]</v>
          </cell>
          <cell r="C1509" t="str">
            <v>material required [mm]</v>
          </cell>
          <cell r="D1509" t="str">
            <v>matériau requis [mm]</v>
          </cell>
          <cell r="P1509" t="str">
            <v>Einsatzmaterial [mm]</v>
          </cell>
        </row>
        <row r="1510">
          <cell r="A1510">
            <v>1509</v>
          </cell>
          <cell r="B1510" t="str">
            <v>Breite</v>
          </cell>
          <cell r="C1510" t="str">
            <v>width</v>
          </cell>
          <cell r="D1510" t="str">
            <v>largeur</v>
          </cell>
          <cell r="P1510" t="str">
            <v>Breite</v>
          </cell>
        </row>
        <row r="1511">
          <cell r="A1511">
            <v>1510</v>
          </cell>
          <cell r="B1511" t="str">
            <v>Schrauben</v>
          </cell>
          <cell r="C1511" t="str">
            <v>screws</v>
          </cell>
          <cell r="D1511" t="str">
            <v>vis</v>
          </cell>
          <cell r="P1511" t="str">
            <v>Schrauben</v>
          </cell>
        </row>
        <row r="1512">
          <cell r="A1512">
            <v>1511</v>
          </cell>
          <cell r="B1512" t="str">
            <v>Nieten</v>
          </cell>
          <cell r="C1512" t="str">
            <v>rivets</v>
          </cell>
          <cell r="D1512" t="str">
            <v>rivets</v>
          </cell>
          <cell r="P1512" t="str">
            <v>Nieten</v>
          </cell>
        </row>
        <row r="1513">
          <cell r="A1513">
            <v>1512</v>
          </cell>
          <cell r="B1513" t="str">
            <v>lfm</v>
          </cell>
          <cell r="C1513" t="str">
            <v>m</v>
          </cell>
          <cell r="D1513" t="str">
            <v>ml</v>
          </cell>
          <cell r="E1513" t="str">
            <v>m</v>
          </cell>
          <cell r="F1513" t="str">
            <v>bm</v>
          </cell>
          <cell r="G1513" t="str">
            <v>m</v>
          </cell>
          <cell r="H1513" t="str">
            <v>fm</v>
          </cell>
          <cell r="I1513" t="str">
            <v>bm</v>
          </cell>
          <cell r="J1513" t="str">
            <v>m1</v>
          </cell>
          <cell r="K1513" t="str">
            <v>tekoči meter</v>
          </cell>
          <cell r="L1513" t="str">
            <v>lpm</v>
          </cell>
          <cell r="M1513" t="str">
            <v>lbm</v>
          </cell>
          <cell r="N1513" t="str">
            <v>lm</v>
          </cell>
          <cell r="O1513" t="str">
            <v>d/m</v>
          </cell>
          <cell r="P1513" t="str">
            <v>lfm</v>
          </cell>
        </row>
        <row r="1514">
          <cell r="A1514">
            <v>1513</v>
          </cell>
          <cell r="B1514" t="str">
            <v>Ausklinkungen (gesamt)</v>
          </cell>
          <cell r="C1514" t="str">
            <v>notches (total)</v>
          </cell>
          <cell r="D1514" t="str">
            <v>encoches (total)</v>
          </cell>
          <cell r="P1514" t="str">
            <v>Ausklinkungen (gesamt)</v>
          </cell>
        </row>
        <row r="1515">
          <cell r="A1515">
            <v>1514</v>
          </cell>
          <cell r="B1515" t="str">
            <v>Allgemeine Information</v>
          </cell>
          <cell r="C1515" t="str">
            <v>General information</v>
          </cell>
          <cell r="D1515" t="str">
            <v>Informations générales</v>
          </cell>
          <cell r="P1515" t="str">
            <v>Allgemeine Information</v>
          </cell>
        </row>
        <row r="1516">
          <cell r="A1516">
            <v>1515</v>
          </cell>
          <cell r="B1516" t="str">
            <v>Passend für alle gängigen Kamintypen und für rechteckige Durchdringungen.</v>
          </cell>
          <cell r="C1516" t="str">
            <v>Suitable for all standard chimney types as well as for rectangular roof penetrations.</v>
          </cell>
          <cell r="D1516" t="str">
            <v>Compatible avec tous les types de cheminée courants ainsi qu’avec les pénétrations rectangulaires.</v>
          </cell>
          <cell r="P1516" t="str">
            <v>Passend für alle gängigen Kamintypen und für rechteckige Durchdringungen.</v>
          </cell>
        </row>
        <row r="1517">
          <cell r="A1517">
            <v>1516</v>
          </cell>
          <cell r="B1517" t="str">
            <v>Passend für PREFA Dachsysteme (Kleinformat)</v>
          </cell>
          <cell r="C1517" t="str">
            <v>Suitable for the PREFA roof systems (small format products)</v>
          </cell>
          <cell r="D1517" t="str">
            <v>Compatible avec les systèmes de toiture PREFA (produits petit format)</v>
          </cell>
          <cell r="P1517" t="str">
            <v>Passend für PREFA Dachsysteme (Kleinformat)</v>
          </cell>
        </row>
        <row r="1518">
          <cell r="A1518">
            <v>1517</v>
          </cell>
          <cell r="B1518" t="str">
            <v>Klebebereich</v>
          </cell>
          <cell r="C1518" t="str">
            <v>bonding area</v>
          </cell>
          <cell r="D1518" t="str">
            <v>surface de collage</v>
          </cell>
          <cell r="F1518" t="str">
            <v>Montážní varianta "Lepení" (dodatečné nýtování není nutné)</v>
          </cell>
          <cell r="P1518" t="str">
            <v>Klebebereich</v>
          </cell>
        </row>
        <row r="1519">
          <cell r="A1519">
            <v>1518</v>
          </cell>
          <cell r="B1519" t="str">
            <v>Solarhalter PREFALZ Vario</v>
          </cell>
          <cell r="C1519" t="str">
            <v>solar bracket PREFALZ Vario</v>
          </cell>
          <cell r="D1519" t="str">
            <v>support solaire PREFALZ Vario</v>
          </cell>
          <cell r="F1519" t="str">
            <v>Solární držák Sunny</v>
          </cell>
          <cell r="P1519" t="str">
            <v>Solarhalter PREFALZ Vario</v>
          </cell>
        </row>
        <row r="1520">
          <cell r="A1520">
            <v>1519</v>
          </cell>
          <cell r="B1520" t="str">
            <v>dauerelastische Wartungsfuge</v>
          </cell>
          <cell r="C1520" t="str">
            <v>permanently elastic sealing joint</v>
          </cell>
          <cell r="D1520" t="str">
            <v>joint d’étanchéité à élasticité permanente</v>
          </cell>
          <cell r="P1520" t="str">
            <v>dauerelastische Wartungsfuge</v>
          </cell>
        </row>
        <row r="1521">
          <cell r="A1521">
            <v>1520</v>
          </cell>
          <cell r="B1521" t="str">
            <v>Fensterbankhalter</v>
          </cell>
          <cell r="C1521" t="str">
            <v>window ledge flashing strip</v>
          </cell>
          <cell r="D1521" t="str">
            <v>équerre-support pour tablette</v>
          </cell>
          <cell r="P1521" t="str">
            <v>Fensterbankhalter</v>
          </cell>
        </row>
        <row r="1522">
          <cell r="A1522">
            <v>1521</v>
          </cell>
          <cell r="B1522" t="str">
            <v>Vertikalschnitt – Verlegemaß</v>
          </cell>
          <cell r="C1522" t="str">
            <v>vertical cross-section — installation dimension</v>
          </cell>
          <cell r="D1522" t="str">
            <v>section verticale — ourne</v>
          </cell>
          <cell r="P1522" t="str">
            <v>Vertikalschnitt – Verlegemaß</v>
          </cell>
        </row>
        <row r="1523">
          <cell r="A1523">
            <v>1522</v>
          </cell>
          <cell r="B1523" t="str">
            <v>VERLEGEMASS</v>
          </cell>
          <cell r="C1523" t="str">
            <v>INSTALLATION DIMENSION</v>
          </cell>
          <cell r="D1523" t="str">
            <v>OURNE</v>
          </cell>
          <cell r="P1523" t="str">
            <v>VERLEGEMASS</v>
          </cell>
        </row>
        <row r="1524">
          <cell r="A1524">
            <v>1523</v>
          </cell>
          <cell r="B1524" t="str">
            <v>Konterlatte - Hinterlüftung</v>
          </cell>
          <cell r="C1524" t="str">
            <v>counter batten - ventilation gap</v>
          </cell>
          <cell r="D1524" t="str">
            <v>contre-latte - lame d’air ventilée</v>
          </cell>
          <cell r="F1524" t="str">
            <v>Hinterlüftung</v>
          </cell>
          <cell r="P1524" t="str">
            <v>Konterlatte - Hinterlüftung</v>
          </cell>
        </row>
        <row r="1525">
          <cell r="A1525">
            <v>1524</v>
          </cell>
          <cell r="B1525" t="str">
            <v>Außenecke</v>
          </cell>
          <cell r="C1525" t="str">
            <v>external corner</v>
          </cell>
          <cell r="D1525" t="str">
            <v>angle sortant</v>
          </cell>
          <cell r="P1525" t="str">
            <v>Außenecke</v>
          </cell>
        </row>
        <row r="1526">
          <cell r="A1526">
            <v>1525</v>
          </cell>
          <cell r="B1526" t="str">
            <v>Fensterlaibung</v>
          </cell>
          <cell r="C1526" t="str">
            <v>window reveals</v>
          </cell>
          <cell r="D1526" t="str">
            <v>tableau de fenêtre</v>
          </cell>
          <cell r="P1526" t="str">
            <v>Fensterlaibung</v>
          </cell>
        </row>
        <row r="1527">
          <cell r="A1527">
            <v>1526</v>
          </cell>
          <cell r="B1527" t="str">
            <v>Fenstersturz</v>
          </cell>
          <cell r="C1527" t="str">
            <v>window lintel</v>
          </cell>
          <cell r="D1527" t="str">
            <v>linteau</v>
          </cell>
          <cell r="P1527" t="str">
            <v>Fenstersturz</v>
          </cell>
        </row>
        <row r="1528">
          <cell r="A1528">
            <v>1527</v>
          </cell>
          <cell r="B1528" t="str">
            <v>Oberer Abschluss</v>
          </cell>
          <cell r="C1528" t="str">
            <v>top connection</v>
          </cell>
          <cell r="D1528" t="str">
            <v>raccordement supérieur</v>
          </cell>
          <cell r="P1528" t="str">
            <v>Oberer Abschluss</v>
          </cell>
        </row>
        <row r="1529">
          <cell r="A1529">
            <v>1528</v>
          </cell>
          <cell r="B1529" t="str">
            <v>Unterer Anschluss</v>
          </cell>
          <cell r="C1529" t="str">
            <v>bottom connection</v>
          </cell>
          <cell r="D1529" t="str">
            <v>raccordement inférieur</v>
          </cell>
          <cell r="P1529" t="str">
            <v>Unterer Anschluss</v>
          </cell>
        </row>
        <row r="1530">
          <cell r="A1530">
            <v>1529</v>
          </cell>
          <cell r="B1530" t="str">
            <v>VERLEGEMASS</v>
          </cell>
          <cell r="C1530" t="str">
            <v>INSTALLATION DIMENSION</v>
          </cell>
          <cell r="D1530" t="str">
            <v>OURNE</v>
          </cell>
          <cell r="P1530" t="str">
            <v>VERLEGEMASS</v>
          </cell>
        </row>
        <row r="1531">
          <cell r="A1531">
            <v>1530</v>
          </cell>
          <cell r="B1531" t="str">
            <v>138 mm x 0,7 mm</v>
          </cell>
          <cell r="C1531" t="str">
            <v>138 mm x 0,7 mm</v>
          </cell>
          <cell r="D1531" t="str">
            <v>138 mm x 0,7 mm</v>
          </cell>
          <cell r="P1531" t="str">
            <v>138 mm x 0,7 mm</v>
          </cell>
        </row>
        <row r="1532">
          <cell r="A1532">
            <v>1531</v>
          </cell>
          <cell r="B1532" t="str">
            <v>200 mm x 1,0 mm</v>
          </cell>
          <cell r="C1532" t="str">
            <v>200 mm x 1,0 mm</v>
          </cell>
          <cell r="D1532" t="str">
            <v>200 mm x 1,0 mm</v>
          </cell>
          <cell r="P1532" t="str">
            <v>200 mm x 1,0 mm</v>
          </cell>
        </row>
        <row r="1533">
          <cell r="A1533">
            <v>1532</v>
          </cell>
          <cell r="B1533" t="str">
            <v>300 mm x 1,0 mm*</v>
          </cell>
          <cell r="C1533" t="str">
            <v>300 mm x 1,0 mm*</v>
          </cell>
          <cell r="D1533" t="str">
            <v>300 mm x 1,0 mm*</v>
          </cell>
          <cell r="P1533" t="str">
            <v>300 mm x 1,0 mm*</v>
          </cell>
        </row>
        <row r="1534">
          <cell r="A1534">
            <v>1533</v>
          </cell>
          <cell r="B1534" t="str">
            <v>300 mm x 1,2 mm</v>
          </cell>
          <cell r="C1534" t="str">
            <v>300 mm x 1,2 mm</v>
          </cell>
          <cell r="D1534" t="str">
            <v>300 mm x 1,2 mm</v>
          </cell>
          <cell r="P1534" t="str">
            <v>300 mm x 1,2 mm</v>
          </cell>
        </row>
        <row r="1535">
          <cell r="A1535">
            <v>1534</v>
          </cell>
          <cell r="B1535" t="str">
            <v>400 mm x 1,0 mm*</v>
          </cell>
          <cell r="C1535" t="str">
            <v>400 mm x 1,0 mm*</v>
          </cell>
          <cell r="D1535" t="str">
            <v>400 mm x 1,0 mm*</v>
          </cell>
          <cell r="P1535" t="str">
            <v>400 mm x 1,0 mm*</v>
          </cell>
        </row>
        <row r="1536">
          <cell r="A1536">
            <v>1535</v>
          </cell>
          <cell r="B1536" t="str">
            <v>400 mm x 1,2 mm *</v>
          </cell>
          <cell r="C1536" t="str">
            <v>400 mm x 1,2 mm *</v>
          </cell>
          <cell r="D1536" t="str">
            <v>400 mm x 1,2 mm *</v>
          </cell>
          <cell r="P1536" t="str">
            <v>400 mm x 1,2 mm *</v>
          </cell>
        </row>
        <row r="1537">
          <cell r="A1537">
            <v>1536</v>
          </cell>
          <cell r="B1537" t="str">
            <v>Abdeckung für Innenecke</v>
          </cell>
          <cell r="C1537" t="str">
            <v>cover for internal corner</v>
          </cell>
          <cell r="D1537" t="str">
            <v>cache d’angle rentrant</v>
          </cell>
          <cell r="P1537" t="str">
            <v>Abdeckung für Innenecke</v>
          </cell>
        </row>
        <row r="1538">
          <cell r="A1538">
            <v>1537</v>
          </cell>
          <cell r="B1538" t="str">
            <v>Abdeckung für Stoßausbildung</v>
          </cell>
          <cell r="C1538" t="str">
            <v>cover for joint connection</v>
          </cell>
          <cell r="D1538" t="str">
            <v>cache de joint</v>
          </cell>
          <cell r="P1538" t="str">
            <v>Abdeckung für Stoßausbildung</v>
          </cell>
        </row>
        <row r="1539">
          <cell r="A1539">
            <v>1538</v>
          </cell>
          <cell r="B1539" t="str">
            <v>AUF ALUMINIUM-UNTERKONSTRUKTION</v>
          </cell>
          <cell r="C1539" t="str">
            <v>ON ALUMINIUM SUPPORTING SUBSTRATES</v>
          </cell>
          <cell r="D1539" t="str">
            <v>SUR SOUS-CONSTRUCTION EN ALUMINIUM</v>
          </cell>
          <cell r="P1539" t="str">
            <v>AUF ALUMINIUM-UNTERKONSTRUKTION</v>
          </cell>
        </row>
        <row r="1540">
          <cell r="A1540">
            <v>1539</v>
          </cell>
          <cell r="B1540" t="str">
            <v>AUSSENECKE</v>
          </cell>
          <cell r="C1540" t="str">
            <v>external corner</v>
          </cell>
          <cell r="D1540" t="str">
            <v>angle sortant</v>
          </cell>
          <cell r="P1540" t="str">
            <v>AUSSENECKE</v>
          </cell>
        </row>
        <row r="1541">
          <cell r="A1541">
            <v>1540</v>
          </cell>
          <cell r="B1541" t="str">
            <v>Außenecke (2-teilig)</v>
          </cell>
          <cell r="C1541" t="str">
            <v>external corner flashing (two parts)</v>
          </cell>
          <cell r="D1541" t="str">
            <v>profil d’angle sortant en croix</v>
          </cell>
          <cell r="P1541" t="str">
            <v>Außenecke (2-teilig)</v>
          </cell>
        </row>
        <row r="1542">
          <cell r="A1542">
            <v>1541</v>
          </cell>
          <cell r="B1542" t="str">
            <v>Eckprofil für Zackenprofil</v>
          </cell>
          <cell r="C1542" t="str">
            <v>corner profile for serrated profile</v>
          </cell>
          <cell r="D1542" t="str">
            <v>profil d’angle pour profil triangle</v>
          </cell>
          <cell r="P1542" t="str">
            <v>Eckprofil für Zackenprofil</v>
          </cell>
        </row>
        <row r="1543">
          <cell r="A1543">
            <v>1542</v>
          </cell>
          <cell r="B1543" t="str">
            <v>Laibungsblech (Variante)</v>
          </cell>
          <cell r="C1543" t="str">
            <v>jamb flashing  — variant</v>
          </cell>
          <cell r="D1543" t="str">
            <v>habillage de tableau  (variante)</v>
          </cell>
          <cell r="P1543" t="str">
            <v>Laibungsblech (Variante)</v>
          </cell>
        </row>
        <row r="1544">
          <cell r="A1544">
            <v>1543</v>
          </cell>
          <cell r="B1544" t="str">
            <v>Für die Notwendigkeit des Sturmsicherungsclips: siehe PREFA Verlegerichtlinien Fassade.</v>
          </cell>
          <cell r="C1544" t="str">
            <v>Regarding the need for storm-proof clips: refer to the PREFA installation instructions for façades.</v>
          </cell>
          <cell r="D1544" t="str">
            <v>En ce qui concerne la nécessité de monter des clips tempête : reportez-vous au Guide de pose PREFA relatif aux façades.</v>
          </cell>
          <cell r="P1544" t="str">
            <v>Für die Notwendigkeit des Sturmsicherungsclips: siehe PREFA Verlegerichtlinien Fassade.</v>
          </cell>
        </row>
        <row r="1545">
          <cell r="A1545">
            <v>1544</v>
          </cell>
          <cell r="B1545" t="str">
            <v>Horizontalschnitt – Stoßausbildung</v>
          </cell>
          <cell r="C1545" t="str">
            <v>horizontal cross-section – joint connection</v>
          </cell>
          <cell r="D1545" t="str">
            <v>section horizontale — réalisation des joints</v>
          </cell>
          <cell r="F1545" t="str">
            <v>Varianty provedení styku</v>
          </cell>
          <cell r="P1545" t="str">
            <v>Horizontalschnitt – Stoßausbildung</v>
          </cell>
        </row>
        <row r="1546">
          <cell r="A1546">
            <v>1545</v>
          </cell>
          <cell r="B1546" t="str">
            <v>STOSSAUSBILDUNG</v>
          </cell>
          <cell r="C1546" t="str">
            <v>joint connection</v>
          </cell>
          <cell r="D1546" t="str">
            <v>réalisation des joints</v>
          </cell>
          <cell r="F1546" t="str">
            <v>Varianty provedení styku</v>
          </cell>
          <cell r="P1546" t="str">
            <v>STOSSAUSBILDUNG</v>
          </cell>
        </row>
        <row r="1547">
          <cell r="A1547">
            <v>1546</v>
          </cell>
          <cell r="B1547" t="str">
            <v>MAUERWINKEL</v>
          </cell>
          <cell r="C1547" t="str">
            <v>WALL BRACKET</v>
          </cell>
          <cell r="D1547" t="str">
            <v>ÉQUERRE MURALE</v>
          </cell>
          <cell r="P1547" t="str">
            <v>MAUERWINKEL</v>
          </cell>
        </row>
        <row r="1548">
          <cell r="A1548">
            <v>1547</v>
          </cell>
          <cell r="B1548" t="str">
            <v>Siding &amp; Siding.X</v>
          </cell>
          <cell r="C1548" t="str">
            <v>siding &amp; siding.X</v>
          </cell>
          <cell r="D1548" t="str">
            <v>Siding et Siding.X</v>
          </cell>
          <cell r="P1548" t="str">
            <v>Siding &amp; Siding.X</v>
          </cell>
        </row>
        <row r="1549">
          <cell r="A1549">
            <v>1548</v>
          </cell>
          <cell r="B1549" t="str">
            <v>SIDING &amp; SIDING.X (horizontal)</v>
          </cell>
          <cell r="C1549" t="str">
            <v>SIDING and SIDING.X (horizontal)</v>
          </cell>
          <cell r="D1549" t="str">
            <v>SIDING et SIDING.X (horizontal)</v>
          </cell>
          <cell r="P1549" t="str">
            <v>SIDING &amp; SIDING.X (horizontal)</v>
          </cell>
        </row>
        <row r="1550">
          <cell r="A1550">
            <v>1549</v>
          </cell>
          <cell r="B1550" t="str">
            <v>mit Schattenfuge</v>
          </cell>
          <cell r="C1550" t="str">
            <v>with shadow gap (PREFA)</v>
          </cell>
          <cell r="D1550" t="str">
            <v>avec joint creux</v>
          </cell>
          <cell r="P1550" t="str">
            <v>mit Schattenfuge</v>
          </cell>
        </row>
        <row r="1551">
          <cell r="A1551">
            <v>1550</v>
          </cell>
          <cell r="B1551" t="str">
            <v>ohne Schattenfuge</v>
          </cell>
          <cell r="C1551" t="str">
            <v>without shadow gap (PREFA)</v>
          </cell>
          <cell r="D1551" t="str">
            <v>sans joint creux</v>
          </cell>
          <cell r="P1551" t="str">
            <v>ohne Schattenfuge</v>
          </cell>
        </row>
        <row r="1552">
          <cell r="A1552">
            <v>1551</v>
          </cell>
          <cell r="B1552" t="str">
            <v>SIDING MIT UZ-PROFIL</v>
          </cell>
          <cell r="C1552" t="str">
            <v>SIDING WITH UZ-PROFILE</v>
          </cell>
          <cell r="D1552" t="str">
            <v>SIDING AVEC PROFIL UZ</v>
          </cell>
          <cell r="P1552" t="str">
            <v>SIDING MIT UZ-PROFIL</v>
          </cell>
        </row>
        <row r="1553">
          <cell r="A1553">
            <v>1552</v>
          </cell>
          <cell r="B1553" t="str">
            <v>Sturmsicherungsclip</v>
          </cell>
          <cell r="C1553" t="str">
            <v>storm-proof clip</v>
          </cell>
          <cell r="D1553" t="str">
            <v>clip tempête</v>
          </cell>
          <cell r="P1553" t="str">
            <v>Sturmsicherungsclip</v>
          </cell>
        </row>
        <row r="1554">
          <cell r="A1554">
            <v>1553</v>
          </cell>
          <cell r="B1554" t="str">
            <v>Vertikalschnitt – Oberer Abschluss</v>
          </cell>
          <cell r="C1554" t="str">
            <v>vertical cross-section – top connection</v>
          </cell>
          <cell r="D1554" t="str">
            <v>section verticale — raccordement supérieur</v>
          </cell>
          <cell r="P1554" t="str">
            <v>Vertikalschnitt – Oberer Abschluss</v>
          </cell>
        </row>
        <row r="1555">
          <cell r="A1555">
            <v>1554</v>
          </cell>
          <cell r="B1555" t="str">
            <v>Vertikalschnitt – Produktübersicht</v>
          </cell>
          <cell r="C1555" t="str">
            <v>vertical cross-section — product overview</v>
          </cell>
          <cell r="D1555" t="str">
            <v>Section verticale — Aperçu des produits</v>
          </cell>
          <cell r="P1555" t="str">
            <v>Vertikalschnitt – Produktübersicht</v>
          </cell>
        </row>
        <row r="1556">
          <cell r="A1556">
            <v>1555</v>
          </cell>
          <cell r="B1556" t="str">
            <v>horizontal</v>
          </cell>
          <cell r="C1556" t="str">
            <v>horizontal</v>
          </cell>
          <cell r="D1556" t="str">
            <v>horizontal</v>
          </cell>
          <cell r="P1556" t="str">
            <v>horizontal</v>
          </cell>
        </row>
        <row r="1557">
          <cell r="A1557">
            <v>1556</v>
          </cell>
          <cell r="B1557" t="str">
            <v>SIDING &amp; SIDING.X (vertikal)</v>
          </cell>
          <cell r="C1557" t="str">
            <v>SIDING and SIDING.X (vertical)</v>
          </cell>
          <cell r="D1557" t="str">
            <v>SIDING et SIDING.X (vertical)</v>
          </cell>
          <cell r="P1557" t="str">
            <v>SIDING &amp; SIDING.X (vertikal)</v>
          </cell>
        </row>
        <row r="1558">
          <cell r="A1558">
            <v>1557</v>
          </cell>
          <cell r="B1558" t="str">
            <v>AUSSENECKE (Variante 1)</v>
          </cell>
          <cell r="C1558" t="str">
            <v>EXTERNAL CORNER (variant 1)</v>
          </cell>
          <cell r="D1558" t="str">
            <v>ANGLE SORTANT (variante 1)</v>
          </cell>
          <cell r="P1558" t="str">
            <v>AUSSENECKE (Variante 1)</v>
          </cell>
        </row>
        <row r="1559">
          <cell r="A1559">
            <v>1558</v>
          </cell>
          <cell r="B1559" t="str">
            <v>AUSSENECKE (Variante 2)</v>
          </cell>
          <cell r="C1559" t="str">
            <v>EXTERNAL CORNER (variant 2)</v>
          </cell>
          <cell r="D1559" t="str">
            <v>ANGLE SORTANT (variante 2)</v>
          </cell>
          <cell r="P1559" t="str">
            <v>AUSSENECKE (Variante 2)</v>
          </cell>
        </row>
        <row r="1560">
          <cell r="A1560">
            <v>1559</v>
          </cell>
          <cell r="B1560" t="str">
            <v>FENSTERSTURZ MIT RAFFSTORE</v>
          </cell>
          <cell r="C1560" t="str">
            <v>WINDOW LINTEL WITH BLINDS</v>
          </cell>
          <cell r="D1560" t="str">
            <v>LINTEAU AVEC STORE À LAMELLES</v>
          </cell>
          <cell r="P1560" t="str">
            <v>FENSTERSTURZ MIT RAFFSTORE</v>
          </cell>
        </row>
        <row r="1561">
          <cell r="A1561">
            <v>1560</v>
          </cell>
          <cell r="B1561" t="str">
            <v>Horizontalschnitt – AUSSENECKE (Variante 1)</v>
          </cell>
          <cell r="C1561" t="str">
            <v>horizontal cross-section — EXTERNAL CORNER (variant 1)</v>
          </cell>
          <cell r="D1561" t="str">
            <v>section horizontale — ANGLE SORTANT (variante 1)</v>
          </cell>
          <cell r="P1561" t="str">
            <v>Horizontalschnitt – AUSSENECKE (Variante 1)</v>
          </cell>
        </row>
        <row r="1562">
          <cell r="A1562">
            <v>1561</v>
          </cell>
          <cell r="B1562" t="str">
            <v>Horizontalschnitt – AUSSENECKE (Variante 2)</v>
          </cell>
          <cell r="C1562" t="str">
            <v>horizontal cross-section — EXTERNAL CORNER (variant 2)</v>
          </cell>
          <cell r="D1562" t="str">
            <v>section horizontale — ANGLE SORTANT (variante 2)</v>
          </cell>
          <cell r="P1562" t="str">
            <v>Horizontalschnitt – AUSSENECKE (Variante 2)</v>
          </cell>
        </row>
        <row r="1563">
          <cell r="A1563">
            <v>1562</v>
          </cell>
          <cell r="B1563" t="str">
            <v>offene Fugen</v>
          </cell>
          <cell r="C1563" t="str">
            <v>open joints</v>
          </cell>
          <cell r="D1563" t="str">
            <v>joints creux</v>
          </cell>
          <cell r="P1563" t="str">
            <v>offene Fugen</v>
          </cell>
        </row>
        <row r="1564">
          <cell r="A1564">
            <v>1563</v>
          </cell>
          <cell r="B1564" t="str">
            <v>PREFABOND</v>
          </cell>
          <cell r="C1564" t="str">
            <v>PREFABOND</v>
          </cell>
          <cell r="D1564" t="str">
            <v>PREFABOND</v>
          </cell>
          <cell r="P1564" t="str">
            <v>PREFABOND</v>
          </cell>
        </row>
        <row r="1565">
          <cell r="A1565">
            <v>1564</v>
          </cell>
          <cell r="B1565" t="str">
            <v>PREFABOND (geklebt)</v>
          </cell>
          <cell r="C1565" t="str">
            <v>PREFABOND (glued)</v>
          </cell>
          <cell r="D1565" t="str">
            <v>PREFABOND (collé)</v>
          </cell>
          <cell r="P1565" t="str">
            <v>PREFABOND (geklebt)</v>
          </cell>
        </row>
        <row r="1566">
          <cell r="A1566">
            <v>1565</v>
          </cell>
          <cell r="B1566" t="str">
            <v>Vertikalschnitt – Wandanschluss</v>
          </cell>
          <cell r="C1566" t="str">
            <v>vertical cross-section – wall connection</v>
          </cell>
          <cell r="D1566" t="str">
            <v>section verticale —raccordement de couloir latéral</v>
          </cell>
          <cell r="P1566" t="str">
            <v>Vertikalschnitt – Wandanschluss</v>
          </cell>
        </row>
        <row r="1567">
          <cell r="A1567">
            <v>1566</v>
          </cell>
          <cell r="B1567" t="str">
            <v>FENSTERLAIBUNG (Variante 1)</v>
          </cell>
          <cell r="C1567" t="str">
            <v>window reveals (variant 1)</v>
          </cell>
          <cell r="D1567" t="str">
            <v>tableau de fenêtre (variante 1)</v>
          </cell>
          <cell r="P1567" t="str">
            <v>FENSTERLAIBUNG (Variante 1)</v>
          </cell>
        </row>
        <row r="1568">
          <cell r="A1568">
            <v>1567</v>
          </cell>
          <cell r="B1568" t="str">
            <v>FENSTERLAIBUNG (Variante 2)</v>
          </cell>
          <cell r="C1568" t="str">
            <v>window reveals (variant 2)</v>
          </cell>
          <cell r="D1568" t="str">
            <v>tableau de fenêtre (variante 2)</v>
          </cell>
          <cell r="P1568" t="str">
            <v>FENSTERLAIBUNG (Variante 2)</v>
          </cell>
        </row>
        <row r="1569">
          <cell r="A1569">
            <v>1568</v>
          </cell>
          <cell r="B1569" t="str">
            <v>Horizontalschnitt – FENSTERLAIBUNG (Variante 1)</v>
          </cell>
          <cell r="C1569" t="str">
            <v>horizontal cross-section — window reveals (variant 1)</v>
          </cell>
          <cell r="D1569" t="str">
            <v>section horizontale — tableau de fenêtre (variante 1)</v>
          </cell>
          <cell r="P1569" t="str">
            <v>Horizontalschnitt – FENSTERLAIBUNG (Variante 1)</v>
          </cell>
        </row>
        <row r="1570">
          <cell r="A1570">
            <v>1569</v>
          </cell>
          <cell r="B1570" t="str">
            <v>Horizontalschnitt – FENSTERLAIBUNG (Variante 2)</v>
          </cell>
          <cell r="C1570" t="str">
            <v>horizontal cross-section — window reveals (variant 2)</v>
          </cell>
          <cell r="D1570" t="str">
            <v>section horizontale — tableau de fenêtre (variante 2)</v>
          </cell>
          <cell r="P1570" t="str">
            <v>Horizontalschnitt – FENSTERLAIBUNG (Variante 2)</v>
          </cell>
        </row>
        <row r="1571">
          <cell r="A1571">
            <v>1570</v>
          </cell>
          <cell r="B1571" t="str">
            <v>PREFABOND (mechanisch befestigt)</v>
          </cell>
          <cell r="C1571" t="str">
            <v>PREFABOND (fastened mechanically)</v>
          </cell>
          <cell r="D1571" t="str">
            <v>PREFABOND (fixation mécanique)</v>
          </cell>
          <cell r="P1571" t="str">
            <v>PREFABOND (mechanisch befestigt)</v>
          </cell>
        </row>
        <row r="1572">
          <cell r="A1572">
            <v>1571</v>
          </cell>
          <cell r="B1572" t="str">
            <v>Abschlussprofil</v>
          </cell>
          <cell r="C1572" t="str">
            <v>closing profile</v>
          </cell>
          <cell r="D1572" t="str">
            <v>profil de fin</v>
          </cell>
          <cell r="E1572" t="str">
            <v>profilo di chiusura; L = 2500 mm</v>
          </cell>
          <cell r="F1572" t="str">
            <v>ukončovací profil,  délka 2500 mm</v>
          </cell>
          <cell r="G1572" t="str">
            <v>Profil końcowy L=2500 mm</v>
          </cell>
          <cell r="H1572" t="str">
            <v>lezáró profil H = 2.500 mm</v>
          </cell>
          <cell r="I1572" t="str">
            <v>ukončovací profil, dĺžka 2500 mm</v>
          </cell>
          <cell r="J1572" t="str">
            <v>afsluitprofiel L = 2500 mm</v>
          </cell>
          <cell r="L1572" t="str">
            <v>ändprofil L = 2.500 mm</v>
          </cell>
          <cell r="M1572" t="str">
            <v>afslutningsprofil L = 2.500 mm</v>
          </cell>
          <cell r="N1572" t="str">
            <v>avslutningsprofil L = 2500 mm</v>
          </cell>
          <cell r="O1572" t="str">
            <v>Završni profil L = 2.500 mm</v>
          </cell>
          <cell r="P1572" t="str">
            <v>Abschlussprofil</v>
          </cell>
        </row>
        <row r="1573">
          <cell r="A1573">
            <v>1572</v>
          </cell>
          <cell r="B1573" t="str">
            <v>Taschenprofil für Eckwinkel außen</v>
          </cell>
          <cell r="C1573" t="str">
            <v>channel profile for external corner</v>
          </cell>
          <cell r="D1573" t="str">
            <v>profil replié pour équerre d’angle sortant</v>
          </cell>
          <cell r="P1573" t="str">
            <v>Taschenprofil für Eckwinkel außen</v>
          </cell>
        </row>
        <row r="1574">
          <cell r="A1574">
            <v>1573</v>
          </cell>
          <cell r="B1574" t="str">
            <v>Taschenprofil für Eckwinkel innen</v>
          </cell>
          <cell r="C1574" t="str">
            <v>channel profile for internal corner</v>
          </cell>
          <cell r="D1574" t="str">
            <v>profil replié pour équerre d’angle rentrant</v>
          </cell>
          <cell r="P1574" t="str">
            <v>Taschenprofil für Eckwinkel innen</v>
          </cell>
        </row>
        <row r="1575">
          <cell r="A1575">
            <v>1574</v>
          </cell>
          <cell r="B1575" t="str">
            <v>Wandraute 44 × 44</v>
          </cell>
          <cell r="C1575" t="str">
            <v>rhomboid façade tile 44 × 44 (PREFA)</v>
          </cell>
          <cell r="D1575" t="str">
            <v>losange de façade 44 × 44</v>
          </cell>
          <cell r="P1575" t="str">
            <v>Wandraute 44 × 44</v>
          </cell>
        </row>
        <row r="1576">
          <cell r="A1576">
            <v>1575</v>
          </cell>
          <cell r="B1576" t="str">
            <v>SCHNÜRMASS</v>
          </cell>
          <cell r="C1576" t="str">
            <v>CHALK-LINE SPACING</v>
          </cell>
          <cell r="D1576" t="str">
            <v>TRAÇAGE</v>
          </cell>
          <cell r="P1576" t="str">
            <v>SCHNÜRMASS</v>
          </cell>
        </row>
        <row r="1577">
          <cell r="A1577">
            <v>1576</v>
          </cell>
          <cell r="B1577" t="str">
            <v>Startplatte für Wandraute 44 × 44</v>
          </cell>
          <cell r="C1577" t="str">
            <v>leading plate for rhomboid façade tile 44 × 44 (PREFA)</v>
          </cell>
          <cell r="D1577" t="str">
            <v>demi-losange de départ 44 × 44 (façade)</v>
          </cell>
          <cell r="P1577" t="str">
            <v>Startplatte für Wandraute 44 × 44</v>
          </cell>
        </row>
        <row r="1578">
          <cell r="A1578">
            <v>1577</v>
          </cell>
          <cell r="B1578" t="str">
            <v>Abdeckstreifen (Variante 1)</v>
          </cell>
          <cell r="C1578" t="str">
            <v>cover flashing (variant 1)</v>
          </cell>
          <cell r="D1578" t="str">
            <v>bande de recouvrement (variante 1)</v>
          </cell>
          <cell r="P1578" t="str">
            <v>Abdeckstreifen (Variante 1)</v>
          </cell>
        </row>
        <row r="1579">
          <cell r="A1579">
            <v>1578</v>
          </cell>
          <cell r="B1579" t="str">
            <v>Außenecke (2-teilig)</v>
          </cell>
          <cell r="C1579" t="str">
            <v>external corner flashing (two parts)</v>
          </cell>
          <cell r="D1579" t="str">
            <v>profil d’angle sortant en croix</v>
          </cell>
          <cell r="P1579" t="str">
            <v>Außenecke (2-teilig)</v>
          </cell>
        </row>
        <row r="1580">
          <cell r="A1580">
            <v>1579</v>
          </cell>
          <cell r="B1580" t="str">
            <v>Außenecke für Profilwelle</v>
          </cell>
          <cell r="C1580" t="str">
            <v>external corner for ripple profile</v>
          </cell>
          <cell r="D1580" t="str">
            <v>angle sortant pour profil sinus</v>
          </cell>
          <cell r="P1580" t="str">
            <v>Außenecke für Profilwelle</v>
          </cell>
        </row>
        <row r="1581">
          <cell r="A1581">
            <v>1580</v>
          </cell>
          <cell r="B1581" t="str">
            <v>Gleithaft für Profilwelle</v>
          </cell>
          <cell r="C1581" t="str">
            <v>sliding clip for ripple profile</v>
          </cell>
          <cell r="D1581" t="str">
            <v>patte de fixation coulissante pour profil sinus</v>
          </cell>
          <cell r="P1581" t="str">
            <v>Gleithaft für Profilwelle</v>
          </cell>
        </row>
        <row r="1582">
          <cell r="A1582">
            <v>1581</v>
          </cell>
          <cell r="B1582" t="str">
            <v>Taschenprofil für Eckprofil</v>
          </cell>
          <cell r="C1582" t="str">
            <v>channel profile for corner profile</v>
          </cell>
          <cell r="D1582" t="str">
            <v>profil replié pour profil d’angle</v>
          </cell>
          <cell r="P1582" t="str">
            <v>Taschenprofil für Eckprofil</v>
          </cell>
        </row>
        <row r="1583">
          <cell r="A1583">
            <v>1582</v>
          </cell>
          <cell r="B1583" t="str">
            <v>Abdeckung für senkrechte Stoßausbildung</v>
          </cell>
          <cell r="C1583" t="str">
            <v>cover for vertical joint connection</v>
          </cell>
          <cell r="D1583" t="str">
            <v>cache de joint vertical</v>
          </cell>
          <cell r="P1583" t="str">
            <v>Abdeckung für senkrechte Stoßausbildung</v>
          </cell>
        </row>
        <row r="1584">
          <cell r="A1584">
            <v>1583</v>
          </cell>
          <cell r="B1584" t="str">
            <v>Abschlussprofil für Zackenprofil</v>
          </cell>
          <cell r="C1584" t="str">
            <v>closing profile for serrated profile (PREFA)</v>
          </cell>
          <cell r="D1584" t="str">
            <v>profil de fin pour profil triangle</v>
          </cell>
          <cell r="P1584" t="str">
            <v>Abschlussprofil für Zackenprofil</v>
          </cell>
        </row>
        <row r="1585">
          <cell r="A1585">
            <v>1584</v>
          </cell>
          <cell r="B1585" t="str">
            <v>Gleithaft für Zackenprofil</v>
          </cell>
          <cell r="C1585" t="str">
            <v>sliding clip for serrated profile</v>
          </cell>
          <cell r="D1585" t="str">
            <v>patte de fixation coulissante pour profil triangle</v>
          </cell>
          <cell r="P1585" t="str">
            <v>Gleithaft für Zackenprofil</v>
          </cell>
        </row>
        <row r="1586">
          <cell r="A1586">
            <v>1585</v>
          </cell>
          <cell r="B1586" t="str">
            <v>GESCHOSSTRENNUNG</v>
          </cell>
          <cell r="C1586" t="str">
            <v>STOREY SEPARATION</v>
          </cell>
          <cell r="D1586" t="str">
            <v>SÉPARATION D’ÉTAGES</v>
          </cell>
          <cell r="P1586" t="str">
            <v>GESCHOSSTRENNUNG</v>
          </cell>
        </row>
        <row r="1587">
          <cell r="A1587">
            <v>1586</v>
          </cell>
          <cell r="B1587" t="str">
            <v>Höhe</v>
          </cell>
          <cell r="C1587" t="str">
            <v>height</v>
          </cell>
          <cell r="D1587" t="str">
            <v>largeur</v>
          </cell>
          <cell r="P1587" t="str">
            <v>Höhe</v>
          </cell>
        </row>
        <row r="1588">
          <cell r="A1588">
            <v>1587</v>
          </cell>
          <cell r="B1588" t="str">
            <v>Bauteil</v>
          </cell>
          <cell r="C1588" t="str">
            <v>construction part</v>
          </cell>
          <cell r="P1588" t="str">
            <v>Bauteil</v>
          </cell>
        </row>
        <row r="1589">
          <cell r="A1589">
            <v>1588</v>
          </cell>
          <cell r="B1589" t="str">
            <v>Gesamtfläche</v>
          </cell>
          <cell r="C1589" t="str">
            <v>overall area</v>
          </cell>
          <cell r="P1589" t="str">
            <v>Gesamtfläche</v>
          </cell>
        </row>
        <row r="1590">
          <cell r="A1590">
            <v>1589</v>
          </cell>
          <cell r="B1590" t="str">
            <v>Stückverhältnis auswählen</v>
          </cell>
          <cell r="C1590" t="str">
            <v>choose proportion</v>
          </cell>
          <cell r="P1590" t="str">
            <v>Stückverhältnis auswählen</v>
          </cell>
        </row>
        <row r="1591">
          <cell r="A1591">
            <v>1590</v>
          </cell>
          <cell r="B1591" t="str">
            <v>Schritt</v>
          </cell>
          <cell r="C1591" t="str">
            <v>step</v>
          </cell>
          <cell r="P1591" t="str">
            <v>Schritt</v>
          </cell>
        </row>
        <row r="1592">
          <cell r="A1592">
            <v>1591</v>
          </cell>
          <cell r="B1592" t="str">
            <v>Abmessungen (Länge und Höhe) der zu berechnenden Fläche eintragen</v>
          </cell>
          <cell r="C1592" t="str">
            <v xml:space="preserve">Dimensions (length and heigth) </v>
          </cell>
          <cell r="P1592" t="str">
            <v>Abmessungen (Länge und Höhe) der zu berechnenden Fläche eintragen</v>
          </cell>
        </row>
        <row r="1593">
          <cell r="A1593">
            <v>1592</v>
          </cell>
          <cell r="B1593" t="str">
            <v>Abdeckung V 25, entgratet</v>
          </cell>
          <cell r="C1593" t="str">
            <v>Cover V 25, deburred</v>
          </cell>
          <cell r="D1593" t="str">
            <v>cache de protection V 25, ébavuré</v>
          </cell>
          <cell r="E1593" t="str">
            <v>Coperchio V 25, sbavato</v>
          </cell>
          <cell r="F1593" t="str">
            <v>Kryt V 25, zafixování</v>
          </cell>
          <cell r="G1593" t="str">
            <v>Osłona V 25, okrawana</v>
          </cell>
          <cell r="H1593" t="str">
            <v>Takaróelem V 25, sorjázott</v>
          </cell>
          <cell r="P1593" t="str">
            <v>Abdeckung V 25, entgratet</v>
          </cell>
        </row>
        <row r="1594">
          <cell r="A1594">
            <v>1593</v>
          </cell>
          <cell r="B1594" t="str">
            <v>Abdeckung VO 25, entgratet</v>
          </cell>
          <cell r="C1594" t="str">
            <v>Cover VO 25, deburred</v>
          </cell>
          <cell r="D1594" t="str">
            <v>cache de protection VO 25, ébavuré</v>
          </cell>
          <cell r="E1594" t="str">
            <v>Coperchio VO 25, sbavato</v>
          </cell>
          <cell r="F1594" t="str">
            <v>Kryt VO 25, zafixování</v>
          </cell>
          <cell r="G1594" t="str">
            <v>Osłona VO 25, okrawana</v>
          </cell>
          <cell r="H1594" t="str">
            <v>Takaróelem VO 25, sorjázott</v>
          </cell>
          <cell r="P1594" t="str">
            <v>Abdeckung VO 25, entgratet</v>
          </cell>
        </row>
        <row r="1595">
          <cell r="A1595">
            <v>1594</v>
          </cell>
          <cell r="B1595" t="str">
            <v>[EH]</v>
          </cell>
          <cell r="C1595" t="str">
            <v>[U]</v>
          </cell>
          <cell r="D1595" t="str">
            <v>[U]</v>
          </cell>
          <cell r="E1595" t="str">
            <v>[UM]</v>
          </cell>
          <cell r="F1595" t="str">
            <v>[m.j.]</v>
          </cell>
          <cell r="G1595" t="str">
            <v>[j.m.]</v>
          </cell>
          <cell r="H1595" t="str">
            <v>[EH]</v>
          </cell>
          <cell r="I1595" t="str">
            <v>[m.j.]</v>
          </cell>
          <cell r="J1595" t="str">
            <v>[eenheid]</v>
          </cell>
          <cell r="K1595" t="str">
            <v>[VV]</v>
          </cell>
          <cell r="L1595" t="str">
            <v>[Enh.]</v>
          </cell>
          <cell r="M1595" t="str">
            <v>[Enhed]</v>
          </cell>
          <cell r="N1595" t="str">
            <v>[EH]</v>
          </cell>
          <cell r="O1595" t="str">
            <v>[EH]</v>
          </cell>
          <cell r="P1595" t="str">
            <v>[EH]</v>
          </cell>
        </row>
        <row r="1596">
          <cell r="A1596">
            <v>1595</v>
          </cell>
          <cell r="B1596" t="str">
            <v>[L] Innenlichte</v>
          </cell>
          <cell r="C1596" t="str">
            <v>[L] interior lights</v>
          </cell>
          <cell r="D1596" t="str">
            <v>[E] entraxe</v>
          </cell>
          <cell r="E1596" t="str">
            <v>[L] luce netta</v>
          </cell>
          <cell r="F1596" t="str">
            <v>[L] světlá šířka</v>
          </cell>
          <cell r="G1596" t="str">
            <v>[L] wymiar wewnętrzny w świetle</v>
          </cell>
          <cell r="H1596" t="str">
            <v>[L] Innenlichte</v>
          </cell>
          <cell r="I1596" t="str">
            <v>[L] svetlá šírka</v>
          </cell>
          <cell r="J1596" t="str">
            <v>[dm] dagmaat</v>
          </cell>
          <cell r="K1596" t="str">
            <v>[L] notranja odprtina</v>
          </cell>
          <cell r="L1596" t="str">
            <v>[L] Inre öppning</v>
          </cell>
          <cell r="M1596" t="str">
            <v>[L] Indvendigt lys</v>
          </cell>
          <cell r="N1596" t="str">
            <v>[L] Taklys</v>
          </cell>
          <cell r="O1596" t="str">
            <v>[L] Unutrašnja širina</v>
          </cell>
          <cell r="P1596" t="str">
            <v>[L] Innenlichte</v>
          </cell>
        </row>
        <row r="1597">
          <cell r="A1597">
            <v>1596</v>
          </cell>
          <cell r="B1597" t="str">
            <v>[lfm]</v>
          </cell>
          <cell r="C1597" t="str">
            <v>[rm]</v>
          </cell>
          <cell r="D1597" t="str">
            <v>[m]</v>
          </cell>
          <cell r="E1597" t="str">
            <v>[m]</v>
          </cell>
          <cell r="F1597" t="str">
            <v>[bm]</v>
          </cell>
          <cell r="G1597" t="str">
            <v>[mb]</v>
          </cell>
          <cell r="H1597" t="str">
            <v>[lfm]</v>
          </cell>
          <cell r="I1597" t="str">
            <v>[bm]</v>
          </cell>
          <cell r="J1597" t="str">
            <v>[strekkende meter]</v>
          </cell>
          <cell r="K1597" t="str">
            <v>[tm]</v>
          </cell>
          <cell r="L1597" t="str">
            <v>[löpm]</v>
          </cell>
          <cell r="M1597" t="str">
            <v>[løb. meter]</v>
          </cell>
          <cell r="N1597" t="str">
            <v>[lm]</v>
          </cell>
          <cell r="O1597" t="str">
            <v>[d/m]</v>
          </cell>
          <cell r="P1597" t="str">
            <v>[lfm]</v>
          </cell>
        </row>
        <row r="1598">
          <cell r="A1598">
            <v>1597</v>
          </cell>
          <cell r="B1598" t="str">
            <v>[m]</v>
          </cell>
          <cell r="C1598" t="str">
            <v>[m]</v>
          </cell>
          <cell r="D1598" t="str">
            <v>[m]</v>
          </cell>
          <cell r="E1598" t="str">
            <v>[m]</v>
          </cell>
          <cell r="F1598" t="str">
            <v>[m]</v>
          </cell>
          <cell r="G1598" t="str">
            <v>[m]</v>
          </cell>
          <cell r="H1598" t="str">
            <v>[m]</v>
          </cell>
          <cell r="I1598" t="str">
            <v>[m]</v>
          </cell>
          <cell r="J1598" t="str">
            <v>[m]</v>
          </cell>
          <cell r="K1598" t="str">
            <v>[m]</v>
          </cell>
          <cell r="L1598" t="str">
            <v>[m]</v>
          </cell>
          <cell r="M1598" t="str">
            <v>[m]</v>
          </cell>
          <cell r="N1598" t="str">
            <v>[m]</v>
          </cell>
          <cell r="O1598" t="str">
            <v>[m]</v>
          </cell>
          <cell r="P1598" t="str">
            <v>[m]</v>
          </cell>
        </row>
        <row r="1599">
          <cell r="A1599">
            <v>1598</v>
          </cell>
          <cell r="B1599" t="str">
            <v>[mm]</v>
          </cell>
          <cell r="C1599" t="str">
            <v>[mm]</v>
          </cell>
          <cell r="D1599" t="str">
            <v>[mm]</v>
          </cell>
          <cell r="E1599" t="str">
            <v>[mm]</v>
          </cell>
          <cell r="F1599" t="str">
            <v>[mm]</v>
          </cell>
          <cell r="G1599" t="str">
            <v>[mm]</v>
          </cell>
          <cell r="H1599" t="str">
            <v>[mm]</v>
          </cell>
          <cell r="I1599" t="str">
            <v>[mm]</v>
          </cell>
          <cell r="J1599" t="str">
            <v>[mm]</v>
          </cell>
          <cell r="K1599" t="str">
            <v>[mm]</v>
          </cell>
          <cell r="L1599" t="str">
            <v>[mm]</v>
          </cell>
          <cell r="M1599" t="str">
            <v>[mm]</v>
          </cell>
          <cell r="N1599" t="str">
            <v>[mm]</v>
          </cell>
          <cell r="O1599" t="str">
            <v>[mm]</v>
          </cell>
          <cell r="P1599" t="str">
            <v>[mm]</v>
          </cell>
        </row>
        <row r="1600">
          <cell r="A1600">
            <v>1599</v>
          </cell>
          <cell r="B1600" t="str">
            <v>[Paar]</v>
          </cell>
          <cell r="C1600" t="str">
            <v>[pair]</v>
          </cell>
          <cell r="D1600" t="str">
            <v>[paire]</v>
          </cell>
          <cell r="E1600" t="str">
            <v>[paio]</v>
          </cell>
          <cell r="F1600" t="str">
            <v>[pár]</v>
          </cell>
          <cell r="G1600" t="str">
            <v>[para]</v>
          </cell>
          <cell r="H1600" t="str">
            <v>[pár]</v>
          </cell>
          <cell r="I1600" t="str">
            <v>[pár]</v>
          </cell>
          <cell r="J1600" t="str">
            <v>[paar-]</v>
          </cell>
          <cell r="K1600" t="str">
            <v>[par]</v>
          </cell>
          <cell r="L1600" t="str">
            <v>[par]</v>
          </cell>
          <cell r="M1600" t="str">
            <v>[par]</v>
          </cell>
          <cell r="N1600" t="str">
            <v>[par]</v>
          </cell>
          <cell r="O1600" t="str">
            <v>[par]</v>
          </cell>
          <cell r="P1600" t="str">
            <v>[Paar]</v>
          </cell>
        </row>
        <row r="1601">
          <cell r="A1601">
            <v>1600</v>
          </cell>
          <cell r="B1601" t="str">
            <v>[Stk]</v>
          </cell>
          <cell r="C1601" t="str">
            <v>[pcs]</v>
          </cell>
          <cell r="D1601" t="str">
            <v>[pc.]</v>
          </cell>
          <cell r="E1601" t="str">
            <v>[pz]</v>
          </cell>
          <cell r="F1601" t="str">
            <v>[ks]</v>
          </cell>
          <cell r="G1601" t="str">
            <v>[szt.]</v>
          </cell>
          <cell r="H1601" t="str">
            <v>[Stk]</v>
          </cell>
          <cell r="I1601" t="str">
            <v>[ks]</v>
          </cell>
          <cell r="J1601" t="str">
            <v>[stuks]</v>
          </cell>
          <cell r="K1601" t="str">
            <v>[kos]</v>
          </cell>
          <cell r="L1601" t="str">
            <v>[st]</v>
          </cell>
          <cell r="M1601" t="str">
            <v>[Stk.]</v>
          </cell>
          <cell r="N1601" t="str">
            <v>[stk.]</v>
          </cell>
          <cell r="O1601" t="str">
            <v>[kom]</v>
          </cell>
          <cell r="P1601" t="str">
            <v>[Stk]</v>
          </cell>
        </row>
        <row r="1602">
          <cell r="A1602">
            <v>1601</v>
          </cell>
          <cell r="B1602" t="str">
            <v>[VPE]</v>
          </cell>
          <cell r="C1602" t="str">
            <v>[packaging unit]</v>
          </cell>
          <cell r="D1602" t="str">
            <v>[UE]</v>
          </cell>
          <cell r="E1602" t="str">
            <v>[CF]</v>
          </cell>
          <cell r="F1602" t="str">
            <v>[bal.]</v>
          </cell>
          <cell r="G1602" t="str">
            <v>[VPE]</v>
          </cell>
          <cell r="H1602" t="str">
            <v>[CSE]</v>
          </cell>
          <cell r="I1602" t="str">
            <v>[balenie]</v>
          </cell>
          <cell r="J1602" t="str">
            <v>[Verpakking]</v>
          </cell>
          <cell r="K1602" t="str">
            <v>[VPE]</v>
          </cell>
          <cell r="L1602" t="str">
            <v>[förpackningsenhet]</v>
          </cell>
          <cell r="M1602" t="str">
            <v>[emballageenhed]</v>
          </cell>
          <cell r="N1602" t="str">
            <v>[pakningsenhet]</v>
          </cell>
          <cell r="O1602" t="str">
            <v>[PA]</v>
          </cell>
          <cell r="P1602" t="str">
            <v>[VPE]</v>
          </cell>
        </row>
        <row r="1603">
          <cell r="A1603">
            <v>1602</v>
          </cell>
          <cell r="B1603" t="str">
            <v>+20 % MwSt.</v>
          </cell>
          <cell r="C1603" t="str">
            <v>+20 % MwSt.</v>
          </cell>
          <cell r="D1603" t="str">
            <v>+20 % MwSt.</v>
          </cell>
          <cell r="E1603" t="str">
            <v>+20 % MwSt.</v>
          </cell>
          <cell r="F1603" t="str">
            <v>+20 % MwSt.</v>
          </cell>
          <cell r="G1603" t="str">
            <v>+20 % MwSt.</v>
          </cell>
          <cell r="H1603" t="str">
            <v>+27% áfával</v>
          </cell>
          <cell r="I1603" t="str">
            <v>+20 % MwSt.</v>
          </cell>
          <cell r="J1603" t="str">
            <v>+20 % MwSt.</v>
          </cell>
          <cell r="K1603" t="str">
            <v>+20 % MwSt.</v>
          </cell>
          <cell r="L1603" t="str">
            <v>+20 % MwSt.</v>
          </cell>
          <cell r="M1603" t="str">
            <v>+20 % MwSt.</v>
          </cell>
          <cell r="N1603" t="str">
            <v>+20 % MwSt.</v>
          </cell>
          <cell r="O1603" t="str">
            <v>+20 % MwSt.</v>
          </cell>
          <cell r="P1603" t="str">
            <v>+20 % MwSt.</v>
          </cell>
        </row>
        <row r="1604">
          <cell r="A1604">
            <v>1603</v>
          </cell>
          <cell r="B1604" t="str">
            <v>25/200mm</v>
          </cell>
          <cell r="C1604" t="str">
            <v>25/200 mm</v>
          </cell>
          <cell r="D1604" t="str">
            <v>25/200 mm</v>
          </cell>
          <cell r="E1604" t="str">
            <v>25/200mm</v>
          </cell>
          <cell r="F1604" t="str">
            <v>25/200mm</v>
          </cell>
          <cell r="G1604" t="str">
            <v>25/200mm</v>
          </cell>
          <cell r="H1604" t="str">
            <v>25/200mm</v>
          </cell>
          <cell r="I1604" t="str">
            <v>25/200mm</v>
          </cell>
          <cell r="J1604" t="str">
            <v>25/200 mm</v>
          </cell>
          <cell r="K1604" t="str">
            <v>25/200 mm</v>
          </cell>
          <cell r="L1604" t="str">
            <v>25/200 mm</v>
          </cell>
          <cell r="M1604" t="str">
            <v>25/200 mm</v>
          </cell>
          <cell r="N1604" t="str">
            <v>25/200 mm</v>
          </cell>
          <cell r="O1604" t="str">
            <v>25/200mm</v>
          </cell>
          <cell r="P1604" t="str">
            <v>25/200mm</v>
          </cell>
        </row>
        <row r="1605">
          <cell r="A1605">
            <v>1604</v>
          </cell>
          <cell r="B1605" t="str">
            <v>50/150mm</v>
          </cell>
          <cell r="C1605" t="str">
            <v>50/150 mm</v>
          </cell>
          <cell r="D1605" t="str">
            <v>50/150 mm</v>
          </cell>
          <cell r="E1605" t="str">
            <v>50/150mm</v>
          </cell>
          <cell r="F1605" t="str">
            <v>50/150mm</v>
          </cell>
          <cell r="G1605" t="str">
            <v>50/150mm</v>
          </cell>
          <cell r="H1605" t="str">
            <v>50/150mm</v>
          </cell>
          <cell r="I1605" t="str">
            <v>50/150mm</v>
          </cell>
          <cell r="J1605" t="str">
            <v>50/150 mm</v>
          </cell>
          <cell r="K1605" t="str">
            <v>50/150 mm</v>
          </cell>
          <cell r="L1605" t="str">
            <v>50/150 mm</v>
          </cell>
          <cell r="M1605" t="str">
            <v>50/150 mm</v>
          </cell>
          <cell r="N1605" t="str">
            <v>50/150 mm</v>
          </cell>
          <cell r="O1605" t="str">
            <v>50/150mm</v>
          </cell>
          <cell r="P1605" t="str">
            <v>50/150mm</v>
          </cell>
        </row>
        <row r="1606">
          <cell r="A1606">
            <v>1605</v>
          </cell>
          <cell r="B1606" t="str">
            <v>50/200mm</v>
          </cell>
          <cell r="C1606" t="str">
            <v>50/200 mm</v>
          </cell>
          <cell r="D1606" t="str">
            <v>50/200 mm</v>
          </cell>
          <cell r="E1606" t="str">
            <v>50/200mm</v>
          </cell>
          <cell r="F1606" t="str">
            <v>50/200mm</v>
          </cell>
          <cell r="G1606" t="str">
            <v>50/200mm</v>
          </cell>
          <cell r="H1606" t="str">
            <v>50/200mm</v>
          </cell>
          <cell r="I1606" t="str">
            <v>50/200mm</v>
          </cell>
          <cell r="J1606" t="str">
            <v>50/200 mm</v>
          </cell>
          <cell r="K1606" t="str">
            <v>50/200 mm</v>
          </cell>
          <cell r="L1606" t="str">
            <v>50/200 mm</v>
          </cell>
          <cell r="M1606" t="str">
            <v>50/200 mm</v>
          </cell>
          <cell r="N1606" t="str">
            <v>50/200 mm</v>
          </cell>
          <cell r="O1606" t="str">
            <v>50/200mm</v>
          </cell>
          <cell r="P1606" t="str">
            <v>50/200mm</v>
          </cell>
        </row>
        <row r="1607">
          <cell r="A1607">
            <v>1606</v>
          </cell>
          <cell r="B1607" t="str">
            <v>80/200mm</v>
          </cell>
          <cell r="C1607" t="str">
            <v>80/200 mm</v>
          </cell>
          <cell r="D1607" t="str">
            <v>80/200 mm</v>
          </cell>
          <cell r="E1607" t="str">
            <v>80/200mm</v>
          </cell>
          <cell r="F1607" t="str">
            <v>80/200mm</v>
          </cell>
          <cell r="G1607" t="str">
            <v>80/200mm</v>
          </cell>
          <cell r="H1607" t="str">
            <v>80/200mm</v>
          </cell>
          <cell r="I1607" t="str">
            <v>80/200mm</v>
          </cell>
          <cell r="J1607" t="str">
            <v>80/200 mm</v>
          </cell>
          <cell r="K1607" t="str">
            <v>80/200 mm</v>
          </cell>
          <cell r="L1607" t="str">
            <v>80/200 mm</v>
          </cell>
          <cell r="M1607" t="str">
            <v>80/200 mm</v>
          </cell>
          <cell r="N1607" t="str">
            <v>80/200 mm</v>
          </cell>
          <cell r="O1607" t="str">
            <v>80/200mm</v>
          </cell>
          <cell r="P1607" t="str">
            <v>80/200mm</v>
          </cell>
        </row>
        <row r="1608">
          <cell r="A1608">
            <v>1607</v>
          </cell>
          <cell r="B1608" t="str">
            <v>Abbildung 1</v>
          </cell>
          <cell r="C1608" t="str">
            <v>Figure 1</v>
          </cell>
          <cell r="D1608" t="str">
            <v>Illustration 1</v>
          </cell>
          <cell r="E1608" t="str">
            <v>disegno  1</v>
          </cell>
          <cell r="F1608" t="str">
            <v>Obr. 1</v>
          </cell>
          <cell r="G1608" t="str">
            <v>Rysunek 1</v>
          </cell>
          <cell r="H1608" t="str">
            <v>1. ábra</v>
          </cell>
          <cell r="I1608" t="str">
            <v>Obrázok 1</v>
          </cell>
          <cell r="J1608" t="str">
            <v>Afbeelding 1</v>
          </cell>
          <cell r="K1608" t="str">
            <v>Slika 1</v>
          </cell>
          <cell r="L1608" t="str">
            <v>Illustration 1</v>
          </cell>
          <cell r="M1608" t="str">
            <v>Figur 1</v>
          </cell>
          <cell r="N1608" t="str">
            <v>Bilde 1</v>
          </cell>
          <cell r="O1608" t="str">
            <v>Slika 1</v>
          </cell>
          <cell r="P1608" t="str">
            <v>Abbildung 1</v>
          </cell>
        </row>
        <row r="1609">
          <cell r="A1609">
            <v>1608</v>
          </cell>
          <cell r="B1609" t="str">
            <v>Abdeckung</v>
          </cell>
          <cell r="C1609" t="str">
            <v>Cover</v>
          </cell>
          <cell r="D1609" t="str">
            <v>cache de protection</v>
          </cell>
          <cell r="E1609" t="str">
            <v>Coperchio</v>
          </cell>
          <cell r="F1609" t="str">
            <v xml:space="preserve">Kryt </v>
          </cell>
          <cell r="G1609" t="str">
            <v>Osłona</v>
          </cell>
          <cell r="H1609" t="str">
            <v>Takaróelem</v>
          </cell>
          <cell r="I1609" t="str">
            <v>Kryt</v>
          </cell>
          <cell r="J1609" t="str">
            <v>Afdekking</v>
          </cell>
          <cell r="K1609" t="str">
            <v>Pokrov</v>
          </cell>
          <cell r="L1609" t="str">
            <v>Täckplåt</v>
          </cell>
          <cell r="M1609" t="str">
            <v>Afdækning</v>
          </cell>
          <cell r="N1609" t="str">
            <v>TILDEKKING</v>
          </cell>
          <cell r="O1609" t="str">
            <v>Pokrov</v>
          </cell>
          <cell r="P1609" t="str">
            <v>Abdeckung</v>
          </cell>
        </row>
        <row r="1610">
          <cell r="A1610">
            <v>1609</v>
          </cell>
          <cell r="B1610" t="str">
            <v>Abdeckung V 25, gebohrt und entgratet</v>
          </cell>
          <cell r="C1610" t="str">
            <v>Cover V 25, drilled and deburred</v>
          </cell>
          <cell r="D1610" t="str">
            <v>cache de protection V 25, percé et ébavuré</v>
          </cell>
          <cell r="E1610" t="str">
            <v>Coperchio V 25, forato e sbavato</v>
          </cell>
          <cell r="F1610" t="str">
            <v>Kryt V 25, svrtaný pro zafixování</v>
          </cell>
          <cell r="G1610" t="str">
            <v>Osłona V 25, nawiercona i okrawana</v>
          </cell>
          <cell r="H1610" t="str">
            <v>Takaróelem V 25, furatolt és sorjázott</v>
          </cell>
          <cell r="I1610" t="str">
            <v>Kryt V 25, navŕtaný a odhrotovaný</v>
          </cell>
          <cell r="J1610" t="str">
            <v>Afdekking V 25, geboord en afgebraamd</v>
          </cell>
          <cell r="K1610" t="str">
            <v>Pokrov V 25, z izvrtinami in posnetimi robovi</v>
          </cell>
          <cell r="L1610" t="str">
            <v xml:space="preserve">Täckplåt rak 25, förborrad </v>
          </cell>
          <cell r="M1610" t="str">
            <v>Afdækning V 25, forboret og afgratet</v>
          </cell>
          <cell r="N1610" t="str">
            <v>TILDEKKING V 25, boret og avgradet</v>
          </cell>
          <cell r="O1610" t="str">
            <v>Pokrov V 25, bušen i s obrađenim rubovima</v>
          </cell>
          <cell r="P1610" t="str">
            <v>Abdeckung V 25, gebohrt und entgratet</v>
          </cell>
        </row>
        <row r="1611">
          <cell r="A1611">
            <v>1610</v>
          </cell>
          <cell r="B1611" t="str">
            <v>Abdeckung V 50, gebohrt und entgratet</v>
          </cell>
          <cell r="C1611" t="str">
            <v>Cover V 50, drilled and deburred</v>
          </cell>
          <cell r="D1611" t="str">
            <v>cache de protection V 50, percé et ébavuré</v>
          </cell>
          <cell r="E1611" t="str">
            <v>Coperchio V 50, forato e sbavato</v>
          </cell>
          <cell r="F1611" t="str">
            <v>Kryt V 50, svrtaný pro zafixování</v>
          </cell>
          <cell r="G1611" t="str">
            <v>Osłona V 50, nawiercona i okrawana</v>
          </cell>
          <cell r="H1611" t="str">
            <v>Takaróelem V 50, furatolt és sorjázott</v>
          </cell>
          <cell r="I1611" t="str">
            <v>Kryt V 50, navŕtaný a odhrotovaný</v>
          </cell>
          <cell r="J1611" t="str">
            <v>Afdekking V 50, geboord en afgebraamd</v>
          </cell>
          <cell r="K1611" t="str">
            <v>Pokrov V 50, z izvrtinami in posnetimi robovi</v>
          </cell>
          <cell r="L1611" t="str">
            <v xml:space="preserve">Täckplåt rak 50, förborrad </v>
          </cell>
          <cell r="M1611" t="str">
            <v>Afdækning V 50, forboret og afgratet</v>
          </cell>
          <cell r="N1611" t="str">
            <v>TILDEKKING V 50, boret og avgradet</v>
          </cell>
          <cell r="O1611" t="str">
            <v>Pokrov V 50, bušen i s obrađenim rubovima</v>
          </cell>
          <cell r="P1611" t="str">
            <v>Abdeckung V 50, gebohrt und entgratet</v>
          </cell>
        </row>
        <row r="1612">
          <cell r="A1612">
            <v>1611</v>
          </cell>
          <cell r="B1612" t="str">
            <v>Abdeckung V 80, gebohrt und entgratet</v>
          </cell>
          <cell r="C1612" t="str">
            <v>Cover V 80, drilled and deburred</v>
          </cell>
          <cell r="D1612" t="str">
            <v>cache de protection V 80, percé et ébavuré</v>
          </cell>
          <cell r="E1612" t="str">
            <v>Coperchio V 80, forato e sbavato</v>
          </cell>
          <cell r="F1612" t="str">
            <v>Kryt V 80, svrtaný pro zafixování</v>
          </cell>
          <cell r="G1612" t="str">
            <v>Osłona V 80, nawiercona i okrawana</v>
          </cell>
          <cell r="H1612" t="str">
            <v>Takaróelem V 80, furatolt és sorjázott</v>
          </cell>
          <cell r="I1612" t="str">
            <v>Kryt V 80, navŕtaný a odhrotovaný</v>
          </cell>
          <cell r="J1612" t="str">
            <v>Afdekking V 80, geboord en afgebraamd</v>
          </cell>
          <cell r="K1612" t="str">
            <v>Pokrov V 80, z izvrtinami in posnetimi robovi</v>
          </cell>
          <cell r="L1612" t="str">
            <v>Täckplåt rak 80, förborrad</v>
          </cell>
          <cell r="M1612" t="str">
            <v>Afdækning V 80, forboret og afgratet</v>
          </cell>
          <cell r="N1612" t="str">
            <v>TILDEKKING V 80, boret og avgradet</v>
          </cell>
          <cell r="O1612" t="str">
            <v>Pokrov V 80, bušen i s obrađenim rubovima</v>
          </cell>
          <cell r="P1612" t="str">
            <v>Abdeckung V 80, gebohrt und entgratet</v>
          </cell>
        </row>
        <row r="1613">
          <cell r="A1613">
            <v>1612</v>
          </cell>
          <cell r="B1613" t="str">
            <v>Abdeckung VO 25, gebohrt und entgratet</v>
          </cell>
          <cell r="C1613" t="str">
            <v>Cover VO 25, drilled and deburred</v>
          </cell>
          <cell r="D1613" t="str">
            <v>cache de protection VO 25, percé et ébavuré</v>
          </cell>
          <cell r="E1613" t="str">
            <v>Coperchio VO 25, forato e sbavato</v>
          </cell>
          <cell r="F1613" t="str">
            <v>Kryt VO 25, svrtaný pro zafixování</v>
          </cell>
          <cell r="G1613" t="str">
            <v>Osłona VO 25, nawiercona i okrawana</v>
          </cell>
          <cell r="H1613" t="str">
            <v>Takaróelem VO 25, furatolt és sorjázott</v>
          </cell>
          <cell r="I1613" t="str">
            <v>Kryt VO 25, navŕtaný a odhrotovaný</v>
          </cell>
          <cell r="J1613" t="str">
            <v>Afdekking VO 25, geboord en afgebraamd</v>
          </cell>
          <cell r="K1613" t="str">
            <v>Pokrov VO 25, z izvrtinami in posnetimi robovi</v>
          </cell>
          <cell r="L1613" t="str">
            <v>Täckplåt m, vinkel 25, förborrad</v>
          </cell>
          <cell r="M1613" t="str">
            <v>Afdækning VO 25, forboret og afgratet</v>
          </cell>
          <cell r="N1613" t="str">
            <v>TILDEKKING VO 25, boret og avgradet</v>
          </cell>
          <cell r="O1613" t="str">
            <v>Pokrov VO 25, bušen i s obrađenim rubovima</v>
          </cell>
          <cell r="P1613" t="str">
            <v>Abdeckung VO 25, gebohrt und entgratet</v>
          </cell>
        </row>
        <row r="1614">
          <cell r="A1614">
            <v>1613</v>
          </cell>
          <cell r="B1614" t="str">
            <v>Abdeckung VO 50, gebohrt und entgratet</v>
          </cell>
          <cell r="C1614" t="str">
            <v>Cover VO 50, drilled and deburred</v>
          </cell>
          <cell r="D1614" t="str">
            <v>cache de protection VO 50, percé et ébavuré</v>
          </cell>
          <cell r="E1614" t="str">
            <v>Coperchio VO 50, forato e sbavato</v>
          </cell>
          <cell r="F1614" t="str">
            <v>Kryt VO 50, svrtaný pro zafixování</v>
          </cell>
          <cell r="G1614" t="str">
            <v>Osłona VO 50, nawiercona i okrawana</v>
          </cell>
          <cell r="H1614" t="str">
            <v>Takaróelem VO 50, furatolt és sorjázott</v>
          </cell>
          <cell r="I1614" t="str">
            <v>Kryt VO 50, navŕtaný a odhrotovaný</v>
          </cell>
          <cell r="J1614" t="str">
            <v>Afdekking VO 50, geboord en afgebraamd</v>
          </cell>
          <cell r="K1614" t="str">
            <v>Pokrov VO 50, z izvrtinami in posnetimi robovi</v>
          </cell>
          <cell r="L1614" t="str">
            <v>Täckplåt m, vinkel 50, förborrad</v>
          </cell>
          <cell r="M1614" t="str">
            <v>Afdækning VO 50, forboret og afgratet</v>
          </cell>
          <cell r="N1614" t="str">
            <v>TILDEKKING VO 50, boret og avgradet</v>
          </cell>
          <cell r="O1614" t="str">
            <v>Pokrov VO 50, bušen i s obrađenim rubovima</v>
          </cell>
          <cell r="P1614" t="str">
            <v>Abdeckung VO 50, gebohrt und entgratet</v>
          </cell>
        </row>
        <row r="1615">
          <cell r="A1615">
            <v>1614</v>
          </cell>
          <cell r="B1615" t="str">
            <v>Abdeckung VO 80, gebohrt und entgratet</v>
          </cell>
          <cell r="C1615" t="str">
            <v>Cover VO 80, drilled and deburred</v>
          </cell>
          <cell r="D1615" t="str">
            <v>cache de protection VO 80, percé et ébavuré</v>
          </cell>
          <cell r="E1615" t="str">
            <v>Coperchio VO 80, forato e sbavato</v>
          </cell>
          <cell r="F1615" t="str">
            <v>Kryt VO 80, svrtaný pro zafixování</v>
          </cell>
          <cell r="G1615" t="str">
            <v>Osłona VO 80, nawiercona i okrawana</v>
          </cell>
          <cell r="H1615" t="str">
            <v>Takaróelem VO 80, furatolt és sorjázott</v>
          </cell>
          <cell r="I1615" t="str">
            <v>Kryt VO 80, navŕtaný a odhrotovaný</v>
          </cell>
          <cell r="J1615" t="str">
            <v>Afdekking VO 80, geboord en afgebraamd</v>
          </cell>
          <cell r="K1615" t="str">
            <v>Pokrov VO 80, z izvrtinami in posnetimi robovi</v>
          </cell>
          <cell r="L1615" t="str">
            <v>Täckplåt m, vinkel 80, förborrad</v>
          </cell>
          <cell r="M1615" t="str">
            <v>Afdækning VO 80, forboret og afgratet</v>
          </cell>
          <cell r="N1615" t="str">
            <v>TILDEKKING VO 80, boret og avgradet</v>
          </cell>
          <cell r="O1615" t="str">
            <v>Pokrov VO 80, bušen i s obrađenim rubovima</v>
          </cell>
          <cell r="P1615" t="str">
            <v>Abdeckung VO 80, gebohrt und entgratet</v>
          </cell>
        </row>
        <row r="1616">
          <cell r="A1616">
            <v>1615</v>
          </cell>
          <cell r="B1616" t="str">
            <v>Achtung! Maximallänge bei Beschichtung 3000mm</v>
          </cell>
          <cell r="C1616" t="str">
            <v>Caution! Maximum length with coating 3000 mm</v>
          </cell>
          <cell r="D1616" t="str">
            <v>Attention ! Longueur maximum pour le revêtement des batardeaux : 3 000 mm</v>
          </cell>
          <cell r="E1616" t="str">
            <v>attenzione, lunghezza max per elementi verniciati 3000mm</v>
          </cell>
          <cell r="F1616" t="str">
            <v>Pozor! Maximální délka pro lakování 3000mm</v>
          </cell>
          <cell r="G1616" t="str">
            <v>Uwaga: Maksymalna długość elementu lakierowanego 3000 mm</v>
          </cell>
          <cell r="H1616" t="str">
            <v>Figyelem! A porszórt elemek maximális hossza 3000mm</v>
          </cell>
          <cell r="I1616" t="str">
            <v>Pozor! Maximálna dĺžka pri nátere 3 000 mm</v>
          </cell>
          <cell r="J1616" t="str">
            <v>Let op! Maximale lengte bij coating 3000 mm</v>
          </cell>
          <cell r="K1616" t="str">
            <v>Pozor! Največja dolžina pri prevleki 3.000 mm</v>
          </cell>
          <cell r="L1616" t="str">
            <v>Observera! Maxlängd lackering 3 000mm</v>
          </cell>
          <cell r="M1616" t="str">
            <v>Obs! Maksimal længde ved beklædning 3000 mm</v>
          </cell>
          <cell r="N1616" t="str">
            <v>Advarsel! Maksimal lengde ved belegg 3000 mm</v>
          </cell>
          <cell r="O1616" t="str">
            <v>Pozor! Maksimalna duljina pri plastifikaciji 3000mm</v>
          </cell>
          <cell r="P1616" t="str">
            <v>Achtung! Maximallänge bei Beschichtung 3000mm</v>
          </cell>
        </row>
        <row r="1617">
          <cell r="A1617">
            <v>1616</v>
          </cell>
          <cell r="B1617" t="str">
            <v>ACHTUNG: zu viele Rundprofile gewählt</v>
          </cell>
          <cell r="C1617" t="str">
            <v>CAUTION: too many round profiles have been selected</v>
          </cell>
          <cell r="D1617" t="str">
            <v>ATTENTION ! Vous avez sélectionné trop de profils ronds.</v>
          </cell>
          <cell r="E1617" t="str">
            <v>ATTENZIONE: troppi montanti circolari selezionati</v>
          </cell>
          <cell r="F1617" t="str">
            <v>POZOR: vybráno příliš mnoho kruhových profilů</v>
          </cell>
          <cell r="G1617" t="str">
            <v>UWAGA: wybrano zbyt dużo profili okrągłych</v>
          </cell>
          <cell r="H1617" t="str">
            <v>FIGYELEM: túl sok körprofilt választott</v>
          </cell>
          <cell r="I1617" t="str">
            <v>POZOR: je zvolených priveľa kruhových profilov</v>
          </cell>
          <cell r="J1617" t="str">
            <v>LET OP: te veel rondprofielen geselecteerd</v>
          </cell>
          <cell r="K1617" t="str">
            <v>POZOR: izbranih je preveč okroglih profilov</v>
          </cell>
          <cell r="L1617" t="str">
            <v>Observera: För många rundprofiler har valts</v>
          </cell>
          <cell r="M1617" t="str">
            <v>OBS! For mange runde profiler er valgt</v>
          </cell>
          <cell r="N1617" t="str">
            <v>ADVARSEL: for mange rundprofiler valgt</v>
          </cell>
          <cell r="O1617" t="str">
            <v>POZOR: odabrano previše okruglih profila</v>
          </cell>
          <cell r="P1617" t="str">
            <v>ACHTUNG: zu viele Rundprofile gewählt</v>
          </cell>
        </row>
        <row r="1618">
          <cell r="A1618">
            <v>1617</v>
          </cell>
          <cell r="B1618" t="str">
            <v>Aluminium</v>
          </cell>
          <cell r="C1618" t="str">
            <v>Aluminium</v>
          </cell>
          <cell r="D1618" t="str">
            <v>aluminium</v>
          </cell>
          <cell r="E1618" t="str">
            <v>alluminio</v>
          </cell>
          <cell r="F1618" t="str">
            <v>Aluminium</v>
          </cell>
          <cell r="G1618" t="str">
            <v>Aluminium</v>
          </cell>
          <cell r="H1618" t="str">
            <v>Alumínium</v>
          </cell>
          <cell r="I1618" t="str">
            <v>Hliník</v>
          </cell>
          <cell r="J1618" t="str">
            <v>Aluminium</v>
          </cell>
          <cell r="K1618" t="str">
            <v>Aluminij</v>
          </cell>
          <cell r="L1618" t="str">
            <v>Aluminium</v>
          </cell>
          <cell r="M1618" t="str">
            <v>Aluminium</v>
          </cell>
          <cell r="N1618" t="str">
            <v>Aluminium</v>
          </cell>
          <cell r="O1618" t="str">
            <v>Aluminij</v>
          </cell>
          <cell r="P1618" t="str">
            <v>Aluminium</v>
          </cell>
        </row>
        <row r="1619">
          <cell r="A1619">
            <v>1618</v>
          </cell>
          <cell r="B1619" t="str">
            <v>Anprall von Treibgut (nur bei Eingabe von Anströmwinkel)</v>
          </cell>
          <cell r="C1619" t="str">
            <v>Impact of floating debris (only where it enters from the angle of the inflow)</v>
          </cell>
          <cell r="D1619" t="str">
            <v>impact des débris flottants (requiert la saisie de l’angle d’incidence)</v>
          </cell>
          <cell r="E1619" t="str">
            <v>Urto da detriti (solo inserendo l'angolo di afflusso)</v>
          </cell>
          <cell r="F1619" t="str">
            <v>náraz plovoucího předmětu (pouze při zadání přítokového úhlu)</v>
          </cell>
          <cell r="G1619" t="str">
            <v>Uderzenie od wody z zanieczyszczeniami (tylko przy wprowadzeniu kąta natarcia)</v>
          </cell>
          <cell r="H1619" t="str">
            <v>Uszadék nekicsapódása (csak a beesési szög megadása esetén)</v>
          </cell>
          <cell r="I1619" t="str">
            <v>Náraz plávajúceho predmetu (len ak smeruje z prítokového uhla)</v>
          </cell>
          <cell r="J1619" t="str">
            <v>Stootkracht van drijvend materiaal (alleen bij invoer van invalshoek)</v>
          </cell>
          <cell r="K1619" t="str">
            <v>trk naplavin (samo pri vnosu vpadnega kota),</v>
          </cell>
          <cell r="L1619" t="str">
            <v>Påtryckning/belastning, av flytande skräp (bara vid inmatning av infallsvinkel)</v>
          </cell>
          <cell r="M1619" t="str">
            <v>Påvirkning fra drivende genstande (kun ved indtastning af tilstrømningsvinklen)</v>
          </cell>
          <cell r="N1619" t="str">
            <v>Sammenstøt med drivgods (kun ved inntasting av tilstrømmingsvinkel)</v>
          </cell>
          <cell r="O1619" t="str">
            <v>Udar naplavina (samo ako je unesen kut pritjecanja)</v>
          </cell>
          <cell r="P1619" t="str">
            <v>Anprall von Treibgut (nur bei Eingabe von Anströmwinkel)</v>
          </cell>
        </row>
        <row r="1620">
          <cell r="A1620">
            <v>1619</v>
          </cell>
          <cell r="B1620" t="str">
            <v>anprallende Treibgutmasse:</v>
          </cell>
          <cell r="C1620" t="str">
            <v>Impacting mass of flotsam:</v>
          </cell>
          <cell r="D1620" t="str">
            <v>Masse des débris flottants :</v>
          </cell>
          <cell r="E1620" t="str">
            <v>massa detriti impattanti:</v>
          </cell>
          <cell r="F1620" t="str">
            <v>náraz plovoucího předmětu váhy:</v>
          </cell>
          <cell r="G1620" t="str">
            <v>anprallende Treibgutmasse:</v>
          </cell>
          <cell r="H1620" t="str">
            <v>nekisodródó uszadék:</v>
          </cell>
          <cell r="I1620" t="str">
            <v>Hmotnosť narážajúceho predmetu:</v>
          </cell>
          <cell r="J1620" t="str">
            <v>Massa van aanstotend drijfmateriaal:</v>
          </cell>
          <cell r="K1620" t="str">
            <v>Masa naplavin:</v>
          </cell>
          <cell r="L1620" t="str">
            <v>Påtryckande flytande skräpmassa:</v>
          </cell>
          <cell r="M1620" t="str">
            <v>Påvirkning fra drivende genstande:</v>
          </cell>
          <cell r="N1620" t="str">
            <v>Drivgodsmasse som støter imot:</v>
          </cell>
          <cell r="O1620" t="str">
            <v>Udarajuća masa naplavina:</v>
          </cell>
          <cell r="P1620" t="str">
            <v>anprallende Treibgutmasse:</v>
          </cell>
        </row>
        <row r="1621">
          <cell r="A1621">
            <v>1620</v>
          </cell>
          <cell r="B1621" t="str">
            <v>anprallende Treibgutmasse: m</v>
          </cell>
          <cell r="C1621" t="str">
            <v>Impacting mass of flotsam: m</v>
          </cell>
          <cell r="D1621" t="str">
            <v>Masse des débris flottants : m</v>
          </cell>
          <cell r="E1621" t="str">
            <v>massa detriti impattanti: m</v>
          </cell>
          <cell r="F1621" t="str">
            <v>náraz plovoucího předmětu váhy: m</v>
          </cell>
          <cell r="G1621" t="str">
            <v>oddziaływanie masy zanieczyszczeń: m</v>
          </cell>
          <cell r="H1621" t="str">
            <v>Becsapódó uszadék: m</v>
          </cell>
          <cell r="I1621" t="str">
            <v>Hmotnosť narážajúceho predmetu: m</v>
          </cell>
          <cell r="J1621" t="str">
            <v>Massa van aanstotend drijfmateriaal: m</v>
          </cell>
          <cell r="K1621" t="str">
            <v>Masa naplavin: m</v>
          </cell>
          <cell r="L1621" t="str">
            <v>Påtryckande flytande skräpmassa: m</v>
          </cell>
          <cell r="M1621" t="str">
            <v>Påvirkning fra drivende genstande: m</v>
          </cell>
          <cell r="N1621" t="str">
            <v>Drivgodsmasse som støter imot: m</v>
          </cell>
          <cell r="O1621" t="str">
            <v>Udarajuća masa naplavina: m</v>
          </cell>
          <cell r="P1621" t="str">
            <v>anprallende Treibgutmasse: m</v>
          </cell>
        </row>
        <row r="1622">
          <cell r="A1622">
            <v>1621</v>
          </cell>
          <cell r="B1622" t="str">
            <v>Anströmwinkel [°]:</v>
          </cell>
          <cell r="C1622" t="str">
            <v>Inflow angle [°]:</v>
          </cell>
          <cell r="D1622" t="str">
            <v>Angle d’incidence [°] :</v>
          </cell>
          <cell r="E1622" t="str">
            <v>angolo di afflusso [°]:</v>
          </cell>
          <cell r="F1622" t="str">
            <v>Přítokový úhel [°]:</v>
          </cell>
          <cell r="G1622" t="str">
            <v>Kąt padania [°]:</v>
          </cell>
          <cell r="H1622" t="str">
            <v>Beesési szög [°]:</v>
          </cell>
          <cell r="I1622" t="str">
            <v>Prítokový uhol [°]:</v>
          </cell>
          <cell r="J1622" t="str">
            <v>Invalshoek [°]:</v>
          </cell>
          <cell r="K1622" t="str">
            <v>Vpadni kot [°]:</v>
          </cell>
          <cell r="L1622" t="str">
            <v>Infallsvinkel [°]:</v>
          </cell>
          <cell r="M1622" t="str">
            <v>Indstrømningsvinkel [°]:</v>
          </cell>
          <cell r="N1622" t="str">
            <v>Tilstrømmingsvinkel [°]:</v>
          </cell>
          <cell r="O1622" t="str">
            <v>Kut pritjecanja [°]:</v>
          </cell>
          <cell r="P1622" t="str">
            <v>Anströmwinkel [°]:</v>
          </cell>
        </row>
        <row r="1623">
          <cell r="A1623">
            <v>1622</v>
          </cell>
          <cell r="B1623" t="str">
            <v>Anströmwinkel:</v>
          </cell>
          <cell r="C1623" t="str">
            <v>Inflow angle:</v>
          </cell>
          <cell r="D1623" t="str">
            <v>Angle d’incidence :</v>
          </cell>
          <cell r="E1623" t="str">
            <v>Angolo di afflusso:</v>
          </cell>
          <cell r="F1623" t="str">
            <v>Přítokový úhel:</v>
          </cell>
          <cell r="H1623" t="str">
            <v>Beesési szög:</v>
          </cell>
          <cell r="I1623" t="str">
            <v>Prítokový uhol:</v>
          </cell>
          <cell r="J1623" t="str">
            <v>Invalshoek:</v>
          </cell>
          <cell r="K1623" t="str">
            <v>Vpadni kot:</v>
          </cell>
          <cell r="L1623" t="str">
            <v>Infallsvinkel:</v>
          </cell>
          <cell r="M1623" t="str">
            <v>Indstrømningsvinkel:</v>
          </cell>
          <cell r="N1623" t="str">
            <v>Tilstrømmingsvinkel:</v>
          </cell>
          <cell r="O1623" t="str">
            <v>Kut pritjecanja:</v>
          </cell>
          <cell r="P1623" t="str">
            <v>Anströmwinkel:</v>
          </cell>
        </row>
        <row r="1624">
          <cell r="A1624">
            <v>1623</v>
          </cell>
          <cell r="B1624" t="str">
            <v>Anzahl der Felder:</v>
          </cell>
          <cell r="C1624" t="str">
            <v>Number of fields:</v>
          </cell>
          <cell r="D1624" t="str">
            <v>Nombre de travées :</v>
          </cell>
          <cell r="E1624" t="str">
            <v>numero campate:</v>
          </cell>
          <cell r="F1624" t="str">
            <v>Počet polí:</v>
          </cell>
          <cell r="G1624" t="str">
            <v>Liczba przęłseł:</v>
          </cell>
          <cell r="H1624" t="str">
            <v>Mezők száma:</v>
          </cell>
          <cell r="I1624" t="str">
            <v>Počet polí:</v>
          </cell>
          <cell r="J1624" t="str">
            <v>Aantal velden:</v>
          </cell>
          <cell r="K1624" t="str">
            <v>Število polj:</v>
          </cell>
          <cell r="L1624" t="str">
            <v>Antal fält:</v>
          </cell>
          <cell r="M1624" t="str">
            <v>Antal felter:</v>
          </cell>
          <cell r="N1624" t="str">
            <v>Antall felter:</v>
          </cell>
          <cell r="O1624" t="str">
            <v>Broj polja:</v>
          </cell>
          <cell r="P1624" t="str">
            <v>Anzahl der Felder:</v>
          </cell>
        </row>
        <row r="1625">
          <cell r="A1625">
            <v>1624</v>
          </cell>
          <cell r="B1625" t="str">
            <v>Anzahl der gleichen Systeme:</v>
          </cell>
          <cell r="C1625" t="str">
            <v>Number of the same systems:</v>
          </cell>
          <cell r="D1625" t="str">
            <v>Nombre de systèmes identiques :</v>
          </cell>
          <cell r="E1625" t="str">
            <v>numero campate uguali:</v>
          </cell>
          <cell r="F1625" t="str">
            <v>Počet stejných systémů:</v>
          </cell>
          <cell r="G1625" t="str">
            <v>Liczba identycznych systemów:</v>
          </cell>
          <cell r="H1625" t="str">
            <v>Azonos rendszerek száma:</v>
          </cell>
          <cell r="I1625" t="str">
            <v>Počet rovnakých systémov:</v>
          </cell>
          <cell r="J1625" t="str">
            <v>Aantal gelijke systemen:</v>
          </cell>
          <cell r="K1625" t="str">
            <v>Število enakih sistemov:</v>
          </cell>
          <cell r="L1625" t="str">
            <v>Antal identiska system:</v>
          </cell>
          <cell r="M1625" t="str">
            <v>Antal tilsvarende systemer:</v>
          </cell>
          <cell r="N1625" t="str">
            <v>Antall like systemer:</v>
          </cell>
          <cell r="O1625" t="str">
            <v>Broj istih sustava:</v>
          </cell>
          <cell r="P1625" t="str">
            <v>Anzahl der gleichen Systeme:</v>
          </cell>
        </row>
        <row r="1626">
          <cell r="A1626">
            <v>1625</v>
          </cell>
          <cell r="B1626" t="str">
            <v>Aufpreis Ausfräsung Seitenteile für Dammbalken</v>
          </cell>
          <cell r="C1626" t="str">
            <v>Surcharge for groove milling of side sections for stop logs</v>
          </cell>
          <cell r="D1626" t="str">
            <v>Supplément pour fraisage des parties latérales des batardeaux</v>
          </cell>
          <cell r="E1626" t="str">
            <v>sovrapprezzo per fresatura montanti laterali</v>
          </cell>
          <cell r="F1626" t="str">
            <v>Příplatek za odfrézování bočních dílů pro hrázní bloky</v>
          </cell>
          <cell r="G1626" t="str">
            <v>Dopłata za frezowanie części bocznych belek zaporowych</v>
          </cell>
          <cell r="H1626" t="str">
            <v>Oldalsó elemek kimarásának felára</v>
          </cell>
          <cell r="I1626" t="str">
            <v>Príplatok za vyfrézovanie bočných dielov pre hradidlá</v>
          </cell>
          <cell r="J1626" t="str">
            <v>Toeslag uitfrezen zijdelen voor Dambalk</v>
          </cell>
          <cell r="K1626" t="str">
            <v>Doplačilo za izrez stranskih delov za zajezitvene lamele</v>
          </cell>
          <cell r="L1626" t="str">
            <v>Pristillägg urfräsning profiler för DÄMMBALK</v>
          </cell>
          <cell r="M1626" t="str">
            <v>Tillæg for udfræsning af sidevanger til dæmningsbjælker</v>
          </cell>
          <cell r="N1626" t="str">
            <v>Pristillegg utfresning av sidedeler for bjelkestengsler</v>
          </cell>
          <cell r="O1626" t="str">
            <v>Doplata za obradu frezom bočnih dijelova za dasku brane</v>
          </cell>
          <cell r="P1626" t="str">
            <v>Aufpreis Ausfräsung Seitenteile für Dammbalken</v>
          </cell>
        </row>
        <row r="1627">
          <cell r="A1627">
            <v>1626</v>
          </cell>
          <cell r="B1627" t="str">
            <v>Aufpreis Längenänderung Seitenteile</v>
          </cell>
          <cell r="C1627" t="str">
            <v>Surcharge for length adjustment of side sections</v>
          </cell>
          <cell r="D1627" t="str">
            <v>Supplément pour modification de longueur des parties latérales</v>
          </cell>
          <cell r="E1627" t="str">
            <v>sovrapprezzo per modifiche di lunghezza dei montanti</v>
          </cell>
          <cell r="F1627" t="str">
            <v xml:space="preserve">Příplatek za nestandardní délky bočních dílů </v>
          </cell>
          <cell r="G1627" t="str">
            <v>Dopłata za zmianę długości profili ściennych</v>
          </cell>
          <cell r="H1627" t="str">
            <v>Oldalsó elemek hosszméret-módosításának felára</v>
          </cell>
          <cell r="I1627" t="str">
            <v>Príplatok za zmenu dĺžky bočných dielov</v>
          </cell>
          <cell r="J1627" t="str">
            <v>Toeslag lengtewijziging zijdelen</v>
          </cell>
          <cell r="K1627" t="str">
            <v>Doplačilo za spremembo dolžine stranskih delov</v>
          </cell>
          <cell r="L1627" t="str">
            <v>Pristillägg annan längd profiler</v>
          </cell>
          <cell r="M1627" t="str">
            <v>Tillæg for ændring af sidevangernes længde</v>
          </cell>
          <cell r="N1627" t="str">
            <v>Pristillegg lengdeendring av sidedeler</v>
          </cell>
          <cell r="O1627" t="str">
            <v>Doplata za promjenu duljine bočnih dijelova</v>
          </cell>
          <cell r="P1627" t="str">
            <v>Aufpreis Längenänderung Seitenteile</v>
          </cell>
        </row>
        <row r="1628">
          <cell r="A1628">
            <v>1627</v>
          </cell>
          <cell r="B1628" t="str">
            <v>Aufpreis Planungsstunde</v>
          </cell>
          <cell r="C1628" t="str">
            <v>Surcharge for planning appointment</v>
          </cell>
          <cell r="D1628" t="str">
            <v>Supplément pour heure d’étude et de conception</v>
          </cell>
          <cell r="E1628" t="str">
            <v>sovrapprezzo per ora di progettazione</v>
          </cell>
          <cell r="F1628" t="str">
            <v>Příplatek za hodinu projekční práce</v>
          </cell>
          <cell r="G1628" t="str">
            <v>Dopłata godzinna za projektowanie</v>
          </cell>
          <cell r="H1628" t="str">
            <v>Tervezési óra felára</v>
          </cell>
          <cell r="I1628" t="str">
            <v>Príplatok za hodinu plánovania</v>
          </cell>
          <cell r="J1628" t="str">
            <v>Toeslag planning (per uur)</v>
          </cell>
          <cell r="K1628" t="str">
            <v>Doplačilo za uro načrtovanja</v>
          </cell>
          <cell r="L1628" t="str">
            <v>Pristillägg planeringstid</v>
          </cell>
          <cell r="M1628" t="str">
            <v>Tillæg for timer til planlægning</v>
          </cell>
          <cell r="N1628" t="str">
            <v>Pristillegg planleggingstime</v>
          </cell>
          <cell r="O1628" t="str">
            <v>Doplata za sat planiranja</v>
          </cell>
          <cell r="P1628" t="str">
            <v>Aufpreis Planungsstunde</v>
          </cell>
        </row>
        <row r="1629">
          <cell r="A1629">
            <v>1628</v>
          </cell>
          <cell r="B1629" t="str">
            <v>Aufpreis Verankerung aufgeschweißt (a 300mm)</v>
          </cell>
          <cell r="C1629" t="str">
            <v>Surcharge for anchoring to be welded (300 mm)</v>
          </cell>
          <cell r="D1629" t="str">
            <v>Supplément pour soudure du système d’ancrage (300 mm)</v>
          </cell>
          <cell r="E1629" t="str">
            <v>sovrapprezzo per saldatura ancoraggio (a 300mm)</v>
          </cell>
          <cell r="F1629" t="str">
            <v>Příplatek za přivařené kotevní trny (á 300mm)</v>
          </cell>
          <cell r="G1629" t="str">
            <v>Dopłata za zakotwienie spawane (za 300 mm)</v>
          </cell>
          <cell r="H1629" t="str">
            <v>Hegesztett lehorgonyzóelem felára (á 300mm)</v>
          </cell>
          <cell r="I1629" t="str">
            <v>Príplatok za privarenie ukotvenia (každých 300 mm)</v>
          </cell>
          <cell r="J1629" t="str">
            <v>Toeslag verankering vastgelast (300 mm)</v>
          </cell>
          <cell r="K1629" t="str">
            <v>Doplačilo za varjenje sider (na 300 mm)</v>
          </cell>
          <cell r="L1629" t="str">
            <v>Pristillägg svetsad förankring (300 mm)</v>
          </cell>
          <cell r="M1629" t="str">
            <v>Tillæg for påsvejset forankring (hver 300 mm)</v>
          </cell>
          <cell r="N1629" t="str">
            <v>Pristillegg påsveiset forankring (300 mm)</v>
          </cell>
          <cell r="O1629" t="str">
            <v>Doplata za navareno usidrenje (300mm)</v>
          </cell>
          <cell r="P1629" t="str">
            <v>Aufpreis Verankerung aufgeschweißt (a 300mm)</v>
          </cell>
        </row>
        <row r="1630">
          <cell r="A1630">
            <v>1629</v>
          </cell>
          <cell r="B1630" t="str">
            <v>Ausfräsung Seitenteile für DB</v>
          </cell>
          <cell r="C1630" t="str">
            <v>Surcharge for side sections for stop logs</v>
          </cell>
          <cell r="D1630" t="str">
            <v>Fraisage des parties latérales des batardeaux</v>
          </cell>
          <cell r="E1630" t="str">
            <v>fresatura sulle sponde</v>
          </cell>
          <cell r="F1630" t="str">
            <v>Odfrézování bočních dílů pro hrázní bloky</v>
          </cell>
          <cell r="G1630" t="str">
            <v>Frezowanie części bocznych belek zapór</v>
          </cell>
          <cell r="H1630" t="str">
            <v>Oldalsó elemek kimarása gátgerendához</v>
          </cell>
          <cell r="I1630" t="str">
            <v>Vyfrézovanie bočných dielov pre hradidlá</v>
          </cell>
          <cell r="J1630" t="str">
            <v>Uitfrezen zijdelen voor SP</v>
          </cell>
          <cell r="K1630" t="str">
            <v>Izrez stranskih delov za zajezitveni prečnik</v>
          </cell>
          <cell r="L1630" t="str">
            <v>Urfräsning  profiler för DB</v>
          </cell>
          <cell r="M1630" t="str">
            <v>Udfræsning af sidevanger til dæmningsbjælker</v>
          </cell>
          <cell r="N1630" t="str">
            <v>Utfresning av sidedeler for DB</v>
          </cell>
          <cell r="O1630" t="str">
            <v>Obrada frezom bočnih dijelova za dasku brane</v>
          </cell>
          <cell r="P1630" t="str">
            <v>Ausfräsung Seitenteile für DB</v>
          </cell>
        </row>
        <row r="1631">
          <cell r="A1631">
            <v>1630</v>
          </cell>
          <cell r="B1631" t="str">
            <v>Ausführungsart</v>
          </cell>
          <cell r="C1631" t="str">
            <v>Design type</v>
          </cell>
          <cell r="D1631" t="str">
            <v>Type de mise en œuvre</v>
          </cell>
          <cell r="E1631" t="str">
            <v>tipo di esecuzione</v>
          </cell>
          <cell r="F1631" t="str">
            <v>Typ provedení</v>
          </cell>
          <cell r="G1631" t="str">
            <v>Sposób wykonania</v>
          </cell>
          <cell r="H1631" t="str">
            <v>Kialakítás</v>
          </cell>
          <cell r="I1631" t="str">
            <v>Typ vyhotovenia</v>
          </cell>
          <cell r="J1631" t="str">
            <v>Uitvoeringswijze</v>
          </cell>
          <cell r="K1631" t="str">
            <v>Vrsta izvedbe</v>
          </cell>
          <cell r="L1631" t="str">
            <v>Konstruktionstyp</v>
          </cell>
          <cell r="M1631" t="str">
            <v>Arten af udførelsen</v>
          </cell>
          <cell r="N1631" t="str">
            <v>Utførelsesmåte</v>
          </cell>
          <cell r="O1631" t="str">
            <v>Način izvedbe</v>
          </cell>
          <cell r="P1631" t="str">
            <v>Ausführungsart</v>
          </cell>
        </row>
        <row r="1632">
          <cell r="A1632">
            <v>1631</v>
          </cell>
          <cell r="B1632" t="str">
            <v>Ausnutzung HD:</v>
          </cell>
          <cell r="C1632" t="str">
            <v>Utilisation of HD:</v>
          </cell>
          <cell r="D1632" t="str">
            <v>Charge statique HD :</v>
          </cell>
          <cell r="E1632" t="str">
            <v>Utilizzo HD:</v>
          </cell>
          <cell r="F1632" t="str">
            <v>Využití HD:</v>
          </cell>
          <cell r="H1632" t="str">
            <v>Kihasználtság HD:</v>
          </cell>
          <cell r="I1632" t="str">
            <v>Využitie HD:</v>
          </cell>
          <cell r="J1632" t="str">
            <v>Benutting HD:</v>
          </cell>
          <cell r="K1632" t="str">
            <v>Izkoristek HD:</v>
          </cell>
          <cell r="L1632" t="str">
            <v>Utnyttjande HD:</v>
          </cell>
          <cell r="M1632" t="str">
            <v>Udnyttelse HD:</v>
          </cell>
          <cell r="N1632" t="str">
            <v>Utnyttelse HD:</v>
          </cell>
          <cell r="O1632" t="str">
            <v>Iskorištenje HD:</v>
          </cell>
          <cell r="P1632" t="str">
            <v>Ausnutzung HD:</v>
          </cell>
        </row>
        <row r="1633">
          <cell r="A1633">
            <v>1632</v>
          </cell>
          <cell r="B1633" t="str">
            <v>Ausnutzung HD+HS:</v>
          </cell>
          <cell r="C1633" t="str">
            <v>Utilisation of HD + HS:</v>
          </cell>
          <cell r="D1633" t="str">
            <v>Charge statique HD + HS :</v>
          </cell>
          <cell r="E1633" t="str">
            <v>Utilizzo HD+HS:</v>
          </cell>
          <cell r="F1633" t="str">
            <v>Využití HD+HS:</v>
          </cell>
          <cell r="H1633" t="str">
            <v>Kihasználtság HD+HS:</v>
          </cell>
          <cell r="I1633" t="str">
            <v>Využitie HD+HS:</v>
          </cell>
          <cell r="J1633" t="str">
            <v>Benutting HD+HS:</v>
          </cell>
          <cell r="K1633" t="str">
            <v>Izkoristek HD+HS:</v>
          </cell>
          <cell r="L1633" t="str">
            <v>Utnyttjande HD+HS:</v>
          </cell>
          <cell r="M1633" t="str">
            <v>Udnyttelse HD+HS:</v>
          </cell>
          <cell r="N1633" t="str">
            <v>Utnyttelse HD+HS:</v>
          </cell>
          <cell r="O1633" t="str">
            <v>Iskorištenje HD+HS:</v>
          </cell>
          <cell r="P1633" t="str">
            <v>Ausnutzung HD+HS:</v>
          </cell>
        </row>
        <row r="1634">
          <cell r="A1634">
            <v>1633</v>
          </cell>
          <cell r="B1634" t="str">
            <v>Ausnutzung HS:</v>
          </cell>
          <cell r="C1634" t="str">
            <v>Utilisation of HS:</v>
          </cell>
          <cell r="D1634" t="str">
            <v>Charge statique HS :</v>
          </cell>
          <cell r="E1634" t="str">
            <v>Utilizzo HS:</v>
          </cell>
          <cell r="F1634" t="str">
            <v>Využití HS:</v>
          </cell>
          <cell r="H1634" t="str">
            <v>Kihasználtság HS:</v>
          </cell>
          <cell r="I1634" t="str">
            <v>Využitie HS:</v>
          </cell>
          <cell r="J1634" t="str">
            <v>Benutting HS:</v>
          </cell>
          <cell r="K1634" t="str">
            <v>Izkoristek HS:</v>
          </cell>
          <cell r="L1634" t="str">
            <v>Utnyttjande HS:</v>
          </cell>
          <cell r="M1634" t="str">
            <v>Udnyttelse HS:</v>
          </cell>
          <cell r="N1634" t="str">
            <v>Utnyttelse HS:</v>
          </cell>
          <cell r="O1634" t="str">
            <v>Iskorištenje HS:</v>
          </cell>
          <cell r="P1634" t="str">
            <v>Ausnutzung HS:</v>
          </cell>
        </row>
        <row r="1635">
          <cell r="A1635">
            <v>1634</v>
          </cell>
          <cell r="B1635" t="str">
            <v>Ausnutzung zufolge</v>
          </cell>
          <cell r="C1635" t="str">
            <v>Utilisation according to</v>
          </cell>
          <cell r="D1635" t="str">
            <v>en fonction de la charge statique</v>
          </cell>
          <cell r="E1635" t="str">
            <v>Utilizzo in conformità</v>
          </cell>
          <cell r="F1635" t="str">
            <v>Využití od</v>
          </cell>
          <cell r="H1635" t="str">
            <v>Kihasználtság a köv. következtében</v>
          </cell>
          <cell r="I1635" t="str">
            <v>Využitie v dôsledku</v>
          </cell>
          <cell r="J1635" t="str">
            <v>Benutting overeenkomstig</v>
          </cell>
          <cell r="K1635" t="str">
            <v>Izkoristek kot posledica</v>
          </cell>
          <cell r="L1635" t="str">
            <v>Utnyttjande beroende på</v>
          </cell>
          <cell r="M1635" t="str">
            <v>Udnyttelse som følge af</v>
          </cell>
          <cell r="N1635" t="str">
            <v>Utnyttelse i følge</v>
          </cell>
          <cell r="O1635" t="str">
            <v>Iskorištenje prema</v>
          </cell>
          <cell r="P1635" t="str">
            <v>Ausnutzung zufolge</v>
          </cell>
        </row>
        <row r="1636">
          <cell r="A1636">
            <v>1635</v>
          </cell>
          <cell r="B1636" t="str">
            <v>Ausnutzung:</v>
          </cell>
          <cell r="C1636" t="str">
            <v>Utilisation:</v>
          </cell>
          <cell r="D1636" t="str">
            <v>Charge statique :</v>
          </cell>
          <cell r="E1636" t="str">
            <v>Utilizzo:</v>
          </cell>
          <cell r="F1636" t="str">
            <v>Využití:</v>
          </cell>
          <cell r="H1636" t="str">
            <v>Kihasználtság:</v>
          </cell>
          <cell r="I1636" t="str">
            <v>Využitie:</v>
          </cell>
          <cell r="J1636" t="str">
            <v>Benutting:</v>
          </cell>
          <cell r="K1636" t="str">
            <v>Izkoristek:</v>
          </cell>
          <cell r="L1636" t="str">
            <v>Utnyttjande:</v>
          </cell>
          <cell r="M1636" t="str">
            <v>Udnyttelse:</v>
          </cell>
          <cell r="N1636" t="str">
            <v>Utnyttelse:</v>
          </cell>
          <cell r="O1636" t="str">
            <v>Iskorištenje:</v>
          </cell>
          <cell r="P1636" t="str">
            <v>Ausnutzung:</v>
          </cell>
        </row>
        <row r="1637">
          <cell r="A1637">
            <v>1636</v>
          </cell>
          <cell r="B1637" t="str">
            <v>Bei nicht fachgerechter Montage und/oder Wartung oder bei Benutzung von nicht originalem Zubehör übernimmt PREFA keinerlei Haftung.</v>
          </cell>
          <cell r="C1637" t="str">
            <v>PREFA assumes no liability in the event of incorrect installation and/or maintenance, or in cases where non-original accessories are used.</v>
          </cell>
          <cell r="D1637" t="str">
            <v>Toute responsabilité de PREFA est également exclue en cas de défaut de construction (notamment si le gros œuvre pose des problèmes d’étanchéité)</v>
          </cell>
          <cell r="E1637" t="str">
            <v>in caso di installazione e/o manutenzione impropria o se vengono utilizzati accessori non originali, PREFA non si assume alcuna responsabilità.</v>
          </cell>
          <cell r="F1637" t="str">
            <v>Při neodborné montáži a/nebo údržbě nebo při použití neoriginálního příslušenství nepřebírá PREFA žádnou záruku.</v>
          </cell>
          <cell r="G1637" t="str">
            <v>PREFA nie przejmuje żadnej odpowiedzialności za niewłaściwy montaż i/lub konserwację lub zastosowanie nieoryginalnych akcesoriów.</v>
          </cell>
          <cell r="H1637" t="str">
            <v xml:space="preserve">A rendszer szakszerűtlen beépítéséből és/vagy karbantartásából, vagy a nem gyári alkatrészek használatából eredő károkért a PREFA semmilyen felelősséget nem vállal. </v>
          </cell>
          <cell r="I1637" t="str">
            <v>Pri neodbornej montáži a/alebo údržbe alebo pri použití iného ako originálneho príslušenstva nepreberá PREFA žiadnu záruku.</v>
          </cell>
          <cell r="J1637" t="str">
            <v>Bij ondeskundige montage/onderhoud of bij gebruik van niet-originele toebehoren is PREFA niet aansprakelijk.</v>
          </cell>
          <cell r="K1637" t="str">
            <v>PREFA ne prevzema nobene odgovornosti v primeru nestrokovne montaže in/ali vzdrževanja ali uporabe neoriginalne dodatne opreme.</v>
          </cell>
          <cell r="L1637" t="str">
            <v>Om montering och/eller underhåll inte utförs fackmannamässigt, eller tillbehör som inte är originaldelar används, har PREFA inget ansvar.</v>
          </cell>
          <cell r="M1637" t="str">
            <v>I tilfælde af ukorrekt installation og/eller vedligeholdelse, eller ved brug af ikke-originalt tilbehør, påtager PREFA sig intet ansvar.</v>
          </cell>
          <cell r="N1637" t="str">
            <v>Ved ikke fagmessig montering og/eller vedlikehold eller ved bruk av ikke-originalt tilbehør, fraskriver PREFA seg alt ansvar.</v>
          </cell>
          <cell r="O1637" t="str">
            <v>U slučaju nestručne montaže i/ili održavanja ili u slučaju korištenja neoriginalnih dijelova PREFA ne preuzima nikakvu odgovornost.</v>
          </cell>
          <cell r="P1637" t="str">
            <v>Bei nicht fachgerechter Montage und/oder Wartung oder bei Benutzung von nicht originalem Zubehör übernimmt PREFA keinerlei Haftung.</v>
          </cell>
        </row>
        <row r="1638">
          <cell r="A1638">
            <v>1637</v>
          </cell>
          <cell r="B1638" t="str">
            <v>Bei System 25 nur 1 Feld möglich!</v>
          </cell>
          <cell r="C1638" t="str">
            <v>Only 1 field possible for system 25!</v>
          </cell>
          <cell r="D1638" t="str">
            <v>Une seule travée possible pour le système 25 !</v>
          </cell>
          <cell r="E1638" t="str">
            <v>con il sistema 25 è realizzabile solamente la campata singola!</v>
          </cell>
          <cell r="F1638" t="str">
            <v>U systému 25 možné pouze 1 pole!</v>
          </cell>
          <cell r="G1638" t="str">
            <v>Przy systemie 25 możliwe tylko jedno pole!</v>
          </cell>
          <cell r="H1638" t="str">
            <v>25-s rendszernél csak 1 mező lehetséges!</v>
          </cell>
          <cell r="I1638" t="str">
            <v>Pre systém 25 je možné len 1 pole!</v>
          </cell>
          <cell r="J1638" t="str">
            <v>Bij systeem 25 slechts 1 veld mogelijk!</v>
          </cell>
          <cell r="K1638" t="str">
            <v>Pri sistemu 25 je mogoče le 1 polje!</v>
          </cell>
          <cell r="L1638" t="str">
            <v>Med system 25 är bara 1 fält möjligt!</v>
          </cell>
          <cell r="M1638" t="str">
            <v>Med system 25 er kun 1 felt muligt!</v>
          </cell>
          <cell r="N1638" t="str">
            <v>Ved system 25 kun 1 felt mulig!</v>
          </cell>
          <cell r="O1638" t="str">
            <v>Za sustav 25 moguće samo 1 polje!</v>
          </cell>
          <cell r="P1638" t="str">
            <v>Bei System 25 nur 1 Feld möglich!</v>
          </cell>
        </row>
        <row r="1639">
          <cell r="A1639">
            <v>1638</v>
          </cell>
          <cell r="B1639" t="str">
            <v>Bemaßung</v>
          </cell>
          <cell r="D1639" t="str">
            <v>Dimensionnement</v>
          </cell>
          <cell r="F1639" t="str">
            <v>Rozměry</v>
          </cell>
          <cell r="H1639" t="str">
            <v>Méretezés</v>
          </cell>
          <cell r="I1639" t="str">
            <v>rozmery</v>
          </cell>
          <cell r="L1639" t="str">
            <v>dimensioner</v>
          </cell>
          <cell r="P1639" t="str">
            <v>Bemaßung</v>
          </cell>
        </row>
        <row r="1640">
          <cell r="A1640">
            <v>1639</v>
          </cell>
          <cell r="B1640" t="str">
            <v>Bemessungsmoment HD:</v>
          </cell>
          <cell r="C1640" t="str">
            <v>Rated torque HD:</v>
          </cell>
          <cell r="D1640" t="str">
            <v>Moment de calcul HD :</v>
          </cell>
          <cell r="E1640" t="str">
            <v>Coppia nominale HD:</v>
          </cell>
          <cell r="F1640" t="str">
            <v>Výpočtový moment HD:</v>
          </cell>
          <cell r="H1640" t="str">
            <v>Mértékadó nyomaték HD:</v>
          </cell>
          <cell r="I1640" t="str">
            <v>Menovitý krútiaci moment HD:</v>
          </cell>
          <cell r="J1640" t="str">
            <v>Meetmoment HD:</v>
          </cell>
          <cell r="K1640" t="str">
            <v>Nazivni navor HD:</v>
          </cell>
          <cell r="L1640" t="str">
            <v>Mätmoment HD:</v>
          </cell>
          <cell r="M1640" t="str">
            <v>Beregningsmoment HD:</v>
          </cell>
          <cell r="N1640" t="str">
            <v>Kalibreringsmoment HD:</v>
          </cell>
          <cell r="O1640" t="str">
            <v>Projektirani moment HD:</v>
          </cell>
          <cell r="P1640" t="str">
            <v>Bemessungsmoment HD:</v>
          </cell>
        </row>
        <row r="1641">
          <cell r="A1641">
            <v>1640</v>
          </cell>
          <cell r="B1641" t="str">
            <v>Bemessungsmoment HD+HS:</v>
          </cell>
          <cell r="C1641" t="str">
            <v>Rated torque HD + HS:</v>
          </cell>
          <cell r="D1641" t="str">
            <v>Moment de calcul HD + HS :</v>
          </cell>
          <cell r="E1641" t="str">
            <v>Coppia nominale HD+HS:</v>
          </cell>
          <cell r="F1641" t="str">
            <v>Výpočtový moment HD+HS:</v>
          </cell>
          <cell r="H1641" t="str">
            <v>Mértékadó nyomaték HD+HS:</v>
          </cell>
          <cell r="I1641" t="str">
            <v>Menovitý krútiaci moment HD+HS:</v>
          </cell>
          <cell r="J1641" t="str">
            <v>Meetmoment HD+HS:</v>
          </cell>
          <cell r="K1641" t="str">
            <v>Nazivni navor HD+HS:</v>
          </cell>
          <cell r="L1641" t="str">
            <v>Mätmoment HD+HS:</v>
          </cell>
          <cell r="M1641" t="str">
            <v>Beregningsmoment HD+HS:</v>
          </cell>
          <cell r="N1641" t="str">
            <v>Kalibreringsmoment HD+HS:</v>
          </cell>
          <cell r="O1641" t="str">
            <v>Projektirani moment HD+HS:</v>
          </cell>
          <cell r="P1641" t="str">
            <v>Bemessungsmoment HD+HS:</v>
          </cell>
        </row>
        <row r="1642">
          <cell r="A1642">
            <v>1641</v>
          </cell>
          <cell r="B1642" t="str">
            <v>Bemessungsmoment HS:</v>
          </cell>
          <cell r="C1642" t="str">
            <v>Rated torque HS:</v>
          </cell>
          <cell r="D1642" t="str">
            <v>Moment de calcul HS :</v>
          </cell>
          <cell r="E1642" t="str">
            <v>Coppia nominale HS:</v>
          </cell>
          <cell r="F1642" t="str">
            <v>Výpočtový moment HS:</v>
          </cell>
          <cell r="H1642" t="str">
            <v>Mértékadó nyomaték HS:</v>
          </cell>
          <cell r="I1642" t="str">
            <v>Menovitý krútiaci moment HS:</v>
          </cell>
          <cell r="J1642" t="str">
            <v>Meetmoment HS:</v>
          </cell>
          <cell r="K1642" t="str">
            <v>Nazivni navor HS:</v>
          </cell>
          <cell r="L1642" t="str">
            <v>Mätmoment HS:</v>
          </cell>
          <cell r="M1642" t="str">
            <v>Beregningsmoment HS:</v>
          </cell>
          <cell r="N1642" t="str">
            <v>Kalibreringsmoment HS:</v>
          </cell>
          <cell r="O1642" t="str">
            <v>Projektirani moment HS:</v>
          </cell>
          <cell r="P1642" t="str">
            <v>Bemessungsmoment HS:</v>
          </cell>
        </row>
        <row r="1643">
          <cell r="A1643">
            <v>1642</v>
          </cell>
          <cell r="B1643" t="str">
            <v>Bemessungsmoment Treibgut:</v>
          </cell>
          <cell r="C1643" t="str">
            <v>Rated torque of flotsam:</v>
          </cell>
          <cell r="D1643" t="str">
            <v>Moment de calcul des débris flottants :</v>
          </cell>
          <cell r="E1643" t="str">
            <v>Coppia nominale detriti:</v>
          </cell>
          <cell r="F1643" t="str">
            <v>Výpočtový moment plovoucí předmět:</v>
          </cell>
          <cell r="H1643" t="str">
            <v>Mértékadó nyomaték uszadék:</v>
          </cell>
          <cell r="I1643" t="str">
            <v>Menovitý krútiaci moment plávajúceho predmetu:</v>
          </cell>
          <cell r="J1643" t="str">
            <v>Meetmoment drijfmateriaal:</v>
          </cell>
          <cell r="K1643" t="str">
            <v>Nazivni navor naplavin:</v>
          </cell>
          <cell r="L1643" t="str">
            <v>Mätmoment för flytande skräp:</v>
          </cell>
          <cell r="M1643" t="str">
            <v>Beregningsmoment drivende genstande:</v>
          </cell>
          <cell r="N1643" t="str">
            <v>Kalibreringsmoment drivgods:</v>
          </cell>
          <cell r="O1643" t="str">
            <v>Projektirani moment naplavine:</v>
          </cell>
          <cell r="P1643" t="str">
            <v>Bemessungsmoment Treibgut:</v>
          </cell>
        </row>
        <row r="1644">
          <cell r="A1644">
            <v>1643</v>
          </cell>
          <cell r="B1644" t="str">
            <v>Bemessungsmoment:</v>
          </cell>
          <cell r="C1644" t="str">
            <v>Rated torque:</v>
          </cell>
          <cell r="D1644" t="str">
            <v>Moment de calcul :</v>
          </cell>
          <cell r="E1644" t="str">
            <v>Coppia nominale:</v>
          </cell>
          <cell r="F1644" t="str">
            <v>Výpočtový moment:</v>
          </cell>
          <cell r="H1644" t="str">
            <v>Mértékadó nyomaték:</v>
          </cell>
          <cell r="I1644" t="str">
            <v>Menovitý krútiaci moment:</v>
          </cell>
          <cell r="J1644" t="str">
            <v>Meetmoment:</v>
          </cell>
          <cell r="K1644" t="str">
            <v>Nazivni navor:</v>
          </cell>
          <cell r="L1644" t="str">
            <v>Mätmoment:</v>
          </cell>
          <cell r="M1644" t="str">
            <v>Beregningsmoment:</v>
          </cell>
          <cell r="N1644" t="str">
            <v>Kalibreringsmoment:</v>
          </cell>
          <cell r="O1644" t="str">
            <v>Projektirani moment:</v>
          </cell>
          <cell r="P1644" t="str">
            <v>Bemessungsmoment:</v>
          </cell>
        </row>
        <row r="1645">
          <cell r="A1645">
            <v>1644</v>
          </cell>
          <cell r="B1645" t="str">
            <v>Berechnung U-Profilhöhe bei Montage in Leibung zum Einfädeln</v>
          </cell>
          <cell r="C1645" t="str">
            <v>Berechnung U-Profilhöhe bei Montage in Leibung zum Einfädeln</v>
          </cell>
          <cell r="D1645" t="str">
            <v>Calcul du profil U-pour le montage en embrasure, vide lumière</v>
          </cell>
          <cell r="E1645" t="str">
            <v>Calcolo dell'altezza dei profili a U per l'inserimento</v>
          </cell>
          <cell r="F1645" t="str">
            <v>Určení výšky U-Profilu pro umožnění zasunutí hrázního bloku při montáži "zapuštěné do ostění"</v>
          </cell>
          <cell r="H1645" t="str">
            <v xml:space="preserve">U-profilok magasságának számítása nyílásban történő beépítésnél, a gerendák behelyezhetőségének ellenőrzéséhez. </v>
          </cell>
          <cell r="I1645" t="str">
            <v>Výpočet výšky U-profilu pri montáži na vloženie do ostenia</v>
          </cell>
          <cell r="J1645" t="str">
            <v>Berechnung U-Profilhöhe bei Montage in Leibung zum Einfädeln</v>
          </cell>
          <cell r="K1645" t="str">
            <v>Berechnung U-Profilhöhe bei Montage in Leibung zum Einfädeln</v>
          </cell>
          <cell r="L1645" t="str">
            <v>Beräkning U-profilhöjd vid diagonal inpassning av dämmbalk</v>
          </cell>
          <cell r="M1645" t="str">
            <v>Berechnung U-Profilhöhe bei Montage in Leibung zum Einfädeln</v>
          </cell>
          <cell r="N1645" t="str">
            <v>Berechnung U-Profilhöhe bei Montage in Leibung zum Einfädeln</v>
          </cell>
          <cell r="O1645" t="str">
            <v>Berechnung U-Profilhöhe bei Montage in Leibung zum Einfädeln</v>
          </cell>
          <cell r="P1645" t="str">
            <v>Berechnung U-Profilhöhe bei Montage in Leibung zum Einfädeln</v>
          </cell>
        </row>
        <row r="1646">
          <cell r="A1646">
            <v>1645</v>
          </cell>
          <cell r="B1646" t="str">
            <v>beschichtet</v>
          </cell>
          <cell r="C1646" t="str">
            <v>Coated</v>
          </cell>
          <cell r="D1646" t="str">
            <v>prélaqué</v>
          </cell>
          <cell r="E1646" t="str">
            <v>verniciato</v>
          </cell>
          <cell r="F1646" t="str">
            <v>lakovaný</v>
          </cell>
          <cell r="G1646" t="str">
            <v>powlekany</v>
          </cell>
          <cell r="H1646" t="str">
            <v>Bevonatos</v>
          </cell>
          <cell r="I1646" t="str">
            <v>S povrchovou úpravou</v>
          </cell>
          <cell r="J1646" t="str">
            <v>Gecoat</v>
          </cell>
          <cell r="K1646" t="str">
            <v>prevlečeno</v>
          </cell>
          <cell r="L1646" t="str">
            <v>Belagd</v>
          </cell>
          <cell r="M1646" t="str">
            <v>Beklædt</v>
          </cell>
          <cell r="N1646" t="str">
            <v>Med belegg</v>
          </cell>
          <cell r="O1646" t="str">
            <v>plastificirano</v>
          </cell>
          <cell r="P1646" t="str">
            <v>beschichtet</v>
          </cell>
        </row>
        <row r="1647">
          <cell r="A1647">
            <v>1646</v>
          </cell>
          <cell r="B1647" t="str">
            <v>Beschichtung</v>
          </cell>
          <cell r="C1647" t="str">
            <v>Coating</v>
          </cell>
          <cell r="D1647" t="str">
            <v>Revêtement</v>
          </cell>
          <cell r="E1647" t="str">
            <v>verniciatura</v>
          </cell>
          <cell r="F1647" t="str">
            <v>Lakování</v>
          </cell>
          <cell r="G1647" t="str">
            <v>powłoka</v>
          </cell>
          <cell r="H1647" t="str">
            <v xml:space="preserve">Bevonat  </v>
          </cell>
          <cell r="I1647" t="str">
            <v>Povrchová úprava</v>
          </cell>
          <cell r="J1647" t="str">
            <v>Coating</v>
          </cell>
          <cell r="K1647" t="str">
            <v>Prevleka</v>
          </cell>
          <cell r="L1647" t="str">
            <v>Beläggning</v>
          </cell>
          <cell r="M1647" t="str">
            <v>Beklædning</v>
          </cell>
          <cell r="N1647" t="str">
            <v>Belegg</v>
          </cell>
          <cell r="O1647" t="str">
            <v>Plastifikacija</v>
          </cell>
          <cell r="P1647" t="str">
            <v>Beschichtung</v>
          </cell>
        </row>
        <row r="1648">
          <cell r="A1648">
            <v>1647</v>
          </cell>
          <cell r="B1648" t="str">
            <v>BHW = Bemessungshochwasser</v>
          </cell>
          <cell r="C1648" t="str">
            <v>BHW = Flood water measurement</v>
          </cell>
          <cell r="D1648" t="str">
            <v>BHW : hauteur de retenue d’eau</v>
          </cell>
          <cell r="E1648" t="str">
            <v>BHW = Misura del livello di piena</v>
          </cell>
          <cell r="F1648" t="str">
            <v>BHW = návrhová výška vzdutí</v>
          </cell>
          <cell r="G1648" t="str">
            <v>BHW = powódź projektowa </v>
          </cell>
          <cell r="H1648" t="str">
            <v>MÁSZ = mértékadó árvízszint</v>
          </cell>
          <cell r="I1648" t="str">
            <v>BHW = menovitá výška hladiny vody</v>
          </cell>
          <cell r="J1648" t="str">
            <v>BHW = maatgevende hoogwaterstand</v>
          </cell>
          <cell r="K1648" t="str">
            <v>BHW = visoka voda za dimenzioniranje</v>
          </cell>
          <cell r="L1648" t="str">
            <v>BHW = Högsta högvattennivå</v>
          </cell>
          <cell r="M1648" t="str">
            <v>BHW = Design-højvandsstand</v>
          </cell>
          <cell r="N1648" t="str">
            <v>BHW = flommåling</v>
          </cell>
          <cell r="O1648" t="str">
            <v>BHW = projektna poplava</v>
          </cell>
          <cell r="P1648" t="str">
            <v>BHW = Bemessungshochwasser</v>
          </cell>
        </row>
        <row r="1649">
          <cell r="A1649">
            <v>1648</v>
          </cell>
          <cell r="B1649" t="str">
            <v>blank</v>
          </cell>
          <cell r="C1649" t="str">
            <v>blank</v>
          </cell>
          <cell r="D1649" t="str">
            <v>aluminium naturel</v>
          </cell>
          <cell r="E1649" t="str">
            <v>alluminio naturale</v>
          </cell>
          <cell r="F1649" t="str">
            <v>přírodní</v>
          </cell>
          <cell r="G1649" t="str">
            <v>naturalny</v>
          </cell>
          <cell r="H1649" t="str">
            <v>Natúr alumínium</v>
          </cell>
          <cell r="I1649" t="str">
            <v>Prírodný hliník</v>
          </cell>
          <cell r="J1649" t="str">
            <v>Blank</v>
          </cell>
          <cell r="K1649" t="str">
            <v>prazno</v>
          </cell>
          <cell r="L1649" t="str">
            <v>Blank / Blankt</v>
          </cell>
          <cell r="M1649" t="str">
            <v>blank</v>
          </cell>
          <cell r="N1649" t="str">
            <v>blank</v>
          </cell>
          <cell r="O1649" t="str">
            <v>prirodni aluminij</v>
          </cell>
          <cell r="P1649" t="str">
            <v>blank</v>
          </cell>
        </row>
        <row r="1650">
          <cell r="A1650">
            <v>1649</v>
          </cell>
          <cell r="B1650" t="str">
            <v>Bodendichtung 25</v>
          </cell>
          <cell r="C1650" t="str">
            <v>Ground seal 25</v>
          </cell>
          <cell r="D1650" t="str">
            <v>joint au sol 25</v>
          </cell>
          <cell r="E1650" t="str">
            <v>guarnizione a pavimento 25</v>
          </cell>
          <cell r="F1650" t="str">
            <v>Spodní těsnění 25</v>
          </cell>
          <cell r="G1650" t="str">
            <v>Uszczelmienie dolne 25</v>
          </cell>
          <cell r="H1650" t="str">
            <v>Talajtömítés 25</v>
          </cell>
          <cell r="I1650" t="str">
            <v>Spodné tesnenie 25</v>
          </cell>
          <cell r="J1650" t="str">
            <v>Bodemafdichting 25</v>
          </cell>
          <cell r="K1650" t="str">
            <v>Talno tesnilo 25</v>
          </cell>
          <cell r="L1650" t="str">
            <v>GOLVTÄTNING 25</v>
          </cell>
          <cell r="M1650" t="str">
            <v>Bundtætning 25</v>
          </cell>
          <cell r="N1650" t="str">
            <v>Bunntetning 25</v>
          </cell>
          <cell r="O1650" t="str">
            <v>Brtvljenje prema tlu 25</v>
          </cell>
          <cell r="P1650" t="str">
            <v>Bodendichtung 25</v>
          </cell>
        </row>
        <row r="1651">
          <cell r="A1651">
            <v>1650</v>
          </cell>
          <cell r="B1651" t="str">
            <v>Bodendichtung 50</v>
          </cell>
          <cell r="C1651" t="str">
            <v>Ground seal 50</v>
          </cell>
          <cell r="D1651" t="str">
            <v>joint au sol 50</v>
          </cell>
          <cell r="E1651" t="str">
            <v>guarnizione a pavimento 50</v>
          </cell>
          <cell r="F1651" t="str">
            <v>Spodní těsnění 50</v>
          </cell>
          <cell r="G1651" t="str">
            <v>Uszczelmienie dolne 50</v>
          </cell>
          <cell r="H1651" t="str">
            <v>Talajtömítés 50</v>
          </cell>
          <cell r="I1651" t="str">
            <v>Spodné tesnenie 50</v>
          </cell>
          <cell r="J1651" t="str">
            <v>Bodemafdichting 50</v>
          </cell>
          <cell r="K1651" t="str">
            <v>Talno tesnilo 50</v>
          </cell>
          <cell r="L1651" t="str">
            <v>GOLVTÄTNING 50</v>
          </cell>
          <cell r="M1651" t="str">
            <v>Bundtætning 50</v>
          </cell>
          <cell r="N1651" t="str">
            <v>Bunntetning 50</v>
          </cell>
          <cell r="O1651" t="str">
            <v>Brtvljenje prema tlu 50</v>
          </cell>
          <cell r="P1651" t="str">
            <v>Bodendichtung 50</v>
          </cell>
        </row>
        <row r="1652">
          <cell r="A1652">
            <v>1651</v>
          </cell>
          <cell r="B1652" t="str">
            <v>Bodendichtung 80</v>
          </cell>
          <cell r="C1652" t="str">
            <v>Ground seal 80</v>
          </cell>
          <cell r="D1652" t="str">
            <v>joint au sol 80</v>
          </cell>
          <cell r="E1652" t="str">
            <v>guarnizione a pavimento 80</v>
          </cell>
          <cell r="F1652" t="str">
            <v>Spodní těsnění 80</v>
          </cell>
          <cell r="G1652" t="str">
            <v>Uszczelmienie dolne 80</v>
          </cell>
          <cell r="H1652" t="str">
            <v>Talajtömítés 80</v>
          </cell>
          <cell r="I1652" t="str">
            <v>Spodné tesnenie 80</v>
          </cell>
          <cell r="J1652" t="str">
            <v>Bodemafdichting 80</v>
          </cell>
          <cell r="K1652" t="str">
            <v>Talno tesnilo 80</v>
          </cell>
          <cell r="L1652" t="str">
            <v>GOLVTÄTNING 80</v>
          </cell>
          <cell r="M1652" t="str">
            <v>Bundtætning 80</v>
          </cell>
          <cell r="N1652" t="str">
            <v>Bunntetning 80</v>
          </cell>
          <cell r="O1652" t="str">
            <v>Brtvljenje prema tlu 80</v>
          </cell>
          <cell r="P1652" t="str">
            <v>Bodendichtung 80</v>
          </cell>
        </row>
        <row r="1653">
          <cell r="A1653">
            <v>1652</v>
          </cell>
          <cell r="B1653" t="str">
            <v>Bodenhülse</v>
          </cell>
          <cell r="C1653" t="str">
            <v>Ground sleeve</v>
          </cell>
          <cell r="D1653" t="str">
            <v>douille de sol</v>
          </cell>
          <cell r="E1653" t="str">
            <v>piantone</v>
          </cell>
          <cell r="F1653" t="str">
            <v>Zemní pouzdro</v>
          </cell>
          <cell r="G1653" t="str">
            <v>Tuleja do mocowania kolumny</v>
          </cell>
          <cell r="H1653" t="str">
            <v xml:space="preserve">Padlóhüvely  </v>
          </cell>
          <cell r="I1653" t="str">
            <v>Zemné puzdro</v>
          </cell>
          <cell r="J1653" t="str">
            <v>Bodemhuls</v>
          </cell>
          <cell r="K1653" t="str">
            <v>Talna puša</v>
          </cell>
          <cell r="L1653" t="str">
            <v>Markhylsa</v>
          </cell>
          <cell r="M1653" t="str">
            <v>Bundmuffe</v>
          </cell>
          <cell r="N1653" t="str">
            <v>JORDANKER</v>
          </cell>
          <cell r="O1653" t="str">
            <v>Podna čaška</v>
          </cell>
          <cell r="P1653" t="str">
            <v>Bodenhülse</v>
          </cell>
        </row>
        <row r="1654">
          <cell r="A1654">
            <v>1653</v>
          </cell>
          <cell r="B1654" t="str">
            <v>Bodenhülse 50/80 Aluminium beschichtet inkl. Deckel mit Dichtung</v>
          </cell>
          <cell r="C1654" t="str">
            <v>Ground sleeve 50/80 aluminium-coated incl. cover with seal</v>
          </cell>
          <cell r="D1654" t="str">
            <v>douille de sol 50/80 ; aluminium prélaqué, fourni avec couvercle et joint</v>
          </cell>
          <cell r="E1654" t="str">
            <v>piantone 50/80 alluminio verniciato, compreso coperchio con guarnizione</v>
          </cell>
          <cell r="F1654" t="str">
            <v>Zemní pouzdro 50/80, lakovaný hliník vč. víka s těsněním</v>
          </cell>
          <cell r="G1654" t="str">
            <v>Tuleja 50/80 do mocowania kolumny, aluminum powlekane z deklem i uszczelnieniem</v>
          </cell>
          <cell r="H1654" t="str">
            <v xml:space="preserve">Padlóhüvely 50/80 bevonatos alumínium, tömített fedéllel  </v>
          </cell>
          <cell r="I1654" t="str">
            <v>Zemné puzdro 50/80 hliník s povrchovou úpravou vrát. veka s tesnením</v>
          </cell>
          <cell r="J1654" t="str">
            <v>Bodemhuls 50/80 aluminium coating incl. deksel met afdichting</v>
          </cell>
          <cell r="K1654" t="str">
            <v>Talna puša 50/80, prevlečeni aluminij, vključno s pokrovom in tesnilom</v>
          </cell>
          <cell r="L1654" t="str">
            <v>Markhylsa 50/80 aluminium, ytbehandlad, inkl. lock med tätning</v>
          </cell>
          <cell r="M1654" t="str">
            <v>Bundmuffe 50/80 aluminiumbeklædt, inkl. dæksel med tætning</v>
          </cell>
          <cell r="N1654" t="str">
            <v>JORDANKER 50/80 aluminium med belegg inkl. lokk med tetning</v>
          </cell>
          <cell r="O1654" t="str">
            <v>Podna čaška 50/80 plastificirani aluminij uklj. poklopac s brtvom</v>
          </cell>
          <cell r="P1654" t="str">
            <v>Bodenhülse 50/80 Aluminium beschichtet inkl. Deckel mit Dichtung</v>
          </cell>
        </row>
        <row r="1655">
          <cell r="A1655">
            <v>1654</v>
          </cell>
          <cell r="B1655" t="str">
            <v>Bodenhülse 50/80 Edelstahl beschichtet inkl. Deckel mit Dichtung</v>
          </cell>
          <cell r="C1655" t="str">
            <v>Ground sleeve 50/80 stainless steel-coated incl. cover with seal</v>
          </cell>
          <cell r="D1655" t="str">
            <v>douille de sol 50/80 ; acier inoxydable prélaqué, fourni avec couvercle et joint</v>
          </cell>
          <cell r="E1655" t="str">
            <v>piantone 50/80 acciaio inox verniciato, compreso coperchio con guarnizione</v>
          </cell>
          <cell r="F1655" t="str">
            <v>Zemní pouzdro 50/80, lakovaný nerez vč. víka s těsněním</v>
          </cell>
          <cell r="G1655" t="str">
            <v>Tuleja 50/80 do mocowania kolumny, stal nierdzewna powlekana z deklem i uszczelnieniem</v>
          </cell>
          <cell r="H1655" t="str">
            <v xml:space="preserve">Padlóhüvely 50/80 rozsdamentes acél, tömített fedéllel  </v>
          </cell>
          <cell r="I1655" t="str">
            <v>Zemné puzdro 50/80 ušľachtilá oceľ s povrchovou úpravou vrát. veka s tesnením</v>
          </cell>
          <cell r="J1655" t="str">
            <v>Bodemhuls 50/80 rvs coating incl. deksel met afdichting</v>
          </cell>
          <cell r="K1655" t="str">
            <v>Talna puša 50/80, prevlečeno nerjavno jeklo, vključno s pokrovom in tesnilom</v>
          </cell>
          <cell r="L1655" t="str">
            <v>Markhylsa 50/80 rostfritt stål, ytbehandlad, inkl. lock med tätning</v>
          </cell>
          <cell r="M1655" t="str">
            <v>Bundmuffe 50/80 beklædt med rustfrit stål, inkl. dæksel med tætning</v>
          </cell>
          <cell r="N1655" t="str">
            <v>JORDANKER 50/80 rustfritt stål med belegg inkl. lokk med tetning</v>
          </cell>
          <cell r="O1655" t="str">
            <v>Podna čaška 50/80 plastificirani nehrđajući čelik uklj. poklopac s brtvom</v>
          </cell>
          <cell r="P1655" t="str">
            <v>Bodenhülse 50/80 Edelstahl beschichtet inkl. Deckel mit Dichtung</v>
          </cell>
        </row>
        <row r="1656">
          <cell r="A1656">
            <v>1655</v>
          </cell>
          <cell r="B1656" t="str">
            <v>Bodenhülse 50/80 Vario Aluminium beschichtet inkl. Deckel mit Dichtung</v>
          </cell>
          <cell r="C1656" t="str">
            <v>Ground sleeve 50/80 Vario aluminium-coated incl. cover with seal</v>
          </cell>
          <cell r="D1656" t="str">
            <v>douille de sol 50/80 Vario ; aluminium prélaqué, fourni avec couvercle et joint</v>
          </cell>
          <cell r="E1656" t="str">
            <v>piantone 50/80 Vario alluminio verniciato, compreso coperchio con guarnizione</v>
          </cell>
          <cell r="F1656" t="str">
            <v>Zemní pouzdro 50/80 Vario, lakovaný hliník vč. víka s těsněním</v>
          </cell>
          <cell r="G1656" t="str">
            <v>Tuleja 50/80 VARIO do mocowania kolumny, aluminum powlekane z deklem i uszczelnieniem</v>
          </cell>
          <cell r="H1656" t="str">
            <v xml:space="preserve">Padlóhüvely Vario 50/80 bevonatos alumínium, tömített fedéllel  </v>
          </cell>
          <cell r="I1656" t="str">
            <v>Zemné puzdro 50/80 Vario, hliník s povrchovou úpravou vrát. veka s tesnením</v>
          </cell>
          <cell r="J1656" t="str">
            <v>Bodemhuls 50/80 Vario aluminium coating incl. deksel met afdichting</v>
          </cell>
          <cell r="K1656" t="str">
            <v>Talna puša 50/80, Vario aluminij, vključno s pokrovom in tesnilom</v>
          </cell>
          <cell r="L1656" t="str">
            <v>Markhylsa 50/80 Vario aluminium, ytbehandlad, inkl. lock med tätning</v>
          </cell>
          <cell r="M1656" t="str">
            <v>Bundmuffe 50/80 beklædt med Vario aluminium, inkl. dæksel med tætning</v>
          </cell>
          <cell r="N1656" t="str">
            <v>JORDANKER 50/80 Vario aluminium med belegg inkl. lokk med tetning</v>
          </cell>
          <cell r="O1656" t="str">
            <v>Podna čaška 50/80 vario plastificirani aluminij uklj. poklopac s brtvom</v>
          </cell>
          <cell r="P1656" t="str">
            <v>Bodenhülse 50/80 Vario Aluminium beschichtet inkl. Deckel mit Dichtung</v>
          </cell>
        </row>
        <row r="1657">
          <cell r="A1657">
            <v>1656</v>
          </cell>
          <cell r="B1657" t="str">
            <v>Bodenhülse 50/80 Vario Edelstahl beschichtet inkl. Deckel mit Dichtung</v>
          </cell>
          <cell r="C1657" t="str">
            <v>Ground sleeve 50/80 Vario stainless steel-coated incl. cover with seal</v>
          </cell>
          <cell r="D1657" t="str">
            <v>douille de sol 50/80 Vario ; acier inoxydable prélaqué, fourni avec couvercle et joint</v>
          </cell>
          <cell r="E1657" t="str">
            <v>piantone 50/80 Vario acciaio inox verniciato, compreso coperchio con guarnizione</v>
          </cell>
          <cell r="F1657" t="str">
            <v>Zemní pouzdro 50/80 Vario, lakovaný nerez vč. víka s těsněním</v>
          </cell>
          <cell r="G1657" t="str">
            <v>Tuleja 50/80 VARIO do mocowania kolumny, stal nierdzewna powlekana z deklem i uszczelnieniem</v>
          </cell>
          <cell r="H1657" t="str">
            <v xml:space="preserve">Padlóhüvely Vario 50/80 rozsdamentes acél, tömített fedéllel  </v>
          </cell>
          <cell r="I1657" t="str">
            <v>Zemné puzdro 50/80 Vario, ušľachtilá oceľ s povrchovou úpravou vrát. veka s tesnením</v>
          </cell>
          <cell r="J1657" t="str">
            <v>Bodemhuls 50/80 Vario rvs coating incl. deksel met afdichting</v>
          </cell>
          <cell r="K1657" t="str">
            <v>Talna puša 50/80, Vario nerjavno jeklo, vključno s pokrovom in tesnilom</v>
          </cell>
          <cell r="L1657" t="str">
            <v>Markhylsa 50/80 Vario rostfritt stål, ytbehandlad, inkl. lock med tätning</v>
          </cell>
          <cell r="M1657" t="str">
            <v>Bundmuffe 50/80 beklædt med Vario rustfrit stål, inkl. dæksel med tætning</v>
          </cell>
          <cell r="N1657" t="str">
            <v>JORDANKER 50/80 Vario rustfritt stål med belegg inkl. lokk med tetning</v>
          </cell>
          <cell r="O1657" t="str">
            <v>Podna čaška 50/80 vario plastificirani nehrđajući čelik uklj. poklopac s brtvom</v>
          </cell>
          <cell r="P1657" t="str">
            <v>Bodenhülse 50/80 Vario Edelstahl beschichtet inkl. Deckel mit Dichtung</v>
          </cell>
        </row>
        <row r="1658">
          <cell r="A1658">
            <v>1657</v>
          </cell>
          <cell r="B1658" t="str">
            <v>Bodenhülsendeckel</v>
          </cell>
          <cell r="C1658" t="str">
            <v>Ground sleeve cover</v>
          </cell>
          <cell r="D1658" t="str">
            <v>couvercle de douille de sol</v>
          </cell>
          <cell r="E1658" t="str">
            <v>coperchio per piantone</v>
          </cell>
          <cell r="F1658" t="str">
            <v>Víko zemního pouzdra</v>
          </cell>
          <cell r="G1658" t="str">
            <v>Pokrywa tulei do mocowania kolumny</v>
          </cell>
          <cell r="H1658" t="str">
            <v>Padlóhüvely-fedél</v>
          </cell>
          <cell r="I1658" t="str">
            <v>Veko zemného puzdra</v>
          </cell>
          <cell r="J1658" t="str">
            <v>Bodemhulsdeksel</v>
          </cell>
          <cell r="K1658" t="str">
            <v>Pokrov za talno pušo</v>
          </cell>
          <cell r="L1658" t="str">
            <v>Lock till Markhylsa</v>
          </cell>
          <cell r="M1658" t="str">
            <v>Dæksel til bundmuffe</v>
          </cell>
          <cell r="N1658" t="str">
            <v>Jordankerlokk</v>
          </cell>
          <cell r="O1658" t="str">
            <v>Poklopac podne čaške</v>
          </cell>
          <cell r="P1658" t="str">
            <v>Bodenhülsendeckel</v>
          </cell>
        </row>
        <row r="1659">
          <cell r="A1659">
            <v>1658</v>
          </cell>
          <cell r="B1659" t="str">
            <v>Bündig</v>
          </cell>
          <cell r="C1659" t="str">
            <v>Flush</v>
          </cell>
          <cell r="D1659" t="str">
            <v>intégré dans l’embrasure</v>
          </cell>
          <cell r="E1659" t="str">
            <v>a filo</v>
          </cell>
          <cell r="F1659" t="str">
            <v>Zapuštěný v ostění</v>
          </cell>
          <cell r="G1659" t="str">
            <v>zwięzły</v>
          </cell>
          <cell r="H1659" t="str">
            <v>Falsíkba süllyesztett</v>
          </cell>
          <cell r="I1659" t="str">
            <v>Zapustené</v>
          </cell>
          <cell r="J1659" t="str">
            <v>Geïntegreerd</v>
          </cell>
          <cell r="K1659" t="str">
            <v>Zvezno</v>
          </cell>
          <cell r="L1659" t="str">
            <v>Slät</v>
          </cell>
          <cell r="M1659" t="str">
            <v>På niveau</v>
          </cell>
          <cell r="N1659" t="str">
            <v>I flukt</v>
          </cell>
          <cell r="O1659" t="str">
            <v>U ravnini</v>
          </cell>
          <cell r="P1659" t="str">
            <v>Bündig</v>
          </cell>
        </row>
        <row r="1660">
          <cell r="A1660">
            <v>1659</v>
          </cell>
          <cell r="B1660" t="str">
            <v>Dammbalken</v>
          </cell>
          <cell r="C1660" t="str">
            <v>Stop logs</v>
          </cell>
          <cell r="D1660" t="str">
            <v>batardeau</v>
          </cell>
          <cell r="E1660" t="str">
            <v>sponda</v>
          </cell>
          <cell r="F1660" t="str">
            <v>Hrázní blok</v>
          </cell>
          <cell r="G1660" t="str">
            <v>Belka zapory</v>
          </cell>
          <cell r="H1660" t="str">
            <v>Gátgerenda</v>
          </cell>
          <cell r="I1660" t="str">
            <v>Hradidlo</v>
          </cell>
          <cell r="J1660" t="str">
            <v>Dambalk</v>
          </cell>
          <cell r="K1660" t="str">
            <v>Zajezitvene lamele</v>
          </cell>
          <cell r="L1660" t="str">
            <v>DÄMMBALK</v>
          </cell>
          <cell r="M1660" t="str">
            <v>Dæmningsbjælker</v>
          </cell>
          <cell r="N1660" t="str">
            <v>Bjelkestengsler / FLOMSIKRINGSELEMENT</v>
          </cell>
          <cell r="O1660" t="str">
            <v>Daska brane</v>
          </cell>
          <cell r="P1660" t="str">
            <v>Dammbalken</v>
          </cell>
        </row>
        <row r="1661">
          <cell r="A1661">
            <v>1660</v>
          </cell>
          <cell r="B1661" t="str">
            <v>Dammbalken 25/200 exkl. Dichtung, gesägt und entgratet</v>
          </cell>
          <cell r="C1661" t="str">
            <v>Stop logs 25/200 excl. seal, cut to size and deburred</v>
          </cell>
          <cell r="D1661" t="str">
            <v>batardeau 25/200, fourni sans joint, scié et ébavuré</v>
          </cell>
          <cell r="E1661" t="str">
            <v>sponda 25/200 esclusa guarnizione, segato e sbavato</v>
          </cell>
          <cell r="F1661" t="str">
            <v>Hrázní blok 25/200, bez těsnění, řezaný na délku, bez otřepů</v>
          </cell>
          <cell r="G1661" t="str">
            <v>Belka zapory 25/200, bez uszczelnienia, docięta i okrawana</v>
          </cell>
          <cell r="H1661" t="str">
            <v>Gátgerenda 25/200 tömítés nélkül, méretre vágva, sorjázva</v>
          </cell>
          <cell r="I1661" t="str">
            <v>Hradidlo 25/200 bez tesnenia, pílené a odhrotované</v>
          </cell>
          <cell r="J1661" t="str">
            <v>Dambalk 25/200 excl. afdichting, gezaagd en afgebraamd</v>
          </cell>
          <cell r="K1661" t="str">
            <v>Zajezitvena lamela 25/200, brez tesnila, odrezana, s posnetimi robovi</v>
          </cell>
          <cell r="L1661" t="str">
            <v>DÄMMBALK 25/200 exkl. tätning, kapad &amp; avgradad</v>
          </cell>
          <cell r="M1661" t="str">
            <v>Dæmningsbjælker 25/200 ekskl. tætning, savet og afgratet</v>
          </cell>
          <cell r="N1661" t="str">
            <v>FLOMSIKRINGSELEMENT 25/200 ekskl. tetning, saget og avgradet</v>
          </cell>
          <cell r="O1661" t="str">
            <v>Daska brane 25/200 bez brtve, piljena i s obrađenim rubovima</v>
          </cell>
          <cell r="P1661" t="str">
            <v>Dammbalken 25/200 exkl. Dichtung, gesägt und entgratet</v>
          </cell>
        </row>
        <row r="1662">
          <cell r="A1662">
            <v>1661</v>
          </cell>
          <cell r="B1662" t="str">
            <v>Dammbalken 50/150 exkl. Dichtung, gesägt und entgratet</v>
          </cell>
          <cell r="C1662" t="str">
            <v>Stop logs 50/150 excl. seal, cut to size and deburred</v>
          </cell>
          <cell r="D1662" t="str">
            <v>batardeau 50/150, fourni sans joint, scié et ébavuré</v>
          </cell>
          <cell r="E1662" t="str">
            <v>sponda 50/150 esclusa guarnizione, segato e sbavato</v>
          </cell>
          <cell r="F1662" t="str">
            <v>Hrázní blok 50/150, bez těsnění, řezaný na délku, bez otřepů</v>
          </cell>
          <cell r="G1662" t="str">
            <v>Belka zapory 50/150, bez uszczelnienia, docięta i okrawana</v>
          </cell>
          <cell r="H1662" t="str">
            <v>Gátgerenda 50/150 tömítés nélkül, méretre vágva, sorjázva</v>
          </cell>
          <cell r="I1662" t="str">
            <v>Hradidlo 50/150 bez tesnenia, pílené a odhrotované</v>
          </cell>
          <cell r="J1662" t="str">
            <v>Dambalk 50/150 excl. afdichting, gezaagd en afgebraamd</v>
          </cell>
          <cell r="K1662" t="str">
            <v>Zajezitvena lamela 50/150, brez tesnila, odrezana, s posnetimi robovi</v>
          </cell>
          <cell r="L1662" t="str">
            <v>DÄMMBALK 50/150 exkl. tätning, kapad &amp; avgradad</v>
          </cell>
          <cell r="M1662" t="str">
            <v>Dæmningsbjælker 50/150 ekskl. tætning, savet og afgratet</v>
          </cell>
          <cell r="N1662" t="str">
            <v>FLOMSIKRINGSELEMENT 50/150 ekskl. tetning, saget og avgradet</v>
          </cell>
          <cell r="O1662" t="str">
            <v>Daska brane 50/150 bez brtve, piljena i s obrađenim rubovima</v>
          </cell>
          <cell r="P1662" t="str">
            <v>Dammbalken 50/150 exkl. Dichtung, gesägt und entgratet</v>
          </cell>
        </row>
        <row r="1663">
          <cell r="A1663">
            <v>1662</v>
          </cell>
          <cell r="B1663" t="str">
            <v>Dammbalken 50/200 exkl. Dichtung, gesägt und entgratet</v>
          </cell>
          <cell r="C1663" t="str">
            <v>Stop logs 50/200 excl. seal, cut to size and deburred</v>
          </cell>
          <cell r="D1663" t="str">
            <v>batardeau 50/200, fourni sans joint, scié et ébavuré</v>
          </cell>
          <cell r="E1663" t="str">
            <v>sponda 50/200 esclusa guarnizione, segato e sbavato</v>
          </cell>
          <cell r="F1663" t="str">
            <v>Hrázní blok 50/200, bez těsnění, řezaný na délku, bez otřepů</v>
          </cell>
          <cell r="G1663" t="str">
            <v>Belka zapory 50/200, bez uszczelnienia, docięta i okrawana</v>
          </cell>
          <cell r="H1663" t="str">
            <v>Gátgerenda 50/200 tömítés nélkül, méretre vágva, sorjázva</v>
          </cell>
          <cell r="I1663" t="str">
            <v>Hradidlo 50/200 bez tesnenia, pílené a odhrotované</v>
          </cell>
          <cell r="J1663" t="str">
            <v>Dambalk 50/200 excl. afdichting, gezaagd en afgebraamd</v>
          </cell>
          <cell r="K1663" t="str">
            <v>Zajezitvena lamela 50/200, brez tesnila, odrezana, s posnetimi robovi</v>
          </cell>
          <cell r="L1663" t="str">
            <v>DÄMMBALK 50/200 exkl. tätning, kapad &amp; avgradad</v>
          </cell>
          <cell r="M1663" t="str">
            <v>Dæmningsbjælker 50/200 ekskl. tætning, savet og afgratet</v>
          </cell>
          <cell r="N1663" t="str">
            <v>FLOMSIKRINGSELEMENT 50/200 ekskl. tetning, saget og avgradet</v>
          </cell>
          <cell r="O1663" t="str">
            <v>Daska brane 50/200 bez brtve, piljena i s obrađenim rubovima</v>
          </cell>
          <cell r="P1663" t="str">
            <v>Dammbalken 50/200 exkl. Dichtung, gesägt und entgratet</v>
          </cell>
        </row>
        <row r="1664">
          <cell r="A1664">
            <v>1663</v>
          </cell>
          <cell r="B1664" t="str">
            <v>Dammbalken 80/200 exkl. Dichtung, gesägt und entgratet</v>
          </cell>
          <cell r="C1664" t="str">
            <v>Stop logs 80/200 excl. seal, cut to size and deburred</v>
          </cell>
          <cell r="D1664" t="str">
            <v>batardeau 80/200, fourni sans joint, scié et ébavuré</v>
          </cell>
          <cell r="E1664" t="str">
            <v>sponda 80/200 esclusa guarnizione, segato e sbavato</v>
          </cell>
          <cell r="F1664" t="str">
            <v>Hrázní blok 80/200, bez těsnění, řezaný na délku, bez otřepů</v>
          </cell>
          <cell r="G1664" t="str">
            <v>Belka zapory 80/200, bez uszczelnienia, docięta i okrawana</v>
          </cell>
          <cell r="H1664" t="str">
            <v>Gátgerenda 80/200 tömítés nélkül, méretre vágva, sorjázva</v>
          </cell>
          <cell r="I1664" t="str">
            <v>Hradidlo 80/200 bez tesnenia, pílené a odhrotované</v>
          </cell>
          <cell r="J1664" t="str">
            <v>Dambalk 80/200 excl. afdichting, gezaagd en afgebraamd</v>
          </cell>
          <cell r="K1664" t="str">
            <v>Zajezitvena lamela 80/200, brez tesnila, odrezana, s posnetimi robovi</v>
          </cell>
          <cell r="L1664" t="str">
            <v>DÄMMBALK 80/200 exkl. tätning, kapad &amp; avgradad</v>
          </cell>
          <cell r="M1664" t="str">
            <v>Dæmningsbjælker 80/200 ekskl. tætning, savet og afgratet</v>
          </cell>
          <cell r="N1664" t="str">
            <v>FLOMSIKRINGSELEMENT 80/200 ekskl. tetning, saget og avgradet</v>
          </cell>
          <cell r="O1664" t="str">
            <v>Daska brane 80/200 bez brtve, piljena i s obrađenim rubovima</v>
          </cell>
          <cell r="P1664" t="str">
            <v>Dammbalken 80/200 exkl. Dichtung, gesägt und entgratet</v>
          </cell>
        </row>
        <row r="1665">
          <cell r="A1665">
            <v>1664</v>
          </cell>
          <cell r="B1665" t="str">
            <v>Dammbalkendichtung (25)</v>
          </cell>
          <cell r="C1665" t="str">
            <v>Stop log seal (25)</v>
          </cell>
          <cell r="D1665" t="str">
            <v>joint de batardeau (25)</v>
          </cell>
          <cell r="E1665" t="str">
            <v>guarnizione per sponde (25)</v>
          </cell>
          <cell r="F1665" t="str">
            <v>Těsnění hrázního bloku (25)</v>
          </cell>
          <cell r="G1665" t="str">
            <v>Uszczelka belki zapory (25)</v>
          </cell>
          <cell r="H1665" t="str">
            <v>Gátgerenda tömítés (25)</v>
          </cell>
          <cell r="I1665" t="str">
            <v>Tesnenie hradidla (25)</v>
          </cell>
          <cell r="J1665" t="str">
            <v>Dambalkafdichting (25)</v>
          </cell>
          <cell r="K1665" t="str">
            <v>Tesnilo za zajezitveno lamelo (25)</v>
          </cell>
          <cell r="L1665" t="str">
            <v>Dämmbalkstätning (25)</v>
          </cell>
          <cell r="M1665" t="str">
            <v>Dæmningsbjælketætning (25)</v>
          </cell>
          <cell r="N1665" t="str">
            <v>FLOMSIRKINGSELEMENTTETNING (25)</v>
          </cell>
          <cell r="O1665" t="str">
            <v>Brtvljenje daske brane (25)</v>
          </cell>
          <cell r="P1665" t="str">
            <v>Dammbalkendichtung (25)</v>
          </cell>
        </row>
        <row r="1666">
          <cell r="A1666">
            <v>1665</v>
          </cell>
          <cell r="B1666" t="str">
            <v>Dammbalkendichtung (50+80)</v>
          </cell>
          <cell r="C1666" t="str">
            <v>Stop log seal (50+80)</v>
          </cell>
          <cell r="D1666" t="str">
            <v>joint de batardeau (50 + 80)</v>
          </cell>
          <cell r="E1666" t="str">
            <v>guarnizione per sponde (50+80)</v>
          </cell>
          <cell r="F1666" t="str">
            <v>Těsnění hrázního bloku (50+80)_CZ</v>
          </cell>
          <cell r="G1666" t="str">
            <v>Uszczelka belki zapory (50+80)</v>
          </cell>
          <cell r="H1666" t="str">
            <v>Gátgerenda tömítés (50+80)</v>
          </cell>
          <cell r="I1666" t="str">
            <v>Tesnenie hradidla (50+80)</v>
          </cell>
          <cell r="J1666" t="str">
            <v>Dambalkafdichting (50+80)</v>
          </cell>
          <cell r="K1666" t="str">
            <v>Tesnilo za zajezitveno lamelo (50+80)</v>
          </cell>
          <cell r="L1666" t="str">
            <v>Dämmbalkstätning (50+80)</v>
          </cell>
          <cell r="M1666" t="str">
            <v>Dæmningsbjælketætning (50 + 80)</v>
          </cell>
          <cell r="N1666" t="str">
            <v>FLOMSIRKINGSELEMENTTETNING (50+80)</v>
          </cell>
          <cell r="O1666" t="str">
            <v>Brtvljenje daske brane (50+80)</v>
          </cell>
          <cell r="P1666" t="str">
            <v>Dammbalkendichtung (50+80)</v>
          </cell>
        </row>
        <row r="1667">
          <cell r="A1667">
            <v>1666</v>
          </cell>
          <cell r="B1667" t="str">
            <v>Dammbalkenhaken</v>
          </cell>
          <cell r="C1667" t="str">
            <v>Dammbalkenhaken</v>
          </cell>
          <cell r="D1667" t="str">
            <v>Crochet pour batardeau</v>
          </cell>
          <cell r="E1667" t="str">
            <v>Gancio per sponde</v>
          </cell>
          <cell r="F1667" t="str">
            <v>Hák hrázního bloku</v>
          </cell>
          <cell r="H1667" t="str">
            <v>Gátgerenda tartó</v>
          </cell>
          <cell r="I1667" t="str">
            <v>Hák na hradidlo</v>
          </cell>
          <cell r="L1667" t="str">
            <v>DÄMMBALKSKROK</v>
          </cell>
          <cell r="P1667" t="str">
            <v>Dammbalkenhaken</v>
          </cell>
        </row>
        <row r="1668">
          <cell r="A1668">
            <v>1667</v>
          </cell>
          <cell r="B1668" t="str">
            <v>Dammbalkenlänge:</v>
          </cell>
          <cell r="C1668" t="str">
            <v>Dammbalkenlänge:</v>
          </cell>
          <cell r="D1668" t="str">
            <v>Longueur du batardeau</v>
          </cell>
          <cell r="E1668" t="str">
            <v>Lunghezza sponde:</v>
          </cell>
          <cell r="F1668" t="str">
            <v>Délka hrázního bloku:</v>
          </cell>
          <cell r="H1668" t="str">
            <v>Gátgerenda hosszméret:</v>
          </cell>
          <cell r="I1668" t="str">
            <v>Dĺžka hradidla:</v>
          </cell>
          <cell r="L1668" t="str">
            <v>DÄMMBALKLÄNDG:</v>
          </cell>
          <cell r="P1668" t="str">
            <v>Dammbalkenlänge:</v>
          </cell>
        </row>
        <row r="1669">
          <cell r="A1669">
            <v>1668</v>
          </cell>
          <cell r="B1669" t="str">
            <v>darunter auch Beschädigung durch mechanische Einwirkung von Personen oder Gegenständen, ausschlussgebend für eine Haftung seitens PREFA.</v>
          </cell>
          <cell r="C1669" t="str">
            <v>including damage caused by the mechanical actions of persons or objects.</v>
          </cell>
          <cell r="D1669" t="str">
            <v xml:space="preserve"> — ce qui inclut tout dommage causé par l’action mécanique de personnes ou d’objets.</v>
          </cell>
          <cell r="E1669" t="str">
            <v>così come danni causati dall'azione meccanica di persone o oggetti, costituiscono una esclusione di responsabilità da parte di PREFA.</v>
          </cell>
          <cell r="F1669" t="str">
            <v>jakož i poškození mechanickým působením osob nebo předmětů.</v>
          </cell>
          <cell r="G1669" t="str">
            <v>w tym uszkodzenia spowodowane działaniem mechanicznym osób lub przedmiotów, z wyłączeniem wszelkiej odpowiedzialności firmy PREFA. </v>
          </cell>
          <cell r="H1669" t="str">
            <v>valamint azon sérülésekre, melyeket emberek, vagy tárgyak okoztak, szintén kizáró oknak minősülnek a PREFA garanciavállalására.</v>
          </cell>
          <cell r="I1669" t="str">
            <v>ako aj poškodenia mechanickým pôsobením osôb alebo predmetov nepodliehajú záruke zo strany firmy PREFA.</v>
          </cell>
          <cell r="J1669" t="str">
            <v>waaronder ook beschadiging als gevolg van mechanische inwerking door personen of voorwerpen.</v>
          </cell>
          <cell r="K1669" t="str">
            <v>in nestrokovne uporabe gradbenih elementov, med drugim tudi pri poškodbah zaradi mehanskega vpliva oseb in predmetov.</v>
          </cell>
          <cell r="L1669" t="str">
            <v>bland annat skada p.g.a. personers eller föremåls mekanisk påverkan, är avgörande faktorer för huruvida PREFA är ansvarigt.</v>
          </cell>
          <cell r="M1669" t="str">
            <v>herunder skader forårsaget af mekaniske handlinger udført af personer eller genstande.</v>
          </cell>
          <cell r="N1669" t="str">
            <v>herunder også skader på grunn av mekanisk påvirkning fra personer eller gjenstander, er heller ikke PREFAs ansvar.</v>
          </cell>
          <cell r="O1669" t="str">
            <v>u što se također ubraja oštećenje mehaničkim djelovanjem osoba ili predmeta, također su razlog za isključenje odgovornosti od strane tvrtke PREFA.</v>
          </cell>
          <cell r="P1669" t="str">
            <v>darunter auch Beschädigung durch mechanische Einwirkung von Personen oder Gegenständen, ausschlussgebend für eine Haftung seitens PREFA.</v>
          </cell>
        </row>
        <row r="1670">
          <cell r="A1670">
            <v>1669</v>
          </cell>
          <cell r="B1670" t="str">
            <v>Das Berechnungstool berücksichtigt die Anforderungen des Merkblattes 6/BWK Ausgabe Dezember 2005:</v>
          </cell>
          <cell r="C1670" t="str">
            <v>The calculation tool takes into account the requirements outlined in leaflet 6/BWK December 2005 edition:</v>
          </cell>
          <cell r="D1670" t="str">
            <v>Cet outil prend en compte les exigences de la fiche technique 6 du BWK (Association allemande des ingénieurs spécialisés dans la gestion de l’eau, des déchets et des sols) — édition de décembre 2005.</v>
          </cell>
          <cell r="E1670" t="str">
            <v xml:space="preserve">Lo strumento di calcolo tiene conto dei requisiti del foglio illustrativo 6/BWK edizione 12/2005: </v>
          </cell>
          <cell r="F1670" t="str">
            <v>Výpočet zohledňuje požadavky na návrh dle návodu Merkblatt BWK/6, vydání prosinec 2005:</v>
          </cell>
          <cell r="G1670" t="str">
            <v>Narzędzie obliczeniowe uwzględnia wymagania ulotki 6 / BWK, wydanie grudzień 2005:</v>
          </cell>
          <cell r="H1670" t="str">
            <v>A segédlet által figyelembe vett követelmények: Merkblatt 6/BWK Ausgabe Dezember 2005:</v>
          </cell>
          <cell r="I1670" t="str">
            <v>Výpočtový nástroj zohľadňuje požiadavky uvedené v návode Merkblatt 6/BWK, vydanie december 2005:</v>
          </cell>
          <cell r="J1670" t="str">
            <v>De berekeningstool voldoet aan de relevante Duits normen voor hoogwaterbescherming (Merkblatt 6 BWK, editie dec. 2005):</v>
          </cell>
          <cell r="K1670" t="str">
            <v>Orodje za izračun upošteva zahteve tehničnega lista 6/BWK, izdaja december 2005:</v>
          </cell>
          <cell r="L1670" t="str">
            <v>Beräkningsverktyget tar hänsyn till kraven i cirkulär 6 från BWK (tyska förbundet för ingenjörer inom vattenförvaltning etc.) från december 2005:</v>
          </cell>
          <cell r="M1670" t="str">
            <v>Beregningsværktøjet tager højde for kravene i datablad 6/BWK udgave december 2005:</v>
          </cell>
          <cell r="N1670" t="str">
            <v>Beregningsverktøy tar hensyn til kravene i memorandum 6/BWK, utgave desember 2005:</v>
          </cell>
          <cell r="O1670" t="str">
            <v>Proračunski alat uzima u obzir zahtjeve naputka 6/BWK izdanje prosinac 2005:</v>
          </cell>
          <cell r="P1670" t="str">
            <v>Das Berechnungstool berücksichtigt die Anforderungen des Merkblattes 6/BWK Ausgabe Dezember 2005:</v>
          </cell>
        </row>
        <row r="1671">
          <cell r="A1671">
            <v>1670</v>
          </cell>
          <cell r="B1671" t="str">
            <v>Das Berechnungstool bezieht sich ausschließlich auf PREFA Hochwasserschutzsysteme.</v>
          </cell>
          <cell r="C1671" t="str">
            <v>The calculation tool relates exclusively to PREFA flood protection systems.</v>
          </cell>
          <cell r="D1671" t="str">
            <v>L’outil de calcul se réfère exclusivement aux systèmes de protection contre les crues PREFA.</v>
          </cell>
          <cell r="E1671" t="str">
            <v>Lo strumento di calcolo si riferisce esclusivamente ai sistemi PREFA di protezione contro le inondazioni.</v>
          </cell>
          <cell r="F1671" t="str">
            <v>Výpočtový nástroj se vztahuje výlučně na PREFA protipovodňové systémy.</v>
          </cell>
          <cell r="G1671" t="str">
            <v>Narzędzie obliczeniowe odnosi się wyłącznie do systemów ochrony przeciwpowodziowej PREFA.</v>
          </cell>
          <cell r="H1671" t="str">
            <v>A számítási segédlet kizárólag PREFA árvízvédelmi rendszerhez alkalmazható.</v>
          </cell>
          <cell r="I1671" t="str">
            <v>Výpočtový nástroj sa vzťahuje výlučne na protipovodňové systémy PREFA.</v>
          </cell>
          <cell r="J1671" t="str">
            <v>De berekeningstool heeft uitsluitend betrekking op PREFA-systemen.</v>
          </cell>
          <cell r="K1671" t="str">
            <v>Orodje za izračun se nanaša izključno na sisteme protipoplavne zaščite PREFA.</v>
          </cell>
          <cell r="L1671" t="str">
            <v>Beräkningsverktyget är uteslutande avsett för PREFA-. översvämningsskydd</v>
          </cell>
          <cell r="M1671" t="str">
            <v>Beregningsværktøjet vedrører udelukkende PREFA højvandsbeskyttelsessystemer.</v>
          </cell>
          <cell r="N1671" t="str">
            <v>Beregningsverktøyet gjelder kun for flombeskyttelsessystemer fra PREFA.</v>
          </cell>
          <cell r="O1671" t="str">
            <v>Proračunski alat odnosi se isključivo na PREFA sustave za zaštitu od poplave.</v>
          </cell>
          <cell r="P1671" t="str">
            <v>Das Berechnungstool bezieht sich ausschließlich auf PREFA Hochwasserschutzsysteme.</v>
          </cell>
        </row>
        <row r="1672">
          <cell r="A1672">
            <v>1671</v>
          </cell>
          <cell r="B1672" t="str">
            <v>Dateneingabe</v>
          </cell>
          <cell r="C1672" t="str">
            <v>Data entry</v>
          </cell>
          <cell r="D1672" t="str">
            <v>Saisie des données</v>
          </cell>
          <cell r="E1672" t="str">
            <v>inserimento dati</v>
          </cell>
          <cell r="F1672" t="str">
            <v>Zadání údajů</v>
          </cell>
          <cell r="G1672" t="str">
            <v>Wprowadzanie danych</v>
          </cell>
          <cell r="H1672" t="str">
            <v>Adatok megadása</v>
          </cell>
          <cell r="I1672" t="str">
            <v>Zadanie údajov</v>
          </cell>
          <cell r="J1672" t="str">
            <v>Gegevensinvoer</v>
          </cell>
          <cell r="K1672" t="str">
            <v>Vnos podatkov</v>
          </cell>
          <cell r="L1672" t="str">
            <v>Datainmatning</v>
          </cell>
          <cell r="M1672" t="str">
            <v>Dataindlæsning</v>
          </cell>
          <cell r="N1672" t="str">
            <v>Inntasting av data</v>
          </cell>
          <cell r="O1672" t="str">
            <v>Unos podataka</v>
          </cell>
          <cell r="P1672" t="str">
            <v>Dateneingabe</v>
          </cell>
        </row>
        <row r="1673">
          <cell r="A1673">
            <v>1672</v>
          </cell>
          <cell r="B1673" t="str">
            <v>Dauerbodendichtung 25</v>
          </cell>
          <cell r="C1673" t="str">
            <v>Permanent base seal 50</v>
          </cell>
          <cell r="D1673" t="str">
            <v>joint au sol permanent 50</v>
          </cell>
          <cell r="E1673" t="str">
            <v>guarnizione a pavimento a lunga durata 50</v>
          </cell>
          <cell r="F1673" t="str">
            <v>Trvalé spodní těsnění 25</v>
          </cell>
          <cell r="G1673" t="str">
            <v>Stałe uszczelnienie podłogowe 25</v>
          </cell>
          <cell r="H1673" t="str">
            <v>Bentmaradó talajtömítés 25</v>
          </cell>
          <cell r="I1673" t="str">
            <v>Trvalo pružné spodné tesnenie 25</v>
          </cell>
          <cell r="J1673" t="str">
            <v>Duurzame Bodemafdichting 25</v>
          </cell>
          <cell r="K1673" t="str">
            <v>Trajno talno tesnilo 25</v>
          </cell>
          <cell r="L1673" t="str">
            <v>PERMANENTGOLVTÄTNING 25</v>
          </cell>
          <cell r="M1673" t="str">
            <v>Permanent bundtætning 25</v>
          </cell>
          <cell r="N1673" t="str">
            <v>Permanent bunntetning 25</v>
          </cell>
          <cell r="O1673" t="str">
            <v>Trajno brtvljenje prema tlu 25</v>
          </cell>
          <cell r="P1673" t="str">
            <v>Dauerbodendichtung 25</v>
          </cell>
        </row>
        <row r="1674">
          <cell r="A1674">
            <v>1673</v>
          </cell>
          <cell r="B1674" t="str">
            <v>Dauerbodendichtung 50</v>
          </cell>
          <cell r="C1674" t="str">
            <v>Permanent base seal 50</v>
          </cell>
          <cell r="D1674" t="str">
            <v>joint au sol permanent 50</v>
          </cell>
          <cell r="E1674" t="str">
            <v>guarnizione a pavimento a lunga durata 50</v>
          </cell>
          <cell r="F1674" t="str">
            <v>Trvalé spodní těsnění 50</v>
          </cell>
          <cell r="G1674" t="str">
            <v>Stałe uszczelnienie podłogowe 50</v>
          </cell>
          <cell r="H1674" t="str">
            <v>Bentmaradó talajtömítés 50</v>
          </cell>
          <cell r="I1674" t="str">
            <v>Trvalo pružné spodné tesnenie 50</v>
          </cell>
          <cell r="J1674" t="str">
            <v>Duurzame Bodemafdichting 50</v>
          </cell>
          <cell r="K1674" t="str">
            <v>Trajno talno tesnilo 50</v>
          </cell>
          <cell r="L1674" t="str">
            <v>PERMANENTGOLVTÄTNING 50</v>
          </cell>
          <cell r="M1674" t="str">
            <v>Permanent bundtætning 50</v>
          </cell>
          <cell r="N1674" t="str">
            <v>Permanent bunntetning 50</v>
          </cell>
          <cell r="O1674" t="str">
            <v>Trajno brtvljenje prema tlu 50</v>
          </cell>
          <cell r="P1674" t="str">
            <v>Dauerbodendichtung 50</v>
          </cell>
        </row>
        <row r="1675">
          <cell r="A1675">
            <v>1674</v>
          </cell>
          <cell r="B1675" t="str">
            <v>Dauerbodendichtung 80</v>
          </cell>
          <cell r="C1675" t="str">
            <v>Permanent base seal 80</v>
          </cell>
          <cell r="D1675" t="str">
            <v>joint au sol permanent 80</v>
          </cell>
          <cell r="E1675" t="str">
            <v>guarnizione a pavimento a lunga durata 80</v>
          </cell>
          <cell r="F1675" t="str">
            <v>Trvalé spodní těsnění 80</v>
          </cell>
          <cell r="G1675" t="str">
            <v>Stałe uszczelnienie podłogowe 80</v>
          </cell>
          <cell r="H1675" t="str">
            <v>Bentmaradó talajtömítés 80</v>
          </cell>
          <cell r="I1675" t="str">
            <v>Trvalo pružné spodné tesnenie 80</v>
          </cell>
          <cell r="J1675" t="str">
            <v>Duurzame Bodemafdichting 80</v>
          </cell>
          <cell r="K1675" t="str">
            <v>Trajno talno tesnilo 80</v>
          </cell>
          <cell r="L1675" t="str">
            <v>PERMANENTGOLVTÄTNING 80</v>
          </cell>
          <cell r="M1675" t="str">
            <v>Permanent bundtætning 80</v>
          </cell>
          <cell r="N1675" t="str">
            <v>Permanent bunntetning 80</v>
          </cell>
          <cell r="O1675" t="str">
            <v>Trajno brtvljenje prema tlu 80</v>
          </cell>
          <cell r="P1675" t="str">
            <v>Dauerbodendichtung 80</v>
          </cell>
        </row>
        <row r="1676">
          <cell r="A1676">
            <v>1675</v>
          </cell>
          <cell r="B1676" t="str">
            <v>Dauerbodendichtung:</v>
          </cell>
          <cell r="C1676" t="str">
            <v>Permanent base seal:</v>
          </cell>
          <cell r="D1676" t="str">
            <v>Joint au sol permanent :</v>
          </cell>
          <cell r="E1676" t="str">
            <v>guarnizione a pavimento a lunga durata:</v>
          </cell>
          <cell r="F1676" t="str">
            <v>Trvalé spodní těsnění:</v>
          </cell>
          <cell r="G1676" t="str">
            <v>Stałe uszczelnienie podłogowe:</v>
          </cell>
          <cell r="H1676" t="str">
            <v>Bentmaradó talajtömítés:</v>
          </cell>
          <cell r="I1676" t="str">
            <v>Trvalo pružné spodné tesnenie:</v>
          </cell>
          <cell r="J1676" t="str">
            <v>Duurzame Bodemafdichting:</v>
          </cell>
          <cell r="K1676" t="str">
            <v>Trajno talno tesnilo:</v>
          </cell>
          <cell r="L1676" t="str">
            <v>PERMANENTGOLVTÄTNING:</v>
          </cell>
          <cell r="M1676" t="str">
            <v>Permanent bundtætning:</v>
          </cell>
          <cell r="N1676" t="str">
            <v>Permanent bunntetning:</v>
          </cell>
          <cell r="O1676" t="str">
            <v>Trajno brtvljenje prema tlu:</v>
          </cell>
          <cell r="P1676" t="str">
            <v>Dauerbodendichtung:</v>
          </cell>
        </row>
        <row r="1677">
          <cell r="A1677">
            <v>1676</v>
          </cell>
          <cell r="B1677" t="str">
            <v>Definition Feld Innenlichte:</v>
          </cell>
          <cell r="C1677" t="str">
            <v>Definition of field interior lights:</v>
          </cell>
          <cell r="D1677" t="str">
            <v>Définition de l’entraxe (espacement) entre les travées :</v>
          </cell>
          <cell r="E1677" t="str">
            <v>definizione campo luce netta:</v>
          </cell>
          <cell r="F1677" t="str">
            <v>Definice vnitřní světlosti pole:</v>
          </cell>
          <cell r="G1677" t="str">
            <v>Definicja pola w świetle:</v>
          </cell>
          <cell r="H1677" t="str">
            <v>Mező fesztávolsága:</v>
          </cell>
          <cell r="I1677" t="str">
            <v>Definícia poľa svetlej šírky:</v>
          </cell>
          <cell r="J1677" t="str">
            <v>Definitie veld dagmaat:</v>
          </cell>
          <cell r="K1677" t="str">
            <v>Določitev polja notranje odprtine:</v>
          </cell>
          <cell r="L1677" t="str">
            <v>Definition av fält inre öppning:</v>
          </cell>
          <cell r="M1677" t="str">
            <v>Definition af felt for indvendigt lys:</v>
          </cell>
          <cell r="N1677" t="str">
            <v>Definisjonsfelt taklys:</v>
          </cell>
          <cell r="O1677" t="str">
            <v>Definicija polja unutrašnje širine:</v>
          </cell>
          <cell r="P1677" t="str">
            <v>Definition Feld Innenlichte:</v>
          </cell>
        </row>
        <row r="1678">
          <cell r="A1678">
            <v>1677</v>
          </cell>
          <cell r="B1678" t="str">
            <v>Dichte Wasser inkl. Geschiebe:</v>
          </cell>
          <cell r="C1678" t="str">
            <v>Density of water incl. bed load:</v>
          </cell>
          <cell r="D1678" t="str">
            <v>Masse volumique de l’eau (avec matériaux de charriage) :</v>
          </cell>
          <cell r="E1678" t="str">
            <v>Densità dell'acqua incl. sedimenti:</v>
          </cell>
          <cell r="F1678" t="str">
            <v>hustota vody vč. příměsí</v>
          </cell>
          <cell r="H1678" t="str">
            <v>Víz fajsúlya hordalékkal::</v>
          </cell>
          <cell r="I1678" t="str">
            <v>Hustota vody vrát. prímesí:</v>
          </cell>
          <cell r="J1678" t="str">
            <v>Dichtheid water incl. meegevoerd materiaal:</v>
          </cell>
          <cell r="K1678" t="str">
            <v>Gostota vode, vključno s prodnim nanosom:</v>
          </cell>
          <cell r="L1678" t="str">
            <v>Vattendensitet inkl. slam:</v>
          </cell>
          <cell r="M1678" t="str">
            <v>Vandtæthed, inkl. sediment:</v>
          </cell>
          <cell r="N1678" t="str">
            <v>Tetthet for vann inkl. rullestein:</v>
          </cell>
          <cell r="O1678" t="str">
            <v>Gustoća vode uklj. nanose:</v>
          </cell>
          <cell r="P1678" t="str">
            <v>Dichte Wasser inkl. Geschiebe:</v>
          </cell>
        </row>
        <row r="1679">
          <cell r="A1679">
            <v>1678</v>
          </cell>
          <cell r="B1679" t="str">
            <v>Dichte Wasser inkl. Geschiebe:  rw</v>
          </cell>
          <cell r="C1679" t="str">
            <v>Dense water incl. debris:  rw</v>
          </cell>
          <cell r="D1679" t="str">
            <v>Masse volumique de l’eau (avec matériaux de charriage) : rw</v>
          </cell>
          <cell r="E1679" t="str">
            <v>Densità dell'acqua incl. sedimenti  rw</v>
          </cell>
          <cell r="F1679" t="str">
            <v>hustota vody vč. příměsí:  rw</v>
          </cell>
          <cell r="G1679" t="str">
            <v>Gęstość wody włącznie z transportowanym materiałem:  rw</v>
          </cell>
          <cell r="H1679" t="str">
            <v>Víz sűrűsége hordalékkal:  rw</v>
          </cell>
          <cell r="I1679" t="str">
            <v>Hustota vody vrát. prímesí:  rw</v>
          </cell>
          <cell r="J1679" t="str">
            <v>Dichtheid water incl. meegevoerd materiaal:  rw</v>
          </cell>
          <cell r="K1679" t="str">
            <v>Gostota vode, vključno s prodnim nanosom: rw</v>
          </cell>
          <cell r="L1679" t="str">
            <v>Vattendensitet inkl. slam:  rw</v>
          </cell>
          <cell r="M1679" t="str">
            <v>Vandtæthed, inkl. sediment:  rw</v>
          </cell>
          <cell r="N1679" t="str">
            <v>Tetthet for vann inkl. rullestein:  rw</v>
          </cell>
          <cell r="O1679" t="str">
            <v>Gustoća vode uklj. nanose:  rw</v>
          </cell>
          <cell r="P1679" t="str">
            <v>Dichte Wasser inkl. Geschiebe:  rw</v>
          </cell>
        </row>
        <row r="1680">
          <cell r="A1680">
            <v>1679</v>
          </cell>
          <cell r="B1680" t="str">
            <v>Dichtung für Deckel und Bodenhülse gross DM 230 mm</v>
          </cell>
          <cell r="C1680" t="str">
            <v>Seal for cover and ground sleeve, large Ø 230 mm</v>
          </cell>
          <cell r="D1680" t="str">
            <v>joint pour couvercle et grande douille de sol (diamètre : 230 mm)</v>
          </cell>
          <cell r="E1680" t="str">
            <v>guarnizione per coperchio e piantone grande D230 mm</v>
          </cell>
          <cell r="F1680" t="str">
            <v>Těsnění pro víko a zemní pouzdro velké Ø 230mm</v>
          </cell>
          <cell r="G1680" t="str">
            <v>Uszczelka do pokrywy i tulei duża DM 230 mm</v>
          </cell>
          <cell r="H1680" t="str">
            <v>Tömítés padlóhüvely-fedélhez nagy ø DM 230 mm</v>
          </cell>
          <cell r="I1680" t="str">
            <v>Tesnenie pre veko a zemné puzdro veľké, priemer 230 mm</v>
          </cell>
          <cell r="J1680" t="str">
            <v>Afdichting voor deksel en bodemhuls groot diam. 230 mm</v>
          </cell>
          <cell r="K1680" t="str">
            <v>Tesnilo za pokrov in talno pušo, veliko, premer 230 mm</v>
          </cell>
          <cell r="L1680" t="str">
            <v>Tätning för lock och markhylsa, stor Ø 230 mm</v>
          </cell>
          <cell r="M1680" t="str">
            <v>Tætning til dæksel og bundmuffe stor Ø 230 mm</v>
          </cell>
          <cell r="N1680" t="str">
            <v>Tetning for lokk og jordanker stor Ø 230 mm</v>
          </cell>
          <cell r="O1680" t="str">
            <v>Brtva za poklopac i podnu čašku velika promj. 230 mm</v>
          </cell>
          <cell r="P1680" t="str">
            <v>Dichtung für Deckel und Bodenhülse gross DM 230 mm</v>
          </cell>
        </row>
        <row r="1681">
          <cell r="A1681">
            <v>1680</v>
          </cell>
          <cell r="B1681" t="str">
            <v>Dichtung für Deckel und Bodenhülse klein DM 170 mm</v>
          </cell>
          <cell r="C1681" t="str">
            <v>Seal for cover and ground sleeve, small Ø 170 mm</v>
          </cell>
          <cell r="D1681" t="str">
            <v>joint pour couvercle et petite douille de sol (diamètre : 170 mm)</v>
          </cell>
          <cell r="E1681" t="str">
            <v>guarnizione per coperchio e piantone piccolo D170 mm</v>
          </cell>
          <cell r="F1681" t="str">
            <v>Těsnění pro víko a zemní pouzdro malé Ø 170mm</v>
          </cell>
          <cell r="G1681" t="str">
            <v>Uszczelka do pokrywy i tulei mała DM 170 mm</v>
          </cell>
          <cell r="H1681" t="str">
            <v>Tömítés padlóhüvely-fedélhez kicsi ø DM 170 mm</v>
          </cell>
          <cell r="I1681" t="str">
            <v>Tesnenie pre veko a zemné puzdro malé, priemer 170 mm</v>
          </cell>
          <cell r="J1681" t="str">
            <v>Afdichting voor deksel en bodemhuls klein diam. 170 mm</v>
          </cell>
          <cell r="K1681" t="str">
            <v>Tesnilo za pokrov in talno pušo, majhno, premer 170 mm</v>
          </cell>
          <cell r="L1681" t="str">
            <v>Tätning för lock och markhylsa, liten Ø 170 mm</v>
          </cell>
          <cell r="M1681" t="str">
            <v>Tætning til dæksel og bundmuffe lille Ø 170 mm</v>
          </cell>
          <cell r="N1681" t="str">
            <v>Tetning for lokk og jordanker liten Ø 170 mm</v>
          </cell>
          <cell r="O1681" t="str">
            <v>Brtva za poklopac i podnu čašku mala promj. 170 mm</v>
          </cell>
          <cell r="P1681" t="str">
            <v>Dichtung für Deckel und Bodenhülse klein DM 170 mm</v>
          </cell>
        </row>
        <row r="1682">
          <cell r="A1682">
            <v>1681</v>
          </cell>
          <cell r="B1682" t="str">
            <v>Dichtungsroller 25/50</v>
          </cell>
          <cell r="H1682" t="str">
            <v>Tömítőszalag 25/50</v>
          </cell>
          <cell r="P1682" t="str">
            <v>Dichtungsroller 25/50</v>
          </cell>
        </row>
        <row r="1683">
          <cell r="A1683">
            <v>1682</v>
          </cell>
          <cell r="B1683" t="str">
            <v>Dichtungsroller 80</v>
          </cell>
          <cell r="H1683" t="str">
            <v>Tömítőszalag 80</v>
          </cell>
          <cell r="P1683" t="str">
            <v>Dichtungsroller 80</v>
          </cell>
        </row>
        <row r="1684">
          <cell r="A1684">
            <v>1683</v>
          </cell>
          <cell r="B1684" t="str">
            <v>Die Berechnungsergebnisse sind nicht auf andere Produkte oder Einsätze anwendbar.</v>
          </cell>
          <cell r="C1684" t="str">
            <v>The calculation results cannot be used for other products or applications.</v>
          </cell>
          <cell r="D1684" t="str">
            <v>Les résultats des calculs ne sont valables ni pour d’autres produits ni pour d’autres applications.</v>
          </cell>
          <cell r="E1684" t="str">
            <v>I risultati del calcolo non sono applicabili ad altri prodotti.</v>
          </cell>
          <cell r="F1684" t="str">
            <v>Výsledky výpočtu nelze použít pro jiné produkty nebo aplikace.</v>
          </cell>
          <cell r="G1684" t="str">
            <v>Wyniki obliczeń nie mają zastosowania do innych produktów lub zastosowań. </v>
          </cell>
          <cell r="H1684" t="str">
            <v>A számítási eredmények nem érvényesek más termékre, vagy eltérő felhasználásra.</v>
          </cell>
          <cell r="I1684" t="str">
            <v>Výsledky výpočtov sa nedajú aplikovať na iné produkty alebo spôsoby použitia.</v>
          </cell>
          <cell r="J1684" t="str">
            <v>De berekeningsresultaten zijn niet op andere producten of situaties van toepassing.</v>
          </cell>
          <cell r="K1684" t="str">
            <v>Rezultati izračuna niso uporabni za druge izdelke ali uporabe.</v>
          </cell>
          <cell r="L1684" t="str">
            <v>Beräkningsresultaten kan inte tillämpas på andra produkter eller användningsområden.</v>
          </cell>
          <cell r="M1684" t="str">
            <v>Beregningsresultaterne kan ikke overføres til andre produkter eller anvendelser.</v>
          </cell>
          <cell r="N1684" t="str">
            <v>Beregningsresultatene kan ikke brukes for andre produkter eller andre typer bruk.</v>
          </cell>
          <cell r="O1684" t="str">
            <v>Rezultati proračuna nisu primjenjivi na druge proizvode ili primjene.</v>
          </cell>
          <cell r="P1684" t="str">
            <v>Die Berechnungsergebnisse sind nicht auf andere Produkte oder Einsätze anwendbar.</v>
          </cell>
        </row>
        <row r="1685">
          <cell r="A1685">
            <v>1684</v>
          </cell>
          <cell r="B1685" t="str">
            <v>Die Berechnungsergebnisse sind nur für das von den Eingabedaten erfassten Hochwasserschutzsystem heranzuziehen.</v>
          </cell>
          <cell r="C1685" t="str">
            <v>The calculation results are only to be used for the flood protection system covered by the data provided.</v>
          </cell>
          <cell r="D1685" t="str">
            <v>Les résultats obtenus ne peuvent servir de base que pour le système de protection contre les crues correspondant aux données saisies.</v>
          </cell>
          <cell r="E1685" t="str">
            <v>I risultati del calcolo devono essere utilizzati solo per il sistema di protezione contro le inondazioni relativo ai dati inseriti.</v>
          </cell>
          <cell r="F1685" t="str">
            <v>Výsledky výpočtu lze použít pouze na protipovodňový systém dle zadaných údajů.</v>
          </cell>
          <cell r="G1685" t="str">
            <v>Wyniki obliczeń mogą być wykorzystywane tylko dla systemu ochrony przeciwpowodziowej zapisanego przez dane wejściowe.</v>
          </cell>
          <cell r="H1685" t="str">
            <v>A számítási eredmények kizárólag a beírt adatok alapján számított árvízvédelmi rendszerre érvényesek.</v>
          </cell>
          <cell r="I1685" t="str">
            <v>Výsledky výpočtov sa majú používať len na protipovodňový systém podľa zadaných údajov.</v>
          </cell>
          <cell r="J1685" t="str">
            <v>De berekeningsresultaten zijn alleen van toepassing op het specifieke hoogwaterbeschermingssysteem waarvoor de gegevens zijn ingevoerd.</v>
          </cell>
          <cell r="K1685" t="str">
            <v>Rezultati izračuna so uporabni samo za sistem protipoplavne zaščite, ki ga zajemajo vhodni podatki.</v>
          </cell>
          <cell r="L1685" t="str">
            <v>Beräkningsresultaten ska bara användas för det övervämningsskydd som inmatade data hänvisar till.</v>
          </cell>
          <cell r="M1685" t="str">
            <v>Resultaterne af beregningerne kan kun anvendes til oversvømmelsessystemet, der er omfattet af inputdataene.</v>
          </cell>
          <cell r="N1685" t="str">
            <v>Beregningsresultatene gjelder kun for flombeskyttelsessystemet som er beregnet basert på dataene som er lagt inn.</v>
          </cell>
          <cell r="O1685" t="str">
            <v>Rezultati proračuna smiju se koristiti samo za sustav za zaštitu od poplave, na koji se odnose uneseni podaci.</v>
          </cell>
          <cell r="P1685" t="str">
            <v>Die Berechnungsergebnisse sind nur für das von den Eingabedaten erfassten Hochwasserschutzsystem heranzuziehen.</v>
          </cell>
        </row>
        <row r="1686">
          <cell r="A1686">
            <v>1685</v>
          </cell>
          <cell r="B1686" t="str">
            <v>Die Gültigkeit dieses Dokumentes endet mit 31.12.2021</v>
          </cell>
          <cell r="C1686" t="str">
            <v>This document is valid until 31 December 2021</v>
          </cell>
          <cell r="D1686" t="str">
            <v>La validité du présent document expire le 31/12/2021.</v>
          </cell>
          <cell r="E1686" t="str">
            <v>Documento valido fino al 31.12.2021</v>
          </cell>
          <cell r="F1686" t="str">
            <v>Platnost tohoto dokumentu končí k 31.12.2021</v>
          </cell>
          <cell r="H1686" t="str">
            <v>Jelen dokumentum 2021 12.31-ig érvényes</v>
          </cell>
          <cell r="I1686" t="str">
            <v>Platnosť tohto dokumentu končí 31. 12. 2021</v>
          </cell>
          <cell r="J1686" t="str">
            <v>De geldigheid van dit document eindigt op 31-12-2021</v>
          </cell>
          <cell r="K1686" t="str">
            <v>Ta dokument je veljaven do 31. 12. 2021.</v>
          </cell>
          <cell r="L1686" t="str">
            <v>Detta dokument upphör att gälla 2021-12-31</v>
          </cell>
          <cell r="M1686" t="str">
            <v>Gyldigheden af dette dokument ophører 31.12.2021</v>
          </cell>
          <cell r="N1686" t="str">
            <v>Dette dokumentet er gyldig til 31.12.2021</v>
          </cell>
          <cell r="O1686" t="str">
            <v>Valjanost ovog dokumenta prestaje s 31.12.2021.</v>
          </cell>
          <cell r="P1686" t="str">
            <v>Die Gültigkeit dieses Dokumentes endet mit 31.12.2021</v>
          </cell>
        </row>
        <row r="1687">
          <cell r="A1687">
            <v>1686</v>
          </cell>
          <cell r="B1687" t="str">
            <v>Die hinterlegten Preise gelten bis Neuauflage der Preisliste vorbehaltlich vorgezogener Preisanpassungen</v>
          </cell>
          <cell r="C1687" t="str">
            <v>The stated prices are valid until a new price list is issued and are subject to early price adjustments</v>
          </cell>
          <cell r="D1687" t="str">
            <v>Les prix définis dans ce document sont valables jusqu’à la nouvelle édition de la liste de prix sous réserve d’ajustements de prix anticipés.</v>
          </cell>
          <cell r="E1687" t="str">
            <v>I prezzi inseriti sono validi fino alla prossima revisione del Listino Prezzi o al prossimo aggiornamento prezzi.</v>
          </cell>
          <cell r="F1687" t="str">
            <v>Uvedené ceny platí do nového ceníku s výhradou dřívějších cenových úprav</v>
          </cell>
          <cell r="H1687" t="str">
            <v>Az elmentett árak az új árlista kiadásáig, de az előzetes árváltoztatás jogát fenntartva érvényesek.</v>
          </cell>
          <cell r="I1687" t="str">
            <v>Uvedené ceny sú platné do vydania nového cenníka, pričom je vyhradené právo na skoršie zmeny.</v>
          </cell>
          <cell r="J1687" t="str">
            <v>De vermelde prijzen zijn geldig tot heruitgave van de prijslijst, behoudens tussentijdse prijswijzigingen</v>
          </cell>
          <cell r="K1687" t="str">
            <v>Navedene cene veljajo do novo izdaje cenika s pridržkom predčasnih prilagoditev cen</v>
          </cell>
          <cell r="L1687" t="str">
            <v>Visade priser gäller t.o.m. ny upplaga av prislistan, med förbehåll för tidiga prisanpassningar</v>
          </cell>
          <cell r="M1687" t="str">
            <v>De oplyste priser gælder, indtil ny version af prislisten foreligger – med forbehold for forudgående pristilpasninger</v>
          </cell>
          <cell r="N1687" t="str">
            <v>Prisene gjelder til det kommer en ny prisliste, med forbehold om prioriterte prisjusteringer</v>
          </cell>
          <cell r="O1687" t="str">
            <v>Navedene cijene vrijede do novog izdanja cjenika uz pridržavanje prava prethodne prilagodbe cijena</v>
          </cell>
          <cell r="P1687" t="str">
            <v>Die hinterlegten Preise gelten bis Neuauflage der Preisliste vorbehaltlich vorgezogener Preisanpassungen</v>
          </cell>
        </row>
        <row r="1688">
          <cell r="A1688">
            <v>1687</v>
          </cell>
          <cell r="B1688" t="str">
            <v>Die vom Anwender eingegebenen Daten werden vom Berechnungstool automatisch verarbeitet ohne auf deren Richtigkeit überprüft werden zu können.</v>
          </cell>
          <cell r="C1688" t="str">
            <v>The data provided by the user is processed automatically by the calculation tool. However, the tool is unable to check that the data entered is correct.</v>
          </cell>
          <cell r="D1688" t="str">
            <v>Les données saisies par l’utilisateur sont traitées automatiquement par l’outil de calcul sans que leur exactitude puisse être vérifiée.</v>
          </cell>
          <cell r="E1688" t="str">
            <v>I dati inseriti dall'utente vengono elaborati automaticamente dallo strumento di calcolo senza essere in grado di verificarne la correttezza.</v>
          </cell>
          <cell r="F1688" t="str">
            <v>Uživatelem zadané údaje jsou výpočtem automaticky zpracovány. Výpočtový nástroj nemá možnost kontroly správnosti zadaných dat.</v>
          </cell>
          <cell r="G1688" t="str">
            <v>Dane wprowadzane przez użytkownika są przetwarzane automatycznie przez narzędzie obliczeniowe bez możliwości sprawdzenia ich poprawności.</v>
          </cell>
          <cell r="H1688" t="str">
            <v>A felhasználó által beírt adatokat a segédlet automatikusan átveszi, azok helyességét nem ellenőrzi.</v>
          </cell>
          <cell r="I1688" t="str">
            <v>Údaje zadané používateľom automaticky spracuje výpočtový nástroj, ktorý však nemôže skontrolovať ich správnosť.</v>
          </cell>
          <cell r="J1688" t="str">
            <v>De door de gebruiker ingevoerde gegevens worden door de berekeningstool automatisch verwerkt, zonder dat ze op juistheid kunnen worden gecontroleerd.</v>
          </cell>
          <cell r="K1688" t="str">
            <v>Orodje za izračun samodejno obdela podatke, ki jih vnese uporabnik, brez preverjanja njihove pravilnosti.</v>
          </cell>
          <cell r="L1688" t="str">
            <v>Data som användaren har matat in bearbetas automatiskt av beräkningsverktyget utan att kunna kontrollera dem med avseende på riktighet.</v>
          </cell>
          <cell r="M1688" t="str">
            <v>De data, som brugeren indtaster, behandles automatisk af beregningsværktøjet uden at deres rigtighed kontrolleres.</v>
          </cell>
          <cell r="N1688" t="str">
            <v>Dataene som er oppgitt av brukeren, behandles automatisk av beregningsverktøyet uten at riktigheten av dem kan kontrolleres.</v>
          </cell>
          <cell r="O1688" t="str">
            <v>Proračunski alat automatski obrađuje podatke, koje je unio korisnik, bez mogućnosti provjere njihove točnosti.</v>
          </cell>
          <cell r="P1688" t="str">
            <v>Die vom Anwender eingegebenen Daten werden vom Berechnungstool automatisch verarbeitet ohne auf deren Richtigkeit überprüft werden zu können.</v>
          </cell>
        </row>
        <row r="1689">
          <cell r="A1689">
            <v>1688</v>
          </cell>
          <cell r="B1689" t="str">
            <v>Durchbiegung</v>
          </cell>
          <cell r="C1689" t="str">
            <v>Deflection</v>
          </cell>
          <cell r="D1689" t="str">
            <v>flèche</v>
          </cell>
          <cell r="E1689" t="str">
            <v>freccia</v>
          </cell>
          <cell r="F1689" t="str">
            <v>Průhyb</v>
          </cell>
          <cell r="G1689" t="str">
            <v>Ugięcie</v>
          </cell>
          <cell r="H1689" t="str">
            <v>Kihajlás</v>
          </cell>
          <cell r="I1689" t="str">
            <v>Prehyb</v>
          </cell>
          <cell r="J1689" t="str">
            <v>Doorbuiging</v>
          </cell>
          <cell r="K1689" t="str">
            <v>Upogibanje</v>
          </cell>
          <cell r="L1689" t="str">
            <v>Nedböjning</v>
          </cell>
          <cell r="M1689" t="str">
            <v>Nedbøjning</v>
          </cell>
          <cell r="N1689" t="str">
            <v>Nedbøyning</v>
          </cell>
          <cell r="O1689" t="str">
            <v>Progib</v>
          </cell>
          <cell r="P1689" t="str">
            <v>Durchbiegung</v>
          </cell>
        </row>
        <row r="1690">
          <cell r="A1690">
            <v>1689</v>
          </cell>
          <cell r="B1690" t="str">
            <v>Durchbiegung HD:</v>
          </cell>
          <cell r="C1690" t="str">
            <v>Deflection HD:</v>
          </cell>
          <cell r="D1690" t="str">
            <v>Flèche HD :</v>
          </cell>
          <cell r="E1690" t="str">
            <v>Freccia HD:</v>
          </cell>
          <cell r="F1690" t="str">
            <v>Průhyb HD:</v>
          </cell>
          <cell r="H1690" t="str">
            <v>Kihajlás HD:</v>
          </cell>
          <cell r="I1690" t="str">
            <v>Prehyb HD:</v>
          </cell>
          <cell r="J1690" t="str">
            <v>Doorbuiging HD:</v>
          </cell>
          <cell r="K1690" t="str">
            <v>Upogibanje HD:</v>
          </cell>
          <cell r="L1690" t="str">
            <v>Nedböjning HD:</v>
          </cell>
          <cell r="M1690" t="str">
            <v>Nedbøjning HD:</v>
          </cell>
          <cell r="N1690" t="str">
            <v>Nedbøyning HD:</v>
          </cell>
          <cell r="O1690" t="str">
            <v>Progib HD:</v>
          </cell>
          <cell r="P1690" t="str">
            <v>Durchbiegung HD:</v>
          </cell>
        </row>
        <row r="1691">
          <cell r="A1691">
            <v>1690</v>
          </cell>
          <cell r="B1691" t="str">
            <v>Durchbiegung HD+HS:</v>
          </cell>
          <cell r="C1691" t="str">
            <v>Deflection HD + HS:</v>
          </cell>
          <cell r="D1691" t="str">
            <v>Flèche HD + HS :</v>
          </cell>
          <cell r="E1691" t="str">
            <v>Freccia HD+HS:</v>
          </cell>
          <cell r="F1691" t="str">
            <v>Průhyb HD+HS:</v>
          </cell>
          <cell r="H1691" t="str">
            <v>Kihajlás HD+HS:</v>
          </cell>
          <cell r="I1691" t="str">
            <v>Prehyb HD+HS:</v>
          </cell>
          <cell r="J1691" t="str">
            <v>Doorbuiging HD+HS:</v>
          </cell>
          <cell r="K1691" t="str">
            <v>Upogibanje HD+HS:</v>
          </cell>
          <cell r="L1691" t="str">
            <v>Nedböjning HD+HS:</v>
          </cell>
          <cell r="M1691" t="str">
            <v>Nedbøjning HD+HS:</v>
          </cell>
          <cell r="N1691" t="str">
            <v>Nedbøyning HD+HS:</v>
          </cell>
          <cell r="O1691" t="str">
            <v>Progib HD+HS:</v>
          </cell>
          <cell r="P1691" t="str">
            <v>Durchbiegung HD+HS:</v>
          </cell>
        </row>
        <row r="1692">
          <cell r="A1692">
            <v>1691</v>
          </cell>
          <cell r="B1692" t="str">
            <v>Durchbiegung HS:</v>
          </cell>
          <cell r="C1692" t="str">
            <v>Deflection HS:</v>
          </cell>
          <cell r="D1692" t="str">
            <v>Flèche HS :</v>
          </cell>
          <cell r="E1692" t="str">
            <v>Freccia HS:</v>
          </cell>
          <cell r="F1692" t="str">
            <v>Průhyb HS:</v>
          </cell>
          <cell r="H1692" t="str">
            <v>Kihajlás HS:</v>
          </cell>
          <cell r="I1692" t="str">
            <v>Prehyb HS:</v>
          </cell>
          <cell r="J1692" t="str">
            <v>Doorbuiging HS:</v>
          </cell>
          <cell r="K1692" t="str">
            <v>Upogibanje HS:</v>
          </cell>
          <cell r="L1692" t="str">
            <v>Nedböjning HS:</v>
          </cell>
          <cell r="M1692" t="str">
            <v>Nedbøjning HS:</v>
          </cell>
          <cell r="N1692" t="str">
            <v>Nedbøyning HS:</v>
          </cell>
          <cell r="O1692" t="str">
            <v>Progib HS:</v>
          </cell>
          <cell r="P1692" t="str">
            <v>Durchbiegung HS:</v>
          </cell>
        </row>
        <row r="1693">
          <cell r="A1693">
            <v>1692</v>
          </cell>
          <cell r="B1693" t="str">
            <v>Durchbiegung:</v>
          </cell>
          <cell r="C1693" t="str">
            <v>Deflection:</v>
          </cell>
          <cell r="D1693" t="str">
            <v>Flèche :</v>
          </cell>
          <cell r="E1693" t="str">
            <v>Freccia:</v>
          </cell>
          <cell r="F1693" t="str">
            <v>Průhyb:</v>
          </cell>
          <cell r="H1693" t="str">
            <v>Kihajlás:</v>
          </cell>
          <cell r="I1693" t="str">
            <v>Prehyb:</v>
          </cell>
          <cell r="J1693" t="str">
            <v>Doorbuiging:</v>
          </cell>
          <cell r="K1693" t="str">
            <v>Upogibanje:</v>
          </cell>
          <cell r="L1693" t="str">
            <v>Nedböjning:</v>
          </cell>
          <cell r="M1693" t="str">
            <v>Nedbøjning:</v>
          </cell>
          <cell r="N1693" t="str">
            <v>Nedbøyning:</v>
          </cell>
          <cell r="O1693" t="str">
            <v>Progib:</v>
          </cell>
          <cell r="P1693" t="str">
            <v>Durchbiegung:</v>
          </cell>
        </row>
        <row r="1694">
          <cell r="A1694">
            <v>1693</v>
          </cell>
          <cell r="B1694" t="str">
            <v>Dynamische Daten:</v>
          </cell>
          <cell r="C1694" t="str">
            <v>Dynamic data:</v>
          </cell>
          <cell r="D1694" t="str">
            <v>Données dynamiques :</v>
          </cell>
          <cell r="E1694" t="str">
            <v>Dati dinamici:</v>
          </cell>
          <cell r="F1694" t="str">
            <v>Dynamické hodnoty:</v>
          </cell>
          <cell r="H1694" t="str">
            <v>Dinamikai adatok:</v>
          </cell>
          <cell r="I1694" t="str">
            <v>Dynamické údaje:</v>
          </cell>
          <cell r="J1694" t="str">
            <v>Dynamische gegevens:</v>
          </cell>
          <cell r="K1694" t="str">
            <v>Dinamični podatki:</v>
          </cell>
          <cell r="L1694" t="str">
            <v>Dynamiska data:</v>
          </cell>
          <cell r="M1694" t="str">
            <v>Dynamiske data:</v>
          </cell>
          <cell r="N1694" t="str">
            <v>Dynamiske data:</v>
          </cell>
          <cell r="O1694" t="str">
            <v>Dinamički podaci:</v>
          </cell>
          <cell r="P1694" t="str">
            <v>Dynamische Daten:</v>
          </cell>
        </row>
        <row r="1695">
          <cell r="A1695">
            <v>1694</v>
          </cell>
          <cell r="B1695" t="str">
            <v>E Modul: EAL</v>
          </cell>
          <cell r="C1695" t="str">
            <v>E module: EAL</v>
          </cell>
          <cell r="D1695" t="str">
            <v>E modul</v>
          </cell>
          <cell r="E1695" t="str">
            <v>E Modul: EAL</v>
          </cell>
          <cell r="F1695" t="str">
            <v>E Modul: EAL</v>
          </cell>
          <cell r="G1695" t="str">
            <v>E Modul: EAL</v>
          </cell>
          <cell r="H1695" t="str">
            <v>E Modul: EAL</v>
          </cell>
          <cell r="I1695" t="str">
            <v>E modul: EAL</v>
          </cell>
          <cell r="J1695" t="str">
            <v>Elektrische module: EAL</v>
          </cell>
          <cell r="K1695" t="str">
            <v>E-modul: EAL</v>
          </cell>
          <cell r="L1695" t="str">
            <v>E-modul: EAL</v>
          </cell>
          <cell r="M1695" t="str">
            <v>E-modul: EAL</v>
          </cell>
          <cell r="N1695" t="str">
            <v>E-modul: EAL</v>
          </cell>
          <cell r="O1695" t="str">
            <v>E modul: EAL</v>
          </cell>
          <cell r="P1695" t="str">
            <v>E Modul: EAL</v>
          </cell>
        </row>
        <row r="1696">
          <cell r="A1696">
            <v>1695</v>
          </cell>
          <cell r="B1696" t="str">
            <v>Ebenso sind bauliche Mängel, insbesondere nicht entsprechend wasserdichte Bausubstanz des Bauwerks, hydrostatische Krafteinwirkung und unsachgemäße Handhabung der Bauteile,</v>
          </cell>
          <cell r="C1696" t="str">
            <v>Structural defects, in particular where the structure is made from inadequately water-resistant building materials, also exempt PREFA from liability, as do hydrostatic forces and improper handling of the components,</v>
          </cell>
          <cell r="D1696" t="str">
            <v>et en cas de dommages dus aux forces hydrostatiques ou à une manipulation inappropriée des éléments</v>
          </cell>
          <cell r="E1696" t="str">
            <v>Allo stesso modo i difetti strutturali, in particolare la non impermeabilità del materiale di costruzione, la forza idrostatica e la manipolazione impropria dei componenti,</v>
          </cell>
          <cell r="F1696" t="str">
            <v>Rovněž tak vylučující záruku ze strany PREFA jsou stavební závady, především nedostatečně těsné stavební součásti stavebního objektu, hydrostatické působení a neodborná manipulace s komponenty,</v>
          </cell>
          <cell r="G1696" t="str">
            <v>Pod uwagę brane są również wady konstrukcyjne, w szczególności nieodpowiednio nieprzemakalna konstrukcyjna budynku, siły hydrostatyczne i niewłaściwe obchodzenie się z elementami składowymi, </v>
          </cell>
          <cell r="H1696" t="str">
            <v>Azon építési hibák, különös tekintettel a nem megfelelően vízzáró aljzatra, hidrosztatikai hatásokra és a termékek szíkszerűtlen kezelésére,</v>
          </cell>
          <cell r="I1696" t="str">
            <v>Rovnako aj stavebné nedostatky, predovšetkým nedostatočne tesné súčasti stavebného objektu, hydrostatické pôsobenie a neprimerané zaobchádzanie so stavebnými dielmi,</v>
          </cell>
          <cell r="J1696" t="str">
            <v>PREFA is evenmin aansprakelijk voor bouwkundige gebreken, in het bijzonder de gebrekkige waterdichtheid van bestaande constructies, de hydrostatische krachtinwerking en ondeskundige omgang met bouwonderdelen,</v>
          </cell>
          <cell r="K1696" t="str">
            <v>Izključitev odgovornosti PREFA velja tudi v primeru gradbenih pomanjkljivosti, zlasti v primeru neustrezno vodotesne gradbene osnove gradbenega objekta, delovanja hidrostatične sile</v>
          </cell>
          <cell r="L1696" t="str">
            <v>Även strukturella brister, i synnerhet byggnadskonstruction som inte är vattentät, hydrostatisk kraft och felaktig hantering av komponenter,</v>
          </cell>
          <cell r="M1696" t="str">
            <v>Tilsvarende fralægger PREFA sig ethvert ansvar ved strukturelle mangler, navnlig ikke-overensstemmende byggematerialer i bygningsstrukturen, hydrostatisk kraft og ukorrekt håndtering af komponenterne,</v>
          </cell>
          <cell r="N1696" t="str">
            <v>Bygningsmessige feil, spesielt hvis byggverkets boligmasse ikke er tilstrekkelig vanntett, ved hydrostatisk kraftpåvirkning og ufagmessig behandling av komponentene,</v>
          </cell>
          <cell r="O1696" t="str">
            <v>Isto tako, konstrukcijski nedostaci, posebice ako na građevini nije korišten odgovarajući vodonepropusni građevinski materijal, djelovanje hidrostatskih sila i nepropisno rukovanje komponentama,</v>
          </cell>
          <cell r="P1696" t="str">
            <v>Ebenso sind bauliche Mängel, insbesondere nicht entsprechend wasserdichte Bausubstanz des Bauwerks, hydrostatische Krafteinwirkung und unsachgemäße Handhabung der Bauteile,</v>
          </cell>
        </row>
        <row r="1697">
          <cell r="A1697">
            <v>1696</v>
          </cell>
          <cell r="B1697" t="str">
            <v>Edelstahl</v>
          </cell>
          <cell r="C1697" t="str">
            <v>Stainless steel</v>
          </cell>
          <cell r="D1697" t="str">
            <v>acier inoxydable</v>
          </cell>
          <cell r="E1697" t="str">
            <v>acciaio inox</v>
          </cell>
          <cell r="F1697" t="str">
            <v>Nerez</v>
          </cell>
          <cell r="G1697" t="str">
            <v>Stal nierdzewna</v>
          </cell>
          <cell r="H1697" t="str">
            <v>Rozsdamentes acél</v>
          </cell>
          <cell r="I1697" t="str">
            <v>Ušľachtilá oceľ</v>
          </cell>
          <cell r="J1697" t="str">
            <v>Rvs</v>
          </cell>
          <cell r="K1697" t="str">
            <v>Nerjavno jeklo</v>
          </cell>
          <cell r="L1697" t="str">
            <v>Rostfritt stål</v>
          </cell>
          <cell r="M1697" t="str">
            <v>Rustfrit stål</v>
          </cell>
          <cell r="N1697" t="str">
            <v>Rustfritt stål</v>
          </cell>
          <cell r="O1697" t="str">
            <v>Nehrđajući čelik</v>
          </cell>
          <cell r="P1697" t="str">
            <v>Edelstahl</v>
          </cell>
        </row>
        <row r="1698">
          <cell r="A1698">
            <v>1697</v>
          </cell>
          <cell r="B1698" t="str">
            <v>Einverständniserklärung</v>
          </cell>
          <cell r="C1698" t="str">
            <v>Declaration of consent</v>
          </cell>
          <cell r="D1698" t="str">
            <v>Déclaration de consentement</v>
          </cell>
          <cell r="E1698" t="str">
            <v>consenso</v>
          </cell>
          <cell r="F1698" t="str">
            <v>Prohlášení o souhlasu</v>
          </cell>
          <cell r="G1698" t="str">
            <v>deklaracja zgody</v>
          </cell>
          <cell r="H1698" t="str">
            <v>Beleegyező nyilatkozat</v>
          </cell>
          <cell r="I1698" t="str">
            <v>Vyhlásenie o súhlase</v>
          </cell>
          <cell r="J1698" t="str">
            <v>Instemmingsverklaring</v>
          </cell>
          <cell r="K1698" t="str">
            <v>Soglasje</v>
          </cell>
          <cell r="L1698" t="str">
            <v>Godkännande</v>
          </cell>
          <cell r="M1698" t="str">
            <v>Samtykkeerklæring</v>
          </cell>
          <cell r="N1698" t="str">
            <v>Samtykkeerklæring</v>
          </cell>
          <cell r="O1698" t="str">
            <v>Izjava o suglasnosti</v>
          </cell>
          <cell r="P1698" t="str">
            <v>Einverständniserklärung</v>
          </cell>
        </row>
        <row r="1699">
          <cell r="A1699">
            <v>1698</v>
          </cell>
          <cell r="B1699" t="str">
            <v>eMail:</v>
          </cell>
          <cell r="C1699" t="str">
            <v>Email:</v>
          </cell>
          <cell r="D1699" t="str">
            <v>Courriel :</v>
          </cell>
          <cell r="E1699" t="str">
            <v>e-mail:</v>
          </cell>
          <cell r="F1699" t="str">
            <v>e-mail:</v>
          </cell>
          <cell r="G1699" t="str">
            <v>e-mail:</v>
          </cell>
          <cell r="H1699" t="str">
            <v>email:</v>
          </cell>
          <cell r="I1699" t="str">
            <v>E-mail:</v>
          </cell>
          <cell r="J1699" t="str">
            <v>E-mailadres:</v>
          </cell>
          <cell r="K1699" t="str">
            <v>E-naslov:</v>
          </cell>
          <cell r="L1699" t="str">
            <v>E-postadress:</v>
          </cell>
          <cell r="M1699" t="str">
            <v>E-mail:</v>
          </cell>
          <cell r="N1699" t="str">
            <v>e-post:</v>
          </cell>
          <cell r="O1699" t="str">
            <v>e-pošta:</v>
          </cell>
          <cell r="P1699" t="str">
            <v>eMail:</v>
          </cell>
        </row>
        <row r="1700">
          <cell r="A1700">
            <v>1699</v>
          </cell>
          <cell r="B1700" t="str">
            <v>Endsumme</v>
          </cell>
          <cell r="C1700" t="str">
            <v>Final total</v>
          </cell>
          <cell r="D1700" t="str">
            <v>Somme totale</v>
          </cell>
          <cell r="E1700" t="str">
            <v>totale</v>
          </cell>
          <cell r="F1700" t="str">
            <v>Celková suma</v>
          </cell>
          <cell r="G1700" t="str">
            <v>suma końcowa</v>
          </cell>
          <cell r="H1700" t="str">
            <v>Végösszeg</v>
          </cell>
          <cell r="I1700" t="str">
            <v>Celková suma</v>
          </cell>
          <cell r="J1700" t="str">
            <v>Eindtotaal</v>
          </cell>
          <cell r="K1700" t="str">
            <v>Končna vsota</v>
          </cell>
          <cell r="L1700" t="str">
            <v>Slutsumma</v>
          </cell>
          <cell r="M1700" t="str">
            <v>Slutsum</v>
          </cell>
          <cell r="N1700" t="str">
            <v>Sluttsum</v>
          </cell>
          <cell r="O1700" t="str">
            <v>Konačni zbroj</v>
          </cell>
          <cell r="P1700" t="str">
            <v>Endsumme</v>
          </cell>
        </row>
        <row r="1701">
          <cell r="A1701">
            <v>1700</v>
          </cell>
          <cell r="B1701" t="str">
            <v>Endsumme exkl. MwSt.</v>
          </cell>
        </row>
        <row r="1702">
          <cell r="A1702">
            <v>1701</v>
          </cell>
          <cell r="B1702" t="str">
            <v>Endsumme inkl. MwSt.</v>
          </cell>
        </row>
        <row r="1703">
          <cell r="A1703">
            <v>1702</v>
          </cell>
          <cell r="B1703" t="str">
            <v>erf. Profilhöhe f. Spanner:</v>
          </cell>
          <cell r="C1703" t="str">
            <v>Profile height:</v>
          </cell>
          <cell r="D1703" t="str">
            <v>Hauteur de profil requise pour les pièces de serrage :</v>
          </cell>
          <cell r="E1703" t="str">
            <v>altezza del profilo per elemento di bloccaggio:</v>
          </cell>
          <cell r="F1703" t="str">
            <v>nutná výška pro napínák</v>
          </cell>
          <cell r="G1703" t="str">
            <v>Wysokość profilu:</v>
          </cell>
          <cell r="H1703" t="str">
            <v>Profilmagasság:</v>
          </cell>
          <cell r="I1703" t="str">
            <v>Potrebná Výška profilu pre napinák:</v>
          </cell>
          <cell r="J1703" t="str">
            <v>Profielhoogte:</v>
          </cell>
          <cell r="K1703" t="str">
            <v>Višina profila:</v>
          </cell>
          <cell r="L1703" t="str">
            <v>Profilhöjd:</v>
          </cell>
          <cell r="M1703" t="str">
            <v>Profilhøjde:</v>
          </cell>
          <cell r="N1703" t="str">
            <v>Profilhøyde:</v>
          </cell>
          <cell r="O1703" t="str">
            <v>Visina profila:</v>
          </cell>
          <cell r="P1703" t="str">
            <v>erf. Profilhöhe f. Spanner:</v>
          </cell>
        </row>
        <row r="1704">
          <cell r="A1704">
            <v>1703</v>
          </cell>
          <cell r="B1704" t="str">
            <v>Ersatzfedersteifigkeit:</v>
          </cell>
          <cell r="C1704" t="str">
            <v>Rigidity of replacement spring:</v>
          </cell>
          <cell r="D1704" t="str">
            <v>Résistance à la flexion :</v>
          </cell>
          <cell r="E1704" t="str">
            <v>Rigidità del ricambio molla</v>
          </cell>
          <cell r="F1704" t="str">
            <v>Ekvivalentní pružinová tuhost:</v>
          </cell>
          <cell r="H1704" t="str">
            <v>Helyettesítő rugómerevség:</v>
          </cell>
          <cell r="I1704" t="str">
            <v>Ekvivalent tuhosti pružiny:</v>
          </cell>
          <cell r="J1704" t="str">
            <v>Equivalent van veerstijfheid:</v>
          </cell>
          <cell r="K1704" t="str">
            <v>Trdnost nadomestne vzmeti:</v>
          </cell>
          <cell r="L1704" t="str">
            <v>Ekvivalent fjäderstyvhet:</v>
          </cell>
          <cell r="M1704" t="str">
            <v>Reservefjederstivhed:</v>
          </cell>
          <cell r="N1704" t="str">
            <v>Stivhet for reservefjær:</v>
          </cell>
          <cell r="O1704" t="str">
            <v>Ekvivalentna elastična krutost:</v>
          </cell>
          <cell r="P1704" t="str">
            <v>Ersatzfedersteifigkeit:</v>
          </cell>
        </row>
        <row r="1705">
          <cell r="A1705">
            <v>1704</v>
          </cell>
          <cell r="B1705" t="str">
            <v>Ersatzlast für Treibgutanprall:</v>
          </cell>
          <cell r="C1705" t="str">
            <v>Replacement load for flotsam impact:</v>
          </cell>
          <cell r="D1705" t="str">
            <v>Charge de l’impact des débris flottants :</v>
          </cell>
          <cell r="E1705" t="str">
            <v>Scambio di carico per detriti impattanti</v>
          </cell>
          <cell r="F1705" t="str">
            <v>Zatížení od nárazu plov. předmětu:</v>
          </cell>
          <cell r="H1705" t="str">
            <v>Uszadékot helyettesítő teher:</v>
          </cell>
          <cell r="I1705" t="str">
            <v>Ekvivalent záťaže pri náraze plávajúceho predmetu:</v>
          </cell>
          <cell r="J1705" t="str">
            <v>Equivalente belasting van aanstotend drijfmateriaal:</v>
          </cell>
          <cell r="K1705" t="str">
            <v>Nadomestna obremenitev za nalet naplavin:</v>
          </cell>
          <cell r="L1705" t="str">
            <v>Ekvivalent last för påtryckning av flytande skräp:</v>
          </cell>
          <cell r="M1705" t="str">
            <v>Erstatningslast for påvirkning fra drivende genstande:</v>
          </cell>
          <cell r="N1705" t="str">
            <v>Reservebelastning for sammenstøt med drivgods:</v>
          </cell>
          <cell r="O1705" t="str">
            <v>Ekvivalentno opterećenje za udar naplavina:</v>
          </cell>
          <cell r="P1705" t="str">
            <v>Ersatzlast für Treibgutanprall:</v>
          </cell>
        </row>
        <row r="1706">
          <cell r="A1706">
            <v>1705</v>
          </cell>
          <cell r="B1706" t="str">
            <v>exkl. MwSt.</v>
          </cell>
          <cell r="C1706" t="str">
            <v>exkl. MwSt.</v>
          </cell>
          <cell r="D1706" t="str">
            <v>exkl. MwSt.</v>
          </cell>
          <cell r="E1706" t="str">
            <v>exkl. MwSt.</v>
          </cell>
          <cell r="F1706" t="str">
            <v>exkl. MwSt.</v>
          </cell>
          <cell r="G1706" t="str">
            <v>exkl. MwSt.</v>
          </cell>
          <cell r="H1706" t="str">
            <v>ÁFA nélkül</v>
          </cell>
          <cell r="I1706" t="str">
            <v>exkl. MwSt.</v>
          </cell>
          <cell r="J1706" t="str">
            <v>exkl. MwSt.</v>
          </cell>
          <cell r="K1706" t="str">
            <v>exkl. MwSt.</v>
          </cell>
          <cell r="L1706" t="str">
            <v>exkl. MwSt.</v>
          </cell>
          <cell r="M1706" t="str">
            <v>exkl. MwSt.</v>
          </cell>
          <cell r="N1706" t="str">
            <v>exkl. MwSt.</v>
          </cell>
          <cell r="O1706" t="str">
            <v>exkl. MwSt.</v>
          </cell>
          <cell r="P1706" t="str">
            <v>exkl. MwSt.</v>
          </cell>
        </row>
        <row r="1707">
          <cell r="A1707">
            <v>1706</v>
          </cell>
          <cell r="B1707" t="str">
            <v>Fahrtkosten</v>
          </cell>
        </row>
        <row r="1708">
          <cell r="A1708">
            <v>1707</v>
          </cell>
          <cell r="B1708" t="str">
            <v>FB = Freibord</v>
          </cell>
          <cell r="C1708" t="str">
            <v>FB = Free board</v>
          </cell>
          <cell r="D1708" t="str">
            <v>FB : franc-bord</v>
          </cell>
          <cell r="E1708" t="str">
            <v>FB = Bordo libero</v>
          </cell>
          <cell r="F1708" t="str">
            <v>FB = volný bok</v>
          </cell>
          <cell r="G1708" t="str">
            <v>FB = Freibord</v>
          </cell>
          <cell r="H1708" t="str">
            <v>SZO = szabadoldal</v>
          </cell>
          <cell r="I1708" t="str">
            <v>FB = voľný diel</v>
          </cell>
          <cell r="J1708" t="str">
            <v>VB = Vrijboord</v>
          </cell>
          <cell r="K1708" t="str">
            <v>FB = nadvodje</v>
          </cell>
          <cell r="L1708" t="str">
            <v>FB = Fribord</v>
          </cell>
          <cell r="M1708" t="str">
            <v>FB = fribord</v>
          </cell>
          <cell r="N1708" t="str">
            <v>FB = Fribord</v>
          </cell>
          <cell r="O1708" t="str">
            <v>FB = nadvođe</v>
          </cell>
          <cell r="P1708" t="str">
            <v>FB = Freibord</v>
          </cell>
        </row>
        <row r="1709">
          <cell r="A1709">
            <v>1708</v>
          </cell>
          <cell r="B1709" t="str">
            <v>Feld</v>
          </cell>
          <cell r="C1709" t="str">
            <v>Field</v>
          </cell>
          <cell r="D1709" t="str">
            <v>Travée</v>
          </cell>
          <cell r="E1709" t="str">
            <v>Campata nr.</v>
          </cell>
          <cell r="F1709" t="str">
            <v>Pole</v>
          </cell>
          <cell r="G1709" t="str">
            <v>Feld</v>
          </cell>
          <cell r="H1709" t="str">
            <v>Mező</v>
          </cell>
          <cell r="I1709" t="str">
            <v>Pole</v>
          </cell>
          <cell r="J1709" t="str">
            <v>Veld</v>
          </cell>
          <cell r="K1709" t="str">
            <v>Polje</v>
          </cell>
          <cell r="L1709" t="str">
            <v>Fält</v>
          </cell>
          <cell r="M1709" t="str">
            <v>Felt</v>
          </cell>
          <cell r="N1709" t="str">
            <v>Felt</v>
          </cell>
          <cell r="O1709" t="str">
            <v>Polje</v>
          </cell>
          <cell r="P1709" t="str">
            <v>Feld</v>
          </cell>
        </row>
        <row r="1710">
          <cell r="A1710">
            <v>1709</v>
          </cell>
          <cell r="B1710" t="str">
            <v>Feld Nr.</v>
          </cell>
          <cell r="C1710" t="str">
            <v>Field no</v>
          </cell>
          <cell r="D1710" t="str">
            <v>Nº de travée</v>
          </cell>
          <cell r="E1710" t="str">
            <v>Campata nr.</v>
          </cell>
          <cell r="F1710" t="str">
            <v>Pole nr.</v>
          </cell>
          <cell r="G1710" t="str">
            <v>Pole nr.</v>
          </cell>
          <cell r="H1710" t="str">
            <v>Mező ssz.</v>
          </cell>
          <cell r="I1710" t="str">
            <v>Č. poľa</v>
          </cell>
          <cell r="J1710" t="str">
            <v>Veldnr.</v>
          </cell>
          <cell r="K1710" t="str">
            <v>Polje št.</v>
          </cell>
          <cell r="L1710" t="str">
            <v>Fält, nr</v>
          </cell>
          <cell r="M1710" t="str">
            <v>Felt nr.</v>
          </cell>
          <cell r="N1710" t="str">
            <v>Felt nr.</v>
          </cell>
          <cell r="O1710" t="str">
            <v>Br. polja</v>
          </cell>
          <cell r="P1710" t="str">
            <v>Feld Nr.</v>
          </cell>
        </row>
        <row r="1711">
          <cell r="A1711">
            <v>1710</v>
          </cell>
          <cell r="B1711" t="str">
            <v>Fließgeschwindigkeit:</v>
          </cell>
          <cell r="C1711" t="str">
            <v>Flow speed:</v>
          </cell>
          <cell r="D1711" t="str">
            <v>Vitesse d’écoulement :</v>
          </cell>
          <cell r="E1711" t="str">
            <v>Velocità di flusso:</v>
          </cell>
          <cell r="F1711" t="str">
            <v>rychlost toku:</v>
          </cell>
          <cell r="H1711" t="str">
            <v xml:space="preserve">Folyási sebesség:  </v>
          </cell>
          <cell r="I1711" t="str">
            <v>Rýchlosť toku:</v>
          </cell>
          <cell r="J1711" t="str">
            <v>Stroomsnelheid:</v>
          </cell>
          <cell r="K1711" t="str">
            <v>Hitrost pretoka:</v>
          </cell>
          <cell r="L1711" t="str">
            <v>Flödeshastighet:</v>
          </cell>
          <cell r="M1711" t="str">
            <v>Strømningshastighed:</v>
          </cell>
          <cell r="N1711" t="str">
            <v>Strømningshastighet:</v>
          </cell>
          <cell r="O1711" t="str">
            <v>Brzina toka:</v>
          </cell>
          <cell r="P1711" t="str">
            <v>Fließgeschwindigkeit:</v>
          </cell>
        </row>
        <row r="1712">
          <cell r="A1712">
            <v>1711</v>
          </cell>
          <cell r="B1712" t="str">
            <v>Fließgeschwindigkeit: v</v>
          </cell>
          <cell r="C1712" t="str">
            <v>Flow speed: v</v>
          </cell>
          <cell r="D1712" t="str">
            <v>Vitesse d’écoulement : v</v>
          </cell>
          <cell r="E1712" t="str">
            <v>velocità di flusso: v</v>
          </cell>
          <cell r="F1712" t="str">
            <v>rychlost toku:</v>
          </cell>
          <cell r="G1712" t="str">
            <v>Natężenie przepływu: v</v>
          </cell>
          <cell r="H1712" t="str">
            <v>Folyási sebesség: v</v>
          </cell>
          <cell r="I1712" t="str">
            <v>Rýchlosť toku: v</v>
          </cell>
          <cell r="J1712" t="str">
            <v>Stroomsnelheid: v</v>
          </cell>
          <cell r="K1712" t="str">
            <v>Hitrost pretoka: v</v>
          </cell>
          <cell r="L1712" t="str">
            <v>Flödeshastighet: v</v>
          </cell>
          <cell r="M1712" t="str">
            <v>Strømningshastighed: v</v>
          </cell>
          <cell r="N1712" t="str">
            <v>Strømningshastighet: v</v>
          </cell>
          <cell r="O1712" t="str">
            <v>Brzina toka: v</v>
          </cell>
          <cell r="P1712" t="str">
            <v>Fließgeschwindigkeit: v</v>
          </cell>
        </row>
        <row r="1713">
          <cell r="A1713">
            <v>1712</v>
          </cell>
          <cell r="B1713" t="str">
            <v>Folgende Nachweise werden berechnet bzw berücksichtigt:</v>
          </cell>
          <cell r="C1713" t="str">
            <v>Proof of the following is calculated or taken into account:</v>
          </cell>
          <cell r="D1713" t="str">
            <v>Les calculs effectués ou pris en compte sont les suivants :</v>
          </cell>
          <cell r="E1713" t="str">
            <v>Le seguenti verifiche sono state calcolate / considerate:</v>
          </cell>
          <cell r="F1713" t="str">
            <v>Ve výpočtu jsou posuzeny tyto možnosti:</v>
          </cell>
          <cell r="G1713" t="str">
            <v>Następujące dowody są obliczane lub brane pod uwagę: </v>
          </cell>
          <cell r="H1713" t="str">
            <v>A következő tényezőket számoljuk ki, illetve vesszük figyelembe:</v>
          </cell>
          <cell r="I1713" t="str">
            <v>Pri výpočte sa používa, resp. zohľadňuje táto evidencia:</v>
          </cell>
          <cell r="J1713" t="str">
            <v>De volgende factoren worden meegenomen in de berekeningen:</v>
          </cell>
          <cell r="K1713" t="str">
            <v>Izračunajo oziroma upoštevajo se naslednji dokazi:</v>
          </cell>
          <cell r="L1713" t="str">
            <v>Följande underlag beräknas eller tas hänsyn till:</v>
          </cell>
          <cell r="M1713" t="str">
            <v>Følgende data beregnes eller tages i betragtning:</v>
          </cell>
          <cell r="N1713" t="str">
            <v>Følgende dokumentasjon beregnes eller tas hensyn til:</v>
          </cell>
          <cell r="O1713" t="str">
            <v>Izračunavaju se, odnosno uzimaju u obzir sljedeći atesti:</v>
          </cell>
          <cell r="P1713" t="str">
            <v>Folgende Nachweise werden berechnet bzw berücksichtigt:</v>
          </cell>
        </row>
        <row r="1714">
          <cell r="A1714">
            <v>1713</v>
          </cell>
          <cell r="B1714" t="str">
            <v>Frachtkosten</v>
          </cell>
          <cell r="C1714" t="str">
            <v>Frachtkosten</v>
          </cell>
          <cell r="P1714" t="str">
            <v>Frachtkosten</v>
          </cell>
        </row>
        <row r="1715">
          <cell r="A1715">
            <v>1714</v>
          </cell>
          <cell r="B1715" t="str">
            <v>Freibord [mm]:</v>
          </cell>
          <cell r="C1715" t="str">
            <v>Free board [mm]:</v>
          </cell>
          <cell r="D1715" t="str">
            <v>Franc-bord [mm] :</v>
          </cell>
          <cell r="E1715" t="str">
            <v>Bordo libero [mm]:</v>
          </cell>
          <cell r="F1715" t="str">
            <v>Volný bok [mm]:</v>
          </cell>
          <cell r="H1715" t="str">
            <v>Szabadoldal [mm]:</v>
          </cell>
          <cell r="I1715" t="str">
            <v>Voľný diel [mm]:</v>
          </cell>
          <cell r="J1715" t="str">
            <v>Vrijboord [mm]:</v>
          </cell>
          <cell r="K1715" t="str">
            <v>Nadvodje [mm]:</v>
          </cell>
          <cell r="L1715" t="str">
            <v>Fribord [mm]:</v>
          </cell>
          <cell r="M1715" t="str">
            <v>Fribord [mm]:</v>
          </cell>
          <cell r="N1715" t="str">
            <v>Fribord [mm]:</v>
          </cell>
          <cell r="O1715" t="str">
            <v>Nadvođe [mm]:</v>
          </cell>
          <cell r="P1715" t="str">
            <v>Freibord [mm]:</v>
          </cell>
        </row>
        <row r="1716">
          <cell r="A1716">
            <v>1715</v>
          </cell>
          <cell r="B1716" t="str">
            <v>Gerade V</v>
          </cell>
          <cell r="C1716" t="str">
            <v>Straight V</v>
          </cell>
          <cell r="D1716" t="str">
            <v>droit V</v>
          </cell>
          <cell r="E1716" t="str">
            <v>dritto V</v>
          </cell>
          <cell r="F1716" t="str">
            <v>rovný V</v>
          </cell>
          <cell r="G1716" t="str">
            <v>prosty V</v>
          </cell>
          <cell r="H1716" t="str">
            <v>Egyenes V</v>
          </cell>
          <cell r="I1716" t="str">
            <v>Rovný V</v>
          </cell>
          <cell r="J1716" t="str">
            <v>Recht V</v>
          </cell>
          <cell r="K1716" t="str">
            <v>ravno V</v>
          </cell>
          <cell r="L1716" t="str">
            <v>Rak V</v>
          </cell>
          <cell r="M1716" t="str">
            <v>Lige V</v>
          </cell>
          <cell r="N1716" t="str">
            <v>Rett V</v>
          </cell>
          <cell r="O1716" t="str">
            <v>Ravno V</v>
          </cell>
          <cell r="P1716" t="str">
            <v>Gerade V</v>
          </cell>
        </row>
        <row r="1717">
          <cell r="A1717">
            <v>1716</v>
          </cell>
          <cell r="B1717" t="str">
            <v>Gesamt Länge</v>
          </cell>
          <cell r="C1717" t="str">
            <v>Total length</v>
          </cell>
          <cell r="D1717" t="str">
            <v>longueur totale</v>
          </cell>
          <cell r="E1717" t="str">
            <v>lunghezza totale</v>
          </cell>
          <cell r="F1717" t="str">
            <v>Celková délka</v>
          </cell>
          <cell r="G1717" t="str">
            <v>długość całkowita</v>
          </cell>
          <cell r="H1717" t="str">
            <v>Teljes hossz</v>
          </cell>
          <cell r="I1717" t="str">
            <v>Celková dĺžka</v>
          </cell>
          <cell r="J1717" t="str">
            <v>Totale lengte</v>
          </cell>
          <cell r="K1717" t="str">
            <v>Skupna dolžina</v>
          </cell>
          <cell r="L1717" t="str">
            <v>Total längd</v>
          </cell>
          <cell r="M1717" t="str">
            <v>Samlet længde</v>
          </cell>
          <cell r="N1717" t="str">
            <v>Total lengde</v>
          </cell>
          <cell r="O1717" t="str">
            <v>Ukupna duljina</v>
          </cell>
          <cell r="P1717" t="str">
            <v>Gesamt Länge</v>
          </cell>
        </row>
        <row r="1718">
          <cell r="A1718">
            <v>1717</v>
          </cell>
          <cell r="B1718" t="str">
            <v>Grundprofil 50 (H-Profil v.d.L.) exkl. Dichtung, gebohrt und entgratet</v>
          </cell>
          <cell r="C1718" t="str">
            <v>Base profile 50 (H profile in front of soffit) excl. seal, drilled and deburred</v>
          </cell>
          <cell r="D1718" t="str">
            <v>profil en applique 50 (profil en h monté en applique), fourni sans joint, percé et ébavuré</v>
          </cell>
          <cell r="E1718" t="str">
            <v>montante per parete 50 (profilo ad H dav. apert.) esclusa guarnizione, forato e sbavato</v>
          </cell>
          <cell r="F1718" t="str">
            <v>Základní profil 50 (h-Profil před ostění), bez těsnění, vrtaný, bez otřepů</v>
          </cell>
          <cell r="G1718" t="str">
            <v>Profil podstawowy 50 (profil H v. d. L. ) bez uszczelnienia, nawiercony i okrawany</v>
          </cell>
          <cell r="H1718" t="str">
            <v>H-profil 50, tömítés nélkül, furatolva és sorjázva</v>
          </cell>
          <cell r="I1718" t="str">
            <v>Základný profil 50 (H-profil pred ostením) bez tesnenia, navŕtaný a odhrotovaný</v>
          </cell>
          <cell r="J1718" t="str">
            <v>Basisprofiel 50 (H-profiel op de dag) excl. afdichting, geboord en afgebraamd</v>
          </cell>
          <cell r="K1718" t="str">
            <v>Osnovni profil 50 (H-profil pred špaleto) brez tesnila, z izvrtinami in posnetimi robovi</v>
          </cell>
          <cell r="L1718" t="str">
            <v>Grundprofil 50 (H-profil framför öppning) exkl. tätning, borrad och avgradad</v>
          </cell>
          <cell r="M1718" t="str">
            <v>Grundprofil 50 (H-profil foran pladeunderside) ekskl. tætning, forboret og afgratet</v>
          </cell>
          <cell r="N1718" t="str">
            <v>Grunnprofil 50 (H-profil f.å.) ekskl. tetning, boret og avgradet</v>
          </cell>
          <cell r="O1718" t="str">
            <v>Osnovni profil 50 (H profil ispred otvora) bez brtve, bušen i s obrađenim rubovima</v>
          </cell>
          <cell r="P1718" t="str">
            <v>Grundprofil 50 (H-Profil v.d.L.) exkl. Dichtung, gebohrt und entgratet</v>
          </cell>
        </row>
        <row r="1719">
          <cell r="A1719">
            <v>1718</v>
          </cell>
          <cell r="B1719" t="str">
            <v>Grundprofil 50 (H-Profil v.d.L.) Sonderlänge exkl. Dichtung, (Stangenware)</v>
          </cell>
          <cell r="C1719" t="str">
            <v>Base profile 50 (H profile in front of soffit) Special length excl. seal, drilled and deburred</v>
          </cell>
          <cell r="D1719" t="str">
            <v>profil en applique 50 (profil en h monté en applique), longueur personnalisée, fourni sans joint, percé et ébavuré</v>
          </cell>
          <cell r="E1719" t="str">
            <v>montante per parete 50 (profilo ad H dav. apert.) lunghezza fuori standard esclusa guarnizione, forato e sbavato</v>
          </cell>
          <cell r="F1719" t="str">
            <v>Základní profil 50 (h-Profil před ostění), zvláštní délka, bez těsnění, vrtaný, bez otřepů</v>
          </cell>
          <cell r="G1719" t="str">
            <v>Profil podstawowy 50 (profil H v. d. L. ), długość specjalna bez uszczelnienia, nawiercony i okrawany</v>
          </cell>
          <cell r="H1719" t="str">
            <v>H-profil 50, egyedi hosszméret, tömítés nélkül, furatolva és sorjázva</v>
          </cell>
          <cell r="I1719" t="str">
            <v>Základný profil 50 (H-profil pred ostením), neštandardná dĺžka, bez tesnenia, navŕtaný a odhrotovaný</v>
          </cell>
          <cell r="J1719" t="str">
            <v>Basisprofiel 50 (H-profiel op de dag) Aangepaste lengte excl. afdichting, geboord en afgebraamd</v>
          </cell>
          <cell r="K1719" t="str">
            <v>Osnovni profil 50 (H-profil pred špaleto) Posebna dolžina brez tesnila, z izvrtinami in posnetimi robovi</v>
          </cell>
          <cell r="L1719" t="str">
            <v>Grundprofil 50 (H-Profil framför öppning) Speciallängd exkl. tätning, borrad och avgradad</v>
          </cell>
          <cell r="M1719" t="str">
            <v>Grundprofil 50 (H-profil foran pladeunderside) Speciallængde ekskl. tætning, forboret og afgratet</v>
          </cell>
          <cell r="N1719" t="str">
            <v>Grunnprofil50 (H-profil f.å.) Spesiallengde ekskl. tetning, boret og avgradet</v>
          </cell>
          <cell r="O1719" t="str">
            <v>Osnovni profil 50 (H profil ispred otvora) posebna duljina bez brtve, bušen i s obrađenim rubovima</v>
          </cell>
          <cell r="P1719" t="str">
            <v>Grundprofil 50 (H-Profil v.d.L.) Sonderlänge exkl. Dichtung, (Stangenware)</v>
          </cell>
        </row>
        <row r="1720">
          <cell r="A1720">
            <v>1719</v>
          </cell>
          <cell r="B1720" t="str">
            <v>Grundprofil 50 (H-Profil v.d.L.) Stangenware exkl. Dichtung, gebohrt und entgratet</v>
          </cell>
          <cell r="C1720" t="str">
            <v>Base profile 50 (H profile in front of soffit) Ready-made excl. seal, drilled and deburred</v>
          </cell>
          <cell r="D1720" t="str">
            <v>profil en applique 50 (profil en h monté en applique), profilés, fourni sans joint, percé et ébavuré</v>
          </cell>
          <cell r="E1720" t="str">
            <v>montante per parete 50 (profilo ad H dav. apert.) profilati in barre esclusa guarnizione, forato e sbavato</v>
          </cell>
          <cell r="F1720" t="str">
            <v>Základní profil 50 (h-Profil před ostění), tyčové zboží, bez těsnění, vrtaný, bez otřepů</v>
          </cell>
          <cell r="G1720" t="str">
            <v>Profil podstawowy 50 (profil H v. d. L. ), długość sztaby bez uszczelnienia, nawiercony i okrawany</v>
          </cell>
          <cell r="H1720" t="str">
            <v>H-profil 50, szálban, tömítés nélkül, furatolva és sorjázva</v>
          </cell>
          <cell r="I1720" t="str">
            <v>Základný profil 50 (H-profil pred ostením), tyčový tovar, bez tesnenia, navŕtaný a odhrotovaný</v>
          </cell>
          <cell r="J1720" t="str">
            <v>Basisprofiel 50 (H-profiel op de dag) Standaardlengte excl. afdichting, geboord en afgebraamd</v>
          </cell>
          <cell r="K1720" t="str">
            <v>Osnovni profil 50 (H-profil pred špaleto) V palicah, brez tesnila, z izvrtinami in posnetimi robovi</v>
          </cell>
          <cell r="L1720" t="str">
            <v>Grundprofil 50 (H-Profil framför öppning) Standardlängd exkl. tätning, borrad och avgradad</v>
          </cell>
          <cell r="M1720" t="str">
            <v>Grundprofil 50 (H-profil foran pladeunderside) Afskårne længder ekskl. tætning, forboret og afgratet</v>
          </cell>
          <cell r="N1720" t="str">
            <v>Grunnprofil 50 (H-profil f.å.) Stangvare ekskl. tetning, boret og avgradet</v>
          </cell>
          <cell r="O1720" t="str">
            <v>Osnovni profil 50 (H profil ispred otvora) šipka bez brtve, bušen i s obrađenim rubovima</v>
          </cell>
          <cell r="P1720" t="str">
            <v>Grundprofil 50 (H-Profil v.d.L.) Stangenware exkl. Dichtung, gebohrt und entgratet</v>
          </cell>
        </row>
        <row r="1721">
          <cell r="A1721">
            <v>1720</v>
          </cell>
          <cell r="B1721" t="str">
            <v>Grundprofil 80 (H-Profil v.d.L.) exkl. Dichtung, gebohrt und entgratet</v>
          </cell>
          <cell r="C1721" t="str">
            <v>Base profile 80 (H profile in front of soffit) excl. seal, drilled and deburred</v>
          </cell>
          <cell r="D1721" t="str">
            <v>profil en applique 80 (profil en h monté en applique), fourni sans joint, percé et ébavuré</v>
          </cell>
          <cell r="E1721" t="str">
            <v>montante per parete 80 (profilo ad H dav. apert.) esclusa guarnizione, forate e sbavato</v>
          </cell>
          <cell r="F1721" t="str">
            <v>Základní profil 80 (h-Profil před ostění), bez těsnění, vrtaný, bez otřepů</v>
          </cell>
          <cell r="G1721" t="str">
            <v>Profil podstawowy 80 (profil H v. d. L. ) bez uszczelnienia, nawiercony i okrawany</v>
          </cell>
          <cell r="H1721" t="str">
            <v>H-profil 80, tömítés nélkül, furatolva és sorjázva</v>
          </cell>
          <cell r="I1721" t="str">
            <v>Základný profil 80 (H-profil pred ostením) bez tesnenia, navŕtaný a odhrotovaný</v>
          </cell>
          <cell r="J1721" t="str">
            <v>Basisprofiel 80 (H-profiel op de dag) excl. afdichting, geboord en afgebraamd</v>
          </cell>
          <cell r="K1721" t="str">
            <v>Osnovni profil 80 (H-profil pred špaleto) brez tesnila, z izvrtinami in posnetimi robovi</v>
          </cell>
          <cell r="L1721" t="str">
            <v>Grundprofil 80 (H-profil framför öppning) exkl. tätning, borrad och avgradad</v>
          </cell>
          <cell r="M1721" t="str">
            <v>Grundprofil 80 (H-profil foran pladeunderside) ekskl. tætning, forboret og afgratet</v>
          </cell>
          <cell r="N1721" t="str">
            <v>Grunnprofil 80 (H-profil f.å.) ekskl. tetning, boret og avgradet</v>
          </cell>
          <cell r="O1721" t="str">
            <v>Osnovni profil 80 (H profil ispred otvora) bez brtve, bušen i s obrađenim rubovima</v>
          </cell>
          <cell r="P1721" t="str">
            <v>Grundprofil 80 (H-Profil v.d.L.) exkl. Dichtung, gebohrt und entgratet</v>
          </cell>
        </row>
        <row r="1722">
          <cell r="A1722">
            <v>1721</v>
          </cell>
          <cell r="B1722" t="str">
            <v>Grundprofil 80 (H-Profil v.d.L.) Sonderlänge exkl. Dichtung, (Stangenware)</v>
          </cell>
          <cell r="C1722" t="str">
            <v>Base profile 80 (H profile in front of soffit) Special length excl. seal, drilled and deburred</v>
          </cell>
          <cell r="D1722" t="str">
            <v>profil en applique 80 (profil en h monté en applique), longueur personnalisée, fourni sans joint, percé et ébavuré</v>
          </cell>
          <cell r="E1722" t="str">
            <v>montante per parete 80 (profilo ad H dav. apert.) lunghezza fuori standard esclusa guarnizione, forate e sbavato</v>
          </cell>
          <cell r="F1722" t="str">
            <v>Základní profil 80 (h-Profil před ostění), zvláštní délka, bez těsnění, vrtaný, bez otřepů</v>
          </cell>
          <cell r="G1722" t="str">
            <v>Profil podstawowy 80 (profil H v. d. L. ), długość specjalna bez uszczelnienia, nawiercony i okrawany</v>
          </cell>
          <cell r="H1722" t="str">
            <v>H-profil 80, egyedi hosszméret, tömítés nélkül, furatolva és sorjázva</v>
          </cell>
          <cell r="I1722" t="str">
            <v>Základný profil 80 (H-profil pred ostením), neštandardná dĺžka, bez tesnenia, navŕtaný a odhrotovaný</v>
          </cell>
          <cell r="J1722" t="str">
            <v>Basisprofiel 80 (H-profiel op de dag) Aangepaste lengte excl. afdichting, geboord en afgebraamd</v>
          </cell>
          <cell r="K1722" t="str">
            <v>Osnovni profil 80 (H-profil pred špaleto) Posebna dolžina brez tesnila, z izvrtinami in posnetimi robovi</v>
          </cell>
          <cell r="L1722" t="str">
            <v>Grundprofil 80 (H-Profil framför öppning) Speciallängd exkl. tätning, borrad och avgradad</v>
          </cell>
          <cell r="M1722" t="str">
            <v>Grundprofil 80 (H-profil foran pladeunderside) Speciallængde ekskl. tætning, forboret og afgratet</v>
          </cell>
          <cell r="N1722" t="str">
            <v>Grunnprofil 80 (H-profil f.å.) Spesiallengde ekskl. tetning, boret og avgradet</v>
          </cell>
          <cell r="O1722" t="str">
            <v>Osnovni profil 80 (H profil ispred otvora) posebna duljina bez brtve, bušen i s obrađenim rubovima</v>
          </cell>
          <cell r="P1722" t="str">
            <v>Grundprofil 80 (H-Profil v.d.L.) Sonderlänge exkl. Dichtung, (Stangenware)</v>
          </cell>
        </row>
        <row r="1723">
          <cell r="A1723">
            <v>1722</v>
          </cell>
          <cell r="B1723" t="str">
            <v>Grundprofil 80 (H-Profil v.d.L.) Stangenware exkl. Dichtung, gebohrt und entgratet</v>
          </cell>
          <cell r="C1723" t="str">
            <v>Base profile 80 (H profile in front of soffit) Ready-made excl. seal, drilled and deburred</v>
          </cell>
          <cell r="D1723" t="str">
            <v>profil en applique 80 (profil en h monté en applique), profilés, fourni sans joint, percé et ébavuré</v>
          </cell>
          <cell r="E1723" t="str">
            <v>montante per parete 80 (profilo ad H dav. apert.) profilati in barre esclusa guarnizione, forate e sbavato</v>
          </cell>
          <cell r="F1723" t="str">
            <v>Základní profil 80 (h-Profil před ostění), tyčové zboží, bez těsnění, vrtaný, bez otřepů</v>
          </cell>
          <cell r="G1723" t="str">
            <v>Profil podstawowy 80 (profil H v. d. L. ), długość sztaby bez uszczelnienia, nawiercony i okrawany</v>
          </cell>
          <cell r="H1723" t="str">
            <v>H-profil 80, szálban, tömítés nélkül, furatolva és sorjázva</v>
          </cell>
          <cell r="I1723" t="str">
            <v>Základný profil 80 (H-profil pred ostením), tyčový tovar, bez tesnenia, navŕtaný a odhrotovaný</v>
          </cell>
          <cell r="J1723" t="str">
            <v>Basisprofiel 80 (H-profiel op de dag) Standaardlengte excl. afdichting, geboord en afgebraamd</v>
          </cell>
          <cell r="K1723" t="str">
            <v>Osnovni profil 80 (H-profil pred špaleto) V palicah, brez tesnila, z izvrtinami in posnetimi robovi</v>
          </cell>
          <cell r="L1723" t="str">
            <v>Grundprofil 80 (H-Profil framför öppning) Standardlängd exkl. tätning, borrad och avgradad</v>
          </cell>
          <cell r="M1723" t="str">
            <v>Grundprofil 80 (H-profil foran pladeunderside) Afskårne længder ekskl. tætning, forboret og afgratet</v>
          </cell>
          <cell r="N1723" t="str">
            <v>Grunnprofil 80 (H-profil f.å.) Stangvare ekskl. tetning, boret og avgradet</v>
          </cell>
          <cell r="O1723" t="str">
            <v>Osnovni profil 80 (H profil ispred otvora) šipka bez brtve, bušen i s obrađenim rubovima</v>
          </cell>
          <cell r="P1723" t="str">
            <v>Grundprofil 80 (H-Profil v.d.L.) Stangenware exkl. Dichtung, gebohrt und entgratet</v>
          </cell>
        </row>
        <row r="1724">
          <cell r="A1724">
            <v>1723</v>
          </cell>
          <cell r="B1724" t="str">
            <v>Grundprofildichtung</v>
          </cell>
          <cell r="C1724" t="str">
            <v>Base profile seal</v>
          </cell>
          <cell r="D1724" t="str">
            <v>joint de profil en applique</v>
          </cell>
          <cell r="E1724" t="str">
            <v>guarnizione per montante</v>
          </cell>
          <cell r="F1724" t="str">
            <v>Těsnění do základního profilu</v>
          </cell>
          <cell r="G1724" t="str">
            <v>Uszczelka profilu podstawowego</v>
          </cell>
          <cell r="H1724" t="str">
            <v>H-profil tömítés</v>
          </cell>
          <cell r="I1724" t="str">
            <v>Tesnenie základného profilu</v>
          </cell>
          <cell r="J1724" t="str">
            <v>Basisprofielafdichting</v>
          </cell>
          <cell r="K1724" t="str">
            <v>Tesnilo za osnovni profil</v>
          </cell>
          <cell r="L1724" t="str">
            <v>Grundprofiltätning</v>
          </cell>
          <cell r="M1724" t="str">
            <v>Tætning til grundprofil</v>
          </cell>
          <cell r="N1724" t="str">
            <v>Grunnprofiltetning</v>
          </cell>
          <cell r="O1724" t="str">
            <v>Brtva osnovnog profila</v>
          </cell>
          <cell r="P1724" t="str">
            <v>Grundprofildichtung</v>
          </cell>
        </row>
        <row r="1725">
          <cell r="A1725">
            <v>1724</v>
          </cell>
          <cell r="B1725" t="str">
            <v>Halterung für Dammbalken</v>
          </cell>
          <cell r="C1725" t="str">
            <v>Bracket for stop logs</v>
          </cell>
          <cell r="D1725" t="str">
            <v>console murale pour batardeaux</v>
          </cell>
          <cell r="E1725" t="str">
            <v>staffa di stoccaggio per sponde</v>
          </cell>
          <cell r="F1725" t="str">
            <v>Konzole pro hrázní bloky</v>
          </cell>
          <cell r="G1725" t="str">
            <v>Uchwyt ścienny do belek</v>
          </cell>
          <cell r="H1725" t="str">
            <v>Gátgerenda tartó elem</v>
          </cell>
          <cell r="I1725" t="str">
            <v>Konzolový držiak na hradidlá</v>
          </cell>
          <cell r="J1725" t="str">
            <v>Houder voor Dambalk</v>
          </cell>
          <cell r="K1725" t="str">
            <v>Držalo za zajezitveno lamelo</v>
          </cell>
          <cell r="L1725" t="str">
            <v>Hållare för DÄMMBALK</v>
          </cell>
          <cell r="M1725" t="str">
            <v>Holder til dæmningsbjælker</v>
          </cell>
          <cell r="N1725" t="str">
            <v>Holder for bjelkestengsel</v>
          </cell>
          <cell r="O1725" t="str">
            <v>Nosač za daske brane</v>
          </cell>
          <cell r="P1725" t="str">
            <v>Halterung für Dammbalken</v>
          </cell>
        </row>
        <row r="1726">
          <cell r="A1726">
            <v>1725</v>
          </cell>
          <cell r="B1726" t="str">
            <v>Halterung für Dammbalken Seitenteil</v>
          </cell>
        </row>
        <row r="1727">
          <cell r="A1727">
            <v>1726</v>
          </cell>
          <cell r="B1727" t="str">
            <v>Halterungen Dammbalken:</v>
          </cell>
          <cell r="C1727" t="str">
            <v>Brackets for stop logs:</v>
          </cell>
          <cell r="D1727" t="str">
            <v>Consoles murales pour batardeaux :</v>
          </cell>
          <cell r="E1727" t="str">
            <v>staffe di stoccaggio per sponde:</v>
          </cell>
          <cell r="F1727" t="str">
            <v>Konzole pro hrázní bloky</v>
          </cell>
          <cell r="G1727" t="str">
            <v>Wspornik belki</v>
          </cell>
          <cell r="H1727" t="str">
            <v>Gátgerenda tartó elem:</v>
          </cell>
          <cell r="I1727" t="str">
            <v>Konzolové držiaky na hradidlá:</v>
          </cell>
          <cell r="J1727" t="str">
            <v>Houders voor Dambalk:</v>
          </cell>
          <cell r="K1727" t="str">
            <v>Držalo za zajezitveno lamelo:</v>
          </cell>
          <cell r="L1727" t="str">
            <v>Hållare DÄMMBALK:</v>
          </cell>
          <cell r="M1727" t="str">
            <v>Holdere dæmningsbjælker:</v>
          </cell>
          <cell r="N1727" t="str">
            <v>Holdere bjelkestenglser:</v>
          </cell>
          <cell r="O1727" t="str">
            <v>Nosači dasaka brane:</v>
          </cell>
          <cell r="P1727" t="str">
            <v>Halterungen Dammbalken:</v>
          </cell>
        </row>
        <row r="1728">
          <cell r="A1728">
            <v>1727</v>
          </cell>
          <cell r="B1728" t="str">
            <v>Hebehilfe</v>
          </cell>
          <cell r="C1728" t="str">
            <v>Lifting aid</v>
          </cell>
          <cell r="D1728" t="str">
            <v>levier</v>
          </cell>
          <cell r="E1728" t="str">
            <v>leva</v>
          </cell>
          <cell r="F1728" t="str">
            <v>Zvedací pomůcka</v>
          </cell>
          <cell r="G1728" t="str">
            <v>Podnośnik</v>
          </cell>
          <cell r="H1728" t="str">
            <v>Emelőkar</v>
          </cell>
          <cell r="I1728" t="str">
            <v>Pomôcka na zdvíhanie</v>
          </cell>
          <cell r="J1728" t="str">
            <v>Hijshulp</v>
          </cell>
          <cell r="K1728" t="str">
            <v>Pripomoček za dviganje</v>
          </cell>
          <cell r="L1728" t="str">
            <v>Lyfthjälpmedel</v>
          </cell>
          <cell r="M1728" t="str">
            <v>Løfteassistance</v>
          </cell>
          <cell r="N1728" t="str">
            <v>Løftehjelp</v>
          </cell>
          <cell r="O1728" t="str">
            <v>Pomagalo za dizanje</v>
          </cell>
          <cell r="P1728" t="str">
            <v>Hebehilfe</v>
          </cell>
        </row>
        <row r="1729">
          <cell r="A1729">
            <v>1728</v>
          </cell>
          <cell r="B1729" t="str">
            <v>Hinweis: Preisgültigkeit 1 Monat; Lieferzeit auf Anfrage; kein Montagematerial enthalten</v>
          </cell>
          <cell r="C1729" t="str">
            <v>conditions: price validity 1 month, Lead time on request, no fixing material included.</v>
          </cell>
          <cell r="P1729" t="str">
            <v>Hinweis: Preisgültigkeit 1 Monat; Lieferzeit auf Anfrage; kein Montagematerial enthalten</v>
          </cell>
        </row>
        <row r="1730">
          <cell r="A1730">
            <v>1729</v>
          </cell>
          <cell r="B1730" t="str">
            <v>Hochwasser-schutzsystemes und möglicher fehlerhafter Eingabe der Berechnungsgrundlagen nur unverbindliche Empfehlungen darstellen.</v>
          </cell>
          <cell r="C1730" t="str">
            <v>flood protection system and the possibility of calculations being based on data that was entered incorrectly, they can only constitute non-binding recommendations.</v>
          </cell>
          <cell r="D1730" t="str">
            <v>Cet outil a été conçu par PREFA pour aider les spécialistes, mais ne les dispense pas de l’obligation de vérifier la conformité des résultats au cas par cas.</v>
          </cell>
          <cell r="E1730" t="str">
            <v xml:space="preserve"> i risultati del calcolo possono essere letti solamente raccomandazioni indicative.</v>
          </cell>
          <cell r="F1730" t="str">
            <v>protipovodňového systému a možného chybného zadání považovány pouze za nezávazná doporučení.</v>
          </cell>
          <cell r="G1730" t="str">
            <v>System ochrony przeciwpowodziowej i ewentualne błędne wprowadzenie podstaw obliczeniowych są tylko niewiążącymi zaleceniami.</v>
          </cell>
          <cell r="H1730" t="str">
            <v xml:space="preserve">és a lehetséges adatbeviteli hibák következtében felelősséget nem vállalunk. </v>
          </cell>
          <cell r="I1730" t="str">
            <v>protipovodňového systému a na možné chybné zadanie, považovať len za nezáväzné odporúčania.</v>
          </cell>
          <cell r="J1730" t="str">
            <v>systeem en vanwege eventueel verkeerd ingevoerde gegevens slechts als vrijblijvende aanbeveling.</v>
          </cell>
          <cell r="K1730" t="str">
            <v>sistema protipoplavne zaščite in možnega napačnega vnosa podatkov za izračun predstavljajo le neobvezujoča priporočila.</v>
          </cell>
          <cell r="L1730" t="str">
            <v>PREFA-högvattenskyddssystem individuella konstruktionsdetaljer, och eventuellt felaktig inmatning av beräkningsgrundlagen, bara utgöra icke-bindande rekommendationer.</v>
          </cell>
          <cell r="M1730" t="str">
            <v>for hvert højvandsbeskyttelsessystem og eventuel fejlagtig indtastning af beregningsgrundlaget kun opfattes som ikke-bindende anbefalinger.</v>
          </cell>
          <cell r="N1730" t="str">
            <v>flombeskyttelsessystem og muligheten for feil inntasting av beregningsgrunnlaget, kun gi uforpliktende anbefalinger.</v>
          </cell>
          <cell r="O1730" t="str">
            <v>sustava za zaštitu od poplave i mogućeg pogrešnog unosa osnova za proračun, predstavljati samo neobvezujuće preporuke.</v>
          </cell>
          <cell r="P1730" t="str">
            <v>Hochwasser-schutzsystemes und möglicher fehlerhafter Eingabe der Berechnungsgrundlagen nur unverbindliche Empfehlungen darstellen.</v>
          </cell>
        </row>
        <row r="1731">
          <cell r="A1731">
            <v>1730</v>
          </cell>
          <cell r="B1731" t="str">
            <v>Hydrodynamisch (HD) &amp; Hydrostatisch (HS)</v>
          </cell>
          <cell r="C1731" t="str">
            <v>Hydrodynamic (HD) &amp; hydrostatic (HS)</v>
          </cell>
          <cell r="D1731" t="str">
            <v>Hydrodynamique (HD) et hydrostatique (HS)</v>
          </cell>
          <cell r="E1731" t="str">
            <v>Idrodinamica (HD) &amp; Idrostatica (HS)</v>
          </cell>
          <cell r="F1731" t="str">
            <v>Hydrodynamický (HD) &amp; Hydrostatický (HS)</v>
          </cell>
          <cell r="H1731" t="str">
            <v>Hidrodinamikai (HD) &amp; hidrosztatikai (HS)</v>
          </cell>
          <cell r="I1731" t="str">
            <v>Hydrodynamický (HD) a hydrostatický (HS)</v>
          </cell>
          <cell r="J1731" t="str">
            <v>Hydrodynamisch (HD) en hydrostatisch (HS)</v>
          </cell>
          <cell r="K1731" t="str">
            <v>Hidrodinamično (HD) in hidrostatično (HS)</v>
          </cell>
          <cell r="L1731" t="str">
            <v>Hydrodynamisk (HD) och hydrostatisk (HS)</v>
          </cell>
          <cell r="M1731" t="str">
            <v>Hydrodynamisk (HD) &amp; hydrostatisk (HS)</v>
          </cell>
          <cell r="N1731" t="str">
            <v>Hydrodynamisk (HD) og hydrostatisk (HS)</v>
          </cell>
          <cell r="O1731" t="str">
            <v>Hidrodinamički (HD) i hidrostatski (HS)</v>
          </cell>
          <cell r="P1731" t="str">
            <v>Hydrodynamisch (HD) &amp; Hydrostatisch (HS)</v>
          </cell>
        </row>
        <row r="1732">
          <cell r="A1732">
            <v>1731</v>
          </cell>
          <cell r="B1732" t="str">
            <v>Hydrodynamische Einwirkung</v>
          </cell>
          <cell r="C1732" t="str">
            <v>Hydrodynamic effects</v>
          </cell>
          <cell r="D1732" t="str">
            <v>action hydrodynamique</v>
          </cell>
          <cell r="E1732" t="str">
            <v>azione idrodinamica</v>
          </cell>
          <cell r="F1732" t="str">
            <v>hydrodynamické působení</v>
          </cell>
          <cell r="G1732" t="str">
            <v>Oddziaływanie hydrodynamiczne </v>
          </cell>
          <cell r="H1732" t="str">
            <v>Hidrodinamikai hatás</v>
          </cell>
          <cell r="I1732" t="str">
            <v>Hydrodynamické pôsobenie</v>
          </cell>
          <cell r="J1732" t="str">
            <v>Hydrodynamische inwerking</v>
          </cell>
          <cell r="K1732" t="str">
            <v>hidrodinamični vpliv,</v>
          </cell>
          <cell r="L1732" t="str">
            <v>Hydrodynamisk verkan</v>
          </cell>
          <cell r="M1732" t="str">
            <v>Hydrodynamisk påvirkning</v>
          </cell>
          <cell r="N1732" t="str">
            <v>Hydrodynamisk påvirkning</v>
          </cell>
          <cell r="O1732" t="str">
            <v>Hidrodinamičko djelovanje</v>
          </cell>
          <cell r="P1732" t="str">
            <v>Hydrodynamische Einwirkung</v>
          </cell>
        </row>
        <row r="1733">
          <cell r="A1733">
            <v>1732</v>
          </cell>
          <cell r="B1733" t="str">
            <v>Hydrodynamischer Druck am Balken:</v>
          </cell>
          <cell r="C1733" t="str">
            <v>Hydrodynamic pressure on panel:</v>
          </cell>
          <cell r="D1733" t="str">
            <v>Pression hydrodynamique exercée sur le batardeau :</v>
          </cell>
          <cell r="E1733" t="str">
            <v>Carico idrodinamico sulle sponde:</v>
          </cell>
          <cell r="F1733" t="str">
            <v>Hydrodynamický tlak na hrázní bloky:</v>
          </cell>
          <cell r="H1733" t="str">
            <v>Hidrodinamikai nyomás a gerendán:</v>
          </cell>
          <cell r="I1733" t="str">
            <v>Hydrodynamický tlak na hradidlá:</v>
          </cell>
          <cell r="J1733" t="str">
            <v>Hydrodynamische druk op de balk:</v>
          </cell>
          <cell r="K1733" t="str">
            <v>Hidrodinamični tlak na prečniku:</v>
          </cell>
          <cell r="L1733" t="str">
            <v>Hydrodynamiskt tryck på bjälksätt:</v>
          </cell>
          <cell r="M1733" t="str">
            <v>Hydrodynamisk tryk på bjælke:</v>
          </cell>
          <cell r="N1733" t="str">
            <v>Hydrodynamisk trykk på bjelken:</v>
          </cell>
          <cell r="O1733" t="str">
            <v>Hidrodinamički tlak na daski:</v>
          </cell>
          <cell r="P1733" t="str">
            <v>Hydrodynamischer Druck am Balken:</v>
          </cell>
        </row>
        <row r="1734">
          <cell r="A1734">
            <v>1733</v>
          </cell>
          <cell r="B1734" t="str">
            <v>Hydrodynamischer Druck am Steher:</v>
          </cell>
          <cell r="C1734" t="str">
            <v>Hydrodynamic pressure on column:</v>
          </cell>
          <cell r="D1734" t="str">
            <v>Pression hydrodynamique exercée sur le poteau :</v>
          </cell>
          <cell r="E1734" t="str">
            <v>Carico idrodinamico sui montanti:</v>
          </cell>
          <cell r="F1734" t="str">
            <v>Hydrodynamický tlak na sloupky:</v>
          </cell>
          <cell r="H1734" t="str">
            <v>Hidrodinamikai nyomás az oszlopon:</v>
          </cell>
          <cell r="I1734" t="str">
            <v>Hydrodynamický tlak na stĺpy:</v>
          </cell>
          <cell r="J1734" t="str">
            <v>Hydrodynamische druk op de pijler:</v>
          </cell>
          <cell r="K1734" t="str">
            <v>Hidrodinamični tlak na nosilcu:</v>
          </cell>
          <cell r="L1734" t="str">
            <v>Hydrodynamiskt tryck på påle:</v>
          </cell>
          <cell r="M1734" t="str">
            <v>Hydrodynamisk tryk på pæl:</v>
          </cell>
          <cell r="N1734" t="str">
            <v>Hydrodynamisk trykk på bukken:</v>
          </cell>
          <cell r="O1734" t="str">
            <v>Hidrodinamički tlak na stupu:</v>
          </cell>
          <cell r="P1734" t="str">
            <v>Hydrodynamischer Druck am Steher:</v>
          </cell>
        </row>
        <row r="1735">
          <cell r="A1735">
            <v>1734</v>
          </cell>
          <cell r="B1735" t="str">
            <v>Hydrostatisch &amp; -dynamisch</v>
          </cell>
          <cell r="C1735" t="str">
            <v>Hydrostatic &amp; dynamic</v>
          </cell>
          <cell r="D1735" t="str">
            <v>Hydrostatique et hydrodynamique</v>
          </cell>
          <cell r="E1735" t="str">
            <v>idrostatico e idrodinamico</v>
          </cell>
          <cell r="F1735" t="str">
            <v>Hydrostatický &amp; - dynamický</v>
          </cell>
          <cell r="G1735" t="str">
            <v>hydrostatyczny &amp; -dynamiczny</v>
          </cell>
          <cell r="H1735" t="str">
            <v>Hidrosztatikai és dinamikus</v>
          </cell>
          <cell r="I1735" t="str">
            <v>Hydrostatický a hydrodynamický</v>
          </cell>
          <cell r="J1735" t="str">
            <v>Hydrostatisch en -dynamisch</v>
          </cell>
          <cell r="K1735" t="str">
            <v>Hidrostatično in dinamično</v>
          </cell>
          <cell r="L1735" t="str">
            <v>Hydrostatisk och -dynamisk</v>
          </cell>
          <cell r="M1735" t="str">
            <v>Hydrostatisk og dynamisk</v>
          </cell>
          <cell r="N1735" t="str">
            <v>Hydrostatisk og -dynamisk</v>
          </cell>
          <cell r="O1735" t="str">
            <v>Hidrostatski i hidrodinamički</v>
          </cell>
          <cell r="P1735" t="str">
            <v>Hydrostatisch &amp; -dynamisch</v>
          </cell>
        </row>
        <row r="1736">
          <cell r="A1736">
            <v>1735</v>
          </cell>
          <cell r="B1736" t="str">
            <v>Hydrostatische Einwirkung</v>
          </cell>
          <cell r="C1736" t="str">
            <v>Hydrostatic effects</v>
          </cell>
          <cell r="D1736" t="str">
            <v>action hydrostatique</v>
          </cell>
          <cell r="E1736" t="str">
            <v>azione idrostatica</v>
          </cell>
          <cell r="F1736" t="str">
            <v>hydrostatické působení</v>
          </cell>
          <cell r="G1736" t="str">
            <v>Oddziaływanie hydrostatyczne </v>
          </cell>
          <cell r="H1736" t="str">
            <v>Hidrosztatikai hatás</v>
          </cell>
          <cell r="I1736" t="str">
            <v>Hydrostatické pôsobenie</v>
          </cell>
          <cell r="J1736" t="str">
            <v>Hydrostatische inwerking</v>
          </cell>
          <cell r="K1736" t="str">
            <v>hidrostatični vpliv,</v>
          </cell>
          <cell r="L1736" t="str">
            <v>Hydrostatisk verkan</v>
          </cell>
          <cell r="M1736" t="str">
            <v>Hydrostatisk påvirkning</v>
          </cell>
          <cell r="N1736" t="str">
            <v>Hydrostatisk påvirkning</v>
          </cell>
          <cell r="O1736" t="str">
            <v>Hidrostatsko djelovanje</v>
          </cell>
          <cell r="P1736" t="str">
            <v>Hydrostatische Einwirkung</v>
          </cell>
        </row>
        <row r="1737">
          <cell r="A1737">
            <v>1736</v>
          </cell>
          <cell r="B1737" t="str">
            <v>Hydrostatischer + Hydrodynamischer Druck am Balken:</v>
          </cell>
          <cell r="C1737" t="str">
            <v>Hydrostatic + hydrodynamic pressure on panel:</v>
          </cell>
          <cell r="D1737" t="str">
            <v>Pressions hydrostatique et hydrodynamique exercées sur le batardeau :</v>
          </cell>
          <cell r="E1737" t="str">
            <v>Carico idrostatico + idrodinamico sulle sponde:</v>
          </cell>
          <cell r="F1737" t="str">
            <v>Hydrostatický + hydrodynamický tlak na hrázní bloky:</v>
          </cell>
          <cell r="H1737" t="str">
            <v>Hidrosztatikai és hidrodinamikai nyomás a gerendán:</v>
          </cell>
          <cell r="I1737" t="str">
            <v>Hydrostatický + hydrodynamický tlak na hradidlá:</v>
          </cell>
          <cell r="J1737" t="str">
            <v>Hydrostatische en hydrodynamische druk op de balk:</v>
          </cell>
          <cell r="K1737" t="str">
            <v>Hidrostatični + hidrodinamični tlak na prečniku:</v>
          </cell>
          <cell r="L1737" t="str">
            <v>Hydrostatiskt + hydrodynamiskt tryck på bjälksätt:</v>
          </cell>
          <cell r="M1737" t="str">
            <v>Hydrostatisk + hydrodynamisk tryk på bjælke:</v>
          </cell>
          <cell r="N1737" t="str">
            <v>Hydrostatisk og hydrodynamisk trykk på bjelken:</v>
          </cell>
          <cell r="O1737" t="str">
            <v>Hidrostatski + hidrodinamički tlak na daski:</v>
          </cell>
          <cell r="P1737" t="str">
            <v>Hydrostatischer + Hydrodynamischer Druck am Balken:</v>
          </cell>
        </row>
        <row r="1738">
          <cell r="A1738">
            <v>1737</v>
          </cell>
          <cell r="B1738" t="str">
            <v>Hydrostatischer Druck am Balken:</v>
          </cell>
          <cell r="C1738" t="str">
            <v>Hydrostatic pressure on panel:</v>
          </cell>
          <cell r="D1738" t="str">
            <v>Pression hydrostatique exercée sur le batardeau :</v>
          </cell>
          <cell r="E1738" t="str">
            <v>Carico idrostatico sulle sponde</v>
          </cell>
          <cell r="F1738" t="str">
            <v>Hydrostatický tlak na hrázní bloky:</v>
          </cell>
          <cell r="H1738" t="str">
            <v>Hidrosztatikai nyomás a gerendán:</v>
          </cell>
          <cell r="I1738" t="str">
            <v>Hydrostatický tlak na hradidlá:</v>
          </cell>
          <cell r="J1738" t="str">
            <v>Hydrostatische druk op de balk:</v>
          </cell>
          <cell r="K1738" t="str">
            <v>Hidrostatični tlak na prečniku:</v>
          </cell>
          <cell r="L1738" t="str">
            <v>Hydrostatiskt tryck på bjälksätt:</v>
          </cell>
          <cell r="M1738" t="str">
            <v>Hydrostatisk tryk på bjælke:</v>
          </cell>
          <cell r="N1738" t="str">
            <v>Hydrostatisk trykk på bjelken:</v>
          </cell>
          <cell r="O1738" t="str">
            <v>Hidrostatski tlak na daski:</v>
          </cell>
          <cell r="P1738" t="str">
            <v>Hydrostatischer Druck am Balken:</v>
          </cell>
        </row>
        <row r="1739">
          <cell r="A1739">
            <v>1738</v>
          </cell>
          <cell r="B1739" t="str">
            <v>Hydrostatischer Druck am Steher:</v>
          </cell>
          <cell r="C1739" t="str">
            <v>Hydrostatic pressure on column:</v>
          </cell>
          <cell r="D1739" t="str">
            <v>Pression hydrostatique exercée sur le poteau :</v>
          </cell>
          <cell r="E1739" t="str">
            <v>Carico idrostatico sui montanti:</v>
          </cell>
          <cell r="F1739" t="str">
            <v>Hydrostatický tlak na sloupky:</v>
          </cell>
          <cell r="H1739" t="str">
            <v>Hidrosztatikai nyomás a z oszlopon:</v>
          </cell>
          <cell r="I1739" t="str">
            <v>Hydrostatický tlak na stĺpy:</v>
          </cell>
          <cell r="J1739" t="str">
            <v>Hydrostatische druk op de pijler:</v>
          </cell>
          <cell r="K1739" t="str">
            <v>Hidrostatični tlak na nosilcu:</v>
          </cell>
          <cell r="L1739" t="str">
            <v>Hydrostatiskt tryck på påle:</v>
          </cell>
          <cell r="M1739" t="str">
            <v>Hydrostatisk tryk på pæl:</v>
          </cell>
          <cell r="N1739" t="str">
            <v>Hydrostatisk trykk på bukken:</v>
          </cell>
          <cell r="O1739" t="str">
            <v>Hidrostatski tlak na stupu:</v>
          </cell>
          <cell r="P1739" t="str">
            <v>Hydrostatischer Druck am Steher:</v>
          </cell>
        </row>
        <row r="1740">
          <cell r="A1740">
            <v>1739</v>
          </cell>
          <cell r="B1740" t="str">
            <v>In der Leibung</v>
          </cell>
          <cell r="C1740" t="str">
            <v>In the soffit</v>
          </cell>
          <cell r="D1740" t="str">
            <v>Dans l’embrasure</v>
          </cell>
          <cell r="E1740" t="str">
            <v>Incassato nell'intradosso</v>
          </cell>
          <cell r="F1740" t="str">
            <v>V ostění</v>
          </cell>
          <cell r="G1740" t="str">
            <v>w ścianie</v>
          </cell>
          <cell r="H1740" t="str">
            <v>Síkban</v>
          </cell>
          <cell r="I1740" t="str">
            <v>V ostení</v>
          </cell>
          <cell r="J1740" t="str">
            <v>In de dag</v>
          </cell>
          <cell r="K1740" t="str">
            <v>V špaleti</v>
          </cell>
          <cell r="L1740" t="str">
            <v>Öppning invändigt</v>
          </cell>
          <cell r="M1740" t="str">
            <v>I pladeunderside</v>
          </cell>
          <cell r="N1740" t="str">
            <v>I åpningen</v>
          </cell>
          <cell r="O1740" t="str">
            <v>U otvoru</v>
          </cell>
          <cell r="P1740" t="str">
            <v>In der Leibung</v>
          </cell>
        </row>
        <row r="1741">
          <cell r="A1741">
            <v>1740</v>
          </cell>
          <cell r="B1741" t="str">
            <v>inkl. MwSt.</v>
          </cell>
          <cell r="C1741" t="str">
            <v>inkl. MwSt.</v>
          </cell>
          <cell r="D1741" t="str">
            <v>inkl. MwSt.</v>
          </cell>
          <cell r="E1741" t="str">
            <v>inkl. MwSt.</v>
          </cell>
          <cell r="F1741" t="str">
            <v>inkl. MwSt.</v>
          </cell>
          <cell r="G1741" t="str">
            <v>inkl. MwSt.</v>
          </cell>
          <cell r="H1741" t="str">
            <v>ÁFÁval</v>
          </cell>
          <cell r="I1741" t="str">
            <v>inkl. MwSt.</v>
          </cell>
          <cell r="J1741" t="str">
            <v>inkl. MwSt.</v>
          </cell>
          <cell r="K1741" t="str">
            <v>inkl. MwSt.</v>
          </cell>
          <cell r="L1741" t="str">
            <v>inkl. MwSt.</v>
          </cell>
          <cell r="M1741" t="str">
            <v>inkl. MwSt.</v>
          </cell>
          <cell r="N1741" t="str">
            <v>inkl. MwSt.</v>
          </cell>
          <cell r="O1741" t="str">
            <v>inkl. MwSt.</v>
          </cell>
          <cell r="P1741" t="str">
            <v>inkl. MwSt.</v>
          </cell>
        </row>
        <row r="1742">
          <cell r="A1742">
            <v>1741</v>
          </cell>
          <cell r="B1742" t="str">
            <v>KALKULATION</v>
          </cell>
          <cell r="C1742" t="str">
            <v>ESTIMATE</v>
          </cell>
          <cell r="D1742" t="str">
            <v>CALCUL</v>
          </cell>
          <cell r="E1742" t="str">
            <v>DIMENSIONAMENTO</v>
          </cell>
          <cell r="F1742" t="str">
            <v>KALKULACE</v>
          </cell>
          <cell r="G1742" t="str">
            <v>KALKULACJA</v>
          </cell>
          <cell r="H1742" t="str">
            <v>SZÁMÍTÁS</v>
          </cell>
          <cell r="I1742" t="str">
            <v>VÝPOČET</v>
          </cell>
          <cell r="J1742" t="str">
            <v>CALCULATIE</v>
          </cell>
          <cell r="K1742" t="str">
            <v>KALKULACIJA</v>
          </cell>
          <cell r="L1742" t="str">
            <v>KALKYLERING</v>
          </cell>
          <cell r="M1742" t="str">
            <v>KALKULATION</v>
          </cell>
          <cell r="N1742" t="str">
            <v>KALKULASJON</v>
          </cell>
          <cell r="O1742" t="str">
            <v>KALKULACIJA</v>
          </cell>
          <cell r="P1742" t="str">
            <v>KALKULATION</v>
          </cell>
        </row>
        <row r="1743">
          <cell r="A1743">
            <v>1742</v>
          </cell>
          <cell r="B1743" t="str">
            <v>keine</v>
          </cell>
          <cell r="C1743" t="str">
            <v>none</v>
          </cell>
          <cell r="D1743" t="str">
            <v>aucun(e)</v>
          </cell>
          <cell r="E1743" t="str">
            <v>nessuna</v>
          </cell>
          <cell r="F1743" t="str">
            <v>žádný</v>
          </cell>
          <cell r="G1743" t="str">
            <v>małe</v>
          </cell>
          <cell r="H1743" t="str">
            <v>nincs</v>
          </cell>
          <cell r="I1743" t="str">
            <v>Žiadny</v>
          </cell>
          <cell r="J1743" t="str">
            <v>Geen</v>
          </cell>
          <cell r="K1743" t="str">
            <v>brez</v>
          </cell>
          <cell r="L1743" t="str">
            <v>ingen</v>
          </cell>
          <cell r="M1743" t="str">
            <v>ingen</v>
          </cell>
          <cell r="N1743" t="str">
            <v>ingen</v>
          </cell>
          <cell r="O1743" t="str">
            <v>nema</v>
          </cell>
          <cell r="P1743" t="str">
            <v>keine</v>
          </cell>
        </row>
        <row r="1744">
          <cell r="A1744">
            <v>1743</v>
          </cell>
          <cell r="B1744" t="str">
            <v>kg/m³</v>
          </cell>
          <cell r="C1744" t="str">
            <v>kg/m³</v>
          </cell>
          <cell r="D1744" t="str">
            <v>kg/m³</v>
          </cell>
          <cell r="E1744" t="str">
            <v>kg/m³</v>
          </cell>
          <cell r="F1744" t="str">
            <v>kg/m³</v>
          </cell>
          <cell r="G1744" t="str">
            <v>kg/m³</v>
          </cell>
          <cell r="H1744" t="str">
            <v>kg/m³</v>
          </cell>
          <cell r="I1744" t="str">
            <v>kg/m³</v>
          </cell>
          <cell r="J1744" t="str">
            <v>kg/m³</v>
          </cell>
          <cell r="K1744" t="str">
            <v>kg/m³</v>
          </cell>
          <cell r="L1744" t="str">
            <v>kg/m³</v>
          </cell>
          <cell r="M1744" t="str">
            <v>kg/m³</v>
          </cell>
          <cell r="N1744" t="str">
            <v>kg/m³</v>
          </cell>
          <cell r="O1744" t="str">
            <v>kg/m³</v>
          </cell>
          <cell r="P1744" t="str">
            <v>kg/m³</v>
          </cell>
        </row>
        <row r="1745">
          <cell r="A1745">
            <v>1744</v>
          </cell>
          <cell r="B1745" t="str">
            <v>kg/Stk</v>
          </cell>
          <cell r="C1745" t="str">
            <v>kg/pcs</v>
          </cell>
          <cell r="D1745" t="str">
            <v>kg/pc.</v>
          </cell>
          <cell r="E1745" t="str">
            <v>kg/pezzo</v>
          </cell>
          <cell r="F1745" t="str">
            <v>kg/ks</v>
          </cell>
          <cell r="G1745" t="str">
            <v>kg/szt.</v>
          </cell>
          <cell r="H1745" t="str">
            <v>kg/db</v>
          </cell>
          <cell r="I1745" t="str">
            <v>kg/ks</v>
          </cell>
          <cell r="J1745" t="str">
            <v>Kg/stuk</v>
          </cell>
          <cell r="K1745" t="str">
            <v>kg/kos</v>
          </cell>
          <cell r="L1745" t="str">
            <v>kg/st.</v>
          </cell>
          <cell r="M1745" t="str">
            <v>Kg/stk.</v>
          </cell>
          <cell r="N1745" t="str">
            <v>kg/stk.</v>
          </cell>
          <cell r="O1745" t="str">
            <v>kg/kom</v>
          </cell>
          <cell r="P1745" t="str">
            <v>kg/Stk</v>
          </cell>
        </row>
        <row r="1746">
          <cell r="A1746">
            <v>1745</v>
          </cell>
          <cell r="B1746" t="str">
            <v>kN/m³</v>
          </cell>
          <cell r="C1746" t="str">
            <v>kN/m³</v>
          </cell>
          <cell r="D1746" t="str">
            <v>kN/m³</v>
          </cell>
          <cell r="E1746" t="str">
            <v>kN/m³</v>
          </cell>
          <cell r="F1746" t="str">
            <v>kN/m³</v>
          </cell>
          <cell r="G1746" t="str">
            <v>kN/m³</v>
          </cell>
          <cell r="H1746" t="str">
            <v>kN/m³</v>
          </cell>
          <cell r="I1746" t="str">
            <v>kN/m³</v>
          </cell>
          <cell r="J1746" t="str">
            <v>kN/m³</v>
          </cell>
          <cell r="K1746" t="str">
            <v>kN/m³</v>
          </cell>
          <cell r="L1746" t="str">
            <v>kN/m³</v>
          </cell>
          <cell r="M1746" t="str">
            <v>kN/m³</v>
          </cell>
          <cell r="N1746" t="str">
            <v>kN/m³</v>
          </cell>
          <cell r="O1746" t="str">
            <v>kN/m³</v>
          </cell>
          <cell r="P1746" t="str">
            <v>kN/m³</v>
          </cell>
        </row>
        <row r="1747">
          <cell r="A1747">
            <v>1746</v>
          </cell>
          <cell r="B1747" t="str">
            <v>Kombination Hydrodynamisch + Hydrostatisch + Treibgut</v>
          </cell>
          <cell r="C1747" t="str">
            <v>Combination of hydrodynamic + hydrostatic + flotsam</v>
          </cell>
          <cell r="D1747" t="str">
            <v>Combinaison hydrodynamique + hydrostatique + débris flottants</v>
          </cell>
          <cell r="E1747" t="str">
            <v>Combinazione Idrodinamica + Idrostatica + detriti</v>
          </cell>
          <cell r="F1747" t="str">
            <v>Kombinace hydrodyn. + hadrostat. + plovoucí předmět</v>
          </cell>
          <cell r="H1747" t="str">
            <v>Hidrodinamikai + hidrosztatikai + uszadék kombinációja</v>
          </cell>
          <cell r="I1747" t="str">
            <v>Kombinácia hydrodynamika + hydrostatika + plávajúci predmet</v>
          </cell>
          <cell r="J1747" t="str">
            <v>Combinatie hydrodynamisch + hydrostatisch + drijfmateriaal</v>
          </cell>
          <cell r="K1747" t="str">
            <v>Kombinacija hidrodinamični tlak + hidrostatični tlak + naplavina</v>
          </cell>
          <cell r="L1747" t="str">
            <v>Kombination hydrostatiskt + hydrodynamiskt + flytande skräp</v>
          </cell>
          <cell r="M1747" t="str">
            <v>Kombination hydrodynamisk + hydrostatisk + drivende genstande</v>
          </cell>
          <cell r="N1747" t="str">
            <v>Kombinasjon hydrodynamisk + hydrostatisk + drivgods</v>
          </cell>
          <cell r="O1747" t="str">
            <v>Kombinacija hidrodinamički + hidrostatski + naplavine</v>
          </cell>
          <cell r="P1747" t="str">
            <v>Kombination Hydrodynamisch + Hydrostatisch + Treibgut</v>
          </cell>
        </row>
        <row r="1748">
          <cell r="A1748">
            <v>1747</v>
          </cell>
          <cell r="B1748" t="str">
            <v>Kombinationsbeiwert:</v>
          </cell>
          <cell r="C1748" t="str">
            <v>Combination coefficient:</v>
          </cell>
          <cell r="D1748" t="str">
            <v>Coefficient de combinaison :</v>
          </cell>
          <cell r="E1748" t="str">
            <v>Kombinationsbeiwert:</v>
          </cell>
          <cell r="F1748" t="str">
            <v>Součinitel kombinace:</v>
          </cell>
          <cell r="H1748" t="str">
            <v>Kombinációs együttható:</v>
          </cell>
          <cell r="I1748" t="str">
            <v>Koeficient kombinácie:</v>
          </cell>
          <cell r="J1748" t="str">
            <v>Combinatiefactor:</v>
          </cell>
          <cell r="K1748" t="str">
            <v>Kombinacijski koeficient:</v>
          </cell>
          <cell r="L1748" t="str">
            <v>Kombinationskoefficient:</v>
          </cell>
          <cell r="M1748" t="str">
            <v>Kombinationskoefficient:</v>
          </cell>
          <cell r="N1748" t="str">
            <v>Kombinasjonsparameter:</v>
          </cell>
          <cell r="O1748" t="str">
            <v>Koeficijent kombinacije:</v>
          </cell>
          <cell r="P1748" t="str">
            <v>Kombinationsbeiwert:</v>
          </cell>
        </row>
        <row r="1749">
          <cell r="A1749">
            <v>1748</v>
          </cell>
          <cell r="B1749" t="str">
            <v>können die Berechnungsergebnisse zufolge der individuellen konstruktiven Besonderheiten jedes</v>
          </cell>
          <cell r="C1749" t="str">
            <v>However, due to the calculation results being based on the individual design features of each</v>
          </cell>
          <cell r="D1749" t="str">
            <v>émises à titre indicatif et sans aucun engagement de la part de PREFA en raison des spécificités de chaque système de protection contre les crues et des éventuelles erreurs de saisie des données servant de base aux calculs.</v>
          </cell>
          <cell r="E1749" t="str">
            <v>date le caratteristiche specifiche di ogni singolo progetto ed un possibile inserimento errato dei  dati,</v>
          </cell>
          <cell r="F1749" t="str">
            <v>Přesto však mohou být výsledky s ohledem na individuální konstrukční zvláštnost každého</v>
          </cell>
          <cell r="G1749" t="str">
            <v>wyniki obliczeń mogą być obliczane zgodnie z indywidualnym icharakterystykami projektowymi każdegoz nich. </v>
          </cell>
          <cell r="H1749" t="str">
            <v>a számítási eredményekért az egyes árvízvédelmi rendszerek egyedi kialakítási sajátosságai miatt</v>
          </cell>
          <cell r="I1749" t="str">
            <v>Napriek tomu sa môžu výsledky výpočtov, vzhľadom na individuálne zvláštnosti konštrukcie každého</v>
          </cell>
          <cell r="J1749" t="str">
            <v>dienen de berekeningsresultaten vanwege individuele bouwkundige bijzonderheden van elk</v>
          </cell>
          <cell r="K1749" t="str">
            <v>lahko rezultati izračuna zaradi individualnih konstrukcijskih posebnosti vsakega</v>
          </cell>
          <cell r="L1749" t="str">
            <v>kan beräkningsresultaten, beroende på varje</v>
          </cell>
          <cell r="M1749" t="str">
            <v>så kan beregningsresultaterne på grund af de enkelte konstruktioners individuelle særpræg</v>
          </cell>
          <cell r="N1749" t="str">
            <v>kan resultatene på grunn av individuelle, konstruksjonsmessige forskjeller for hvert</v>
          </cell>
          <cell r="O1749" t="str">
            <v>rezultati proračuna mogu, zbog individualnih konstrukcijskih posebnosti svakog</v>
          </cell>
          <cell r="P1749" t="str">
            <v>können die Berechnungsergebnisse zufolge der individuellen konstruktiven Besonderheiten jedes</v>
          </cell>
        </row>
        <row r="1750">
          <cell r="A1750">
            <v>1749</v>
          </cell>
          <cell r="B1750" t="str">
            <v>Kontaktperson:</v>
          </cell>
          <cell r="D1750" t="str">
            <v>Personne de contact:</v>
          </cell>
          <cell r="E1750" t="str">
            <v>Referente:</v>
          </cell>
          <cell r="F1750" t="str">
            <v>Kontaktní osoba:</v>
          </cell>
          <cell r="H1750" t="str">
            <v>Kontakt személy:</v>
          </cell>
          <cell r="I1750" t="str">
            <v>Kontaktná osoba:</v>
          </cell>
          <cell r="P1750" t="str">
            <v>Kontaktperson:</v>
          </cell>
        </row>
        <row r="1751">
          <cell r="A1751">
            <v>1750</v>
          </cell>
          <cell r="B1751" t="str">
            <v>Kundennummer:</v>
          </cell>
          <cell r="D1751" t="str">
            <v>Numéro de client :</v>
          </cell>
          <cell r="E1751" t="str">
            <v>Numero cliente:</v>
          </cell>
          <cell r="F1751" t="str">
            <v>Číslo zákazníka:</v>
          </cell>
          <cell r="H1751" t="str">
            <v>Vevő szám:</v>
          </cell>
          <cell r="I1751" t="str">
            <v>Č. zákazníka:</v>
          </cell>
          <cell r="P1751" t="str">
            <v>Kundennummer:</v>
          </cell>
        </row>
        <row r="1752">
          <cell r="A1752">
            <v>1751</v>
          </cell>
          <cell r="B1752" t="str">
            <v>Lagerabdeckung</v>
          </cell>
          <cell r="C1752" t="str">
            <v>Warehouse cover</v>
          </cell>
          <cell r="D1752" t="str">
            <v>cage de protection</v>
          </cell>
          <cell r="E1752" t="str">
            <v>coperchio per stoccaggio sponde</v>
          </cell>
          <cell r="F1752" t="str">
            <v>Skladovací kryt</v>
          </cell>
          <cell r="G1752" t="str">
            <v>Pokrywa ochronna</v>
          </cell>
          <cell r="H1752" t="str">
            <v>Tartódoboz takaróelem</v>
          </cell>
          <cell r="I1752" t="str">
            <v>Kryt úložiska</v>
          </cell>
          <cell r="J1752" t="str">
            <v>Opbergbox</v>
          </cell>
          <cell r="K1752" t="str">
            <v>Zakriti ležaji</v>
          </cell>
          <cell r="L1752" t="str">
            <v>Förvaringslåda</v>
          </cell>
          <cell r="M1752" t="str">
            <v>Lejeafdækning</v>
          </cell>
          <cell r="N1752" t="str">
            <v>Lagerdeksel</v>
          </cell>
          <cell r="O1752" t="str">
            <v>Skladišni pokrov</v>
          </cell>
          <cell r="P1752" t="str">
            <v>Lagerabdeckung</v>
          </cell>
        </row>
        <row r="1753">
          <cell r="A1753">
            <v>1752</v>
          </cell>
          <cell r="B1753" t="str">
            <v>Landschaftsschutz</v>
          </cell>
          <cell r="C1753" t="str">
            <v>Landscape protection</v>
          </cell>
          <cell r="D1753" t="str">
            <v>protection des paysages</v>
          </cell>
          <cell r="E1753" t="str">
            <v>protezione aree esterne</v>
          </cell>
          <cell r="F1753" t="str">
            <v>Ochrana území</v>
          </cell>
          <cell r="G1753" t="str">
            <v>Ochrona krajobrazu</v>
          </cell>
          <cell r="H1753" t="str">
            <v>Tájvédelem</v>
          </cell>
          <cell r="I1753" t="str">
            <v>Ochrana životného prostredia</v>
          </cell>
          <cell r="J1753" t="str">
            <v>Landschapsbescherming</v>
          </cell>
          <cell r="K1753" t="str">
            <v>Zaščita okolice</v>
          </cell>
          <cell r="L1753" t="str">
            <v>Landskapsskydd</v>
          </cell>
          <cell r="M1753" t="str">
            <v>Beskyttelse af landskaber</v>
          </cell>
          <cell r="N1753" t="str">
            <v>Landskapsvern</v>
          </cell>
          <cell r="O1753" t="str">
            <v>Zaštita okoline</v>
          </cell>
          <cell r="P1753" t="str">
            <v>Landschaftsschutz</v>
          </cell>
        </row>
        <row r="1754">
          <cell r="A1754">
            <v>1753</v>
          </cell>
          <cell r="B1754" t="str">
            <v>Längenänderung Seitenteile</v>
          </cell>
          <cell r="C1754" t="str">
            <v>Length adjustment of side sections</v>
          </cell>
          <cell r="D1754" t="str">
            <v>modification de longueur des parties latérales</v>
          </cell>
          <cell r="E1754" t="str">
            <v>modifica lunghezza montanti laterali</v>
          </cell>
          <cell r="F1754" t="str">
            <v>Úprava délky bočního dílu</v>
          </cell>
          <cell r="G1754" t="str">
            <v>Zmiany wymiarów części bocznych</v>
          </cell>
          <cell r="H1754" t="str">
            <v>Oldalelemek hosszváltozása</v>
          </cell>
          <cell r="I1754" t="str">
            <v>Zmena dĺžky bočných dielov</v>
          </cell>
          <cell r="J1754" t="str">
            <v>Lengtewijziging zijdelen</v>
          </cell>
          <cell r="K1754" t="str">
            <v>Sprememba dolžine stranskih delov</v>
          </cell>
          <cell r="L1754" t="str">
            <v xml:space="preserve">Annan längd "sidodelar"? </v>
          </cell>
          <cell r="M1754" t="str">
            <v>Ændring af sidevangernes længde</v>
          </cell>
          <cell r="N1754" t="str">
            <v>Lengdeendring sidedeler</v>
          </cell>
          <cell r="O1754" t="str">
            <v>Promjena duljine bočnih dijelova</v>
          </cell>
          <cell r="P1754" t="str">
            <v>Längenänderung Seitenteile</v>
          </cell>
        </row>
        <row r="1755">
          <cell r="A1755">
            <v>1754</v>
          </cell>
          <cell r="B1755" t="str">
            <v>Lichteweite [mm]:</v>
          </cell>
          <cell r="C1755" t="str">
            <v>Desired system length [mm]:</v>
          </cell>
          <cell r="D1755" t="str">
            <v>espacement [mm] :</v>
          </cell>
          <cell r="E1755" t="str">
            <v>lunghezza prevista del sistema [mm]:</v>
          </cell>
          <cell r="F1755" t="str">
            <v>Světlá délka [mm]:</v>
          </cell>
          <cell r="G1755" t="str">
            <v>Oczekiwana długość systemu</v>
          </cell>
          <cell r="H1755" t="str">
            <v>tervezett rendszerhossz [mm]:</v>
          </cell>
          <cell r="I1755" t="str">
            <v>Svetelná šírka [mm]:</v>
          </cell>
          <cell r="J1755" t="str">
            <v>Gewenste systeemlengte [mm]:</v>
          </cell>
          <cell r="K1755" t="str">
            <v>Želena dolžina sistema [mm]:</v>
          </cell>
          <cell r="L1755" t="str">
            <v>Önskad systemlängd [mm]:</v>
          </cell>
          <cell r="M1755" t="str">
            <v>Ønsket systemlængde [mm]:</v>
          </cell>
          <cell r="N1755" t="str">
            <v>Ønsket systemlengde [mm]:</v>
          </cell>
          <cell r="O1755" t="str">
            <v>željena duljina sustava [mm]:</v>
          </cell>
          <cell r="P1755" t="str">
            <v>Lichteweite [mm]:</v>
          </cell>
        </row>
        <row r="1756">
          <cell r="A1756">
            <v>1755</v>
          </cell>
          <cell r="B1756" t="str">
            <v>Links</v>
          </cell>
          <cell r="C1756" t="str">
            <v>Left</v>
          </cell>
          <cell r="D1756" t="str">
            <v>gauche</v>
          </cell>
          <cell r="E1756" t="str">
            <v>sinistra</v>
          </cell>
          <cell r="F1756" t="str">
            <v>nalevo</v>
          </cell>
          <cell r="G1756" t="str">
            <v>lewo</v>
          </cell>
          <cell r="H1756" t="str">
            <v>Bal</v>
          </cell>
          <cell r="I1756" t="str">
            <v>Vľavo</v>
          </cell>
          <cell r="J1756" t="str">
            <v>Links</v>
          </cell>
          <cell r="K1756" t="str">
            <v>Levo</v>
          </cell>
          <cell r="L1756" t="str">
            <v>Vänster</v>
          </cell>
          <cell r="M1756" t="str">
            <v>Venstre</v>
          </cell>
          <cell r="N1756" t="str">
            <v>Venstre</v>
          </cell>
          <cell r="O1756" t="str">
            <v>Linkovi</v>
          </cell>
          <cell r="P1756" t="str">
            <v>Links</v>
          </cell>
        </row>
        <row r="1757">
          <cell r="A1757">
            <v>1756</v>
          </cell>
          <cell r="B1757" t="str">
            <v>m/s</v>
          </cell>
          <cell r="C1757" t="str">
            <v>m/s</v>
          </cell>
          <cell r="D1757" t="str">
            <v>m/s</v>
          </cell>
          <cell r="E1757" t="str">
            <v>m/s</v>
          </cell>
          <cell r="F1757" t="str">
            <v>m/s</v>
          </cell>
          <cell r="G1757" t="str">
            <v>m/s</v>
          </cell>
          <cell r="H1757" t="str">
            <v>m/s</v>
          </cell>
          <cell r="I1757" t="str">
            <v>m/s</v>
          </cell>
          <cell r="J1757" t="str">
            <v>m/s</v>
          </cell>
          <cell r="K1757" t="str">
            <v>m/s</v>
          </cell>
          <cell r="L1757" t="str">
            <v>m/s</v>
          </cell>
          <cell r="M1757" t="str">
            <v>m/sek.</v>
          </cell>
          <cell r="N1757" t="str">
            <v>m/s</v>
          </cell>
          <cell r="O1757" t="str">
            <v>m/s</v>
          </cell>
          <cell r="P1757" t="str">
            <v>m/s</v>
          </cell>
        </row>
        <row r="1758">
          <cell r="A1758">
            <v>1757</v>
          </cell>
          <cell r="B1758" t="str">
            <v>Materialdaten:</v>
          </cell>
          <cell r="C1758" t="str">
            <v>Material data:</v>
          </cell>
          <cell r="D1758" t="str">
            <v>Informations relatives au matériau :</v>
          </cell>
          <cell r="E1758" t="str">
            <v>Specifiche del materiale:</v>
          </cell>
          <cell r="F1758" t="str">
            <v>Materiálové hodnoty:</v>
          </cell>
          <cell r="H1758" t="str">
            <v>Alapanyag adatok:</v>
          </cell>
          <cell r="I1758" t="str">
            <v>Údaje o materiáli:</v>
          </cell>
          <cell r="J1758" t="str">
            <v>Materiaalgegevens:</v>
          </cell>
          <cell r="K1758" t="str">
            <v>Podatki o materialu:</v>
          </cell>
          <cell r="L1758" t="str">
            <v>Materialdata:</v>
          </cell>
          <cell r="M1758" t="str">
            <v>Materialedata:</v>
          </cell>
          <cell r="N1758" t="str">
            <v>Materialdata:</v>
          </cell>
          <cell r="O1758" t="str">
            <v>Podaci o materijalu:</v>
          </cell>
          <cell r="P1758" t="str">
            <v>Materialdaten:</v>
          </cell>
        </row>
        <row r="1759">
          <cell r="A1759">
            <v>1758</v>
          </cell>
          <cell r="B1759" t="str">
            <v>Maximale Durchbiegung Dammbalken (1/150 = Standard)</v>
          </cell>
          <cell r="C1759" t="str">
            <v>max. Deflection Stop logs (1/150 = Standard)</v>
          </cell>
          <cell r="D1759" t="str">
            <v>max. Flèche batardeau (1/150 = Standard)</v>
          </cell>
          <cell r="E1759" t="str">
            <v>Freccia max delle sponde (1/150 = Standard)</v>
          </cell>
          <cell r="F1759" t="str">
            <v>maximální průhyb hrázních bloků (1/150 = Standard)</v>
          </cell>
          <cell r="H1759" t="str">
            <v>max. Kihajlás Gátgerenda (1/150 = Standard)</v>
          </cell>
          <cell r="I1759" t="str">
            <v>Maximálny prehyb hradidla (1/150 = štandard)</v>
          </cell>
          <cell r="J1759" t="str">
            <v>max. Doorbuiging Dambalk (1/150 = Standard)</v>
          </cell>
          <cell r="K1759" t="str">
            <v>najv. Upogibanje Zajezitvene lamele (1/150 = Standard)</v>
          </cell>
          <cell r="L1759" t="str">
            <v>max. Nedböjning DÄMMBALK (1/150 = Standard)</v>
          </cell>
          <cell r="M1759" t="str">
            <v>maks. Nedbøjning Dæmningsbjælker (1/150 = Standard)</v>
          </cell>
          <cell r="N1759" t="str">
            <v>maks. Nedbøyning Bjelkestengsler / FLOMSIKRINGSELEMENT (1/150 = Standard)</v>
          </cell>
          <cell r="O1759" t="str">
            <v>maks. Progib Daska brane (1/150 = Standard)</v>
          </cell>
          <cell r="P1759" t="str">
            <v>Maximale Durchbiegung Dammbalken (1/150 = Standard)</v>
          </cell>
        </row>
        <row r="1760">
          <cell r="A1760">
            <v>1759</v>
          </cell>
          <cell r="B1760" t="str">
            <v>Maximale Durchbiegung Rundsteher (1/150 = Standard)</v>
          </cell>
          <cell r="C1760" t="str">
            <v>max. Deflection Round profile (1/150 = Standard)</v>
          </cell>
          <cell r="D1760" t="str">
            <v>max. Flèche profil rond (1/150 = Standard)</v>
          </cell>
          <cell r="E1760" t="str">
            <v>Freccia max del montante  (1/150 = Standard)</v>
          </cell>
          <cell r="F1760" t="str">
            <v>maximální průhyb sloupků (1/150 = Standard)</v>
          </cell>
          <cell r="H1760" t="str">
            <v>max. Kihajlás Körprofil (1/150 = Standard)</v>
          </cell>
          <cell r="I1760" t="str">
            <v>Maximálny prehyb okrúhleho stĺpa (1/150 = štandard)</v>
          </cell>
          <cell r="J1760" t="str">
            <v>max. Doorbuiging Rondprofiel (1/150 = Standard)</v>
          </cell>
          <cell r="K1760" t="str">
            <v>najv. Upogibanje Okrogli profil (1/150 = Standard)</v>
          </cell>
          <cell r="L1760" t="str">
            <v>max. Nedböjning Rundprofil (1/150 = Standard)</v>
          </cell>
          <cell r="M1760" t="str">
            <v>maks. Nedbøjning Rund profil (1/150 = Standard)</v>
          </cell>
          <cell r="N1760" t="str">
            <v>maks. Nedbøyning Rundprofil (1/150 = Standard)</v>
          </cell>
          <cell r="O1760" t="str">
            <v>maks. Progib Okrugli profil (1/150 = Standard)</v>
          </cell>
          <cell r="P1760" t="str">
            <v>Maximale Durchbiegung Rundsteher (1/150 = Standard)</v>
          </cell>
        </row>
        <row r="1761">
          <cell r="A1761">
            <v>1760</v>
          </cell>
          <cell r="B1761" t="str">
            <v>Mindestüberstand über Stauhöhe:</v>
          </cell>
          <cell r="D1761" t="str">
            <v>Projection minimale au-dessus de la hauteur de protection :</v>
          </cell>
          <cell r="E1761" t="str">
            <v>Sbalzo minimo sopra il livello di accumulo</v>
          </cell>
          <cell r="H1761" t="str">
            <v>Minimális kinyúlás a védelmi magasság felett</v>
          </cell>
          <cell r="I1761" t="str">
            <v>Minimálna výška nad hladinou vody:</v>
          </cell>
          <cell r="L1761" t="str">
            <v>Minimihöjd över vattennivå:</v>
          </cell>
          <cell r="P1761" t="str">
            <v>Mindestüberstand über Stauhöhe:</v>
          </cell>
        </row>
        <row r="1762">
          <cell r="A1762">
            <v>1761</v>
          </cell>
          <cell r="B1762" t="str">
            <v>mit Treibgut</v>
          </cell>
          <cell r="C1762" t="str">
            <v>with floating debris</v>
          </cell>
          <cell r="D1762" t="str">
            <v>avec débris flottants</v>
          </cell>
          <cell r="E1762" t="str">
            <v>con detriti</v>
          </cell>
          <cell r="F1762" t="str">
            <v>s plovoucími předměty</v>
          </cell>
          <cell r="G1762" t="str">
            <v>ze szczątkami niesionymi przez wodę</v>
          </cell>
          <cell r="H1762" t="str">
            <v>hordalékkal</v>
          </cell>
          <cell r="I1762" t="str">
            <v>S plávajúcimi predmetmi</v>
          </cell>
          <cell r="J1762" t="str">
            <v>Met drijvend materiaal</v>
          </cell>
          <cell r="K1762" t="str">
            <v>z naplavinami</v>
          </cell>
          <cell r="L1762" t="str">
            <v>Flytande skräp</v>
          </cell>
          <cell r="M1762" t="str">
            <v>med drivende genstande</v>
          </cell>
          <cell r="N1762" t="str">
            <v>Med drivgods</v>
          </cell>
          <cell r="O1762" t="str">
            <v>s naplavinom</v>
          </cell>
          <cell r="P1762" t="str">
            <v>mit Treibgut</v>
          </cell>
        </row>
        <row r="1763">
          <cell r="A1763">
            <v>1762</v>
          </cell>
          <cell r="B1763" t="str">
            <v>Moment zufolge Gesamtdruck:</v>
          </cell>
          <cell r="C1763" t="str">
            <v>Torque due to total pressure:</v>
          </cell>
          <cell r="D1763" t="str">
            <v>Moment en fonction de la pression totale :</v>
          </cell>
          <cell r="E1763" t="str">
            <v>Coppia dovuta alla pressione totale:</v>
          </cell>
          <cell r="F1763" t="str">
            <v>Moment od celkového tlaku:</v>
          </cell>
          <cell r="H1763" t="str">
            <v>Teljes nyomásra fellépő nyomaték:</v>
          </cell>
          <cell r="I1763" t="str">
            <v>Moment v dôsledku celkového tlaku:</v>
          </cell>
          <cell r="J1763" t="str">
            <v>Moment overeenkomstig totale druk:</v>
          </cell>
          <cell r="K1763" t="str">
            <v>Navor zaradi skupnega tlaka:</v>
          </cell>
          <cell r="L1763" t="str">
            <v>Moment beroende på totalt tryck:</v>
          </cell>
          <cell r="M1763" t="str">
            <v>Moment som følge af samlet tryk:</v>
          </cell>
          <cell r="N1763" t="str">
            <v>Moment iht. totalt trykk:</v>
          </cell>
          <cell r="O1763" t="str">
            <v>Moment prema ukupnom tlaku:</v>
          </cell>
          <cell r="P1763" t="str">
            <v>Moment zufolge Gesamtdruck:</v>
          </cell>
        </row>
        <row r="1764">
          <cell r="A1764">
            <v>1763</v>
          </cell>
          <cell r="B1764" t="str">
            <v>Moment zufolge HD:</v>
          </cell>
          <cell r="C1764" t="str">
            <v>Torque due to HD:</v>
          </cell>
          <cell r="D1764" t="str">
            <v>Moment en fonction de HD :</v>
          </cell>
          <cell r="E1764" t="str">
            <v>Coppia dovuta a HD:</v>
          </cell>
          <cell r="F1764" t="str">
            <v>Moment od HD:</v>
          </cell>
          <cell r="H1764" t="str">
            <v>HD nyomaték:</v>
          </cell>
          <cell r="I1764" t="str">
            <v>Moment v dôsledku HD:</v>
          </cell>
          <cell r="J1764" t="str">
            <v>Moment overeenkomstig HD:</v>
          </cell>
          <cell r="K1764" t="str">
            <v>Navor zaradi HD:</v>
          </cell>
          <cell r="L1764" t="str">
            <v>Moment beroende på HD:</v>
          </cell>
          <cell r="M1764" t="str">
            <v>Moment som følge af HD:</v>
          </cell>
          <cell r="N1764" t="str">
            <v>Moment iht. HD:</v>
          </cell>
          <cell r="O1764" t="str">
            <v>Moment prema HD:</v>
          </cell>
          <cell r="P1764" t="str">
            <v>Moment zufolge HD:</v>
          </cell>
        </row>
        <row r="1765">
          <cell r="A1765">
            <v>1764</v>
          </cell>
          <cell r="B1765" t="str">
            <v>Moment zufolge HD+HS:</v>
          </cell>
          <cell r="C1765" t="str">
            <v>Torque due to HD + HS:</v>
          </cell>
          <cell r="D1765" t="str">
            <v>Moment en fonction de HD + HS :</v>
          </cell>
          <cell r="E1765" t="str">
            <v>Coppia dovuta a HD+HS:</v>
          </cell>
          <cell r="F1765" t="str">
            <v>Moment od HD+HS:</v>
          </cell>
          <cell r="H1765" t="str">
            <v>HD+HS nyomaték:</v>
          </cell>
          <cell r="I1765" t="str">
            <v>Moment v dôsledku HD+HS:</v>
          </cell>
          <cell r="J1765" t="str">
            <v>Moment overeenkomstig HD+HS:</v>
          </cell>
          <cell r="K1765" t="str">
            <v>Navor zaradi HD+HS:</v>
          </cell>
          <cell r="L1765" t="str">
            <v>Moment beroende på HD+HS:</v>
          </cell>
          <cell r="M1765" t="str">
            <v>Moment som følge af HD+HS:</v>
          </cell>
          <cell r="N1765" t="str">
            <v>Moment iht. HD+HS:</v>
          </cell>
          <cell r="O1765" t="str">
            <v>Moment prema HD+HS:</v>
          </cell>
          <cell r="P1765" t="str">
            <v>Moment zufolge HD+HS:</v>
          </cell>
        </row>
        <row r="1766">
          <cell r="A1766">
            <v>1765</v>
          </cell>
          <cell r="B1766" t="str">
            <v>Moment zufolge HS:</v>
          </cell>
          <cell r="C1766" t="str">
            <v>Torque due to HS:</v>
          </cell>
          <cell r="D1766" t="str">
            <v>Moment en fonction de HS :</v>
          </cell>
          <cell r="E1766" t="str">
            <v>Coppia dovuta a HS:</v>
          </cell>
          <cell r="F1766" t="str">
            <v>Moment od HS:</v>
          </cell>
          <cell r="H1766" t="str">
            <v>HS nyomaték:</v>
          </cell>
          <cell r="I1766" t="str">
            <v>Moment v dôsledku HS:</v>
          </cell>
          <cell r="J1766" t="str">
            <v>Moment overeenkomstig HS:</v>
          </cell>
          <cell r="K1766" t="str">
            <v>Navor zaradi HS:</v>
          </cell>
          <cell r="L1766" t="str">
            <v>Moment beroende på HS:</v>
          </cell>
          <cell r="M1766" t="str">
            <v>Moment som følge af HS:</v>
          </cell>
          <cell r="N1766" t="str">
            <v>Moment iht. HS:</v>
          </cell>
          <cell r="O1766" t="str">
            <v>Moment prema HS:</v>
          </cell>
          <cell r="P1766" t="str">
            <v>Moment zufolge HS:</v>
          </cell>
        </row>
        <row r="1767">
          <cell r="A1767">
            <v>1766</v>
          </cell>
          <cell r="B1767" t="str">
            <v>Moment zufolge Treibgut:</v>
          </cell>
          <cell r="C1767" t="str">
            <v>Torque due to flotsam:</v>
          </cell>
          <cell r="D1767" t="str">
            <v>Moment en fonction des débris flottants :</v>
          </cell>
          <cell r="E1767" t="str">
            <v>Coppia dovuta a detriti:</v>
          </cell>
          <cell r="F1767" t="str">
            <v>Moment od plovoucího předmětu:</v>
          </cell>
          <cell r="H1767" t="str">
            <v>Uszadék okozta nyomaték:</v>
          </cell>
          <cell r="I1767" t="str">
            <v>Moment v dôsledku plávajúceho predmetu:</v>
          </cell>
          <cell r="J1767" t="str">
            <v>Moment overeenkomstig drijfmateriaal:</v>
          </cell>
          <cell r="K1767" t="str">
            <v>Navor zaradi naplavin:</v>
          </cell>
          <cell r="L1767" t="str">
            <v>Moment beroende på flytande skräp:</v>
          </cell>
          <cell r="M1767" t="str">
            <v>Moment som følge af drivende genstande:</v>
          </cell>
          <cell r="N1767" t="str">
            <v>Moment iht. drivgods:</v>
          </cell>
          <cell r="O1767" t="str">
            <v>Moment prema naplavini:</v>
          </cell>
          <cell r="P1767" t="str">
            <v>Moment zufolge Treibgut:</v>
          </cell>
        </row>
        <row r="1768">
          <cell r="A1768">
            <v>1767</v>
          </cell>
          <cell r="B1768" t="str">
            <v>Montage</v>
          </cell>
          <cell r="C1768" t="str">
            <v>Montage</v>
          </cell>
          <cell r="D1768" t="str">
            <v>Montage</v>
          </cell>
          <cell r="E1768" t="str">
            <v>Montage</v>
          </cell>
          <cell r="F1768" t="str">
            <v>Montage</v>
          </cell>
          <cell r="H1768" t="str">
            <v>Szerelés</v>
          </cell>
          <cell r="I1768" t="str">
            <v>Montage</v>
          </cell>
          <cell r="J1768" t="str">
            <v>Montage</v>
          </cell>
          <cell r="K1768" t="str">
            <v>Montage</v>
          </cell>
          <cell r="L1768" t="str">
            <v>Montage</v>
          </cell>
          <cell r="M1768" t="str">
            <v>Montage</v>
          </cell>
          <cell r="N1768" t="str">
            <v>Montage</v>
          </cell>
          <cell r="O1768" t="str">
            <v>Montage</v>
          </cell>
          <cell r="P1768" t="str">
            <v>Montage</v>
          </cell>
        </row>
        <row r="1769">
          <cell r="A1769">
            <v>1768</v>
          </cell>
          <cell r="B1769" t="str">
            <v>Montageart</v>
          </cell>
          <cell r="C1769" t="str">
            <v>Type of assembly</v>
          </cell>
          <cell r="D1769" t="str">
            <v>Type de pose</v>
          </cell>
          <cell r="E1769" t="str">
            <v>tipo di montaggio</v>
          </cell>
          <cell r="F1769" t="str">
            <v>Způsob montáže</v>
          </cell>
          <cell r="G1769" t="str">
            <v>Sposób montażu</v>
          </cell>
          <cell r="H1769" t="str">
            <v>Beépítési mód</v>
          </cell>
          <cell r="I1769" t="str">
            <v>Spôsob montáže</v>
          </cell>
          <cell r="J1769" t="str">
            <v>Montagewijze</v>
          </cell>
          <cell r="K1769" t="str">
            <v>Vrsta montaže</v>
          </cell>
          <cell r="L1769" t="str">
            <v>Monteringstyp</v>
          </cell>
          <cell r="M1769" t="str">
            <v>Arten af montering</v>
          </cell>
          <cell r="N1769" t="str">
            <v>Monteringstype</v>
          </cell>
          <cell r="O1769" t="str">
            <v>Način montaže</v>
          </cell>
          <cell r="P1769" t="str">
            <v>Montageart</v>
          </cell>
        </row>
        <row r="1770">
          <cell r="A1770">
            <v>1769</v>
          </cell>
          <cell r="B1770" t="str">
            <v>Montagehilfe Bodenhülse</v>
          </cell>
          <cell r="C1770" t="str">
            <v>Assembly aid ground sleeve</v>
          </cell>
          <cell r="D1770" t="str">
            <v>aide à la pose de la douille de sol</v>
          </cell>
          <cell r="E1770" t="str">
            <v>dima di montaggio per i piantoni</v>
          </cell>
          <cell r="F1770" t="str">
            <v>Montážní pomůcka pro zemní pouzdro</v>
          </cell>
          <cell r="G1770" t="str">
            <v>Przyrząd montażowy tulei</v>
          </cell>
          <cell r="H1770" t="str">
            <v xml:space="preserve">Padlóhüvely beépítősablon  </v>
          </cell>
          <cell r="I1770" t="str">
            <v>Pomôcka na montáž zemného puzdra</v>
          </cell>
          <cell r="J1770" t="str">
            <v>Montagehulp bodemhuls</v>
          </cell>
          <cell r="K1770" t="str">
            <v>Montažni pripomoček za talno pušo</v>
          </cell>
          <cell r="L1770" t="str">
            <v>Monteringshjälpmedel markhylsa</v>
          </cell>
          <cell r="M1770" t="str">
            <v>MONTAGEHJÆLP TIL bundmuffer</v>
          </cell>
          <cell r="N1770" t="str">
            <v>Monteringshjelp jordanker</v>
          </cell>
          <cell r="O1770" t="str">
            <v>Pomagalo za montažu podne čaške</v>
          </cell>
          <cell r="P1770" t="str">
            <v>Montagehilfe Bodenhülse</v>
          </cell>
        </row>
        <row r="1771">
          <cell r="A1771">
            <v>1770</v>
          </cell>
          <cell r="B1771" t="str">
            <v>Montagematerial</v>
          </cell>
          <cell r="H1771" t="str">
            <v>Szerelőanyag</v>
          </cell>
          <cell r="P1771" t="str">
            <v>Montagematerial</v>
          </cell>
        </row>
        <row r="1772">
          <cell r="A1772">
            <v>1771</v>
          </cell>
          <cell r="B1772" t="str">
            <v>Multiplikator</v>
          </cell>
          <cell r="C1772" t="str">
            <v>Multiplier</v>
          </cell>
          <cell r="D1772" t="str">
            <v>Coefficient multiplicateur</v>
          </cell>
          <cell r="E1772" t="str">
            <v>moltiplicatore</v>
          </cell>
          <cell r="F1772" t="str">
            <v>Násobitel</v>
          </cell>
          <cell r="G1772" t="str">
            <v>mnożnik</v>
          </cell>
          <cell r="H1772" t="str">
            <v>Szorzó</v>
          </cell>
          <cell r="I1772" t="str">
            <v>Násobiteľ</v>
          </cell>
          <cell r="J1772" t="str">
            <v>Multiplicator</v>
          </cell>
          <cell r="K1772" t="str">
            <v>Multiplikator</v>
          </cell>
          <cell r="L1772" t="str">
            <v>Multiplikator</v>
          </cell>
          <cell r="M1772" t="str">
            <v>Multiplikator</v>
          </cell>
          <cell r="N1772" t="str">
            <v>Multiplikator</v>
          </cell>
          <cell r="O1772" t="str">
            <v>Multiplikator</v>
          </cell>
          <cell r="P1772" t="str">
            <v>Multiplikator</v>
          </cell>
        </row>
        <row r="1773">
          <cell r="A1773">
            <v>1772</v>
          </cell>
          <cell r="B1773" t="str">
            <v>Nach Ablauf des Datums (noch</v>
          </cell>
          <cell r="C1773" t="str">
            <v>After date (</v>
          </cell>
          <cell r="D1773" t="str">
            <v>Après cette date (encore</v>
          </cell>
          <cell r="E1773" t="str">
            <v>Dopo la data (ancora</v>
          </cell>
          <cell r="F1773" t="str">
            <v>Po datu (zbývají</v>
          </cell>
          <cell r="H1773" t="str">
            <v>Dátum lejárata után (még</v>
          </cell>
          <cell r="I1773" t="str">
            <v>Po uplynutí dátumu (ešte</v>
          </cell>
          <cell r="J1773" t="str">
            <v>Na passeren van de datum (nog</v>
          </cell>
          <cell r="K1773" t="str">
            <v>Po preteku datuma (še</v>
          </cell>
          <cell r="L1773" t="str">
            <v>Efter datumet (fortfarande</v>
          </cell>
          <cell r="M1773" t="str">
            <v>Efter datoens udløb (endnu</v>
          </cell>
          <cell r="N1773" t="str">
            <v>Etter at datoen er utløpt (gjenstående</v>
          </cell>
          <cell r="O1773" t="str">
            <v>Nakon isteka datuma (još</v>
          </cell>
          <cell r="P1773" t="str">
            <v>Nach Ablauf des Datums (noch</v>
          </cell>
        </row>
        <row r="1774">
          <cell r="A1774">
            <v>1773</v>
          </cell>
          <cell r="B1774" t="str">
            <v>Niederhalter Dammbalken:max.1750</v>
          </cell>
          <cell r="C1774" t="str">
            <v>Downholder for stop logs: max. 1750</v>
          </cell>
          <cell r="D1774" t="str">
            <v>Poteau intermédiaire de renfort pour les batardeaux : max. 1 750 mm</v>
          </cell>
          <cell r="E1774" t="str">
            <v>paletto di rinforzo sponde:max.1750</v>
          </cell>
          <cell r="F1774" t="str">
            <v>Podpěrné táhlo hrázních bloků: max. 1750mm</v>
          </cell>
          <cell r="G1774" t="str">
            <v>Element trzymający belki: maks. 1750 mm</v>
          </cell>
          <cell r="H1774" t="str">
            <v>Gátgerenda leszorítóelem:max.1750</v>
          </cell>
          <cell r="I1774" t="str">
            <v>Kotviace zariadenie na hradidlo: max. 1 750</v>
          </cell>
          <cell r="J1774" t="str">
            <v>Neerhouder dambalk: max. 1750</v>
          </cell>
          <cell r="K1774" t="str">
            <v>Držalo za zajezitveno lamelo: najv. 1750</v>
          </cell>
          <cell r="L1774" t="str">
            <v>NEDHÅLLARE DÄMMBALK: max. 1 750</v>
          </cell>
          <cell r="M1774" t="str">
            <v>MELLEM SPÆNDESTYKKE dæmningsbjælker:maks.1750</v>
          </cell>
          <cell r="N1774" t="str">
            <v>KLEMSTYKKE MIDT FLOMSIKRINGSELEMENT: maks. 1750</v>
          </cell>
          <cell r="O1774" t="str">
            <v>Zatezni držač daske brane: maks.1750</v>
          </cell>
          <cell r="P1774" t="str">
            <v>Niederhalter Dammbalken:max.1750</v>
          </cell>
        </row>
        <row r="1775">
          <cell r="A1775">
            <v>1774</v>
          </cell>
          <cell r="B1775" t="str">
            <v>Niederhalter inkl. Spannstück, Verbundanker und Gewindestange</v>
          </cell>
          <cell r="C1775" t="str">
            <v>Downholder incl. clamping element, embedded anchor and threaded rod</v>
          </cell>
          <cell r="D1775" t="str">
            <v>Poteau intermédiaire de renfort ; pièce de serrage, dispositif d’ancrage et tige filetée compris</v>
          </cell>
          <cell r="E1775" t="str">
            <v>paletto di rinforzo incl. tenditore, vite di ancoraggio e asta filettata</v>
          </cell>
          <cell r="F1775" t="str">
            <v>Podpěrné táhlo vč. napínáku, svorníkové kotvy a závitové tyče</v>
          </cell>
          <cell r="G1775" t="str">
            <v>Zacisk przytrzymujący wraz zelementem zaciskowym, kotwą zespoloną i prętem gwintowanym </v>
          </cell>
          <cell r="H1775" t="str">
            <v>Leszorítóelem feszítőelemmel, lehorgonyzóval és menetes szárral</v>
          </cell>
          <cell r="I1775" t="str">
            <v>Kotviace zariadenie vrátane upevňovacej zarážky, spájacej kotvy a závitovej tyče</v>
          </cell>
          <cell r="J1775" t="str">
            <v>Neerhouder incl. Fixeerstuk, verbindingsanker en draadstang</v>
          </cell>
          <cell r="K1775" t="str">
            <v>Držalo, vključno z vpenjalnim kosom, sidrom in navojno palico</v>
          </cell>
          <cell r="L1775" t="str">
            <v>NEDHÅLLARE inkl. spännstycke, kemankare och gängstång</v>
          </cell>
          <cell r="M1775" t="str">
            <v>MELLEM SPÆNDESTYKKE inkl. spændeskive, kompositanker og gevindstang</v>
          </cell>
          <cell r="N1775" t="str">
            <v>KLEMSTYKKE MIDT inkl. KLEMSTYKKE SIDE, komposittanker og gjengestang</v>
          </cell>
          <cell r="O1775" t="str">
            <v>Zatezni držač uklj. zatezni element, spojno sidro i šipku s navojem</v>
          </cell>
          <cell r="P1775" t="str">
            <v>Niederhalter inkl. Spannstück, Verbundanker und Gewindestange</v>
          </cell>
        </row>
        <row r="1776">
          <cell r="A1776">
            <v>1775</v>
          </cell>
          <cell r="B1776" t="str">
            <v>Objektschutz</v>
          </cell>
          <cell r="C1776" t="str">
            <v>Building protection</v>
          </cell>
          <cell r="D1776" t="str">
            <v>protection des bâtiments</v>
          </cell>
          <cell r="E1776" t="str">
            <v>protezione singola apertura</v>
          </cell>
          <cell r="F1776" t="str">
            <v>Ochrana objektu</v>
          </cell>
          <cell r="G1776" t="str">
            <v>Ochrona obiektowa</v>
          </cell>
          <cell r="H1776" t="str">
            <v>Épületvédelem</v>
          </cell>
          <cell r="I1776" t="str">
            <v>Ochrana objektu</v>
          </cell>
          <cell r="J1776" t="str">
            <v>Objectbescherming</v>
          </cell>
          <cell r="K1776" t="str">
            <v>Zaščita objektov</v>
          </cell>
          <cell r="L1776" t="str">
            <v>Objektskydd</v>
          </cell>
          <cell r="M1776" t="str">
            <v>Beskyttelse mod genstande</v>
          </cell>
          <cell r="N1776" t="str">
            <v>Objektvern</v>
          </cell>
          <cell r="O1776" t="str">
            <v>Zaštita objekata</v>
          </cell>
          <cell r="P1776" t="str">
            <v>Objektschutz</v>
          </cell>
        </row>
        <row r="1777">
          <cell r="A1777">
            <v>1776</v>
          </cell>
          <cell r="B1777" t="str">
            <v>Obwohl das Berechnungstool von PREFA mit größtmöglicher Sorgfalt erstellt wurde,</v>
          </cell>
          <cell r="C1777" t="str">
            <v>PREFA’s calculation tool has been created with the utmost care.</v>
          </cell>
          <cell r="D1777" t="str">
            <v xml:space="preserve">Bien que l’outil de calcul PREFA ait été développé avec le plus grand soin, les résultats des calculs ne peuvent être considérés que comme des recommandations </v>
          </cell>
          <cell r="E1777" t="str">
            <v>sebbene lo strumento di calcolo PREFA sia stato creato con la massima cura,</v>
          </cell>
          <cell r="F1777" t="str">
            <v xml:space="preserve">Výpočtový nástroj od PREFA byl vytvořen s nejvyšší pečlivostí. </v>
          </cell>
          <cell r="G1777" t="str">
            <v>Chociaż narzędzie obliczeniowe zostało stworzone przez PREFA z największą możliwą starannością, </v>
          </cell>
          <cell r="H1777" t="str">
            <v>Bár a PREFA számítási segédlete a legnagyobb körültekintéssel készült,</v>
          </cell>
          <cell r="I1777" t="str">
            <v>Výpočtový nástroj od PREFA bol vytvorený mimoriadne starostlivo.</v>
          </cell>
          <cell r="J1777" t="str">
            <v>Hoewel de berekeningstool door PREFA met de grootst mogelijke zorg is samengesteld,</v>
          </cell>
          <cell r="K1777" t="str">
            <v>Čeprav je orodje za izračun PREFA izdelano z največjo skrbnostjo,</v>
          </cell>
          <cell r="L1777" t="str">
            <v>Även om PREFA har framställt beräkningsverktyget med största noggrannhet</v>
          </cell>
          <cell r="M1777" t="str">
            <v>Selvom PREFAs beregningsværktøj er blevet udviklet med største omhu,</v>
          </cell>
          <cell r="N1777" t="str">
            <v>Selv om beregningsverktøyet fra PREFA er utformet med stor nøyaktighet,</v>
          </cell>
          <cell r="O1777" t="str">
            <v>Iako je PREFA izradila proračunski alat s najvećom mogućom pažnjom,</v>
          </cell>
          <cell r="P1777" t="str">
            <v>Obwohl das Berechnungstool von PREFA mit größtmöglicher Sorgfalt erstellt wurde,</v>
          </cell>
        </row>
        <row r="1778">
          <cell r="A1778">
            <v>1777</v>
          </cell>
          <cell r="B1778" t="str">
            <v>Pa</v>
          </cell>
          <cell r="C1778" t="str">
            <v>Pa</v>
          </cell>
          <cell r="D1778" t="str">
            <v>Pa</v>
          </cell>
          <cell r="E1778" t="str">
            <v>Pa</v>
          </cell>
          <cell r="F1778" t="str">
            <v>Pa</v>
          </cell>
          <cell r="G1778" t="str">
            <v>Pa</v>
          </cell>
          <cell r="H1778" t="str">
            <v>Pa</v>
          </cell>
          <cell r="I1778" t="str">
            <v>Pa</v>
          </cell>
          <cell r="J1778" t="str">
            <v>Pa</v>
          </cell>
          <cell r="K1778" t="str">
            <v>Pa</v>
          </cell>
          <cell r="L1778" t="str">
            <v>Pa</v>
          </cell>
          <cell r="M1778" t="str">
            <v>Pa</v>
          </cell>
          <cell r="N1778" t="str">
            <v>Pa</v>
          </cell>
          <cell r="O1778" t="str">
            <v>Pa</v>
          </cell>
          <cell r="P1778" t="str">
            <v>Pa</v>
          </cell>
        </row>
        <row r="1779">
          <cell r="A1779">
            <v>1778</v>
          </cell>
          <cell r="B1779" t="str">
            <v>Plan-Dammbalken</v>
          </cell>
          <cell r="C1779" t="str">
            <v>Stop logs plan</v>
          </cell>
          <cell r="D1779" t="str">
            <v>Dimension du batardeau pour la commande</v>
          </cell>
          <cell r="E1779" t="str">
            <v>disegno-sponda</v>
          </cell>
          <cell r="F1779" t="str">
            <v>Navržené hrázní bloky</v>
          </cell>
          <cell r="G1779" t="str">
            <v>Projektowanie belez zaporowych</v>
          </cell>
          <cell r="H1779" t="str">
            <v>Gátgerenda-terv</v>
          </cell>
          <cell r="I1779" t="str">
            <v>Plán hradidiel</v>
          </cell>
          <cell r="J1779" t="str">
            <v>Geplande dambalk</v>
          </cell>
          <cell r="K1779" t="str">
            <v>Ravna zajezitvena lamela</v>
          </cell>
          <cell r="L1779" t="str">
            <v>Ritning-DÄMMBALK</v>
          </cell>
          <cell r="M1779" t="str">
            <v>Plan-dæmningsbjælker</v>
          </cell>
          <cell r="N1779" t="str">
            <v>Plan-bjelkestengsel</v>
          </cell>
          <cell r="O1779" t="str">
            <v>Ravna daska brane</v>
          </cell>
          <cell r="P1779" t="str">
            <v>Plan-Dammbalken</v>
          </cell>
        </row>
        <row r="1780">
          <cell r="A1780">
            <v>1779</v>
          </cell>
          <cell r="B1780" t="str">
            <v>PREFA bietet dem Anwender ein kostenloses Berechnungstool für PREFA Hochwasserschutzsysteme.</v>
          </cell>
          <cell r="C1780" t="str">
            <v>PREFA provides its users with a free calculation tool for PREFA flood protection systems.</v>
          </cell>
          <cell r="D1780" t="str">
            <v>PREFA propose un outil de calcul gratuit pour la planification des systèmes de protection contre les crues PREFA.</v>
          </cell>
          <cell r="E1780" t="str">
            <v>PREFA offre all'utente uno strumento di calcolo gratuito per i sistemi di protezione dalle inondazioni.</v>
          </cell>
          <cell r="F1780" t="str">
            <v>PREFA nabízí uživateli bezplatný výpočtový nástroj pro PREFA protipovodňové systémy (HWS).</v>
          </cell>
          <cell r="G1780" t="str">
            <v>PREFA oferuje użytkownikowi bezpłatne narzędzie obliczeniowe do systemów ochrony przeciwpowodziowej.</v>
          </cell>
          <cell r="H1780" t="str">
            <v>A felhasználók számára a PREFA ingyenes számítási segédletet biztosít a PREFA mobilgátakhoz.</v>
          </cell>
          <cell r="I1780" t="str">
            <v>PREFA ponúka používateľom bezplatný výpočtový nástroj pre protipovodňové systémy PREFA.</v>
          </cell>
          <cell r="J1780" t="str">
            <v>PREFA biedt de gebruiker een gratis berekeningstool voor PREFA-hoogwaterbeschermingen.</v>
          </cell>
          <cell r="K1780" t="str">
            <v>PREFA nudi uporabnikom brezplačno orodje za izračun sistemov protipoplavne zaščite PREFA.</v>
          </cell>
          <cell r="L1780" t="str">
            <v>PREFA erbjuder kostnadsfritt, beräkningsunderlag för PREFA-Översvämningsskydd.</v>
          </cell>
          <cell r="M1780" t="str">
            <v>PREFA stiller et beregningsværktøj for PREFA højvandsbeskyttelsessystemer gratis til rådighed for brugeren.</v>
          </cell>
          <cell r="N1780" t="str">
            <v>PREFA tilbyr brukeren et gratis beregningsverktøy for PREFA flombeskyttelsessystemer.</v>
          </cell>
          <cell r="O1780" t="str">
            <v>PREFA korisniku nudi besplatan proračunski alat za PREFA sustave za zaštitu od poplave.</v>
          </cell>
          <cell r="P1780" t="str">
            <v>PREFA bietet dem Anwender ein kostenloses Berechnungstool für PREFA Hochwasserschutzsysteme.</v>
          </cell>
        </row>
        <row r="1781">
          <cell r="A1781">
            <v>1780</v>
          </cell>
          <cell r="B1781" t="str">
            <v>PREFA HOCHWASSERSCHUTZ SYSTEM</v>
          </cell>
          <cell r="C1781" t="str">
            <v>PREFA FLOOD PROTECTION SYSTEM</v>
          </cell>
          <cell r="D1781" t="str">
            <v>SYSTÈME PREFA DE PROTECTION CONTRE LES CRUES</v>
          </cell>
          <cell r="E1781" t="str">
            <v>PREFA SISTEMA ANTI-ESONDAZIONE</v>
          </cell>
          <cell r="F1781" t="str">
            <v>PREFA PROTIPOVODŇOVÝ SYSTÉM</v>
          </cell>
          <cell r="G1781" t="str">
            <v>SYSTEM OCHRONY PRZECIWPOWODZIOWEJ PREFA</v>
          </cell>
          <cell r="H1781" t="str">
            <v>PREFA ÁRVÍZVÉDELMI RENDSZER</v>
          </cell>
          <cell r="I1781" t="str">
            <v>PREFA PROTIPOVODŇOVÁ OCHRANA</v>
          </cell>
          <cell r="J1781" t="str">
            <v>PREFA SYSTEEM VOOR HOOGWATERBESCHERMING</v>
          </cell>
          <cell r="K1781" t="str">
            <v>SISTEM PROTIPOPLAVNE ZAŠČITE PREFA</v>
          </cell>
          <cell r="L1781" t="str">
            <v>PREFA System för Översvämningsskydd</v>
          </cell>
          <cell r="M1781" t="str">
            <v>PREFA HØJVANDSBESKYTTELSE</v>
          </cell>
          <cell r="N1781" t="str">
            <v>PREFA FLOMBESKYTTELSESSYSTEM</v>
          </cell>
          <cell r="O1781" t="str">
            <v>PREFA SUSTAV ZAŠTITE OD POPLAVE</v>
          </cell>
          <cell r="P1781" t="str">
            <v>PREFA HOCHWASSERSCHUTZ SYSTEM</v>
          </cell>
        </row>
        <row r="1782">
          <cell r="A1782">
            <v>1781</v>
          </cell>
          <cell r="B1782" t="str">
            <v>PREFA HWS BERECHNUNGSTOOL</v>
          </cell>
          <cell r="C1782" t="str">
            <v>PREFA FLOOD PROTECTION DATA ENTRY FORM</v>
          </cell>
          <cell r="D1782" t="str">
            <v>FORMULAIRE DE SAISIE POUR LES SYSTÈMES DE PROTECTION CONTRE LES CRUES PREFA</v>
          </cell>
          <cell r="E1782" t="str">
            <v>QUESTIONARIO PREFA SAE</v>
          </cell>
          <cell r="F1782" t="str">
            <v>PREFA HWS ZADÁVACÍ FORMULÁŘ</v>
          </cell>
          <cell r="G1782" t="str">
            <v>FORMULARZ BADANIA PREFA</v>
          </cell>
          <cell r="H1782" t="str">
            <v>PREFA ÁRVÍZVÉDELMI RENDSZER AJÁNLATKÉRŐ ÍV</v>
          </cell>
          <cell r="I1782" t="str">
            <v>PREFA ZADÁVACÍ FORMULÁR PRE PROTIPOVODŇOVÚ OCHRANU</v>
          </cell>
          <cell r="J1782" t="str">
            <v>PREFA HWB-SYSTEEM – VRAGENLIJST</v>
          </cell>
          <cell r="K1782" t="str">
            <v>VPRAŠALNIK ZA IZBIRO SISTEMA PROTIPOPLAVNE ZAŠČITE PREFA</v>
          </cell>
          <cell r="L1782" t="str">
            <v>Frågeformulär för PREFA-översvämningsskydd</v>
          </cell>
          <cell r="M1782" t="str">
            <v>PREFA SPØRGESKEMA OM HØJVANDSBESKYTTELSE</v>
          </cell>
          <cell r="N1782" t="str">
            <v>PREFA HWS SPØRRESKJEMA</v>
          </cell>
          <cell r="O1782" t="str">
            <v>PREFA UPITNI OBRAZAC ZA ZAŠTITU OD POPLAVE</v>
          </cell>
          <cell r="P1782" t="str">
            <v>PREFA HWS BERECHNUNGSTOOL</v>
          </cell>
        </row>
        <row r="1783">
          <cell r="A1783">
            <v>1782</v>
          </cell>
          <cell r="B1783" t="str">
            <v>PREFA HWS ERHEBUNGSBOGEN</v>
          </cell>
          <cell r="H1783" t="str">
            <v>PREFA Árvízvédelmi ajánlatkérő formanyomtatvány</v>
          </cell>
          <cell r="P1783" t="str">
            <v>PREFA HWS ERHEBUNGSBOGEN</v>
          </cell>
        </row>
        <row r="1784">
          <cell r="A1784">
            <v>1783</v>
          </cell>
          <cell r="B1784" t="str">
            <v>PREFA übernimmt im Hinblick hierauf keinerlei Haftung für die Richtigkeit oder Vollständigkeit der Berechnungsergebnisse oder für hieraus abgeleitete Schadenersatzansprüche.</v>
          </cell>
          <cell r="C1784" t="str">
            <v>PREFA assumes no liability for the accuracy or completeness of the calculation results or for claims for damages derived from them.</v>
          </cell>
          <cell r="D1784" t="str">
            <v>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v>
          </cell>
          <cell r="E1784" t="str">
            <v>PREFA non si assume alcuna responsabilità per l'esattezza o la completezza dei risultati del calcolo o per le richieste di risarcimento da essa derivate.</v>
          </cell>
          <cell r="F1784" t="str">
            <v>PREFA s ohledem na to nepřebírá žádnou záruku za správnost nebo úplnost výpočtových výsledků nebo za z toho odvozené nároky na náhradu škod.</v>
          </cell>
          <cell r="G1784" t="str">
            <v>PREFA nie ponosi żadnej odpowiedzialności za dokładność i kompletność wyników obliczeń ani za wszelkie roszczenia odszkodowawcze z nich wynikające. </v>
          </cell>
          <cell r="H1784" t="str">
            <v>A PREFA a számítási eredmények  helyességéért és teljességéért, valamint az azokból eredő esetleges károkért, kárigényekért nem vállal felelősséget.</v>
          </cell>
          <cell r="I1784" t="str">
            <v>PREFA neručí za správnosť a úplnosť výsledkov výpočtu alebo za náhradu škôd, ktoré na základe nich vzniknú.</v>
          </cell>
          <cell r="J1784" t="str">
            <v>PREFA is in dezen niet aansprakelijk voor de juistheid of volledigheid van de berekeningsresultaten dan wel hieruit voortvloeiende schadeclaims.</v>
          </cell>
          <cell r="K1784" t="str">
            <v>PREFA v zvezi s tem ne prevzema nobene odgovornosti za pravilnost ali popolnost rezultatov izračuna ali za odškodninske zahtevke, ki izhajajo iz tega.</v>
          </cell>
          <cell r="L1784" t="str">
            <v>Med tanke på detta har PREFA inget ansvar för beräkningsresultatens riktighet eller fullständighet eller därav härledda skadeståndsanspråk.</v>
          </cell>
          <cell r="M1784" t="str">
            <v>PREFA påtager sig intet ansvar for rigtigheden eller fuldstændigheden af beregningsresultaterne eller for erstatningskrav, der måtte opstå som følge heraf.</v>
          </cell>
          <cell r="N1784" t="str">
            <v>PREFA overtar i denne forbindelse ikke ansvar for at beregningsresultatene er riktige eller fullstendige eller for skadeerstatningskrav som fremlegges på grunnlag av disse beregningene.</v>
          </cell>
          <cell r="O1784" t="str">
            <v>U tom pogledu PREFA ne preuzima nikakvu odgovornost za točnost ili potpunost rezultata proračuna ili za zahtjeve za naknadom šteta koji su proizišli iz toga.</v>
          </cell>
          <cell r="P1784" t="str">
            <v>PREFA übernimmt im Hinblick hierauf keinerlei Haftung für die Richtigkeit oder Vollständigkeit der Berechnungsergebnisse oder für hieraus abgeleitete Schadenersatzansprüche.</v>
          </cell>
        </row>
        <row r="1785">
          <cell r="A1785">
            <v>1784</v>
          </cell>
          <cell r="B1785" t="str">
            <v>PREFA übernimmt keine Garantie für absolute Schadensverhinderung.</v>
          </cell>
          <cell r="C1785" t="str">
            <v>PREFA does not guarantee absolute damage prevention.</v>
          </cell>
          <cell r="D1785" t="str">
            <v>Par ailleurs, PREFA ne peut en aucun cas garantir une protection totale.</v>
          </cell>
          <cell r="E1785" t="str">
            <v>PREFA non garantisce la prevenzione assoluta di danni.</v>
          </cell>
          <cell r="F1785" t="str">
            <v>PREFA nepřejímá záruku za absolutní zamezení škod</v>
          </cell>
          <cell r="G1785" t="str">
            <v>PREFA nie gwarantuje bezwzględnego zapobiegania szkodom.</v>
          </cell>
          <cell r="H1785" t="str">
            <v>A PREFA nem vállal garanciát az abszolút kármegelőzésért.</v>
          </cell>
          <cell r="I1785" t="str">
            <v>PREFA neručí za úplné zabránenie vzniku škôd.</v>
          </cell>
          <cell r="J1785" t="str">
            <v>De garantie van PREFA omvat geen maatregelen voor volledige schadepreventie.</v>
          </cell>
          <cell r="K1785" t="str">
            <v>PREFA ne prevzema nobene garancije za absolutno preprečevanje škode.</v>
          </cell>
          <cell r="L1785" t="str">
            <v>PREFA garanterar inte absolut skadeförebyggande.</v>
          </cell>
          <cell r="M1785" t="str">
            <v>PREFA påtager sig intet ansvar for ikke absolut skadeforebyggelse.</v>
          </cell>
          <cell r="N1785" t="str">
            <v>PREFA garanterer ikke absolutt forhindring av skader.</v>
          </cell>
          <cell r="O1785" t="str">
            <v>PREFA ne garantira apsolutno sprječavanje šteta.</v>
          </cell>
          <cell r="P1785" t="str">
            <v>PREFA übernimmt keine Garantie für absolute Schadensverhinderung.</v>
          </cell>
        </row>
        <row r="1786">
          <cell r="A1786">
            <v>1785</v>
          </cell>
          <cell r="B1786" t="str">
            <v>PREFA versteht das Berechnungstool als Hilfestellung an den Fachmann, die diesen aber nicht von der Pflicht zur eigenständigen Prüfung im Einzelfall entbindet.</v>
          </cell>
          <cell r="C1786" t="str">
            <v>PREFA provides the calculation tool as an aid to professionals, but this does not absolve professionals from the obligation to carry out their own independent examination for each individual case.</v>
          </cell>
          <cell r="D1786" t="str">
            <v>PREFA décline toute responsabilité en lien avec l’outil de calcul et ne peut en aucun cas se porter garant de l’exactitude et de l’exhaustivité des résultats obtenus.</v>
          </cell>
          <cell r="E1786" t="str">
            <v>per PREFA questo strumento di calcolo è per il  tecnico specialista un aiuto che non lo esenta dall'obbligo di eseguire un esame indipendente.</v>
          </cell>
          <cell r="F1786" t="str">
            <v>PREFA považuje výpočtový nástroj jako podporu pro odborné realizátory, která je však nezbavuje povinnosti vlastního přezkoušení návrhu pro každý jednotlivý případ.</v>
          </cell>
          <cell r="G1786" t="str">
            <v>PREFA rozumie narzędzie obliczeniowe jako pomoc dla eksperta, ale nie zwalnia go z obowiązku przeprowadzania niezależnych kontroli w indywidualnych przypadkach. </v>
          </cell>
          <cell r="H1786" t="str">
            <v>A PREFA a számítási segédletet a szakembereknek szánt támogatásnak tekinti, nem mentesíti azonban a tervezőt/kivitelezőt a rendszerek ellenőrzésének, tervezésének kötelezettsége alól.</v>
          </cell>
          <cell r="I1786" t="str">
            <v>PREFA považuje výpočtový nástroj za pomôcku pre odborníkov, ktorá ich však nezbavuje povinnosti preveriť návrh pre každý individuálny prípad.</v>
          </cell>
          <cell r="J1786" t="str">
            <v>PREFA beschouwt de berekeningstool als hulpmiddel voor vaklieden. De tool ontslaat hen echter niet van de verplichting om voor specifieke gevallen zelfstandig controles uit te voeren.</v>
          </cell>
          <cell r="K1786" t="str">
            <v>PREFA razume orodje za izračun kot pripomoček za strokovnjaka, ki pa ga v posamičnem primeru ne odvezuje obveznosti za samostojno preverjanje.</v>
          </cell>
          <cell r="L1786" t="str">
            <v>PREFA har tagit fram beräkningsverktyget som ett hjälpmedel för experter. Det befriar emellertid inte dessa från deras plikt att självständigt kontrollera resultaten för enskilda fall.</v>
          </cell>
          <cell r="M1786" t="str">
            <v>PREFA forstår beregningsværktøjet som en hjælp til specialisten, men det fratager ikke denne fra forpligtelsen til at foretage en selvstændig kontrol i hvert enkelt tilfælde.</v>
          </cell>
          <cell r="N1786" t="str">
            <v>PREFA ser på beregningsverktøyet som en hjelp for fagpersoner. Fagpersoner fritas likevel ikke for ansvaret for kontroll og gjennomføringen.</v>
          </cell>
          <cell r="O1786" t="str">
            <v>PREFA smatra proračunski alat pomagalom za stručnjake, ali on stručnjaka ne oslobađa obveze vlastite provjere u pojedinačnom slučaju.</v>
          </cell>
          <cell r="P1786" t="str">
            <v>PREFA versteht das Berechnungstool als Hilfestellung an den Fachmann, die diesen aber nicht von der Pflicht zur eigenständigen Prüfung im Einzelfall entbindet.</v>
          </cell>
        </row>
        <row r="1787">
          <cell r="A1787">
            <v>1786</v>
          </cell>
          <cell r="B1787" t="str">
            <v>Preis</v>
          </cell>
          <cell r="C1787" t="str">
            <v>Preis</v>
          </cell>
          <cell r="D1787" t="str">
            <v>Preis</v>
          </cell>
          <cell r="E1787" t="str">
            <v>Preis</v>
          </cell>
          <cell r="F1787" t="str">
            <v>Preis</v>
          </cell>
          <cell r="G1787" t="str">
            <v>Preis</v>
          </cell>
          <cell r="H1787" t="str">
            <v>Preis</v>
          </cell>
          <cell r="I1787" t="str">
            <v>Preis</v>
          </cell>
          <cell r="J1787" t="str">
            <v>Preis</v>
          </cell>
          <cell r="K1787" t="str">
            <v>Preis</v>
          </cell>
          <cell r="L1787" t="str">
            <v>Preis</v>
          </cell>
          <cell r="M1787" t="str">
            <v>Preis</v>
          </cell>
          <cell r="N1787" t="str">
            <v>Preis</v>
          </cell>
          <cell r="O1787" t="str">
            <v>Preis</v>
          </cell>
          <cell r="P1787" t="str">
            <v>Preis</v>
          </cell>
        </row>
        <row r="1788">
          <cell r="A1788">
            <v>1787</v>
          </cell>
          <cell r="B1788" t="str">
            <v>Preis exkl.MwSt</v>
          </cell>
          <cell r="C1788" t="str">
            <v>Price excl. VAT</v>
          </cell>
          <cell r="D1788" t="str">
            <v>Prix sans TVA</v>
          </cell>
          <cell r="E1788" t="str">
            <v>prezzo senza IVA</v>
          </cell>
          <cell r="F1788" t="str">
            <v>cena bez DPH</v>
          </cell>
          <cell r="G1788" t="str">
            <v>cena bez podatku VAT</v>
          </cell>
          <cell r="H1788" t="str">
            <v>Nettó ár</v>
          </cell>
          <cell r="I1788" t="str">
            <v>Cena bez DPH</v>
          </cell>
          <cell r="J1788" t="str">
            <v>Prijs excl. btw</v>
          </cell>
          <cell r="K1788" t="str">
            <v>Cena brez DDV</v>
          </cell>
          <cell r="L1788" t="str">
            <v>Pris exkl. moms</v>
          </cell>
          <cell r="M1788" t="str">
            <v>Pris ekskl. moms</v>
          </cell>
          <cell r="N1788" t="str">
            <v>Pris ekskl. mva.</v>
          </cell>
          <cell r="O1788" t="str">
            <v>Cijena bez PDV-a</v>
          </cell>
          <cell r="P1788" t="str">
            <v>Preis exkl.MwSt</v>
          </cell>
        </row>
        <row r="1789">
          <cell r="A1789">
            <v>1788</v>
          </cell>
          <cell r="B1789" t="str">
            <v>Preis pro lfm od. Stk</v>
          </cell>
          <cell r="C1789" t="str">
            <v>Price per rm/pc</v>
          </cell>
          <cell r="D1789" t="str">
            <v>Prix au mètre ou à la pièce</v>
          </cell>
          <cell r="E1789" t="str">
            <v>€/metro - €/pezzo</v>
          </cell>
          <cell r="F1789" t="str">
            <v>cena za bm nebo ks</v>
          </cell>
          <cell r="G1789" t="str">
            <v>cena za mb lub sztukę</v>
          </cell>
          <cell r="H1789" t="str">
            <v>Ár / fm, vagy db</v>
          </cell>
          <cell r="I1789" t="str">
            <v>Cena za bm alebo ks</v>
          </cell>
          <cell r="J1789" t="str">
            <v>Prijs per strekkende meter of per stuk</v>
          </cell>
          <cell r="K1789" t="str">
            <v>Cena na tm ali kos</v>
          </cell>
          <cell r="L1789" t="str">
            <v>Pris per löpmeter el. st.</v>
          </cell>
          <cell r="M1789" t="str">
            <v>Pris pr. løbende meter eller stk.</v>
          </cell>
          <cell r="N1789" t="str">
            <v>Pris per lm el. stk.</v>
          </cell>
          <cell r="O1789" t="str">
            <v>Cijena po d/m ili kom.</v>
          </cell>
          <cell r="P1789" t="str">
            <v>Preis pro lfm od. Stk</v>
          </cell>
        </row>
        <row r="1790">
          <cell r="A1790">
            <v>1789</v>
          </cell>
          <cell r="B1790" t="str">
            <v>Profilhöhe zu hoch!</v>
          </cell>
          <cell r="C1790" t="str">
            <v>Profile height too high!</v>
          </cell>
          <cell r="D1790" t="str">
            <v>Hauteur de profil trop importante !</v>
          </cell>
          <cell r="E1790" t="str">
            <v>altezza del profilo troppo alta!</v>
          </cell>
          <cell r="F1790" t="str">
            <v>příliš velká výška</v>
          </cell>
          <cell r="G1790" t="str">
            <v>Wysokość profilu za wysoka!</v>
          </cell>
          <cell r="H1790" t="str">
            <v>Túl magas profilok!</v>
          </cell>
          <cell r="I1790" t="str">
            <v>Príliš veľká výška profilu!</v>
          </cell>
          <cell r="J1790" t="str">
            <v>Profielhoogte te hoog!</v>
          </cell>
          <cell r="K1790" t="str">
            <v>Prevelika višina profila!</v>
          </cell>
          <cell r="L1790" t="str">
            <v>Profilhöjd för hög!</v>
          </cell>
          <cell r="M1790" t="str">
            <v>Profilhøjde for høj!</v>
          </cell>
          <cell r="N1790" t="str">
            <v>Profilhøyde for høy!</v>
          </cell>
          <cell r="O1790" t="str">
            <v>Visina profila previsoka!</v>
          </cell>
          <cell r="P1790" t="str">
            <v>Profilhöhe zu hoch!</v>
          </cell>
        </row>
        <row r="1791">
          <cell r="A1791">
            <v>1790</v>
          </cell>
          <cell r="B1791" t="str">
            <v>Rabatt</v>
          </cell>
          <cell r="C1791" t="str">
            <v>Discount</v>
          </cell>
          <cell r="D1791" t="str">
            <v>Remise</v>
          </cell>
          <cell r="E1791" t="str">
            <v>sconto</v>
          </cell>
          <cell r="F1791" t="str">
            <v>rabat</v>
          </cell>
          <cell r="G1791" t="str">
            <v>rabat</v>
          </cell>
          <cell r="H1791" t="str">
            <v>Kedvezmény</v>
          </cell>
          <cell r="I1791" t="str">
            <v>Zľava</v>
          </cell>
          <cell r="J1791" t="str">
            <v>Korting</v>
          </cell>
          <cell r="K1791" t="str">
            <v>Popust</v>
          </cell>
          <cell r="L1791" t="str">
            <v>Rabatt</v>
          </cell>
          <cell r="M1791" t="str">
            <v>Rabat</v>
          </cell>
          <cell r="N1791" t="str">
            <v>Rabatt</v>
          </cell>
          <cell r="O1791" t="str">
            <v>Rabat</v>
          </cell>
          <cell r="P1791" t="str">
            <v>Rabatt</v>
          </cell>
        </row>
        <row r="1792">
          <cell r="A1792">
            <v>1791</v>
          </cell>
          <cell r="B1792" t="str">
            <v>RAL oder PREFA Farbe:</v>
          </cell>
          <cell r="C1792" t="str">
            <v>RAL or PREFA colour:</v>
          </cell>
          <cell r="D1792" t="str">
            <v>Couleur RAL ou PREFA :</v>
          </cell>
          <cell r="E1792" t="str">
            <v>RAL / colore PREFA:</v>
          </cell>
          <cell r="F1792" t="str">
            <v>RAL nebo PREFA barva</v>
          </cell>
          <cell r="G1792" t="str">
            <v>kolor wg RAL lub kolor PREFA:</v>
          </cell>
          <cell r="H1792" t="str">
            <v>RAL, vagy PREFA szín:</v>
          </cell>
          <cell r="I1792" t="str">
            <v>RAL alebo PREFA farba:</v>
          </cell>
          <cell r="J1792" t="str">
            <v>RAL- of PREFA-kleur:</v>
          </cell>
          <cell r="K1792" t="str">
            <v>Barva RAL ali PREFA:</v>
          </cell>
          <cell r="L1792" t="str">
            <v>RAL- eller PREFA-färg:</v>
          </cell>
          <cell r="M1792" t="str">
            <v>RAL- eller PREFA-farve:</v>
          </cell>
          <cell r="N1792" t="str">
            <v>RAL- eller PREFA-farge:</v>
          </cell>
          <cell r="O1792" t="str">
            <v>RAL ili PREFA boja:</v>
          </cell>
          <cell r="P1792" t="str">
            <v>RAL oder PREFA Farbe:</v>
          </cell>
        </row>
        <row r="1793">
          <cell r="A1793">
            <v>1792</v>
          </cell>
          <cell r="B1793" t="str">
            <v>Rechts</v>
          </cell>
          <cell r="C1793" t="str">
            <v>Right</v>
          </cell>
          <cell r="D1793" t="str">
            <v>droite</v>
          </cell>
          <cell r="E1793" t="str">
            <v>destra</v>
          </cell>
          <cell r="F1793" t="str">
            <v>napravo</v>
          </cell>
          <cell r="G1793" t="str">
            <v>prawo</v>
          </cell>
          <cell r="H1793" t="str">
            <v>Jobb</v>
          </cell>
          <cell r="I1793" t="str">
            <v>Vpravo</v>
          </cell>
          <cell r="J1793" t="str">
            <v>Rechts</v>
          </cell>
          <cell r="K1793" t="str">
            <v>Desno</v>
          </cell>
          <cell r="L1793" t="str">
            <v>Höger</v>
          </cell>
          <cell r="M1793" t="str">
            <v>Højre</v>
          </cell>
          <cell r="N1793" t="str">
            <v>Høyre</v>
          </cell>
          <cell r="O1793" t="str">
            <v>Desno</v>
          </cell>
          <cell r="P1793" t="str">
            <v>Rechts</v>
          </cell>
        </row>
        <row r="1794">
          <cell r="A1794">
            <v>1793</v>
          </cell>
          <cell r="B1794" t="str">
            <v>Rundprofil</v>
          </cell>
          <cell r="C1794" t="str">
            <v>Round profile</v>
          </cell>
          <cell r="D1794" t="str">
            <v>profil rond</v>
          </cell>
          <cell r="E1794" t="str">
            <v>profilo circolare</v>
          </cell>
          <cell r="F1794" t="str">
            <v>Kruhový profil</v>
          </cell>
          <cell r="G1794" t="str">
            <v>Profil okrągły (kolumna środkowa)</v>
          </cell>
          <cell r="H1794" t="str">
            <v>Körprofil</v>
          </cell>
          <cell r="I1794" t="str">
            <v>Kruhový profil</v>
          </cell>
          <cell r="J1794" t="str">
            <v>Rondprofiel</v>
          </cell>
          <cell r="K1794" t="str">
            <v>Okrogli profil</v>
          </cell>
          <cell r="L1794" t="str">
            <v>Rundprofil</v>
          </cell>
          <cell r="M1794" t="str">
            <v>Rund profil</v>
          </cell>
          <cell r="N1794" t="str">
            <v>Rundprofil</v>
          </cell>
          <cell r="O1794" t="str">
            <v>Okrugli profil</v>
          </cell>
          <cell r="P1794" t="str">
            <v>Rundprofil</v>
          </cell>
        </row>
        <row r="1795">
          <cell r="A1795">
            <v>1794</v>
          </cell>
          <cell r="B1795" t="str">
            <v>Rundprofil 50 exkl. Dichtung, gebohrt und entgratet</v>
          </cell>
          <cell r="C1795" t="str">
            <v>Round profile 50 excl. seal, drilled and deburred</v>
          </cell>
          <cell r="D1795" t="str">
            <v>Profil rond 50, fourni sans joint, percé et ébavuré</v>
          </cell>
          <cell r="E1795" t="str">
            <v>profilo circolare 50, esclusa guarnizione, forato e sbavato</v>
          </cell>
          <cell r="F1795" t="str">
            <v>Kruhový profil 50, bez těsnění, vrtaný, bez otřepů</v>
          </cell>
          <cell r="G1795" t="str">
            <v>Profil okrągły 50 bez uszczelki, nawiercona i okrawana</v>
          </cell>
          <cell r="H1795" t="str">
            <v>Körprofil 50, tömítés nélkül, furatolva és sorjázva</v>
          </cell>
          <cell r="I1795" t="str">
            <v>Kruhový profil 50 bez tesnenia, navŕtaný a odhrotovaný</v>
          </cell>
          <cell r="J1795" t="str">
            <v>Rondprofiel 50 excl. afdichting, geboord en afgebraamd</v>
          </cell>
          <cell r="K1795" t="str">
            <v>Okrogli profil 50 brez tesnila, z izvrtinami in posnetimi robovi</v>
          </cell>
          <cell r="L1795" t="str">
            <v>Rundprofil 50 exkl. tätning, borrad och avgradad</v>
          </cell>
          <cell r="M1795" t="str">
            <v>Rund profil 50 ekskl. tætning, forboret og afgratet</v>
          </cell>
          <cell r="N1795" t="str">
            <v>Rundprofil 50 ekskl. tetning, boret og avgradet</v>
          </cell>
          <cell r="O1795" t="str">
            <v>Okrugli profil 50 bez brtve, bušen i s obrađenim rubovima</v>
          </cell>
          <cell r="P1795" t="str">
            <v>Rundprofil 50 exkl. Dichtung, gebohrt und entgratet</v>
          </cell>
        </row>
        <row r="1796">
          <cell r="A1796">
            <v>1795</v>
          </cell>
          <cell r="B1796" t="str">
            <v>Rundprofil 50 Sonderlänge exkl. Dichtung, (Stangenware)</v>
          </cell>
          <cell r="C1796" t="str">
            <v>Round profile 50 special length excl. seal, drilled and deburred</v>
          </cell>
          <cell r="D1796" t="str">
            <v>Profil rond 50, longueur personnalisée, fourni sans joint, percé et ébavuré</v>
          </cell>
          <cell r="E1796" t="str">
            <v>profilo circolare 50 lunghezza fuori standard, esclusa guarnizione, forato e sbavato</v>
          </cell>
          <cell r="F1796" t="str">
            <v>Kruhový profil 50, zvláštní délka, bez těsnění,vrtaný, bez otřepů</v>
          </cell>
          <cell r="G1796" t="str">
            <v>Profil okrągły 50 długość specjalna bez uszczelki, nawiercona i okrawana</v>
          </cell>
          <cell r="H1796" t="str">
            <v>Körprofil 50,egyedi hosszméret, tömítés nélkül, furatolva és sorjázva</v>
          </cell>
          <cell r="I1796" t="str">
            <v>Kruhový profil 50, neštandardná dĺžka, bez tesnenia, navŕtaný a odhrotovaný</v>
          </cell>
          <cell r="J1796" t="str">
            <v>Rondprofiel 50 aangepaste lengte excl. afdichting, geboord en afgebraamd</v>
          </cell>
          <cell r="K1796" t="str">
            <v>Okrogli profil 50, posebna dolžina, brez tesnila, z izvrtinami in posnetimi robovi</v>
          </cell>
          <cell r="L1796" t="str">
            <v>Rundprofil 50 speciallängd exkl. tätning, borrad och avgradad</v>
          </cell>
          <cell r="M1796" t="str">
            <v>Rund profil 50 speciallængde ekskl. tætning, forboret og afgratet</v>
          </cell>
          <cell r="N1796" t="str">
            <v>Rundprofil 50 spesiallengde ekskl. tetning, boret og avgradet</v>
          </cell>
          <cell r="O1796" t="str">
            <v>Okrugli profil 50 posebna duljina bez brtve, bušen i s obrađenim rubovima</v>
          </cell>
          <cell r="P1796" t="str">
            <v>Rundprofil 50 Sonderlänge exkl. Dichtung, (Stangenware)</v>
          </cell>
        </row>
        <row r="1797">
          <cell r="A1797">
            <v>1796</v>
          </cell>
          <cell r="B1797" t="str">
            <v>Rundprofil 50-90° exkl. Dichtung, gebohrt und entgratet</v>
          </cell>
          <cell r="C1797" t="str">
            <v>Round profile 50–90° excl. seal, drilled and deburred</v>
          </cell>
          <cell r="D1797" t="str">
            <v>Profil rond 50 (90°), fourni sans joint, percé et ébavuré</v>
          </cell>
          <cell r="E1797" t="str">
            <v>profilo circolare 50-90°, esclusa guarnizione, forato e sbavato</v>
          </cell>
          <cell r="F1797" t="str">
            <v>Kruhový profil 50-90°, bez těsnění,vrtaný, bez otřepů</v>
          </cell>
          <cell r="G1797" t="str">
            <v>Profil okrągły 50-90° bez uszczelki, nawiercony i okrawany</v>
          </cell>
          <cell r="H1797" t="str">
            <v>Körprofil 50-90° tömítés nélkül, furatolva és sorjázva</v>
          </cell>
          <cell r="I1797" t="str">
            <v>Kruhový profil 50 – 90° bez tesnenia, navŕtaný a odhrotovaný</v>
          </cell>
          <cell r="J1797" t="str">
            <v>Rondprofiel 50-90° excl. afdichting, geboord en afgebraamd</v>
          </cell>
          <cell r="K1797" t="str">
            <v>Okrogli profil 50–90°, brez tesnila, z izvrtinami in posnetimi robovi</v>
          </cell>
          <cell r="L1797" t="str">
            <v>Rundprofil 50–90° exkl. tätning, borrad och avgradad</v>
          </cell>
          <cell r="M1797" t="str">
            <v>Rund profil 50-90 ° ekskl. tætning, forboret og afgratet</v>
          </cell>
          <cell r="N1797" t="str">
            <v>Rundprofil 50-90° ekskl. tetning, boret og avgradet</v>
          </cell>
          <cell r="O1797" t="str">
            <v>Okrugli profil 50-90° bez brtve, bušen i s obrađenim rubovima</v>
          </cell>
          <cell r="P1797" t="str">
            <v>Rundprofil 50-90° exkl. Dichtung, gebohrt und entgratet</v>
          </cell>
        </row>
        <row r="1798">
          <cell r="A1798">
            <v>1797</v>
          </cell>
          <cell r="B1798" t="str">
            <v>Rundprofil 50-90° Sonderlänge exkl. Dichtung, (Stangenware)</v>
          </cell>
          <cell r="C1798" t="str">
            <v>Round profile 50–90° special length excl. seal, drilled and deburred</v>
          </cell>
          <cell r="D1798" t="str">
            <v>Profil rond 50 (90°), longueur personnalisée, fourni sans joint, percé et ébavuré</v>
          </cell>
          <cell r="E1798" t="str">
            <v>profilo circolare 50-90° lunghezza fuori standard, esclusa guarnizione, forato e sbavato</v>
          </cell>
          <cell r="F1798" t="str">
            <v>Kruhový profil 50-90°, zvláštní délka, bez těsnění, vrtaný, bez otřepů</v>
          </cell>
          <cell r="G1798" t="str">
            <v>Profil okrągły 50-90° długość specjalna bez uszczelki, nawiercony i okrawany</v>
          </cell>
          <cell r="H1798" t="str">
            <v>Körprofil 50-90° tömítés nélkül, egyedi hosszméret, furatolva és sorjázva</v>
          </cell>
          <cell r="I1798" t="str">
            <v>Kruhový profil 50 – 90°, neštandardná dĺžka, bez tesnenia, navŕtaný a odhrotovaný</v>
          </cell>
          <cell r="J1798" t="str">
            <v>Rondprofiel 50-90° aangepaste lengte excl. afdichting, geboord en afgebraamd</v>
          </cell>
          <cell r="K1798" t="str">
            <v>Okrogli profil 50–90°, posebna dolžina, brez tesnila, z izvrtinami in posnetimi robovi</v>
          </cell>
          <cell r="L1798" t="str">
            <v>Rundprofil 50–90° speciallängd exkl. tätning, borrad och avgradad</v>
          </cell>
          <cell r="M1798" t="str">
            <v>Rund profil 50-90 ° speciallængde ekskl. tætning, forboret og afgratet</v>
          </cell>
          <cell r="N1798" t="str">
            <v>Rundprofil 50-90° spesiallengde ekskl. tetning, boret og avgradet</v>
          </cell>
          <cell r="O1798" t="str">
            <v>Okrugli profil 50-90° posebna duljina bez brtve, bušen i s obrađenim rubovima</v>
          </cell>
          <cell r="P1798" t="str">
            <v>Rundprofil 50-90° Sonderlänge exkl. Dichtung, (Stangenware)</v>
          </cell>
        </row>
        <row r="1799">
          <cell r="A1799">
            <v>1798</v>
          </cell>
          <cell r="B1799" t="str">
            <v>Rundprofil 50-Vario exkl. Dichtung, gebohrt und entgratet</v>
          </cell>
          <cell r="C1799" t="str">
            <v>Round profile 50 Vario excl. seal, drilled and deburred</v>
          </cell>
          <cell r="D1799" t="str">
            <v>Profil rond 50 (Vario), fourni sans joint, percé et ébavuré</v>
          </cell>
          <cell r="E1799" t="str">
            <v>profilo circolare 50-vario, esclusa guarnizione, forato e sbavato</v>
          </cell>
          <cell r="F1799" t="str">
            <v>Kruhový profil 50-Vario, bez těsnění, vrtaný, bez otřepů</v>
          </cell>
          <cell r="G1799" t="str">
            <v>Profil okrągły 50-Vario bez uszczelki, nawiercony i okrawany</v>
          </cell>
          <cell r="H1799" t="str">
            <v>Körprofil 50-Vario tömítés nélkül, furatolva és sorjázva</v>
          </cell>
          <cell r="I1799" t="str">
            <v>Kruhový profil 50 – Vario bez tesnenia, navŕtaný a odhrotovaný</v>
          </cell>
          <cell r="J1799" t="str">
            <v>Rondprofiel 50-Vario excl. afdichting, geboord en afgebraamd</v>
          </cell>
          <cell r="K1799" t="str">
            <v>Okrogli profil 50-Vario, brez tesnila, z izvrtinami in posnetimi robovi</v>
          </cell>
          <cell r="L1799" t="str">
            <v>Rundprofil 50-Vario exkl. tätning, borrad och avgradad</v>
          </cell>
          <cell r="M1799" t="str">
            <v>Rund profil 50-Vario ekskl. tætning, forboret og afgratet</v>
          </cell>
          <cell r="N1799" t="str">
            <v>Rundprofil 50-Vario ekskl. tetning, boret og avgradet</v>
          </cell>
          <cell r="O1799" t="str">
            <v>Okrugli profil 50-vario bez brtve, bušen i s obrađenim rubovima</v>
          </cell>
          <cell r="P1799" t="str">
            <v>Rundprofil 50-Vario exkl. Dichtung, gebohrt und entgratet</v>
          </cell>
        </row>
        <row r="1800">
          <cell r="A1800">
            <v>1799</v>
          </cell>
          <cell r="B1800" t="str">
            <v>Rundprofil 50-Vario Sonderlänge exkl. Dichtung, (Stangenware)</v>
          </cell>
          <cell r="C1800" t="str">
            <v>Round profile 50 Vario special length excl. seal, drilled and deburred</v>
          </cell>
          <cell r="D1800" t="str">
            <v>Profil rond 50 (Vario), longueur personnalisée, fourni sans joint, percé et ébavuré</v>
          </cell>
          <cell r="E1800" t="str">
            <v>profilo circolare 50-vario lunghezza fuori standard, esclusa guarnizione, forato e sbavato</v>
          </cell>
          <cell r="F1800" t="str">
            <v>Kruhový profil 50-Vario, zvláštní délka, bez těsnění,vrtaný, bez otřepů</v>
          </cell>
          <cell r="G1800" t="str">
            <v>Profil okrągły 50-Vario, długość specjalna bez uszczelki, nawiercony i okrawany</v>
          </cell>
          <cell r="H1800" t="str">
            <v>Körprofil 50-Vario tömítés nélkül, egyedi hosszméret, furatolva és sorjázva</v>
          </cell>
          <cell r="I1800" t="str">
            <v>Kruhový profil 50 – Vario, neštandardná dĺžka, bez tesnenia, navŕtaný a odhrotovaný</v>
          </cell>
          <cell r="J1800" t="str">
            <v>Rondprofiel 50-Vario aangepaste lengte excl. afdichting, geboord en afgebraamd</v>
          </cell>
          <cell r="K1800" t="str">
            <v>Okrogli profil 50-Vario, posebna dolžina, brez tesnila, z izvrtinami in posnetimi robovi</v>
          </cell>
          <cell r="L1800" t="str">
            <v>Rundprofil 50-Vario speciallängd exkl. tätning, borrad och avgradad</v>
          </cell>
          <cell r="M1800" t="str">
            <v>Rund profil 50-Vario speciallængde ekskl. tætning, forboret og afgratet</v>
          </cell>
          <cell r="N1800" t="str">
            <v>Rundprofil 50-Vario spesiallengde ekskl. tetning, boret og avgradet</v>
          </cell>
          <cell r="O1800" t="str">
            <v>Okrugli profil 50-vario posebna duljina bez brtve, bušen i s obrađenim rubovima</v>
          </cell>
          <cell r="P1800" t="str">
            <v>Rundprofil 50-Vario Sonderlänge exkl. Dichtung, (Stangenware)</v>
          </cell>
        </row>
        <row r="1801">
          <cell r="A1801">
            <v>1800</v>
          </cell>
          <cell r="B1801" t="str">
            <v>Rundprofil 80 exkl. Dichtung, gebohrt und entgratet</v>
          </cell>
          <cell r="C1801" t="str">
            <v>Round profile 80 excl. seal, drilled and deburred</v>
          </cell>
          <cell r="D1801" t="str">
            <v>Profil rond 80, fourni sans joint, percé et ébavuré</v>
          </cell>
          <cell r="E1801" t="str">
            <v>profilo circolare 80, esclusa guarnizione, forato e sbavato</v>
          </cell>
          <cell r="F1801" t="str">
            <v>Kruhový profil 80, bez těsnění, vrtaný, bez otřepů</v>
          </cell>
          <cell r="G1801" t="str">
            <v>Profil okrągły 80 bez uszczelki, nawiercony i okrawany</v>
          </cell>
          <cell r="H1801" t="str">
            <v>Körprofil 80, tömítés nélkül, furatolva és sorjázva</v>
          </cell>
          <cell r="I1801" t="str">
            <v>Kruhový profil 80 bez tesnenia, navŕtaný a odhrotovaný</v>
          </cell>
          <cell r="J1801" t="str">
            <v>Rondprofiel 80 excl. afdichting, geboord en afgebraamd</v>
          </cell>
          <cell r="K1801" t="str">
            <v>Okrogli profil 80 brez tesnila, z izvrtinami in posnetimi robovi</v>
          </cell>
          <cell r="L1801" t="str">
            <v>Rundprofil 80 exkl. tätning, borrad och avgradad</v>
          </cell>
          <cell r="M1801" t="str">
            <v>Rund profil 80 ekskl. tætning, forboret og afgratet</v>
          </cell>
          <cell r="N1801" t="str">
            <v>Rundprofil 80 ekskl. tetning, boret og avgradet</v>
          </cell>
          <cell r="O1801" t="str">
            <v>Okrugli profil 80 bez brtve, bušen i s obrađenim rubovima</v>
          </cell>
          <cell r="P1801" t="str">
            <v>Rundprofil 80 exkl. Dichtung, gebohrt und entgratet</v>
          </cell>
        </row>
        <row r="1802">
          <cell r="A1802">
            <v>1801</v>
          </cell>
          <cell r="B1802" t="str">
            <v>Rundprofil 80 gr. exkl. Dichtung, gebohrt und entgratet</v>
          </cell>
          <cell r="C1802" t="str">
            <v>Round profile 80 large excl. seal, drilled and deburred</v>
          </cell>
          <cell r="D1802" t="str">
            <v>Profil rond 80 (grand format), fourni sans joint, percé et ébavuré</v>
          </cell>
          <cell r="E1802" t="str">
            <v>profilo circolare 80 gr., esclusa guarnizione, forato e sbavato</v>
          </cell>
          <cell r="F1802" t="str">
            <v>Kruhový profil 80 velký, bez těsnění, vrtaný, bez otřepů</v>
          </cell>
          <cell r="G1802" t="str">
            <v>Profil okrągły 80 gr. bez uszczelki, nawiercony i okrawany</v>
          </cell>
          <cell r="H1802" t="str">
            <v>Körprofil 80 nagy, tömítés nélkül, furatolva és sorjázva</v>
          </cell>
          <cell r="I1802" t="str">
            <v>Kruhový profil 80 veľký, bez tesnenia, navŕtaný a odhrotovaný</v>
          </cell>
          <cell r="J1802" t="str">
            <v>Rondprofiel 80 groot excl. afdichting, geboord en afgebraamd</v>
          </cell>
          <cell r="K1802" t="str">
            <v>Okrogli profil 80°, brez tesnila, z izvrtinami in posnetimi robovi</v>
          </cell>
          <cell r="L1802" t="str">
            <v>Rundprofil 80 stor exkl. tätning, borrad och avgradad</v>
          </cell>
          <cell r="M1802" t="str">
            <v>Rund profil 80 stor, ekskl. tætning, forboret og afgratet</v>
          </cell>
          <cell r="N1802" t="str">
            <v>Rundprofil 80 str. ekskl. tetning, boret og avgradet</v>
          </cell>
          <cell r="O1802" t="str">
            <v>Okrugli profil 80 vel. bez brtve, bušen i s obrađenim rubovima</v>
          </cell>
          <cell r="P1802" t="str">
            <v>Rundprofil 80 gr. exkl. Dichtung, gebohrt und entgratet</v>
          </cell>
        </row>
        <row r="1803">
          <cell r="A1803">
            <v>1802</v>
          </cell>
          <cell r="B1803" t="str">
            <v>Rundprofil 80 gr. Sonderlänge exkl. Dichtung, (Stangenware)</v>
          </cell>
          <cell r="C1803" t="str">
            <v>Round profile 80 large special length excl. seal, drilled and deburred</v>
          </cell>
          <cell r="D1803" t="str">
            <v>Profil rond 80 (grand format), longueur personnalisée, fourni sans joint, percé et ébavuré</v>
          </cell>
          <cell r="E1803" t="str">
            <v>profilo circolare 80 gr. lunghezza fuori standard, esclusa guarnizione, forato e sbavato</v>
          </cell>
          <cell r="F1803" t="str">
            <v>Kruhový profil 80 velký, zvláštní délka, bez těsnění, vrtaný, bez otřepů</v>
          </cell>
          <cell r="G1803" t="str">
            <v>Profil okrągły 80 gr. długość specjalna bez uszczelki, nawiercony i okrawany</v>
          </cell>
          <cell r="H1803" t="str">
            <v>Körprofil 80 nagy, egyedi hosszméretben, tömítés nélkül, furatolva és sorjázva</v>
          </cell>
          <cell r="I1803" t="str">
            <v>Kruhový profil 80 veľký, neštandardná dĺžka, bez tesnenia, navŕtaný a odhrotovaný</v>
          </cell>
          <cell r="J1803" t="str">
            <v>Rondprofiel 80 groot aangepaste lengte excl. afdichting, geboord en afgebraamd</v>
          </cell>
          <cell r="K1803" t="str">
            <v>Okrogli profil 80°, Posebna dolžina brez tesnila, z izvrtinami in posnetimi robovi</v>
          </cell>
          <cell r="L1803" t="str">
            <v>Rundprofil 80 stor speciallängd exkl. tätning, borrad och avgradad</v>
          </cell>
          <cell r="M1803" t="str">
            <v>Rund profil 80 stor, Speciallængde ekskl. tætning, forboret og afgratet</v>
          </cell>
          <cell r="N1803" t="str">
            <v>Rundprofil 80 gr. spesiallengde ekskl. tetning, boret og avgradet</v>
          </cell>
          <cell r="O1803" t="str">
            <v>Okrugli profil 80 vel. posebna duljina bez brtve, bušen i s obrađenim rubovima</v>
          </cell>
          <cell r="P1803" t="str">
            <v>Rundprofil 80 gr. Sonderlänge exkl. Dichtung, (Stangenware)</v>
          </cell>
        </row>
        <row r="1804">
          <cell r="A1804">
            <v>1803</v>
          </cell>
          <cell r="B1804" t="str">
            <v>Rundprofil 80 Sonderlänge exkl. Dichtung, (Stangenware)</v>
          </cell>
          <cell r="C1804" t="str">
            <v>Round profile 80 special length excl. seal, drilled and deburred</v>
          </cell>
          <cell r="D1804" t="str">
            <v>Profil rond 80, longueur personnalisée, fourni sans joint, percé et ébavuré</v>
          </cell>
          <cell r="E1804" t="str">
            <v>profilo circolare 80 lunghezza fuori standard, esclusa guarnizione, forato e sbavato</v>
          </cell>
          <cell r="F1804" t="str">
            <v>Kruhový profil 80, zvláštní délka, bez těsnění,vrtaný, bez otřepů</v>
          </cell>
          <cell r="G1804" t="str">
            <v>Profil okrągły 80 gr. Długość specjalna bez uszczelki, nawiercony i okrawany</v>
          </cell>
          <cell r="H1804" t="str">
            <v>Körprofil 80, egyedi hosszméretben, tömítés nélkül, furatolva és sorjázva</v>
          </cell>
          <cell r="I1804" t="str">
            <v>Kruhový profil 80, neštandardná dĺžka, bez tesnenia, navŕtaný a odhrotovaný</v>
          </cell>
          <cell r="J1804" t="str">
            <v>Rondprofiel 80 aangepaste lengte excl. afdichting, geboord en afgebraamd</v>
          </cell>
          <cell r="K1804" t="str">
            <v>Okrogli profil 80, posebna dolžina, brez tesnila, z izvrtinami in posnetimi robovi</v>
          </cell>
          <cell r="L1804" t="str">
            <v>Rundprofil 80 speciallängd exkl. tätning, borrad och avgradad</v>
          </cell>
          <cell r="M1804" t="str">
            <v>Rund profil 80 speciallængde ekskl. tætning, forboret og afgratet</v>
          </cell>
          <cell r="N1804" t="str">
            <v>Rundprofil 80 spesiallengde ekskl. tetning, boret og avgradet</v>
          </cell>
          <cell r="O1804" t="str">
            <v>Okrugli profil 80 posebna duljina bez brtve, bušen i s obrađenim rubovima</v>
          </cell>
          <cell r="P1804" t="str">
            <v>Rundprofil 80 Sonderlänge exkl. Dichtung, (Stangenware)</v>
          </cell>
        </row>
        <row r="1805">
          <cell r="A1805">
            <v>1804</v>
          </cell>
          <cell r="B1805" t="str">
            <v>Rundprofil 80-90° exkl. Dichtung, gebohrt und entgratet</v>
          </cell>
          <cell r="C1805" t="str">
            <v>Round profile 80–90° excl. seal, drilled and deburred</v>
          </cell>
          <cell r="D1805" t="str">
            <v>Profil rond 80 (90°), fourni sans joint, percé et ébavuré</v>
          </cell>
          <cell r="E1805" t="str">
            <v>profilo circolare 80-90°, esclusa guarnizione, forato e sbavato</v>
          </cell>
          <cell r="F1805" t="str">
            <v>Kruhový profil 80-90°, bez těsnění,vrtaný, bez otřepů</v>
          </cell>
          <cell r="G1805" t="str">
            <v>Profil okrągły 80-90° bez uszczelki, nawiercony i okrawany</v>
          </cell>
          <cell r="H1805" t="str">
            <v>Körprofil 80-90° tömítés nélkül, furatolva és sorjázva</v>
          </cell>
          <cell r="I1805" t="str">
            <v>Kruhový profil 80 – 90° bez tesnenia, navŕtaný a odhrotovaný</v>
          </cell>
          <cell r="J1805" t="str">
            <v>Rondprofiel 80-90° excl. afdichting, geboord en afgebraamd</v>
          </cell>
          <cell r="K1805" t="str">
            <v>Okrogli profil 80–90°, brez tesnila, z izvrtinami in posnetimi robovi</v>
          </cell>
          <cell r="L1805" t="str">
            <v>Rundprofil 80–90° exkl. tätning, borrad och avgradad</v>
          </cell>
          <cell r="M1805" t="str">
            <v>Rund profil 80-90 ° ekskl. tætning, forboret og afgratet</v>
          </cell>
          <cell r="N1805" t="str">
            <v>Rundprofil 80-90° ekskl. tetning, boret og avgradet</v>
          </cell>
          <cell r="O1805" t="str">
            <v>Okrugli profil 80-90° bez brtve, bušen i s obrađenim rubovima</v>
          </cell>
          <cell r="P1805" t="str">
            <v>Rundprofil 80-90° exkl. Dichtung, gebohrt und entgratet</v>
          </cell>
        </row>
        <row r="1806">
          <cell r="A1806">
            <v>1805</v>
          </cell>
          <cell r="B1806" t="str">
            <v>Rundprofil 80-90° Sonderlänge exkl. Dichtung, (Stangenware)</v>
          </cell>
          <cell r="C1806" t="str">
            <v>Round profile 80–90° special length excl. seal, drilled and deburred</v>
          </cell>
          <cell r="D1806" t="str">
            <v>Profil rond 80 (90°), longueur personnalisée, fourni sans joint, percé et ébavuré</v>
          </cell>
          <cell r="E1806" t="str">
            <v>profilo circolare 80-90° lunghezza fuori standard, esclusa guarnizione, forato e sbavato</v>
          </cell>
          <cell r="F1806" t="str">
            <v>Kruhový profil 80-90°, zvláštní délka, bez těsnění, vrtaný, bez otřepů</v>
          </cell>
          <cell r="G1806" t="str">
            <v>Profil okrągły 80-90° długość specjalna bez uszczelki, nawiercony i okrawany</v>
          </cell>
          <cell r="H1806" t="str">
            <v>Körprofil 80-90° tömítés nélkül, egyedi hosszméret, furatolva és sorjázva</v>
          </cell>
          <cell r="I1806" t="str">
            <v>Kruhový profil 80 – 90°, neštandardná dĺžka, bez tesnenia, navŕtaný a odhrotovaný</v>
          </cell>
          <cell r="J1806" t="str">
            <v>Rondprofiel 80-90° aangepaste lengte excl. afdichting, geboord en afgebraamd</v>
          </cell>
          <cell r="K1806" t="str">
            <v>Okrogli profil 80–90°, posebna dolžina, brez tesnila, z izvrtinami in posnetimi robovi</v>
          </cell>
          <cell r="L1806" t="str">
            <v>Rundprofil 80–90° speciallängd exkl. tätning, borrad och avgradad</v>
          </cell>
          <cell r="M1806" t="str">
            <v>Rund profil 80-90 ° speciallængde ekskl. tætning, forboret og afgratet</v>
          </cell>
          <cell r="N1806" t="str">
            <v>Rundprofil 80-90° spesiallengde ekskl. tetning, boret og avgradet</v>
          </cell>
          <cell r="O1806" t="str">
            <v>Okrugli profil 80-90° posebna duljina bez brtve, bušen i s obrađenim rubovima</v>
          </cell>
          <cell r="P1806" t="str">
            <v>Rundprofil 80-90° Sonderlänge exkl. Dichtung, (Stangenware)</v>
          </cell>
        </row>
        <row r="1807">
          <cell r="A1807">
            <v>1806</v>
          </cell>
          <cell r="B1807" t="str">
            <v>Rundprofil 80-Vario exkl. Dichtung, gebohrt und entgratet</v>
          </cell>
          <cell r="C1807" t="str">
            <v>Round profile 80 Vario excl. seal, drilled and deburred</v>
          </cell>
          <cell r="D1807" t="str">
            <v>Profil rond 80 (Vario), fourni sans joint, percé et ébavuré</v>
          </cell>
          <cell r="E1807" t="str">
            <v>profilo circolare 80-vario, esclusa guarnizione, forato e sbavato</v>
          </cell>
          <cell r="F1807" t="str">
            <v>Kruhový profil 80-Vario, bez těsnění, vrtaný, bez otřepů</v>
          </cell>
          <cell r="G1807" t="str">
            <v>Profil okrągły 80 Vario bez uszczelki, nawiercony i okrawany</v>
          </cell>
          <cell r="H1807" t="str">
            <v>Körprofil 80-Vario tömítés nélkül, furatolva és sorjázva</v>
          </cell>
          <cell r="I1807" t="str">
            <v>Kruhový profil 80 – Vario bez tesnenia, navŕtaný a odhrotovaný</v>
          </cell>
          <cell r="J1807" t="str">
            <v>Rondprofiel 80-Vario excl. afdichting, geboord en afgebraamd</v>
          </cell>
          <cell r="K1807" t="str">
            <v>Okrogli profil 80-Vario, brez tesnila, z izvrtinami in posnetimi robovi</v>
          </cell>
          <cell r="L1807" t="str">
            <v>Rundprofil 80-Vario exkl. tätning, borrad och avgradad</v>
          </cell>
          <cell r="M1807" t="str">
            <v>Rund profil 80-Vario ekskl. tætning, forboret og afgratet</v>
          </cell>
          <cell r="N1807" t="str">
            <v>Rundprofil 80-Vario ekskl. tetning, boret og avgradet</v>
          </cell>
          <cell r="O1807" t="str">
            <v>Okrugli profil 80-vario bez brtve, bušen i s obrađenim rubovima</v>
          </cell>
          <cell r="P1807" t="str">
            <v>Rundprofil 80-Vario exkl. Dichtung, gebohrt und entgratet</v>
          </cell>
        </row>
        <row r="1808">
          <cell r="A1808">
            <v>1807</v>
          </cell>
          <cell r="B1808" t="str">
            <v>Rundprofil 80-Vario Sonderlänge exkl. Dichtung, (Stangenware)</v>
          </cell>
          <cell r="C1808" t="str">
            <v>Round profile 80 Vario special length excl. seal, drilled and deburred</v>
          </cell>
          <cell r="D1808" t="str">
            <v>Profil rond 80 (Vario), longueur personnalisée, fourni sans joint, percé et ébavuré</v>
          </cell>
          <cell r="E1808" t="str">
            <v>profilo circolare 80-vario lunghezza fuori standard, esclusa guarnizione, forato e sbavato</v>
          </cell>
          <cell r="F1808" t="str">
            <v>Kruhový profil 80-Vario, zvláštní délka, bez těsnění,vrtaný, bez otřepů</v>
          </cell>
          <cell r="G1808" t="str">
            <v>Profil okrągły 80-Vario, długość specjalna bez uszczelki, nawiercony i okrawany</v>
          </cell>
          <cell r="H1808" t="str">
            <v>Körprofil 80-Vario tömítés nélkül, egyedi hosszméret, furatolva és sorjázva</v>
          </cell>
          <cell r="I1808" t="str">
            <v>Kruhový profil 80 – Vario, neštandardná dĺžka, bez tesnenia, navŕtaný a odhrotovaný</v>
          </cell>
          <cell r="J1808" t="str">
            <v>Rondprofiel 80-Vario aangepaste lengte excl. afdichting, geboord en afgebraamd</v>
          </cell>
          <cell r="K1808" t="str">
            <v>Okrogli profil 80-Vario, posebna dolžina, brez tesnila, z izvrtinami in posnetimi robovi</v>
          </cell>
          <cell r="L1808" t="str">
            <v>Rundprofil 80-Vario speciallängd exkl. tätning, borrad och avgradad</v>
          </cell>
          <cell r="M1808" t="str">
            <v>Rund profil 80-Vario speciallængde ekskl. tætning, forboret og afgratet</v>
          </cell>
          <cell r="N1808" t="str">
            <v>Rundprofil 80-Vario spesiallengde ekskl. tetning, boret og avgradet</v>
          </cell>
          <cell r="O1808" t="str">
            <v>Okrugli profil 80-vario posebna duljina bez brtve, bušen i s obrađenim rubovima</v>
          </cell>
          <cell r="P1808" t="str">
            <v>Rundprofil 80-Vario Sonderlänge exkl. Dichtung, (Stangenware)</v>
          </cell>
        </row>
        <row r="1809">
          <cell r="A1809">
            <v>1808</v>
          </cell>
          <cell r="B1809" t="str">
            <v>Rundprofil 90°</v>
          </cell>
          <cell r="C1809" t="str">
            <v>Round profile 90°</v>
          </cell>
          <cell r="D1809" t="str">
            <v>profil rond (90°)</v>
          </cell>
          <cell r="E1809" t="str">
            <v>profilo circolare 90°</v>
          </cell>
          <cell r="F1809" t="str">
            <v>Kruhový profil 90°</v>
          </cell>
          <cell r="G1809" t="str">
            <v>Profil okrągły 90°</v>
          </cell>
          <cell r="H1809" t="str">
            <v>Körprofil 90°</v>
          </cell>
          <cell r="I1809" t="str">
            <v>Kruhový profil 90°</v>
          </cell>
          <cell r="J1809" t="str">
            <v>Rondprofiel 90°</v>
          </cell>
          <cell r="K1809" t="str">
            <v>Okrogli profil 90°</v>
          </cell>
          <cell r="L1809" t="str">
            <v>Rundprofil 90°</v>
          </cell>
          <cell r="M1809" t="str">
            <v>Rund profil 90 °</v>
          </cell>
          <cell r="N1809" t="str">
            <v>Rundprofil 90°</v>
          </cell>
          <cell r="O1809" t="str">
            <v>Okrugli profil 90°</v>
          </cell>
          <cell r="P1809" t="str">
            <v>Rundprofil 90°</v>
          </cell>
        </row>
        <row r="1810">
          <cell r="A1810">
            <v>1809</v>
          </cell>
          <cell r="B1810" t="str">
            <v>Rundprofil Groß</v>
          </cell>
          <cell r="C1810" t="str">
            <v>Round profile large</v>
          </cell>
          <cell r="D1810" t="str">
            <v>profil rond (grand format)</v>
          </cell>
          <cell r="E1810" t="str">
            <v>profilo circolare grande</v>
          </cell>
          <cell r="F1810" t="str">
            <v>Kruhový profil velký</v>
          </cell>
          <cell r="G1810" t="str">
            <v>Profil okrągły duży</v>
          </cell>
          <cell r="H1810" t="str">
            <v>Körprofil nagy</v>
          </cell>
          <cell r="I1810" t="str">
            <v>Kruhový profil veľký</v>
          </cell>
          <cell r="J1810" t="str">
            <v>Rondprofiel groot</v>
          </cell>
          <cell r="K1810" t="str">
            <v>Okrogli profil, velik</v>
          </cell>
          <cell r="L1810" t="str">
            <v>Rundprofil stor</v>
          </cell>
          <cell r="M1810" t="str">
            <v>Rund profil, stor</v>
          </cell>
          <cell r="N1810" t="str">
            <v>Rundprofil stor</v>
          </cell>
          <cell r="O1810" t="str">
            <v>Okrugli profil veliki</v>
          </cell>
          <cell r="P1810" t="str">
            <v>Rundprofil Groß</v>
          </cell>
        </row>
        <row r="1811">
          <cell r="A1811">
            <v>1810</v>
          </cell>
          <cell r="B1811" t="str">
            <v>Rundprofil Vario</v>
          </cell>
          <cell r="C1811" t="str">
            <v>Round profile Vario</v>
          </cell>
          <cell r="D1811" t="str">
            <v>profil rond (Vario)</v>
          </cell>
          <cell r="E1811" t="str">
            <v>profilo circolare vario</v>
          </cell>
          <cell r="F1811" t="str">
            <v>Kruhový profil Vario</v>
          </cell>
          <cell r="G1811" t="str">
            <v>Profil okrągły Vario</v>
          </cell>
          <cell r="H1811" t="str">
            <v>Körprofil Vario</v>
          </cell>
          <cell r="I1811" t="str">
            <v>Kruhový profil Vario</v>
          </cell>
          <cell r="J1811" t="str">
            <v>Rondprofiel Vario</v>
          </cell>
          <cell r="K1811" t="str">
            <v>Okrogli profil Vario</v>
          </cell>
          <cell r="L1811" t="str">
            <v>Rundprofil Vario</v>
          </cell>
          <cell r="M1811" t="str">
            <v>Rund profil, Vario</v>
          </cell>
          <cell r="N1811" t="str">
            <v>Rundprofil Vario</v>
          </cell>
          <cell r="O1811" t="str">
            <v>Okrugli profil vario</v>
          </cell>
          <cell r="P1811" t="str">
            <v>Rundprofil Vario</v>
          </cell>
        </row>
        <row r="1812">
          <cell r="A1812">
            <v>1811</v>
          </cell>
          <cell r="B1812" t="str">
            <v>Seitenteile</v>
          </cell>
          <cell r="C1812" t="str">
            <v>Side sections</v>
          </cell>
          <cell r="D1812" t="str">
            <v>parties latérales (batardeaux)</v>
          </cell>
          <cell r="E1812" t="str">
            <v>profilo laterale</v>
          </cell>
          <cell r="F1812" t="str">
            <v>Boční díly</v>
          </cell>
          <cell r="G1812" t="str">
            <v>Części boczne</v>
          </cell>
          <cell r="H1812" t="str">
            <v>Oldalsó elemek</v>
          </cell>
          <cell r="I1812" t="str">
            <v>Bočné diely</v>
          </cell>
          <cell r="J1812" t="str">
            <v>Zijdelen</v>
          </cell>
          <cell r="K1812" t="str">
            <v>Stranski deli</v>
          </cell>
          <cell r="L1812" t="str">
            <v>Sidodelar</v>
          </cell>
          <cell r="M1812" t="str">
            <v>Sidevanger</v>
          </cell>
          <cell r="N1812" t="str">
            <v>Sidedeler</v>
          </cell>
          <cell r="O1812" t="str">
            <v>Bočni dijelovi</v>
          </cell>
          <cell r="P1812" t="str">
            <v>Seitenteile</v>
          </cell>
        </row>
        <row r="1813">
          <cell r="A1813">
            <v>1812</v>
          </cell>
          <cell r="B1813" t="str">
            <v>Setzwerkzeug Verbundanker</v>
          </cell>
          <cell r="C1813" t="str">
            <v>Setting tool embedded anchor</v>
          </cell>
          <cell r="D1813" t="str">
            <v>Outil de pose pour dispositif d’ancrage</v>
          </cell>
          <cell r="E1813" t="str">
            <v>Ancorante chimico</v>
          </cell>
          <cell r="F1813" t="str">
            <v>Osazovací nástroj pro chemické patrony</v>
          </cell>
          <cell r="G1813" t="str">
            <v>Narzędzie do ustawiania kotew zespolonych</v>
          </cell>
          <cell r="H1813" t="str">
            <v>Lehorgonyzóelem elhelyezőszerszám</v>
          </cell>
          <cell r="I1813" t="str">
            <v>Osadzovací nástroj na spájaciu kotvu</v>
          </cell>
          <cell r="J1813" t="str">
            <v>Plaatsingsgereedschap verbindingsanker</v>
          </cell>
          <cell r="K1813" t="str">
            <v>Montažno orodje za sidranje</v>
          </cell>
          <cell r="L1813" t="str">
            <v>Monteringsverktyg för kemankare</v>
          </cell>
          <cell r="M1813" t="str">
            <v>Indstillingsværktøj kompositankre</v>
          </cell>
          <cell r="N1813" t="str">
            <v>Setteverktøy kompoundanker</v>
          </cell>
          <cell r="O1813" t="str">
            <v>Alat za postavljanje spojnih sidra</v>
          </cell>
          <cell r="P1813" t="str">
            <v>Setzwerkzeug Verbundanker</v>
          </cell>
        </row>
        <row r="1814">
          <cell r="A1814">
            <v>1813</v>
          </cell>
          <cell r="B1814" t="str">
            <v>Sicherungsschraube Abdeckung:</v>
          </cell>
          <cell r="C1814" t="str">
            <v>Safety screw cover:</v>
          </cell>
          <cell r="D1814" t="str">
            <v>Vis de sécurité pour cache de protection :</v>
          </cell>
          <cell r="E1814" t="str">
            <v>vite di sicurezza copertura:</v>
          </cell>
          <cell r="F1814" t="str">
            <v>Fixační šroub krytu:</v>
          </cell>
          <cell r="G1814" t="str">
            <v>Śruba blokująca pokrywę:</v>
          </cell>
          <cell r="H1814" t="str">
            <v>Takaróelem biztosítócsavar:</v>
          </cell>
          <cell r="I1814" t="str">
            <v>Poistná skrutka krycieho profilu:</v>
          </cell>
          <cell r="J1814" t="str">
            <v>Borgbout afdekking:</v>
          </cell>
          <cell r="K1814" t="str">
            <v>Varnostni vijak za pokrov:</v>
          </cell>
          <cell r="L1814" t="str">
            <v>Skruv, Täckplåt</v>
          </cell>
          <cell r="M1814" t="str">
            <v>Holdeskrue dæksel:</v>
          </cell>
          <cell r="N1814" t="str">
            <v>Låseskrue tildekking:</v>
          </cell>
          <cell r="O1814" t="str">
            <v>Sigurnosni vijak pokrova:</v>
          </cell>
          <cell r="P1814" t="str">
            <v>Sicherungsschraube Abdeckung:</v>
          </cell>
        </row>
        <row r="1815">
          <cell r="A1815">
            <v>1814</v>
          </cell>
          <cell r="B1815" t="str">
            <v>Sicherungsschraube für Abdeckung</v>
          </cell>
          <cell r="C1815" t="str">
            <v>Safety screw for cover</v>
          </cell>
          <cell r="D1815" t="str">
            <v>vis de sécurité pour cache de protection</v>
          </cell>
          <cell r="E1815" t="str">
            <v>vite di sicurezza per la copertura</v>
          </cell>
          <cell r="F1815" t="str">
            <v>fixační šroub pro kryt</v>
          </cell>
          <cell r="G1815" t="str">
            <v>Śruba blokująca do pokrywy</v>
          </cell>
          <cell r="H1815" t="str">
            <v>Takaróelem biztosítócsavar</v>
          </cell>
          <cell r="I1815" t="str">
            <v>Poistná skrutka krycieho profilu</v>
          </cell>
          <cell r="J1815" t="str">
            <v>Borgbout voor afdekking</v>
          </cell>
          <cell r="K1815" t="str">
            <v>Varnostni vijak za pokrov</v>
          </cell>
          <cell r="L1815" t="str">
            <v>Skruv till Täckplåt</v>
          </cell>
          <cell r="M1815" t="str">
            <v>Holdeskrue til dæksel:</v>
          </cell>
          <cell r="N1815" t="str">
            <v>Låseskrue for tildekking</v>
          </cell>
          <cell r="O1815" t="str">
            <v>Sigurnosni vijak za pokrov</v>
          </cell>
          <cell r="P1815" t="str">
            <v>Sicherungsschraube für Abdeckung</v>
          </cell>
        </row>
        <row r="1816">
          <cell r="A1816">
            <v>1815</v>
          </cell>
          <cell r="B1816" t="str">
            <v>Sonderkosten</v>
          </cell>
          <cell r="C1816" t="str">
            <v>Special costs</v>
          </cell>
          <cell r="D1816" t="str">
            <v>Frais spéciaux</v>
          </cell>
          <cell r="E1816" t="str">
            <v>costi extra</v>
          </cell>
          <cell r="F1816" t="str">
            <v>zvláštní náklady</v>
          </cell>
          <cell r="G1816" t="str">
            <v>Koszty specjalne</v>
          </cell>
          <cell r="H1816" t="str">
            <v>Felárak</v>
          </cell>
          <cell r="I1816" t="str">
            <v>Mimoriadne náklady</v>
          </cell>
          <cell r="J1816" t="str">
            <v>Speciale kosten</v>
          </cell>
          <cell r="K1816" t="str">
            <v>Posebni stroški</v>
          </cell>
          <cell r="L1816" t="str">
            <v>Särskilda kostnader</v>
          </cell>
          <cell r="M1816" t="str">
            <v>Særlige omkostninger</v>
          </cell>
          <cell r="N1816" t="str">
            <v>Spesialkostnader</v>
          </cell>
          <cell r="O1816" t="str">
            <v>Posebni troškovi</v>
          </cell>
          <cell r="P1816" t="str">
            <v>Sonderkosten</v>
          </cell>
        </row>
        <row r="1817">
          <cell r="A1817">
            <v>1816</v>
          </cell>
          <cell r="B1817" t="str">
            <v>Sonderrabatt</v>
          </cell>
          <cell r="C1817" t="str">
            <v>Special discount</v>
          </cell>
          <cell r="D1817" t="str">
            <v>Remise spéciale</v>
          </cell>
          <cell r="E1817" t="str">
            <v>sconto speciale</v>
          </cell>
          <cell r="F1817" t="str">
            <v>zvláštní rabat</v>
          </cell>
          <cell r="G1817" t="str">
            <v>Rabat specjalny</v>
          </cell>
          <cell r="H1817" t="str">
            <v>Egyedi kedvezmény</v>
          </cell>
          <cell r="I1817" t="str">
            <v>Mimoriadna zľava</v>
          </cell>
          <cell r="J1817" t="str">
            <v>Speciale korting</v>
          </cell>
          <cell r="K1817" t="str">
            <v>Posebni popust</v>
          </cell>
          <cell r="L1817" t="str">
            <v>Särskild rabatt</v>
          </cell>
          <cell r="M1817" t="str">
            <v>Særrabat</v>
          </cell>
          <cell r="N1817" t="str">
            <v>Spesialrabatt</v>
          </cell>
          <cell r="O1817" t="str">
            <v>Posebni rabat</v>
          </cell>
          <cell r="P1817" t="str">
            <v>Sonderrabatt</v>
          </cell>
        </row>
        <row r="1818">
          <cell r="A1818">
            <v>1817</v>
          </cell>
          <cell r="B1818" t="str">
            <v>Spannstück mit 6-Kantschraube</v>
          </cell>
          <cell r="C1818" t="str">
            <v>Clamping element with hex-cap screw</v>
          </cell>
          <cell r="D1818" t="str">
            <v>Pièce de serrage avec vis à six pans</v>
          </cell>
          <cell r="E1818" t="str">
            <v>tenditore con vite a testa esagonale</v>
          </cell>
          <cell r="F1818" t="str">
            <v>Napínák s šestihranným šroubem</v>
          </cell>
          <cell r="G1818" t="str">
            <v>Element dociskowy ze śrubą z łbem 6-kątnym</v>
          </cell>
          <cell r="H1818" t="str">
            <v>Feszítőelem 6-lapfejű csavarral</v>
          </cell>
          <cell r="I1818" t="str">
            <v>Upevňovacia zarážka so 6-hrannou skrutkou</v>
          </cell>
          <cell r="J1818" t="str">
            <v>Fixeerstuk met zeskantschroef</v>
          </cell>
          <cell r="K1818" t="str">
            <v>Vpenjalni kos s 6-robim vijakom</v>
          </cell>
          <cell r="L1818" t="str">
            <v>Spännstycke med sexkantsskruv</v>
          </cell>
          <cell r="M1818" t="str">
            <v>Spændestykke med 6-kantskrue</v>
          </cell>
          <cell r="N1818" t="str">
            <v>KLEMSTYKKE SIDE med 6-kantskrue</v>
          </cell>
          <cell r="O1818" t="str">
            <v>Zatezni element sa šesterokutnim vijkom</v>
          </cell>
          <cell r="P1818" t="str">
            <v>Spannstück mit 6-Kantschraube</v>
          </cell>
        </row>
        <row r="1819">
          <cell r="A1819">
            <v>1818</v>
          </cell>
          <cell r="B1819" t="str">
            <v>Spannstück mit 6-Kantschraube:</v>
          </cell>
          <cell r="C1819" t="str">
            <v>Clamping element with hex-cap screw:</v>
          </cell>
          <cell r="D1819" t="str">
            <v>Pièce de serrage avec vis à six pans :</v>
          </cell>
          <cell r="E1819" t="str">
            <v>tenditore con vite a testa esagonale:</v>
          </cell>
          <cell r="F1819" t="str">
            <v>Napínák s šestihranným šroubem:</v>
          </cell>
          <cell r="G1819" t="str">
            <v>Element dociskowy ze śrubą z łbem 6-kątnym:</v>
          </cell>
          <cell r="H1819" t="str">
            <v>Feszítőelem 6-lapfejű csavarral:</v>
          </cell>
          <cell r="I1819" t="str">
            <v>Upevňovacia zarážka so 6-hrannou skrutkou:</v>
          </cell>
          <cell r="J1819" t="str">
            <v>Fixeerstuk met zeskantschroef:</v>
          </cell>
          <cell r="K1819" t="str">
            <v>Vpenjalni kos s 6-robim vijakom:</v>
          </cell>
          <cell r="L1819" t="str">
            <v>Spännstycke med sexkantsskruv:</v>
          </cell>
          <cell r="M1819" t="str">
            <v>Spændestykke med 6-kantskrue:</v>
          </cell>
          <cell r="N1819" t="str">
            <v>KLEMSTYKKE SIDE med 6-kantskrue:</v>
          </cell>
          <cell r="O1819" t="str">
            <v>Zatezni element sa šesterokutnim vijkom:</v>
          </cell>
          <cell r="P1819" t="str">
            <v>Spannstück mit 6-Kantschraube:</v>
          </cell>
        </row>
        <row r="1820">
          <cell r="A1820">
            <v>1819</v>
          </cell>
          <cell r="B1820" t="str">
            <v>Spannstück mit Sterngriff</v>
          </cell>
          <cell r="C1820" t="str">
            <v>Clamping element with star grip screw</v>
          </cell>
          <cell r="D1820" t="str">
            <v>Pièce de serrage à poignée étoile</v>
          </cell>
          <cell r="E1820" t="str">
            <v>tenditore con manopola a stella</v>
          </cell>
          <cell r="F1820" t="str">
            <v>Napínák s hvězdicovým kolečkem</v>
          </cell>
          <cell r="G1820" t="str">
            <v>Element dociskowy z uchwytem gwiazdkowym</v>
          </cell>
          <cell r="H1820" t="str">
            <v>Feszítőelem csillagmarkolattal</v>
          </cell>
          <cell r="I1820" t="str">
            <v>Upevňovacia zarážka s hviezdicovým úchopom</v>
          </cell>
          <cell r="J1820" t="str">
            <v>Fixeerstuk met sterknop</v>
          </cell>
          <cell r="K1820" t="str">
            <v>Vpenjalni kos z zvezdastim gumbom</v>
          </cell>
          <cell r="L1820" t="str">
            <v>Spännstycke med stjärngrepp</v>
          </cell>
          <cell r="M1820" t="str">
            <v>Spændestykke med stjerneformet greb</v>
          </cell>
          <cell r="N1820" t="str">
            <v>KLEMSTYKKE SIDE med stjernegrep</v>
          </cell>
          <cell r="O1820" t="str">
            <v>Zatezni element sa zvjezdastom ručkom</v>
          </cell>
          <cell r="P1820" t="str">
            <v>Spannstück mit Sterngriff</v>
          </cell>
        </row>
        <row r="1821">
          <cell r="A1821">
            <v>1820</v>
          </cell>
          <cell r="B1821" t="str">
            <v>Spannstück mit Sterngriff:</v>
          </cell>
          <cell r="C1821" t="str">
            <v>Clamping element with star grip screw:</v>
          </cell>
          <cell r="D1821" t="str">
            <v>Pièce de serrage à poignée étoile :</v>
          </cell>
          <cell r="E1821" t="str">
            <v>tenditore con manopola a stella:</v>
          </cell>
          <cell r="F1821" t="str">
            <v>Napínák s hvězdicovým kolečkem:</v>
          </cell>
          <cell r="G1821" t="str">
            <v>Element dociskowy z uchwytem gwiazdkowym:</v>
          </cell>
          <cell r="H1821" t="str">
            <v>Feszítőelem csillagmarkolattal:</v>
          </cell>
          <cell r="I1821" t="str">
            <v>Upevňovacia zarážka s hviezdicovým úchopom:</v>
          </cell>
          <cell r="J1821" t="str">
            <v>Fixeerstuk met sterknop:</v>
          </cell>
          <cell r="K1821" t="str">
            <v>Vpenjalni kos z zvezdastim gumbom:</v>
          </cell>
          <cell r="L1821" t="str">
            <v>Spännstycke med stjärngrepp:</v>
          </cell>
          <cell r="M1821" t="str">
            <v>Spændestykke med stjerneformet greb:</v>
          </cell>
          <cell r="N1821" t="str">
            <v>KLEMSTYKKE SIDE med stjernegrep:</v>
          </cell>
          <cell r="O1821" t="str">
            <v>Zatezni element sa zvjezdastom ručkom:</v>
          </cell>
          <cell r="P1821" t="str">
            <v>Spannstück mit Sterngriff:</v>
          </cell>
        </row>
        <row r="1822">
          <cell r="A1822">
            <v>1821</v>
          </cell>
          <cell r="B1822" t="str">
            <v>Spannung  infolge Treibgut:</v>
          </cell>
          <cell r="C1822" t="str">
            <v>Pressure due to flotsam:</v>
          </cell>
          <cell r="D1822" t="str">
            <v>Tension générée par les débris flottants :</v>
          </cell>
          <cell r="E1822" t="str">
            <v>Tensione da detriti:</v>
          </cell>
          <cell r="F1822" t="str">
            <v>Napětí od plovoucího předmětu:</v>
          </cell>
          <cell r="H1822" t="str">
            <v>Uszadék okozta feszültség:</v>
          </cell>
          <cell r="I1822" t="str">
            <v>Napätie v dôsledku plávajúceho predmetu:</v>
          </cell>
          <cell r="J1822" t="str">
            <v>Spanning overeenkomstig drijfmateriaal:</v>
          </cell>
          <cell r="K1822" t="str">
            <v>Napetost zaradi naplavin:</v>
          </cell>
          <cell r="L1822" t="str">
            <v>spänning p.g.a. flytande skräp:</v>
          </cell>
          <cell r="M1822" t="str">
            <v>Spænding som følge af drivende genstande:</v>
          </cell>
          <cell r="N1822" t="str">
            <v>Spenning iht drivgods:</v>
          </cell>
          <cell r="O1822" t="str">
            <v>Naprezanje zbog naplavina:</v>
          </cell>
          <cell r="P1822" t="str">
            <v>Spannung  infolge Treibgut:</v>
          </cell>
        </row>
        <row r="1823">
          <cell r="A1823">
            <v>1822</v>
          </cell>
          <cell r="B1823" t="str">
            <v>Spannung HD:</v>
          </cell>
          <cell r="C1823" t="str">
            <v>Pressure HD:</v>
          </cell>
          <cell r="D1823" t="str">
            <v>Tension HD :</v>
          </cell>
          <cell r="E1823" t="str">
            <v>Tensione HD:</v>
          </cell>
          <cell r="F1823" t="str">
            <v>Napětí HD:</v>
          </cell>
          <cell r="H1823" t="str">
            <v>HD feszültség:</v>
          </cell>
          <cell r="I1823" t="str">
            <v>Napätie HD:</v>
          </cell>
          <cell r="J1823" t="str">
            <v>Spanning HD:</v>
          </cell>
          <cell r="K1823" t="str">
            <v>Napetost HD:</v>
          </cell>
          <cell r="L1823" t="str">
            <v>Spänning HD:</v>
          </cell>
          <cell r="M1823" t="str">
            <v>Spænding HD:</v>
          </cell>
          <cell r="N1823" t="str">
            <v>Spenning HD:</v>
          </cell>
          <cell r="O1823" t="str">
            <v>Naprezanje HD:</v>
          </cell>
          <cell r="P1823" t="str">
            <v>Spannung HD:</v>
          </cell>
        </row>
        <row r="1824">
          <cell r="A1824">
            <v>1823</v>
          </cell>
          <cell r="B1824" t="str">
            <v>Spannung HD+HS:</v>
          </cell>
          <cell r="C1824" t="str">
            <v>Pressure HD + HS:</v>
          </cell>
          <cell r="D1824" t="str">
            <v>Tension HD + HS :</v>
          </cell>
          <cell r="E1824" t="str">
            <v>Tensione HD+HS:</v>
          </cell>
          <cell r="F1824" t="str">
            <v>Napětí HD+HS:</v>
          </cell>
          <cell r="H1824" t="str">
            <v>HD+HS feszültség:</v>
          </cell>
          <cell r="I1824" t="str">
            <v>Napätie HD+HS:</v>
          </cell>
          <cell r="J1824" t="str">
            <v>Spanning HD+HS:</v>
          </cell>
          <cell r="K1824" t="str">
            <v>Napetost HD+HS:</v>
          </cell>
          <cell r="L1824" t="str">
            <v>Spänning HD+HS:</v>
          </cell>
          <cell r="M1824" t="str">
            <v>Spænding HD+HS:</v>
          </cell>
          <cell r="N1824" t="str">
            <v>Spenning HD+HS:</v>
          </cell>
          <cell r="O1824" t="str">
            <v>Naprezanje HD+HS:</v>
          </cell>
          <cell r="P1824" t="str">
            <v>Spannung HD+HS:</v>
          </cell>
        </row>
        <row r="1825">
          <cell r="A1825">
            <v>1824</v>
          </cell>
          <cell r="B1825" t="str">
            <v>Spannung HS:</v>
          </cell>
          <cell r="C1825" t="str">
            <v>Pressure HS:</v>
          </cell>
          <cell r="D1825" t="str">
            <v>Tension HS :</v>
          </cell>
          <cell r="E1825" t="str">
            <v>Tensione HS:</v>
          </cell>
          <cell r="F1825" t="str">
            <v>Napětí HS:</v>
          </cell>
          <cell r="H1825" t="str">
            <v>HS feszültség:</v>
          </cell>
          <cell r="I1825" t="str">
            <v>Napätie HS:</v>
          </cell>
          <cell r="J1825" t="str">
            <v>Spanning HS:</v>
          </cell>
          <cell r="K1825" t="str">
            <v>Napetost HS:</v>
          </cell>
          <cell r="L1825" t="str">
            <v>Spänning HS:</v>
          </cell>
          <cell r="M1825" t="str">
            <v>Spænding HS:</v>
          </cell>
          <cell r="N1825" t="str">
            <v>Spenning HS:</v>
          </cell>
          <cell r="O1825" t="str">
            <v>Naprezanje HS:</v>
          </cell>
          <cell r="P1825" t="str">
            <v>Spannung HS:</v>
          </cell>
        </row>
        <row r="1826">
          <cell r="A1826">
            <v>1825</v>
          </cell>
          <cell r="B1826" t="str">
            <v>Spannung infolge Treibgut:</v>
          </cell>
          <cell r="C1826" t="str">
            <v>Pressure due to flotsam:</v>
          </cell>
          <cell r="D1826" t="str">
            <v>Tension générée par les débris flottants :</v>
          </cell>
          <cell r="E1826" t="str">
            <v>Tensione da detriti:</v>
          </cell>
          <cell r="F1826" t="str">
            <v>Napětí od plovoucího předmětu:</v>
          </cell>
          <cell r="H1826" t="str">
            <v>Uszadék okozta feszültség:</v>
          </cell>
          <cell r="I1826" t="str">
            <v>Napätie v dôsledku plávajúceho predmetu:</v>
          </cell>
          <cell r="J1826" t="str">
            <v>Spanning overeenkomstig drijfmateriaal:</v>
          </cell>
          <cell r="K1826" t="str">
            <v>Napetost zaradi naplavin:</v>
          </cell>
          <cell r="L1826" t="str">
            <v>Spänning p.g.a. flytande skräp:</v>
          </cell>
          <cell r="M1826" t="str">
            <v>Spænding som følge af drivende genstande:</v>
          </cell>
          <cell r="N1826" t="str">
            <v>Spenning iht. drivgods:</v>
          </cell>
          <cell r="O1826" t="str">
            <v>Naprezanje zbog naplavina:</v>
          </cell>
          <cell r="P1826" t="str">
            <v>Spannung infolge Treibgut:</v>
          </cell>
        </row>
        <row r="1827">
          <cell r="A1827">
            <v>1826</v>
          </cell>
          <cell r="B1827" t="str">
            <v>Spannung zufolge</v>
          </cell>
          <cell r="C1827" t="str">
            <v>Pressure due to</v>
          </cell>
          <cell r="D1827" t="str">
            <v>en fonction de la tension</v>
          </cell>
          <cell r="E1827" t="str">
            <v>Tensione da</v>
          </cell>
          <cell r="F1827" t="str">
            <v>Napětí od</v>
          </cell>
          <cell r="H1827" t="str">
            <v>Feszültség a köv. következtében:</v>
          </cell>
          <cell r="I1827" t="str">
            <v>Napätie v dôsledku</v>
          </cell>
          <cell r="J1827" t="str">
            <v>Spanning overeenkomstig</v>
          </cell>
          <cell r="K1827" t="str">
            <v>Napetost zaradi</v>
          </cell>
          <cell r="L1827" t="str">
            <v>Spänning beroende på</v>
          </cell>
          <cell r="M1827" t="str">
            <v>Spænding som følge af</v>
          </cell>
          <cell r="N1827" t="str">
            <v>Spenning iht.</v>
          </cell>
          <cell r="O1827" t="str">
            <v>Naprezanje prema</v>
          </cell>
          <cell r="P1827" t="str">
            <v>Spannung zufolge</v>
          </cell>
        </row>
        <row r="1828">
          <cell r="A1828">
            <v>1827</v>
          </cell>
          <cell r="B1828" t="str">
            <v>Spannung:</v>
          </cell>
          <cell r="C1828" t="str">
            <v>Pressure:</v>
          </cell>
          <cell r="D1828" t="str">
            <v>Tension :</v>
          </cell>
          <cell r="E1828" t="str">
            <v>Tensione:</v>
          </cell>
          <cell r="F1828" t="str">
            <v>Napětí:</v>
          </cell>
          <cell r="H1828" t="str">
            <v>Feszültség:</v>
          </cell>
          <cell r="I1828" t="str">
            <v>Napätie:</v>
          </cell>
          <cell r="J1828" t="str">
            <v>Spanning:</v>
          </cell>
          <cell r="K1828" t="str">
            <v>Napetost:</v>
          </cell>
          <cell r="L1828" t="str">
            <v>Spänning:</v>
          </cell>
          <cell r="M1828" t="str">
            <v>Spænding:</v>
          </cell>
          <cell r="N1828" t="str">
            <v>Spenning:</v>
          </cell>
          <cell r="O1828" t="str">
            <v>Naprezanje:</v>
          </cell>
          <cell r="P1828" t="str">
            <v>Spannung:</v>
          </cell>
        </row>
        <row r="1829">
          <cell r="A1829">
            <v>1828</v>
          </cell>
          <cell r="B1829" t="str">
            <v>STATIK</v>
          </cell>
          <cell r="C1829" t="str">
            <v>STATIC</v>
          </cell>
          <cell r="D1829" t="str">
            <v>STATIQUE</v>
          </cell>
          <cell r="E1829" t="str">
            <v>STATICA</v>
          </cell>
          <cell r="F1829" t="str">
            <v>STATIKA</v>
          </cell>
          <cell r="G1829" t="str">
            <v>STATYKA</v>
          </cell>
          <cell r="H1829" t="str">
            <v>STATIKA</v>
          </cell>
          <cell r="I1829" t="str">
            <v>STATIKA</v>
          </cell>
          <cell r="J1829" t="str">
            <v>STATICA</v>
          </cell>
          <cell r="K1829" t="str">
            <v>STATIKA</v>
          </cell>
          <cell r="L1829" t="str">
            <v>STATIK</v>
          </cell>
          <cell r="M1829" t="str">
            <v>STATIK</v>
          </cell>
          <cell r="N1829" t="str">
            <v>STATIKK</v>
          </cell>
          <cell r="O1829" t="str">
            <v>STATIKA</v>
          </cell>
          <cell r="P1829" t="str">
            <v>STATIK</v>
          </cell>
        </row>
        <row r="1830">
          <cell r="A1830">
            <v>1829</v>
          </cell>
          <cell r="B1830" t="str">
            <v>STATIK DAMMBALKEN</v>
          </cell>
          <cell r="C1830" t="str">
            <v>STATICS BARRIER PANELS</v>
          </cell>
          <cell r="D1830" t="str">
            <v>STATIQUE DES BATARDEAUX</v>
          </cell>
          <cell r="E1830" t="str">
            <v>STATICA SPONDE</v>
          </cell>
          <cell r="F1830" t="str">
            <v>STATIKA HRÁZNÍCH BLOKŮ</v>
          </cell>
          <cell r="H1830" t="str">
            <v>GÁTGERENDA STATIKAI</v>
          </cell>
          <cell r="I1830" t="str">
            <v>STATIKA HRADIDLA</v>
          </cell>
          <cell r="J1830" t="str">
            <v>STATICA DAMBALK</v>
          </cell>
          <cell r="K1830" t="str">
            <v>STATIKA ZAJEZITVENI PREČNIK</v>
          </cell>
          <cell r="L1830" t="str">
            <v>STATIK BJÄLKSÄTT</v>
          </cell>
          <cell r="M1830" t="str">
            <v>STATIK DÆMPNINGSBJÆLKER</v>
          </cell>
          <cell r="N1830" t="str">
            <v>STATIKK BJELKESTENGSEL</v>
          </cell>
          <cell r="O1830" t="str">
            <v>STATIKA BRANE DASKE</v>
          </cell>
          <cell r="P1830" t="str">
            <v>STATIK DAMMBALKEN</v>
          </cell>
        </row>
        <row r="1831">
          <cell r="A1831">
            <v>1830</v>
          </cell>
          <cell r="B1831" t="str">
            <v>STATIK RUNDSTEHER</v>
          </cell>
          <cell r="C1831" t="str">
            <v>STATICS ROUND COLUMN</v>
          </cell>
          <cell r="D1831" t="str">
            <v>STATIQUE DES POTEAUX RONDS</v>
          </cell>
          <cell r="E1831" t="str">
            <v>STATICA MONTANTE CIRCOLARE</v>
          </cell>
          <cell r="F1831" t="str">
            <v>STATIKA KRUHOVÉHO SLOUPKU</v>
          </cell>
          <cell r="H1831" t="str">
            <v>OSZLOP STATIKAI</v>
          </cell>
          <cell r="I1831" t="str">
            <v>STATIKA OKRÚHLEHO STĹPU</v>
          </cell>
          <cell r="J1831" t="str">
            <v>STATICA RONDE PIJLER</v>
          </cell>
          <cell r="K1831" t="str">
            <v>STATIKA OKROGLI NOSILEC</v>
          </cell>
          <cell r="L1831" t="str">
            <v>STATIK RUNDPÅLE</v>
          </cell>
          <cell r="M1831" t="str">
            <v>STATIK RUNDPÆLE</v>
          </cell>
          <cell r="N1831" t="str">
            <v>STATIKK RUNDBUKK</v>
          </cell>
          <cell r="O1831" t="str">
            <v>STATIKA OKRUGLOG STUPA</v>
          </cell>
          <cell r="P1831" t="str">
            <v>STATIK RUNDSTEHER</v>
          </cell>
        </row>
        <row r="1832">
          <cell r="A1832">
            <v>1831</v>
          </cell>
          <cell r="B1832" t="str">
            <v>Statische Ausnutzung Dammbalken in %</v>
          </cell>
          <cell r="C1832" t="str">
            <v>Static utilisation of stop logs in %</v>
          </cell>
          <cell r="D1832" t="str">
            <v>Charge statique des batardeaux en %</v>
          </cell>
          <cell r="E1832" t="str">
            <v>verifica statica sponda [%]</v>
          </cell>
          <cell r="F1832" t="str">
            <v>Statické využití hrázních bloků v %</v>
          </cell>
          <cell r="G1832" t="str">
            <v>Statyczne wykorzystanie belek w %</v>
          </cell>
          <cell r="H1832" t="str">
            <v>Gátgerenda statikai kihasználtsága %-ban</v>
          </cell>
          <cell r="I1832" t="str">
            <v>Statické využitie hradidiel v %</v>
          </cell>
          <cell r="J1832" t="str">
            <v>Statische benutting dambalk in %</v>
          </cell>
          <cell r="K1832" t="str">
            <v>Statični izkoristek zajezitvene lamele v %</v>
          </cell>
          <cell r="L1832" t="str">
            <v>Statiskt utnyttjande av DÄMMBALK i %</v>
          </cell>
          <cell r="M1832" t="str">
            <v>Statistisk udnyttelse af dæmningsbjælker i %</v>
          </cell>
          <cell r="N1832" t="str">
            <v>Statisk utnyttelse av bjelkestengsel i %</v>
          </cell>
          <cell r="O1832" t="str">
            <v>Statičko iskorištenje daske brane u %</v>
          </cell>
          <cell r="P1832" t="str">
            <v>Statische Ausnutzung Dammbalken in %</v>
          </cell>
        </row>
        <row r="1833">
          <cell r="A1833">
            <v>1832</v>
          </cell>
          <cell r="B1833" t="str">
            <v>Statische Ausnutzung Steher in %</v>
          </cell>
          <cell r="C1833" t="str">
            <v>Static utilisation of supports in %</v>
          </cell>
          <cell r="D1833" t="str">
            <v>Charge statique des poteaux en %</v>
          </cell>
          <cell r="E1833" t="str">
            <v>verifica statica profilo circolare [%]</v>
          </cell>
          <cell r="F1833" t="str">
            <v>Statické využití sloupků v %</v>
          </cell>
          <cell r="G1833" t="str">
            <v>Statische Ausnutzung Steher in %_DE</v>
          </cell>
          <cell r="H1833" t="str">
            <v>Oszlopok statikai kihasználtsága %-ban</v>
          </cell>
          <cell r="I1833" t="str">
            <v>Statické využitie stĺpov v %</v>
          </cell>
          <cell r="J1833" t="str">
            <v>Statische benutting pijler in %</v>
          </cell>
          <cell r="K1833" t="str">
            <v>Statični izkoristek stojal v %</v>
          </cell>
          <cell r="L1833" t="str">
            <v>Statiskt utnyttjande av stolpe i %</v>
          </cell>
          <cell r="M1833" t="str">
            <v>Statistisk udnyttelse af lukker i %</v>
          </cell>
          <cell r="N1833" t="str">
            <v>Statisk utnyttelse av stopper i %</v>
          </cell>
          <cell r="O1833" t="str">
            <v>Statičko iskorištenje stupa u %</v>
          </cell>
          <cell r="P1833" t="str">
            <v>Statische Ausnutzung Steher in %</v>
          </cell>
        </row>
        <row r="1834">
          <cell r="A1834">
            <v>1833</v>
          </cell>
          <cell r="B1834" t="str">
            <v>Statische Berechnung</v>
          </cell>
          <cell r="C1834" t="str">
            <v>Static calculation</v>
          </cell>
          <cell r="D1834" t="str">
            <v>Calcul statique</v>
          </cell>
          <cell r="E1834" t="str">
            <v>calcolo statico</v>
          </cell>
          <cell r="F1834" t="str">
            <v>Statický výpočet</v>
          </cell>
          <cell r="G1834" t="str">
            <v>Obliczenia statyczne</v>
          </cell>
          <cell r="H1834" t="str">
            <v>Statikai számítás</v>
          </cell>
          <cell r="I1834" t="str">
            <v>Výpočet statiky</v>
          </cell>
          <cell r="J1834" t="str">
            <v>Statische berekening</v>
          </cell>
          <cell r="K1834" t="str">
            <v>Statični izračun</v>
          </cell>
          <cell r="L1834" t="str">
            <v>Statisk beräkning</v>
          </cell>
          <cell r="M1834" t="str">
            <v>Statisk beregning</v>
          </cell>
          <cell r="N1834" t="str">
            <v>Statisk beregning</v>
          </cell>
          <cell r="O1834" t="str">
            <v>Statički proračun</v>
          </cell>
          <cell r="P1834" t="str">
            <v>Statische Berechnung</v>
          </cell>
        </row>
        <row r="1835">
          <cell r="A1835">
            <v>1834</v>
          </cell>
          <cell r="B1835" t="str">
            <v>Stauhöhe (BHW) [mm]:</v>
          </cell>
          <cell r="C1835" t="str">
            <v>Design flood (BHW) [mm]:</v>
          </cell>
          <cell r="D1835" t="str">
            <v>Hauteur de retenue d’eau [mm] :</v>
          </cell>
          <cell r="E1835" t="str">
            <v>Altezza di accumulo (BHW) [mm]:</v>
          </cell>
          <cell r="F1835" t="str">
            <v>Výška vzdutí (BHW) [mm]:</v>
          </cell>
          <cell r="H1835" t="str">
            <v>Árvízszint (MÁSZ) [mm]:</v>
          </cell>
          <cell r="I1835" t="str">
            <v>Výška hladiny (BHW) [mm]:</v>
          </cell>
          <cell r="J1835" t="str">
            <v>Stuwhoogte (maatgevende hoogwaterstand) [mm]:</v>
          </cell>
          <cell r="K1835" t="str">
            <v>Zajezitvena višina (Visoka voda za dimenzioniranje) [mm]:</v>
          </cell>
          <cell r="L1835" t="str">
            <v>Uppdämningshöjd (BHW) [mm]:</v>
          </cell>
          <cell r="M1835" t="str">
            <v>Normal vandstandshøjde (BHW) [mm]:</v>
          </cell>
          <cell r="N1835" t="str">
            <v>Stablehøyde (BHW) [mm]:</v>
          </cell>
          <cell r="O1835" t="str">
            <v>Usporna visina (BHW) [mm]:</v>
          </cell>
          <cell r="P1835" t="str">
            <v>Stauhöhe (BHW) [mm]:</v>
          </cell>
        </row>
        <row r="1836">
          <cell r="A1836">
            <v>1835</v>
          </cell>
          <cell r="B1836" t="str">
            <v>Std</v>
          </cell>
          <cell r="C1836" t="str">
            <v>hrs</v>
          </cell>
          <cell r="D1836" t="str">
            <v>h</v>
          </cell>
          <cell r="E1836" t="str">
            <v>ore</v>
          </cell>
          <cell r="F1836" t="str">
            <v>hod.</v>
          </cell>
          <cell r="G1836" t="str">
            <v>godziny</v>
          </cell>
          <cell r="H1836" t="str">
            <v>Óra</v>
          </cell>
          <cell r="I1836" t="str">
            <v>hod</v>
          </cell>
          <cell r="J1836" t="str">
            <v>Uur</v>
          </cell>
          <cell r="K1836" t="str">
            <v>Ure</v>
          </cell>
          <cell r="L1836" t="str">
            <v>Tim.</v>
          </cell>
          <cell r="M1836" t="str">
            <v>Timer</v>
          </cell>
          <cell r="N1836" t="str">
            <v>T</v>
          </cell>
          <cell r="O1836" t="str">
            <v>Stan.</v>
          </cell>
          <cell r="P1836" t="str">
            <v>Std</v>
          </cell>
        </row>
        <row r="1837">
          <cell r="A1837">
            <v>1836</v>
          </cell>
          <cell r="B1837" t="str">
            <v>Steher Nr.</v>
          </cell>
          <cell r="C1837" t="str">
            <v>Support no</v>
          </cell>
          <cell r="D1837" t="str">
            <v>Nº de poteau</v>
          </cell>
          <cell r="E1837" t="str">
            <v>nr. profilo circolare</v>
          </cell>
          <cell r="F1837" t="str">
            <v>Sloupek Nr.</v>
          </cell>
          <cell r="H1837" t="str">
            <v>Oszlop ssz.</v>
          </cell>
          <cell r="I1837" t="str">
            <v>Stĺp č.</v>
          </cell>
          <cell r="J1837" t="str">
            <v>Pijler nr.</v>
          </cell>
          <cell r="K1837" t="str">
            <v>Stojalo št.</v>
          </cell>
          <cell r="L1837" t="str">
            <v>Stolpe nr</v>
          </cell>
          <cell r="M1837" t="str">
            <v>Lukker nr.</v>
          </cell>
          <cell r="N1837" t="str">
            <v>Stopper nr.</v>
          </cell>
          <cell r="O1837" t="str">
            <v>Br. stupova</v>
          </cell>
          <cell r="P1837" t="str">
            <v>Steher Nr.</v>
          </cell>
        </row>
        <row r="1838">
          <cell r="A1838">
            <v>1837</v>
          </cell>
          <cell r="B1838" t="str">
            <v>Stk</v>
          </cell>
          <cell r="C1838" t="str">
            <v>pcs</v>
          </cell>
          <cell r="D1838" t="str">
            <v>pc.</v>
          </cell>
          <cell r="E1838" t="str">
            <v>pezzo</v>
          </cell>
          <cell r="F1838" t="str">
            <v>ks</v>
          </cell>
          <cell r="G1838" t="str">
            <v>szt.</v>
          </cell>
          <cell r="H1838" t="str">
            <v>Db.</v>
          </cell>
          <cell r="I1838" t="str">
            <v>ks</v>
          </cell>
          <cell r="J1838" t="str">
            <v>Stuks</v>
          </cell>
          <cell r="K1838" t="str">
            <v>Kos</v>
          </cell>
          <cell r="L1838" t="str">
            <v>St.</v>
          </cell>
          <cell r="M1838" t="str">
            <v>Stk.</v>
          </cell>
          <cell r="N1838" t="str">
            <v>Stk.</v>
          </cell>
          <cell r="O1838" t="str">
            <v>Kom</v>
          </cell>
          <cell r="P1838" t="str">
            <v>Stk</v>
          </cell>
        </row>
        <row r="1839">
          <cell r="A1839">
            <v>1838</v>
          </cell>
          <cell r="B1839" t="str">
            <v>Streckgrenze Rp 0,2:</v>
          </cell>
          <cell r="C1839" t="str">
            <v>Yield Strength Rp 0.2:</v>
          </cell>
          <cell r="D1839" t="str">
            <v>Limite d’élasticité Rp 0,2 :</v>
          </cell>
          <cell r="E1839" t="str">
            <v>Snervamento Rp 0,2:</v>
          </cell>
          <cell r="F1839" t="str">
            <v>Mez kluzu Rp 0,2:</v>
          </cell>
          <cell r="G1839" t="str">
            <v>Streckgrenze Rp 0,2:</v>
          </cell>
          <cell r="H1839" t="str">
            <v>Folyáshatár Rp 0,2:</v>
          </cell>
          <cell r="I1839" t="str">
            <v>Medza klzu Rp 0,2:</v>
          </cell>
          <cell r="J1839" t="str">
            <v>Rekgrens Rp 0,2:</v>
          </cell>
          <cell r="K1839" t="str">
            <v>Meja raztezanja Rp 0,2:</v>
          </cell>
          <cell r="L1839" t="str">
            <v>Resttöjningsgräns Rp 0,2:</v>
          </cell>
          <cell r="M1839" t="str">
            <v>Strækgrænse Rp 0,2:</v>
          </cell>
          <cell r="N1839" t="str">
            <v>Strekkgrense Rp 0,2:</v>
          </cell>
          <cell r="O1839" t="str">
            <v>Granica rastezanja Rp 0,2:</v>
          </cell>
          <cell r="P1839" t="str">
            <v>Streckgrenze Rp 0,2:</v>
          </cell>
        </row>
        <row r="1840">
          <cell r="A1840">
            <v>1839</v>
          </cell>
          <cell r="B1840" t="str">
            <v>Stück</v>
          </cell>
          <cell r="C1840" t="str">
            <v>Quantity</v>
          </cell>
          <cell r="D1840" t="str">
            <v>pièce(s)</v>
          </cell>
          <cell r="E1840" t="str">
            <v>pezzo</v>
          </cell>
          <cell r="F1840" t="str">
            <v>kusy</v>
          </cell>
          <cell r="G1840" t="str">
            <v>sztuk</v>
          </cell>
          <cell r="H1840" t="str">
            <v>Darab</v>
          </cell>
          <cell r="I1840" t="str">
            <v>Kus</v>
          </cell>
          <cell r="J1840" t="str">
            <v>Stuks</v>
          </cell>
          <cell r="K1840" t="str">
            <v>Kos</v>
          </cell>
          <cell r="L1840" t="str">
            <v>Styck</v>
          </cell>
          <cell r="M1840" t="str">
            <v>Stykke</v>
          </cell>
          <cell r="N1840" t="str">
            <v>Stykk</v>
          </cell>
          <cell r="O1840" t="str">
            <v>Komada</v>
          </cell>
          <cell r="P1840" t="str">
            <v>Stück</v>
          </cell>
        </row>
        <row r="1841">
          <cell r="A1841">
            <v>1840</v>
          </cell>
          <cell r="B1841" t="str">
            <v>Stützweite / Durchbiegung HD:</v>
          </cell>
          <cell r="C1841" t="str">
            <v>Span / Deflection HD:</v>
          </cell>
          <cell r="D1841" t="str">
            <v>Distance entre appuis / flèche HD :</v>
          </cell>
          <cell r="E1841" t="str">
            <v>Campata / Freccia HD:</v>
          </cell>
          <cell r="F1841" t="str">
            <v>Rozpětí / Průhyb HD:</v>
          </cell>
          <cell r="H1841" t="str">
            <v>Fesztáv / kihajlás HD:</v>
          </cell>
          <cell r="I1841" t="str">
            <v>Rozpätie/prehyb HD:</v>
          </cell>
          <cell r="J1841" t="str">
            <v>Overspanning / doorbuiging HD:</v>
          </cell>
          <cell r="K1841" t="str">
            <v>Oporna širina/upogibanje HD:</v>
          </cell>
          <cell r="L1841" t="str">
            <v>Hållarbredd/nedböjning HD:</v>
          </cell>
          <cell r="M1841" t="str">
            <v>Støttevidde/nedbøjning HD:</v>
          </cell>
          <cell r="N1841" t="str">
            <v>Støttebredde/nedbøyning HD:</v>
          </cell>
          <cell r="O1841" t="str">
            <v>Razmak potpornja / progib HD:</v>
          </cell>
          <cell r="P1841" t="str">
            <v>Stützweite / Durchbiegung HD:</v>
          </cell>
        </row>
        <row r="1842">
          <cell r="A1842">
            <v>1841</v>
          </cell>
          <cell r="B1842" t="str">
            <v>Stützweite / Durchbiegung HD+HS:</v>
          </cell>
          <cell r="C1842" t="str">
            <v>Span / Deflection HD + HS:</v>
          </cell>
          <cell r="D1842" t="str">
            <v>Distance entre appuis / flèche HD + HS :</v>
          </cell>
          <cell r="E1842" t="str">
            <v>Campata / Freccia HD+HS:</v>
          </cell>
          <cell r="F1842" t="str">
            <v>Rozpětí / Průhyb HD+HS:</v>
          </cell>
          <cell r="H1842" t="str">
            <v>Fesztáv / kihajlás HD+HS:</v>
          </cell>
          <cell r="I1842" t="str">
            <v>Rozpätie/prehyb HD+HS:</v>
          </cell>
          <cell r="J1842" t="str">
            <v>Overspanning / doorbuiging HD+HS:</v>
          </cell>
          <cell r="K1842" t="str">
            <v>Oporna širina/upogibanje HD+HS:</v>
          </cell>
          <cell r="L1842" t="str">
            <v>Hållarbredd/nedböjning HD+HS:</v>
          </cell>
          <cell r="M1842" t="str">
            <v>Støttevidde/nedbøjning HD+HS:</v>
          </cell>
          <cell r="N1842" t="str">
            <v>Støttebredde/nedbøyning HD+HS:</v>
          </cell>
          <cell r="O1842" t="str">
            <v>Razmak potpornja / progib HD+HS:</v>
          </cell>
          <cell r="P1842" t="str">
            <v>Stützweite / Durchbiegung HD+HS:</v>
          </cell>
        </row>
        <row r="1843">
          <cell r="A1843">
            <v>1842</v>
          </cell>
          <cell r="B1843" t="str">
            <v>Stützweite / Durchbiegung HS:</v>
          </cell>
          <cell r="C1843" t="str">
            <v>Span / Deflection HS:</v>
          </cell>
          <cell r="D1843" t="str">
            <v>Distance entre appuis / flèche HS :</v>
          </cell>
          <cell r="E1843" t="str">
            <v>Campata / Freccia HS:</v>
          </cell>
          <cell r="F1843" t="str">
            <v>Rozpětí / Průhyb HS:</v>
          </cell>
          <cell r="H1843" t="str">
            <v>Fesztáv / kihajlás HS:</v>
          </cell>
          <cell r="I1843" t="str">
            <v>Rozpätie/prehyb HS:</v>
          </cell>
          <cell r="J1843" t="str">
            <v>Overspanning / doorbuiging HS:</v>
          </cell>
          <cell r="K1843" t="str">
            <v>Oporna širina/upogibanje HS:</v>
          </cell>
          <cell r="L1843" t="str">
            <v>Hållarbredd/nedböjning HS:</v>
          </cell>
          <cell r="M1843" t="str">
            <v>Støttevidde/nedbøjning HS:</v>
          </cell>
          <cell r="N1843" t="str">
            <v>Støttebredde/nedbøyning HS:</v>
          </cell>
          <cell r="O1843" t="str">
            <v>Razmak potpornja / progib HS:</v>
          </cell>
          <cell r="P1843" t="str">
            <v>Stützweite / Durchbiegung HS:</v>
          </cell>
        </row>
        <row r="1844">
          <cell r="A1844">
            <v>1843</v>
          </cell>
          <cell r="B1844" t="str">
            <v>Stützweite / Durchbiegung:</v>
          </cell>
          <cell r="C1844" t="str">
            <v>Span / Deflection:</v>
          </cell>
          <cell r="D1844" t="str">
            <v>Distance entre appuis / flèche :</v>
          </cell>
          <cell r="E1844" t="str">
            <v>Campata / Freccia:</v>
          </cell>
          <cell r="F1844" t="str">
            <v>Rozpětí / Průhyb:</v>
          </cell>
          <cell r="H1844" t="str">
            <v>Fesztáv / kihajlás:</v>
          </cell>
          <cell r="I1844" t="str">
            <v>Rozpätie/prehyb:</v>
          </cell>
          <cell r="J1844" t="str">
            <v>Overspanning / doorbuiging:</v>
          </cell>
          <cell r="K1844" t="str">
            <v>Oporna širina/upogibanje:</v>
          </cell>
          <cell r="L1844" t="str">
            <v>Hållarbredd/nedböjning:</v>
          </cell>
          <cell r="M1844" t="str">
            <v>Støttevidde/nedbøjning:</v>
          </cell>
          <cell r="N1844" t="str">
            <v>Støttebredde/nedbøyning:</v>
          </cell>
          <cell r="O1844" t="str">
            <v>Razmak potpornja / progib:</v>
          </cell>
          <cell r="P1844" t="str">
            <v>Stützweite / Durchbiegung:</v>
          </cell>
        </row>
        <row r="1845">
          <cell r="A1845">
            <v>1844</v>
          </cell>
          <cell r="B1845" t="str">
            <v>System 25:</v>
          </cell>
          <cell r="C1845" t="str">
            <v>System 25:</v>
          </cell>
          <cell r="D1845" t="str">
            <v>Système 25 :</v>
          </cell>
          <cell r="E1845" t="str">
            <v>sistema 25:</v>
          </cell>
          <cell r="F1845" t="str">
            <v>Systém 25:</v>
          </cell>
          <cell r="G1845" t="str">
            <v>System 25:</v>
          </cell>
          <cell r="H1845" t="str">
            <v>25-s rendszer</v>
          </cell>
          <cell r="I1845" t="str">
            <v>Systém 25:</v>
          </cell>
          <cell r="J1845" t="str">
            <v>Systeem 25:</v>
          </cell>
          <cell r="K1845" t="str">
            <v>Sistem 25:</v>
          </cell>
          <cell r="L1845" t="str">
            <v>System 25:</v>
          </cell>
          <cell r="M1845" t="str">
            <v>System 25:</v>
          </cell>
          <cell r="N1845" t="str">
            <v>System 25:</v>
          </cell>
          <cell r="O1845" t="str">
            <v>Sustav 25:</v>
          </cell>
          <cell r="P1845" t="str">
            <v>System 25:</v>
          </cell>
        </row>
        <row r="1846">
          <cell r="A1846">
            <v>1845</v>
          </cell>
          <cell r="B1846" t="str">
            <v>System 50 + 80:</v>
          </cell>
          <cell r="C1846" t="str">
            <v>System 50 + 80:</v>
          </cell>
          <cell r="D1846" t="str">
            <v>Système 50 + 80 :</v>
          </cell>
          <cell r="E1846" t="str">
            <v>sistema 50 + 80:</v>
          </cell>
          <cell r="F1846" t="str">
            <v>Systém 50 + 80:</v>
          </cell>
          <cell r="G1846" t="str">
            <v>System 50 + 80:</v>
          </cell>
          <cell r="H1846" t="str">
            <v>50 + 80-s rendszer</v>
          </cell>
          <cell r="I1846" t="str">
            <v>Systém 50 + 80:</v>
          </cell>
          <cell r="J1846" t="str">
            <v>Systeem 50 + 80:</v>
          </cell>
          <cell r="K1846" t="str">
            <v>Sistem 50 + 80:</v>
          </cell>
          <cell r="L1846" t="str">
            <v>System 50 + 80:</v>
          </cell>
          <cell r="M1846" t="str">
            <v>System 50 + 80:</v>
          </cell>
          <cell r="N1846" t="str">
            <v>System 50 + 80:</v>
          </cell>
          <cell r="O1846" t="str">
            <v>Sustav 50 + 80:</v>
          </cell>
          <cell r="P1846" t="str">
            <v>System 50 + 80:</v>
          </cell>
        </row>
        <row r="1847">
          <cell r="A1847">
            <v>1846</v>
          </cell>
          <cell r="B1847" t="str">
            <v>System 50:</v>
          </cell>
          <cell r="C1847" t="str">
            <v>System 50:</v>
          </cell>
          <cell r="D1847" t="str">
            <v>Système 50 :</v>
          </cell>
          <cell r="E1847" t="str">
            <v>sistema 50:</v>
          </cell>
          <cell r="F1847" t="str">
            <v>Systém 50:</v>
          </cell>
          <cell r="G1847" t="str">
            <v>System 50:</v>
          </cell>
          <cell r="H1847" t="str">
            <v>50-s rendszer</v>
          </cell>
          <cell r="I1847" t="str">
            <v>Systém 50:</v>
          </cell>
          <cell r="J1847" t="str">
            <v>Systeem 50:</v>
          </cell>
          <cell r="K1847" t="str">
            <v>Sistem 50:</v>
          </cell>
          <cell r="L1847" t="str">
            <v>System 50:</v>
          </cell>
          <cell r="M1847" t="str">
            <v>System 50:</v>
          </cell>
          <cell r="N1847" t="str">
            <v>System 50:</v>
          </cell>
          <cell r="O1847" t="str">
            <v>Sustav 50:</v>
          </cell>
          <cell r="P1847" t="str">
            <v>System 50:</v>
          </cell>
        </row>
        <row r="1848">
          <cell r="A1848">
            <v>1847</v>
          </cell>
          <cell r="B1848" t="str">
            <v>System 80:</v>
          </cell>
          <cell r="C1848" t="str">
            <v>System 80:</v>
          </cell>
          <cell r="D1848" t="str">
            <v>Système 80 :</v>
          </cell>
          <cell r="E1848" t="str">
            <v>sistema 80:</v>
          </cell>
          <cell r="F1848" t="str">
            <v>Systém 80:</v>
          </cell>
          <cell r="G1848" t="str">
            <v>System 80:</v>
          </cell>
          <cell r="H1848" t="str">
            <v>80-s rendszer</v>
          </cell>
          <cell r="I1848" t="str">
            <v>Systém 80:</v>
          </cell>
          <cell r="J1848" t="str">
            <v>Systeem 80:</v>
          </cell>
          <cell r="K1848" t="str">
            <v>Sistem 80:</v>
          </cell>
          <cell r="L1848" t="str">
            <v>System 80:</v>
          </cell>
          <cell r="M1848" t="str">
            <v>System 80:</v>
          </cell>
          <cell r="N1848" t="str">
            <v>System 80:</v>
          </cell>
          <cell r="O1848" t="str">
            <v>Sustav 80:</v>
          </cell>
          <cell r="P1848" t="str">
            <v>System 80:</v>
          </cell>
        </row>
        <row r="1849">
          <cell r="A1849">
            <v>1848</v>
          </cell>
          <cell r="B1849" t="str">
            <v>t</v>
          </cell>
          <cell r="C1849" t="str">
            <v>t</v>
          </cell>
          <cell r="D1849" t="str">
            <v>t</v>
          </cell>
          <cell r="E1849" t="str">
            <v>t</v>
          </cell>
          <cell r="F1849" t="str">
            <v>t</v>
          </cell>
          <cell r="G1849" t="str">
            <v>t</v>
          </cell>
          <cell r="H1849" t="str">
            <v>t</v>
          </cell>
          <cell r="I1849" t="str">
            <v>d</v>
          </cell>
          <cell r="J1849" t="str">
            <v>t</v>
          </cell>
          <cell r="K1849" t="str">
            <v>t</v>
          </cell>
          <cell r="L1849" t="str">
            <v>t</v>
          </cell>
          <cell r="M1849" t="str">
            <v>t</v>
          </cell>
          <cell r="N1849" t="str">
            <v>t</v>
          </cell>
          <cell r="O1849" t="str">
            <v>t</v>
          </cell>
          <cell r="P1849" t="str">
            <v>t</v>
          </cell>
        </row>
        <row r="1850">
          <cell r="A1850">
            <v>1849</v>
          </cell>
          <cell r="B1850" t="str">
            <v>Tage)</v>
          </cell>
          <cell r="C1850" t="str">
            <v>days to go)</v>
          </cell>
          <cell r="D1850" t="str">
            <v xml:space="preserve">jours), </v>
          </cell>
          <cell r="E1850" t="str">
            <v>giorni)</v>
          </cell>
          <cell r="F1850" t="str">
            <v>dny)</v>
          </cell>
          <cell r="H1850" t="str">
            <v>napig)</v>
          </cell>
          <cell r="I1850" t="str">
            <v>dní)</v>
          </cell>
          <cell r="J1850" t="str">
            <v>dagen)</v>
          </cell>
          <cell r="K1850" t="str">
            <v>dni)</v>
          </cell>
          <cell r="L1850" t="str">
            <v>dagar)</v>
          </cell>
          <cell r="M1850" t="str">
            <v>dage)</v>
          </cell>
          <cell r="N1850" t="str">
            <v>dager)</v>
          </cell>
          <cell r="O1850" t="str">
            <v>dana)</v>
          </cell>
          <cell r="P1850" t="str">
            <v>Tage)</v>
          </cell>
        </row>
        <row r="1851">
          <cell r="A1851">
            <v>1850</v>
          </cell>
          <cell r="B1851" t="str">
            <v>Teilsicherheit Last:</v>
          </cell>
          <cell r="C1851" t="str">
            <v>Partial safety load:</v>
          </cell>
          <cell r="D1851" t="str">
            <v>Sécurité partielle (charge) :</v>
          </cell>
          <cell r="E1851" t="str">
            <v>Carico sicurezza parziale:</v>
          </cell>
          <cell r="F1851" t="str">
            <v>součinitel bezpečnosti zatížení:</v>
          </cell>
          <cell r="H1851" t="str">
            <v>Teher részbiztonsági tényező::</v>
          </cell>
          <cell r="I1851" t="str">
            <v>Koeficient bezpečnosti zaťaženia:</v>
          </cell>
          <cell r="J1851" t="str">
            <v>Partiële factor belasting:</v>
          </cell>
          <cell r="K1851" t="str">
            <v>Varnost delov obremenitev:</v>
          </cell>
          <cell r="L1851" t="str">
            <v>Delsäkerhet last:</v>
          </cell>
          <cell r="M1851" t="str">
            <v>Delsikkerhed last:</v>
          </cell>
          <cell r="N1851" t="str">
            <v>Delsikkerhet last:</v>
          </cell>
          <cell r="O1851" t="str">
            <v>Djelomična sigurnost opterećenje:</v>
          </cell>
          <cell r="P1851" t="str">
            <v>Teilsicherheit Last:</v>
          </cell>
        </row>
        <row r="1852">
          <cell r="A1852">
            <v>1851</v>
          </cell>
          <cell r="B1852" t="str">
            <v>Teilsicherheit Material:</v>
          </cell>
          <cell r="C1852" t="str">
            <v>Partial safety material:</v>
          </cell>
          <cell r="D1852" t="str">
            <v>Sécurité partielle (matériau) :</v>
          </cell>
          <cell r="E1852" t="str">
            <v>Materiale sicurezza parziale:</v>
          </cell>
          <cell r="F1852" t="str">
            <v>součinitel bezpečnosti materiálu:</v>
          </cell>
          <cell r="H1852" t="str">
            <v>Alapanyag részbiztonsági tényező:</v>
          </cell>
          <cell r="I1852" t="str">
            <v>Koeficient bezpečnosti materiálu:</v>
          </cell>
          <cell r="J1852" t="str">
            <v>Partiële factor materiaal:</v>
          </cell>
          <cell r="K1852" t="str">
            <v>Varnost delov material:</v>
          </cell>
          <cell r="L1852" t="str">
            <v>Delsäkerhet material:</v>
          </cell>
          <cell r="M1852" t="str">
            <v>Delsikkerhed materiale:</v>
          </cell>
          <cell r="N1852" t="str">
            <v>Delsikkerhet material:</v>
          </cell>
          <cell r="O1852" t="str">
            <v>Djelomična sigurnost materijal:</v>
          </cell>
          <cell r="P1852" t="str">
            <v>Teilsicherheit Material:</v>
          </cell>
        </row>
        <row r="1853">
          <cell r="A1853">
            <v>1852</v>
          </cell>
          <cell r="B1853" t="str">
            <v>Tragsicherheit</v>
          </cell>
          <cell r="C1853" t="str">
            <v>Load safety</v>
          </cell>
          <cell r="D1853" t="str">
            <v>coefficient de sécurité</v>
          </cell>
          <cell r="E1853" t="str">
            <v>stato limite ultimo</v>
          </cell>
          <cell r="F1853" t="str">
            <v>Únosnost</v>
          </cell>
          <cell r="G1853" t="str">
            <v>bezpieczeństwo nośności</v>
          </cell>
          <cell r="H1853" t="str">
            <v>Teherbírási biztonság</v>
          </cell>
          <cell r="I1853" t="str">
            <v>Bezpečnosť záťaže</v>
          </cell>
          <cell r="J1853" t="str">
            <v>Constructieve veiligheid</v>
          </cell>
          <cell r="K1853" t="str">
            <v>Nosilna zanesljivost</v>
          </cell>
          <cell r="L1853" t="str">
            <v>Strukturell säkerhet</v>
          </cell>
          <cell r="M1853" t="str">
            <v>Strukturel sikkerhed</v>
          </cell>
          <cell r="N1853" t="str">
            <v>Bæresikkerhet</v>
          </cell>
          <cell r="O1853" t="str">
            <v>Strukturalna sigurnost</v>
          </cell>
          <cell r="P1853" t="str">
            <v>Tragsicherheit</v>
          </cell>
        </row>
        <row r="1854">
          <cell r="A1854">
            <v>1853</v>
          </cell>
          <cell r="B1854" t="str">
            <v>Tragsicherheitsauslastung</v>
          </cell>
          <cell r="C1854" t="str">
            <v>Load safety</v>
          </cell>
          <cell r="D1854" t="str">
            <v>coefficient de sécurité</v>
          </cell>
          <cell r="E1854" t="str">
            <v>stato limite ultimo</v>
          </cell>
          <cell r="F1854" t="str">
            <v>Únosnost</v>
          </cell>
          <cell r="G1854" t="str">
            <v>bezpieczeństwo nośności</v>
          </cell>
          <cell r="H1854" t="str">
            <v>Teherbírási biztonság</v>
          </cell>
          <cell r="I1854" t="str">
            <v>Bezpečnosť záťaže</v>
          </cell>
          <cell r="J1854" t="str">
            <v>Constructieve veiligheid</v>
          </cell>
          <cell r="K1854" t="str">
            <v>Nosilna zanesljivost</v>
          </cell>
          <cell r="L1854" t="str">
            <v>Strukturell säkerhet</v>
          </cell>
          <cell r="M1854" t="str">
            <v>Strukturel sikkerhed</v>
          </cell>
          <cell r="N1854" t="str">
            <v>Bæresikkerhet</v>
          </cell>
          <cell r="O1854" t="str">
            <v>Strukturalna sigurnost</v>
          </cell>
          <cell r="P1854" t="str">
            <v>Tragsicherheitsauslastung</v>
          </cell>
        </row>
        <row r="1855">
          <cell r="A1855">
            <v>1854</v>
          </cell>
          <cell r="B1855" t="str">
            <v>Treibgut</v>
          </cell>
          <cell r="C1855" t="str">
            <v>Flotsam</v>
          </cell>
          <cell r="D1855" t="str">
            <v>débris flottants</v>
          </cell>
          <cell r="E1855" t="str">
            <v>Detriti</v>
          </cell>
          <cell r="F1855" t="str">
            <v>Plovoucí předmět</v>
          </cell>
          <cell r="H1855" t="str">
            <v>Uszadék</v>
          </cell>
          <cell r="I1855" t="str">
            <v>Plávajúci predmet</v>
          </cell>
          <cell r="J1855" t="str">
            <v>Drijfmateriaal</v>
          </cell>
          <cell r="K1855" t="str">
            <v>Naplavine</v>
          </cell>
          <cell r="L1855" t="str">
            <v>Flytande skräp</v>
          </cell>
          <cell r="M1855" t="str">
            <v>Drivende genstande</v>
          </cell>
          <cell r="N1855" t="str">
            <v>Drivgods</v>
          </cell>
          <cell r="O1855" t="str">
            <v>Naplavine</v>
          </cell>
          <cell r="P1855" t="str">
            <v>Treibgut</v>
          </cell>
        </row>
        <row r="1856">
          <cell r="A1856">
            <v>1855</v>
          </cell>
          <cell r="B1856" t="str">
            <v>U-Profil 25 exkl. Dichtung Vor Laibung, gebohrt und entgratet</v>
          </cell>
          <cell r="C1856" t="str">
            <v>U profile 25 excl. seal in front of soffit, drilled and deburred</v>
          </cell>
          <cell r="D1856" t="str">
            <v>Profil en U 25, fourni sans joint, monté en applique, percé et ébavuré</v>
          </cell>
          <cell r="E1856" t="str">
            <v>profilo a U 25 esclusa guarnizione, davanti a intradosso, forato e sbavato</v>
          </cell>
          <cell r="F1856" t="str">
            <v>U-Profil 25, bez těsnění, před ostění, vrtaný, bez otřepů</v>
          </cell>
          <cell r="G1856" t="str">
            <v>U-Profil 25 bez uszczelki, przed otworem, nawiercona i okrawana</v>
          </cell>
          <cell r="H1856" t="str">
            <v>U-Profil 25 tömítés nélkül,  falsík előtt, furatolt és sorjázott</v>
          </cell>
          <cell r="I1856" t="str">
            <v>U-profil 25 bez tesnenia, pred ostením, navŕtaný a odhrotovaný</v>
          </cell>
          <cell r="J1856" t="str">
            <v>U-profiel 25 excl. afdichting, op de dag, geboord en afgebraamd</v>
          </cell>
          <cell r="K1856" t="str">
            <v>U-profil 25, brez tesnila pred špaleto, z izvrtinami in posnetimi robovi</v>
          </cell>
          <cell r="L1856" t="str">
            <v>U-profil 25 exkl. tätning framför öppning, borrad och avgradad</v>
          </cell>
          <cell r="M1856" t="str">
            <v>U-profil 25 ekskl. tætning foran pladeunderside, forboret og afgratet</v>
          </cell>
          <cell r="N1856" t="str">
            <v>U-profil 25 ekskl. tetning før åpning, boret og avgradet</v>
          </cell>
          <cell r="O1856" t="str">
            <v>U profil 25 bez brtve ispred otvora, bušen i s obrađenim rubovima</v>
          </cell>
          <cell r="P1856" t="str">
            <v>U-Profil 25 exkl. Dichtung Vor Laibung, gebohrt und entgratet</v>
          </cell>
        </row>
        <row r="1857">
          <cell r="A1857">
            <v>1856</v>
          </cell>
          <cell r="B1857" t="str">
            <v>U-Profil 25 exkl. Dichtung, gebohrt und entgratet</v>
          </cell>
          <cell r="C1857" t="str">
            <v>U profile 25 excl. seal, drilled and deburred</v>
          </cell>
          <cell r="D1857" t="str">
            <v>Profil en U 25, fourni sans joint, percé et ébavuré</v>
          </cell>
          <cell r="E1857" t="str">
            <v>profilo a U 25 esclusa guarnizione, forato e sbavato</v>
          </cell>
          <cell r="F1857" t="str">
            <v>U-Profil 25, bez těsnění, vrtaný, bez otřepů</v>
          </cell>
          <cell r="G1857" t="str">
            <v>U-Profil 25 bez uszczelki, nawiercona i okrawana</v>
          </cell>
          <cell r="H1857" t="str">
            <v>U-Profil 25 tömítés nélkül, furatolt és sorjázott</v>
          </cell>
          <cell r="I1857" t="str">
            <v>U-profil 25 bez tesnenia, navŕtaný a odhrotovaný</v>
          </cell>
          <cell r="J1857" t="str">
            <v>U-profiel 25 excl. afdichting, geboord en afgebraamd</v>
          </cell>
          <cell r="K1857" t="str">
            <v>U-profil 25, brez tesnila, z izvrtinami in posnetimi robovi</v>
          </cell>
          <cell r="L1857" t="str">
            <v>U-profil 25 exkl. tätning, borrad och avgradad</v>
          </cell>
          <cell r="M1857" t="str">
            <v>U-profil 25 ekskl. tætning, forboret og afgratet</v>
          </cell>
          <cell r="N1857" t="str">
            <v>U-profil 25 ekskl. tetning, boret og avgradet</v>
          </cell>
          <cell r="O1857" t="str">
            <v>U profil 25 bez brtve, bušen i s obrađenim rubovima</v>
          </cell>
          <cell r="P1857" t="str">
            <v>U-Profil 25 exkl. Dichtung, gebohrt und entgratet</v>
          </cell>
        </row>
        <row r="1858">
          <cell r="A1858">
            <v>1857</v>
          </cell>
          <cell r="B1858" t="str">
            <v>U-Profil 25 Sonderlänge exkl. Dichtung Vor Laibung, (Stangenware)</v>
          </cell>
          <cell r="C1858" t="str">
            <v>U profile 25 special length excl. seal in front of soffit, drilled and deburred</v>
          </cell>
          <cell r="D1858" t="str">
            <v>Profil en U 25, longueur personnalisée, fourni sans joint, monté en applique, percé et ébavuré</v>
          </cell>
          <cell r="E1858" t="str">
            <v>profilo a U 25 lunghezza fuori standard, esclusa guarnizione, davanti a intradosso, forato e sbavato</v>
          </cell>
          <cell r="F1858" t="str">
            <v>U-Profil 25, bez těsnění, před ostění, zvláštní délka, vrtaný, bez otřepů</v>
          </cell>
          <cell r="G1858" t="str">
            <v>U-Profil 25 długość specjalna bez uszczelki, przed otworem, nawiercona i okrawana</v>
          </cell>
          <cell r="H1858" t="str">
            <v>U-Profil 25 tömítés nélkül, egyedi hosszméretben, falsík előtt, furatolt és sorjázott</v>
          </cell>
          <cell r="I1858" t="str">
            <v>U-profil 25, neštandardná dĺžka, bez tesnenia, pred ostením, navŕtaný a odhrotovaný</v>
          </cell>
          <cell r="J1858" t="str">
            <v>U-profiel 25 aangepaste lengte excl. afdichting, op de dag, geboord en afgebraamd</v>
          </cell>
          <cell r="K1858" t="str">
            <v>U-profil 25, posebna dolžina, brez tesnila pred špaleto, z izvrtinami in posnetimi robovi</v>
          </cell>
          <cell r="L1858" t="str">
            <v>U-profil 25 speciallängd exkl. tätning framför öppning, borrad och avgradad</v>
          </cell>
          <cell r="M1858" t="str">
            <v>U-profil 25 speciallængde ekskl. tætning foran pladeunderside, forboret og afgratet</v>
          </cell>
          <cell r="N1858" t="str">
            <v>U-profil 25 spesiallengde ekskl. tetning før åpning, boret og avgradet</v>
          </cell>
          <cell r="O1858" t="str">
            <v>U profil 25 posebna duljina bez brtve ispred otvora, bušen i s obrađenim rubovima</v>
          </cell>
          <cell r="P1858" t="str">
            <v>U-Profil 25 Sonderlänge exkl. Dichtung Vor Laibung, (Stangenware)</v>
          </cell>
        </row>
        <row r="1859">
          <cell r="A1859">
            <v>1858</v>
          </cell>
          <cell r="B1859" t="str">
            <v>U-Profil 25 Sonderlänge exkl. Dichtung, (Stangenware)</v>
          </cell>
          <cell r="C1859" t="str">
            <v>U profile 25 special length excl. seal, drilled and deburred</v>
          </cell>
          <cell r="D1859" t="str">
            <v>Profil en U 25, longueur personnalisée, fourni sans joint, percé et ébavuré</v>
          </cell>
          <cell r="E1859" t="str">
            <v>profilo a U 25 lunghezza fuori standard, esclusa guarnizione, forato e sbavato</v>
          </cell>
          <cell r="F1859" t="str">
            <v>U-Profil 25, bez těsnění, zvláštní délka, vrtaný, bez otřepů</v>
          </cell>
          <cell r="G1859" t="str">
            <v>U-Profil 25 długość specjalna bez uszczelki, nawiercona i okrawana</v>
          </cell>
          <cell r="H1859" t="str">
            <v>U-Profil 25 tömítés nélkül, egyedi hosszméretben, furatolt és sorjázott</v>
          </cell>
          <cell r="I1859" t="str">
            <v>U-profil 25, neštandardná dĺžka, bez tesnenia, navŕtaný a odhrotovaný</v>
          </cell>
          <cell r="J1859" t="str">
            <v>U-profiel 25 aangepaste lengte excl. afdichting, geboord en afgebraamd</v>
          </cell>
          <cell r="K1859" t="str">
            <v>U-profil 25, posebna dolžina, brez tesnila, z izvrtinami in posnetimi robovi</v>
          </cell>
          <cell r="L1859" t="str">
            <v>U-profil 25 speciallängd exkl. tätning, borrad och avgradad</v>
          </cell>
          <cell r="M1859" t="str">
            <v>U-profil 25 speciallængde ekskl. tætning, forboret og afgratet</v>
          </cell>
          <cell r="N1859" t="str">
            <v>U-profil 25 spesiallengde ekskl. tetning, boret og avgradet</v>
          </cell>
          <cell r="O1859" t="str">
            <v>U profil 25 posebna duljina bez brtve, bušen i s obrađenim rubovima</v>
          </cell>
          <cell r="P1859" t="str">
            <v>U-Profil 25 Sonderlänge exkl. Dichtung, (Stangenware)</v>
          </cell>
        </row>
        <row r="1860">
          <cell r="A1860">
            <v>1859</v>
          </cell>
          <cell r="B1860" t="str">
            <v>U-Profil 50 exkl. Dichtung, gebohrt und entgratet</v>
          </cell>
          <cell r="C1860" t="str">
            <v>U profile 50 excl. seal, drilled and deburred</v>
          </cell>
          <cell r="D1860" t="str">
            <v>Profil en U 50, fourni sans joint, percé et ébavuré</v>
          </cell>
          <cell r="E1860" t="str">
            <v>profilo a U 50 esclusa guarnizione, forato e sbavato</v>
          </cell>
          <cell r="F1860" t="str">
            <v>U-Profil 50, bez těsnění, vrtaný, bez otřepů</v>
          </cell>
          <cell r="G1860" t="str">
            <v>U-Profil 50 bez uszczelki, nawiercona i okrawana</v>
          </cell>
          <cell r="H1860" t="str">
            <v>U-Profil 50 tömítés nélkül, furatolt és sorjázott</v>
          </cell>
          <cell r="I1860" t="str">
            <v>U-profil 50 bez tesnenia, navŕtaný a odhrotovaný</v>
          </cell>
          <cell r="J1860" t="str">
            <v>U-profiel 50 excl. afdichting, geboord en afgebraamd</v>
          </cell>
          <cell r="K1860" t="str">
            <v>U-profil 50 brez tesnila, z izvrtinami in posnetimi robovi</v>
          </cell>
          <cell r="L1860" t="str">
            <v>U-profil 50 exkl. tätning, borrad och avgradad</v>
          </cell>
          <cell r="M1860" t="str">
            <v>U-profil 50 ekskl. tætning, forboret og afgratet</v>
          </cell>
          <cell r="N1860" t="str">
            <v>U-profil 50 ekskl. tetning, boret og avgradet</v>
          </cell>
          <cell r="O1860" t="str">
            <v>U profil 50 bez brtve, bušen i s obrađenim rubovima</v>
          </cell>
          <cell r="P1860" t="str">
            <v>U-Profil 50 exkl. Dichtung, gebohrt und entgratet</v>
          </cell>
        </row>
        <row r="1861">
          <cell r="A1861">
            <v>1860</v>
          </cell>
          <cell r="B1861" t="str">
            <v>U-Profil 50 Sonderlänge exkl. Dichtung, (Stangenware)</v>
          </cell>
          <cell r="C1861" t="str">
            <v>U profile 50 special length excl. seal, drilled and deburred</v>
          </cell>
          <cell r="D1861" t="str">
            <v>Profil en U 50, longueur personnalisée, fourni sans joint, percé et ébavuré</v>
          </cell>
          <cell r="E1861" t="str">
            <v>profilo a U 50 lunghezza fuori standard, esclusa guarnizione, forato e sbavato</v>
          </cell>
          <cell r="F1861" t="str">
            <v>U-Profil 50, bez těsnění, zvláštní délka, vrtaný, bez otřepů</v>
          </cell>
          <cell r="G1861" t="str">
            <v>U-Profil 50 długość specjalna bez uszczelki, nawiercona i okrawana</v>
          </cell>
          <cell r="H1861" t="str">
            <v>U-Profil 50 tömítés nélkül, egyedi hosszméretben, furatolt és sorjázott</v>
          </cell>
          <cell r="I1861" t="str">
            <v>U-profil 50, neštandardná dĺžka, bez tesnenia, navŕtaný a odhrotovaný</v>
          </cell>
          <cell r="J1861" t="str">
            <v>U-profiel 50 aangepaste lengte excl. afdichting, geboord en afgebraamd</v>
          </cell>
          <cell r="K1861" t="str">
            <v>U-profil 50, posebna dolžina, brez tesnila, z izvrtinami in posnetimi robovi</v>
          </cell>
          <cell r="L1861" t="str">
            <v>U-profil 50 speciallängd exkl. tätning, borrad och avgradad</v>
          </cell>
          <cell r="M1861" t="str">
            <v>U-profil 50 speciallængde ekskl. tætning, forboret og afgratet</v>
          </cell>
          <cell r="N1861" t="str">
            <v>U-profil 50 spesiallengde ekskl. tetning, boret og avgradet</v>
          </cell>
          <cell r="O1861" t="str">
            <v>U profil 50 posebna duljina bez brtve, bušen i s obrađenim rubovima</v>
          </cell>
          <cell r="P1861" t="str">
            <v>U-Profil 50 Sonderlänge exkl. Dichtung, (Stangenware)</v>
          </cell>
        </row>
        <row r="1862">
          <cell r="A1862">
            <v>1861</v>
          </cell>
          <cell r="B1862" t="str">
            <v>U-Profil 80 exkl. Dichtung, gebohrt und entgratet</v>
          </cell>
          <cell r="C1862" t="str">
            <v>U profile 80 excl. seal, drilled and deburred</v>
          </cell>
          <cell r="D1862" t="str">
            <v>Profil en U 80, fourni sans joint, percé et ébavuré</v>
          </cell>
          <cell r="E1862" t="str">
            <v>profilo a U 80 esclusa guarnizione, forato e sbavato</v>
          </cell>
          <cell r="F1862" t="str">
            <v>U-Profil 80, bez těsnění, vrtaný, bez otřepů</v>
          </cell>
          <cell r="G1862" t="str">
            <v>U-Profil 80 bez uszczelki, nawiercona i okrawana</v>
          </cell>
          <cell r="H1862" t="str">
            <v>U-Profil 80 tömítés nélkül, furatolt és sorjázott</v>
          </cell>
          <cell r="I1862" t="str">
            <v>U-profil 80 bez tesnenia, navŕtaný a odhrotovaný</v>
          </cell>
          <cell r="J1862" t="str">
            <v>U-profiel 80 excl. afdichting, geboord en afgebraamd</v>
          </cell>
          <cell r="K1862" t="str">
            <v>U-profil 80, brez tesnila, z izvrtinami in posnetimi robovi</v>
          </cell>
          <cell r="L1862" t="str">
            <v>U-profil 80 exkl. tätning, borrad och avgradad</v>
          </cell>
          <cell r="M1862" t="str">
            <v>U-profil 80 ekskl. tætning, forboret og afgratet</v>
          </cell>
          <cell r="N1862" t="str">
            <v>U-profil 80 ekskl. tetning, boret og avgradet</v>
          </cell>
          <cell r="O1862" t="str">
            <v>U profil 80 bez brtve, bušen i s obrađenim rubovima</v>
          </cell>
          <cell r="P1862" t="str">
            <v>U-Profil 80 exkl. Dichtung, gebohrt und entgratet</v>
          </cell>
        </row>
        <row r="1863">
          <cell r="A1863">
            <v>1862</v>
          </cell>
          <cell r="B1863" t="str">
            <v>U-Profil 80 Sonderlänge exkl. Dichtung, (Stangenware)</v>
          </cell>
          <cell r="C1863" t="str">
            <v>U profile 80 special length excl. seal, drilled and deburred</v>
          </cell>
          <cell r="D1863" t="str">
            <v>Profil en U 80, longueur personnalisée, fourni sans joint, percé et ébavuré</v>
          </cell>
          <cell r="E1863" t="str">
            <v>profilo a U 80 lunghezza fuori standard, esclusa guarnizione, forato e sbavato</v>
          </cell>
          <cell r="F1863" t="str">
            <v>U-Profil 80 bez těsnění, zvláštní délka, vrtaný, bez otřepů</v>
          </cell>
          <cell r="G1863" t="str">
            <v>U-Profil 80 długość specjalna bez uszczelki, nawiercona i okrawana</v>
          </cell>
          <cell r="H1863" t="str">
            <v>U-Profil 80 tömítés nélkül, egyedi hosszméretben, furatolt és sorjázott</v>
          </cell>
          <cell r="I1863" t="str">
            <v>U-profil 80, neštandardná dĺžka, bez tesnenia, navŕtaný a odhrotovaný</v>
          </cell>
          <cell r="J1863" t="str">
            <v>U-profiel 80 aangepaste lengte excl. afdichting, geboord en afgebraamd</v>
          </cell>
          <cell r="K1863" t="str">
            <v>U-profil 80, posebna dolžina brez tesnila, z izvrtinami in posnetimi robovi</v>
          </cell>
          <cell r="L1863" t="str">
            <v>U-profil 80 speciallängd exkl. tätning, borrad och avgradad</v>
          </cell>
          <cell r="M1863" t="str">
            <v>U-profil 80 speciallængde ekskl. tætning, forboret og afgratet</v>
          </cell>
          <cell r="N1863" t="str">
            <v>U-profil 80 spesiallengde ekskl. tetning, boret og avgradet</v>
          </cell>
          <cell r="O1863" t="str">
            <v>U profil 80 posebna duljina bez brtve, bušen i s obrađenim rubovima</v>
          </cell>
          <cell r="P1863" t="str">
            <v>U-Profil 80 Sonderlänge exkl. Dichtung, (Stangenware)</v>
          </cell>
        </row>
        <row r="1864">
          <cell r="A1864">
            <v>1863</v>
          </cell>
          <cell r="B1864" t="str">
            <v>Verankerung aufgeschweißt 300mm</v>
          </cell>
          <cell r="C1864" t="str">
            <v>Welded fixing 300 mm</v>
          </cell>
          <cell r="D1864" t="str">
            <v>système d’ancrage, soudé, 300 mm</v>
          </cell>
          <cell r="E1864" t="str">
            <v>saldatura ancoraggio 300mm</v>
          </cell>
          <cell r="F1864" t="str">
            <v>Přivařené kotevní trny 300mm</v>
          </cell>
          <cell r="H1864" t="str">
            <v>Lehorgonyzó elem, felhegesztett 300mm</v>
          </cell>
          <cell r="I1864" t="str">
            <v>Privarené ukotvenie 300 mm</v>
          </cell>
          <cell r="J1864" t="str">
            <v>Verankering vastgelast 300 mm</v>
          </cell>
          <cell r="K1864" t="str">
            <v>Navarjeno sidro 300 mm</v>
          </cell>
          <cell r="L1864" t="str">
            <v>Påsvetsade montageöron</v>
          </cell>
          <cell r="M1864" t="str">
            <v>Påsvejset forankring 300 mm</v>
          </cell>
          <cell r="N1864" t="str">
            <v>Forankring påsveiset 300 mm</v>
          </cell>
          <cell r="O1864" t="str">
            <v>Navareno usidrenje 300mm</v>
          </cell>
          <cell r="P1864" t="str">
            <v>Verankerung aufgeschweißt 300mm</v>
          </cell>
        </row>
        <row r="1865">
          <cell r="A1865">
            <v>1864</v>
          </cell>
          <cell r="B1865" t="str">
            <v>verliert die Excel seine Funktionsfähigkeit</v>
          </cell>
          <cell r="C1865" t="str">
            <v>the excel file will lose its functionality</v>
          </cell>
          <cell r="D1865" t="str">
            <v>le fichier Excel ne sera plus valable.</v>
          </cell>
          <cell r="E1865" t="str">
            <v>Excel perde la sua funzionalità</v>
          </cell>
          <cell r="F1865" t="str">
            <v>ztratí excelová tabulka platnost</v>
          </cell>
          <cell r="H1865" t="str">
            <v>az Excel táblázat elveszíti hatását</v>
          </cell>
          <cell r="I1865" t="str">
            <v>stratí excelová tabuľka funkčnosť</v>
          </cell>
          <cell r="J1865" t="str">
            <v>kan de Excel niet meer worden gebruikt</v>
          </cell>
          <cell r="K1865" t="str">
            <v>Excel izgubi svojo funkcijo</v>
          </cell>
          <cell r="L1865" t="str">
            <v>förlorar Excel sin funktion</v>
          </cell>
          <cell r="M1865" t="str">
            <v>mister Excel sin funktion</v>
          </cell>
          <cell r="N1865" t="str">
            <v>fungerer ikke Excel som det skal</v>
          </cell>
          <cell r="O1865" t="str">
            <v>Excel gubi svoju funkcionalnost</v>
          </cell>
          <cell r="P1865" t="str">
            <v>verliert die Excel seine Funktionsfähigkeit</v>
          </cell>
        </row>
        <row r="1866">
          <cell r="A1866">
            <v>1865</v>
          </cell>
          <cell r="B1866" t="str">
            <v>Version:</v>
          </cell>
          <cell r="C1866" t="str">
            <v>Version:</v>
          </cell>
          <cell r="D1866" t="str">
            <v>Version :</v>
          </cell>
          <cell r="E1866" t="str">
            <v>Versione:</v>
          </cell>
          <cell r="F1866" t="str">
            <v>Verze:</v>
          </cell>
          <cell r="G1866" t="str">
            <v>Version:</v>
          </cell>
          <cell r="H1866" t="str">
            <v>Verziószám:</v>
          </cell>
          <cell r="I1866" t="str">
            <v>Verzia:</v>
          </cell>
          <cell r="J1866" t="str">
            <v>Versie:</v>
          </cell>
          <cell r="K1866" t="str">
            <v>Različica:</v>
          </cell>
          <cell r="L1866" t="str">
            <v>Version:</v>
          </cell>
          <cell r="M1866" t="str">
            <v>Version:</v>
          </cell>
          <cell r="N1866" t="str">
            <v>Versjon:</v>
          </cell>
          <cell r="O1866" t="str">
            <v>Verzija:</v>
          </cell>
          <cell r="P1866" t="str">
            <v>Version:</v>
          </cell>
        </row>
        <row r="1867">
          <cell r="A1867">
            <v>1866</v>
          </cell>
          <cell r="B1867" t="str">
            <v>Volleinstau</v>
          </cell>
          <cell r="C1867" t="str">
            <v>Complete flood</v>
          </cell>
          <cell r="D1867" t="str">
            <v>hauteur totale du système de protection anti-crues</v>
          </cell>
          <cell r="E1867" t="str">
            <v>linea di massima piena</v>
          </cell>
          <cell r="F1867" t="str">
            <v>plné zaplavení</v>
          </cell>
          <cell r="H1867" t="str">
            <v>Teljes elárasztás</v>
          </cell>
          <cell r="I1867" t="str">
            <v>Plné zaplavenie</v>
          </cell>
          <cell r="J1867" t="str">
            <v>Volledige stuwing</v>
          </cell>
          <cell r="K1867" t="str">
            <v>Popolna zajezitev</v>
          </cell>
          <cell r="L1867" t="str">
            <v>Invändigt öppning</v>
          </cell>
          <cell r="M1867" t="str">
            <v>Fuldt reservoir</v>
          </cell>
          <cell r="N1867" t="str">
            <v>Full oppdemming</v>
          </cell>
          <cell r="O1867" t="str">
            <v>Potpuno zadržavanje</v>
          </cell>
          <cell r="P1867" t="str">
            <v>Volleinstau</v>
          </cell>
        </row>
        <row r="1868">
          <cell r="A1868">
            <v>1867</v>
          </cell>
          <cell r="B1868" t="str">
            <v>Vor der Leibung</v>
          </cell>
          <cell r="C1868" t="str">
            <v>In front of the soffit</v>
          </cell>
          <cell r="D1868" t="str">
            <v>monté en applique</v>
          </cell>
          <cell r="E1868" t="str">
            <v>davanti alla spalletta</v>
          </cell>
          <cell r="F1868" t="str">
            <v>Před ostěním</v>
          </cell>
          <cell r="G1868" t="str">
            <v>před ostěním</v>
          </cell>
          <cell r="H1868" t="str">
            <v>Falsík előtt</v>
          </cell>
          <cell r="I1868" t="str">
            <v>Pred ostením</v>
          </cell>
          <cell r="J1868" t="str">
            <v>Op de dag</v>
          </cell>
          <cell r="K1868" t="str">
            <v>Pred špaleto</v>
          </cell>
          <cell r="L1868" t="str">
            <v>Framför öppning</v>
          </cell>
          <cell r="M1868" t="str">
            <v>Foran pladeunderside</v>
          </cell>
          <cell r="N1868" t="str">
            <v>Før åpningen</v>
          </cell>
          <cell r="O1868" t="str">
            <v>Ispred otvora</v>
          </cell>
          <cell r="P1868" t="str">
            <v>Vor der Leibung</v>
          </cell>
        </row>
        <row r="1869">
          <cell r="A1869">
            <v>1868</v>
          </cell>
          <cell r="B1869" t="str">
            <v>Vorannahmen für den statischen Nachweis (bei Bedarf änderbar):</v>
          </cell>
          <cell r="C1869" t="str">
            <v>Presumptions for static proof (changeable if necessary):</v>
          </cell>
          <cell r="D1869" t="str">
            <v>Hypothèses pour la vérification statique (peuvent être modifiées si nécessaire) :</v>
          </cell>
          <cell r="E1869" t="str">
            <v>Presupposti per la verifica statica (modificabile se necessario):</v>
          </cell>
          <cell r="F1869" t="str">
            <v>Předpoklady statického výpočtu (dle potřeby lze změnit):</v>
          </cell>
          <cell r="G1869" t="str">
            <v>Założenia do weryfikacji statycznej (wrazie potrzeby można je zmienić): </v>
          </cell>
          <cell r="H1869" t="str">
            <v>A statikai számításhoz szükséges előre beállított értékek (igény esetén módosíthatóak):</v>
          </cell>
          <cell r="I1869" t="str">
            <v>Predpoklady evidencie o statike (podľa potreby možno zmeniť):</v>
          </cell>
          <cell r="J1869" t="str">
            <v>Aannames voor de statische berekening (indien nodig aanpasbaar):</v>
          </cell>
          <cell r="K1869" t="str">
            <v>predpostavke za statično dokazilo (po potrebi se lahko spremenijo):</v>
          </cell>
          <cell r="L1869" t="str">
            <v>Antaganden för det statiska underlaget (kan ändras vid behov):</v>
          </cell>
          <cell r="M1869" t="str">
            <v>Forudsætninger for de statiske data (kan ændres hvis nødvendigt):</v>
          </cell>
          <cell r="N1869" t="str">
            <v>Forutsetning for statisk dokumentasjon (kan endres ved behov):</v>
          </cell>
          <cell r="O1869" t="str">
            <v>Pretpostavke za statički atest (može se promijeniti po potrebi):</v>
          </cell>
          <cell r="P1869" t="str">
            <v>Vorannahmen für den statischen Nachweis (bei Bedarf änderbar):</v>
          </cell>
        </row>
        <row r="1870">
          <cell r="A1870">
            <v>1869</v>
          </cell>
          <cell r="B1870" t="str">
            <v>VS = Volleinstau</v>
          </cell>
          <cell r="C1870" t="str">
            <v>VS = Full reservoir</v>
          </cell>
          <cell r="D1870" t="str">
            <v>VS = hauteur totale du système de protection anti-crues</v>
          </cell>
          <cell r="E1870" t="str">
            <v>VS = Massima piena</v>
          </cell>
          <cell r="F1870" t="str">
            <v>VS = plné zaplavení</v>
          </cell>
          <cell r="H1870" t="str">
            <v>TÁ = teljes elárasztás</v>
          </cell>
          <cell r="I1870" t="str">
            <v>VS = plné zaplavenie</v>
          </cell>
          <cell r="J1870" t="str">
            <v>VS = Volledige stuwing</v>
          </cell>
          <cell r="K1870" t="str">
            <v>VS = popolna zajezitev</v>
          </cell>
          <cell r="L1870" t="str">
            <v>VS = Full infiltration</v>
          </cell>
          <cell r="M1870" t="str">
            <v>VS = fuldt reservoir</v>
          </cell>
          <cell r="N1870" t="str">
            <v>VS = Fullinnstabling</v>
          </cell>
          <cell r="O1870" t="str">
            <v>VS = maks. visina zadržavanja</v>
          </cell>
          <cell r="P1870" t="str">
            <v>VS = Volleinstau</v>
          </cell>
        </row>
        <row r="1871">
          <cell r="A1871">
            <v>1870</v>
          </cell>
          <cell r="B1871" t="str">
            <v>Wichte Wasser: gw</v>
          </cell>
          <cell r="C1871" t="str">
            <v>Heavy water: gw</v>
          </cell>
          <cell r="D1871" t="str">
            <v>Poids spécifique de l’eau : gw</v>
          </cell>
          <cell r="E1871" t="str">
            <v>peso specifico acqua: gw</v>
          </cell>
          <cell r="F1871" t="str">
            <v>specifická hmotnost vody: gw</v>
          </cell>
          <cell r="G1871" t="str">
            <v>ciężar właściwy wody: gw</v>
          </cell>
          <cell r="H1871" t="str">
            <v>Víz fajsúlya: gw</v>
          </cell>
          <cell r="I1871" t="str">
            <v>Špecifická hmotnosť vody: gw</v>
          </cell>
          <cell r="J1871" t="str">
            <v>Soortelijk gewicht water: gw</v>
          </cell>
          <cell r="K1871" t="str">
            <v>Gostota vode: gw</v>
          </cell>
          <cell r="L1871" t="str">
            <v>Vattnets densitet: gw</v>
          </cell>
          <cell r="M1871" t="str">
            <v>Vægt af vand: gw</v>
          </cell>
          <cell r="N1871" t="str">
            <v>Volumvekt vann: gw</v>
          </cell>
          <cell r="O1871" t="str">
            <v>Specifična težina vode: gw</v>
          </cell>
          <cell r="P1871" t="str">
            <v>Wichte Wasser: gw</v>
          </cell>
        </row>
        <row r="1872">
          <cell r="A1872">
            <v>1871</v>
          </cell>
          <cell r="B1872" t="str">
            <v>Winkelabdeckung VO</v>
          </cell>
          <cell r="C1872" t="str">
            <v>Angular cover plate VO</v>
          </cell>
          <cell r="D1872" t="str">
            <v>profil de protection VO</v>
          </cell>
          <cell r="E1872" t="str">
            <v>Coperchio ad angolo VO</v>
          </cell>
          <cell r="F1872" t="str">
            <v>úhlový VO</v>
          </cell>
          <cell r="G1872" t="str">
            <v>Osłona kątowa VO</v>
          </cell>
          <cell r="H1872" t="str">
            <v>Élhajlított takaróelem VO</v>
          </cell>
          <cell r="I1872" t="str">
            <v>Uhlový kryt VO</v>
          </cell>
          <cell r="J1872" t="str">
            <v>Hoekafdekking VO</v>
          </cell>
          <cell r="K1872" t="str">
            <v>Kotni pokrov VO</v>
          </cell>
          <cell r="L1872" t="str">
            <v>Täckplåt i vinkel VO</v>
          </cell>
          <cell r="M1872" t="str">
            <v>Kantafdækning VO</v>
          </cell>
          <cell r="N1872" t="str">
            <v>Vinkeltildekking VO</v>
          </cell>
          <cell r="O1872" t="str">
            <v>Kutni pokrov VO</v>
          </cell>
          <cell r="P1872" t="str">
            <v>Winkelabdeckung VO</v>
          </cell>
        </row>
        <row r="1873">
          <cell r="A1873">
            <v>1872</v>
          </cell>
          <cell r="B1873" t="str">
            <v>Zubehör</v>
          </cell>
          <cell r="C1873" t="str">
            <v>Accessories</v>
          </cell>
          <cell r="D1873" t="str">
            <v>accessoires</v>
          </cell>
          <cell r="E1873" t="str">
            <v>accessori</v>
          </cell>
          <cell r="F1873" t="str">
            <v>Příslušenství</v>
          </cell>
          <cell r="G1873" t="str">
            <v>Osprzęt</v>
          </cell>
          <cell r="H1873" t="str">
            <v>Kiegészítők</v>
          </cell>
          <cell r="I1873" t="str">
            <v>Príslušenstvo</v>
          </cell>
          <cell r="J1873" t="str">
            <v>Toebehoren</v>
          </cell>
          <cell r="K1873" t="str">
            <v>Dodatna oprema</v>
          </cell>
          <cell r="L1873" t="str">
            <v>Tillbehör</v>
          </cell>
          <cell r="M1873" t="str">
            <v>Tilbehør</v>
          </cell>
          <cell r="N1873" t="str">
            <v>Tilbehør</v>
          </cell>
          <cell r="O1873" t="str">
            <v>Pribor</v>
          </cell>
          <cell r="P1873" t="str">
            <v>Zubehör</v>
          </cell>
        </row>
        <row r="1874">
          <cell r="A1874">
            <v>1873</v>
          </cell>
          <cell r="B1874" t="str">
            <v>Zwischensumme</v>
          </cell>
          <cell r="C1874" t="str">
            <v>Subtotal</v>
          </cell>
          <cell r="D1874" t="str">
            <v>somme intermédiaire</v>
          </cell>
          <cell r="E1874" t="str">
            <v>subtotale</v>
          </cell>
          <cell r="F1874" t="str">
            <v>Mezisoučet</v>
          </cell>
          <cell r="G1874" t="str">
            <v>Suma częściowa</v>
          </cell>
          <cell r="H1874" t="str">
            <v>Áthozott érték</v>
          </cell>
          <cell r="I1874" t="str">
            <v>Predbežná suma</v>
          </cell>
          <cell r="J1874" t="str">
            <v>Subtotaal</v>
          </cell>
          <cell r="K1874" t="str">
            <v>Vmesna vsota</v>
          </cell>
          <cell r="L1874" t="str">
            <v>Mellansumma</v>
          </cell>
          <cell r="M1874" t="str">
            <v>Subtotal</v>
          </cell>
          <cell r="N1874" t="str">
            <v>Subtotal</v>
          </cell>
          <cell r="O1874" t="str">
            <v>Međuzbroj</v>
          </cell>
          <cell r="P1874" t="str">
            <v>Zwischensumme</v>
          </cell>
        </row>
        <row r="1875">
          <cell r="A1875">
            <v>1874</v>
          </cell>
          <cell r="B1875" t="str">
            <v>Einfassung Vario, 120-600 mm, stucco</v>
          </cell>
          <cell r="P1875" t="str">
            <v>Einfassung Vario, 120-600 mm, stucco</v>
          </cell>
        </row>
        <row r="1876">
          <cell r="A1876">
            <v>1875</v>
          </cell>
          <cell r="B1876" t="str">
            <v>Einfassung Vario, 600-1.020 mm, stucco</v>
          </cell>
          <cell r="P1876" t="str">
            <v>Einfassung Vario, 600-1.020 mm, stucco</v>
          </cell>
        </row>
        <row r="1877">
          <cell r="A1877">
            <v>1876</v>
          </cell>
          <cell r="B1877" t="str">
            <v>Rohrverbinder Stärke 1,6 mm</v>
          </cell>
          <cell r="P1877" t="str">
            <v>Rohrverbinder Stärke 1,6 mm</v>
          </cell>
        </row>
        <row r="1878">
          <cell r="A1878">
            <v>1877</v>
          </cell>
          <cell r="B1878" t="str">
            <v>Ausbesserungslack</v>
          </cell>
          <cell r="P1878" t="str">
            <v>Ausbesserungslack</v>
          </cell>
        </row>
        <row r="1879">
          <cell r="A1879">
            <v>1878</v>
          </cell>
          <cell r="B1879" t="str">
            <v>12 ml</v>
          </cell>
          <cell r="P1879" t="str">
            <v>12 ml</v>
          </cell>
        </row>
        <row r="1880">
          <cell r="A1880">
            <v>1879</v>
          </cell>
          <cell r="B1880" t="str">
            <v>Ausbesserungsstift</v>
          </cell>
          <cell r="P1880" t="str">
            <v>Ausbesserungsstift</v>
          </cell>
        </row>
        <row r="1881">
          <cell r="A1881">
            <v>1880</v>
          </cell>
          <cell r="B1881" t="str">
            <v>11 ml</v>
          </cell>
          <cell r="P1881" t="str">
            <v>11 ml</v>
          </cell>
        </row>
        <row r="1882">
          <cell r="A1882">
            <v>1881</v>
          </cell>
          <cell r="B1882" t="str">
            <v>Quadratrohr 80 mm</v>
          </cell>
          <cell r="P1882" t="str">
            <v>Quadratrohr 80 mm</v>
          </cell>
        </row>
        <row r="1883">
          <cell r="A1883">
            <v>1882</v>
          </cell>
          <cell r="B1883" t="str">
            <v>Quadratrohr 100 mm</v>
          </cell>
          <cell r="P1883" t="str">
            <v>Quadratrohr 100 mm</v>
          </cell>
        </row>
        <row r="1884">
          <cell r="A1884">
            <v>1883</v>
          </cell>
          <cell r="B1884" t="str">
            <v>Quadratrohrbogen 80 mm, 72°, lang</v>
          </cell>
          <cell r="P1884" t="str">
            <v>Quadratrohrbogen 80 mm, 72°, lang</v>
          </cell>
        </row>
        <row r="1885">
          <cell r="A1885">
            <v>1884</v>
          </cell>
          <cell r="B1885" t="str">
            <v>Quadratrohrbogen 100 mm, 72°, lang</v>
          </cell>
          <cell r="P1885" t="str">
            <v>Quadratrohrbogen 100 mm, 72°, lang</v>
          </cell>
        </row>
        <row r="1886">
          <cell r="A1886">
            <v>1885</v>
          </cell>
          <cell r="B1886" t="str">
            <v>Quadratrohrbogen 80 mm, 72°, kurz</v>
          </cell>
          <cell r="P1886" t="str">
            <v>Quadratrohrbogen 80 mm, 72°, kurz</v>
          </cell>
        </row>
        <row r="1887">
          <cell r="A1887">
            <v>1886</v>
          </cell>
          <cell r="B1887" t="str">
            <v>Quadratrohrbogen 100 mm, 72°, kurz</v>
          </cell>
          <cell r="P1887" t="str">
            <v>Quadratrohrbogen 100 mm, 72°, kurz</v>
          </cell>
        </row>
        <row r="1888">
          <cell r="A1888">
            <v>1887</v>
          </cell>
          <cell r="B1888" t="str">
            <v>Quadratrohr 80 mm, Wasserfangkasten</v>
          </cell>
          <cell r="P1888" t="str">
            <v>Quadratrohr 80 mm, Wasserfangkasten</v>
          </cell>
        </row>
        <row r="1889">
          <cell r="A1889">
            <v>1888</v>
          </cell>
          <cell r="B1889" t="str">
            <v>Quadratrohr 100 mm, Wasserfangkasten</v>
          </cell>
          <cell r="P1889" t="str">
            <v>Quadratrohr 100 mm, Wasserfangkasten</v>
          </cell>
        </row>
        <row r="1890">
          <cell r="A1890">
            <v>1889</v>
          </cell>
          <cell r="B1890" t="str">
            <v>Quadratrohr 80 mm, Kessel</v>
          </cell>
          <cell r="P1890" t="str">
            <v>Quadratrohr 80 mm, Kessel</v>
          </cell>
        </row>
        <row r="1891">
          <cell r="A1891">
            <v>1890</v>
          </cell>
          <cell r="B1891" t="str">
            <v>Quadratrohr 100 mm, Kessel</v>
          </cell>
          <cell r="P1891" t="str">
            <v>Quadratrohr 100 mm, Kessel</v>
          </cell>
        </row>
        <row r="1892">
          <cell r="A1892">
            <v>1891</v>
          </cell>
          <cell r="B1892" t="str">
            <v>Quadratrohr 80 mm, Speiereinmündung</v>
          </cell>
          <cell r="P1892" t="str">
            <v>Quadratrohr 80 mm, Speiereinmündung</v>
          </cell>
        </row>
        <row r="1893">
          <cell r="A1893">
            <v>1892</v>
          </cell>
          <cell r="B1893" t="str">
            <v>Quadratrohr 100 mm, Speiereinmündung</v>
          </cell>
          <cell r="P1893" t="str">
            <v>Quadratrohr 100 mm, Speiereinmündung</v>
          </cell>
        </row>
        <row r="1894">
          <cell r="A1894">
            <v>1893</v>
          </cell>
          <cell r="B1894" t="str">
            <v>Quadratrohr 80 mm, Muffe</v>
          </cell>
          <cell r="P1894" t="str">
            <v>Quadratrohr 80 mm, Muffe</v>
          </cell>
        </row>
        <row r="1895">
          <cell r="A1895">
            <v>1894</v>
          </cell>
          <cell r="B1895" t="str">
            <v>Quadratrohr 100 mm, Muffe</v>
          </cell>
          <cell r="P1895" t="str">
            <v>Quadratrohr 100 mm, Muffe</v>
          </cell>
        </row>
        <row r="1896">
          <cell r="A1896">
            <v>1895</v>
          </cell>
          <cell r="B1896" t="str">
            <v>Quadratrohr 80 mm, mit Reinigungsöffnung</v>
          </cell>
          <cell r="P1896" t="str">
            <v>Quadratrohr 80 mm, mit Reinigungsöffnung</v>
          </cell>
        </row>
        <row r="1897">
          <cell r="A1897">
            <v>1896</v>
          </cell>
          <cell r="B1897" t="str">
            <v>Quadratrohr 100 mm, mit Reinigungsöffnung</v>
          </cell>
          <cell r="P1897" t="str">
            <v>Quadratrohr 100 mm, mit Reinigungsöffnung</v>
          </cell>
        </row>
        <row r="1898">
          <cell r="A1898">
            <v>1897</v>
          </cell>
          <cell r="B1898" t="str">
            <v>Wassersammler für Quadratrohr 100 mm</v>
          </cell>
          <cell r="P1898" t="str">
            <v>Wassersammler für Quadratrohr 100 mm</v>
          </cell>
        </row>
        <row r="1899">
          <cell r="A1899">
            <v>1898</v>
          </cell>
          <cell r="B1899" t="str">
            <v>Balkonniete 5 x 14 mm -  K 15 -  Material: Edelstahl mit Edelstahl-Dorn</v>
          </cell>
          <cell r="P1899" t="str">
            <v>Balkonniete 5 x 14 mm -  K 15 -  Material: Edelstahl mit Edelstahl-Dorn</v>
          </cell>
        </row>
        <row r="1900">
          <cell r="A1900">
            <v>1899</v>
          </cell>
          <cell r="B1900" t="str">
            <v>Fassadenniete 5 x 14 mm -  K 16 -  Material: Aluminium mit Edelstahl-Dorn</v>
          </cell>
          <cell r="P1900" t="str">
            <v>Fassadenniete 5 x 14 mm -  K 16 -  Material: Aluminium mit Edelstahl-Dorn</v>
          </cell>
        </row>
        <row r="1901">
          <cell r="A1901">
            <v>1900</v>
          </cell>
          <cell r="B1901" t="str">
            <v>Passend für PREFA Entwässerungsprodukte.</v>
          </cell>
          <cell r="C1901" t="str">
            <v>Suitable for PREFA drainage products.</v>
          </cell>
          <cell r="D1901" t="str">
            <v>Compatible avec les produits d’évacuation des eaux de pluie PREFA.</v>
          </cell>
          <cell r="P1901" t="str">
            <v>Passend für PREFA Entwässerungsprodukte.</v>
          </cell>
        </row>
        <row r="1902">
          <cell r="A1902">
            <v>1901</v>
          </cell>
          <cell r="B1902" t="str">
            <v>Rinnenausführung:</v>
          </cell>
          <cell r="C1902" t="str">
            <v>Gutter design:</v>
          </cell>
          <cell r="D1902" t="str">
            <v>conception de gouttières:</v>
          </cell>
          <cell r="P1902" t="str">
            <v>Rinnenausführung:</v>
          </cell>
        </row>
        <row r="1903">
          <cell r="A1903">
            <v>1902</v>
          </cell>
          <cell r="B1903" t="str">
            <v>Quadratrohr 80x80mm</v>
          </cell>
          <cell r="C1903" t="str">
            <v>square downpipe 80x80mm</v>
          </cell>
          <cell r="D1903" t="str">
            <v>tuyau de descente carré 100x100mm</v>
          </cell>
          <cell r="P1903" t="str">
            <v>Quadratrohr 80x80mm</v>
          </cell>
        </row>
        <row r="1904">
          <cell r="A1904">
            <v>1903</v>
          </cell>
          <cell r="B1904" t="str">
            <v>Quadratrohr 100x100mm</v>
          </cell>
          <cell r="C1904" t="str">
            <v>square downpipe 80x80mm</v>
          </cell>
          <cell r="D1904" t="str">
            <v>tuyau de descente carré 100x100mm</v>
          </cell>
          <cell r="P1904" t="str">
            <v>Quadratrohr 100x100mm</v>
          </cell>
        </row>
        <row r="1905">
          <cell r="A1905">
            <v>1904</v>
          </cell>
          <cell r="B1905" t="str">
            <v>Schweißnaht</v>
          </cell>
          <cell r="P1905" t="str">
            <v>Schweißnaht</v>
          </cell>
        </row>
        <row r="1906">
          <cell r="A1906">
            <v>1905</v>
          </cell>
          <cell r="B1906" t="str">
            <v>Balkonniete 5 x 14 mm -  K 15 -  Material: Edelstahl mit Edelstahl-Dorn</v>
          </cell>
          <cell r="P1906" t="str">
            <v>Balkonniete 5 x 14 mm -  K 15 -  Material: Edelstahl mit Edelstahl-Dorn</v>
          </cell>
        </row>
        <row r="1907">
          <cell r="A1907">
            <v>1906</v>
          </cell>
          <cell r="B1907" t="str">
            <v>Fassadenniete 5 x 14 mm -  K 16 -  Material: Aluminium mit Edelstahl-Dorn</v>
          </cell>
          <cell r="P1907" t="str">
            <v>Fassadenniete 5 x 14 mm -  K 16 -  Material: Aluminium mit Edelstahl-Dorn</v>
          </cell>
        </row>
        <row r="1908">
          <cell r="A1908">
            <v>1907</v>
          </cell>
          <cell r="B1908" t="str">
            <v>Ergänzungsband glatt</v>
          </cell>
          <cell r="P1908" t="str">
            <v>Ergänzungsband glatt</v>
          </cell>
        </row>
        <row r="1909">
          <cell r="A1909">
            <v>1908</v>
          </cell>
          <cell r="B1909" t="str">
            <v>Ergänzungsband glatt mit Folie</v>
          </cell>
          <cell r="P1909" t="str">
            <v>Ergänzungsband glatt mit Folie</v>
          </cell>
        </row>
        <row r="1910">
          <cell r="A1910">
            <v>1909</v>
          </cell>
          <cell r="B1910" t="str">
            <v>Oberteil</v>
          </cell>
          <cell r="P1910" t="str">
            <v>Oberteil</v>
          </cell>
        </row>
        <row r="1911">
          <cell r="A1911">
            <v>1910</v>
          </cell>
          <cell r="B1911" t="str">
            <v>Unterteil</v>
          </cell>
          <cell r="P1911" t="str">
            <v>Unterteil</v>
          </cell>
        </row>
        <row r="1912">
          <cell r="A1912">
            <v>1911</v>
          </cell>
          <cell r="B1912" t="str">
            <v>DACHFLÄCHENFENSTER ÜBER 25° DACHNEIGUNG</v>
          </cell>
          <cell r="P1912" t="str">
            <v>DACHFLÄCHENFENSTER ÜBER 25° DACHNEIGUNG</v>
          </cell>
        </row>
        <row r="1913">
          <cell r="A1913">
            <v>1912</v>
          </cell>
          <cell r="B1913" t="str">
            <v>PREFA Innenecke L = 2.000 mm (mehrteilig)</v>
          </cell>
          <cell r="P1913" t="str">
            <v>PREFA Innenecke L = 2.000 mm (mehrteilig)</v>
          </cell>
        </row>
        <row r="1914">
          <cell r="A1914">
            <v>1913</v>
          </cell>
          <cell r="B1914" t="str">
            <v>PREFA Taschenprofil L = 2.500 mm gekantet</v>
          </cell>
          <cell r="P1914" t="str">
            <v>PREFA Taschenprofil L = 2.500 mm gekantet</v>
          </cell>
        </row>
        <row r="1915">
          <cell r="A1915">
            <v>1914</v>
          </cell>
          <cell r="B1915" t="str">
            <v>PREFA Fuge.500</v>
          </cell>
          <cell r="P1915" t="str">
            <v>PREFA Fuge.500</v>
          </cell>
        </row>
        <row r="1916">
          <cell r="A1916">
            <v>1915</v>
          </cell>
          <cell r="B1916" t="str">
            <v>PREFA Fuge.600</v>
          </cell>
          <cell r="P1916" t="str">
            <v>PREFA Fuge.600</v>
          </cell>
        </row>
        <row r="1917">
          <cell r="A1917">
            <v>1916</v>
          </cell>
          <cell r="B1917" t="str">
            <v>PREFA Montagehilfe Sturmsicherungsclip für Materialstärke 1,5mm</v>
          </cell>
          <cell r="P1917" t="str">
            <v>PREFA Montagehilfe Sturmsicherungsclip für Materialstärke 1,5mm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P"/>
      <sheetName val="DS"/>
      <sheetName val="DS.19"/>
      <sheetName val="R.16"/>
      <sheetName val="DR44"/>
      <sheetName val="DR29"/>
      <sheetName val="FX.12"/>
      <sheetName val="PR"/>
      <sheetName val="RI"/>
      <sheetName val="RI_P.10"/>
      <sheetName val="QR"/>
      <sheetName val="QR_P.10"/>
      <sheetName val="Versionsverlauf"/>
      <sheetName val="Formeln"/>
      <sheetName val="Formeln_RI_P.10"/>
      <sheetName val="Sprach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0">
          <cell r="A110" t="str">
            <v>m²</v>
          </cell>
        </row>
        <row r="111">
          <cell r="A111" t="str">
            <v>STK</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5.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vmlDrawing" Target="../drawings/vmlDrawing3.v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externalLinkPath" Target="file:///\\FS-SCHWEIZ\DATA_dc-niederuzwill\Prefa\PVC\PVCB\7_Verbundplatte\1_Reynobond%20Daily%20Business\Checklisten%20Produktion%20Stans\2020\AAA_Checkliste_Transportauftrag_Vorlage%2003_20201%20-%20Kopie.xlsx" TargetMode="External"/><Relationship Id="rId1" Type="http://schemas.openxmlformats.org/officeDocument/2006/relationships/externalLinkPath" Target="file:///\\FS-SCHWEIZ\DATA_dc-niederuzwill\Prefa\PVC\PVCB\7_Verbundplatte\1_Reynobond%20Daily%20Business\Checklisten%20Produktion%20Stans\2020\AAA_Checkliste_Transportauftrag_Vorlage%2003_20201%20-%20Kopie.xlsx"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0000"/>
    <pageSetUpPr fitToPage="1"/>
  </sheetPr>
  <dimension ref="A3:N183"/>
  <sheetViews>
    <sheetView showGridLines="0" topLeftCell="A25" zoomScaleNormal="100" workbookViewId="0">
      <selection activeCell="M48" sqref="M48"/>
    </sheetView>
  </sheetViews>
  <sheetFormatPr baseColWidth="10" defaultColWidth="11.44140625" defaultRowHeight="13.2"/>
  <cols>
    <col min="1" max="1" width="18.6640625" style="1" customWidth="1"/>
    <col min="2" max="2" width="6.109375" style="1" customWidth="1"/>
    <col min="3" max="16384" width="11.44140625" style="1"/>
  </cols>
  <sheetData>
    <row r="3" spans="1:14" ht="32.25" customHeight="1">
      <c r="C3" s="532"/>
      <c r="D3" s="532"/>
      <c r="G3" s="532"/>
      <c r="H3" s="532"/>
    </row>
    <row r="4" spans="1:14" ht="20.25" customHeight="1"/>
    <row r="5" spans="1:14" ht="21" customHeight="1">
      <c r="A5" s="2"/>
      <c r="B5" s="3"/>
      <c r="C5" s="530" t="s">
        <v>0</v>
      </c>
      <c r="D5" s="531"/>
      <c r="E5" s="531"/>
      <c r="F5" s="531"/>
      <c r="G5" s="4"/>
      <c r="H5" s="4"/>
      <c r="I5" s="4"/>
      <c r="J5" s="4"/>
      <c r="K5" s="4"/>
      <c r="L5" s="7"/>
      <c r="M5" s="8"/>
    </row>
    <row r="6" spans="1:14" ht="13.2" customHeight="1">
      <c r="B6" s="3"/>
      <c r="C6" s="530"/>
      <c r="D6" s="531"/>
      <c r="E6" s="531"/>
      <c r="F6" s="531"/>
      <c r="G6" s="4"/>
      <c r="H6" s="4"/>
      <c r="I6" s="4"/>
      <c r="J6" s="4"/>
      <c r="K6" s="4"/>
      <c r="L6" s="8"/>
      <c r="M6" s="8"/>
    </row>
    <row r="7" spans="1:14" ht="28.5" customHeight="1">
      <c r="B7" s="5"/>
      <c r="C7" s="533" t="s">
        <v>454</v>
      </c>
      <c r="D7" s="534"/>
      <c r="E7" s="534"/>
      <c r="F7" s="534"/>
      <c r="G7" s="6"/>
      <c r="H7" s="6"/>
      <c r="I7" s="6"/>
      <c r="J7" s="6"/>
      <c r="K7" s="6"/>
      <c r="L7" s="6"/>
      <c r="M7" s="5"/>
    </row>
    <row r="8" spans="1:14" ht="12.75" customHeight="1">
      <c r="B8" s="5"/>
      <c r="C8" s="533"/>
      <c r="D8" s="534"/>
      <c r="E8" s="534"/>
      <c r="F8" s="534"/>
      <c r="G8" s="6"/>
      <c r="H8" s="6"/>
      <c r="I8" s="6"/>
      <c r="J8" s="6"/>
      <c r="K8" s="6"/>
      <c r="L8" s="7"/>
      <c r="M8" s="8"/>
    </row>
    <row r="9" spans="1:14" ht="21" customHeight="1">
      <c r="B9" s="3"/>
      <c r="C9" s="526" t="s">
        <v>3</v>
      </c>
      <c r="D9" s="527"/>
      <c r="E9" s="527"/>
      <c r="F9" s="9"/>
      <c r="G9" s="9"/>
      <c r="H9" s="9"/>
      <c r="I9" s="9"/>
      <c r="J9" s="9"/>
      <c r="K9" s="9"/>
      <c r="L9" s="8"/>
      <c r="M9" s="8"/>
      <c r="N9" s="3"/>
    </row>
    <row r="10" spans="1:14" ht="12.75" customHeight="1">
      <c r="C10" s="9"/>
      <c r="D10" s="9"/>
      <c r="E10" s="9"/>
      <c r="F10" s="9"/>
      <c r="G10" s="9"/>
      <c r="H10" s="9"/>
      <c r="I10" s="9"/>
      <c r="J10" s="9"/>
      <c r="K10" s="9"/>
      <c r="L10" s="9"/>
    </row>
    <row r="11" spans="1:14" ht="12.75" customHeight="1">
      <c r="C11" s="9"/>
      <c r="D11" s="9"/>
      <c r="E11" s="9"/>
      <c r="F11" s="9"/>
      <c r="G11" s="9"/>
      <c r="H11" s="9"/>
      <c r="I11" s="9"/>
      <c r="J11" s="9"/>
      <c r="K11" s="9"/>
      <c r="L11" s="9"/>
    </row>
    <row r="12" spans="1:14" ht="32.25" customHeight="1">
      <c r="C12" s="532"/>
      <c r="D12" s="532"/>
      <c r="G12" s="532"/>
      <c r="H12" s="532"/>
    </row>
    <row r="13" spans="1:14" ht="20.25" customHeight="1"/>
    <row r="14" spans="1:14" ht="21" customHeight="1">
      <c r="A14" s="2"/>
      <c r="B14" s="3"/>
      <c r="C14" s="530" t="s">
        <v>0</v>
      </c>
      <c r="D14" s="531"/>
      <c r="E14" s="531"/>
      <c r="F14" s="531"/>
      <c r="G14" s="4"/>
      <c r="H14" s="4"/>
      <c r="I14" s="4"/>
      <c r="J14" s="4"/>
      <c r="K14" s="4"/>
      <c r="L14" s="7"/>
      <c r="M14" s="8"/>
    </row>
    <row r="15" spans="1:14" ht="13.2" customHeight="1">
      <c r="B15" s="3"/>
      <c r="C15" s="530"/>
      <c r="D15" s="531"/>
      <c r="E15" s="531"/>
      <c r="F15" s="531"/>
      <c r="G15" s="4"/>
      <c r="H15" s="4"/>
      <c r="I15" s="4"/>
      <c r="J15" s="4"/>
      <c r="K15" s="4"/>
      <c r="L15" s="8"/>
      <c r="M15" s="8"/>
    </row>
    <row r="16" spans="1:14" ht="28.5" customHeight="1">
      <c r="B16" s="5"/>
      <c r="C16" s="533" t="s">
        <v>454</v>
      </c>
      <c r="D16" s="534"/>
      <c r="E16" s="534"/>
      <c r="F16" s="534"/>
      <c r="G16" s="6"/>
      <c r="H16" s="6"/>
      <c r="I16" s="6"/>
      <c r="J16" s="6"/>
      <c r="K16" s="6"/>
      <c r="L16" s="6"/>
      <c r="M16" s="5"/>
    </row>
    <row r="17" spans="1:14" ht="12.75" customHeight="1">
      <c r="B17" s="5"/>
      <c r="C17" s="533"/>
      <c r="D17" s="534"/>
      <c r="E17" s="534"/>
      <c r="F17" s="534"/>
      <c r="G17" s="6"/>
      <c r="H17" s="6"/>
      <c r="I17" s="6"/>
      <c r="J17" s="6"/>
      <c r="K17" s="6"/>
      <c r="L17" s="7"/>
      <c r="M17" s="8"/>
    </row>
    <row r="18" spans="1:14" ht="21" customHeight="1">
      <c r="B18" s="3"/>
      <c r="C18" s="526" t="s">
        <v>455</v>
      </c>
      <c r="D18" s="527"/>
      <c r="E18" s="527"/>
      <c r="F18" s="9"/>
      <c r="G18" s="9"/>
      <c r="H18" s="9"/>
      <c r="I18" s="9"/>
      <c r="J18" s="9"/>
      <c r="K18" s="9"/>
      <c r="L18" s="8"/>
      <c r="M18" s="8"/>
      <c r="N18" s="3"/>
    </row>
    <row r="19" spans="1:14" ht="12.75" customHeight="1">
      <c r="C19" s="9"/>
      <c r="D19" s="9"/>
      <c r="E19" s="9"/>
      <c r="F19" s="9"/>
      <c r="G19" s="9"/>
      <c r="H19" s="9"/>
      <c r="I19" s="9"/>
      <c r="J19" s="9"/>
      <c r="K19" s="9"/>
      <c r="L19" s="9"/>
    </row>
    <row r="20" spans="1:14" ht="12.75" customHeight="1">
      <c r="C20" s="9"/>
      <c r="D20" s="9"/>
      <c r="E20" s="9"/>
      <c r="F20" s="9"/>
      <c r="G20" s="9"/>
      <c r="H20" s="9"/>
      <c r="I20" s="9"/>
      <c r="J20" s="9"/>
      <c r="K20" s="9"/>
      <c r="L20" s="9"/>
    </row>
    <row r="21" spans="1:14" ht="32.25" customHeight="1">
      <c r="C21" s="532"/>
      <c r="D21" s="532"/>
      <c r="G21" s="532"/>
      <c r="H21" s="532"/>
    </row>
    <row r="22" spans="1:14" ht="20.25" customHeight="1"/>
    <row r="23" spans="1:14" ht="21" customHeight="1">
      <c r="A23" s="2"/>
      <c r="B23" s="3"/>
      <c r="C23" s="530" t="s">
        <v>0</v>
      </c>
      <c r="D23" s="531"/>
      <c r="E23" s="531"/>
      <c r="F23" s="531"/>
      <c r="G23" s="4"/>
      <c r="H23" s="4"/>
      <c r="I23" s="4"/>
      <c r="J23" s="4"/>
      <c r="K23" s="4"/>
      <c r="L23" s="7"/>
      <c r="M23" s="8"/>
    </row>
    <row r="24" spans="1:14" ht="13.2" customHeight="1">
      <c r="B24" s="3"/>
      <c r="C24" s="530"/>
      <c r="D24" s="531"/>
      <c r="E24" s="531"/>
      <c r="F24" s="531"/>
      <c r="G24" s="4"/>
      <c r="H24" s="4"/>
      <c r="I24" s="4"/>
      <c r="J24" s="4"/>
      <c r="K24" s="4"/>
      <c r="L24" s="8"/>
      <c r="M24" s="8"/>
    </row>
    <row r="25" spans="1:14" ht="28.5" customHeight="1">
      <c r="B25" s="5"/>
      <c r="C25" s="533" t="s">
        <v>454</v>
      </c>
      <c r="D25" s="534"/>
      <c r="E25" s="534"/>
      <c r="F25" s="534"/>
      <c r="G25" s="6"/>
      <c r="H25" s="6"/>
      <c r="I25" s="6"/>
      <c r="J25" s="6"/>
      <c r="K25" s="6"/>
      <c r="L25" s="6"/>
      <c r="M25" s="5"/>
    </row>
    <row r="26" spans="1:14" ht="12.75" customHeight="1">
      <c r="B26" s="5"/>
      <c r="C26" s="533"/>
      <c r="D26" s="534"/>
      <c r="E26" s="534"/>
      <c r="F26" s="534"/>
      <c r="G26" s="6"/>
      <c r="H26" s="6"/>
      <c r="I26" s="6"/>
      <c r="J26" s="6"/>
      <c r="K26" s="6"/>
      <c r="L26" s="7"/>
      <c r="M26" s="8"/>
    </row>
    <row r="27" spans="1:14" ht="21" customHeight="1">
      <c r="B27" s="3"/>
      <c r="C27" s="526" t="s">
        <v>2</v>
      </c>
      <c r="D27" s="527"/>
      <c r="E27" s="527"/>
      <c r="F27" s="9"/>
      <c r="G27" s="9"/>
      <c r="H27" s="9"/>
      <c r="I27" s="9"/>
      <c r="J27" s="9"/>
      <c r="K27" s="9"/>
      <c r="L27" s="8"/>
      <c r="M27" s="8"/>
      <c r="N27" s="3"/>
    </row>
    <row r="28" spans="1:14" ht="12.75" customHeight="1">
      <c r="C28" s="9"/>
      <c r="D28" s="9"/>
      <c r="E28" s="9"/>
      <c r="F28" s="9"/>
      <c r="G28" s="9"/>
      <c r="H28" s="9"/>
      <c r="I28" s="9"/>
      <c r="J28" s="9"/>
      <c r="K28" s="9"/>
      <c r="L28" s="9"/>
    </row>
    <row r="29" spans="1:14" ht="12.75" customHeight="1">
      <c r="C29" s="9"/>
      <c r="D29" s="9"/>
      <c r="E29" s="9"/>
      <c r="F29" s="9"/>
      <c r="G29" s="9"/>
      <c r="H29" s="9"/>
      <c r="I29" s="9"/>
      <c r="J29" s="9"/>
      <c r="K29" s="9"/>
      <c r="L29" s="9"/>
    </row>
    <row r="30" spans="1:14" ht="32.25" customHeight="1">
      <c r="C30" s="532"/>
      <c r="D30" s="532"/>
      <c r="G30" s="532"/>
      <c r="H30" s="532"/>
    </row>
    <row r="31" spans="1:14" ht="20.25" customHeight="1"/>
    <row r="32" spans="1:14" ht="21" customHeight="1">
      <c r="A32" s="2"/>
      <c r="B32" s="3"/>
      <c r="C32" s="530" t="s">
        <v>0</v>
      </c>
      <c r="D32" s="531"/>
      <c r="E32" s="531"/>
      <c r="F32" s="531"/>
      <c r="G32" s="4"/>
      <c r="H32" s="4"/>
      <c r="I32" s="4"/>
      <c r="J32" s="4"/>
      <c r="K32" s="4"/>
      <c r="L32" s="7"/>
      <c r="M32" s="8"/>
    </row>
    <row r="33" spans="1:14" ht="13.2" customHeight="1">
      <c r="B33" s="3"/>
      <c r="C33" s="530"/>
      <c r="D33" s="531"/>
      <c r="E33" s="531"/>
      <c r="F33" s="531"/>
      <c r="G33" s="4"/>
      <c r="H33" s="4"/>
      <c r="I33" s="4"/>
      <c r="J33" s="4"/>
      <c r="K33" s="4"/>
      <c r="L33" s="8"/>
      <c r="M33" s="8"/>
    </row>
    <row r="34" spans="1:14" ht="28.5" customHeight="1">
      <c r="B34" s="5"/>
      <c r="C34" s="533" t="s">
        <v>454</v>
      </c>
      <c r="D34" s="534"/>
      <c r="E34" s="534"/>
      <c r="F34" s="534"/>
      <c r="G34" s="6"/>
      <c r="H34" s="6"/>
      <c r="I34" s="6"/>
      <c r="J34" s="6"/>
      <c r="K34" s="6"/>
      <c r="L34" s="6"/>
      <c r="M34" s="5"/>
    </row>
    <row r="35" spans="1:14" ht="5.25" customHeight="1">
      <c r="B35" s="5"/>
      <c r="C35" s="533"/>
      <c r="D35" s="534"/>
      <c r="E35" s="534"/>
      <c r="F35" s="534"/>
      <c r="G35" s="6"/>
      <c r="H35" s="6"/>
      <c r="I35" s="6"/>
      <c r="J35" s="6"/>
      <c r="K35" s="6"/>
      <c r="L35" s="7"/>
      <c r="M35" s="8"/>
    </row>
    <row r="36" spans="1:14" ht="30.75" customHeight="1">
      <c r="B36" s="3"/>
      <c r="C36" s="528" t="s">
        <v>456</v>
      </c>
      <c r="D36" s="529"/>
      <c r="E36" s="529"/>
      <c r="F36" s="9"/>
      <c r="G36" s="9"/>
      <c r="H36" s="9"/>
      <c r="I36" s="9"/>
      <c r="J36" s="9"/>
      <c r="K36" s="9"/>
      <c r="L36" s="8"/>
      <c r="M36" s="8"/>
      <c r="N36" s="3"/>
    </row>
    <row r="37" spans="1:14" ht="12.75" customHeight="1">
      <c r="C37" s="9"/>
      <c r="D37" s="9"/>
      <c r="E37" s="9"/>
      <c r="F37" s="9"/>
      <c r="G37" s="9"/>
      <c r="H37" s="9"/>
      <c r="I37" s="9"/>
      <c r="J37" s="9"/>
      <c r="K37" s="9"/>
      <c r="L37" s="9"/>
    </row>
    <row r="38" spans="1:14" ht="12.75" customHeight="1">
      <c r="C38" s="9"/>
      <c r="D38" s="9"/>
      <c r="E38" s="9"/>
      <c r="F38" s="9"/>
      <c r="G38" s="9"/>
      <c r="H38" s="9"/>
      <c r="I38" s="9"/>
      <c r="J38" s="9"/>
      <c r="K38" s="9"/>
      <c r="L38" s="9"/>
    </row>
    <row r="39" spans="1:14" ht="32.25" customHeight="1">
      <c r="C39" s="532"/>
      <c r="D39" s="532"/>
      <c r="G39" s="532"/>
      <c r="H39" s="532"/>
    </row>
    <row r="40" spans="1:14" ht="20.25" customHeight="1"/>
    <row r="41" spans="1:14" ht="21" customHeight="1">
      <c r="A41" s="2"/>
      <c r="B41" s="3"/>
      <c r="C41" s="530" t="s">
        <v>0</v>
      </c>
      <c r="D41" s="531"/>
      <c r="E41" s="531"/>
      <c r="F41" s="531"/>
      <c r="G41" s="4"/>
      <c r="H41" s="4"/>
      <c r="I41" s="4"/>
      <c r="J41" s="4"/>
      <c r="K41" s="4"/>
      <c r="L41" s="7"/>
      <c r="M41" s="8"/>
    </row>
    <row r="42" spans="1:14" ht="13.2" customHeight="1">
      <c r="B42" s="3"/>
      <c r="C42" s="530"/>
      <c r="D42" s="531"/>
      <c r="E42" s="531"/>
      <c r="F42" s="531"/>
      <c r="G42" s="4"/>
      <c r="H42" s="4"/>
      <c r="I42" s="4"/>
      <c r="J42" s="4"/>
      <c r="K42" s="4"/>
      <c r="L42" s="8"/>
      <c r="M42" s="8"/>
    </row>
    <row r="43" spans="1:14" ht="28.5" customHeight="1">
      <c r="B43" s="5"/>
      <c r="C43" s="524" t="s">
        <v>1</v>
      </c>
      <c r="D43" s="525"/>
      <c r="E43" s="525"/>
      <c r="F43" s="525"/>
      <c r="G43" s="6"/>
      <c r="H43" s="6"/>
      <c r="I43" s="6"/>
      <c r="J43" s="6"/>
      <c r="K43" s="6"/>
      <c r="L43" s="6"/>
      <c r="M43" s="5"/>
    </row>
    <row r="44" spans="1:14" ht="12.75" customHeight="1">
      <c r="B44" s="5"/>
      <c r="C44" s="524"/>
      <c r="D44" s="525"/>
      <c r="E44" s="525"/>
      <c r="F44" s="525"/>
      <c r="G44" s="6"/>
      <c r="H44" s="6"/>
      <c r="I44" s="6"/>
      <c r="J44" s="6"/>
      <c r="K44" s="6"/>
      <c r="L44" s="7"/>
      <c r="M44" s="8"/>
    </row>
    <row r="45" spans="1:14" ht="21" customHeight="1">
      <c r="B45" s="3"/>
      <c r="C45" s="526" t="s">
        <v>451</v>
      </c>
      <c r="D45" s="527"/>
      <c r="E45" s="527"/>
      <c r="F45" s="9"/>
      <c r="G45" s="9"/>
      <c r="H45" s="9"/>
      <c r="I45" s="9"/>
      <c r="J45" s="9"/>
      <c r="K45" s="9"/>
      <c r="L45" s="8"/>
      <c r="M45" s="8"/>
      <c r="N45" s="3"/>
    </row>
    <row r="46" spans="1:14" ht="12.75" customHeight="1">
      <c r="C46" s="9"/>
      <c r="D46" s="9"/>
      <c r="E46" s="9"/>
      <c r="F46" s="9"/>
      <c r="G46" s="9"/>
      <c r="H46" s="9"/>
      <c r="I46" s="9"/>
      <c r="J46" s="9"/>
      <c r="K46" s="9"/>
      <c r="L46" s="9"/>
    </row>
    <row r="47" spans="1:14" ht="12.75" customHeight="1">
      <c r="C47" s="9"/>
      <c r="D47" s="9"/>
      <c r="E47" s="9"/>
      <c r="F47" s="9"/>
      <c r="G47" s="9"/>
      <c r="H47" s="9"/>
      <c r="I47" s="9"/>
      <c r="J47" s="9"/>
      <c r="K47" s="9"/>
      <c r="L47" s="9"/>
    </row>
    <row r="48" spans="1:14" ht="32.25" customHeight="1">
      <c r="C48" s="532"/>
      <c r="D48" s="532"/>
      <c r="G48" s="532"/>
      <c r="H48" s="532"/>
    </row>
    <row r="49" spans="1:14" ht="20.25" customHeight="1"/>
    <row r="50" spans="1:14" ht="21" customHeight="1">
      <c r="A50" s="2"/>
      <c r="B50" s="3"/>
      <c r="C50" s="530" t="s">
        <v>0</v>
      </c>
      <c r="D50" s="531"/>
      <c r="E50" s="531"/>
      <c r="F50" s="531"/>
      <c r="G50" s="4"/>
      <c r="H50" s="4"/>
      <c r="I50" s="4"/>
      <c r="J50" s="4"/>
      <c r="K50" s="4"/>
      <c r="L50" s="7"/>
      <c r="M50" s="8"/>
    </row>
    <row r="51" spans="1:14" ht="13.2" customHeight="1">
      <c r="B51" s="3"/>
      <c r="C51" s="530"/>
      <c r="D51" s="531"/>
      <c r="E51" s="531"/>
      <c r="F51" s="531"/>
      <c r="G51" s="4"/>
      <c r="H51" s="4"/>
      <c r="I51" s="4"/>
      <c r="J51" s="4"/>
      <c r="K51" s="4"/>
      <c r="L51" s="8"/>
      <c r="M51" s="8"/>
    </row>
    <row r="52" spans="1:14" ht="28.5" customHeight="1">
      <c r="B52" s="5"/>
      <c r="C52" s="524" t="s">
        <v>1</v>
      </c>
      <c r="D52" s="525"/>
      <c r="E52" s="525"/>
      <c r="F52" s="525"/>
      <c r="G52" s="6"/>
      <c r="H52" s="6"/>
      <c r="I52" s="6"/>
      <c r="J52" s="6"/>
      <c r="K52" s="6"/>
      <c r="L52" s="6"/>
      <c r="M52" s="5"/>
    </row>
    <row r="53" spans="1:14" ht="12.75" customHeight="1">
      <c r="B53" s="5"/>
      <c r="C53" s="524"/>
      <c r="D53" s="525"/>
      <c r="E53" s="525"/>
      <c r="F53" s="525"/>
      <c r="G53" s="6"/>
      <c r="H53" s="6"/>
      <c r="I53" s="6"/>
      <c r="J53" s="6"/>
      <c r="K53" s="6"/>
      <c r="L53" s="7"/>
      <c r="M53" s="8"/>
    </row>
    <row r="54" spans="1:14" ht="21" customHeight="1">
      <c r="B54" s="3"/>
      <c r="C54" s="526" t="s">
        <v>5</v>
      </c>
      <c r="D54" s="527"/>
      <c r="E54" s="527"/>
      <c r="F54" s="9"/>
      <c r="G54" s="9"/>
      <c r="H54" s="9"/>
      <c r="I54" s="9"/>
      <c r="J54" s="9"/>
      <c r="K54" s="9"/>
      <c r="L54" s="8"/>
      <c r="M54" s="8"/>
      <c r="N54" s="3"/>
    </row>
    <row r="55" spans="1:14" ht="12.75" customHeight="1">
      <c r="C55" s="9"/>
      <c r="D55" s="9"/>
      <c r="E55" s="9"/>
      <c r="F55" s="9"/>
      <c r="G55" s="9"/>
      <c r="H55" s="9"/>
      <c r="I55" s="9"/>
      <c r="J55" s="9"/>
      <c r="K55" s="9"/>
      <c r="L55" s="9"/>
    </row>
    <row r="56" spans="1:14" ht="12.75" customHeight="1">
      <c r="C56" s="9"/>
      <c r="D56" s="9"/>
      <c r="E56" s="9"/>
      <c r="F56" s="9"/>
      <c r="G56" s="9"/>
      <c r="H56" s="9"/>
      <c r="I56" s="9"/>
      <c r="J56" s="9"/>
      <c r="K56" s="9"/>
      <c r="L56" s="9"/>
    </row>
    <row r="57" spans="1:14" ht="32.25" customHeight="1">
      <c r="C57" s="532"/>
      <c r="D57" s="532"/>
      <c r="G57" s="532"/>
      <c r="H57" s="532"/>
    </row>
    <row r="58" spans="1:14" ht="20.25" customHeight="1"/>
    <row r="59" spans="1:14" ht="21" customHeight="1">
      <c r="A59" s="2"/>
      <c r="B59" s="3"/>
      <c r="C59" s="530" t="s">
        <v>0</v>
      </c>
      <c r="D59" s="531"/>
      <c r="E59" s="531"/>
      <c r="F59" s="531"/>
      <c r="G59" s="4"/>
      <c r="H59" s="4"/>
      <c r="I59" s="4"/>
      <c r="J59" s="4"/>
      <c r="K59" s="4"/>
      <c r="L59" s="7"/>
      <c r="M59" s="8"/>
    </row>
    <row r="60" spans="1:14" ht="13.2" customHeight="1">
      <c r="B60" s="3"/>
      <c r="C60" s="530"/>
      <c r="D60" s="531"/>
      <c r="E60" s="531"/>
      <c r="F60" s="531"/>
      <c r="G60" s="4"/>
      <c r="H60" s="4"/>
      <c r="I60" s="4"/>
      <c r="J60" s="4"/>
      <c r="K60" s="4"/>
      <c r="L60" s="8"/>
      <c r="M60" s="8"/>
    </row>
    <row r="61" spans="1:14" ht="28.5" customHeight="1">
      <c r="B61" s="5"/>
      <c r="C61" s="524" t="s">
        <v>1</v>
      </c>
      <c r="D61" s="525"/>
      <c r="E61" s="525"/>
      <c r="F61" s="525"/>
      <c r="G61" s="6"/>
      <c r="H61" s="6"/>
      <c r="I61" s="6"/>
      <c r="J61" s="6"/>
      <c r="K61" s="6"/>
      <c r="L61" s="6"/>
      <c r="M61" s="5"/>
    </row>
    <row r="62" spans="1:14" ht="12.75" customHeight="1">
      <c r="B62" s="5"/>
      <c r="C62" s="524"/>
      <c r="D62" s="525"/>
      <c r="E62" s="525"/>
      <c r="F62" s="525"/>
      <c r="G62" s="6"/>
      <c r="H62" s="6"/>
      <c r="I62" s="6"/>
      <c r="J62" s="6"/>
      <c r="K62" s="6"/>
      <c r="L62" s="7"/>
      <c r="M62" s="8"/>
    </row>
    <row r="63" spans="1:14" ht="21" customHeight="1">
      <c r="B63" s="3"/>
      <c r="C63" s="526" t="s">
        <v>4</v>
      </c>
      <c r="D63" s="527"/>
      <c r="E63" s="527"/>
      <c r="F63" s="9"/>
      <c r="G63" s="9"/>
      <c r="H63" s="9"/>
      <c r="I63" s="9"/>
      <c r="J63" s="9"/>
      <c r="K63" s="9"/>
      <c r="L63" s="8"/>
      <c r="M63" s="8"/>
      <c r="N63" s="3"/>
    </row>
    <row r="64" spans="1:14" ht="12.75" customHeight="1">
      <c r="C64" s="9"/>
      <c r="D64" s="9"/>
      <c r="E64" s="9"/>
      <c r="F64" s="9"/>
      <c r="G64" s="9"/>
      <c r="H64" s="9"/>
      <c r="I64" s="9"/>
      <c r="J64" s="9"/>
      <c r="K64" s="9"/>
      <c r="L64" s="9"/>
    </row>
    <row r="65" spans="2:12" ht="12.75" customHeight="1">
      <c r="C65" s="9"/>
      <c r="D65" s="9"/>
      <c r="E65" s="9"/>
      <c r="F65" s="9"/>
      <c r="G65" s="9"/>
      <c r="H65" s="9"/>
      <c r="I65" s="9"/>
      <c r="J65" s="9"/>
      <c r="K65" s="9"/>
      <c r="L65" s="9"/>
    </row>
    <row r="66" spans="2:12" ht="12.75" customHeight="1">
      <c r="C66" s="9"/>
      <c r="D66" s="9"/>
      <c r="E66" s="9"/>
      <c r="F66" s="9"/>
      <c r="G66" s="9"/>
      <c r="H66" s="9"/>
      <c r="I66" s="9"/>
      <c r="J66" s="9"/>
      <c r="K66" s="9"/>
      <c r="L66" s="9"/>
    </row>
    <row r="67" spans="2:12" ht="12.75" customHeight="1">
      <c r="C67" s="9"/>
      <c r="D67" s="9"/>
      <c r="E67" s="9"/>
      <c r="F67" s="9"/>
      <c r="G67" s="9"/>
      <c r="H67" s="9"/>
      <c r="I67" s="9"/>
      <c r="J67" s="9"/>
      <c r="K67" s="9"/>
      <c r="L67" s="9"/>
    </row>
    <row r="68" spans="2:12" ht="12.75" customHeight="1">
      <c r="C68" s="9"/>
      <c r="D68" s="9"/>
      <c r="E68" s="9"/>
      <c r="F68" s="9"/>
      <c r="G68" s="9"/>
      <c r="H68" s="9"/>
      <c r="I68" s="9"/>
      <c r="J68" s="9"/>
      <c r="K68" s="9"/>
      <c r="L68" s="9"/>
    </row>
    <row r="69" spans="2:12" ht="12.75" customHeight="1">
      <c r="C69" s="9"/>
      <c r="D69" s="9"/>
      <c r="E69" s="9"/>
      <c r="F69" s="9"/>
      <c r="G69" s="9"/>
      <c r="H69" s="9"/>
      <c r="I69" s="9"/>
      <c r="J69" s="9"/>
      <c r="K69" s="9"/>
      <c r="L69" s="9"/>
    </row>
    <row r="70" spans="2:12" ht="12.75" customHeight="1">
      <c r="C70" s="9"/>
      <c r="D70" s="9"/>
      <c r="E70" s="9"/>
      <c r="F70" s="9"/>
      <c r="G70" s="9"/>
      <c r="H70" s="9"/>
      <c r="I70" s="9"/>
      <c r="J70" s="9"/>
      <c r="K70" s="9"/>
      <c r="L70" s="9"/>
    </row>
    <row r="71" spans="2:12" ht="12.75" customHeight="1">
      <c r="C71" s="9"/>
      <c r="D71" s="9"/>
      <c r="E71" s="9"/>
      <c r="F71" s="9"/>
      <c r="G71" s="9"/>
      <c r="H71" s="9"/>
      <c r="I71" s="9"/>
      <c r="J71" s="9"/>
      <c r="K71" s="9"/>
      <c r="L71" s="9"/>
    </row>
    <row r="72" spans="2:12" ht="21" customHeight="1">
      <c r="B72" s="124"/>
      <c r="C72" s="9" t="s">
        <v>37</v>
      </c>
      <c r="D72" s="9"/>
      <c r="E72" s="123"/>
      <c r="F72" s="9" t="s">
        <v>38</v>
      </c>
      <c r="G72" s="9"/>
      <c r="H72" s="123"/>
      <c r="I72" s="9" t="s">
        <v>39</v>
      </c>
      <c r="J72" s="9"/>
      <c r="K72" s="9"/>
      <c r="L72" s="9"/>
    </row>
    <row r="73" spans="2:12" ht="12.75" customHeight="1">
      <c r="B73" s="124"/>
      <c r="C73" s="9"/>
      <c r="D73" s="9"/>
      <c r="E73" s="123"/>
      <c r="F73" s="9"/>
      <c r="G73" s="9"/>
      <c r="H73" s="123"/>
      <c r="I73" s="9"/>
      <c r="J73" s="9"/>
      <c r="K73" s="9"/>
      <c r="L73" s="9"/>
    </row>
    <row r="74" spans="2:12" s="129" customFormat="1">
      <c r="B74" s="130"/>
      <c r="E74" s="130"/>
      <c r="H74" s="130"/>
    </row>
    <row r="75" spans="2:12">
      <c r="B75" s="124"/>
      <c r="C75" s="1" t="s">
        <v>17</v>
      </c>
      <c r="E75" s="124"/>
      <c r="H75" s="124"/>
    </row>
    <row r="76" spans="2:12">
      <c r="B76" s="124"/>
      <c r="C76" s="10"/>
      <c r="D76" s="10"/>
      <c r="E76" s="124"/>
      <c r="F76" s="10"/>
      <c r="H76" s="124"/>
    </row>
    <row r="77" spans="2:12">
      <c r="B77" s="10"/>
      <c r="C77" s="10" t="s">
        <v>368</v>
      </c>
      <c r="D77" s="126"/>
      <c r="E77" s="124"/>
      <c r="F77" s="10"/>
      <c r="H77" s="124"/>
    </row>
    <row r="78" spans="2:12">
      <c r="B78" s="10"/>
      <c r="C78" s="349" t="s">
        <v>374</v>
      </c>
      <c r="D78" s="127"/>
      <c r="E78" s="124"/>
      <c r="F78" s="10"/>
      <c r="H78" s="124"/>
    </row>
    <row r="79" spans="2:12">
      <c r="B79" s="10"/>
      <c r="C79" s="349" t="s">
        <v>376</v>
      </c>
      <c r="D79" s="127"/>
      <c r="E79" s="124"/>
      <c r="F79" s="10"/>
      <c r="H79" s="124"/>
    </row>
    <row r="80" spans="2:12">
      <c r="B80" s="10"/>
      <c r="C80" s="349" t="s">
        <v>377</v>
      </c>
      <c r="D80" s="127"/>
      <c r="E80" s="124"/>
      <c r="F80" s="10"/>
      <c r="H80" s="124"/>
    </row>
    <row r="81" spans="2:8">
      <c r="B81" s="10"/>
      <c r="C81" s="349" t="s">
        <v>378</v>
      </c>
      <c r="D81" s="127"/>
      <c r="E81" s="124"/>
      <c r="F81" s="10"/>
      <c r="H81" s="124"/>
    </row>
    <row r="82" spans="2:8">
      <c r="B82" s="10"/>
      <c r="C82" s="349" t="s">
        <v>379</v>
      </c>
      <c r="D82" s="127"/>
      <c r="E82" s="124"/>
      <c r="F82" s="10"/>
      <c r="H82" s="124"/>
    </row>
    <row r="83" spans="2:8">
      <c r="B83" s="10"/>
      <c r="C83" s="10" t="s">
        <v>370</v>
      </c>
      <c r="D83" s="127"/>
      <c r="E83" s="124"/>
      <c r="F83" s="10"/>
      <c r="H83" s="124"/>
    </row>
    <row r="84" spans="2:8">
      <c r="B84" s="10"/>
      <c r="C84" s="10" t="s">
        <v>369</v>
      </c>
      <c r="D84" s="127"/>
      <c r="E84" s="124"/>
      <c r="F84" s="10"/>
      <c r="H84" s="124"/>
    </row>
    <row r="85" spans="2:8">
      <c r="B85" s="10"/>
      <c r="C85" s="10" t="s">
        <v>372</v>
      </c>
      <c r="D85" s="127"/>
      <c r="E85" s="124"/>
      <c r="F85" s="10"/>
      <c r="H85" s="124"/>
    </row>
    <row r="86" spans="2:8">
      <c r="B86" s="10"/>
      <c r="C86" s="10" t="s">
        <v>371</v>
      </c>
      <c r="D86" s="127"/>
      <c r="E86" s="124"/>
      <c r="F86" s="10"/>
      <c r="G86" s="10"/>
      <c r="H86" s="124"/>
    </row>
    <row r="87" spans="2:8">
      <c r="B87" s="10"/>
      <c r="C87" s="10" t="s">
        <v>373</v>
      </c>
      <c r="D87" s="127"/>
      <c r="E87" s="124"/>
      <c r="F87" s="10"/>
      <c r="G87" s="10"/>
      <c r="H87" s="124"/>
    </row>
    <row r="88" spans="2:8">
      <c r="B88" s="10"/>
      <c r="C88" s="349" t="s">
        <v>162</v>
      </c>
      <c r="D88" s="127"/>
      <c r="E88" s="124"/>
      <c r="F88" s="10"/>
      <c r="G88" s="10"/>
      <c r="H88" s="124"/>
    </row>
    <row r="89" spans="2:8">
      <c r="B89" s="10"/>
      <c r="C89" s="10" t="s">
        <v>375</v>
      </c>
      <c r="D89" s="128"/>
      <c r="E89" s="124"/>
      <c r="F89" s="10"/>
      <c r="G89" s="10"/>
      <c r="H89" s="124"/>
    </row>
    <row r="90" spans="2:8">
      <c r="B90" s="124"/>
      <c r="C90" s="10"/>
      <c r="D90" s="10"/>
      <c r="E90" s="124"/>
      <c r="F90" s="10"/>
      <c r="G90" s="10"/>
      <c r="H90" s="124"/>
    </row>
    <row r="91" spans="2:8" ht="14.4">
      <c r="B91" s="124"/>
      <c r="C91" s="10"/>
      <c r="D91" s="10"/>
      <c r="E91" s="125"/>
      <c r="F91" s="10"/>
      <c r="G91" s="10"/>
      <c r="H91" s="124"/>
    </row>
    <row r="92" spans="2:8" ht="14.4">
      <c r="B92" s="124"/>
      <c r="C92" s="21"/>
      <c r="D92" s="10"/>
      <c r="E92" s="125"/>
      <c r="F92" s="10"/>
      <c r="G92" s="10"/>
      <c r="H92" s="124"/>
    </row>
    <row r="93" spans="2:8" s="129" customFormat="1" ht="14.4">
      <c r="B93" s="130"/>
      <c r="C93" s="131"/>
      <c r="E93" s="132"/>
      <c r="H93" s="130"/>
    </row>
    <row r="94" spans="2:8">
      <c r="B94" s="124"/>
      <c r="C94" s="1" t="s">
        <v>18</v>
      </c>
      <c r="D94" s="10"/>
      <c r="E94" s="124"/>
      <c r="F94" s="10"/>
      <c r="G94" s="10"/>
      <c r="H94" s="124"/>
    </row>
    <row r="95" spans="2:8" ht="14.4">
      <c r="B95" s="124"/>
      <c r="C95" s="21"/>
      <c r="E95" s="124"/>
      <c r="H95" s="124"/>
    </row>
    <row r="96" spans="2:8">
      <c r="B96" s="10"/>
      <c r="C96" s="10" t="s">
        <v>368</v>
      </c>
      <c r="D96" s="126"/>
      <c r="E96" s="124"/>
      <c r="H96" s="124"/>
    </row>
    <row r="97" spans="2:8">
      <c r="B97" s="10"/>
      <c r="C97" s="10" t="s">
        <v>370</v>
      </c>
      <c r="D97" s="127"/>
      <c r="E97" s="124"/>
      <c r="H97" s="124"/>
    </row>
    <row r="98" spans="2:8">
      <c r="B98" s="10"/>
      <c r="C98" s="10" t="s">
        <v>369</v>
      </c>
      <c r="D98" s="127"/>
      <c r="E98" s="124"/>
      <c r="H98" s="124"/>
    </row>
    <row r="99" spans="2:8">
      <c r="B99" s="10"/>
      <c r="C99" s="10" t="s">
        <v>372</v>
      </c>
      <c r="D99" s="127"/>
      <c r="E99" s="124"/>
      <c r="H99" s="124"/>
    </row>
    <row r="100" spans="2:8">
      <c r="B100" s="10"/>
      <c r="C100" s="10" t="s">
        <v>371</v>
      </c>
      <c r="D100" s="127"/>
      <c r="E100" s="124"/>
      <c r="H100" s="124"/>
    </row>
    <row r="101" spans="2:8">
      <c r="B101" s="10"/>
      <c r="C101" s="10" t="s">
        <v>373</v>
      </c>
      <c r="D101" s="127"/>
      <c r="E101" s="124"/>
      <c r="H101" s="124"/>
    </row>
    <row r="102" spans="2:8">
      <c r="B102" s="10"/>
      <c r="C102" s="351" t="s">
        <v>162</v>
      </c>
      <c r="D102" s="128"/>
      <c r="E102" s="124"/>
      <c r="H102" s="124"/>
    </row>
    <row r="103" spans="2:8">
      <c r="B103" s="124"/>
      <c r="C103" s="210"/>
      <c r="D103" s="10"/>
      <c r="E103" s="124"/>
      <c r="H103" s="124"/>
    </row>
    <row r="104" spans="2:8">
      <c r="B104" s="124"/>
      <c r="C104" s="350"/>
      <c r="D104" s="10"/>
      <c r="E104" s="124"/>
      <c r="H104" s="124"/>
    </row>
    <row r="105" spans="2:8">
      <c r="B105" s="124"/>
      <c r="E105" s="124"/>
      <c r="H105" s="124"/>
    </row>
    <row r="106" spans="2:8" s="129" customFormat="1">
      <c r="B106" s="130"/>
      <c r="E106" s="130"/>
      <c r="H106" s="130"/>
    </row>
    <row r="107" spans="2:8">
      <c r="B107" s="124"/>
      <c r="C107" s="1" t="s">
        <v>19</v>
      </c>
      <c r="E107" s="124"/>
      <c r="H107" s="124"/>
    </row>
    <row r="108" spans="2:8">
      <c r="B108" s="124"/>
      <c r="C108" s="10"/>
      <c r="E108" s="124"/>
      <c r="H108" s="124"/>
    </row>
    <row r="109" spans="2:8">
      <c r="B109" s="124"/>
      <c r="C109" s="1" t="s">
        <v>380</v>
      </c>
      <c r="E109" s="124"/>
      <c r="H109" s="124"/>
    </row>
    <row r="110" spans="2:8">
      <c r="B110" s="124"/>
      <c r="C110" s="1" t="s">
        <v>381</v>
      </c>
      <c r="E110" s="124"/>
      <c r="H110" s="124"/>
    </row>
    <row r="111" spans="2:8">
      <c r="B111" s="124"/>
      <c r="C111" s="1" t="s">
        <v>382</v>
      </c>
      <c r="E111" s="124"/>
      <c r="H111" s="124"/>
    </row>
    <row r="112" spans="2:8">
      <c r="B112" s="124"/>
      <c r="C112" s="1" t="s">
        <v>383</v>
      </c>
      <c r="E112" s="124"/>
      <c r="H112" s="124"/>
    </row>
    <row r="113" spans="1:8">
      <c r="B113" s="124"/>
      <c r="E113" s="124"/>
      <c r="H113" s="124"/>
    </row>
    <row r="114" spans="1:8" s="129" customFormat="1">
      <c r="B114" s="130"/>
      <c r="E114" s="130"/>
      <c r="H114" s="130"/>
    </row>
    <row r="115" spans="1:8">
      <c r="B115" s="124"/>
      <c r="C115" s="1" t="s">
        <v>380</v>
      </c>
      <c r="E115" s="124"/>
      <c r="H115" s="124"/>
    </row>
    <row r="116" spans="1:8">
      <c r="B116" s="124"/>
      <c r="C116" s="1" t="s">
        <v>384</v>
      </c>
      <c r="E116" s="124"/>
      <c r="H116" s="124"/>
    </row>
    <row r="117" spans="1:8">
      <c r="B117" s="124"/>
      <c r="C117" s="1" t="s">
        <v>385</v>
      </c>
      <c r="E117" s="124"/>
      <c r="H117" s="124"/>
    </row>
    <row r="118" spans="1:8">
      <c r="B118" s="124"/>
      <c r="E118" s="124"/>
      <c r="H118" s="124"/>
    </row>
    <row r="119" spans="1:8" s="143" customFormat="1">
      <c r="B119" s="142"/>
      <c r="E119" s="142"/>
      <c r="H119" s="142"/>
    </row>
    <row r="120" spans="1:8">
      <c r="B120" s="124"/>
      <c r="C120" s="1" t="s">
        <v>368</v>
      </c>
      <c r="E120" s="124"/>
      <c r="H120" s="124"/>
    </row>
    <row r="121" spans="1:8">
      <c r="B121" s="124"/>
      <c r="C121" s="1" t="s">
        <v>386</v>
      </c>
      <c r="E121" s="124"/>
      <c r="H121" s="124"/>
    </row>
    <row r="122" spans="1:8">
      <c r="B122" s="124"/>
      <c r="C122" s="1" t="s">
        <v>387</v>
      </c>
      <c r="E122" s="124"/>
      <c r="H122" s="124"/>
    </row>
    <row r="123" spans="1:8">
      <c r="A123" s="418"/>
      <c r="B123" s="419"/>
      <c r="C123" s="418"/>
      <c r="D123" s="418"/>
      <c r="E123" s="419"/>
      <c r="F123" s="418"/>
      <c r="G123" s="418"/>
      <c r="H123" s="419"/>
    </row>
    <row r="124" spans="1:8">
      <c r="B124" s="124"/>
      <c r="E124" s="124"/>
      <c r="H124" s="124"/>
    </row>
    <row r="125" spans="1:8">
      <c r="B125" s="124"/>
      <c r="C125" s="1" t="s">
        <v>72</v>
      </c>
      <c r="E125" s="124"/>
      <c r="H125" s="124"/>
    </row>
    <row r="126" spans="1:8">
      <c r="B126" s="124"/>
      <c r="C126" s="1" t="s">
        <v>73</v>
      </c>
      <c r="E126" s="124"/>
      <c r="H126" s="124"/>
    </row>
    <row r="127" spans="1:8">
      <c r="B127" s="124"/>
      <c r="C127" s="1" t="s">
        <v>74</v>
      </c>
      <c r="E127" s="124"/>
      <c r="H127" s="124"/>
    </row>
    <row r="128" spans="1:8">
      <c r="B128" s="124"/>
      <c r="E128" s="124"/>
      <c r="H128" s="124"/>
    </row>
    <row r="129" spans="2:8">
      <c r="B129" s="124"/>
      <c r="E129" s="124"/>
      <c r="H129" s="124"/>
    </row>
    <row r="130" spans="2:8">
      <c r="B130" s="124"/>
      <c r="E130" s="124"/>
      <c r="H130" s="124"/>
    </row>
    <row r="131" spans="2:8">
      <c r="B131" s="124"/>
      <c r="E131" s="124"/>
      <c r="H131" s="124"/>
    </row>
    <row r="132" spans="2:8">
      <c r="B132" s="124"/>
      <c r="E132" s="124"/>
      <c r="H132" s="124"/>
    </row>
    <row r="133" spans="2:8">
      <c r="B133" s="124"/>
      <c r="E133" s="124"/>
      <c r="H133" s="124"/>
    </row>
    <row r="134" spans="2:8">
      <c r="B134" s="124"/>
      <c r="E134" s="124"/>
      <c r="H134" s="124"/>
    </row>
    <row r="135" spans="2:8">
      <c r="B135" s="124"/>
      <c r="E135" s="124"/>
      <c r="H135" s="124"/>
    </row>
    <row r="136" spans="2:8">
      <c r="B136" s="124"/>
      <c r="E136" s="124"/>
      <c r="H136" s="124"/>
    </row>
    <row r="137" spans="2:8">
      <c r="B137" s="124"/>
      <c r="E137" s="124"/>
      <c r="H137" s="124"/>
    </row>
    <row r="138" spans="2:8">
      <c r="B138" s="124"/>
      <c r="E138" s="124"/>
      <c r="H138" s="124"/>
    </row>
    <row r="139" spans="2:8">
      <c r="B139" s="124"/>
      <c r="E139" s="124"/>
      <c r="H139" s="124"/>
    </row>
    <row r="140" spans="2:8">
      <c r="B140" s="124"/>
      <c r="E140" s="124"/>
      <c r="H140" s="124"/>
    </row>
    <row r="141" spans="2:8">
      <c r="B141" s="124"/>
      <c r="E141" s="124"/>
      <c r="H141" s="124"/>
    </row>
    <row r="142" spans="2:8">
      <c r="B142" s="124"/>
      <c r="E142" s="124"/>
      <c r="H142" s="124"/>
    </row>
    <row r="143" spans="2:8">
      <c r="B143" s="124"/>
      <c r="E143" s="124"/>
      <c r="H143" s="124"/>
    </row>
    <row r="144" spans="2:8">
      <c r="B144" s="124"/>
      <c r="E144" s="124"/>
      <c r="H144" s="124"/>
    </row>
    <row r="145" spans="2:8">
      <c r="B145" s="124"/>
      <c r="E145" s="124"/>
      <c r="H145" s="124"/>
    </row>
    <row r="146" spans="2:8">
      <c r="B146" s="124"/>
      <c r="E146" s="124"/>
      <c r="H146" s="124"/>
    </row>
    <row r="147" spans="2:8">
      <c r="B147" s="124"/>
      <c r="E147" s="124"/>
      <c r="H147" s="124"/>
    </row>
    <row r="148" spans="2:8">
      <c r="B148" s="124"/>
      <c r="E148" s="124"/>
      <c r="H148" s="124"/>
    </row>
    <row r="149" spans="2:8">
      <c r="B149" s="124"/>
      <c r="E149" s="124"/>
      <c r="H149" s="124"/>
    </row>
    <row r="150" spans="2:8">
      <c r="B150" s="124"/>
      <c r="E150" s="124"/>
      <c r="H150" s="124"/>
    </row>
    <row r="151" spans="2:8">
      <c r="B151" s="124"/>
      <c r="E151" s="124"/>
      <c r="H151" s="124"/>
    </row>
    <row r="152" spans="2:8">
      <c r="B152" s="124"/>
      <c r="E152" s="124"/>
      <c r="H152" s="124"/>
    </row>
    <row r="153" spans="2:8">
      <c r="B153" s="124"/>
      <c r="E153" s="124"/>
      <c r="H153" s="124"/>
    </row>
    <row r="154" spans="2:8">
      <c r="B154" s="124"/>
      <c r="E154" s="124"/>
      <c r="H154" s="124"/>
    </row>
    <row r="155" spans="2:8">
      <c r="B155" s="124"/>
      <c r="E155" s="124"/>
      <c r="H155" s="124"/>
    </row>
    <row r="156" spans="2:8">
      <c r="B156" s="124"/>
      <c r="E156" s="124"/>
      <c r="H156" s="124"/>
    </row>
    <row r="157" spans="2:8">
      <c r="B157" s="124"/>
      <c r="E157" s="124"/>
      <c r="H157" s="124"/>
    </row>
    <row r="158" spans="2:8">
      <c r="B158" s="124"/>
      <c r="E158" s="124"/>
      <c r="H158" s="124"/>
    </row>
    <row r="159" spans="2:8">
      <c r="B159" s="124"/>
      <c r="E159" s="124"/>
      <c r="H159" s="124"/>
    </row>
    <row r="160" spans="2:8">
      <c r="B160" s="124"/>
      <c r="E160" s="124"/>
      <c r="H160" s="124"/>
    </row>
    <row r="161" spans="2:8">
      <c r="B161" s="124"/>
      <c r="E161" s="124"/>
      <c r="H161" s="124"/>
    </row>
    <row r="162" spans="2:8">
      <c r="B162" s="124"/>
      <c r="E162" s="124"/>
      <c r="H162" s="124"/>
    </row>
    <row r="163" spans="2:8">
      <c r="B163" s="124"/>
      <c r="E163" s="124"/>
      <c r="H163" s="124"/>
    </row>
    <row r="164" spans="2:8">
      <c r="B164" s="124"/>
      <c r="E164" s="124"/>
      <c r="H164" s="124"/>
    </row>
    <row r="165" spans="2:8">
      <c r="B165" s="124"/>
      <c r="E165" s="124"/>
      <c r="H165" s="124"/>
    </row>
    <row r="166" spans="2:8">
      <c r="B166" s="124"/>
      <c r="E166" s="124"/>
      <c r="H166" s="124"/>
    </row>
    <row r="167" spans="2:8">
      <c r="B167" s="124"/>
      <c r="E167" s="124"/>
      <c r="H167" s="124"/>
    </row>
    <row r="168" spans="2:8">
      <c r="B168" s="124"/>
      <c r="E168" s="124"/>
      <c r="H168" s="124"/>
    </row>
    <row r="169" spans="2:8">
      <c r="B169" s="124"/>
      <c r="E169" s="124"/>
      <c r="H169" s="124"/>
    </row>
    <row r="170" spans="2:8">
      <c r="B170" s="124"/>
      <c r="E170" s="124"/>
      <c r="H170" s="124"/>
    </row>
    <row r="171" spans="2:8">
      <c r="B171" s="124"/>
      <c r="E171" s="124"/>
      <c r="H171" s="124"/>
    </row>
    <row r="172" spans="2:8">
      <c r="B172" s="124"/>
      <c r="E172" s="124"/>
      <c r="H172" s="124"/>
    </row>
    <row r="173" spans="2:8">
      <c r="B173" s="124"/>
      <c r="E173" s="124"/>
      <c r="H173" s="124"/>
    </row>
    <row r="174" spans="2:8">
      <c r="B174" s="124"/>
      <c r="E174" s="124"/>
      <c r="H174" s="124"/>
    </row>
    <row r="175" spans="2:8">
      <c r="B175" s="124"/>
      <c r="E175" s="124"/>
      <c r="H175" s="124"/>
    </row>
    <row r="176" spans="2:8">
      <c r="B176" s="124"/>
      <c r="E176" s="124"/>
      <c r="H176" s="124"/>
    </row>
    <row r="177" spans="2:8">
      <c r="B177" s="124"/>
      <c r="E177" s="124"/>
      <c r="H177" s="124"/>
    </row>
    <row r="178" spans="2:8">
      <c r="B178" s="124"/>
      <c r="E178" s="124"/>
      <c r="H178" s="124"/>
    </row>
    <row r="179" spans="2:8">
      <c r="B179" s="124"/>
      <c r="E179" s="124"/>
      <c r="H179" s="124"/>
    </row>
    <row r="180" spans="2:8">
      <c r="B180" s="124"/>
      <c r="E180" s="124"/>
      <c r="H180" s="124"/>
    </row>
    <row r="181" spans="2:8">
      <c r="B181" s="124"/>
      <c r="E181" s="124"/>
      <c r="H181" s="124"/>
    </row>
    <row r="182" spans="2:8">
      <c r="B182" s="124"/>
      <c r="E182" s="124"/>
      <c r="H182" s="124"/>
    </row>
    <row r="183" spans="2:8">
      <c r="B183" s="124"/>
      <c r="E183" s="124"/>
      <c r="H183" s="124"/>
    </row>
  </sheetData>
  <mergeCells count="35">
    <mergeCell ref="G57:H57"/>
    <mergeCell ref="G30:H30"/>
    <mergeCell ref="C39:D39"/>
    <mergeCell ref="G39:H39"/>
    <mergeCell ref="C48:D48"/>
    <mergeCell ref="G48:H48"/>
    <mergeCell ref="C34:F35"/>
    <mergeCell ref="C3:D3"/>
    <mergeCell ref="G3:H3"/>
    <mergeCell ref="C12:D12"/>
    <mergeCell ref="G12:H12"/>
    <mergeCell ref="C21:D21"/>
    <mergeCell ref="G21:H21"/>
    <mergeCell ref="C5:F6"/>
    <mergeCell ref="C7:F8"/>
    <mergeCell ref="C9:E9"/>
    <mergeCell ref="C23:F24"/>
    <mergeCell ref="C25:F26"/>
    <mergeCell ref="C27:E27"/>
    <mergeCell ref="C32:F33"/>
    <mergeCell ref="C14:F15"/>
    <mergeCell ref="C16:F17"/>
    <mergeCell ref="C18:E18"/>
    <mergeCell ref="C30:D30"/>
    <mergeCell ref="C61:F62"/>
    <mergeCell ref="C63:E63"/>
    <mergeCell ref="C36:E36"/>
    <mergeCell ref="C41:F42"/>
    <mergeCell ref="C43:F44"/>
    <mergeCell ref="C45:E45"/>
    <mergeCell ref="C57:D57"/>
    <mergeCell ref="C50:F51"/>
    <mergeCell ref="C52:F53"/>
    <mergeCell ref="C54:E54"/>
    <mergeCell ref="C59:F60"/>
  </mergeCells>
  <pageMargins left="0.7" right="0.7" top="0.78740157499999996" bottom="0.78740157499999996" header="0.3" footer="0.3"/>
  <pageSetup paperSize="9" scale="2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H87"/>
  <sheetViews>
    <sheetView showGridLines="0" showZeros="0" zoomScale="85" zoomScaleNormal="85" workbookViewId="0">
      <selection activeCell="M17" sqref="M17"/>
    </sheetView>
  </sheetViews>
  <sheetFormatPr baseColWidth="10" defaultColWidth="11.44140625" defaultRowHeight="21"/>
  <cols>
    <col min="1" max="1" width="31" style="254" bestFit="1" customWidth="1"/>
    <col min="2" max="2" width="7.88671875" style="216" customWidth="1"/>
    <col min="3" max="3" width="11.88671875" style="216" customWidth="1"/>
    <col min="4" max="4" width="17.88671875" style="217" customWidth="1"/>
    <col min="5" max="5" width="14.109375" style="217" customWidth="1"/>
    <col min="6" max="6" width="16.5546875" style="217" customWidth="1"/>
    <col min="7" max="7" width="16.5546875" style="216" customWidth="1"/>
    <col min="8" max="16384" width="11.44140625" style="216"/>
  </cols>
  <sheetData>
    <row r="1" spans="1:7">
      <c r="G1" s="300">
        <f ca="1">TODAY()</f>
        <v>44713</v>
      </c>
    </row>
    <row r="2" spans="1:7">
      <c r="B2" s="299"/>
      <c r="C2" s="299"/>
      <c r="D2" s="299"/>
      <c r="E2" s="299"/>
      <c r="F2" s="299"/>
    </row>
    <row r="3" spans="1:7">
      <c r="B3" s="298"/>
      <c r="D3" s="297">
        <f>Kundenangaben!B18</f>
        <v>0</v>
      </c>
      <c r="E3" s="297"/>
      <c r="F3" s="297"/>
    </row>
    <row r="5" spans="1:7">
      <c r="D5" s="295"/>
      <c r="E5" s="295"/>
      <c r="F5" s="295"/>
    </row>
    <row r="6" spans="1:7">
      <c r="D6" s="295"/>
      <c r="E6" s="296"/>
      <c r="F6" s="296"/>
    </row>
    <row r="7" spans="1:7">
      <c r="D7" s="295"/>
      <c r="E7" s="295"/>
      <c r="F7" s="295"/>
    </row>
    <row r="9" spans="1:7">
      <c r="A9" s="218"/>
      <c r="B9" s="745"/>
      <c r="C9" s="745"/>
      <c r="D9" s="745"/>
      <c r="E9" s="745"/>
      <c r="F9" s="745"/>
      <c r="G9" s="745"/>
    </row>
    <row r="10" spans="1:7">
      <c r="A10" s="218" t="s">
        <v>124</v>
      </c>
      <c r="B10" s="743">
        <f>Kundenangaben!B11</f>
        <v>0</v>
      </c>
      <c r="C10" s="743"/>
      <c r="D10" s="743"/>
      <c r="E10" s="743"/>
      <c r="F10" s="743"/>
    </row>
    <row r="11" spans="1:7">
      <c r="A11" s="218" t="s">
        <v>7</v>
      </c>
      <c r="B11" s="744">
        <f>Kundenangaben!B13</f>
        <v>0</v>
      </c>
      <c r="C11" s="744"/>
      <c r="D11" s="744"/>
      <c r="E11" s="239"/>
      <c r="F11" s="239"/>
    </row>
    <row r="12" spans="1:7">
      <c r="A12" s="218"/>
      <c r="B12" s="744">
        <f>Kundenangaben!B14</f>
        <v>0</v>
      </c>
      <c r="C12" s="744"/>
      <c r="D12" s="744"/>
      <c r="E12" s="239"/>
      <c r="F12" s="239"/>
    </row>
    <row r="13" spans="1:7">
      <c r="A13" s="218"/>
      <c r="B13" s="294">
        <f>Kundenangaben!B15</f>
        <v>0</v>
      </c>
      <c r="C13" s="744">
        <f>Kundenangaben!C15</f>
        <v>0</v>
      </c>
      <c r="D13" s="744"/>
      <c r="E13" s="239"/>
      <c r="F13" s="239"/>
    </row>
    <row r="14" spans="1:7">
      <c r="A14" s="218" t="str">
        <f>Kundenangaben!A16</f>
        <v>Tel Avis (1 h im Voraus)</v>
      </c>
      <c r="B14" s="740">
        <f>Kundenangaben!B16</f>
        <v>0</v>
      </c>
      <c r="C14" s="741"/>
      <c r="D14" s="742"/>
      <c r="E14" s="239"/>
      <c r="F14" s="239"/>
    </row>
    <row r="15" spans="1:7">
      <c r="A15" s="218"/>
      <c r="B15" s="293"/>
      <c r="C15" s="293"/>
      <c r="D15" s="239"/>
      <c r="E15" s="239"/>
      <c r="F15" s="239"/>
    </row>
    <row r="16" spans="1:7">
      <c r="A16" s="218" t="s">
        <v>101</v>
      </c>
      <c r="B16" s="701" t="str">
        <f>Kundenangaben!B21</f>
        <v>PREFABond</v>
      </c>
      <c r="C16" s="701"/>
      <c r="D16" s="239"/>
      <c r="E16" s="239"/>
      <c r="F16" s="239"/>
    </row>
    <row r="17" spans="1:8" s="292" customFormat="1">
      <c r="A17" s="291" t="s">
        <v>8</v>
      </c>
      <c r="B17" s="746" t="str">
        <f>Kundenangaben!B22</f>
        <v>bronze</v>
      </c>
      <c r="C17" s="746"/>
      <c r="D17" s="291" t="str">
        <f>Kundenangaben!D22</f>
        <v xml:space="preserve"> </v>
      </c>
      <c r="E17" s="291" t="str">
        <f>Kundenangaben!E22</f>
        <v xml:space="preserve"> </v>
      </c>
      <c r="F17" s="291"/>
    </row>
    <row r="18" spans="1:8">
      <c r="A18" s="218" t="s">
        <v>100</v>
      </c>
      <c r="B18" s="691">
        <f>Kundenangaben!B23</f>
        <v>0</v>
      </c>
      <c r="C18" s="691"/>
      <c r="D18" s="291"/>
      <c r="E18" s="291"/>
      <c r="F18" s="291"/>
    </row>
    <row r="19" spans="1:8">
      <c r="A19" s="218" t="s">
        <v>6</v>
      </c>
      <c r="B19" s="691">
        <f>Kundenangaben!B24</f>
        <v>0</v>
      </c>
      <c r="C19" s="691"/>
      <c r="D19" s="289"/>
      <c r="E19" s="289"/>
      <c r="F19" s="289"/>
    </row>
    <row r="20" spans="1:8">
      <c r="A20" s="218"/>
      <c r="B20" s="290"/>
      <c r="C20" s="290"/>
      <c r="D20" s="289"/>
      <c r="E20" s="289"/>
      <c r="F20" s="289"/>
    </row>
    <row r="21" spans="1:8">
      <c r="A21" s="288" t="s">
        <v>110</v>
      </c>
      <c r="B21" s="287" t="s">
        <v>109</v>
      </c>
      <c r="E21" s="286"/>
      <c r="F21" s="286"/>
    </row>
    <row r="22" spans="1:8" s="254" customFormat="1">
      <c r="A22" s="230"/>
      <c r="B22" s="686"/>
      <c r="C22" s="686"/>
      <c r="D22" s="687" t="s">
        <v>97</v>
      </c>
      <c r="E22" s="688"/>
      <c r="F22" s="687" t="s">
        <v>96</v>
      </c>
      <c r="G22" s="688"/>
    </row>
    <row r="23" spans="1:8">
      <c r="A23" s="229"/>
      <c r="B23" s="689"/>
      <c r="C23" s="689"/>
      <c r="D23" s="690" t="s">
        <v>95</v>
      </c>
      <c r="E23" s="690"/>
      <c r="F23" s="687" t="s">
        <v>94</v>
      </c>
      <c r="G23" s="688"/>
    </row>
    <row r="24" spans="1:8">
      <c r="A24" s="219" t="str">
        <f>Kundenangaben!A32</f>
        <v>Palette 1:</v>
      </c>
      <c r="B24" s="753" t="str">
        <f>Kundenangaben!B32</f>
        <v>4100x1550mm</v>
      </c>
      <c r="C24" s="754"/>
      <c r="D24" s="285">
        <f>Kundenangaben!D32</f>
        <v>0</v>
      </c>
      <c r="E24" s="224" t="str">
        <f>Kundenangaben!E32</f>
        <v xml:space="preserve"> </v>
      </c>
      <c r="F24" s="284" t="str">
        <f>Kundenangaben!F32</f>
        <v xml:space="preserve"> </v>
      </c>
      <c r="G24" s="224" t="str">
        <f>Kundenangaben!G32</f>
        <v xml:space="preserve"> </v>
      </c>
    </row>
    <row r="25" spans="1:8">
      <c r="A25" s="219">
        <f>Kundenangaben!A33</f>
        <v>0</v>
      </c>
      <c r="B25" s="753">
        <f>Kundenangaben!B33</f>
        <v>0</v>
      </c>
      <c r="C25" s="754"/>
      <c r="D25" s="285">
        <f>Kundenangaben!D33</f>
        <v>0</v>
      </c>
      <c r="E25" s="224" t="str">
        <f>Kundenangaben!E33</f>
        <v xml:space="preserve"> </v>
      </c>
      <c r="F25" s="284" t="str">
        <f>Kundenangaben!F33</f>
        <v xml:space="preserve"> </v>
      </c>
      <c r="G25" s="224" t="str">
        <f>Kundenangaben!G33</f>
        <v xml:space="preserve"> </v>
      </c>
    </row>
    <row r="26" spans="1:8">
      <c r="A26" s="219">
        <f>Kundenangaben!A34</f>
        <v>0</v>
      </c>
      <c r="B26" s="753">
        <f>Kundenangaben!B34</f>
        <v>0</v>
      </c>
      <c r="C26" s="754"/>
      <c r="D26" s="285">
        <f>Kundenangaben!D34</f>
        <v>0</v>
      </c>
      <c r="E26" s="224" t="str">
        <f>Kundenangaben!E34</f>
        <v xml:space="preserve"> </v>
      </c>
      <c r="F26" s="284" t="str">
        <f>Kundenangaben!F34</f>
        <v xml:space="preserve"> </v>
      </c>
      <c r="G26" s="224" t="str">
        <f>Kundenangaben!G34</f>
        <v xml:space="preserve"> </v>
      </c>
    </row>
    <row r="27" spans="1:8">
      <c r="A27" s="220">
        <f>Kundenangaben!A35</f>
        <v>0</v>
      </c>
      <c r="B27" s="753">
        <f>Kundenangaben!B35</f>
        <v>0</v>
      </c>
      <c r="C27" s="754"/>
      <c r="D27" s="285">
        <f>Kundenangaben!D35</f>
        <v>0</v>
      </c>
      <c r="E27" s="224" t="str">
        <f>Kundenangaben!E35</f>
        <v xml:space="preserve"> </v>
      </c>
      <c r="F27" s="284" t="str">
        <f>Kundenangaben!F35</f>
        <v xml:space="preserve"> </v>
      </c>
      <c r="G27" s="224" t="str">
        <f>Kundenangaben!G35</f>
        <v xml:space="preserve"> </v>
      </c>
    </row>
    <row r="28" spans="1:8">
      <c r="A28" s="221" t="s">
        <v>91</v>
      </c>
      <c r="B28" s="747">
        <f>Kundenangaben!B36</f>
        <v>0</v>
      </c>
      <c r="C28" s="747"/>
      <c r="D28" s="747"/>
      <c r="E28" s="747"/>
      <c r="F28" s="747"/>
      <c r="G28" s="748"/>
    </row>
    <row r="29" spans="1:8">
      <c r="A29" s="220"/>
      <c r="B29" s="749"/>
      <c r="C29" s="749"/>
      <c r="D29" s="749"/>
      <c r="E29" s="749"/>
      <c r="F29" s="749"/>
      <c r="G29" s="750"/>
    </row>
    <row r="30" spans="1:8">
      <c r="A30" s="283"/>
      <c r="B30" s="751"/>
      <c r="C30" s="751"/>
      <c r="D30" s="751"/>
      <c r="E30" s="751"/>
      <c r="F30" s="751"/>
      <c r="G30" s="752"/>
    </row>
    <row r="31" spans="1:8">
      <c r="G31" s="281"/>
      <c r="H31" s="281"/>
    </row>
    <row r="32" spans="1:8">
      <c r="G32" s="282"/>
      <c r="H32" s="281"/>
    </row>
    <row r="33" spans="4:8">
      <c r="G33" s="282"/>
      <c r="H33" s="281"/>
    </row>
    <row r="34" spans="4:8">
      <c r="G34" s="282"/>
      <c r="H34" s="281"/>
    </row>
    <row r="35" spans="4:8">
      <c r="G35" s="281"/>
      <c r="H35" s="281"/>
    </row>
    <row r="36" spans="4:8">
      <c r="G36" s="281"/>
      <c r="H36" s="281"/>
    </row>
    <row r="37" spans="4:8" hidden="1">
      <c r="D37" s="217" t="s">
        <v>89</v>
      </c>
      <c r="G37" s="281"/>
      <c r="H37" s="281"/>
    </row>
    <row r="38" spans="4:8" hidden="1">
      <c r="D38" s="217" t="s">
        <v>92</v>
      </c>
    </row>
    <row r="39" spans="4:8" hidden="1">
      <c r="D39" s="217" t="s">
        <v>128</v>
      </c>
    </row>
    <row r="40" spans="4:8" hidden="1">
      <c r="D40" s="217" t="s">
        <v>127</v>
      </c>
    </row>
    <row r="41" spans="4:8" hidden="1">
      <c r="D41" s="217" t="s">
        <v>126</v>
      </c>
    </row>
    <row r="42" spans="4:8" hidden="1"/>
    <row r="43" spans="4:8" hidden="1"/>
    <row r="45" spans="4:8">
      <c r="D45" s="216"/>
      <c r="E45" s="216"/>
      <c r="F45" s="216"/>
    </row>
    <row r="46" spans="4:8">
      <c r="D46" s="216"/>
      <c r="E46" s="216"/>
      <c r="F46" s="216"/>
    </row>
    <row r="47" spans="4:8">
      <c r="D47" s="216"/>
      <c r="E47" s="216"/>
      <c r="F47" s="216"/>
    </row>
    <row r="48" spans="4:8">
      <c r="D48" s="216"/>
      <c r="E48" s="216"/>
      <c r="F48" s="216"/>
    </row>
    <row r="49" spans="4:6">
      <c r="D49" s="216"/>
      <c r="E49" s="216"/>
      <c r="F49" s="216"/>
    </row>
    <row r="50" spans="4:6">
      <c r="D50" s="216"/>
      <c r="E50" s="216"/>
      <c r="F50" s="216"/>
    </row>
    <row r="51" spans="4:6">
      <c r="D51" s="216"/>
      <c r="E51" s="216"/>
      <c r="F51" s="216"/>
    </row>
    <row r="52" spans="4:6">
      <c r="D52" s="216"/>
      <c r="E52" s="216"/>
      <c r="F52" s="216"/>
    </row>
    <row r="53" spans="4:6">
      <c r="D53" s="216"/>
      <c r="E53" s="216"/>
      <c r="F53" s="216"/>
    </row>
    <row r="54" spans="4:6">
      <c r="D54" s="216"/>
      <c r="E54" s="216"/>
      <c r="F54" s="216"/>
    </row>
    <row r="55" spans="4:6">
      <c r="D55" s="216"/>
      <c r="E55" s="216"/>
      <c r="F55" s="216"/>
    </row>
    <row r="56" spans="4:6">
      <c r="D56" s="216"/>
      <c r="E56" s="216"/>
      <c r="F56" s="216"/>
    </row>
    <row r="57" spans="4:6">
      <c r="D57" s="216"/>
      <c r="E57" s="216"/>
      <c r="F57" s="216"/>
    </row>
    <row r="58" spans="4:6">
      <c r="D58" s="216"/>
      <c r="E58" s="216"/>
      <c r="F58" s="216"/>
    </row>
    <row r="59" spans="4:6">
      <c r="D59" s="216"/>
      <c r="E59" s="216"/>
      <c r="F59" s="216"/>
    </row>
    <row r="60" spans="4:6">
      <c r="D60" s="216"/>
      <c r="E60" s="216"/>
      <c r="F60" s="216"/>
    </row>
    <row r="61" spans="4:6">
      <c r="D61" s="216"/>
      <c r="E61" s="216"/>
      <c r="F61" s="216"/>
    </row>
    <row r="62" spans="4:6">
      <c r="D62" s="216"/>
      <c r="E62" s="216"/>
      <c r="F62" s="216"/>
    </row>
    <row r="63" spans="4:6">
      <c r="D63" s="216"/>
      <c r="E63" s="216"/>
      <c r="F63" s="216"/>
    </row>
    <row r="64" spans="4:6">
      <c r="D64" s="216"/>
      <c r="E64" s="216"/>
      <c r="F64" s="216"/>
    </row>
    <row r="65" spans="4:6">
      <c r="D65" s="216"/>
      <c r="E65" s="216"/>
      <c r="F65" s="216"/>
    </row>
    <row r="66" spans="4:6">
      <c r="D66" s="216"/>
      <c r="E66" s="216"/>
      <c r="F66" s="216"/>
    </row>
    <row r="67" spans="4:6">
      <c r="D67" s="216"/>
      <c r="E67" s="216"/>
      <c r="F67" s="216"/>
    </row>
    <row r="68" spans="4:6">
      <c r="D68" s="216"/>
      <c r="E68" s="216"/>
      <c r="F68" s="216"/>
    </row>
    <row r="69" spans="4:6">
      <c r="D69" s="216"/>
      <c r="E69" s="216"/>
      <c r="F69" s="216"/>
    </row>
    <row r="70" spans="4:6">
      <c r="D70" s="216"/>
      <c r="E70" s="216"/>
      <c r="F70" s="216"/>
    </row>
    <row r="71" spans="4:6">
      <c r="D71" s="216"/>
      <c r="E71" s="216"/>
      <c r="F71" s="216"/>
    </row>
    <row r="72" spans="4:6">
      <c r="D72" s="216"/>
      <c r="E72" s="216"/>
      <c r="F72" s="216"/>
    </row>
    <row r="73" spans="4:6">
      <c r="D73" s="216"/>
      <c r="E73" s="216"/>
      <c r="F73" s="216"/>
    </row>
    <row r="74" spans="4:6">
      <c r="D74" s="216"/>
      <c r="E74" s="216"/>
      <c r="F74" s="216"/>
    </row>
    <row r="75" spans="4:6">
      <c r="D75" s="216"/>
      <c r="E75" s="216"/>
      <c r="F75" s="216"/>
    </row>
    <row r="76" spans="4:6">
      <c r="D76" s="216"/>
      <c r="E76" s="216"/>
      <c r="F76" s="216"/>
    </row>
    <row r="77" spans="4:6">
      <c r="D77" s="216"/>
      <c r="E77" s="216"/>
      <c r="F77" s="216"/>
    </row>
    <row r="78" spans="4:6">
      <c r="D78" s="216"/>
      <c r="E78" s="216"/>
      <c r="F78" s="216"/>
    </row>
    <row r="79" spans="4:6">
      <c r="D79" s="216"/>
      <c r="E79" s="216"/>
      <c r="F79" s="216"/>
    </row>
    <row r="80" spans="4:6">
      <c r="D80" s="216"/>
      <c r="E80" s="216"/>
      <c r="F80" s="216"/>
    </row>
    <row r="81" spans="4:6">
      <c r="D81" s="216"/>
      <c r="E81" s="216"/>
      <c r="F81" s="216"/>
    </row>
    <row r="82" spans="4:6">
      <c r="D82" s="216"/>
      <c r="E82" s="216"/>
      <c r="F82" s="216"/>
    </row>
    <row r="83" spans="4:6">
      <c r="D83" s="216"/>
      <c r="E83" s="216"/>
      <c r="F83" s="216"/>
    </row>
    <row r="84" spans="4:6">
      <c r="D84" s="216"/>
      <c r="E84" s="216"/>
      <c r="F84" s="216"/>
    </row>
    <row r="85" spans="4:6">
      <c r="D85" s="216"/>
      <c r="E85" s="216"/>
      <c r="F85" s="216"/>
    </row>
    <row r="86" spans="4:6">
      <c r="D86" s="216"/>
      <c r="E86" s="216"/>
      <c r="F86" s="216"/>
    </row>
    <row r="87" spans="4:6">
      <c r="D87" s="216"/>
      <c r="E87" s="216"/>
      <c r="F87" s="216"/>
    </row>
  </sheetData>
  <mergeCells count="21">
    <mergeCell ref="B18:C18"/>
    <mergeCell ref="B16:C16"/>
    <mergeCell ref="B19:C19"/>
    <mergeCell ref="B17:C17"/>
    <mergeCell ref="B28:G30"/>
    <mergeCell ref="F22:G22"/>
    <mergeCell ref="F23:G23"/>
    <mergeCell ref="D22:E22"/>
    <mergeCell ref="B27:C27"/>
    <mergeCell ref="B26:C26"/>
    <mergeCell ref="B25:C25"/>
    <mergeCell ref="B24:C24"/>
    <mergeCell ref="B22:C22"/>
    <mergeCell ref="B23:C23"/>
    <mergeCell ref="D23:E23"/>
    <mergeCell ref="B14:D14"/>
    <mergeCell ref="B10:F10"/>
    <mergeCell ref="B11:D11"/>
    <mergeCell ref="B12:D12"/>
    <mergeCell ref="B9:G9"/>
    <mergeCell ref="C13:D13"/>
  </mergeCells>
  <dataValidations count="3">
    <dataValidation type="list" allowBlank="1" showInputMessage="1" showErrorMessage="1" sqref="B24:C27" xr:uid="{00000000-0002-0000-0900-000000000000}">
      <formula1>$D$37:$D$41</formula1>
    </dataValidation>
    <dataValidation type="list" allowBlank="1" showInputMessage="1" showErrorMessage="1" sqref="B21" xr:uid="{00000000-0002-0000-0900-000001000000}">
      <formula1>"ja,nein"</formula1>
    </dataValidation>
    <dataValidation type="list" allowBlank="1" showInputMessage="1" showErrorMessage="1" sqref="A24:A27" xr:uid="{00000000-0002-0000-0900-000002000000}">
      <formula1>"--------,Palette:,Palette 1:,Palette 2:,Palette 3:,Palette 4:"</formula1>
    </dataValidation>
  </dataValidations>
  <pageMargins left="0.25" right="0.25" top="0.75" bottom="0.75" header="0.3" footer="0.3"/>
  <pageSetup paperSize="9" scale="85"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O43"/>
  <sheetViews>
    <sheetView showGridLines="0" showZeros="0" zoomScale="90" zoomScaleNormal="90" workbookViewId="0">
      <selection activeCell="Q24" sqref="Q24"/>
    </sheetView>
  </sheetViews>
  <sheetFormatPr baseColWidth="10" defaultColWidth="9.44140625" defaultRowHeight="20.25" customHeight="1"/>
  <cols>
    <col min="1" max="1" width="20.44140625" style="244" bestFit="1" customWidth="1"/>
    <col min="2" max="2" width="6.109375" style="243" customWidth="1"/>
    <col min="3" max="3" width="11.33203125" style="243" customWidth="1"/>
    <col min="4" max="4" width="14.33203125" style="243" customWidth="1"/>
    <col min="5" max="5" width="14.109375" style="243" customWidth="1"/>
    <col min="6" max="6" width="10" style="243" customWidth="1"/>
    <col min="7" max="7" width="11.109375" style="243" customWidth="1"/>
    <col min="8" max="8" width="17" style="243" customWidth="1"/>
    <col min="9" max="9" width="20.44140625" style="243" customWidth="1"/>
    <col min="10" max="10" width="4.5546875" style="243" customWidth="1"/>
    <col min="11" max="16384" width="9.44140625" style="243"/>
  </cols>
  <sheetData>
    <row r="1" spans="1:15" ht="20.25" customHeight="1">
      <c r="H1" s="280">
        <f>Kundenangaben!B24</f>
        <v>0</v>
      </c>
    </row>
    <row r="2" spans="1:15" ht="41.25" customHeight="1">
      <c r="B2" s="279"/>
      <c r="C2" s="787" t="s">
        <v>131</v>
      </c>
      <c r="D2" s="787"/>
      <c r="E2" s="787"/>
      <c r="F2" s="279"/>
    </row>
    <row r="3" spans="1:15" ht="27.75" customHeight="1">
      <c r="B3" s="279"/>
      <c r="C3" s="788">
        <f>B8</f>
        <v>0</v>
      </c>
      <c r="D3" s="788"/>
      <c r="E3" s="788"/>
      <c r="F3" s="788"/>
      <c r="G3" s="788"/>
      <c r="H3" s="278"/>
      <c r="I3" s="278"/>
      <c r="J3" s="278"/>
    </row>
    <row r="4" spans="1:15" ht="20.25" customHeight="1">
      <c r="A4" s="279"/>
      <c r="B4" s="279"/>
      <c r="C4" s="279"/>
      <c r="D4" s="279"/>
      <c r="E4" s="279"/>
      <c r="F4" s="279"/>
      <c r="G4" s="278"/>
      <c r="H4" s="278"/>
      <c r="I4" s="278"/>
      <c r="J4" s="278"/>
    </row>
    <row r="5" spans="1:15" ht="20.25" customHeight="1">
      <c r="B5" s="267"/>
      <c r="C5" s="789"/>
      <c r="D5" s="789"/>
      <c r="E5" s="267"/>
      <c r="I5" s="277"/>
      <c r="J5" s="277"/>
    </row>
    <row r="6" spans="1:15" ht="20.25" customHeight="1">
      <c r="C6" s="714" t="s">
        <v>125</v>
      </c>
      <c r="D6" s="714"/>
      <c r="E6" s="276">
        <f>Kundenangaben!B18</f>
        <v>0</v>
      </c>
    </row>
    <row r="8" spans="1:15" ht="20.25" customHeight="1">
      <c r="A8" s="264"/>
      <c r="B8" s="715"/>
      <c r="C8" s="715"/>
      <c r="D8" s="715"/>
      <c r="E8" s="715"/>
      <c r="F8" s="715"/>
      <c r="G8" s="715"/>
      <c r="H8" s="715"/>
      <c r="I8" s="265"/>
      <c r="J8" s="261"/>
      <c r="K8" s="261"/>
      <c r="L8" s="261"/>
      <c r="M8" s="261"/>
      <c r="N8" s="261"/>
      <c r="O8" s="261"/>
    </row>
    <row r="9" spans="1:15" ht="20.25" customHeight="1" thickBot="1">
      <c r="A9" s="261"/>
      <c r="B9" s="264"/>
      <c r="C9" s="261"/>
      <c r="D9" s="261"/>
      <c r="E9" s="261"/>
      <c r="F9" s="261"/>
      <c r="G9" s="261"/>
      <c r="H9" s="261"/>
      <c r="I9" s="265"/>
      <c r="J9" s="261"/>
      <c r="K9" s="261"/>
      <c r="L9" s="261"/>
      <c r="M9" s="261"/>
      <c r="N9" s="261"/>
      <c r="O9" s="261"/>
    </row>
    <row r="10" spans="1:15" ht="20.25" customHeight="1">
      <c r="E10" s="779" t="s">
        <v>121</v>
      </c>
      <c r="F10" s="781">
        <f>Transportauftrag!F15</f>
        <v>0</v>
      </c>
      <c r="G10" s="782"/>
      <c r="H10" s="783"/>
    </row>
    <row r="11" spans="1:15" ht="20.25" customHeight="1" thickBot="1">
      <c r="A11" s="243"/>
      <c r="C11" s="273"/>
      <c r="E11" s="780"/>
      <c r="F11" s="784"/>
      <c r="G11" s="785"/>
      <c r="H11" s="786"/>
    </row>
    <row r="12" spans="1:15" ht="14.4">
      <c r="A12" s="264"/>
      <c r="B12" s="270"/>
      <c r="C12" s="261"/>
      <c r="D12" s="263"/>
      <c r="E12" s="261"/>
      <c r="F12" s="261"/>
      <c r="G12" s="261"/>
    </row>
    <row r="13" spans="1:15" ht="15" customHeight="1" thickBot="1">
      <c r="B13" s="268"/>
      <c r="C13" s="268"/>
      <c r="D13" s="268"/>
      <c r="E13" s="268"/>
      <c r="F13" s="268"/>
      <c r="G13" s="268"/>
    </row>
    <row r="14" spans="1:15" ht="15" customHeight="1">
      <c r="A14" s="722" t="s">
        <v>7</v>
      </c>
      <c r="B14" s="767">
        <f>Kundenangaben!B11</f>
        <v>0</v>
      </c>
      <c r="C14" s="768"/>
      <c r="D14" s="768"/>
      <c r="E14" s="768"/>
      <c r="F14" s="768"/>
      <c r="G14" s="768"/>
      <c r="H14" s="769"/>
    </row>
    <row r="15" spans="1:15" ht="15.75" customHeight="1" thickBot="1">
      <c r="A15" s="722"/>
      <c r="B15" s="770"/>
      <c r="C15" s="771"/>
      <c r="D15" s="771"/>
      <c r="E15" s="771"/>
      <c r="F15" s="771"/>
      <c r="G15" s="771"/>
      <c r="H15" s="772"/>
    </row>
    <row r="16" spans="1:15" ht="15" customHeight="1">
      <c r="A16" s="264"/>
      <c r="B16" s="767">
        <f>Kundenangaben!B14</f>
        <v>0</v>
      </c>
      <c r="C16" s="768"/>
      <c r="D16" s="768"/>
      <c r="E16" s="768"/>
      <c r="F16" s="768"/>
      <c r="G16" s="768"/>
      <c r="H16" s="769"/>
      <c r="I16" s="265"/>
      <c r="J16" s="261"/>
      <c r="K16" s="261"/>
      <c r="L16" s="261"/>
      <c r="M16" s="261"/>
      <c r="N16" s="261"/>
      <c r="O16" s="261"/>
    </row>
    <row r="17" spans="1:15" ht="15.75" customHeight="1" thickBot="1">
      <c r="B17" s="770"/>
      <c r="C17" s="771"/>
      <c r="D17" s="771"/>
      <c r="E17" s="771"/>
      <c r="F17" s="771"/>
      <c r="G17" s="771"/>
      <c r="H17" s="772"/>
      <c r="I17" s="265"/>
      <c r="J17" s="261"/>
      <c r="K17" s="261"/>
      <c r="L17" s="261"/>
      <c r="M17" s="261"/>
      <c r="N17" s="261"/>
      <c r="O17" s="261"/>
    </row>
    <row r="18" spans="1:15" ht="15" customHeight="1">
      <c r="B18" s="773">
        <f>Kundenangaben!B15</f>
        <v>0</v>
      </c>
      <c r="C18" s="774"/>
      <c r="D18" s="767">
        <f>Kundenangaben!C15</f>
        <v>0</v>
      </c>
      <c r="E18" s="768"/>
      <c r="F18" s="768"/>
      <c r="G18" s="768"/>
      <c r="H18" s="769"/>
      <c r="I18" s="265"/>
      <c r="J18" s="261"/>
      <c r="K18" s="261"/>
      <c r="L18" s="261"/>
      <c r="M18" s="261"/>
      <c r="N18" s="261"/>
      <c r="O18" s="261"/>
    </row>
    <row r="19" spans="1:15" ht="15" customHeight="1" thickBot="1">
      <c r="A19" s="264"/>
      <c r="B19" s="770"/>
      <c r="C19" s="772"/>
      <c r="D19" s="770"/>
      <c r="E19" s="771"/>
      <c r="F19" s="771"/>
      <c r="G19" s="771"/>
      <c r="H19" s="772"/>
      <c r="I19" s="265"/>
      <c r="J19" s="261"/>
      <c r="K19" s="261"/>
      <c r="L19" s="261"/>
      <c r="M19" s="261"/>
      <c r="N19" s="261"/>
      <c r="O19" s="261"/>
    </row>
    <row r="20" spans="1:15" ht="15" customHeight="1">
      <c r="A20" s="775" t="s">
        <v>130</v>
      </c>
      <c r="B20" s="767">
        <f>Kundenangaben!B16</f>
        <v>0</v>
      </c>
      <c r="C20" s="768"/>
      <c r="D20" s="768"/>
      <c r="E20" s="768"/>
      <c r="F20" s="768"/>
      <c r="G20" s="768"/>
      <c r="H20" s="769"/>
      <c r="I20" s="265"/>
      <c r="J20" s="261"/>
      <c r="K20" s="261"/>
      <c r="L20" s="261"/>
      <c r="M20" s="261"/>
      <c r="N20" s="261"/>
      <c r="O20" s="261"/>
    </row>
    <row r="21" spans="1:15" ht="15.75" customHeight="1" thickBot="1">
      <c r="A21" s="775"/>
      <c r="B21" s="770"/>
      <c r="C21" s="771"/>
      <c r="D21" s="771"/>
      <c r="E21" s="771"/>
      <c r="F21" s="771"/>
      <c r="G21" s="771"/>
      <c r="H21" s="772"/>
      <c r="I21" s="265"/>
      <c r="J21" s="261"/>
      <c r="K21" s="261"/>
      <c r="L21" s="261"/>
      <c r="M21" s="261"/>
      <c r="N21" s="261"/>
      <c r="O21" s="261"/>
    </row>
    <row r="22" spans="1:15" ht="33" customHeight="1" thickBot="1">
      <c r="A22" s="264"/>
      <c r="B22" s="307"/>
      <c r="C22" s="306"/>
      <c r="D22" s="306"/>
      <c r="E22" s="261"/>
      <c r="F22" s="261"/>
      <c r="G22" s="261"/>
      <c r="H22" s="261"/>
      <c r="I22" s="265"/>
      <c r="J22" s="261"/>
      <c r="K22" s="261"/>
      <c r="L22" s="261"/>
      <c r="M22" s="261"/>
      <c r="N22" s="261"/>
      <c r="O22" s="261"/>
    </row>
    <row r="23" spans="1:15" ht="60" customHeight="1" thickBot="1">
      <c r="A23" s="776" t="s">
        <v>129</v>
      </c>
      <c r="B23" s="777"/>
      <c r="C23" s="777"/>
      <c r="D23" s="777"/>
      <c r="E23" s="777"/>
      <c r="F23" s="777"/>
      <c r="G23" s="777"/>
      <c r="H23" s="778"/>
      <c r="I23" s="305"/>
      <c r="J23" s="261"/>
      <c r="K23" s="261"/>
      <c r="L23" s="261"/>
      <c r="M23" s="261"/>
      <c r="N23" s="261"/>
      <c r="O23" s="261"/>
    </row>
    <row r="24" spans="1:15" ht="14.4">
      <c r="A24" s="264"/>
      <c r="B24" s="261"/>
      <c r="C24" s="261"/>
      <c r="D24" s="261"/>
      <c r="E24" s="261"/>
      <c r="F24" s="261"/>
      <c r="G24" s="261"/>
      <c r="H24" s="261"/>
      <c r="I24" s="265"/>
      <c r="J24" s="261"/>
      <c r="K24" s="261"/>
      <c r="L24" s="261"/>
      <c r="M24" s="261"/>
      <c r="N24" s="261"/>
      <c r="O24" s="261"/>
    </row>
    <row r="25" spans="1:15" ht="29.25" customHeight="1">
      <c r="A25" s="304" t="s">
        <v>101</v>
      </c>
      <c r="B25" s="304" t="str">
        <f>Kundenangaben!B21</f>
        <v>PREFABond</v>
      </c>
      <c r="C25" s="304"/>
      <c r="D25" s="261"/>
      <c r="E25" s="261"/>
      <c r="F25" s="261"/>
      <c r="G25" s="261"/>
      <c r="H25" s="261"/>
      <c r="I25" s="261"/>
      <c r="J25" s="261"/>
      <c r="K25" s="261"/>
      <c r="L25" s="261"/>
      <c r="M25" s="261"/>
      <c r="N25" s="261"/>
      <c r="O25" s="261"/>
    </row>
    <row r="26" spans="1:15" s="244" customFormat="1" ht="29.25" customHeight="1">
      <c r="A26" s="304" t="s">
        <v>8</v>
      </c>
      <c r="B26" s="304" t="str">
        <f>Kundenangaben!B22</f>
        <v>bronze</v>
      </c>
      <c r="C26" s="304"/>
      <c r="D26" s="264" t="str">
        <f>Kundenangaben!$D$22</f>
        <v xml:space="preserve"> </v>
      </c>
      <c r="F26" s="264"/>
      <c r="G26" s="264"/>
      <c r="H26" s="264"/>
      <c r="I26" s="264"/>
      <c r="J26" s="264"/>
      <c r="K26" s="264"/>
      <c r="L26" s="264"/>
      <c r="M26" s="264"/>
      <c r="N26" s="264"/>
      <c r="O26" s="264"/>
    </row>
    <row r="27" spans="1:15" s="244" customFormat="1" ht="14.4">
      <c r="A27" s="264"/>
      <c r="B27" s="715" t="str">
        <f>Kundenangaben!$E$22</f>
        <v xml:space="preserve"> </v>
      </c>
      <c r="C27" s="715"/>
      <c r="D27" s="264"/>
      <c r="E27" s="264"/>
      <c r="F27" s="264"/>
      <c r="G27" s="264"/>
      <c r="H27" s="264"/>
      <c r="I27" s="264"/>
      <c r="J27" s="264"/>
      <c r="K27" s="264"/>
      <c r="L27" s="264"/>
      <c r="M27" s="264"/>
      <c r="N27" s="264"/>
      <c r="O27" s="264"/>
    </row>
    <row r="28" spans="1:15" ht="14.4">
      <c r="A28" s="264"/>
      <c r="B28" s="712"/>
      <c r="C28" s="712"/>
      <c r="D28" s="264"/>
      <c r="E28" s="264"/>
      <c r="F28" s="264"/>
      <c r="G28" s="261"/>
      <c r="H28" s="261"/>
      <c r="I28" s="261"/>
      <c r="J28" s="261"/>
      <c r="K28" s="261"/>
      <c r="L28" s="261"/>
      <c r="M28" s="261"/>
      <c r="N28" s="261"/>
      <c r="O28" s="261"/>
    </row>
    <row r="29" spans="1:15" ht="14.4">
      <c r="A29" s="263"/>
      <c r="B29" s="738"/>
      <c r="C29" s="738"/>
      <c r="D29" s="262"/>
      <c r="E29" s="262"/>
      <c r="F29" s="262"/>
      <c r="G29" s="261"/>
      <c r="H29" s="261"/>
      <c r="I29" s="261"/>
      <c r="J29" s="261"/>
      <c r="K29" s="261"/>
      <c r="L29" s="261"/>
      <c r="M29" s="261"/>
      <c r="N29" s="261"/>
      <c r="O29" s="261"/>
    </row>
    <row r="30" spans="1:15" s="256" customFormat="1" ht="23.4">
      <c r="A30" s="722"/>
      <c r="B30" s="722"/>
      <c r="C30" s="722"/>
      <c r="D30" s="260"/>
      <c r="E30" s="259"/>
      <c r="F30" s="258"/>
      <c r="G30" s="258"/>
      <c r="H30" s="257"/>
    </row>
    <row r="31" spans="1:15" s="254" customFormat="1" ht="21" customHeight="1">
      <c r="A31" s="255"/>
      <c r="B31" s="710"/>
      <c r="C31" s="710"/>
      <c r="D31" s="710"/>
      <c r="E31" s="736" t="s">
        <v>97</v>
      </c>
      <c r="F31" s="737"/>
      <c r="G31" s="736" t="s">
        <v>96</v>
      </c>
      <c r="H31" s="737"/>
    </row>
    <row r="32" spans="1:15" s="216" customFormat="1" ht="21">
      <c r="A32" s="253"/>
      <c r="B32" s="723"/>
      <c r="C32" s="723"/>
      <c r="D32" s="723"/>
      <c r="E32" s="739" t="s">
        <v>95</v>
      </c>
      <c r="F32" s="739"/>
      <c r="G32" s="736" t="s">
        <v>108</v>
      </c>
      <c r="H32" s="737"/>
    </row>
    <row r="33" spans="1:8" s="216" customFormat="1" ht="21">
      <c r="A33" s="248" t="str">
        <f>Kundenangaben!A32</f>
        <v>Palette 1:</v>
      </c>
      <c r="B33" s="732" t="s">
        <v>89</v>
      </c>
      <c r="C33" s="733"/>
      <c r="D33" s="734"/>
      <c r="E33" s="251"/>
      <c r="F33" s="250"/>
      <c r="G33" s="250"/>
      <c r="H33" s="250"/>
    </row>
    <row r="34" spans="1:8" s="216" customFormat="1" ht="21">
      <c r="A34" s="248">
        <f>Kundenangaben!A33</f>
        <v>0</v>
      </c>
      <c r="B34" s="732">
        <f>Kundenangaben!B33</f>
        <v>0</v>
      </c>
      <c r="C34" s="733"/>
      <c r="D34" s="734"/>
      <c r="E34" s="251">
        <f>Kundenangaben!D33</f>
        <v>0</v>
      </c>
      <c r="F34" s="250" t="str">
        <f>Kundenangaben!E33</f>
        <v xml:space="preserve"> </v>
      </c>
      <c r="G34" s="250" t="str">
        <f>Kundenangaben!F33</f>
        <v xml:space="preserve"> </v>
      </c>
      <c r="H34" s="250" t="str">
        <f>Kundenangaben!G33</f>
        <v xml:space="preserve"> </v>
      </c>
    </row>
    <row r="35" spans="1:8" s="216" customFormat="1" ht="21">
      <c r="A35" s="248">
        <f>Kundenangaben!A34</f>
        <v>0</v>
      </c>
      <c r="B35" s="732">
        <f>Kundenangaben!B34</f>
        <v>0</v>
      </c>
      <c r="C35" s="733"/>
      <c r="D35" s="734"/>
      <c r="E35" s="251">
        <f>Kundenangaben!D34</f>
        <v>0</v>
      </c>
      <c r="F35" s="250" t="str">
        <f>Kundenangaben!E34</f>
        <v xml:space="preserve"> </v>
      </c>
      <c r="G35" s="250" t="str">
        <f>Kundenangaben!F34</f>
        <v xml:space="preserve"> </v>
      </c>
      <c r="H35" s="250" t="str">
        <f>Kundenangaben!G34</f>
        <v xml:space="preserve"> </v>
      </c>
    </row>
    <row r="36" spans="1:8" s="216" customFormat="1" ht="21">
      <c r="A36" s="252">
        <f>Kundenangaben!A35</f>
        <v>0</v>
      </c>
      <c r="B36" s="755">
        <f>Kundenangaben!B35</f>
        <v>0</v>
      </c>
      <c r="C36" s="756"/>
      <c r="D36" s="757"/>
      <c r="E36" s="303">
        <f>Kundenangaben!D35</f>
        <v>0</v>
      </c>
      <c r="F36" s="302" t="str">
        <f>Kundenangaben!E35</f>
        <v xml:space="preserve"> </v>
      </c>
      <c r="G36" s="302" t="str">
        <f>Kundenangaben!F35</f>
        <v xml:space="preserve"> </v>
      </c>
      <c r="H36" s="302" t="str">
        <f>Kundenangaben!G35</f>
        <v xml:space="preserve"> </v>
      </c>
    </row>
    <row r="37" spans="1:8" s="216" customFormat="1" ht="21">
      <c r="A37" s="249" t="s">
        <v>91</v>
      </c>
      <c r="B37" s="758">
        <f>Kundenangaben!B36</f>
        <v>0</v>
      </c>
      <c r="C37" s="759"/>
      <c r="D37" s="759"/>
      <c r="E37" s="759"/>
      <c r="F37" s="759"/>
      <c r="G37" s="759"/>
      <c r="H37" s="760"/>
    </row>
    <row r="38" spans="1:8" s="216" customFormat="1" ht="21">
      <c r="A38" s="252"/>
      <c r="B38" s="761"/>
      <c r="C38" s="762"/>
      <c r="D38" s="762"/>
      <c r="E38" s="762"/>
      <c r="F38" s="762"/>
      <c r="G38" s="762"/>
      <c r="H38" s="763"/>
    </row>
    <row r="39" spans="1:8" ht="20.25" customHeight="1">
      <c r="A39" s="301"/>
      <c r="B39" s="764"/>
      <c r="C39" s="765"/>
      <c r="D39" s="765"/>
      <c r="E39" s="765"/>
      <c r="F39" s="765"/>
      <c r="G39" s="765"/>
      <c r="H39" s="766"/>
    </row>
    <row r="40" spans="1:8" ht="20.25" customHeight="1">
      <c r="H40" s="245"/>
    </row>
    <row r="41" spans="1:8" ht="20.25" customHeight="1">
      <c r="H41" s="245"/>
    </row>
    <row r="42" spans="1:8" ht="20.25" customHeight="1">
      <c r="H42" s="245"/>
    </row>
    <row r="43" spans="1:8" ht="20.25" customHeight="1">
      <c r="H43" s="245"/>
    </row>
  </sheetData>
  <mergeCells count="30">
    <mergeCell ref="B27:C27"/>
    <mergeCell ref="B28:C28"/>
    <mergeCell ref="E10:E11"/>
    <mergeCell ref="F10:H11"/>
    <mergeCell ref="C2:E2"/>
    <mergeCell ref="C3:G3"/>
    <mergeCell ref="C5:D5"/>
    <mergeCell ref="C6:D6"/>
    <mergeCell ref="B8:H8"/>
    <mergeCell ref="E32:F32"/>
    <mergeCell ref="G32:H32"/>
    <mergeCell ref="B29:C29"/>
    <mergeCell ref="A14:A15"/>
    <mergeCell ref="B14:H15"/>
    <mergeCell ref="B16:H17"/>
    <mergeCell ref="B18:C19"/>
    <mergeCell ref="D18:H19"/>
    <mergeCell ref="A20:A21"/>
    <mergeCell ref="B20:H21"/>
    <mergeCell ref="A30:C30"/>
    <mergeCell ref="B31:D31"/>
    <mergeCell ref="E31:F31"/>
    <mergeCell ref="G31:H31"/>
    <mergeCell ref="B32:D32"/>
    <mergeCell ref="A23:H23"/>
    <mergeCell ref="B33:D33"/>
    <mergeCell ref="B34:D34"/>
    <mergeCell ref="B35:D35"/>
    <mergeCell ref="B36:D36"/>
    <mergeCell ref="B37:H39"/>
  </mergeCells>
  <dataValidations count="2">
    <dataValidation type="list" allowBlank="1" showInputMessage="1" showErrorMessage="1" sqref="D30" xr:uid="{00000000-0002-0000-0A00-000000000000}">
      <formula1>"ja,nein"</formula1>
    </dataValidation>
    <dataValidation type="list" allowBlank="1" showInputMessage="1" showErrorMessage="1" sqref="A33:A36" xr:uid="{00000000-0002-0000-0A00-000001000000}">
      <formula1>"--------,Palette:,Palette 1:,Palette 2:,Palette 3:,Palette 4:"</formula1>
    </dataValidation>
  </dataValidations>
  <pageMargins left="0.7" right="0.7" top="0.75" bottom="0.75" header="0.3" footer="0.3"/>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Checkliste!$D$37:$D$41</xm:f>
          </x14:formula1>
          <xm:sqref>B33:D36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S102"/>
  <sheetViews>
    <sheetView showGridLines="0" zoomScaleNormal="100" workbookViewId="0">
      <selection activeCell="U33" sqref="U33"/>
    </sheetView>
  </sheetViews>
  <sheetFormatPr baseColWidth="10" defaultColWidth="11.44140625" defaultRowHeight="13.8"/>
  <cols>
    <col min="1" max="4" width="11.44140625" style="353"/>
    <col min="5" max="5" width="8.33203125" style="353" bestFit="1" customWidth="1"/>
    <col min="6" max="16384" width="11.44140625" style="353"/>
  </cols>
  <sheetData>
    <row r="3" spans="4:45">
      <c r="D3" s="352"/>
      <c r="E3" s="352"/>
      <c r="F3" s="352"/>
      <c r="G3" s="352"/>
      <c r="H3" s="352"/>
      <c r="I3" s="352"/>
      <c r="J3" s="352"/>
    </row>
    <row r="4" spans="4:45">
      <c r="D4" s="352"/>
      <c r="E4" s="352"/>
      <c r="F4" s="352"/>
      <c r="G4" s="352"/>
      <c r="H4" s="352"/>
      <c r="I4" s="352"/>
      <c r="J4" s="352"/>
    </row>
    <row r="5" spans="4:45" ht="21">
      <c r="D5" s="352"/>
      <c r="E5" s="352"/>
      <c r="F5" s="352"/>
      <c r="G5" s="352"/>
      <c r="H5" s="352"/>
      <c r="I5" s="354" t="s">
        <v>163</v>
      </c>
      <c r="J5" s="352"/>
    </row>
    <row r="6" spans="4:45" s="357" customFormat="1" ht="12">
      <c r="D6" s="355" t="s">
        <v>164</v>
      </c>
      <c r="E6" s="355"/>
      <c r="F6" s="355"/>
      <c r="G6" s="355"/>
      <c r="H6" s="355"/>
      <c r="I6" s="355"/>
      <c r="J6" s="355"/>
      <c r="K6" s="356"/>
    </row>
    <row r="7" spans="4:45" s="357" customFormat="1" ht="12">
      <c r="D7" s="355" t="s">
        <v>165</v>
      </c>
      <c r="E7" s="355"/>
      <c r="F7" s="355"/>
      <c r="G7" s="355"/>
      <c r="H7" s="355"/>
      <c r="I7" s="355"/>
      <c r="J7" s="355"/>
      <c r="P7" s="358"/>
      <c r="Q7" s="358"/>
      <c r="R7" s="358"/>
      <c r="S7" s="358"/>
      <c r="T7" s="358"/>
      <c r="U7" s="358"/>
      <c r="V7" s="358"/>
      <c r="W7" s="358"/>
      <c r="X7" s="358"/>
      <c r="Y7" s="358"/>
      <c r="Z7" s="358"/>
    </row>
    <row r="8" spans="4:45">
      <c r="E8" s="352"/>
      <c r="F8" s="352"/>
      <c r="G8" s="352"/>
      <c r="H8" s="352"/>
      <c r="I8" s="352"/>
      <c r="J8" s="359"/>
      <c r="P8" s="360"/>
      <c r="Q8" s="360"/>
      <c r="R8" s="360"/>
      <c r="S8" s="360"/>
      <c r="T8" s="360"/>
      <c r="U8" s="360"/>
      <c r="V8" s="360"/>
      <c r="W8" s="360"/>
      <c r="X8" s="360"/>
      <c r="Y8" s="360"/>
      <c r="Z8" s="360"/>
    </row>
    <row r="9" spans="4:45" ht="14.4" thickBot="1">
      <c r="D9" s="361" t="s">
        <v>166</v>
      </c>
      <c r="E9" s="361"/>
      <c r="F9" s="362"/>
      <c r="G9" s="362"/>
      <c r="P9" s="363"/>
      <c r="Q9" s="363"/>
      <c r="R9" s="364"/>
      <c r="S9" s="364"/>
      <c r="T9" s="360"/>
      <c r="U9" s="360"/>
      <c r="V9" s="360"/>
      <c r="W9" s="360"/>
      <c r="X9" s="360"/>
      <c r="Y9" s="360"/>
      <c r="Z9" s="360"/>
    </row>
    <row r="10" spans="4:45" ht="14.4" thickBot="1">
      <c r="D10" s="365"/>
      <c r="E10" s="790" t="s">
        <v>167</v>
      </c>
      <c r="F10" s="791"/>
      <c r="G10" s="791"/>
      <c r="H10" s="791"/>
      <c r="I10" s="791"/>
      <c r="J10" s="791"/>
      <c r="K10" s="792"/>
      <c r="L10" s="792"/>
      <c r="M10" s="792"/>
      <c r="N10" s="793"/>
      <c r="P10" s="366"/>
      <c r="Q10" s="794"/>
      <c r="R10" s="794"/>
      <c r="S10" s="794"/>
      <c r="T10" s="794"/>
      <c r="U10" s="794"/>
      <c r="V10" s="794"/>
      <c r="W10" s="794"/>
      <c r="X10" s="794"/>
      <c r="Y10" s="794"/>
      <c r="Z10" s="794"/>
    </row>
    <row r="11" spans="4:45" ht="14.4" thickBot="1">
      <c r="D11" s="367"/>
      <c r="E11" s="368" t="s">
        <v>168</v>
      </c>
      <c r="F11" s="369" t="s">
        <v>169</v>
      </c>
      <c r="G11" s="370" t="s">
        <v>170</v>
      </c>
      <c r="H11" s="369" t="s">
        <v>171</v>
      </c>
      <c r="I11" s="370" t="s">
        <v>172</v>
      </c>
      <c r="J11" s="371" t="s">
        <v>173</v>
      </c>
      <c r="K11" s="372" t="s">
        <v>174</v>
      </c>
      <c r="L11" s="372" t="s">
        <v>175</v>
      </c>
      <c r="M11" s="372" t="s">
        <v>176</v>
      </c>
      <c r="N11" s="372" t="s">
        <v>177</v>
      </c>
      <c r="P11" s="373"/>
      <c r="Q11" s="374"/>
      <c r="R11" s="375"/>
      <c r="S11" s="375"/>
      <c r="T11" s="375"/>
      <c r="U11" s="375"/>
      <c r="V11" s="375"/>
      <c r="W11" s="376"/>
      <c r="X11" s="376"/>
      <c r="Y11" s="376"/>
      <c r="Z11" s="376"/>
    </row>
    <row r="12" spans="4:45">
      <c r="D12" s="377" t="s">
        <v>178</v>
      </c>
      <c r="E12" s="378">
        <v>256</v>
      </c>
      <c r="F12" s="378">
        <v>316</v>
      </c>
      <c r="G12" s="378">
        <v>411</v>
      </c>
      <c r="H12" s="378">
        <v>500</v>
      </c>
      <c r="I12" s="378">
        <v>598</v>
      </c>
      <c r="J12" s="378">
        <v>655</v>
      </c>
      <c r="K12" s="378">
        <v>748</v>
      </c>
      <c r="L12" s="378">
        <v>815</v>
      </c>
      <c r="M12" s="378">
        <v>905</v>
      </c>
      <c r="N12" s="378">
        <v>1016</v>
      </c>
      <c r="P12" s="379"/>
      <c r="Q12" s="380"/>
      <c r="R12" s="380"/>
      <c r="S12" s="380"/>
      <c r="T12" s="380"/>
      <c r="U12" s="380"/>
      <c r="V12" s="380"/>
      <c r="W12" s="381"/>
      <c r="X12" s="381"/>
      <c r="Y12" s="381"/>
      <c r="Z12" s="381"/>
      <c r="AB12" s="382"/>
      <c r="AC12" s="382"/>
      <c r="AD12" s="382"/>
      <c r="AE12" s="382"/>
      <c r="AF12" s="382"/>
      <c r="AG12" s="382"/>
      <c r="AH12" s="382"/>
      <c r="AI12" s="382"/>
      <c r="AJ12" s="382"/>
      <c r="AK12" s="382"/>
      <c r="AL12" s="382"/>
      <c r="AM12" s="382"/>
      <c r="AN12" s="382"/>
      <c r="AO12" s="382"/>
      <c r="AP12" s="382"/>
      <c r="AQ12" s="382"/>
      <c r="AR12" s="382"/>
      <c r="AS12" s="382"/>
    </row>
    <row r="13" spans="4:45">
      <c r="D13" s="377" t="s">
        <v>179</v>
      </c>
      <c r="E13" s="378">
        <v>341</v>
      </c>
      <c r="F13" s="378">
        <v>430</v>
      </c>
      <c r="G13" s="378">
        <v>548</v>
      </c>
      <c r="H13" s="378">
        <v>664</v>
      </c>
      <c r="I13" s="378">
        <v>793</v>
      </c>
      <c r="J13" s="378">
        <v>873</v>
      </c>
      <c r="K13" s="378">
        <v>973</v>
      </c>
      <c r="L13" s="378">
        <v>1089</v>
      </c>
      <c r="M13" s="378">
        <v>1231</v>
      </c>
      <c r="N13" s="378">
        <v>1335</v>
      </c>
      <c r="P13" s="379"/>
      <c r="Q13" s="380"/>
      <c r="R13" s="380"/>
      <c r="S13" s="380"/>
      <c r="T13" s="380"/>
      <c r="U13" s="380"/>
      <c r="V13" s="380"/>
      <c r="W13" s="381"/>
      <c r="X13" s="381"/>
      <c r="Y13" s="381"/>
      <c r="Z13" s="381"/>
      <c r="AB13" s="382"/>
      <c r="AC13" s="382"/>
      <c r="AD13" s="382"/>
      <c r="AE13" s="382"/>
      <c r="AF13" s="382"/>
      <c r="AG13" s="382"/>
      <c r="AH13" s="382"/>
      <c r="AI13" s="382"/>
      <c r="AJ13" s="382"/>
      <c r="AK13" s="382"/>
      <c r="AL13" s="382"/>
      <c r="AM13" s="382"/>
      <c r="AN13" s="382"/>
      <c r="AO13" s="382"/>
      <c r="AP13" s="382"/>
      <c r="AQ13" s="382"/>
      <c r="AR13" s="382"/>
      <c r="AS13" s="382"/>
    </row>
    <row r="14" spans="4:45" ht="14.4" thickBot="1">
      <c r="D14" s="383" t="s">
        <v>180</v>
      </c>
      <c r="E14" s="384">
        <v>441</v>
      </c>
      <c r="F14" s="384">
        <v>596</v>
      </c>
      <c r="G14" s="384">
        <v>761</v>
      </c>
      <c r="H14" s="384">
        <v>903</v>
      </c>
      <c r="I14" s="384">
        <v>1036</v>
      </c>
      <c r="J14" s="384">
        <v>1135</v>
      </c>
      <c r="K14" s="384">
        <v>1269</v>
      </c>
      <c r="L14" s="384">
        <v>1413</v>
      </c>
      <c r="M14" s="384">
        <v>1556</v>
      </c>
      <c r="N14" s="384">
        <v>1701</v>
      </c>
      <c r="P14" s="379"/>
      <c r="Q14" s="380"/>
      <c r="R14" s="380"/>
      <c r="S14" s="380"/>
      <c r="T14" s="380"/>
      <c r="U14" s="380"/>
      <c r="V14" s="380"/>
      <c r="W14" s="381"/>
      <c r="X14" s="381"/>
      <c r="Y14" s="381"/>
      <c r="Z14" s="381"/>
      <c r="AB14" s="382"/>
      <c r="AC14" s="382"/>
      <c r="AD14" s="382"/>
      <c r="AE14" s="382"/>
      <c r="AF14" s="382"/>
      <c r="AG14" s="382"/>
      <c r="AH14" s="382"/>
      <c r="AI14" s="382"/>
      <c r="AJ14" s="382"/>
      <c r="AK14" s="382"/>
      <c r="AL14" s="382"/>
      <c r="AM14" s="382"/>
      <c r="AN14" s="382"/>
      <c r="AO14" s="382"/>
      <c r="AP14" s="382"/>
      <c r="AQ14" s="382"/>
      <c r="AR14" s="382"/>
      <c r="AS14" s="382"/>
    </row>
    <row r="15" spans="4:45">
      <c r="P15" s="360"/>
      <c r="Q15" s="360"/>
      <c r="R15" s="360"/>
      <c r="S15" s="360"/>
      <c r="T15" s="360"/>
      <c r="U15" s="360"/>
      <c r="V15" s="360"/>
      <c r="W15" s="360"/>
      <c r="X15" s="360"/>
      <c r="Y15" s="360"/>
      <c r="Z15" s="360"/>
    </row>
    <row r="16" spans="4:45">
      <c r="D16" s="385" t="s">
        <v>181</v>
      </c>
      <c r="E16" s="355"/>
      <c r="P16" s="385"/>
      <c r="Q16" s="386"/>
      <c r="R16" s="360"/>
      <c r="S16" s="360"/>
      <c r="T16" s="360"/>
      <c r="U16" s="360"/>
      <c r="V16" s="360"/>
      <c r="W16" s="360"/>
      <c r="X16" s="360"/>
      <c r="Y16" s="360"/>
      <c r="Z16" s="360"/>
    </row>
    <row r="17" spans="4:39">
      <c r="D17" s="385" t="s">
        <v>182</v>
      </c>
      <c r="P17" s="385"/>
      <c r="Q17" s="360"/>
      <c r="R17" s="360"/>
      <c r="S17" s="360"/>
      <c r="T17" s="360"/>
      <c r="U17" s="360"/>
      <c r="V17" s="360"/>
      <c r="W17" s="360"/>
      <c r="X17" s="360"/>
      <c r="Y17" s="360"/>
      <c r="Z17" s="360"/>
    </row>
    <row r="18" spans="4:39">
      <c r="P18" s="360"/>
      <c r="Q18" s="360"/>
      <c r="R18" s="360"/>
      <c r="S18" s="360"/>
      <c r="T18" s="360"/>
      <c r="U18" s="360"/>
      <c r="V18" s="360"/>
      <c r="W18" s="360"/>
      <c r="X18" s="360"/>
      <c r="Y18" s="360"/>
      <c r="Z18" s="360"/>
    </row>
    <row r="19" spans="4:39" ht="14.4" thickBot="1">
      <c r="D19" s="387" t="s">
        <v>183</v>
      </c>
      <c r="E19" s="388"/>
      <c r="F19" s="388"/>
      <c r="G19" s="388"/>
      <c r="H19" s="388"/>
      <c r="I19" s="388"/>
      <c r="J19" s="388"/>
      <c r="K19" s="388"/>
      <c r="L19" s="388"/>
      <c r="M19" s="388"/>
      <c r="N19" s="388"/>
      <c r="P19" s="360"/>
      <c r="Q19" s="360"/>
      <c r="R19" s="360"/>
      <c r="S19" s="360"/>
      <c r="T19" s="360"/>
      <c r="U19" s="360"/>
      <c r="V19" s="360"/>
      <c r="W19" s="360"/>
      <c r="X19" s="360"/>
      <c r="Y19" s="360"/>
      <c r="Z19" s="360"/>
    </row>
    <row r="20" spans="4:39" ht="14.4" thickBot="1">
      <c r="D20" s="387"/>
      <c r="E20" s="388"/>
      <c r="F20" s="360"/>
      <c r="G20" s="388"/>
      <c r="H20" s="388"/>
      <c r="I20" s="360"/>
      <c r="J20" s="388"/>
      <c r="K20" s="388"/>
      <c r="L20" s="360"/>
      <c r="M20" s="388"/>
      <c r="N20" s="388"/>
      <c r="P20" s="363"/>
      <c r="Q20" s="363"/>
      <c r="R20" s="364"/>
      <c r="S20" s="364"/>
      <c r="T20" s="360"/>
      <c r="U20" s="360"/>
      <c r="V20" s="360"/>
      <c r="W20" s="360"/>
      <c r="X20" s="360"/>
      <c r="Y20" s="360"/>
      <c r="Z20" s="360"/>
    </row>
    <row r="21" spans="4:39" ht="14.4" thickBot="1">
      <c r="D21" s="389" t="s">
        <v>184</v>
      </c>
      <c r="E21" s="390" t="s">
        <v>71</v>
      </c>
      <c r="G21" s="389" t="s">
        <v>184</v>
      </c>
      <c r="H21" s="390" t="s">
        <v>71</v>
      </c>
      <c r="J21" s="389" t="s">
        <v>184</v>
      </c>
      <c r="K21" s="390" t="s">
        <v>71</v>
      </c>
      <c r="M21" s="389" t="s">
        <v>184</v>
      </c>
      <c r="N21" s="390" t="s">
        <v>71</v>
      </c>
      <c r="P21" s="366"/>
      <c r="Q21" s="360"/>
      <c r="R21" s="360"/>
      <c r="S21" s="360"/>
      <c r="T21" s="360"/>
      <c r="U21" s="360"/>
      <c r="V21" s="360"/>
      <c r="W21" s="360"/>
      <c r="X21" s="360"/>
      <c r="Y21" s="360"/>
      <c r="Z21" s="360"/>
    </row>
    <row r="22" spans="4:39">
      <c r="D22" s="391" t="s">
        <v>185</v>
      </c>
      <c r="E22" s="392">
        <v>5</v>
      </c>
      <c r="F22" s="393"/>
      <c r="G22" s="391" t="s">
        <v>186</v>
      </c>
      <c r="H22" s="392">
        <v>3</v>
      </c>
      <c r="I22" s="393"/>
      <c r="J22" s="391" t="s">
        <v>187</v>
      </c>
      <c r="K22" s="392">
        <v>2</v>
      </c>
      <c r="L22" s="393"/>
      <c r="M22" s="391" t="s">
        <v>188</v>
      </c>
      <c r="N22" s="392">
        <v>3</v>
      </c>
      <c r="P22" s="373"/>
      <c r="Q22" s="363"/>
      <c r="R22" s="364"/>
      <c r="S22" s="364"/>
      <c r="T22" s="360"/>
      <c r="U22" s="360"/>
      <c r="V22" s="360"/>
      <c r="W22" s="363"/>
      <c r="X22" s="364"/>
      <c r="Y22" s="364"/>
      <c r="Z22" s="360"/>
    </row>
    <row r="23" spans="4:39">
      <c r="D23" s="394" t="s">
        <v>189</v>
      </c>
      <c r="E23" s="395">
        <v>6</v>
      </c>
      <c r="F23" s="393"/>
      <c r="G23" s="394" t="s">
        <v>190</v>
      </c>
      <c r="H23" s="395">
        <v>7</v>
      </c>
      <c r="I23" s="393"/>
      <c r="J23" s="394" t="s">
        <v>191</v>
      </c>
      <c r="K23" s="395">
        <v>1</v>
      </c>
      <c r="L23" s="393"/>
      <c r="M23" s="394" t="s">
        <v>192</v>
      </c>
      <c r="N23" s="395">
        <v>4</v>
      </c>
      <c r="P23" s="379"/>
      <c r="Q23" s="360"/>
      <c r="R23" s="360"/>
      <c r="S23" s="360"/>
      <c r="T23" s="360"/>
      <c r="U23" s="360"/>
      <c r="V23" s="360"/>
      <c r="W23" s="360"/>
      <c r="X23" s="360"/>
      <c r="Y23" s="360"/>
      <c r="Z23" s="360"/>
      <c r="AB23" s="382"/>
      <c r="AC23" s="382"/>
      <c r="AD23" s="382"/>
      <c r="AE23" s="382"/>
      <c r="AF23" s="382"/>
      <c r="AG23" s="382"/>
      <c r="AH23" s="382"/>
      <c r="AI23" s="382"/>
      <c r="AJ23" s="382"/>
      <c r="AK23" s="382"/>
      <c r="AL23" s="382"/>
      <c r="AM23" s="382"/>
    </row>
    <row r="24" spans="4:39">
      <c r="D24" s="394" t="s">
        <v>193</v>
      </c>
      <c r="E24" s="395">
        <v>5</v>
      </c>
      <c r="F24" s="393"/>
      <c r="G24" s="396">
        <v>3800</v>
      </c>
      <c r="H24" s="395">
        <v>3</v>
      </c>
      <c r="I24" s="393"/>
      <c r="J24" s="394" t="s">
        <v>194</v>
      </c>
      <c r="K24" s="395">
        <v>3</v>
      </c>
      <c r="L24" s="393"/>
      <c r="M24" s="394" t="s">
        <v>195</v>
      </c>
      <c r="N24" s="395">
        <v>5</v>
      </c>
      <c r="P24" s="379"/>
      <c r="Q24" s="363"/>
      <c r="R24" s="364"/>
      <c r="S24" s="364"/>
      <c r="T24" s="360"/>
      <c r="U24" s="360"/>
      <c r="V24" s="360"/>
      <c r="W24" s="363"/>
      <c r="X24" s="364"/>
      <c r="Y24" s="364"/>
      <c r="Z24" s="360"/>
      <c r="AB24" s="382"/>
      <c r="AC24" s="382"/>
      <c r="AD24" s="382"/>
      <c r="AE24" s="382"/>
      <c r="AF24" s="382"/>
      <c r="AG24" s="382"/>
      <c r="AH24" s="382"/>
      <c r="AI24" s="382"/>
      <c r="AJ24" s="382"/>
      <c r="AK24" s="382"/>
      <c r="AL24" s="382"/>
      <c r="AM24" s="382"/>
    </row>
    <row r="25" spans="4:39">
      <c r="D25" s="394" t="s">
        <v>196</v>
      </c>
      <c r="E25" s="395">
        <v>4</v>
      </c>
      <c r="F25" s="393"/>
      <c r="G25" s="394" t="s">
        <v>197</v>
      </c>
      <c r="H25" s="395">
        <v>5</v>
      </c>
      <c r="I25" s="393"/>
      <c r="J25" s="394" t="s">
        <v>198</v>
      </c>
      <c r="K25" s="395">
        <v>5</v>
      </c>
      <c r="L25" s="393"/>
      <c r="M25" s="394" t="s">
        <v>199</v>
      </c>
      <c r="N25" s="395">
        <v>4</v>
      </c>
      <c r="P25" s="379"/>
      <c r="Q25" s="360"/>
      <c r="R25" s="360"/>
      <c r="S25" s="360"/>
      <c r="T25" s="360"/>
      <c r="U25" s="360"/>
      <c r="V25" s="360"/>
      <c r="W25" s="360"/>
      <c r="X25" s="360"/>
      <c r="Y25" s="360"/>
      <c r="Z25" s="360"/>
      <c r="AB25" s="382"/>
      <c r="AC25" s="382"/>
      <c r="AD25" s="382"/>
      <c r="AE25" s="382"/>
      <c r="AF25" s="382"/>
      <c r="AG25" s="382"/>
      <c r="AH25" s="382"/>
      <c r="AI25" s="382"/>
      <c r="AJ25" s="382"/>
      <c r="AK25" s="382"/>
      <c r="AL25" s="382"/>
      <c r="AM25" s="382"/>
    </row>
    <row r="26" spans="4:39">
      <c r="D26" s="394" t="s">
        <v>200</v>
      </c>
      <c r="E26" s="395">
        <v>5</v>
      </c>
      <c r="F26" s="393"/>
      <c r="G26" s="394" t="s">
        <v>201</v>
      </c>
      <c r="H26" s="395">
        <v>8</v>
      </c>
      <c r="I26" s="393"/>
      <c r="J26" s="394" t="s">
        <v>202</v>
      </c>
      <c r="K26" s="395">
        <v>4</v>
      </c>
      <c r="L26" s="393"/>
      <c r="M26" s="394" t="s">
        <v>203</v>
      </c>
      <c r="N26" s="395">
        <v>3</v>
      </c>
      <c r="P26" s="360"/>
      <c r="Q26" s="363"/>
      <c r="R26" s="364"/>
      <c r="S26" s="364"/>
      <c r="T26" s="360"/>
      <c r="U26" s="360"/>
      <c r="V26" s="360"/>
      <c r="W26" s="363"/>
      <c r="X26" s="364"/>
      <c r="Y26" s="364"/>
      <c r="Z26" s="360"/>
    </row>
    <row r="27" spans="4:39">
      <c r="D27" s="394" t="s">
        <v>204</v>
      </c>
      <c r="E27" s="395">
        <v>6</v>
      </c>
      <c r="F27" s="393"/>
      <c r="G27" s="394" t="s">
        <v>205</v>
      </c>
      <c r="H27" s="395">
        <v>10</v>
      </c>
      <c r="I27" s="393"/>
      <c r="J27" s="394" t="s">
        <v>206</v>
      </c>
      <c r="K27" s="395">
        <v>5</v>
      </c>
      <c r="L27" s="393"/>
      <c r="M27" s="394" t="s">
        <v>207</v>
      </c>
      <c r="N27" s="395">
        <v>4</v>
      </c>
      <c r="P27" s="385"/>
      <c r="Q27" s="360"/>
      <c r="R27" s="360"/>
      <c r="S27" s="360"/>
      <c r="T27" s="360"/>
      <c r="U27" s="360"/>
      <c r="V27" s="360"/>
      <c r="W27" s="360"/>
      <c r="X27" s="360"/>
      <c r="Y27" s="360"/>
      <c r="Z27" s="360"/>
    </row>
    <row r="28" spans="4:39">
      <c r="D28" s="394" t="s">
        <v>208</v>
      </c>
      <c r="E28" s="395">
        <v>8</v>
      </c>
      <c r="F28" s="393"/>
      <c r="G28" s="394" t="s">
        <v>209</v>
      </c>
      <c r="H28" s="395">
        <v>10</v>
      </c>
      <c r="I28" s="393"/>
      <c r="J28" s="394" t="s">
        <v>210</v>
      </c>
      <c r="K28" s="395">
        <v>3</v>
      </c>
      <c r="L28" s="393"/>
      <c r="M28" s="394" t="s">
        <v>211</v>
      </c>
      <c r="N28" s="395">
        <v>5</v>
      </c>
      <c r="P28" s="385"/>
      <c r="Q28" s="363"/>
      <c r="R28" s="364"/>
      <c r="S28" s="364"/>
      <c r="T28" s="360"/>
      <c r="U28" s="360"/>
      <c r="V28" s="360"/>
      <c r="W28" s="363"/>
      <c r="X28" s="364"/>
      <c r="Y28" s="364"/>
      <c r="Z28" s="360"/>
    </row>
    <row r="29" spans="4:39">
      <c r="D29" s="394" t="s">
        <v>212</v>
      </c>
      <c r="E29" s="395">
        <v>7</v>
      </c>
      <c r="F29" s="393"/>
      <c r="G29" s="394" t="s">
        <v>213</v>
      </c>
      <c r="H29" s="395">
        <v>9</v>
      </c>
      <c r="I29" s="393"/>
      <c r="J29" s="394" t="s">
        <v>214</v>
      </c>
      <c r="K29" s="395">
        <v>5</v>
      </c>
      <c r="L29" s="393"/>
      <c r="M29" s="394" t="s">
        <v>215</v>
      </c>
      <c r="N29" s="395">
        <v>4</v>
      </c>
      <c r="P29" s="360"/>
      <c r="Q29" s="360"/>
      <c r="R29" s="360"/>
      <c r="S29" s="360"/>
      <c r="T29" s="360"/>
      <c r="U29" s="360"/>
      <c r="V29" s="360"/>
      <c r="W29" s="360"/>
      <c r="X29" s="360"/>
      <c r="Y29" s="360"/>
      <c r="Z29" s="360"/>
    </row>
    <row r="30" spans="4:39" ht="14.4" thickBot="1">
      <c r="D30" s="394" t="s">
        <v>216</v>
      </c>
      <c r="E30" s="395">
        <v>9</v>
      </c>
      <c r="F30" s="393"/>
      <c r="G30" s="394" t="s">
        <v>217</v>
      </c>
      <c r="H30" s="395">
        <v>3</v>
      </c>
      <c r="I30" s="393"/>
      <c r="J30" s="394" t="s">
        <v>218</v>
      </c>
      <c r="K30" s="395">
        <v>6</v>
      </c>
      <c r="L30" s="393"/>
      <c r="M30" s="397" t="s">
        <v>219</v>
      </c>
      <c r="N30" s="398">
        <v>5</v>
      </c>
      <c r="Q30" s="363"/>
      <c r="R30" s="364"/>
      <c r="S30" s="364"/>
      <c r="T30" s="360"/>
      <c r="U30" s="360"/>
      <c r="V30" s="360"/>
      <c r="W30" s="363"/>
      <c r="X30" s="364"/>
      <c r="Y30" s="364"/>
      <c r="Z30" s="360"/>
    </row>
    <row r="31" spans="4:39">
      <c r="D31" s="394" t="s">
        <v>220</v>
      </c>
      <c r="E31" s="395">
        <v>5</v>
      </c>
      <c r="F31" s="393"/>
      <c r="G31" s="394" t="s">
        <v>221</v>
      </c>
      <c r="H31" s="395">
        <v>2</v>
      </c>
      <c r="I31" s="393"/>
      <c r="J31" s="394" t="s">
        <v>222</v>
      </c>
      <c r="K31" s="395">
        <v>5</v>
      </c>
      <c r="L31" s="393"/>
      <c r="M31" s="393"/>
      <c r="N31" s="393"/>
      <c r="Q31" s="360"/>
      <c r="R31" s="360"/>
      <c r="S31" s="360"/>
      <c r="T31" s="360"/>
      <c r="U31" s="360"/>
      <c r="V31" s="360"/>
      <c r="W31" s="360"/>
      <c r="X31" s="360"/>
      <c r="Y31" s="360"/>
      <c r="Z31" s="360"/>
    </row>
    <row r="32" spans="4:39" ht="14.4" thickBot="1">
      <c r="D32" s="394" t="s">
        <v>223</v>
      </c>
      <c r="E32" s="395">
        <v>4</v>
      </c>
      <c r="F32" s="393"/>
      <c r="G32" s="397" t="s">
        <v>224</v>
      </c>
      <c r="H32" s="398">
        <v>3</v>
      </c>
      <c r="I32" s="393"/>
      <c r="J32" s="394" t="s">
        <v>225</v>
      </c>
      <c r="K32" s="395">
        <v>5</v>
      </c>
      <c r="L32" s="393"/>
      <c r="M32" s="393"/>
      <c r="N32" s="393"/>
      <c r="Q32" s="363"/>
      <c r="R32" s="364"/>
      <c r="S32" s="364"/>
      <c r="T32" s="360"/>
      <c r="U32" s="360"/>
      <c r="V32" s="360"/>
      <c r="W32" s="363"/>
      <c r="X32" s="364"/>
      <c r="Y32" s="364"/>
      <c r="Z32" s="360"/>
    </row>
    <row r="33" spans="1:26" ht="14.4" thickBot="1">
      <c r="A33" s="404"/>
      <c r="D33" s="397" t="s">
        <v>226</v>
      </c>
      <c r="E33" s="398">
        <v>5</v>
      </c>
      <c r="F33" s="393"/>
      <c r="G33" s="393"/>
      <c r="H33" s="399"/>
      <c r="I33" s="393"/>
      <c r="J33" s="397" t="s">
        <v>227</v>
      </c>
      <c r="K33" s="398">
        <v>9</v>
      </c>
      <c r="L33" s="393"/>
      <c r="M33" s="393"/>
      <c r="N33" s="393"/>
      <c r="Q33" s="360"/>
      <c r="R33" s="360"/>
      <c r="S33" s="360"/>
      <c r="T33" s="360"/>
      <c r="U33" s="360"/>
      <c r="V33" s="360"/>
      <c r="W33" s="360"/>
      <c r="X33" s="360"/>
      <c r="Y33" s="360"/>
      <c r="Z33" s="360"/>
    </row>
    <row r="34" spans="1:26" ht="14.4" thickBot="1">
      <c r="D34" s="379"/>
      <c r="E34" s="379"/>
      <c r="F34" s="379"/>
      <c r="G34" s="379"/>
      <c r="H34" s="379"/>
      <c r="I34" s="379"/>
      <c r="J34" s="379"/>
      <c r="K34" s="379"/>
      <c r="L34" s="379"/>
      <c r="M34" s="379"/>
      <c r="N34" s="379"/>
      <c r="Q34" s="363"/>
      <c r="R34" s="364"/>
      <c r="S34" s="364"/>
      <c r="T34" s="360"/>
      <c r="U34" s="360"/>
      <c r="V34" s="360"/>
      <c r="W34" s="363"/>
      <c r="X34" s="364"/>
      <c r="Y34" s="364"/>
      <c r="Z34" s="360"/>
    </row>
    <row r="35" spans="1:26" ht="14.4" thickBot="1">
      <c r="A35" s="402">
        <f>Kundenangaben!B15</f>
        <v>0</v>
      </c>
      <c r="B35" s="404"/>
      <c r="D35" s="400" t="s">
        <v>228</v>
      </c>
      <c r="E35" s="400"/>
      <c r="F35" s="400" t="s">
        <v>229</v>
      </c>
      <c r="G35" s="400"/>
      <c r="H35" s="400" t="s">
        <v>230</v>
      </c>
      <c r="I35" s="400"/>
      <c r="J35" s="400" t="s">
        <v>231</v>
      </c>
      <c r="K35" s="379"/>
      <c r="L35" s="379"/>
      <c r="M35" s="379"/>
      <c r="N35" s="379"/>
      <c r="Q35" s="360"/>
      <c r="R35" s="360"/>
      <c r="S35" s="360"/>
      <c r="T35" s="360"/>
      <c r="U35" s="360"/>
      <c r="V35" s="360"/>
      <c r="W35" s="360"/>
      <c r="X35" s="360"/>
      <c r="Y35" s="360"/>
      <c r="Z35" s="360"/>
    </row>
    <row r="36" spans="1:26">
      <c r="D36" s="379"/>
      <c r="E36" s="379"/>
      <c r="F36" s="379"/>
      <c r="G36" s="379"/>
      <c r="H36" s="379"/>
      <c r="I36" s="379"/>
      <c r="J36" s="379"/>
      <c r="K36" s="379"/>
      <c r="L36" s="379"/>
      <c r="M36" s="379"/>
      <c r="N36" s="379"/>
      <c r="Q36" s="363"/>
      <c r="R36" s="364"/>
      <c r="S36" s="364"/>
      <c r="T36" s="360"/>
      <c r="U36" s="360"/>
      <c r="V36" s="360"/>
      <c r="W36" s="363"/>
      <c r="X36" s="364"/>
      <c r="Y36" s="364"/>
      <c r="Z36" s="360"/>
    </row>
    <row r="37" spans="1:26">
      <c r="D37" s="379"/>
      <c r="E37" s="379"/>
      <c r="F37" s="379"/>
      <c r="G37" s="379"/>
      <c r="H37" s="379"/>
      <c r="I37" s="379"/>
      <c r="J37" s="379"/>
      <c r="K37" s="379"/>
      <c r="L37" s="379"/>
      <c r="M37" s="379"/>
      <c r="N37" s="379"/>
    </row>
    <row r="38" spans="1:26" ht="14.4" thickBot="1">
      <c r="D38" s="379"/>
      <c r="E38" s="379"/>
      <c r="F38" s="379"/>
      <c r="G38" s="379"/>
      <c r="H38" s="379"/>
      <c r="I38" s="379"/>
      <c r="J38" s="379"/>
      <c r="K38" s="379"/>
      <c r="L38" s="379"/>
      <c r="M38" s="379"/>
      <c r="N38" s="379"/>
      <c r="P38" s="360"/>
      <c r="Q38" s="360"/>
      <c r="R38" s="360"/>
      <c r="S38" s="360"/>
      <c r="T38" s="360"/>
      <c r="U38" s="360"/>
      <c r="V38" s="360"/>
      <c r="W38" s="360"/>
      <c r="X38" s="360"/>
      <c r="Y38" s="360"/>
      <c r="Z38" s="360"/>
    </row>
    <row r="39" spans="1:26" ht="14.4" thickBot="1">
      <c r="D39" s="389" t="s">
        <v>184</v>
      </c>
      <c r="E39" s="390" t="s">
        <v>71</v>
      </c>
      <c r="F39" s="379"/>
      <c r="G39" s="379"/>
      <c r="I39" s="361" t="s">
        <v>166</v>
      </c>
      <c r="J39" s="361"/>
      <c r="K39" s="362"/>
      <c r="L39" s="362"/>
      <c r="T39" s="360"/>
      <c r="U39" s="360"/>
      <c r="V39" s="360"/>
      <c r="W39" s="360"/>
      <c r="X39" s="360"/>
      <c r="Y39" s="360"/>
      <c r="Z39" s="360"/>
    </row>
    <row r="40" spans="1:26" ht="14.4" thickBot="1">
      <c r="A40" s="353">
        <v>1000</v>
      </c>
      <c r="B40" s="353">
        <v>1199</v>
      </c>
      <c r="C40" s="353" t="str">
        <f>IF(A35&lt;A40," ",IF(A35&gt;B40," ",E40))</f>
        <v xml:space="preserve"> </v>
      </c>
      <c r="D40" s="391" t="s">
        <v>185</v>
      </c>
      <c r="E40" s="392">
        <v>5</v>
      </c>
      <c r="F40" s="379"/>
      <c r="G40" s="379"/>
      <c r="I40" s="365"/>
      <c r="J40" s="790" t="s">
        <v>167</v>
      </c>
      <c r="K40" s="791"/>
      <c r="L40" s="791"/>
      <c r="M40" s="791"/>
      <c r="N40" s="791"/>
      <c r="O40" s="791"/>
      <c r="P40" s="792"/>
      <c r="Q40" s="792"/>
      <c r="R40" s="792"/>
      <c r="S40" s="793"/>
      <c r="T40" s="360"/>
      <c r="U40" s="360"/>
      <c r="V40" s="360"/>
      <c r="W40" s="360"/>
      <c r="X40" s="360"/>
      <c r="Y40" s="360"/>
      <c r="Z40" s="360"/>
    </row>
    <row r="41" spans="1:26" ht="14.4" thickBot="1">
      <c r="A41" s="353">
        <v>1200</v>
      </c>
      <c r="B41" s="353">
        <v>1299</v>
      </c>
      <c r="C41" s="353" t="str">
        <f>IF(A35&lt;A41," ",IF(A35&gt;B41," ",E41))</f>
        <v xml:space="preserve"> </v>
      </c>
      <c r="D41" s="394" t="s">
        <v>189</v>
      </c>
      <c r="E41" s="395">
        <v>6</v>
      </c>
      <c r="F41" s="379"/>
      <c r="G41" s="379"/>
      <c r="I41" s="367"/>
      <c r="J41" s="368" t="s">
        <v>168</v>
      </c>
      <c r="K41" s="369" t="s">
        <v>169</v>
      </c>
      <c r="L41" s="370" t="s">
        <v>170</v>
      </c>
      <c r="M41" s="369" t="s">
        <v>171</v>
      </c>
      <c r="N41" s="370" t="s">
        <v>172</v>
      </c>
      <c r="O41" s="371" t="s">
        <v>173</v>
      </c>
      <c r="P41" s="372" t="s">
        <v>174</v>
      </c>
      <c r="Q41" s="372" t="s">
        <v>175</v>
      </c>
      <c r="R41" s="372" t="s">
        <v>176</v>
      </c>
      <c r="S41" s="372" t="s">
        <v>177</v>
      </c>
      <c r="T41" s="360"/>
      <c r="U41" s="360"/>
      <c r="V41" s="360"/>
      <c r="W41" s="360"/>
      <c r="X41" s="360"/>
      <c r="Y41" s="360"/>
      <c r="Z41" s="360"/>
    </row>
    <row r="42" spans="1:26" ht="14.4">
      <c r="A42" s="353">
        <v>1300</v>
      </c>
      <c r="B42" s="353">
        <v>1699</v>
      </c>
      <c r="C42" s="353" t="str">
        <f>IF(A35&lt;A42," ",IF(A35&gt;B42," ",E42))</f>
        <v xml:space="preserve"> </v>
      </c>
      <c r="D42" s="394" t="s">
        <v>193</v>
      </c>
      <c r="E42" s="395">
        <v>5</v>
      </c>
      <c r="F42" s="379"/>
      <c r="G42" s="379"/>
      <c r="I42" s="377" t="s">
        <v>178</v>
      </c>
      <c r="J42" s="378" t="str">
        <f>IF(AND(C102=1,Transportauftrag!A15="1 Stellplatz"),'Zonen Transportkosten'!E12," ")</f>
        <v xml:space="preserve"> </v>
      </c>
      <c r="K42" s="378" t="str">
        <f>IF(AND(C102=2,Transportauftrag!A15="1 Stellplatz"),'Zonen Transportkosten'!F12," ")</f>
        <v xml:space="preserve"> </v>
      </c>
      <c r="L42" s="420" t="str">
        <f>IF(AND(C102=3,Transportauftrag!A15="1 Stellplatz"),'Zonen Transportkosten'!G12," ")</f>
        <v xml:space="preserve"> </v>
      </c>
      <c r="M42" s="378" t="str">
        <f>IF(AND(C102=4,Transportauftrag!A15="1 Stellplatz"),'Zonen Transportkosten'!H12," ")</f>
        <v xml:space="preserve"> </v>
      </c>
      <c r="N42" s="378" t="str">
        <f>IF(AND(C102=5,Transportauftrag!A15="1 Stellplatz"),'Zonen Transportkosten'!I12," ")</f>
        <v xml:space="preserve"> </v>
      </c>
      <c r="O42" s="378" t="str">
        <f>IF(AND(C102=6,Transportauftrag!A15="1 Stellplatz"),'Zonen Transportkosten'!J12," ")</f>
        <v xml:space="preserve"> </v>
      </c>
      <c r="P42" s="378" t="str">
        <f>IF(AND(C102=7,Transportauftrag!A15="1 Stellplatz"),'Zonen Transportkosten'!K12," ")</f>
        <v xml:space="preserve"> </v>
      </c>
      <c r="Q42" s="378" t="str">
        <f>IF(AND(C102=8,Transportauftrag!A15="1 Stellplatz"),'Zonen Transportkosten'!L12," ")</f>
        <v xml:space="preserve"> </v>
      </c>
      <c r="R42" s="378" t="str">
        <f>IF(AND(C102=9,Transportauftrag!A15="1 Stellplatz"),'Zonen Transportkosten'!M12," ")</f>
        <v xml:space="preserve"> </v>
      </c>
      <c r="S42" s="378" t="str">
        <f>IF(AND(C102=10,Transportauftrag!A15="1 Stellplatz"),'Zonen Transportkosten'!N12," ")</f>
        <v xml:space="preserve"> </v>
      </c>
      <c r="T42" s="401"/>
      <c r="U42" s="401"/>
      <c r="V42" s="401"/>
      <c r="W42" s="401"/>
      <c r="X42" s="401"/>
      <c r="Y42" s="401"/>
      <c r="Z42" s="401"/>
    </row>
    <row r="43" spans="1:26">
      <c r="A43" s="353">
        <v>1700</v>
      </c>
      <c r="B43" s="353">
        <v>1799</v>
      </c>
      <c r="C43" s="353" t="str">
        <f>IF(A35&lt;A43," ",IF(A35&gt;B43," ",E43))</f>
        <v xml:space="preserve"> </v>
      </c>
      <c r="D43" s="394" t="s">
        <v>196</v>
      </c>
      <c r="E43" s="395">
        <v>4</v>
      </c>
      <c r="F43" s="379"/>
      <c r="G43" s="379"/>
      <c r="I43" s="377" t="s">
        <v>179</v>
      </c>
      <c r="J43" s="378" t="str">
        <f>IF(AND(C102=1,Transportauftrag!A15="2 Stellplätze"),'Zonen Transportkosten'!E13," ")</f>
        <v xml:space="preserve"> </v>
      </c>
      <c r="K43" s="378" t="str">
        <f>IF(AND(C102=2,Transportauftrag!A15="2 Stellplätze"),'Zonen Transportkosten'!F13," ")</f>
        <v xml:space="preserve"> </v>
      </c>
      <c r="L43" s="378" t="str">
        <f>IF(AND(C102=3,Transportauftrag!A15="2 Stellplätze"),'Zonen Transportkosten'!G13," ")</f>
        <v xml:space="preserve"> </v>
      </c>
      <c r="M43" s="378" t="str">
        <f>IF(AND(C102=4,Transportauftrag!A15="2 Stellplätze"),'Zonen Transportkosten'!H13," ")</f>
        <v xml:space="preserve"> </v>
      </c>
      <c r="N43" s="378" t="str">
        <f>IF(AND(C102=5,Transportauftrag!A15="2 Stellplätze"),'Zonen Transportkosten'!I13," ")</f>
        <v xml:space="preserve"> </v>
      </c>
      <c r="O43" s="378" t="str">
        <f>IF(AND(C102=6,Transportauftrag!A15="2 Stellplätze"),'Zonen Transportkosten'!J13," ")</f>
        <v xml:space="preserve"> </v>
      </c>
      <c r="P43" s="378" t="str">
        <f>IF(AND(C102=7,Transportauftrag!A15="2 Stellplätze"),'Zonen Transportkosten'!K13," ")</f>
        <v xml:space="preserve"> </v>
      </c>
      <c r="Q43" s="378" t="str">
        <f>IF(AND(C102=8,Transportauftrag!A15="2 Stellplätze"),'Zonen Transportkosten'!L13," ")</f>
        <v xml:space="preserve"> </v>
      </c>
      <c r="R43" s="378" t="str">
        <f>IF(AND(C102=9,Transportauftrag!A15="2 Stellplätze"),'Zonen Transportkosten'!M13," ")</f>
        <v xml:space="preserve"> </v>
      </c>
      <c r="S43" s="378" t="str">
        <f>IF(AND(C102=10,Transportauftrag!A15="2 Stellplätze"),'Zonen Transportkosten'!N13," ")</f>
        <v xml:space="preserve"> </v>
      </c>
      <c r="T43" s="401"/>
      <c r="U43" s="401"/>
      <c r="V43" s="401"/>
      <c r="W43" s="401"/>
      <c r="X43" s="401"/>
      <c r="Y43" s="401"/>
      <c r="Z43" s="401"/>
    </row>
    <row r="44" spans="1:26" ht="14.4" thickBot="1">
      <c r="A44" s="353">
        <v>1800</v>
      </c>
      <c r="B44" s="353">
        <v>1870</v>
      </c>
      <c r="C44" s="353" t="str">
        <f>IF(A35&lt;A44," ",IF(A35&gt;B44," ",E44))</f>
        <v xml:space="preserve"> </v>
      </c>
      <c r="D44" s="394" t="s">
        <v>200</v>
      </c>
      <c r="E44" s="395">
        <v>5</v>
      </c>
      <c r="F44" s="379"/>
      <c r="G44" s="380"/>
      <c r="I44" s="383" t="s">
        <v>180</v>
      </c>
      <c r="J44" s="378" t="str">
        <f>IF(AND(C102=1,Transportauftrag!A15="3 Stellplätze"),'Zonen Transportkosten'!E14," ")</f>
        <v xml:space="preserve"> </v>
      </c>
      <c r="K44" s="384" t="str">
        <f>IF(AND(C102=2,Transportauftrag!A15="3 Stellplätze"),'Zonen Transportkosten'!F14," ")</f>
        <v xml:space="preserve"> </v>
      </c>
      <c r="L44" s="384" t="str">
        <f>IF(AND(C102=3,Transportauftrag!A15="3 Stellplätze"),'Zonen Transportkosten'!G14," ")</f>
        <v xml:space="preserve"> </v>
      </c>
      <c r="M44" s="384" t="str">
        <f>IF(AND(C102=4,Transportauftrag!A15="3 Stellplätze"),'Zonen Transportkosten'!H14," ")</f>
        <v xml:space="preserve"> </v>
      </c>
      <c r="N44" s="384" t="str">
        <f>IF(AND(C102=5,Transportauftrag!A15="3 Stellplätze"),'Zonen Transportkosten'!I14," ")</f>
        <v xml:space="preserve"> </v>
      </c>
      <c r="O44" s="384" t="str">
        <f>IF(AND(C102=6,Transportauftrag!A15="3 Stellplätze"),'Zonen Transportkosten'!J14," ")</f>
        <v xml:space="preserve"> </v>
      </c>
      <c r="P44" s="384" t="str">
        <f>IF(AND(C102=7,Transportauftrag!A15="3 Stellplätze"),'Zonen Transportkosten'!K14," ")</f>
        <v xml:space="preserve"> </v>
      </c>
      <c r="Q44" s="384" t="str">
        <f>IF(AND(C102=8,Transportauftrag!A15="3 Stellplätze"),'Zonen Transportkosten'!L14," ")</f>
        <v xml:space="preserve"> </v>
      </c>
      <c r="R44" s="384" t="str">
        <f>IF(AND(C102=9,Transportauftrag!A15="3 Stellplätze"),'Zonen Transportkosten'!M14," ")</f>
        <v xml:space="preserve"> </v>
      </c>
      <c r="S44" s="384" t="str">
        <f>IF(AND(C102=10,Transportauftrag!A15="3 Stellplätze"),'Zonen Transportkosten'!N14," ")</f>
        <v xml:space="preserve"> </v>
      </c>
      <c r="T44" s="401"/>
      <c r="U44" s="401"/>
      <c r="V44" s="401"/>
      <c r="W44" s="401"/>
      <c r="X44" s="401"/>
      <c r="Y44" s="401"/>
      <c r="Z44" s="401"/>
    </row>
    <row r="45" spans="1:26" ht="14.4" thickBot="1">
      <c r="A45" s="353">
        <v>1871</v>
      </c>
      <c r="B45" s="353">
        <v>1920</v>
      </c>
      <c r="C45" s="353" t="str">
        <f>IF(A35&lt;A45," ",IF(A35&gt;B45," ",E45))</f>
        <v xml:space="preserve"> </v>
      </c>
      <c r="D45" s="394" t="s">
        <v>204</v>
      </c>
      <c r="E45" s="395">
        <v>6</v>
      </c>
      <c r="F45" s="379"/>
      <c r="G45" s="360"/>
      <c r="H45" s="360"/>
      <c r="I45" s="379"/>
      <c r="J45" s="360"/>
      <c r="K45" s="360"/>
      <c r="L45" s="360"/>
      <c r="M45" s="360"/>
      <c r="N45" s="360"/>
      <c r="O45" s="360"/>
      <c r="P45" s="360"/>
      <c r="Q45" s="360"/>
      <c r="R45" s="360"/>
      <c r="S45" s="360"/>
      <c r="T45" s="360"/>
      <c r="U45" s="360"/>
      <c r="V45" s="360"/>
      <c r="W45" s="360"/>
      <c r="X45" s="360"/>
      <c r="Y45" s="360"/>
      <c r="Z45" s="360"/>
    </row>
    <row r="46" spans="1:26" ht="14.4" thickBot="1">
      <c r="A46" s="353">
        <v>1921</v>
      </c>
      <c r="B46" s="353">
        <v>1949</v>
      </c>
      <c r="C46" s="353" t="str">
        <f>IF(A35&lt;A46," ",IF(A35&gt;B46," ",E46))</f>
        <v xml:space="preserve"> </v>
      </c>
      <c r="D46" s="394" t="s">
        <v>208</v>
      </c>
      <c r="E46" s="395">
        <v>8</v>
      </c>
      <c r="F46" s="379"/>
      <c r="I46" s="379"/>
      <c r="J46" s="382">
        <f>SUM(J42:J44)</f>
        <v>0</v>
      </c>
      <c r="K46" s="382">
        <f>SUM(K42:K44)</f>
        <v>0</v>
      </c>
      <c r="L46" s="382">
        <f t="shared" ref="L46:S46" si="0">SUM(L42:L44)</f>
        <v>0</v>
      </c>
      <c r="M46" s="382">
        <f t="shared" si="0"/>
        <v>0</v>
      </c>
      <c r="N46" s="382">
        <f t="shared" si="0"/>
        <v>0</v>
      </c>
      <c r="O46" s="382">
        <f t="shared" si="0"/>
        <v>0</v>
      </c>
      <c r="P46" s="382">
        <f t="shared" si="0"/>
        <v>0</v>
      </c>
      <c r="Q46" s="382">
        <f t="shared" si="0"/>
        <v>0</v>
      </c>
      <c r="R46" s="382">
        <f t="shared" si="0"/>
        <v>0</v>
      </c>
      <c r="S46" s="382">
        <f t="shared" si="0"/>
        <v>0</v>
      </c>
      <c r="U46" s="421">
        <f>SUM(J46:S46)</f>
        <v>0</v>
      </c>
    </row>
    <row r="47" spans="1:26">
      <c r="A47" s="353">
        <v>1950</v>
      </c>
      <c r="B47" s="353">
        <v>1960</v>
      </c>
      <c r="C47" s="353" t="str">
        <f>IF(A35&lt;A47," ",IF(A35&gt;B47," ",E47))</f>
        <v xml:space="preserve"> </v>
      </c>
      <c r="D47" s="394" t="s">
        <v>212</v>
      </c>
      <c r="E47" s="395">
        <v>7</v>
      </c>
      <c r="F47" s="379"/>
      <c r="I47" s="379"/>
    </row>
    <row r="48" spans="1:26">
      <c r="A48" s="353">
        <v>1961</v>
      </c>
      <c r="B48" s="353">
        <v>1999</v>
      </c>
      <c r="C48" s="353" t="str">
        <f>IF(A35&lt;A48," ",IF(A35&gt;B48," ",E48))</f>
        <v xml:space="preserve"> </v>
      </c>
      <c r="D48" s="394" t="s">
        <v>216</v>
      </c>
      <c r="E48" s="395">
        <v>9</v>
      </c>
      <c r="F48" s="379"/>
      <c r="I48" s="379"/>
    </row>
    <row r="49" spans="1:9">
      <c r="A49" s="353">
        <v>2000</v>
      </c>
      <c r="B49" s="353">
        <v>2499</v>
      </c>
      <c r="C49" s="353" t="str">
        <f>IF(A35&lt;A49," ",IF(A35&gt;B49," ",E49))</f>
        <v xml:space="preserve"> </v>
      </c>
      <c r="D49" s="394" t="s">
        <v>220</v>
      </c>
      <c r="E49" s="395">
        <v>5</v>
      </c>
      <c r="F49" s="379"/>
      <c r="I49" s="379"/>
    </row>
    <row r="50" spans="1:9">
      <c r="A50" s="353">
        <v>2500</v>
      </c>
      <c r="B50" s="353">
        <v>2699</v>
      </c>
      <c r="C50" s="353" t="str">
        <f>IF(A35&lt;A50," ",IF(A35&gt;B50," ",E50))</f>
        <v xml:space="preserve"> </v>
      </c>
      <c r="D50" s="394" t="s">
        <v>223</v>
      </c>
      <c r="E50" s="395">
        <v>4</v>
      </c>
      <c r="F50" s="379"/>
      <c r="I50" s="379"/>
    </row>
    <row r="51" spans="1:9" ht="14.4" thickBot="1">
      <c r="A51" s="353">
        <v>2700</v>
      </c>
      <c r="B51" s="353">
        <v>2999</v>
      </c>
      <c r="C51" s="353" t="str">
        <f>IF(A35&lt;A51," ",IF(A35&gt;B51," ",E51))</f>
        <v xml:space="preserve"> </v>
      </c>
      <c r="D51" s="397" t="s">
        <v>226</v>
      </c>
      <c r="E51" s="398">
        <v>5</v>
      </c>
      <c r="F51" s="379"/>
      <c r="I51" s="379"/>
    </row>
    <row r="52" spans="1:9" ht="14.4" thickBot="1">
      <c r="D52" s="389" t="s">
        <v>184</v>
      </c>
      <c r="E52" s="390" t="s">
        <v>71</v>
      </c>
      <c r="H52" s="403"/>
    </row>
    <row r="53" spans="1:9">
      <c r="A53" s="353">
        <v>3000</v>
      </c>
      <c r="B53" s="353">
        <v>3707</v>
      </c>
      <c r="C53" s="353" t="str">
        <f>IF(A35&lt;A53," ",IF(A35&gt;B53," ",E53))</f>
        <v xml:space="preserve"> </v>
      </c>
      <c r="D53" s="391" t="s">
        <v>186</v>
      </c>
      <c r="E53" s="392">
        <v>3</v>
      </c>
    </row>
    <row r="54" spans="1:9">
      <c r="A54" s="353">
        <v>3708</v>
      </c>
      <c r="B54" s="353">
        <v>3799</v>
      </c>
      <c r="C54" s="353" t="str">
        <f>IF(A35&lt;A54," ",IF(A35&gt;B54," ",E54))</f>
        <v xml:space="preserve"> </v>
      </c>
      <c r="D54" s="394" t="s">
        <v>190</v>
      </c>
      <c r="E54" s="395">
        <v>7</v>
      </c>
    </row>
    <row r="55" spans="1:9">
      <c r="A55" s="353">
        <v>3800</v>
      </c>
      <c r="B55" s="353">
        <v>3800</v>
      </c>
      <c r="C55" s="353" t="str">
        <f t="shared" ref="C55:C77" si="1">IF(A39&lt;A55," ",IF(A39&gt;B55," ",E55))</f>
        <v xml:space="preserve"> </v>
      </c>
      <c r="D55" s="396">
        <v>3800</v>
      </c>
      <c r="E55" s="395">
        <v>3</v>
      </c>
    </row>
    <row r="56" spans="1:9">
      <c r="A56" s="353">
        <v>3801</v>
      </c>
      <c r="B56" s="353">
        <v>3899</v>
      </c>
      <c r="C56" s="353" t="str">
        <f>IF(A35&lt;A56," ",IF(A35&gt;B56," ",E56))</f>
        <v xml:space="preserve"> </v>
      </c>
      <c r="D56" s="394" t="s">
        <v>197</v>
      </c>
      <c r="E56" s="395">
        <v>5</v>
      </c>
    </row>
    <row r="58" spans="1:9">
      <c r="A58" s="407">
        <v>3900</v>
      </c>
      <c r="B58" s="408">
        <v>3900</v>
      </c>
      <c r="C58" s="353" t="str">
        <f>IF(A35&lt;A58," ",IF(A35&gt;B58," ",E58))</f>
        <v xml:space="preserve"> </v>
      </c>
      <c r="D58" s="394" t="s">
        <v>201</v>
      </c>
      <c r="E58" s="409">
        <v>8</v>
      </c>
    </row>
    <row r="59" spans="1:9">
      <c r="A59" s="410">
        <v>3902</v>
      </c>
      <c r="B59" s="360">
        <v>3904</v>
      </c>
      <c r="C59" s="353" t="str">
        <f>IF(A35&lt;A59," ",IF(A35&gt;B59," ",E59))</f>
        <v xml:space="preserve"> </v>
      </c>
      <c r="D59" s="360"/>
      <c r="E59" s="409">
        <v>8</v>
      </c>
    </row>
    <row r="60" spans="1:9">
      <c r="A60" s="410">
        <v>3930</v>
      </c>
      <c r="B60" s="360">
        <v>3960</v>
      </c>
      <c r="C60" s="353" t="str">
        <f t="shared" si="1"/>
        <v xml:space="preserve"> </v>
      </c>
      <c r="D60" s="360"/>
      <c r="E60" s="409">
        <v>8</v>
      </c>
    </row>
    <row r="61" spans="1:9">
      <c r="A61" s="411">
        <v>3962</v>
      </c>
      <c r="B61" s="412">
        <v>3979</v>
      </c>
      <c r="C61" s="353" t="str">
        <f>IF(A35&lt;A61," ",IF(A35&gt;B61," ",E61))</f>
        <v xml:space="preserve"> </v>
      </c>
      <c r="D61" s="412"/>
      <c r="E61" s="409">
        <v>8</v>
      </c>
    </row>
    <row r="63" spans="1:9">
      <c r="A63" s="407">
        <v>3901</v>
      </c>
      <c r="B63" s="408">
        <v>3901</v>
      </c>
      <c r="C63" s="353" t="str">
        <f>IF(A35&lt;A63," ",IF(A35&gt;B63," ",E63))</f>
        <v xml:space="preserve"> </v>
      </c>
      <c r="D63" s="394" t="s">
        <v>205</v>
      </c>
      <c r="E63" s="409">
        <v>10</v>
      </c>
    </row>
    <row r="64" spans="1:9">
      <c r="A64" s="410">
        <v>3961</v>
      </c>
      <c r="B64" s="360">
        <v>3961</v>
      </c>
      <c r="C64" s="353" t="str">
        <f>IF(A35&lt;A64," ",IF(A35&gt;B64," ",E64))</f>
        <v xml:space="preserve"> </v>
      </c>
      <c r="D64" s="360"/>
      <c r="E64" s="413">
        <v>10</v>
      </c>
    </row>
    <row r="65" spans="1:5">
      <c r="A65" s="411">
        <v>3905</v>
      </c>
      <c r="B65" s="412">
        <v>3929</v>
      </c>
      <c r="C65" s="353" t="str">
        <f>IF(A35&lt;A65," ",IF(A35&gt;B65," ",E65))</f>
        <v xml:space="preserve"> </v>
      </c>
      <c r="D65" s="412"/>
      <c r="E65" s="413">
        <v>10</v>
      </c>
    </row>
    <row r="67" spans="1:5">
      <c r="A67" s="353">
        <v>3980</v>
      </c>
      <c r="B67" s="353">
        <v>3999</v>
      </c>
      <c r="C67" s="353" t="str">
        <f>IF(A35&lt;A67," ",IF(A35&gt;B67," ",E67))</f>
        <v xml:space="preserve"> </v>
      </c>
      <c r="D67" s="394" t="s">
        <v>213</v>
      </c>
      <c r="E67" s="395">
        <v>9</v>
      </c>
    </row>
    <row r="68" spans="1:5">
      <c r="A68" s="353">
        <v>4000</v>
      </c>
      <c r="B68" s="353">
        <v>4499</v>
      </c>
      <c r="C68" s="353" t="str">
        <f>IF(A35&lt;A68," ",IF(A35&gt;B68," ",E68))</f>
        <v xml:space="preserve"> </v>
      </c>
      <c r="D68" s="394" t="s">
        <v>217</v>
      </c>
      <c r="E68" s="395">
        <v>3</v>
      </c>
    </row>
    <row r="69" spans="1:5">
      <c r="A69" s="353">
        <v>4500</v>
      </c>
      <c r="B69" s="353">
        <v>4999</v>
      </c>
      <c r="C69" s="353" t="str">
        <f>IF(A35&lt;A69," ",IF(A35&gt;B69," ",E69))</f>
        <v xml:space="preserve"> </v>
      </c>
      <c r="D69" s="394" t="s">
        <v>221</v>
      </c>
      <c r="E69" s="395">
        <v>2</v>
      </c>
    </row>
    <row r="70" spans="1:5" ht="14.4" thickBot="1">
      <c r="A70" s="353">
        <v>5000</v>
      </c>
      <c r="B70" s="353">
        <v>5999</v>
      </c>
      <c r="C70" s="353" t="str">
        <f>IF(A35&lt;A70," ",IF(A35&gt;B70," ",E70))</f>
        <v xml:space="preserve"> </v>
      </c>
      <c r="D70" s="397" t="s">
        <v>224</v>
      </c>
      <c r="E70" s="398">
        <v>3</v>
      </c>
    </row>
    <row r="71" spans="1:5" ht="14.4" thickBot="1"/>
    <row r="72" spans="1:5" ht="14.4" thickBot="1">
      <c r="D72" s="389" t="s">
        <v>184</v>
      </c>
      <c r="E72" s="390" t="s">
        <v>71</v>
      </c>
    </row>
    <row r="73" spans="1:5">
      <c r="A73" s="353">
        <v>6000</v>
      </c>
      <c r="B73" s="353">
        <v>6350</v>
      </c>
      <c r="C73" s="353" t="str">
        <f>IF(A35&lt;A73," ",IF(A35&gt;B73," ",E73))</f>
        <v xml:space="preserve"> </v>
      </c>
      <c r="D73" s="391" t="s">
        <v>187</v>
      </c>
      <c r="E73" s="392">
        <v>2</v>
      </c>
    </row>
    <row r="74" spans="1:5">
      <c r="A74" s="353">
        <v>6351</v>
      </c>
      <c r="B74" s="353">
        <v>6499</v>
      </c>
      <c r="C74" s="353" t="str">
        <f>IF(A35&lt;A74," ",IF(A35&gt;B74," ",E74))</f>
        <v xml:space="preserve"> </v>
      </c>
      <c r="D74" s="394" t="s">
        <v>191</v>
      </c>
      <c r="E74" s="395">
        <v>1</v>
      </c>
    </row>
    <row r="76" spans="1:5">
      <c r="A76" s="353">
        <v>6500</v>
      </c>
      <c r="B76" s="353">
        <v>6533</v>
      </c>
      <c r="C76" s="353" t="str">
        <f>IF(A35&lt;A76," ",IF(A35&gt;B76," ",E76))</f>
        <v xml:space="preserve"> </v>
      </c>
      <c r="D76" s="394" t="s">
        <v>194</v>
      </c>
      <c r="E76" s="395">
        <v>3</v>
      </c>
    </row>
    <row r="77" spans="1:5">
      <c r="A77" s="353">
        <v>6534</v>
      </c>
      <c r="B77" s="353">
        <v>6589</v>
      </c>
      <c r="C77" s="353" t="str">
        <f t="shared" si="1"/>
        <v xml:space="preserve"> </v>
      </c>
      <c r="D77" s="394" t="s">
        <v>198</v>
      </c>
      <c r="E77" s="395">
        <v>5</v>
      </c>
    </row>
    <row r="78" spans="1:5">
      <c r="A78" s="353">
        <v>6590</v>
      </c>
      <c r="B78" s="353">
        <v>6599</v>
      </c>
      <c r="C78" s="353" t="str">
        <f>IF(A35&lt;A78," ",IF(A35&gt;B78," ",E78))</f>
        <v xml:space="preserve"> </v>
      </c>
      <c r="D78" s="394" t="s">
        <v>194</v>
      </c>
      <c r="E78" s="395">
        <v>3</v>
      </c>
    </row>
    <row r="79" spans="1:5">
      <c r="A79" s="353">
        <v>6600</v>
      </c>
      <c r="B79" s="353">
        <v>6610</v>
      </c>
      <c r="C79" s="353" t="str">
        <f>IF(A35&lt;A79," ",IF(A35&gt;B79," ",E79))</f>
        <v xml:space="preserve"> </v>
      </c>
      <c r="D79" s="394" t="s">
        <v>202</v>
      </c>
      <c r="E79" s="395">
        <v>4</v>
      </c>
    </row>
    <row r="80" spans="1:5">
      <c r="A80" s="353">
        <v>6611</v>
      </c>
      <c r="B80" s="353">
        <v>6699</v>
      </c>
      <c r="C80" s="353" t="str">
        <f>IF(A35&lt;A80," ",IF(A35&gt;B80," ",E80))</f>
        <v xml:space="preserve"> </v>
      </c>
      <c r="D80" s="394" t="s">
        <v>206</v>
      </c>
      <c r="E80" s="395">
        <v>5</v>
      </c>
    </row>
    <row r="81" spans="1:5">
      <c r="A81" s="353">
        <v>6670</v>
      </c>
      <c r="B81" s="353">
        <v>6799</v>
      </c>
      <c r="C81" s="353" t="str">
        <f>IF(A35&lt;A81," ",IF(A35&gt;B81," ",E81))</f>
        <v xml:space="preserve"> </v>
      </c>
      <c r="D81" s="394" t="s">
        <v>202</v>
      </c>
      <c r="E81" s="395">
        <v>4</v>
      </c>
    </row>
    <row r="82" spans="1:5">
      <c r="A82" s="353">
        <v>6800</v>
      </c>
      <c r="B82" s="353">
        <v>6999</v>
      </c>
      <c r="C82" s="353" t="str">
        <f>IF(A35&lt;A82," ",IF(A35&gt;B82," ",E82))</f>
        <v xml:space="preserve"> </v>
      </c>
      <c r="D82" s="394" t="s">
        <v>210</v>
      </c>
      <c r="E82" s="395">
        <v>3</v>
      </c>
    </row>
    <row r="83" spans="1:5">
      <c r="A83" s="353">
        <v>7000</v>
      </c>
      <c r="B83" s="353">
        <v>7023</v>
      </c>
      <c r="C83" s="353" t="str">
        <f>IF(A35&lt;A83," ",IF(A35&gt;B83," ",E83))</f>
        <v xml:space="preserve"> </v>
      </c>
      <c r="D83" s="394" t="s">
        <v>214</v>
      </c>
      <c r="E83" s="395">
        <v>5</v>
      </c>
    </row>
    <row r="84" spans="1:5">
      <c r="A84" s="353">
        <v>7024</v>
      </c>
      <c r="B84" s="353">
        <v>7199</v>
      </c>
      <c r="C84" s="353" t="str">
        <f>IF(A35&lt;A84," ",IF(A35&gt;B84," ",E84))</f>
        <v xml:space="preserve"> </v>
      </c>
      <c r="D84" s="394" t="s">
        <v>218</v>
      </c>
      <c r="E84" s="395">
        <v>6</v>
      </c>
    </row>
    <row r="85" spans="1:5">
      <c r="A85" s="353">
        <v>7200</v>
      </c>
      <c r="B85" s="353">
        <v>7209</v>
      </c>
      <c r="C85" s="353" t="str">
        <f>IF(A35&lt;A85," ",IF(A35&gt;B85," ",E85))</f>
        <v xml:space="preserve"> </v>
      </c>
      <c r="D85" s="394" t="s">
        <v>222</v>
      </c>
      <c r="E85" s="395">
        <v>5</v>
      </c>
    </row>
    <row r="86" spans="1:5">
      <c r="A86" s="353">
        <v>7210</v>
      </c>
      <c r="B86" s="353">
        <v>7299</v>
      </c>
      <c r="C86" s="353" t="str">
        <f>IF(A35&lt;A86," ",IF(A35&gt;B86," ",E86))</f>
        <v xml:space="preserve"> </v>
      </c>
      <c r="D86" s="394" t="s">
        <v>218</v>
      </c>
      <c r="E86" s="395">
        <v>6</v>
      </c>
    </row>
    <row r="87" spans="1:5">
      <c r="A87" s="353">
        <v>7300</v>
      </c>
      <c r="B87" s="353">
        <v>7430</v>
      </c>
      <c r="C87" s="353" t="str">
        <f>IF(A35&lt;A87," ",IF(A35&gt;B87," ",E87))</f>
        <v xml:space="preserve"> </v>
      </c>
      <c r="D87" s="394" t="s">
        <v>225</v>
      </c>
      <c r="E87" s="395">
        <v>5</v>
      </c>
    </row>
    <row r="88" spans="1:5" ht="14.4" thickBot="1">
      <c r="A88" s="353">
        <v>7431</v>
      </c>
      <c r="B88" s="353">
        <v>7999</v>
      </c>
      <c r="C88" s="353" t="str">
        <f>IF(A35&lt;A88," ",IF(A35&gt;B88," ",E88))</f>
        <v xml:space="preserve"> </v>
      </c>
      <c r="D88" s="397" t="s">
        <v>227</v>
      </c>
      <c r="E88" s="398">
        <v>9</v>
      </c>
    </row>
    <row r="89" spans="1:5" ht="14.4" thickBot="1"/>
    <row r="90" spans="1:5" ht="14.4" thickBot="1">
      <c r="D90" s="389" t="s">
        <v>184</v>
      </c>
      <c r="E90" s="390" t="s">
        <v>71</v>
      </c>
    </row>
    <row r="91" spans="1:5">
      <c r="A91" s="353">
        <v>8000</v>
      </c>
      <c r="B91" s="353">
        <v>8199</v>
      </c>
      <c r="C91" s="353" t="str">
        <f>IF(A35&lt;A91," ",IF(A35&gt;B91," ",E91))</f>
        <v xml:space="preserve"> </v>
      </c>
      <c r="D91" s="391" t="s">
        <v>188</v>
      </c>
      <c r="E91" s="392">
        <v>3</v>
      </c>
    </row>
    <row r="92" spans="1:5">
      <c r="A92" s="353">
        <v>8200</v>
      </c>
      <c r="B92" s="353">
        <v>8550</v>
      </c>
      <c r="C92" s="353" t="str">
        <f>IF(A35&lt;A92," ",IF(A35&gt;B92," ",E92))</f>
        <v xml:space="preserve"> </v>
      </c>
      <c r="D92" s="394" t="s">
        <v>192</v>
      </c>
      <c r="E92" s="395">
        <v>4</v>
      </c>
    </row>
    <row r="93" spans="1:5">
      <c r="A93" s="353">
        <v>8551</v>
      </c>
      <c r="B93" s="353">
        <v>8599</v>
      </c>
      <c r="C93" s="353" t="str">
        <f>IF(A35&lt;A93," ",IF(A35&gt;B93," ",E93))</f>
        <v xml:space="preserve"> </v>
      </c>
      <c r="D93" s="394" t="s">
        <v>195</v>
      </c>
      <c r="E93" s="395">
        <v>5</v>
      </c>
    </row>
    <row r="94" spans="1:5">
      <c r="A94" s="353">
        <v>8600</v>
      </c>
      <c r="B94" s="353">
        <v>8899</v>
      </c>
      <c r="C94" s="353" t="str">
        <f>IF(A35&lt;A94," ",IF(A35&gt;B94," ",E94))</f>
        <v xml:space="preserve"> </v>
      </c>
      <c r="D94" s="394" t="s">
        <v>199</v>
      </c>
      <c r="E94" s="395">
        <v>4</v>
      </c>
    </row>
    <row r="95" spans="1:5">
      <c r="A95" s="353">
        <v>8900</v>
      </c>
      <c r="B95" s="353">
        <v>8999</v>
      </c>
      <c r="C95" s="353" t="str">
        <f>IF(A35&lt;A95," ",IF(A35&gt;B95," ",E95))</f>
        <v xml:space="preserve"> </v>
      </c>
      <c r="D95" s="394" t="s">
        <v>203</v>
      </c>
      <c r="E95" s="395">
        <v>3</v>
      </c>
    </row>
    <row r="96" spans="1:5">
      <c r="A96" s="353">
        <v>9000</v>
      </c>
      <c r="B96" s="353">
        <v>9299</v>
      </c>
      <c r="C96" s="353" t="str">
        <f>IF(A35&lt;A96," ",IF(A35&gt;B96," ",E96))</f>
        <v xml:space="preserve"> </v>
      </c>
      <c r="D96" s="394" t="s">
        <v>207</v>
      </c>
      <c r="E96" s="395">
        <v>4</v>
      </c>
    </row>
    <row r="97" spans="1:5">
      <c r="A97" s="353">
        <v>9300</v>
      </c>
      <c r="B97" s="353">
        <v>9432</v>
      </c>
      <c r="C97" s="353" t="str">
        <f>IF(A35&lt;A97," ",IF(A35&gt;B97," ",E97))</f>
        <v xml:space="preserve"> </v>
      </c>
      <c r="D97" s="394" t="s">
        <v>211</v>
      </c>
      <c r="E97" s="395">
        <v>5</v>
      </c>
    </row>
    <row r="98" spans="1:5">
      <c r="A98" s="353">
        <v>9433</v>
      </c>
      <c r="B98" s="353">
        <v>9599</v>
      </c>
      <c r="C98" s="353" t="str">
        <f>IF(A35&lt;A98," ",IF(A35&gt;B98," ",E98))</f>
        <v xml:space="preserve"> </v>
      </c>
      <c r="D98" s="394" t="s">
        <v>215</v>
      </c>
      <c r="E98" s="395">
        <v>4</v>
      </c>
    </row>
    <row r="99" spans="1:5" ht="14.4" thickBot="1">
      <c r="A99" s="353">
        <v>9600</v>
      </c>
      <c r="B99" s="353">
        <v>9699</v>
      </c>
      <c r="C99" s="353" t="str">
        <f>IF(A35&lt;A99," ",IF(A35&gt;B99," ",E99))</f>
        <v xml:space="preserve"> </v>
      </c>
      <c r="D99" s="397" t="s">
        <v>219</v>
      </c>
      <c r="E99" s="398">
        <v>5</v>
      </c>
    </row>
    <row r="101" spans="1:5" ht="14.4" thickBot="1"/>
    <row r="102" spans="1:5" ht="14.4" thickBot="1">
      <c r="A102" s="414" t="s">
        <v>71</v>
      </c>
      <c r="B102" s="415"/>
      <c r="C102" s="417">
        <f>SUM(C40:C99)</f>
        <v>0</v>
      </c>
      <c r="D102" s="415"/>
      <c r="E102" s="416"/>
    </row>
  </sheetData>
  <mergeCells count="3">
    <mergeCell ref="E10:N10"/>
    <mergeCell ref="Q10:Z10"/>
    <mergeCell ref="J40:S40"/>
  </mergeCells>
  <dataValidations count="2">
    <dataValidation type="whole" allowBlank="1" showInputMessage="1" showErrorMessage="1" sqref="F40 F42:F51" xr:uid="{00000000-0002-0000-0B00-000000000000}">
      <formula1>1000</formula1>
      <formula2>1199</formula2>
    </dataValidation>
    <dataValidation type="whole" allowBlank="1" showInputMessage="1" showErrorMessage="1" sqref="F41" xr:uid="{00000000-0002-0000-0B00-000001000000}">
      <formula1>1200</formula1>
      <formula2>1299</formula2>
    </dataValidation>
  </dataValidations>
  <pageMargins left="0.7" right="0.7" top="0.78740157499999996" bottom="0.78740157499999996" header="0.3" footer="0.3"/>
  <pageSetup paperSize="9" scale="9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K89"/>
  <sheetViews>
    <sheetView showGridLines="0" tabSelected="1" topLeftCell="A52" workbookViewId="0">
      <selection activeCell="G87" sqref="G87"/>
    </sheetView>
  </sheetViews>
  <sheetFormatPr baseColWidth="10" defaultRowHeight="14.4"/>
  <cols>
    <col min="2" max="2" width="12.6640625" customWidth="1"/>
    <col min="5" max="5" width="12.109375" customWidth="1"/>
  </cols>
  <sheetData>
    <row r="1" spans="3:8">
      <c r="F1" s="312"/>
      <c r="G1" s="312"/>
    </row>
    <row r="2" spans="3:8" s="1" customFormat="1" ht="32.25" customHeight="1" thickBot="1">
      <c r="C2" s="532"/>
      <c r="D2" s="532"/>
      <c r="E2" s="127"/>
      <c r="F2" s="537" t="s">
        <v>436</v>
      </c>
      <c r="G2" s="538"/>
      <c r="H2" s="12"/>
    </row>
    <row r="14" spans="3:8" ht="15" customHeight="1">
      <c r="F14" s="541"/>
      <c r="G14" s="541"/>
      <c r="H14" s="541"/>
    </row>
    <row r="15" spans="3:8">
      <c r="E15" s="311"/>
      <c r="F15" s="541"/>
      <c r="G15" s="541"/>
      <c r="H15" s="541"/>
    </row>
    <row r="19" spans="1:2" s="1" customFormat="1" ht="22.8">
      <c r="A19" s="13" t="s">
        <v>316</v>
      </c>
    </row>
    <row r="20" spans="1:2" s="1" customFormat="1" ht="13.2"/>
    <row r="21" spans="1:2" s="1" customFormat="1" ht="13.8">
      <c r="A21" s="14" t="s">
        <v>317</v>
      </c>
    </row>
    <row r="22" spans="1:2" s="1" customFormat="1" ht="13.2"/>
    <row r="23" spans="1:2" s="1" customFormat="1" ht="13.2">
      <c r="A23" s="15" t="s">
        <v>318</v>
      </c>
    </row>
    <row r="24" spans="1:2" s="1" customFormat="1" ht="13.2">
      <c r="A24" s="15"/>
    </row>
    <row r="25" spans="1:2" s="1" customFormat="1" ht="13.2">
      <c r="B25" s="1" t="s">
        <v>319</v>
      </c>
    </row>
    <row r="26" spans="1:2" s="1" customFormat="1" ht="13.2">
      <c r="B26" s="1" t="s">
        <v>320</v>
      </c>
    </row>
    <row r="27" spans="1:2" s="1" customFormat="1" ht="13.2"/>
    <row r="28" spans="1:2" s="1" customFormat="1" ht="13.2">
      <c r="B28" s="1" t="s">
        <v>321</v>
      </c>
    </row>
    <row r="29" spans="1:2" s="1" customFormat="1" ht="13.2">
      <c r="B29" s="15" t="s">
        <v>322</v>
      </c>
    </row>
    <row r="30" spans="1:2" s="1" customFormat="1" ht="13.2">
      <c r="B30" s="1" t="s">
        <v>323</v>
      </c>
    </row>
    <row r="31" spans="1:2" s="1" customFormat="1" ht="13.2">
      <c r="B31" s="1" t="s">
        <v>324</v>
      </c>
    </row>
    <row r="32" spans="1:2" s="1" customFormat="1" ht="13.2"/>
    <row r="33" spans="1:11" s="5" customFormat="1" ht="26.4" customHeight="1">
      <c r="A33" s="424"/>
      <c r="B33" s="539" t="s">
        <v>325</v>
      </c>
      <c r="C33" s="539"/>
      <c r="D33" s="539"/>
      <c r="E33" s="539"/>
      <c r="F33" s="539"/>
      <c r="G33" s="539"/>
      <c r="H33" s="539"/>
      <c r="I33" s="539"/>
      <c r="J33" s="539"/>
      <c r="K33" s="539"/>
    </row>
    <row r="34" spans="1:11" s="1" customFormat="1" ht="13.2"/>
    <row r="35" spans="1:11" s="1" customFormat="1" ht="13.2">
      <c r="A35" s="15" t="s">
        <v>326</v>
      </c>
    </row>
    <row r="36" spans="1:11" s="1" customFormat="1" ht="13.2"/>
    <row r="37" spans="1:11" s="1" customFormat="1" ht="15.6">
      <c r="B37" s="1" t="s">
        <v>327</v>
      </c>
    </row>
    <row r="38" spans="1:11" s="1" customFormat="1" ht="15.6">
      <c r="B38" s="1" t="s">
        <v>328</v>
      </c>
    </row>
    <row r="39" spans="1:11" s="1" customFormat="1" ht="13.2"/>
    <row r="40" spans="1:11" s="5" customFormat="1" ht="26.4" customHeight="1">
      <c r="A40" s="540" t="s">
        <v>329</v>
      </c>
      <c r="B40" s="540"/>
      <c r="C40" s="540"/>
      <c r="D40" s="540"/>
      <c r="E40" s="540"/>
      <c r="F40" s="540"/>
      <c r="G40" s="540"/>
      <c r="H40" s="540"/>
      <c r="I40" s="540"/>
      <c r="J40" s="540"/>
      <c r="K40" s="540"/>
    </row>
    <row r="41" spans="1:11" s="1" customFormat="1" ht="13.2">
      <c r="A41" s="15" t="s">
        <v>330</v>
      </c>
    </row>
    <row r="42" spans="1:11" s="1" customFormat="1" ht="13.2">
      <c r="A42" s="15"/>
    </row>
    <row r="43" spans="1:11" s="1" customFormat="1" ht="13.2">
      <c r="A43" s="15"/>
    </row>
    <row r="44" spans="1:11" s="1" customFormat="1" ht="15.6">
      <c r="A44" s="15" t="s">
        <v>331</v>
      </c>
    </row>
    <row r="45" spans="1:11" s="1" customFormat="1" ht="13.2">
      <c r="A45" s="15"/>
    </row>
    <row r="46" spans="1:11" s="1" customFormat="1" ht="13.2">
      <c r="A46" s="15"/>
      <c r="B46" s="1" t="s">
        <v>332</v>
      </c>
    </row>
    <row r="47" spans="1:11" s="1" customFormat="1" ht="13.2">
      <c r="A47" s="15"/>
    </row>
    <row r="48" spans="1:11" s="1" customFormat="1" ht="22.8">
      <c r="A48" s="13" t="s">
        <v>333</v>
      </c>
    </row>
    <row r="49" spans="1:11" s="1" customFormat="1" ht="13.2"/>
    <row r="50" spans="1:11" s="1" customFormat="1" ht="13.2"/>
    <row r="51" spans="1:11" s="1" customFormat="1" ht="13.2">
      <c r="A51" s="15" t="s">
        <v>334</v>
      </c>
    </row>
    <row r="52" spans="1:11" s="1" customFormat="1" ht="13.2"/>
    <row r="53" spans="1:11" s="1" customFormat="1" ht="13.2">
      <c r="A53" s="15" t="s">
        <v>335</v>
      </c>
    </row>
    <row r="54" spans="1:11" s="1" customFormat="1" ht="13.2"/>
    <row r="55" spans="1:11" s="1" customFormat="1" ht="13.2">
      <c r="B55" s="1" t="s">
        <v>336</v>
      </c>
    </row>
    <row r="56" spans="1:11" s="1" customFormat="1" ht="26.4" customHeight="1">
      <c r="B56" s="539" t="s">
        <v>337</v>
      </c>
      <c r="C56" s="539"/>
      <c r="D56" s="539"/>
      <c r="E56" s="539"/>
      <c r="F56" s="539"/>
      <c r="G56" s="539"/>
      <c r="H56" s="539"/>
      <c r="I56" s="539"/>
      <c r="J56" s="539"/>
      <c r="K56" s="539"/>
    </row>
    <row r="57" spans="1:11" s="16" customFormat="1" ht="26.4" customHeight="1">
      <c r="B57" s="539" t="s">
        <v>338</v>
      </c>
      <c r="C57" s="539"/>
      <c r="D57" s="539"/>
      <c r="E57" s="539"/>
      <c r="F57" s="539"/>
      <c r="G57" s="539"/>
      <c r="H57" s="539"/>
      <c r="I57" s="539"/>
      <c r="J57" s="539"/>
      <c r="K57" s="539"/>
    </row>
    <row r="58" spans="1:11" s="1" customFormat="1" ht="13.2"/>
    <row r="59" spans="1:11" s="1" customFormat="1" ht="13.2">
      <c r="A59" s="15" t="s">
        <v>339</v>
      </c>
    </row>
    <row r="60" spans="1:11" s="1" customFormat="1" ht="13.2"/>
    <row r="61" spans="1:11" s="1" customFormat="1" ht="13.2">
      <c r="A61" s="15" t="s">
        <v>340</v>
      </c>
      <c r="B61" s="1" t="s">
        <v>341</v>
      </c>
    </row>
    <row r="62" spans="1:11" s="1" customFormat="1" ht="13.2">
      <c r="A62" s="17"/>
      <c r="B62" s="1" t="s">
        <v>342</v>
      </c>
    </row>
    <row r="63" spans="1:11" s="1" customFormat="1" ht="13.2"/>
    <row r="64" spans="1:11" s="1" customFormat="1" ht="22.8">
      <c r="A64" s="13" t="s">
        <v>343</v>
      </c>
    </row>
    <row r="65" spans="1:2" s="1" customFormat="1" ht="13.2"/>
    <row r="66" spans="1:2" s="1" customFormat="1" ht="13.2">
      <c r="A66" s="15" t="s">
        <v>344</v>
      </c>
    </row>
    <row r="67" spans="1:2" s="1" customFormat="1" ht="13.2"/>
    <row r="68" spans="1:2" s="1" customFormat="1" ht="13.2">
      <c r="B68" s="1" t="s">
        <v>345</v>
      </c>
    </row>
    <row r="69" spans="1:2" s="1" customFormat="1" ht="13.2">
      <c r="B69" s="1" t="s">
        <v>346</v>
      </c>
    </row>
    <row r="70" spans="1:2" s="1" customFormat="1" ht="13.2">
      <c r="B70" s="1" t="s">
        <v>347</v>
      </c>
    </row>
    <row r="71" spans="1:2" s="1" customFormat="1" ht="13.2"/>
    <row r="72" spans="1:2" s="1" customFormat="1" ht="13.2">
      <c r="A72" s="15" t="s">
        <v>348</v>
      </c>
    </row>
    <row r="73" spans="1:2" s="1" customFormat="1" ht="13.2"/>
    <row r="74" spans="1:2" s="1" customFormat="1" ht="16.2">
      <c r="B74" s="1" t="s">
        <v>349</v>
      </c>
    </row>
    <row r="75" spans="1:2" s="1" customFormat="1" ht="16.2">
      <c r="B75" s="1" t="s">
        <v>350</v>
      </c>
    </row>
    <row r="76" spans="1:2" s="1" customFormat="1" ht="13.2">
      <c r="B76" s="1" t="s">
        <v>351</v>
      </c>
    </row>
    <row r="77" spans="1:2" s="1" customFormat="1" ht="13.2"/>
    <row r="78" spans="1:2" s="1" customFormat="1" ht="13.2">
      <c r="B78" s="1" t="s">
        <v>352</v>
      </c>
    </row>
    <row r="79" spans="1:2" s="1" customFormat="1" ht="13.2">
      <c r="B79" s="1" t="s">
        <v>353</v>
      </c>
    </row>
    <row r="80" spans="1:2" s="1" customFormat="1" ht="13.2"/>
    <row r="81" spans="2:11" s="1" customFormat="1" ht="13.2">
      <c r="B81" s="1" t="s">
        <v>354</v>
      </c>
    </row>
    <row r="82" spans="2:11" s="1" customFormat="1" ht="13.2"/>
    <row r="83" spans="2:11" s="1" customFormat="1" ht="13.2">
      <c r="B83" s="15" t="s">
        <v>355</v>
      </c>
    </row>
    <row r="84" spans="2:11" s="1" customFormat="1" ht="13.2">
      <c r="B84" s="15"/>
    </row>
    <row r="85" spans="2:11" s="1" customFormat="1" ht="13.2">
      <c r="G85" s="535" t="s">
        <v>356</v>
      </c>
      <c r="H85" s="535"/>
      <c r="I85" s="535"/>
      <c r="J85" s="535"/>
      <c r="K85" s="535"/>
    </row>
    <row r="86" spans="2:11" s="1" customFormat="1" ht="13.2">
      <c r="G86" s="535" t="s">
        <v>460</v>
      </c>
      <c r="H86" s="535"/>
      <c r="I86" s="535"/>
      <c r="J86" s="535"/>
      <c r="K86" s="535"/>
    </row>
    <row r="87" spans="2:11" s="1" customFormat="1" ht="13.2"/>
    <row r="89" spans="2:11">
      <c r="B89" s="536" t="s">
        <v>357</v>
      </c>
      <c r="C89" s="536"/>
      <c r="D89" s="536"/>
      <c r="E89" s="536"/>
    </row>
  </sheetData>
  <mergeCells count="10">
    <mergeCell ref="G85:K85"/>
    <mergeCell ref="B89:E89"/>
    <mergeCell ref="G86:K86"/>
    <mergeCell ref="F2:G2"/>
    <mergeCell ref="C2:D2"/>
    <mergeCell ref="B33:K33"/>
    <mergeCell ref="A40:K40"/>
    <mergeCell ref="B56:K56"/>
    <mergeCell ref="B57:K57"/>
    <mergeCell ref="F14:H15"/>
  </mergeCells>
  <hyperlinks>
    <hyperlink ref="F2:G2" location="'Informations sur le projet'!A1" display="Informations sur le projet" xr:uid="{00000000-0004-0000-0100-000000000000}"/>
  </hyperlinks>
  <pageMargins left="0.7" right="0.7" top="0.78740157499999996" bottom="0.78740157499999996"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2:O32"/>
  <sheetViews>
    <sheetView showGridLines="0" workbookViewId="0">
      <selection activeCell="C18" sqref="C18:H18"/>
    </sheetView>
  </sheetViews>
  <sheetFormatPr baseColWidth="10" defaultRowHeight="14.4"/>
  <cols>
    <col min="2" max="2" width="14.109375" customWidth="1"/>
    <col min="5" max="5" width="12.109375" customWidth="1"/>
    <col min="9" max="9" width="6.88671875" customWidth="1"/>
    <col min="10" max="10" width="12.33203125" customWidth="1"/>
    <col min="11" max="11" width="15.6640625" customWidth="1"/>
  </cols>
  <sheetData>
    <row r="2" spans="3:8" s="1" customFormat="1" ht="33" customHeight="1" thickBot="1">
      <c r="C2" s="537" t="s">
        <v>2</v>
      </c>
      <c r="D2" s="538"/>
      <c r="F2" s="537" t="s">
        <v>435</v>
      </c>
      <c r="G2" s="538"/>
      <c r="H2" s="12"/>
    </row>
    <row r="17" spans="1:15" s="1" customFormat="1" ht="13.2"/>
    <row r="18" spans="1:15" s="1" customFormat="1" ht="23.4" customHeight="1">
      <c r="A18" s="550" t="s">
        <v>358</v>
      </c>
      <c r="B18" s="551"/>
      <c r="C18" s="547"/>
      <c r="D18" s="548"/>
      <c r="E18" s="548"/>
      <c r="F18" s="548"/>
      <c r="G18" s="548"/>
      <c r="H18" s="549"/>
      <c r="J18" s="545" t="s">
        <v>359</v>
      </c>
      <c r="K18" s="546"/>
      <c r="L18" s="542"/>
      <c r="M18" s="542"/>
      <c r="N18" s="542"/>
      <c r="O18" s="542"/>
    </row>
    <row r="19" spans="1:15" s="1" customFormat="1" ht="23.4" customHeight="1">
      <c r="A19" s="545" t="s">
        <v>360</v>
      </c>
      <c r="B19" s="546"/>
      <c r="C19" s="547"/>
      <c r="D19" s="548"/>
      <c r="E19" s="548"/>
      <c r="F19" s="548"/>
      <c r="G19" s="548"/>
      <c r="H19" s="549"/>
      <c r="J19" s="545" t="s">
        <v>361</v>
      </c>
      <c r="K19" s="546"/>
      <c r="L19" s="542"/>
      <c r="M19" s="542"/>
      <c r="N19" s="542"/>
      <c r="O19" s="542"/>
    </row>
    <row r="20" spans="1:15" s="1" customFormat="1" ht="23.4" customHeight="1">
      <c r="A20" s="545" t="s">
        <v>362</v>
      </c>
      <c r="B20" s="546"/>
      <c r="C20" s="547"/>
      <c r="D20" s="548"/>
      <c r="E20" s="548"/>
      <c r="F20" s="548"/>
      <c r="G20" s="548"/>
      <c r="H20" s="549"/>
      <c r="J20" s="545" t="s">
        <v>363</v>
      </c>
      <c r="K20" s="546"/>
      <c r="L20" s="544"/>
      <c r="M20" s="542"/>
      <c r="N20" s="542"/>
      <c r="O20" s="542"/>
    </row>
    <row r="21" spans="1:15" s="1" customFormat="1" ht="23.4" customHeight="1">
      <c r="A21" s="545" t="s">
        <v>364</v>
      </c>
      <c r="B21" s="546"/>
      <c r="C21" s="18"/>
      <c r="D21" s="547"/>
      <c r="E21" s="548"/>
      <c r="F21" s="548"/>
      <c r="G21" s="548"/>
      <c r="H21" s="549"/>
      <c r="J21" s="545" t="s">
        <v>365</v>
      </c>
      <c r="K21" s="546"/>
      <c r="L21" s="542"/>
      <c r="M21" s="542"/>
      <c r="N21" s="542"/>
      <c r="O21" s="542"/>
    </row>
    <row r="22" spans="1:15" s="1" customFormat="1" ht="23.4" customHeight="1">
      <c r="A22" s="545" t="s">
        <v>366</v>
      </c>
      <c r="B22" s="546"/>
      <c r="C22" s="547"/>
      <c r="D22" s="548"/>
      <c r="E22" s="548"/>
      <c r="F22" s="548"/>
      <c r="G22" s="548"/>
      <c r="H22" s="549"/>
    </row>
    <row r="23" spans="1:15" s="1" customFormat="1" ht="23.4" customHeight="1">
      <c r="A23" s="554"/>
      <c r="B23" s="554"/>
      <c r="C23" s="19"/>
      <c r="D23" s="19"/>
      <c r="E23" s="19"/>
      <c r="F23" s="19"/>
      <c r="G23" s="20"/>
      <c r="H23" s="20"/>
    </row>
    <row r="24" spans="1:15" s="1" customFormat="1" ht="23.4" customHeight="1">
      <c r="A24" s="550" t="s">
        <v>388</v>
      </c>
      <c r="B24" s="551"/>
      <c r="C24" s="542"/>
      <c r="D24" s="542"/>
      <c r="E24" s="542"/>
      <c r="F24" s="542"/>
      <c r="G24" s="542"/>
      <c r="H24" s="542"/>
      <c r="J24" s="545" t="s">
        <v>390</v>
      </c>
      <c r="K24" s="545"/>
      <c r="L24" s="543" t="s">
        <v>368</v>
      </c>
      <c r="M24" s="543"/>
      <c r="N24" s="543"/>
      <c r="O24" s="543"/>
    </row>
    <row r="25" spans="1:15" s="1" customFormat="1" ht="23.4" customHeight="1">
      <c r="A25" s="545" t="s">
        <v>389</v>
      </c>
      <c r="B25" s="546"/>
      <c r="C25" s="542"/>
      <c r="D25" s="542"/>
      <c r="E25" s="542"/>
      <c r="F25" s="542"/>
      <c r="G25" s="542"/>
      <c r="H25" s="542"/>
      <c r="J25" s="545" t="s">
        <v>391</v>
      </c>
      <c r="K25" s="545"/>
      <c r="L25" s="543" t="s">
        <v>380</v>
      </c>
      <c r="M25" s="543"/>
      <c r="N25" s="543"/>
      <c r="O25" s="543"/>
    </row>
    <row r="26" spans="1:15" s="1" customFormat="1" ht="23.4" customHeight="1">
      <c r="A26" s="545" t="s">
        <v>364</v>
      </c>
      <c r="B26" s="546"/>
      <c r="C26" s="405"/>
      <c r="D26" s="547"/>
      <c r="E26" s="548"/>
      <c r="F26" s="548"/>
      <c r="G26" s="548"/>
      <c r="H26" s="549"/>
      <c r="J26" s="545" t="s">
        <v>392</v>
      </c>
      <c r="K26" s="545"/>
      <c r="L26" s="543" t="s">
        <v>368</v>
      </c>
      <c r="M26" s="543"/>
      <c r="N26" s="543"/>
      <c r="O26" s="543"/>
    </row>
    <row r="27" spans="1:15" s="1" customFormat="1" ht="23.4" customHeight="1"/>
    <row r="28" spans="1:15" s="1" customFormat="1" ht="24.9" customHeight="1">
      <c r="C28" s="552" t="s">
        <v>367</v>
      </c>
      <c r="D28" s="553"/>
    </row>
    <row r="29" spans="1:15" s="1" customFormat="1" ht="24.9" customHeight="1">
      <c r="C29" s="552" t="s">
        <v>333</v>
      </c>
      <c r="D29" s="553"/>
    </row>
    <row r="30" spans="1:15" s="1" customFormat="1" ht="13.2"/>
    <row r="31" spans="1:15" s="1" customFormat="1" ht="13.2">
      <c r="B31" s="10"/>
      <c r="C31" s="10"/>
      <c r="D31" s="10"/>
      <c r="E31" s="10"/>
      <c r="F31" s="10"/>
    </row>
    <row r="32" spans="1:15" s="1" customFormat="1" ht="13.2">
      <c r="B32" s="10"/>
      <c r="C32" s="10"/>
      <c r="D32" s="10"/>
      <c r="E32" s="10"/>
      <c r="F32" s="10"/>
      <c r="K32" s="11"/>
    </row>
  </sheetData>
  <protectedRanges>
    <protectedRange password="DEBF" sqref="J19:K21" name="darf vom Benutzer nicht verändert werden_1_1"/>
  </protectedRanges>
  <mergeCells count="35">
    <mergeCell ref="C29:D29"/>
    <mergeCell ref="C25:H25"/>
    <mergeCell ref="J25:K25"/>
    <mergeCell ref="A21:B21"/>
    <mergeCell ref="D21:H21"/>
    <mergeCell ref="J21:K21"/>
    <mergeCell ref="A25:B25"/>
    <mergeCell ref="C28:D28"/>
    <mergeCell ref="A26:B26"/>
    <mergeCell ref="D26:H26"/>
    <mergeCell ref="J26:K26"/>
    <mergeCell ref="A22:B22"/>
    <mergeCell ref="C22:H22"/>
    <mergeCell ref="A23:B23"/>
    <mergeCell ref="A24:B24"/>
    <mergeCell ref="C24:H24"/>
    <mergeCell ref="A20:B20"/>
    <mergeCell ref="C20:H20"/>
    <mergeCell ref="J20:K20"/>
    <mergeCell ref="A18:B18"/>
    <mergeCell ref="C18:H18"/>
    <mergeCell ref="J18:K18"/>
    <mergeCell ref="A19:B19"/>
    <mergeCell ref="C19:H19"/>
    <mergeCell ref="J19:K19"/>
    <mergeCell ref="L21:O21"/>
    <mergeCell ref="L24:O24"/>
    <mergeCell ref="L25:O25"/>
    <mergeCell ref="L26:O26"/>
    <mergeCell ref="C2:D2"/>
    <mergeCell ref="F2:G2"/>
    <mergeCell ref="L18:O18"/>
    <mergeCell ref="L19:O19"/>
    <mergeCell ref="L20:O20"/>
    <mergeCell ref="J24:K24"/>
  </mergeCells>
  <conditionalFormatting sqref="C24:H25 C26:D26">
    <cfRule type="cellIs" dxfId="118" priority="11" operator="greaterThan">
      <formula>1</formula>
    </cfRule>
  </conditionalFormatting>
  <conditionalFormatting sqref="C28:D29">
    <cfRule type="expression" dxfId="117" priority="9">
      <formula>#REF!=0</formula>
    </cfRule>
  </conditionalFormatting>
  <conditionalFormatting sqref="C28:D29">
    <cfRule type="cellIs" dxfId="116" priority="10" operator="greaterThan">
      <formula>1</formula>
    </cfRule>
  </conditionalFormatting>
  <conditionalFormatting sqref="L26">
    <cfRule type="cellIs" dxfId="115" priority="7" operator="notEqual">
      <formula>"sélectionner"</formula>
    </cfRule>
    <cfRule type="cellIs" dxfId="114" priority="8" operator="equal">
      <formula>"sélectionner"</formula>
    </cfRule>
  </conditionalFormatting>
  <conditionalFormatting sqref="L24">
    <cfRule type="cellIs" dxfId="113" priority="4" operator="notEqual">
      <formula>"sélectionner"</formula>
    </cfRule>
    <cfRule type="cellIs" dxfId="112" priority="5" operator="equal">
      <formula>"sélectionner"</formula>
    </cfRule>
    <cfRule type="cellIs" dxfId="111" priority="6" operator="greaterThan">
      <formula>1</formula>
    </cfRule>
  </conditionalFormatting>
  <conditionalFormatting sqref="L25">
    <cfRule type="cellIs" dxfId="110" priority="2" operator="notEqual">
      <formula>"sélectionner"</formula>
    </cfRule>
    <cfRule type="cellIs" dxfId="109" priority="3" operator="equal">
      <formula>"sélectionner"</formula>
    </cfRule>
  </conditionalFormatting>
  <conditionalFormatting sqref="C18:H20 C22:H22 C21:D21 L18:L21">
    <cfRule type="cellIs" dxfId="108" priority="1" operator="greaterThan">
      <formula>1</formula>
    </cfRule>
  </conditionalFormatting>
  <hyperlinks>
    <hyperlink ref="C2:D2" location="PREFABond!A1" display="PREFABond" xr:uid="{00000000-0004-0000-0200-000000000000}"/>
    <hyperlink ref="F2:G2" location="' Faux modules &amp; feuilles'!A1" display="Faux modules &amp; feuilles" xr:uid="{00000000-0004-0000-0200-000001000000}"/>
  </hyperlinks>
  <pageMargins left="0.7" right="0.7" top="0.78740157499999996" bottom="0.78740157499999996" header="0.3" footer="0.3"/>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8" r:id="rId4" name="Option Button 6">
              <controlPr defaultSize="0" autoFill="0" autoLine="0" autoPict="0" altText="Preisanfrage">
                <anchor moveWithCells="1">
                  <from>
                    <xdr:col>2</xdr:col>
                    <xdr:colOff>0</xdr:colOff>
                    <xdr:row>27</xdr:row>
                    <xdr:rowOff>0</xdr:rowOff>
                  </from>
                  <to>
                    <xdr:col>2</xdr:col>
                    <xdr:colOff>327660</xdr:colOff>
                    <xdr:row>28</xdr:row>
                    <xdr:rowOff>0</xdr:rowOff>
                  </to>
                </anchor>
              </controlPr>
            </control>
          </mc:Choice>
        </mc:AlternateContent>
        <mc:AlternateContent xmlns:mc="http://schemas.openxmlformats.org/markup-compatibility/2006">
          <mc:Choice Requires="x14">
            <control shapeId="3079" r:id="rId5" name="Option Button 7">
              <controlPr defaultSize="0" autoFill="0" autoLine="0" autoPict="0">
                <anchor moveWithCells="1">
                  <from>
                    <xdr:col>2</xdr:col>
                    <xdr:colOff>0</xdr:colOff>
                    <xdr:row>28</xdr:row>
                    <xdr:rowOff>0</xdr:rowOff>
                  </from>
                  <to>
                    <xdr:col>2</xdr:col>
                    <xdr:colOff>312420</xdr:colOff>
                    <xdr:row>29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'Vorlagen Quellen'!$C$109:$C$112</xm:f>
          </x14:formula1>
          <xm:sqref>L25</xm:sqref>
        </x14:dataValidation>
        <x14:dataValidation type="list" allowBlank="1" showInputMessage="1" showErrorMessage="1" xr:uid="{00000000-0002-0000-0200-000001000000}">
          <x14:formula1>
            <xm:f>'Vorlagen Quellen'!$C$77:$C$89</xm:f>
          </x14:formula1>
          <xm:sqref>L24:O24</xm:sqref>
        </x14:dataValidation>
        <x14:dataValidation type="list" allowBlank="1" showInputMessage="1" showErrorMessage="1" xr:uid="{00000000-0002-0000-0200-000002000000}">
          <x14:formula1>
            <xm:f>'Vorlagen Quellen'!$C$120:$C$122</xm:f>
          </x14:formula1>
          <xm:sqref>L26:O26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CH154"/>
  <sheetViews>
    <sheetView showGridLines="0" zoomScale="90" zoomScaleNormal="90" workbookViewId="0">
      <selection activeCell="Y41" sqref="Y41"/>
    </sheetView>
  </sheetViews>
  <sheetFormatPr baseColWidth="10" defaultColWidth="11.5546875" defaultRowHeight="13.2"/>
  <cols>
    <col min="1" max="1" width="17.33203125" style="39" customWidth="1"/>
    <col min="2" max="2" width="12.44140625" style="39" customWidth="1"/>
    <col min="3" max="4" width="18.109375" style="39" customWidth="1"/>
    <col min="5" max="5" width="11.44140625" style="39" customWidth="1"/>
    <col min="6" max="6" width="17.33203125" style="39" customWidth="1"/>
    <col min="7" max="7" width="12.44140625" style="39" customWidth="1"/>
    <col min="8" max="8" width="10.5546875" style="39" customWidth="1"/>
    <col min="9" max="9" width="16.6640625" style="39" customWidth="1"/>
    <col min="10" max="10" width="14.33203125" style="39" customWidth="1"/>
    <col min="11" max="11" width="15.88671875" style="39" customWidth="1"/>
    <col min="12" max="12" width="14.5546875" style="39" customWidth="1"/>
    <col min="13" max="13" width="12.88671875" style="39" customWidth="1"/>
    <col min="14" max="14" width="13.5546875" style="39" customWidth="1"/>
    <col min="15" max="15" width="14.109375" style="39" customWidth="1"/>
    <col min="16" max="16" width="16.5546875" style="39" customWidth="1"/>
    <col min="17" max="17" width="20.109375" style="39" customWidth="1"/>
    <col min="18" max="18" width="21.6640625" style="39" customWidth="1"/>
    <col min="19" max="19" width="15.44140625" style="39" customWidth="1"/>
    <col min="20" max="22" width="16.5546875" style="39" customWidth="1"/>
    <col min="23" max="24" width="10.6640625" style="39" customWidth="1"/>
    <col min="25" max="26" width="14.33203125" style="39" customWidth="1"/>
    <col min="27" max="27" width="16.5546875" style="39" customWidth="1"/>
    <col min="28" max="28" width="11.88671875" style="39" customWidth="1"/>
    <col min="29" max="32" width="9.33203125" style="39" bestFit="1" customWidth="1"/>
    <col min="33" max="33" width="8.109375" style="39" bestFit="1" customWidth="1"/>
    <col min="34" max="38" width="8.5546875" style="39" customWidth="1"/>
    <col min="39" max="39" width="11.88671875" style="39" customWidth="1"/>
    <col min="40" max="40" width="8.5546875" style="39" customWidth="1"/>
    <col min="41" max="41" width="8.44140625" style="39" customWidth="1"/>
    <col min="42" max="48" width="8.5546875" style="39" customWidth="1"/>
    <col min="49" max="50" width="11.5546875" style="39" customWidth="1"/>
    <col min="51" max="52" width="14.33203125" style="39" customWidth="1"/>
    <col min="53" max="53" width="16.5546875" style="39" customWidth="1"/>
    <col min="54" max="54" width="11.88671875" style="39" customWidth="1"/>
    <col min="55" max="57" width="10" style="39" customWidth="1"/>
    <col min="58" max="63" width="8.5546875" style="39" customWidth="1"/>
    <col min="64" max="64" width="11.88671875" style="39" customWidth="1"/>
    <col min="65" max="65" width="8.5546875" style="39" customWidth="1"/>
    <col min="66" max="66" width="8.44140625" style="39" customWidth="1"/>
    <col min="67" max="73" width="8.5546875" style="39" customWidth="1"/>
    <col min="74" max="74" width="11.5546875" style="39" customWidth="1"/>
    <col min="75" max="75" width="11.88671875" style="39" customWidth="1"/>
    <col min="76" max="78" width="10" style="39" bestFit="1" customWidth="1"/>
    <col min="79" max="80" width="8.5546875" style="39" customWidth="1"/>
    <col min="81" max="81" width="11.88671875" style="39" customWidth="1"/>
    <col min="82" max="84" width="10" style="39" bestFit="1" customWidth="1"/>
    <col min="85" max="86" width="8.5546875" style="39" customWidth="1"/>
    <col min="87" max="16384" width="11.5546875" style="39"/>
  </cols>
  <sheetData>
    <row r="1" spans="1:86" s="1" customFormat="1" ht="3.75" customHeight="1">
      <c r="A1" s="178"/>
      <c r="B1" s="178"/>
      <c r="C1" s="178"/>
      <c r="D1" s="178"/>
      <c r="E1" s="180"/>
      <c r="F1" s="180"/>
      <c r="G1" s="180"/>
      <c r="H1" s="180"/>
      <c r="I1" s="180"/>
      <c r="J1" s="180"/>
      <c r="K1" s="180"/>
      <c r="L1" s="180"/>
      <c r="M1" s="180"/>
      <c r="N1" s="180"/>
      <c r="O1" s="180"/>
      <c r="P1" s="180"/>
      <c r="Q1" s="180"/>
      <c r="R1" s="180"/>
      <c r="S1" s="180"/>
      <c r="T1" s="180"/>
      <c r="U1" s="180"/>
      <c r="V1" s="180"/>
      <c r="W1" s="180"/>
      <c r="X1" s="180"/>
      <c r="Y1" s="180"/>
      <c r="Z1" s="180"/>
      <c r="AA1" s="180"/>
      <c r="AB1" s="178"/>
      <c r="AC1" s="178"/>
      <c r="AD1" s="178"/>
      <c r="AE1" s="178"/>
      <c r="AF1" s="178"/>
      <c r="AG1" s="178"/>
      <c r="AH1" s="178"/>
      <c r="AI1" s="178"/>
      <c r="AJ1" s="178"/>
      <c r="AK1" s="178"/>
      <c r="AL1" s="180"/>
      <c r="AM1" s="178"/>
      <c r="AN1" s="178"/>
      <c r="AO1" s="178"/>
      <c r="AP1" s="178"/>
      <c r="AQ1" s="178"/>
      <c r="AR1" s="178"/>
      <c r="AS1" s="178"/>
      <c r="AT1" s="178"/>
      <c r="AU1" s="178"/>
      <c r="AV1" s="178"/>
      <c r="AW1" s="180"/>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80"/>
      <c r="BW1" s="179"/>
      <c r="BX1" s="179"/>
      <c r="BY1" s="179"/>
      <c r="BZ1" s="179"/>
      <c r="CA1" s="179"/>
      <c r="CB1" s="179"/>
      <c r="CC1" s="179"/>
      <c r="CD1" s="179"/>
      <c r="CE1" s="179"/>
      <c r="CF1" s="179"/>
      <c r="CG1" s="179"/>
      <c r="CH1" s="179"/>
    </row>
    <row r="2" spans="1:86" s="1" customFormat="1" ht="33" customHeight="1">
      <c r="A2" s="2"/>
      <c r="B2" s="32"/>
      <c r="C2" s="97"/>
      <c r="D2" s="97"/>
      <c r="E2" s="97"/>
      <c r="F2" s="97"/>
      <c r="G2" s="4"/>
      <c r="H2" s="4"/>
      <c r="I2" s="4"/>
      <c r="J2" s="4"/>
      <c r="K2" s="4"/>
      <c r="L2" s="7"/>
      <c r="M2" s="8"/>
      <c r="Y2" s="4"/>
      <c r="Z2" s="4"/>
      <c r="AY2" s="4"/>
      <c r="AZ2" s="4"/>
    </row>
    <row r="3" spans="1:86" s="1" customFormat="1" ht="33" customHeight="1" thickBot="1">
      <c r="A3" s="2"/>
      <c r="B3" s="32"/>
      <c r="C3" s="97"/>
      <c r="D3" s="97"/>
      <c r="E3" s="97"/>
      <c r="F3" s="97"/>
      <c r="G3" s="537" t="s">
        <v>451</v>
      </c>
      <c r="H3" s="538"/>
      <c r="I3" s="4"/>
      <c r="J3" s="4"/>
      <c r="K3" s="4"/>
      <c r="L3" s="7"/>
      <c r="M3" s="8"/>
      <c r="Y3" s="4"/>
      <c r="Z3" s="4"/>
      <c r="AY3" s="4"/>
      <c r="AZ3" s="4"/>
    </row>
    <row r="4" spans="1:86" s="1" customFormat="1" ht="15" customHeight="1">
      <c r="B4" s="32"/>
      <c r="C4" s="97"/>
      <c r="D4" s="97"/>
      <c r="E4" s="97"/>
      <c r="F4" s="97"/>
      <c r="G4" s="4"/>
      <c r="H4" s="4"/>
      <c r="I4" s="4"/>
      <c r="J4" s="4"/>
      <c r="K4" s="4"/>
      <c r="L4" s="8"/>
      <c r="M4" s="8"/>
      <c r="Y4" s="4"/>
      <c r="Z4" s="4"/>
      <c r="AY4" s="4"/>
      <c r="AZ4" s="4"/>
    </row>
    <row r="5" spans="1:86" s="1" customFormat="1" ht="28.5" customHeight="1">
      <c r="B5" s="96"/>
      <c r="C5" s="98"/>
      <c r="D5" s="98"/>
      <c r="E5" s="98"/>
      <c r="F5" s="98"/>
      <c r="G5" s="6"/>
      <c r="H5" s="6"/>
      <c r="I5" s="6"/>
      <c r="J5" s="6"/>
      <c r="K5" s="6"/>
      <c r="L5" s="6"/>
      <c r="M5" s="5"/>
      <c r="Y5" s="6"/>
      <c r="Z5" s="6"/>
      <c r="AY5" s="6"/>
      <c r="AZ5" s="6"/>
    </row>
    <row r="6" spans="1:86" s="1" customFormat="1" ht="12.75" customHeight="1">
      <c r="B6" s="96"/>
      <c r="C6" s="98"/>
      <c r="D6" s="98"/>
      <c r="E6" s="98"/>
      <c r="F6" s="98"/>
      <c r="G6" s="6"/>
      <c r="H6" s="6"/>
      <c r="I6" s="6"/>
      <c r="J6" s="6"/>
      <c r="K6" s="6"/>
      <c r="L6" s="7"/>
      <c r="M6" s="8"/>
      <c r="Y6" s="6"/>
      <c r="Z6" s="6"/>
      <c r="AY6" s="6"/>
      <c r="AZ6" s="6"/>
    </row>
    <row r="7" spans="1:86" s="1" customFormat="1" ht="21" customHeight="1">
      <c r="B7" s="32"/>
      <c r="C7" s="99"/>
      <c r="D7" s="100"/>
      <c r="E7" s="100"/>
      <c r="F7" s="9"/>
      <c r="G7" s="9"/>
      <c r="H7" s="9"/>
      <c r="I7" s="9"/>
      <c r="J7" s="9"/>
      <c r="K7" s="9"/>
      <c r="L7" s="8"/>
      <c r="M7" s="8"/>
      <c r="N7" s="3"/>
      <c r="Y7" s="9"/>
      <c r="Z7" s="9"/>
      <c r="AY7" s="9"/>
      <c r="AZ7" s="9"/>
    </row>
    <row r="8" spans="1:86" s="1" customFormat="1" ht="12.75" customHeight="1">
      <c r="C8" s="9"/>
      <c r="D8" s="9"/>
      <c r="E8" s="9"/>
      <c r="F8" s="9"/>
      <c r="G8" s="9"/>
      <c r="H8" s="9"/>
      <c r="I8" s="9"/>
      <c r="J8" s="9"/>
      <c r="K8" s="9"/>
      <c r="L8" s="9"/>
      <c r="Y8" s="9"/>
      <c r="Z8" s="9"/>
      <c r="AY8" s="9"/>
      <c r="AZ8" s="9"/>
    </row>
    <row r="9" spans="1:86" s="1" customFormat="1" ht="12.75" customHeight="1">
      <c r="B9" s="22"/>
      <c r="C9" s="581"/>
      <c r="D9" s="581"/>
      <c r="E9" s="581"/>
      <c r="F9" s="581"/>
      <c r="G9" s="9"/>
      <c r="H9" s="9"/>
      <c r="I9" s="9"/>
      <c r="J9" s="9"/>
      <c r="K9" s="9"/>
      <c r="L9" s="9"/>
      <c r="Y9" s="9"/>
      <c r="Z9" s="9"/>
      <c r="AY9" s="9"/>
      <c r="AZ9" s="9"/>
    </row>
    <row r="10" spans="1:86" s="1" customFormat="1" ht="12.75" customHeight="1">
      <c r="C10" s="23"/>
      <c r="D10" s="9"/>
      <c r="E10" s="9"/>
      <c r="F10" s="9"/>
      <c r="G10" s="9"/>
      <c r="H10" s="9"/>
      <c r="I10" s="9"/>
      <c r="J10" s="9"/>
      <c r="K10" s="9"/>
      <c r="L10" s="9"/>
      <c r="Y10" s="9"/>
      <c r="Z10" s="9"/>
      <c r="AY10" s="9"/>
      <c r="AZ10" s="9"/>
    </row>
    <row r="11" spans="1:86" s="1" customFormat="1" ht="20.100000000000001" customHeight="1">
      <c r="A11" s="584"/>
      <c r="B11" s="584"/>
      <c r="C11" s="95"/>
      <c r="D11" s="95"/>
      <c r="E11" s="95"/>
      <c r="F11" s="94"/>
      <c r="G11" s="585"/>
      <c r="H11" s="585"/>
      <c r="I11" s="585"/>
      <c r="J11" s="585"/>
      <c r="K11" s="95"/>
      <c r="L11" s="122"/>
      <c r="M11" s="3"/>
      <c r="N11" s="3"/>
      <c r="Y11" s="29"/>
      <c r="Z11" s="29"/>
      <c r="AA11" s="29"/>
      <c r="AY11" s="29"/>
      <c r="AZ11" s="29"/>
      <c r="BA11" s="29"/>
    </row>
    <row r="12" spans="1:86" s="1" customFormat="1" ht="20.100000000000001" customHeight="1">
      <c r="A12" s="584"/>
      <c r="B12" s="584"/>
      <c r="C12" s="95"/>
      <c r="D12" s="95"/>
      <c r="E12" s="95"/>
      <c r="F12" s="94"/>
      <c r="G12" s="585"/>
      <c r="H12" s="585"/>
      <c r="I12" s="585"/>
      <c r="J12" s="585"/>
      <c r="K12" s="95"/>
      <c r="L12" s="9"/>
      <c r="M12" s="3"/>
      <c r="N12" s="3"/>
      <c r="Y12" s="29"/>
      <c r="Z12" s="29"/>
      <c r="AA12" s="29"/>
      <c r="AY12" s="29"/>
      <c r="AZ12" s="29"/>
      <c r="BA12" s="29"/>
    </row>
    <row r="13" spans="1:86" s="1" customFormat="1" ht="20.100000000000001" customHeight="1">
      <c r="A13" s="523"/>
      <c r="B13" s="523"/>
      <c r="C13" s="523"/>
      <c r="D13" s="523"/>
      <c r="E13" s="523"/>
      <c r="F13" s="94"/>
      <c r="G13" s="522"/>
      <c r="H13" s="522"/>
      <c r="I13" s="522"/>
      <c r="J13" s="522"/>
      <c r="K13" s="523"/>
      <c r="L13" s="9"/>
      <c r="M13" s="3"/>
      <c r="N13" s="3"/>
      <c r="Y13" s="29"/>
      <c r="Z13" s="29"/>
      <c r="AA13" s="29"/>
      <c r="AY13" s="29"/>
      <c r="AZ13" s="29"/>
      <c r="BA13" s="29"/>
    </row>
    <row r="14" spans="1:86" s="1" customFormat="1" ht="20.100000000000001" customHeight="1">
      <c r="A14" s="523"/>
      <c r="B14" s="523"/>
      <c r="C14" s="523"/>
      <c r="D14" s="523"/>
      <c r="E14" s="523"/>
      <c r="F14" s="94"/>
      <c r="G14" s="522"/>
      <c r="H14" s="522"/>
      <c r="I14" s="522"/>
      <c r="J14" s="522"/>
      <c r="K14" s="523"/>
      <c r="L14" s="9"/>
      <c r="M14" s="3"/>
      <c r="N14" s="3"/>
      <c r="Y14" s="29"/>
      <c r="Z14" s="29"/>
      <c r="AA14" s="29"/>
      <c r="AY14" s="29"/>
      <c r="AZ14" s="29"/>
      <c r="BA14" s="29"/>
    </row>
    <row r="15" spans="1:86" s="1" customFormat="1" ht="20.100000000000001" customHeight="1">
      <c r="A15" s="584"/>
      <c r="B15" s="584"/>
      <c r="C15" s="95"/>
      <c r="D15" s="95"/>
      <c r="E15" s="95"/>
      <c r="F15" s="94"/>
      <c r="G15" s="585"/>
      <c r="H15" s="585"/>
      <c r="I15" s="585"/>
      <c r="J15" s="585"/>
      <c r="K15" s="95"/>
      <c r="L15" s="9"/>
      <c r="M15" s="3"/>
      <c r="N15" s="3"/>
      <c r="Y15" s="29"/>
      <c r="Z15" s="29"/>
      <c r="AA15" s="29"/>
      <c r="AY15" s="29"/>
      <c r="AZ15" s="29"/>
      <c r="BA15" s="29"/>
    </row>
    <row r="16" spans="1:86" s="1" customFormat="1" ht="20.100000000000001" customHeight="1">
      <c r="A16" s="95"/>
      <c r="B16" s="95"/>
      <c r="C16" s="95"/>
      <c r="D16" s="95"/>
      <c r="E16" s="95"/>
      <c r="F16" s="94"/>
      <c r="G16" s="31"/>
      <c r="H16" s="31"/>
      <c r="I16" s="31"/>
      <c r="J16" s="31"/>
      <c r="K16" s="95"/>
      <c r="L16" s="9"/>
      <c r="M16" s="3"/>
      <c r="N16" s="3"/>
      <c r="Y16" s="29"/>
      <c r="Z16" s="29"/>
      <c r="AA16" s="29"/>
      <c r="AY16" s="29"/>
      <c r="AZ16" s="29"/>
      <c r="BA16" s="29"/>
    </row>
    <row r="17" spans="1:53" s="1" customFormat="1" ht="20.100000000000001" customHeight="1">
      <c r="A17" s="587" t="s">
        <v>358</v>
      </c>
      <c r="B17" s="587"/>
      <c r="C17" s="557">
        <f>'Informations sur le projet'!C18</f>
        <v>0</v>
      </c>
      <c r="D17" s="616"/>
      <c r="E17" s="616"/>
      <c r="F17" s="616"/>
      <c r="G17" s="616"/>
      <c r="H17" s="616"/>
      <c r="I17" s="31"/>
      <c r="J17" s="587" t="s">
        <v>358</v>
      </c>
      <c r="K17" s="587"/>
      <c r="L17" s="617">
        <f>C17</f>
        <v>0</v>
      </c>
      <c r="M17" s="617"/>
      <c r="N17" s="617"/>
      <c r="O17" s="617"/>
      <c r="P17" s="617"/>
      <c r="Q17" s="144"/>
      <c r="R17" s="144"/>
      <c r="Y17" s="29"/>
      <c r="Z17" s="29"/>
      <c r="AA17" s="29"/>
      <c r="AY17" s="29"/>
      <c r="AZ17" s="29"/>
      <c r="BA17" s="29"/>
    </row>
    <row r="18" spans="1:53" s="1" customFormat="1" ht="20.100000000000001" customHeight="1">
      <c r="A18" s="586" t="s">
        <v>360</v>
      </c>
      <c r="B18" s="586"/>
      <c r="C18" s="557">
        <f>'Informations sur le projet'!C19</f>
        <v>0</v>
      </c>
      <c r="D18" s="558"/>
      <c r="E18" s="558"/>
      <c r="F18" s="558"/>
      <c r="G18" s="558"/>
      <c r="H18" s="558"/>
      <c r="I18" s="112"/>
      <c r="J18" s="587" t="s">
        <v>388</v>
      </c>
      <c r="K18" s="587"/>
      <c r="L18" s="618">
        <f>'Informations sur le projet'!C24</f>
        <v>0</v>
      </c>
      <c r="M18" s="618"/>
      <c r="N18" s="618"/>
      <c r="O18" s="618"/>
      <c r="P18" s="618"/>
      <c r="Q18" s="144"/>
      <c r="R18" s="144"/>
      <c r="Y18" s="29"/>
      <c r="Z18" s="29"/>
      <c r="AA18" s="29"/>
      <c r="AY18" s="29"/>
      <c r="AZ18" s="29"/>
      <c r="BA18" s="29"/>
    </row>
    <row r="19" spans="1:53" s="1" customFormat="1" ht="20.100000000000001" customHeight="1">
      <c r="A19" s="586" t="s">
        <v>362</v>
      </c>
      <c r="B19" s="586"/>
      <c r="C19" s="557">
        <f>'Informations sur le projet'!C20</f>
        <v>0</v>
      </c>
      <c r="D19" s="558"/>
      <c r="E19" s="558"/>
      <c r="F19" s="558"/>
      <c r="G19" s="558"/>
      <c r="H19" s="558"/>
      <c r="I19" s="112"/>
      <c r="J19" s="586" t="s">
        <v>389</v>
      </c>
      <c r="K19" s="586"/>
      <c r="L19" s="619">
        <f>'Informations sur le projet'!C25</f>
        <v>0</v>
      </c>
      <c r="M19" s="620"/>
      <c r="N19" s="620"/>
      <c r="O19" s="620"/>
      <c r="P19" s="620"/>
      <c r="Q19" s="144"/>
      <c r="R19" s="144"/>
      <c r="Y19" s="29"/>
      <c r="Z19" s="29"/>
      <c r="AA19" s="29"/>
      <c r="AY19" s="29"/>
      <c r="AZ19" s="29"/>
      <c r="BA19" s="29"/>
    </row>
    <row r="20" spans="1:53" s="1" customFormat="1" ht="20.100000000000001" customHeight="1">
      <c r="A20" s="586" t="s">
        <v>364</v>
      </c>
      <c r="B20" s="586"/>
      <c r="C20" s="121">
        <f>'Informations sur le projet'!C21</f>
        <v>0</v>
      </c>
      <c r="D20" s="557">
        <f>'Informations sur le projet'!D21</f>
        <v>0</v>
      </c>
      <c r="E20" s="558"/>
      <c r="F20" s="558"/>
      <c r="G20" s="558"/>
      <c r="H20" s="558"/>
      <c r="I20" s="112"/>
      <c r="J20" s="586" t="s">
        <v>364</v>
      </c>
      <c r="K20" s="586"/>
      <c r="L20" s="119">
        <f>'Informations sur le projet'!C26</f>
        <v>0</v>
      </c>
      <c r="M20" s="614">
        <f>'Informations sur le projet'!D26</f>
        <v>0</v>
      </c>
      <c r="N20" s="615"/>
      <c r="O20" s="615"/>
      <c r="P20" s="615"/>
      <c r="Q20" s="115"/>
      <c r="R20" s="115"/>
      <c r="Y20" s="29"/>
      <c r="Z20" s="29"/>
      <c r="AA20" s="29"/>
      <c r="AY20" s="29"/>
      <c r="AZ20" s="29"/>
      <c r="BA20" s="29"/>
    </row>
    <row r="21" spans="1:53" s="1" customFormat="1" ht="20.100000000000001" customHeight="1">
      <c r="A21" s="586" t="s">
        <v>366</v>
      </c>
      <c r="B21" s="586"/>
      <c r="C21" s="557">
        <f>'Informations sur le projet'!C22</f>
        <v>0</v>
      </c>
      <c r="D21" s="558"/>
      <c r="E21" s="558"/>
      <c r="F21" s="558"/>
      <c r="G21" s="558"/>
      <c r="H21" s="558"/>
      <c r="I21" s="31"/>
      <c r="J21" s="31"/>
      <c r="K21" s="95"/>
      <c r="L21" s="9"/>
      <c r="M21" s="3"/>
      <c r="N21" s="3"/>
      <c r="Y21" s="29"/>
      <c r="Z21" s="29"/>
      <c r="AA21" s="29"/>
      <c r="AY21" s="29"/>
      <c r="AZ21" s="29"/>
      <c r="BA21" s="29"/>
    </row>
    <row r="22" spans="1:53" s="1" customFormat="1" ht="20.100000000000001" customHeight="1">
      <c r="A22" s="584"/>
      <c r="B22" s="584"/>
      <c r="C22" s="95"/>
      <c r="D22" s="95"/>
      <c r="E22" s="95"/>
      <c r="F22" s="94"/>
      <c r="G22" s="585"/>
      <c r="H22" s="585"/>
      <c r="I22" s="585"/>
      <c r="J22" s="585"/>
      <c r="K22" s="95"/>
      <c r="L22" s="9"/>
      <c r="M22" s="3"/>
      <c r="N22" s="3"/>
      <c r="Y22" s="29"/>
      <c r="Z22" s="29"/>
      <c r="AA22" s="29"/>
      <c r="AY22" s="29"/>
      <c r="AZ22" s="29"/>
      <c r="BA22" s="29"/>
    </row>
    <row r="23" spans="1:53" s="1" customFormat="1" ht="20.100000000000001" customHeight="1">
      <c r="A23" s="584"/>
      <c r="B23" s="584"/>
      <c r="C23" s="95"/>
      <c r="D23" s="95"/>
      <c r="E23" s="95"/>
      <c r="F23" s="94"/>
      <c r="G23" s="585"/>
      <c r="H23" s="585"/>
      <c r="I23" s="585"/>
      <c r="J23" s="585"/>
      <c r="K23" s="95"/>
      <c r="L23" s="9"/>
      <c r="M23" s="3"/>
      <c r="N23" s="3"/>
      <c r="Y23" s="29"/>
      <c r="Z23" s="29"/>
      <c r="AA23" s="29"/>
      <c r="AY23" s="29"/>
      <c r="AZ23" s="29"/>
      <c r="BA23" s="29"/>
    </row>
    <row r="24" spans="1:53" s="1" customFormat="1" ht="20.100000000000001" customHeight="1">
      <c r="A24" s="584"/>
      <c r="B24" s="584"/>
      <c r="C24" s="95"/>
      <c r="D24" s="95"/>
      <c r="E24" s="95"/>
      <c r="F24" s="94"/>
      <c r="G24" s="585"/>
      <c r="H24" s="585"/>
      <c r="I24" s="585"/>
      <c r="J24" s="585"/>
      <c r="K24" s="95"/>
      <c r="L24" s="9"/>
      <c r="M24" s="3"/>
      <c r="N24" s="3"/>
      <c r="Y24" s="29"/>
      <c r="Z24" s="29"/>
      <c r="AA24" s="29"/>
      <c r="AY24" s="29"/>
      <c r="AZ24" s="29"/>
      <c r="BA24" s="29"/>
    </row>
    <row r="25" spans="1:53" s="1" customFormat="1" ht="24" customHeight="1">
      <c r="A25" s="24"/>
      <c r="B25" s="582"/>
      <c r="C25" s="583"/>
      <c r="D25" s="583"/>
      <c r="E25" s="583"/>
      <c r="F25" s="583"/>
      <c r="G25" s="583"/>
      <c r="H25" s="583"/>
      <c r="I25" s="583"/>
      <c r="J25" s="583"/>
      <c r="K25" s="9"/>
      <c r="L25" s="9"/>
      <c r="M25" s="3"/>
      <c r="N25" s="3"/>
    </row>
    <row r="26" spans="1:53" s="1" customFormat="1" ht="9" customHeight="1" thickBot="1">
      <c r="A26" s="24"/>
      <c r="B26" s="25"/>
      <c r="C26" s="26"/>
      <c r="D26" s="26"/>
      <c r="E26" s="26"/>
      <c r="F26" s="26"/>
      <c r="G26" s="26"/>
      <c r="H26" s="26"/>
      <c r="I26" s="26"/>
      <c r="J26" s="26"/>
      <c r="K26" s="9"/>
      <c r="L26" s="9"/>
      <c r="M26" s="3"/>
      <c r="N26" s="3"/>
      <c r="Y26" s="26"/>
      <c r="Z26" s="26"/>
      <c r="AY26" s="26"/>
      <c r="AZ26" s="26"/>
    </row>
    <row r="27" spans="1:53" s="1" customFormat="1" ht="24" customHeight="1" thickBot="1">
      <c r="A27" s="594" t="s">
        <v>428</v>
      </c>
      <c r="B27" s="595"/>
      <c r="C27" s="595"/>
      <c r="D27" s="595"/>
      <c r="E27" s="595"/>
      <c r="F27" s="595"/>
      <c r="G27" s="595"/>
      <c r="H27" s="595"/>
      <c r="I27" s="595"/>
      <c r="J27" s="595"/>
      <c r="K27" s="596"/>
      <c r="L27" s="9"/>
      <c r="M27" s="3"/>
      <c r="N27" s="3"/>
    </row>
    <row r="28" spans="1:53" s="1" customFormat="1" ht="24" customHeight="1" thickBot="1">
      <c r="A28" s="598" t="s">
        <v>429</v>
      </c>
      <c r="B28" s="599"/>
      <c r="C28" s="599"/>
      <c r="D28" s="599"/>
      <c r="E28" s="599"/>
      <c r="F28" s="599"/>
      <c r="G28" s="599"/>
      <c r="H28" s="599"/>
      <c r="I28" s="599"/>
      <c r="J28" s="599"/>
      <c r="K28" s="600"/>
      <c r="L28" s="145" t="s">
        <v>427</v>
      </c>
      <c r="M28" s="3"/>
      <c r="N28" s="3"/>
    </row>
    <row r="29" spans="1:53" s="1" customFormat="1" ht="20.100000000000001" customHeight="1">
      <c r="A29" s="591" t="s">
        <v>430</v>
      </c>
      <c r="B29" s="592"/>
      <c r="C29" s="426" t="s">
        <v>431</v>
      </c>
      <c r="D29" s="426" t="s">
        <v>432</v>
      </c>
      <c r="E29" s="426" t="s">
        <v>409</v>
      </c>
      <c r="F29" s="426" t="s">
        <v>20</v>
      </c>
      <c r="G29" s="593" t="s">
        <v>433</v>
      </c>
      <c r="H29" s="593"/>
      <c r="I29" s="592" t="s">
        <v>434</v>
      </c>
      <c r="J29" s="592"/>
      <c r="K29" s="597"/>
      <c r="L29" s="9"/>
      <c r="M29" s="3"/>
      <c r="N29" s="3"/>
    </row>
    <row r="30" spans="1:53" s="1" customFormat="1" ht="20.100000000000001" customHeight="1">
      <c r="A30" s="588" t="s">
        <v>380</v>
      </c>
      <c r="B30" s="589"/>
      <c r="C30" s="27">
        <v>4010</v>
      </c>
      <c r="D30" s="27">
        <v>1535</v>
      </c>
      <c r="E30" s="27">
        <v>0</v>
      </c>
      <c r="F30" s="28">
        <f>ROUND(L30,3)*E30</f>
        <v>0</v>
      </c>
      <c r="G30" s="590" t="s">
        <v>368</v>
      </c>
      <c r="H30" s="590"/>
      <c r="I30" s="555"/>
      <c r="J30" s="555"/>
      <c r="K30" s="556"/>
      <c r="L30" s="116">
        <f t="shared" ref="L30:L39" si="0">C30*D30/1000000</f>
        <v>6.1553500000000003</v>
      </c>
      <c r="M30" s="3"/>
      <c r="N30" s="3"/>
      <c r="Y30" s="29"/>
      <c r="Z30" s="29"/>
      <c r="AA30" s="29"/>
      <c r="AY30" s="29"/>
      <c r="AZ30" s="29"/>
      <c r="BA30" s="29"/>
    </row>
    <row r="31" spans="1:53" s="1" customFormat="1" ht="20.100000000000001" customHeight="1">
      <c r="A31" s="588" t="s">
        <v>380</v>
      </c>
      <c r="B31" s="589"/>
      <c r="C31" s="27">
        <v>4010</v>
      </c>
      <c r="D31" s="27">
        <v>1535</v>
      </c>
      <c r="E31" s="27">
        <v>0</v>
      </c>
      <c r="F31" s="211">
        <f t="shared" ref="F31:F39" si="1">ROUND(L31,3)*E31</f>
        <v>0</v>
      </c>
      <c r="G31" s="590" t="s">
        <v>368</v>
      </c>
      <c r="H31" s="590"/>
      <c r="I31" s="555"/>
      <c r="J31" s="555"/>
      <c r="K31" s="556"/>
      <c r="L31" s="116">
        <f t="shared" si="0"/>
        <v>6.1553500000000003</v>
      </c>
      <c r="M31" s="30"/>
      <c r="N31" s="3"/>
      <c r="P31" s="11"/>
      <c r="Q31" s="11"/>
      <c r="R31" s="11"/>
      <c r="Y31" s="29"/>
      <c r="Z31" s="29"/>
      <c r="AA31" s="29"/>
      <c r="AY31" s="29"/>
      <c r="AZ31" s="29"/>
      <c r="BA31" s="29"/>
    </row>
    <row r="32" spans="1:53" s="1" customFormat="1" ht="20.100000000000001" customHeight="1">
      <c r="A32" s="588" t="s">
        <v>380</v>
      </c>
      <c r="B32" s="589"/>
      <c r="C32" s="27">
        <v>4010</v>
      </c>
      <c r="D32" s="27">
        <v>1535</v>
      </c>
      <c r="E32" s="27">
        <v>0</v>
      </c>
      <c r="F32" s="211">
        <f t="shared" si="1"/>
        <v>0</v>
      </c>
      <c r="G32" s="590" t="s">
        <v>368</v>
      </c>
      <c r="H32" s="590"/>
      <c r="I32" s="555"/>
      <c r="J32" s="555"/>
      <c r="K32" s="556"/>
      <c r="L32" s="116">
        <f t="shared" si="0"/>
        <v>6.1553500000000003</v>
      </c>
      <c r="M32" s="3"/>
      <c r="N32" s="3"/>
      <c r="Y32" s="29"/>
      <c r="Z32" s="29"/>
      <c r="AA32" s="29"/>
      <c r="AY32" s="29"/>
      <c r="AZ32" s="29"/>
      <c r="BA32" s="29"/>
    </row>
    <row r="33" spans="1:86" s="1" customFormat="1" ht="20.100000000000001" customHeight="1">
      <c r="A33" s="588" t="s">
        <v>380</v>
      </c>
      <c r="B33" s="589"/>
      <c r="C33" s="27">
        <v>4010</v>
      </c>
      <c r="D33" s="27">
        <v>1535</v>
      </c>
      <c r="E33" s="27">
        <v>0</v>
      </c>
      <c r="F33" s="211">
        <f t="shared" si="1"/>
        <v>0</v>
      </c>
      <c r="G33" s="590" t="s">
        <v>368</v>
      </c>
      <c r="H33" s="590"/>
      <c r="I33" s="555"/>
      <c r="J33" s="555"/>
      <c r="K33" s="556"/>
      <c r="L33" s="116">
        <f t="shared" si="0"/>
        <v>6.1553500000000003</v>
      </c>
      <c r="M33" s="3"/>
      <c r="N33" s="3"/>
      <c r="Y33" s="29"/>
      <c r="Z33" s="29"/>
      <c r="AA33" s="29"/>
      <c r="AY33" s="29"/>
      <c r="AZ33" s="29"/>
      <c r="BA33" s="29"/>
    </row>
    <row r="34" spans="1:86" s="1" customFormat="1" ht="20.100000000000001" customHeight="1">
      <c r="A34" s="588" t="s">
        <v>380</v>
      </c>
      <c r="B34" s="589"/>
      <c r="C34" s="27">
        <v>4010</v>
      </c>
      <c r="D34" s="27">
        <v>1535</v>
      </c>
      <c r="E34" s="27">
        <v>0</v>
      </c>
      <c r="F34" s="211">
        <f t="shared" si="1"/>
        <v>0</v>
      </c>
      <c r="G34" s="590" t="s">
        <v>368</v>
      </c>
      <c r="H34" s="590"/>
      <c r="I34" s="555"/>
      <c r="J34" s="555"/>
      <c r="K34" s="556"/>
      <c r="L34" s="116">
        <f t="shared" si="0"/>
        <v>6.1553500000000003</v>
      </c>
      <c r="M34" s="3"/>
      <c r="N34" s="3"/>
      <c r="W34" s="10"/>
      <c r="X34" s="10"/>
      <c r="Y34" s="29"/>
      <c r="Z34" s="29"/>
      <c r="AA34" s="29"/>
      <c r="AY34" s="29"/>
      <c r="AZ34" s="29"/>
      <c r="BA34" s="29"/>
    </row>
    <row r="35" spans="1:86" s="1" customFormat="1" ht="20.100000000000001" customHeight="1">
      <c r="A35" s="588" t="s">
        <v>380</v>
      </c>
      <c r="B35" s="589"/>
      <c r="C35" s="27">
        <v>4010</v>
      </c>
      <c r="D35" s="27">
        <v>1535</v>
      </c>
      <c r="E35" s="27">
        <v>0</v>
      </c>
      <c r="F35" s="211">
        <f t="shared" si="1"/>
        <v>0</v>
      </c>
      <c r="G35" s="590" t="s">
        <v>368</v>
      </c>
      <c r="H35" s="590"/>
      <c r="I35" s="555"/>
      <c r="J35" s="555"/>
      <c r="K35" s="556"/>
      <c r="L35" s="116">
        <f t="shared" si="0"/>
        <v>6.1553500000000003</v>
      </c>
      <c r="M35" s="3"/>
      <c r="N35" s="3"/>
      <c r="W35" s="10"/>
      <c r="X35" s="10"/>
      <c r="Y35" s="29"/>
      <c r="Z35" s="29"/>
      <c r="AA35" s="29"/>
      <c r="AY35" s="29"/>
      <c r="AZ35" s="29"/>
      <c r="BA35" s="29"/>
    </row>
    <row r="36" spans="1:86" s="1" customFormat="1" ht="20.100000000000001" customHeight="1">
      <c r="A36" s="588" t="s">
        <v>380</v>
      </c>
      <c r="B36" s="589"/>
      <c r="C36" s="27">
        <v>4010</v>
      </c>
      <c r="D36" s="27">
        <v>1535</v>
      </c>
      <c r="E36" s="27">
        <v>0</v>
      </c>
      <c r="F36" s="211">
        <f t="shared" si="1"/>
        <v>0</v>
      </c>
      <c r="G36" s="590" t="s">
        <v>368</v>
      </c>
      <c r="H36" s="590"/>
      <c r="I36" s="555"/>
      <c r="J36" s="555"/>
      <c r="K36" s="556"/>
      <c r="L36" s="116">
        <f t="shared" si="0"/>
        <v>6.1553500000000003</v>
      </c>
      <c r="M36" s="3"/>
      <c r="N36" s="3"/>
      <c r="W36" s="10"/>
      <c r="X36" s="10"/>
      <c r="Y36" s="29"/>
      <c r="Z36" s="29"/>
      <c r="AA36" s="29"/>
      <c r="AY36" s="29"/>
      <c r="AZ36" s="29"/>
      <c r="BA36" s="29"/>
    </row>
    <row r="37" spans="1:86" s="1" customFormat="1" ht="20.100000000000001" customHeight="1">
      <c r="A37" s="588" t="s">
        <v>380</v>
      </c>
      <c r="B37" s="589"/>
      <c r="C37" s="27">
        <v>4010</v>
      </c>
      <c r="D37" s="27">
        <v>1535</v>
      </c>
      <c r="E37" s="27">
        <v>0</v>
      </c>
      <c r="F37" s="211">
        <f t="shared" si="1"/>
        <v>0</v>
      </c>
      <c r="G37" s="590" t="s">
        <v>368</v>
      </c>
      <c r="H37" s="590"/>
      <c r="I37" s="555"/>
      <c r="J37" s="555"/>
      <c r="K37" s="556"/>
      <c r="L37" s="116">
        <f t="shared" si="0"/>
        <v>6.1553500000000003</v>
      </c>
      <c r="M37" s="3"/>
      <c r="N37" s="3"/>
      <c r="W37" s="10"/>
      <c r="X37" s="10"/>
      <c r="Y37" s="29"/>
      <c r="Z37" s="29"/>
      <c r="AA37" s="29"/>
      <c r="AY37" s="29"/>
      <c r="AZ37" s="29"/>
      <c r="BA37" s="29"/>
    </row>
    <row r="38" spans="1:86" s="1" customFormat="1" ht="20.100000000000001" customHeight="1">
      <c r="A38" s="588" t="s">
        <v>380</v>
      </c>
      <c r="B38" s="589"/>
      <c r="C38" s="27">
        <v>4010</v>
      </c>
      <c r="D38" s="27">
        <v>1535</v>
      </c>
      <c r="E38" s="27">
        <v>0</v>
      </c>
      <c r="F38" s="211">
        <f t="shared" si="1"/>
        <v>0</v>
      </c>
      <c r="G38" s="590" t="s">
        <v>368</v>
      </c>
      <c r="H38" s="590"/>
      <c r="I38" s="555"/>
      <c r="J38" s="555"/>
      <c r="K38" s="556"/>
      <c r="L38" s="116">
        <f t="shared" si="0"/>
        <v>6.1553500000000003</v>
      </c>
      <c r="M38" s="3"/>
      <c r="N38" s="3"/>
      <c r="W38" s="10"/>
      <c r="X38" s="10"/>
      <c r="Y38" s="29"/>
      <c r="Z38" s="29"/>
      <c r="AA38" s="29"/>
      <c r="AY38" s="29"/>
      <c r="AZ38" s="29"/>
      <c r="BA38" s="29"/>
    </row>
    <row r="39" spans="1:86" s="1" customFormat="1" ht="20.100000000000001" customHeight="1">
      <c r="A39" s="588" t="s">
        <v>380</v>
      </c>
      <c r="B39" s="589"/>
      <c r="C39" s="27">
        <v>4010</v>
      </c>
      <c r="D39" s="27">
        <v>1535</v>
      </c>
      <c r="E39" s="27">
        <v>0</v>
      </c>
      <c r="F39" s="211">
        <f t="shared" si="1"/>
        <v>0</v>
      </c>
      <c r="G39" s="590" t="s">
        <v>368</v>
      </c>
      <c r="H39" s="590"/>
      <c r="I39" s="555"/>
      <c r="J39" s="555"/>
      <c r="K39" s="556"/>
      <c r="L39" s="116">
        <f t="shared" si="0"/>
        <v>6.1553500000000003</v>
      </c>
      <c r="M39" s="3"/>
      <c r="N39" s="3"/>
      <c r="W39" s="10"/>
      <c r="X39" s="10"/>
      <c r="Y39" s="29"/>
      <c r="Z39" s="29"/>
      <c r="AA39" s="29"/>
      <c r="AY39" s="29"/>
      <c r="AZ39" s="29"/>
      <c r="BA39" s="29"/>
    </row>
    <row r="40" spans="1:86" s="1" customFormat="1" ht="24" customHeight="1" thickBot="1">
      <c r="A40" s="602" t="s">
        <v>21</v>
      </c>
      <c r="B40" s="603"/>
      <c r="C40" s="149"/>
      <c r="D40" s="150"/>
      <c r="E40" s="151"/>
      <c r="F40" s="152">
        <f>SUM(F30:F39)</f>
        <v>0</v>
      </c>
      <c r="G40" s="607"/>
      <c r="H40" s="608"/>
      <c r="I40" s="153"/>
      <c r="J40" s="153"/>
      <c r="K40" s="154"/>
      <c r="L40" s="9"/>
      <c r="M40" s="3"/>
      <c r="N40" s="3"/>
      <c r="Y40" s="31"/>
      <c r="Z40" s="31"/>
      <c r="AA40" s="29"/>
      <c r="AY40" s="31"/>
      <c r="AZ40" s="31"/>
      <c r="BA40" s="29"/>
    </row>
    <row r="41" spans="1:86" s="1" customFormat="1" ht="33" customHeight="1" thickBot="1">
      <c r="A41" s="10"/>
      <c r="B41" s="32"/>
      <c r="C41" s="33"/>
      <c r="D41" s="34"/>
      <c r="E41" s="9"/>
      <c r="F41" s="9"/>
      <c r="G41" s="9"/>
      <c r="H41" s="9"/>
      <c r="I41" s="9"/>
      <c r="J41" s="9"/>
      <c r="K41" s="9"/>
      <c r="L41" s="9"/>
      <c r="M41" s="3"/>
      <c r="N41" s="3"/>
      <c r="Y41" s="9"/>
      <c r="Z41" s="9"/>
      <c r="AA41" s="29"/>
      <c r="AY41" s="9"/>
      <c r="AZ41" s="9"/>
      <c r="BA41" s="29"/>
    </row>
    <row r="42" spans="1:86" s="1" customFormat="1" ht="24" customHeight="1" thickBot="1">
      <c r="A42" s="604" t="s">
        <v>399</v>
      </c>
      <c r="B42" s="605"/>
      <c r="C42" s="605"/>
      <c r="D42" s="605"/>
      <c r="E42" s="605"/>
      <c r="F42" s="605"/>
      <c r="G42" s="605"/>
      <c r="H42" s="605"/>
      <c r="I42" s="605"/>
      <c r="J42" s="606"/>
      <c r="K42" s="155"/>
      <c r="L42" s="9"/>
      <c r="M42" s="3"/>
      <c r="N42" s="3"/>
      <c r="Y42" s="29"/>
      <c r="Z42" s="29"/>
      <c r="AA42" s="29"/>
      <c r="AY42" s="29"/>
      <c r="AZ42" s="29"/>
      <c r="BA42" s="29"/>
    </row>
    <row r="43" spans="1:86" s="1" customFormat="1" ht="24" customHeight="1">
      <c r="A43" s="601" t="s">
        <v>400</v>
      </c>
      <c r="B43" s="568"/>
      <c r="C43" s="568"/>
      <c r="D43" s="568" t="s">
        <v>401</v>
      </c>
      <c r="E43" s="568"/>
      <c r="F43" s="568" t="s">
        <v>402</v>
      </c>
      <c r="G43" s="568"/>
      <c r="H43" s="568" t="s">
        <v>403</v>
      </c>
      <c r="I43" s="568"/>
      <c r="J43" s="568" t="s">
        <v>404</v>
      </c>
      <c r="K43" s="570"/>
      <c r="L43" s="9"/>
      <c r="M43" s="3"/>
      <c r="N43" s="3"/>
    </row>
    <row r="44" spans="1:86" s="1" customFormat="1" ht="24" hidden="1" customHeight="1">
      <c r="A44" s="148"/>
      <c r="B44" s="146"/>
      <c r="C44" s="35"/>
      <c r="D44" s="146"/>
      <c r="E44" s="35"/>
      <c r="F44" s="87"/>
      <c r="G44" s="87"/>
      <c r="H44" s="35"/>
      <c r="I44" s="146"/>
      <c r="J44" s="35"/>
      <c r="K44" s="147"/>
      <c r="L44" s="9"/>
      <c r="M44" s="3"/>
      <c r="N44" s="3"/>
      <c r="Y44" s="38"/>
      <c r="Z44" s="38"/>
      <c r="AY44" s="38"/>
      <c r="AZ44" s="38"/>
    </row>
    <row r="45" spans="1:86" s="1" customFormat="1" ht="24" customHeight="1" thickBot="1">
      <c r="A45" s="609">
        <f>I154</f>
        <v>0</v>
      </c>
      <c r="B45" s="569"/>
      <c r="C45" s="569"/>
      <c r="D45" s="569">
        <f>N154</f>
        <v>0</v>
      </c>
      <c r="E45" s="569"/>
      <c r="F45" s="569">
        <f>P154</f>
        <v>0</v>
      </c>
      <c r="G45" s="569"/>
      <c r="H45" s="569">
        <f>H154</f>
        <v>0</v>
      </c>
      <c r="I45" s="569"/>
      <c r="J45" s="569" t="e">
        <f>#REF!</f>
        <v>#REF!</v>
      </c>
      <c r="K45" s="571"/>
      <c r="L45" s="9"/>
      <c r="M45" s="3"/>
      <c r="N45" s="3"/>
    </row>
    <row r="46" spans="1:86" s="1" customFormat="1" ht="17.25" customHeight="1">
      <c r="C46" s="9"/>
      <c r="D46" s="9"/>
      <c r="E46" s="9"/>
      <c r="F46" s="9"/>
      <c r="G46" s="9"/>
      <c r="H46" s="9"/>
      <c r="I46" s="9"/>
      <c r="J46" s="9"/>
      <c r="K46" s="9"/>
      <c r="L46" s="9"/>
      <c r="Y46" s="9"/>
      <c r="Z46" s="9"/>
      <c r="AY46" s="9"/>
      <c r="AZ46" s="9"/>
    </row>
    <row r="47" spans="1:86" ht="13.8" thickBot="1">
      <c r="Y47" s="40"/>
      <c r="Z47" s="40"/>
      <c r="AY47" s="40"/>
      <c r="AZ47" s="40"/>
    </row>
    <row r="48" spans="1:86" s="45" customFormat="1" ht="27.6" customHeight="1" thickBot="1">
      <c r="A48" s="610" t="s">
        <v>452</v>
      </c>
      <c r="B48" s="611"/>
      <c r="C48" s="611"/>
      <c r="D48" s="612"/>
      <c r="E48" s="41"/>
      <c r="F48" s="42" t="s">
        <v>390</v>
      </c>
      <c r="G48" s="613" t="str">
        <f>'Informations sur le projet'!L24</f>
        <v>Sélectionner</v>
      </c>
      <c r="H48" s="613"/>
      <c r="I48" s="613"/>
      <c r="J48" s="41" t="s">
        <v>453</v>
      </c>
      <c r="K48" s="41"/>
      <c r="L48" s="41"/>
      <c r="M48" s="41"/>
      <c r="N48" s="41"/>
      <c r="O48" s="41"/>
      <c r="P48" s="43"/>
      <c r="Q48" s="44"/>
      <c r="R48" s="44"/>
      <c r="S48" s="44"/>
      <c r="Y48" s="46"/>
      <c r="Z48" s="47"/>
      <c r="AA48" s="48"/>
      <c r="AB48" s="572" t="s">
        <v>438</v>
      </c>
      <c r="AC48" s="572"/>
      <c r="AD48" s="572"/>
      <c r="AE48" s="572"/>
      <c r="AF48" s="572"/>
      <c r="AG48" s="572"/>
      <c r="AH48" s="572"/>
      <c r="AI48" s="572"/>
      <c r="AJ48" s="572"/>
      <c r="AK48" s="572"/>
      <c r="AL48" s="572"/>
      <c r="AM48" s="572"/>
      <c r="AN48" s="572"/>
      <c r="AO48" s="572"/>
      <c r="AP48" s="572"/>
      <c r="AQ48" s="572"/>
      <c r="AR48" s="572"/>
      <c r="AS48" s="572"/>
      <c r="AT48" s="572"/>
      <c r="AU48" s="572"/>
      <c r="AV48" s="573"/>
      <c r="AW48" s="169"/>
      <c r="AX48" s="160"/>
      <c r="AY48" s="49"/>
      <c r="AZ48" s="50"/>
      <c r="BA48" s="51"/>
      <c r="BB48" s="574" t="s">
        <v>447</v>
      </c>
      <c r="BC48" s="574"/>
      <c r="BD48" s="574"/>
      <c r="BE48" s="574"/>
      <c r="BF48" s="574"/>
      <c r="BG48" s="574"/>
      <c r="BH48" s="574"/>
      <c r="BI48" s="574"/>
      <c r="BJ48" s="574"/>
      <c r="BK48" s="574"/>
      <c r="BL48" s="574"/>
      <c r="BM48" s="574"/>
      <c r="BN48" s="574"/>
      <c r="BO48" s="574"/>
      <c r="BP48" s="574"/>
      <c r="BQ48" s="574"/>
      <c r="BR48" s="574"/>
      <c r="BS48" s="574"/>
      <c r="BT48" s="574"/>
      <c r="BU48" s="575"/>
      <c r="BW48" s="561" t="s">
        <v>448</v>
      </c>
      <c r="BX48" s="562"/>
      <c r="BY48" s="562"/>
      <c r="BZ48" s="562"/>
      <c r="CA48" s="562"/>
      <c r="CB48" s="562"/>
      <c r="CC48" s="563"/>
      <c r="CD48" s="563"/>
      <c r="CE48" s="563"/>
      <c r="CF48" s="563"/>
      <c r="CG48" s="563"/>
      <c r="CH48" s="564"/>
    </row>
    <row r="49" spans="1:86" s="67" customFormat="1" ht="37.5" customHeight="1" thickBot="1">
      <c r="A49" s="53" t="s">
        <v>405</v>
      </c>
      <c r="B49" s="54"/>
      <c r="C49" s="55" t="s">
        <v>406</v>
      </c>
      <c r="D49" s="55" t="s">
        <v>407</v>
      </c>
      <c r="E49" s="56"/>
      <c r="F49" s="57"/>
      <c r="G49" s="57"/>
      <c r="H49" s="57"/>
      <c r="I49" s="56"/>
      <c r="J49" s="58" t="s">
        <v>408</v>
      </c>
      <c r="K49" s="56"/>
      <c r="L49" s="58" t="s">
        <v>408</v>
      </c>
      <c r="M49" s="57"/>
      <c r="N49" s="56"/>
      <c r="O49" s="58" t="s">
        <v>408</v>
      </c>
      <c r="P49" s="59"/>
      <c r="Q49" s="181"/>
      <c r="R49" s="141"/>
      <c r="S49" s="60" t="s">
        <v>22</v>
      </c>
      <c r="T49" s="59"/>
      <c r="U49" s="133"/>
      <c r="V49" s="133"/>
      <c r="W49" s="133"/>
      <c r="X49" s="133"/>
      <c r="Y49" s="61"/>
      <c r="Z49" s="62"/>
      <c r="AA49" s="63"/>
      <c r="AB49" s="576" t="s">
        <v>439</v>
      </c>
      <c r="AC49" s="576"/>
      <c r="AD49" s="576"/>
      <c r="AE49" s="576"/>
      <c r="AF49" s="576"/>
      <c r="AG49" s="576"/>
      <c r="AH49" s="576"/>
      <c r="AI49" s="576"/>
      <c r="AJ49" s="576"/>
      <c r="AK49" s="577"/>
      <c r="AL49" s="425"/>
      <c r="AM49" s="578" t="s">
        <v>440</v>
      </c>
      <c r="AN49" s="579"/>
      <c r="AO49" s="579"/>
      <c r="AP49" s="579"/>
      <c r="AQ49" s="579"/>
      <c r="AR49" s="579"/>
      <c r="AS49" s="579"/>
      <c r="AT49" s="579"/>
      <c r="AU49" s="579"/>
      <c r="AV49" s="580"/>
      <c r="AW49" s="170"/>
      <c r="AX49" s="161"/>
      <c r="AY49" s="64"/>
      <c r="AZ49" s="65"/>
      <c r="BA49" s="66"/>
      <c r="BB49" s="576" t="s">
        <v>439</v>
      </c>
      <c r="BC49" s="576"/>
      <c r="BD49" s="576"/>
      <c r="BE49" s="576"/>
      <c r="BF49" s="576"/>
      <c r="BG49" s="576"/>
      <c r="BH49" s="576"/>
      <c r="BI49" s="576"/>
      <c r="BJ49" s="576"/>
      <c r="BK49" s="577"/>
      <c r="BL49" s="578" t="s">
        <v>440</v>
      </c>
      <c r="BM49" s="579"/>
      <c r="BN49" s="579"/>
      <c r="BO49" s="579"/>
      <c r="BP49" s="579"/>
      <c r="BQ49" s="579"/>
      <c r="BR49" s="579"/>
      <c r="BS49" s="579"/>
      <c r="BT49" s="579"/>
      <c r="BU49" s="580"/>
      <c r="BW49" s="559" t="s">
        <v>449</v>
      </c>
      <c r="BX49" s="560"/>
      <c r="BY49" s="560"/>
      <c r="BZ49" s="560"/>
      <c r="CA49" s="560"/>
      <c r="CB49" s="560"/>
      <c r="CC49" s="565" t="s">
        <v>450</v>
      </c>
      <c r="CD49" s="566"/>
      <c r="CE49" s="566"/>
      <c r="CF49" s="566"/>
      <c r="CG49" s="566"/>
      <c r="CH49" s="567"/>
    </row>
    <row r="50" spans="1:86" s="74" customFormat="1" ht="9" customHeight="1" thickBot="1">
      <c r="A50" s="68"/>
      <c r="B50" s="69"/>
      <c r="C50" s="70"/>
      <c r="D50" s="71"/>
      <c r="E50" s="71"/>
      <c r="F50" s="71"/>
      <c r="G50" s="71"/>
      <c r="H50" s="69"/>
      <c r="I50" s="72"/>
      <c r="J50" s="69"/>
      <c r="K50" s="69"/>
      <c r="L50" s="69"/>
      <c r="M50" s="69"/>
      <c r="N50" s="72"/>
      <c r="O50" s="73"/>
      <c r="P50" s="72"/>
      <c r="Q50" s="72"/>
      <c r="R50" s="72"/>
      <c r="S50" s="72"/>
      <c r="T50" s="72"/>
      <c r="U50" s="138"/>
      <c r="V50" s="138"/>
      <c r="W50" s="138"/>
      <c r="X50" s="138"/>
      <c r="Y50" s="139"/>
      <c r="Z50" s="69"/>
      <c r="AA50" s="72"/>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71"/>
      <c r="AX50" s="167"/>
      <c r="AY50" s="139"/>
      <c r="AZ50" s="69"/>
      <c r="BA50" s="72"/>
      <c r="BB50" s="158"/>
      <c r="BC50" s="158"/>
      <c r="BD50" s="158"/>
      <c r="BE50" s="158"/>
      <c r="BF50" s="158"/>
      <c r="BG50" s="158"/>
      <c r="BH50" s="158"/>
      <c r="BI50" s="158"/>
      <c r="BJ50" s="158"/>
      <c r="BK50" s="158"/>
      <c r="BL50" s="158"/>
      <c r="BM50" s="158"/>
      <c r="BN50" s="158"/>
      <c r="BO50" s="158"/>
      <c r="BP50" s="158"/>
      <c r="BQ50" s="158"/>
      <c r="BR50" s="158"/>
      <c r="BS50" s="158"/>
      <c r="BT50" s="158"/>
      <c r="BU50" s="171"/>
      <c r="BW50" s="158"/>
      <c r="BX50" s="158"/>
      <c r="BY50" s="158"/>
      <c r="BZ50" s="158"/>
      <c r="CA50" s="158"/>
      <c r="CB50" s="158"/>
      <c r="CC50" s="158"/>
      <c r="CD50" s="158"/>
      <c r="CE50" s="158"/>
      <c r="CF50" s="158"/>
      <c r="CG50" s="158"/>
      <c r="CH50" s="158"/>
    </row>
    <row r="51" spans="1:86" s="52" customFormat="1" ht="39.75" customHeight="1" thickBot="1">
      <c r="A51" s="75" t="s">
        <v>23</v>
      </c>
      <c r="B51" s="76" t="s">
        <v>409</v>
      </c>
      <c r="C51" s="76" t="s">
        <v>410</v>
      </c>
      <c r="D51" s="76" t="s">
        <v>411</v>
      </c>
      <c r="E51" s="76" t="s">
        <v>412</v>
      </c>
      <c r="F51" s="76" t="s">
        <v>413</v>
      </c>
      <c r="G51" s="76" t="s">
        <v>414</v>
      </c>
      <c r="H51" s="76" t="s">
        <v>24</v>
      </c>
      <c r="I51" s="77" t="s">
        <v>415</v>
      </c>
      <c r="J51" s="78" t="s">
        <v>416</v>
      </c>
      <c r="K51" s="79" t="s">
        <v>417</v>
      </c>
      <c r="L51" s="79" t="s">
        <v>418</v>
      </c>
      <c r="M51" s="79" t="s">
        <v>419</v>
      </c>
      <c r="N51" s="80" t="s">
        <v>420</v>
      </c>
      <c r="O51" s="81" t="s">
        <v>421</v>
      </c>
      <c r="P51" s="82" t="s">
        <v>422</v>
      </c>
      <c r="Q51" s="181" t="s">
        <v>423</v>
      </c>
      <c r="R51" s="141" t="s">
        <v>424</v>
      </c>
      <c r="S51" s="83" t="s">
        <v>425</v>
      </c>
      <c r="T51" s="82" t="s">
        <v>426</v>
      </c>
      <c r="U51" s="135"/>
      <c r="V51" s="135"/>
      <c r="W51" s="135"/>
      <c r="X51" s="109" t="s">
        <v>23</v>
      </c>
      <c r="Y51" s="175" t="s">
        <v>441</v>
      </c>
      <c r="Z51" s="176" t="s">
        <v>442</v>
      </c>
      <c r="AA51" s="84" t="s">
        <v>422</v>
      </c>
      <c r="AB51" s="162" t="s">
        <v>443</v>
      </c>
      <c r="AC51" s="163" t="s">
        <v>26</v>
      </c>
      <c r="AD51" s="163" t="s">
        <v>27</v>
      </c>
      <c r="AE51" s="163" t="s">
        <v>28</v>
      </c>
      <c r="AF51" s="163" t="s">
        <v>29</v>
      </c>
      <c r="AG51" s="163" t="s">
        <v>30</v>
      </c>
      <c r="AH51" s="163" t="s">
        <v>31</v>
      </c>
      <c r="AI51" s="163" t="s">
        <v>32</v>
      </c>
      <c r="AJ51" s="163" t="s">
        <v>33</v>
      </c>
      <c r="AK51" s="163" t="s">
        <v>34</v>
      </c>
      <c r="AL51" s="85" t="s">
        <v>444</v>
      </c>
      <c r="AM51" s="164" t="s">
        <v>445</v>
      </c>
      <c r="AN51" s="165" t="s">
        <v>40</v>
      </c>
      <c r="AO51" s="165" t="s">
        <v>41</v>
      </c>
      <c r="AP51" s="165" t="s">
        <v>42</v>
      </c>
      <c r="AQ51" s="165" t="s">
        <v>43</v>
      </c>
      <c r="AR51" s="165" t="s">
        <v>44</v>
      </c>
      <c r="AS51" s="165" t="s">
        <v>45</v>
      </c>
      <c r="AT51" s="165" t="s">
        <v>46</v>
      </c>
      <c r="AU51" s="165" t="s">
        <v>47</v>
      </c>
      <c r="AV51" s="165" t="s">
        <v>48</v>
      </c>
      <c r="AW51" s="172" t="s">
        <v>446</v>
      </c>
      <c r="AX51" s="166"/>
      <c r="AY51" s="82" t="s">
        <v>441</v>
      </c>
      <c r="AZ51" s="82" t="s">
        <v>442</v>
      </c>
      <c r="BA51" s="84" t="s">
        <v>422</v>
      </c>
      <c r="BB51" s="85" t="s">
        <v>443</v>
      </c>
      <c r="BC51" s="86" t="s">
        <v>26</v>
      </c>
      <c r="BD51" s="86" t="s">
        <v>27</v>
      </c>
      <c r="BE51" s="86" t="s">
        <v>28</v>
      </c>
      <c r="BF51" s="86" t="s">
        <v>29</v>
      </c>
      <c r="BG51" s="86" t="s">
        <v>30</v>
      </c>
      <c r="BH51" s="86" t="s">
        <v>31</v>
      </c>
      <c r="BI51" s="86" t="s">
        <v>32</v>
      </c>
      <c r="BJ51" s="86" t="s">
        <v>33</v>
      </c>
      <c r="BK51" s="86" t="s">
        <v>34</v>
      </c>
      <c r="BL51" s="164" t="s">
        <v>445</v>
      </c>
      <c r="BM51" s="165" t="s">
        <v>40</v>
      </c>
      <c r="BN51" s="165" t="s">
        <v>41</v>
      </c>
      <c r="BO51" s="165" t="s">
        <v>42</v>
      </c>
      <c r="BP51" s="165" t="s">
        <v>43</v>
      </c>
      <c r="BQ51" s="165" t="s">
        <v>44</v>
      </c>
      <c r="BR51" s="165" t="s">
        <v>45</v>
      </c>
      <c r="BS51" s="165" t="s">
        <v>46</v>
      </c>
      <c r="BT51" s="165" t="s">
        <v>47</v>
      </c>
      <c r="BU51" s="165" t="s">
        <v>48</v>
      </c>
      <c r="BW51" s="85" t="s">
        <v>49</v>
      </c>
      <c r="BX51" s="86" t="s">
        <v>50</v>
      </c>
      <c r="BY51" s="86" t="s">
        <v>51</v>
      </c>
      <c r="BZ51" s="86" t="s">
        <v>52</v>
      </c>
      <c r="CA51" s="86" t="s">
        <v>53</v>
      </c>
      <c r="CB51" s="86" t="s">
        <v>54</v>
      </c>
      <c r="CC51" s="85" t="s">
        <v>55</v>
      </c>
      <c r="CD51" s="86" t="s">
        <v>56</v>
      </c>
      <c r="CE51" s="86" t="s">
        <v>57</v>
      </c>
      <c r="CF51" s="86" t="s">
        <v>58</v>
      </c>
      <c r="CG51" s="86" t="s">
        <v>59</v>
      </c>
      <c r="CH51" s="86" t="s">
        <v>60</v>
      </c>
    </row>
    <row r="52" spans="1:86">
      <c r="A52" s="140">
        <v>1</v>
      </c>
      <c r="B52" s="89">
        <v>0</v>
      </c>
      <c r="C52" s="89">
        <v>0</v>
      </c>
      <c r="D52" s="89">
        <v>0</v>
      </c>
      <c r="E52" s="36">
        <v>4</v>
      </c>
      <c r="F52" s="36" t="s">
        <v>35</v>
      </c>
      <c r="G52" s="36" t="s">
        <v>36</v>
      </c>
      <c r="H52" s="36">
        <f t="shared" ref="H52:H87" si="2">(C52*D52*B52)/1000000</f>
        <v>0</v>
      </c>
      <c r="I52" s="87">
        <f t="shared" ref="I52:I87" si="3">(C52*2+D52*2)*B52/1000</f>
        <v>0</v>
      </c>
      <c r="J52" s="88">
        <v>0</v>
      </c>
      <c r="K52" s="36">
        <f t="shared" ref="K52:K87" si="4">J52*C52/1000</f>
        <v>0</v>
      </c>
      <c r="L52" s="89">
        <v>0</v>
      </c>
      <c r="M52" s="36">
        <f t="shared" ref="M52:M87" si="5">D52*L52/1000</f>
        <v>0</v>
      </c>
      <c r="N52" s="37">
        <f t="shared" ref="N52:N87" si="6">(K52+M52)*B52</f>
        <v>0</v>
      </c>
      <c r="O52" s="89">
        <v>0</v>
      </c>
      <c r="P52" s="90">
        <f t="shared" ref="P52:P87" si="7">B52*O52</f>
        <v>0</v>
      </c>
      <c r="Q52" s="182" t="s">
        <v>437</v>
      </c>
      <c r="R52" s="157" t="s">
        <v>424</v>
      </c>
      <c r="S52" s="88">
        <v>0</v>
      </c>
      <c r="T52" s="91">
        <f t="shared" ref="T52:T87" si="8">B52*S52</f>
        <v>0</v>
      </c>
      <c r="U52" s="159"/>
      <c r="V52" s="159"/>
      <c r="W52" s="134"/>
      <c r="X52" s="156">
        <f t="shared" ref="X52:X61" si="9">A52</f>
        <v>1</v>
      </c>
      <c r="Y52" s="140">
        <v>0</v>
      </c>
      <c r="Z52" s="88">
        <v>0</v>
      </c>
      <c r="AA52" s="37">
        <f t="shared" ref="AA52:AA87" si="10">Y52*Z52</f>
        <v>0</v>
      </c>
      <c r="AB52" s="92">
        <v>0</v>
      </c>
      <c r="AC52" s="93">
        <f t="shared" ref="AC52:AC87" si="11">IF(Y52&gt;=2,(C52-AB52-AL52)/(Y52-1),0)</f>
        <v>0</v>
      </c>
      <c r="AD52" s="93">
        <f t="shared" ref="AD52:AD87" si="12">IF(Y52&gt;=3,AC52,0)</f>
        <v>0</v>
      </c>
      <c r="AE52" s="93">
        <f t="shared" ref="AE52:AE87" si="13">IF(Y52&gt;=4,AC52,0)</f>
        <v>0</v>
      </c>
      <c r="AF52" s="93">
        <f t="shared" ref="AF52:AF87" si="14">IF(Y52&gt;=5,AC52,0)</f>
        <v>0</v>
      </c>
      <c r="AG52" s="93">
        <f t="shared" ref="AG52:AG87" si="15">IF(Y52&gt;=6,AC52,0)</f>
        <v>0</v>
      </c>
      <c r="AH52" s="93">
        <f t="shared" ref="AH52:AH87" si="16">IF(Y52&gt;=7,AC52,0)</f>
        <v>0</v>
      </c>
      <c r="AI52" s="93">
        <f t="shared" ref="AI52:AI87" si="17">IF(Y52&gt;=8,AC52,0)</f>
        <v>0</v>
      </c>
      <c r="AJ52" s="93">
        <f t="shared" ref="AJ52:AJ87" si="18">IF(Y52&gt;=9,AC52,0)</f>
        <v>0</v>
      </c>
      <c r="AK52" s="93">
        <f t="shared" ref="AK52:AK87" si="19">IF(Y52&gt;=10,AC52,0)</f>
        <v>0</v>
      </c>
      <c r="AL52" s="92">
        <f t="shared" ref="AL52:AL88" si="20">AB52</f>
        <v>0</v>
      </c>
      <c r="AM52" s="92">
        <v>0</v>
      </c>
      <c r="AN52" s="93">
        <f t="shared" ref="AN52:AN87" si="21">IF(Z52&gt;=2,(D52-AM52-AW52)/(Z52-1),0)</f>
        <v>0</v>
      </c>
      <c r="AO52" s="93">
        <f t="shared" ref="AO52:AO87" si="22">IF(Z52&gt;=3,AN52,0)</f>
        <v>0</v>
      </c>
      <c r="AP52" s="93">
        <f t="shared" ref="AP52:AP87" si="23">IF(Z52&gt;=4,AN52,0)</f>
        <v>0</v>
      </c>
      <c r="AQ52" s="93">
        <f t="shared" ref="AQ52:AQ87" si="24">IF(Z52&gt;=5,AN52,0)</f>
        <v>0</v>
      </c>
      <c r="AR52" s="93">
        <f t="shared" ref="AR52:AR87" si="25">IF(Z52&gt;=6,AN52,0)</f>
        <v>0</v>
      </c>
      <c r="AS52" s="93">
        <f t="shared" ref="AS52:AS87" si="26">IF(Z52&gt;=7,AN52,0)</f>
        <v>0</v>
      </c>
      <c r="AT52" s="93">
        <f t="shared" ref="AT52:AT87" si="27">IF(Z52&gt;=8,AN52,0)</f>
        <v>0</v>
      </c>
      <c r="AU52" s="93">
        <f t="shared" ref="AU52:AU87" si="28">IF(Z52&gt;=9,AN52,0)</f>
        <v>0</v>
      </c>
      <c r="AV52" s="93">
        <f t="shared" ref="AV52:AV87" si="29">IF(Z52&gt;=10,AN52,0)</f>
        <v>0</v>
      </c>
      <c r="AW52" s="173">
        <f t="shared" ref="AW52:AW87" si="30">AM52</f>
        <v>0</v>
      </c>
      <c r="AX52" s="168"/>
      <c r="AY52" s="140">
        <v>0</v>
      </c>
      <c r="AZ52" s="88">
        <v>0</v>
      </c>
      <c r="BA52" s="37">
        <f t="shared" ref="BA52:BA87" si="31">AY52*AZ52</f>
        <v>0</v>
      </c>
      <c r="BB52" s="92">
        <v>0</v>
      </c>
      <c r="BC52" s="93">
        <f t="shared" ref="BC52:BC60" si="32">IF(AY52&gt;=2,(C52+8)/(AY52-1)-(BB52+4),0)</f>
        <v>0</v>
      </c>
      <c r="BD52" s="93">
        <f t="shared" ref="BD52:BD60" si="33">IF(AY52&gt;=3,(C52+8)/(AY52-1),0)</f>
        <v>0</v>
      </c>
      <c r="BE52" s="93">
        <f t="shared" ref="BE52:BE60" si="34">IF(AY52&gt;=4,(C52+8)/(AY52-1),0)</f>
        <v>0</v>
      </c>
      <c r="BF52" s="93">
        <f t="shared" ref="BF52:BF60" si="35">IF(AY52&gt;=5,(C52+8)/(AY52-1),0)</f>
        <v>0</v>
      </c>
      <c r="BG52" s="93">
        <f t="shared" ref="BG52:BG60" si="36">IF(AY52&gt;=6,(C52+8)/(AY52-1),0)</f>
        <v>0</v>
      </c>
      <c r="BH52" s="93">
        <f t="shared" ref="BH52:BH60" si="37">IF(AY52&gt;=7,(C52+8)/(AY52-1),0)</f>
        <v>0</v>
      </c>
      <c r="BI52" s="93">
        <f t="shared" ref="BI52:BI60" si="38">IF(AY52&gt;=8,(C52+8)/(AY52-1),0)</f>
        <v>0</v>
      </c>
      <c r="BJ52" s="93">
        <f t="shared" ref="BJ52:BJ60" si="39">IF(AY52&gt;=9,(C52+8)/(AY52-1),0)</f>
        <v>0</v>
      </c>
      <c r="BK52" s="93">
        <f t="shared" ref="BK52:BK60" si="40">IF(AY52&gt;=10,(C52+8)/(AY52-1),0)</f>
        <v>0</v>
      </c>
      <c r="BL52" s="92">
        <v>0</v>
      </c>
      <c r="BM52" s="93">
        <f t="shared" ref="BM52:BM60" si="41">IF(AZ52&gt;=2,(MD52+8)/(AZ52-1)-(BL52+4),0)</f>
        <v>0</v>
      </c>
      <c r="BN52" s="93">
        <f t="shared" ref="BN52:BN60" si="42">IF(AZ52&gt;=3,(D52+8)/(AZ52-1),0)</f>
        <v>0</v>
      </c>
      <c r="BO52" s="93">
        <f t="shared" ref="BO52:BO60" si="43">IF(AZ52&gt;=4,(D52+8)/(AZ52-1),0)</f>
        <v>0</v>
      </c>
      <c r="BP52" s="93">
        <f t="shared" ref="BP52:BP60" si="44">IF(AZ52&gt;=5,(D52+8)/(AZ52-1),0)</f>
        <v>0</v>
      </c>
      <c r="BQ52" s="93">
        <f t="shared" ref="BQ52:BQ60" si="45">IF(AZ52&gt;=6,(D52+8)/(AZ52-1),0)</f>
        <v>0</v>
      </c>
      <c r="BR52" s="93">
        <f t="shared" ref="BR52:BR60" si="46">IF(AZ52&gt;=7,(D52+8)/(AZ52-1),0)</f>
        <v>0</v>
      </c>
      <c r="BS52" s="93">
        <f t="shared" ref="BS52:BS60" si="47">IF(AZ52&gt;=8,(D52+8)/(AZ52-1),0)</f>
        <v>0</v>
      </c>
      <c r="BT52" s="93">
        <f t="shared" ref="BT52:BT60" si="48">IF(AZ52&gt;=9,(D52+8)/(AZ52-1),0)</f>
        <v>0</v>
      </c>
      <c r="BU52" s="174">
        <f t="shared" ref="BU52:BU60" si="49">IF(AZ52&gt;=10,(D52+8)/(AZ52-1),0)</f>
        <v>0</v>
      </c>
      <c r="BW52" s="92">
        <v>0</v>
      </c>
      <c r="BX52" s="93">
        <v>0</v>
      </c>
      <c r="BY52" s="93">
        <v>0</v>
      </c>
      <c r="BZ52" s="93">
        <v>0</v>
      </c>
      <c r="CA52" s="93">
        <v>0</v>
      </c>
      <c r="CB52" s="93">
        <v>0</v>
      </c>
      <c r="CC52" s="92">
        <v>0</v>
      </c>
      <c r="CD52" s="93">
        <v>0</v>
      </c>
      <c r="CE52" s="93">
        <v>0</v>
      </c>
      <c r="CF52" s="93">
        <v>0</v>
      </c>
      <c r="CG52" s="93">
        <v>0</v>
      </c>
      <c r="CH52" s="93">
        <v>0</v>
      </c>
    </row>
    <row r="53" spans="1:86">
      <c r="A53" s="140">
        <v>2</v>
      </c>
      <c r="B53" s="89">
        <v>0</v>
      </c>
      <c r="C53" s="89">
        <v>0</v>
      </c>
      <c r="D53" s="89">
        <v>0</v>
      </c>
      <c r="E53" s="36">
        <v>4</v>
      </c>
      <c r="F53" s="36" t="s">
        <v>35</v>
      </c>
      <c r="G53" s="36" t="s">
        <v>36</v>
      </c>
      <c r="H53" s="36">
        <f t="shared" si="2"/>
        <v>0</v>
      </c>
      <c r="I53" s="87">
        <f t="shared" si="3"/>
        <v>0</v>
      </c>
      <c r="J53" s="88">
        <v>0</v>
      </c>
      <c r="K53" s="36">
        <f t="shared" si="4"/>
        <v>0</v>
      </c>
      <c r="L53" s="89">
        <v>0</v>
      </c>
      <c r="M53" s="36">
        <f t="shared" si="5"/>
        <v>0</v>
      </c>
      <c r="N53" s="37">
        <f t="shared" si="6"/>
        <v>0</v>
      </c>
      <c r="O53" s="89">
        <v>0</v>
      </c>
      <c r="P53" s="90">
        <f t="shared" si="7"/>
        <v>0</v>
      </c>
      <c r="Q53" s="182" t="s">
        <v>437</v>
      </c>
      <c r="R53" s="157" t="s">
        <v>424</v>
      </c>
      <c r="S53" s="88">
        <v>0</v>
      </c>
      <c r="T53" s="91">
        <f t="shared" si="8"/>
        <v>0</v>
      </c>
      <c r="U53" s="159"/>
      <c r="V53" s="159"/>
      <c r="W53" s="134"/>
      <c r="X53" s="156">
        <f t="shared" si="9"/>
        <v>2</v>
      </c>
      <c r="Y53" s="140">
        <v>0</v>
      </c>
      <c r="Z53" s="88">
        <v>0</v>
      </c>
      <c r="AA53" s="37">
        <f t="shared" si="10"/>
        <v>0</v>
      </c>
      <c r="AB53" s="92">
        <v>0</v>
      </c>
      <c r="AC53" s="93">
        <f t="shared" si="11"/>
        <v>0</v>
      </c>
      <c r="AD53" s="93">
        <f t="shared" si="12"/>
        <v>0</v>
      </c>
      <c r="AE53" s="93">
        <f t="shared" si="13"/>
        <v>0</v>
      </c>
      <c r="AF53" s="93">
        <f t="shared" si="14"/>
        <v>0</v>
      </c>
      <c r="AG53" s="93">
        <f t="shared" si="15"/>
        <v>0</v>
      </c>
      <c r="AH53" s="93">
        <f t="shared" si="16"/>
        <v>0</v>
      </c>
      <c r="AI53" s="93">
        <f t="shared" si="17"/>
        <v>0</v>
      </c>
      <c r="AJ53" s="93">
        <f t="shared" si="18"/>
        <v>0</v>
      </c>
      <c r="AK53" s="93">
        <f t="shared" si="19"/>
        <v>0</v>
      </c>
      <c r="AL53" s="92">
        <f t="shared" si="20"/>
        <v>0</v>
      </c>
      <c r="AM53" s="92">
        <v>0</v>
      </c>
      <c r="AN53" s="93">
        <f t="shared" si="21"/>
        <v>0</v>
      </c>
      <c r="AO53" s="93">
        <f t="shared" si="22"/>
        <v>0</v>
      </c>
      <c r="AP53" s="93">
        <f t="shared" si="23"/>
        <v>0</v>
      </c>
      <c r="AQ53" s="93">
        <f t="shared" si="24"/>
        <v>0</v>
      </c>
      <c r="AR53" s="93">
        <f t="shared" si="25"/>
        <v>0</v>
      </c>
      <c r="AS53" s="93">
        <f t="shared" si="26"/>
        <v>0</v>
      </c>
      <c r="AT53" s="93">
        <f t="shared" si="27"/>
        <v>0</v>
      </c>
      <c r="AU53" s="93">
        <f t="shared" si="28"/>
        <v>0</v>
      </c>
      <c r="AV53" s="93">
        <f t="shared" si="29"/>
        <v>0</v>
      </c>
      <c r="AW53" s="173">
        <f t="shared" si="30"/>
        <v>0</v>
      </c>
      <c r="AX53" s="168"/>
      <c r="AY53" s="140">
        <v>0</v>
      </c>
      <c r="AZ53" s="88">
        <v>0</v>
      </c>
      <c r="BA53" s="37">
        <f t="shared" si="31"/>
        <v>0</v>
      </c>
      <c r="BB53" s="92">
        <v>0</v>
      </c>
      <c r="BC53" s="93">
        <f t="shared" si="32"/>
        <v>0</v>
      </c>
      <c r="BD53" s="93">
        <f t="shared" si="33"/>
        <v>0</v>
      </c>
      <c r="BE53" s="93">
        <f t="shared" si="34"/>
        <v>0</v>
      </c>
      <c r="BF53" s="93">
        <f t="shared" si="35"/>
        <v>0</v>
      </c>
      <c r="BG53" s="93">
        <f t="shared" si="36"/>
        <v>0</v>
      </c>
      <c r="BH53" s="93">
        <f t="shared" si="37"/>
        <v>0</v>
      </c>
      <c r="BI53" s="93">
        <f t="shared" si="38"/>
        <v>0</v>
      </c>
      <c r="BJ53" s="93">
        <f t="shared" si="39"/>
        <v>0</v>
      </c>
      <c r="BK53" s="93">
        <f t="shared" si="40"/>
        <v>0</v>
      </c>
      <c r="BL53" s="92">
        <v>0</v>
      </c>
      <c r="BM53" s="93">
        <f t="shared" si="41"/>
        <v>0</v>
      </c>
      <c r="BN53" s="93">
        <f t="shared" si="42"/>
        <v>0</v>
      </c>
      <c r="BO53" s="93">
        <f t="shared" si="43"/>
        <v>0</v>
      </c>
      <c r="BP53" s="93">
        <f t="shared" si="44"/>
        <v>0</v>
      </c>
      <c r="BQ53" s="93">
        <f t="shared" si="45"/>
        <v>0</v>
      </c>
      <c r="BR53" s="93">
        <f t="shared" si="46"/>
        <v>0</v>
      </c>
      <c r="BS53" s="93">
        <f t="shared" si="47"/>
        <v>0</v>
      </c>
      <c r="BT53" s="93">
        <f t="shared" si="48"/>
        <v>0</v>
      </c>
      <c r="BU53" s="174">
        <f t="shared" si="49"/>
        <v>0</v>
      </c>
      <c r="BW53" s="92">
        <v>0</v>
      </c>
      <c r="BX53" s="93">
        <v>0</v>
      </c>
      <c r="BY53" s="93">
        <v>0</v>
      </c>
      <c r="BZ53" s="93">
        <v>0</v>
      </c>
      <c r="CA53" s="93">
        <v>0</v>
      </c>
      <c r="CB53" s="93">
        <v>0</v>
      </c>
      <c r="CC53" s="92">
        <v>0</v>
      </c>
      <c r="CD53" s="93">
        <v>0</v>
      </c>
      <c r="CE53" s="93">
        <v>0</v>
      </c>
      <c r="CF53" s="93">
        <v>0</v>
      </c>
      <c r="CG53" s="93">
        <v>0</v>
      </c>
      <c r="CH53" s="93">
        <v>0</v>
      </c>
    </row>
    <row r="54" spans="1:86">
      <c r="A54" s="140">
        <v>3</v>
      </c>
      <c r="B54" s="89">
        <v>0</v>
      </c>
      <c r="C54" s="89">
        <v>0</v>
      </c>
      <c r="D54" s="89">
        <v>0</v>
      </c>
      <c r="E54" s="36">
        <v>4</v>
      </c>
      <c r="F54" s="36" t="s">
        <v>35</v>
      </c>
      <c r="G54" s="36" t="s">
        <v>36</v>
      </c>
      <c r="H54" s="36">
        <f t="shared" si="2"/>
        <v>0</v>
      </c>
      <c r="I54" s="87">
        <f t="shared" si="3"/>
        <v>0</v>
      </c>
      <c r="J54" s="88">
        <v>0</v>
      </c>
      <c r="K54" s="36">
        <f t="shared" si="4"/>
        <v>0</v>
      </c>
      <c r="L54" s="89">
        <v>0</v>
      </c>
      <c r="M54" s="36">
        <f t="shared" si="5"/>
        <v>0</v>
      </c>
      <c r="N54" s="37">
        <f t="shared" si="6"/>
        <v>0</v>
      </c>
      <c r="O54" s="89">
        <v>0</v>
      </c>
      <c r="P54" s="90">
        <f t="shared" si="7"/>
        <v>0</v>
      </c>
      <c r="Q54" s="182" t="s">
        <v>437</v>
      </c>
      <c r="R54" s="157" t="s">
        <v>424</v>
      </c>
      <c r="S54" s="88">
        <v>0</v>
      </c>
      <c r="T54" s="91">
        <f t="shared" si="8"/>
        <v>0</v>
      </c>
      <c r="U54" s="159"/>
      <c r="V54" s="159"/>
      <c r="W54" s="134"/>
      <c r="X54" s="156">
        <f t="shared" si="9"/>
        <v>3</v>
      </c>
      <c r="Y54" s="140">
        <v>0</v>
      </c>
      <c r="Z54" s="88">
        <v>0</v>
      </c>
      <c r="AA54" s="37">
        <f t="shared" si="10"/>
        <v>0</v>
      </c>
      <c r="AB54" s="92">
        <v>0</v>
      </c>
      <c r="AC54" s="93">
        <f t="shared" si="11"/>
        <v>0</v>
      </c>
      <c r="AD54" s="93">
        <f t="shared" si="12"/>
        <v>0</v>
      </c>
      <c r="AE54" s="93">
        <f t="shared" si="13"/>
        <v>0</v>
      </c>
      <c r="AF54" s="93">
        <f t="shared" si="14"/>
        <v>0</v>
      </c>
      <c r="AG54" s="93">
        <f t="shared" si="15"/>
        <v>0</v>
      </c>
      <c r="AH54" s="93">
        <f t="shared" si="16"/>
        <v>0</v>
      </c>
      <c r="AI54" s="93">
        <f t="shared" si="17"/>
        <v>0</v>
      </c>
      <c r="AJ54" s="93">
        <f t="shared" si="18"/>
        <v>0</v>
      </c>
      <c r="AK54" s="93">
        <f t="shared" si="19"/>
        <v>0</v>
      </c>
      <c r="AL54" s="92">
        <f t="shared" si="20"/>
        <v>0</v>
      </c>
      <c r="AM54" s="92">
        <v>0</v>
      </c>
      <c r="AN54" s="93">
        <f t="shared" si="21"/>
        <v>0</v>
      </c>
      <c r="AO54" s="93">
        <f t="shared" si="22"/>
        <v>0</v>
      </c>
      <c r="AP54" s="93">
        <f t="shared" si="23"/>
        <v>0</v>
      </c>
      <c r="AQ54" s="93">
        <f t="shared" si="24"/>
        <v>0</v>
      </c>
      <c r="AR54" s="93">
        <f t="shared" si="25"/>
        <v>0</v>
      </c>
      <c r="AS54" s="93">
        <f t="shared" si="26"/>
        <v>0</v>
      </c>
      <c r="AT54" s="93">
        <f t="shared" si="27"/>
        <v>0</v>
      </c>
      <c r="AU54" s="93">
        <f t="shared" si="28"/>
        <v>0</v>
      </c>
      <c r="AV54" s="93">
        <f t="shared" si="29"/>
        <v>0</v>
      </c>
      <c r="AW54" s="173">
        <f t="shared" si="30"/>
        <v>0</v>
      </c>
      <c r="AX54" s="168"/>
      <c r="AY54" s="140">
        <v>0</v>
      </c>
      <c r="AZ54" s="88">
        <v>0</v>
      </c>
      <c r="BA54" s="37">
        <f t="shared" si="31"/>
        <v>0</v>
      </c>
      <c r="BB54" s="92">
        <v>0</v>
      </c>
      <c r="BC54" s="93">
        <f t="shared" si="32"/>
        <v>0</v>
      </c>
      <c r="BD54" s="93">
        <f t="shared" si="33"/>
        <v>0</v>
      </c>
      <c r="BE54" s="93">
        <f t="shared" si="34"/>
        <v>0</v>
      </c>
      <c r="BF54" s="93">
        <f t="shared" si="35"/>
        <v>0</v>
      </c>
      <c r="BG54" s="93">
        <f t="shared" si="36"/>
        <v>0</v>
      </c>
      <c r="BH54" s="93">
        <f t="shared" si="37"/>
        <v>0</v>
      </c>
      <c r="BI54" s="93">
        <f t="shared" si="38"/>
        <v>0</v>
      </c>
      <c r="BJ54" s="93">
        <f t="shared" si="39"/>
        <v>0</v>
      </c>
      <c r="BK54" s="93">
        <f t="shared" si="40"/>
        <v>0</v>
      </c>
      <c r="BL54" s="92">
        <v>0</v>
      </c>
      <c r="BM54" s="93">
        <f t="shared" si="41"/>
        <v>0</v>
      </c>
      <c r="BN54" s="93">
        <f t="shared" si="42"/>
        <v>0</v>
      </c>
      <c r="BO54" s="93">
        <f t="shared" si="43"/>
        <v>0</v>
      </c>
      <c r="BP54" s="93">
        <f t="shared" si="44"/>
        <v>0</v>
      </c>
      <c r="BQ54" s="93">
        <f t="shared" si="45"/>
        <v>0</v>
      </c>
      <c r="BR54" s="93">
        <f t="shared" si="46"/>
        <v>0</v>
      </c>
      <c r="BS54" s="93">
        <f t="shared" si="47"/>
        <v>0</v>
      </c>
      <c r="BT54" s="93">
        <f t="shared" si="48"/>
        <v>0</v>
      </c>
      <c r="BU54" s="174">
        <f t="shared" si="49"/>
        <v>0</v>
      </c>
      <c r="BW54" s="92">
        <v>0</v>
      </c>
      <c r="BX54" s="93">
        <v>0</v>
      </c>
      <c r="BY54" s="93">
        <v>0</v>
      </c>
      <c r="BZ54" s="93">
        <v>0</v>
      </c>
      <c r="CA54" s="93">
        <v>0</v>
      </c>
      <c r="CB54" s="93">
        <v>0</v>
      </c>
      <c r="CC54" s="92">
        <v>0</v>
      </c>
      <c r="CD54" s="93">
        <v>0</v>
      </c>
      <c r="CE54" s="93">
        <v>0</v>
      </c>
      <c r="CF54" s="93">
        <v>0</v>
      </c>
      <c r="CG54" s="93">
        <v>0</v>
      </c>
      <c r="CH54" s="93">
        <v>0</v>
      </c>
    </row>
    <row r="55" spans="1:86">
      <c r="A55" s="140">
        <v>4</v>
      </c>
      <c r="B55" s="89">
        <v>0</v>
      </c>
      <c r="C55" s="89">
        <v>0</v>
      </c>
      <c r="D55" s="89">
        <v>0</v>
      </c>
      <c r="E55" s="36">
        <v>4</v>
      </c>
      <c r="F55" s="36" t="s">
        <v>35</v>
      </c>
      <c r="G55" s="36" t="s">
        <v>36</v>
      </c>
      <c r="H55" s="36">
        <f t="shared" si="2"/>
        <v>0</v>
      </c>
      <c r="I55" s="87">
        <f t="shared" si="3"/>
        <v>0</v>
      </c>
      <c r="J55" s="88">
        <v>0</v>
      </c>
      <c r="K55" s="36">
        <f t="shared" si="4"/>
        <v>0</v>
      </c>
      <c r="L55" s="89">
        <v>0</v>
      </c>
      <c r="M55" s="36">
        <f t="shared" si="5"/>
        <v>0</v>
      </c>
      <c r="N55" s="37">
        <f t="shared" si="6"/>
        <v>0</v>
      </c>
      <c r="O55" s="89">
        <v>0</v>
      </c>
      <c r="P55" s="90">
        <f t="shared" si="7"/>
        <v>0</v>
      </c>
      <c r="Q55" s="182" t="s">
        <v>437</v>
      </c>
      <c r="R55" s="157" t="s">
        <v>424</v>
      </c>
      <c r="S55" s="88">
        <v>0</v>
      </c>
      <c r="T55" s="91">
        <f t="shared" si="8"/>
        <v>0</v>
      </c>
      <c r="U55" s="159"/>
      <c r="V55" s="159"/>
      <c r="W55" s="134"/>
      <c r="X55" s="156">
        <f t="shared" si="9"/>
        <v>4</v>
      </c>
      <c r="Y55" s="140">
        <v>0</v>
      </c>
      <c r="Z55" s="88">
        <v>0</v>
      </c>
      <c r="AA55" s="37">
        <f t="shared" si="10"/>
        <v>0</v>
      </c>
      <c r="AB55" s="92">
        <v>0</v>
      </c>
      <c r="AC55" s="93">
        <f t="shared" si="11"/>
        <v>0</v>
      </c>
      <c r="AD55" s="93">
        <f t="shared" si="12"/>
        <v>0</v>
      </c>
      <c r="AE55" s="93">
        <f t="shared" si="13"/>
        <v>0</v>
      </c>
      <c r="AF55" s="93">
        <f t="shared" si="14"/>
        <v>0</v>
      </c>
      <c r="AG55" s="93">
        <f t="shared" si="15"/>
        <v>0</v>
      </c>
      <c r="AH55" s="93">
        <f t="shared" si="16"/>
        <v>0</v>
      </c>
      <c r="AI55" s="93">
        <f t="shared" si="17"/>
        <v>0</v>
      </c>
      <c r="AJ55" s="93">
        <f t="shared" si="18"/>
        <v>0</v>
      </c>
      <c r="AK55" s="93">
        <f t="shared" si="19"/>
        <v>0</v>
      </c>
      <c r="AL55" s="92">
        <f t="shared" si="20"/>
        <v>0</v>
      </c>
      <c r="AM55" s="92">
        <v>0</v>
      </c>
      <c r="AN55" s="93">
        <f t="shared" si="21"/>
        <v>0</v>
      </c>
      <c r="AO55" s="93">
        <f t="shared" si="22"/>
        <v>0</v>
      </c>
      <c r="AP55" s="93">
        <f t="shared" si="23"/>
        <v>0</v>
      </c>
      <c r="AQ55" s="93">
        <f t="shared" si="24"/>
        <v>0</v>
      </c>
      <c r="AR55" s="93">
        <f t="shared" si="25"/>
        <v>0</v>
      </c>
      <c r="AS55" s="93">
        <f t="shared" si="26"/>
        <v>0</v>
      </c>
      <c r="AT55" s="93">
        <f t="shared" si="27"/>
        <v>0</v>
      </c>
      <c r="AU55" s="93">
        <f t="shared" si="28"/>
        <v>0</v>
      </c>
      <c r="AV55" s="93">
        <f t="shared" si="29"/>
        <v>0</v>
      </c>
      <c r="AW55" s="173">
        <f t="shared" si="30"/>
        <v>0</v>
      </c>
      <c r="AX55" s="168"/>
      <c r="AY55" s="140">
        <v>0</v>
      </c>
      <c r="AZ55" s="88">
        <v>0</v>
      </c>
      <c r="BA55" s="37">
        <f t="shared" si="31"/>
        <v>0</v>
      </c>
      <c r="BB55" s="92">
        <v>0</v>
      </c>
      <c r="BC55" s="93">
        <f t="shared" si="32"/>
        <v>0</v>
      </c>
      <c r="BD55" s="93">
        <f t="shared" si="33"/>
        <v>0</v>
      </c>
      <c r="BE55" s="93">
        <f t="shared" si="34"/>
        <v>0</v>
      </c>
      <c r="BF55" s="93">
        <f t="shared" si="35"/>
        <v>0</v>
      </c>
      <c r="BG55" s="93">
        <f t="shared" si="36"/>
        <v>0</v>
      </c>
      <c r="BH55" s="93">
        <f t="shared" si="37"/>
        <v>0</v>
      </c>
      <c r="BI55" s="93">
        <f t="shared" si="38"/>
        <v>0</v>
      </c>
      <c r="BJ55" s="93">
        <f t="shared" si="39"/>
        <v>0</v>
      </c>
      <c r="BK55" s="93">
        <f t="shared" si="40"/>
        <v>0</v>
      </c>
      <c r="BL55" s="92">
        <v>0</v>
      </c>
      <c r="BM55" s="93">
        <f t="shared" si="41"/>
        <v>0</v>
      </c>
      <c r="BN55" s="93">
        <f t="shared" si="42"/>
        <v>0</v>
      </c>
      <c r="BO55" s="93">
        <f t="shared" si="43"/>
        <v>0</v>
      </c>
      <c r="BP55" s="93">
        <f t="shared" si="44"/>
        <v>0</v>
      </c>
      <c r="BQ55" s="93">
        <f t="shared" si="45"/>
        <v>0</v>
      </c>
      <c r="BR55" s="93">
        <f t="shared" si="46"/>
        <v>0</v>
      </c>
      <c r="BS55" s="93">
        <f t="shared" si="47"/>
        <v>0</v>
      </c>
      <c r="BT55" s="93">
        <f t="shared" si="48"/>
        <v>0</v>
      </c>
      <c r="BU55" s="174">
        <f t="shared" si="49"/>
        <v>0</v>
      </c>
      <c r="BW55" s="92">
        <v>0</v>
      </c>
      <c r="BX55" s="93">
        <v>0</v>
      </c>
      <c r="BY55" s="93">
        <v>0</v>
      </c>
      <c r="BZ55" s="93">
        <v>0</v>
      </c>
      <c r="CA55" s="93">
        <v>0</v>
      </c>
      <c r="CB55" s="93">
        <v>0</v>
      </c>
      <c r="CC55" s="92">
        <v>0</v>
      </c>
      <c r="CD55" s="93">
        <v>0</v>
      </c>
      <c r="CE55" s="93">
        <v>0</v>
      </c>
      <c r="CF55" s="93">
        <v>0</v>
      </c>
      <c r="CG55" s="93">
        <v>0</v>
      </c>
      <c r="CH55" s="93">
        <v>0</v>
      </c>
    </row>
    <row r="56" spans="1:86">
      <c r="A56" s="140">
        <v>5</v>
      </c>
      <c r="B56" s="89">
        <v>0</v>
      </c>
      <c r="C56" s="89">
        <v>0</v>
      </c>
      <c r="D56" s="89">
        <v>0</v>
      </c>
      <c r="E56" s="36">
        <v>4</v>
      </c>
      <c r="F56" s="36" t="s">
        <v>35</v>
      </c>
      <c r="G56" s="36" t="s">
        <v>36</v>
      </c>
      <c r="H56" s="36">
        <f t="shared" si="2"/>
        <v>0</v>
      </c>
      <c r="I56" s="87">
        <f t="shared" si="3"/>
        <v>0</v>
      </c>
      <c r="J56" s="88">
        <v>0</v>
      </c>
      <c r="K56" s="36">
        <f t="shared" si="4"/>
        <v>0</v>
      </c>
      <c r="L56" s="89">
        <v>0</v>
      </c>
      <c r="M56" s="36">
        <f t="shared" si="5"/>
        <v>0</v>
      </c>
      <c r="N56" s="37">
        <f t="shared" si="6"/>
        <v>0</v>
      </c>
      <c r="O56" s="89">
        <v>0</v>
      </c>
      <c r="P56" s="90">
        <f t="shared" si="7"/>
        <v>0</v>
      </c>
      <c r="Q56" s="182" t="s">
        <v>437</v>
      </c>
      <c r="R56" s="157" t="s">
        <v>424</v>
      </c>
      <c r="S56" s="88">
        <v>0</v>
      </c>
      <c r="T56" s="91">
        <f t="shared" si="8"/>
        <v>0</v>
      </c>
      <c r="U56" s="159"/>
      <c r="V56" s="159"/>
      <c r="W56" s="134"/>
      <c r="X56" s="156">
        <f t="shared" si="9"/>
        <v>5</v>
      </c>
      <c r="Y56" s="140">
        <v>0</v>
      </c>
      <c r="Z56" s="88">
        <v>0</v>
      </c>
      <c r="AA56" s="37">
        <f t="shared" si="10"/>
        <v>0</v>
      </c>
      <c r="AB56" s="92">
        <v>0</v>
      </c>
      <c r="AC56" s="93">
        <f t="shared" si="11"/>
        <v>0</v>
      </c>
      <c r="AD56" s="93">
        <f t="shared" si="12"/>
        <v>0</v>
      </c>
      <c r="AE56" s="93">
        <f t="shared" si="13"/>
        <v>0</v>
      </c>
      <c r="AF56" s="93">
        <f t="shared" si="14"/>
        <v>0</v>
      </c>
      <c r="AG56" s="93">
        <f t="shared" si="15"/>
        <v>0</v>
      </c>
      <c r="AH56" s="93">
        <f t="shared" si="16"/>
        <v>0</v>
      </c>
      <c r="AI56" s="93">
        <f t="shared" si="17"/>
        <v>0</v>
      </c>
      <c r="AJ56" s="93">
        <f t="shared" si="18"/>
        <v>0</v>
      </c>
      <c r="AK56" s="93">
        <f t="shared" si="19"/>
        <v>0</v>
      </c>
      <c r="AL56" s="92">
        <f t="shared" si="20"/>
        <v>0</v>
      </c>
      <c r="AM56" s="92">
        <v>0</v>
      </c>
      <c r="AN56" s="93">
        <f t="shared" si="21"/>
        <v>0</v>
      </c>
      <c r="AO56" s="93">
        <f t="shared" si="22"/>
        <v>0</v>
      </c>
      <c r="AP56" s="93">
        <f t="shared" si="23"/>
        <v>0</v>
      </c>
      <c r="AQ56" s="93">
        <f t="shared" si="24"/>
        <v>0</v>
      </c>
      <c r="AR56" s="93">
        <f t="shared" si="25"/>
        <v>0</v>
      </c>
      <c r="AS56" s="93">
        <f t="shared" si="26"/>
        <v>0</v>
      </c>
      <c r="AT56" s="93">
        <f t="shared" si="27"/>
        <v>0</v>
      </c>
      <c r="AU56" s="93">
        <f t="shared" si="28"/>
        <v>0</v>
      </c>
      <c r="AV56" s="93">
        <f t="shared" si="29"/>
        <v>0</v>
      </c>
      <c r="AW56" s="173">
        <f t="shared" si="30"/>
        <v>0</v>
      </c>
      <c r="AX56" s="168"/>
      <c r="AY56" s="140">
        <v>0</v>
      </c>
      <c r="AZ56" s="88">
        <v>0</v>
      </c>
      <c r="BA56" s="37">
        <f t="shared" si="31"/>
        <v>0</v>
      </c>
      <c r="BB56" s="92">
        <v>0</v>
      </c>
      <c r="BC56" s="93">
        <f t="shared" si="32"/>
        <v>0</v>
      </c>
      <c r="BD56" s="93">
        <f t="shared" si="33"/>
        <v>0</v>
      </c>
      <c r="BE56" s="93">
        <f t="shared" si="34"/>
        <v>0</v>
      </c>
      <c r="BF56" s="93">
        <f t="shared" si="35"/>
        <v>0</v>
      </c>
      <c r="BG56" s="93">
        <f t="shared" si="36"/>
        <v>0</v>
      </c>
      <c r="BH56" s="93">
        <f t="shared" si="37"/>
        <v>0</v>
      </c>
      <c r="BI56" s="93">
        <f t="shared" si="38"/>
        <v>0</v>
      </c>
      <c r="BJ56" s="93">
        <f t="shared" si="39"/>
        <v>0</v>
      </c>
      <c r="BK56" s="93">
        <f t="shared" si="40"/>
        <v>0</v>
      </c>
      <c r="BL56" s="92">
        <v>0</v>
      </c>
      <c r="BM56" s="93">
        <f t="shared" si="41"/>
        <v>0</v>
      </c>
      <c r="BN56" s="93">
        <f t="shared" si="42"/>
        <v>0</v>
      </c>
      <c r="BO56" s="93">
        <f t="shared" si="43"/>
        <v>0</v>
      </c>
      <c r="BP56" s="93">
        <f t="shared" si="44"/>
        <v>0</v>
      </c>
      <c r="BQ56" s="93">
        <f t="shared" si="45"/>
        <v>0</v>
      </c>
      <c r="BR56" s="93">
        <f t="shared" si="46"/>
        <v>0</v>
      </c>
      <c r="BS56" s="93">
        <f t="shared" si="47"/>
        <v>0</v>
      </c>
      <c r="BT56" s="93">
        <f t="shared" si="48"/>
        <v>0</v>
      </c>
      <c r="BU56" s="174">
        <f t="shared" si="49"/>
        <v>0</v>
      </c>
      <c r="BW56" s="92">
        <v>0</v>
      </c>
      <c r="BX56" s="93">
        <v>0</v>
      </c>
      <c r="BY56" s="93">
        <v>0</v>
      </c>
      <c r="BZ56" s="93">
        <v>0</v>
      </c>
      <c r="CA56" s="93">
        <v>0</v>
      </c>
      <c r="CB56" s="93">
        <v>0</v>
      </c>
      <c r="CC56" s="92">
        <v>0</v>
      </c>
      <c r="CD56" s="93">
        <v>0</v>
      </c>
      <c r="CE56" s="93">
        <v>0</v>
      </c>
      <c r="CF56" s="93">
        <v>0</v>
      </c>
      <c r="CG56" s="93">
        <v>0</v>
      </c>
      <c r="CH56" s="93">
        <v>0</v>
      </c>
    </row>
    <row r="57" spans="1:86">
      <c r="A57" s="140">
        <v>6</v>
      </c>
      <c r="B57" s="89">
        <v>0</v>
      </c>
      <c r="C57" s="89">
        <v>0</v>
      </c>
      <c r="D57" s="89">
        <v>0</v>
      </c>
      <c r="E57" s="36">
        <v>4</v>
      </c>
      <c r="F57" s="36" t="s">
        <v>35</v>
      </c>
      <c r="G57" s="36" t="s">
        <v>36</v>
      </c>
      <c r="H57" s="36">
        <f t="shared" si="2"/>
        <v>0</v>
      </c>
      <c r="I57" s="87">
        <f t="shared" si="3"/>
        <v>0</v>
      </c>
      <c r="J57" s="88">
        <v>0</v>
      </c>
      <c r="K57" s="36">
        <f t="shared" si="4"/>
        <v>0</v>
      </c>
      <c r="L57" s="89">
        <v>0</v>
      </c>
      <c r="M57" s="36">
        <f t="shared" si="5"/>
        <v>0</v>
      </c>
      <c r="N57" s="37">
        <f t="shared" si="6"/>
        <v>0</v>
      </c>
      <c r="O57" s="89">
        <v>0</v>
      </c>
      <c r="P57" s="90">
        <f t="shared" si="7"/>
        <v>0</v>
      </c>
      <c r="Q57" s="182" t="s">
        <v>437</v>
      </c>
      <c r="R57" s="157" t="s">
        <v>424</v>
      </c>
      <c r="S57" s="88">
        <v>0</v>
      </c>
      <c r="T57" s="91">
        <f t="shared" si="8"/>
        <v>0</v>
      </c>
      <c r="U57" s="159"/>
      <c r="V57" s="159"/>
      <c r="W57" s="134"/>
      <c r="X57" s="156">
        <f t="shared" si="9"/>
        <v>6</v>
      </c>
      <c r="Y57" s="140">
        <v>0</v>
      </c>
      <c r="Z57" s="88">
        <v>0</v>
      </c>
      <c r="AA57" s="37">
        <f t="shared" si="10"/>
        <v>0</v>
      </c>
      <c r="AB57" s="92">
        <v>0</v>
      </c>
      <c r="AC57" s="93">
        <f t="shared" si="11"/>
        <v>0</v>
      </c>
      <c r="AD57" s="93">
        <f t="shared" si="12"/>
        <v>0</v>
      </c>
      <c r="AE57" s="93">
        <f t="shared" si="13"/>
        <v>0</v>
      </c>
      <c r="AF57" s="93">
        <f t="shared" si="14"/>
        <v>0</v>
      </c>
      <c r="AG57" s="93">
        <f t="shared" si="15"/>
        <v>0</v>
      </c>
      <c r="AH57" s="93">
        <f t="shared" si="16"/>
        <v>0</v>
      </c>
      <c r="AI57" s="93">
        <f t="shared" si="17"/>
        <v>0</v>
      </c>
      <c r="AJ57" s="93">
        <f t="shared" si="18"/>
        <v>0</v>
      </c>
      <c r="AK57" s="93">
        <f t="shared" si="19"/>
        <v>0</v>
      </c>
      <c r="AL57" s="92">
        <f t="shared" si="20"/>
        <v>0</v>
      </c>
      <c r="AM57" s="92">
        <v>0</v>
      </c>
      <c r="AN57" s="93">
        <f t="shared" si="21"/>
        <v>0</v>
      </c>
      <c r="AO57" s="93">
        <f t="shared" si="22"/>
        <v>0</v>
      </c>
      <c r="AP57" s="93">
        <f t="shared" si="23"/>
        <v>0</v>
      </c>
      <c r="AQ57" s="93">
        <f t="shared" si="24"/>
        <v>0</v>
      </c>
      <c r="AR57" s="93">
        <f t="shared" si="25"/>
        <v>0</v>
      </c>
      <c r="AS57" s="93">
        <f t="shared" si="26"/>
        <v>0</v>
      </c>
      <c r="AT57" s="93">
        <f t="shared" si="27"/>
        <v>0</v>
      </c>
      <c r="AU57" s="93">
        <f t="shared" si="28"/>
        <v>0</v>
      </c>
      <c r="AV57" s="93">
        <f t="shared" si="29"/>
        <v>0</v>
      </c>
      <c r="AW57" s="173">
        <f t="shared" si="30"/>
        <v>0</v>
      </c>
      <c r="AX57" s="168"/>
      <c r="AY57" s="140">
        <v>0</v>
      </c>
      <c r="AZ57" s="88">
        <v>0</v>
      </c>
      <c r="BA57" s="37">
        <f t="shared" si="31"/>
        <v>0</v>
      </c>
      <c r="BB57" s="92">
        <v>0</v>
      </c>
      <c r="BC57" s="93">
        <f t="shared" si="32"/>
        <v>0</v>
      </c>
      <c r="BD57" s="93">
        <f t="shared" si="33"/>
        <v>0</v>
      </c>
      <c r="BE57" s="93">
        <f t="shared" si="34"/>
        <v>0</v>
      </c>
      <c r="BF57" s="93">
        <f t="shared" si="35"/>
        <v>0</v>
      </c>
      <c r="BG57" s="93">
        <f t="shared" si="36"/>
        <v>0</v>
      </c>
      <c r="BH57" s="93">
        <f t="shared" si="37"/>
        <v>0</v>
      </c>
      <c r="BI57" s="93">
        <f t="shared" si="38"/>
        <v>0</v>
      </c>
      <c r="BJ57" s="93">
        <f t="shared" si="39"/>
        <v>0</v>
      </c>
      <c r="BK57" s="93">
        <f t="shared" si="40"/>
        <v>0</v>
      </c>
      <c r="BL57" s="92">
        <v>0</v>
      </c>
      <c r="BM57" s="93">
        <f t="shared" si="41"/>
        <v>0</v>
      </c>
      <c r="BN57" s="93">
        <f t="shared" si="42"/>
        <v>0</v>
      </c>
      <c r="BO57" s="93">
        <f t="shared" si="43"/>
        <v>0</v>
      </c>
      <c r="BP57" s="93">
        <f t="shared" si="44"/>
        <v>0</v>
      </c>
      <c r="BQ57" s="93">
        <f t="shared" si="45"/>
        <v>0</v>
      </c>
      <c r="BR57" s="93">
        <f t="shared" si="46"/>
        <v>0</v>
      </c>
      <c r="BS57" s="93">
        <f t="shared" si="47"/>
        <v>0</v>
      </c>
      <c r="BT57" s="93">
        <f t="shared" si="48"/>
        <v>0</v>
      </c>
      <c r="BU57" s="174">
        <f t="shared" si="49"/>
        <v>0</v>
      </c>
      <c r="BW57" s="92">
        <v>0</v>
      </c>
      <c r="BX57" s="93">
        <v>0</v>
      </c>
      <c r="BY57" s="93">
        <v>0</v>
      </c>
      <c r="BZ57" s="93">
        <v>0</v>
      </c>
      <c r="CA57" s="93">
        <v>0</v>
      </c>
      <c r="CB57" s="93">
        <v>0</v>
      </c>
      <c r="CC57" s="92">
        <v>0</v>
      </c>
      <c r="CD57" s="93">
        <v>0</v>
      </c>
      <c r="CE57" s="93">
        <v>0</v>
      </c>
      <c r="CF57" s="93">
        <v>0</v>
      </c>
      <c r="CG57" s="93">
        <v>0</v>
      </c>
      <c r="CH57" s="93">
        <v>0</v>
      </c>
    </row>
    <row r="58" spans="1:86">
      <c r="A58" s="140">
        <v>7</v>
      </c>
      <c r="B58" s="89">
        <v>0</v>
      </c>
      <c r="C58" s="89">
        <v>0</v>
      </c>
      <c r="D58" s="89">
        <v>0</v>
      </c>
      <c r="E58" s="36">
        <v>4</v>
      </c>
      <c r="F58" s="36" t="s">
        <v>35</v>
      </c>
      <c r="G58" s="36" t="s">
        <v>36</v>
      </c>
      <c r="H58" s="36">
        <f t="shared" si="2"/>
        <v>0</v>
      </c>
      <c r="I58" s="87">
        <f t="shared" si="3"/>
        <v>0</v>
      </c>
      <c r="J58" s="88">
        <v>0</v>
      </c>
      <c r="K58" s="36">
        <f t="shared" si="4"/>
        <v>0</v>
      </c>
      <c r="L58" s="89">
        <v>0</v>
      </c>
      <c r="M58" s="36">
        <f t="shared" si="5"/>
        <v>0</v>
      </c>
      <c r="N58" s="37">
        <f t="shared" si="6"/>
        <v>0</v>
      </c>
      <c r="O58" s="89">
        <v>0</v>
      </c>
      <c r="P58" s="90">
        <f t="shared" si="7"/>
        <v>0</v>
      </c>
      <c r="Q58" s="182" t="s">
        <v>437</v>
      </c>
      <c r="R58" s="157" t="s">
        <v>424</v>
      </c>
      <c r="S58" s="88">
        <v>0</v>
      </c>
      <c r="T58" s="91">
        <f t="shared" si="8"/>
        <v>0</v>
      </c>
      <c r="U58" s="159"/>
      <c r="V58" s="159"/>
      <c r="W58" s="134"/>
      <c r="X58" s="156">
        <f t="shared" si="9"/>
        <v>7</v>
      </c>
      <c r="Y58" s="140">
        <v>0</v>
      </c>
      <c r="Z58" s="88">
        <v>0</v>
      </c>
      <c r="AA58" s="37">
        <f t="shared" si="10"/>
        <v>0</v>
      </c>
      <c r="AB58" s="92">
        <v>0</v>
      </c>
      <c r="AC58" s="93">
        <f t="shared" si="11"/>
        <v>0</v>
      </c>
      <c r="AD58" s="93">
        <f t="shared" si="12"/>
        <v>0</v>
      </c>
      <c r="AE58" s="93">
        <f t="shared" si="13"/>
        <v>0</v>
      </c>
      <c r="AF58" s="93">
        <f t="shared" si="14"/>
        <v>0</v>
      </c>
      <c r="AG58" s="93">
        <f t="shared" si="15"/>
        <v>0</v>
      </c>
      <c r="AH58" s="93">
        <f t="shared" si="16"/>
        <v>0</v>
      </c>
      <c r="AI58" s="93">
        <f t="shared" si="17"/>
        <v>0</v>
      </c>
      <c r="AJ58" s="93">
        <f t="shared" si="18"/>
        <v>0</v>
      </c>
      <c r="AK58" s="93">
        <f t="shared" si="19"/>
        <v>0</v>
      </c>
      <c r="AL58" s="92">
        <f t="shared" si="20"/>
        <v>0</v>
      </c>
      <c r="AM58" s="92">
        <v>0</v>
      </c>
      <c r="AN58" s="93">
        <f t="shared" si="21"/>
        <v>0</v>
      </c>
      <c r="AO58" s="93">
        <f t="shared" si="22"/>
        <v>0</v>
      </c>
      <c r="AP58" s="93">
        <f t="shared" si="23"/>
        <v>0</v>
      </c>
      <c r="AQ58" s="93">
        <f t="shared" si="24"/>
        <v>0</v>
      </c>
      <c r="AR58" s="93">
        <f t="shared" si="25"/>
        <v>0</v>
      </c>
      <c r="AS58" s="93">
        <f t="shared" si="26"/>
        <v>0</v>
      </c>
      <c r="AT58" s="93">
        <f t="shared" si="27"/>
        <v>0</v>
      </c>
      <c r="AU58" s="93">
        <f t="shared" si="28"/>
        <v>0</v>
      </c>
      <c r="AV58" s="93">
        <f t="shared" si="29"/>
        <v>0</v>
      </c>
      <c r="AW58" s="173">
        <f t="shared" si="30"/>
        <v>0</v>
      </c>
      <c r="AX58" s="168"/>
      <c r="AY58" s="140">
        <v>0</v>
      </c>
      <c r="AZ58" s="88">
        <v>0</v>
      </c>
      <c r="BA58" s="37">
        <f t="shared" si="31"/>
        <v>0</v>
      </c>
      <c r="BB58" s="92">
        <v>0</v>
      </c>
      <c r="BC58" s="93">
        <f t="shared" si="32"/>
        <v>0</v>
      </c>
      <c r="BD58" s="93">
        <f t="shared" si="33"/>
        <v>0</v>
      </c>
      <c r="BE58" s="93">
        <f t="shared" si="34"/>
        <v>0</v>
      </c>
      <c r="BF58" s="93">
        <f t="shared" si="35"/>
        <v>0</v>
      </c>
      <c r="BG58" s="93">
        <f t="shared" si="36"/>
        <v>0</v>
      </c>
      <c r="BH58" s="93">
        <f t="shared" si="37"/>
        <v>0</v>
      </c>
      <c r="BI58" s="93">
        <f t="shared" si="38"/>
        <v>0</v>
      </c>
      <c r="BJ58" s="93">
        <f t="shared" si="39"/>
        <v>0</v>
      </c>
      <c r="BK58" s="93">
        <f t="shared" si="40"/>
        <v>0</v>
      </c>
      <c r="BL58" s="92">
        <v>0</v>
      </c>
      <c r="BM58" s="93">
        <f t="shared" si="41"/>
        <v>0</v>
      </c>
      <c r="BN58" s="93">
        <f t="shared" si="42"/>
        <v>0</v>
      </c>
      <c r="BO58" s="93">
        <f t="shared" si="43"/>
        <v>0</v>
      </c>
      <c r="BP58" s="93">
        <f t="shared" si="44"/>
        <v>0</v>
      </c>
      <c r="BQ58" s="93">
        <f t="shared" si="45"/>
        <v>0</v>
      </c>
      <c r="BR58" s="93">
        <f t="shared" si="46"/>
        <v>0</v>
      </c>
      <c r="BS58" s="93">
        <f t="shared" si="47"/>
        <v>0</v>
      </c>
      <c r="BT58" s="93">
        <f t="shared" si="48"/>
        <v>0</v>
      </c>
      <c r="BU58" s="174">
        <f t="shared" si="49"/>
        <v>0</v>
      </c>
      <c r="BW58" s="92">
        <v>0</v>
      </c>
      <c r="BX58" s="93">
        <v>0</v>
      </c>
      <c r="BY58" s="93">
        <v>0</v>
      </c>
      <c r="BZ58" s="93">
        <v>0</v>
      </c>
      <c r="CA58" s="93">
        <v>0</v>
      </c>
      <c r="CB58" s="93">
        <v>0</v>
      </c>
      <c r="CC58" s="92">
        <v>0</v>
      </c>
      <c r="CD58" s="93">
        <v>0</v>
      </c>
      <c r="CE58" s="93">
        <v>0</v>
      </c>
      <c r="CF58" s="93">
        <v>0</v>
      </c>
      <c r="CG58" s="93">
        <v>0</v>
      </c>
      <c r="CH58" s="93">
        <v>0</v>
      </c>
    </row>
    <row r="59" spans="1:86">
      <c r="A59" s="140">
        <v>8</v>
      </c>
      <c r="B59" s="89">
        <v>0</v>
      </c>
      <c r="C59" s="89">
        <v>0</v>
      </c>
      <c r="D59" s="89">
        <v>0</v>
      </c>
      <c r="E59" s="36">
        <v>4</v>
      </c>
      <c r="F59" s="36" t="s">
        <v>35</v>
      </c>
      <c r="G59" s="36" t="s">
        <v>36</v>
      </c>
      <c r="H59" s="36">
        <f t="shared" si="2"/>
        <v>0</v>
      </c>
      <c r="I59" s="87">
        <f t="shared" si="3"/>
        <v>0</v>
      </c>
      <c r="J59" s="88">
        <v>0</v>
      </c>
      <c r="K59" s="36">
        <f t="shared" si="4"/>
        <v>0</v>
      </c>
      <c r="L59" s="89">
        <v>0</v>
      </c>
      <c r="M59" s="36">
        <f t="shared" si="5"/>
        <v>0</v>
      </c>
      <c r="N59" s="37">
        <f t="shared" si="6"/>
        <v>0</v>
      </c>
      <c r="O59" s="89">
        <v>0</v>
      </c>
      <c r="P59" s="90">
        <f t="shared" si="7"/>
        <v>0</v>
      </c>
      <c r="Q59" s="182" t="s">
        <v>437</v>
      </c>
      <c r="R59" s="157" t="s">
        <v>424</v>
      </c>
      <c r="S59" s="88">
        <v>0</v>
      </c>
      <c r="T59" s="91">
        <f t="shared" si="8"/>
        <v>0</v>
      </c>
      <c r="U59" s="159"/>
      <c r="V59" s="159"/>
      <c r="W59" s="134"/>
      <c r="X59" s="156">
        <f t="shared" si="9"/>
        <v>8</v>
      </c>
      <c r="Y59" s="140">
        <v>0</v>
      </c>
      <c r="Z59" s="88">
        <v>0</v>
      </c>
      <c r="AA59" s="37">
        <f t="shared" si="10"/>
        <v>0</v>
      </c>
      <c r="AB59" s="92">
        <v>0</v>
      </c>
      <c r="AC59" s="93">
        <f t="shared" si="11"/>
        <v>0</v>
      </c>
      <c r="AD59" s="93">
        <f t="shared" si="12"/>
        <v>0</v>
      </c>
      <c r="AE59" s="93">
        <f t="shared" si="13"/>
        <v>0</v>
      </c>
      <c r="AF59" s="93">
        <f t="shared" si="14"/>
        <v>0</v>
      </c>
      <c r="AG59" s="93">
        <f t="shared" si="15"/>
        <v>0</v>
      </c>
      <c r="AH59" s="93">
        <f t="shared" si="16"/>
        <v>0</v>
      </c>
      <c r="AI59" s="93">
        <f t="shared" si="17"/>
        <v>0</v>
      </c>
      <c r="AJ59" s="93">
        <f t="shared" si="18"/>
        <v>0</v>
      </c>
      <c r="AK59" s="93">
        <f t="shared" si="19"/>
        <v>0</v>
      </c>
      <c r="AL59" s="92">
        <f t="shared" si="20"/>
        <v>0</v>
      </c>
      <c r="AM59" s="92">
        <v>0</v>
      </c>
      <c r="AN59" s="93">
        <f t="shared" si="21"/>
        <v>0</v>
      </c>
      <c r="AO59" s="93">
        <f t="shared" si="22"/>
        <v>0</v>
      </c>
      <c r="AP59" s="93">
        <f t="shared" si="23"/>
        <v>0</v>
      </c>
      <c r="AQ59" s="93">
        <f t="shared" si="24"/>
        <v>0</v>
      </c>
      <c r="AR59" s="93">
        <f t="shared" si="25"/>
        <v>0</v>
      </c>
      <c r="AS59" s="93">
        <f t="shared" si="26"/>
        <v>0</v>
      </c>
      <c r="AT59" s="93">
        <f t="shared" si="27"/>
        <v>0</v>
      </c>
      <c r="AU59" s="93">
        <f t="shared" si="28"/>
        <v>0</v>
      </c>
      <c r="AV59" s="93">
        <f t="shared" si="29"/>
        <v>0</v>
      </c>
      <c r="AW59" s="173">
        <f t="shared" si="30"/>
        <v>0</v>
      </c>
      <c r="AX59" s="168"/>
      <c r="AY59" s="140">
        <v>0</v>
      </c>
      <c r="AZ59" s="88">
        <v>0</v>
      </c>
      <c r="BA59" s="37">
        <f t="shared" si="31"/>
        <v>0</v>
      </c>
      <c r="BB59" s="92">
        <v>0</v>
      </c>
      <c r="BC59" s="93">
        <f t="shared" si="32"/>
        <v>0</v>
      </c>
      <c r="BD59" s="93">
        <f t="shared" si="33"/>
        <v>0</v>
      </c>
      <c r="BE59" s="93">
        <f t="shared" si="34"/>
        <v>0</v>
      </c>
      <c r="BF59" s="93">
        <f t="shared" si="35"/>
        <v>0</v>
      </c>
      <c r="BG59" s="93">
        <f t="shared" si="36"/>
        <v>0</v>
      </c>
      <c r="BH59" s="93">
        <f t="shared" si="37"/>
        <v>0</v>
      </c>
      <c r="BI59" s="93">
        <f t="shared" si="38"/>
        <v>0</v>
      </c>
      <c r="BJ59" s="93">
        <f t="shared" si="39"/>
        <v>0</v>
      </c>
      <c r="BK59" s="93">
        <f t="shared" si="40"/>
        <v>0</v>
      </c>
      <c r="BL59" s="92">
        <v>0</v>
      </c>
      <c r="BM59" s="93">
        <f t="shared" si="41"/>
        <v>0</v>
      </c>
      <c r="BN59" s="93">
        <f t="shared" si="42"/>
        <v>0</v>
      </c>
      <c r="BO59" s="93">
        <f t="shared" si="43"/>
        <v>0</v>
      </c>
      <c r="BP59" s="93">
        <f t="shared" si="44"/>
        <v>0</v>
      </c>
      <c r="BQ59" s="93">
        <f t="shared" si="45"/>
        <v>0</v>
      </c>
      <c r="BR59" s="93">
        <f t="shared" si="46"/>
        <v>0</v>
      </c>
      <c r="BS59" s="93">
        <f t="shared" si="47"/>
        <v>0</v>
      </c>
      <c r="BT59" s="93">
        <f t="shared" si="48"/>
        <v>0</v>
      </c>
      <c r="BU59" s="174">
        <f t="shared" si="49"/>
        <v>0</v>
      </c>
      <c r="BW59" s="92">
        <v>0</v>
      </c>
      <c r="BX59" s="93">
        <v>0</v>
      </c>
      <c r="BY59" s="93">
        <v>0</v>
      </c>
      <c r="BZ59" s="93">
        <v>0</v>
      </c>
      <c r="CA59" s="93">
        <v>0</v>
      </c>
      <c r="CB59" s="93">
        <v>0</v>
      </c>
      <c r="CC59" s="92">
        <v>0</v>
      </c>
      <c r="CD59" s="93">
        <v>0</v>
      </c>
      <c r="CE59" s="93">
        <v>0</v>
      </c>
      <c r="CF59" s="93">
        <v>0</v>
      </c>
      <c r="CG59" s="93">
        <v>0</v>
      </c>
      <c r="CH59" s="93">
        <v>0</v>
      </c>
    </row>
    <row r="60" spans="1:86">
      <c r="A60" s="140">
        <v>9</v>
      </c>
      <c r="B60" s="89">
        <v>0</v>
      </c>
      <c r="C60" s="89">
        <v>0</v>
      </c>
      <c r="D60" s="89">
        <v>0</v>
      </c>
      <c r="E60" s="36">
        <v>4</v>
      </c>
      <c r="F60" s="36" t="s">
        <v>35</v>
      </c>
      <c r="G60" s="36" t="s">
        <v>36</v>
      </c>
      <c r="H60" s="36">
        <f t="shared" si="2"/>
        <v>0</v>
      </c>
      <c r="I60" s="87">
        <f t="shared" si="3"/>
        <v>0</v>
      </c>
      <c r="J60" s="88">
        <v>0</v>
      </c>
      <c r="K60" s="36">
        <f t="shared" si="4"/>
        <v>0</v>
      </c>
      <c r="L60" s="89">
        <v>0</v>
      </c>
      <c r="M60" s="36">
        <f t="shared" si="5"/>
        <v>0</v>
      </c>
      <c r="N60" s="37">
        <f t="shared" si="6"/>
        <v>0</v>
      </c>
      <c r="O60" s="89">
        <v>0</v>
      </c>
      <c r="P60" s="90">
        <f t="shared" si="7"/>
        <v>0</v>
      </c>
      <c r="Q60" s="182" t="s">
        <v>437</v>
      </c>
      <c r="R60" s="157" t="s">
        <v>424</v>
      </c>
      <c r="S60" s="88">
        <v>0</v>
      </c>
      <c r="T60" s="91">
        <f t="shared" si="8"/>
        <v>0</v>
      </c>
      <c r="U60" s="159"/>
      <c r="V60" s="159"/>
      <c r="W60" s="134"/>
      <c r="X60" s="156">
        <f t="shared" si="9"/>
        <v>9</v>
      </c>
      <c r="Y60" s="140">
        <v>0</v>
      </c>
      <c r="Z60" s="88">
        <v>0</v>
      </c>
      <c r="AA60" s="37">
        <f t="shared" si="10"/>
        <v>0</v>
      </c>
      <c r="AB60" s="92">
        <v>0</v>
      </c>
      <c r="AC60" s="93">
        <f t="shared" si="11"/>
        <v>0</v>
      </c>
      <c r="AD60" s="93">
        <f t="shared" si="12"/>
        <v>0</v>
      </c>
      <c r="AE60" s="93">
        <f t="shared" si="13"/>
        <v>0</v>
      </c>
      <c r="AF60" s="93">
        <f t="shared" si="14"/>
        <v>0</v>
      </c>
      <c r="AG60" s="93">
        <f t="shared" si="15"/>
        <v>0</v>
      </c>
      <c r="AH60" s="93">
        <f t="shared" si="16"/>
        <v>0</v>
      </c>
      <c r="AI60" s="93">
        <f t="shared" si="17"/>
        <v>0</v>
      </c>
      <c r="AJ60" s="93">
        <f t="shared" si="18"/>
        <v>0</v>
      </c>
      <c r="AK60" s="93">
        <f t="shared" si="19"/>
        <v>0</v>
      </c>
      <c r="AL60" s="92">
        <f t="shared" si="20"/>
        <v>0</v>
      </c>
      <c r="AM60" s="92">
        <v>0</v>
      </c>
      <c r="AN60" s="93">
        <f t="shared" si="21"/>
        <v>0</v>
      </c>
      <c r="AO60" s="93">
        <f t="shared" si="22"/>
        <v>0</v>
      </c>
      <c r="AP60" s="93">
        <f t="shared" si="23"/>
        <v>0</v>
      </c>
      <c r="AQ60" s="93">
        <f t="shared" si="24"/>
        <v>0</v>
      </c>
      <c r="AR60" s="93">
        <f t="shared" si="25"/>
        <v>0</v>
      </c>
      <c r="AS60" s="93">
        <f t="shared" si="26"/>
        <v>0</v>
      </c>
      <c r="AT60" s="93">
        <f t="shared" si="27"/>
        <v>0</v>
      </c>
      <c r="AU60" s="93">
        <f t="shared" si="28"/>
        <v>0</v>
      </c>
      <c r="AV60" s="93">
        <f t="shared" si="29"/>
        <v>0</v>
      </c>
      <c r="AW60" s="173">
        <f t="shared" si="30"/>
        <v>0</v>
      </c>
      <c r="AX60" s="168"/>
      <c r="AY60" s="140">
        <v>0</v>
      </c>
      <c r="AZ60" s="88">
        <v>0</v>
      </c>
      <c r="BA60" s="37">
        <f t="shared" si="31"/>
        <v>0</v>
      </c>
      <c r="BB60" s="92">
        <v>0</v>
      </c>
      <c r="BC60" s="93">
        <f t="shared" si="32"/>
        <v>0</v>
      </c>
      <c r="BD60" s="93">
        <f t="shared" si="33"/>
        <v>0</v>
      </c>
      <c r="BE60" s="93">
        <f t="shared" si="34"/>
        <v>0</v>
      </c>
      <c r="BF60" s="93">
        <f t="shared" si="35"/>
        <v>0</v>
      </c>
      <c r="BG60" s="93">
        <f t="shared" si="36"/>
        <v>0</v>
      </c>
      <c r="BH60" s="93">
        <f t="shared" si="37"/>
        <v>0</v>
      </c>
      <c r="BI60" s="93">
        <f t="shared" si="38"/>
        <v>0</v>
      </c>
      <c r="BJ60" s="93">
        <f t="shared" si="39"/>
        <v>0</v>
      </c>
      <c r="BK60" s="93">
        <f t="shared" si="40"/>
        <v>0</v>
      </c>
      <c r="BL60" s="92">
        <v>0</v>
      </c>
      <c r="BM60" s="93">
        <f t="shared" si="41"/>
        <v>0</v>
      </c>
      <c r="BN60" s="93">
        <f t="shared" si="42"/>
        <v>0</v>
      </c>
      <c r="BO60" s="93">
        <f t="shared" si="43"/>
        <v>0</v>
      </c>
      <c r="BP60" s="93">
        <f t="shared" si="44"/>
        <v>0</v>
      </c>
      <c r="BQ60" s="93">
        <f t="shared" si="45"/>
        <v>0</v>
      </c>
      <c r="BR60" s="93">
        <f t="shared" si="46"/>
        <v>0</v>
      </c>
      <c r="BS60" s="93">
        <f t="shared" si="47"/>
        <v>0</v>
      </c>
      <c r="BT60" s="93">
        <f t="shared" si="48"/>
        <v>0</v>
      </c>
      <c r="BU60" s="174">
        <f t="shared" si="49"/>
        <v>0</v>
      </c>
      <c r="BW60" s="92">
        <v>0</v>
      </c>
      <c r="BX60" s="93">
        <v>0</v>
      </c>
      <c r="BY60" s="93">
        <v>0</v>
      </c>
      <c r="BZ60" s="93">
        <v>0</v>
      </c>
      <c r="CA60" s="93">
        <v>0</v>
      </c>
      <c r="CB60" s="93">
        <v>0</v>
      </c>
      <c r="CC60" s="92">
        <v>0</v>
      </c>
      <c r="CD60" s="93">
        <v>0</v>
      </c>
      <c r="CE60" s="93">
        <v>0</v>
      </c>
      <c r="CF60" s="93">
        <v>0</v>
      </c>
      <c r="CG60" s="93">
        <v>0</v>
      </c>
      <c r="CH60" s="93">
        <v>0</v>
      </c>
    </row>
    <row r="61" spans="1:86">
      <c r="A61" s="140">
        <v>10</v>
      </c>
      <c r="B61" s="89">
        <v>0</v>
      </c>
      <c r="C61" s="89">
        <v>0</v>
      </c>
      <c r="D61" s="89">
        <v>0</v>
      </c>
      <c r="E61" s="36">
        <v>4</v>
      </c>
      <c r="F61" s="36" t="s">
        <v>35</v>
      </c>
      <c r="G61" s="36" t="s">
        <v>36</v>
      </c>
      <c r="H61" s="36">
        <f t="shared" si="2"/>
        <v>0</v>
      </c>
      <c r="I61" s="87">
        <f t="shared" si="3"/>
        <v>0</v>
      </c>
      <c r="J61" s="88">
        <v>0</v>
      </c>
      <c r="K61" s="36">
        <f t="shared" si="4"/>
        <v>0</v>
      </c>
      <c r="L61" s="89">
        <v>0</v>
      </c>
      <c r="M61" s="36">
        <f t="shared" si="5"/>
        <v>0</v>
      </c>
      <c r="N61" s="37">
        <f t="shared" si="6"/>
        <v>0</v>
      </c>
      <c r="O61" s="89">
        <v>0</v>
      </c>
      <c r="P61" s="90">
        <f t="shared" si="7"/>
        <v>0</v>
      </c>
      <c r="Q61" s="182" t="s">
        <v>437</v>
      </c>
      <c r="R61" s="157" t="s">
        <v>424</v>
      </c>
      <c r="S61" s="88">
        <v>0</v>
      </c>
      <c r="T61" s="91">
        <f t="shared" si="8"/>
        <v>0</v>
      </c>
      <c r="U61" s="159"/>
      <c r="V61" s="159"/>
      <c r="W61" s="134"/>
      <c r="X61" s="156">
        <f t="shared" si="9"/>
        <v>10</v>
      </c>
      <c r="Y61" s="140">
        <v>0</v>
      </c>
      <c r="Z61" s="88">
        <v>0</v>
      </c>
      <c r="AA61" s="37">
        <f t="shared" si="10"/>
        <v>0</v>
      </c>
      <c r="AB61" s="92">
        <v>0</v>
      </c>
      <c r="AC61" s="93">
        <f t="shared" si="11"/>
        <v>0</v>
      </c>
      <c r="AD61" s="93">
        <f t="shared" si="12"/>
        <v>0</v>
      </c>
      <c r="AE61" s="93">
        <f t="shared" si="13"/>
        <v>0</v>
      </c>
      <c r="AF61" s="93">
        <f t="shared" si="14"/>
        <v>0</v>
      </c>
      <c r="AG61" s="93">
        <f t="shared" si="15"/>
        <v>0</v>
      </c>
      <c r="AH61" s="93">
        <f t="shared" si="16"/>
        <v>0</v>
      </c>
      <c r="AI61" s="93">
        <f t="shared" si="17"/>
        <v>0</v>
      </c>
      <c r="AJ61" s="93">
        <f t="shared" si="18"/>
        <v>0</v>
      </c>
      <c r="AK61" s="93">
        <f t="shared" si="19"/>
        <v>0</v>
      </c>
      <c r="AL61" s="92">
        <f t="shared" si="20"/>
        <v>0</v>
      </c>
      <c r="AM61" s="92">
        <v>0</v>
      </c>
      <c r="AN61" s="93">
        <f t="shared" si="21"/>
        <v>0</v>
      </c>
      <c r="AO61" s="93">
        <f t="shared" si="22"/>
        <v>0</v>
      </c>
      <c r="AP61" s="93">
        <f t="shared" si="23"/>
        <v>0</v>
      </c>
      <c r="AQ61" s="93">
        <f t="shared" si="24"/>
        <v>0</v>
      </c>
      <c r="AR61" s="93">
        <f t="shared" si="25"/>
        <v>0</v>
      </c>
      <c r="AS61" s="93">
        <f t="shared" si="26"/>
        <v>0</v>
      </c>
      <c r="AT61" s="93">
        <f t="shared" si="27"/>
        <v>0</v>
      </c>
      <c r="AU61" s="93">
        <f t="shared" si="28"/>
        <v>0</v>
      </c>
      <c r="AV61" s="93">
        <f t="shared" si="29"/>
        <v>0</v>
      </c>
      <c r="AW61" s="173">
        <f t="shared" si="30"/>
        <v>0</v>
      </c>
      <c r="AX61" s="168"/>
      <c r="AY61" s="140">
        <v>0</v>
      </c>
      <c r="AZ61" s="88">
        <v>0</v>
      </c>
      <c r="BA61" s="37">
        <f t="shared" si="31"/>
        <v>0</v>
      </c>
      <c r="BB61" s="92">
        <v>0</v>
      </c>
      <c r="BC61" s="93">
        <f t="shared" ref="BC61:BC90" si="50">IF(AY61&gt;=2,(C61+8)/(AY61-1)-(BB61+4),0)</f>
        <v>0</v>
      </c>
      <c r="BD61" s="93">
        <f t="shared" ref="BD61:BD90" si="51">IF(AY61&gt;=3,(C61+8)/(AY61-1),0)</f>
        <v>0</v>
      </c>
      <c r="BE61" s="93">
        <f t="shared" ref="BE61:BE90" si="52">IF(AY61&gt;=4,(C61+8)/(AY61-1),0)</f>
        <v>0</v>
      </c>
      <c r="BF61" s="93">
        <f t="shared" ref="BF61:BF90" si="53">IF(AY61&gt;=5,(C61+8)/(AY61-1),0)</f>
        <v>0</v>
      </c>
      <c r="BG61" s="93">
        <f t="shared" ref="BG61:BG90" si="54">IF(AY61&gt;=6,(C61+8)/(AY61-1),0)</f>
        <v>0</v>
      </c>
      <c r="BH61" s="93">
        <f t="shared" ref="BH61:BH90" si="55">IF(AY61&gt;=7,(C61+8)/(AY61-1),0)</f>
        <v>0</v>
      </c>
      <c r="BI61" s="93">
        <f t="shared" ref="BI61:BI90" si="56">IF(AY61&gt;=8,(C61+8)/(AY61-1),0)</f>
        <v>0</v>
      </c>
      <c r="BJ61" s="93">
        <f t="shared" ref="BJ61:BJ90" si="57">IF(AY61&gt;=9,(C61+8)/(AY61-1),0)</f>
        <v>0</v>
      </c>
      <c r="BK61" s="93">
        <f t="shared" ref="BK61:BK90" si="58">IF(AY61&gt;=10,(C61+8)/(AY61-1),0)</f>
        <v>0</v>
      </c>
      <c r="BL61" s="92">
        <v>0</v>
      </c>
      <c r="BM61" s="93">
        <f t="shared" ref="BM61:BM90" si="59">IF(AZ61&gt;=2,(MD61+8)/(AZ61-1)-(BL61+4),0)</f>
        <v>0</v>
      </c>
      <c r="BN61" s="93">
        <f t="shared" ref="BN61:BN90" si="60">IF(AZ61&gt;=3,(D61+8)/(AZ61-1),0)</f>
        <v>0</v>
      </c>
      <c r="BO61" s="93">
        <f t="shared" ref="BO61:BO90" si="61">IF(AZ61&gt;=4,(D61+8)/(AZ61-1),0)</f>
        <v>0</v>
      </c>
      <c r="BP61" s="93">
        <f t="shared" ref="BP61:BP90" si="62">IF(AZ61&gt;=5,(D61+8)/(AZ61-1),0)</f>
        <v>0</v>
      </c>
      <c r="BQ61" s="93">
        <f t="shared" ref="BQ61:BQ90" si="63">IF(AZ61&gt;=6,(D61+8)/(AZ61-1),0)</f>
        <v>0</v>
      </c>
      <c r="BR61" s="93">
        <f t="shared" ref="BR61:BR90" si="64">IF(AZ61&gt;=7,(D61+8)/(AZ61-1),0)</f>
        <v>0</v>
      </c>
      <c r="BS61" s="93">
        <f t="shared" ref="BS61:BS90" si="65">IF(AZ61&gt;=8,(D61+8)/(AZ61-1),0)</f>
        <v>0</v>
      </c>
      <c r="BT61" s="93">
        <f t="shared" ref="BT61:BT90" si="66">IF(AZ61&gt;=9,(D61+8)/(AZ61-1),0)</f>
        <v>0</v>
      </c>
      <c r="BU61" s="174">
        <f t="shared" ref="BU61:BU90" si="67">IF(AZ61&gt;=10,(D61+8)/(AZ61-1),0)</f>
        <v>0</v>
      </c>
      <c r="BW61" s="92">
        <v>0</v>
      </c>
      <c r="BX61" s="93">
        <v>0</v>
      </c>
      <c r="BY61" s="93">
        <v>0</v>
      </c>
      <c r="BZ61" s="93">
        <v>0</v>
      </c>
      <c r="CA61" s="93">
        <v>0</v>
      </c>
      <c r="CB61" s="93">
        <v>0</v>
      </c>
      <c r="CC61" s="92">
        <v>0</v>
      </c>
      <c r="CD61" s="93">
        <v>0</v>
      </c>
      <c r="CE61" s="93">
        <v>0</v>
      </c>
      <c r="CF61" s="93">
        <v>0</v>
      </c>
      <c r="CG61" s="93">
        <v>0</v>
      </c>
      <c r="CH61" s="93">
        <v>0</v>
      </c>
    </row>
    <row r="62" spans="1:86">
      <c r="A62" s="140">
        <v>11</v>
      </c>
      <c r="B62" s="89">
        <v>0</v>
      </c>
      <c r="C62" s="89">
        <v>0</v>
      </c>
      <c r="D62" s="89">
        <v>0</v>
      </c>
      <c r="E62" s="36">
        <v>4</v>
      </c>
      <c r="F62" s="36" t="s">
        <v>35</v>
      </c>
      <c r="G62" s="36" t="s">
        <v>36</v>
      </c>
      <c r="H62" s="36">
        <f t="shared" si="2"/>
        <v>0</v>
      </c>
      <c r="I62" s="87">
        <f t="shared" si="3"/>
        <v>0</v>
      </c>
      <c r="J62" s="88">
        <v>0</v>
      </c>
      <c r="K62" s="36">
        <f t="shared" si="4"/>
        <v>0</v>
      </c>
      <c r="L62" s="89">
        <v>0</v>
      </c>
      <c r="M62" s="36">
        <f t="shared" si="5"/>
        <v>0</v>
      </c>
      <c r="N62" s="37">
        <f t="shared" si="6"/>
        <v>0</v>
      </c>
      <c r="O62" s="89">
        <v>0</v>
      </c>
      <c r="P62" s="90">
        <f t="shared" si="7"/>
        <v>0</v>
      </c>
      <c r="Q62" s="182" t="s">
        <v>437</v>
      </c>
      <c r="R62" s="157" t="s">
        <v>424</v>
      </c>
      <c r="S62" s="88">
        <v>0</v>
      </c>
      <c r="T62" s="91">
        <f t="shared" si="8"/>
        <v>0</v>
      </c>
      <c r="U62" s="159"/>
      <c r="V62" s="159"/>
      <c r="W62" s="134"/>
      <c r="X62" s="156">
        <f t="shared" ref="X62:X90" si="68">A62</f>
        <v>11</v>
      </c>
      <c r="Y62" s="140">
        <v>0</v>
      </c>
      <c r="Z62" s="88">
        <v>0</v>
      </c>
      <c r="AA62" s="37">
        <f t="shared" si="10"/>
        <v>0</v>
      </c>
      <c r="AB62" s="92">
        <v>0</v>
      </c>
      <c r="AC62" s="93">
        <f t="shared" si="11"/>
        <v>0</v>
      </c>
      <c r="AD62" s="93">
        <f t="shared" si="12"/>
        <v>0</v>
      </c>
      <c r="AE62" s="93">
        <f t="shared" si="13"/>
        <v>0</v>
      </c>
      <c r="AF62" s="93">
        <f t="shared" si="14"/>
        <v>0</v>
      </c>
      <c r="AG62" s="93">
        <f t="shared" si="15"/>
        <v>0</v>
      </c>
      <c r="AH62" s="93">
        <f t="shared" si="16"/>
        <v>0</v>
      </c>
      <c r="AI62" s="93">
        <f t="shared" si="17"/>
        <v>0</v>
      </c>
      <c r="AJ62" s="93">
        <f t="shared" si="18"/>
        <v>0</v>
      </c>
      <c r="AK62" s="93">
        <f t="shared" si="19"/>
        <v>0</v>
      </c>
      <c r="AL62" s="92">
        <f t="shared" si="20"/>
        <v>0</v>
      </c>
      <c r="AM62" s="92">
        <v>0</v>
      </c>
      <c r="AN62" s="93">
        <f t="shared" si="21"/>
        <v>0</v>
      </c>
      <c r="AO62" s="93">
        <f t="shared" si="22"/>
        <v>0</v>
      </c>
      <c r="AP62" s="93">
        <f t="shared" si="23"/>
        <v>0</v>
      </c>
      <c r="AQ62" s="93">
        <f t="shared" si="24"/>
        <v>0</v>
      </c>
      <c r="AR62" s="93">
        <f t="shared" si="25"/>
        <v>0</v>
      </c>
      <c r="AS62" s="93">
        <f t="shared" si="26"/>
        <v>0</v>
      </c>
      <c r="AT62" s="93">
        <f t="shared" si="27"/>
        <v>0</v>
      </c>
      <c r="AU62" s="93">
        <f t="shared" si="28"/>
        <v>0</v>
      </c>
      <c r="AV62" s="93">
        <f t="shared" si="29"/>
        <v>0</v>
      </c>
      <c r="AW62" s="173">
        <f t="shared" si="30"/>
        <v>0</v>
      </c>
      <c r="AX62" s="168"/>
      <c r="AY62" s="140">
        <v>0</v>
      </c>
      <c r="AZ62" s="88">
        <v>0</v>
      </c>
      <c r="BA62" s="37">
        <f t="shared" si="31"/>
        <v>0</v>
      </c>
      <c r="BB62" s="92">
        <v>0</v>
      </c>
      <c r="BC62" s="93">
        <f t="shared" si="50"/>
        <v>0</v>
      </c>
      <c r="BD62" s="93">
        <f t="shared" si="51"/>
        <v>0</v>
      </c>
      <c r="BE62" s="93">
        <f t="shared" si="52"/>
        <v>0</v>
      </c>
      <c r="BF62" s="93">
        <f t="shared" si="53"/>
        <v>0</v>
      </c>
      <c r="BG62" s="93">
        <f t="shared" si="54"/>
        <v>0</v>
      </c>
      <c r="BH62" s="93">
        <f t="shared" si="55"/>
        <v>0</v>
      </c>
      <c r="BI62" s="93">
        <f t="shared" si="56"/>
        <v>0</v>
      </c>
      <c r="BJ62" s="93">
        <f t="shared" si="57"/>
        <v>0</v>
      </c>
      <c r="BK62" s="93">
        <f t="shared" si="58"/>
        <v>0</v>
      </c>
      <c r="BL62" s="92">
        <v>0</v>
      </c>
      <c r="BM62" s="93">
        <f t="shared" si="59"/>
        <v>0</v>
      </c>
      <c r="BN62" s="93">
        <f t="shared" si="60"/>
        <v>0</v>
      </c>
      <c r="BO62" s="93">
        <f t="shared" si="61"/>
        <v>0</v>
      </c>
      <c r="BP62" s="93">
        <f t="shared" si="62"/>
        <v>0</v>
      </c>
      <c r="BQ62" s="93">
        <f t="shared" si="63"/>
        <v>0</v>
      </c>
      <c r="BR62" s="93">
        <f t="shared" si="64"/>
        <v>0</v>
      </c>
      <c r="BS62" s="93">
        <f t="shared" si="65"/>
        <v>0</v>
      </c>
      <c r="BT62" s="93">
        <f t="shared" si="66"/>
        <v>0</v>
      </c>
      <c r="BU62" s="174">
        <f t="shared" si="67"/>
        <v>0</v>
      </c>
      <c r="BW62" s="92">
        <v>0</v>
      </c>
      <c r="BX62" s="93">
        <v>0</v>
      </c>
      <c r="BY62" s="93">
        <v>0</v>
      </c>
      <c r="BZ62" s="93">
        <v>0</v>
      </c>
      <c r="CA62" s="93">
        <v>0</v>
      </c>
      <c r="CB62" s="93">
        <v>0</v>
      </c>
      <c r="CC62" s="92">
        <v>0</v>
      </c>
      <c r="CD62" s="93">
        <v>0</v>
      </c>
      <c r="CE62" s="93">
        <v>0</v>
      </c>
      <c r="CF62" s="93">
        <v>0</v>
      </c>
      <c r="CG62" s="93">
        <v>0</v>
      </c>
      <c r="CH62" s="93">
        <v>0</v>
      </c>
    </row>
    <row r="63" spans="1:86">
      <c r="A63" s="140">
        <v>12</v>
      </c>
      <c r="B63" s="89">
        <v>0</v>
      </c>
      <c r="C63" s="89">
        <v>0</v>
      </c>
      <c r="D63" s="89">
        <v>0</v>
      </c>
      <c r="E63" s="36">
        <v>4</v>
      </c>
      <c r="F63" s="36" t="s">
        <v>35</v>
      </c>
      <c r="G63" s="36" t="s">
        <v>36</v>
      </c>
      <c r="H63" s="36">
        <f t="shared" si="2"/>
        <v>0</v>
      </c>
      <c r="I63" s="87">
        <f t="shared" si="3"/>
        <v>0</v>
      </c>
      <c r="J63" s="88">
        <v>0</v>
      </c>
      <c r="K63" s="36">
        <f t="shared" si="4"/>
        <v>0</v>
      </c>
      <c r="L63" s="89">
        <v>0</v>
      </c>
      <c r="M63" s="36">
        <f t="shared" si="5"/>
        <v>0</v>
      </c>
      <c r="N63" s="37">
        <f t="shared" si="6"/>
        <v>0</v>
      </c>
      <c r="O63" s="89">
        <v>0</v>
      </c>
      <c r="P63" s="90">
        <f t="shared" si="7"/>
        <v>0</v>
      </c>
      <c r="Q63" s="182" t="s">
        <v>437</v>
      </c>
      <c r="R63" s="157" t="s">
        <v>424</v>
      </c>
      <c r="S63" s="88">
        <v>0</v>
      </c>
      <c r="T63" s="91">
        <f t="shared" si="8"/>
        <v>0</v>
      </c>
      <c r="U63" s="159"/>
      <c r="V63" s="159"/>
      <c r="W63" s="134"/>
      <c r="X63" s="156">
        <f t="shared" si="68"/>
        <v>12</v>
      </c>
      <c r="Y63" s="140">
        <v>0</v>
      </c>
      <c r="Z63" s="88">
        <v>0</v>
      </c>
      <c r="AA63" s="37">
        <f t="shared" si="10"/>
        <v>0</v>
      </c>
      <c r="AB63" s="92">
        <v>0</v>
      </c>
      <c r="AC63" s="93">
        <f t="shared" si="11"/>
        <v>0</v>
      </c>
      <c r="AD63" s="93">
        <f t="shared" si="12"/>
        <v>0</v>
      </c>
      <c r="AE63" s="93">
        <f t="shared" si="13"/>
        <v>0</v>
      </c>
      <c r="AF63" s="93">
        <f t="shared" si="14"/>
        <v>0</v>
      </c>
      <c r="AG63" s="93">
        <f t="shared" si="15"/>
        <v>0</v>
      </c>
      <c r="AH63" s="93">
        <f t="shared" si="16"/>
        <v>0</v>
      </c>
      <c r="AI63" s="93">
        <f t="shared" si="17"/>
        <v>0</v>
      </c>
      <c r="AJ63" s="93">
        <f t="shared" si="18"/>
        <v>0</v>
      </c>
      <c r="AK63" s="93">
        <f t="shared" si="19"/>
        <v>0</v>
      </c>
      <c r="AL63" s="92">
        <f t="shared" si="20"/>
        <v>0</v>
      </c>
      <c r="AM63" s="92">
        <v>0</v>
      </c>
      <c r="AN63" s="93">
        <f t="shared" si="21"/>
        <v>0</v>
      </c>
      <c r="AO63" s="93">
        <f t="shared" si="22"/>
        <v>0</v>
      </c>
      <c r="AP63" s="93">
        <f t="shared" si="23"/>
        <v>0</v>
      </c>
      <c r="AQ63" s="93">
        <f t="shared" si="24"/>
        <v>0</v>
      </c>
      <c r="AR63" s="93">
        <f t="shared" si="25"/>
        <v>0</v>
      </c>
      <c r="AS63" s="93">
        <f t="shared" si="26"/>
        <v>0</v>
      </c>
      <c r="AT63" s="93">
        <f t="shared" si="27"/>
        <v>0</v>
      </c>
      <c r="AU63" s="93">
        <f t="shared" si="28"/>
        <v>0</v>
      </c>
      <c r="AV63" s="93">
        <f t="shared" si="29"/>
        <v>0</v>
      </c>
      <c r="AW63" s="173">
        <f t="shared" si="30"/>
        <v>0</v>
      </c>
      <c r="AX63" s="168"/>
      <c r="AY63" s="140">
        <v>0</v>
      </c>
      <c r="AZ63" s="88">
        <v>0</v>
      </c>
      <c r="BA63" s="37">
        <f t="shared" si="31"/>
        <v>0</v>
      </c>
      <c r="BB63" s="92">
        <v>0</v>
      </c>
      <c r="BC63" s="93">
        <f t="shared" si="50"/>
        <v>0</v>
      </c>
      <c r="BD63" s="93">
        <f t="shared" si="51"/>
        <v>0</v>
      </c>
      <c r="BE63" s="93">
        <f t="shared" si="52"/>
        <v>0</v>
      </c>
      <c r="BF63" s="93">
        <f t="shared" si="53"/>
        <v>0</v>
      </c>
      <c r="BG63" s="93">
        <f t="shared" si="54"/>
        <v>0</v>
      </c>
      <c r="BH63" s="93">
        <f t="shared" si="55"/>
        <v>0</v>
      </c>
      <c r="BI63" s="93">
        <f t="shared" si="56"/>
        <v>0</v>
      </c>
      <c r="BJ63" s="93">
        <f t="shared" si="57"/>
        <v>0</v>
      </c>
      <c r="BK63" s="93">
        <f t="shared" si="58"/>
        <v>0</v>
      </c>
      <c r="BL63" s="92">
        <v>0</v>
      </c>
      <c r="BM63" s="93">
        <f t="shared" si="59"/>
        <v>0</v>
      </c>
      <c r="BN63" s="93">
        <f t="shared" si="60"/>
        <v>0</v>
      </c>
      <c r="BO63" s="93">
        <f t="shared" si="61"/>
        <v>0</v>
      </c>
      <c r="BP63" s="93">
        <f t="shared" si="62"/>
        <v>0</v>
      </c>
      <c r="BQ63" s="93">
        <f t="shared" si="63"/>
        <v>0</v>
      </c>
      <c r="BR63" s="93">
        <f t="shared" si="64"/>
        <v>0</v>
      </c>
      <c r="BS63" s="93">
        <f t="shared" si="65"/>
        <v>0</v>
      </c>
      <c r="BT63" s="93">
        <f t="shared" si="66"/>
        <v>0</v>
      </c>
      <c r="BU63" s="174">
        <f t="shared" si="67"/>
        <v>0</v>
      </c>
      <c r="BW63" s="92">
        <v>0</v>
      </c>
      <c r="BX63" s="93">
        <v>0</v>
      </c>
      <c r="BY63" s="93">
        <v>0</v>
      </c>
      <c r="BZ63" s="93">
        <v>0</v>
      </c>
      <c r="CA63" s="93">
        <v>0</v>
      </c>
      <c r="CB63" s="93">
        <v>0</v>
      </c>
      <c r="CC63" s="92">
        <v>0</v>
      </c>
      <c r="CD63" s="93">
        <v>0</v>
      </c>
      <c r="CE63" s="93">
        <v>0</v>
      </c>
      <c r="CF63" s="93">
        <v>0</v>
      </c>
      <c r="CG63" s="93">
        <v>0</v>
      </c>
      <c r="CH63" s="93">
        <v>0</v>
      </c>
    </row>
    <row r="64" spans="1:86">
      <c r="A64" s="140">
        <v>13</v>
      </c>
      <c r="B64" s="89">
        <v>0</v>
      </c>
      <c r="C64" s="89">
        <v>0</v>
      </c>
      <c r="D64" s="89">
        <v>0</v>
      </c>
      <c r="E64" s="36">
        <v>4</v>
      </c>
      <c r="F64" s="36" t="s">
        <v>35</v>
      </c>
      <c r="G64" s="36" t="s">
        <v>36</v>
      </c>
      <c r="H64" s="36">
        <f t="shared" si="2"/>
        <v>0</v>
      </c>
      <c r="I64" s="87">
        <f t="shared" si="3"/>
        <v>0</v>
      </c>
      <c r="J64" s="88">
        <v>0</v>
      </c>
      <c r="K64" s="36">
        <f t="shared" si="4"/>
        <v>0</v>
      </c>
      <c r="L64" s="89">
        <v>0</v>
      </c>
      <c r="M64" s="36">
        <f t="shared" si="5"/>
        <v>0</v>
      </c>
      <c r="N64" s="37">
        <f t="shared" si="6"/>
        <v>0</v>
      </c>
      <c r="O64" s="89">
        <v>0</v>
      </c>
      <c r="P64" s="90">
        <f t="shared" si="7"/>
        <v>0</v>
      </c>
      <c r="Q64" s="182" t="s">
        <v>437</v>
      </c>
      <c r="R64" s="157" t="s">
        <v>424</v>
      </c>
      <c r="S64" s="88">
        <v>0</v>
      </c>
      <c r="T64" s="91">
        <f t="shared" si="8"/>
        <v>0</v>
      </c>
      <c r="U64" s="159"/>
      <c r="V64" s="159"/>
      <c r="W64" s="134"/>
      <c r="X64" s="156">
        <f t="shared" si="68"/>
        <v>13</v>
      </c>
      <c r="Y64" s="140">
        <v>0</v>
      </c>
      <c r="Z64" s="88">
        <v>0</v>
      </c>
      <c r="AA64" s="37">
        <f t="shared" si="10"/>
        <v>0</v>
      </c>
      <c r="AB64" s="92">
        <v>0</v>
      </c>
      <c r="AC64" s="93">
        <f t="shared" si="11"/>
        <v>0</v>
      </c>
      <c r="AD64" s="93">
        <f t="shared" si="12"/>
        <v>0</v>
      </c>
      <c r="AE64" s="93">
        <f t="shared" si="13"/>
        <v>0</v>
      </c>
      <c r="AF64" s="93">
        <f t="shared" si="14"/>
        <v>0</v>
      </c>
      <c r="AG64" s="93">
        <f t="shared" si="15"/>
        <v>0</v>
      </c>
      <c r="AH64" s="93">
        <f t="shared" si="16"/>
        <v>0</v>
      </c>
      <c r="AI64" s="93">
        <f t="shared" si="17"/>
        <v>0</v>
      </c>
      <c r="AJ64" s="93">
        <f t="shared" si="18"/>
        <v>0</v>
      </c>
      <c r="AK64" s="93">
        <f t="shared" si="19"/>
        <v>0</v>
      </c>
      <c r="AL64" s="92">
        <f t="shared" si="20"/>
        <v>0</v>
      </c>
      <c r="AM64" s="92">
        <v>0</v>
      </c>
      <c r="AN64" s="93">
        <f t="shared" si="21"/>
        <v>0</v>
      </c>
      <c r="AO64" s="93">
        <f t="shared" si="22"/>
        <v>0</v>
      </c>
      <c r="AP64" s="93">
        <f t="shared" si="23"/>
        <v>0</v>
      </c>
      <c r="AQ64" s="93">
        <f t="shared" si="24"/>
        <v>0</v>
      </c>
      <c r="AR64" s="93">
        <f t="shared" si="25"/>
        <v>0</v>
      </c>
      <c r="AS64" s="93">
        <f t="shared" si="26"/>
        <v>0</v>
      </c>
      <c r="AT64" s="93">
        <f t="shared" si="27"/>
        <v>0</v>
      </c>
      <c r="AU64" s="93">
        <f t="shared" si="28"/>
        <v>0</v>
      </c>
      <c r="AV64" s="93">
        <f t="shared" si="29"/>
        <v>0</v>
      </c>
      <c r="AW64" s="173">
        <f t="shared" si="30"/>
        <v>0</v>
      </c>
      <c r="AX64" s="168"/>
      <c r="AY64" s="140">
        <v>0</v>
      </c>
      <c r="AZ64" s="88">
        <v>0</v>
      </c>
      <c r="BA64" s="37">
        <f t="shared" si="31"/>
        <v>0</v>
      </c>
      <c r="BB64" s="92">
        <v>0</v>
      </c>
      <c r="BC64" s="93">
        <f t="shared" si="50"/>
        <v>0</v>
      </c>
      <c r="BD64" s="93">
        <f t="shared" si="51"/>
        <v>0</v>
      </c>
      <c r="BE64" s="93">
        <f t="shared" si="52"/>
        <v>0</v>
      </c>
      <c r="BF64" s="93">
        <f t="shared" si="53"/>
        <v>0</v>
      </c>
      <c r="BG64" s="93">
        <f t="shared" si="54"/>
        <v>0</v>
      </c>
      <c r="BH64" s="93">
        <f t="shared" si="55"/>
        <v>0</v>
      </c>
      <c r="BI64" s="93">
        <f t="shared" si="56"/>
        <v>0</v>
      </c>
      <c r="BJ64" s="93">
        <f t="shared" si="57"/>
        <v>0</v>
      </c>
      <c r="BK64" s="93">
        <f t="shared" si="58"/>
        <v>0</v>
      </c>
      <c r="BL64" s="92">
        <v>0</v>
      </c>
      <c r="BM64" s="93">
        <f t="shared" si="59"/>
        <v>0</v>
      </c>
      <c r="BN64" s="93">
        <f t="shared" si="60"/>
        <v>0</v>
      </c>
      <c r="BO64" s="93">
        <f t="shared" si="61"/>
        <v>0</v>
      </c>
      <c r="BP64" s="93">
        <f t="shared" si="62"/>
        <v>0</v>
      </c>
      <c r="BQ64" s="93">
        <f t="shared" si="63"/>
        <v>0</v>
      </c>
      <c r="BR64" s="93">
        <f t="shared" si="64"/>
        <v>0</v>
      </c>
      <c r="BS64" s="93">
        <f t="shared" si="65"/>
        <v>0</v>
      </c>
      <c r="BT64" s="93">
        <f t="shared" si="66"/>
        <v>0</v>
      </c>
      <c r="BU64" s="174">
        <f t="shared" si="67"/>
        <v>0</v>
      </c>
      <c r="BW64" s="92">
        <v>0</v>
      </c>
      <c r="BX64" s="93">
        <v>0</v>
      </c>
      <c r="BY64" s="93">
        <v>0</v>
      </c>
      <c r="BZ64" s="93">
        <v>0</v>
      </c>
      <c r="CA64" s="93">
        <v>0</v>
      </c>
      <c r="CB64" s="93">
        <v>0</v>
      </c>
      <c r="CC64" s="92">
        <v>0</v>
      </c>
      <c r="CD64" s="93">
        <v>0</v>
      </c>
      <c r="CE64" s="93">
        <v>0</v>
      </c>
      <c r="CF64" s="93">
        <v>0</v>
      </c>
      <c r="CG64" s="93">
        <v>0</v>
      </c>
      <c r="CH64" s="93">
        <v>0</v>
      </c>
    </row>
    <row r="65" spans="1:86">
      <c r="A65" s="140">
        <v>14</v>
      </c>
      <c r="B65" s="89">
        <v>0</v>
      </c>
      <c r="C65" s="89">
        <v>0</v>
      </c>
      <c r="D65" s="89">
        <v>0</v>
      </c>
      <c r="E65" s="36">
        <v>4</v>
      </c>
      <c r="F65" s="36" t="s">
        <v>35</v>
      </c>
      <c r="G65" s="36" t="s">
        <v>36</v>
      </c>
      <c r="H65" s="36">
        <f t="shared" si="2"/>
        <v>0</v>
      </c>
      <c r="I65" s="87">
        <f t="shared" si="3"/>
        <v>0</v>
      </c>
      <c r="J65" s="88">
        <v>0</v>
      </c>
      <c r="K65" s="36">
        <f t="shared" si="4"/>
        <v>0</v>
      </c>
      <c r="L65" s="89">
        <v>0</v>
      </c>
      <c r="M65" s="36">
        <f t="shared" si="5"/>
        <v>0</v>
      </c>
      <c r="N65" s="37">
        <f t="shared" si="6"/>
        <v>0</v>
      </c>
      <c r="O65" s="89">
        <v>0</v>
      </c>
      <c r="P65" s="90">
        <f t="shared" si="7"/>
        <v>0</v>
      </c>
      <c r="Q65" s="182" t="s">
        <v>437</v>
      </c>
      <c r="R65" s="157" t="s">
        <v>424</v>
      </c>
      <c r="S65" s="88">
        <v>0</v>
      </c>
      <c r="T65" s="91">
        <f t="shared" si="8"/>
        <v>0</v>
      </c>
      <c r="U65" s="159"/>
      <c r="V65" s="159"/>
      <c r="W65" s="134"/>
      <c r="X65" s="156">
        <f t="shared" si="68"/>
        <v>14</v>
      </c>
      <c r="Y65" s="140">
        <v>0</v>
      </c>
      <c r="Z65" s="88">
        <v>0</v>
      </c>
      <c r="AA65" s="37">
        <f t="shared" si="10"/>
        <v>0</v>
      </c>
      <c r="AB65" s="92">
        <v>0</v>
      </c>
      <c r="AC65" s="93">
        <f t="shared" si="11"/>
        <v>0</v>
      </c>
      <c r="AD65" s="93">
        <f t="shared" si="12"/>
        <v>0</v>
      </c>
      <c r="AE65" s="93">
        <f t="shared" si="13"/>
        <v>0</v>
      </c>
      <c r="AF65" s="93">
        <f t="shared" si="14"/>
        <v>0</v>
      </c>
      <c r="AG65" s="93">
        <f t="shared" si="15"/>
        <v>0</v>
      </c>
      <c r="AH65" s="93">
        <f t="shared" si="16"/>
        <v>0</v>
      </c>
      <c r="AI65" s="93">
        <f t="shared" si="17"/>
        <v>0</v>
      </c>
      <c r="AJ65" s="93">
        <f t="shared" si="18"/>
        <v>0</v>
      </c>
      <c r="AK65" s="93">
        <f t="shared" si="19"/>
        <v>0</v>
      </c>
      <c r="AL65" s="92">
        <f t="shared" si="20"/>
        <v>0</v>
      </c>
      <c r="AM65" s="92">
        <v>0</v>
      </c>
      <c r="AN65" s="93">
        <f t="shared" si="21"/>
        <v>0</v>
      </c>
      <c r="AO65" s="93">
        <f t="shared" si="22"/>
        <v>0</v>
      </c>
      <c r="AP65" s="93">
        <f t="shared" si="23"/>
        <v>0</v>
      </c>
      <c r="AQ65" s="93">
        <f t="shared" si="24"/>
        <v>0</v>
      </c>
      <c r="AR65" s="93">
        <f t="shared" si="25"/>
        <v>0</v>
      </c>
      <c r="AS65" s="93">
        <f t="shared" si="26"/>
        <v>0</v>
      </c>
      <c r="AT65" s="93">
        <f t="shared" si="27"/>
        <v>0</v>
      </c>
      <c r="AU65" s="93">
        <f t="shared" si="28"/>
        <v>0</v>
      </c>
      <c r="AV65" s="93">
        <f t="shared" si="29"/>
        <v>0</v>
      </c>
      <c r="AW65" s="173">
        <f t="shared" si="30"/>
        <v>0</v>
      </c>
      <c r="AX65" s="168"/>
      <c r="AY65" s="140">
        <v>0</v>
      </c>
      <c r="AZ65" s="88">
        <v>0</v>
      </c>
      <c r="BA65" s="37">
        <f t="shared" si="31"/>
        <v>0</v>
      </c>
      <c r="BB65" s="92">
        <v>0</v>
      </c>
      <c r="BC65" s="93">
        <f t="shared" si="50"/>
        <v>0</v>
      </c>
      <c r="BD65" s="93">
        <f t="shared" si="51"/>
        <v>0</v>
      </c>
      <c r="BE65" s="93">
        <f t="shared" si="52"/>
        <v>0</v>
      </c>
      <c r="BF65" s="93">
        <f t="shared" si="53"/>
        <v>0</v>
      </c>
      <c r="BG65" s="93">
        <f t="shared" si="54"/>
        <v>0</v>
      </c>
      <c r="BH65" s="93">
        <f t="shared" si="55"/>
        <v>0</v>
      </c>
      <c r="BI65" s="93">
        <f t="shared" si="56"/>
        <v>0</v>
      </c>
      <c r="BJ65" s="93">
        <f t="shared" si="57"/>
        <v>0</v>
      </c>
      <c r="BK65" s="93">
        <f t="shared" si="58"/>
        <v>0</v>
      </c>
      <c r="BL65" s="92">
        <v>0</v>
      </c>
      <c r="BM65" s="93">
        <f t="shared" si="59"/>
        <v>0</v>
      </c>
      <c r="BN65" s="93">
        <f t="shared" si="60"/>
        <v>0</v>
      </c>
      <c r="BO65" s="93">
        <f t="shared" si="61"/>
        <v>0</v>
      </c>
      <c r="BP65" s="93">
        <f t="shared" si="62"/>
        <v>0</v>
      </c>
      <c r="BQ65" s="93">
        <f t="shared" si="63"/>
        <v>0</v>
      </c>
      <c r="BR65" s="93">
        <f t="shared" si="64"/>
        <v>0</v>
      </c>
      <c r="BS65" s="93">
        <f t="shared" si="65"/>
        <v>0</v>
      </c>
      <c r="BT65" s="93">
        <f t="shared" si="66"/>
        <v>0</v>
      </c>
      <c r="BU65" s="174">
        <f t="shared" si="67"/>
        <v>0</v>
      </c>
      <c r="BW65" s="92">
        <v>0</v>
      </c>
      <c r="BX65" s="93">
        <v>0</v>
      </c>
      <c r="BY65" s="93">
        <v>0</v>
      </c>
      <c r="BZ65" s="93">
        <v>0</v>
      </c>
      <c r="CA65" s="93">
        <v>0</v>
      </c>
      <c r="CB65" s="93">
        <v>0</v>
      </c>
      <c r="CC65" s="92">
        <v>0</v>
      </c>
      <c r="CD65" s="93">
        <v>0</v>
      </c>
      <c r="CE65" s="93">
        <v>0</v>
      </c>
      <c r="CF65" s="93">
        <v>0</v>
      </c>
      <c r="CG65" s="93">
        <v>0</v>
      </c>
      <c r="CH65" s="93">
        <v>0</v>
      </c>
    </row>
    <row r="66" spans="1:86">
      <c r="A66" s="140">
        <v>15</v>
      </c>
      <c r="B66" s="89">
        <v>0</v>
      </c>
      <c r="C66" s="89">
        <v>0</v>
      </c>
      <c r="D66" s="89">
        <v>0</v>
      </c>
      <c r="E66" s="36">
        <v>4</v>
      </c>
      <c r="F66" s="36" t="s">
        <v>35</v>
      </c>
      <c r="G66" s="36" t="s">
        <v>36</v>
      </c>
      <c r="H66" s="36">
        <f t="shared" si="2"/>
        <v>0</v>
      </c>
      <c r="I66" s="87">
        <f t="shared" si="3"/>
        <v>0</v>
      </c>
      <c r="J66" s="88">
        <v>0</v>
      </c>
      <c r="K66" s="36">
        <f t="shared" si="4"/>
        <v>0</v>
      </c>
      <c r="L66" s="89">
        <v>0</v>
      </c>
      <c r="M66" s="36">
        <f t="shared" si="5"/>
        <v>0</v>
      </c>
      <c r="N66" s="37">
        <f t="shared" si="6"/>
        <v>0</v>
      </c>
      <c r="O66" s="89">
        <v>0</v>
      </c>
      <c r="P66" s="90">
        <f t="shared" si="7"/>
        <v>0</v>
      </c>
      <c r="Q66" s="182" t="s">
        <v>437</v>
      </c>
      <c r="R66" s="157" t="s">
        <v>424</v>
      </c>
      <c r="S66" s="88">
        <v>0</v>
      </c>
      <c r="T66" s="91">
        <f t="shared" si="8"/>
        <v>0</v>
      </c>
      <c r="U66" s="159"/>
      <c r="V66" s="159"/>
      <c r="W66" s="134"/>
      <c r="X66" s="156">
        <f t="shared" si="68"/>
        <v>15</v>
      </c>
      <c r="Y66" s="140">
        <v>0</v>
      </c>
      <c r="Z66" s="88">
        <v>0</v>
      </c>
      <c r="AA66" s="37">
        <f t="shared" si="10"/>
        <v>0</v>
      </c>
      <c r="AB66" s="92">
        <v>0</v>
      </c>
      <c r="AC66" s="93">
        <f t="shared" si="11"/>
        <v>0</v>
      </c>
      <c r="AD66" s="93">
        <f t="shared" si="12"/>
        <v>0</v>
      </c>
      <c r="AE66" s="93">
        <f t="shared" si="13"/>
        <v>0</v>
      </c>
      <c r="AF66" s="93">
        <f t="shared" si="14"/>
        <v>0</v>
      </c>
      <c r="AG66" s="93">
        <f t="shared" si="15"/>
        <v>0</v>
      </c>
      <c r="AH66" s="93">
        <f t="shared" si="16"/>
        <v>0</v>
      </c>
      <c r="AI66" s="93">
        <f t="shared" si="17"/>
        <v>0</v>
      </c>
      <c r="AJ66" s="93">
        <f t="shared" si="18"/>
        <v>0</v>
      </c>
      <c r="AK66" s="93">
        <f t="shared" si="19"/>
        <v>0</v>
      </c>
      <c r="AL66" s="92">
        <f t="shared" si="20"/>
        <v>0</v>
      </c>
      <c r="AM66" s="92">
        <v>0</v>
      </c>
      <c r="AN66" s="93">
        <f t="shared" si="21"/>
        <v>0</v>
      </c>
      <c r="AO66" s="93">
        <f t="shared" si="22"/>
        <v>0</v>
      </c>
      <c r="AP66" s="93">
        <f t="shared" si="23"/>
        <v>0</v>
      </c>
      <c r="AQ66" s="93">
        <f t="shared" si="24"/>
        <v>0</v>
      </c>
      <c r="AR66" s="93">
        <f t="shared" si="25"/>
        <v>0</v>
      </c>
      <c r="AS66" s="93">
        <f t="shared" si="26"/>
        <v>0</v>
      </c>
      <c r="AT66" s="93">
        <f t="shared" si="27"/>
        <v>0</v>
      </c>
      <c r="AU66" s="93">
        <f t="shared" si="28"/>
        <v>0</v>
      </c>
      <c r="AV66" s="93">
        <f t="shared" si="29"/>
        <v>0</v>
      </c>
      <c r="AW66" s="173">
        <f t="shared" si="30"/>
        <v>0</v>
      </c>
      <c r="AX66" s="168"/>
      <c r="AY66" s="140">
        <v>0</v>
      </c>
      <c r="AZ66" s="88">
        <v>0</v>
      </c>
      <c r="BA66" s="37">
        <f t="shared" si="31"/>
        <v>0</v>
      </c>
      <c r="BB66" s="92">
        <v>0</v>
      </c>
      <c r="BC66" s="93">
        <f t="shared" si="50"/>
        <v>0</v>
      </c>
      <c r="BD66" s="93">
        <f t="shared" si="51"/>
        <v>0</v>
      </c>
      <c r="BE66" s="93">
        <f t="shared" si="52"/>
        <v>0</v>
      </c>
      <c r="BF66" s="93">
        <f t="shared" si="53"/>
        <v>0</v>
      </c>
      <c r="BG66" s="93">
        <f t="shared" si="54"/>
        <v>0</v>
      </c>
      <c r="BH66" s="93">
        <f t="shared" si="55"/>
        <v>0</v>
      </c>
      <c r="BI66" s="93">
        <f t="shared" si="56"/>
        <v>0</v>
      </c>
      <c r="BJ66" s="93">
        <f t="shared" si="57"/>
        <v>0</v>
      </c>
      <c r="BK66" s="93">
        <f t="shared" si="58"/>
        <v>0</v>
      </c>
      <c r="BL66" s="92">
        <v>0</v>
      </c>
      <c r="BM66" s="93">
        <f t="shared" si="59"/>
        <v>0</v>
      </c>
      <c r="BN66" s="93">
        <f t="shared" si="60"/>
        <v>0</v>
      </c>
      <c r="BO66" s="93">
        <f t="shared" si="61"/>
        <v>0</v>
      </c>
      <c r="BP66" s="93">
        <f t="shared" si="62"/>
        <v>0</v>
      </c>
      <c r="BQ66" s="93">
        <f t="shared" si="63"/>
        <v>0</v>
      </c>
      <c r="BR66" s="93">
        <f t="shared" si="64"/>
        <v>0</v>
      </c>
      <c r="BS66" s="93">
        <f t="shared" si="65"/>
        <v>0</v>
      </c>
      <c r="BT66" s="93">
        <f t="shared" si="66"/>
        <v>0</v>
      </c>
      <c r="BU66" s="174">
        <f t="shared" si="67"/>
        <v>0</v>
      </c>
      <c r="BW66" s="92">
        <v>0</v>
      </c>
      <c r="BX66" s="93">
        <v>0</v>
      </c>
      <c r="BY66" s="93">
        <v>0</v>
      </c>
      <c r="BZ66" s="93">
        <v>0</v>
      </c>
      <c r="CA66" s="93">
        <v>0</v>
      </c>
      <c r="CB66" s="93">
        <v>0</v>
      </c>
      <c r="CC66" s="92">
        <v>0</v>
      </c>
      <c r="CD66" s="93">
        <v>0</v>
      </c>
      <c r="CE66" s="93">
        <v>0</v>
      </c>
      <c r="CF66" s="93">
        <v>0</v>
      </c>
      <c r="CG66" s="93">
        <v>0</v>
      </c>
      <c r="CH66" s="93">
        <v>0</v>
      </c>
    </row>
    <row r="67" spans="1:86">
      <c r="A67" s="140">
        <v>16</v>
      </c>
      <c r="B67" s="89">
        <v>0</v>
      </c>
      <c r="C67" s="89">
        <v>0</v>
      </c>
      <c r="D67" s="89">
        <v>0</v>
      </c>
      <c r="E67" s="36">
        <v>4</v>
      </c>
      <c r="F67" s="36" t="s">
        <v>35</v>
      </c>
      <c r="G67" s="36" t="s">
        <v>36</v>
      </c>
      <c r="H67" s="36">
        <f t="shared" si="2"/>
        <v>0</v>
      </c>
      <c r="I67" s="87">
        <f t="shared" si="3"/>
        <v>0</v>
      </c>
      <c r="J67" s="88">
        <v>0</v>
      </c>
      <c r="K67" s="36">
        <f t="shared" si="4"/>
        <v>0</v>
      </c>
      <c r="L67" s="89">
        <v>0</v>
      </c>
      <c r="M67" s="36">
        <f t="shared" si="5"/>
        <v>0</v>
      </c>
      <c r="N67" s="37">
        <f t="shared" si="6"/>
        <v>0</v>
      </c>
      <c r="O67" s="89">
        <v>0</v>
      </c>
      <c r="P67" s="90">
        <f t="shared" si="7"/>
        <v>0</v>
      </c>
      <c r="Q67" s="182" t="s">
        <v>437</v>
      </c>
      <c r="R67" s="157" t="s">
        <v>424</v>
      </c>
      <c r="S67" s="88">
        <v>0</v>
      </c>
      <c r="T67" s="91">
        <f t="shared" si="8"/>
        <v>0</v>
      </c>
      <c r="U67" s="159"/>
      <c r="V67" s="159"/>
      <c r="W67" s="134"/>
      <c r="X67" s="156">
        <f t="shared" si="68"/>
        <v>16</v>
      </c>
      <c r="Y67" s="140">
        <v>0</v>
      </c>
      <c r="Z67" s="88">
        <v>0</v>
      </c>
      <c r="AA67" s="37">
        <f t="shared" si="10"/>
        <v>0</v>
      </c>
      <c r="AB67" s="92">
        <v>0</v>
      </c>
      <c r="AC67" s="93">
        <f t="shared" si="11"/>
        <v>0</v>
      </c>
      <c r="AD67" s="93">
        <f t="shared" si="12"/>
        <v>0</v>
      </c>
      <c r="AE67" s="93">
        <f t="shared" si="13"/>
        <v>0</v>
      </c>
      <c r="AF67" s="93">
        <f t="shared" si="14"/>
        <v>0</v>
      </c>
      <c r="AG67" s="93">
        <f t="shared" si="15"/>
        <v>0</v>
      </c>
      <c r="AH67" s="93">
        <f t="shared" si="16"/>
        <v>0</v>
      </c>
      <c r="AI67" s="93">
        <f t="shared" si="17"/>
        <v>0</v>
      </c>
      <c r="AJ67" s="93">
        <f t="shared" si="18"/>
        <v>0</v>
      </c>
      <c r="AK67" s="93">
        <f t="shared" si="19"/>
        <v>0</v>
      </c>
      <c r="AL67" s="92">
        <f t="shared" si="20"/>
        <v>0</v>
      </c>
      <c r="AM67" s="92">
        <v>0</v>
      </c>
      <c r="AN67" s="93">
        <f t="shared" si="21"/>
        <v>0</v>
      </c>
      <c r="AO67" s="93">
        <f t="shared" si="22"/>
        <v>0</v>
      </c>
      <c r="AP67" s="93">
        <f t="shared" si="23"/>
        <v>0</v>
      </c>
      <c r="AQ67" s="93">
        <f t="shared" si="24"/>
        <v>0</v>
      </c>
      <c r="AR67" s="93">
        <f t="shared" si="25"/>
        <v>0</v>
      </c>
      <c r="AS67" s="93">
        <f t="shared" si="26"/>
        <v>0</v>
      </c>
      <c r="AT67" s="93">
        <f t="shared" si="27"/>
        <v>0</v>
      </c>
      <c r="AU67" s="93">
        <f t="shared" si="28"/>
        <v>0</v>
      </c>
      <c r="AV67" s="93">
        <f t="shared" si="29"/>
        <v>0</v>
      </c>
      <c r="AW67" s="173">
        <f t="shared" si="30"/>
        <v>0</v>
      </c>
      <c r="AX67" s="168"/>
      <c r="AY67" s="140">
        <v>0</v>
      </c>
      <c r="AZ67" s="88">
        <v>0</v>
      </c>
      <c r="BA67" s="37">
        <f t="shared" si="31"/>
        <v>0</v>
      </c>
      <c r="BB67" s="92">
        <v>0</v>
      </c>
      <c r="BC67" s="93">
        <f t="shared" si="50"/>
        <v>0</v>
      </c>
      <c r="BD67" s="93">
        <f t="shared" si="51"/>
        <v>0</v>
      </c>
      <c r="BE67" s="93">
        <f t="shared" si="52"/>
        <v>0</v>
      </c>
      <c r="BF67" s="93">
        <f t="shared" si="53"/>
        <v>0</v>
      </c>
      <c r="BG67" s="93">
        <f t="shared" si="54"/>
        <v>0</v>
      </c>
      <c r="BH67" s="93">
        <f t="shared" si="55"/>
        <v>0</v>
      </c>
      <c r="BI67" s="93">
        <f t="shared" si="56"/>
        <v>0</v>
      </c>
      <c r="BJ67" s="93">
        <f t="shared" si="57"/>
        <v>0</v>
      </c>
      <c r="BK67" s="93">
        <f t="shared" si="58"/>
        <v>0</v>
      </c>
      <c r="BL67" s="92">
        <v>0</v>
      </c>
      <c r="BM67" s="93">
        <f t="shared" si="59"/>
        <v>0</v>
      </c>
      <c r="BN67" s="93">
        <f t="shared" si="60"/>
        <v>0</v>
      </c>
      <c r="BO67" s="93">
        <f t="shared" si="61"/>
        <v>0</v>
      </c>
      <c r="BP67" s="93">
        <f t="shared" si="62"/>
        <v>0</v>
      </c>
      <c r="BQ67" s="93">
        <f t="shared" si="63"/>
        <v>0</v>
      </c>
      <c r="BR67" s="93">
        <f t="shared" si="64"/>
        <v>0</v>
      </c>
      <c r="BS67" s="93">
        <f t="shared" si="65"/>
        <v>0</v>
      </c>
      <c r="BT67" s="93">
        <f t="shared" si="66"/>
        <v>0</v>
      </c>
      <c r="BU67" s="174">
        <f t="shared" si="67"/>
        <v>0</v>
      </c>
      <c r="BW67" s="92">
        <v>0</v>
      </c>
      <c r="BX67" s="93">
        <v>0</v>
      </c>
      <c r="BY67" s="93">
        <v>0</v>
      </c>
      <c r="BZ67" s="93">
        <v>0</v>
      </c>
      <c r="CA67" s="93">
        <v>0</v>
      </c>
      <c r="CB67" s="93">
        <v>0</v>
      </c>
      <c r="CC67" s="92">
        <v>0</v>
      </c>
      <c r="CD67" s="93">
        <v>0</v>
      </c>
      <c r="CE67" s="93">
        <v>0</v>
      </c>
      <c r="CF67" s="93">
        <v>0</v>
      </c>
      <c r="CG67" s="93">
        <v>0</v>
      </c>
      <c r="CH67" s="93">
        <v>0</v>
      </c>
    </row>
    <row r="68" spans="1:86">
      <c r="A68" s="140">
        <v>17</v>
      </c>
      <c r="B68" s="89">
        <v>0</v>
      </c>
      <c r="C68" s="89">
        <v>0</v>
      </c>
      <c r="D68" s="89">
        <v>0</v>
      </c>
      <c r="E68" s="36">
        <v>4</v>
      </c>
      <c r="F68" s="36" t="s">
        <v>35</v>
      </c>
      <c r="G68" s="36" t="s">
        <v>36</v>
      </c>
      <c r="H68" s="36">
        <f t="shared" si="2"/>
        <v>0</v>
      </c>
      <c r="I68" s="87">
        <f t="shared" si="3"/>
        <v>0</v>
      </c>
      <c r="J68" s="88">
        <v>0</v>
      </c>
      <c r="K68" s="36">
        <f t="shared" si="4"/>
        <v>0</v>
      </c>
      <c r="L68" s="89">
        <v>0</v>
      </c>
      <c r="M68" s="36">
        <f t="shared" si="5"/>
        <v>0</v>
      </c>
      <c r="N68" s="37">
        <f t="shared" si="6"/>
        <v>0</v>
      </c>
      <c r="O68" s="89">
        <v>0</v>
      </c>
      <c r="P68" s="90">
        <f t="shared" si="7"/>
        <v>0</v>
      </c>
      <c r="Q68" s="182" t="s">
        <v>437</v>
      </c>
      <c r="R68" s="157" t="s">
        <v>424</v>
      </c>
      <c r="S68" s="88">
        <v>0</v>
      </c>
      <c r="T68" s="91">
        <f t="shared" si="8"/>
        <v>0</v>
      </c>
      <c r="U68" s="159"/>
      <c r="V68" s="159"/>
      <c r="W68" s="134"/>
      <c r="X68" s="156">
        <f t="shared" si="68"/>
        <v>17</v>
      </c>
      <c r="Y68" s="140">
        <v>0</v>
      </c>
      <c r="Z68" s="88">
        <v>0</v>
      </c>
      <c r="AA68" s="37">
        <f t="shared" si="10"/>
        <v>0</v>
      </c>
      <c r="AB68" s="92">
        <v>0</v>
      </c>
      <c r="AC68" s="93">
        <f t="shared" si="11"/>
        <v>0</v>
      </c>
      <c r="AD68" s="93">
        <f t="shared" si="12"/>
        <v>0</v>
      </c>
      <c r="AE68" s="93">
        <f t="shared" si="13"/>
        <v>0</v>
      </c>
      <c r="AF68" s="93">
        <f t="shared" si="14"/>
        <v>0</v>
      </c>
      <c r="AG68" s="93">
        <f t="shared" si="15"/>
        <v>0</v>
      </c>
      <c r="AH68" s="93">
        <f t="shared" si="16"/>
        <v>0</v>
      </c>
      <c r="AI68" s="93">
        <f t="shared" si="17"/>
        <v>0</v>
      </c>
      <c r="AJ68" s="93">
        <f t="shared" si="18"/>
        <v>0</v>
      </c>
      <c r="AK68" s="93">
        <f t="shared" si="19"/>
        <v>0</v>
      </c>
      <c r="AL68" s="92">
        <f t="shared" si="20"/>
        <v>0</v>
      </c>
      <c r="AM68" s="92">
        <v>0</v>
      </c>
      <c r="AN68" s="93">
        <f t="shared" si="21"/>
        <v>0</v>
      </c>
      <c r="AO68" s="93">
        <f t="shared" si="22"/>
        <v>0</v>
      </c>
      <c r="AP68" s="93">
        <f t="shared" si="23"/>
        <v>0</v>
      </c>
      <c r="AQ68" s="93">
        <f t="shared" si="24"/>
        <v>0</v>
      </c>
      <c r="AR68" s="93">
        <f t="shared" si="25"/>
        <v>0</v>
      </c>
      <c r="AS68" s="93">
        <f t="shared" si="26"/>
        <v>0</v>
      </c>
      <c r="AT68" s="93">
        <f t="shared" si="27"/>
        <v>0</v>
      </c>
      <c r="AU68" s="93">
        <f t="shared" si="28"/>
        <v>0</v>
      </c>
      <c r="AV68" s="93">
        <f t="shared" si="29"/>
        <v>0</v>
      </c>
      <c r="AW68" s="173">
        <f t="shared" si="30"/>
        <v>0</v>
      </c>
      <c r="AX68" s="168"/>
      <c r="AY68" s="140">
        <v>0</v>
      </c>
      <c r="AZ68" s="88">
        <v>0</v>
      </c>
      <c r="BA68" s="37">
        <f t="shared" si="31"/>
        <v>0</v>
      </c>
      <c r="BB68" s="92">
        <v>0</v>
      </c>
      <c r="BC68" s="93">
        <f t="shared" si="50"/>
        <v>0</v>
      </c>
      <c r="BD68" s="93">
        <f t="shared" si="51"/>
        <v>0</v>
      </c>
      <c r="BE68" s="93">
        <f t="shared" si="52"/>
        <v>0</v>
      </c>
      <c r="BF68" s="93">
        <f t="shared" si="53"/>
        <v>0</v>
      </c>
      <c r="BG68" s="93">
        <f t="shared" si="54"/>
        <v>0</v>
      </c>
      <c r="BH68" s="93">
        <f t="shared" si="55"/>
        <v>0</v>
      </c>
      <c r="BI68" s="93">
        <f t="shared" si="56"/>
        <v>0</v>
      </c>
      <c r="BJ68" s="93">
        <f t="shared" si="57"/>
        <v>0</v>
      </c>
      <c r="BK68" s="93">
        <f t="shared" si="58"/>
        <v>0</v>
      </c>
      <c r="BL68" s="92">
        <v>0</v>
      </c>
      <c r="BM68" s="93">
        <f t="shared" si="59"/>
        <v>0</v>
      </c>
      <c r="BN68" s="93">
        <f t="shared" si="60"/>
        <v>0</v>
      </c>
      <c r="BO68" s="93">
        <f t="shared" si="61"/>
        <v>0</v>
      </c>
      <c r="BP68" s="93">
        <f t="shared" si="62"/>
        <v>0</v>
      </c>
      <c r="BQ68" s="93">
        <f t="shared" si="63"/>
        <v>0</v>
      </c>
      <c r="BR68" s="93">
        <f t="shared" si="64"/>
        <v>0</v>
      </c>
      <c r="BS68" s="93">
        <f t="shared" si="65"/>
        <v>0</v>
      </c>
      <c r="BT68" s="93">
        <f t="shared" si="66"/>
        <v>0</v>
      </c>
      <c r="BU68" s="174">
        <f t="shared" si="67"/>
        <v>0</v>
      </c>
      <c r="BW68" s="92">
        <v>0</v>
      </c>
      <c r="BX68" s="93">
        <v>0</v>
      </c>
      <c r="BY68" s="93">
        <v>0</v>
      </c>
      <c r="BZ68" s="93">
        <v>0</v>
      </c>
      <c r="CA68" s="93">
        <v>0</v>
      </c>
      <c r="CB68" s="93">
        <v>0</v>
      </c>
      <c r="CC68" s="92">
        <v>0</v>
      </c>
      <c r="CD68" s="93">
        <v>0</v>
      </c>
      <c r="CE68" s="93">
        <v>0</v>
      </c>
      <c r="CF68" s="93">
        <v>0</v>
      </c>
      <c r="CG68" s="93">
        <v>0</v>
      </c>
      <c r="CH68" s="93">
        <v>0</v>
      </c>
    </row>
    <row r="69" spans="1:86">
      <c r="A69" s="140">
        <v>18</v>
      </c>
      <c r="B69" s="89">
        <v>0</v>
      </c>
      <c r="C69" s="89">
        <v>0</v>
      </c>
      <c r="D69" s="89">
        <v>0</v>
      </c>
      <c r="E69" s="36">
        <v>4</v>
      </c>
      <c r="F69" s="36" t="s">
        <v>35</v>
      </c>
      <c r="G69" s="36" t="s">
        <v>36</v>
      </c>
      <c r="H69" s="36">
        <f t="shared" si="2"/>
        <v>0</v>
      </c>
      <c r="I69" s="87">
        <f t="shared" si="3"/>
        <v>0</v>
      </c>
      <c r="J69" s="88">
        <v>0</v>
      </c>
      <c r="K69" s="36">
        <f t="shared" si="4"/>
        <v>0</v>
      </c>
      <c r="L69" s="89">
        <v>0</v>
      </c>
      <c r="M69" s="36">
        <f t="shared" si="5"/>
        <v>0</v>
      </c>
      <c r="N69" s="37">
        <f t="shared" si="6"/>
        <v>0</v>
      </c>
      <c r="O69" s="89">
        <v>0</v>
      </c>
      <c r="P69" s="90">
        <f t="shared" si="7"/>
        <v>0</v>
      </c>
      <c r="Q69" s="182" t="s">
        <v>437</v>
      </c>
      <c r="R69" s="157" t="s">
        <v>424</v>
      </c>
      <c r="S69" s="88">
        <v>0</v>
      </c>
      <c r="T69" s="91">
        <f t="shared" si="8"/>
        <v>0</v>
      </c>
      <c r="U69" s="159"/>
      <c r="V69" s="159"/>
      <c r="W69" s="134"/>
      <c r="X69" s="156">
        <f t="shared" si="68"/>
        <v>18</v>
      </c>
      <c r="Y69" s="140">
        <v>0</v>
      </c>
      <c r="Z69" s="88">
        <v>0</v>
      </c>
      <c r="AA69" s="37">
        <f t="shared" si="10"/>
        <v>0</v>
      </c>
      <c r="AB69" s="92">
        <v>0</v>
      </c>
      <c r="AC69" s="93">
        <f t="shared" si="11"/>
        <v>0</v>
      </c>
      <c r="AD69" s="93">
        <f t="shared" si="12"/>
        <v>0</v>
      </c>
      <c r="AE69" s="93">
        <f t="shared" si="13"/>
        <v>0</v>
      </c>
      <c r="AF69" s="93">
        <f t="shared" si="14"/>
        <v>0</v>
      </c>
      <c r="AG69" s="93">
        <f t="shared" si="15"/>
        <v>0</v>
      </c>
      <c r="AH69" s="93">
        <f t="shared" si="16"/>
        <v>0</v>
      </c>
      <c r="AI69" s="93">
        <f t="shared" si="17"/>
        <v>0</v>
      </c>
      <c r="AJ69" s="93">
        <f t="shared" si="18"/>
        <v>0</v>
      </c>
      <c r="AK69" s="93">
        <f t="shared" si="19"/>
        <v>0</v>
      </c>
      <c r="AL69" s="92">
        <f t="shared" si="20"/>
        <v>0</v>
      </c>
      <c r="AM69" s="92">
        <v>0</v>
      </c>
      <c r="AN69" s="93">
        <f t="shared" si="21"/>
        <v>0</v>
      </c>
      <c r="AO69" s="93">
        <f t="shared" si="22"/>
        <v>0</v>
      </c>
      <c r="AP69" s="93">
        <f t="shared" si="23"/>
        <v>0</v>
      </c>
      <c r="AQ69" s="93">
        <f t="shared" si="24"/>
        <v>0</v>
      </c>
      <c r="AR69" s="93">
        <f t="shared" si="25"/>
        <v>0</v>
      </c>
      <c r="AS69" s="93">
        <f t="shared" si="26"/>
        <v>0</v>
      </c>
      <c r="AT69" s="93">
        <f t="shared" si="27"/>
        <v>0</v>
      </c>
      <c r="AU69" s="93">
        <f t="shared" si="28"/>
        <v>0</v>
      </c>
      <c r="AV69" s="93">
        <f t="shared" si="29"/>
        <v>0</v>
      </c>
      <c r="AW69" s="173">
        <f t="shared" si="30"/>
        <v>0</v>
      </c>
      <c r="AX69" s="168"/>
      <c r="AY69" s="140">
        <v>0</v>
      </c>
      <c r="AZ69" s="88">
        <v>0</v>
      </c>
      <c r="BA69" s="37">
        <f t="shared" si="31"/>
        <v>0</v>
      </c>
      <c r="BB69" s="92">
        <v>0</v>
      </c>
      <c r="BC69" s="93">
        <f t="shared" si="50"/>
        <v>0</v>
      </c>
      <c r="BD69" s="93">
        <f t="shared" si="51"/>
        <v>0</v>
      </c>
      <c r="BE69" s="93">
        <f t="shared" si="52"/>
        <v>0</v>
      </c>
      <c r="BF69" s="93">
        <f t="shared" si="53"/>
        <v>0</v>
      </c>
      <c r="BG69" s="93">
        <f t="shared" si="54"/>
        <v>0</v>
      </c>
      <c r="BH69" s="93">
        <f t="shared" si="55"/>
        <v>0</v>
      </c>
      <c r="BI69" s="93">
        <f t="shared" si="56"/>
        <v>0</v>
      </c>
      <c r="BJ69" s="93">
        <f t="shared" si="57"/>
        <v>0</v>
      </c>
      <c r="BK69" s="93">
        <f t="shared" si="58"/>
        <v>0</v>
      </c>
      <c r="BL69" s="92">
        <v>0</v>
      </c>
      <c r="BM69" s="93">
        <f t="shared" si="59"/>
        <v>0</v>
      </c>
      <c r="BN69" s="93">
        <f t="shared" si="60"/>
        <v>0</v>
      </c>
      <c r="BO69" s="93">
        <f t="shared" si="61"/>
        <v>0</v>
      </c>
      <c r="BP69" s="93">
        <f t="shared" si="62"/>
        <v>0</v>
      </c>
      <c r="BQ69" s="93">
        <f t="shared" si="63"/>
        <v>0</v>
      </c>
      <c r="BR69" s="93">
        <f t="shared" si="64"/>
        <v>0</v>
      </c>
      <c r="BS69" s="93">
        <f t="shared" si="65"/>
        <v>0</v>
      </c>
      <c r="BT69" s="93">
        <f t="shared" si="66"/>
        <v>0</v>
      </c>
      <c r="BU69" s="174">
        <f t="shared" si="67"/>
        <v>0</v>
      </c>
      <c r="BW69" s="92">
        <v>0</v>
      </c>
      <c r="BX69" s="93">
        <v>0</v>
      </c>
      <c r="BY69" s="93">
        <v>0</v>
      </c>
      <c r="BZ69" s="93">
        <v>0</v>
      </c>
      <c r="CA69" s="93">
        <v>0</v>
      </c>
      <c r="CB69" s="93">
        <v>0</v>
      </c>
      <c r="CC69" s="92">
        <v>0</v>
      </c>
      <c r="CD69" s="93">
        <v>0</v>
      </c>
      <c r="CE69" s="93">
        <v>0</v>
      </c>
      <c r="CF69" s="93">
        <v>0</v>
      </c>
      <c r="CG69" s="93">
        <v>0</v>
      </c>
      <c r="CH69" s="93">
        <v>0</v>
      </c>
    </row>
    <row r="70" spans="1:86">
      <c r="A70" s="140">
        <v>19</v>
      </c>
      <c r="B70" s="89">
        <v>0</v>
      </c>
      <c r="C70" s="89">
        <v>0</v>
      </c>
      <c r="D70" s="89">
        <v>0</v>
      </c>
      <c r="E70" s="36">
        <v>4</v>
      </c>
      <c r="F70" s="36" t="s">
        <v>35</v>
      </c>
      <c r="G70" s="36" t="s">
        <v>36</v>
      </c>
      <c r="H70" s="36">
        <f t="shared" si="2"/>
        <v>0</v>
      </c>
      <c r="I70" s="87">
        <f t="shared" si="3"/>
        <v>0</v>
      </c>
      <c r="J70" s="88">
        <v>0</v>
      </c>
      <c r="K70" s="36">
        <f t="shared" si="4"/>
        <v>0</v>
      </c>
      <c r="L70" s="89">
        <v>0</v>
      </c>
      <c r="M70" s="36">
        <f t="shared" si="5"/>
        <v>0</v>
      </c>
      <c r="N70" s="37">
        <f t="shared" si="6"/>
        <v>0</v>
      </c>
      <c r="O70" s="89">
        <v>0</v>
      </c>
      <c r="P70" s="90">
        <f t="shared" si="7"/>
        <v>0</v>
      </c>
      <c r="Q70" s="182" t="s">
        <v>437</v>
      </c>
      <c r="R70" s="157" t="s">
        <v>424</v>
      </c>
      <c r="S70" s="88">
        <v>0</v>
      </c>
      <c r="T70" s="91">
        <f t="shared" si="8"/>
        <v>0</v>
      </c>
      <c r="U70" s="159"/>
      <c r="V70" s="159"/>
      <c r="W70" s="134"/>
      <c r="X70" s="156">
        <f t="shared" si="68"/>
        <v>19</v>
      </c>
      <c r="Y70" s="140">
        <v>0</v>
      </c>
      <c r="Z70" s="88">
        <v>0</v>
      </c>
      <c r="AA70" s="37">
        <f t="shared" si="10"/>
        <v>0</v>
      </c>
      <c r="AB70" s="92">
        <v>0</v>
      </c>
      <c r="AC70" s="93">
        <f t="shared" si="11"/>
        <v>0</v>
      </c>
      <c r="AD70" s="93">
        <f t="shared" si="12"/>
        <v>0</v>
      </c>
      <c r="AE70" s="93">
        <f t="shared" si="13"/>
        <v>0</v>
      </c>
      <c r="AF70" s="93">
        <f t="shared" si="14"/>
        <v>0</v>
      </c>
      <c r="AG70" s="93">
        <f t="shared" si="15"/>
        <v>0</v>
      </c>
      <c r="AH70" s="93">
        <f t="shared" si="16"/>
        <v>0</v>
      </c>
      <c r="AI70" s="93">
        <f t="shared" si="17"/>
        <v>0</v>
      </c>
      <c r="AJ70" s="93">
        <f t="shared" si="18"/>
        <v>0</v>
      </c>
      <c r="AK70" s="93">
        <f t="shared" si="19"/>
        <v>0</v>
      </c>
      <c r="AL70" s="92">
        <f t="shared" si="20"/>
        <v>0</v>
      </c>
      <c r="AM70" s="92">
        <v>0</v>
      </c>
      <c r="AN70" s="93">
        <f t="shared" si="21"/>
        <v>0</v>
      </c>
      <c r="AO70" s="93">
        <f t="shared" si="22"/>
        <v>0</v>
      </c>
      <c r="AP70" s="93">
        <f t="shared" si="23"/>
        <v>0</v>
      </c>
      <c r="AQ70" s="93">
        <f t="shared" si="24"/>
        <v>0</v>
      </c>
      <c r="AR70" s="93">
        <f t="shared" si="25"/>
        <v>0</v>
      </c>
      <c r="AS70" s="93">
        <f t="shared" si="26"/>
        <v>0</v>
      </c>
      <c r="AT70" s="93">
        <f t="shared" si="27"/>
        <v>0</v>
      </c>
      <c r="AU70" s="93">
        <f t="shared" si="28"/>
        <v>0</v>
      </c>
      <c r="AV70" s="93">
        <f t="shared" si="29"/>
        <v>0</v>
      </c>
      <c r="AW70" s="173">
        <f t="shared" si="30"/>
        <v>0</v>
      </c>
      <c r="AX70" s="168"/>
      <c r="AY70" s="140">
        <v>0</v>
      </c>
      <c r="AZ70" s="88">
        <v>0</v>
      </c>
      <c r="BA70" s="37">
        <f t="shared" si="31"/>
        <v>0</v>
      </c>
      <c r="BB70" s="92">
        <v>0</v>
      </c>
      <c r="BC70" s="93">
        <f t="shared" si="50"/>
        <v>0</v>
      </c>
      <c r="BD70" s="93">
        <f t="shared" si="51"/>
        <v>0</v>
      </c>
      <c r="BE70" s="93">
        <f t="shared" si="52"/>
        <v>0</v>
      </c>
      <c r="BF70" s="93">
        <f t="shared" si="53"/>
        <v>0</v>
      </c>
      <c r="BG70" s="93">
        <f t="shared" si="54"/>
        <v>0</v>
      </c>
      <c r="BH70" s="93">
        <f t="shared" si="55"/>
        <v>0</v>
      </c>
      <c r="BI70" s="93">
        <f t="shared" si="56"/>
        <v>0</v>
      </c>
      <c r="BJ70" s="93">
        <f t="shared" si="57"/>
        <v>0</v>
      </c>
      <c r="BK70" s="93">
        <f t="shared" si="58"/>
        <v>0</v>
      </c>
      <c r="BL70" s="92">
        <v>0</v>
      </c>
      <c r="BM70" s="93">
        <f t="shared" si="59"/>
        <v>0</v>
      </c>
      <c r="BN70" s="93">
        <f t="shared" si="60"/>
        <v>0</v>
      </c>
      <c r="BO70" s="93">
        <f t="shared" si="61"/>
        <v>0</v>
      </c>
      <c r="BP70" s="93">
        <f t="shared" si="62"/>
        <v>0</v>
      </c>
      <c r="BQ70" s="93">
        <f t="shared" si="63"/>
        <v>0</v>
      </c>
      <c r="BR70" s="93">
        <f t="shared" si="64"/>
        <v>0</v>
      </c>
      <c r="BS70" s="93">
        <f t="shared" si="65"/>
        <v>0</v>
      </c>
      <c r="BT70" s="93">
        <f t="shared" si="66"/>
        <v>0</v>
      </c>
      <c r="BU70" s="174">
        <f t="shared" si="67"/>
        <v>0</v>
      </c>
      <c r="BW70" s="92">
        <v>0</v>
      </c>
      <c r="BX70" s="93">
        <v>0</v>
      </c>
      <c r="BY70" s="93">
        <v>0</v>
      </c>
      <c r="BZ70" s="93">
        <v>0</v>
      </c>
      <c r="CA70" s="93">
        <v>0</v>
      </c>
      <c r="CB70" s="93">
        <v>0</v>
      </c>
      <c r="CC70" s="92">
        <v>0</v>
      </c>
      <c r="CD70" s="93">
        <v>0</v>
      </c>
      <c r="CE70" s="93">
        <v>0</v>
      </c>
      <c r="CF70" s="93">
        <v>0</v>
      </c>
      <c r="CG70" s="93">
        <v>0</v>
      </c>
      <c r="CH70" s="93">
        <v>0</v>
      </c>
    </row>
    <row r="71" spans="1:86">
      <c r="A71" s="140">
        <v>20</v>
      </c>
      <c r="B71" s="89">
        <v>0</v>
      </c>
      <c r="C71" s="89">
        <v>0</v>
      </c>
      <c r="D71" s="89">
        <v>0</v>
      </c>
      <c r="E71" s="36">
        <v>4</v>
      </c>
      <c r="F71" s="36" t="s">
        <v>35</v>
      </c>
      <c r="G71" s="36" t="s">
        <v>36</v>
      </c>
      <c r="H71" s="36">
        <f t="shared" si="2"/>
        <v>0</v>
      </c>
      <c r="I71" s="87">
        <f t="shared" si="3"/>
        <v>0</v>
      </c>
      <c r="J71" s="88">
        <v>0</v>
      </c>
      <c r="K71" s="36">
        <f t="shared" si="4"/>
        <v>0</v>
      </c>
      <c r="L71" s="89">
        <v>0</v>
      </c>
      <c r="M71" s="36">
        <f t="shared" si="5"/>
        <v>0</v>
      </c>
      <c r="N71" s="37">
        <f t="shared" si="6"/>
        <v>0</v>
      </c>
      <c r="O71" s="89">
        <v>0</v>
      </c>
      <c r="P71" s="90">
        <f t="shared" si="7"/>
        <v>0</v>
      </c>
      <c r="Q71" s="182" t="s">
        <v>437</v>
      </c>
      <c r="R71" s="157" t="s">
        <v>424</v>
      </c>
      <c r="S71" s="88">
        <v>0</v>
      </c>
      <c r="T71" s="91">
        <f t="shared" si="8"/>
        <v>0</v>
      </c>
      <c r="U71" s="159"/>
      <c r="V71" s="159"/>
      <c r="W71" s="134"/>
      <c r="X71" s="156">
        <f t="shared" si="68"/>
        <v>20</v>
      </c>
      <c r="Y71" s="140">
        <v>0</v>
      </c>
      <c r="Z71" s="88">
        <v>0</v>
      </c>
      <c r="AA71" s="37">
        <f t="shared" si="10"/>
        <v>0</v>
      </c>
      <c r="AB71" s="92">
        <v>0</v>
      </c>
      <c r="AC71" s="93">
        <f t="shared" si="11"/>
        <v>0</v>
      </c>
      <c r="AD71" s="93">
        <f t="shared" si="12"/>
        <v>0</v>
      </c>
      <c r="AE71" s="93">
        <f t="shared" si="13"/>
        <v>0</v>
      </c>
      <c r="AF71" s="93">
        <f t="shared" si="14"/>
        <v>0</v>
      </c>
      <c r="AG71" s="93">
        <f t="shared" si="15"/>
        <v>0</v>
      </c>
      <c r="AH71" s="93">
        <f t="shared" si="16"/>
        <v>0</v>
      </c>
      <c r="AI71" s="93">
        <f t="shared" si="17"/>
        <v>0</v>
      </c>
      <c r="AJ71" s="93">
        <f t="shared" si="18"/>
        <v>0</v>
      </c>
      <c r="AK71" s="93">
        <f t="shared" si="19"/>
        <v>0</v>
      </c>
      <c r="AL71" s="92">
        <f t="shared" si="20"/>
        <v>0</v>
      </c>
      <c r="AM71" s="92">
        <v>0</v>
      </c>
      <c r="AN71" s="93">
        <f t="shared" si="21"/>
        <v>0</v>
      </c>
      <c r="AO71" s="93">
        <f t="shared" si="22"/>
        <v>0</v>
      </c>
      <c r="AP71" s="93">
        <f t="shared" si="23"/>
        <v>0</v>
      </c>
      <c r="AQ71" s="93">
        <f t="shared" si="24"/>
        <v>0</v>
      </c>
      <c r="AR71" s="93">
        <f t="shared" si="25"/>
        <v>0</v>
      </c>
      <c r="AS71" s="93">
        <f t="shared" si="26"/>
        <v>0</v>
      </c>
      <c r="AT71" s="93">
        <f t="shared" si="27"/>
        <v>0</v>
      </c>
      <c r="AU71" s="93">
        <f t="shared" si="28"/>
        <v>0</v>
      </c>
      <c r="AV71" s="93">
        <f t="shared" si="29"/>
        <v>0</v>
      </c>
      <c r="AW71" s="173">
        <f t="shared" si="30"/>
        <v>0</v>
      </c>
      <c r="AX71" s="168"/>
      <c r="AY71" s="140">
        <v>0</v>
      </c>
      <c r="AZ71" s="88">
        <v>0</v>
      </c>
      <c r="BA71" s="37">
        <f t="shared" si="31"/>
        <v>0</v>
      </c>
      <c r="BB71" s="92">
        <v>0</v>
      </c>
      <c r="BC71" s="93">
        <f t="shared" si="50"/>
        <v>0</v>
      </c>
      <c r="BD71" s="93">
        <f t="shared" si="51"/>
        <v>0</v>
      </c>
      <c r="BE71" s="93">
        <f t="shared" si="52"/>
        <v>0</v>
      </c>
      <c r="BF71" s="93">
        <f t="shared" si="53"/>
        <v>0</v>
      </c>
      <c r="BG71" s="93">
        <f t="shared" si="54"/>
        <v>0</v>
      </c>
      <c r="BH71" s="93">
        <f t="shared" si="55"/>
        <v>0</v>
      </c>
      <c r="BI71" s="93">
        <f t="shared" si="56"/>
        <v>0</v>
      </c>
      <c r="BJ71" s="93">
        <f t="shared" si="57"/>
        <v>0</v>
      </c>
      <c r="BK71" s="93">
        <f t="shared" si="58"/>
        <v>0</v>
      </c>
      <c r="BL71" s="92">
        <v>0</v>
      </c>
      <c r="BM71" s="93">
        <f t="shared" si="59"/>
        <v>0</v>
      </c>
      <c r="BN71" s="93">
        <f t="shared" si="60"/>
        <v>0</v>
      </c>
      <c r="BO71" s="93">
        <f t="shared" si="61"/>
        <v>0</v>
      </c>
      <c r="BP71" s="93">
        <f t="shared" si="62"/>
        <v>0</v>
      </c>
      <c r="BQ71" s="93">
        <f t="shared" si="63"/>
        <v>0</v>
      </c>
      <c r="BR71" s="93">
        <f t="shared" si="64"/>
        <v>0</v>
      </c>
      <c r="BS71" s="93">
        <f t="shared" si="65"/>
        <v>0</v>
      </c>
      <c r="BT71" s="93">
        <f t="shared" si="66"/>
        <v>0</v>
      </c>
      <c r="BU71" s="174">
        <f t="shared" si="67"/>
        <v>0</v>
      </c>
      <c r="BW71" s="92">
        <v>0</v>
      </c>
      <c r="BX71" s="93">
        <v>0</v>
      </c>
      <c r="BY71" s="93">
        <v>0</v>
      </c>
      <c r="BZ71" s="93">
        <v>0</v>
      </c>
      <c r="CA71" s="93">
        <v>0</v>
      </c>
      <c r="CB71" s="93">
        <v>0</v>
      </c>
      <c r="CC71" s="92">
        <v>0</v>
      </c>
      <c r="CD71" s="93">
        <v>0</v>
      </c>
      <c r="CE71" s="93">
        <v>0</v>
      </c>
      <c r="CF71" s="93">
        <v>0</v>
      </c>
      <c r="CG71" s="93">
        <v>0</v>
      </c>
      <c r="CH71" s="93">
        <v>0</v>
      </c>
    </row>
    <row r="72" spans="1:86">
      <c r="A72" s="140">
        <v>21</v>
      </c>
      <c r="B72" s="89">
        <v>0</v>
      </c>
      <c r="C72" s="89">
        <v>0</v>
      </c>
      <c r="D72" s="89">
        <v>0</v>
      </c>
      <c r="E72" s="36">
        <v>4</v>
      </c>
      <c r="F72" s="36" t="s">
        <v>35</v>
      </c>
      <c r="G72" s="36" t="s">
        <v>36</v>
      </c>
      <c r="H72" s="36">
        <f t="shared" si="2"/>
        <v>0</v>
      </c>
      <c r="I72" s="87">
        <f t="shared" si="3"/>
        <v>0</v>
      </c>
      <c r="J72" s="88">
        <v>0</v>
      </c>
      <c r="K72" s="36">
        <f t="shared" si="4"/>
        <v>0</v>
      </c>
      <c r="L72" s="89">
        <v>0</v>
      </c>
      <c r="M72" s="36">
        <f t="shared" si="5"/>
        <v>0</v>
      </c>
      <c r="N72" s="37">
        <f t="shared" si="6"/>
        <v>0</v>
      </c>
      <c r="O72" s="89">
        <v>0</v>
      </c>
      <c r="P72" s="90">
        <f t="shared" si="7"/>
        <v>0</v>
      </c>
      <c r="Q72" s="182" t="s">
        <v>437</v>
      </c>
      <c r="R72" s="157" t="s">
        <v>424</v>
      </c>
      <c r="S72" s="88">
        <v>0</v>
      </c>
      <c r="T72" s="91">
        <f t="shared" si="8"/>
        <v>0</v>
      </c>
      <c r="U72" s="159"/>
      <c r="V72" s="159"/>
      <c r="W72" s="134"/>
      <c r="X72" s="156">
        <f t="shared" si="68"/>
        <v>21</v>
      </c>
      <c r="Y72" s="140">
        <v>0</v>
      </c>
      <c r="Z72" s="88">
        <v>0</v>
      </c>
      <c r="AA72" s="37">
        <f t="shared" si="10"/>
        <v>0</v>
      </c>
      <c r="AB72" s="92">
        <v>0</v>
      </c>
      <c r="AC72" s="93">
        <f t="shared" si="11"/>
        <v>0</v>
      </c>
      <c r="AD72" s="93">
        <f t="shared" si="12"/>
        <v>0</v>
      </c>
      <c r="AE72" s="93">
        <f t="shared" si="13"/>
        <v>0</v>
      </c>
      <c r="AF72" s="93">
        <f t="shared" si="14"/>
        <v>0</v>
      </c>
      <c r="AG72" s="93">
        <f t="shared" si="15"/>
        <v>0</v>
      </c>
      <c r="AH72" s="93">
        <f t="shared" si="16"/>
        <v>0</v>
      </c>
      <c r="AI72" s="93">
        <f t="shared" si="17"/>
        <v>0</v>
      </c>
      <c r="AJ72" s="93">
        <f t="shared" si="18"/>
        <v>0</v>
      </c>
      <c r="AK72" s="93">
        <f t="shared" si="19"/>
        <v>0</v>
      </c>
      <c r="AL72" s="92">
        <f t="shared" si="20"/>
        <v>0</v>
      </c>
      <c r="AM72" s="92">
        <v>0</v>
      </c>
      <c r="AN72" s="93">
        <f t="shared" si="21"/>
        <v>0</v>
      </c>
      <c r="AO72" s="93">
        <f t="shared" si="22"/>
        <v>0</v>
      </c>
      <c r="AP72" s="93">
        <f t="shared" si="23"/>
        <v>0</v>
      </c>
      <c r="AQ72" s="93">
        <f t="shared" si="24"/>
        <v>0</v>
      </c>
      <c r="AR72" s="93">
        <f t="shared" si="25"/>
        <v>0</v>
      </c>
      <c r="AS72" s="93">
        <f t="shared" si="26"/>
        <v>0</v>
      </c>
      <c r="AT72" s="93">
        <f t="shared" si="27"/>
        <v>0</v>
      </c>
      <c r="AU72" s="93">
        <f t="shared" si="28"/>
        <v>0</v>
      </c>
      <c r="AV72" s="93">
        <f t="shared" si="29"/>
        <v>0</v>
      </c>
      <c r="AW72" s="173">
        <f t="shared" si="30"/>
        <v>0</v>
      </c>
      <c r="AX72" s="168"/>
      <c r="AY72" s="140">
        <v>0</v>
      </c>
      <c r="AZ72" s="88">
        <v>0</v>
      </c>
      <c r="BA72" s="37">
        <f t="shared" si="31"/>
        <v>0</v>
      </c>
      <c r="BB72" s="92">
        <v>0</v>
      </c>
      <c r="BC72" s="93">
        <f t="shared" si="50"/>
        <v>0</v>
      </c>
      <c r="BD72" s="93">
        <f t="shared" si="51"/>
        <v>0</v>
      </c>
      <c r="BE72" s="93">
        <f t="shared" si="52"/>
        <v>0</v>
      </c>
      <c r="BF72" s="93">
        <f t="shared" si="53"/>
        <v>0</v>
      </c>
      <c r="BG72" s="93">
        <f t="shared" si="54"/>
        <v>0</v>
      </c>
      <c r="BH72" s="93">
        <f t="shared" si="55"/>
        <v>0</v>
      </c>
      <c r="BI72" s="93">
        <f t="shared" si="56"/>
        <v>0</v>
      </c>
      <c r="BJ72" s="93">
        <f t="shared" si="57"/>
        <v>0</v>
      </c>
      <c r="BK72" s="93">
        <f t="shared" si="58"/>
        <v>0</v>
      </c>
      <c r="BL72" s="92">
        <v>0</v>
      </c>
      <c r="BM72" s="93">
        <f t="shared" si="59"/>
        <v>0</v>
      </c>
      <c r="BN72" s="93">
        <f t="shared" si="60"/>
        <v>0</v>
      </c>
      <c r="BO72" s="93">
        <f t="shared" si="61"/>
        <v>0</v>
      </c>
      <c r="BP72" s="93">
        <f t="shared" si="62"/>
        <v>0</v>
      </c>
      <c r="BQ72" s="93">
        <f t="shared" si="63"/>
        <v>0</v>
      </c>
      <c r="BR72" s="93">
        <f t="shared" si="64"/>
        <v>0</v>
      </c>
      <c r="BS72" s="93">
        <f t="shared" si="65"/>
        <v>0</v>
      </c>
      <c r="BT72" s="93">
        <f t="shared" si="66"/>
        <v>0</v>
      </c>
      <c r="BU72" s="174">
        <f t="shared" si="67"/>
        <v>0</v>
      </c>
      <c r="BW72" s="92">
        <v>0</v>
      </c>
      <c r="BX72" s="93">
        <v>0</v>
      </c>
      <c r="BY72" s="93">
        <v>0</v>
      </c>
      <c r="BZ72" s="93">
        <v>0</v>
      </c>
      <c r="CA72" s="93">
        <v>0</v>
      </c>
      <c r="CB72" s="93">
        <v>0</v>
      </c>
      <c r="CC72" s="92">
        <v>0</v>
      </c>
      <c r="CD72" s="93">
        <v>0</v>
      </c>
      <c r="CE72" s="93">
        <v>0</v>
      </c>
      <c r="CF72" s="93">
        <v>0</v>
      </c>
      <c r="CG72" s="93">
        <v>0</v>
      </c>
      <c r="CH72" s="93">
        <v>0</v>
      </c>
    </row>
    <row r="73" spans="1:86">
      <c r="A73" s="140">
        <v>22</v>
      </c>
      <c r="B73" s="89">
        <v>0</v>
      </c>
      <c r="C73" s="89">
        <v>0</v>
      </c>
      <c r="D73" s="89">
        <v>0</v>
      </c>
      <c r="E73" s="36">
        <v>4</v>
      </c>
      <c r="F73" s="36" t="s">
        <v>35</v>
      </c>
      <c r="G73" s="36" t="s">
        <v>36</v>
      </c>
      <c r="H73" s="36">
        <f t="shared" si="2"/>
        <v>0</v>
      </c>
      <c r="I73" s="87">
        <f t="shared" si="3"/>
        <v>0</v>
      </c>
      <c r="J73" s="88">
        <v>0</v>
      </c>
      <c r="K73" s="36">
        <f t="shared" si="4"/>
        <v>0</v>
      </c>
      <c r="L73" s="89">
        <v>0</v>
      </c>
      <c r="M73" s="36">
        <f t="shared" si="5"/>
        <v>0</v>
      </c>
      <c r="N73" s="37">
        <f t="shared" si="6"/>
        <v>0</v>
      </c>
      <c r="O73" s="89">
        <v>0</v>
      </c>
      <c r="P73" s="90">
        <f t="shared" si="7"/>
        <v>0</v>
      </c>
      <c r="Q73" s="182" t="s">
        <v>437</v>
      </c>
      <c r="R73" s="157" t="s">
        <v>424</v>
      </c>
      <c r="S73" s="88">
        <v>0</v>
      </c>
      <c r="T73" s="91">
        <f t="shared" si="8"/>
        <v>0</v>
      </c>
      <c r="U73" s="159"/>
      <c r="V73" s="159"/>
      <c r="W73" s="134"/>
      <c r="X73" s="156">
        <f t="shared" si="68"/>
        <v>22</v>
      </c>
      <c r="Y73" s="140">
        <v>0</v>
      </c>
      <c r="Z73" s="88">
        <v>0</v>
      </c>
      <c r="AA73" s="37">
        <f t="shared" si="10"/>
        <v>0</v>
      </c>
      <c r="AB73" s="92">
        <v>0</v>
      </c>
      <c r="AC73" s="93">
        <f t="shared" si="11"/>
        <v>0</v>
      </c>
      <c r="AD73" s="93">
        <f t="shared" si="12"/>
        <v>0</v>
      </c>
      <c r="AE73" s="93">
        <f t="shared" si="13"/>
        <v>0</v>
      </c>
      <c r="AF73" s="93">
        <f t="shared" si="14"/>
        <v>0</v>
      </c>
      <c r="AG73" s="93">
        <f t="shared" si="15"/>
        <v>0</v>
      </c>
      <c r="AH73" s="93">
        <f t="shared" si="16"/>
        <v>0</v>
      </c>
      <c r="AI73" s="93">
        <f t="shared" si="17"/>
        <v>0</v>
      </c>
      <c r="AJ73" s="93">
        <f t="shared" si="18"/>
        <v>0</v>
      </c>
      <c r="AK73" s="93">
        <f t="shared" si="19"/>
        <v>0</v>
      </c>
      <c r="AL73" s="92">
        <f t="shared" si="20"/>
        <v>0</v>
      </c>
      <c r="AM73" s="92">
        <v>0</v>
      </c>
      <c r="AN73" s="93">
        <f t="shared" si="21"/>
        <v>0</v>
      </c>
      <c r="AO73" s="93">
        <f t="shared" si="22"/>
        <v>0</v>
      </c>
      <c r="AP73" s="93">
        <f t="shared" si="23"/>
        <v>0</v>
      </c>
      <c r="AQ73" s="93">
        <f t="shared" si="24"/>
        <v>0</v>
      </c>
      <c r="AR73" s="93">
        <f t="shared" si="25"/>
        <v>0</v>
      </c>
      <c r="AS73" s="93">
        <f t="shared" si="26"/>
        <v>0</v>
      </c>
      <c r="AT73" s="93">
        <f t="shared" si="27"/>
        <v>0</v>
      </c>
      <c r="AU73" s="93">
        <f t="shared" si="28"/>
        <v>0</v>
      </c>
      <c r="AV73" s="93">
        <f t="shared" si="29"/>
        <v>0</v>
      </c>
      <c r="AW73" s="173">
        <f t="shared" si="30"/>
        <v>0</v>
      </c>
      <c r="AX73" s="168"/>
      <c r="AY73" s="140">
        <v>0</v>
      </c>
      <c r="AZ73" s="88">
        <v>0</v>
      </c>
      <c r="BA73" s="37">
        <f t="shared" si="31"/>
        <v>0</v>
      </c>
      <c r="BB73" s="92">
        <v>0</v>
      </c>
      <c r="BC73" s="93">
        <f t="shared" si="50"/>
        <v>0</v>
      </c>
      <c r="BD73" s="93">
        <f t="shared" si="51"/>
        <v>0</v>
      </c>
      <c r="BE73" s="93">
        <f t="shared" si="52"/>
        <v>0</v>
      </c>
      <c r="BF73" s="93">
        <f t="shared" si="53"/>
        <v>0</v>
      </c>
      <c r="BG73" s="93">
        <f t="shared" si="54"/>
        <v>0</v>
      </c>
      <c r="BH73" s="93">
        <f t="shared" si="55"/>
        <v>0</v>
      </c>
      <c r="BI73" s="93">
        <f t="shared" si="56"/>
        <v>0</v>
      </c>
      <c r="BJ73" s="93">
        <f t="shared" si="57"/>
        <v>0</v>
      </c>
      <c r="BK73" s="93">
        <f t="shared" si="58"/>
        <v>0</v>
      </c>
      <c r="BL73" s="92">
        <v>0</v>
      </c>
      <c r="BM73" s="93">
        <f t="shared" si="59"/>
        <v>0</v>
      </c>
      <c r="BN73" s="93">
        <f t="shared" si="60"/>
        <v>0</v>
      </c>
      <c r="BO73" s="93">
        <f t="shared" si="61"/>
        <v>0</v>
      </c>
      <c r="BP73" s="93">
        <f t="shared" si="62"/>
        <v>0</v>
      </c>
      <c r="BQ73" s="93">
        <f t="shared" si="63"/>
        <v>0</v>
      </c>
      <c r="BR73" s="93">
        <f t="shared" si="64"/>
        <v>0</v>
      </c>
      <c r="BS73" s="93">
        <f t="shared" si="65"/>
        <v>0</v>
      </c>
      <c r="BT73" s="93">
        <f t="shared" si="66"/>
        <v>0</v>
      </c>
      <c r="BU73" s="174">
        <f t="shared" si="67"/>
        <v>0</v>
      </c>
      <c r="BW73" s="92">
        <v>0</v>
      </c>
      <c r="BX73" s="93">
        <v>0</v>
      </c>
      <c r="BY73" s="93">
        <v>0</v>
      </c>
      <c r="BZ73" s="93">
        <v>0</v>
      </c>
      <c r="CA73" s="93">
        <v>0</v>
      </c>
      <c r="CB73" s="93">
        <v>0</v>
      </c>
      <c r="CC73" s="92">
        <v>0</v>
      </c>
      <c r="CD73" s="93">
        <v>0</v>
      </c>
      <c r="CE73" s="93">
        <v>0</v>
      </c>
      <c r="CF73" s="93">
        <v>0</v>
      </c>
      <c r="CG73" s="93">
        <v>0</v>
      </c>
      <c r="CH73" s="93">
        <v>0</v>
      </c>
    </row>
    <row r="74" spans="1:86">
      <c r="A74" s="140">
        <v>23</v>
      </c>
      <c r="B74" s="89">
        <v>0</v>
      </c>
      <c r="C74" s="89">
        <v>0</v>
      </c>
      <c r="D74" s="89">
        <v>0</v>
      </c>
      <c r="E74" s="36">
        <v>4</v>
      </c>
      <c r="F74" s="36" t="s">
        <v>35</v>
      </c>
      <c r="G74" s="36" t="s">
        <v>36</v>
      </c>
      <c r="H74" s="36">
        <f t="shared" si="2"/>
        <v>0</v>
      </c>
      <c r="I74" s="87">
        <f t="shared" si="3"/>
        <v>0</v>
      </c>
      <c r="J74" s="88">
        <v>0</v>
      </c>
      <c r="K74" s="36">
        <f t="shared" si="4"/>
        <v>0</v>
      </c>
      <c r="L74" s="89">
        <v>0</v>
      </c>
      <c r="M74" s="36">
        <f t="shared" si="5"/>
        <v>0</v>
      </c>
      <c r="N74" s="37">
        <f t="shared" si="6"/>
        <v>0</v>
      </c>
      <c r="O74" s="89">
        <v>0</v>
      </c>
      <c r="P74" s="90">
        <f t="shared" si="7"/>
        <v>0</v>
      </c>
      <c r="Q74" s="182" t="s">
        <v>437</v>
      </c>
      <c r="R74" s="157" t="s">
        <v>424</v>
      </c>
      <c r="S74" s="88">
        <v>0</v>
      </c>
      <c r="T74" s="91">
        <f t="shared" si="8"/>
        <v>0</v>
      </c>
      <c r="U74" s="159"/>
      <c r="V74" s="159"/>
      <c r="W74" s="134"/>
      <c r="X74" s="156">
        <f t="shared" si="68"/>
        <v>23</v>
      </c>
      <c r="Y74" s="140">
        <v>0</v>
      </c>
      <c r="Z74" s="88">
        <v>0</v>
      </c>
      <c r="AA74" s="37">
        <f t="shared" si="10"/>
        <v>0</v>
      </c>
      <c r="AB74" s="92">
        <v>0</v>
      </c>
      <c r="AC74" s="93">
        <f t="shared" si="11"/>
        <v>0</v>
      </c>
      <c r="AD74" s="93">
        <f t="shared" si="12"/>
        <v>0</v>
      </c>
      <c r="AE74" s="93">
        <f t="shared" si="13"/>
        <v>0</v>
      </c>
      <c r="AF74" s="93">
        <f t="shared" si="14"/>
        <v>0</v>
      </c>
      <c r="AG74" s="93">
        <f t="shared" si="15"/>
        <v>0</v>
      </c>
      <c r="AH74" s="93">
        <f t="shared" si="16"/>
        <v>0</v>
      </c>
      <c r="AI74" s="93">
        <f t="shared" si="17"/>
        <v>0</v>
      </c>
      <c r="AJ74" s="93">
        <f t="shared" si="18"/>
        <v>0</v>
      </c>
      <c r="AK74" s="93">
        <f t="shared" si="19"/>
        <v>0</v>
      </c>
      <c r="AL74" s="92">
        <f t="shared" si="20"/>
        <v>0</v>
      </c>
      <c r="AM74" s="92">
        <v>0</v>
      </c>
      <c r="AN74" s="93">
        <f t="shared" si="21"/>
        <v>0</v>
      </c>
      <c r="AO74" s="93">
        <f t="shared" si="22"/>
        <v>0</v>
      </c>
      <c r="AP74" s="93">
        <f t="shared" si="23"/>
        <v>0</v>
      </c>
      <c r="AQ74" s="93">
        <f t="shared" si="24"/>
        <v>0</v>
      </c>
      <c r="AR74" s="93">
        <f t="shared" si="25"/>
        <v>0</v>
      </c>
      <c r="AS74" s="93">
        <f t="shared" si="26"/>
        <v>0</v>
      </c>
      <c r="AT74" s="93">
        <f t="shared" si="27"/>
        <v>0</v>
      </c>
      <c r="AU74" s="93">
        <f t="shared" si="28"/>
        <v>0</v>
      </c>
      <c r="AV74" s="93">
        <f t="shared" si="29"/>
        <v>0</v>
      </c>
      <c r="AW74" s="173">
        <f t="shared" si="30"/>
        <v>0</v>
      </c>
      <c r="AX74" s="168"/>
      <c r="AY74" s="140">
        <v>0</v>
      </c>
      <c r="AZ74" s="88">
        <v>0</v>
      </c>
      <c r="BA74" s="37">
        <f t="shared" si="31"/>
        <v>0</v>
      </c>
      <c r="BB74" s="92">
        <v>0</v>
      </c>
      <c r="BC74" s="93">
        <f t="shared" si="50"/>
        <v>0</v>
      </c>
      <c r="BD74" s="93">
        <f t="shared" si="51"/>
        <v>0</v>
      </c>
      <c r="BE74" s="93">
        <f t="shared" si="52"/>
        <v>0</v>
      </c>
      <c r="BF74" s="93">
        <f t="shared" si="53"/>
        <v>0</v>
      </c>
      <c r="BG74" s="93">
        <f t="shared" si="54"/>
        <v>0</v>
      </c>
      <c r="BH74" s="93">
        <f t="shared" si="55"/>
        <v>0</v>
      </c>
      <c r="BI74" s="93">
        <f t="shared" si="56"/>
        <v>0</v>
      </c>
      <c r="BJ74" s="93">
        <f t="shared" si="57"/>
        <v>0</v>
      </c>
      <c r="BK74" s="93">
        <f t="shared" si="58"/>
        <v>0</v>
      </c>
      <c r="BL74" s="92">
        <v>0</v>
      </c>
      <c r="BM74" s="93">
        <f t="shared" si="59"/>
        <v>0</v>
      </c>
      <c r="BN74" s="93">
        <f t="shared" si="60"/>
        <v>0</v>
      </c>
      <c r="BO74" s="93">
        <f t="shared" si="61"/>
        <v>0</v>
      </c>
      <c r="BP74" s="93">
        <f t="shared" si="62"/>
        <v>0</v>
      </c>
      <c r="BQ74" s="93">
        <f t="shared" si="63"/>
        <v>0</v>
      </c>
      <c r="BR74" s="93">
        <f t="shared" si="64"/>
        <v>0</v>
      </c>
      <c r="BS74" s="93">
        <f t="shared" si="65"/>
        <v>0</v>
      </c>
      <c r="BT74" s="93">
        <f t="shared" si="66"/>
        <v>0</v>
      </c>
      <c r="BU74" s="174">
        <f t="shared" si="67"/>
        <v>0</v>
      </c>
      <c r="BW74" s="92">
        <v>0</v>
      </c>
      <c r="BX74" s="93">
        <v>0</v>
      </c>
      <c r="BY74" s="93">
        <v>0</v>
      </c>
      <c r="BZ74" s="93">
        <v>0</v>
      </c>
      <c r="CA74" s="93">
        <v>0</v>
      </c>
      <c r="CB74" s="93">
        <v>0</v>
      </c>
      <c r="CC74" s="92">
        <v>0</v>
      </c>
      <c r="CD74" s="93">
        <v>0</v>
      </c>
      <c r="CE74" s="93">
        <v>0</v>
      </c>
      <c r="CF74" s="93">
        <v>0</v>
      </c>
      <c r="CG74" s="93">
        <v>0</v>
      </c>
      <c r="CH74" s="93">
        <v>0</v>
      </c>
    </row>
    <row r="75" spans="1:86">
      <c r="A75" s="140">
        <v>24</v>
      </c>
      <c r="B75" s="89">
        <v>0</v>
      </c>
      <c r="C75" s="89">
        <v>0</v>
      </c>
      <c r="D75" s="89">
        <v>0</v>
      </c>
      <c r="E75" s="36">
        <v>4</v>
      </c>
      <c r="F75" s="36" t="s">
        <v>35</v>
      </c>
      <c r="G75" s="36" t="s">
        <v>36</v>
      </c>
      <c r="H75" s="36">
        <f t="shared" si="2"/>
        <v>0</v>
      </c>
      <c r="I75" s="87">
        <f t="shared" si="3"/>
        <v>0</v>
      </c>
      <c r="J75" s="88">
        <v>0</v>
      </c>
      <c r="K75" s="36">
        <f t="shared" si="4"/>
        <v>0</v>
      </c>
      <c r="L75" s="89">
        <v>0</v>
      </c>
      <c r="M75" s="36">
        <f t="shared" si="5"/>
        <v>0</v>
      </c>
      <c r="N75" s="37">
        <f t="shared" si="6"/>
        <v>0</v>
      </c>
      <c r="O75" s="89">
        <v>0</v>
      </c>
      <c r="P75" s="90">
        <f t="shared" si="7"/>
        <v>0</v>
      </c>
      <c r="Q75" s="182" t="s">
        <v>437</v>
      </c>
      <c r="R75" s="157" t="s">
        <v>424</v>
      </c>
      <c r="S75" s="88">
        <v>0</v>
      </c>
      <c r="T75" s="91">
        <f t="shared" si="8"/>
        <v>0</v>
      </c>
      <c r="U75" s="159"/>
      <c r="V75" s="159"/>
      <c r="W75" s="134"/>
      <c r="X75" s="156">
        <f t="shared" si="68"/>
        <v>24</v>
      </c>
      <c r="Y75" s="140">
        <v>0</v>
      </c>
      <c r="Z75" s="88">
        <v>0</v>
      </c>
      <c r="AA75" s="37">
        <f t="shared" si="10"/>
        <v>0</v>
      </c>
      <c r="AB75" s="92">
        <v>0</v>
      </c>
      <c r="AC75" s="93">
        <f t="shared" si="11"/>
        <v>0</v>
      </c>
      <c r="AD75" s="93">
        <f t="shared" si="12"/>
        <v>0</v>
      </c>
      <c r="AE75" s="93">
        <f t="shared" si="13"/>
        <v>0</v>
      </c>
      <c r="AF75" s="93">
        <f t="shared" si="14"/>
        <v>0</v>
      </c>
      <c r="AG75" s="93">
        <f t="shared" si="15"/>
        <v>0</v>
      </c>
      <c r="AH75" s="93">
        <f t="shared" si="16"/>
        <v>0</v>
      </c>
      <c r="AI75" s="93">
        <f t="shared" si="17"/>
        <v>0</v>
      </c>
      <c r="AJ75" s="93">
        <f t="shared" si="18"/>
        <v>0</v>
      </c>
      <c r="AK75" s="93">
        <f t="shared" si="19"/>
        <v>0</v>
      </c>
      <c r="AL75" s="92">
        <f t="shared" si="20"/>
        <v>0</v>
      </c>
      <c r="AM75" s="92">
        <v>0</v>
      </c>
      <c r="AN75" s="93">
        <f t="shared" si="21"/>
        <v>0</v>
      </c>
      <c r="AO75" s="93">
        <f t="shared" si="22"/>
        <v>0</v>
      </c>
      <c r="AP75" s="93">
        <f t="shared" si="23"/>
        <v>0</v>
      </c>
      <c r="AQ75" s="93">
        <f t="shared" si="24"/>
        <v>0</v>
      </c>
      <c r="AR75" s="93">
        <f t="shared" si="25"/>
        <v>0</v>
      </c>
      <c r="AS75" s="93">
        <f t="shared" si="26"/>
        <v>0</v>
      </c>
      <c r="AT75" s="93">
        <f t="shared" si="27"/>
        <v>0</v>
      </c>
      <c r="AU75" s="93">
        <f t="shared" si="28"/>
        <v>0</v>
      </c>
      <c r="AV75" s="93">
        <f t="shared" si="29"/>
        <v>0</v>
      </c>
      <c r="AW75" s="173">
        <f t="shared" si="30"/>
        <v>0</v>
      </c>
      <c r="AX75" s="168"/>
      <c r="AY75" s="140">
        <v>0</v>
      </c>
      <c r="AZ75" s="88">
        <v>0</v>
      </c>
      <c r="BA75" s="37">
        <f t="shared" si="31"/>
        <v>0</v>
      </c>
      <c r="BB75" s="92">
        <v>0</v>
      </c>
      <c r="BC75" s="93">
        <f t="shared" si="50"/>
        <v>0</v>
      </c>
      <c r="BD75" s="93">
        <f t="shared" si="51"/>
        <v>0</v>
      </c>
      <c r="BE75" s="93">
        <f t="shared" si="52"/>
        <v>0</v>
      </c>
      <c r="BF75" s="93">
        <f t="shared" si="53"/>
        <v>0</v>
      </c>
      <c r="BG75" s="93">
        <f t="shared" si="54"/>
        <v>0</v>
      </c>
      <c r="BH75" s="93">
        <f t="shared" si="55"/>
        <v>0</v>
      </c>
      <c r="BI75" s="93">
        <f t="shared" si="56"/>
        <v>0</v>
      </c>
      <c r="BJ75" s="93">
        <f t="shared" si="57"/>
        <v>0</v>
      </c>
      <c r="BK75" s="93">
        <f t="shared" si="58"/>
        <v>0</v>
      </c>
      <c r="BL75" s="92">
        <v>0</v>
      </c>
      <c r="BM75" s="93">
        <f t="shared" si="59"/>
        <v>0</v>
      </c>
      <c r="BN75" s="93">
        <f t="shared" si="60"/>
        <v>0</v>
      </c>
      <c r="BO75" s="93">
        <f t="shared" si="61"/>
        <v>0</v>
      </c>
      <c r="BP75" s="93">
        <f t="shared" si="62"/>
        <v>0</v>
      </c>
      <c r="BQ75" s="93">
        <f t="shared" si="63"/>
        <v>0</v>
      </c>
      <c r="BR75" s="93">
        <f t="shared" si="64"/>
        <v>0</v>
      </c>
      <c r="BS75" s="93">
        <f t="shared" si="65"/>
        <v>0</v>
      </c>
      <c r="BT75" s="93">
        <f t="shared" si="66"/>
        <v>0</v>
      </c>
      <c r="BU75" s="174">
        <f t="shared" si="67"/>
        <v>0</v>
      </c>
      <c r="BW75" s="92">
        <v>0</v>
      </c>
      <c r="BX75" s="93">
        <v>0</v>
      </c>
      <c r="BY75" s="93">
        <v>0</v>
      </c>
      <c r="BZ75" s="93">
        <v>0</v>
      </c>
      <c r="CA75" s="93">
        <v>0</v>
      </c>
      <c r="CB75" s="93">
        <v>0</v>
      </c>
      <c r="CC75" s="92">
        <v>0</v>
      </c>
      <c r="CD75" s="93">
        <v>0</v>
      </c>
      <c r="CE75" s="93">
        <v>0</v>
      </c>
      <c r="CF75" s="93">
        <v>0</v>
      </c>
      <c r="CG75" s="93">
        <v>0</v>
      </c>
      <c r="CH75" s="93">
        <v>0</v>
      </c>
    </row>
    <row r="76" spans="1:86">
      <c r="A76" s="140">
        <v>25</v>
      </c>
      <c r="B76" s="89">
        <v>0</v>
      </c>
      <c r="C76" s="89">
        <v>0</v>
      </c>
      <c r="D76" s="89">
        <v>0</v>
      </c>
      <c r="E76" s="36">
        <v>4</v>
      </c>
      <c r="F76" s="36" t="s">
        <v>35</v>
      </c>
      <c r="G76" s="36" t="s">
        <v>36</v>
      </c>
      <c r="H76" s="36">
        <f t="shared" si="2"/>
        <v>0</v>
      </c>
      <c r="I76" s="87">
        <f t="shared" si="3"/>
        <v>0</v>
      </c>
      <c r="J76" s="88">
        <v>0</v>
      </c>
      <c r="K76" s="36">
        <f t="shared" si="4"/>
        <v>0</v>
      </c>
      <c r="L76" s="89">
        <v>0</v>
      </c>
      <c r="M76" s="36">
        <f t="shared" si="5"/>
        <v>0</v>
      </c>
      <c r="N76" s="37">
        <f t="shared" si="6"/>
        <v>0</v>
      </c>
      <c r="O76" s="89">
        <v>0</v>
      </c>
      <c r="P76" s="90">
        <f t="shared" si="7"/>
        <v>0</v>
      </c>
      <c r="Q76" s="182" t="s">
        <v>437</v>
      </c>
      <c r="R76" s="157" t="s">
        <v>424</v>
      </c>
      <c r="S76" s="88">
        <v>0</v>
      </c>
      <c r="T76" s="91">
        <f t="shared" si="8"/>
        <v>0</v>
      </c>
      <c r="U76" s="159"/>
      <c r="V76" s="159"/>
      <c r="W76" s="134"/>
      <c r="X76" s="156">
        <f t="shared" si="68"/>
        <v>25</v>
      </c>
      <c r="Y76" s="140">
        <v>0</v>
      </c>
      <c r="Z76" s="88">
        <v>0</v>
      </c>
      <c r="AA76" s="37">
        <f t="shared" si="10"/>
        <v>0</v>
      </c>
      <c r="AB76" s="92">
        <v>0</v>
      </c>
      <c r="AC76" s="93">
        <f t="shared" si="11"/>
        <v>0</v>
      </c>
      <c r="AD76" s="93">
        <f t="shared" si="12"/>
        <v>0</v>
      </c>
      <c r="AE76" s="93">
        <f t="shared" si="13"/>
        <v>0</v>
      </c>
      <c r="AF76" s="93">
        <f t="shared" si="14"/>
        <v>0</v>
      </c>
      <c r="AG76" s="93">
        <f t="shared" si="15"/>
        <v>0</v>
      </c>
      <c r="AH76" s="93">
        <f t="shared" si="16"/>
        <v>0</v>
      </c>
      <c r="AI76" s="93">
        <f t="shared" si="17"/>
        <v>0</v>
      </c>
      <c r="AJ76" s="93">
        <f t="shared" si="18"/>
        <v>0</v>
      </c>
      <c r="AK76" s="93">
        <f t="shared" si="19"/>
        <v>0</v>
      </c>
      <c r="AL76" s="92">
        <f t="shared" si="20"/>
        <v>0</v>
      </c>
      <c r="AM76" s="92">
        <v>0</v>
      </c>
      <c r="AN76" s="93">
        <f t="shared" si="21"/>
        <v>0</v>
      </c>
      <c r="AO76" s="93">
        <f t="shared" si="22"/>
        <v>0</v>
      </c>
      <c r="AP76" s="93">
        <f t="shared" si="23"/>
        <v>0</v>
      </c>
      <c r="AQ76" s="93">
        <f t="shared" si="24"/>
        <v>0</v>
      </c>
      <c r="AR76" s="93">
        <f t="shared" si="25"/>
        <v>0</v>
      </c>
      <c r="AS76" s="93">
        <f t="shared" si="26"/>
        <v>0</v>
      </c>
      <c r="AT76" s="93">
        <f t="shared" si="27"/>
        <v>0</v>
      </c>
      <c r="AU76" s="93">
        <f t="shared" si="28"/>
        <v>0</v>
      </c>
      <c r="AV76" s="93">
        <f t="shared" si="29"/>
        <v>0</v>
      </c>
      <c r="AW76" s="173">
        <f t="shared" si="30"/>
        <v>0</v>
      </c>
      <c r="AX76" s="168"/>
      <c r="AY76" s="140">
        <v>0</v>
      </c>
      <c r="AZ76" s="88">
        <v>0</v>
      </c>
      <c r="BA76" s="37">
        <f t="shared" si="31"/>
        <v>0</v>
      </c>
      <c r="BB76" s="92">
        <v>0</v>
      </c>
      <c r="BC76" s="93">
        <f t="shared" si="50"/>
        <v>0</v>
      </c>
      <c r="BD76" s="93">
        <f t="shared" si="51"/>
        <v>0</v>
      </c>
      <c r="BE76" s="93">
        <f t="shared" si="52"/>
        <v>0</v>
      </c>
      <c r="BF76" s="93">
        <f t="shared" si="53"/>
        <v>0</v>
      </c>
      <c r="BG76" s="93">
        <f t="shared" si="54"/>
        <v>0</v>
      </c>
      <c r="BH76" s="93">
        <f t="shared" si="55"/>
        <v>0</v>
      </c>
      <c r="BI76" s="93">
        <f t="shared" si="56"/>
        <v>0</v>
      </c>
      <c r="BJ76" s="93">
        <f t="shared" si="57"/>
        <v>0</v>
      </c>
      <c r="BK76" s="93">
        <f t="shared" si="58"/>
        <v>0</v>
      </c>
      <c r="BL76" s="92">
        <v>0</v>
      </c>
      <c r="BM76" s="93">
        <f t="shared" si="59"/>
        <v>0</v>
      </c>
      <c r="BN76" s="93">
        <f t="shared" si="60"/>
        <v>0</v>
      </c>
      <c r="BO76" s="93">
        <f t="shared" si="61"/>
        <v>0</v>
      </c>
      <c r="BP76" s="93">
        <f t="shared" si="62"/>
        <v>0</v>
      </c>
      <c r="BQ76" s="93">
        <f t="shared" si="63"/>
        <v>0</v>
      </c>
      <c r="BR76" s="93">
        <f t="shared" si="64"/>
        <v>0</v>
      </c>
      <c r="BS76" s="93">
        <f t="shared" si="65"/>
        <v>0</v>
      </c>
      <c r="BT76" s="93">
        <f t="shared" si="66"/>
        <v>0</v>
      </c>
      <c r="BU76" s="174">
        <f t="shared" si="67"/>
        <v>0</v>
      </c>
      <c r="BW76" s="92">
        <v>0</v>
      </c>
      <c r="BX76" s="93">
        <v>0</v>
      </c>
      <c r="BY76" s="93">
        <v>0</v>
      </c>
      <c r="BZ76" s="93">
        <v>0</v>
      </c>
      <c r="CA76" s="93">
        <v>0</v>
      </c>
      <c r="CB76" s="93">
        <v>0</v>
      </c>
      <c r="CC76" s="92">
        <v>0</v>
      </c>
      <c r="CD76" s="93">
        <v>0</v>
      </c>
      <c r="CE76" s="93">
        <v>0</v>
      </c>
      <c r="CF76" s="93">
        <v>0</v>
      </c>
      <c r="CG76" s="93">
        <v>0</v>
      </c>
      <c r="CH76" s="93">
        <v>0</v>
      </c>
    </row>
    <row r="77" spans="1:86">
      <c r="A77" s="140">
        <v>26</v>
      </c>
      <c r="B77" s="89">
        <v>0</v>
      </c>
      <c r="C77" s="89">
        <v>0</v>
      </c>
      <c r="D77" s="89">
        <v>0</v>
      </c>
      <c r="E77" s="36">
        <v>4</v>
      </c>
      <c r="F77" s="36" t="s">
        <v>35</v>
      </c>
      <c r="G77" s="36" t="s">
        <v>36</v>
      </c>
      <c r="H77" s="36">
        <f t="shared" si="2"/>
        <v>0</v>
      </c>
      <c r="I77" s="87">
        <f t="shared" si="3"/>
        <v>0</v>
      </c>
      <c r="J77" s="88">
        <v>0</v>
      </c>
      <c r="K77" s="36">
        <f t="shared" si="4"/>
        <v>0</v>
      </c>
      <c r="L77" s="89">
        <v>0</v>
      </c>
      <c r="M77" s="36">
        <f t="shared" si="5"/>
        <v>0</v>
      </c>
      <c r="N77" s="37">
        <f t="shared" si="6"/>
        <v>0</v>
      </c>
      <c r="O77" s="89">
        <v>0</v>
      </c>
      <c r="P77" s="90">
        <f t="shared" si="7"/>
        <v>0</v>
      </c>
      <c r="Q77" s="182" t="s">
        <v>437</v>
      </c>
      <c r="R77" s="157" t="s">
        <v>424</v>
      </c>
      <c r="S77" s="88">
        <v>0</v>
      </c>
      <c r="T77" s="91">
        <f t="shared" si="8"/>
        <v>0</v>
      </c>
      <c r="U77" s="159"/>
      <c r="V77" s="159"/>
      <c r="W77" s="134"/>
      <c r="X77" s="156">
        <f t="shared" si="68"/>
        <v>26</v>
      </c>
      <c r="Y77" s="140">
        <v>0</v>
      </c>
      <c r="Z77" s="88">
        <v>0</v>
      </c>
      <c r="AA77" s="37">
        <f t="shared" si="10"/>
        <v>0</v>
      </c>
      <c r="AB77" s="92">
        <v>0</v>
      </c>
      <c r="AC77" s="93">
        <f t="shared" si="11"/>
        <v>0</v>
      </c>
      <c r="AD77" s="93">
        <f t="shared" si="12"/>
        <v>0</v>
      </c>
      <c r="AE77" s="93">
        <f t="shared" si="13"/>
        <v>0</v>
      </c>
      <c r="AF77" s="93">
        <f t="shared" si="14"/>
        <v>0</v>
      </c>
      <c r="AG77" s="93">
        <f t="shared" si="15"/>
        <v>0</v>
      </c>
      <c r="AH77" s="93">
        <f t="shared" si="16"/>
        <v>0</v>
      </c>
      <c r="AI77" s="93">
        <f t="shared" si="17"/>
        <v>0</v>
      </c>
      <c r="AJ77" s="93">
        <f t="shared" si="18"/>
        <v>0</v>
      </c>
      <c r="AK77" s="93">
        <f t="shared" si="19"/>
        <v>0</v>
      </c>
      <c r="AL77" s="92">
        <f t="shared" si="20"/>
        <v>0</v>
      </c>
      <c r="AM77" s="92">
        <v>0</v>
      </c>
      <c r="AN77" s="93">
        <f t="shared" si="21"/>
        <v>0</v>
      </c>
      <c r="AO77" s="93">
        <f t="shared" si="22"/>
        <v>0</v>
      </c>
      <c r="AP77" s="93">
        <f t="shared" si="23"/>
        <v>0</v>
      </c>
      <c r="AQ77" s="93">
        <f t="shared" si="24"/>
        <v>0</v>
      </c>
      <c r="AR77" s="93">
        <f t="shared" si="25"/>
        <v>0</v>
      </c>
      <c r="AS77" s="93">
        <f t="shared" si="26"/>
        <v>0</v>
      </c>
      <c r="AT77" s="93">
        <f t="shared" si="27"/>
        <v>0</v>
      </c>
      <c r="AU77" s="93">
        <f t="shared" si="28"/>
        <v>0</v>
      </c>
      <c r="AV77" s="93">
        <f t="shared" si="29"/>
        <v>0</v>
      </c>
      <c r="AW77" s="173">
        <f t="shared" si="30"/>
        <v>0</v>
      </c>
      <c r="AX77" s="168"/>
      <c r="AY77" s="140">
        <v>0</v>
      </c>
      <c r="AZ77" s="88">
        <v>0</v>
      </c>
      <c r="BA77" s="37">
        <f t="shared" si="31"/>
        <v>0</v>
      </c>
      <c r="BB77" s="92">
        <v>0</v>
      </c>
      <c r="BC77" s="93">
        <f t="shared" si="50"/>
        <v>0</v>
      </c>
      <c r="BD77" s="93">
        <f t="shared" si="51"/>
        <v>0</v>
      </c>
      <c r="BE77" s="93">
        <f t="shared" si="52"/>
        <v>0</v>
      </c>
      <c r="BF77" s="93">
        <f t="shared" si="53"/>
        <v>0</v>
      </c>
      <c r="BG77" s="93">
        <f t="shared" si="54"/>
        <v>0</v>
      </c>
      <c r="BH77" s="93">
        <f t="shared" si="55"/>
        <v>0</v>
      </c>
      <c r="BI77" s="93">
        <f t="shared" si="56"/>
        <v>0</v>
      </c>
      <c r="BJ77" s="93">
        <f t="shared" si="57"/>
        <v>0</v>
      </c>
      <c r="BK77" s="93">
        <f t="shared" si="58"/>
        <v>0</v>
      </c>
      <c r="BL77" s="92">
        <v>0</v>
      </c>
      <c r="BM77" s="93">
        <f t="shared" si="59"/>
        <v>0</v>
      </c>
      <c r="BN77" s="93">
        <f t="shared" si="60"/>
        <v>0</v>
      </c>
      <c r="BO77" s="93">
        <f t="shared" si="61"/>
        <v>0</v>
      </c>
      <c r="BP77" s="93">
        <f t="shared" si="62"/>
        <v>0</v>
      </c>
      <c r="BQ77" s="93">
        <f t="shared" si="63"/>
        <v>0</v>
      </c>
      <c r="BR77" s="93">
        <f t="shared" si="64"/>
        <v>0</v>
      </c>
      <c r="BS77" s="93">
        <f t="shared" si="65"/>
        <v>0</v>
      </c>
      <c r="BT77" s="93">
        <f t="shared" si="66"/>
        <v>0</v>
      </c>
      <c r="BU77" s="174">
        <f t="shared" si="67"/>
        <v>0</v>
      </c>
      <c r="BW77" s="92">
        <v>0</v>
      </c>
      <c r="BX77" s="93">
        <v>0</v>
      </c>
      <c r="BY77" s="93">
        <v>0</v>
      </c>
      <c r="BZ77" s="93">
        <v>0</v>
      </c>
      <c r="CA77" s="93">
        <v>0</v>
      </c>
      <c r="CB77" s="93">
        <v>0</v>
      </c>
      <c r="CC77" s="92">
        <v>0</v>
      </c>
      <c r="CD77" s="93">
        <v>0</v>
      </c>
      <c r="CE77" s="93">
        <v>0</v>
      </c>
      <c r="CF77" s="93">
        <v>0</v>
      </c>
      <c r="CG77" s="93">
        <v>0</v>
      </c>
      <c r="CH77" s="93">
        <v>0</v>
      </c>
    </row>
    <row r="78" spans="1:86">
      <c r="A78" s="140">
        <v>27</v>
      </c>
      <c r="B78" s="89">
        <v>0</v>
      </c>
      <c r="C78" s="89">
        <v>0</v>
      </c>
      <c r="D78" s="89">
        <v>0</v>
      </c>
      <c r="E78" s="36">
        <v>4</v>
      </c>
      <c r="F78" s="36" t="s">
        <v>35</v>
      </c>
      <c r="G78" s="36" t="s">
        <v>36</v>
      </c>
      <c r="H78" s="36">
        <f t="shared" si="2"/>
        <v>0</v>
      </c>
      <c r="I78" s="87">
        <f t="shared" si="3"/>
        <v>0</v>
      </c>
      <c r="J78" s="88">
        <v>0</v>
      </c>
      <c r="K78" s="36">
        <f t="shared" si="4"/>
        <v>0</v>
      </c>
      <c r="L78" s="89">
        <v>0</v>
      </c>
      <c r="M78" s="36">
        <f t="shared" si="5"/>
        <v>0</v>
      </c>
      <c r="N78" s="37">
        <f t="shared" si="6"/>
        <v>0</v>
      </c>
      <c r="O78" s="89">
        <v>0</v>
      </c>
      <c r="P78" s="90">
        <f t="shared" si="7"/>
        <v>0</v>
      </c>
      <c r="Q78" s="182" t="s">
        <v>437</v>
      </c>
      <c r="R78" s="157" t="s">
        <v>424</v>
      </c>
      <c r="S78" s="88">
        <v>0</v>
      </c>
      <c r="T78" s="91">
        <f t="shared" si="8"/>
        <v>0</v>
      </c>
      <c r="U78" s="159"/>
      <c r="V78" s="159"/>
      <c r="W78" s="134"/>
      <c r="X78" s="156">
        <f t="shared" si="68"/>
        <v>27</v>
      </c>
      <c r="Y78" s="140">
        <v>0</v>
      </c>
      <c r="Z78" s="88">
        <v>0</v>
      </c>
      <c r="AA78" s="37">
        <f t="shared" si="10"/>
        <v>0</v>
      </c>
      <c r="AB78" s="92">
        <v>0</v>
      </c>
      <c r="AC78" s="93">
        <f t="shared" si="11"/>
        <v>0</v>
      </c>
      <c r="AD78" s="93">
        <f t="shared" si="12"/>
        <v>0</v>
      </c>
      <c r="AE78" s="93">
        <f t="shared" si="13"/>
        <v>0</v>
      </c>
      <c r="AF78" s="93">
        <f t="shared" si="14"/>
        <v>0</v>
      </c>
      <c r="AG78" s="93">
        <f t="shared" si="15"/>
        <v>0</v>
      </c>
      <c r="AH78" s="93">
        <f t="shared" si="16"/>
        <v>0</v>
      </c>
      <c r="AI78" s="93">
        <f t="shared" si="17"/>
        <v>0</v>
      </c>
      <c r="AJ78" s="93">
        <f t="shared" si="18"/>
        <v>0</v>
      </c>
      <c r="AK78" s="93">
        <f t="shared" si="19"/>
        <v>0</v>
      </c>
      <c r="AL78" s="92">
        <f t="shared" si="20"/>
        <v>0</v>
      </c>
      <c r="AM78" s="92">
        <v>0</v>
      </c>
      <c r="AN78" s="93">
        <f t="shared" si="21"/>
        <v>0</v>
      </c>
      <c r="AO78" s="93">
        <f t="shared" si="22"/>
        <v>0</v>
      </c>
      <c r="AP78" s="93">
        <f t="shared" si="23"/>
        <v>0</v>
      </c>
      <c r="AQ78" s="93">
        <f t="shared" si="24"/>
        <v>0</v>
      </c>
      <c r="AR78" s="93">
        <f t="shared" si="25"/>
        <v>0</v>
      </c>
      <c r="AS78" s="93">
        <f t="shared" si="26"/>
        <v>0</v>
      </c>
      <c r="AT78" s="93">
        <f t="shared" si="27"/>
        <v>0</v>
      </c>
      <c r="AU78" s="93">
        <f t="shared" si="28"/>
        <v>0</v>
      </c>
      <c r="AV78" s="93">
        <f t="shared" si="29"/>
        <v>0</v>
      </c>
      <c r="AW78" s="173">
        <f t="shared" si="30"/>
        <v>0</v>
      </c>
      <c r="AX78" s="168"/>
      <c r="AY78" s="140">
        <v>0</v>
      </c>
      <c r="AZ78" s="88">
        <v>0</v>
      </c>
      <c r="BA78" s="37">
        <f t="shared" si="31"/>
        <v>0</v>
      </c>
      <c r="BB78" s="92">
        <v>0</v>
      </c>
      <c r="BC78" s="93">
        <f t="shared" si="50"/>
        <v>0</v>
      </c>
      <c r="BD78" s="93">
        <f t="shared" si="51"/>
        <v>0</v>
      </c>
      <c r="BE78" s="93">
        <f t="shared" si="52"/>
        <v>0</v>
      </c>
      <c r="BF78" s="93">
        <f t="shared" si="53"/>
        <v>0</v>
      </c>
      <c r="BG78" s="93">
        <f t="shared" si="54"/>
        <v>0</v>
      </c>
      <c r="BH78" s="93">
        <f t="shared" si="55"/>
        <v>0</v>
      </c>
      <c r="BI78" s="93">
        <f t="shared" si="56"/>
        <v>0</v>
      </c>
      <c r="BJ78" s="93">
        <f t="shared" si="57"/>
        <v>0</v>
      </c>
      <c r="BK78" s="93">
        <f t="shared" si="58"/>
        <v>0</v>
      </c>
      <c r="BL78" s="92">
        <v>0</v>
      </c>
      <c r="BM78" s="93">
        <f t="shared" si="59"/>
        <v>0</v>
      </c>
      <c r="BN78" s="93">
        <f t="shared" si="60"/>
        <v>0</v>
      </c>
      <c r="BO78" s="93">
        <f t="shared" si="61"/>
        <v>0</v>
      </c>
      <c r="BP78" s="93">
        <f t="shared" si="62"/>
        <v>0</v>
      </c>
      <c r="BQ78" s="93">
        <f t="shared" si="63"/>
        <v>0</v>
      </c>
      <c r="BR78" s="93">
        <f t="shared" si="64"/>
        <v>0</v>
      </c>
      <c r="BS78" s="93">
        <f t="shared" si="65"/>
        <v>0</v>
      </c>
      <c r="BT78" s="93">
        <f t="shared" si="66"/>
        <v>0</v>
      </c>
      <c r="BU78" s="174">
        <f t="shared" si="67"/>
        <v>0</v>
      </c>
      <c r="BW78" s="92">
        <v>0</v>
      </c>
      <c r="BX78" s="93">
        <v>0</v>
      </c>
      <c r="BY78" s="93">
        <v>0</v>
      </c>
      <c r="BZ78" s="93">
        <v>0</v>
      </c>
      <c r="CA78" s="93">
        <v>0</v>
      </c>
      <c r="CB78" s="93">
        <v>0</v>
      </c>
      <c r="CC78" s="92">
        <v>0</v>
      </c>
      <c r="CD78" s="93">
        <v>0</v>
      </c>
      <c r="CE78" s="93">
        <v>0</v>
      </c>
      <c r="CF78" s="93">
        <v>0</v>
      </c>
      <c r="CG78" s="93">
        <v>0</v>
      </c>
      <c r="CH78" s="93">
        <v>0</v>
      </c>
    </row>
    <row r="79" spans="1:86">
      <c r="A79" s="140">
        <v>28</v>
      </c>
      <c r="B79" s="89">
        <v>0</v>
      </c>
      <c r="C79" s="89">
        <v>0</v>
      </c>
      <c r="D79" s="89">
        <v>0</v>
      </c>
      <c r="E79" s="36">
        <v>4</v>
      </c>
      <c r="F79" s="36" t="s">
        <v>35</v>
      </c>
      <c r="G79" s="36" t="s">
        <v>36</v>
      </c>
      <c r="H79" s="36">
        <f t="shared" si="2"/>
        <v>0</v>
      </c>
      <c r="I79" s="87">
        <f t="shared" si="3"/>
        <v>0</v>
      </c>
      <c r="J79" s="88">
        <v>0</v>
      </c>
      <c r="K79" s="36">
        <f t="shared" si="4"/>
        <v>0</v>
      </c>
      <c r="L79" s="89">
        <v>0</v>
      </c>
      <c r="M79" s="36">
        <f t="shared" si="5"/>
        <v>0</v>
      </c>
      <c r="N79" s="37">
        <f t="shared" si="6"/>
        <v>0</v>
      </c>
      <c r="O79" s="89">
        <v>0</v>
      </c>
      <c r="P79" s="90">
        <f t="shared" si="7"/>
        <v>0</v>
      </c>
      <c r="Q79" s="182" t="s">
        <v>437</v>
      </c>
      <c r="R79" s="157" t="s">
        <v>424</v>
      </c>
      <c r="S79" s="88">
        <v>0</v>
      </c>
      <c r="T79" s="91">
        <f t="shared" si="8"/>
        <v>0</v>
      </c>
      <c r="U79" s="159"/>
      <c r="V79" s="159"/>
      <c r="W79" s="134"/>
      <c r="X79" s="156">
        <f t="shared" si="68"/>
        <v>28</v>
      </c>
      <c r="Y79" s="140">
        <v>0</v>
      </c>
      <c r="Z79" s="88">
        <v>0</v>
      </c>
      <c r="AA79" s="37">
        <f t="shared" si="10"/>
        <v>0</v>
      </c>
      <c r="AB79" s="92">
        <v>0</v>
      </c>
      <c r="AC79" s="93">
        <f t="shared" si="11"/>
        <v>0</v>
      </c>
      <c r="AD79" s="93">
        <f t="shared" si="12"/>
        <v>0</v>
      </c>
      <c r="AE79" s="93">
        <f t="shared" si="13"/>
        <v>0</v>
      </c>
      <c r="AF79" s="93">
        <f t="shared" si="14"/>
        <v>0</v>
      </c>
      <c r="AG79" s="93">
        <f t="shared" si="15"/>
        <v>0</v>
      </c>
      <c r="AH79" s="93">
        <f t="shared" si="16"/>
        <v>0</v>
      </c>
      <c r="AI79" s="93">
        <f t="shared" si="17"/>
        <v>0</v>
      </c>
      <c r="AJ79" s="93">
        <f t="shared" si="18"/>
        <v>0</v>
      </c>
      <c r="AK79" s="93">
        <f t="shared" si="19"/>
        <v>0</v>
      </c>
      <c r="AL79" s="92">
        <f t="shared" si="20"/>
        <v>0</v>
      </c>
      <c r="AM79" s="92">
        <v>0</v>
      </c>
      <c r="AN79" s="93">
        <f t="shared" si="21"/>
        <v>0</v>
      </c>
      <c r="AO79" s="93">
        <f t="shared" si="22"/>
        <v>0</v>
      </c>
      <c r="AP79" s="93">
        <f t="shared" si="23"/>
        <v>0</v>
      </c>
      <c r="AQ79" s="93">
        <f t="shared" si="24"/>
        <v>0</v>
      </c>
      <c r="AR79" s="93">
        <f t="shared" si="25"/>
        <v>0</v>
      </c>
      <c r="AS79" s="93">
        <f t="shared" si="26"/>
        <v>0</v>
      </c>
      <c r="AT79" s="93">
        <f t="shared" si="27"/>
        <v>0</v>
      </c>
      <c r="AU79" s="93">
        <f t="shared" si="28"/>
        <v>0</v>
      </c>
      <c r="AV79" s="93">
        <f t="shared" si="29"/>
        <v>0</v>
      </c>
      <c r="AW79" s="173">
        <f t="shared" si="30"/>
        <v>0</v>
      </c>
      <c r="AX79" s="168"/>
      <c r="AY79" s="140">
        <v>0</v>
      </c>
      <c r="AZ79" s="88">
        <v>0</v>
      </c>
      <c r="BA79" s="37">
        <f t="shared" si="31"/>
        <v>0</v>
      </c>
      <c r="BB79" s="92">
        <v>0</v>
      </c>
      <c r="BC79" s="93">
        <f t="shared" si="50"/>
        <v>0</v>
      </c>
      <c r="BD79" s="93">
        <f t="shared" si="51"/>
        <v>0</v>
      </c>
      <c r="BE79" s="93">
        <f t="shared" si="52"/>
        <v>0</v>
      </c>
      <c r="BF79" s="93">
        <f t="shared" si="53"/>
        <v>0</v>
      </c>
      <c r="BG79" s="93">
        <f t="shared" si="54"/>
        <v>0</v>
      </c>
      <c r="BH79" s="93">
        <f t="shared" si="55"/>
        <v>0</v>
      </c>
      <c r="BI79" s="93">
        <f t="shared" si="56"/>
        <v>0</v>
      </c>
      <c r="BJ79" s="93">
        <f t="shared" si="57"/>
        <v>0</v>
      </c>
      <c r="BK79" s="93">
        <f t="shared" si="58"/>
        <v>0</v>
      </c>
      <c r="BL79" s="92">
        <v>0</v>
      </c>
      <c r="BM79" s="93">
        <f t="shared" si="59"/>
        <v>0</v>
      </c>
      <c r="BN79" s="93">
        <f t="shared" si="60"/>
        <v>0</v>
      </c>
      <c r="BO79" s="93">
        <f t="shared" si="61"/>
        <v>0</v>
      </c>
      <c r="BP79" s="93">
        <f t="shared" si="62"/>
        <v>0</v>
      </c>
      <c r="BQ79" s="93">
        <f t="shared" si="63"/>
        <v>0</v>
      </c>
      <c r="BR79" s="93">
        <f t="shared" si="64"/>
        <v>0</v>
      </c>
      <c r="BS79" s="93">
        <f t="shared" si="65"/>
        <v>0</v>
      </c>
      <c r="BT79" s="93">
        <f t="shared" si="66"/>
        <v>0</v>
      </c>
      <c r="BU79" s="174">
        <f t="shared" si="67"/>
        <v>0</v>
      </c>
      <c r="BW79" s="92">
        <v>0</v>
      </c>
      <c r="BX79" s="93">
        <v>0</v>
      </c>
      <c r="BY79" s="93">
        <v>0</v>
      </c>
      <c r="BZ79" s="93">
        <v>0</v>
      </c>
      <c r="CA79" s="93">
        <v>0</v>
      </c>
      <c r="CB79" s="93">
        <v>0</v>
      </c>
      <c r="CC79" s="92">
        <v>0</v>
      </c>
      <c r="CD79" s="93">
        <v>0</v>
      </c>
      <c r="CE79" s="93">
        <v>0</v>
      </c>
      <c r="CF79" s="93">
        <v>0</v>
      </c>
      <c r="CG79" s="93">
        <v>0</v>
      </c>
      <c r="CH79" s="93">
        <v>0</v>
      </c>
    </row>
    <row r="80" spans="1:86">
      <c r="A80" s="140">
        <v>29</v>
      </c>
      <c r="B80" s="89">
        <v>0</v>
      </c>
      <c r="C80" s="89">
        <v>0</v>
      </c>
      <c r="D80" s="89">
        <v>0</v>
      </c>
      <c r="E80" s="36">
        <v>4</v>
      </c>
      <c r="F80" s="36" t="s">
        <v>35</v>
      </c>
      <c r="G80" s="36" t="s">
        <v>36</v>
      </c>
      <c r="H80" s="36">
        <f t="shared" si="2"/>
        <v>0</v>
      </c>
      <c r="I80" s="87">
        <f t="shared" si="3"/>
        <v>0</v>
      </c>
      <c r="J80" s="88">
        <v>0</v>
      </c>
      <c r="K80" s="36">
        <f t="shared" si="4"/>
        <v>0</v>
      </c>
      <c r="L80" s="89">
        <v>0</v>
      </c>
      <c r="M80" s="36">
        <f t="shared" si="5"/>
        <v>0</v>
      </c>
      <c r="N80" s="37">
        <f t="shared" si="6"/>
        <v>0</v>
      </c>
      <c r="O80" s="89">
        <v>0</v>
      </c>
      <c r="P80" s="90">
        <f t="shared" si="7"/>
        <v>0</v>
      </c>
      <c r="Q80" s="182" t="s">
        <v>437</v>
      </c>
      <c r="R80" s="157" t="s">
        <v>424</v>
      </c>
      <c r="S80" s="88">
        <v>0</v>
      </c>
      <c r="T80" s="91">
        <f t="shared" si="8"/>
        <v>0</v>
      </c>
      <c r="U80" s="159"/>
      <c r="V80" s="159"/>
      <c r="W80" s="134"/>
      <c r="X80" s="156">
        <f t="shared" si="68"/>
        <v>29</v>
      </c>
      <c r="Y80" s="140">
        <v>0</v>
      </c>
      <c r="Z80" s="88">
        <v>0</v>
      </c>
      <c r="AA80" s="37">
        <f t="shared" si="10"/>
        <v>0</v>
      </c>
      <c r="AB80" s="92">
        <v>0</v>
      </c>
      <c r="AC80" s="93">
        <f t="shared" si="11"/>
        <v>0</v>
      </c>
      <c r="AD80" s="93">
        <f t="shared" si="12"/>
        <v>0</v>
      </c>
      <c r="AE80" s="93">
        <f t="shared" si="13"/>
        <v>0</v>
      </c>
      <c r="AF80" s="93">
        <f t="shared" si="14"/>
        <v>0</v>
      </c>
      <c r="AG80" s="93">
        <f t="shared" si="15"/>
        <v>0</v>
      </c>
      <c r="AH80" s="93">
        <f t="shared" si="16"/>
        <v>0</v>
      </c>
      <c r="AI80" s="93">
        <f t="shared" si="17"/>
        <v>0</v>
      </c>
      <c r="AJ80" s="93">
        <f t="shared" si="18"/>
        <v>0</v>
      </c>
      <c r="AK80" s="93">
        <f t="shared" si="19"/>
        <v>0</v>
      </c>
      <c r="AL80" s="92">
        <f t="shared" si="20"/>
        <v>0</v>
      </c>
      <c r="AM80" s="92">
        <v>0</v>
      </c>
      <c r="AN80" s="93">
        <f t="shared" si="21"/>
        <v>0</v>
      </c>
      <c r="AO80" s="93">
        <f t="shared" si="22"/>
        <v>0</v>
      </c>
      <c r="AP80" s="93">
        <f t="shared" si="23"/>
        <v>0</v>
      </c>
      <c r="AQ80" s="93">
        <f t="shared" si="24"/>
        <v>0</v>
      </c>
      <c r="AR80" s="93">
        <f t="shared" si="25"/>
        <v>0</v>
      </c>
      <c r="AS80" s="93">
        <f t="shared" si="26"/>
        <v>0</v>
      </c>
      <c r="AT80" s="93">
        <f t="shared" si="27"/>
        <v>0</v>
      </c>
      <c r="AU80" s="93">
        <f t="shared" si="28"/>
        <v>0</v>
      </c>
      <c r="AV80" s="93">
        <f t="shared" si="29"/>
        <v>0</v>
      </c>
      <c r="AW80" s="173">
        <f t="shared" si="30"/>
        <v>0</v>
      </c>
      <c r="AX80" s="168"/>
      <c r="AY80" s="140">
        <v>0</v>
      </c>
      <c r="AZ80" s="88">
        <v>0</v>
      </c>
      <c r="BA80" s="37">
        <f t="shared" si="31"/>
        <v>0</v>
      </c>
      <c r="BB80" s="92">
        <v>0</v>
      </c>
      <c r="BC80" s="93">
        <f t="shared" si="50"/>
        <v>0</v>
      </c>
      <c r="BD80" s="93">
        <f t="shared" si="51"/>
        <v>0</v>
      </c>
      <c r="BE80" s="93">
        <f t="shared" si="52"/>
        <v>0</v>
      </c>
      <c r="BF80" s="93">
        <f t="shared" si="53"/>
        <v>0</v>
      </c>
      <c r="BG80" s="93">
        <f t="shared" si="54"/>
        <v>0</v>
      </c>
      <c r="BH80" s="93">
        <f t="shared" si="55"/>
        <v>0</v>
      </c>
      <c r="BI80" s="93">
        <f t="shared" si="56"/>
        <v>0</v>
      </c>
      <c r="BJ80" s="93">
        <f t="shared" si="57"/>
        <v>0</v>
      </c>
      <c r="BK80" s="93">
        <f t="shared" si="58"/>
        <v>0</v>
      </c>
      <c r="BL80" s="92">
        <v>0</v>
      </c>
      <c r="BM80" s="93">
        <f t="shared" si="59"/>
        <v>0</v>
      </c>
      <c r="BN80" s="93">
        <f t="shared" si="60"/>
        <v>0</v>
      </c>
      <c r="BO80" s="93">
        <f t="shared" si="61"/>
        <v>0</v>
      </c>
      <c r="BP80" s="93">
        <f t="shared" si="62"/>
        <v>0</v>
      </c>
      <c r="BQ80" s="93">
        <f t="shared" si="63"/>
        <v>0</v>
      </c>
      <c r="BR80" s="93">
        <f t="shared" si="64"/>
        <v>0</v>
      </c>
      <c r="BS80" s="93">
        <f t="shared" si="65"/>
        <v>0</v>
      </c>
      <c r="BT80" s="93">
        <f t="shared" si="66"/>
        <v>0</v>
      </c>
      <c r="BU80" s="174">
        <f t="shared" si="67"/>
        <v>0</v>
      </c>
      <c r="BW80" s="92">
        <v>0</v>
      </c>
      <c r="BX80" s="93">
        <v>0</v>
      </c>
      <c r="BY80" s="93">
        <v>0</v>
      </c>
      <c r="BZ80" s="93">
        <v>0</v>
      </c>
      <c r="CA80" s="93">
        <v>0</v>
      </c>
      <c r="CB80" s="93">
        <v>0</v>
      </c>
      <c r="CC80" s="92">
        <v>0</v>
      </c>
      <c r="CD80" s="93">
        <v>0</v>
      </c>
      <c r="CE80" s="93">
        <v>0</v>
      </c>
      <c r="CF80" s="93">
        <v>0</v>
      </c>
      <c r="CG80" s="93">
        <v>0</v>
      </c>
      <c r="CH80" s="93">
        <v>0</v>
      </c>
    </row>
    <row r="81" spans="1:86">
      <c r="A81" s="140">
        <v>30</v>
      </c>
      <c r="B81" s="89">
        <v>0</v>
      </c>
      <c r="C81" s="89">
        <v>0</v>
      </c>
      <c r="D81" s="89">
        <v>0</v>
      </c>
      <c r="E81" s="36">
        <v>4</v>
      </c>
      <c r="F81" s="36" t="s">
        <v>35</v>
      </c>
      <c r="G81" s="36" t="s">
        <v>36</v>
      </c>
      <c r="H81" s="36">
        <f t="shared" si="2"/>
        <v>0</v>
      </c>
      <c r="I81" s="87">
        <f t="shared" si="3"/>
        <v>0</v>
      </c>
      <c r="J81" s="88">
        <v>0</v>
      </c>
      <c r="K81" s="36">
        <f t="shared" si="4"/>
        <v>0</v>
      </c>
      <c r="L81" s="89">
        <v>0</v>
      </c>
      <c r="M81" s="36">
        <f t="shared" si="5"/>
        <v>0</v>
      </c>
      <c r="N81" s="37">
        <f t="shared" si="6"/>
        <v>0</v>
      </c>
      <c r="O81" s="89">
        <v>0</v>
      </c>
      <c r="P81" s="90">
        <f t="shared" si="7"/>
        <v>0</v>
      </c>
      <c r="Q81" s="182" t="s">
        <v>437</v>
      </c>
      <c r="R81" s="157" t="s">
        <v>424</v>
      </c>
      <c r="S81" s="88">
        <v>0</v>
      </c>
      <c r="T81" s="91">
        <f t="shared" si="8"/>
        <v>0</v>
      </c>
      <c r="U81" s="159"/>
      <c r="V81" s="159"/>
      <c r="W81" s="134"/>
      <c r="X81" s="156">
        <f t="shared" si="68"/>
        <v>30</v>
      </c>
      <c r="Y81" s="140">
        <v>0</v>
      </c>
      <c r="Z81" s="88">
        <v>0</v>
      </c>
      <c r="AA81" s="37">
        <f t="shared" si="10"/>
        <v>0</v>
      </c>
      <c r="AB81" s="92">
        <v>0</v>
      </c>
      <c r="AC81" s="93">
        <f t="shared" si="11"/>
        <v>0</v>
      </c>
      <c r="AD81" s="93">
        <f t="shared" si="12"/>
        <v>0</v>
      </c>
      <c r="AE81" s="93">
        <f t="shared" si="13"/>
        <v>0</v>
      </c>
      <c r="AF81" s="93">
        <f t="shared" si="14"/>
        <v>0</v>
      </c>
      <c r="AG81" s="93">
        <f t="shared" si="15"/>
        <v>0</v>
      </c>
      <c r="AH81" s="93">
        <f t="shared" si="16"/>
        <v>0</v>
      </c>
      <c r="AI81" s="93">
        <f t="shared" si="17"/>
        <v>0</v>
      </c>
      <c r="AJ81" s="93">
        <f t="shared" si="18"/>
        <v>0</v>
      </c>
      <c r="AK81" s="93">
        <f t="shared" si="19"/>
        <v>0</v>
      </c>
      <c r="AL81" s="92">
        <f t="shared" si="20"/>
        <v>0</v>
      </c>
      <c r="AM81" s="92">
        <v>0</v>
      </c>
      <c r="AN81" s="93">
        <f t="shared" si="21"/>
        <v>0</v>
      </c>
      <c r="AO81" s="93">
        <f t="shared" si="22"/>
        <v>0</v>
      </c>
      <c r="AP81" s="93">
        <f t="shared" si="23"/>
        <v>0</v>
      </c>
      <c r="AQ81" s="93">
        <f t="shared" si="24"/>
        <v>0</v>
      </c>
      <c r="AR81" s="93">
        <f t="shared" si="25"/>
        <v>0</v>
      </c>
      <c r="AS81" s="93">
        <f t="shared" si="26"/>
        <v>0</v>
      </c>
      <c r="AT81" s="93">
        <f t="shared" si="27"/>
        <v>0</v>
      </c>
      <c r="AU81" s="93">
        <f t="shared" si="28"/>
        <v>0</v>
      </c>
      <c r="AV81" s="93">
        <f t="shared" si="29"/>
        <v>0</v>
      </c>
      <c r="AW81" s="173">
        <f t="shared" si="30"/>
        <v>0</v>
      </c>
      <c r="AX81" s="168"/>
      <c r="AY81" s="140">
        <v>0</v>
      </c>
      <c r="AZ81" s="88">
        <v>0</v>
      </c>
      <c r="BA81" s="37">
        <f t="shared" si="31"/>
        <v>0</v>
      </c>
      <c r="BB81" s="92">
        <v>0</v>
      </c>
      <c r="BC81" s="93">
        <f t="shared" si="50"/>
        <v>0</v>
      </c>
      <c r="BD81" s="93">
        <f t="shared" si="51"/>
        <v>0</v>
      </c>
      <c r="BE81" s="93">
        <f t="shared" si="52"/>
        <v>0</v>
      </c>
      <c r="BF81" s="93">
        <f t="shared" si="53"/>
        <v>0</v>
      </c>
      <c r="BG81" s="93">
        <f t="shared" si="54"/>
        <v>0</v>
      </c>
      <c r="BH81" s="93">
        <f t="shared" si="55"/>
        <v>0</v>
      </c>
      <c r="BI81" s="93">
        <f t="shared" si="56"/>
        <v>0</v>
      </c>
      <c r="BJ81" s="93">
        <f t="shared" si="57"/>
        <v>0</v>
      </c>
      <c r="BK81" s="93">
        <f t="shared" si="58"/>
        <v>0</v>
      </c>
      <c r="BL81" s="92">
        <v>0</v>
      </c>
      <c r="BM81" s="93">
        <f t="shared" si="59"/>
        <v>0</v>
      </c>
      <c r="BN81" s="93">
        <f t="shared" si="60"/>
        <v>0</v>
      </c>
      <c r="BO81" s="93">
        <f t="shared" si="61"/>
        <v>0</v>
      </c>
      <c r="BP81" s="93">
        <f t="shared" si="62"/>
        <v>0</v>
      </c>
      <c r="BQ81" s="93">
        <f t="shared" si="63"/>
        <v>0</v>
      </c>
      <c r="BR81" s="93">
        <f t="shared" si="64"/>
        <v>0</v>
      </c>
      <c r="BS81" s="93">
        <f t="shared" si="65"/>
        <v>0</v>
      </c>
      <c r="BT81" s="93">
        <f t="shared" si="66"/>
        <v>0</v>
      </c>
      <c r="BU81" s="174">
        <f t="shared" si="67"/>
        <v>0</v>
      </c>
      <c r="BW81" s="92">
        <v>0</v>
      </c>
      <c r="BX81" s="93">
        <v>0</v>
      </c>
      <c r="BY81" s="93">
        <v>0</v>
      </c>
      <c r="BZ81" s="93">
        <v>0</v>
      </c>
      <c r="CA81" s="93">
        <v>0</v>
      </c>
      <c r="CB81" s="93">
        <v>0</v>
      </c>
      <c r="CC81" s="92">
        <v>0</v>
      </c>
      <c r="CD81" s="93">
        <v>0</v>
      </c>
      <c r="CE81" s="93">
        <v>0</v>
      </c>
      <c r="CF81" s="93">
        <v>0</v>
      </c>
      <c r="CG81" s="93">
        <v>0</v>
      </c>
      <c r="CH81" s="93">
        <v>0</v>
      </c>
    </row>
    <row r="82" spans="1:86">
      <c r="A82" s="140">
        <v>31</v>
      </c>
      <c r="B82" s="89">
        <v>0</v>
      </c>
      <c r="C82" s="89">
        <v>0</v>
      </c>
      <c r="D82" s="89">
        <v>0</v>
      </c>
      <c r="E82" s="36">
        <v>4</v>
      </c>
      <c r="F82" s="36" t="s">
        <v>35</v>
      </c>
      <c r="G82" s="36" t="s">
        <v>36</v>
      </c>
      <c r="H82" s="36">
        <f t="shared" si="2"/>
        <v>0</v>
      </c>
      <c r="I82" s="87">
        <f t="shared" si="3"/>
        <v>0</v>
      </c>
      <c r="J82" s="88">
        <v>0</v>
      </c>
      <c r="K82" s="36">
        <f t="shared" si="4"/>
        <v>0</v>
      </c>
      <c r="L82" s="89">
        <v>0</v>
      </c>
      <c r="M82" s="36">
        <f t="shared" si="5"/>
        <v>0</v>
      </c>
      <c r="N82" s="37">
        <f t="shared" si="6"/>
        <v>0</v>
      </c>
      <c r="O82" s="89">
        <v>0</v>
      </c>
      <c r="P82" s="90">
        <f t="shared" si="7"/>
        <v>0</v>
      </c>
      <c r="Q82" s="182" t="s">
        <v>437</v>
      </c>
      <c r="R82" s="157" t="s">
        <v>424</v>
      </c>
      <c r="S82" s="88">
        <v>0</v>
      </c>
      <c r="T82" s="91">
        <f t="shared" si="8"/>
        <v>0</v>
      </c>
      <c r="U82" s="159"/>
      <c r="V82" s="159"/>
      <c r="W82" s="134"/>
      <c r="X82" s="156">
        <f t="shared" si="68"/>
        <v>31</v>
      </c>
      <c r="Y82" s="140">
        <v>0</v>
      </c>
      <c r="Z82" s="88">
        <v>0</v>
      </c>
      <c r="AA82" s="37">
        <f t="shared" si="10"/>
        <v>0</v>
      </c>
      <c r="AB82" s="92">
        <v>0</v>
      </c>
      <c r="AC82" s="93">
        <f t="shared" si="11"/>
        <v>0</v>
      </c>
      <c r="AD82" s="93">
        <f t="shared" si="12"/>
        <v>0</v>
      </c>
      <c r="AE82" s="93">
        <f t="shared" si="13"/>
        <v>0</v>
      </c>
      <c r="AF82" s="93">
        <f t="shared" si="14"/>
        <v>0</v>
      </c>
      <c r="AG82" s="93">
        <f t="shared" si="15"/>
        <v>0</v>
      </c>
      <c r="AH82" s="93">
        <f t="shared" si="16"/>
        <v>0</v>
      </c>
      <c r="AI82" s="93">
        <f t="shared" si="17"/>
        <v>0</v>
      </c>
      <c r="AJ82" s="93">
        <f t="shared" si="18"/>
        <v>0</v>
      </c>
      <c r="AK82" s="93">
        <f t="shared" si="19"/>
        <v>0</v>
      </c>
      <c r="AL82" s="92">
        <f t="shared" si="20"/>
        <v>0</v>
      </c>
      <c r="AM82" s="92">
        <v>0</v>
      </c>
      <c r="AN82" s="93">
        <f t="shared" si="21"/>
        <v>0</v>
      </c>
      <c r="AO82" s="93">
        <f t="shared" si="22"/>
        <v>0</v>
      </c>
      <c r="AP82" s="93">
        <f t="shared" si="23"/>
        <v>0</v>
      </c>
      <c r="AQ82" s="93">
        <f t="shared" si="24"/>
        <v>0</v>
      </c>
      <c r="AR82" s="93">
        <f t="shared" si="25"/>
        <v>0</v>
      </c>
      <c r="AS82" s="93">
        <f t="shared" si="26"/>
        <v>0</v>
      </c>
      <c r="AT82" s="93">
        <f t="shared" si="27"/>
        <v>0</v>
      </c>
      <c r="AU82" s="93">
        <f t="shared" si="28"/>
        <v>0</v>
      </c>
      <c r="AV82" s="93">
        <f t="shared" si="29"/>
        <v>0</v>
      </c>
      <c r="AW82" s="173">
        <f t="shared" si="30"/>
        <v>0</v>
      </c>
      <c r="AX82" s="168"/>
      <c r="AY82" s="140">
        <v>0</v>
      </c>
      <c r="AZ82" s="88">
        <v>0</v>
      </c>
      <c r="BA82" s="37">
        <f t="shared" si="31"/>
        <v>0</v>
      </c>
      <c r="BB82" s="92">
        <v>0</v>
      </c>
      <c r="BC82" s="93">
        <f t="shared" si="50"/>
        <v>0</v>
      </c>
      <c r="BD82" s="93">
        <f t="shared" si="51"/>
        <v>0</v>
      </c>
      <c r="BE82" s="93">
        <f t="shared" si="52"/>
        <v>0</v>
      </c>
      <c r="BF82" s="93">
        <f t="shared" si="53"/>
        <v>0</v>
      </c>
      <c r="BG82" s="93">
        <f t="shared" si="54"/>
        <v>0</v>
      </c>
      <c r="BH82" s="93">
        <f t="shared" si="55"/>
        <v>0</v>
      </c>
      <c r="BI82" s="93">
        <f t="shared" si="56"/>
        <v>0</v>
      </c>
      <c r="BJ82" s="93">
        <f t="shared" si="57"/>
        <v>0</v>
      </c>
      <c r="BK82" s="93">
        <f t="shared" si="58"/>
        <v>0</v>
      </c>
      <c r="BL82" s="92">
        <v>0</v>
      </c>
      <c r="BM82" s="93">
        <f t="shared" si="59"/>
        <v>0</v>
      </c>
      <c r="BN82" s="93">
        <f t="shared" si="60"/>
        <v>0</v>
      </c>
      <c r="BO82" s="93">
        <f t="shared" si="61"/>
        <v>0</v>
      </c>
      <c r="BP82" s="93">
        <f t="shared" si="62"/>
        <v>0</v>
      </c>
      <c r="BQ82" s="93">
        <f t="shared" si="63"/>
        <v>0</v>
      </c>
      <c r="BR82" s="93">
        <f t="shared" si="64"/>
        <v>0</v>
      </c>
      <c r="BS82" s="93">
        <f t="shared" si="65"/>
        <v>0</v>
      </c>
      <c r="BT82" s="93">
        <f t="shared" si="66"/>
        <v>0</v>
      </c>
      <c r="BU82" s="174">
        <f t="shared" si="67"/>
        <v>0</v>
      </c>
      <c r="BW82" s="92">
        <v>0</v>
      </c>
      <c r="BX82" s="93">
        <v>0</v>
      </c>
      <c r="BY82" s="93">
        <v>0</v>
      </c>
      <c r="BZ82" s="93">
        <v>0</v>
      </c>
      <c r="CA82" s="93">
        <v>0</v>
      </c>
      <c r="CB82" s="93">
        <v>0</v>
      </c>
      <c r="CC82" s="92">
        <v>0</v>
      </c>
      <c r="CD82" s="93">
        <v>0</v>
      </c>
      <c r="CE82" s="93">
        <v>0</v>
      </c>
      <c r="CF82" s="93">
        <v>0</v>
      </c>
      <c r="CG82" s="93">
        <v>0</v>
      </c>
      <c r="CH82" s="93">
        <v>0</v>
      </c>
    </row>
    <row r="83" spans="1:86">
      <c r="A83" s="140">
        <v>32</v>
      </c>
      <c r="B83" s="89">
        <v>0</v>
      </c>
      <c r="C83" s="89">
        <v>0</v>
      </c>
      <c r="D83" s="89">
        <v>0</v>
      </c>
      <c r="E83" s="36">
        <v>4</v>
      </c>
      <c r="F83" s="36" t="s">
        <v>35</v>
      </c>
      <c r="G83" s="36" t="s">
        <v>36</v>
      </c>
      <c r="H83" s="36">
        <f t="shared" si="2"/>
        <v>0</v>
      </c>
      <c r="I83" s="87">
        <f t="shared" si="3"/>
        <v>0</v>
      </c>
      <c r="J83" s="88">
        <v>0</v>
      </c>
      <c r="K83" s="36">
        <f t="shared" si="4"/>
        <v>0</v>
      </c>
      <c r="L83" s="89">
        <v>0</v>
      </c>
      <c r="M83" s="36">
        <f t="shared" si="5"/>
        <v>0</v>
      </c>
      <c r="N83" s="37">
        <f t="shared" si="6"/>
        <v>0</v>
      </c>
      <c r="O83" s="89">
        <v>0</v>
      </c>
      <c r="P83" s="90">
        <f t="shared" si="7"/>
        <v>0</v>
      </c>
      <c r="Q83" s="182" t="s">
        <v>437</v>
      </c>
      <c r="R83" s="157" t="s">
        <v>424</v>
      </c>
      <c r="S83" s="88">
        <v>0</v>
      </c>
      <c r="T83" s="91">
        <f t="shared" si="8"/>
        <v>0</v>
      </c>
      <c r="U83" s="159"/>
      <c r="V83" s="159"/>
      <c r="W83" s="134"/>
      <c r="X83" s="156">
        <f t="shared" si="68"/>
        <v>32</v>
      </c>
      <c r="Y83" s="140">
        <v>0</v>
      </c>
      <c r="Z83" s="88">
        <v>0</v>
      </c>
      <c r="AA83" s="37">
        <f t="shared" si="10"/>
        <v>0</v>
      </c>
      <c r="AB83" s="92">
        <v>0</v>
      </c>
      <c r="AC83" s="93">
        <f t="shared" si="11"/>
        <v>0</v>
      </c>
      <c r="AD83" s="93">
        <f t="shared" si="12"/>
        <v>0</v>
      </c>
      <c r="AE83" s="93">
        <f t="shared" si="13"/>
        <v>0</v>
      </c>
      <c r="AF83" s="93">
        <f t="shared" si="14"/>
        <v>0</v>
      </c>
      <c r="AG83" s="93">
        <f t="shared" si="15"/>
        <v>0</v>
      </c>
      <c r="AH83" s="93">
        <f t="shared" si="16"/>
        <v>0</v>
      </c>
      <c r="AI83" s="93">
        <f t="shared" si="17"/>
        <v>0</v>
      </c>
      <c r="AJ83" s="93">
        <f t="shared" si="18"/>
        <v>0</v>
      </c>
      <c r="AK83" s="93">
        <f t="shared" si="19"/>
        <v>0</v>
      </c>
      <c r="AL83" s="92">
        <f t="shared" si="20"/>
        <v>0</v>
      </c>
      <c r="AM83" s="92">
        <v>0</v>
      </c>
      <c r="AN83" s="93">
        <f t="shared" si="21"/>
        <v>0</v>
      </c>
      <c r="AO83" s="93">
        <f t="shared" si="22"/>
        <v>0</v>
      </c>
      <c r="AP83" s="93">
        <f t="shared" si="23"/>
        <v>0</v>
      </c>
      <c r="AQ83" s="93">
        <f t="shared" si="24"/>
        <v>0</v>
      </c>
      <c r="AR83" s="93">
        <f t="shared" si="25"/>
        <v>0</v>
      </c>
      <c r="AS83" s="93">
        <f t="shared" si="26"/>
        <v>0</v>
      </c>
      <c r="AT83" s="93">
        <f t="shared" si="27"/>
        <v>0</v>
      </c>
      <c r="AU83" s="93">
        <f t="shared" si="28"/>
        <v>0</v>
      </c>
      <c r="AV83" s="93">
        <f t="shared" si="29"/>
        <v>0</v>
      </c>
      <c r="AW83" s="173">
        <f t="shared" si="30"/>
        <v>0</v>
      </c>
      <c r="AX83" s="168"/>
      <c r="AY83" s="140">
        <v>0</v>
      </c>
      <c r="AZ83" s="88">
        <v>0</v>
      </c>
      <c r="BA83" s="37">
        <f t="shared" si="31"/>
        <v>0</v>
      </c>
      <c r="BB83" s="92">
        <v>0</v>
      </c>
      <c r="BC83" s="93">
        <f t="shared" si="50"/>
        <v>0</v>
      </c>
      <c r="BD83" s="93">
        <f t="shared" si="51"/>
        <v>0</v>
      </c>
      <c r="BE83" s="93">
        <f t="shared" si="52"/>
        <v>0</v>
      </c>
      <c r="BF83" s="93">
        <f t="shared" si="53"/>
        <v>0</v>
      </c>
      <c r="BG83" s="93">
        <f t="shared" si="54"/>
        <v>0</v>
      </c>
      <c r="BH83" s="93">
        <f t="shared" si="55"/>
        <v>0</v>
      </c>
      <c r="BI83" s="93">
        <f t="shared" si="56"/>
        <v>0</v>
      </c>
      <c r="BJ83" s="93">
        <f t="shared" si="57"/>
        <v>0</v>
      </c>
      <c r="BK83" s="93">
        <f t="shared" si="58"/>
        <v>0</v>
      </c>
      <c r="BL83" s="92">
        <v>0</v>
      </c>
      <c r="BM83" s="93">
        <f t="shared" si="59"/>
        <v>0</v>
      </c>
      <c r="BN83" s="93">
        <f t="shared" si="60"/>
        <v>0</v>
      </c>
      <c r="BO83" s="93">
        <f t="shared" si="61"/>
        <v>0</v>
      </c>
      <c r="BP83" s="93">
        <f t="shared" si="62"/>
        <v>0</v>
      </c>
      <c r="BQ83" s="93">
        <f t="shared" si="63"/>
        <v>0</v>
      </c>
      <c r="BR83" s="93">
        <f t="shared" si="64"/>
        <v>0</v>
      </c>
      <c r="BS83" s="93">
        <f t="shared" si="65"/>
        <v>0</v>
      </c>
      <c r="BT83" s="93">
        <f t="shared" si="66"/>
        <v>0</v>
      </c>
      <c r="BU83" s="174">
        <f t="shared" si="67"/>
        <v>0</v>
      </c>
      <c r="BW83" s="92">
        <v>0</v>
      </c>
      <c r="BX83" s="93">
        <v>0</v>
      </c>
      <c r="BY83" s="93">
        <v>0</v>
      </c>
      <c r="BZ83" s="93">
        <v>0</v>
      </c>
      <c r="CA83" s="93">
        <v>0</v>
      </c>
      <c r="CB83" s="93">
        <v>0</v>
      </c>
      <c r="CC83" s="92">
        <v>0</v>
      </c>
      <c r="CD83" s="93">
        <v>0</v>
      </c>
      <c r="CE83" s="93">
        <v>0</v>
      </c>
      <c r="CF83" s="93">
        <v>0</v>
      </c>
      <c r="CG83" s="93">
        <v>0</v>
      </c>
      <c r="CH83" s="93">
        <v>0</v>
      </c>
    </row>
    <row r="84" spans="1:86">
      <c r="A84" s="140">
        <v>33</v>
      </c>
      <c r="B84" s="89">
        <v>0</v>
      </c>
      <c r="C84" s="89">
        <v>0</v>
      </c>
      <c r="D84" s="89">
        <v>0</v>
      </c>
      <c r="E84" s="36">
        <v>4</v>
      </c>
      <c r="F84" s="36" t="s">
        <v>35</v>
      </c>
      <c r="G84" s="36" t="s">
        <v>36</v>
      </c>
      <c r="H84" s="36">
        <f t="shared" si="2"/>
        <v>0</v>
      </c>
      <c r="I84" s="87">
        <f t="shared" si="3"/>
        <v>0</v>
      </c>
      <c r="J84" s="88">
        <v>0</v>
      </c>
      <c r="K84" s="36">
        <f t="shared" si="4"/>
        <v>0</v>
      </c>
      <c r="L84" s="89">
        <v>0</v>
      </c>
      <c r="M84" s="36">
        <f t="shared" si="5"/>
        <v>0</v>
      </c>
      <c r="N84" s="37">
        <f t="shared" si="6"/>
        <v>0</v>
      </c>
      <c r="O84" s="89">
        <v>0</v>
      </c>
      <c r="P84" s="90">
        <f t="shared" si="7"/>
        <v>0</v>
      </c>
      <c r="Q84" s="182" t="s">
        <v>437</v>
      </c>
      <c r="R84" s="157" t="s">
        <v>424</v>
      </c>
      <c r="S84" s="88">
        <v>0</v>
      </c>
      <c r="T84" s="91">
        <f t="shared" si="8"/>
        <v>0</v>
      </c>
      <c r="U84" s="159"/>
      <c r="V84" s="159"/>
      <c r="W84" s="134"/>
      <c r="X84" s="156">
        <f t="shared" si="68"/>
        <v>33</v>
      </c>
      <c r="Y84" s="140">
        <v>0</v>
      </c>
      <c r="Z84" s="88">
        <v>0</v>
      </c>
      <c r="AA84" s="37">
        <f t="shared" si="10"/>
        <v>0</v>
      </c>
      <c r="AB84" s="92">
        <v>0</v>
      </c>
      <c r="AC84" s="93">
        <f t="shared" si="11"/>
        <v>0</v>
      </c>
      <c r="AD84" s="93">
        <f t="shared" si="12"/>
        <v>0</v>
      </c>
      <c r="AE84" s="93">
        <f t="shared" si="13"/>
        <v>0</v>
      </c>
      <c r="AF84" s="93">
        <f t="shared" si="14"/>
        <v>0</v>
      </c>
      <c r="AG84" s="93">
        <f t="shared" si="15"/>
        <v>0</v>
      </c>
      <c r="AH84" s="93">
        <f t="shared" si="16"/>
        <v>0</v>
      </c>
      <c r="AI84" s="93">
        <f t="shared" si="17"/>
        <v>0</v>
      </c>
      <c r="AJ84" s="93">
        <f t="shared" si="18"/>
        <v>0</v>
      </c>
      <c r="AK84" s="93">
        <f t="shared" si="19"/>
        <v>0</v>
      </c>
      <c r="AL84" s="92">
        <f t="shared" si="20"/>
        <v>0</v>
      </c>
      <c r="AM84" s="92">
        <v>0</v>
      </c>
      <c r="AN84" s="93">
        <f t="shared" si="21"/>
        <v>0</v>
      </c>
      <c r="AO84" s="93">
        <f t="shared" si="22"/>
        <v>0</v>
      </c>
      <c r="AP84" s="93">
        <f t="shared" si="23"/>
        <v>0</v>
      </c>
      <c r="AQ84" s="93">
        <f t="shared" si="24"/>
        <v>0</v>
      </c>
      <c r="AR84" s="93">
        <f t="shared" si="25"/>
        <v>0</v>
      </c>
      <c r="AS84" s="93">
        <f t="shared" si="26"/>
        <v>0</v>
      </c>
      <c r="AT84" s="93">
        <f t="shared" si="27"/>
        <v>0</v>
      </c>
      <c r="AU84" s="93">
        <f t="shared" si="28"/>
        <v>0</v>
      </c>
      <c r="AV84" s="93">
        <f t="shared" si="29"/>
        <v>0</v>
      </c>
      <c r="AW84" s="173">
        <f t="shared" si="30"/>
        <v>0</v>
      </c>
      <c r="AX84" s="168"/>
      <c r="AY84" s="140">
        <v>0</v>
      </c>
      <c r="AZ84" s="88">
        <v>0</v>
      </c>
      <c r="BA84" s="37">
        <f t="shared" si="31"/>
        <v>0</v>
      </c>
      <c r="BB84" s="92">
        <v>0</v>
      </c>
      <c r="BC84" s="93">
        <f t="shared" si="50"/>
        <v>0</v>
      </c>
      <c r="BD84" s="93">
        <f t="shared" si="51"/>
        <v>0</v>
      </c>
      <c r="BE84" s="93">
        <f t="shared" si="52"/>
        <v>0</v>
      </c>
      <c r="BF84" s="93">
        <f t="shared" si="53"/>
        <v>0</v>
      </c>
      <c r="BG84" s="93">
        <f t="shared" si="54"/>
        <v>0</v>
      </c>
      <c r="BH84" s="93">
        <f t="shared" si="55"/>
        <v>0</v>
      </c>
      <c r="BI84" s="93">
        <f t="shared" si="56"/>
        <v>0</v>
      </c>
      <c r="BJ84" s="93">
        <f t="shared" si="57"/>
        <v>0</v>
      </c>
      <c r="BK84" s="93">
        <f t="shared" si="58"/>
        <v>0</v>
      </c>
      <c r="BL84" s="92">
        <v>0</v>
      </c>
      <c r="BM84" s="93">
        <f t="shared" si="59"/>
        <v>0</v>
      </c>
      <c r="BN84" s="93">
        <f t="shared" si="60"/>
        <v>0</v>
      </c>
      <c r="BO84" s="93">
        <f t="shared" si="61"/>
        <v>0</v>
      </c>
      <c r="BP84" s="93">
        <f t="shared" si="62"/>
        <v>0</v>
      </c>
      <c r="BQ84" s="93">
        <f t="shared" si="63"/>
        <v>0</v>
      </c>
      <c r="BR84" s="93">
        <f t="shared" si="64"/>
        <v>0</v>
      </c>
      <c r="BS84" s="93">
        <f t="shared" si="65"/>
        <v>0</v>
      </c>
      <c r="BT84" s="93">
        <f t="shared" si="66"/>
        <v>0</v>
      </c>
      <c r="BU84" s="174">
        <f t="shared" si="67"/>
        <v>0</v>
      </c>
      <c r="BW84" s="92">
        <v>0</v>
      </c>
      <c r="BX84" s="93">
        <v>0</v>
      </c>
      <c r="BY84" s="93">
        <v>0</v>
      </c>
      <c r="BZ84" s="93">
        <v>0</v>
      </c>
      <c r="CA84" s="93">
        <v>0</v>
      </c>
      <c r="CB84" s="93">
        <v>0</v>
      </c>
      <c r="CC84" s="92">
        <v>0</v>
      </c>
      <c r="CD84" s="93">
        <v>0</v>
      </c>
      <c r="CE84" s="93">
        <v>0</v>
      </c>
      <c r="CF84" s="93">
        <v>0</v>
      </c>
      <c r="CG84" s="93">
        <v>0</v>
      </c>
      <c r="CH84" s="93">
        <v>0</v>
      </c>
    </row>
    <row r="85" spans="1:86">
      <c r="A85" s="140">
        <v>34</v>
      </c>
      <c r="B85" s="89">
        <v>0</v>
      </c>
      <c r="C85" s="89">
        <v>0</v>
      </c>
      <c r="D85" s="89">
        <v>0</v>
      </c>
      <c r="E85" s="36">
        <v>4</v>
      </c>
      <c r="F85" s="36" t="s">
        <v>35</v>
      </c>
      <c r="G85" s="36" t="s">
        <v>36</v>
      </c>
      <c r="H85" s="36">
        <f t="shared" si="2"/>
        <v>0</v>
      </c>
      <c r="I85" s="87">
        <f t="shared" si="3"/>
        <v>0</v>
      </c>
      <c r="J85" s="88">
        <v>0</v>
      </c>
      <c r="K85" s="36">
        <f t="shared" si="4"/>
        <v>0</v>
      </c>
      <c r="L85" s="89">
        <v>0</v>
      </c>
      <c r="M85" s="36">
        <f t="shared" si="5"/>
        <v>0</v>
      </c>
      <c r="N85" s="37">
        <f t="shared" si="6"/>
        <v>0</v>
      </c>
      <c r="O85" s="89">
        <v>0</v>
      </c>
      <c r="P85" s="90">
        <f t="shared" si="7"/>
        <v>0</v>
      </c>
      <c r="Q85" s="182" t="s">
        <v>437</v>
      </c>
      <c r="R85" s="157" t="s">
        <v>424</v>
      </c>
      <c r="S85" s="88">
        <v>0</v>
      </c>
      <c r="T85" s="91">
        <f t="shared" si="8"/>
        <v>0</v>
      </c>
      <c r="U85" s="159"/>
      <c r="V85" s="159"/>
      <c r="W85" s="134"/>
      <c r="X85" s="156">
        <f t="shared" si="68"/>
        <v>34</v>
      </c>
      <c r="Y85" s="140">
        <v>0</v>
      </c>
      <c r="Z85" s="88">
        <v>0</v>
      </c>
      <c r="AA85" s="37">
        <f t="shared" si="10"/>
        <v>0</v>
      </c>
      <c r="AB85" s="92">
        <v>0</v>
      </c>
      <c r="AC85" s="93">
        <f t="shared" si="11"/>
        <v>0</v>
      </c>
      <c r="AD85" s="93">
        <f t="shared" si="12"/>
        <v>0</v>
      </c>
      <c r="AE85" s="93">
        <f t="shared" si="13"/>
        <v>0</v>
      </c>
      <c r="AF85" s="93">
        <f t="shared" si="14"/>
        <v>0</v>
      </c>
      <c r="AG85" s="93">
        <f t="shared" si="15"/>
        <v>0</v>
      </c>
      <c r="AH85" s="93">
        <f t="shared" si="16"/>
        <v>0</v>
      </c>
      <c r="AI85" s="93">
        <f t="shared" si="17"/>
        <v>0</v>
      </c>
      <c r="AJ85" s="93">
        <f t="shared" si="18"/>
        <v>0</v>
      </c>
      <c r="AK85" s="93">
        <f t="shared" si="19"/>
        <v>0</v>
      </c>
      <c r="AL85" s="92">
        <f t="shared" si="20"/>
        <v>0</v>
      </c>
      <c r="AM85" s="92">
        <v>0</v>
      </c>
      <c r="AN85" s="93">
        <f t="shared" si="21"/>
        <v>0</v>
      </c>
      <c r="AO85" s="93">
        <f t="shared" si="22"/>
        <v>0</v>
      </c>
      <c r="AP85" s="93">
        <f t="shared" si="23"/>
        <v>0</v>
      </c>
      <c r="AQ85" s="93">
        <f t="shared" si="24"/>
        <v>0</v>
      </c>
      <c r="AR85" s="93">
        <f t="shared" si="25"/>
        <v>0</v>
      </c>
      <c r="AS85" s="93">
        <f t="shared" si="26"/>
        <v>0</v>
      </c>
      <c r="AT85" s="93">
        <f t="shared" si="27"/>
        <v>0</v>
      </c>
      <c r="AU85" s="93">
        <f t="shared" si="28"/>
        <v>0</v>
      </c>
      <c r="AV85" s="93">
        <f t="shared" si="29"/>
        <v>0</v>
      </c>
      <c r="AW85" s="173">
        <f t="shared" si="30"/>
        <v>0</v>
      </c>
      <c r="AX85" s="168"/>
      <c r="AY85" s="140">
        <v>0</v>
      </c>
      <c r="AZ85" s="88">
        <v>0</v>
      </c>
      <c r="BA85" s="37">
        <f t="shared" si="31"/>
        <v>0</v>
      </c>
      <c r="BB85" s="92">
        <v>0</v>
      </c>
      <c r="BC85" s="93">
        <f t="shared" si="50"/>
        <v>0</v>
      </c>
      <c r="BD85" s="93">
        <f t="shared" si="51"/>
        <v>0</v>
      </c>
      <c r="BE85" s="93">
        <f t="shared" si="52"/>
        <v>0</v>
      </c>
      <c r="BF85" s="93">
        <f t="shared" si="53"/>
        <v>0</v>
      </c>
      <c r="BG85" s="93">
        <f t="shared" si="54"/>
        <v>0</v>
      </c>
      <c r="BH85" s="93">
        <f t="shared" si="55"/>
        <v>0</v>
      </c>
      <c r="BI85" s="93">
        <f t="shared" si="56"/>
        <v>0</v>
      </c>
      <c r="BJ85" s="93">
        <f t="shared" si="57"/>
        <v>0</v>
      </c>
      <c r="BK85" s="93">
        <f t="shared" si="58"/>
        <v>0</v>
      </c>
      <c r="BL85" s="92">
        <v>0</v>
      </c>
      <c r="BM85" s="93">
        <f t="shared" si="59"/>
        <v>0</v>
      </c>
      <c r="BN85" s="93">
        <f t="shared" si="60"/>
        <v>0</v>
      </c>
      <c r="BO85" s="93">
        <f t="shared" si="61"/>
        <v>0</v>
      </c>
      <c r="BP85" s="93">
        <f t="shared" si="62"/>
        <v>0</v>
      </c>
      <c r="BQ85" s="93">
        <f t="shared" si="63"/>
        <v>0</v>
      </c>
      <c r="BR85" s="93">
        <f t="shared" si="64"/>
        <v>0</v>
      </c>
      <c r="BS85" s="93">
        <f t="shared" si="65"/>
        <v>0</v>
      </c>
      <c r="BT85" s="93">
        <f t="shared" si="66"/>
        <v>0</v>
      </c>
      <c r="BU85" s="174">
        <f t="shared" si="67"/>
        <v>0</v>
      </c>
      <c r="BW85" s="92">
        <v>0</v>
      </c>
      <c r="BX85" s="93">
        <v>0</v>
      </c>
      <c r="BY85" s="93">
        <v>0</v>
      </c>
      <c r="BZ85" s="93">
        <v>0</v>
      </c>
      <c r="CA85" s="93">
        <v>0</v>
      </c>
      <c r="CB85" s="93">
        <v>0</v>
      </c>
      <c r="CC85" s="92">
        <v>0</v>
      </c>
      <c r="CD85" s="93">
        <v>0</v>
      </c>
      <c r="CE85" s="93">
        <v>0</v>
      </c>
      <c r="CF85" s="93">
        <v>0</v>
      </c>
      <c r="CG85" s="93">
        <v>0</v>
      </c>
      <c r="CH85" s="93">
        <v>0</v>
      </c>
    </row>
    <row r="86" spans="1:86">
      <c r="A86" s="140">
        <v>35</v>
      </c>
      <c r="B86" s="89">
        <v>0</v>
      </c>
      <c r="C86" s="89">
        <v>0</v>
      </c>
      <c r="D86" s="89">
        <v>0</v>
      </c>
      <c r="E86" s="36">
        <v>4</v>
      </c>
      <c r="F86" s="36" t="s">
        <v>35</v>
      </c>
      <c r="G86" s="36" t="s">
        <v>36</v>
      </c>
      <c r="H86" s="36">
        <f t="shared" si="2"/>
        <v>0</v>
      </c>
      <c r="I86" s="87">
        <f t="shared" si="3"/>
        <v>0</v>
      </c>
      <c r="J86" s="88">
        <v>0</v>
      </c>
      <c r="K86" s="36">
        <f t="shared" si="4"/>
        <v>0</v>
      </c>
      <c r="L86" s="89">
        <v>0</v>
      </c>
      <c r="M86" s="36">
        <f t="shared" si="5"/>
        <v>0</v>
      </c>
      <c r="N86" s="37">
        <f t="shared" si="6"/>
        <v>0</v>
      </c>
      <c r="O86" s="89">
        <v>0</v>
      </c>
      <c r="P86" s="90">
        <f t="shared" si="7"/>
        <v>0</v>
      </c>
      <c r="Q86" s="182" t="s">
        <v>437</v>
      </c>
      <c r="R86" s="157" t="s">
        <v>424</v>
      </c>
      <c r="S86" s="88">
        <v>0</v>
      </c>
      <c r="T86" s="91">
        <f t="shared" si="8"/>
        <v>0</v>
      </c>
      <c r="U86" s="159"/>
      <c r="V86" s="159"/>
      <c r="W86" s="134"/>
      <c r="X86" s="156">
        <f t="shared" si="68"/>
        <v>35</v>
      </c>
      <c r="Y86" s="140">
        <v>0</v>
      </c>
      <c r="Z86" s="88">
        <v>0</v>
      </c>
      <c r="AA86" s="37">
        <f t="shared" si="10"/>
        <v>0</v>
      </c>
      <c r="AB86" s="92">
        <v>0</v>
      </c>
      <c r="AC86" s="93">
        <f t="shared" si="11"/>
        <v>0</v>
      </c>
      <c r="AD86" s="93">
        <f t="shared" si="12"/>
        <v>0</v>
      </c>
      <c r="AE86" s="93">
        <f t="shared" si="13"/>
        <v>0</v>
      </c>
      <c r="AF86" s="93">
        <f t="shared" si="14"/>
        <v>0</v>
      </c>
      <c r="AG86" s="93">
        <f t="shared" si="15"/>
        <v>0</v>
      </c>
      <c r="AH86" s="93">
        <f t="shared" si="16"/>
        <v>0</v>
      </c>
      <c r="AI86" s="93">
        <f t="shared" si="17"/>
        <v>0</v>
      </c>
      <c r="AJ86" s="93">
        <f t="shared" si="18"/>
        <v>0</v>
      </c>
      <c r="AK86" s="93">
        <f t="shared" si="19"/>
        <v>0</v>
      </c>
      <c r="AL86" s="92">
        <f t="shared" si="20"/>
        <v>0</v>
      </c>
      <c r="AM86" s="92">
        <v>0</v>
      </c>
      <c r="AN86" s="93">
        <f t="shared" si="21"/>
        <v>0</v>
      </c>
      <c r="AO86" s="93">
        <f t="shared" si="22"/>
        <v>0</v>
      </c>
      <c r="AP86" s="93">
        <f t="shared" si="23"/>
        <v>0</v>
      </c>
      <c r="AQ86" s="93">
        <f t="shared" si="24"/>
        <v>0</v>
      </c>
      <c r="AR86" s="93">
        <f t="shared" si="25"/>
        <v>0</v>
      </c>
      <c r="AS86" s="93">
        <f t="shared" si="26"/>
        <v>0</v>
      </c>
      <c r="AT86" s="93">
        <f t="shared" si="27"/>
        <v>0</v>
      </c>
      <c r="AU86" s="93">
        <f t="shared" si="28"/>
        <v>0</v>
      </c>
      <c r="AV86" s="93">
        <f t="shared" si="29"/>
        <v>0</v>
      </c>
      <c r="AW86" s="173">
        <f t="shared" si="30"/>
        <v>0</v>
      </c>
      <c r="AX86" s="168"/>
      <c r="AY86" s="140">
        <v>0</v>
      </c>
      <c r="AZ86" s="88">
        <v>0</v>
      </c>
      <c r="BA86" s="37">
        <f t="shared" si="31"/>
        <v>0</v>
      </c>
      <c r="BB86" s="92">
        <v>0</v>
      </c>
      <c r="BC86" s="93">
        <f t="shared" si="50"/>
        <v>0</v>
      </c>
      <c r="BD86" s="93">
        <f t="shared" si="51"/>
        <v>0</v>
      </c>
      <c r="BE86" s="93">
        <f t="shared" si="52"/>
        <v>0</v>
      </c>
      <c r="BF86" s="93">
        <f t="shared" si="53"/>
        <v>0</v>
      </c>
      <c r="BG86" s="93">
        <f t="shared" si="54"/>
        <v>0</v>
      </c>
      <c r="BH86" s="93">
        <f t="shared" si="55"/>
        <v>0</v>
      </c>
      <c r="BI86" s="93">
        <f t="shared" si="56"/>
        <v>0</v>
      </c>
      <c r="BJ86" s="93">
        <f t="shared" si="57"/>
        <v>0</v>
      </c>
      <c r="BK86" s="93">
        <f t="shared" si="58"/>
        <v>0</v>
      </c>
      <c r="BL86" s="92">
        <v>0</v>
      </c>
      <c r="BM86" s="93">
        <f t="shared" si="59"/>
        <v>0</v>
      </c>
      <c r="BN86" s="93">
        <f t="shared" si="60"/>
        <v>0</v>
      </c>
      <c r="BO86" s="93">
        <f t="shared" si="61"/>
        <v>0</v>
      </c>
      <c r="BP86" s="93">
        <f t="shared" si="62"/>
        <v>0</v>
      </c>
      <c r="BQ86" s="93">
        <f t="shared" si="63"/>
        <v>0</v>
      </c>
      <c r="BR86" s="93">
        <f t="shared" si="64"/>
        <v>0</v>
      </c>
      <c r="BS86" s="93">
        <f t="shared" si="65"/>
        <v>0</v>
      </c>
      <c r="BT86" s="93">
        <f t="shared" si="66"/>
        <v>0</v>
      </c>
      <c r="BU86" s="174">
        <f t="shared" si="67"/>
        <v>0</v>
      </c>
      <c r="BW86" s="92">
        <v>0</v>
      </c>
      <c r="BX86" s="93">
        <v>0</v>
      </c>
      <c r="BY86" s="93">
        <v>0</v>
      </c>
      <c r="BZ86" s="93">
        <v>0</v>
      </c>
      <c r="CA86" s="93">
        <v>0</v>
      </c>
      <c r="CB86" s="93">
        <v>0</v>
      </c>
      <c r="CC86" s="92">
        <v>0</v>
      </c>
      <c r="CD86" s="93">
        <v>0</v>
      </c>
      <c r="CE86" s="93">
        <v>0</v>
      </c>
      <c r="CF86" s="93">
        <v>0</v>
      </c>
      <c r="CG86" s="93">
        <v>0</v>
      </c>
      <c r="CH86" s="93">
        <v>0</v>
      </c>
    </row>
    <row r="87" spans="1:86">
      <c r="A87" s="140">
        <v>36</v>
      </c>
      <c r="B87" s="89">
        <v>0</v>
      </c>
      <c r="C87" s="89">
        <v>0</v>
      </c>
      <c r="D87" s="89">
        <v>0</v>
      </c>
      <c r="E87" s="36">
        <v>4</v>
      </c>
      <c r="F87" s="36" t="s">
        <v>35</v>
      </c>
      <c r="G87" s="36" t="s">
        <v>36</v>
      </c>
      <c r="H87" s="36">
        <f t="shared" si="2"/>
        <v>0</v>
      </c>
      <c r="I87" s="87">
        <f t="shared" si="3"/>
        <v>0</v>
      </c>
      <c r="J87" s="88">
        <v>0</v>
      </c>
      <c r="K87" s="36">
        <f t="shared" si="4"/>
        <v>0</v>
      </c>
      <c r="L87" s="89">
        <v>0</v>
      </c>
      <c r="M87" s="36">
        <f t="shared" si="5"/>
        <v>0</v>
      </c>
      <c r="N87" s="37">
        <f t="shared" si="6"/>
        <v>0</v>
      </c>
      <c r="O87" s="89">
        <v>0</v>
      </c>
      <c r="P87" s="90">
        <f t="shared" si="7"/>
        <v>0</v>
      </c>
      <c r="Q87" s="182" t="s">
        <v>437</v>
      </c>
      <c r="R87" s="157" t="s">
        <v>424</v>
      </c>
      <c r="S87" s="88">
        <v>0</v>
      </c>
      <c r="T87" s="91">
        <f t="shared" si="8"/>
        <v>0</v>
      </c>
      <c r="U87" s="159"/>
      <c r="V87" s="159"/>
      <c r="W87" s="134"/>
      <c r="X87" s="156">
        <f t="shared" si="68"/>
        <v>36</v>
      </c>
      <c r="Y87" s="140">
        <v>0</v>
      </c>
      <c r="Z87" s="88">
        <v>0</v>
      </c>
      <c r="AA87" s="90">
        <f t="shared" si="10"/>
        <v>0</v>
      </c>
      <c r="AB87" s="92">
        <v>0</v>
      </c>
      <c r="AC87" s="93">
        <f t="shared" si="11"/>
        <v>0</v>
      </c>
      <c r="AD87" s="93">
        <f t="shared" si="12"/>
        <v>0</v>
      </c>
      <c r="AE87" s="93">
        <f t="shared" si="13"/>
        <v>0</v>
      </c>
      <c r="AF87" s="93">
        <f t="shared" si="14"/>
        <v>0</v>
      </c>
      <c r="AG87" s="93">
        <f t="shared" si="15"/>
        <v>0</v>
      </c>
      <c r="AH87" s="93">
        <f t="shared" si="16"/>
        <v>0</v>
      </c>
      <c r="AI87" s="93">
        <f t="shared" si="17"/>
        <v>0</v>
      </c>
      <c r="AJ87" s="93">
        <f t="shared" si="18"/>
        <v>0</v>
      </c>
      <c r="AK87" s="93">
        <f t="shared" si="19"/>
        <v>0</v>
      </c>
      <c r="AL87" s="92">
        <f t="shared" si="20"/>
        <v>0</v>
      </c>
      <c r="AM87" s="92">
        <v>0</v>
      </c>
      <c r="AN87" s="93">
        <f t="shared" si="21"/>
        <v>0</v>
      </c>
      <c r="AO87" s="93">
        <f t="shared" si="22"/>
        <v>0</v>
      </c>
      <c r="AP87" s="93">
        <f t="shared" si="23"/>
        <v>0</v>
      </c>
      <c r="AQ87" s="93">
        <f t="shared" si="24"/>
        <v>0</v>
      </c>
      <c r="AR87" s="93">
        <f t="shared" si="25"/>
        <v>0</v>
      </c>
      <c r="AS87" s="93">
        <f t="shared" si="26"/>
        <v>0</v>
      </c>
      <c r="AT87" s="93">
        <f t="shared" si="27"/>
        <v>0</v>
      </c>
      <c r="AU87" s="93">
        <f t="shared" si="28"/>
        <v>0</v>
      </c>
      <c r="AV87" s="93">
        <f t="shared" si="29"/>
        <v>0</v>
      </c>
      <c r="AW87" s="173">
        <f t="shared" si="30"/>
        <v>0</v>
      </c>
      <c r="AX87" s="168"/>
      <c r="AY87" s="140">
        <v>0</v>
      </c>
      <c r="AZ87" s="88">
        <v>0</v>
      </c>
      <c r="BA87" s="90">
        <f t="shared" si="31"/>
        <v>0</v>
      </c>
      <c r="BB87" s="92">
        <v>0</v>
      </c>
      <c r="BC87" s="93">
        <f t="shared" si="50"/>
        <v>0</v>
      </c>
      <c r="BD87" s="93">
        <f t="shared" si="51"/>
        <v>0</v>
      </c>
      <c r="BE87" s="93">
        <f t="shared" si="52"/>
        <v>0</v>
      </c>
      <c r="BF87" s="93">
        <f t="shared" si="53"/>
        <v>0</v>
      </c>
      <c r="BG87" s="93">
        <f t="shared" si="54"/>
        <v>0</v>
      </c>
      <c r="BH87" s="93">
        <f t="shared" si="55"/>
        <v>0</v>
      </c>
      <c r="BI87" s="93">
        <f t="shared" si="56"/>
        <v>0</v>
      </c>
      <c r="BJ87" s="93">
        <f t="shared" si="57"/>
        <v>0</v>
      </c>
      <c r="BK87" s="93">
        <f t="shared" si="58"/>
        <v>0</v>
      </c>
      <c r="BL87" s="92">
        <v>0</v>
      </c>
      <c r="BM87" s="93">
        <f t="shared" si="59"/>
        <v>0</v>
      </c>
      <c r="BN87" s="93">
        <f t="shared" si="60"/>
        <v>0</v>
      </c>
      <c r="BO87" s="93">
        <f t="shared" si="61"/>
        <v>0</v>
      </c>
      <c r="BP87" s="93">
        <f t="shared" si="62"/>
        <v>0</v>
      </c>
      <c r="BQ87" s="93">
        <f t="shared" si="63"/>
        <v>0</v>
      </c>
      <c r="BR87" s="93">
        <f t="shared" si="64"/>
        <v>0</v>
      </c>
      <c r="BS87" s="93">
        <f t="shared" si="65"/>
        <v>0</v>
      </c>
      <c r="BT87" s="93">
        <f t="shared" si="66"/>
        <v>0</v>
      </c>
      <c r="BU87" s="174">
        <f t="shared" si="67"/>
        <v>0</v>
      </c>
      <c r="BW87" s="92">
        <v>0</v>
      </c>
      <c r="BX87" s="93">
        <v>0</v>
      </c>
      <c r="BY87" s="93">
        <v>0</v>
      </c>
      <c r="BZ87" s="93">
        <v>0</v>
      </c>
      <c r="CA87" s="93">
        <v>0</v>
      </c>
      <c r="CB87" s="93">
        <v>0</v>
      </c>
      <c r="CC87" s="92">
        <v>0</v>
      </c>
      <c r="CD87" s="93">
        <v>0</v>
      </c>
      <c r="CE87" s="93">
        <v>0</v>
      </c>
      <c r="CF87" s="93">
        <v>0</v>
      </c>
      <c r="CG87" s="93">
        <v>0</v>
      </c>
      <c r="CH87" s="93">
        <v>0</v>
      </c>
    </row>
    <row r="88" spans="1:86">
      <c r="A88" s="140">
        <v>37</v>
      </c>
      <c r="B88" s="89">
        <v>0</v>
      </c>
      <c r="C88" s="89">
        <v>0</v>
      </c>
      <c r="D88" s="89">
        <v>0</v>
      </c>
      <c r="E88" s="36">
        <v>4</v>
      </c>
      <c r="F88" s="36" t="s">
        <v>35</v>
      </c>
      <c r="G88" s="36" t="s">
        <v>36</v>
      </c>
      <c r="H88" s="36">
        <f>(C88*D88*B88)/1000000</f>
        <v>0</v>
      </c>
      <c r="I88" s="87">
        <f>(C88*2+D88*2)*B88/1000</f>
        <v>0</v>
      </c>
      <c r="J88" s="88">
        <v>0</v>
      </c>
      <c r="K88" s="36">
        <f>J88*C88/1000</f>
        <v>0</v>
      </c>
      <c r="L88" s="89">
        <v>0</v>
      </c>
      <c r="M88" s="36">
        <f>D88*L88/1000</f>
        <v>0</v>
      </c>
      <c r="N88" s="37">
        <f>(K88+M88)*B88</f>
        <v>0</v>
      </c>
      <c r="O88" s="89">
        <v>0</v>
      </c>
      <c r="P88" s="90">
        <f>B88*O88</f>
        <v>0</v>
      </c>
      <c r="Q88" s="182" t="s">
        <v>437</v>
      </c>
      <c r="R88" s="157" t="s">
        <v>424</v>
      </c>
      <c r="S88" s="88">
        <v>0</v>
      </c>
      <c r="T88" s="91">
        <f>B88*S88</f>
        <v>0</v>
      </c>
      <c r="U88" s="159"/>
      <c r="V88" s="159"/>
      <c r="W88" s="134"/>
      <c r="X88" s="156">
        <f t="shared" si="68"/>
        <v>37</v>
      </c>
      <c r="Y88" s="140">
        <v>0</v>
      </c>
      <c r="Z88" s="88">
        <v>0</v>
      </c>
      <c r="AA88" s="37">
        <f>Y88*Z88</f>
        <v>0</v>
      </c>
      <c r="AB88" s="92">
        <v>0</v>
      </c>
      <c r="AC88" s="93">
        <f>IF(Y88&gt;=2,(C88-AB88-AL88)/(Y88-1),0)</f>
        <v>0</v>
      </c>
      <c r="AD88" s="93">
        <f>IF(Y88&gt;=3,AC88,0)</f>
        <v>0</v>
      </c>
      <c r="AE88" s="93">
        <f>IF(Y88&gt;=4,AC88,0)</f>
        <v>0</v>
      </c>
      <c r="AF88" s="93">
        <f>IF(Y88&gt;=5,AC88,0)</f>
        <v>0</v>
      </c>
      <c r="AG88" s="93">
        <f>IF(Y88&gt;=6,AC88,0)</f>
        <v>0</v>
      </c>
      <c r="AH88" s="93">
        <f>IF(Y88&gt;=7,AC88,0)</f>
        <v>0</v>
      </c>
      <c r="AI88" s="93">
        <f>IF(Y88&gt;=8,AC88,0)</f>
        <v>0</v>
      </c>
      <c r="AJ88" s="93">
        <f>IF(Y88&gt;=9,AC88,0)</f>
        <v>0</v>
      </c>
      <c r="AK88" s="93">
        <f>IF(Y88&gt;=10,AC88,0)</f>
        <v>0</v>
      </c>
      <c r="AL88" s="92">
        <f t="shared" si="20"/>
        <v>0</v>
      </c>
      <c r="AM88" s="92">
        <v>0</v>
      </c>
      <c r="AN88" s="93">
        <f>IF(Z88&gt;=2,(D88-AM88-AW88)/(Z88-1),0)</f>
        <v>0</v>
      </c>
      <c r="AO88" s="93">
        <f>IF(Z88&gt;=3,AN88,0)</f>
        <v>0</v>
      </c>
      <c r="AP88" s="93">
        <f>IF(Z88&gt;=4,AN88,0)</f>
        <v>0</v>
      </c>
      <c r="AQ88" s="93">
        <f>IF(Z88&gt;=5,AN88,0)</f>
        <v>0</v>
      </c>
      <c r="AR88" s="93">
        <f>IF(Z88&gt;=6,AN88,0)</f>
        <v>0</v>
      </c>
      <c r="AS88" s="93">
        <f>IF(Z88&gt;=7,AN88,0)</f>
        <v>0</v>
      </c>
      <c r="AT88" s="93">
        <f>IF(Z88&gt;=8,AN88,0)</f>
        <v>0</v>
      </c>
      <c r="AU88" s="93">
        <f>IF(Z88&gt;=9,AN88,0)</f>
        <v>0</v>
      </c>
      <c r="AV88" s="93">
        <f>IF(Z88&gt;=10,AN88,0)</f>
        <v>0</v>
      </c>
      <c r="AW88" s="173">
        <f>AM88</f>
        <v>0</v>
      </c>
      <c r="AX88" s="168"/>
      <c r="AY88" s="140">
        <v>0</v>
      </c>
      <c r="AZ88" s="88">
        <v>0</v>
      </c>
      <c r="BA88" s="37">
        <f>AY88*AZ88</f>
        <v>0</v>
      </c>
      <c r="BB88" s="92">
        <v>0</v>
      </c>
      <c r="BC88" s="93">
        <f t="shared" si="50"/>
        <v>0</v>
      </c>
      <c r="BD88" s="93">
        <f t="shared" si="51"/>
        <v>0</v>
      </c>
      <c r="BE88" s="93">
        <f t="shared" si="52"/>
        <v>0</v>
      </c>
      <c r="BF88" s="93">
        <f t="shared" si="53"/>
        <v>0</v>
      </c>
      <c r="BG88" s="93">
        <f t="shared" si="54"/>
        <v>0</v>
      </c>
      <c r="BH88" s="93">
        <f t="shared" si="55"/>
        <v>0</v>
      </c>
      <c r="BI88" s="93">
        <f t="shared" si="56"/>
        <v>0</v>
      </c>
      <c r="BJ88" s="93">
        <f t="shared" si="57"/>
        <v>0</v>
      </c>
      <c r="BK88" s="93">
        <f t="shared" si="58"/>
        <v>0</v>
      </c>
      <c r="BL88" s="92">
        <v>0</v>
      </c>
      <c r="BM88" s="93">
        <f t="shared" si="59"/>
        <v>0</v>
      </c>
      <c r="BN88" s="93">
        <f t="shared" si="60"/>
        <v>0</v>
      </c>
      <c r="BO88" s="93">
        <f t="shared" si="61"/>
        <v>0</v>
      </c>
      <c r="BP88" s="93">
        <f t="shared" si="62"/>
        <v>0</v>
      </c>
      <c r="BQ88" s="93">
        <f t="shared" si="63"/>
        <v>0</v>
      </c>
      <c r="BR88" s="93">
        <f t="shared" si="64"/>
        <v>0</v>
      </c>
      <c r="BS88" s="93">
        <f t="shared" si="65"/>
        <v>0</v>
      </c>
      <c r="BT88" s="93">
        <f t="shared" si="66"/>
        <v>0</v>
      </c>
      <c r="BU88" s="174">
        <f t="shared" si="67"/>
        <v>0</v>
      </c>
      <c r="BW88" s="92">
        <v>0</v>
      </c>
      <c r="BX88" s="93">
        <v>0</v>
      </c>
      <c r="BY88" s="93">
        <v>0</v>
      </c>
      <c r="BZ88" s="93">
        <v>0</v>
      </c>
      <c r="CA88" s="93">
        <v>0</v>
      </c>
      <c r="CB88" s="93">
        <v>0</v>
      </c>
      <c r="CC88" s="92">
        <v>0</v>
      </c>
      <c r="CD88" s="93">
        <v>0</v>
      </c>
      <c r="CE88" s="93">
        <v>0</v>
      </c>
      <c r="CF88" s="93">
        <v>0</v>
      </c>
      <c r="CG88" s="93">
        <v>0</v>
      </c>
      <c r="CH88" s="93">
        <v>0</v>
      </c>
    </row>
    <row r="89" spans="1:86">
      <c r="A89" s="140">
        <v>38</v>
      </c>
      <c r="B89" s="89">
        <v>0</v>
      </c>
      <c r="C89" s="89">
        <v>0</v>
      </c>
      <c r="D89" s="89">
        <v>0</v>
      </c>
      <c r="E89" s="36">
        <v>4</v>
      </c>
      <c r="F89" s="36" t="s">
        <v>35</v>
      </c>
      <c r="G89" s="36" t="s">
        <v>36</v>
      </c>
      <c r="H89" s="36">
        <f>(C89*D89*B89)/1000000</f>
        <v>0</v>
      </c>
      <c r="I89" s="87">
        <f>(C89*2+D89*2)*B89/1000</f>
        <v>0</v>
      </c>
      <c r="J89" s="88">
        <v>0</v>
      </c>
      <c r="K89" s="36">
        <f>J89*C89/1000</f>
        <v>0</v>
      </c>
      <c r="L89" s="89">
        <v>0</v>
      </c>
      <c r="M89" s="36">
        <f>D89*L89/1000</f>
        <v>0</v>
      </c>
      <c r="N89" s="37">
        <f>(K89+M89)*B89</f>
        <v>0</v>
      </c>
      <c r="O89" s="89">
        <v>0</v>
      </c>
      <c r="P89" s="90">
        <f>B89*O89</f>
        <v>0</v>
      </c>
      <c r="Q89" s="182" t="s">
        <v>437</v>
      </c>
      <c r="R89" s="157" t="s">
        <v>424</v>
      </c>
      <c r="S89" s="88">
        <v>0</v>
      </c>
      <c r="T89" s="91">
        <f>B89*S89</f>
        <v>0</v>
      </c>
      <c r="U89" s="159"/>
      <c r="V89" s="159"/>
      <c r="W89" s="134"/>
      <c r="X89" s="156">
        <f t="shared" si="68"/>
        <v>38</v>
      </c>
      <c r="Y89" s="140">
        <v>0</v>
      </c>
      <c r="Z89" s="88">
        <v>0</v>
      </c>
      <c r="AA89" s="37">
        <f>Y89*Z89</f>
        <v>0</v>
      </c>
      <c r="AB89" s="92">
        <v>0</v>
      </c>
      <c r="AC89" s="93">
        <f>IF(Y89&gt;=2,(C89-AB89-AL89)/(Y89-1),0)</f>
        <v>0</v>
      </c>
      <c r="AD89" s="93">
        <f>IF(Y89&gt;=3,AC89,0)</f>
        <v>0</v>
      </c>
      <c r="AE89" s="93">
        <f>IF(Y89&gt;=4,AC89,0)</f>
        <v>0</v>
      </c>
      <c r="AF89" s="93">
        <f>IF(Y89&gt;=5,AC89,0)</f>
        <v>0</v>
      </c>
      <c r="AG89" s="93">
        <f>IF(Y89&gt;=6,AC89,0)</f>
        <v>0</v>
      </c>
      <c r="AH89" s="93">
        <f>IF(Y89&gt;=7,AC89,0)</f>
        <v>0</v>
      </c>
      <c r="AI89" s="93">
        <f>IF(Y89&gt;=8,AC89,0)</f>
        <v>0</v>
      </c>
      <c r="AJ89" s="93">
        <f>IF(Y89&gt;=9,AC89,0)</f>
        <v>0</v>
      </c>
      <c r="AK89" s="93">
        <f>IF(Y89&gt;=10,AC89,0)</f>
        <v>0</v>
      </c>
      <c r="AL89" s="92">
        <f>AB89</f>
        <v>0</v>
      </c>
      <c r="AM89" s="92">
        <v>0</v>
      </c>
      <c r="AN89" s="93">
        <f>IF(Z89&gt;=2,(D89-AM89-AW89)/(Z89-1),0)</f>
        <v>0</v>
      </c>
      <c r="AO89" s="93">
        <f>IF(Z89&gt;=3,AN89,0)</f>
        <v>0</v>
      </c>
      <c r="AP89" s="93">
        <f>IF(Z89&gt;=4,AN89,0)</f>
        <v>0</v>
      </c>
      <c r="AQ89" s="93">
        <f>IF(Z89&gt;=5,AN89,0)</f>
        <v>0</v>
      </c>
      <c r="AR89" s="93">
        <f>IF(Z89&gt;=6,AN89,0)</f>
        <v>0</v>
      </c>
      <c r="AS89" s="93">
        <f>IF(Z89&gt;=7,AN89,0)</f>
        <v>0</v>
      </c>
      <c r="AT89" s="93">
        <f>IF(Z89&gt;=8,AN89,0)</f>
        <v>0</v>
      </c>
      <c r="AU89" s="93">
        <f>IF(Z89&gt;=9,AN89,0)</f>
        <v>0</v>
      </c>
      <c r="AV89" s="93">
        <f>IF(Z89&gt;=10,AN89,0)</f>
        <v>0</v>
      </c>
      <c r="AW89" s="173">
        <f>AM89</f>
        <v>0</v>
      </c>
      <c r="AX89" s="168"/>
      <c r="AY89" s="140">
        <v>0</v>
      </c>
      <c r="AZ89" s="88">
        <v>0</v>
      </c>
      <c r="BA89" s="37">
        <f>AY89*AZ89</f>
        <v>0</v>
      </c>
      <c r="BB89" s="92">
        <v>0</v>
      </c>
      <c r="BC89" s="93">
        <f t="shared" si="50"/>
        <v>0</v>
      </c>
      <c r="BD89" s="93">
        <f t="shared" si="51"/>
        <v>0</v>
      </c>
      <c r="BE89" s="93">
        <f t="shared" si="52"/>
        <v>0</v>
      </c>
      <c r="BF89" s="93">
        <f t="shared" si="53"/>
        <v>0</v>
      </c>
      <c r="BG89" s="93">
        <f t="shared" si="54"/>
        <v>0</v>
      </c>
      <c r="BH89" s="93">
        <f t="shared" si="55"/>
        <v>0</v>
      </c>
      <c r="BI89" s="93">
        <f t="shared" si="56"/>
        <v>0</v>
      </c>
      <c r="BJ89" s="93">
        <f t="shared" si="57"/>
        <v>0</v>
      </c>
      <c r="BK89" s="93">
        <f t="shared" si="58"/>
        <v>0</v>
      </c>
      <c r="BL89" s="92">
        <v>0</v>
      </c>
      <c r="BM89" s="93">
        <f t="shared" si="59"/>
        <v>0</v>
      </c>
      <c r="BN89" s="93">
        <f t="shared" si="60"/>
        <v>0</v>
      </c>
      <c r="BO89" s="93">
        <f t="shared" si="61"/>
        <v>0</v>
      </c>
      <c r="BP89" s="93">
        <f t="shared" si="62"/>
        <v>0</v>
      </c>
      <c r="BQ89" s="93">
        <f t="shared" si="63"/>
        <v>0</v>
      </c>
      <c r="BR89" s="93">
        <f t="shared" si="64"/>
        <v>0</v>
      </c>
      <c r="BS89" s="93">
        <f t="shared" si="65"/>
        <v>0</v>
      </c>
      <c r="BT89" s="93">
        <f t="shared" si="66"/>
        <v>0</v>
      </c>
      <c r="BU89" s="174">
        <f t="shared" si="67"/>
        <v>0</v>
      </c>
      <c r="BW89" s="92">
        <v>0</v>
      </c>
      <c r="BX89" s="93">
        <v>0</v>
      </c>
      <c r="BY89" s="93">
        <v>0</v>
      </c>
      <c r="BZ89" s="93">
        <v>0</v>
      </c>
      <c r="CA89" s="93">
        <v>0</v>
      </c>
      <c r="CB89" s="93">
        <v>0</v>
      </c>
      <c r="CC89" s="92">
        <v>0</v>
      </c>
      <c r="CD89" s="93">
        <v>0</v>
      </c>
      <c r="CE89" s="93">
        <v>0</v>
      </c>
      <c r="CF89" s="93">
        <v>0</v>
      </c>
      <c r="CG89" s="93">
        <v>0</v>
      </c>
      <c r="CH89" s="93">
        <v>0</v>
      </c>
    </row>
    <row r="90" spans="1:86">
      <c r="A90" s="140">
        <v>39</v>
      </c>
      <c r="B90" s="89">
        <v>0</v>
      </c>
      <c r="C90" s="89">
        <v>0</v>
      </c>
      <c r="D90" s="89">
        <v>0</v>
      </c>
      <c r="E90" s="36">
        <v>4</v>
      </c>
      <c r="F90" s="36" t="s">
        <v>35</v>
      </c>
      <c r="G90" s="36" t="s">
        <v>36</v>
      </c>
      <c r="H90" s="36">
        <f>(C90*D90*B90)/1000000</f>
        <v>0</v>
      </c>
      <c r="I90" s="87">
        <f>(C90*2+D90*2)*B90/1000</f>
        <v>0</v>
      </c>
      <c r="J90" s="88">
        <v>0</v>
      </c>
      <c r="K90" s="36">
        <f>J90*C90/1000</f>
        <v>0</v>
      </c>
      <c r="L90" s="89">
        <v>0</v>
      </c>
      <c r="M90" s="36">
        <f>D90*L90/1000</f>
        <v>0</v>
      </c>
      <c r="N90" s="37">
        <f>(K90+M90)*B90</f>
        <v>0</v>
      </c>
      <c r="O90" s="89">
        <v>0</v>
      </c>
      <c r="P90" s="90">
        <f>B90*O90</f>
        <v>0</v>
      </c>
      <c r="Q90" s="182" t="s">
        <v>437</v>
      </c>
      <c r="R90" s="157" t="s">
        <v>424</v>
      </c>
      <c r="S90" s="88">
        <v>0</v>
      </c>
      <c r="T90" s="91">
        <f>B90*S90</f>
        <v>0</v>
      </c>
      <c r="U90" s="159"/>
      <c r="V90" s="159"/>
      <c r="W90" s="134"/>
      <c r="X90" s="156">
        <f t="shared" si="68"/>
        <v>39</v>
      </c>
      <c r="Y90" s="140">
        <v>0</v>
      </c>
      <c r="Z90" s="88">
        <v>0</v>
      </c>
      <c r="AA90" s="37">
        <f>Y90*Z90</f>
        <v>0</v>
      </c>
      <c r="AB90" s="92">
        <v>0</v>
      </c>
      <c r="AC90" s="93">
        <f>IF(Y90&gt;=2,(C90-AB90-AL90)/(Y90-1),0)</f>
        <v>0</v>
      </c>
      <c r="AD90" s="93">
        <f>IF(Y90&gt;=3,AC90,0)</f>
        <v>0</v>
      </c>
      <c r="AE90" s="93">
        <f>IF(Y90&gt;=4,AC90,0)</f>
        <v>0</v>
      </c>
      <c r="AF90" s="93">
        <f>IF(Y90&gt;=5,AC90,0)</f>
        <v>0</v>
      </c>
      <c r="AG90" s="93">
        <f>IF(Y90&gt;=6,AC90,0)</f>
        <v>0</v>
      </c>
      <c r="AH90" s="93">
        <f>IF(Y90&gt;=7,AC90,0)</f>
        <v>0</v>
      </c>
      <c r="AI90" s="93">
        <f>IF(Y90&gt;=8,AC90,0)</f>
        <v>0</v>
      </c>
      <c r="AJ90" s="93">
        <f>IF(Y90&gt;=9,AC90,0)</f>
        <v>0</v>
      </c>
      <c r="AK90" s="93">
        <f>IF(Y90&gt;=10,AC90,0)</f>
        <v>0</v>
      </c>
      <c r="AL90" s="92">
        <f>AB90</f>
        <v>0</v>
      </c>
      <c r="AM90" s="92">
        <v>0</v>
      </c>
      <c r="AN90" s="93">
        <f>IF(Z90&gt;=2,(D90-AM90-AW90)/(Z90-1),0)</f>
        <v>0</v>
      </c>
      <c r="AO90" s="93">
        <f>IF(Z90&gt;=3,AN90,0)</f>
        <v>0</v>
      </c>
      <c r="AP90" s="93">
        <f>IF(Z90&gt;=4,AN90,0)</f>
        <v>0</v>
      </c>
      <c r="AQ90" s="93">
        <f>IF(Z90&gt;=5,AN90,0)</f>
        <v>0</v>
      </c>
      <c r="AR90" s="93">
        <f>IF(Z90&gt;=6,AN90,0)</f>
        <v>0</v>
      </c>
      <c r="AS90" s="93">
        <f>IF(Z90&gt;=7,AN90,0)</f>
        <v>0</v>
      </c>
      <c r="AT90" s="93">
        <f>IF(Z90&gt;=8,AN90,0)</f>
        <v>0</v>
      </c>
      <c r="AU90" s="93">
        <f>IF(Z90&gt;=9,AN90,0)</f>
        <v>0</v>
      </c>
      <c r="AV90" s="93">
        <f>IF(Z90&gt;=10,AN90,0)</f>
        <v>0</v>
      </c>
      <c r="AW90" s="173">
        <f>AM90</f>
        <v>0</v>
      </c>
      <c r="AX90" s="168"/>
      <c r="AY90" s="140">
        <v>0</v>
      </c>
      <c r="AZ90" s="88">
        <v>0</v>
      </c>
      <c r="BA90" s="37">
        <f>AY90*AZ90</f>
        <v>0</v>
      </c>
      <c r="BB90" s="92">
        <v>0</v>
      </c>
      <c r="BC90" s="93">
        <f t="shared" si="50"/>
        <v>0</v>
      </c>
      <c r="BD90" s="93">
        <f t="shared" si="51"/>
        <v>0</v>
      </c>
      <c r="BE90" s="93">
        <f t="shared" si="52"/>
        <v>0</v>
      </c>
      <c r="BF90" s="93">
        <f t="shared" si="53"/>
        <v>0</v>
      </c>
      <c r="BG90" s="93">
        <f t="shared" si="54"/>
        <v>0</v>
      </c>
      <c r="BH90" s="93">
        <f t="shared" si="55"/>
        <v>0</v>
      </c>
      <c r="BI90" s="93">
        <f t="shared" si="56"/>
        <v>0</v>
      </c>
      <c r="BJ90" s="93">
        <f t="shared" si="57"/>
        <v>0</v>
      </c>
      <c r="BK90" s="93">
        <f t="shared" si="58"/>
        <v>0</v>
      </c>
      <c r="BL90" s="92">
        <v>0</v>
      </c>
      <c r="BM90" s="93">
        <f t="shared" si="59"/>
        <v>0</v>
      </c>
      <c r="BN90" s="93">
        <f t="shared" si="60"/>
        <v>0</v>
      </c>
      <c r="BO90" s="93">
        <f t="shared" si="61"/>
        <v>0</v>
      </c>
      <c r="BP90" s="93">
        <f t="shared" si="62"/>
        <v>0</v>
      </c>
      <c r="BQ90" s="93">
        <f t="shared" si="63"/>
        <v>0</v>
      </c>
      <c r="BR90" s="93">
        <f t="shared" si="64"/>
        <v>0</v>
      </c>
      <c r="BS90" s="93">
        <f t="shared" si="65"/>
        <v>0</v>
      </c>
      <c r="BT90" s="93">
        <f t="shared" si="66"/>
        <v>0</v>
      </c>
      <c r="BU90" s="174">
        <f t="shared" si="67"/>
        <v>0</v>
      </c>
      <c r="BW90" s="92">
        <v>0</v>
      </c>
      <c r="BX90" s="93">
        <v>0</v>
      </c>
      <c r="BY90" s="93">
        <v>0</v>
      </c>
      <c r="BZ90" s="93">
        <v>0</v>
      </c>
      <c r="CA90" s="93">
        <v>0</v>
      </c>
      <c r="CB90" s="93">
        <v>0</v>
      </c>
      <c r="CC90" s="92">
        <v>0</v>
      </c>
      <c r="CD90" s="93">
        <v>0</v>
      </c>
      <c r="CE90" s="93">
        <v>0</v>
      </c>
      <c r="CF90" s="93">
        <v>0</v>
      </c>
      <c r="CG90" s="93">
        <v>0</v>
      </c>
      <c r="CH90" s="93">
        <v>0</v>
      </c>
    </row>
    <row r="91" spans="1:86">
      <c r="A91" s="140">
        <v>40</v>
      </c>
      <c r="B91" s="89">
        <v>0</v>
      </c>
      <c r="C91" s="89">
        <v>0</v>
      </c>
      <c r="D91" s="89">
        <v>0</v>
      </c>
      <c r="E91" s="36">
        <v>4</v>
      </c>
      <c r="F91" s="36" t="s">
        <v>35</v>
      </c>
      <c r="G91" s="36" t="s">
        <v>36</v>
      </c>
      <c r="H91" s="36">
        <f t="shared" ref="H91:H112" si="69">(C91*D91*B91)/1000000</f>
        <v>0</v>
      </c>
      <c r="I91" s="87">
        <f t="shared" ref="I91:I112" si="70">(C91*2+D91*2)*B91/1000</f>
        <v>0</v>
      </c>
      <c r="J91" s="88">
        <v>0</v>
      </c>
      <c r="K91" s="36">
        <f t="shared" ref="K91:K112" si="71">J91*C91/1000</f>
        <v>0</v>
      </c>
      <c r="L91" s="89">
        <v>0</v>
      </c>
      <c r="M91" s="36">
        <f t="shared" ref="M91:M112" si="72">D91*L91/1000</f>
        <v>0</v>
      </c>
      <c r="N91" s="37">
        <f t="shared" ref="N91:N112" si="73">(K91+M91)*B91</f>
        <v>0</v>
      </c>
      <c r="O91" s="89">
        <v>0</v>
      </c>
      <c r="P91" s="90">
        <f t="shared" ref="P91:P112" si="74">B91*O91</f>
        <v>0</v>
      </c>
      <c r="Q91" s="182" t="s">
        <v>437</v>
      </c>
      <c r="R91" s="157" t="s">
        <v>424</v>
      </c>
      <c r="S91" s="88">
        <v>0</v>
      </c>
      <c r="T91" s="91">
        <f t="shared" ref="T91:T112" si="75">B91*S91</f>
        <v>0</v>
      </c>
      <c r="U91" s="159"/>
      <c r="V91" s="159"/>
      <c r="W91" s="134"/>
      <c r="X91" s="156">
        <f t="shared" ref="X91:X112" si="76">A91</f>
        <v>40</v>
      </c>
      <c r="Y91" s="140">
        <v>0</v>
      </c>
      <c r="Z91" s="88">
        <v>0</v>
      </c>
      <c r="AA91" s="37">
        <f t="shared" ref="AA91:AA112" si="77">Y91*Z91</f>
        <v>0</v>
      </c>
      <c r="AB91" s="92">
        <v>0</v>
      </c>
      <c r="AC91" s="93">
        <f t="shared" ref="AC91:AC112" si="78">IF(Y91&gt;=2,(C91-AB91-AL91)/(Y91-1),0)</f>
        <v>0</v>
      </c>
      <c r="AD91" s="93">
        <f t="shared" ref="AD91:AD112" si="79">IF(Y91&gt;=3,AC91,0)</f>
        <v>0</v>
      </c>
      <c r="AE91" s="93">
        <f t="shared" ref="AE91:AE112" si="80">IF(Y91&gt;=4,AC91,0)</f>
        <v>0</v>
      </c>
      <c r="AF91" s="93">
        <f t="shared" ref="AF91:AF112" si="81">IF(Y91&gt;=5,AC91,0)</f>
        <v>0</v>
      </c>
      <c r="AG91" s="93">
        <f t="shared" ref="AG91:AG112" si="82">IF(Y91&gt;=6,AC91,0)</f>
        <v>0</v>
      </c>
      <c r="AH91" s="93">
        <f t="shared" ref="AH91:AH112" si="83">IF(Y91&gt;=7,AC91,0)</f>
        <v>0</v>
      </c>
      <c r="AI91" s="93">
        <f t="shared" ref="AI91:AI112" si="84">IF(Y91&gt;=8,AC91,0)</f>
        <v>0</v>
      </c>
      <c r="AJ91" s="93">
        <f t="shared" ref="AJ91:AJ112" si="85">IF(Y91&gt;=9,AC91,0)</f>
        <v>0</v>
      </c>
      <c r="AK91" s="93">
        <f t="shared" ref="AK91:AK112" si="86">IF(Y91&gt;=10,AC91,0)</f>
        <v>0</v>
      </c>
      <c r="AL91" s="92">
        <f t="shared" ref="AL91:AL112" si="87">AB91</f>
        <v>0</v>
      </c>
      <c r="AM91" s="92">
        <v>0</v>
      </c>
      <c r="AN91" s="93">
        <f t="shared" ref="AN91:AN112" si="88">IF(Z91&gt;=2,(D91-AM91-AW91)/(Z91-1),0)</f>
        <v>0</v>
      </c>
      <c r="AO91" s="93">
        <f t="shared" ref="AO91:AO112" si="89">IF(Z91&gt;=3,AN91,0)</f>
        <v>0</v>
      </c>
      <c r="AP91" s="93">
        <f t="shared" ref="AP91:AP112" si="90">IF(Z91&gt;=4,AN91,0)</f>
        <v>0</v>
      </c>
      <c r="AQ91" s="93">
        <f t="shared" ref="AQ91:AQ112" si="91">IF(Z91&gt;=5,AN91,0)</f>
        <v>0</v>
      </c>
      <c r="AR91" s="93">
        <f t="shared" ref="AR91:AR112" si="92">IF(Z91&gt;=6,AN91,0)</f>
        <v>0</v>
      </c>
      <c r="AS91" s="93">
        <f t="shared" ref="AS91:AS112" si="93">IF(Z91&gt;=7,AN91,0)</f>
        <v>0</v>
      </c>
      <c r="AT91" s="93">
        <f t="shared" ref="AT91:AT112" si="94">IF(Z91&gt;=8,AN91,0)</f>
        <v>0</v>
      </c>
      <c r="AU91" s="93">
        <f t="shared" ref="AU91:AU112" si="95">IF(Z91&gt;=9,AN91,0)</f>
        <v>0</v>
      </c>
      <c r="AV91" s="93">
        <f t="shared" ref="AV91:AV112" si="96">IF(Z91&gt;=10,AN91,0)</f>
        <v>0</v>
      </c>
      <c r="AW91" s="173">
        <f t="shared" ref="AW91:AW112" si="97">AM91</f>
        <v>0</v>
      </c>
      <c r="AX91" s="168"/>
      <c r="AY91" s="140">
        <v>0</v>
      </c>
      <c r="AZ91" s="88">
        <v>0</v>
      </c>
      <c r="BA91" s="37">
        <f t="shared" ref="BA91:BA112" si="98">AY91*AZ91</f>
        <v>0</v>
      </c>
      <c r="BB91" s="92">
        <v>0</v>
      </c>
      <c r="BC91" s="93">
        <f t="shared" ref="BC91:BC112" si="99">IF(AY91&gt;=2,(C91+8)/(AY91-1)-(BB91+4),0)</f>
        <v>0</v>
      </c>
      <c r="BD91" s="93">
        <f t="shared" ref="BD91:BD112" si="100">IF(AY91&gt;=3,(C91+8)/(AY91-1),0)</f>
        <v>0</v>
      </c>
      <c r="BE91" s="93">
        <f t="shared" ref="BE91:BE112" si="101">IF(AY91&gt;=4,(C91+8)/(AY91-1),0)</f>
        <v>0</v>
      </c>
      <c r="BF91" s="93">
        <f t="shared" ref="BF91:BF112" si="102">IF(AY91&gt;=5,(C91+8)/(AY91-1),0)</f>
        <v>0</v>
      </c>
      <c r="BG91" s="93">
        <f t="shared" ref="BG91:BG112" si="103">IF(AY91&gt;=6,(C91+8)/(AY91-1),0)</f>
        <v>0</v>
      </c>
      <c r="BH91" s="93">
        <f t="shared" ref="BH91:BH112" si="104">IF(AY91&gt;=7,(C91+8)/(AY91-1),0)</f>
        <v>0</v>
      </c>
      <c r="BI91" s="93">
        <f t="shared" ref="BI91:BI112" si="105">IF(AY91&gt;=8,(C91+8)/(AY91-1),0)</f>
        <v>0</v>
      </c>
      <c r="BJ91" s="93">
        <f t="shared" ref="BJ91:BJ112" si="106">IF(AY91&gt;=9,(C91+8)/(AY91-1),0)</f>
        <v>0</v>
      </c>
      <c r="BK91" s="93">
        <f t="shared" ref="BK91:BK112" si="107">IF(AY91&gt;=10,(C91+8)/(AY91-1),0)</f>
        <v>0</v>
      </c>
      <c r="BL91" s="92">
        <v>0</v>
      </c>
      <c r="BM91" s="93">
        <f t="shared" ref="BM91:BM112" si="108">IF(AZ91&gt;=2,(MD91+8)/(AZ91-1)-(BL91+4),0)</f>
        <v>0</v>
      </c>
      <c r="BN91" s="93">
        <f t="shared" ref="BN91:BN112" si="109">IF(AZ91&gt;=3,(D91+8)/(AZ91-1),0)</f>
        <v>0</v>
      </c>
      <c r="BO91" s="93">
        <f t="shared" ref="BO91:BO112" si="110">IF(AZ91&gt;=4,(D91+8)/(AZ91-1),0)</f>
        <v>0</v>
      </c>
      <c r="BP91" s="93">
        <f t="shared" ref="BP91:BP112" si="111">IF(AZ91&gt;=5,(D91+8)/(AZ91-1),0)</f>
        <v>0</v>
      </c>
      <c r="BQ91" s="93">
        <f t="shared" ref="BQ91:BQ112" si="112">IF(AZ91&gt;=6,(D91+8)/(AZ91-1),0)</f>
        <v>0</v>
      </c>
      <c r="BR91" s="93">
        <f t="shared" ref="BR91:BR112" si="113">IF(AZ91&gt;=7,(D91+8)/(AZ91-1),0)</f>
        <v>0</v>
      </c>
      <c r="BS91" s="93">
        <f t="shared" ref="BS91:BS112" si="114">IF(AZ91&gt;=8,(D91+8)/(AZ91-1),0)</f>
        <v>0</v>
      </c>
      <c r="BT91" s="93">
        <f t="shared" ref="BT91:BT112" si="115">IF(AZ91&gt;=9,(D91+8)/(AZ91-1),0)</f>
        <v>0</v>
      </c>
      <c r="BU91" s="174">
        <f t="shared" ref="BU91:BU112" si="116">IF(AZ91&gt;=10,(D91+8)/(AZ91-1),0)</f>
        <v>0</v>
      </c>
      <c r="BW91" s="92">
        <v>0</v>
      </c>
      <c r="BX91" s="93">
        <v>0</v>
      </c>
      <c r="BY91" s="93">
        <v>0</v>
      </c>
      <c r="BZ91" s="93">
        <v>0</v>
      </c>
      <c r="CA91" s="93">
        <v>0</v>
      </c>
      <c r="CB91" s="93">
        <v>0</v>
      </c>
      <c r="CC91" s="92">
        <v>0</v>
      </c>
      <c r="CD91" s="93">
        <v>0</v>
      </c>
      <c r="CE91" s="93">
        <v>0</v>
      </c>
      <c r="CF91" s="93">
        <v>0</v>
      </c>
      <c r="CG91" s="93">
        <v>0</v>
      </c>
      <c r="CH91" s="93">
        <v>0</v>
      </c>
    </row>
    <row r="92" spans="1:86">
      <c r="A92" s="140">
        <v>41</v>
      </c>
      <c r="B92" s="89">
        <v>0</v>
      </c>
      <c r="C92" s="89">
        <v>0</v>
      </c>
      <c r="D92" s="89">
        <v>0</v>
      </c>
      <c r="E92" s="36">
        <v>4</v>
      </c>
      <c r="F92" s="36" t="s">
        <v>35</v>
      </c>
      <c r="G92" s="36" t="s">
        <v>36</v>
      </c>
      <c r="H92" s="36">
        <f t="shared" si="69"/>
        <v>0</v>
      </c>
      <c r="I92" s="87">
        <f t="shared" si="70"/>
        <v>0</v>
      </c>
      <c r="J92" s="88">
        <v>0</v>
      </c>
      <c r="K92" s="36">
        <f t="shared" si="71"/>
        <v>0</v>
      </c>
      <c r="L92" s="89">
        <v>0</v>
      </c>
      <c r="M92" s="36">
        <f t="shared" si="72"/>
        <v>0</v>
      </c>
      <c r="N92" s="37">
        <f t="shared" si="73"/>
        <v>0</v>
      </c>
      <c r="O92" s="89">
        <v>0</v>
      </c>
      <c r="P92" s="90">
        <f t="shared" si="74"/>
        <v>0</v>
      </c>
      <c r="Q92" s="182" t="s">
        <v>437</v>
      </c>
      <c r="R92" s="157" t="s">
        <v>424</v>
      </c>
      <c r="S92" s="88">
        <v>0</v>
      </c>
      <c r="T92" s="91">
        <f t="shared" si="75"/>
        <v>0</v>
      </c>
      <c r="U92" s="159"/>
      <c r="V92" s="159"/>
      <c r="W92" s="134"/>
      <c r="X92" s="156">
        <f t="shared" si="76"/>
        <v>41</v>
      </c>
      <c r="Y92" s="140">
        <v>0</v>
      </c>
      <c r="Z92" s="88">
        <v>0</v>
      </c>
      <c r="AA92" s="37">
        <f t="shared" si="77"/>
        <v>0</v>
      </c>
      <c r="AB92" s="92">
        <v>0</v>
      </c>
      <c r="AC92" s="93">
        <f t="shared" si="78"/>
        <v>0</v>
      </c>
      <c r="AD92" s="93">
        <f t="shared" si="79"/>
        <v>0</v>
      </c>
      <c r="AE92" s="93">
        <f t="shared" si="80"/>
        <v>0</v>
      </c>
      <c r="AF92" s="93">
        <f t="shared" si="81"/>
        <v>0</v>
      </c>
      <c r="AG92" s="93">
        <f t="shared" si="82"/>
        <v>0</v>
      </c>
      <c r="AH92" s="93">
        <f t="shared" si="83"/>
        <v>0</v>
      </c>
      <c r="AI92" s="93">
        <f t="shared" si="84"/>
        <v>0</v>
      </c>
      <c r="AJ92" s="93">
        <f t="shared" si="85"/>
        <v>0</v>
      </c>
      <c r="AK92" s="93">
        <f t="shared" si="86"/>
        <v>0</v>
      </c>
      <c r="AL92" s="92">
        <f t="shared" si="87"/>
        <v>0</v>
      </c>
      <c r="AM92" s="92">
        <v>0</v>
      </c>
      <c r="AN92" s="93">
        <f t="shared" si="88"/>
        <v>0</v>
      </c>
      <c r="AO92" s="93">
        <f t="shared" si="89"/>
        <v>0</v>
      </c>
      <c r="AP92" s="93">
        <f t="shared" si="90"/>
        <v>0</v>
      </c>
      <c r="AQ92" s="93">
        <f t="shared" si="91"/>
        <v>0</v>
      </c>
      <c r="AR92" s="93">
        <f t="shared" si="92"/>
        <v>0</v>
      </c>
      <c r="AS92" s="93">
        <f t="shared" si="93"/>
        <v>0</v>
      </c>
      <c r="AT92" s="93">
        <f t="shared" si="94"/>
        <v>0</v>
      </c>
      <c r="AU92" s="93">
        <f t="shared" si="95"/>
        <v>0</v>
      </c>
      <c r="AV92" s="93">
        <f t="shared" si="96"/>
        <v>0</v>
      </c>
      <c r="AW92" s="173">
        <f t="shared" si="97"/>
        <v>0</v>
      </c>
      <c r="AX92" s="168"/>
      <c r="AY92" s="140">
        <v>0</v>
      </c>
      <c r="AZ92" s="88">
        <v>0</v>
      </c>
      <c r="BA92" s="37">
        <f t="shared" si="98"/>
        <v>0</v>
      </c>
      <c r="BB92" s="92">
        <v>0</v>
      </c>
      <c r="BC92" s="93">
        <f t="shared" si="99"/>
        <v>0</v>
      </c>
      <c r="BD92" s="93">
        <f t="shared" si="100"/>
        <v>0</v>
      </c>
      <c r="BE92" s="93">
        <f t="shared" si="101"/>
        <v>0</v>
      </c>
      <c r="BF92" s="93">
        <f t="shared" si="102"/>
        <v>0</v>
      </c>
      <c r="BG92" s="93">
        <f t="shared" si="103"/>
        <v>0</v>
      </c>
      <c r="BH92" s="93">
        <f t="shared" si="104"/>
        <v>0</v>
      </c>
      <c r="BI92" s="93">
        <f t="shared" si="105"/>
        <v>0</v>
      </c>
      <c r="BJ92" s="93">
        <f t="shared" si="106"/>
        <v>0</v>
      </c>
      <c r="BK92" s="93">
        <f t="shared" si="107"/>
        <v>0</v>
      </c>
      <c r="BL92" s="92">
        <v>0</v>
      </c>
      <c r="BM92" s="93">
        <f t="shared" si="108"/>
        <v>0</v>
      </c>
      <c r="BN92" s="93">
        <f t="shared" si="109"/>
        <v>0</v>
      </c>
      <c r="BO92" s="93">
        <f t="shared" si="110"/>
        <v>0</v>
      </c>
      <c r="BP92" s="93">
        <f t="shared" si="111"/>
        <v>0</v>
      </c>
      <c r="BQ92" s="93">
        <f t="shared" si="112"/>
        <v>0</v>
      </c>
      <c r="BR92" s="93">
        <f t="shared" si="113"/>
        <v>0</v>
      </c>
      <c r="BS92" s="93">
        <f t="shared" si="114"/>
        <v>0</v>
      </c>
      <c r="BT92" s="93">
        <f t="shared" si="115"/>
        <v>0</v>
      </c>
      <c r="BU92" s="174">
        <f t="shared" si="116"/>
        <v>0</v>
      </c>
      <c r="BW92" s="92">
        <v>0</v>
      </c>
      <c r="BX92" s="93">
        <v>0</v>
      </c>
      <c r="BY92" s="93">
        <v>0</v>
      </c>
      <c r="BZ92" s="93">
        <v>0</v>
      </c>
      <c r="CA92" s="93">
        <v>0</v>
      </c>
      <c r="CB92" s="93">
        <v>0</v>
      </c>
      <c r="CC92" s="92">
        <v>0</v>
      </c>
      <c r="CD92" s="93">
        <v>0</v>
      </c>
      <c r="CE92" s="93">
        <v>0</v>
      </c>
      <c r="CF92" s="93">
        <v>0</v>
      </c>
      <c r="CG92" s="93">
        <v>0</v>
      </c>
      <c r="CH92" s="93">
        <v>0</v>
      </c>
    </row>
    <row r="93" spans="1:86">
      <c r="A93" s="140">
        <v>42</v>
      </c>
      <c r="B93" s="89">
        <v>0</v>
      </c>
      <c r="C93" s="89">
        <v>0</v>
      </c>
      <c r="D93" s="89">
        <v>0</v>
      </c>
      <c r="E93" s="36">
        <v>4</v>
      </c>
      <c r="F93" s="36" t="s">
        <v>35</v>
      </c>
      <c r="G93" s="36" t="s">
        <v>36</v>
      </c>
      <c r="H93" s="36">
        <f t="shared" si="69"/>
        <v>0</v>
      </c>
      <c r="I93" s="87">
        <f t="shared" si="70"/>
        <v>0</v>
      </c>
      <c r="J93" s="88">
        <v>0</v>
      </c>
      <c r="K93" s="36">
        <f t="shared" si="71"/>
        <v>0</v>
      </c>
      <c r="L93" s="89">
        <v>0</v>
      </c>
      <c r="M93" s="36">
        <f t="shared" si="72"/>
        <v>0</v>
      </c>
      <c r="N93" s="37">
        <f t="shared" si="73"/>
        <v>0</v>
      </c>
      <c r="O93" s="89">
        <v>0</v>
      </c>
      <c r="P93" s="90">
        <f t="shared" si="74"/>
        <v>0</v>
      </c>
      <c r="Q93" s="182" t="s">
        <v>437</v>
      </c>
      <c r="R93" s="157" t="s">
        <v>424</v>
      </c>
      <c r="S93" s="88">
        <v>0</v>
      </c>
      <c r="T93" s="91">
        <f t="shared" si="75"/>
        <v>0</v>
      </c>
      <c r="U93" s="159"/>
      <c r="V93" s="159"/>
      <c r="W93" s="134"/>
      <c r="X93" s="156">
        <f t="shared" si="76"/>
        <v>42</v>
      </c>
      <c r="Y93" s="140">
        <v>0</v>
      </c>
      <c r="Z93" s="88">
        <v>0</v>
      </c>
      <c r="AA93" s="37">
        <f t="shared" si="77"/>
        <v>0</v>
      </c>
      <c r="AB93" s="92">
        <v>0</v>
      </c>
      <c r="AC93" s="93">
        <f t="shared" si="78"/>
        <v>0</v>
      </c>
      <c r="AD93" s="93">
        <f t="shared" si="79"/>
        <v>0</v>
      </c>
      <c r="AE93" s="93">
        <f t="shared" si="80"/>
        <v>0</v>
      </c>
      <c r="AF93" s="93">
        <f t="shared" si="81"/>
        <v>0</v>
      </c>
      <c r="AG93" s="93">
        <f t="shared" si="82"/>
        <v>0</v>
      </c>
      <c r="AH93" s="93">
        <f t="shared" si="83"/>
        <v>0</v>
      </c>
      <c r="AI93" s="93">
        <f t="shared" si="84"/>
        <v>0</v>
      </c>
      <c r="AJ93" s="93">
        <f t="shared" si="85"/>
        <v>0</v>
      </c>
      <c r="AK93" s="93">
        <f t="shared" si="86"/>
        <v>0</v>
      </c>
      <c r="AL93" s="92">
        <f t="shared" si="87"/>
        <v>0</v>
      </c>
      <c r="AM93" s="92">
        <v>0</v>
      </c>
      <c r="AN93" s="93">
        <f t="shared" si="88"/>
        <v>0</v>
      </c>
      <c r="AO93" s="93">
        <f t="shared" si="89"/>
        <v>0</v>
      </c>
      <c r="AP93" s="93">
        <f t="shared" si="90"/>
        <v>0</v>
      </c>
      <c r="AQ93" s="93">
        <f t="shared" si="91"/>
        <v>0</v>
      </c>
      <c r="AR93" s="93">
        <f t="shared" si="92"/>
        <v>0</v>
      </c>
      <c r="AS93" s="93">
        <f t="shared" si="93"/>
        <v>0</v>
      </c>
      <c r="AT93" s="93">
        <f t="shared" si="94"/>
        <v>0</v>
      </c>
      <c r="AU93" s="93">
        <f t="shared" si="95"/>
        <v>0</v>
      </c>
      <c r="AV93" s="93">
        <f t="shared" si="96"/>
        <v>0</v>
      </c>
      <c r="AW93" s="173">
        <f t="shared" si="97"/>
        <v>0</v>
      </c>
      <c r="AX93" s="168"/>
      <c r="AY93" s="140">
        <v>0</v>
      </c>
      <c r="AZ93" s="88">
        <v>0</v>
      </c>
      <c r="BA93" s="37">
        <f t="shared" si="98"/>
        <v>0</v>
      </c>
      <c r="BB93" s="92">
        <v>0</v>
      </c>
      <c r="BC93" s="93">
        <f t="shared" si="99"/>
        <v>0</v>
      </c>
      <c r="BD93" s="93">
        <f t="shared" si="100"/>
        <v>0</v>
      </c>
      <c r="BE93" s="93">
        <f t="shared" si="101"/>
        <v>0</v>
      </c>
      <c r="BF93" s="93">
        <f t="shared" si="102"/>
        <v>0</v>
      </c>
      <c r="BG93" s="93">
        <f t="shared" si="103"/>
        <v>0</v>
      </c>
      <c r="BH93" s="93">
        <f t="shared" si="104"/>
        <v>0</v>
      </c>
      <c r="BI93" s="93">
        <f t="shared" si="105"/>
        <v>0</v>
      </c>
      <c r="BJ93" s="93">
        <f t="shared" si="106"/>
        <v>0</v>
      </c>
      <c r="BK93" s="93">
        <f t="shared" si="107"/>
        <v>0</v>
      </c>
      <c r="BL93" s="92">
        <v>0</v>
      </c>
      <c r="BM93" s="93">
        <f t="shared" si="108"/>
        <v>0</v>
      </c>
      <c r="BN93" s="93">
        <f t="shared" si="109"/>
        <v>0</v>
      </c>
      <c r="BO93" s="93">
        <f t="shared" si="110"/>
        <v>0</v>
      </c>
      <c r="BP93" s="93">
        <f t="shared" si="111"/>
        <v>0</v>
      </c>
      <c r="BQ93" s="93">
        <f t="shared" si="112"/>
        <v>0</v>
      </c>
      <c r="BR93" s="93">
        <f t="shared" si="113"/>
        <v>0</v>
      </c>
      <c r="BS93" s="93">
        <f t="shared" si="114"/>
        <v>0</v>
      </c>
      <c r="BT93" s="93">
        <f t="shared" si="115"/>
        <v>0</v>
      </c>
      <c r="BU93" s="174">
        <f t="shared" si="116"/>
        <v>0</v>
      </c>
      <c r="BW93" s="92">
        <v>0</v>
      </c>
      <c r="BX93" s="93">
        <v>0</v>
      </c>
      <c r="BY93" s="93">
        <v>0</v>
      </c>
      <c r="BZ93" s="93">
        <v>0</v>
      </c>
      <c r="CA93" s="93">
        <v>0</v>
      </c>
      <c r="CB93" s="93">
        <v>0</v>
      </c>
      <c r="CC93" s="92">
        <v>0</v>
      </c>
      <c r="CD93" s="93">
        <v>0</v>
      </c>
      <c r="CE93" s="93">
        <v>0</v>
      </c>
      <c r="CF93" s="93">
        <v>0</v>
      </c>
      <c r="CG93" s="93">
        <v>0</v>
      </c>
      <c r="CH93" s="93">
        <v>0</v>
      </c>
    </row>
    <row r="94" spans="1:86">
      <c r="A94" s="140">
        <v>43</v>
      </c>
      <c r="B94" s="89">
        <v>0</v>
      </c>
      <c r="C94" s="89">
        <v>0</v>
      </c>
      <c r="D94" s="89">
        <v>0</v>
      </c>
      <c r="E94" s="36">
        <v>4</v>
      </c>
      <c r="F94" s="36" t="s">
        <v>35</v>
      </c>
      <c r="G94" s="36" t="s">
        <v>36</v>
      </c>
      <c r="H94" s="36">
        <f t="shared" si="69"/>
        <v>0</v>
      </c>
      <c r="I94" s="87">
        <f t="shared" si="70"/>
        <v>0</v>
      </c>
      <c r="J94" s="88">
        <v>0</v>
      </c>
      <c r="K94" s="36">
        <f t="shared" si="71"/>
        <v>0</v>
      </c>
      <c r="L94" s="89">
        <v>0</v>
      </c>
      <c r="M94" s="36">
        <f t="shared" si="72"/>
        <v>0</v>
      </c>
      <c r="N94" s="37">
        <f t="shared" si="73"/>
        <v>0</v>
      </c>
      <c r="O94" s="89">
        <v>0</v>
      </c>
      <c r="P94" s="90">
        <f t="shared" si="74"/>
        <v>0</v>
      </c>
      <c r="Q94" s="182" t="s">
        <v>437</v>
      </c>
      <c r="R94" s="157" t="s">
        <v>424</v>
      </c>
      <c r="S94" s="88">
        <v>0</v>
      </c>
      <c r="T94" s="91">
        <f t="shared" si="75"/>
        <v>0</v>
      </c>
      <c r="U94" s="159"/>
      <c r="V94" s="159"/>
      <c r="W94" s="134"/>
      <c r="X94" s="156">
        <f t="shared" si="76"/>
        <v>43</v>
      </c>
      <c r="Y94" s="140">
        <v>0</v>
      </c>
      <c r="Z94" s="88">
        <v>0</v>
      </c>
      <c r="AA94" s="37">
        <f t="shared" si="77"/>
        <v>0</v>
      </c>
      <c r="AB94" s="92">
        <v>0</v>
      </c>
      <c r="AC94" s="93">
        <f t="shared" si="78"/>
        <v>0</v>
      </c>
      <c r="AD94" s="93">
        <f t="shared" si="79"/>
        <v>0</v>
      </c>
      <c r="AE94" s="93">
        <f t="shared" si="80"/>
        <v>0</v>
      </c>
      <c r="AF94" s="93">
        <f t="shared" si="81"/>
        <v>0</v>
      </c>
      <c r="AG94" s="93">
        <f t="shared" si="82"/>
        <v>0</v>
      </c>
      <c r="AH94" s="93">
        <f t="shared" si="83"/>
        <v>0</v>
      </c>
      <c r="AI94" s="93">
        <f t="shared" si="84"/>
        <v>0</v>
      </c>
      <c r="AJ94" s="93">
        <f t="shared" si="85"/>
        <v>0</v>
      </c>
      <c r="AK94" s="93">
        <f t="shared" si="86"/>
        <v>0</v>
      </c>
      <c r="AL94" s="92">
        <f t="shared" si="87"/>
        <v>0</v>
      </c>
      <c r="AM94" s="92">
        <v>0</v>
      </c>
      <c r="AN94" s="93">
        <f t="shared" si="88"/>
        <v>0</v>
      </c>
      <c r="AO94" s="93">
        <f t="shared" si="89"/>
        <v>0</v>
      </c>
      <c r="AP94" s="93">
        <f t="shared" si="90"/>
        <v>0</v>
      </c>
      <c r="AQ94" s="93">
        <f t="shared" si="91"/>
        <v>0</v>
      </c>
      <c r="AR94" s="93">
        <f t="shared" si="92"/>
        <v>0</v>
      </c>
      <c r="AS94" s="93">
        <f t="shared" si="93"/>
        <v>0</v>
      </c>
      <c r="AT94" s="93">
        <f t="shared" si="94"/>
        <v>0</v>
      </c>
      <c r="AU94" s="93">
        <f t="shared" si="95"/>
        <v>0</v>
      </c>
      <c r="AV94" s="93">
        <f t="shared" si="96"/>
        <v>0</v>
      </c>
      <c r="AW94" s="173">
        <f t="shared" si="97"/>
        <v>0</v>
      </c>
      <c r="AX94" s="168"/>
      <c r="AY94" s="140">
        <v>0</v>
      </c>
      <c r="AZ94" s="88">
        <v>0</v>
      </c>
      <c r="BA94" s="37">
        <f t="shared" si="98"/>
        <v>0</v>
      </c>
      <c r="BB94" s="92">
        <v>0</v>
      </c>
      <c r="BC94" s="93">
        <f t="shared" si="99"/>
        <v>0</v>
      </c>
      <c r="BD94" s="93">
        <f t="shared" si="100"/>
        <v>0</v>
      </c>
      <c r="BE94" s="93">
        <f t="shared" si="101"/>
        <v>0</v>
      </c>
      <c r="BF94" s="93">
        <f t="shared" si="102"/>
        <v>0</v>
      </c>
      <c r="BG94" s="93">
        <f t="shared" si="103"/>
        <v>0</v>
      </c>
      <c r="BH94" s="93">
        <f t="shared" si="104"/>
        <v>0</v>
      </c>
      <c r="BI94" s="93">
        <f t="shared" si="105"/>
        <v>0</v>
      </c>
      <c r="BJ94" s="93">
        <f t="shared" si="106"/>
        <v>0</v>
      </c>
      <c r="BK94" s="93">
        <f t="shared" si="107"/>
        <v>0</v>
      </c>
      <c r="BL94" s="92">
        <v>0</v>
      </c>
      <c r="BM94" s="93">
        <f t="shared" si="108"/>
        <v>0</v>
      </c>
      <c r="BN94" s="93">
        <f t="shared" si="109"/>
        <v>0</v>
      </c>
      <c r="BO94" s="93">
        <f t="shared" si="110"/>
        <v>0</v>
      </c>
      <c r="BP94" s="93">
        <f t="shared" si="111"/>
        <v>0</v>
      </c>
      <c r="BQ94" s="93">
        <f t="shared" si="112"/>
        <v>0</v>
      </c>
      <c r="BR94" s="93">
        <f t="shared" si="113"/>
        <v>0</v>
      </c>
      <c r="BS94" s="93">
        <f t="shared" si="114"/>
        <v>0</v>
      </c>
      <c r="BT94" s="93">
        <f t="shared" si="115"/>
        <v>0</v>
      </c>
      <c r="BU94" s="174">
        <f t="shared" si="116"/>
        <v>0</v>
      </c>
      <c r="BW94" s="92">
        <v>0</v>
      </c>
      <c r="BX94" s="93">
        <v>0</v>
      </c>
      <c r="BY94" s="93">
        <v>0</v>
      </c>
      <c r="BZ94" s="93">
        <v>0</v>
      </c>
      <c r="CA94" s="93">
        <v>0</v>
      </c>
      <c r="CB94" s="93">
        <v>0</v>
      </c>
      <c r="CC94" s="92">
        <v>0</v>
      </c>
      <c r="CD94" s="93">
        <v>0</v>
      </c>
      <c r="CE94" s="93">
        <v>0</v>
      </c>
      <c r="CF94" s="93">
        <v>0</v>
      </c>
      <c r="CG94" s="93">
        <v>0</v>
      </c>
      <c r="CH94" s="93">
        <v>0</v>
      </c>
    </row>
    <row r="95" spans="1:86">
      <c r="A95" s="140">
        <v>44</v>
      </c>
      <c r="B95" s="89">
        <v>0</v>
      </c>
      <c r="C95" s="89">
        <v>0</v>
      </c>
      <c r="D95" s="89">
        <v>0</v>
      </c>
      <c r="E95" s="36">
        <v>4</v>
      </c>
      <c r="F95" s="36" t="s">
        <v>35</v>
      </c>
      <c r="G95" s="36" t="s">
        <v>36</v>
      </c>
      <c r="H95" s="36">
        <f t="shared" si="69"/>
        <v>0</v>
      </c>
      <c r="I95" s="87">
        <f t="shared" si="70"/>
        <v>0</v>
      </c>
      <c r="J95" s="88">
        <v>0</v>
      </c>
      <c r="K95" s="36">
        <f t="shared" si="71"/>
        <v>0</v>
      </c>
      <c r="L95" s="89">
        <v>0</v>
      </c>
      <c r="M95" s="36">
        <f t="shared" si="72"/>
        <v>0</v>
      </c>
      <c r="N95" s="37">
        <f t="shared" si="73"/>
        <v>0</v>
      </c>
      <c r="O95" s="89">
        <v>0</v>
      </c>
      <c r="P95" s="90">
        <f t="shared" si="74"/>
        <v>0</v>
      </c>
      <c r="Q95" s="182" t="s">
        <v>437</v>
      </c>
      <c r="R95" s="157" t="s">
        <v>424</v>
      </c>
      <c r="S95" s="88">
        <v>0</v>
      </c>
      <c r="T95" s="91">
        <f t="shared" si="75"/>
        <v>0</v>
      </c>
      <c r="U95" s="159"/>
      <c r="V95" s="159"/>
      <c r="W95" s="134"/>
      <c r="X95" s="156">
        <f t="shared" si="76"/>
        <v>44</v>
      </c>
      <c r="Y95" s="140">
        <v>0</v>
      </c>
      <c r="Z95" s="88">
        <v>0</v>
      </c>
      <c r="AA95" s="37">
        <f t="shared" si="77"/>
        <v>0</v>
      </c>
      <c r="AB95" s="92">
        <v>0</v>
      </c>
      <c r="AC95" s="93">
        <f t="shared" si="78"/>
        <v>0</v>
      </c>
      <c r="AD95" s="93">
        <f t="shared" si="79"/>
        <v>0</v>
      </c>
      <c r="AE95" s="93">
        <f t="shared" si="80"/>
        <v>0</v>
      </c>
      <c r="AF95" s="93">
        <f t="shared" si="81"/>
        <v>0</v>
      </c>
      <c r="AG95" s="93">
        <f t="shared" si="82"/>
        <v>0</v>
      </c>
      <c r="AH95" s="93">
        <f t="shared" si="83"/>
        <v>0</v>
      </c>
      <c r="AI95" s="93">
        <f t="shared" si="84"/>
        <v>0</v>
      </c>
      <c r="AJ95" s="93">
        <f t="shared" si="85"/>
        <v>0</v>
      </c>
      <c r="AK95" s="93">
        <f t="shared" si="86"/>
        <v>0</v>
      </c>
      <c r="AL95" s="92">
        <f t="shared" si="87"/>
        <v>0</v>
      </c>
      <c r="AM95" s="92">
        <v>0</v>
      </c>
      <c r="AN95" s="93">
        <f t="shared" si="88"/>
        <v>0</v>
      </c>
      <c r="AO95" s="93">
        <f t="shared" si="89"/>
        <v>0</v>
      </c>
      <c r="AP95" s="93">
        <f t="shared" si="90"/>
        <v>0</v>
      </c>
      <c r="AQ95" s="93">
        <f t="shared" si="91"/>
        <v>0</v>
      </c>
      <c r="AR95" s="93">
        <f t="shared" si="92"/>
        <v>0</v>
      </c>
      <c r="AS95" s="93">
        <f t="shared" si="93"/>
        <v>0</v>
      </c>
      <c r="AT95" s="93">
        <f t="shared" si="94"/>
        <v>0</v>
      </c>
      <c r="AU95" s="93">
        <f t="shared" si="95"/>
        <v>0</v>
      </c>
      <c r="AV95" s="93">
        <f t="shared" si="96"/>
        <v>0</v>
      </c>
      <c r="AW95" s="173">
        <f t="shared" si="97"/>
        <v>0</v>
      </c>
      <c r="AX95" s="168"/>
      <c r="AY95" s="140">
        <v>0</v>
      </c>
      <c r="AZ95" s="88">
        <v>0</v>
      </c>
      <c r="BA95" s="37">
        <f t="shared" si="98"/>
        <v>0</v>
      </c>
      <c r="BB95" s="92">
        <v>0</v>
      </c>
      <c r="BC95" s="93">
        <f t="shared" si="99"/>
        <v>0</v>
      </c>
      <c r="BD95" s="93">
        <f t="shared" si="100"/>
        <v>0</v>
      </c>
      <c r="BE95" s="93">
        <f t="shared" si="101"/>
        <v>0</v>
      </c>
      <c r="BF95" s="93">
        <f t="shared" si="102"/>
        <v>0</v>
      </c>
      <c r="BG95" s="93">
        <f t="shared" si="103"/>
        <v>0</v>
      </c>
      <c r="BH95" s="93">
        <f t="shared" si="104"/>
        <v>0</v>
      </c>
      <c r="BI95" s="93">
        <f t="shared" si="105"/>
        <v>0</v>
      </c>
      <c r="BJ95" s="93">
        <f t="shared" si="106"/>
        <v>0</v>
      </c>
      <c r="BK95" s="93">
        <f t="shared" si="107"/>
        <v>0</v>
      </c>
      <c r="BL95" s="92">
        <v>0</v>
      </c>
      <c r="BM95" s="93">
        <f t="shared" si="108"/>
        <v>0</v>
      </c>
      <c r="BN95" s="93">
        <f t="shared" si="109"/>
        <v>0</v>
      </c>
      <c r="BO95" s="93">
        <f t="shared" si="110"/>
        <v>0</v>
      </c>
      <c r="BP95" s="93">
        <f t="shared" si="111"/>
        <v>0</v>
      </c>
      <c r="BQ95" s="93">
        <f t="shared" si="112"/>
        <v>0</v>
      </c>
      <c r="BR95" s="93">
        <f t="shared" si="113"/>
        <v>0</v>
      </c>
      <c r="BS95" s="93">
        <f t="shared" si="114"/>
        <v>0</v>
      </c>
      <c r="BT95" s="93">
        <f t="shared" si="115"/>
        <v>0</v>
      </c>
      <c r="BU95" s="174">
        <f t="shared" si="116"/>
        <v>0</v>
      </c>
      <c r="BW95" s="92">
        <v>0</v>
      </c>
      <c r="BX95" s="93">
        <v>0</v>
      </c>
      <c r="BY95" s="93">
        <v>0</v>
      </c>
      <c r="BZ95" s="93">
        <v>0</v>
      </c>
      <c r="CA95" s="93">
        <v>0</v>
      </c>
      <c r="CB95" s="93">
        <v>0</v>
      </c>
      <c r="CC95" s="92">
        <v>0</v>
      </c>
      <c r="CD95" s="93">
        <v>0</v>
      </c>
      <c r="CE95" s="93">
        <v>0</v>
      </c>
      <c r="CF95" s="93">
        <v>0</v>
      </c>
      <c r="CG95" s="93">
        <v>0</v>
      </c>
      <c r="CH95" s="93">
        <v>0</v>
      </c>
    </row>
    <row r="96" spans="1:86">
      <c r="A96" s="140">
        <v>45</v>
      </c>
      <c r="B96" s="89">
        <v>0</v>
      </c>
      <c r="C96" s="89">
        <v>0</v>
      </c>
      <c r="D96" s="89">
        <v>0</v>
      </c>
      <c r="E96" s="36">
        <v>4</v>
      </c>
      <c r="F96" s="36" t="s">
        <v>35</v>
      </c>
      <c r="G96" s="36" t="s">
        <v>36</v>
      </c>
      <c r="H96" s="36">
        <f t="shared" si="69"/>
        <v>0</v>
      </c>
      <c r="I96" s="87">
        <f t="shared" si="70"/>
        <v>0</v>
      </c>
      <c r="J96" s="88">
        <v>0</v>
      </c>
      <c r="K96" s="36">
        <f t="shared" si="71"/>
        <v>0</v>
      </c>
      <c r="L96" s="89">
        <v>0</v>
      </c>
      <c r="M96" s="36">
        <f t="shared" si="72"/>
        <v>0</v>
      </c>
      <c r="N96" s="37">
        <f t="shared" si="73"/>
        <v>0</v>
      </c>
      <c r="O96" s="89">
        <v>0</v>
      </c>
      <c r="P96" s="90">
        <f t="shared" si="74"/>
        <v>0</v>
      </c>
      <c r="Q96" s="182" t="s">
        <v>437</v>
      </c>
      <c r="R96" s="157" t="s">
        <v>424</v>
      </c>
      <c r="S96" s="88">
        <v>0</v>
      </c>
      <c r="T96" s="91">
        <f t="shared" si="75"/>
        <v>0</v>
      </c>
      <c r="U96" s="159"/>
      <c r="V96" s="159"/>
      <c r="W96" s="134"/>
      <c r="X96" s="156">
        <f t="shared" si="76"/>
        <v>45</v>
      </c>
      <c r="Y96" s="140">
        <v>0</v>
      </c>
      <c r="Z96" s="88">
        <v>0</v>
      </c>
      <c r="AA96" s="37">
        <f t="shared" si="77"/>
        <v>0</v>
      </c>
      <c r="AB96" s="92">
        <v>0</v>
      </c>
      <c r="AC96" s="93">
        <f t="shared" si="78"/>
        <v>0</v>
      </c>
      <c r="AD96" s="93">
        <f t="shared" si="79"/>
        <v>0</v>
      </c>
      <c r="AE96" s="93">
        <f t="shared" si="80"/>
        <v>0</v>
      </c>
      <c r="AF96" s="93">
        <f t="shared" si="81"/>
        <v>0</v>
      </c>
      <c r="AG96" s="93">
        <f t="shared" si="82"/>
        <v>0</v>
      </c>
      <c r="AH96" s="93">
        <f t="shared" si="83"/>
        <v>0</v>
      </c>
      <c r="AI96" s="93">
        <f t="shared" si="84"/>
        <v>0</v>
      </c>
      <c r="AJ96" s="93">
        <f t="shared" si="85"/>
        <v>0</v>
      </c>
      <c r="AK96" s="93">
        <f t="shared" si="86"/>
        <v>0</v>
      </c>
      <c r="AL96" s="92">
        <f t="shared" si="87"/>
        <v>0</v>
      </c>
      <c r="AM96" s="92">
        <v>0</v>
      </c>
      <c r="AN96" s="93">
        <f t="shared" si="88"/>
        <v>0</v>
      </c>
      <c r="AO96" s="93">
        <f t="shared" si="89"/>
        <v>0</v>
      </c>
      <c r="AP96" s="93">
        <f t="shared" si="90"/>
        <v>0</v>
      </c>
      <c r="AQ96" s="93">
        <f t="shared" si="91"/>
        <v>0</v>
      </c>
      <c r="AR96" s="93">
        <f t="shared" si="92"/>
        <v>0</v>
      </c>
      <c r="AS96" s="93">
        <f t="shared" si="93"/>
        <v>0</v>
      </c>
      <c r="AT96" s="93">
        <f t="shared" si="94"/>
        <v>0</v>
      </c>
      <c r="AU96" s="93">
        <f t="shared" si="95"/>
        <v>0</v>
      </c>
      <c r="AV96" s="93">
        <f t="shared" si="96"/>
        <v>0</v>
      </c>
      <c r="AW96" s="173">
        <f t="shared" si="97"/>
        <v>0</v>
      </c>
      <c r="AX96" s="168"/>
      <c r="AY96" s="140">
        <v>0</v>
      </c>
      <c r="AZ96" s="88">
        <v>0</v>
      </c>
      <c r="BA96" s="37">
        <f t="shared" si="98"/>
        <v>0</v>
      </c>
      <c r="BB96" s="92">
        <v>0</v>
      </c>
      <c r="BC96" s="93">
        <f t="shared" si="99"/>
        <v>0</v>
      </c>
      <c r="BD96" s="93">
        <f t="shared" si="100"/>
        <v>0</v>
      </c>
      <c r="BE96" s="93">
        <f t="shared" si="101"/>
        <v>0</v>
      </c>
      <c r="BF96" s="93">
        <f t="shared" si="102"/>
        <v>0</v>
      </c>
      <c r="BG96" s="93">
        <f t="shared" si="103"/>
        <v>0</v>
      </c>
      <c r="BH96" s="93">
        <f t="shared" si="104"/>
        <v>0</v>
      </c>
      <c r="BI96" s="93">
        <f t="shared" si="105"/>
        <v>0</v>
      </c>
      <c r="BJ96" s="93">
        <f t="shared" si="106"/>
        <v>0</v>
      </c>
      <c r="BK96" s="93">
        <f t="shared" si="107"/>
        <v>0</v>
      </c>
      <c r="BL96" s="92">
        <v>0</v>
      </c>
      <c r="BM96" s="93">
        <f t="shared" si="108"/>
        <v>0</v>
      </c>
      <c r="BN96" s="93">
        <f t="shared" si="109"/>
        <v>0</v>
      </c>
      <c r="BO96" s="93">
        <f t="shared" si="110"/>
        <v>0</v>
      </c>
      <c r="BP96" s="93">
        <f t="shared" si="111"/>
        <v>0</v>
      </c>
      <c r="BQ96" s="93">
        <f t="shared" si="112"/>
        <v>0</v>
      </c>
      <c r="BR96" s="93">
        <f t="shared" si="113"/>
        <v>0</v>
      </c>
      <c r="BS96" s="93">
        <f t="shared" si="114"/>
        <v>0</v>
      </c>
      <c r="BT96" s="93">
        <f t="shared" si="115"/>
        <v>0</v>
      </c>
      <c r="BU96" s="174">
        <f t="shared" si="116"/>
        <v>0</v>
      </c>
      <c r="BW96" s="92">
        <v>0</v>
      </c>
      <c r="BX96" s="93">
        <v>0</v>
      </c>
      <c r="BY96" s="93">
        <v>0</v>
      </c>
      <c r="BZ96" s="93">
        <v>0</v>
      </c>
      <c r="CA96" s="93">
        <v>0</v>
      </c>
      <c r="CB96" s="93">
        <v>0</v>
      </c>
      <c r="CC96" s="92">
        <v>0</v>
      </c>
      <c r="CD96" s="93">
        <v>0</v>
      </c>
      <c r="CE96" s="93">
        <v>0</v>
      </c>
      <c r="CF96" s="93">
        <v>0</v>
      </c>
      <c r="CG96" s="93">
        <v>0</v>
      </c>
      <c r="CH96" s="93">
        <v>0</v>
      </c>
    </row>
    <row r="97" spans="1:86">
      <c r="A97" s="140">
        <v>46</v>
      </c>
      <c r="B97" s="89">
        <v>0</v>
      </c>
      <c r="C97" s="89">
        <v>0</v>
      </c>
      <c r="D97" s="89">
        <v>0</v>
      </c>
      <c r="E97" s="36">
        <v>4</v>
      </c>
      <c r="F97" s="36" t="s">
        <v>35</v>
      </c>
      <c r="G97" s="36" t="s">
        <v>36</v>
      </c>
      <c r="H97" s="36">
        <f t="shared" si="69"/>
        <v>0</v>
      </c>
      <c r="I97" s="87">
        <f t="shared" si="70"/>
        <v>0</v>
      </c>
      <c r="J97" s="88">
        <v>0</v>
      </c>
      <c r="K97" s="36">
        <f t="shared" si="71"/>
        <v>0</v>
      </c>
      <c r="L97" s="89">
        <v>0</v>
      </c>
      <c r="M97" s="36">
        <f t="shared" si="72"/>
        <v>0</v>
      </c>
      <c r="N97" s="37">
        <f t="shared" si="73"/>
        <v>0</v>
      </c>
      <c r="O97" s="89">
        <v>0</v>
      </c>
      <c r="P97" s="90">
        <f t="shared" si="74"/>
        <v>0</v>
      </c>
      <c r="Q97" s="182" t="s">
        <v>437</v>
      </c>
      <c r="R97" s="157" t="s">
        <v>424</v>
      </c>
      <c r="S97" s="88">
        <v>0</v>
      </c>
      <c r="T97" s="91">
        <f t="shared" si="75"/>
        <v>0</v>
      </c>
      <c r="U97" s="159"/>
      <c r="V97" s="159"/>
      <c r="W97" s="134"/>
      <c r="X97" s="156">
        <f t="shared" si="76"/>
        <v>46</v>
      </c>
      <c r="Y97" s="140">
        <v>0</v>
      </c>
      <c r="Z97" s="88">
        <v>0</v>
      </c>
      <c r="AA97" s="37">
        <f t="shared" si="77"/>
        <v>0</v>
      </c>
      <c r="AB97" s="92">
        <v>0</v>
      </c>
      <c r="AC97" s="93">
        <f t="shared" si="78"/>
        <v>0</v>
      </c>
      <c r="AD97" s="93">
        <f t="shared" si="79"/>
        <v>0</v>
      </c>
      <c r="AE97" s="93">
        <f t="shared" si="80"/>
        <v>0</v>
      </c>
      <c r="AF97" s="93">
        <f t="shared" si="81"/>
        <v>0</v>
      </c>
      <c r="AG97" s="93">
        <f t="shared" si="82"/>
        <v>0</v>
      </c>
      <c r="AH97" s="93">
        <f t="shared" si="83"/>
        <v>0</v>
      </c>
      <c r="AI97" s="93">
        <f t="shared" si="84"/>
        <v>0</v>
      </c>
      <c r="AJ97" s="93">
        <f t="shared" si="85"/>
        <v>0</v>
      </c>
      <c r="AK97" s="93">
        <f t="shared" si="86"/>
        <v>0</v>
      </c>
      <c r="AL97" s="92">
        <f t="shared" si="87"/>
        <v>0</v>
      </c>
      <c r="AM97" s="92">
        <v>0</v>
      </c>
      <c r="AN97" s="93">
        <f t="shared" si="88"/>
        <v>0</v>
      </c>
      <c r="AO97" s="93">
        <f t="shared" si="89"/>
        <v>0</v>
      </c>
      <c r="AP97" s="93">
        <f t="shared" si="90"/>
        <v>0</v>
      </c>
      <c r="AQ97" s="93">
        <f t="shared" si="91"/>
        <v>0</v>
      </c>
      <c r="AR97" s="93">
        <f t="shared" si="92"/>
        <v>0</v>
      </c>
      <c r="AS97" s="93">
        <f t="shared" si="93"/>
        <v>0</v>
      </c>
      <c r="AT97" s="93">
        <f t="shared" si="94"/>
        <v>0</v>
      </c>
      <c r="AU97" s="93">
        <f t="shared" si="95"/>
        <v>0</v>
      </c>
      <c r="AV97" s="93">
        <f t="shared" si="96"/>
        <v>0</v>
      </c>
      <c r="AW97" s="173">
        <f t="shared" si="97"/>
        <v>0</v>
      </c>
      <c r="AX97" s="168"/>
      <c r="AY97" s="140">
        <v>0</v>
      </c>
      <c r="AZ97" s="88">
        <v>0</v>
      </c>
      <c r="BA97" s="37">
        <f t="shared" si="98"/>
        <v>0</v>
      </c>
      <c r="BB97" s="92">
        <v>0</v>
      </c>
      <c r="BC97" s="93">
        <f t="shared" si="99"/>
        <v>0</v>
      </c>
      <c r="BD97" s="93">
        <f t="shared" si="100"/>
        <v>0</v>
      </c>
      <c r="BE97" s="93">
        <f t="shared" si="101"/>
        <v>0</v>
      </c>
      <c r="BF97" s="93">
        <f t="shared" si="102"/>
        <v>0</v>
      </c>
      <c r="BG97" s="93">
        <f t="shared" si="103"/>
        <v>0</v>
      </c>
      <c r="BH97" s="93">
        <f t="shared" si="104"/>
        <v>0</v>
      </c>
      <c r="BI97" s="93">
        <f t="shared" si="105"/>
        <v>0</v>
      </c>
      <c r="BJ97" s="93">
        <f t="shared" si="106"/>
        <v>0</v>
      </c>
      <c r="BK97" s="93">
        <f t="shared" si="107"/>
        <v>0</v>
      </c>
      <c r="BL97" s="92">
        <v>0</v>
      </c>
      <c r="BM97" s="93">
        <f t="shared" si="108"/>
        <v>0</v>
      </c>
      <c r="BN97" s="93">
        <f t="shared" si="109"/>
        <v>0</v>
      </c>
      <c r="BO97" s="93">
        <f t="shared" si="110"/>
        <v>0</v>
      </c>
      <c r="BP97" s="93">
        <f t="shared" si="111"/>
        <v>0</v>
      </c>
      <c r="BQ97" s="93">
        <f t="shared" si="112"/>
        <v>0</v>
      </c>
      <c r="BR97" s="93">
        <f t="shared" si="113"/>
        <v>0</v>
      </c>
      <c r="BS97" s="93">
        <f t="shared" si="114"/>
        <v>0</v>
      </c>
      <c r="BT97" s="93">
        <f t="shared" si="115"/>
        <v>0</v>
      </c>
      <c r="BU97" s="174">
        <f t="shared" si="116"/>
        <v>0</v>
      </c>
      <c r="BW97" s="92">
        <v>0</v>
      </c>
      <c r="BX97" s="93">
        <v>0</v>
      </c>
      <c r="BY97" s="93">
        <v>0</v>
      </c>
      <c r="BZ97" s="93">
        <v>0</v>
      </c>
      <c r="CA97" s="93">
        <v>0</v>
      </c>
      <c r="CB97" s="93">
        <v>0</v>
      </c>
      <c r="CC97" s="92">
        <v>0</v>
      </c>
      <c r="CD97" s="93">
        <v>0</v>
      </c>
      <c r="CE97" s="93">
        <v>0</v>
      </c>
      <c r="CF97" s="93">
        <v>0</v>
      </c>
      <c r="CG97" s="93">
        <v>0</v>
      </c>
      <c r="CH97" s="93">
        <v>0</v>
      </c>
    </row>
    <row r="98" spans="1:86">
      <c r="A98" s="140">
        <v>47</v>
      </c>
      <c r="B98" s="89">
        <v>0</v>
      </c>
      <c r="C98" s="89">
        <v>0</v>
      </c>
      <c r="D98" s="89">
        <v>0</v>
      </c>
      <c r="E98" s="36">
        <v>4</v>
      </c>
      <c r="F98" s="36" t="s">
        <v>35</v>
      </c>
      <c r="G98" s="36" t="s">
        <v>36</v>
      </c>
      <c r="H98" s="36">
        <f t="shared" si="69"/>
        <v>0</v>
      </c>
      <c r="I98" s="87">
        <f t="shared" si="70"/>
        <v>0</v>
      </c>
      <c r="J98" s="88">
        <v>0</v>
      </c>
      <c r="K98" s="36">
        <f t="shared" si="71"/>
        <v>0</v>
      </c>
      <c r="L98" s="89">
        <v>0</v>
      </c>
      <c r="M98" s="36">
        <f t="shared" si="72"/>
        <v>0</v>
      </c>
      <c r="N98" s="37">
        <f t="shared" si="73"/>
        <v>0</v>
      </c>
      <c r="O98" s="89">
        <v>0</v>
      </c>
      <c r="P98" s="90">
        <f t="shared" si="74"/>
        <v>0</v>
      </c>
      <c r="Q98" s="182" t="s">
        <v>437</v>
      </c>
      <c r="R98" s="157" t="s">
        <v>424</v>
      </c>
      <c r="S98" s="88">
        <v>0</v>
      </c>
      <c r="T98" s="91">
        <f t="shared" si="75"/>
        <v>0</v>
      </c>
      <c r="U98" s="159"/>
      <c r="V98" s="159"/>
      <c r="W98" s="134"/>
      <c r="X98" s="156">
        <f t="shared" si="76"/>
        <v>47</v>
      </c>
      <c r="Y98" s="140">
        <v>0</v>
      </c>
      <c r="Z98" s="88">
        <v>0</v>
      </c>
      <c r="AA98" s="37">
        <f t="shared" si="77"/>
        <v>0</v>
      </c>
      <c r="AB98" s="92">
        <v>0</v>
      </c>
      <c r="AC98" s="93">
        <f t="shared" si="78"/>
        <v>0</v>
      </c>
      <c r="AD98" s="93">
        <f t="shared" si="79"/>
        <v>0</v>
      </c>
      <c r="AE98" s="93">
        <f t="shared" si="80"/>
        <v>0</v>
      </c>
      <c r="AF98" s="93">
        <f t="shared" si="81"/>
        <v>0</v>
      </c>
      <c r="AG98" s="93">
        <f t="shared" si="82"/>
        <v>0</v>
      </c>
      <c r="AH98" s="93">
        <f t="shared" si="83"/>
        <v>0</v>
      </c>
      <c r="AI98" s="93">
        <f t="shared" si="84"/>
        <v>0</v>
      </c>
      <c r="AJ98" s="93">
        <f t="shared" si="85"/>
        <v>0</v>
      </c>
      <c r="AK98" s="93">
        <f t="shared" si="86"/>
        <v>0</v>
      </c>
      <c r="AL98" s="92">
        <f t="shared" si="87"/>
        <v>0</v>
      </c>
      <c r="AM98" s="92">
        <v>0</v>
      </c>
      <c r="AN98" s="93">
        <f t="shared" si="88"/>
        <v>0</v>
      </c>
      <c r="AO98" s="93">
        <f t="shared" si="89"/>
        <v>0</v>
      </c>
      <c r="AP98" s="93">
        <f t="shared" si="90"/>
        <v>0</v>
      </c>
      <c r="AQ98" s="93">
        <f t="shared" si="91"/>
        <v>0</v>
      </c>
      <c r="AR98" s="93">
        <f t="shared" si="92"/>
        <v>0</v>
      </c>
      <c r="AS98" s="93">
        <f t="shared" si="93"/>
        <v>0</v>
      </c>
      <c r="AT98" s="93">
        <f t="shared" si="94"/>
        <v>0</v>
      </c>
      <c r="AU98" s="93">
        <f t="shared" si="95"/>
        <v>0</v>
      </c>
      <c r="AV98" s="93">
        <f t="shared" si="96"/>
        <v>0</v>
      </c>
      <c r="AW98" s="173">
        <f t="shared" si="97"/>
        <v>0</v>
      </c>
      <c r="AX98" s="168"/>
      <c r="AY98" s="140">
        <v>0</v>
      </c>
      <c r="AZ98" s="88">
        <v>0</v>
      </c>
      <c r="BA98" s="37">
        <f t="shared" si="98"/>
        <v>0</v>
      </c>
      <c r="BB98" s="92">
        <v>0</v>
      </c>
      <c r="BC98" s="93">
        <f t="shared" si="99"/>
        <v>0</v>
      </c>
      <c r="BD98" s="93">
        <f t="shared" si="100"/>
        <v>0</v>
      </c>
      <c r="BE98" s="93">
        <f t="shared" si="101"/>
        <v>0</v>
      </c>
      <c r="BF98" s="93">
        <f t="shared" si="102"/>
        <v>0</v>
      </c>
      <c r="BG98" s="93">
        <f t="shared" si="103"/>
        <v>0</v>
      </c>
      <c r="BH98" s="93">
        <f t="shared" si="104"/>
        <v>0</v>
      </c>
      <c r="BI98" s="93">
        <f t="shared" si="105"/>
        <v>0</v>
      </c>
      <c r="BJ98" s="93">
        <f t="shared" si="106"/>
        <v>0</v>
      </c>
      <c r="BK98" s="93">
        <f t="shared" si="107"/>
        <v>0</v>
      </c>
      <c r="BL98" s="92">
        <v>0</v>
      </c>
      <c r="BM98" s="93">
        <f t="shared" si="108"/>
        <v>0</v>
      </c>
      <c r="BN98" s="93">
        <f t="shared" si="109"/>
        <v>0</v>
      </c>
      <c r="BO98" s="93">
        <f t="shared" si="110"/>
        <v>0</v>
      </c>
      <c r="BP98" s="93">
        <f t="shared" si="111"/>
        <v>0</v>
      </c>
      <c r="BQ98" s="93">
        <f t="shared" si="112"/>
        <v>0</v>
      </c>
      <c r="BR98" s="93">
        <f t="shared" si="113"/>
        <v>0</v>
      </c>
      <c r="BS98" s="93">
        <f t="shared" si="114"/>
        <v>0</v>
      </c>
      <c r="BT98" s="93">
        <f t="shared" si="115"/>
        <v>0</v>
      </c>
      <c r="BU98" s="174">
        <f t="shared" si="116"/>
        <v>0</v>
      </c>
      <c r="BW98" s="92">
        <v>0</v>
      </c>
      <c r="BX98" s="93">
        <v>0</v>
      </c>
      <c r="BY98" s="93">
        <v>0</v>
      </c>
      <c r="BZ98" s="93">
        <v>0</v>
      </c>
      <c r="CA98" s="93">
        <v>0</v>
      </c>
      <c r="CB98" s="93">
        <v>0</v>
      </c>
      <c r="CC98" s="92">
        <v>0</v>
      </c>
      <c r="CD98" s="93">
        <v>0</v>
      </c>
      <c r="CE98" s="93">
        <v>0</v>
      </c>
      <c r="CF98" s="93">
        <v>0</v>
      </c>
      <c r="CG98" s="93">
        <v>0</v>
      </c>
      <c r="CH98" s="93">
        <v>0</v>
      </c>
    </row>
    <row r="99" spans="1:86">
      <c r="A99" s="140">
        <v>48</v>
      </c>
      <c r="B99" s="89">
        <v>0</v>
      </c>
      <c r="C99" s="89">
        <v>0</v>
      </c>
      <c r="D99" s="89">
        <v>0</v>
      </c>
      <c r="E99" s="36">
        <v>4</v>
      </c>
      <c r="F99" s="36" t="s">
        <v>35</v>
      </c>
      <c r="G99" s="36" t="s">
        <v>36</v>
      </c>
      <c r="H99" s="36">
        <f t="shared" si="69"/>
        <v>0</v>
      </c>
      <c r="I99" s="87">
        <f t="shared" si="70"/>
        <v>0</v>
      </c>
      <c r="J99" s="88">
        <v>0</v>
      </c>
      <c r="K99" s="36">
        <f t="shared" si="71"/>
        <v>0</v>
      </c>
      <c r="L99" s="89">
        <v>0</v>
      </c>
      <c r="M99" s="36">
        <f t="shared" si="72"/>
        <v>0</v>
      </c>
      <c r="N99" s="37">
        <f t="shared" si="73"/>
        <v>0</v>
      </c>
      <c r="O99" s="89">
        <v>0</v>
      </c>
      <c r="P99" s="90">
        <f t="shared" si="74"/>
        <v>0</v>
      </c>
      <c r="Q99" s="182" t="s">
        <v>437</v>
      </c>
      <c r="R99" s="157" t="s">
        <v>424</v>
      </c>
      <c r="S99" s="88">
        <v>0</v>
      </c>
      <c r="T99" s="91">
        <f t="shared" si="75"/>
        <v>0</v>
      </c>
      <c r="U99" s="159"/>
      <c r="V99" s="159"/>
      <c r="W99" s="134"/>
      <c r="X99" s="156">
        <f t="shared" si="76"/>
        <v>48</v>
      </c>
      <c r="Y99" s="140">
        <v>0</v>
      </c>
      <c r="Z99" s="88">
        <v>0</v>
      </c>
      <c r="AA99" s="37">
        <f t="shared" si="77"/>
        <v>0</v>
      </c>
      <c r="AB99" s="92">
        <v>0</v>
      </c>
      <c r="AC99" s="93">
        <f t="shared" si="78"/>
        <v>0</v>
      </c>
      <c r="AD99" s="93">
        <f t="shared" si="79"/>
        <v>0</v>
      </c>
      <c r="AE99" s="93">
        <f t="shared" si="80"/>
        <v>0</v>
      </c>
      <c r="AF99" s="93">
        <f t="shared" si="81"/>
        <v>0</v>
      </c>
      <c r="AG99" s="93">
        <f t="shared" si="82"/>
        <v>0</v>
      </c>
      <c r="AH99" s="93">
        <f t="shared" si="83"/>
        <v>0</v>
      </c>
      <c r="AI99" s="93">
        <f t="shared" si="84"/>
        <v>0</v>
      </c>
      <c r="AJ99" s="93">
        <f t="shared" si="85"/>
        <v>0</v>
      </c>
      <c r="AK99" s="93">
        <f t="shared" si="86"/>
        <v>0</v>
      </c>
      <c r="AL99" s="92">
        <f t="shared" si="87"/>
        <v>0</v>
      </c>
      <c r="AM99" s="92">
        <v>0</v>
      </c>
      <c r="AN99" s="93">
        <f t="shared" si="88"/>
        <v>0</v>
      </c>
      <c r="AO99" s="93">
        <f t="shared" si="89"/>
        <v>0</v>
      </c>
      <c r="AP99" s="93">
        <f t="shared" si="90"/>
        <v>0</v>
      </c>
      <c r="AQ99" s="93">
        <f t="shared" si="91"/>
        <v>0</v>
      </c>
      <c r="AR99" s="93">
        <f t="shared" si="92"/>
        <v>0</v>
      </c>
      <c r="AS99" s="93">
        <f t="shared" si="93"/>
        <v>0</v>
      </c>
      <c r="AT99" s="93">
        <f t="shared" si="94"/>
        <v>0</v>
      </c>
      <c r="AU99" s="93">
        <f t="shared" si="95"/>
        <v>0</v>
      </c>
      <c r="AV99" s="93">
        <f t="shared" si="96"/>
        <v>0</v>
      </c>
      <c r="AW99" s="173">
        <f t="shared" si="97"/>
        <v>0</v>
      </c>
      <c r="AX99" s="168"/>
      <c r="AY99" s="140">
        <v>0</v>
      </c>
      <c r="AZ99" s="88">
        <v>0</v>
      </c>
      <c r="BA99" s="37">
        <f t="shared" si="98"/>
        <v>0</v>
      </c>
      <c r="BB99" s="92">
        <v>0</v>
      </c>
      <c r="BC99" s="93">
        <f t="shared" si="99"/>
        <v>0</v>
      </c>
      <c r="BD99" s="93">
        <f t="shared" si="100"/>
        <v>0</v>
      </c>
      <c r="BE99" s="93">
        <f t="shared" si="101"/>
        <v>0</v>
      </c>
      <c r="BF99" s="93">
        <f t="shared" si="102"/>
        <v>0</v>
      </c>
      <c r="BG99" s="93">
        <f t="shared" si="103"/>
        <v>0</v>
      </c>
      <c r="BH99" s="93">
        <f t="shared" si="104"/>
        <v>0</v>
      </c>
      <c r="BI99" s="93">
        <f t="shared" si="105"/>
        <v>0</v>
      </c>
      <c r="BJ99" s="93">
        <f t="shared" si="106"/>
        <v>0</v>
      </c>
      <c r="BK99" s="93">
        <f t="shared" si="107"/>
        <v>0</v>
      </c>
      <c r="BL99" s="92">
        <v>0</v>
      </c>
      <c r="BM99" s="93">
        <f t="shared" si="108"/>
        <v>0</v>
      </c>
      <c r="BN99" s="93">
        <f t="shared" si="109"/>
        <v>0</v>
      </c>
      <c r="BO99" s="93">
        <f t="shared" si="110"/>
        <v>0</v>
      </c>
      <c r="BP99" s="93">
        <f t="shared" si="111"/>
        <v>0</v>
      </c>
      <c r="BQ99" s="93">
        <f t="shared" si="112"/>
        <v>0</v>
      </c>
      <c r="BR99" s="93">
        <f t="shared" si="113"/>
        <v>0</v>
      </c>
      <c r="BS99" s="93">
        <f t="shared" si="114"/>
        <v>0</v>
      </c>
      <c r="BT99" s="93">
        <f t="shared" si="115"/>
        <v>0</v>
      </c>
      <c r="BU99" s="174">
        <f t="shared" si="116"/>
        <v>0</v>
      </c>
      <c r="BW99" s="92">
        <v>0</v>
      </c>
      <c r="BX99" s="93">
        <v>0</v>
      </c>
      <c r="BY99" s="93">
        <v>0</v>
      </c>
      <c r="BZ99" s="93">
        <v>0</v>
      </c>
      <c r="CA99" s="93">
        <v>0</v>
      </c>
      <c r="CB99" s="93">
        <v>0</v>
      </c>
      <c r="CC99" s="92">
        <v>0</v>
      </c>
      <c r="CD99" s="93">
        <v>0</v>
      </c>
      <c r="CE99" s="93">
        <v>0</v>
      </c>
      <c r="CF99" s="93">
        <v>0</v>
      </c>
      <c r="CG99" s="93">
        <v>0</v>
      </c>
      <c r="CH99" s="93">
        <v>0</v>
      </c>
    </row>
    <row r="100" spans="1:86">
      <c r="A100" s="140">
        <v>49</v>
      </c>
      <c r="B100" s="89">
        <v>0</v>
      </c>
      <c r="C100" s="89">
        <v>0</v>
      </c>
      <c r="D100" s="89">
        <v>0</v>
      </c>
      <c r="E100" s="36">
        <v>4</v>
      </c>
      <c r="F100" s="36" t="s">
        <v>35</v>
      </c>
      <c r="G100" s="36" t="s">
        <v>36</v>
      </c>
      <c r="H100" s="36">
        <f t="shared" si="69"/>
        <v>0</v>
      </c>
      <c r="I100" s="87">
        <f t="shared" si="70"/>
        <v>0</v>
      </c>
      <c r="J100" s="88">
        <v>0</v>
      </c>
      <c r="K100" s="36">
        <f t="shared" si="71"/>
        <v>0</v>
      </c>
      <c r="L100" s="89">
        <v>0</v>
      </c>
      <c r="M100" s="36">
        <f t="shared" si="72"/>
        <v>0</v>
      </c>
      <c r="N100" s="37">
        <f t="shared" si="73"/>
        <v>0</v>
      </c>
      <c r="O100" s="89">
        <v>0</v>
      </c>
      <c r="P100" s="90">
        <f t="shared" si="74"/>
        <v>0</v>
      </c>
      <c r="Q100" s="182" t="s">
        <v>437</v>
      </c>
      <c r="R100" s="157" t="s">
        <v>424</v>
      </c>
      <c r="S100" s="88">
        <v>0</v>
      </c>
      <c r="T100" s="91">
        <f t="shared" si="75"/>
        <v>0</v>
      </c>
      <c r="U100" s="159"/>
      <c r="V100" s="159"/>
      <c r="W100" s="134"/>
      <c r="X100" s="156">
        <f t="shared" si="76"/>
        <v>49</v>
      </c>
      <c r="Y100" s="140">
        <v>0</v>
      </c>
      <c r="Z100" s="88">
        <v>0</v>
      </c>
      <c r="AA100" s="37">
        <f t="shared" si="77"/>
        <v>0</v>
      </c>
      <c r="AB100" s="92">
        <v>0</v>
      </c>
      <c r="AC100" s="93">
        <f t="shared" si="78"/>
        <v>0</v>
      </c>
      <c r="AD100" s="93">
        <f t="shared" si="79"/>
        <v>0</v>
      </c>
      <c r="AE100" s="93">
        <f t="shared" si="80"/>
        <v>0</v>
      </c>
      <c r="AF100" s="93">
        <f t="shared" si="81"/>
        <v>0</v>
      </c>
      <c r="AG100" s="93">
        <f t="shared" si="82"/>
        <v>0</v>
      </c>
      <c r="AH100" s="93">
        <f t="shared" si="83"/>
        <v>0</v>
      </c>
      <c r="AI100" s="93">
        <f t="shared" si="84"/>
        <v>0</v>
      </c>
      <c r="AJ100" s="93">
        <f t="shared" si="85"/>
        <v>0</v>
      </c>
      <c r="AK100" s="93">
        <f t="shared" si="86"/>
        <v>0</v>
      </c>
      <c r="AL100" s="92">
        <f t="shared" si="87"/>
        <v>0</v>
      </c>
      <c r="AM100" s="92">
        <v>0</v>
      </c>
      <c r="AN100" s="93">
        <f t="shared" si="88"/>
        <v>0</v>
      </c>
      <c r="AO100" s="93">
        <f t="shared" si="89"/>
        <v>0</v>
      </c>
      <c r="AP100" s="93">
        <f t="shared" si="90"/>
        <v>0</v>
      </c>
      <c r="AQ100" s="93">
        <f t="shared" si="91"/>
        <v>0</v>
      </c>
      <c r="AR100" s="93">
        <f t="shared" si="92"/>
        <v>0</v>
      </c>
      <c r="AS100" s="93">
        <f t="shared" si="93"/>
        <v>0</v>
      </c>
      <c r="AT100" s="93">
        <f t="shared" si="94"/>
        <v>0</v>
      </c>
      <c r="AU100" s="93">
        <f t="shared" si="95"/>
        <v>0</v>
      </c>
      <c r="AV100" s="93">
        <f t="shared" si="96"/>
        <v>0</v>
      </c>
      <c r="AW100" s="173">
        <f t="shared" si="97"/>
        <v>0</v>
      </c>
      <c r="AX100" s="168"/>
      <c r="AY100" s="140">
        <v>0</v>
      </c>
      <c r="AZ100" s="88">
        <v>0</v>
      </c>
      <c r="BA100" s="37">
        <f t="shared" si="98"/>
        <v>0</v>
      </c>
      <c r="BB100" s="92">
        <v>0</v>
      </c>
      <c r="BC100" s="93">
        <f t="shared" si="99"/>
        <v>0</v>
      </c>
      <c r="BD100" s="93">
        <f t="shared" si="100"/>
        <v>0</v>
      </c>
      <c r="BE100" s="93">
        <f t="shared" si="101"/>
        <v>0</v>
      </c>
      <c r="BF100" s="93">
        <f t="shared" si="102"/>
        <v>0</v>
      </c>
      <c r="BG100" s="93">
        <f t="shared" si="103"/>
        <v>0</v>
      </c>
      <c r="BH100" s="93">
        <f t="shared" si="104"/>
        <v>0</v>
      </c>
      <c r="BI100" s="93">
        <f t="shared" si="105"/>
        <v>0</v>
      </c>
      <c r="BJ100" s="93">
        <f t="shared" si="106"/>
        <v>0</v>
      </c>
      <c r="BK100" s="93">
        <f t="shared" si="107"/>
        <v>0</v>
      </c>
      <c r="BL100" s="92">
        <v>0</v>
      </c>
      <c r="BM100" s="93">
        <f t="shared" si="108"/>
        <v>0</v>
      </c>
      <c r="BN100" s="93">
        <f t="shared" si="109"/>
        <v>0</v>
      </c>
      <c r="BO100" s="93">
        <f t="shared" si="110"/>
        <v>0</v>
      </c>
      <c r="BP100" s="93">
        <f t="shared" si="111"/>
        <v>0</v>
      </c>
      <c r="BQ100" s="93">
        <f t="shared" si="112"/>
        <v>0</v>
      </c>
      <c r="BR100" s="93">
        <f t="shared" si="113"/>
        <v>0</v>
      </c>
      <c r="BS100" s="93">
        <f t="shared" si="114"/>
        <v>0</v>
      </c>
      <c r="BT100" s="93">
        <f t="shared" si="115"/>
        <v>0</v>
      </c>
      <c r="BU100" s="174">
        <f t="shared" si="116"/>
        <v>0</v>
      </c>
      <c r="BW100" s="92">
        <v>0</v>
      </c>
      <c r="BX100" s="93">
        <v>0</v>
      </c>
      <c r="BY100" s="93">
        <v>0</v>
      </c>
      <c r="BZ100" s="93">
        <v>0</v>
      </c>
      <c r="CA100" s="93">
        <v>0</v>
      </c>
      <c r="CB100" s="93">
        <v>0</v>
      </c>
      <c r="CC100" s="92">
        <v>0</v>
      </c>
      <c r="CD100" s="93">
        <v>0</v>
      </c>
      <c r="CE100" s="93">
        <v>0</v>
      </c>
      <c r="CF100" s="93">
        <v>0</v>
      </c>
      <c r="CG100" s="93">
        <v>0</v>
      </c>
      <c r="CH100" s="93">
        <v>0</v>
      </c>
    </row>
    <row r="101" spans="1:86">
      <c r="A101" s="140">
        <v>50</v>
      </c>
      <c r="B101" s="89">
        <v>0</v>
      </c>
      <c r="C101" s="89">
        <v>0</v>
      </c>
      <c r="D101" s="89">
        <v>0</v>
      </c>
      <c r="E101" s="36">
        <v>4</v>
      </c>
      <c r="F101" s="36" t="s">
        <v>35</v>
      </c>
      <c r="G101" s="36" t="s">
        <v>36</v>
      </c>
      <c r="H101" s="36">
        <f t="shared" si="69"/>
        <v>0</v>
      </c>
      <c r="I101" s="87">
        <f t="shared" si="70"/>
        <v>0</v>
      </c>
      <c r="J101" s="88">
        <v>0</v>
      </c>
      <c r="K101" s="36">
        <f t="shared" si="71"/>
        <v>0</v>
      </c>
      <c r="L101" s="89">
        <v>0</v>
      </c>
      <c r="M101" s="36">
        <f t="shared" si="72"/>
        <v>0</v>
      </c>
      <c r="N101" s="37">
        <f t="shared" si="73"/>
        <v>0</v>
      </c>
      <c r="O101" s="89">
        <v>0</v>
      </c>
      <c r="P101" s="90">
        <f t="shared" si="74"/>
        <v>0</v>
      </c>
      <c r="Q101" s="182" t="s">
        <v>437</v>
      </c>
      <c r="R101" s="157" t="s">
        <v>424</v>
      </c>
      <c r="S101" s="88">
        <v>0</v>
      </c>
      <c r="T101" s="91">
        <f t="shared" si="75"/>
        <v>0</v>
      </c>
      <c r="U101" s="159"/>
      <c r="V101" s="159"/>
      <c r="W101" s="134"/>
      <c r="X101" s="156">
        <f t="shared" si="76"/>
        <v>50</v>
      </c>
      <c r="Y101" s="140">
        <v>0</v>
      </c>
      <c r="Z101" s="88">
        <v>0</v>
      </c>
      <c r="AA101" s="37">
        <f t="shared" si="77"/>
        <v>0</v>
      </c>
      <c r="AB101" s="92">
        <v>0</v>
      </c>
      <c r="AC101" s="93">
        <f t="shared" si="78"/>
        <v>0</v>
      </c>
      <c r="AD101" s="93">
        <f t="shared" si="79"/>
        <v>0</v>
      </c>
      <c r="AE101" s="93">
        <f t="shared" si="80"/>
        <v>0</v>
      </c>
      <c r="AF101" s="93">
        <f t="shared" si="81"/>
        <v>0</v>
      </c>
      <c r="AG101" s="93">
        <f t="shared" si="82"/>
        <v>0</v>
      </c>
      <c r="AH101" s="93">
        <f t="shared" si="83"/>
        <v>0</v>
      </c>
      <c r="AI101" s="93">
        <f t="shared" si="84"/>
        <v>0</v>
      </c>
      <c r="AJ101" s="93">
        <f t="shared" si="85"/>
        <v>0</v>
      </c>
      <c r="AK101" s="93">
        <f t="shared" si="86"/>
        <v>0</v>
      </c>
      <c r="AL101" s="92">
        <f t="shared" si="87"/>
        <v>0</v>
      </c>
      <c r="AM101" s="92">
        <v>0</v>
      </c>
      <c r="AN101" s="93">
        <f t="shared" si="88"/>
        <v>0</v>
      </c>
      <c r="AO101" s="93">
        <f t="shared" si="89"/>
        <v>0</v>
      </c>
      <c r="AP101" s="93">
        <f t="shared" si="90"/>
        <v>0</v>
      </c>
      <c r="AQ101" s="93">
        <f t="shared" si="91"/>
        <v>0</v>
      </c>
      <c r="AR101" s="93">
        <f t="shared" si="92"/>
        <v>0</v>
      </c>
      <c r="AS101" s="93">
        <f t="shared" si="93"/>
        <v>0</v>
      </c>
      <c r="AT101" s="93">
        <f t="shared" si="94"/>
        <v>0</v>
      </c>
      <c r="AU101" s="93">
        <f t="shared" si="95"/>
        <v>0</v>
      </c>
      <c r="AV101" s="93">
        <f t="shared" si="96"/>
        <v>0</v>
      </c>
      <c r="AW101" s="173">
        <f t="shared" si="97"/>
        <v>0</v>
      </c>
      <c r="AX101" s="168"/>
      <c r="AY101" s="140">
        <v>0</v>
      </c>
      <c r="AZ101" s="88">
        <v>0</v>
      </c>
      <c r="BA101" s="37">
        <f t="shared" si="98"/>
        <v>0</v>
      </c>
      <c r="BB101" s="92">
        <v>0</v>
      </c>
      <c r="BC101" s="93">
        <f t="shared" si="99"/>
        <v>0</v>
      </c>
      <c r="BD101" s="93">
        <f t="shared" si="100"/>
        <v>0</v>
      </c>
      <c r="BE101" s="93">
        <f t="shared" si="101"/>
        <v>0</v>
      </c>
      <c r="BF101" s="93">
        <f t="shared" si="102"/>
        <v>0</v>
      </c>
      <c r="BG101" s="93">
        <f t="shared" si="103"/>
        <v>0</v>
      </c>
      <c r="BH101" s="93">
        <f t="shared" si="104"/>
        <v>0</v>
      </c>
      <c r="BI101" s="93">
        <f t="shared" si="105"/>
        <v>0</v>
      </c>
      <c r="BJ101" s="93">
        <f t="shared" si="106"/>
        <v>0</v>
      </c>
      <c r="BK101" s="93">
        <f t="shared" si="107"/>
        <v>0</v>
      </c>
      <c r="BL101" s="92">
        <v>0</v>
      </c>
      <c r="BM101" s="93">
        <f t="shared" si="108"/>
        <v>0</v>
      </c>
      <c r="BN101" s="93">
        <f t="shared" si="109"/>
        <v>0</v>
      </c>
      <c r="BO101" s="93">
        <f t="shared" si="110"/>
        <v>0</v>
      </c>
      <c r="BP101" s="93">
        <f t="shared" si="111"/>
        <v>0</v>
      </c>
      <c r="BQ101" s="93">
        <f t="shared" si="112"/>
        <v>0</v>
      </c>
      <c r="BR101" s="93">
        <f t="shared" si="113"/>
        <v>0</v>
      </c>
      <c r="BS101" s="93">
        <f t="shared" si="114"/>
        <v>0</v>
      </c>
      <c r="BT101" s="93">
        <f t="shared" si="115"/>
        <v>0</v>
      </c>
      <c r="BU101" s="174">
        <f t="shared" si="116"/>
        <v>0</v>
      </c>
      <c r="BW101" s="92">
        <v>0</v>
      </c>
      <c r="BX101" s="93">
        <v>0</v>
      </c>
      <c r="BY101" s="93">
        <v>0</v>
      </c>
      <c r="BZ101" s="93">
        <v>0</v>
      </c>
      <c r="CA101" s="93">
        <v>0</v>
      </c>
      <c r="CB101" s="93">
        <v>0</v>
      </c>
      <c r="CC101" s="92">
        <v>0</v>
      </c>
      <c r="CD101" s="93">
        <v>0</v>
      </c>
      <c r="CE101" s="93">
        <v>0</v>
      </c>
      <c r="CF101" s="93">
        <v>0</v>
      </c>
      <c r="CG101" s="93">
        <v>0</v>
      </c>
      <c r="CH101" s="93">
        <v>0</v>
      </c>
    </row>
    <row r="102" spans="1:86">
      <c r="A102" s="140">
        <v>51</v>
      </c>
      <c r="B102" s="89">
        <v>0</v>
      </c>
      <c r="C102" s="89">
        <v>0</v>
      </c>
      <c r="D102" s="89">
        <v>0</v>
      </c>
      <c r="E102" s="36">
        <v>4</v>
      </c>
      <c r="F102" s="36" t="s">
        <v>35</v>
      </c>
      <c r="G102" s="36" t="s">
        <v>36</v>
      </c>
      <c r="H102" s="36">
        <f t="shared" si="69"/>
        <v>0</v>
      </c>
      <c r="I102" s="87">
        <f t="shared" si="70"/>
        <v>0</v>
      </c>
      <c r="J102" s="88">
        <v>0</v>
      </c>
      <c r="K102" s="36">
        <f t="shared" si="71"/>
        <v>0</v>
      </c>
      <c r="L102" s="89">
        <v>0</v>
      </c>
      <c r="M102" s="36">
        <f t="shared" si="72"/>
        <v>0</v>
      </c>
      <c r="N102" s="37">
        <f t="shared" si="73"/>
        <v>0</v>
      </c>
      <c r="O102" s="89">
        <v>0</v>
      </c>
      <c r="P102" s="90">
        <f t="shared" si="74"/>
        <v>0</v>
      </c>
      <c r="Q102" s="182" t="s">
        <v>437</v>
      </c>
      <c r="R102" s="157" t="s">
        <v>424</v>
      </c>
      <c r="S102" s="88">
        <v>0</v>
      </c>
      <c r="T102" s="91">
        <f t="shared" si="75"/>
        <v>0</v>
      </c>
      <c r="U102" s="159"/>
      <c r="V102" s="159"/>
      <c r="W102" s="134"/>
      <c r="X102" s="156">
        <f t="shared" si="76"/>
        <v>51</v>
      </c>
      <c r="Y102" s="140">
        <v>0</v>
      </c>
      <c r="Z102" s="88">
        <v>0</v>
      </c>
      <c r="AA102" s="37">
        <f t="shared" si="77"/>
        <v>0</v>
      </c>
      <c r="AB102" s="92">
        <v>0</v>
      </c>
      <c r="AC102" s="93">
        <f t="shared" si="78"/>
        <v>0</v>
      </c>
      <c r="AD102" s="93">
        <f t="shared" si="79"/>
        <v>0</v>
      </c>
      <c r="AE102" s="93">
        <f t="shared" si="80"/>
        <v>0</v>
      </c>
      <c r="AF102" s="93">
        <f t="shared" si="81"/>
        <v>0</v>
      </c>
      <c r="AG102" s="93">
        <f t="shared" si="82"/>
        <v>0</v>
      </c>
      <c r="AH102" s="93">
        <f t="shared" si="83"/>
        <v>0</v>
      </c>
      <c r="AI102" s="93">
        <f t="shared" si="84"/>
        <v>0</v>
      </c>
      <c r="AJ102" s="93">
        <f t="shared" si="85"/>
        <v>0</v>
      </c>
      <c r="AK102" s="93">
        <f t="shared" si="86"/>
        <v>0</v>
      </c>
      <c r="AL102" s="92">
        <f t="shared" si="87"/>
        <v>0</v>
      </c>
      <c r="AM102" s="92">
        <v>0</v>
      </c>
      <c r="AN102" s="93">
        <f t="shared" si="88"/>
        <v>0</v>
      </c>
      <c r="AO102" s="93">
        <f t="shared" si="89"/>
        <v>0</v>
      </c>
      <c r="AP102" s="93">
        <f t="shared" si="90"/>
        <v>0</v>
      </c>
      <c r="AQ102" s="93">
        <f t="shared" si="91"/>
        <v>0</v>
      </c>
      <c r="AR102" s="93">
        <f t="shared" si="92"/>
        <v>0</v>
      </c>
      <c r="AS102" s="93">
        <f t="shared" si="93"/>
        <v>0</v>
      </c>
      <c r="AT102" s="93">
        <f t="shared" si="94"/>
        <v>0</v>
      </c>
      <c r="AU102" s="93">
        <f t="shared" si="95"/>
        <v>0</v>
      </c>
      <c r="AV102" s="93">
        <f t="shared" si="96"/>
        <v>0</v>
      </c>
      <c r="AW102" s="173">
        <f t="shared" si="97"/>
        <v>0</v>
      </c>
      <c r="AX102" s="168"/>
      <c r="AY102" s="140">
        <v>0</v>
      </c>
      <c r="AZ102" s="88">
        <v>0</v>
      </c>
      <c r="BA102" s="37">
        <f t="shared" si="98"/>
        <v>0</v>
      </c>
      <c r="BB102" s="92">
        <v>0</v>
      </c>
      <c r="BC102" s="93">
        <f t="shared" si="99"/>
        <v>0</v>
      </c>
      <c r="BD102" s="93">
        <f t="shared" si="100"/>
        <v>0</v>
      </c>
      <c r="BE102" s="93">
        <f t="shared" si="101"/>
        <v>0</v>
      </c>
      <c r="BF102" s="93">
        <f t="shared" si="102"/>
        <v>0</v>
      </c>
      <c r="BG102" s="93">
        <f t="shared" si="103"/>
        <v>0</v>
      </c>
      <c r="BH102" s="93">
        <f t="shared" si="104"/>
        <v>0</v>
      </c>
      <c r="BI102" s="93">
        <f t="shared" si="105"/>
        <v>0</v>
      </c>
      <c r="BJ102" s="93">
        <f t="shared" si="106"/>
        <v>0</v>
      </c>
      <c r="BK102" s="93">
        <f t="shared" si="107"/>
        <v>0</v>
      </c>
      <c r="BL102" s="92">
        <v>0</v>
      </c>
      <c r="BM102" s="93">
        <f t="shared" si="108"/>
        <v>0</v>
      </c>
      <c r="BN102" s="93">
        <f t="shared" si="109"/>
        <v>0</v>
      </c>
      <c r="BO102" s="93">
        <f t="shared" si="110"/>
        <v>0</v>
      </c>
      <c r="BP102" s="93">
        <f t="shared" si="111"/>
        <v>0</v>
      </c>
      <c r="BQ102" s="93">
        <f t="shared" si="112"/>
        <v>0</v>
      </c>
      <c r="BR102" s="93">
        <f t="shared" si="113"/>
        <v>0</v>
      </c>
      <c r="BS102" s="93">
        <f t="shared" si="114"/>
        <v>0</v>
      </c>
      <c r="BT102" s="93">
        <f t="shared" si="115"/>
        <v>0</v>
      </c>
      <c r="BU102" s="174">
        <f t="shared" si="116"/>
        <v>0</v>
      </c>
      <c r="BW102" s="92">
        <v>0</v>
      </c>
      <c r="BX102" s="93">
        <v>0</v>
      </c>
      <c r="BY102" s="93">
        <v>0</v>
      </c>
      <c r="BZ102" s="93">
        <v>0</v>
      </c>
      <c r="CA102" s="93">
        <v>0</v>
      </c>
      <c r="CB102" s="93">
        <v>0</v>
      </c>
      <c r="CC102" s="92">
        <v>0</v>
      </c>
      <c r="CD102" s="93">
        <v>0</v>
      </c>
      <c r="CE102" s="93">
        <v>0</v>
      </c>
      <c r="CF102" s="93">
        <v>0</v>
      </c>
      <c r="CG102" s="93">
        <v>0</v>
      </c>
      <c r="CH102" s="93">
        <v>0</v>
      </c>
    </row>
    <row r="103" spans="1:86">
      <c r="A103" s="140">
        <v>52</v>
      </c>
      <c r="B103" s="89">
        <v>0</v>
      </c>
      <c r="C103" s="89">
        <v>0</v>
      </c>
      <c r="D103" s="89">
        <v>0</v>
      </c>
      <c r="E103" s="36">
        <v>4</v>
      </c>
      <c r="F103" s="36" t="s">
        <v>35</v>
      </c>
      <c r="G103" s="36" t="s">
        <v>36</v>
      </c>
      <c r="H103" s="36">
        <f t="shared" si="69"/>
        <v>0</v>
      </c>
      <c r="I103" s="87">
        <f t="shared" si="70"/>
        <v>0</v>
      </c>
      <c r="J103" s="88">
        <v>0</v>
      </c>
      <c r="K103" s="36">
        <f t="shared" si="71"/>
        <v>0</v>
      </c>
      <c r="L103" s="89">
        <v>0</v>
      </c>
      <c r="M103" s="36">
        <f t="shared" si="72"/>
        <v>0</v>
      </c>
      <c r="N103" s="37">
        <f t="shared" si="73"/>
        <v>0</v>
      </c>
      <c r="O103" s="89">
        <v>0</v>
      </c>
      <c r="P103" s="90">
        <f t="shared" si="74"/>
        <v>0</v>
      </c>
      <c r="Q103" s="182" t="s">
        <v>437</v>
      </c>
      <c r="R103" s="157" t="s">
        <v>424</v>
      </c>
      <c r="S103" s="88">
        <v>0</v>
      </c>
      <c r="T103" s="91">
        <f t="shared" si="75"/>
        <v>0</v>
      </c>
      <c r="U103" s="159"/>
      <c r="V103" s="159"/>
      <c r="W103" s="134"/>
      <c r="X103" s="156">
        <f t="shared" si="76"/>
        <v>52</v>
      </c>
      <c r="Y103" s="140">
        <v>0</v>
      </c>
      <c r="Z103" s="88">
        <v>0</v>
      </c>
      <c r="AA103" s="37">
        <f t="shared" si="77"/>
        <v>0</v>
      </c>
      <c r="AB103" s="92">
        <v>0</v>
      </c>
      <c r="AC103" s="93">
        <f t="shared" si="78"/>
        <v>0</v>
      </c>
      <c r="AD103" s="93">
        <f t="shared" si="79"/>
        <v>0</v>
      </c>
      <c r="AE103" s="93">
        <f t="shared" si="80"/>
        <v>0</v>
      </c>
      <c r="AF103" s="93">
        <f t="shared" si="81"/>
        <v>0</v>
      </c>
      <c r="AG103" s="93">
        <f t="shared" si="82"/>
        <v>0</v>
      </c>
      <c r="AH103" s="93">
        <f t="shared" si="83"/>
        <v>0</v>
      </c>
      <c r="AI103" s="93">
        <f t="shared" si="84"/>
        <v>0</v>
      </c>
      <c r="AJ103" s="93">
        <f t="shared" si="85"/>
        <v>0</v>
      </c>
      <c r="AK103" s="93">
        <f t="shared" si="86"/>
        <v>0</v>
      </c>
      <c r="AL103" s="92">
        <f t="shared" si="87"/>
        <v>0</v>
      </c>
      <c r="AM103" s="92">
        <v>0</v>
      </c>
      <c r="AN103" s="93">
        <f t="shared" si="88"/>
        <v>0</v>
      </c>
      <c r="AO103" s="93">
        <f t="shared" si="89"/>
        <v>0</v>
      </c>
      <c r="AP103" s="93">
        <f t="shared" si="90"/>
        <v>0</v>
      </c>
      <c r="AQ103" s="93">
        <f t="shared" si="91"/>
        <v>0</v>
      </c>
      <c r="AR103" s="93">
        <f t="shared" si="92"/>
        <v>0</v>
      </c>
      <c r="AS103" s="93">
        <f t="shared" si="93"/>
        <v>0</v>
      </c>
      <c r="AT103" s="93">
        <f t="shared" si="94"/>
        <v>0</v>
      </c>
      <c r="AU103" s="93">
        <f t="shared" si="95"/>
        <v>0</v>
      </c>
      <c r="AV103" s="93">
        <f t="shared" si="96"/>
        <v>0</v>
      </c>
      <c r="AW103" s="173">
        <f t="shared" si="97"/>
        <v>0</v>
      </c>
      <c r="AX103" s="168"/>
      <c r="AY103" s="140">
        <v>0</v>
      </c>
      <c r="AZ103" s="88">
        <v>0</v>
      </c>
      <c r="BA103" s="37">
        <f t="shared" si="98"/>
        <v>0</v>
      </c>
      <c r="BB103" s="92">
        <v>0</v>
      </c>
      <c r="BC103" s="93">
        <f t="shared" si="99"/>
        <v>0</v>
      </c>
      <c r="BD103" s="93">
        <f t="shared" si="100"/>
        <v>0</v>
      </c>
      <c r="BE103" s="93">
        <f t="shared" si="101"/>
        <v>0</v>
      </c>
      <c r="BF103" s="93">
        <f t="shared" si="102"/>
        <v>0</v>
      </c>
      <c r="BG103" s="93">
        <f t="shared" si="103"/>
        <v>0</v>
      </c>
      <c r="BH103" s="93">
        <f t="shared" si="104"/>
        <v>0</v>
      </c>
      <c r="BI103" s="93">
        <f t="shared" si="105"/>
        <v>0</v>
      </c>
      <c r="BJ103" s="93">
        <f t="shared" si="106"/>
        <v>0</v>
      </c>
      <c r="BK103" s="93">
        <f t="shared" si="107"/>
        <v>0</v>
      </c>
      <c r="BL103" s="92">
        <v>0</v>
      </c>
      <c r="BM103" s="93">
        <f t="shared" si="108"/>
        <v>0</v>
      </c>
      <c r="BN103" s="93">
        <f t="shared" si="109"/>
        <v>0</v>
      </c>
      <c r="BO103" s="93">
        <f t="shared" si="110"/>
        <v>0</v>
      </c>
      <c r="BP103" s="93">
        <f t="shared" si="111"/>
        <v>0</v>
      </c>
      <c r="BQ103" s="93">
        <f t="shared" si="112"/>
        <v>0</v>
      </c>
      <c r="BR103" s="93">
        <f t="shared" si="113"/>
        <v>0</v>
      </c>
      <c r="BS103" s="93">
        <f t="shared" si="114"/>
        <v>0</v>
      </c>
      <c r="BT103" s="93">
        <f t="shared" si="115"/>
        <v>0</v>
      </c>
      <c r="BU103" s="174">
        <f t="shared" si="116"/>
        <v>0</v>
      </c>
      <c r="BW103" s="92">
        <v>0</v>
      </c>
      <c r="BX103" s="93">
        <v>0</v>
      </c>
      <c r="BY103" s="93">
        <v>0</v>
      </c>
      <c r="BZ103" s="93">
        <v>0</v>
      </c>
      <c r="CA103" s="93">
        <v>0</v>
      </c>
      <c r="CB103" s="93">
        <v>0</v>
      </c>
      <c r="CC103" s="92">
        <v>0</v>
      </c>
      <c r="CD103" s="93">
        <v>0</v>
      </c>
      <c r="CE103" s="93">
        <v>0</v>
      </c>
      <c r="CF103" s="93">
        <v>0</v>
      </c>
      <c r="CG103" s="93">
        <v>0</v>
      </c>
      <c r="CH103" s="93">
        <v>0</v>
      </c>
    </row>
    <row r="104" spans="1:86">
      <c r="A104" s="140">
        <v>53</v>
      </c>
      <c r="B104" s="89">
        <v>0</v>
      </c>
      <c r="C104" s="89">
        <v>0</v>
      </c>
      <c r="D104" s="89">
        <v>0</v>
      </c>
      <c r="E104" s="36">
        <v>4</v>
      </c>
      <c r="F104" s="36" t="s">
        <v>35</v>
      </c>
      <c r="G104" s="36" t="s">
        <v>36</v>
      </c>
      <c r="H104" s="36">
        <f t="shared" si="69"/>
        <v>0</v>
      </c>
      <c r="I104" s="87">
        <f t="shared" si="70"/>
        <v>0</v>
      </c>
      <c r="J104" s="88">
        <v>0</v>
      </c>
      <c r="K104" s="36">
        <f t="shared" si="71"/>
        <v>0</v>
      </c>
      <c r="L104" s="89">
        <v>0</v>
      </c>
      <c r="M104" s="36">
        <f t="shared" si="72"/>
        <v>0</v>
      </c>
      <c r="N104" s="37">
        <f t="shared" si="73"/>
        <v>0</v>
      </c>
      <c r="O104" s="89">
        <v>0</v>
      </c>
      <c r="P104" s="90">
        <f t="shared" si="74"/>
        <v>0</v>
      </c>
      <c r="Q104" s="182" t="s">
        <v>437</v>
      </c>
      <c r="R104" s="157" t="s">
        <v>424</v>
      </c>
      <c r="S104" s="88">
        <v>0</v>
      </c>
      <c r="T104" s="91">
        <f t="shared" si="75"/>
        <v>0</v>
      </c>
      <c r="U104" s="159"/>
      <c r="V104" s="159"/>
      <c r="W104" s="134"/>
      <c r="X104" s="156">
        <f t="shared" si="76"/>
        <v>53</v>
      </c>
      <c r="Y104" s="140">
        <v>0</v>
      </c>
      <c r="Z104" s="88">
        <v>0</v>
      </c>
      <c r="AA104" s="37">
        <f t="shared" si="77"/>
        <v>0</v>
      </c>
      <c r="AB104" s="92">
        <v>0</v>
      </c>
      <c r="AC104" s="93">
        <f t="shared" si="78"/>
        <v>0</v>
      </c>
      <c r="AD104" s="93">
        <f t="shared" si="79"/>
        <v>0</v>
      </c>
      <c r="AE104" s="93">
        <f t="shared" si="80"/>
        <v>0</v>
      </c>
      <c r="AF104" s="93">
        <f t="shared" si="81"/>
        <v>0</v>
      </c>
      <c r="AG104" s="93">
        <f t="shared" si="82"/>
        <v>0</v>
      </c>
      <c r="AH104" s="93">
        <f t="shared" si="83"/>
        <v>0</v>
      </c>
      <c r="AI104" s="93">
        <f t="shared" si="84"/>
        <v>0</v>
      </c>
      <c r="AJ104" s="93">
        <f t="shared" si="85"/>
        <v>0</v>
      </c>
      <c r="AK104" s="93">
        <f t="shared" si="86"/>
        <v>0</v>
      </c>
      <c r="AL104" s="92">
        <f t="shared" si="87"/>
        <v>0</v>
      </c>
      <c r="AM104" s="92">
        <v>0</v>
      </c>
      <c r="AN104" s="93">
        <f t="shared" si="88"/>
        <v>0</v>
      </c>
      <c r="AO104" s="93">
        <f t="shared" si="89"/>
        <v>0</v>
      </c>
      <c r="AP104" s="93">
        <f t="shared" si="90"/>
        <v>0</v>
      </c>
      <c r="AQ104" s="93">
        <f t="shared" si="91"/>
        <v>0</v>
      </c>
      <c r="AR104" s="93">
        <f t="shared" si="92"/>
        <v>0</v>
      </c>
      <c r="AS104" s="93">
        <f t="shared" si="93"/>
        <v>0</v>
      </c>
      <c r="AT104" s="93">
        <f t="shared" si="94"/>
        <v>0</v>
      </c>
      <c r="AU104" s="93">
        <f t="shared" si="95"/>
        <v>0</v>
      </c>
      <c r="AV104" s="93">
        <f t="shared" si="96"/>
        <v>0</v>
      </c>
      <c r="AW104" s="173">
        <f t="shared" si="97"/>
        <v>0</v>
      </c>
      <c r="AX104" s="168"/>
      <c r="AY104" s="140">
        <v>0</v>
      </c>
      <c r="AZ104" s="88">
        <v>0</v>
      </c>
      <c r="BA104" s="37">
        <f t="shared" si="98"/>
        <v>0</v>
      </c>
      <c r="BB104" s="92">
        <v>0</v>
      </c>
      <c r="BC104" s="93">
        <f t="shared" si="99"/>
        <v>0</v>
      </c>
      <c r="BD104" s="93">
        <f t="shared" si="100"/>
        <v>0</v>
      </c>
      <c r="BE104" s="93">
        <f t="shared" si="101"/>
        <v>0</v>
      </c>
      <c r="BF104" s="93">
        <f t="shared" si="102"/>
        <v>0</v>
      </c>
      <c r="BG104" s="93">
        <f t="shared" si="103"/>
        <v>0</v>
      </c>
      <c r="BH104" s="93">
        <f t="shared" si="104"/>
        <v>0</v>
      </c>
      <c r="BI104" s="93">
        <f t="shared" si="105"/>
        <v>0</v>
      </c>
      <c r="BJ104" s="93">
        <f t="shared" si="106"/>
        <v>0</v>
      </c>
      <c r="BK104" s="93">
        <f t="shared" si="107"/>
        <v>0</v>
      </c>
      <c r="BL104" s="92">
        <v>0</v>
      </c>
      <c r="BM104" s="93">
        <f t="shared" si="108"/>
        <v>0</v>
      </c>
      <c r="BN104" s="93">
        <f t="shared" si="109"/>
        <v>0</v>
      </c>
      <c r="BO104" s="93">
        <f t="shared" si="110"/>
        <v>0</v>
      </c>
      <c r="BP104" s="93">
        <f t="shared" si="111"/>
        <v>0</v>
      </c>
      <c r="BQ104" s="93">
        <f t="shared" si="112"/>
        <v>0</v>
      </c>
      <c r="BR104" s="93">
        <f t="shared" si="113"/>
        <v>0</v>
      </c>
      <c r="BS104" s="93">
        <f t="shared" si="114"/>
        <v>0</v>
      </c>
      <c r="BT104" s="93">
        <f t="shared" si="115"/>
        <v>0</v>
      </c>
      <c r="BU104" s="174">
        <f t="shared" si="116"/>
        <v>0</v>
      </c>
      <c r="BW104" s="92">
        <v>0</v>
      </c>
      <c r="BX104" s="93">
        <v>0</v>
      </c>
      <c r="BY104" s="93">
        <v>0</v>
      </c>
      <c r="BZ104" s="93">
        <v>0</v>
      </c>
      <c r="CA104" s="93">
        <v>0</v>
      </c>
      <c r="CB104" s="93">
        <v>0</v>
      </c>
      <c r="CC104" s="92">
        <v>0</v>
      </c>
      <c r="CD104" s="93">
        <v>0</v>
      </c>
      <c r="CE104" s="93">
        <v>0</v>
      </c>
      <c r="CF104" s="93">
        <v>0</v>
      </c>
      <c r="CG104" s="93">
        <v>0</v>
      </c>
      <c r="CH104" s="93">
        <v>0</v>
      </c>
    </row>
    <row r="105" spans="1:86">
      <c r="A105" s="140">
        <v>54</v>
      </c>
      <c r="B105" s="89">
        <v>0</v>
      </c>
      <c r="C105" s="89">
        <v>0</v>
      </c>
      <c r="D105" s="89">
        <v>0</v>
      </c>
      <c r="E105" s="36">
        <v>4</v>
      </c>
      <c r="F105" s="36" t="s">
        <v>35</v>
      </c>
      <c r="G105" s="36" t="s">
        <v>36</v>
      </c>
      <c r="H105" s="36">
        <f t="shared" si="69"/>
        <v>0</v>
      </c>
      <c r="I105" s="87">
        <f t="shared" si="70"/>
        <v>0</v>
      </c>
      <c r="J105" s="88">
        <v>0</v>
      </c>
      <c r="K105" s="36">
        <f t="shared" si="71"/>
        <v>0</v>
      </c>
      <c r="L105" s="89">
        <v>0</v>
      </c>
      <c r="M105" s="36">
        <f t="shared" si="72"/>
        <v>0</v>
      </c>
      <c r="N105" s="37">
        <f t="shared" si="73"/>
        <v>0</v>
      </c>
      <c r="O105" s="89">
        <v>0</v>
      </c>
      <c r="P105" s="90">
        <f t="shared" si="74"/>
        <v>0</v>
      </c>
      <c r="Q105" s="182" t="s">
        <v>437</v>
      </c>
      <c r="R105" s="157" t="s">
        <v>424</v>
      </c>
      <c r="S105" s="88">
        <v>0</v>
      </c>
      <c r="T105" s="91">
        <f t="shared" si="75"/>
        <v>0</v>
      </c>
      <c r="U105" s="159"/>
      <c r="V105" s="159"/>
      <c r="W105" s="134"/>
      <c r="X105" s="156">
        <f t="shared" si="76"/>
        <v>54</v>
      </c>
      <c r="Y105" s="140">
        <v>0</v>
      </c>
      <c r="Z105" s="88">
        <v>0</v>
      </c>
      <c r="AA105" s="37">
        <f t="shared" si="77"/>
        <v>0</v>
      </c>
      <c r="AB105" s="92">
        <v>0</v>
      </c>
      <c r="AC105" s="93">
        <f t="shared" si="78"/>
        <v>0</v>
      </c>
      <c r="AD105" s="93">
        <f t="shared" si="79"/>
        <v>0</v>
      </c>
      <c r="AE105" s="93">
        <f t="shared" si="80"/>
        <v>0</v>
      </c>
      <c r="AF105" s="93">
        <f t="shared" si="81"/>
        <v>0</v>
      </c>
      <c r="AG105" s="93">
        <f t="shared" si="82"/>
        <v>0</v>
      </c>
      <c r="AH105" s="93">
        <f t="shared" si="83"/>
        <v>0</v>
      </c>
      <c r="AI105" s="93">
        <f t="shared" si="84"/>
        <v>0</v>
      </c>
      <c r="AJ105" s="93">
        <f t="shared" si="85"/>
        <v>0</v>
      </c>
      <c r="AK105" s="93">
        <f t="shared" si="86"/>
        <v>0</v>
      </c>
      <c r="AL105" s="92">
        <f t="shared" si="87"/>
        <v>0</v>
      </c>
      <c r="AM105" s="92">
        <v>0</v>
      </c>
      <c r="AN105" s="93">
        <f t="shared" si="88"/>
        <v>0</v>
      </c>
      <c r="AO105" s="93">
        <f t="shared" si="89"/>
        <v>0</v>
      </c>
      <c r="AP105" s="93">
        <f t="shared" si="90"/>
        <v>0</v>
      </c>
      <c r="AQ105" s="93">
        <f t="shared" si="91"/>
        <v>0</v>
      </c>
      <c r="AR105" s="93">
        <f t="shared" si="92"/>
        <v>0</v>
      </c>
      <c r="AS105" s="93">
        <f t="shared" si="93"/>
        <v>0</v>
      </c>
      <c r="AT105" s="93">
        <f t="shared" si="94"/>
        <v>0</v>
      </c>
      <c r="AU105" s="93">
        <f t="shared" si="95"/>
        <v>0</v>
      </c>
      <c r="AV105" s="93">
        <f t="shared" si="96"/>
        <v>0</v>
      </c>
      <c r="AW105" s="173">
        <f t="shared" si="97"/>
        <v>0</v>
      </c>
      <c r="AX105" s="168"/>
      <c r="AY105" s="140">
        <v>0</v>
      </c>
      <c r="AZ105" s="88">
        <v>0</v>
      </c>
      <c r="BA105" s="37">
        <f t="shared" si="98"/>
        <v>0</v>
      </c>
      <c r="BB105" s="92">
        <v>0</v>
      </c>
      <c r="BC105" s="93">
        <f t="shared" si="99"/>
        <v>0</v>
      </c>
      <c r="BD105" s="93">
        <f t="shared" si="100"/>
        <v>0</v>
      </c>
      <c r="BE105" s="93">
        <f t="shared" si="101"/>
        <v>0</v>
      </c>
      <c r="BF105" s="93">
        <f t="shared" si="102"/>
        <v>0</v>
      </c>
      <c r="BG105" s="93">
        <f t="shared" si="103"/>
        <v>0</v>
      </c>
      <c r="BH105" s="93">
        <f t="shared" si="104"/>
        <v>0</v>
      </c>
      <c r="BI105" s="93">
        <f t="shared" si="105"/>
        <v>0</v>
      </c>
      <c r="BJ105" s="93">
        <f t="shared" si="106"/>
        <v>0</v>
      </c>
      <c r="BK105" s="93">
        <f t="shared" si="107"/>
        <v>0</v>
      </c>
      <c r="BL105" s="92">
        <v>0</v>
      </c>
      <c r="BM105" s="93">
        <f t="shared" si="108"/>
        <v>0</v>
      </c>
      <c r="BN105" s="93">
        <f t="shared" si="109"/>
        <v>0</v>
      </c>
      <c r="BO105" s="93">
        <f t="shared" si="110"/>
        <v>0</v>
      </c>
      <c r="BP105" s="93">
        <f t="shared" si="111"/>
        <v>0</v>
      </c>
      <c r="BQ105" s="93">
        <f t="shared" si="112"/>
        <v>0</v>
      </c>
      <c r="BR105" s="93">
        <f t="shared" si="113"/>
        <v>0</v>
      </c>
      <c r="BS105" s="93">
        <f t="shared" si="114"/>
        <v>0</v>
      </c>
      <c r="BT105" s="93">
        <f t="shared" si="115"/>
        <v>0</v>
      </c>
      <c r="BU105" s="174">
        <f t="shared" si="116"/>
        <v>0</v>
      </c>
      <c r="BW105" s="92">
        <v>0</v>
      </c>
      <c r="BX105" s="93">
        <v>0</v>
      </c>
      <c r="BY105" s="93">
        <v>0</v>
      </c>
      <c r="BZ105" s="93">
        <v>0</v>
      </c>
      <c r="CA105" s="93">
        <v>0</v>
      </c>
      <c r="CB105" s="93">
        <v>0</v>
      </c>
      <c r="CC105" s="92">
        <v>0</v>
      </c>
      <c r="CD105" s="93">
        <v>0</v>
      </c>
      <c r="CE105" s="93">
        <v>0</v>
      </c>
      <c r="CF105" s="93">
        <v>0</v>
      </c>
      <c r="CG105" s="93">
        <v>0</v>
      </c>
      <c r="CH105" s="93">
        <v>0</v>
      </c>
    </row>
    <row r="106" spans="1:86">
      <c r="A106" s="140">
        <v>55</v>
      </c>
      <c r="B106" s="89">
        <v>0</v>
      </c>
      <c r="C106" s="89">
        <v>0</v>
      </c>
      <c r="D106" s="89">
        <v>0</v>
      </c>
      <c r="E106" s="36">
        <v>4</v>
      </c>
      <c r="F106" s="36" t="s">
        <v>35</v>
      </c>
      <c r="G106" s="36" t="s">
        <v>36</v>
      </c>
      <c r="H106" s="36">
        <f t="shared" si="69"/>
        <v>0</v>
      </c>
      <c r="I106" s="87">
        <f t="shared" si="70"/>
        <v>0</v>
      </c>
      <c r="J106" s="88">
        <v>0</v>
      </c>
      <c r="K106" s="36">
        <f t="shared" si="71"/>
        <v>0</v>
      </c>
      <c r="L106" s="89">
        <v>0</v>
      </c>
      <c r="M106" s="36">
        <f t="shared" si="72"/>
        <v>0</v>
      </c>
      <c r="N106" s="37">
        <f t="shared" si="73"/>
        <v>0</v>
      </c>
      <c r="O106" s="89">
        <v>0</v>
      </c>
      <c r="P106" s="90">
        <f t="shared" si="74"/>
        <v>0</v>
      </c>
      <c r="Q106" s="182" t="s">
        <v>437</v>
      </c>
      <c r="R106" s="157" t="s">
        <v>424</v>
      </c>
      <c r="S106" s="88">
        <v>0</v>
      </c>
      <c r="T106" s="91">
        <f t="shared" si="75"/>
        <v>0</v>
      </c>
      <c r="U106" s="159"/>
      <c r="V106" s="159"/>
      <c r="W106" s="134"/>
      <c r="X106" s="156">
        <f t="shared" si="76"/>
        <v>55</v>
      </c>
      <c r="Y106" s="140">
        <v>0</v>
      </c>
      <c r="Z106" s="88">
        <v>0</v>
      </c>
      <c r="AA106" s="37">
        <f t="shared" si="77"/>
        <v>0</v>
      </c>
      <c r="AB106" s="92">
        <v>0</v>
      </c>
      <c r="AC106" s="93">
        <f t="shared" si="78"/>
        <v>0</v>
      </c>
      <c r="AD106" s="93">
        <f t="shared" si="79"/>
        <v>0</v>
      </c>
      <c r="AE106" s="93">
        <f t="shared" si="80"/>
        <v>0</v>
      </c>
      <c r="AF106" s="93">
        <f t="shared" si="81"/>
        <v>0</v>
      </c>
      <c r="AG106" s="93">
        <f t="shared" si="82"/>
        <v>0</v>
      </c>
      <c r="AH106" s="93">
        <f t="shared" si="83"/>
        <v>0</v>
      </c>
      <c r="AI106" s="93">
        <f t="shared" si="84"/>
        <v>0</v>
      </c>
      <c r="AJ106" s="93">
        <f t="shared" si="85"/>
        <v>0</v>
      </c>
      <c r="AK106" s="93">
        <f t="shared" si="86"/>
        <v>0</v>
      </c>
      <c r="AL106" s="92">
        <f t="shared" si="87"/>
        <v>0</v>
      </c>
      <c r="AM106" s="92">
        <v>0</v>
      </c>
      <c r="AN106" s="93">
        <f t="shared" si="88"/>
        <v>0</v>
      </c>
      <c r="AO106" s="93">
        <f t="shared" si="89"/>
        <v>0</v>
      </c>
      <c r="AP106" s="93">
        <f t="shared" si="90"/>
        <v>0</v>
      </c>
      <c r="AQ106" s="93">
        <f t="shared" si="91"/>
        <v>0</v>
      </c>
      <c r="AR106" s="93">
        <f t="shared" si="92"/>
        <v>0</v>
      </c>
      <c r="AS106" s="93">
        <f t="shared" si="93"/>
        <v>0</v>
      </c>
      <c r="AT106" s="93">
        <f t="shared" si="94"/>
        <v>0</v>
      </c>
      <c r="AU106" s="93">
        <f t="shared" si="95"/>
        <v>0</v>
      </c>
      <c r="AV106" s="93">
        <f t="shared" si="96"/>
        <v>0</v>
      </c>
      <c r="AW106" s="173">
        <f t="shared" si="97"/>
        <v>0</v>
      </c>
      <c r="AX106" s="168"/>
      <c r="AY106" s="140">
        <v>0</v>
      </c>
      <c r="AZ106" s="88">
        <v>0</v>
      </c>
      <c r="BA106" s="37">
        <f t="shared" si="98"/>
        <v>0</v>
      </c>
      <c r="BB106" s="92">
        <v>0</v>
      </c>
      <c r="BC106" s="93">
        <f t="shared" si="99"/>
        <v>0</v>
      </c>
      <c r="BD106" s="93">
        <f t="shared" si="100"/>
        <v>0</v>
      </c>
      <c r="BE106" s="93">
        <f t="shared" si="101"/>
        <v>0</v>
      </c>
      <c r="BF106" s="93">
        <f t="shared" si="102"/>
        <v>0</v>
      </c>
      <c r="BG106" s="93">
        <f t="shared" si="103"/>
        <v>0</v>
      </c>
      <c r="BH106" s="93">
        <f t="shared" si="104"/>
        <v>0</v>
      </c>
      <c r="BI106" s="93">
        <f t="shared" si="105"/>
        <v>0</v>
      </c>
      <c r="BJ106" s="93">
        <f t="shared" si="106"/>
        <v>0</v>
      </c>
      <c r="BK106" s="93">
        <f t="shared" si="107"/>
        <v>0</v>
      </c>
      <c r="BL106" s="92">
        <v>0</v>
      </c>
      <c r="BM106" s="93">
        <f t="shared" si="108"/>
        <v>0</v>
      </c>
      <c r="BN106" s="93">
        <f t="shared" si="109"/>
        <v>0</v>
      </c>
      <c r="BO106" s="93">
        <f t="shared" si="110"/>
        <v>0</v>
      </c>
      <c r="BP106" s="93">
        <f t="shared" si="111"/>
        <v>0</v>
      </c>
      <c r="BQ106" s="93">
        <f t="shared" si="112"/>
        <v>0</v>
      </c>
      <c r="BR106" s="93">
        <f t="shared" si="113"/>
        <v>0</v>
      </c>
      <c r="BS106" s="93">
        <f t="shared" si="114"/>
        <v>0</v>
      </c>
      <c r="BT106" s="93">
        <f t="shared" si="115"/>
        <v>0</v>
      </c>
      <c r="BU106" s="174">
        <f t="shared" si="116"/>
        <v>0</v>
      </c>
      <c r="BW106" s="92">
        <v>0</v>
      </c>
      <c r="BX106" s="93">
        <v>0</v>
      </c>
      <c r="BY106" s="93">
        <v>0</v>
      </c>
      <c r="BZ106" s="93">
        <v>0</v>
      </c>
      <c r="CA106" s="93">
        <v>0</v>
      </c>
      <c r="CB106" s="93">
        <v>0</v>
      </c>
      <c r="CC106" s="92">
        <v>0</v>
      </c>
      <c r="CD106" s="93">
        <v>0</v>
      </c>
      <c r="CE106" s="93">
        <v>0</v>
      </c>
      <c r="CF106" s="93">
        <v>0</v>
      </c>
      <c r="CG106" s="93">
        <v>0</v>
      </c>
      <c r="CH106" s="93">
        <v>0</v>
      </c>
    </row>
    <row r="107" spans="1:86">
      <c r="A107" s="140">
        <v>56</v>
      </c>
      <c r="B107" s="89">
        <v>0</v>
      </c>
      <c r="C107" s="89">
        <v>0</v>
      </c>
      <c r="D107" s="89">
        <v>0</v>
      </c>
      <c r="E107" s="36">
        <v>4</v>
      </c>
      <c r="F107" s="36" t="s">
        <v>35</v>
      </c>
      <c r="G107" s="36" t="s">
        <v>36</v>
      </c>
      <c r="H107" s="36">
        <f t="shared" si="69"/>
        <v>0</v>
      </c>
      <c r="I107" s="87">
        <f t="shared" si="70"/>
        <v>0</v>
      </c>
      <c r="J107" s="88">
        <v>0</v>
      </c>
      <c r="K107" s="36">
        <f t="shared" si="71"/>
        <v>0</v>
      </c>
      <c r="L107" s="89">
        <v>0</v>
      </c>
      <c r="M107" s="36">
        <f t="shared" si="72"/>
        <v>0</v>
      </c>
      <c r="N107" s="37">
        <f t="shared" si="73"/>
        <v>0</v>
      </c>
      <c r="O107" s="89">
        <v>0</v>
      </c>
      <c r="P107" s="90">
        <f t="shared" si="74"/>
        <v>0</v>
      </c>
      <c r="Q107" s="182" t="s">
        <v>437</v>
      </c>
      <c r="R107" s="157" t="s">
        <v>424</v>
      </c>
      <c r="S107" s="88">
        <v>0</v>
      </c>
      <c r="T107" s="91">
        <f t="shared" si="75"/>
        <v>0</v>
      </c>
      <c r="U107" s="159"/>
      <c r="V107" s="159"/>
      <c r="W107" s="134"/>
      <c r="X107" s="156">
        <f t="shared" si="76"/>
        <v>56</v>
      </c>
      <c r="Y107" s="140">
        <v>0</v>
      </c>
      <c r="Z107" s="88">
        <v>0</v>
      </c>
      <c r="AA107" s="37">
        <f t="shared" si="77"/>
        <v>0</v>
      </c>
      <c r="AB107" s="92">
        <v>0</v>
      </c>
      <c r="AC107" s="93">
        <f t="shared" si="78"/>
        <v>0</v>
      </c>
      <c r="AD107" s="93">
        <f t="shared" si="79"/>
        <v>0</v>
      </c>
      <c r="AE107" s="93">
        <f t="shared" si="80"/>
        <v>0</v>
      </c>
      <c r="AF107" s="93">
        <f t="shared" si="81"/>
        <v>0</v>
      </c>
      <c r="AG107" s="93">
        <f t="shared" si="82"/>
        <v>0</v>
      </c>
      <c r="AH107" s="93">
        <f t="shared" si="83"/>
        <v>0</v>
      </c>
      <c r="AI107" s="93">
        <f t="shared" si="84"/>
        <v>0</v>
      </c>
      <c r="AJ107" s="93">
        <f t="shared" si="85"/>
        <v>0</v>
      </c>
      <c r="AK107" s="93">
        <f t="shared" si="86"/>
        <v>0</v>
      </c>
      <c r="AL107" s="92">
        <f t="shared" si="87"/>
        <v>0</v>
      </c>
      <c r="AM107" s="92">
        <v>0</v>
      </c>
      <c r="AN107" s="93">
        <f t="shared" si="88"/>
        <v>0</v>
      </c>
      <c r="AO107" s="93">
        <f t="shared" si="89"/>
        <v>0</v>
      </c>
      <c r="AP107" s="93">
        <f t="shared" si="90"/>
        <v>0</v>
      </c>
      <c r="AQ107" s="93">
        <f t="shared" si="91"/>
        <v>0</v>
      </c>
      <c r="AR107" s="93">
        <f t="shared" si="92"/>
        <v>0</v>
      </c>
      <c r="AS107" s="93">
        <f t="shared" si="93"/>
        <v>0</v>
      </c>
      <c r="AT107" s="93">
        <f t="shared" si="94"/>
        <v>0</v>
      </c>
      <c r="AU107" s="93">
        <f t="shared" si="95"/>
        <v>0</v>
      </c>
      <c r="AV107" s="93">
        <f t="shared" si="96"/>
        <v>0</v>
      </c>
      <c r="AW107" s="173">
        <f t="shared" si="97"/>
        <v>0</v>
      </c>
      <c r="AX107" s="168"/>
      <c r="AY107" s="140">
        <v>0</v>
      </c>
      <c r="AZ107" s="88">
        <v>0</v>
      </c>
      <c r="BA107" s="37">
        <f t="shared" si="98"/>
        <v>0</v>
      </c>
      <c r="BB107" s="92">
        <v>0</v>
      </c>
      <c r="BC107" s="93">
        <f t="shared" si="99"/>
        <v>0</v>
      </c>
      <c r="BD107" s="93">
        <f t="shared" si="100"/>
        <v>0</v>
      </c>
      <c r="BE107" s="93">
        <f t="shared" si="101"/>
        <v>0</v>
      </c>
      <c r="BF107" s="93">
        <f t="shared" si="102"/>
        <v>0</v>
      </c>
      <c r="BG107" s="93">
        <f t="shared" si="103"/>
        <v>0</v>
      </c>
      <c r="BH107" s="93">
        <f t="shared" si="104"/>
        <v>0</v>
      </c>
      <c r="BI107" s="93">
        <f t="shared" si="105"/>
        <v>0</v>
      </c>
      <c r="BJ107" s="93">
        <f t="shared" si="106"/>
        <v>0</v>
      </c>
      <c r="BK107" s="93">
        <f t="shared" si="107"/>
        <v>0</v>
      </c>
      <c r="BL107" s="92">
        <v>0</v>
      </c>
      <c r="BM107" s="93">
        <f t="shared" si="108"/>
        <v>0</v>
      </c>
      <c r="BN107" s="93">
        <f t="shared" si="109"/>
        <v>0</v>
      </c>
      <c r="BO107" s="93">
        <f t="shared" si="110"/>
        <v>0</v>
      </c>
      <c r="BP107" s="93">
        <f t="shared" si="111"/>
        <v>0</v>
      </c>
      <c r="BQ107" s="93">
        <f t="shared" si="112"/>
        <v>0</v>
      </c>
      <c r="BR107" s="93">
        <f t="shared" si="113"/>
        <v>0</v>
      </c>
      <c r="BS107" s="93">
        <f t="shared" si="114"/>
        <v>0</v>
      </c>
      <c r="BT107" s="93">
        <f t="shared" si="115"/>
        <v>0</v>
      </c>
      <c r="BU107" s="174">
        <f t="shared" si="116"/>
        <v>0</v>
      </c>
      <c r="BW107" s="92">
        <v>0</v>
      </c>
      <c r="BX107" s="93">
        <v>0</v>
      </c>
      <c r="BY107" s="93">
        <v>0</v>
      </c>
      <c r="BZ107" s="93">
        <v>0</v>
      </c>
      <c r="CA107" s="93">
        <v>0</v>
      </c>
      <c r="CB107" s="93">
        <v>0</v>
      </c>
      <c r="CC107" s="92">
        <v>0</v>
      </c>
      <c r="CD107" s="93">
        <v>0</v>
      </c>
      <c r="CE107" s="93">
        <v>0</v>
      </c>
      <c r="CF107" s="93">
        <v>0</v>
      </c>
      <c r="CG107" s="93">
        <v>0</v>
      </c>
      <c r="CH107" s="93">
        <v>0</v>
      </c>
    </row>
    <row r="108" spans="1:86">
      <c r="A108" s="140">
        <v>57</v>
      </c>
      <c r="B108" s="89">
        <v>0</v>
      </c>
      <c r="C108" s="89">
        <v>0</v>
      </c>
      <c r="D108" s="89">
        <v>0</v>
      </c>
      <c r="E108" s="36">
        <v>4</v>
      </c>
      <c r="F108" s="36" t="s">
        <v>35</v>
      </c>
      <c r="G108" s="36" t="s">
        <v>36</v>
      </c>
      <c r="H108" s="36">
        <f t="shared" si="69"/>
        <v>0</v>
      </c>
      <c r="I108" s="87">
        <f t="shared" si="70"/>
        <v>0</v>
      </c>
      <c r="J108" s="88">
        <v>0</v>
      </c>
      <c r="K108" s="36">
        <f t="shared" si="71"/>
        <v>0</v>
      </c>
      <c r="L108" s="89">
        <v>0</v>
      </c>
      <c r="M108" s="36">
        <f t="shared" si="72"/>
        <v>0</v>
      </c>
      <c r="N108" s="37">
        <f t="shared" si="73"/>
        <v>0</v>
      </c>
      <c r="O108" s="89">
        <v>0</v>
      </c>
      <c r="P108" s="90">
        <f t="shared" si="74"/>
        <v>0</v>
      </c>
      <c r="Q108" s="182" t="s">
        <v>437</v>
      </c>
      <c r="R108" s="157" t="s">
        <v>424</v>
      </c>
      <c r="S108" s="88">
        <v>0</v>
      </c>
      <c r="T108" s="91">
        <f t="shared" si="75"/>
        <v>0</v>
      </c>
      <c r="U108" s="159"/>
      <c r="V108" s="159"/>
      <c r="W108" s="134"/>
      <c r="X108" s="156">
        <f t="shared" si="76"/>
        <v>57</v>
      </c>
      <c r="Y108" s="140">
        <v>0</v>
      </c>
      <c r="Z108" s="88">
        <v>0</v>
      </c>
      <c r="AA108" s="37">
        <f t="shared" si="77"/>
        <v>0</v>
      </c>
      <c r="AB108" s="92">
        <v>0</v>
      </c>
      <c r="AC108" s="93">
        <f t="shared" si="78"/>
        <v>0</v>
      </c>
      <c r="AD108" s="93">
        <f t="shared" si="79"/>
        <v>0</v>
      </c>
      <c r="AE108" s="93">
        <f t="shared" si="80"/>
        <v>0</v>
      </c>
      <c r="AF108" s="93">
        <f t="shared" si="81"/>
        <v>0</v>
      </c>
      <c r="AG108" s="93">
        <f t="shared" si="82"/>
        <v>0</v>
      </c>
      <c r="AH108" s="93">
        <f t="shared" si="83"/>
        <v>0</v>
      </c>
      <c r="AI108" s="93">
        <f t="shared" si="84"/>
        <v>0</v>
      </c>
      <c r="AJ108" s="93">
        <f t="shared" si="85"/>
        <v>0</v>
      </c>
      <c r="AK108" s="93">
        <f t="shared" si="86"/>
        <v>0</v>
      </c>
      <c r="AL108" s="92">
        <f t="shared" si="87"/>
        <v>0</v>
      </c>
      <c r="AM108" s="92">
        <v>0</v>
      </c>
      <c r="AN108" s="93">
        <f t="shared" si="88"/>
        <v>0</v>
      </c>
      <c r="AO108" s="93">
        <f t="shared" si="89"/>
        <v>0</v>
      </c>
      <c r="AP108" s="93">
        <f t="shared" si="90"/>
        <v>0</v>
      </c>
      <c r="AQ108" s="93">
        <f t="shared" si="91"/>
        <v>0</v>
      </c>
      <c r="AR108" s="93">
        <f t="shared" si="92"/>
        <v>0</v>
      </c>
      <c r="AS108" s="93">
        <f t="shared" si="93"/>
        <v>0</v>
      </c>
      <c r="AT108" s="93">
        <f t="shared" si="94"/>
        <v>0</v>
      </c>
      <c r="AU108" s="93">
        <f t="shared" si="95"/>
        <v>0</v>
      </c>
      <c r="AV108" s="93">
        <f t="shared" si="96"/>
        <v>0</v>
      </c>
      <c r="AW108" s="173">
        <f t="shared" si="97"/>
        <v>0</v>
      </c>
      <c r="AX108" s="168"/>
      <c r="AY108" s="140">
        <v>0</v>
      </c>
      <c r="AZ108" s="88">
        <v>0</v>
      </c>
      <c r="BA108" s="37">
        <f t="shared" si="98"/>
        <v>0</v>
      </c>
      <c r="BB108" s="92">
        <v>0</v>
      </c>
      <c r="BC108" s="93">
        <f t="shared" si="99"/>
        <v>0</v>
      </c>
      <c r="BD108" s="93">
        <f t="shared" si="100"/>
        <v>0</v>
      </c>
      <c r="BE108" s="93">
        <f t="shared" si="101"/>
        <v>0</v>
      </c>
      <c r="BF108" s="93">
        <f t="shared" si="102"/>
        <v>0</v>
      </c>
      <c r="BG108" s="93">
        <f t="shared" si="103"/>
        <v>0</v>
      </c>
      <c r="BH108" s="93">
        <f t="shared" si="104"/>
        <v>0</v>
      </c>
      <c r="BI108" s="93">
        <f t="shared" si="105"/>
        <v>0</v>
      </c>
      <c r="BJ108" s="93">
        <f t="shared" si="106"/>
        <v>0</v>
      </c>
      <c r="BK108" s="93">
        <f t="shared" si="107"/>
        <v>0</v>
      </c>
      <c r="BL108" s="92">
        <v>0</v>
      </c>
      <c r="BM108" s="93">
        <f t="shared" si="108"/>
        <v>0</v>
      </c>
      <c r="BN108" s="93">
        <f t="shared" si="109"/>
        <v>0</v>
      </c>
      <c r="BO108" s="93">
        <f t="shared" si="110"/>
        <v>0</v>
      </c>
      <c r="BP108" s="93">
        <f t="shared" si="111"/>
        <v>0</v>
      </c>
      <c r="BQ108" s="93">
        <f t="shared" si="112"/>
        <v>0</v>
      </c>
      <c r="BR108" s="93">
        <f t="shared" si="113"/>
        <v>0</v>
      </c>
      <c r="BS108" s="93">
        <f t="shared" si="114"/>
        <v>0</v>
      </c>
      <c r="BT108" s="93">
        <f t="shared" si="115"/>
        <v>0</v>
      </c>
      <c r="BU108" s="174">
        <f t="shared" si="116"/>
        <v>0</v>
      </c>
      <c r="BW108" s="92">
        <v>0</v>
      </c>
      <c r="BX108" s="93">
        <v>0</v>
      </c>
      <c r="BY108" s="93">
        <v>0</v>
      </c>
      <c r="BZ108" s="93">
        <v>0</v>
      </c>
      <c r="CA108" s="93">
        <v>0</v>
      </c>
      <c r="CB108" s="93">
        <v>0</v>
      </c>
      <c r="CC108" s="92">
        <v>0</v>
      </c>
      <c r="CD108" s="93">
        <v>0</v>
      </c>
      <c r="CE108" s="93">
        <v>0</v>
      </c>
      <c r="CF108" s="93">
        <v>0</v>
      </c>
      <c r="CG108" s="93">
        <v>0</v>
      </c>
      <c r="CH108" s="93">
        <v>0</v>
      </c>
    </row>
    <row r="109" spans="1:86">
      <c r="A109" s="140">
        <v>58</v>
      </c>
      <c r="B109" s="89">
        <v>0</v>
      </c>
      <c r="C109" s="89">
        <v>0</v>
      </c>
      <c r="D109" s="89">
        <v>0</v>
      </c>
      <c r="E109" s="36">
        <v>4</v>
      </c>
      <c r="F109" s="36" t="s">
        <v>35</v>
      </c>
      <c r="G109" s="36" t="s">
        <v>36</v>
      </c>
      <c r="H109" s="36">
        <f t="shared" si="69"/>
        <v>0</v>
      </c>
      <c r="I109" s="87">
        <f t="shared" si="70"/>
        <v>0</v>
      </c>
      <c r="J109" s="88">
        <v>0</v>
      </c>
      <c r="K109" s="36">
        <f t="shared" si="71"/>
        <v>0</v>
      </c>
      <c r="L109" s="89">
        <v>0</v>
      </c>
      <c r="M109" s="36">
        <f t="shared" si="72"/>
        <v>0</v>
      </c>
      <c r="N109" s="37">
        <f t="shared" si="73"/>
        <v>0</v>
      </c>
      <c r="O109" s="89">
        <v>0</v>
      </c>
      <c r="P109" s="90">
        <f t="shared" si="74"/>
        <v>0</v>
      </c>
      <c r="Q109" s="182" t="s">
        <v>437</v>
      </c>
      <c r="R109" s="157" t="s">
        <v>424</v>
      </c>
      <c r="S109" s="88">
        <v>0</v>
      </c>
      <c r="T109" s="91">
        <f t="shared" si="75"/>
        <v>0</v>
      </c>
      <c r="U109" s="159"/>
      <c r="V109" s="159"/>
      <c r="W109" s="134"/>
      <c r="X109" s="156">
        <f t="shared" si="76"/>
        <v>58</v>
      </c>
      <c r="Y109" s="140">
        <v>0</v>
      </c>
      <c r="Z109" s="88">
        <v>0</v>
      </c>
      <c r="AA109" s="37">
        <f t="shared" si="77"/>
        <v>0</v>
      </c>
      <c r="AB109" s="92">
        <v>0</v>
      </c>
      <c r="AC109" s="93">
        <f t="shared" si="78"/>
        <v>0</v>
      </c>
      <c r="AD109" s="93">
        <f t="shared" si="79"/>
        <v>0</v>
      </c>
      <c r="AE109" s="93">
        <f t="shared" si="80"/>
        <v>0</v>
      </c>
      <c r="AF109" s="93">
        <f t="shared" si="81"/>
        <v>0</v>
      </c>
      <c r="AG109" s="93">
        <f t="shared" si="82"/>
        <v>0</v>
      </c>
      <c r="AH109" s="93">
        <f t="shared" si="83"/>
        <v>0</v>
      </c>
      <c r="AI109" s="93">
        <f t="shared" si="84"/>
        <v>0</v>
      </c>
      <c r="AJ109" s="93">
        <f t="shared" si="85"/>
        <v>0</v>
      </c>
      <c r="AK109" s="93">
        <f t="shared" si="86"/>
        <v>0</v>
      </c>
      <c r="AL109" s="92">
        <f t="shared" si="87"/>
        <v>0</v>
      </c>
      <c r="AM109" s="92">
        <v>0</v>
      </c>
      <c r="AN109" s="93">
        <f t="shared" si="88"/>
        <v>0</v>
      </c>
      <c r="AO109" s="93">
        <f t="shared" si="89"/>
        <v>0</v>
      </c>
      <c r="AP109" s="93">
        <f t="shared" si="90"/>
        <v>0</v>
      </c>
      <c r="AQ109" s="93">
        <f t="shared" si="91"/>
        <v>0</v>
      </c>
      <c r="AR109" s="93">
        <f t="shared" si="92"/>
        <v>0</v>
      </c>
      <c r="AS109" s="93">
        <f t="shared" si="93"/>
        <v>0</v>
      </c>
      <c r="AT109" s="93">
        <f t="shared" si="94"/>
        <v>0</v>
      </c>
      <c r="AU109" s="93">
        <f t="shared" si="95"/>
        <v>0</v>
      </c>
      <c r="AV109" s="93">
        <f t="shared" si="96"/>
        <v>0</v>
      </c>
      <c r="AW109" s="173">
        <f t="shared" si="97"/>
        <v>0</v>
      </c>
      <c r="AX109" s="168"/>
      <c r="AY109" s="140">
        <v>0</v>
      </c>
      <c r="AZ109" s="88">
        <v>0</v>
      </c>
      <c r="BA109" s="37">
        <f t="shared" si="98"/>
        <v>0</v>
      </c>
      <c r="BB109" s="92">
        <v>0</v>
      </c>
      <c r="BC109" s="93">
        <f t="shared" si="99"/>
        <v>0</v>
      </c>
      <c r="BD109" s="93">
        <f t="shared" si="100"/>
        <v>0</v>
      </c>
      <c r="BE109" s="93">
        <f t="shared" si="101"/>
        <v>0</v>
      </c>
      <c r="BF109" s="93">
        <f t="shared" si="102"/>
        <v>0</v>
      </c>
      <c r="BG109" s="93">
        <f t="shared" si="103"/>
        <v>0</v>
      </c>
      <c r="BH109" s="93">
        <f t="shared" si="104"/>
        <v>0</v>
      </c>
      <c r="BI109" s="93">
        <f t="shared" si="105"/>
        <v>0</v>
      </c>
      <c r="BJ109" s="93">
        <f t="shared" si="106"/>
        <v>0</v>
      </c>
      <c r="BK109" s="93">
        <f t="shared" si="107"/>
        <v>0</v>
      </c>
      <c r="BL109" s="92">
        <v>0</v>
      </c>
      <c r="BM109" s="93">
        <f t="shared" si="108"/>
        <v>0</v>
      </c>
      <c r="BN109" s="93">
        <f t="shared" si="109"/>
        <v>0</v>
      </c>
      <c r="BO109" s="93">
        <f t="shared" si="110"/>
        <v>0</v>
      </c>
      <c r="BP109" s="93">
        <f t="shared" si="111"/>
        <v>0</v>
      </c>
      <c r="BQ109" s="93">
        <f t="shared" si="112"/>
        <v>0</v>
      </c>
      <c r="BR109" s="93">
        <f t="shared" si="113"/>
        <v>0</v>
      </c>
      <c r="BS109" s="93">
        <f t="shared" si="114"/>
        <v>0</v>
      </c>
      <c r="BT109" s="93">
        <f t="shared" si="115"/>
        <v>0</v>
      </c>
      <c r="BU109" s="174">
        <f t="shared" si="116"/>
        <v>0</v>
      </c>
      <c r="BW109" s="92">
        <v>0</v>
      </c>
      <c r="BX109" s="93">
        <v>0</v>
      </c>
      <c r="BY109" s="93">
        <v>0</v>
      </c>
      <c r="BZ109" s="93">
        <v>0</v>
      </c>
      <c r="CA109" s="93">
        <v>0</v>
      </c>
      <c r="CB109" s="93">
        <v>0</v>
      </c>
      <c r="CC109" s="92">
        <v>0</v>
      </c>
      <c r="CD109" s="93">
        <v>0</v>
      </c>
      <c r="CE109" s="93">
        <v>0</v>
      </c>
      <c r="CF109" s="93">
        <v>0</v>
      </c>
      <c r="CG109" s="93">
        <v>0</v>
      </c>
      <c r="CH109" s="93">
        <v>0</v>
      </c>
    </row>
    <row r="110" spans="1:86">
      <c r="A110" s="140">
        <v>59</v>
      </c>
      <c r="B110" s="89">
        <v>0</v>
      </c>
      <c r="C110" s="89">
        <v>0</v>
      </c>
      <c r="D110" s="89">
        <v>0</v>
      </c>
      <c r="E110" s="36">
        <v>4</v>
      </c>
      <c r="F110" s="36" t="s">
        <v>35</v>
      </c>
      <c r="G110" s="36" t="s">
        <v>36</v>
      </c>
      <c r="H110" s="36">
        <f t="shared" si="69"/>
        <v>0</v>
      </c>
      <c r="I110" s="87">
        <f t="shared" si="70"/>
        <v>0</v>
      </c>
      <c r="J110" s="88">
        <v>0</v>
      </c>
      <c r="K110" s="36">
        <f t="shared" si="71"/>
        <v>0</v>
      </c>
      <c r="L110" s="89">
        <v>0</v>
      </c>
      <c r="M110" s="36">
        <f t="shared" si="72"/>
        <v>0</v>
      </c>
      <c r="N110" s="37">
        <f t="shared" si="73"/>
        <v>0</v>
      </c>
      <c r="O110" s="89">
        <v>0</v>
      </c>
      <c r="P110" s="90">
        <f t="shared" si="74"/>
        <v>0</v>
      </c>
      <c r="Q110" s="182" t="s">
        <v>437</v>
      </c>
      <c r="R110" s="157" t="s">
        <v>424</v>
      </c>
      <c r="S110" s="88">
        <v>0</v>
      </c>
      <c r="T110" s="91">
        <f t="shared" si="75"/>
        <v>0</v>
      </c>
      <c r="U110" s="159"/>
      <c r="V110" s="159"/>
      <c r="W110" s="134"/>
      <c r="X110" s="156">
        <f t="shared" si="76"/>
        <v>59</v>
      </c>
      <c r="Y110" s="140">
        <v>0</v>
      </c>
      <c r="Z110" s="88">
        <v>0</v>
      </c>
      <c r="AA110" s="37">
        <f t="shared" si="77"/>
        <v>0</v>
      </c>
      <c r="AB110" s="92">
        <v>0</v>
      </c>
      <c r="AC110" s="93">
        <f t="shared" si="78"/>
        <v>0</v>
      </c>
      <c r="AD110" s="93">
        <f t="shared" si="79"/>
        <v>0</v>
      </c>
      <c r="AE110" s="93">
        <f t="shared" si="80"/>
        <v>0</v>
      </c>
      <c r="AF110" s="93">
        <f t="shared" si="81"/>
        <v>0</v>
      </c>
      <c r="AG110" s="93">
        <f t="shared" si="82"/>
        <v>0</v>
      </c>
      <c r="AH110" s="93">
        <f t="shared" si="83"/>
        <v>0</v>
      </c>
      <c r="AI110" s="93">
        <f t="shared" si="84"/>
        <v>0</v>
      </c>
      <c r="AJ110" s="93">
        <f t="shared" si="85"/>
        <v>0</v>
      </c>
      <c r="AK110" s="93">
        <f t="shared" si="86"/>
        <v>0</v>
      </c>
      <c r="AL110" s="92">
        <f t="shared" si="87"/>
        <v>0</v>
      </c>
      <c r="AM110" s="92">
        <v>0</v>
      </c>
      <c r="AN110" s="93">
        <f t="shared" si="88"/>
        <v>0</v>
      </c>
      <c r="AO110" s="93">
        <f t="shared" si="89"/>
        <v>0</v>
      </c>
      <c r="AP110" s="93">
        <f t="shared" si="90"/>
        <v>0</v>
      </c>
      <c r="AQ110" s="93">
        <f t="shared" si="91"/>
        <v>0</v>
      </c>
      <c r="AR110" s="93">
        <f t="shared" si="92"/>
        <v>0</v>
      </c>
      <c r="AS110" s="93">
        <f t="shared" si="93"/>
        <v>0</v>
      </c>
      <c r="AT110" s="93">
        <f t="shared" si="94"/>
        <v>0</v>
      </c>
      <c r="AU110" s="93">
        <f t="shared" si="95"/>
        <v>0</v>
      </c>
      <c r="AV110" s="93">
        <f t="shared" si="96"/>
        <v>0</v>
      </c>
      <c r="AW110" s="173">
        <f t="shared" si="97"/>
        <v>0</v>
      </c>
      <c r="AX110" s="168"/>
      <c r="AY110" s="140">
        <v>0</v>
      </c>
      <c r="AZ110" s="88">
        <v>0</v>
      </c>
      <c r="BA110" s="37">
        <f t="shared" si="98"/>
        <v>0</v>
      </c>
      <c r="BB110" s="92">
        <v>0</v>
      </c>
      <c r="BC110" s="93">
        <f t="shared" si="99"/>
        <v>0</v>
      </c>
      <c r="BD110" s="93">
        <f t="shared" si="100"/>
        <v>0</v>
      </c>
      <c r="BE110" s="93">
        <f t="shared" si="101"/>
        <v>0</v>
      </c>
      <c r="BF110" s="93">
        <f t="shared" si="102"/>
        <v>0</v>
      </c>
      <c r="BG110" s="93">
        <f t="shared" si="103"/>
        <v>0</v>
      </c>
      <c r="BH110" s="93">
        <f t="shared" si="104"/>
        <v>0</v>
      </c>
      <c r="BI110" s="93">
        <f t="shared" si="105"/>
        <v>0</v>
      </c>
      <c r="BJ110" s="93">
        <f t="shared" si="106"/>
        <v>0</v>
      </c>
      <c r="BK110" s="93">
        <f t="shared" si="107"/>
        <v>0</v>
      </c>
      <c r="BL110" s="92">
        <v>0</v>
      </c>
      <c r="BM110" s="93">
        <f t="shared" si="108"/>
        <v>0</v>
      </c>
      <c r="BN110" s="93">
        <f t="shared" si="109"/>
        <v>0</v>
      </c>
      <c r="BO110" s="93">
        <f t="shared" si="110"/>
        <v>0</v>
      </c>
      <c r="BP110" s="93">
        <f t="shared" si="111"/>
        <v>0</v>
      </c>
      <c r="BQ110" s="93">
        <f t="shared" si="112"/>
        <v>0</v>
      </c>
      <c r="BR110" s="93">
        <f t="shared" si="113"/>
        <v>0</v>
      </c>
      <c r="BS110" s="93">
        <f t="shared" si="114"/>
        <v>0</v>
      </c>
      <c r="BT110" s="93">
        <f t="shared" si="115"/>
        <v>0</v>
      </c>
      <c r="BU110" s="174">
        <f t="shared" si="116"/>
        <v>0</v>
      </c>
      <c r="BW110" s="92">
        <v>0</v>
      </c>
      <c r="BX110" s="93">
        <v>0</v>
      </c>
      <c r="BY110" s="93">
        <v>0</v>
      </c>
      <c r="BZ110" s="93">
        <v>0</v>
      </c>
      <c r="CA110" s="93">
        <v>0</v>
      </c>
      <c r="CB110" s="93">
        <v>0</v>
      </c>
      <c r="CC110" s="92">
        <v>0</v>
      </c>
      <c r="CD110" s="93">
        <v>0</v>
      </c>
      <c r="CE110" s="93">
        <v>0</v>
      </c>
      <c r="CF110" s="93">
        <v>0</v>
      </c>
      <c r="CG110" s="93">
        <v>0</v>
      </c>
      <c r="CH110" s="93">
        <v>0</v>
      </c>
    </row>
    <row r="111" spans="1:86">
      <c r="A111" s="140">
        <v>60</v>
      </c>
      <c r="B111" s="89">
        <v>0</v>
      </c>
      <c r="C111" s="89">
        <v>0</v>
      </c>
      <c r="D111" s="89">
        <v>0</v>
      </c>
      <c r="E111" s="36">
        <v>4</v>
      </c>
      <c r="F111" s="36" t="s">
        <v>35</v>
      </c>
      <c r="G111" s="36" t="s">
        <v>36</v>
      </c>
      <c r="H111" s="36">
        <f t="shared" si="69"/>
        <v>0</v>
      </c>
      <c r="I111" s="87">
        <f t="shared" si="70"/>
        <v>0</v>
      </c>
      <c r="J111" s="88">
        <v>0</v>
      </c>
      <c r="K111" s="36">
        <f t="shared" si="71"/>
        <v>0</v>
      </c>
      <c r="L111" s="89">
        <v>0</v>
      </c>
      <c r="M111" s="36">
        <f t="shared" si="72"/>
        <v>0</v>
      </c>
      <c r="N111" s="37">
        <f t="shared" si="73"/>
        <v>0</v>
      </c>
      <c r="O111" s="89">
        <v>0</v>
      </c>
      <c r="P111" s="90">
        <f t="shared" si="74"/>
        <v>0</v>
      </c>
      <c r="Q111" s="182" t="s">
        <v>437</v>
      </c>
      <c r="R111" s="157" t="s">
        <v>424</v>
      </c>
      <c r="S111" s="88">
        <v>0</v>
      </c>
      <c r="T111" s="91">
        <f t="shared" si="75"/>
        <v>0</v>
      </c>
      <c r="U111" s="159"/>
      <c r="V111" s="159"/>
      <c r="W111" s="134"/>
      <c r="X111" s="156">
        <f t="shared" si="76"/>
        <v>60</v>
      </c>
      <c r="Y111" s="140">
        <v>0</v>
      </c>
      <c r="Z111" s="88">
        <v>0</v>
      </c>
      <c r="AA111" s="37">
        <f t="shared" si="77"/>
        <v>0</v>
      </c>
      <c r="AB111" s="92">
        <v>0</v>
      </c>
      <c r="AC111" s="93">
        <f t="shared" si="78"/>
        <v>0</v>
      </c>
      <c r="AD111" s="93">
        <f t="shared" si="79"/>
        <v>0</v>
      </c>
      <c r="AE111" s="93">
        <f t="shared" si="80"/>
        <v>0</v>
      </c>
      <c r="AF111" s="93">
        <f t="shared" si="81"/>
        <v>0</v>
      </c>
      <c r="AG111" s="93">
        <f t="shared" si="82"/>
        <v>0</v>
      </c>
      <c r="AH111" s="93">
        <f t="shared" si="83"/>
        <v>0</v>
      </c>
      <c r="AI111" s="93">
        <f t="shared" si="84"/>
        <v>0</v>
      </c>
      <c r="AJ111" s="93">
        <f t="shared" si="85"/>
        <v>0</v>
      </c>
      <c r="AK111" s="93">
        <f t="shared" si="86"/>
        <v>0</v>
      </c>
      <c r="AL111" s="92">
        <f t="shared" si="87"/>
        <v>0</v>
      </c>
      <c r="AM111" s="92">
        <v>0</v>
      </c>
      <c r="AN111" s="93">
        <f t="shared" si="88"/>
        <v>0</v>
      </c>
      <c r="AO111" s="93">
        <f t="shared" si="89"/>
        <v>0</v>
      </c>
      <c r="AP111" s="93">
        <f t="shared" si="90"/>
        <v>0</v>
      </c>
      <c r="AQ111" s="93">
        <f t="shared" si="91"/>
        <v>0</v>
      </c>
      <c r="AR111" s="93">
        <f t="shared" si="92"/>
        <v>0</v>
      </c>
      <c r="AS111" s="93">
        <f t="shared" si="93"/>
        <v>0</v>
      </c>
      <c r="AT111" s="93">
        <f t="shared" si="94"/>
        <v>0</v>
      </c>
      <c r="AU111" s="93">
        <f t="shared" si="95"/>
        <v>0</v>
      </c>
      <c r="AV111" s="93">
        <f t="shared" si="96"/>
        <v>0</v>
      </c>
      <c r="AW111" s="173">
        <f t="shared" si="97"/>
        <v>0</v>
      </c>
      <c r="AX111" s="168"/>
      <c r="AY111" s="140">
        <v>0</v>
      </c>
      <c r="AZ111" s="88">
        <v>0</v>
      </c>
      <c r="BA111" s="37">
        <f t="shared" si="98"/>
        <v>0</v>
      </c>
      <c r="BB111" s="92">
        <v>0</v>
      </c>
      <c r="BC111" s="93">
        <f t="shared" si="99"/>
        <v>0</v>
      </c>
      <c r="BD111" s="93">
        <f t="shared" si="100"/>
        <v>0</v>
      </c>
      <c r="BE111" s="93">
        <f t="shared" si="101"/>
        <v>0</v>
      </c>
      <c r="BF111" s="93">
        <f t="shared" si="102"/>
        <v>0</v>
      </c>
      <c r="BG111" s="93">
        <f t="shared" si="103"/>
        <v>0</v>
      </c>
      <c r="BH111" s="93">
        <f t="shared" si="104"/>
        <v>0</v>
      </c>
      <c r="BI111" s="93">
        <f t="shared" si="105"/>
        <v>0</v>
      </c>
      <c r="BJ111" s="93">
        <f t="shared" si="106"/>
        <v>0</v>
      </c>
      <c r="BK111" s="93">
        <f t="shared" si="107"/>
        <v>0</v>
      </c>
      <c r="BL111" s="92">
        <v>0</v>
      </c>
      <c r="BM111" s="93">
        <f t="shared" si="108"/>
        <v>0</v>
      </c>
      <c r="BN111" s="93">
        <f t="shared" si="109"/>
        <v>0</v>
      </c>
      <c r="BO111" s="93">
        <f t="shared" si="110"/>
        <v>0</v>
      </c>
      <c r="BP111" s="93">
        <f t="shared" si="111"/>
        <v>0</v>
      </c>
      <c r="BQ111" s="93">
        <f t="shared" si="112"/>
        <v>0</v>
      </c>
      <c r="BR111" s="93">
        <f t="shared" si="113"/>
        <v>0</v>
      </c>
      <c r="BS111" s="93">
        <f t="shared" si="114"/>
        <v>0</v>
      </c>
      <c r="BT111" s="93">
        <f t="shared" si="115"/>
        <v>0</v>
      </c>
      <c r="BU111" s="174">
        <f t="shared" si="116"/>
        <v>0</v>
      </c>
      <c r="BW111" s="92">
        <v>0</v>
      </c>
      <c r="BX111" s="93">
        <v>0</v>
      </c>
      <c r="BY111" s="93">
        <v>0</v>
      </c>
      <c r="BZ111" s="93">
        <v>0</v>
      </c>
      <c r="CA111" s="93">
        <v>0</v>
      </c>
      <c r="CB111" s="93">
        <v>0</v>
      </c>
      <c r="CC111" s="92">
        <v>0</v>
      </c>
      <c r="CD111" s="93">
        <v>0</v>
      </c>
      <c r="CE111" s="93">
        <v>0</v>
      </c>
      <c r="CF111" s="93">
        <v>0</v>
      </c>
      <c r="CG111" s="93">
        <v>0</v>
      </c>
      <c r="CH111" s="93">
        <v>0</v>
      </c>
    </row>
    <row r="112" spans="1:86">
      <c r="A112" s="140">
        <v>61</v>
      </c>
      <c r="B112" s="89">
        <v>0</v>
      </c>
      <c r="C112" s="89">
        <v>0</v>
      </c>
      <c r="D112" s="89">
        <v>0</v>
      </c>
      <c r="E112" s="36">
        <v>4</v>
      </c>
      <c r="F112" s="36" t="s">
        <v>35</v>
      </c>
      <c r="G112" s="36" t="s">
        <v>36</v>
      </c>
      <c r="H112" s="36">
        <f t="shared" si="69"/>
        <v>0</v>
      </c>
      <c r="I112" s="87">
        <f t="shared" si="70"/>
        <v>0</v>
      </c>
      <c r="J112" s="88">
        <v>0</v>
      </c>
      <c r="K112" s="36">
        <f t="shared" si="71"/>
        <v>0</v>
      </c>
      <c r="L112" s="89">
        <v>0</v>
      </c>
      <c r="M112" s="36">
        <f t="shared" si="72"/>
        <v>0</v>
      </c>
      <c r="N112" s="37">
        <f t="shared" si="73"/>
        <v>0</v>
      </c>
      <c r="O112" s="89">
        <v>0</v>
      </c>
      <c r="P112" s="90">
        <f t="shared" si="74"/>
        <v>0</v>
      </c>
      <c r="Q112" s="182" t="s">
        <v>437</v>
      </c>
      <c r="R112" s="157" t="s">
        <v>424</v>
      </c>
      <c r="S112" s="88">
        <v>0</v>
      </c>
      <c r="T112" s="91">
        <f t="shared" si="75"/>
        <v>0</v>
      </c>
      <c r="U112" s="159"/>
      <c r="V112" s="159"/>
      <c r="W112" s="134"/>
      <c r="X112" s="156">
        <f t="shared" si="76"/>
        <v>61</v>
      </c>
      <c r="Y112" s="140">
        <v>0</v>
      </c>
      <c r="Z112" s="88">
        <v>0</v>
      </c>
      <c r="AA112" s="37">
        <f t="shared" si="77"/>
        <v>0</v>
      </c>
      <c r="AB112" s="92">
        <v>0</v>
      </c>
      <c r="AC112" s="93">
        <f t="shared" si="78"/>
        <v>0</v>
      </c>
      <c r="AD112" s="93">
        <f t="shared" si="79"/>
        <v>0</v>
      </c>
      <c r="AE112" s="93">
        <f t="shared" si="80"/>
        <v>0</v>
      </c>
      <c r="AF112" s="93">
        <f t="shared" si="81"/>
        <v>0</v>
      </c>
      <c r="AG112" s="93">
        <f t="shared" si="82"/>
        <v>0</v>
      </c>
      <c r="AH112" s="93">
        <f t="shared" si="83"/>
        <v>0</v>
      </c>
      <c r="AI112" s="93">
        <f t="shared" si="84"/>
        <v>0</v>
      </c>
      <c r="AJ112" s="93">
        <f t="shared" si="85"/>
        <v>0</v>
      </c>
      <c r="AK112" s="93">
        <f t="shared" si="86"/>
        <v>0</v>
      </c>
      <c r="AL112" s="92">
        <f t="shared" si="87"/>
        <v>0</v>
      </c>
      <c r="AM112" s="92">
        <v>0</v>
      </c>
      <c r="AN112" s="93">
        <f t="shared" si="88"/>
        <v>0</v>
      </c>
      <c r="AO112" s="93">
        <f t="shared" si="89"/>
        <v>0</v>
      </c>
      <c r="AP112" s="93">
        <f t="shared" si="90"/>
        <v>0</v>
      </c>
      <c r="AQ112" s="93">
        <f t="shared" si="91"/>
        <v>0</v>
      </c>
      <c r="AR112" s="93">
        <f t="shared" si="92"/>
        <v>0</v>
      </c>
      <c r="AS112" s="93">
        <f t="shared" si="93"/>
        <v>0</v>
      </c>
      <c r="AT112" s="93">
        <f t="shared" si="94"/>
        <v>0</v>
      </c>
      <c r="AU112" s="93">
        <f t="shared" si="95"/>
        <v>0</v>
      </c>
      <c r="AV112" s="93">
        <f t="shared" si="96"/>
        <v>0</v>
      </c>
      <c r="AW112" s="173">
        <f t="shared" si="97"/>
        <v>0</v>
      </c>
      <c r="AX112" s="168"/>
      <c r="AY112" s="140">
        <v>0</v>
      </c>
      <c r="AZ112" s="88">
        <v>0</v>
      </c>
      <c r="BA112" s="37">
        <f t="shared" si="98"/>
        <v>0</v>
      </c>
      <c r="BB112" s="92">
        <v>0</v>
      </c>
      <c r="BC112" s="93">
        <f t="shared" si="99"/>
        <v>0</v>
      </c>
      <c r="BD112" s="93">
        <f t="shared" si="100"/>
        <v>0</v>
      </c>
      <c r="BE112" s="93">
        <f t="shared" si="101"/>
        <v>0</v>
      </c>
      <c r="BF112" s="93">
        <f t="shared" si="102"/>
        <v>0</v>
      </c>
      <c r="BG112" s="93">
        <f t="shared" si="103"/>
        <v>0</v>
      </c>
      <c r="BH112" s="93">
        <f t="shared" si="104"/>
        <v>0</v>
      </c>
      <c r="BI112" s="93">
        <f t="shared" si="105"/>
        <v>0</v>
      </c>
      <c r="BJ112" s="93">
        <f t="shared" si="106"/>
        <v>0</v>
      </c>
      <c r="BK112" s="93">
        <f t="shared" si="107"/>
        <v>0</v>
      </c>
      <c r="BL112" s="92">
        <v>0</v>
      </c>
      <c r="BM112" s="93">
        <f t="shared" si="108"/>
        <v>0</v>
      </c>
      <c r="BN112" s="93">
        <f t="shared" si="109"/>
        <v>0</v>
      </c>
      <c r="BO112" s="93">
        <f t="shared" si="110"/>
        <v>0</v>
      </c>
      <c r="BP112" s="93">
        <f t="shared" si="111"/>
        <v>0</v>
      </c>
      <c r="BQ112" s="93">
        <f t="shared" si="112"/>
        <v>0</v>
      </c>
      <c r="BR112" s="93">
        <f t="shared" si="113"/>
        <v>0</v>
      </c>
      <c r="BS112" s="93">
        <f t="shared" si="114"/>
        <v>0</v>
      </c>
      <c r="BT112" s="93">
        <f t="shared" si="115"/>
        <v>0</v>
      </c>
      <c r="BU112" s="174">
        <f t="shared" si="116"/>
        <v>0</v>
      </c>
      <c r="BW112" s="92">
        <v>0</v>
      </c>
      <c r="BX112" s="93">
        <v>0</v>
      </c>
      <c r="BY112" s="93">
        <v>0</v>
      </c>
      <c r="BZ112" s="93">
        <v>0</v>
      </c>
      <c r="CA112" s="93">
        <v>0</v>
      </c>
      <c r="CB112" s="93">
        <v>0</v>
      </c>
      <c r="CC112" s="92">
        <v>0</v>
      </c>
      <c r="CD112" s="93">
        <v>0</v>
      </c>
      <c r="CE112" s="93">
        <v>0</v>
      </c>
      <c r="CF112" s="93">
        <v>0</v>
      </c>
      <c r="CG112" s="93">
        <v>0</v>
      </c>
      <c r="CH112" s="93">
        <v>0</v>
      </c>
    </row>
    <row r="113" spans="1:86">
      <c r="A113" s="140">
        <v>62</v>
      </c>
      <c r="B113" s="89">
        <v>0</v>
      </c>
      <c r="C113" s="89">
        <v>0</v>
      </c>
      <c r="D113" s="89">
        <v>0</v>
      </c>
      <c r="E113" s="36">
        <v>4</v>
      </c>
      <c r="F113" s="36" t="s">
        <v>35</v>
      </c>
      <c r="G113" s="36" t="s">
        <v>36</v>
      </c>
      <c r="H113" s="36">
        <f t="shared" ref="H113:H152" si="117">(C113*D113*B113)/1000000</f>
        <v>0</v>
      </c>
      <c r="I113" s="87">
        <f t="shared" ref="I113:I152" si="118">(C113*2+D113*2)*B113/1000</f>
        <v>0</v>
      </c>
      <c r="J113" s="88">
        <v>0</v>
      </c>
      <c r="K113" s="36">
        <f t="shared" ref="K113:K152" si="119">J113*C113/1000</f>
        <v>0</v>
      </c>
      <c r="L113" s="89">
        <v>0</v>
      </c>
      <c r="M113" s="36">
        <f t="shared" ref="M113:M152" si="120">D113*L113/1000</f>
        <v>0</v>
      </c>
      <c r="N113" s="37">
        <f t="shared" ref="N113:N152" si="121">(K113+M113)*B113</f>
        <v>0</v>
      </c>
      <c r="O113" s="89">
        <v>0</v>
      </c>
      <c r="P113" s="90">
        <f t="shared" ref="P113:P152" si="122">B113*O113</f>
        <v>0</v>
      </c>
      <c r="Q113" s="182" t="s">
        <v>437</v>
      </c>
      <c r="R113" s="157" t="s">
        <v>424</v>
      </c>
      <c r="S113" s="88">
        <v>0</v>
      </c>
      <c r="T113" s="91">
        <f t="shared" ref="T113:T152" si="123">B113*S113</f>
        <v>0</v>
      </c>
      <c r="U113" s="159"/>
      <c r="V113" s="159"/>
      <c r="W113" s="134"/>
      <c r="X113" s="156">
        <f t="shared" ref="X113:X152" si="124">A113</f>
        <v>62</v>
      </c>
      <c r="Y113" s="140">
        <v>0</v>
      </c>
      <c r="Z113" s="88">
        <v>0</v>
      </c>
      <c r="AA113" s="37">
        <f t="shared" ref="AA113:AA152" si="125">Y113*Z113</f>
        <v>0</v>
      </c>
      <c r="AB113" s="92">
        <v>0</v>
      </c>
      <c r="AC113" s="93">
        <f t="shared" ref="AC113:AC152" si="126">IF(Y113&gt;=2,(C113-AB113-AL113)/(Y113-1),0)</f>
        <v>0</v>
      </c>
      <c r="AD113" s="93">
        <f t="shared" ref="AD113:AD152" si="127">IF(Y113&gt;=3,AC113,0)</f>
        <v>0</v>
      </c>
      <c r="AE113" s="93">
        <f t="shared" ref="AE113:AE152" si="128">IF(Y113&gt;=4,AC113,0)</f>
        <v>0</v>
      </c>
      <c r="AF113" s="93">
        <f t="shared" ref="AF113:AF152" si="129">IF(Y113&gt;=5,AC113,0)</f>
        <v>0</v>
      </c>
      <c r="AG113" s="93">
        <f t="shared" ref="AG113:AG152" si="130">IF(Y113&gt;=6,AC113,0)</f>
        <v>0</v>
      </c>
      <c r="AH113" s="93">
        <f t="shared" ref="AH113:AH152" si="131">IF(Y113&gt;=7,AC113,0)</f>
        <v>0</v>
      </c>
      <c r="AI113" s="93">
        <f t="shared" ref="AI113:AI152" si="132">IF(Y113&gt;=8,AC113,0)</f>
        <v>0</v>
      </c>
      <c r="AJ113" s="93">
        <f t="shared" ref="AJ113:AJ152" si="133">IF(Y113&gt;=9,AC113,0)</f>
        <v>0</v>
      </c>
      <c r="AK113" s="93">
        <f t="shared" ref="AK113:AK152" si="134">IF(Y113&gt;=10,AC113,0)</f>
        <v>0</v>
      </c>
      <c r="AL113" s="92">
        <f t="shared" ref="AL113:AL152" si="135">AB113</f>
        <v>0</v>
      </c>
      <c r="AM113" s="92">
        <v>0</v>
      </c>
      <c r="AN113" s="93">
        <f t="shared" ref="AN113:AN152" si="136">IF(Z113&gt;=2,(D113-AM113-AW113)/(Z113-1),0)</f>
        <v>0</v>
      </c>
      <c r="AO113" s="93">
        <f t="shared" ref="AO113:AO152" si="137">IF(Z113&gt;=3,AN113,0)</f>
        <v>0</v>
      </c>
      <c r="AP113" s="93">
        <f t="shared" ref="AP113:AP152" si="138">IF(Z113&gt;=4,AN113,0)</f>
        <v>0</v>
      </c>
      <c r="AQ113" s="93">
        <f t="shared" ref="AQ113:AQ152" si="139">IF(Z113&gt;=5,AN113,0)</f>
        <v>0</v>
      </c>
      <c r="AR113" s="93">
        <f t="shared" ref="AR113:AR152" si="140">IF(Z113&gt;=6,AN113,0)</f>
        <v>0</v>
      </c>
      <c r="AS113" s="93">
        <f t="shared" ref="AS113:AS152" si="141">IF(Z113&gt;=7,AN113,0)</f>
        <v>0</v>
      </c>
      <c r="AT113" s="93">
        <f t="shared" ref="AT113:AT152" si="142">IF(Z113&gt;=8,AN113,0)</f>
        <v>0</v>
      </c>
      <c r="AU113" s="93">
        <f t="shared" ref="AU113:AU152" si="143">IF(Z113&gt;=9,AN113,0)</f>
        <v>0</v>
      </c>
      <c r="AV113" s="93">
        <f t="shared" ref="AV113:AV152" si="144">IF(Z113&gt;=10,AN113,0)</f>
        <v>0</v>
      </c>
      <c r="AW113" s="173">
        <f t="shared" ref="AW113:AW152" si="145">AM113</f>
        <v>0</v>
      </c>
      <c r="AX113" s="168"/>
      <c r="AY113" s="140">
        <v>0</v>
      </c>
      <c r="AZ113" s="88">
        <v>0</v>
      </c>
      <c r="BA113" s="37">
        <f t="shared" ref="BA113:BA152" si="146">AY113*AZ113</f>
        <v>0</v>
      </c>
      <c r="BB113" s="92">
        <v>0</v>
      </c>
      <c r="BC113" s="93">
        <f t="shared" ref="BC113:BC152" si="147">IF(AY113&gt;=2,(C113+8)/(AY113-1)-(BB113+4),0)</f>
        <v>0</v>
      </c>
      <c r="BD113" s="93">
        <f t="shared" ref="BD113:BD152" si="148">IF(AY113&gt;=3,(C113+8)/(AY113-1),0)</f>
        <v>0</v>
      </c>
      <c r="BE113" s="93">
        <f t="shared" ref="BE113:BE152" si="149">IF(AY113&gt;=4,(C113+8)/(AY113-1),0)</f>
        <v>0</v>
      </c>
      <c r="BF113" s="93">
        <f t="shared" ref="BF113:BF152" si="150">IF(AY113&gt;=5,(C113+8)/(AY113-1),0)</f>
        <v>0</v>
      </c>
      <c r="BG113" s="93">
        <f t="shared" ref="BG113:BG152" si="151">IF(AY113&gt;=6,(C113+8)/(AY113-1),0)</f>
        <v>0</v>
      </c>
      <c r="BH113" s="93">
        <f t="shared" ref="BH113:BH152" si="152">IF(AY113&gt;=7,(C113+8)/(AY113-1),0)</f>
        <v>0</v>
      </c>
      <c r="BI113" s="93">
        <f t="shared" ref="BI113:BI152" si="153">IF(AY113&gt;=8,(C113+8)/(AY113-1),0)</f>
        <v>0</v>
      </c>
      <c r="BJ113" s="93">
        <f t="shared" ref="BJ113:BJ152" si="154">IF(AY113&gt;=9,(C113+8)/(AY113-1),0)</f>
        <v>0</v>
      </c>
      <c r="BK113" s="93">
        <f t="shared" ref="BK113:BK152" si="155">IF(AY113&gt;=10,(C113+8)/(AY113-1),0)</f>
        <v>0</v>
      </c>
      <c r="BL113" s="92">
        <v>0</v>
      </c>
      <c r="BM113" s="93">
        <f t="shared" ref="BM113:BM152" si="156">IF(AZ113&gt;=2,(MD113+8)/(AZ113-1)-(BL113+4),0)</f>
        <v>0</v>
      </c>
      <c r="BN113" s="93">
        <f t="shared" ref="BN113:BN152" si="157">IF(AZ113&gt;=3,(D113+8)/(AZ113-1),0)</f>
        <v>0</v>
      </c>
      <c r="BO113" s="93">
        <f t="shared" ref="BO113:BO152" si="158">IF(AZ113&gt;=4,(D113+8)/(AZ113-1),0)</f>
        <v>0</v>
      </c>
      <c r="BP113" s="93">
        <f t="shared" ref="BP113:BP152" si="159">IF(AZ113&gt;=5,(D113+8)/(AZ113-1),0)</f>
        <v>0</v>
      </c>
      <c r="BQ113" s="93">
        <f t="shared" ref="BQ113:BQ152" si="160">IF(AZ113&gt;=6,(D113+8)/(AZ113-1),0)</f>
        <v>0</v>
      </c>
      <c r="BR113" s="93">
        <f t="shared" ref="BR113:BR152" si="161">IF(AZ113&gt;=7,(D113+8)/(AZ113-1),0)</f>
        <v>0</v>
      </c>
      <c r="BS113" s="93">
        <f t="shared" ref="BS113:BS152" si="162">IF(AZ113&gt;=8,(D113+8)/(AZ113-1),0)</f>
        <v>0</v>
      </c>
      <c r="BT113" s="93">
        <f t="shared" ref="BT113:BT152" si="163">IF(AZ113&gt;=9,(D113+8)/(AZ113-1),0)</f>
        <v>0</v>
      </c>
      <c r="BU113" s="174">
        <f t="shared" ref="BU113:BU152" si="164">IF(AZ113&gt;=10,(D113+8)/(AZ113-1),0)</f>
        <v>0</v>
      </c>
      <c r="BW113" s="92">
        <v>0</v>
      </c>
      <c r="BX113" s="93">
        <v>0</v>
      </c>
      <c r="BY113" s="93">
        <v>0</v>
      </c>
      <c r="BZ113" s="93">
        <v>0</v>
      </c>
      <c r="CA113" s="93">
        <v>0</v>
      </c>
      <c r="CB113" s="93">
        <v>0</v>
      </c>
      <c r="CC113" s="92">
        <v>0</v>
      </c>
      <c r="CD113" s="93">
        <v>0</v>
      </c>
      <c r="CE113" s="93">
        <v>0</v>
      </c>
      <c r="CF113" s="93">
        <v>0</v>
      </c>
      <c r="CG113" s="93">
        <v>0</v>
      </c>
      <c r="CH113" s="93">
        <v>0</v>
      </c>
    </row>
    <row r="114" spans="1:86">
      <c r="A114" s="140">
        <v>63</v>
      </c>
      <c r="B114" s="89">
        <v>0</v>
      </c>
      <c r="C114" s="89">
        <v>0</v>
      </c>
      <c r="D114" s="89">
        <v>0</v>
      </c>
      <c r="E114" s="36">
        <v>4</v>
      </c>
      <c r="F114" s="36" t="s">
        <v>35</v>
      </c>
      <c r="G114" s="36" t="s">
        <v>36</v>
      </c>
      <c r="H114" s="36">
        <f t="shared" si="117"/>
        <v>0</v>
      </c>
      <c r="I114" s="87">
        <f t="shared" si="118"/>
        <v>0</v>
      </c>
      <c r="J114" s="88">
        <v>0</v>
      </c>
      <c r="K114" s="36">
        <f t="shared" si="119"/>
        <v>0</v>
      </c>
      <c r="L114" s="89">
        <v>0</v>
      </c>
      <c r="M114" s="36">
        <f t="shared" si="120"/>
        <v>0</v>
      </c>
      <c r="N114" s="37">
        <f t="shared" si="121"/>
        <v>0</v>
      </c>
      <c r="O114" s="89">
        <v>0</v>
      </c>
      <c r="P114" s="90">
        <f t="shared" si="122"/>
        <v>0</v>
      </c>
      <c r="Q114" s="182" t="s">
        <v>437</v>
      </c>
      <c r="R114" s="157" t="s">
        <v>424</v>
      </c>
      <c r="S114" s="88">
        <v>0</v>
      </c>
      <c r="T114" s="91">
        <f t="shared" si="123"/>
        <v>0</v>
      </c>
      <c r="U114" s="159"/>
      <c r="V114" s="159"/>
      <c r="W114" s="134"/>
      <c r="X114" s="156">
        <f t="shared" si="124"/>
        <v>63</v>
      </c>
      <c r="Y114" s="140">
        <v>0</v>
      </c>
      <c r="Z114" s="88">
        <v>0</v>
      </c>
      <c r="AA114" s="37">
        <f t="shared" si="125"/>
        <v>0</v>
      </c>
      <c r="AB114" s="92">
        <v>0</v>
      </c>
      <c r="AC114" s="93">
        <f t="shared" si="126"/>
        <v>0</v>
      </c>
      <c r="AD114" s="93">
        <f t="shared" si="127"/>
        <v>0</v>
      </c>
      <c r="AE114" s="93">
        <f t="shared" si="128"/>
        <v>0</v>
      </c>
      <c r="AF114" s="93">
        <f t="shared" si="129"/>
        <v>0</v>
      </c>
      <c r="AG114" s="93">
        <f t="shared" si="130"/>
        <v>0</v>
      </c>
      <c r="AH114" s="93">
        <f t="shared" si="131"/>
        <v>0</v>
      </c>
      <c r="AI114" s="93">
        <f t="shared" si="132"/>
        <v>0</v>
      </c>
      <c r="AJ114" s="93">
        <f t="shared" si="133"/>
        <v>0</v>
      </c>
      <c r="AK114" s="93">
        <f t="shared" si="134"/>
        <v>0</v>
      </c>
      <c r="AL114" s="92">
        <f t="shared" si="135"/>
        <v>0</v>
      </c>
      <c r="AM114" s="92">
        <v>0</v>
      </c>
      <c r="AN114" s="93">
        <f t="shared" si="136"/>
        <v>0</v>
      </c>
      <c r="AO114" s="93">
        <f t="shared" si="137"/>
        <v>0</v>
      </c>
      <c r="AP114" s="93">
        <f t="shared" si="138"/>
        <v>0</v>
      </c>
      <c r="AQ114" s="93">
        <f t="shared" si="139"/>
        <v>0</v>
      </c>
      <c r="AR114" s="93">
        <f t="shared" si="140"/>
        <v>0</v>
      </c>
      <c r="AS114" s="93">
        <f t="shared" si="141"/>
        <v>0</v>
      </c>
      <c r="AT114" s="93">
        <f t="shared" si="142"/>
        <v>0</v>
      </c>
      <c r="AU114" s="93">
        <f t="shared" si="143"/>
        <v>0</v>
      </c>
      <c r="AV114" s="93">
        <f t="shared" si="144"/>
        <v>0</v>
      </c>
      <c r="AW114" s="173">
        <f t="shared" si="145"/>
        <v>0</v>
      </c>
      <c r="AX114" s="168"/>
      <c r="AY114" s="140">
        <v>0</v>
      </c>
      <c r="AZ114" s="88">
        <v>0</v>
      </c>
      <c r="BA114" s="37">
        <f t="shared" si="146"/>
        <v>0</v>
      </c>
      <c r="BB114" s="92">
        <v>0</v>
      </c>
      <c r="BC114" s="93">
        <f t="shared" si="147"/>
        <v>0</v>
      </c>
      <c r="BD114" s="93">
        <f t="shared" si="148"/>
        <v>0</v>
      </c>
      <c r="BE114" s="93">
        <f t="shared" si="149"/>
        <v>0</v>
      </c>
      <c r="BF114" s="93">
        <f t="shared" si="150"/>
        <v>0</v>
      </c>
      <c r="BG114" s="93">
        <f t="shared" si="151"/>
        <v>0</v>
      </c>
      <c r="BH114" s="93">
        <f t="shared" si="152"/>
        <v>0</v>
      </c>
      <c r="BI114" s="93">
        <f t="shared" si="153"/>
        <v>0</v>
      </c>
      <c r="BJ114" s="93">
        <f t="shared" si="154"/>
        <v>0</v>
      </c>
      <c r="BK114" s="93">
        <f t="shared" si="155"/>
        <v>0</v>
      </c>
      <c r="BL114" s="92">
        <v>0</v>
      </c>
      <c r="BM114" s="93">
        <f t="shared" si="156"/>
        <v>0</v>
      </c>
      <c r="BN114" s="93">
        <f t="shared" si="157"/>
        <v>0</v>
      </c>
      <c r="BO114" s="93">
        <f t="shared" si="158"/>
        <v>0</v>
      </c>
      <c r="BP114" s="93">
        <f t="shared" si="159"/>
        <v>0</v>
      </c>
      <c r="BQ114" s="93">
        <f t="shared" si="160"/>
        <v>0</v>
      </c>
      <c r="BR114" s="93">
        <f t="shared" si="161"/>
        <v>0</v>
      </c>
      <c r="BS114" s="93">
        <f t="shared" si="162"/>
        <v>0</v>
      </c>
      <c r="BT114" s="93">
        <f t="shared" si="163"/>
        <v>0</v>
      </c>
      <c r="BU114" s="174">
        <f t="shared" si="164"/>
        <v>0</v>
      </c>
      <c r="BW114" s="92">
        <v>0</v>
      </c>
      <c r="BX114" s="93">
        <v>0</v>
      </c>
      <c r="BY114" s="93">
        <v>0</v>
      </c>
      <c r="BZ114" s="93">
        <v>0</v>
      </c>
      <c r="CA114" s="93">
        <v>0</v>
      </c>
      <c r="CB114" s="93">
        <v>0</v>
      </c>
      <c r="CC114" s="92">
        <v>0</v>
      </c>
      <c r="CD114" s="93">
        <v>0</v>
      </c>
      <c r="CE114" s="93">
        <v>0</v>
      </c>
      <c r="CF114" s="93">
        <v>0</v>
      </c>
      <c r="CG114" s="93">
        <v>0</v>
      </c>
      <c r="CH114" s="93">
        <v>0</v>
      </c>
    </row>
    <row r="115" spans="1:86">
      <c r="A115" s="140">
        <v>64</v>
      </c>
      <c r="B115" s="89">
        <v>0</v>
      </c>
      <c r="C115" s="89">
        <v>0</v>
      </c>
      <c r="D115" s="89">
        <v>0</v>
      </c>
      <c r="E115" s="36">
        <v>4</v>
      </c>
      <c r="F115" s="36" t="s">
        <v>35</v>
      </c>
      <c r="G115" s="36" t="s">
        <v>36</v>
      </c>
      <c r="H115" s="36">
        <f t="shared" si="117"/>
        <v>0</v>
      </c>
      <c r="I115" s="87">
        <f t="shared" si="118"/>
        <v>0</v>
      </c>
      <c r="J115" s="88">
        <v>0</v>
      </c>
      <c r="K115" s="36">
        <f t="shared" si="119"/>
        <v>0</v>
      </c>
      <c r="L115" s="89">
        <v>0</v>
      </c>
      <c r="M115" s="36">
        <f t="shared" si="120"/>
        <v>0</v>
      </c>
      <c r="N115" s="37">
        <f t="shared" si="121"/>
        <v>0</v>
      </c>
      <c r="O115" s="89">
        <v>0</v>
      </c>
      <c r="P115" s="90">
        <f t="shared" si="122"/>
        <v>0</v>
      </c>
      <c r="Q115" s="182" t="s">
        <v>437</v>
      </c>
      <c r="R115" s="157" t="s">
        <v>424</v>
      </c>
      <c r="S115" s="88">
        <v>0</v>
      </c>
      <c r="T115" s="91">
        <f t="shared" si="123"/>
        <v>0</v>
      </c>
      <c r="U115" s="159"/>
      <c r="V115" s="159"/>
      <c r="W115" s="134"/>
      <c r="X115" s="156">
        <f t="shared" si="124"/>
        <v>64</v>
      </c>
      <c r="Y115" s="140">
        <v>0</v>
      </c>
      <c r="Z115" s="88">
        <v>0</v>
      </c>
      <c r="AA115" s="37">
        <f t="shared" si="125"/>
        <v>0</v>
      </c>
      <c r="AB115" s="92">
        <v>0</v>
      </c>
      <c r="AC115" s="93">
        <f t="shared" si="126"/>
        <v>0</v>
      </c>
      <c r="AD115" s="93">
        <f t="shared" si="127"/>
        <v>0</v>
      </c>
      <c r="AE115" s="93">
        <f t="shared" si="128"/>
        <v>0</v>
      </c>
      <c r="AF115" s="93">
        <f t="shared" si="129"/>
        <v>0</v>
      </c>
      <c r="AG115" s="93">
        <f t="shared" si="130"/>
        <v>0</v>
      </c>
      <c r="AH115" s="93">
        <f t="shared" si="131"/>
        <v>0</v>
      </c>
      <c r="AI115" s="93">
        <f t="shared" si="132"/>
        <v>0</v>
      </c>
      <c r="AJ115" s="93">
        <f t="shared" si="133"/>
        <v>0</v>
      </c>
      <c r="AK115" s="93">
        <f t="shared" si="134"/>
        <v>0</v>
      </c>
      <c r="AL115" s="92">
        <f t="shared" si="135"/>
        <v>0</v>
      </c>
      <c r="AM115" s="92">
        <v>0</v>
      </c>
      <c r="AN115" s="93">
        <f t="shared" si="136"/>
        <v>0</v>
      </c>
      <c r="AO115" s="93">
        <f t="shared" si="137"/>
        <v>0</v>
      </c>
      <c r="AP115" s="93">
        <f t="shared" si="138"/>
        <v>0</v>
      </c>
      <c r="AQ115" s="93">
        <f t="shared" si="139"/>
        <v>0</v>
      </c>
      <c r="AR115" s="93">
        <f t="shared" si="140"/>
        <v>0</v>
      </c>
      <c r="AS115" s="93">
        <f t="shared" si="141"/>
        <v>0</v>
      </c>
      <c r="AT115" s="93">
        <f t="shared" si="142"/>
        <v>0</v>
      </c>
      <c r="AU115" s="93">
        <f t="shared" si="143"/>
        <v>0</v>
      </c>
      <c r="AV115" s="93">
        <f t="shared" si="144"/>
        <v>0</v>
      </c>
      <c r="AW115" s="173">
        <f t="shared" si="145"/>
        <v>0</v>
      </c>
      <c r="AX115" s="168"/>
      <c r="AY115" s="140">
        <v>0</v>
      </c>
      <c r="AZ115" s="88">
        <v>0</v>
      </c>
      <c r="BA115" s="37">
        <f t="shared" si="146"/>
        <v>0</v>
      </c>
      <c r="BB115" s="92">
        <v>0</v>
      </c>
      <c r="BC115" s="93">
        <f t="shared" si="147"/>
        <v>0</v>
      </c>
      <c r="BD115" s="93">
        <f t="shared" si="148"/>
        <v>0</v>
      </c>
      <c r="BE115" s="93">
        <f t="shared" si="149"/>
        <v>0</v>
      </c>
      <c r="BF115" s="93">
        <f t="shared" si="150"/>
        <v>0</v>
      </c>
      <c r="BG115" s="93">
        <f t="shared" si="151"/>
        <v>0</v>
      </c>
      <c r="BH115" s="93">
        <f t="shared" si="152"/>
        <v>0</v>
      </c>
      <c r="BI115" s="93">
        <f t="shared" si="153"/>
        <v>0</v>
      </c>
      <c r="BJ115" s="93">
        <f t="shared" si="154"/>
        <v>0</v>
      </c>
      <c r="BK115" s="93">
        <f t="shared" si="155"/>
        <v>0</v>
      </c>
      <c r="BL115" s="92">
        <v>0</v>
      </c>
      <c r="BM115" s="93">
        <f t="shared" si="156"/>
        <v>0</v>
      </c>
      <c r="BN115" s="93">
        <f t="shared" si="157"/>
        <v>0</v>
      </c>
      <c r="BO115" s="93">
        <f t="shared" si="158"/>
        <v>0</v>
      </c>
      <c r="BP115" s="93">
        <f t="shared" si="159"/>
        <v>0</v>
      </c>
      <c r="BQ115" s="93">
        <f t="shared" si="160"/>
        <v>0</v>
      </c>
      <c r="BR115" s="93">
        <f t="shared" si="161"/>
        <v>0</v>
      </c>
      <c r="BS115" s="93">
        <f t="shared" si="162"/>
        <v>0</v>
      </c>
      <c r="BT115" s="93">
        <f t="shared" si="163"/>
        <v>0</v>
      </c>
      <c r="BU115" s="174">
        <f t="shared" si="164"/>
        <v>0</v>
      </c>
      <c r="BW115" s="92">
        <v>0</v>
      </c>
      <c r="BX115" s="93">
        <v>0</v>
      </c>
      <c r="BY115" s="93">
        <v>0</v>
      </c>
      <c r="BZ115" s="93">
        <v>0</v>
      </c>
      <c r="CA115" s="93">
        <v>0</v>
      </c>
      <c r="CB115" s="93">
        <v>0</v>
      </c>
      <c r="CC115" s="92">
        <v>0</v>
      </c>
      <c r="CD115" s="93">
        <v>0</v>
      </c>
      <c r="CE115" s="93">
        <v>0</v>
      </c>
      <c r="CF115" s="93">
        <v>0</v>
      </c>
      <c r="CG115" s="93">
        <v>0</v>
      </c>
      <c r="CH115" s="93">
        <v>0</v>
      </c>
    </row>
    <row r="116" spans="1:86">
      <c r="A116" s="140">
        <v>65</v>
      </c>
      <c r="B116" s="89">
        <v>0</v>
      </c>
      <c r="C116" s="89">
        <v>0</v>
      </c>
      <c r="D116" s="89">
        <v>0</v>
      </c>
      <c r="E116" s="36">
        <v>4</v>
      </c>
      <c r="F116" s="36" t="s">
        <v>35</v>
      </c>
      <c r="G116" s="36" t="s">
        <v>36</v>
      </c>
      <c r="H116" s="36">
        <f t="shared" si="117"/>
        <v>0</v>
      </c>
      <c r="I116" s="87">
        <f t="shared" si="118"/>
        <v>0</v>
      </c>
      <c r="J116" s="88">
        <v>0</v>
      </c>
      <c r="K116" s="36">
        <f t="shared" si="119"/>
        <v>0</v>
      </c>
      <c r="L116" s="89">
        <v>0</v>
      </c>
      <c r="M116" s="36">
        <f t="shared" si="120"/>
        <v>0</v>
      </c>
      <c r="N116" s="37">
        <f t="shared" si="121"/>
        <v>0</v>
      </c>
      <c r="O116" s="89">
        <v>0</v>
      </c>
      <c r="P116" s="90">
        <f t="shared" si="122"/>
        <v>0</v>
      </c>
      <c r="Q116" s="182" t="s">
        <v>437</v>
      </c>
      <c r="R116" s="157" t="s">
        <v>424</v>
      </c>
      <c r="S116" s="88">
        <v>0</v>
      </c>
      <c r="T116" s="91">
        <f t="shared" si="123"/>
        <v>0</v>
      </c>
      <c r="U116" s="159"/>
      <c r="V116" s="159"/>
      <c r="W116" s="134"/>
      <c r="X116" s="156">
        <f t="shared" si="124"/>
        <v>65</v>
      </c>
      <c r="Y116" s="140">
        <v>0</v>
      </c>
      <c r="Z116" s="88">
        <v>0</v>
      </c>
      <c r="AA116" s="37">
        <f t="shared" si="125"/>
        <v>0</v>
      </c>
      <c r="AB116" s="92">
        <v>0</v>
      </c>
      <c r="AC116" s="93">
        <f t="shared" si="126"/>
        <v>0</v>
      </c>
      <c r="AD116" s="93">
        <f t="shared" si="127"/>
        <v>0</v>
      </c>
      <c r="AE116" s="93">
        <f t="shared" si="128"/>
        <v>0</v>
      </c>
      <c r="AF116" s="93">
        <f t="shared" si="129"/>
        <v>0</v>
      </c>
      <c r="AG116" s="93">
        <f t="shared" si="130"/>
        <v>0</v>
      </c>
      <c r="AH116" s="93">
        <f t="shared" si="131"/>
        <v>0</v>
      </c>
      <c r="AI116" s="93">
        <f t="shared" si="132"/>
        <v>0</v>
      </c>
      <c r="AJ116" s="93">
        <f t="shared" si="133"/>
        <v>0</v>
      </c>
      <c r="AK116" s="93">
        <f t="shared" si="134"/>
        <v>0</v>
      </c>
      <c r="AL116" s="92">
        <f t="shared" si="135"/>
        <v>0</v>
      </c>
      <c r="AM116" s="92">
        <v>0</v>
      </c>
      <c r="AN116" s="93">
        <f t="shared" si="136"/>
        <v>0</v>
      </c>
      <c r="AO116" s="93">
        <f t="shared" si="137"/>
        <v>0</v>
      </c>
      <c r="AP116" s="93">
        <f t="shared" si="138"/>
        <v>0</v>
      </c>
      <c r="AQ116" s="93">
        <f t="shared" si="139"/>
        <v>0</v>
      </c>
      <c r="AR116" s="93">
        <f t="shared" si="140"/>
        <v>0</v>
      </c>
      <c r="AS116" s="93">
        <f t="shared" si="141"/>
        <v>0</v>
      </c>
      <c r="AT116" s="93">
        <f t="shared" si="142"/>
        <v>0</v>
      </c>
      <c r="AU116" s="93">
        <f t="shared" si="143"/>
        <v>0</v>
      </c>
      <c r="AV116" s="93">
        <f t="shared" si="144"/>
        <v>0</v>
      </c>
      <c r="AW116" s="173">
        <f t="shared" si="145"/>
        <v>0</v>
      </c>
      <c r="AX116" s="168"/>
      <c r="AY116" s="140">
        <v>0</v>
      </c>
      <c r="AZ116" s="88">
        <v>0</v>
      </c>
      <c r="BA116" s="37">
        <f t="shared" si="146"/>
        <v>0</v>
      </c>
      <c r="BB116" s="92">
        <v>0</v>
      </c>
      <c r="BC116" s="93">
        <f t="shared" si="147"/>
        <v>0</v>
      </c>
      <c r="BD116" s="93">
        <f t="shared" si="148"/>
        <v>0</v>
      </c>
      <c r="BE116" s="93">
        <f t="shared" si="149"/>
        <v>0</v>
      </c>
      <c r="BF116" s="93">
        <f t="shared" si="150"/>
        <v>0</v>
      </c>
      <c r="BG116" s="93">
        <f t="shared" si="151"/>
        <v>0</v>
      </c>
      <c r="BH116" s="93">
        <f t="shared" si="152"/>
        <v>0</v>
      </c>
      <c r="BI116" s="93">
        <f t="shared" si="153"/>
        <v>0</v>
      </c>
      <c r="BJ116" s="93">
        <f t="shared" si="154"/>
        <v>0</v>
      </c>
      <c r="BK116" s="93">
        <f t="shared" si="155"/>
        <v>0</v>
      </c>
      <c r="BL116" s="92">
        <v>0</v>
      </c>
      <c r="BM116" s="93">
        <f t="shared" si="156"/>
        <v>0</v>
      </c>
      <c r="BN116" s="93">
        <f t="shared" si="157"/>
        <v>0</v>
      </c>
      <c r="BO116" s="93">
        <f t="shared" si="158"/>
        <v>0</v>
      </c>
      <c r="BP116" s="93">
        <f t="shared" si="159"/>
        <v>0</v>
      </c>
      <c r="BQ116" s="93">
        <f t="shared" si="160"/>
        <v>0</v>
      </c>
      <c r="BR116" s="93">
        <f t="shared" si="161"/>
        <v>0</v>
      </c>
      <c r="BS116" s="93">
        <f t="shared" si="162"/>
        <v>0</v>
      </c>
      <c r="BT116" s="93">
        <f t="shared" si="163"/>
        <v>0</v>
      </c>
      <c r="BU116" s="174">
        <f t="shared" si="164"/>
        <v>0</v>
      </c>
      <c r="BW116" s="92">
        <v>0</v>
      </c>
      <c r="BX116" s="93">
        <v>0</v>
      </c>
      <c r="BY116" s="93">
        <v>0</v>
      </c>
      <c r="BZ116" s="93">
        <v>0</v>
      </c>
      <c r="CA116" s="93">
        <v>0</v>
      </c>
      <c r="CB116" s="93">
        <v>0</v>
      </c>
      <c r="CC116" s="92">
        <v>0</v>
      </c>
      <c r="CD116" s="93">
        <v>0</v>
      </c>
      <c r="CE116" s="93">
        <v>0</v>
      </c>
      <c r="CF116" s="93">
        <v>0</v>
      </c>
      <c r="CG116" s="93">
        <v>0</v>
      </c>
      <c r="CH116" s="93">
        <v>0</v>
      </c>
    </row>
    <row r="117" spans="1:86">
      <c r="A117" s="140">
        <v>66</v>
      </c>
      <c r="B117" s="89">
        <v>0</v>
      </c>
      <c r="C117" s="89">
        <v>0</v>
      </c>
      <c r="D117" s="89">
        <v>0</v>
      </c>
      <c r="E117" s="36">
        <v>4</v>
      </c>
      <c r="F117" s="36" t="s">
        <v>35</v>
      </c>
      <c r="G117" s="36" t="s">
        <v>36</v>
      </c>
      <c r="H117" s="36">
        <f t="shared" si="117"/>
        <v>0</v>
      </c>
      <c r="I117" s="87">
        <f t="shared" si="118"/>
        <v>0</v>
      </c>
      <c r="J117" s="88">
        <v>0</v>
      </c>
      <c r="K117" s="36">
        <f t="shared" si="119"/>
        <v>0</v>
      </c>
      <c r="L117" s="89">
        <v>0</v>
      </c>
      <c r="M117" s="36">
        <f t="shared" si="120"/>
        <v>0</v>
      </c>
      <c r="N117" s="37">
        <f t="shared" si="121"/>
        <v>0</v>
      </c>
      <c r="O117" s="89">
        <v>0</v>
      </c>
      <c r="P117" s="90">
        <f t="shared" si="122"/>
        <v>0</v>
      </c>
      <c r="Q117" s="182" t="s">
        <v>437</v>
      </c>
      <c r="R117" s="157" t="s">
        <v>424</v>
      </c>
      <c r="S117" s="88">
        <v>0</v>
      </c>
      <c r="T117" s="91">
        <f t="shared" si="123"/>
        <v>0</v>
      </c>
      <c r="U117" s="159"/>
      <c r="V117" s="159"/>
      <c r="W117" s="134"/>
      <c r="X117" s="156">
        <f t="shared" si="124"/>
        <v>66</v>
      </c>
      <c r="Y117" s="140">
        <v>0</v>
      </c>
      <c r="Z117" s="88">
        <v>0</v>
      </c>
      <c r="AA117" s="37">
        <f t="shared" si="125"/>
        <v>0</v>
      </c>
      <c r="AB117" s="92">
        <v>0</v>
      </c>
      <c r="AC117" s="93">
        <f t="shared" si="126"/>
        <v>0</v>
      </c>
      <c r="AD117" s="93">
        <f t="shared" si="127"/>
        <v>0</v>
      </c>
      <c r="AE117" s="93">
        <f t="shared" si="128"/>
        <v>0</v>
      </c>
      <c r="AF117" s="93">
        <f t="shared" si="129"/>
        <v>0</v>
      </c>
      <c r="AG117" s="93">
        <f t="shared" si="130"/>
        <v>0</v>
      </c>
      <c r="AH117" s="93">
        <f t="shared" si="131"/>
        <v>0</v>
      </c>
      <c r="AI117" s="93">
        <f t="shared" si="132"/>
        <v>0</v>
      </c>
      <c r="AJ117" s="93">
        <f t="shared" si="133"/>
        <v>0</v>
      </c>
      <c r="AK117" s="93">
        <f t="shared" si="134"/>
        <v>0</v>
      </c>
      <c r="AL117" s="92">
        <f t="shared" si="135"/>
        <v>0</v>
      </c>
      <c r="AM117" s="92">
        <v>0</v>
      </c>
      <c r="AN117" s="93">
        <f t="shared" si="136"/>
        <v>0</v>
      </c>
      <c r="AO117" s="93">
        <f t="shared" si="137"/>
        <v>0</v>
      </c>
      <c r="AP117" s="93">
        <f t="shared" si="138"/>
        <v>0</v>
      </c>
      <c r="AQ117" s="93">
        <f t="shared" si="139"/>
        <v>0</v>
      </c>
      <c r="AR117" s="93">
        <f t="shared" si="140"/>
        <v>0</v>
      </c>
      <c r="AS117" s="93">
        <f t="shared" si="141"/>
        <v>0</v>
      </c>
      <c r="AT117" s="93">
        <f t="shared" si="142"/>
        <v>0</v>
      </c>
      <c r="AU117" s="93">
        <f t="shared" si="143"/>
        <v>0</v>
      </c>
      <c r="AV117" s="93">
        <f t="shared" si="144"/>
        <v>0</v>
      </c>
      <c r="AW117" s="173">
        <f t="shared" si="145"/>
        <v>0</v>
      </c>
      <c r="AX117" s="168"/>
      <c r="AY117" s="140">
        <v>0</v>
      </c>
      <c r="AZ117" s="88">
        <v>0</v>
      </c>
      <c r="BA117" s="37">
        <f t="shared" si="146"/>
        <v>0</v>
      </c>
      <c r="BB117" s="92">
        <v>0</v>
      </c>
      <c r="BC117" s="93">
        <f t="shared" si="147"/>
        <v>0</v>
      </c>
      <c r="BD117" s="93">
        <f t="shared" si="148"/>
        <v>0</v>
      </c>
      <c r="BE117" s="93">
        <f t="shared" si="149"/>
        <v>0</v>
      </c>
      <c r="BF117" s="93">
        <f t="shared" si="150"/>
        <v>0</v>
      </c>
      <c r="BG117" s="93">
        <f t="shared" si="151"/>
        <v>0</v>
      </c>
      <c r="BH117" s="93">
        <f t="shared" si="152"/>
        <v>0</v>
      </c>
      <c r="BI117" s="93">
        <f t="shared" si="153"/>
        <v>0</v>
      </c>
      <c r="BJ117" s="93">
        <f t="shared" si="154"/>
        <v>0</v>
      </c>
      <c r="BK117" s="93">
        <f t="shared" si="155"/>
        <v>0</v>
      </c>
      <c r="BL117" s="92">
        <v>0</v>
      </c>
      <c r="BM117" s="93">
        <f t="shared" si="156"/>
        <v>0</v>
      </c>
      <c r="BN117" s="93">
        <f t="shared" si="157"/>
        <v>0</v>
      </c>
      <c r="BO117" s="93">
        <f t="shared" si="158"/>
        <v>0</v>
      </c>
      <c r="BP117" s="93">
        <f t="shared" si="159"/>
        <v>0</v>
      </c>
      <c r="BQ117" s="93">
        <f t="shared" si="160"/>
        <v>0</v>
      </c>
      <c r="BR117" s="93">
        <f t="shared" si="161"/>
        <v>0</v>
      </c>
      <c r="BS117" s="93">
        <f t="shared" si="162"/>
        <v>0</v>
      </c>
      <c r="BT117" s="93">
        <f t="shared" si="163"/>
        <v>0</v>
      </c>
      <c r="BU117" s="174">
        <f t="shared" si="164"/>
        <v>0</v>
      </c>
      <c r="BW117" s="92">
        <v>0</v>
      </c>
      <c r="BX117" s="93">
        <v>0</v>
      </c>
      <c r="BY117" s="93">
        <v>0</v>
      </c>
      <c r="BZ117" s="93">
        <v>0</v>
      </c>
      <c r="CA117" s="93">
        <v>0</v>
      </c>
      <c r="CB117" s="93">
        <v>0</v>
      </c>
      <c r="CC117" s="92">
        <v>0</v>
      </c>
      <c r="CD117" s="93">
        <v>0</v>
      </c>
      <c r="CE117" s="93">
        <v>0</v>
      </c>
      <c r="CF117" s="93">
        <v>0</v>
      </c>
      <c r="CG117" s="93">
        <v>0</v>
      </c>
      <c r="CH117" s="93">
        <v>0</v>
      </c>
    </row>
    <row r="118" spans="1:86">
      <c r="A118" s="140">
        <v>67</v>
      </c>
      <c r="B118" s="89">
        <v>0</v>
      </c>
      <c r="C118" s="89">
        <v>0</v>
      </c>
      <c r="D118" s="89">
        <v>0</v>
      </c>
      <c r="E118" s="36">
        <v>4</v>
      </c>
      <c r="F118" s="36" t="s">
        <v>35</v>
      </c>
      <c r="G118" s="36" t="s">
        <v>36</v>
      </c>
      <c r="H118" s="36">
        <f t="shared" si="117"/>
        <v>0</v>
      </c>
      <c r="I118" s="87">
        <f t="shared" si="118"/>
        <v>0</v>
      </c>
      <c r="J118" s="88">
        <v>0</v>
      </c>
      <c r="K118" s="36">
        <f t="shared" si="119"/>
        <v>0</v>
      </c>
      <c r="L118" s="89">
        <v>0</v>
      </c>
      <c r="M118" s="36">
        <f t="shared" si="120"/>
        <v>0</v>
      </c>
      <c r="N118" s="37">
        <f t="shared" si="121"/>
        <v>0</v>
      </c>
      <c r="O118" s="89">
        <v>0</v>
      </c>
      <c r="P118" s="90">
        <f t="shared" si="122"/>
        <v>0</v>
      </c>
      <c r="Q118" s="182" t="s">
        <v>437</v>
      </c>
      <c r="R118" s="157" t="s">
        <v>424</v>
      </c>
      <c r="S118" s="88">
        <v>0</v>
      </c>
      <c r="T118" s="91">
        <f t="shared" si="123"/>
        <v>0</v>
      </c>
      <c r="U118" s="159"/>
      <c r="V118" s="159"/>
      <c r="W118" s="134"/>
      <c r="X118" s="156">
        <f t="shared" si="124"/>
        <v>67</v>
      </c>
      <c r="Y118" s="140">
        <v>0</v>
      </c>
      <c r="Z118" s="88">
        <v>0</v>
      </c>
      <c r="AA118" s="37">
        <f t="shared" si="125"/>
        <v>0</v>
      </c>
      <c r="AB118" s="92">
        <v>0</v>
      </c>
      <c r="AC118" s="93">
        <f t="shared" si="126"/>
        <v>0</v>
      </c>
      <c r="AD118" s="93">
        <f t="shared" si="127"/>
        <v>0</v>
      </c>
      <c r="AE118" s="93">
        <f t="shared" si="128"/>
        <v>0</v>
      </c>
      <c r="AF118" s="93">
        <f t="shared" si="129"/>
        <v>0</v>
      </c>
      <c r="AG118" s="93">
        <f t="shared" si="130"/>
        <v>0</v>
      </c>
      <c r="AH118" s="93">
        <f t="shared" si="131"/>
        <v>0</v>
      </c>
      <c r="AI118" s="93">
        <f t="shared" si="132"/>
        <v>0</v>
      </c>
      <c r="AJ118" s="93">
        <f t="shared" si="133"/>
        <v>0</v>
      </c>
      <c r="AK118" s="93">
        <f t="shared" si="134"/>
        <v>0</v>
      </c>
      <c r="AL118" s="92">
        <f t="shared" si="135"/>
        <v>0</v>
      </c>
      <c r="AM118" s="92">
        <v>0</v>
      </c>
      <c r="AN118" s="93">
        <f t="shared" si="136"/>
        <v>0</v>
      </c>
      <c r="AO118" s="93">
        <f t="shared" si="137"/>
        <v>0</v>
      </c>
      <c r="AP118" s="93">
        <f t="shared" si="138"/>
        <v>0</v>
      </c>
      <c r="AQ118" s="93">
        <f t="shared" si="139"/>
        <v>0</v>
      </c>
      <c r="AR118" s="93">
        <f t="shared" si="140"/>
        <v>0</v>
      </c>
      <c r="AS118" s="93">
        <f t="shared" si="141"/>
        <v>0</v>
      </c>
      <c r="AT118" s="93">
        <f t="shared" si="142"/>
        <v>0</v>
      </c>
      <c r="AU118" s="93">
        <f t="shared" si="143"/>
        <v>0</v>
      </c>
      <c r="AV118" s="93">
        <f t="shared" si="144"/>
        <v>0</v>
      </c>
      <c r="AW118" s="173">
        <f t="shared" si="145"/>
        <v>0</v>
      </c>
      <c r="AX118" s="168"/>
      <c r="AY118" s="140">
        <v>0</v>
      </c>
      <c r="AZ118" s="88">
        <v>0</v>
      </c>
      <c r="BA118" s="37">
        <f t="shared" si="146"/>
        <v>0</v>
      </c>
      <c r="BB118" s="92">
        <v>0</v>
      </c>
      <c r="BC118" s="93">
        <f t="shared" si="147"/>
        <v>0</v>
      </c>
      <c r="BD118" s="93">
        <f t="shared" si="148"/>
        <v>0</v>
      </c>
      <c r="BE118" s="93">
        <f t="shared" si="149"/>
        <v>0</v>
      </c>
      <c r="BF118" s="93">
        <f t="shared" si="150"/>
        <v>0</v>
      </c>
      <c r="BG118" s="93">
        <f t="shared" si="151"/>
        <v>0</v>
      </c>
      <c r="BH118" s="93">
        <f t="shared" si="152"/>
        <v>0</v>
      </c>
      <c r="BI118" s="93">
        <f t="shared" si="153"/>
        <v>0</v>
      </c>
      <c r="BJ118" s="93">
        <f t="shared" si="154"/>
        <v>0</v>
      </c>
      <c r="BK118" s="93">
        <f t="shared" si="155"/>
        <v>0</v>
      </c>
      <c r="BL118" s="92">
        <v>0</v>
      </c>
      <c r="BM118" s="93">
        <f t="shared" si="156"/>
        <v>0</v>
      </c>
      <c r="BN118" s="93">
        <f t="shared" si="157"/>
        <v>0</v>
      </c>
      <c r="BO118" s="93">
        <f t="shared" si="158"/>
        <v>0</v>
      </c>
      <c r="BP118" s="93">
        <f t="shared" si="159"/>
        <v>0</v>
      </c>
      <c r="BQ118" s="93">
        <f t="shared" si="160"/>
        <v>0</v>
      </c>
      <c r="BR118" s="93">
        <f t="shared" si="161"/>
        <v>0</v>
      </c>
      <c r="BS118" s="93">
        <f t="shared" si="162"/>
        <v>0</v>
      </c>
      <c r="BT118" s="93">
        <f t="shared" si="163"/>
        <v>0</v>
      </c>
      <c r="BU118" s="174">
        <f t="shared" si="164"/>
        <v>0</v>
      </c>
      <c r="BW118" s="92">
        <v>0</v>
      </c>
      <c r="BX118" s="93">
        <v>0</v>
      </c>
      <c r="BY118" s="93">
        <v>0</v>
      </c>
      <c r="BZ118" s="93">
        <v>0</v>
      </c>
      <c r="CA118" s="93">
        <v>0</v>
      </c>
      <c r="CB118" s="93">
        <v>0</v>
      </c>
      <c r="CC118" s="92">
        <v>0</v>
      </c>
      <c r="CD118" s="93">
        <v>0</v>
      </c>
      <c r="CE118" s="93">
        <v>0</v>
      </c>
      <c r="CF118" s="93">
        <v>0</v>
      </c>
      <c r="CG118" s="93">
        <v>0</v>
      </c>
      <c r="CH118" s="93">
        <v>0</v>
      </c>
    </row>
    <row r="119" spans="1:86">
      <c r="A119" s="140">
        <v>68</v>
      </c>
      <c r="B119" s="89">
        <v>0</v>
      </c>
      <c r="C119" s="89">
        <v>0</v>
      </c>
      <c r="D119" s="89">
        <v>0</v>
      </c>
      <c r="E119" s="36">
        <v>4</v>
      </c>
      <c r="F119" s="36" t="s">
        <v>35</v>
      </c>
      <c r="G119" s="36" t="s">
        <v>36</v>
      </c>
      <c r="H119" s="36">
        <f t="shared" si="117"/>
        <v>0</v>
      </c>
      <c r="I119" s="87">
        <f t="shared" si="118"/>
        <v>0</v>
      </c>
      <c r="J119" s="88">
        <v>0</v>
      </c>
      <c r="K119" s="36">
        <f t="shared" si="119"/>
        <v>0</v>
      </c>
      <c r="L119" s="89">
        <v>0</v>
      </c>
      <c r="M119" s="36">
        <f t="shared" si="120"/>
        <v>0</v>
      </c>
      <c r="N119" s="37">
        <f t="shared" si="121"/>
        <v>0</v>
      </c>
      <c r="O119" s="89">
        <v>0</v>
      </c>
      <c r="P119" s="90">
        <f t="shared" si="122"/>
        <v>0</v>
      </c>
      <c r="Q119" s="182" t="s">
        <v>437</v>
      </c>
      <c r="R119" s="157" t="s">
        <v>424</v>
      </c>
      <c r="S119" s="88">
        <v>0</v>
      </c>
      <c r="T119" s="91">
        <f t="shared" si="123"/>
        <v>0</v>
      </c>
      <c r="U119" s="159"/>
      <c r="V119" s="159"/>
      <c r="W119" s="134"/>
      <c r="X119" s="156">
        <f t="shared" si="124"/>
        <v>68</v>
      </c>
      <c r="Y119" s="140">
        <v>0</v>
      </c>
      <c r="Z119" s="88">
        <v>0</v>
      </c>
      <c r="AA119" s="37">
        <f t="shared" si="125"/>
        <v>0</v>
      </c>
      <c r="AB119" s="92">
        <v>0</v>
      </c>
      <c r="AC119" s="93">
        <f t="shared" si="126"/>
        <v>0</v>
      </c>
      <c r="AD119" s="93">
        <f t="shared" si="127"/>
        <v>0</v>
      </c>
      <c r="AE119" s="93">
        <f t="shared" si="128"/>
        <v>0</v>
      </c>
      <c r="AF119" s="93">
        <f t="shared" si="129"/>
        <v>0</v>
      </c>
      <c r="AG119" s="93">
        <f t="shared" si="130"/>
        <v>0</v>
      </c>
      <c r="AH119" s="93">
        <f t="shared" si="131"/>
        <v>0</v>
      </c>
      <c r="AI119" s="93">
        <f t="shared" si="132"/>
        <v>0</v>
      </c>
      <c r="AJ119" s="93">
        <f t="shared" si="133"/>
        <v>0</v>
      </c>
      <c r="AK119" s="93">
        <f t="shared" si="134"/>
        <v>0</v>
      </c>
      <c r="AL119" s="92">
        <f t="shared" si="135"/>
        <v>0</v>
      </c>
      <c r="AM119" s="92">
        <v>0</v>
      </c>
      <c r="AN119" s="93">
        <f t="shared" si="136"/>
        <v>0</v>
      </c>
      <c r="AO119" s="93">
        <f t="shared" si="137"/>
        <v>0</v>
      </c>
      <c r="AP119" s="93">
        <f t="shared" si="138"/>
        <v>0</v>
      </c>
      <c r="AQ119" s="93">
        <f t="shared" si="139"/>
        <v>0</v>
      </c>
      <c r="AR119" s="93">
        <f t="shared" si="140"/>
        <v>0</v>
      </c>
      <c r="AS119" s="93">
        <f t="shared" si="141"/>
        <v>0</v>
      </c>
      <c r="AT119" s="93">
        <f t="shared" si="142"/>
        <v>0</v>
      </c>
      <c r="AU119" s="93">
        <f t="shared" si="143"/>
        <v>0</v>
      </c>
      <c r="AV119" s="93">
        <f t="shared" si="144"/>
        <v>0</v>
      </c>
      <c r="AW119" s="173">
        <f t="shared" si="145"/>
        <v>0</v>
      </c>
      <c r="AX119" s="168"/>
      <c r="AY119" s="140">
        <v>0</v>
      </c>
      <c r="AZ119" s="88">
        <v>0</v>
      </c>
      <c r="BA119" s="37">
        <f t="shared" si="146"/>
        <v>0</v>
      </c>
      <c r="BB119" s="92">
        <v>0</v>
      </c>
      <c r="BC119" s="93">
        <f t="shared" si="147"/>
        <v>0</v>
      </c>
      <c r="BD119" s="93">
        <f t="shared" si="148"/>
        <v>0</v>
      </c>
      <c r="BE119" s="93">
        <f t="shared" si="149"/>
        <v>0</v>
      </c>
      <c r="BF119" s="93">
        <f t="shared" si="150"/>
        <v>0</v>
      </c>
      <c r="BG119" s="93">
        <f t="shared" si="151"/>
        <v>0</v>
      </c>
      <c r="BH119" s="93">
        <f t="shared" si="152"/>
        <v>0</v>
      </c>
      <c r="BI119" s="93">
        <f t="shared" si="153"/>
        <v>0</v>
      </c>
      <c r="BJ119" s="93">
        <f t="shared" si="154"/>
        <v>0</v>
      </c>
      <c r="BK119" s="93">
        <f t="shared" si="155"/>
        <v>0</v>
      </c>
      <c r="BL119" s="92">
        <v>0</v>
      </c>
      <c r="BM119" s="93">
        <f t="shared" si="156"/>
        <v>0</v>
      </c>
      <c r="BN119" s="93">
        <f t="shared" si="157"/>
        <v>0</v>
      </c>
      <c r="BO119" s="93">
        <f t="shared" si="158"/>
        <v>0</v>
      </c>
      <c r="BP119" s="93">
        <f t="shared" si="159"/>
        <v>0</v>
      </c>
      <c r="BQ119" s="93">
        <f t="shared" si="160"/>
        <v>0</v>
      </c>
      <c r="BR119" s="93">
        <f t="shared" si="161"/>
        <v>0</v>
      </c>
      <c r="BS119" s="93">
        <f t="shared" si="162"/>
        <v>0</v>
      </c>
      <c r="BT119" s="93">
        <f t="shared" si="163"/>
        <v>0</v>
      </c>
      <c r="BU119" s="174">
        <f t="shared" si="164"/>
        <v>0</v>
      </c>
      <c r="BW119" s="92">
        <v>0</v>
      </c>
      <c r="BX119" s="93">
        <v>0</v>
      </c>
      <c r="BY119" s="93">
        <v>0</v>
      </c>
      <c r="BZ119" s="93">
        <v>0</v>
      </c>
      <c r="CA119" s="93">
        <v>0</v>
      </c>
      <c r="CB119" s="93">
        <v>0</v>
      </c>
      <c r="CC119" s="92">
        <v>0</v>
      </c>
      <c r="CD119" s="93">
        <v>0</v>
      </c>
      <c r="CE119" s="93">
        <v>0</v>
      </c>
      <c r="CF119" s="93">
        <v>0</v>
      </c>
      <c r="CG119" s="93">
        <v>0</v>
      </c>
      <c r="CH119" s="93">
        <v>0</v>
      </c>
    </row>
    <row r="120" spans="1:86">
      <c r="A120" s="140">
        <v>69</v>
      </c>
      <c r="B120" s="89">
        <v>0</v>
      </c>
      <c r="C120" s="89">
        <v>0</v>
      </c>
      <c r="D120" s="89">
        <v>0</v>
      </c>
      <c r="E120" s="36">
        <v>4</v>
      </c>
      <c r="F120" s="36" t="s">
        <v>35</v>
      </c>
      <c r="G120" s="36" t="s">
        <v>36</v>
      </c>
      <c r="H120" s="36">
        <f t="shared" si="117"/>
        <v>0</v>
      </c>
      <c r="I120" s="87">
        <f t="shared" si="118"/>
        <v>0</v>
      </c>
      <c r="J120" s="88">
        <v>0</v>
      </c>
      <c r="K120" s="36">
        <f t="shared" si="119"/>
        <v>0</v>
      </c>
      <c r="L120" s="89">
        <v>0</v>
      </c>
      <c r="M120" s="36">
        <f t="shared" si="120"/>
        <v>0</v>
      </c>
      <c r="N120" s="37">
        <f t="shared" si="121"/>
        <v>0</v>
      </c>
      <c r="O120" s="89">
        <v>0</v>
      </c>
      <c r="P120" s="90">
        <f t="shared" si="122"/>
        <v>0</v>
      </c>
      <c r="Q120" s="182" t="s">
        <v>437</v>
      </c>
      <c r="R120" s="157" t="s">
        <v>424</v>
      </c>
      <c r="S120" s="88">
        <v>0</v>
      </c>
      <c r="T120" s="91">
        <f t="shared" si="123"/>
        <v>0</v>
      </c>
      <c r="U120" s="159"/>
      <c r="V120" s="159"/>
      <c r="W120" s="134"/>
      <c r="X120" s="156">
        <f t="shared" si="124"/>
        <v>69</v>
      </c>
      <c r="Y120" s="140">
        <v>0</v>
      </c>
      <c r="Z120" s="88">
        <v>0</v>
      </c>
      <c r="AA120" s="37">
        <f t="shared" si="125"/>
        <v>0</v>
      </c>
      <c r="AB120" s="92">
        <v>0</v>
      </c>
      <c r="AC120" s="93">
        <f t="shared" si="126"/>
        <v>0</v>
      </c>
      <c r="AD120" s="93">
        <f t="shared" si="127"/>
        <v>0</v>
      </c>
      <c r="AE120" s="93">
        <f t="shared" si="128"/>
        <v>0</v>
      </c>
      <c r="AF120" s="93">
        <f t="shared" si="129"/>
        <v>0</v>
      </c>
      <c r="AG120" s="93">
        <f t="shared" si="130"/>
        <v>0</v>
      </c>
      <c r="AH120" s="93">
        <f t="shared" si="131"/>
        <v>0</v>
      </c>
      <c r="AI120" s="93">
        <f t="shared" si="132"/>
        <v>0</v>
      </c>
      <c r="AJ120" s="93">
        <f t="shared" si="133"/>
        <v>0</v>
      </c>
      <c r="AK120" s="93">
        <f t="shared" si="134"/>
        <v>0</v>
      </c>
      <c r="AL120" s="92">
        <f t="shared" si="135"/>
        <v>0</v>
      </c>
      <c r="AM120" s="92">
        <v>0</v>
      </c>
      <c r="AN120" s="93">
        <f t="shared" si="136"/>
        <v>0</v>
      </c>
      <c r="AO120" s="93">
        <f t="shared" si="137"/>
        <v>0</v>
      </c>
      <c r="AP120" s="93">
        <f t="shared" si="138"/>
        <v>0</v>
      </c>
      <c r="AQ120" s="93">
        <f t="shared" si="139"/>
        <v>0</v>
      </c>
      <c r="AR120" s="93">
        <f t="shared" si="140"/>
        <v>0</v>
      </c>
      <c r="AS120" s="93">
        <f t="shared" si="141"/>
        <v>0</v>
      </c>
      <c r="AT120" s="93">
        <f t="shared" si="142"/>
        <v>0</v>
      </c>
      <c r="AU120" s="93">
        <f t="shared" si="143"/>
        <v>0</v>
      </c>
      <c r="AV120" s="93">
        <f t="shared" si="144"/>
        <v>0</v>
      </c>
      <c r="AW120" s="173">
        <f t="shared" si="145"/>
        <v>0</v>
      </c>
      <c r="AX120" s="168"/>
      <c r="AY120" s="140">
        <v>0</v>
      </c>
      <c r="AZ120" s="88">
        <v>0</v>
      </c>
      <c r="BA120" s="37">
        <f t="shared" si="146"/>
        <v>0</v>
      </c>
      <c r="BB120" s="92">
        <v>0</v>
      </c>
      <c r="BC120" s="93">
        <f t="shared" si="147"/>
        <v>0</v>
      </c>
      <c r="BD120" s="93">
        <f t="shared" si="148"/>
        <v>0</v>
      </c>
      <c r="BE120" s="93">
        <f t="shared" si="149"/>
        <v>0</v>
      </c>
      <c r="BF120" s="93">
        <f t="shared" si="150"/>
        <v>0</v>
      </c>
      <c r="BG120" s="93">
        <f t="shared" si="151"/>
        <v>0</v>
      </c>
      <c r="BH120" s="93">
        <f t="shared" si="152"/>
        <v>0</v>
      </c>
      <c r="BI120" s="93">
        <f t="shared" si="153"/>
        <v>0</v>
      </c>
      <c r="BJ120" s="93">
        <f t="shared" si="154"/>
        <v>0</v>
      </c>
      <c r="BK120" s="93">
        <f t="shared" si="155"/>
        <v>0</v>
      </c>
      <c r="BL120" s="92">
        <v>0</v>
      </c>
      <c r="BM120" s="93">
        <f t="shared" si="156"/>
        <v>0</v>
      </c>
      <c r="BN120" s="93">
        <f t="shared" si="157"/>
        <v>0</v>
      </c>
      <c r="BO120" s="93">
        <f t="shared" si="158"/>
        <v>0</v>
      </c>
      <c r="BP120" s="93">
        <f t="shared" si="159"/>
        <v>0</v>
      </c>
      <c r="BQ120" s="93">
        <f t="shared" si="160"/>
        <v>0</v>
      </c>
      <c r="BR120" s="93">
        <f t="shared" si="161"/>
        <v>0</v>
      </c>
      <c r="BS120" s="93">
        <f t="shared" si="162"/>
        <v>0</v>
      </c>
      <c r="BT120" s="93">
        <f t="shared" si="163"/>
        <v>0</v>
      </c>
      <c r="BU120" s="174">
        <f t="shared" si="164"/>
        <v>0</v>
      </c>
      <c r="BW120" s="92">
        <v>0</v>
      </c>
      <c r="BX120" s="93">
        <v>0</v>
      </c>
      <c r="BY120" s="93">
        <v>0</v>
      </c>
      <c r="BZ120" s="93">
        <v>0</v>
      </c>
      <c r="CA120" s="93">
        <v>0</v>
      </c>
      <c r="CB120" s="93">
        <v>0</v>
      </c>
      <c r="CC120" s="92">
        <v>0</v>
      </c>
      <c r="CD120" s="93">
        <v>0</v>
      </c>
      <c r="CE120" s="93">
        <v>0</v>
      </c>
      <c r="CF120" s="93">
        <v>0</v>
      </c>
      <c r="CG120" s="93">
        <v>0</v>
      </c>
      <c r="CH120" s="93">
        <v>0</v>
      </c>
    </row>
    <row r="121" spans="1:86">
      <c r="A121" s="140">
        <v>70</v>
      </c>
      <c r="B121" s="89">
        <v>0</v>
      </c>
      <c r="C121" s="89">
        <v>0</v>
      </c>
      <c r="D121" s="89">
        <v>0</v>
      </c>
      <c r="E121" s="36">
        <v>4</v>
      </c>
      <c r="F121" s="36" t="s">
        <v>35</v>
      </c>
      <c r="G121" s="36" t="s">
        <v>36</v>
      </c>
      <c r="H121" s="36">
        <f t="shared" si="117"/>
        <v>0</v>
      </c>
      <c r="I121" s="87">
        <f t="shared" si="118"/>
        <v>0</v>
      </c>
      <c r="J121" s="88">
        <v>0</v>
      </c>
      <c r="K121" s="36">
        <f t="shared" si="119"/>
        <v>0</v>
      </c>
      <c r="L121" s="89">
        <v>0</v>
      </c>
      <c r="M121" s="36">
        <f t="shared" si="120"/>
        <v>0</v>
      </c>
      <c r="N121" s="37">
        <f t="shared" si="121"/>
        <v>0</v>
      </c>
      <c r="O121" s="89">
        <v>0</v>
      </c>
      <c r="P121" s="90">
        <f t="shared" si="122"/>
        <v>0</v>
      </c>
      <c r="Q121" s="182" t="s">
        <v>437</v>
      </c>
      <c r="R121" s="157" t="s">
        <v>424</v>
      </c>
      <c r="S121" s="88">
        <v>0</v>
      </c>
      <c r="T121" s="91">
        <f t="shared" si="123"/>
        <v>0</v>
      </c>
      <c r="U121" s="159"/>
      <c r="V121" s="159"/>
      <c r="W121" s="134"/>
      <c r="X121" s="156">
        <f t="shared" si="124"/>
        <v>70</v>
      </c>
      <c r="Y121" s="140">
        <v>0</v>
      </c>
      <c r="Z121" s="88">
        <v>0</v>
      </c>
      <c r="AA121" s="37">
        <f t="shared" si="125"/>
        <v>0</v>
      </c>
      <c r="AB121" s="92">
        <v>0</v>
      </c>
      <c r="AC121" s="93">
        <f t="shared" si="126"/>
        <v>0</v>
      </c>
      <c r="AD121" s="93">
        <f t="shared" si="127"/>
        <v>0</v>
      </c>
      <c r="AE121" s="93">
        <f t="shared" si="128"/>
        <v>0</v>
      </c>
      <c r="AF121" s="93">
        <f t="shared" si="129"/>
        <v>0</v>
      </c>
      <c r="AG121" s="93">
        <f t="shared" si="130"/>
        <v>0</v>
      </c>
      <c r="AH121" s="93">
        <f t="shared" si="131"/>
        <v>0</v>
      </c>
      <c r="AI121" s="93">
        <f t="shared" si="132"/>
        <v>0</v>
      </c>
      <c r="AJ121" s="93">
        <f t="shared" si="133"/>
        <v>0</v>
      </c>
      <c r="AK121" s="93">
        <f t="shared" si="134"/>
        <v>0</v>
      </c>
      <c r="AL121" s="92">
        <f t="shared" si="135"/>
        <v>0</v>
      </c>
      <c r="AM121" s="92">
        <v>0</v>
      </c>
      <c r="AN121" s="93">
        <f t="shared" si="136"/>
        <v>0</v>
      </c>
      <c r="AO121" s="93">
        <f t="shared" si="137"/>
        <v>0</v>
      </c>
      <c r="AP121" s="93">
        <f t="shared" si="138"/>
        <v>0</v>
      </c>
      <c r="AQ121" s="93">
        <f t="shared" si="139"/>
        <v>0</v>
      </c>
      <c r="AR121" s="93">
        <f t="shared" si="140"/>
        <v>0</v>
      </c>
      <c r="AS121" s="93">
        <f t="shared" si="141"/>
        <v>0</v>
      </c>
      <c r="AT121" s="93">
        <f t="shared" si="142"/>
        <v>0</v>
      </c>
      <c r="AU121" s="93">
        <f t="shared" si="143"/>
        <v>0</v>
      </c>
      <c r="AV121" s="93">
        <f t="shared" si="144"/>
        <v>0</v>
      </c>
      <c r="AW121" s="173">
        <f t="shared" si="145"/>
        <v>0</v>
      </c>
      <c r="AX121" s="168"/>
      <c r="AY121" s="140">
        <v>0</v>
      </c>
      <c r="AZ121" s="88">
        <v>0</v>
      </c>
      <c r="BA121" s="37">
        <f t="shared" si="146"/>
        <v>0</v>
      </c>
      <c r="BB121" s="92">
        <v>0</v>
      </c>
      <c r="BC121" s="93">
        <f t="shared" si="147"/>
        <v>0</v>
      </c>
      <c r="BD121" s="93">
        <f t="shared" si="148"/>
        <v>0</v>
      </c>
      <c r="BE121" s="93">
        <f t="shared" si="149"/>
        <v>0</v>
      </c>
      <c r="BF121" s="93">
        <f t="shared" si="150"/>
        <v>0</v>
      </c>
      <c r="BG121" s="93">
        <f t="shared" si="151"/>
        <v>0</v>
      </c>
      <c r="BH121" s="93">
        <f t="shared" si="152"/>
        <v>0</v>
      </c>
      <c r="BI121" s="93">
        <f t="shared" si="153"/>
        <v>0</v>
      </c>
      <c r="BJ121" s="93">
        <f t="shared" si="154"/>
        <v>0</v>
      </c>
      <c r="BK121" s="93">
        <f t="shared" si="155"/>
        <v>0</v>
      </c>
      <c r="BL121" s="92">
        <v>0</v>
      </c>
      <c r="BM121" s="93">
        <f t="shared" si="156"/>
        <v>0</v>
      </c>
      <c r="BN121" s="93">
        <f t="shared" si="157"/>
        <v>0</v>
      </c>
      <c r="BO121" s="93">
        <f t="shared" si="158"/>
        <v>0</v>
      </c>
      <c r="BP121" s="93">
        <f t="shared" si="159"/>
        <v>0</v>
      </c>
      <c r="BQ121" s="93">
        <f t="shared" si="160"/>
        <v>0</v>
      </c>
      <c r="BR121" s="93">
        <f t="shared" si="161"/>
        <v>0</v>
      </c>
      <c r="BS121" s="93">
        <f t="shared" si="162"/>
        <v>0</v>
      </c>
      <c r="BT121" s="93">
        <f t="shared" si="163"/>
        <v>0</v>
      </c>
      <c r="BU121" s="174">
        <f t="shared" si="164"/>
        <v>0</v>
      </c>
      <c r="BW121" s="92">
        <v>0</v>
      </c>
      <c r="BX121" s="93">
        <v>0</v>
      </c>
      <c r="BY121" s="93">
        <v>0</v>
      </c>
      <c r="BZ121" s="93">
        <v>0</v>
      </c>
      <c r="CA121" s="93">
        <v>0</v>
      </c>
      <c r="CB121" s="93">
        <v>0</v>
      </c>
      <c r="CC121" s="92">
        <v>0</v>
      </c>
      <c r="CD121" s="93">
        <v>0</v>
      </c>
      <c r="CE121" s="93">
        <v>0</v>
      </c>
      <c r="CF121" s="93">
        <v>0</v>
      </c>
      <c r="CG121" s="93">
        <v>0</v>
      </c>
      <c r="CH121" s="93">
        <v>0</v>
      </c>
    </row>
    <row r="122" spans="1:86">
      <c r="A122" s="140">
        <v>71</v>
      </c>
      <c r="B122" s="89">
        <v>0</v>
      </c>
      <c r="C122" s="89">
        <v>0</v>
      </c>
      <c r="D122" s="89">
        <v>0</v>
      </c>
      <c r="E122" s="36">
        <v>4</v>
      </c>
      <c r="F122" s="36" t="s">
        <v>35</v>
      </c>
      <c r="G122" s="36" t="s">
        <v>36</v>
      </c>
      <c r="H122" s="36">
        <f t="shared" si="117"/>
        <v>0</v>
      </c>
      <c r="I122" s="87">
        <f t="shared" si="118"/>
        <v>0</v>
      </c>
      <c r="J122" s="88">
        <v>0</v>
      </c>
      <c r="K122" s="36">
        <f t="shared" si="119"/>
        <v>0</v>
      </c>
      <c r="L122" s="89">
        <v>0</v>
      </c>
      <c r="M122" s="36">
        <f t="shared" si="120"/>
        <v>0</v>
      </c>
      <c r="N122" s="37">
        <f t="shared" si="121"/>
        <v>0</v>
      </c>
      <c r="O122" s="89">
        <v>0</v>
      </c>
      <c r="P122" s="90">
        <f t="shared" si="122"/>
        <v>0</v>
      </c>
      <c r="Q122" s="182" t="s">
        <v>437</v>
      </c>
      <c r="R122" s="157" t="s">
        <v>424</v>
      </c>
      <c r="S122" s="88">
        <v>0</v>
      </c>
      <c r="T122" s="91">
        <f t="shared" si="123"/>
        <v>0</v>
      </c>
      <c r="U122" s="159"/>
      <c r="V122" s="159"/>
      <c r="W122" s="134"/>
      <c r="X122" s="156">
        <f t="shared" si="124"/>
        <v>71</v>
      </c>
      <c r="Y122" s="140">
        <v>0</v>
      </c>
      <c r="Z122" s="88">
        <v>0</v>
      </c>
      <c r="AA122" s="37">
        <f t="shared" si="125"/>
        <v>0</v>
      </c>
      <c r="AB122" s="92">
        <v>0</v>
      </c>
      <c r="AC122" s="93">
        <f t="shared" si="126"/>
        <v>0</v>
      </c>
      <c r="AD122" s="93">
        <f t="shared" si="127"/>
        <v>0</v>
      </c>
      <c r="AE122" s="93">
        <f t="shared" si="128"/>
        <v>0</v>
      </c>
      <c r="AF122" s="93">
        <f t="shared" si="129"/>
        <v>0</v>
      </c>
      <c r="AG122" s="93">
        <f t="shared" si="130"/>
        <v>0</v>
      </c>
      <c r="AH122" s="93">
        <f t="shared" si="131"/>
        <v>0</v>
      </c>
      <c r="AI122" s="93">
        <f t="shared" si="132"/>
        <v>0</v>
      </c>
      <c r="AJ122" s="93">
        <f t="shared" si="133"/>
        <v>0</v>
      </c>
      <c r="AK122" s="93">
        <f t="shared" si="134"/>
        <v>0</v>
      </c>
      <c r="AL122" s="92">
        <f t="shared" si="135"/>
        <v>0</v>
      </c>
      <c r="AM122" s="92">
        <v>0</v>
      </c>
      <c r="AN122" s="93">
        <f t="shared" si="136"/>
        <v>0</v>
      </c>
      <c r="AO122" s="93">
        <f t="shared" si="137"/>
        <v>0</v>
      </c>
      <c r="AP122" s="93">
        <f t="shared" si="138"/>
        <v>0</v>
      </c>
      <c r="AQ122" s="93">
        <f t="shared" si="139"/>
        <v>0</v>
      </c>
      <c r="AR122" s="93">
        <f t="shared" si="140"/>
        <v>0</v>
      </c>
      <c r="AS122" s="93">
        <f t="shared" si="141"/>
        <v>0</v>
      </c>
      <c r="AT122" s="93">
        <f t="shared" si="142"/>
        <v>0</v>
      </c>
      <c r="AU122" s="93">
        <f t="shared" si="143"/>
        <v>0</v>
      </c>
      <c r="AV122" s="93">
        <f t="shared" si="144"/>
        <v>0</v>
      </c>
      <c r="AW122" s="173">
        <f t="shared" si="145"/>
        <v>0</v>
      </c>
      <c r="AX122" s="168"/>
      <c r="AY122" s="140">
        <v>0</v>
      </c>
      <c r="AZ122" s="88">
        <v>0</v>
      </c>
      <c r="BA122" s="37">
        <f t="shared" si="146"/>
        <v>0</v>
      </c>
      <c r="BB122" s="92">
        <v>0</v>
      </c>
      <c r="BC122" s="93">
        <f t="shared" si="147"/>
        <v>0</v>
      </c>
      <c r="BD122" s="93">
        <f t="shared" si="148"/>
        <v>0</v>
      </c>
      <c r="BE122" s="93">
        <f t="shared" si="149"/>
        <v>0</v>
      </c>
      <c r="BF122" s="93">
        <f t="shared" si="150"/>
        <v>0</v>
      </c>
      <c r="BG122" s="93">
        <f t="shared" si="151"/>
        <v>0</v>
      </c>
      <c r="BH122" s="93">
        <f t="shared" si="152"/>
        <v>0</v>
      </c>
      <c r="BI122" s="93">
        <f t="shared" si="153"/>
        <v>0</v>
      </c>
      <c r="BJ122" s="93">
        <f t="shared" si="154"/>
        <v>0</v>
      </c>
      <c r="BK122" s="93">
        <f t="shared" si="155"/>
        <v>0</v>
      </c>
      <c r="BL122" s="92">
        <v>0</v>
      </c>
      <c r="BM122" s="93">
        <f t="shared" si="156"/>
        <v>0</v>
      </c>
      <c r="BN122" s="93">
        <f t="shared" si="157"/>
        <v>0</v>
      </c>
      <c r="BO122" s="93">
        <f t="shared" si="158"/>
        <v>0</v>
      </c>
      <c r="BP122" s="93">
        <f t="shared" si="159"/>
        <v>0</v>
      </c>
      <c r="BQ122" s="93">
        <f t="shared" si="160"/>
        <v>0</v>
      </c>
      <c r="BR122" s="93">
        <f t="shared" si="161"/>
        <v>0</v>
      </c>
      <c r="BS122" s="93">
        <f t="shared" si="162"/>
        <v>0</v>
      </c>
      <c r="BT122" s="93">
        <f t="shared" si="163"/>
        <v>0</v>
      </c>
      <c r="BU122" s="174">
        <f t="shared" si="164"/>
        <v>0</v>
      </c>
      <c r="BW122" s="92">
        <v>0</v>
      </c>
      <c r="BX122" s="93">
        <v>0</v>
      </c>
      <c r="BY122" s="93">
        <v>0</v>
      </c>
      <c r="BZ122" s="93">
        <v>0</v>
      </c>
      <c r="CA122" s="93">
        <v>0</v>
      </c>
      <c r="CB122" s="93">
        <v>0</v>
      </c>
      <c r="CC122" s="92">
        <v>0</v>
      </c>
      <c r="CD122" s="93">
        <v>0</v>
      </c>
      <c r="CE122" s="93">
        <v>0</v>
      </c>
      <c r="CF122" s="93">
        <v>0</v>
      </c>
      <c r="CG122" s="93">
        <v>0</v>
      </c>
      <c r="CH122" s="93">
        <v>0</v>
      </c>
    </row>
    <row r="123" spans="1:86">
      <c r="A123" s="140">
        <v>72</v>
      </c>
      <c r="B123" s="89">
        <v>0</v>
      </c>
      <c r="C123" s="89">
        <v>0</v>
      </c>
      <c r="D123" s="89">
        <v>0</v>
      </c>
      <c r="E123" s="36">
        <v>4</v>
      </c>
      <c r="F123" s="36" t="s">
        <v>35</v>
      </c>
      <c r="G123" s="36" t="s">
        <v>36</v>
      </c>
      <c r="H123" s="36">
        <f t="shared" si="117"/>
        <v>0</v>
      </c>
      <c r="I123" s="87">
        <f t="shared" si="118"/>
        <v>0</v>
      </c>
      <c r="J123" s="88">
        <v>0</v>
      </c>
      <c r="K123" s="36">
        <f t="shared" si="119"/>
        <v>0</v>
      </c>
      <c r="L123" s="89">
        <v>0</v>
      </c>
      <c r="M123" s="36">
        <f t="shared" si="120"/>
        <v>0</v>
      </c>
      <c r="N123" s="37">
        <f t="shared" si="121"/>
        <v>0</v>
      </c>
      <c r="O123" s="89">
        <v>0</v>
      </c>
      <c r="P123" s="90">
        <f t="shared" si="122"/>
        <v>0</v>
      </c>
      <c r="Q123" s="182" t="s">
        <v>437</v>
      </c>
      <c r="R123" s="157" t="s">
        <v>424</v>
      </c>
      <c r="S123" s="88">
        <v>0</v>
      </c>
      <c r="T123" s="91">
        <f t="shared" si="123"/>
        <v>0</v>
      </c>
      <c r="U123" s="159"/>
      <c r="V123" s="159"/>
      <c r="W123" s="134"/>
      <c r="X123" s="156">
        <f t="shared" si="124"/>
        <v>72</v>
      </c>
      <c r="Y123" s="140">
        <v>0</v>
      </c>
      <c r="Z123" s="88">
        <v>0</v>
      </c>
      <c r="AA123" s="37">
        <f t="shared" si="125"/>
        <v>0</v>
      </c>
      <c r="AB123" s="92">
        <v>0</v>
      </c>
      <c r="AC123" s="93">
        <f t="shared" si="126"/>
        <v>0</v>
      </c>
      <c r="AD123" s="93">
        <f t="shared" si="127"/>
        <v>0</v>
      </c>
      <c r="AE123" s="93">
        <f t="shared" si="128"/>
        <v>0</v>
      </c>
      <c r="AF123" s="93">
        <f t="shared" si="129"/>
        <v>0</v>
      </c>
      <c r="AG123" s="93">
        <f t="shared" si="130"/>
        <v>0</v>
      </c>
      <c r="AH123" s="93">
        <f t="shared" si="131"/>
        <v>0</v>
      </c>
      <c r="AI123" s="93">
        <f t="shared" si="132"/>
        <v>0</v>
      </c>
      <c r="AJ123" s="93">
        <f t="shared" si="133"/>
        <v>0</v>
      </c>
      <c r="AK123" s="93">
        <f t="shared" si="134"/>
        <v>0</v>
      </c>
      <c r="AL123" s="92">
        <f t="shared" si="135"/>
        <v>0</v>
      </c>
      <c r="AM123" s="92">
        <v>0</v>
      </c>
      <c r="AN123" s="93">
        <f t="shared" si="136"/>
        <v>0</v>
      </c>
      <c r="AO123" s="93">
        <f t="shared" si="137"/>
        <v>0</v>
      </c>
      <c r="AP123" s="93">
        <f t="shared" si="138"/>
        <v>0</v>
      </c>
      <c r="AQ123" s="93">
        <f t="shared" si="139"/>
        <v>0</v>
      </c>
      <c r="AR123" s="93">
        <f t="shared" si="140"/>
        <v>0</v>
      </c>
      <c r="AS123" s="93">
        <f t="shared" si="141"/>
        <v>0</v>
      </c>
      <c r="AT123" s="93">
        <f t="shared" si="142"/>
        <v>0</v>
      </c>
      <c r="AU123" s="93">
        <f t="shared" si="143"/>
        <v>0</v>
      </c>
      <c r="AV123" s="93">
        <f t="shared" si="144"/>
        <v>0</v>
      </c>
      <c r="AW123" s="173">
        <f t="shared" si="145"/>
        <v>0</v>
      </c>
      <c r="AX123" s="168"/>
      <c r="AY123" s="140">
        <v>0</v>
      </c>
      <c r="AZ123" s="88">
        <v>0</v>
      </c>
      <c r="BA123" s="37">
        <f t="shared" si="146"/>
        <v>0</v>
      </c>
      <c r="BB123" s="92">
        <v>0</v>
      </c>
      <c r="BC123" s="93">
        <f t="shared" si="147"/>
        <v>0</v>
      </c>
      <c r="BD123" s="93">
        <f t="shared" si="148"/>
        <v>0</v>
      </c>
      <c r="BE123" s="93">
        <f t="shared" si="149"/>
        <v>0</v>
      </c>
      <c r="BF123" s="93">
        <f t="shared" si="150"/>
        <v>0</v>
      </c>
      <c r="BG123" s="93">
        <f t="shared" si="151"/>
        <v>0</v>
      </c>
      <c r="BH123" s="93">
        <f t="shared" si="152"/>
        <v>0</v>
      </c>
      <c r="BI123" s="93">
        <f t="shared" si="153"/>
        <v>0</v>
      </c>
      <c r="BJ123" s="93">
        <f t="shared" si="154"/>
        <v>0</v>
      </c>
      <c r="BK123" s="93">
        <f t="shared" si="155"/>
        <v>0</v>
      </c>
      <c r="BL123" s="92">
        <v>0</v>
      </c>
      <c r="BM123" s="93">
        <f t="shared" si="156"/>
        <v>0</v>
      </c>
      <c r="BN123" s="93">
        <f t="shared" si="157"/>
        <v>0</v>
      </c>
      <c r="BO123" s="93">
        <f t="shared" si="158"/>
        <v>0</v>
      </c>
      <c r="BP123" s="93">
        <f t="shared" si="159"/>
        <v>0</v>
      </c>
      <c r="BQ123" s="93">
        <f t="shared" si="160"/>
        <v>0</v>
      </c>
      <c r="BR123" s="93">
        <f t="shared" si="161"/>
        <v>0</v>
      </c>
      <c r="BS123" s="93">
        <f t="shared" si="162"/>
        <v>0</v>
      </c>
      <c r="BT123" s="93">
        <f t="shared" si="163"/>
        <v>0</v>
      </c>
      <c r="BU123" s="174">
        <f t="shared" si="164"/>
        <v>0</v>
      </c>
      <c r="BW123" s="92">
        <v>0</v>
      </c>
      <c r="BX123" s="93">
        <v>0</v>
      </c>
      <c r="BY123" s="93">
        <v>0</v>
      </c>
      <c r="BZ123" s="93">
        <v>0</v>
      </c>
      <c r="CA123" s="93">
        <v>0</v>
      </c>
      <c r="CB123" s="93">
        <v>0</v>
      </c>
      <c r="CC123" s="92">
        <v>0</v>
      </c>
      <c r="CD123" s="93">
        <v>0</v>
      </c>
      <c r="CE123" s="93">
        <v>0</v>
      </c>
      <c r="CF123" s="93">
        <v>0</v>
      </c>
      <c r="CG123" s="93">
        <v>0</v>
      </c>
      <c r="CH123" s="93">
        <v>0</v>
      </c>
    </row>
    <row r="124" spans="1:86">
      <c r="A124" s="140">
        <v>73</v>
      </c>
      <c r="B124" s="89">
        <v>0</v>
      </c>
      <c r="C124" s="89">
        <v>0</v>
      </c>
      <c r="D124" s="89">
        <v>0</v>
      </c>
      <c r="E124" s="36">
        <v>4</v>
      </c>
      <c r="F124" s="36" t="s">
        <v>35</v>
      </c>
      <c r="G124" s="36" t="s">
        <v>36</v>
      </c>
      <c r="H124" s="36">
        <f t="shared" si="117"/>
        <v>0</v>
      </c>
      <c r="I124" s="87">
        <f t="shared" si="118"/>
        <v>0</v>
      </c>
      <c r="J124" s="88">
        <v>0</v>
      </c>
      <c r="K124" s="36">
        <f t="shared" si="119"/>
        <v>0</v>
      </c>
      <c r="L124" s="89">
        <v>0</v>
      </c>
      <c r="M124" s="36">
        <f t="shared" si="120"/>
        <v>0</v>
      </c>
      <c r="N124" s="37">
        <f t="shared" si="121"/>
        <v>0</v>
      </c>
      <c r="O124" s="89">
        <v>0</v>
      </c>
      <c r="P124" s="90">
        <f t="shared" si="122"/>
        <v>0</v>
      </c>
      <c r="Q124" s="182" t="s">
        <v>437</v>
      </c>
      <c r="R124" s="157" t="s">
        <v>424</v>
      </c>
      <c r="S124" s="88">
        <v>0</v>
      </c>
      <c r="T124" s="91">
        <f t="shared" si="123"/>
        <v>0</v>
      </c>
      <c r="U124" s="159"/>
      <c r="V124" s="159"/>
      <c r="W124" s="134"/>
      <c r="X124" s="156">
        <f t="shared" si="124"/>
        <v>73</v>
      </c>
      <c r="Y124" s="140">
        <v>0</v>
      </c>
      <c r="Z124" s="88">
        <v>0</v>
      </c>
      <c r="AA124" s="37">
        <f t="shared" si="125"/>
        <v>0</v>
      </c>
      <c r="AB124" s="92">
        <v>0</v>
      </c>
      <c r="AC124" s="93">
        <f t="shared" si="126"/>
        <v>0</v>
      </c>
      <c r="AD124" s="93">
        <f t="shared" si="127"/>
        <v>0</v>
      </c>
      <c r="AE124" s="93">
        <f t="shared" si="128"/>
        <v>0</v>
      </c>
      <c r="AF124" s="93">
        <f t="shared" si="129"/>
        <v>0</v>
      </c>
      <c r="AG124" s="93">
        <f t="shared" si="130"/>
        <v>0</v>
      </c>
      <c r="AH124" s="93">
        <f t="shared" si="131"/>
        <v>0</v>
      </c>
      <c r="AI124" s="93">
        <f t="shared" si="132"/>
        <v>0</v>
      </c>
      <c r="AJ124" s="93">
        <f t="shared" si="133"/>
        <v>0</v>
      </c>
      <c r="AK124" s="93">
        <f t="shared" si="134"/>
        <v>0</v>
      </c>
      <c r="AL124" s="92">
        <f t="shared" si="135"/>
        <v>0</v>
      </c>
      <c r="AM124" s="92">
        <v>0</v>
      </c>
      <c r="AN124" s="93">
        <f t="shared" si="136"/>
        <v>0</v>
      </c>
      <c r="AO124" s="93">
        <f t="shared" si="137"/>
        <v>0</v>
      </c>
      <c r="AP124" s="93">
        <f t="shared" si="138"/>
        <v>0</v>
      </c>
      <c r="AQ124" s="93">
        <f t="shared" si="139"/>
        <v>0</v>
      </c>
      <c r="AR124" s="93">
        <f t="shared" si="140"/>
        <v>0</v>
      </c>
      <c r="AS124" s="93">
        <f t="shared" si="141"/>
        <v>0</v>
      </c>
      <c r="AT124" s="93">
        <f t="shared" si="142"/>
        <v>0</v>
      </c>
      <c r="AU124" s="93">
        <f t="shared" si="143"/>
        <v>0</v>
      </c>
      <c r="AV124" s="93">
        <f t="shared" si="144"/>
        <v>0</v>
      </c>
      <c r="AW124" s="173">
        <f t="shared" si="145"/>
        <v>0</v>
      </c>
      <c r="AX124" s="168"/>
      <c r="AY124" s="140">
        <v>0</v>
      </c>
      <c r="AZ124" s="88">
        <v>0</v>
      </c>
      <c r="BA124" s="37">
        <f t="shared" si="146"/>
        <v>0</v>
      </c>
      <c r="BB124" s="92">
        <v>0</v>
      </c>
      <c r="BC124" s="93">
        <f t="shared" si="147"/>
        <v>0</v>
      </c>
      <c r="BD124" s="93">
        <f t="shared" si="148"/>
        <v>0</v>
      </c>
      <c r="BE124" s="93">
        <f t="shared" si="149"/>
        <v>0</v>
      </c>
      <c r="BF124" s="93">
        <f t="shared" si="150"/>
        <v>0</v>
      </c>
      <c r="BG124" s="93">
        <f t="shared" si="151"/>
        <v>0</v>
      </c>
      <c r="BH124" s="93">
        <f t="shared" si="152"/>
        <v>0</v>
      </c>
      <c r="BI124" s="93">
        <f t="shared" si="153"/>
        <v>0</v>
      </c>
      <c r="BJ124" s="93">
        <f t="shared" si="154"/>
        <v>0</v>
      </c>
      <c r="BK124" s="93">
        <f t="shared" si="155"/>
        <v>0</v>
      </c>
      <c r="BL124" s="92">
        <v>0</v>
      </c>
      <c r="BM124" s="93">
        <f t="shared" si="156"/>
        <v>0</v>
      </c>
      <c r="BN124" s="93">
        <f t="shared" si="157"/>
        <v>0</v>
      </c>
      <c r="BO124" s="93">
        <f t="shared" si="158"/>
        <v>0</v>
      </c>
      <c r="BP124" s="93">
        <f t="shared" si="159"/>
        <v>0</v>
      </c>
      <c r="BQ124" s="93">
        <f t="shared" si="160"/>
        <v>0</v>
      </c>
      <c r="BR124" s="93">
        <f t="shared" si="161"/>
        <v>0</v>
      </c>
      <c r="BS124" s="93">
        <f t="shared" si="162"/>
        <v>0</v>
      </c>
      <c r="BT124" s="93">
        <f t="shared" si="163"/>
        <v>0</v>
      </c>
      <c r="BU124" s="174">
        <f t="shared" si="164"/>
        <v>0</v>
      </c>
      <c r="BW124" s="92">
        <v>0</v>
      </c>
      <c r="BX124" s="93">
        <v>0</v>
      </c>
      <c r="BY124" s="93">
        <v>0</v>
      </c>
      <c r="BZ124" s="93">
        <v>0</v>
      </c>
      <c r="CA124" s="93">
        <v>0</v>
      </c>
      <c r="CB124" s="93">
        <v>0</v>
      </c>
      <c r="CC124" s="92">
        <v>0</v>
      </c>
      <c r="CD124" s="93">
        <v>0</v>
      </c>
      <c r="CE124" s="93">
        <v>0</v>
      </c>
      <c r="CF124" s="93">
        <v>0</v>
      </c>
      <c r="CG124" s="93">
        <v>0</v>
      </c>
      <c r="CH124" s="93">
        <v>0</v>
      </c>
    </row>
    <row r="125" spans="1:86">
      <c r="A125" s="140">
        <v>74</v>
      </c>
      <c r="B125" s="89">
        <v>0</v>
      </c>
      <c r="C125" s="89">
        <v>0</v>
      </c>
      <c r="D125" s="89">
        <v>0</v>
      </c>
      <c r="E125" s="36">
        <v>4</v>
      </c>
      <c r="F125" s="36" t="s">
        <v>35</v>
      </c>
      <c r="G125" s="36" t="s">
        <v>36</v>
      </c>
      <c r="H125" s="36">
        <f t="shared" si="117"/>
        <v>0</v>
      </c>
      <c r="I125" s="87">
        <f t="shared" si="118"/>
        <v>0</v>
      </c>
      <c r="J125" s="88">
        <v>0</v>
      </c>
      <c r="K125" s="36">
        <f t="shared" si="119"/>
        <v>0</v>
      </c>
      <c r="L125" s="89">
        <v>0</v>
      </c>
      <c r="M125" s="36">
        <f t="shared" si="120"/>
        <v>0</v>
      </c>
      <c r="N125" s="37">
        <f t="shared" si="121"/>
        <v>0</v>
      </c>
      <c r="O125" s="89">
        <v>0</v>
      </c>
      <c r="P125" s="90">
        <f t="shared" si="122"/>
        <v>0</v>
      </c>
      <c r="Q125" s="182" t="s">
        <v>437</v>
      </c>
      <c r="R125" s="157" t="s">
        <v>424</v>
      </c>
      <c r="S125" s="88">
        <v>0</v>
      </c>
      <c r="T125" s="91">
        <f t="shared" si="123"/>
        <v>0</v>
      </c>
      <c r="U125" s="159"/>
      <c r="V125" s="159"/>
      <c r="W125" s="134"/>
      <c r="X125" s="156">
        <f t="shared" si="124"/>
        <v>74</v>
      </c>
      <c r="Y125" s="140">
        <v>0</v>
      </c>
      <c r="Z125" s="88">
        <v>0</v>
      </c>
      <c r="AA125" s="37">
        <f t="shared" si="125"/>
        <v>0</v>
      </c>
      <c r="AB125" s="92">
        <v>0</v>
      </c>
      <c r="AC125" s="93">
        <f t="shared" si="126"/>
        <v>0</v>
      </c>
      <c r="AD125" s="93">
        <f t="shared" si="127"/>
        <v>0</v>
      </c>
      <c r="AE125" s="93">
        <f t="shared" si="128"/>
        <v>0</v>
      </c>
      <c r="AF125" s="93">
        <f t="shared" si="129"/>
        <v>0</v>
      </c>
      <c r="AG125" s="93">
        <f t="shared" si="130"/>
        <v>0</v>
      </c>
      <c r="AH125" s="93">
        <f t="shared" si="131"/>
        <v>0</v>
      </c>
      <c r="AI125" s="93">
        <f t="shared" si="132"/>
        <v>0</v>
      </c>
      <c r="AJ125" s="93">
        <f t="shared" si="133"/>
        <v>0</v>
      </c>
      <c r="AK125" s="93">
        <f t="shared" si="134"/>
        <v>0</v>
      </c>
      <c r="AL125" s="92">
        <f t="shared" si="135"/>
        <v>0</v>
      </c>
      <c r="AM125" s="92">
        <v>0</v>
      </c>
      <c r="AN125" s="93">
        <f t="shared" si="136"/>
        <v>0</v>
      </c>
      <c r="AO125" s="93">
        <f t="shared" si="137"/>
        <v>0</v>
      </c>
      <c r="AP125" s="93">
        <f t="shared" si="138"/>
        <v>0</v>
      </c>
      <c r="AQ125" s="93">
        <f t="shared" si="139"/>
        <v>0</v>
      </c>
      <c r="AR125" s="93">
        <f t="shared" si="140"/>
        <v>0</v>
      </c>
      <c r="AS125" s="93">
        <f t="shared" si="141"/>
        <v>0</v>
      </c>
      <c r="AT125" s="93">
        <f t="shared" si="142"/>
        <v>0</v>
      </c>
      <c r="AU125" s="93">
        <f t="shared" si="143"/>
        <v>0</v>
      </c>
      <c r="AV125" s="93">
        <f t="shared" si="144"/>
        <v>0</v>
      </c>
      <c r="AW125" s="173">
        <f t="shared" si="145"/>
        <v>0</v>
      </c>
      <c r="AX125" s="168"/>
      <c r="AY125" s="140">
        <v>0</v>
      </c>
      <c r="AZ125" s="88">
        <v>0</v>
      </c>
      <c r="BA125" s="37">
        <f t="shared" si="146"/>
        <v>0</v>
      </c>
      <c r="BB125" s="92">
        <v>0</v>
      </c>
      <c r="BC125" s="93">
        <f t="shared" si="147"/>
        <v>0</v>
      </c>
      <c r="BD125" s="93">
        <f t="shared" si="148"/>
        <v>0</v>
      </c>
      <c r="BE125" s="93">
        <f t="shared" si="149"/>
        <v>0</v>
      </c>
      <c r="BF125" s="93">
        <f t="shared" si="150"/>
        <v>0</v>
      </c>
      <c r="BG125" s="93">
        <f t="shared" si="151"/>
        <v>0</v>
      </c>
      <c r="BH125" s="93">
        <f t="shared" si="152"/>
        <v>0</v>
      </c>
      <c r="BI125" s="93">
        <f t="shared" si="153"/>
        <v>0</v>
      </c>
      <c r="BJ125" s="93">
        <f t="shared" si="154"/>
        <v>0</v>
      </c>
      <c r="BK125" s="93">
        <f t="shared" si="155"/>
        <v>0</v>
      </c>
      <c r="BL125" s="92">
        <v>0</v>
      </c>
      <c r="BM125" s="93">
        <f t="shared" si="156"/>
        <v>0</v>
      </c>
      <c r="BN125" s="93">
        <f t="shared" si="157"/>
        <v>0</v>
      </c>
      <c r="BO125" s="93">
        <f t="shared" si="158"/>
        <v>0</v>
      </c>
      <c r="BP125" s="93">
        <f t="shared" si="159"/>
        <v>0</v>
      </c>
      <c r="BQ125" s="93">
        <f t="shared" si="160"/>
        <v>0</v>
      </c>
      <c r="BR125" s="93">
        <f t="shared" si="161"/>
        <v>0</v>
      </c>
      <c r="BS125" s="93">
        <f t="shared" si="162"/>
        <v>0</v>
      </c>
      <c r="BT125" s="93">
        <f t="shared" si="163"/>
        <v>0</v>
      </c>
      <c r="BU125" s="174">
        <f t="shared" si="164"/>
        <v>0</v>
      </c>
      <c r="BW125" s="92">
        <v>0</v>
      </c>
      <c r="BX125" s="93">
        <v>0</v>
      </c>
      <c r="BY125" s="93">
        <v>0</v>
      </c>
      <c r="BZ125" s="93">
        <v>0</v>
      </c>
      <c r="CA125" s="93">
        <v>0</v>
      </c>
      <c r="CB125" s="93">
        <v>0</v>
      </c>
      <c r="CC125" s="92">
        <v>0</v>
      </c>
      <c r="CD125" s="93">
        <v>0</v>
      </c>
      <c r="CE125" s="93">
        <v>0</v>
      </c>
      <c r="CF125" s="93">
        <v>0</v>
      </c>
      <c r="CG125" s="93">
        <v>0</v>
      </c>
      <c r="CH125" s="93">
        <v>0</v>
      </c>
    </row>
    <row r="126" spans="1:86">
      <c r="A126" s="140">
        <v>75</v>
      </c>
      <c r="B126" s="89">
        <v>0</v>
      </c>
      <c r="C126" s="89">
        <v>0</v>
      </c>
      <c r="D126" s="89">
        <v>0</v>
      </c>
      <c r="E126" s="36">
        <v>4</v>
      </c>
      <c r="F126" s="36" t="s">
        <v>35</v>
      </c>
      <c r="G126" s="36" t="s">
        <v>36</v>
      </c>
      <c r="H126" s="36">
        <f t="shared" si="117"/>
        <v>0</v>
      </c>
      <c r="I126" s="87">
        <f t="shared" si="118"/>
        <v>0</v>
      </c>
      <c r="J126" s="88">
        <v>0</v>
      </c>
      <c r="K126" s="36">
        <f t="shared" si="119"/>
        <v>0</v>
      </c>
      <c r="L126" s="89">
        <v>0</v>
      </c>
      <c r="M126" s="36">
        <f t="shared" si="120"/>
        <v>0</v>
      </c>
      <c r="N126" s="37">
        <f t="shared" si="121"/>
        <v>0</v>
      </c>
      <c r="O126" s="89">
        <v>0</v>
      </c>
      <c r="P126" s="90">
        <f t="shared" si="122"/>
        <v>0</v>
      </c>
      <c r="Q126" s="182" t="s">
        <v>437</v>
      </c>
      <c r="R126" s="157" t="s">
        <v>424</v>
      </c>
      <c r="S126" s="88">
        <v>0</v>
      </c>
      <c r="T126" s="91">
        <f t="shared" si="123"/>
        <v>0</v>
      </c>
      <c r="U126" s="159"/>
      <c r="V126" s="159"/>
      <c r="W126" s="134"/>
      <c r="X126" s="156">
        <f t="shared" si="124"/>
        <v>75</v>
      </c>
      <c r="Y126" s="140">
        <v>0</v>
      </c>
      <c r="Z126" s="88">
        <v>0</v>
      </c>
      <c r="AA126" s="37">
        <f t="shared" si="125"/>
        <v>0</v>
      </c>
      <c r="AB126" s="92">
        <v>0</v>
      </c>
      <c r="AC126" s="93">
        <f t="shared" si="126"/>
        <v>0</v>
      </c>
      <c r="AD126" s="93">
        <f t="shared" si="127"/>
        <v>0</v>
      </c>
      <c r="AE126" s="93">
        <f t="shared" si="128"/>
        <v>0</v>
      </c>
      <c r="AF126" s="93">
        <f t="shared" si="129"/>
        <v>0</v>
      </c>
      <c r="AG126" s="93">
        <f t="shared" si="130"/>
        <v>0</v>
      </c>
      <c r="AH126" s="93">
        <f t="shared" si="131"/>
        <v>0</v>
      </c>
      <c r="AI126" s="93">
        <f t="shared" si="132"/>
        <v>0</v>
      </c>
      <c r="AJ126" s="93">
        <f t="shared" si="133"/>
        <v>0</v>
      </c>
      <c r="AK126" s="93">
        <f t="shared" si="134"/>
        <v>0</v>
      </c>
      <c r="AL126" s="92">
        <f t="shared" si="135"/>
        <v>0</v>
      </c>
      <c r="AM126" s="92">
        <v>0</v>
      </c>
      <c r="AN126" s="93">
        <f t="shared" si="136"/>
        <v>0</v>
      </c>
      <c r="AO126" s="93">
        <f t="shared" si="137"/>
        <v>0</v>
      </c>
      <c r="AP126" s="93">
        <f t="shared" si="138"/>
        <v>0</v>
      </c>
      <c r="AQ126" s="93">
        <f t="shared" si="139"/>
        <v>0</v>
      </c>
      <c r="AR126" s="93">
        <f t="shared" si="140"/>
        <v>0</v>
      </c>
      <c r="AS126" s="93">
        <f t="shared" si="141"/>
        <v>0</v>
      </c>
      <c r="AT126" s="93">
        <f t="shared" si="142"/>
        <v>0</v>
      </c>
      <c r="AU126" s="93">
        <f t="shared" si="143"/>
        <v>0</v>
      </c>
      <c r="AV126" s="93">
        <f t="shared" si="144"/>
        <v>0</v>
      </c>
      <c r="AW126" s="173">
        <f t="shared" si="145"/>
        <v>0</v>
      </c>
      <c r="AX126" s="168"/>
      <c r="AY126" s="140">
        <v>0</v>
      </c>
      <c r="AZ126" s="88">
        <v>0</v>
      </c>
      <c r="BA126" s="37">
        <f t="shared" si="146"/>
        <v>0</v>
      </c>
      <c r="BB126" s="92">
        <v>0</v>
      </c>
      <c r="BC126" s="93">
        <f t="shared" si="147"/>
        <v>0</v>
      </c>
      <c r="BD126" s="93">
        <f t="shared" si="148"/>
        <v>0</v>
      </c>
      <c r="BE126" s="93">
        <f t="shared" si="149"/>
        <v>0</v>
      </c>
      <c r="BF126" s="93">
        <f t="shared" si="150"/>
        <v>0</v>
      </c>
      <c r="BG126" s="93">
        <f t="shared" si="151"/>
        <v>0</v>
      </c>
      <c r="BH126" s="93">
        <f t="shared" si="152"/>
        <v>0</v>
      </c>
      <c r="BI126" s="93">
        <f t="shared" si="153"/>
        <v>0</v>
      </c>
      <c r="BJ126" s="93">
        <f t="shared" si="154"/>
        <v>0</v>
      </c>
      <c r="BK126" s="93">
        <f t="shared" si="155"/>
        <v>0</v>
      </c>
      <c r="BL126" s="92">
        <v>0</v>
      </c>
      <c r="BM126" s="93">
        <f t="shared" si="156"/>
        <v>0</v>
      </c>
      <c r="BN126" s="93">
        <f t="shared" si="157"/>
        <v>0</v>
      </c>
      <c r="BO126" s="93">
        <f t="shared" si="158"/>
        <v>0</v>
      </c>
      <c r="BP126" s="93">
        <f t="shared" si="159"/>
        <v>0</v>
      </c>
      <c r="BQ126" s="93">
        <f t="shared" si="160"/>
        <v>0</v>
      </c>
      <c r="BR126" s="93">
        <f t="shared" si="161"/>
        <v>0</v>
      </c>
      <c r="BS126" s="93">
        <f t="shared" si="162"/>
        <v>0</v>
      </c>
      <c r="BT126" s="93">
        <f t="shared" si="163"/>
        <v>0</v>
      </c>
      <c r="BU126" s="174">
        <f t="shared" si="164"/>
        <v>0</v>
      </c>
      <c r="BW126" s="92">
        <v>0</v>
      </c>
      <c r="BX126" s="93">
        <v>0</v>
      </c>
      <c r="BY126" s="93">
        <v>0</v>
      </c>
      <c r="BZ126" s="93">
        <v>0</v>
      </c>
      <c r="CA126" s="93">
        <v>0</v>
      </c>
      <c r="CB126" s="93">
        <v>0</v>
      </c>
      <c r="CC126" s="92">
        <v>0</v>
      </c>
      <c r="CD126" s="93">
        <v>0</v>
      </c>
      <c r="CE126" s="93">
        <v>0</v>
      </c>
      <c r="CF126" s="93">
        <v>0</v>
      </c>
      <c r="CG126" s="93">
        <v>0</v>
      </c>
      <c r="CH126" s="93">
        <v>0</v>
      </c>
    </row>
    <row r="127" spans="1:86">
      <c r="A127" s="140">
        <v>76</v>
      </c>
      <c r="B127" s="89">
        <v>0</v>
      </c>
      <c r="C127" s="89">
        <v>0</v>
      </c>
      <c r="D127" s="89">
        <v>0</v>
      </c>
      <c r="E127" s="36">
        <v>4</v>
      </c>
      <c r="F127" s="36" t="s">
        <v>35</v>
      </c>
      <c r="G127" s="36" t="s">
        <v>36</v>
      </c>
      <c r="H127" s="36">
        <f t="shared" si="117"/>
        <v>0</v>
      </c>
      <c r="I127" s="87">
        <f t="shared" si="118"/>
        <v>0</v>
      </c>
      <c r="J127" s="88">
        <v>0</v>
      </c>
      <c r="K127" s="36">
        <f t="shared" si="119"/>
        <v>0</v>
      </c>
      <c r="L127" s="89">
        <v>0</v>
      </c>
      <c r="M127" s="36">
        <f t="shared" si="120"/>
        <v>0</v>
      </c>
      <c r="N127" s="37">
        <f t="shared" si="121"/>
        <v>0</v>
      </c>
      <c r="O127" s="89">
        <v>0</v>
      </c>
      <c r="P127" s="90">
        <f t="shared" si="122"/>
        <v>0</v>
      </c>
      <c r="Q127" s="182" t="s">
        <v>437</v>
      </c>
      <c r="R127" s="157" t="s">
        <v>424</v>
      </c>
      <c r="S127" s="88">
        <v>0</v>
      </c>
      <c r="T127" s="91">
        <f t="shared" si="123"/>
        <v>0</v>
      </c>
      <c r="U127" s="159"/>
      <c r="V127" s="159"/>
      <c r="W127" s="134"/>
      <c r="X127" s="156">
        <f t="shared" si="124"/>
        <v>76</v>
      </c>
      <c r="Y127" s="140">
        <v>0</v>
      </c>
      <c r="Z127" s="88">
        <v>0</v>
      </c>
      <c r="AA127" s="37">
        <f t="shared" si="125"/>
        <v>0</v>
      </c>
      <c r="AB127" s="92">
        <v>0</v>
      </c>
      <c r="AC127" s="93">
        <f t="shared" si="126"/>
        <v>0</v>
      </c>
      <c r="AD127" s="93">
        <f t="shared" si="127"/>
        <v>0</v>
      </c>
      <c r="AE127" s="93">
        <f t="shared" si="128"/>
        <v>0</v>
      </c>
      <c r="AF127" s="93">
        <f t="shared" si="129"/>
        <v>0</v>
      </c>
      <c r="AG127" s="93">
        <f t="shared" si="130"/>
        <v>0</v>
      </c>
      <c r="AH127" s="93">
        <f t="shared" si="131"/>
        <v>0</v>
      </c>
      <c r="AI127" s="93">
        <f t="shared" si="132"/>
        <v>0</v>
      </c>
      <c r="AJ127" s="93">
        <f t="shared" si="133"/>
        <v>0</v>
      </c>
      <c r="AK127" s="93">
        <f t="shared" si="134"/>
        <v>0</v>
      </c>
      <c r="AL127" s="92">
        <f t="shared" si="135"/>
        <v>0</v>
      </c>
      <c r="AM127" s="92">
        <v>0</v>
      </c>
      <c r="AN127" s="93">
        <f t="shared" si="136"/>
        <v>0</v>
      </c>
      <c r="AO127" s="93">
        <f t="shared" si="137"/>
        <v>0</v>
      </c>
      <c r="AP127" s="93">
        <f t="shared" si="138"/>
        <v>0</v>
      </c>
      <c r="AQ127" s="93">
        <f t="shared" si="139"/>
        <v>0</v>
      </c>
      <c r="AR127" s="93">
        <f t="shared" si="140"/>
        <v>0</v>
      </c>
      <c r="AS127" s="93">
        <f t="shared" si="141"/>
        <v>0</v>
      </c>
      <c r="AT127" s="93">
        <f t="shared" si="142"/>
        <v>0</v>
      </c>
      <c r="AU127" s="93">
        <f t="shared" si="143"/>
        <v>0</v>
      </c>
      <c r="AV127" s="93">
        <f t="shared" si="144"/>
        <v>0</v>
      </c>
      <c r="AW127" s="173">
        <f t="shared" si="145"/>
        <v>0</v>
      </c>
      <c r="AX127" s="168"/>
      <c r="AY127" s="140">
        <v>0</v>
      </c>
      <c r="AZ127" s="88">
        <v>0</v>
      </c>
      <c r="BA127" s="37">
        <f t="shared" si="146"/>
        <v>0</v>
      </c>
      <c r="BB127" s="92">
        <v>0</v>
      </c>
      <c r="BC127" s="93">
        <f t="shared" si="147"/>
        <v>0</v>
      </c>
      <c r="BD127" s="93">
        <f t="shared" si="148"/>
        <v>0</v>
      </c>
      <c r="BE127" s="93">
        <f t="shared" si="149"/>
        <v>0</v>
      </c>
      <c r="BF127" s="93">
        <f t="shared" si="150"/>
        <v>0</v>
      </c>
      <c r="BG127" s="93">
        <f t="shared" si="151"/>
        <v>0</v>
      </c>
      <c r="BH127" s="93">
        <f t="shared" si="152"/>
        <v>0</v>
      </c>
      <c r="BI127" s="93">
        <f t="shared" si="153"/>
        <v>0</v>
      </c>
      <c r="BJ127" s="93">
        <f t="shared" si="154"/>
        <v>0</v>
      </c>
      <c r="BK127" s="93">
        <f t="shared" si="155"/>
        <v>0</v>
      </c>
      <c r="BL127" s="92">
        <v>0</v>
      </c>
      <c r="BM127" s="93">
        <f t="shared" si="156"/>
        <v>0</v>
      </c>
      <c r="BN127" s="93">
        <f t="shared" si="157"/>
        <v>0</v>
      </c>
      <c r="BO127" s="93">
        <f t="shared" si="158"/>
        <v>0</v>
      </c>
      <c r="BP127" s="93">
        <f t="shared" si="159"/>
        <v>0</v>
      </c>
      <c r="BQ127" s="93">
        <f t="shared" si="160"/>
        <v>0</v>
      </c>
      <c r="BR127" s="93">
        <f t="shared" si="161"/>
        <v>0</v>
      </c>
      <c r="BS127" s="93">
        <f t="shared" si="162"/>
        <v>0</v>
      </c>
      <c r="BT127" s="93">
        <f t="shared" si="163"/>
        <v>0</v>
      </c>
      <c r="BU127" s="174">
        <f t="shared" si="164"/>
        <v>0</v>
      </c>
      <c r="BW127" s="92">
        <v>0</v>
      </c>
      <c r="BX127" s="93">
        <v>0</v>
      </c>
      <c r="BY127" s="93">
        <v>0</v>
      </c>
      <c r="BZ127" s="93">
        <v>0</v>
      </c>
      <c r="CA127" s="93">
        <v>0</v>
      </c>
      <c r="CB127" s="93">
        <v>0</v>
      </c>
      <c r="CC127" s="92">
        <v>0</v>
      </c>
      <c r="CD127" s="93">
        <v>0</v>
      </c>
      <c r="CE127" s="93">
        <v>0</v>
      </c>
      <c r="CF127" s="93">
        <v>0</v>
      </c>
      <c r="CG127" s="93">
        <v>0</v>
      </c>
      <c r="CH127" s="93">
        <v>0</v>
      </c>
    </row>
    <row r="128" spans="1:86">
      <c r="A128" s="140">
        <v>77</v>
      </c>
      <c r="B128" s="89">
        <v>0</v>
      </c>
      <c r="C128" s="89">
        <v>0</v>
      </c>
      <c r="D128" s="89">
        <v>0</v>
      </c>
      <c r="E128" s="36">
        <v>4</v>
      </c>
      <c r="F128" s="36" t="s">
        <v>35</v>
      </c>
      <c r="G128" s="36" t="s">
        <v>36</v>
      </c>
      <c r="H128" s="36">
        <f t="shared" si="117"/>
        <v>0</v>
      </c>
      <c r="I128" s="87">
        <f t="shared" si="118"/>
        <v>0</v>
      </c>
      <c r="J128" s="88">
        <v>0</v>
      </c>
      <c r="K128" s="36">
        <f t="shared" si="119"/>
        <v>0</v>
      </c>
      <c r="L128" s="89">
        <v>0</v>
      </c>
      <c r="M128" s="36">
        <f t="shared" si="120"/>
        <v>0</v>
      </c>
      <c r="N128" s="37">
        <f t="shared" si="121"/>
        <v>0</v>
      </c>
      <c r="O128" s="89">
        <v>0</v>
      </c>
      <c r="P128" s="90">
        <f t="shared" si="122"/>
        <v>0</v>
      </c>
      <c r="Q128" s="182" t="s">
        <v>437</v>
      </c>
      <c r="R128" s="157" t="s">
        <v>424</v>
      </c>
      <c r="S128" s="88">
        <v>0</v>
      </c>
      <c r="T128" s="91">
        <f t="shared" si="123"/>
        <v>0</v>
      </c>
      <c r="U128" s="159"/>
      <c r="V128" s="159"/>
      <c r="W128" s="134"/>
      <c r="X128" s="156">
        <f t="shared" si="124"/>
        <v>77</v>
      </c>
      <c r="Y128" s="140">
        <v>0</v>
      </c>
      <c r="Z128" s="88">
        <v>0</v>
      </c>
      <c r="AA128" s="37">
        <f t="shared" si="125"/>
        <v>0</v>
      </c>
      <c r="AB128" s="92">
        <v>0</v>
      </c>
      <c r="AC128" s="93">
        <f t="shared" si="126"/>
        <v>0</v>
      </c>
      <c r="AD128" s="93">
        <f t="shared" si="127"/>
        <v>0</v>
      </c>
      <c r="AE128" s="93">
        <f t="shared" si="128"/>
        <v>0</v>
      </c>
      <c r="AF128" s="93">
        <f t="shared" si="129"/>
        <v>0</v>
      </c>
      <c r="AG128" s="93">
        <f t="shared" si="130"/>
        <v>0</v>
      </c>
      <c r="AH128" s="93">
        <f t="shared" si="131"/>
        <v>0</v>
      </c>
      <c r="AI128" s="93">
        <f t="shared" si="132"/>
        <v>0</v>
      </c>
      <c r="AJ128" s="93">
        <f t="shared" si="133"/>
        <v>0</v>
      </c>
      <c r="AK128" s="93">
        <f t="shared" si="134"/>
        <v>0</v>
      </c>
      <c r="AL128" s="92">
        <f t="shared" si="135"/>
        <v>0</v>
      </c>
      <c r="AM128" s="92">
        <v>0</v>
      </c>
      <c r="AN128" s="93">
        <f t="shared" si="136"/>
        <v>0</v>
      </c>
      <c r="AO128" s="93">
        <f t="shared" si="137"/>
        <v>0</v>
      </c>
      <c r="AP128" s="93">
        <f t="shared" si="138"/>
        <v>0</v>
      </c>
      <c r="AQ128" s="93">
        <f t="shared" si="139"/>
        <v>0</v>
      </c>
      <c r="AR128" s="93">
        <f t="shared" si="140"/>
        <v>0</v>
      </c>
      <c r="AS128" s="93">
        <f t="shared" si="141"/>
        <v>0</v>
      </c>
      <c r="AT128" s="93">
        <f t="shared" si="142"/>
        <v>0</v>
      </c>
      <c r="AU128" s="93">
        <f t="shared" si="143"/>
        <v>0</v>
      </c>
      <c r="AV128" s="93">
        <f t="shared" si="144"/>
        <v>0</v>
      </c>
      <c r="AW128" s="173">
        <f t="shared" si="145"/>
        <v>0</v>
      </c>
      <c r="AX128" s="168"/>
      <c r="AY128" s="140">
        <v>0</v>
      </c>
      <c r="AZ128" s="88">
        <v>0</v>
      </c>
      <c r="BA128" s="37">
        <f t="shared" si="146"/>
        <v>0</v>
      </c>
      <c r="BB128" s="92">
        <v>0</v>
      </c>
      <c r="BC128" s="93">
        <f t="shared" si="147"/>
        <v>0</v>
      </c>
      <c r="BD128" s="93">
        <f t="shared" si="148"/>
        <v>0</v>
      </c>
      <c r="BE128" s="93">
        <f t="shared" si="149"/>
        <v>0</v>
      </c>
      <c r="BF128" s="93">
        <f t="shared" si="150"/>
        <v>0</v>
      </c>
      <c r="BG128" s="93">
        <f t="shared" si="151"/>
        <v>0</v>
      </c>
      <c r="BH128" s="93">
        <f t="shared" si="152"/>
        <v>0</v>
      </c>
      <c r="BI128" s="93">
        <f t="shared" si="153"/>
        <v>0</v>
      </c>
      <c r="BJ128" s="93">
        <f t="shared" si="154"/>
        <v>0</v>
      </c>
      <c r="BK128" s="93">
        <f t="shared" si="155"/>
        <v>0</v>
      </c>
      <c r="BL128" s="92">
        <v>0</v>
      </c>
      <c r="BM128" s="93">
        <f t="shared" si="156"/>
        <v>0</v>
      </c>
      <c r="BN128" s="93">
        <f t="shared" si="157"/>
        <v>0</v>
      </c>
      <c r="BO128" s="93">
        <f t="shared" si="158"/>
        <v>0</v>
      </c>
      <c r="BP128" s="93">
        <f t="shared" si="159"/>
        <v>0</v>
      </c>
      <c r="BQ128" s="93">
        <f t="shared" si="160"/>
        <v>0</v>
      </c>
      <c r="BR128" s="93">
        <f t="shared" si="161"/>
        <v>0</v>
      </c>
      <c r="BS128" s="93">
        <f t="shared" si="162"/>
        <v>0</v>
      </c>
      <c r="BT128" s="93">
        <f t="shared" si="163"/>
        <v>0</v>
      </c>
      <c r="BU128" s="174">
        <f t="shared" si="164"/>
        <v>0</v>
      </c>
      <c r="BW128" s="92">
        <v>0</v>
      </c>
      <c r="BX128" s="93">
        <v>0</v>
      </c>
      <c r="BY128" s="93">
        <v>0</v>
      </c>
      <c r="BZ128" s="93">
        <v>0</v>
      </c>
      <c r="CA128" s="93">
        <v>0</v>
      </c>
      <c r="CB128" s="93">
        <v>0</v>
      </c>
      <c r="CC128" s="92">
        <v>0</v>
      </c>
      <c r="CD128" s="93">
        <v>0</v>
      </c>
      <c r="CE128" s="93">
        <v>0</v>
      </c>
      <c r="CF128" s="93">
        <v>0</v>
      </c>
      <c r="CG128" s="93">
        <v>0</v>
      </c>
      <c r="CH128" s="93">
        <v>0</v>
      </c>
    </row>
    <row r="129" spans="1:86">
      <c r="A129" s="140">
        <v>78</v>
      </c>
      <c r="B129" s="89">
        <v>0</v>
      </c>
      <c r="C129" s="89">
        <v>0</v>
      </c>
      <c r="D129" s="89">
        <v>0</v>
      </c>
      <c r="E129" s="36">
        <v>4</v>
      </c>
      <c r="F129" s="36" t="s">
        <v>35</v>
      </c>
      <c r="G129" s="36" t="s">
        <v>36</v>
      </c>
      <c r="H129" s="36">
        <f t="shared" si="117"/>
        <v>0</v>
      </c>
      <c r="I129" s="87">
        <f t="shared" si="118"/>
        <v>0</v>
      </c>
      <c r="J129" s="88">
        <v>0</v>
      </c>
      <c r="K129" s="36">
        <f t="shared" si="119"/>
        <v>0</v>
      </c>
      <c r="L129" s="89">
        <v>0</v>
      </c>
      <c r="M129" s="36">
        <f t="shared" si="120"/>
        <v>0</v>
      </c>
      <c r="N129" s="37">
        <f t="shared" si="121"/>
        <v>0</v>
      </c>
      <c r="O129" s="89">
        <v>0</v>
      </c>
      <c r="P129" s="90">
        <f t="shared" si="122"/>
        <v>0</v>
      </c>
      <c r="Q129" s="182" t="s">
        <v>437</v>
      </c>
      <c r="R129" s="157" t="s">
        <v>424</v>
      </c>
      <c r="S129" s="88">
        <v>0</v>
      </c>
      <c r="T129" s="91">
        <f t="shared" si="123"/>
        <v>0</v>
      </c>
      <c r="U129" s="159"/>
      <c r="V129" s="159"/>
      <c r="W129" s="134"/>
      <c r="X129" s="156">
        <f t="shared" si="124"/>
        <v>78</v>
      </c>
      <c r="Y129" s="140">
        <v>0</v>
      </c>
      <c r="Z129" s="88">
        <v>0</v>
      </c>
      <c r="AA129" s="37">
        <f t="shared" si="125"/>
        <v>0</v>
      </c>
      <c r="AB129" s="92">
        <v>0</v>
      </c>
      <c r="AC129" s="93">
        <f t="shared" si="126"/>
        <v>0</v>
      </c>
      <c r="AD129" s="93">
        <f t="shared" si="127"/>
        <v>0</v>
      </c>
      <c r="AE129" s="93">
        <f t="shared" si="128"/>
        <v>0</v>
      </c>
      <c r="AF129" s="93">
        <f t="shared" si="129"/>
        <v>0</v>
      </c>
      <c r="AG129" s="93">
        <f t="shared" si="130"/>
        <v>0</v>
      </c>
      <c r="AH129" s="93">
        <f t="shared" si="131"/>
        <v>0</v>
      </c>
      <c r="AI129" s="93">
        <f t="shared" si="132"/>
        <v>0</v>
      </c>
      <c r="AJ129" s="93">
        <f t="shared" si="133"/>
        <v>0</v>
      </c>
      <c r="AK129" s="93">
        <f t="shared" si="134"/>
        <v>0</v>
      </c>
      <c r="AL129" s="92">
        <f t="shared" si="135"/>
        <v>0</v>
      </c>
      <c r="AM129" s="92">
        <v>0</v>
      </c>
      <c r="AN129" s="93">
        <f t="shared" si="136"/>
        <v>0</v>
      </c>
      <c r="AO129" s="93">
        <f t="shared" si="137"/>
        <v>0</v>
      </c>
      <c r="AP129" s="93">
        <f t="shared" si="138"/>
        <v>0</v>
      </c>
      <c r="AQ129" s="93">
        <f t="shared" si="139"/>
        <v>0</v>
      </c>
      <c r="AR129" s="93">
        <f t="shared" si="140"/>
        <v>0</v>
      </c>
      <c r="AS129" s="93">
        <f t="shared" si="141"/>
        <v>0</v>
      </c>
      <c r="AT129" s="93">
        <f t="shared" si="142"/>
        <v>0</v>
      </c>
      <c r="AU129" s="93">
        <f t="shared" si="143"/>
        <v>0</v>
      </c>
      <c r="AV129" s="93">
        <f t="shared" si="144"/>
        <v>0</v>
      </c>
      <c r="AW129" s="173">
        <f t="shared" si="145"/>
        <v>0</v>
      </c>
      <c r="AX129" s="168"/>
      <c r="AY129" s="140">
        <v>0</v>
      </c>
      <c r="AZ129" s="88">
        <v>0</v>
      </c>
      <c r="BA129" s="37">
        <f t="shared" si="146"/>
        <v>0</v>
      </c>
      <c r="BB129" s="92">
        <v>0</v>
      </c>
      <c r="BC129" s="93">
        <f t="shared" si="147"/>
        <v>0</v>
      </c>
      <c r="BD129" s="93">
        <f t="shared" si="148"/>
        <v>0</v>
      </c>
      <c r="BE129" s="93">
        <f t="shared" si="149"/>
        <v>0</v>
      </c>
      <c r="BF129" s="93">
        <f t="shared" si="150"/>
        <v>0</v>
      </c>
      <c r="BG129" s="93">
        <f t="shared" si="151"/>
        <v>0</v>
      </c>
      <c r="BH129" s="93">
        <f t="shared" si="152"/>
        <v>0</v>
      </c>
      <c r="BI129" s="93">
        <f t="shared" si="153"/>
        <v>0</v>
      </c>
      <c r="BJ129" s="93">
        <f t="shared" si="154"/>
        <v>0</v>
      </c>
      <c r="BK129" s="93">
        <f t="shared" si="155"/>
        <v>0</v>
      </c>
      <c r="BL129" s="92">
        <v>0</v>
      </c>
      <c r="BM129" s="93">
        <f t="shared" si="156"/>
        <v>0</v>
      </c>
      <c r="BN129" s="93">
        <f t="shared" si="157"/>
        <v>0</v>
      </c>
      <c r="BO129" s="93">
        <f t="shared" si="158"/>
        <v>0</v>
      </c>
      <c r="BP129" s="93">
        <f t="shared" si="159"/>
        <v>0</v>
      </c>
      <c r="BQ129" s="93">
        <f t="shared" si="160"/>
        <v>0</v>
      </c>
      <c r="BR129" s="93">
        <f t="shared" si="161"/>
        <v>0</v>
      </c>
      <c r="BS129" s="93">
        <f t="shared" si="162"/>
        <v>0</v>
      </c>
      <c r="BT129" s="93">
        <f t="shared" si="163"/>
        <v>0</v>
      </c>
      <c r="BU129" s="174">
        <f t="shared" si="164"/>
        <v>0</v>
      </c>
      <c r="BW129" s="92">
        <v>0</v>
      </c>
      <c r="BX129" s="93">
        <v>0</v>
      </c>
      <c r="BY129" s="93">
        <v>0</v>
      </c>
      <c r="BZ129" s="93">
        <v>0</v>
      </c>
      <c r="CA129" s="93">
        <v>0</v>
      </c>
      <c r="CB129" s="93">
        <v>0</v>
      </c>
      <c r="CC129" s="92">
        <v>0</v>
      </c>
      <c r="CD129" s="93">
        <v>0</v>
      </c>
      <c r="CE129" s="93">
        <v>0</v>
      </c>
      <c r="CF129" s="93">
        <v>0</v>
      </c>
      <c r="CG129" s="93">
        <v>0</v>
      </c>
      <c r="CH129" s="93">
        <v>0</v>
      </c>
    </row>
    <row r="130" spans="1:86">
      <c r="A130" s="140">
        <v>79</v>
      </c>
      <c r="B130" s="89">
        <v>0</v>
      </c>
      <c r="C130" s="89">
        <v>0</v>
      </c>
      <c r="D130" s="89">
        <v>0</v>
      </c>
      <c r="E130" s="36">
        <v>4</v>
      </c>
      <c r="F130" s="36" t="s">
        <v>35</v>
      </c>
      <c r="G130" s="36" t="s">
        <v>36</v>
      </c>
      <c r="H130" s="36">
        <f t="shared" si="117"/>
        <v>0</v>
      </c>
      <c r="I130" s="87">
        <f t="shared" si="118"/>
        <v>0</v>
      </c>
      <c r="J130" s="88">
        <v>0</v>
      </c>
      <c r="K130" s="36">
        <f t="shared" si="119"/>
        <v>0</v>
      </c>
      <c r="L130" s="89">
        <v>0</v>
      </c>
      <c r="M130" s="36">
        <f t="shared" si="120"/>
        <v>0</v>
      </c>
      <c r="N130" s="37">
        <f t="shared" si="121"/>
        <v>0</v>
      </c>
      <c r="O130" s="89">
        <v>0</v>
      </c>
      <c r="P130" s="90">
        <f t="shared" si="122"/>
        <v>0</v>
      </c>
      <c r="Q130" s="182" t="s">
        <v>437</v>
      </c>
      <c r="R130" s="157" t="s">
        <v>424</v>
      </c>
      <c r="S130" s="88">
        <v>0</v>
      </c>
      <c r="T130" s="91">
        <f t="shared" si="123"/>
        <v>0</v>
      </c>
      <c r="U130" s="159"/>
      <c r="V130" s="159"/>
      <c r="W130" s="134"/>
      <c r="X130" s="156">
        <f t="shared" si="124"/>
        <v>79</v>
      </c>
      <c r="Y130" s="140">
        <v>0</v>
      </c>
      <c r="Z130" s="88">
        <v>0</v>
      </c>
      <c r="AA130" s="37">
        <f t="shared" si="125"/>
        <v>0</v>
      </c>
      <c r="AB130" s="92">
        <v>0</v>
      </c>
      <c r="AC130" s="93">
        <f t="shared" si="126"/>
        <v>0</v>
      </c>
      <c r="AD130" s="93">
        <f t="shared" si="127"/>
        <v>0</v>
      </c>
      <c r="AE130" s="93">
        <f t="shared" si="128"/>
        <v>0</v>
      </c>
      <c r="AF130" s="93">
        <f t="shared" si="129"/>
        <v>0</v>
      </c>
      <c r="AG130" s="93">
        <f t="shared" si="130"/>
        <v>0</v>
      </c>
      <c r="AH130" s="93">
        <f t="shared" si="131"/>
        <v>0</v>
      </c>
      <c r="AI130" s="93">
        <f t="shared" si="132"/>
        <v>0</v>
      </c>
      <c r="AJ130" s="93">
        <f t="shared" si="133"/>
        <v>0</v>
      </c>
      <c r="AK130" s="93">
        <f t="shared" si="134"/>
        <v>0</v>
      </c>
      <c r="AL130" s="92">
        <f t="shared" si="135"/>
        <v>0</v>
      </c>
      <c r="AM130" s="92">
        <v>0</v>
      </c>
      <c r="AN130" s="93">
        <f t="shared" si="136"/>
        <v>0</v>
      </c>
      <c r="AO130" s="93">
        <f t="shared" si="137"/>
        <v>0</v>
      </c>
      <c r="AP130" s="93">
        <f t="shared" si="138"/>
        <v>0</v>
      </c>
      <c r="AQ130" s="93">
        <f t="shared" si="139"/>
        <v>0</v>
      </c>
      <c r="AR130" s="93">
        <f t="shared" si="140"/>
        <v>0</v>
      </c>
      <c r="AS130" s="93">
        <f t="shared" si="141"/>
        <v>0</v>
      </c>
      <c r="AT130" s="93">
        <f t="shared" si="142"/>
        <v>0</v>
      </c>
      <c r="AU130" s="93">
        <f t="shared" si="143"/>
        <v>0</v>
      </c>
      <c r="AV130" s="93">
        <f t="shared" si="144"/>
        <v>0</v>
      </c>
      <c r="AW130" s="173">
        <f t="shared" si="145"/>
        <v>0</v>
      </c>
      <c r="AX130" s="168"/>
      <c r="AY130" s="140">
        <v>0</v>
      </c>
      <c r="AZ130" s="88">
        <v>0</v>
      </c>
      <c r="BA130" s="37">
        <f t="shared" si="146"/>
        <v>0</v>
      </c>
      <c r="BB130" s="92">
        <v>0</v>
      </c>
      <c r="BC130" s="93">
        <f t="shared" si="147"/>
        <v>0</v>
      </c>
      <c r="BD130" s="93">
        <f t="shared" si="148"/>
        <v>0</v>
      </c>
      <c r="BE130" s="93">
        <f t="shared" si="149"/>
        <v>0</v>
      </c>
      <c r="BF130" s="93">
        <f t="shared" si="150"/>
        <v>0</v>
      </c>
      <c r="BG130" s="93">
        <f t="shared" si="151"/>
        <v>0</v>
      </c>
      <c r="BH130" s="93">
        <f t="shared" si="152"/>
        <v>0</v>
      </c>
      <c r="BI130" s="93">
        <f t="shared" si="153"/>
        <v>0</v>
      </c>
      <c r="BJ130" s="93">
        <f t="shared" si="154"/>
        <v>0</v>
      </c>
      <c r="BK130" s="93">
        <f t="shared" si="155"/>
        <v>0</v>
      </c>
      <c r="BL130" s="92">
        <v>0</v>
      </c>
      <c r="BM130" s="93">
        <f t="shared" si="156"/>
        <v>0</v>
      </c>
      <c r="BN130" s="93">
        <f t="shared" si="157"/>
        <v>0</v>
      </c>
      <c r="BO130" s="93">
        <f t="shared" si="158"/>
        <v>0</v>
      </c>
      <c r="BP130" s="93">
        <f t="shared" si="159"/>
        <v>0</v>
      </c>
      <c r="BQ130" s="93">
        <f t="shared" si="160"/>
        <v>0</v>
      </c>
      <c r="BR130" s="93">
        <f t="shared" si="161"/>
        <v>0</v>
      </c>
      <c r="BS130" s="93">
        <f t="shared" si="162"/>
        <v>0</v>
      </c>
      <c r="BT130" s="93">
        <f t="shared" si="163"/>
        <v>0</v>
      </c>
      <c r="BU130" s="174">
        <f t="shared" si="164"/>
        <v>0</v>
      </c>
      <c r="BW130" s="92">
        <v>0</v>
      </c>
      <c r="BX130" s="93">
        <v>0</v>
      </c>
      <c r="BY130" s="93">
        <v>0</v>
      </c>
      <c r="BZ130" s="93">
        <v>0</v>
      </c>
      <c r="CA130" s="93">
        <v>0</v>
      </c>
      <c r="CB130" s="93">
        <v>0</v>
      </c>
      <c r="CC130" s="92">
        <v>0</v>
      </c>
      <c r="CD130" s="93">
        <v>0</v>
      </c>
      <c r="CE130" s="93">
        <v>0</v>
      </c>
      <c r="CF130" s="93">
        <v>0</v>
      </c>
      <c r="CG130" s="93">
        <v>0</v>
      </c>
      <c r="CH130" s="93">
        <v>0</v>
      </c>
    </row>
    <row r="131" spans="1:86">
      <c r="A131" s="140">
        <v>80</v>
      </c>
      <c r="B131" s="89">
        <v>0</v>
      </c>
      <c r="C131" s="89">
        <v>0</v>
      </c>
      <c r="D131" s="89">
        <v>0</v>
      </c>
      <c r="E131" s="36">
        <v>4</v>
      </c>
      <c r="F131" s="36" t="s">
        <v>35</v>
      </c>
      <c r="G131" s="36" t="s">
        <v>36</v>
      </c>
      <c r="H131" s="36">
        <f t="shared" si="117"/>
        <v>0</v>
      </c>
      <c r="I131" s="87">
        <f t="shared" si="118"/>
        <v>0</v>
      </c>
      <c r="J131" s="88">
        <v>0</v>
      </c>
      <c r="K131" s="36">
        <f t="shared" si="119"/>
        <v>0</v>
      </c>
      <c r="L131" s="89">
        <v>0</v>
      </c>
      <c r="M131" s="36">
        <f t="shared" si="120"/>
        <v>0</v>
      </c>
      <c r="N131" s="37">
        <f t="shared" si="121"/>
        <v>0</v>
      </c>
      <c r="O131" s="89">
        <v>0</v>
      </c>
      <c r="P131" s="90">
        <f t="shared" si="122"/>
        <v>0</v>
      </c>
      <c r="Q131" s="182" t="s">
        <v>437</v>
      </c>
      <c r="R131" s="157" t="s">
        <v>424</v>
      </c>
      <c r="S131" s="88">
        <v>0</v>
      </c>
      <c r="T131" s="91">
        <f t="shared" si="123"/>
        <v>0</v>
      </c>
      <c r="U131" s="159"/>
      <c r="V131" s="159"/>
      <c r="W131" s="134"/>
      <c r="X131" s="156">
        <f t="shared" si="124"/>
        <v>80</v>
      </c>
      <c r="Y131" s="140">
        <v>0</v>
      </c>
      <c r="Z131" s="88">
        <v>0</v>
      </c>
      <c r="AA131" s="37">
        <f t="shared" si="125"/>
        <v>0</v>
      </c>
      <c r="AB131" s="92">
        <v>0</v>
      </c>
      <c r="AC131" s="93">
        <f t="shared" si="126"/>
        <v>0</v>
      </c>
      <c r="AD131" s="93">
        <f t="shared" si="127"/>
        <v>0</v>
      </c>
      <c r="AE131" s="93">
        <f t="shared" si="128"/>
        <v>0</v>
      </c>
      <c r="AF131" s="93">
        <f t="shared" si="129"/>
        <v>0</v>
      </c>
      <c r="AG131" s="93">
        <f t="shared" si="130"/>
        <v>0</v>
      </c>
      <c r="AH131" s="93">
        <f t="shared" si="131"/>
        <v>0</v>
      </c>
      <c r="AI131" s="93">
        <f t="shared" si="132"/>
        <v>0</v>
      </c>
      <c r="AJ131" s="93">
        <f t="shared" si="133"/>
        <v>0</v>
      </c>
      <c r="AK131" s="93">
        <f t="shared" si="134"/>
        <v>0</v>
      </c>
      <c r="AL131" s="92">
        <f t="shared" si="135"/>
        <v>0</v>
      </c>
      <c r="AM131" s="92">
        <v>0</v>
      </c>
      <c r="AN131" s="93">
        <f t="shared" si="136"/>
        <v>0</v>
      </c>
      <c r="AO131" s="93">
        <f t="shared" si="137"/>
        <v>0</v>
      </c>
      <c r="AP131" s="93">
        <f t="shared" si="138"/>
        <v>0</v>
      </c>
      <c r="AQ131" s="93">
        <f t="shared" si="139"/>
        <v>0</v>
      </c>
      <c r="AR131" s="93">
        <f t="shared" si="140"/>
        <v>0</v>
      </c>
      <c r="AS131" s="93">
        <f t="shared" si="141"/>
        <v>0</v>
      </c>
      <c r="AT131" s="93">
        <f t="shared" si="142"/>
        <v>0</v>
      </c>
      <c r="AU131" s="93">
        <f t="shared" si="143"/>
        <v>0</v>
      </c>
      <c r="AV131" s="93">
        <f t="shared" si="144"/>
        <v>0</v>
      </c>
      <c r="AW131" s="173">
        <f t="shared" si="145"/>
        <v>0</v>
      </c>
      <c r="AX131" s="168"/>
      <c r="AY131" s="140">
        <v>0</v>
      </c>
      <c r="AZ131" s="88">
        <v>0</v>
      </c>
      <c r="BA131" s="37">
        <f t="shared" si="146"/>
        <v>0</v>
      </c>
      <c r="BB131" s="92">
        <v>0</v>
      </c>
      <c r="BC131" s="93">
        <f t="shared" si="147"/>
        <v>0</v>
      </c>
      <c r="BD131" s="93">
        <f t="shared" si="148"/>
        <v>0</v>
      </c>
      <c r="BE131" s="93">
        <f t="shared" si="149"/>
        <v>0</v>
      </c>
      <c r="BF131" s="93">
        <f t="shared" si="150"/>
        <v>0</v>
      </c>
      <c r="BG131" s="93">
        <f t="shared" si="151"/>
        <v>0</v>
      </c>
      <c r="BH131" s="93">
        <f t="shared" si="152"/>
        <v>0</v>
      </c>
      <c r="BI131" s="93">
        <f t="shared" si="153"/>
        <v>0</v>
      </c>
      <c r="BJ131" s="93">
        <f t="shared" si="154"/>
        <v>0</v>
      </c>
      <c r="BK131" s="93">
        <f t="shared" si="155"/>
        <v>0</v>
      </c>
      <c r="BL131" s="92">
        <v>0</v>
      </c>
      <c r="BM131" s="93">
        <f t="shared" si="156"/>
        <v>0</v>
      </c>
      <c r="BN131" s="93">
        <f t="shared" si="157"/>
        <v>0</v>
      </c>
      <c r="BO131" s="93">
        <f t="shared" si="158"/>
        <v>0</v>
      </c>
      <c r="BP131" s="93">
        <f t="shared" si="159"/>
        <v>0</v>
      </c>
      <c r="BQ131" s="93">
        <f t="shared" si="160"/>
        <v>0</v>
      </c>
      <c r="BR131" s="93">
        <f t="shared" si="161"/>
        <v>0</v>
      </c>
      <c r="BS131" s="93">
        <f t="shared" si="162"/>
        <v>0</v>
      </c>
      <c r="BT131" s="93">
        <f t="shared" si="163"/>
        <v>0</v>
      </c>
      <c r="BU131" s="174">
        <f t="shared" si="164"/>
        <v>0</v>
      </c>
      <c r="BW131" s="92">
        <v>0</v>
      </c>
      <c r="BX131" s="93">
        <v>0</v>
      </c>
      <c r="BY131" s="93">
        <v>0</v>
      </c>
      <c r="BZ131" s="93">
        <v>0</v>
      </c>
      <c r="CA131" s="93">
        <v>0</v>
      </c>
      <c r="CB131" s="93">
        <v>0</v>
      </c>
      <c r="CC131" s="92">
        <v>0</v>
      </c>
      <c r="CD131" s="93">
        <v>0</v>
      </c>
      <c r="CE131" s="93">
        <v>0</v>
      </c>
      <c r="CF131" s="93">
        <v>0</v>
      </c>
      <c r="CG131" s="93">
        <v>0</v>
      </c>
      <c r="CH131" s="93">
        <v>0</v>
      </c>
    </row>
    <row r="132" spans="1:86">
      <c r="A132" s="140">
        <v>81</v>
      </c>
      <c r="B132" s="89">
        <v>0</v>
      </c>
      <c r="C132" s="89">
        <v>0</v>
      </c>
      <c r="D132" s="89">
        <v>0</v>
      </c>
      <c r="E132" s="36">
        <v>4</v>
      </c>
      <c r="F132" s="36" t="s">
        <v>35</v>
      </c>
      <c r="G132" s="36" t="s">
        <v>36</v>
      </c>
      <c r="H132" s="36">
        <f t="shared" si="117"/>
        <v>0</v>
      </c>
      <c r="I132" s="87">
        <f t="shared" si="118"/>
        <v>0</v>
      </c>
      <c r="J132" s="88">
        <v>0</v>
      </c>
      <c r="K132" s="36">
        <f t="shared" si="119"/>
        <v>0</v>
      </c>
      <c r="L132" s="89">
        <v>0</v>
      </c>
      <c r="M132" s="36">
        <f t="shared" si="120"/>
        <v>0</v>
      </c>
      <c r="N132" s="37">
        <f t="shared" si="121"/>
        <v>0</v>
      </c>
      <c r="O132" s="89">
        <v>0</v>
      </c>
      <c r="P132" s="90">
        <f t="shared" si="122"/>
        <v>0</v>
      </c>
      <c r="Q132" s="182" t="s">
        <v>437</v>
      </c>
      <c r="R132" s="157" t="s">
        <v>424</v>
      </c>
      <c r="S132" s="88">
        <v>0</v>
      </c>
      <c r="T132" s="91">
        <f t="shared" si="123"/>
        <v>0</v>
      </c>
      <c r="U132" s="159"/>
      <c r="V132" s="159"/>
      <c r="W132" s="134"/>
      <c r="X132" s="156">
        <f t="shared" si="124"/>
        <v>81</v>
      </c>
      <c r="Y132" s="140">
        <v>0</v>
      </c>
      <c r="Z132" s="88">
        <v>0</v>
      </c>
      <c r="AA132" s="37">
        <f t="shared" si="125"/>
        <v>0</v>
      </c>
      <c r="AB132" s="92">
        <v>0</v>
      </c>
      <c r="AC132" s="93">
        <f t="shared" si="126"/>
        <v>0</v>
      </c>
      <c r="AD132" s="93">
        <f t="shared" si="127"/>
        <v>0</v>
      </c>
      <c r="AE132" s="93">
        <f t="shared" si="128"/>
        <v>0</v>
      </c>
      <c r="AF132" s="93">
        <f t="shared" si="129"/>
        <v>0</v>
      </c>
      <c r="AG132" s="93">
        <f t="shared" si="130"/>
        <v>0</v>
      </c>
      <c r="AH132" s="93">
        <f t="shared" si="131"/>
        <v>0</v>
      </c>
      <c r="AI132" s="93">
        <f t="shared" si="132"/>
        <v>0</v>
      </c>
      <c r="AJ132" s="93">
        <f t="shared" si="133"/>
        <v>0</v>
      </c>
      <c r="AK132" s="93">
        <f t="shared" si="134"/>
        <v>0</v>
      </c>
      <c r="AL132" s="92">
        <f t="shared" si="135"/>
        <v>0</v>
      </c>
      <c r="AM132" s="92">
        <v>0</v>
      </c>
      <c r="AN132" s="93">
        <f t="shared" si="136"/>
        <v>0</v>
      </c>
      <c r="AO132" s="93">
        <f t="shared" si="137"/>
        <v>0</v>
      </c>
      <c r="AP132" s="93">
        <f t="shared" si="138"/>
        <v>0</v>
      </c>
      <c r="AQ132" s="93">
        <f t="shared" si="139"/>
        <v>0</v>
      </c>
      <c r="AR132" s="93">
        <f t="shared" si="140"/>
        <v>0</v>
      </c>
      <c r="AS132" s="93">
        <f t="shared" si="141"/>
        <v>0</v>
      </c>
      <c r="AT132" s="93">
        <f t="shared" si="142"/>
        <v>0</v>
      </c>
      <c r="AU132" s="93">
        <f t="shared" si="143"/>
        <v>0</v>
      </c>
      <c r="AV132" s="93">
        <f t="shared" si="144"/>
        <v>0</v>
      </c>
      <c r="AW132" s="173">
        <f t="shared" si="145"/>
        <v>0</v>
      </c>
      <c r="AX132" s="168"/>
      <c r="AY132" s="140">
        <v>0</v>
      </c>
      <c r="AZ132" s="88">
        <v>0</v>
      </c>
      <c r="BA132" s="37">
        <f t="shared" si="146"/>
        <v>0</v>
      </c>
      <c r="BB132" s="92">
        <v>0</v>
      </c>
      <c r="BC132" s="93">
        <f t="shared" si="147"/>
        <v>0</v>
      </c>
      <c r="BD132" s="93">
        <f t="shared" si="148"/>
        <v>0</v>
      </c>
      <c r="BE132" s="93">
        <f t="shared" si="149"/>
        <v>0</v>
      </c>
      <c r="BF132" s="93">
        <f t="shared" si="150"/>
        <v>0</v>
      </c>
      <c r="BG132" s="93">
        <f t="shared" si="151"/>
        <v>0</v>
      </c>
      <c r="BH132" s="93">
        <f t="shared" si="152"/>
        <v>0</v>
      </c>
      <c r="BI132" s="93">
        <f t="shared" si="153"/>
        <v>0</v>
      </c>
      <c r="BJ132" s="93">
        <f t="shared" si="154"/>
        <v>0</v>
      </c>
      <c r="BK132" s="93">
        <f t="shared" si="155"/>
        <v>0</v>
      </c>
      <c r="BL132" s="92">
        <v>0</v>
      </c>
      <c r="BM132" s="93">
        <f t="shared" si="156"/>
        <v>0</v>
      </c>
      <c r="BN132" s="93">
        <f t="shared" si="157"/>
        <v>0</v>
      </c>
      <c r="BO132" s="93">
        <f t="shared" si="158"/>
        <v>0</v>
      </c>
      <c r="BP132" s="93">
        <f t="shared" si="159"/>
        <v>0</v>
      </c>
      <c r="BQ132" s="93">
        <f t="shared" si="160"/>
        <v>0</v>
      </c>
      <c r="BR132" s="93">
        <f t="shared" si="161"/>
        <v>0</v>
      </c>
      <c r="BS132" s="93">
        <f t="shared" si="162"/>
        <v>0</v>
      </c>
      <c r="BT132" s="93">
        <f t="shared" si="163"/>
        <v>0</v>
      </c>
      <c r="BU132" s="174">
        <f t="shared" si="164"/>
        <v>0</v>
      </c>
      <c r="BW132" s="92">
        <v>0</v>
      </c>
      <c r="BX132" s="93">
        <v>0</v>
      </c>
      <c r="BY132" s="93">
        <v>0</v>
      </c>
      <c r="BZ132" s="93">
        <v>0</v>
      </c>
      <c r="CA132" s="93">
        <v>0</v>
      </c>
      <c r="CB132" s="93">
        <v>0</v>
      </c>
      <c r="CC132" s="92">
        <v>0</v>
      </c>
      <c r="CD132" s="93">
        <v>0</v>
      </c>
      <c r="CE132" s="93">
        <v>0</v>
      </c>
      <c r="CF132" s="93">
        <v>0</v>
      </c>
      <c r="CG132" s="93">
        <v>0</v>
      </c>
      <c r="CH132" s="93">
        <v>0</v>
      </c>
    </row>
    <row r="133" spans="1:86">
      <c r="A133" s="140">
        <v>82</v>
      </c>
      <c r="B133" s="89">
        <v>0</v>
      </c>
      <c r="C133" s="89">
        <v>0</v>
      </c>
      <c r="D133" s="89">
        <v>0</v>
      </c>
      <c r="E133" s="36">
        <v>4</v>
      </c>
      <c r="F133" s="36" t="s">
        <v>35</v>
      </c>
      <c r="G133" s="36" t="s">
        <v>36</v>
      </c>
      <c r="H133" s="36">
        <f t="shared" si="117"/>
        <v>0</v>
      </c>
      <c r="I133" s="87">
        <f t="shared" si="118"/>
        <v>0</v>
      </c>
      <c r="J133" s="88">
        <v>0</v>
      </c>
      <c r="K133" s="36">
        <f t="shared" si="119"/>
        <v>0</v>
      </c>
      <c r="L133" s="89">
        <v>0</v>
      </c>
      <c r="M133" s="36">
        <f t="shared" si="120"/>
        <v>0</v>
      </c>
      <c r="N133" s="37">
        <f t="shared" si="121"/>
        <v>0</v>
      </c>
      <c r="O133" s="89">
        <v>0</v>
      </c>
      <c r="P133" s="90">
        <f t="shared" si="122"/>
        <v>0</v>
      </c>
      <c r="Q133" s="182" t="s">
        <v>437</v>
      </c>
      <c r="R133" s="157" t="s">
        <v>424</v>
      </c>
      <c r="S133" s="88">
        <v>0</v>
      </c>
      <c r="T133" s="91">
        <f t="shared" si="123"/>
        <v>0</v>
      </c>
      <c r="U133" s="159"/>
      <c r="V133" s="159"/>
      <c r="W133" s="134"/>
      <c r="X133" s="156">
        <f t="shared" si="124"/>
        <v>82</v>
      </c>
      <c r="Y133" s="140">
        <v>0</v>
      </c>
      <c r="Z133" s="88">
        <v>0</v>
      </c>
      <c r="AA133" s="37">
        <f t="shared" si="125"/>
        <v>0</v>
      </c>
      <c r="AB133" s="92">
        <v>0</v>
      </c>
      <c r="AC133" s="93">
        <f t="shared" si="126"/>
        <v>0</v>
      </c>
      <c r="AD133" s="93">
        <f t="shared" si="127"/>
        <v>0</v>
      </c>
      <c r="AE133" s="93">
        <f t="shared" si="128"/>
        <v>0</v>
      </c>
      <c r="AF133" s="93">
        <f t="shared" si="129"/>
        <v>0</v>
      </c>
      <c r="AG133" s="93">
        <f t="shared" si="130"/>
        <v>0</v>
      </c>
      <c r="AH133" s="93">
        <f t="shared" si="131"/>
        <v>0</v>
      </c>
      <c r="AI133" s="93">
        <f t="shared" si="132"/>
        <v>0</v>
      </c>
      <c r="AJ133" s="93">
        <f t="shared" si="133"/>
        <v>0</v>
      </c>
      <c r="AK133" s="93">
        <f t="shared" si="134"/>
        <v>0</v>
      </c>
      <c r="AL133" s="92">
        <f t="shared" si="135"/>
        <v>0</v>
      </c>
      <c r="AM133" s="92">
        <v>0</v>
      </c>
      <c r="AN133" s="93">
        <f t="shared" si="136"/>
        <v>0</v>
      </c>
      <c r="AO133" s="93">
        <f t="shared" si="137"/>
        <v>0</v>
      </c>
      <c r="AP133" s="93">
        <f t="shared" si="138"/>
        <v>0</v>
      </c>
      <c r="AQ133" s="93">
        <f t="shared" si="139"/>
        <v>0</v>
      </c>
      <c r="AR133" s="93">
        <f t="shared" si="140"/>
        <v>0</v>
      </c>
      <c r="AS133" s="93">
        <f t="shared" si="141"/>
        <v>0</v>
      </c>
      <c r="AT133" s="93">
        <f t="shared" si="142"/>
        <v>0</v>
      </c>
      <c r="AU133" s="93">
        <f t="shared" si="143"/>
        <v>0</v>
      </c>
      <c r="AV133" s="93">
        <f t="shared" si="144"/>
        <v>0</v>
      </c>
      <c r="AW133" s="173">
        <f t="shared" si="145"/>
        <v>0</v>
      </c>
      <c r="AX133" s="168"/>
      <c r="AY133" s="140">
        <v>0</v>
      </c>
      <c r="AZ133" s="88">
        <v>0</v>
      </c>
      <c r="BA133" s="37">
        <f t="shared" si="146"/>
        <v>0</v>
      </c>
      <c r="BB133" s="92">
        <v>0</v>
      </c>
      <c r="BC133" s="93">
        <f t="shared" si="147"/>
        <v>0</v>
      </c>
      <c r="BD133" s="93">
        <f t="shared" si="148"/>
        <v>0</v>
      </c>
      <c r="BE133" s="93">
        <f t="shared" si="149"/>
        <v>0</v>
      </c>
      <c r="BF133" s="93">
        <f t="shared" si="150"/>
        <v>0</v>
      </c>
      <c r="BG133" s="93">
        <f t="shared" si="151"/>
        <v>0</v>
      </c>
      <c r="BH133" s="93">
        <f t="shared" si="152"/>
        <v>0</v>
      </c>
      <c r="BI133" s="93">
        <f t="shared" si="153"/>
        <v>0</v>
      </c>
      <c r="BJ133" s="93">
        <f t="shared" si="154"/>
        <v>0</v>
      </c>
      <c r="BK133" s="93">
        <f t="shared" si="155"/>
        <v>0</v>
      </c>
      <c r="BL133" s="92">
        <v>0</v>
      </c>
      <c r="BM133" s="93">
        <f t="shared" si="156"/>
        <v>0</v>
      </c>
      <c r="BN133" s="93">
        <f t="shared" si="157"/>
        <v>0</v>
      </c>
      <c r="BO133" s="93">
        <f t="shared" si="158"/>
        <v>0</v>
      </c>
      <c r="BP133" s="93">
        <f t="shared" si="159"/>
        <v>0</v>
      </c>
      <c r="BQ133" s="93">
        <f t="shared" si="160"/>
        <v>0</v>
      </c>
      <c r="BR133" s="93">
        <f t="shared" si="161"/>
        <v>0</v>
      </c>
      <c r="BS133" s="93">
        <f t="shared" si="162"/>
        <v>0</v>
      </c>
      <c r="BT133" s="93">
        <f t="shared" si="163"/>
        <v>0</v>
      </c>
      <c r="BU133" s="174">
        <f t="shared" si="164"/>
        <v>0</v>
      </c>
      <c r="BW133" s="92">
        <v>0</v>
      </c>
      <c r="BX133" s="93">
        <v>0</v>
      </c>
      <c r="BY133" s="93">
        <v>0</v>
      </c>
      <c r="BZ133" s="93">
        <v>0</v>
      </c>
      <c r="CA133" s="93">
        <v>0</v>
      </c>
      <c r="CB133" s="93">
        <v>0</v>
      </c>
      <c r="CC133" s="92">
        <v>0</v>
      </c>
      <c r="CD133" s="93">
        <v>0</v>
      </c>
      <c r="CE133" s="93">
        <v>0</v>
      </c>
      <c r="CF133" s="93">
        <v>0</v>
      </c>
      <c r="CG133" s="93">
        <v>0</v>
      </c>
      <c r="CH133" s="93">
        <v>0</v>
      </c>
    </row>
    <row r="134" spans="1:86">
      <c r="A134" s="140">
        <v>83</v>
      </c>
      <c r="B134" s="89">
        <v>0</v>
      </c>
      <c r="C134" s="89">
        <v>0</v>
      </c>
      <c r="D134" s="89">
        <v>0</v>
      </c>
      <c r="E134" s="36">
        <v>4</v>
      </c>
      <c r="F134" s="36" t="s">
        <v>35</v>
      </c>
      <c r="G134" s="36" t="s">
        <v>36</v>
      </c>
      <c r="H134" s="36">
        <f t="shared" si="117"/>
        <v>0</v>
      </c>
      <c r="I134" s="87">
        <f t="shared" si="118"/>
        <v>0</v>
      </c>
      <c r="J134" s="88">
        <v>0</v>
      </c>
      <c r="K134" s="36">
        <f t="shared" si="119"/>
        <v>0</v>
      </c>
      <c r="L134" s="89">
        <v>0</v>
      </c>
      <c r="M134" s="36">
        <f t="shared" si="120"/>
        <v>0</v>
      </c>
      <c r="N134" s="37">
        <f t="shared" si="121"/>
        <v>0</v>
      </c>
      <c r="O134" s="89">
        <v>0</v>
      </c>
      <c r="P134" s="90">
        <f t="shared" si="122"/>
        <v>0</v>
      </c>
      <c r="Q134" s="182" t="s">
        <v>437</v>
      </c>
      <c r="R134" s="157" t="s">
        <v>424</v>
      </c>
      <c r="S134" s="88">
        <v>0</v>
      </c>
      <c r="T134" s="91">
        <f t="shared" si="123"/>
        <v>0</v>
      </c>
      <c r="U134" s="159"/>
      <c r="V134" s="159"/>
      <c r="W134" s="134"/>
      <c r="X134" s="156">
        <f t="shared" si="124"/>
        <v>83</v>
      </c>
      <c r="Y134" s="140">
        <v>0</v>
      </c>
      <c r="Z134" s="88">
        <v>0</v>
      </c>
      <c r="AA134" s="37">
        <f t="shared" si="125"/>
        <v>0</v>
      </c>
      <c r="AB134" s="92">
        <v>0</v>
      </c>
      <c r="AC134" s="93">
        <f t="shared" si="126"/>
        <v>0</v>
      </c>
      <c r="AD134" s="93">
        <f t="shared" si="127"/>
        <v>0</v>
      </c>
      <c r="AE134" s="93">
        <f t="shared" si="128"/>
        <v>0</v>
      </c>
      <c r="AF134" s="93">
        <f t="shared" si="129"/>
        <v>0</v>
      </c>
      <c r="AG134" s="93">
        <f t="shared" si="130"/>
        <v>0</v>
      </c>
      <c r="AH134" s="93">
        <f t="shared" si="131"/>
        <v>0</v>
      </c>
      <c r="AI134" s="93">
        <f t="shared" si="132"/>
        <v>0</v>
      </c>
      <c r="AJ134" s="93">
        <f t="shared" si="133"/>
        <v>0</v>
      </c>
      <c r="AK134" s="93">
        <f t="shared" si="134"/>
        <v>0</v>
      </c>
      <c r="AL134" s="92">
        <f t="shared" si="135"/>
        <v>0</v>
      </c>
      <c r="AM134" s="92">
        <v>0</v>
      </c>
      <c r="AN134" s="93">
        <f t="shared" si="136"/>
        <v>0</v>
      </c>
      <c r="AO134" s="93">
        <f t="shared" si="137"/>
        <v>0</v>
      </c>
      <c r="AP134" s="93">
        <f t="shared" si="138"/>
        <v>0</v>
      </c>
      <c r="AQ134" s="93">
        <f t="shared" si="139"/>
        <v>0</v>
      </c>
      <c r="AR134" s="93">
        <f t="shared" si="140"/>
        <v>0</v>
      </c>
      <c r="AS134" s="93">
        <f t="shared" si="141"/>
        <v>0</v>
      </c>
      <c r="AT134" s="93">
        <f t="shared" si="142"/>
        <v>0</v>
      </c>
      <c r="AU134" s="93">
        <f t="shared" si="143"/>
        <v>0</v>
      </c>
      <c r="AV134" s="93">
        <f t="shared" si="144"/>
        <v>0</v>
      </c>
      <c r="AW134" s="173">
        <f t="shared" si="145"/>
        <v>0</v>
      </c>
      <c r="AX134" s="168"/>
      <c r="AY134" s="140">
        <v>0</v>
      </c>
      <c r="AZ134" s="88">
        <v>0</v>
      </c>
      <c r="BA134" s="37">
        <f t="shared" si="146"/>
        <v>0</v>
      </c>
      <c r="BB134" s="92">
        <v>0</v>
      </c>
      <c r="BC134" s="93">
        <f t="shared" si="147"/>
        <v>0</v>
      </c>
      <c r="BD134" s="93">
        <f t="shared" si="148"/>
        <v>0</v>
      </c>
      <c r="BE134" s="93">
        <f t="shared" si="149"/>
        <v>0</v>
      </c>
      <c r="BF134" s="93">
        <f t="shared" si="150"/>
        <v>0</v>
      </c>
      <c r="BG134" s="93">
        <f t="shared" si="151"/>
        <v>0</v>
      </c>
      <c r="BH134" s="93">
        <f t="shared" si="152"/>
        <v>0</v>
      </c>
      <c r="BI134" s="93">
        <f t="shared" si="153"/>
        <v>0</v>
      </c>
      <c r="BJ134" s="93">
        <f t="shared" si="154"/>
        <v>0</v>
      </c>
      <c r="BK134" s="93">
        <f t="shared" si="155"/>
        <v>0</v>
      </c>
      <c r="BL134" s="92">
        <v>0</v>
      </c>
      <c r="BM134" s="93">
        <f t="shared" si="156"/>
        <v>0</v>
      </c>
      <c r="BN134" s="93">
        <f t="shared" si="157"/>
        <v>0</v>
      </c>
      <c r="BO134" s="93">
        <f t="shared" si="158"/>
        <v>0</v>
      </c>
      <c r="BP134" s="93">
        <f t="shared" si="159"/>
        <v>0</v>
      </c>
      <c r="BQ134" s="93">
        <f t="shared" si="160"/>
        <v>0</v>
      </c>
      <c r="BR134" s="93">
        <f t="shared" si="161"/>
        <v>0</v>
      </c>
      <c r="BS134" s="93">
        <f t="shared" si="162"/>
        <v>0</v>
      </c>
      <c r="BT134" s="93">
        <f t="shared" si="163"/>
        <v>0</v>
      </c>
      <c r="BU134" s="174">
        <f t="shared" si="164"/>
        <v>0</v>
      </c>
      <c r="BW134" s="92">
        <v>0</v>
      </c>
      <c r="BX134" s="93">
        <v>0</v>
      </c>
      <c r="BY134" s="93">
        <v>0</v>
      </c>
      <c r="BZ134" s="93">
        <v>0</v>
      </c>
      <c r="CA134" s="93">
        <v>0</v>
      </c>
      <c r="CB134" s="93">
        <v>0</v>
      </c>
      <c r="CC134" s="92">
        <v>0</v>
      </c>
      <c r="CD134" s="93">
        <v>0</v>
      </c>
      <c r="CE134" s="93">
        <v>0</v>
      </c>
      <c r="CF134" s="93">
        <v>0</v>
      </c>
      <c r="CG134" s="93">
        <v>0</v>
      </c>
      <c r="CH134" s="93">
        <v>0</v>
      </c>
    </row>
    <row r="135" spans="1:86">
      <c r="A135" s="140">
        <v>84</v>
      </c>
      <c r="B135" s="89">
        <v>0</v>
      </c>
      <c r="C135" s="89">
        <v>0</v>
      </c>
      <c r="D135" s="89">
        <v>0</v>
      </c>
      <c r="E135" s="36">
        <v>4</v>
      </c>
      <c r="F135" s="36" t="s">
        <v>35</v>
      </c>
      <c r="G135" s="36" t="s">
        <v>36</v>
      </c>
      <c r="H135" s="36">
        <f t="shared" si="117"/>
        <v>0</v>
      </c>
      <c r="I135" s="87">
        <f t="shared" si="118"/>
        <v>0</v>
      </c>
      <c r="J135" s="88">
        <v>0</v>
      </c>
      <c r="K135" s="36">
        <f t="shared" si="119"/>
        <v>0</v>
      </c>
      <c r="L135" s="89">
        <v>0</v>
      </c>
      <c r="M135" s="36">
        <f t="shared" si="120"/>
        <v>0</v>
      </c>
      <c r="N135" s="37">
        <f t="shared" si="121"/>
        <v>0</v>
      </c>
      <c r="O135" s="89">
        <v>0</v>
      </c>
      <c r="P135" s="90">
        <f t="shared" si="122"/>
        <v>0</v>
      </c>
      <c r="Q135" s="182" t="s">
        <v>437</v>
      </c>
      <c r="R135" s="157" t="s">
        <v>424</v>
      </c>
      <c r="S135" s="88">
        <v>0</v>
      </c>
      <c r="T135" s="91">
        <f t="shared" si="123"/>
        <v>0</v>
      </c>
      <c r="U135" s="159"/>
      <c r="V135" s="159"/>
      <c r="W135" s="134"/>
      <c r="X135" s="156">
        <f t="shared" si="124"/>
        <v>84</v>
      </c>
      <c r="Y135" s="140">
        <v>0</v>
      </c>
      <c r="Z135" s="88">
        <v>0</v>
      </c>
      <c r="AA135" s="37">
        <f t="shared" si="125"/>
        <v>0</v>
      </c>
      <c r="AB135" s="92">
        <v>0</v>
      </c>
      <c r="AC135" s="93">
        <f t="shared" si="126"/>
        <v>0</v>
      </c>
      <c r="AD135" s="93">
        <f t="shared" si="127"/>
        <v>0</v>
      </c>
      <c r="AE135" s="93">
        <f t="shared" si="128"/>
        <v>0</v>
      </c>
      <c r="AF135" s="93">
        <f t="shared" si="129"/>
        <v>0</v>
      </c>
      <c r="AG135" s="93">
        <f t="shared" si="130"/>
        <v>0</v>
      </c>
      <c r="AH135" s="93">
        <f t="shared" si="131"/>
        <v>0</v>
      </c>
      <c r="AI135" s="93">
        <f t="shared" si="132"/>
        <v>0</v>
      </c>
      <c r="AJ135" s="93">
        <f t="shared" si="133"/>
        <v>0</v>
      </c>
      <c r="AK135" s="93">
        <f t="shared" si="134"/>
        <v>0</v>
      </c>
      <c r="AL135" s="92">
        <f t="shared" si="135"/>
        <v>0</v>
      </c>
      <c r="AM135" s="92">
        <v>0</v>
      </c>
      <c r="AN135" s="93">
        <f t="shared" si="136"/>
        <v>0</v>
      </c>
      <c r="AO135" s="93">
        <f t="shared" si="137"/>
        <v>0</v>
      </c>
      <c r="AP135" s="93">
        <f t="shared" si="138"/>
        <v>0</v>
      </c>
      <c r="AQ135" s="93">
        <f t="shared" si="139"/>
        <v>0</v>
      </c>
      <c r="AR135" s="93">
        <f t="shared" si="140"/>
        <v>0</v>
      </c>
      <c r="AS135" s="93">
        <f t="shared" si="141"/>
        <v>0</v>
      </c>
      <c r="AT135" s="93">
        <f t="shared" si="142"/>
        <v>0</v>
      </c>
      <c r="AU135" s="93">
        <f t="shared" si="143"/>
        <v>0</v>
      </c>
      <c r="AV135" s="93">
        <f t="shared" si="144"/>
        <v>0</v>
      </c>
      <c r="AW135" s="173">
        <f t="shared" si="145"/>
        <v>0</v>
      </c>
      <c r="AX135" s="168"/>
      <c r="AY135" s="140">
        <v>0</v>
      </c>
      <c r="AZ135" s="88">
        <v>0</v>
      </c>
      <c r="BA135" s="37">
        <f t="shared" si="146"/>
        <v>0</v>
      </c>
      <c r="BB135" s="92">
        <v>0</v>
      </c>
      <c r="BC135" s="93">
        <f t="shared" si="147"/>
        <v>0</v>
      </c>
      <c r="BD135" s="93">
        <f t="shared" si="148"/>
        <v>0</v>
      </c>
      <c r="BE135" s="93">
        <f t="shared" si="149"/>
        <v>0</v>
      </c>
      <c r="BF135" s="93">
        <f t="shared" si="150"/>
        <v>0</v>
      </c>
      <c r="BG135" s="93">
        <f t="shared" si="151"/>
        <v>0</v>
      </c>
      <c r="BH135" s="93">
        <f t="shared" si="152"/>
        <v>0</v>
      </c>
      <c r="BI135" s="93">
        <f t="shared" si="153"/>
        <v>0</v>
      </c>
      <c r="BJ135" s="93">
        <f t="shared" si="154"/>
        <v>0</v>
      </c>
      <c r="BK135" s="93">
        <f t="shared" si="155"/>
        <v>0</v>
      </c>
      <c r="BL135" s="92">
        <v>0</v>
      </c>
      <c r="BM135" s="93">
        <f t="shared" si="156"/>
        <v>0</v>
      </c>
      <c r="BN135" s="93">
        <f t="shared" si="157"/>
        <v>0</v>
      </c>
      <c r="BO135" s="93">
        <f t="shared" si="158"/>
        <v>0</v>
      </c>
      <c r="BP135" s="93">
        <f t="shared" si="159"/>
        <v>0</v>
      </c>
      <c r="BQ135" s="93">
        <f t="shared" si="160"/>
        <v>0</v>
      </c>
      <c r="BR135" s="93">
        <f t="shared" si="161"/>
        <v>0</v>
      </c>
      <c r="BS135" s="93">
        <f t="shared" si="162"/>
        <v>0</v>
      </c>
      <c r="BT135" s="93">
        <f t="shared" si="163"/>
        <v>0</v>
      </c>
      <c r="BU135" s="174">
        <f t="shared" si="164"/>
        <v>0</v>
      </c>
      <c r="BW135" s="92">
        <v>0</v>
      </c>
      <c r="BX135" s="93">
        <v>0</v>
      </c>
      <c r="BY135" s="93">
        <v>0</v>
      </c>
      <c r="BZ135" s="93">
        <v>0</v>
      </c>
      <c r="CA135" s="93">
        <v>0</v>
      </c>
      <c r="CB135" s="93">
        <v>0</v>
      </c>
      <c r="CC135" s="92">
        <v>0</v>
      </c>
      <c r="CD135" s="93">
        <v>0</v>
      </c>
      <c r="CE135" s="93">
        <v>0</v>
      </c>
      <c r="CF135" s="93">
        <v>0</v>
      </c>
      <c r="CG135" s="93">
        <v>0</v>
      </c>
      <c r="CH135" s="93">
        <v>0</v>
      </c>
    </row>
    <row r="136" spans="1:86">
      <c r="A136" s="140">
        <v>85</v>
      </c>
      <c r="B136" s="89">
        <v>0</v>
      </c>
      <c r="C136" s="89">
        <v>0</v>
      </c>
      <c r="D136" s="89">
        <v>0</v>
      </c>
      <c r="E136" s="36">
        <v>4</v>
      </c>
      <c r="F136" s="36" t="s">
        <v>35</v>
      </c>
      <c r="G136" s="36" t="s">
        <v>36</v>
      </c>
      <c r="H136" s="36">
        <f t="shared" si="117"/>
        <v>0</v>
      </c>
      <c r="I136" s="87">
        <f t="shared" si="118"/>
        <v>0</v>
      </c>
      <c r="J136" s="88">
        <v>0</v>
      </c>
      <c r="K136" s="36">
        <f t="shared" si="119"/>
        <v>0</v>
      </c>
      <c r="L136" s="89">
        <v>0</v>
      </c>
      <c r="M136" s="36">
        <f t="shared" si="120"/>
        <v>0</v>
      </c>
      <c r="N136" s="37">
        <f t="shared" si="121"/>
        <v>0</v>
      </c>
      <c r="O136" s="89">
        <v>0</v>
      </c>
      <c r="P136" s="90">
        <f t="shared" si="122"/>
        <v>0</v>
      </c>
      <c r="Q136" s="182" t="s">
        <v>437</v>
      </c>
      <c r="R136" s="157" t="s">
        <v>424</v>
      </c>
      <c r="S136" s="88">
        <v>0</v>
      </c>
      <c r="T136" s="91">
        <f t="shared" si="123"/>
        <v>0</v>
      </c>
      <c r="U136" s="159"/>
      <c r="V136" s="159"/>
      <c r="W136" s="134"/>
      <c r="X136" s="156">
        <f t="shared" si="124"/>
        <v>85</v>
      </c>
      <c r="Y136" s="140">
        <v>0</v>
      </c>
      <c r="Z136" s="88">
        <v>0</v>
      </c>
      <c r="AA136" s="37">
        <f t="shared" si="125"/>
        <v>0</v>
      </c>
      <c r="AB136" s="92">
        <v>0</v>
      </c>
      <c r="AC136" s="93">
        <f t="shared" si="126"/>
        <v>0</v>
      </c>
      <c r="AD136" s="93">
        <f t="shared" si="127"/>
        <v>0</v>
      </c>
      <c r="AE136" s="93">
        <f t="shared" si="128"/>
        <v>0</v>
      </c>
      <c r="AF136" s="93">
        <f t="shared" si="129"/>
        <v>0</v>
      </c>
      <c r="AG136" s="93">
        <f t="shared" si="130"/>
        <v>0</v>
      </c>
      <c r="AH136" s="93">
        <f t="shared" si="131"/>
        <v>0</v>
      </c>
      <c r="AI136" s="93">
        <f t="shared" si="132"/>
        <v>0</v>
      </c>
      <c r="AJ136" s="93">
        <f t="shared" si="133"/>
        <v>0</v>
      </c>
      <c r="AK136" s="93">
        <f t="shared" si="134"/>
        <v>0</v>
      </c>
      <c r="AL136" s="92">
        <f t="shared" si="135"/>
        <v>0</v>
      </c>
      <c r="AM136" s="92">
        <v>0</v>
      </c>
      <c r="AN136" s="93">
        <f t="shared" si="136"/>
        <v>0</v>
      </c>
      <c r="AO136" s="93">
        <f t="shared" si="137"/>
        <v>0</v>
      </c>
      <c r="AP136" s="93">
        <f t="shared" si="138"/>
        <v>0</v>
      </c>
      <c r="AQ136" s="93">
        <f t="shared" si="139"/>
        <v>0</v>
      </c>
      <c r="AR136" s="93">
        <f t="shared" si="140"/>
        <v>0</v>
      </c>
      <c r="AS136" s="93">
        <f t="shared" si="141"/>
        <v>0</v>
      </c>
      <c r="AT136" s="93">
        <f t="shared" si="142"/>
        <v>0</v>
      </c>
      <c r="AU136" s="93">
        <f t="shared" si="143"/>
        <v>0</v>
      </c>
      <c r="AV136" s="93">
        <f t="shared" si="144"/>
        <v>0</v>
      </c>
      <c r="AW136" s="173">
        <f t="shared" si="145"/>
        <v>0</v>
      </c>
      <c r="AX136" s="168"/>
      <c r="AY136" s="140">
        <v>0</v>
      </c>
      <c r="AZ136" s="88">
        <v>0</v>
      </c>
      <c r="BA136" s="37">
        <f t="shared" si="146"/>
        <v>0</v>
      </c>
      <c r="BB136" s="92">
        <v>0</v>
      </c>
      <c r="BC136" s="93">
        <f t="shared" si="147"/>
        <v>0</v>
      </c>
      <c r="BD136" s="93">
        <f t="shared" si="148"/>
        <v>0</v>
      </c>
      <c r="BE136" s="93">
        <f t="shared" si="149"/>
        <v>0</v>
      </c>
      <c r="BF136" s="93">
        <f t="shared" si="150"/>
        <v>0</v>
      </c>
      <c r="BG136" s="93">
        <f t="shared" si="151"/>
        <v>0</v>
      </c>
      <c r="BH136" s="93">
        <f t="shared" si="152"/>
        <v>0</v>
      </c>
      <c r="BI136" s="93">
        <f t="shared" si="153"/>
        <v>0</v>
      </c>
      <c r="BJ136" s="93">
        <f t="shared" si="154"/>
        <v>0</v>
      </c>
      <c r="BK136" s="93">
        <f t="shared" si="155"/>
        <v>0</v>
      </c>
      <c r="BL136" s="92">
        <v>0</v>
      </c>
      <c r="BM136" s="93">
        <f t="shared" si="156"/>
        <v>0</v>
      </c>
      <c r="BN136" s="93">
        <f t="shared" si="157"/>
        <v>0</v>
      </c>
      <c r="BO136" s="93">
        <f t="shared" si="158"/>
        <v>0</v>
      </c>
      <c r="BP136" s="93">
        <f t="shared" si="159"/>
        <v>0</v>
      </c>
      <c r="BQ136" s="93">
        <f t="shared" si="160"/>
        <v>0</v>
      </c>
      <c r="BR136" s="93">
        <f t="shared" si="161"/>
        <v>0</v>
      </c>
      <c r="BS136" s="93">
        <f t="shared" si="162"/>
        <v>0</v>
      </c>
      <c r="BT136" s="93">
        <f t="shared" si="163"/>
        <v>0</v>
      </c>
      <c r="BU136" s="174">
        <f t="shared" si="164"/>
        <v>0</v>
      </c>
      <c r="BW136" s="92">
        <v>0</v>
      </c>
      <c r="BX136" s="93">
        <v>0</v>
      </c>
      <c r="BY136" s="93">
        <v>0</v>
      </c>
      <c r="BZ136" s="93">
        <v>0</v>
      </c>
      <c r="CA136" s="93">
        <v>0</v>
      </c>
      <c r="CB136" s="93">
        <v>0</v>
      </c>
      <c r="CC136" s="92">
        <v>0</v>
      </c>
      <c r="CD136" s="93">
        <v>0</v>
      </c>
      <c r="CE136" s="93">
        <v>0</v>
      </c>
      <c r="CF136" s="93">
        <v>0</v>
      </c>
      <c r="CG136" s="93">
        <v>0</v>
      </c>
      <c r="CH136" s="93">
        <v>0</v>
      </c>
    </row>
    <row r="137" spans="1:86">
      <c r="A137" s="140">
        <v>86</v>
      </c>
      <c r="B137" s="89">
        <v>0</v>
      </c>
      <c r="C137" s="89">
        <v>0</v>
      </c>
      <c r="D137" s="89">
        <v>0</v>
      </c>
      <c r="E137" s="36">
        <v>4</v>
      </c>
      <c r="F137" s="36" t="s">
        <v>35</v>
      </c>
      <c r="G137" s="36" t="s">
        <v>36</v>
      </c>
      <c r="H137" s="36">
        <f t="shared" si="117"/>
        <v>0</v>
      </c>
      <c r="I137" s="87">
        <f t="shared" si="118"/>
        <v>0</v>
      </c>
      <c r="J137" s="88">
        <v>0</v>
      </c>
      <c r="K137" s="36">
        <f t="shared" si="119"/>
        <v>0</v>
      </c>
      <c r="L137" s="89">
        <v>0</v>
      </c>
      <c r="M137" s="36">
        <f t="shared" si="120"/>
        <v>0</v>
      </c>
      <c r="N137" s="37">
        <f t="shared" si="121"/>
        <v>0</v>
      </c>
      <c r="O137" s="89">
        <v>0</v>
      </c>
      <c r="P137" s="90">
        <f t="shared" si="122"/>
        <v>0</v>
      </c>
      <c r="Q137" s="182" t="s">
        <v>437</v>
      </c>
      <c r="R137" s="157" t="s">
        <v>424</v>
      </c>
      <c r="S137" s="88">
        <v>0</v>
      </c>
      <c r="T137" s="91">
        <f t="shared" si="123"/>
        <v>0</v>
      </c>
      <c r="U137" s="159"/>
      <c r="V137" s="159"/>
      <c r="W137" s="134"/>
      <c r="X137" s="156">
        <f t="shared" si="124"/>
        <v>86</v>
      </c>
      <c r="Y137" s="140">
        <v>0</v>
      </c>
      <c r="Z137" s="88">
        <v>0</v>
      </c>
      <c r="AA137" s="37">
        <f t="shared" si="125"/>
        <v>0</v>
      </c>
      <c r="AB137" s="92">
        <v>0</v>
      </c>
      <c r="AC137" s="93">
        <f t="shared" si="126"/>
        <v>0</v>
      </c>
      <c r="AD137" s="93">
        <f t="shared" si="127"/>
        <v>0</v>
      </c>
      <c r="AE137" s="93">
        <f t="shared" si="128"/>
        <v>0</v>
      </c>
      <c r="AF137" s="93">
        <f t="shared" si="129"/>
        <v>0</v>
      </c>
      <c r="AG137" s="93">
        <f t="shared" si="130"/>
        <v>0</v>
      </c>
      <c r="AH137" s="93">
        <f t="shared" si="131"/>
        <v>0</v>
      </c>
      <c r="AI137" s="93">
        <f t="shared" si="132"/>
        <v>0</v>
      </c>
      <c r="AJ137" s="93">
        <f t="shared" si="133"/>
        <v>0</v>
      </c>
      <c r="AK137" s="93">
        <f t="shared" si="134"/>
        <v>0</v>
      </c>
      <c r="AL137" s="92">
        <f t="shared" si="135"/>
        <v>0</v>
      </c>
      <c r="AM137" s="92">
        <v>0</v>
      </c>
      <c r="AN137" s="93">
        <f t="shared" si="136"/>
        <v>0</v>
      </c>
      <c r="AO137" s="93">
        <f t="shared" si="137"/>
        <v>0</v>
      </c>
      <c r="AP137" s="93">
        <f t="shared" si="138"/>
        <v>0</v>
      </c>
      <c r="AQ137" s="93">
        <f t="shared" si="139"/>
        <v>0</v>
      </c>
      <c r="AR137" s="93">
        <f t="shared" si="140"/>
        <v>0</v>
      </c>
      <c r="AS137" s="93">
        <f t="shared" si="141"/>
        <v>0</v>
      </c>
      <c r="AT137" s="93">
        <f t="shared" si="142"/>
        <v>0</v>
      </c>
      <c r="AU137" s="93">
        <f t="shared" si="143"/>
        <v>0</v>
      </c>
      <c r="AV137" s="93">
        <f t="shared" si="144"/>
        <v>0</v>
      </c>
      <c r="AW137" s="173">
        <f t="shared" si="145"/>
        <v>0</v>
      </c>
      <c r="AX137" s="168"/>
      <c r="AY137" s="140">
        <v>0</v>
      </c>
      <c r="AZ137" s="88">
        <v>0</v>
      </c>
      <c r="BA137" s="37">
        <f t="shared" si="146"/>
        <v>0</v>
      </c>
      <c r="BB137" s="92">
        <v>0</v>
      </c>
      <c r="BC137" s="93">
        <f t="shared" si="147"/>
        <v>0</v>
      </c>
      <c r="BD137" s="93">
        <f t="shared" si="148"/>
        <v>0</v>
      </c>
      <c r="BE137" s="93">
        <f t="shared" si="149"/>
        <v>0</v>
      </c>
      <c r="BF137" s="93">
        <f t="shared" si="150"/>
        <v>0</v>
      </c>
      <c r="BG137" s="93">
        <f t="shared" si="151"/>
        <v>0</v>
      </c>
      <c r="BH137" s="93">
        <f t="shared" si="152"/>
        <v>0</v>
      </c>
      <c r="BI137" s="93">
        <f t="shared" si="153"/>
        <v>0</v>
      </c>
      <c r="BJ137" s="93">
        <f t="shared" si="154"/>
        <v>0</v>
      </c>
      <c r="BK137" s="93">
        <f t="shared" si="155"/>
        <v>0</v>
      </c>
      <c r="BL137" s="92">
        <v>0</v>
      </c>
      <c r="BM137" s="93">
        <f t="shared" si="156"/>
        <v>0</v>
      </c>
      <c r="BN137" s="93">
        <f t="shared" si="157"/>
        <v>0</v>
      </c>
      <c r="BO137" s="93">
        <f t="shared" si="158"/>
        <v>0</v>
      </c>
      <c r="BP137" s="93">
        <f t="shared" si="159"/>
        <v>0</v>
      </c>
      <c r="BQ137" s="93">
        <f t="shared" si="160"/>
        <v>0</v>
      </c>
      <c r="BR137" s="93">
        <f t="shared" si="161"/>
        <v>0</v>
      </c>
      <c r="BS137" s="93">
        <f t="shared" si="162"/>
        <v>0</v>
      </c>
      <c r="BT137" s="93">
        <f t="shared" si="163"/>
        <v>0</v>
      </c>
      <c r="BU137" s="174">
        <f t="shared" si="164"/>
        <v>0</v>
      </c>
      <c r="BW137" s="92">
        <v>0</v>
      </c>
      <c r="BX137" s="93">
        <v>0</v>
      </c>
      <c r="BY137" s="93">
        <v>0</v>
      </c>
      <c r="BZ137" s="93">
        <v>0</v>
      </c>
      <c r="CA137" s="93">
        <v>0</v>
      </c>
      <c r="CB137" s="93">
        <v>0</v>
      </c>
      <c r="CC137" s="92">
        <v>0</v>
      </c>
      <c r="CD137" s="93">
        <v>0</v>
      </c>
      <c r="CE137" s="93">
        <v>0</v>
      </c>
      <c r="CF137" s="93">
        <v>0</v>
      </c>
      <c r="CG137" s="93">
        <v>0</v>
      </c>
      <c r="CH137" s="93">
        <v>0</v>
      </c>
    </row>
    <row r="138" spans="1:86">
      <c r="A138" s="140">
        <v>87</v>
      </c>
      <c r="B138" s="89">
        <v>0</v>
      </c>
      <c r="C138" s="89">
        <v>0</v>
      </c>
      <c r="D138" s="89">
        <v>0</v>
      </c>
      <c r="E138" s="36">
        <v>4</v>
      </c>
      <c r="F138" s="36" t="s">
        <v>35</v>
      </c>
      <c r="G138" s="36" t="s">
        <v>36</v>
      </c>
      <c r="H138" s="36">
        <f t="shared" si="117"/>
        <v>0</v>
      </c>
      <c r="I138" s="87">
        <f t="shared" si="118"/>
        <v>0</v>
      </c>
      <c r="J138" s="88">
        <v>0</v>
      </c>
      <c r="K138" s="36">
        <f t="shared" si="119"/>
        <v>0</v>
      </c>
      <c r="L138" s="89">
        <v>0</v>
      </c>
      <c r="M138" s="36">
        <f t="shared" si="120"/>
        <v>0</v>
      </c>
      <c r="N138" s="37">
        <f t="shared" si="121"/>
        <v>0</v>
      </c>
      <c r="O138" s="89">
        <v>0</v>
      </c>
      <c r="P138" s="90">
        <f t="shared" si="122"/>
        <v>0</v>
      </c>
      <c r="Q138" s="182" t="s">
        <v>437</v>
      </c>
      <c r="R138" s="157" t="s">
        <v>424</v>
      </c>
      <c r="S138" s="88">
        <v>0</v>
      </c>
      <c r="T138" s="91">
        <f t="shared" si="123"/>
        <v>0</v>
      </c>
      <c r="U138" s="159"/>
      <c r="V138" s="159"/>
      <c r="W138" s="134"/>
      <c r="X138" s="156">
        <f t="shared" si="124"/>
        <v>87</v>
      </c>
      <c r="Y138" s="140">
        <v>0</v>
      </c>
      <c r="Z138" s="88">
        <v>0</v>
      </c>
      <c r="AA138" s="37">
        <f t="shared" si="125"/>
        <v>0</v>
      </c>
      <c r="AB138" s="92">
        <v>0</v>
      </c>
      <c r="AC138" s="93">
        <f t="shared" si="126"/>
        <v>0</v>
      </c>
      <c r="AD138" s="93">
        <f t="shared" si="127"/>
        <v>0</v>
      </c>
      <c r="AE138" s="93">
        <f t="shared" si="128"/>
        <v>0</v>
      </c>
      <c r="AF138" s="93">
        <f t="shared" si="129"/>
        <v>0</v>
      </c>
      <c r="AG138" s="93">
        <f t="shared" si="130"/>
        <v>0</v>
      </c>
      <c r="AH138" s="93">
        <f t="shared" si="131"/>
        <v>0</v>
      </c>
      <c r="AI138" s="93">
        <f t="shared" si="132"/>
        <v>0</v>
      </c>
      <c r="AJ138" s="93">
        <f t="shared" si="133"/>
        <v>0</v>
      </c>
      <c r="AK138" s="93">
        <f t="shared" si="134"/>
        <v>0</v>
      </c>
      <c r="AL138" s="92">
        <f t="shared" si="135"/>
        <v>0</v>
      </c>
      <c r="AM138" s="92">
        <v>0</v>
      </c>
      <c r="AN138" s="93">
        <f t="shared" si="136"/>
        <v>0</v>
      </c>
      <c r="AO138" s="93">
        <f t="shared" si="137"/>
        <v>0</v>
      </c>
      <c r="AP138" s="93">
        <f t="shared" si="138"/>
        <v>0</v>
      </c>
      <c r="AQ138" s="93">
        <f t="shared" si="139"/>
        <v>0</v>
      </c>
      <c r="AR138" s="93">
        <f t="shared" si="140"/>
        <v>0</v>
      </c>
      <c r="AS138" s="93">
        <f t="shared" si="141"/>
        <v>0</v>
      </c>
      <c r="AT138" s="93">
        <f t="shared" si="142"/>
        <v>0</v>
      </c>
      <c r="AU138" s="93">
        <f t="shared" si="143"/>
        <v>0</v>
      </c>
      <c r="AV138" s="93">
        <f t="shared" si="144"/>
        <v>0</v>
      </c>
      <c r="AW138" s="173">
        <f t="shared" si="145"/>
        <v>0</v>
      </c>
      <c r="AX138" s="168"/>
      <c r="AY138" s="140">
        <v>0</v>
      </c>
      <c r="AZ138" s="88">
        <v>0</v>
      </c>
      <c r="BA138" s="37">
        <f t="shared" si="146"/>
        <v>0</v>
      </c>
      <c r="BB138" s="92">
        <v>0</v>
      </c>
      <c r="BC138" s="93">
        <f t="shared" si="147"/>
        <v>0</v>
      </c>
      <c r="BD138" s="93">
        <f t="shared" si="148"/>
        <v>0</v>
      </c>
      <c r="BE138" s="93">
        <f t="shared" si="149"/>
        <v>0</v>
      </c>
      <c r="BF138" s="93">
        <f t="shared" si="150"/>
        <v>0</v>
      </c>
      <c r="BG138" s="93">
        <f t="shared" si="151"/>
        <v>0</v>
      </c>
      <c r="BH138" s="93">
        <f t="shared" si="152"/>
        <v>0</v>
      </c>
      <c r="BI138" s="93">
        <f t="shared" si="153"/>
        <v>0</v>
      </c>
      <c r="BJ138" s="93">
        <f t="shared" si="154"/>
        <v>0</v>
      </c>
      <c r="BK138" s="93">
        <f t="shared" si="155"/>
        <v>0</v>
      </c>
      <c r="BL138" s="92">
        <v>0</v>
      </c>
      <c r="BM138" s="93">
        <f t="shared" si="156"/>
        <v>0</v>
      </c>
      <c r="BN138" s="93">
        <f t="shared" si="157"/>
        <v>0</v>
      </c>
      <c r="BO138" s="93">
        <f t="shared" si="158"/>
        <v>0</v>
      </c>
      <c r="BP138" s="93">
        <f t="shared" si="159"/>
        <v>0</v>
      </c>
      <c r="BQ138" s="93">
        <f t="shared" si="160"/>
        <v>0</v>
      </c>
      <c r="BR138" s="93">
        <f t="shared" si="161"/>
        <v>0</v>
      </c>
      <c r="BS138" s="93">
        <f t="shared" si="162"/>
        <v>0</v>
      </c>
      <c r="BT138" s="93">
        <f t="shared" si="163"/>
        <v>0</v>
      </c>
      <c r="BU138" s="174">
        <f t="shared" si="164"/>
        <v>0</v>
      </c>
      <c r="BW138" s="92">
        <v>0</v>
      </c>
      <c r="BX138" s="93">
        <v>0</v>
      </c>
      <c r="BY138" s="93">
        <v>0</v>
      </c>
      <c r="BZ138" s="93">
        <v>0</v>
      </c>
      <c r="CA138" s="93">
        <v>0</v>
      </c>
      <c r="CB138" s="93">
        <v>0</v>
      </c>
      <c r="CC138" s="92">
        <v>0</v>
      </c>
      <c r="CD138" s="93">
        <v>0</v>
      </c>
      <c r="CE138" s="93">
        <v>0</v>
      </c>
      <c r="CF138" s="93">
        <v>0</v>
      </c>
      <c r="CG138" s="93">
        <v>0</v>
      </c>
      <c r="CH138" s="93">
        <v>0</v>
      </c>
    </row>
    <row r="139" spans="1:86">
      <c r="A139" s="140">
        <v>88</v>
      </c>
      <c r="B139" s="89">
        <v>0</v>
      </c>
      <c r="C139" s="89">
        <v>0</v>
      </c>
      <c r="D139" s="89">
        <v>0</v>
      </c>
      <c r="E139" s="36">
        <v>4</v>
      </c>
      <c r="F139" s="36" t="s">
        <v>35</v>
      </c>
      <c r="G139" s="36" t="s">
        <v>36</v>
      </c>
      <c r="H139" s="36">
        <f t="shared" si="117"/>
        <v>0</v>
      </c>
      <c r="I139" s="87">
        <f t="shared" si="118"/>
        <v>0</v>
      </c>
      <c r="J139" s="88">
        <v>0</v>
      </c>
      <c r="K139" s="36">
        <f t="shared" si="119"/>
        <v>0</v>
      </c>
      <c r="L139" s="89">
        <v>0</v>
      </c>
      <c r="M139" s="36">
        <f t="shared" si="120"/>
        <v>0</v>
      </c>
      <c r="N139" s="37">
        <f t="shared" si="121"/>
        <v>0</v>
      </c>
      <c r="O139" s="89">
        <v>0</v>
      </c>
      <c r="P139" s="90">
        <f t="shared" si="122"/>
        <v>0</v>
      </c>
      <c r="Q139" s="182" t="s">
        <v>437</v>
      </c>
      <c r="R139" s="157" t="s">
        <v>424</v>
      </c>
      <c r="S139" s="88">
        <v>0</v>
      </c>
      <c r="T139" s="91">
        <f t="shared" si="123"/>
        <v>0</v>
      </c>
      <c r="U139" s="159"/>
      <c r="V139" s="159"/>
      <c r="W139" s="134"/>
      <c r="X139" s="156">
        <f t="shared" si="124"/>
        <v>88</v>
      </c>
      <c r="Y139" s="140">
        <v>0</v>
      </c>
      <c r="Z139" s="88">
        <v>0</v>
      </c>
      <c r="AA139" s="37">
        <f t="shared" si="125"/>
        <v>0</v>
      </c>
      <c r="AB139" s="92">
        <v>0</v>
      </c>
      <c r="AC139" s="93">
        <f t="shared" si="126"/>
        <v>0</v>
      </c>
      <c r="AD139" s="93">
        <f t="shared" si="127"/>
        <v>0</v>
      </c>
      <c r="AE139" s="93">
        <f t="shared" si="128"/>
        <v>0</v>
      </c>
      <c r="AF139" s="93">
        <f t="shared" si="129"/>
        <v>0</v>
      </c>
      <c r="AG139" s="93">
        <f t="shared" si="130"/>
        <v>0</v>
      </c>
      <c r="AH139" s="93">
        <f t="shared" si="131"/>
        <v>0</v>
      </c>
      <c r="AI139" s="93">
        <f t="shared" si="132"/>
        <v>0</v>
      </c>
      <c r="AJ139" s="93">
        <f t="shared" si="133"/>
        <v>0</v>
      </c>
      <c r="AK139" s="93">
        <f t="shared" si="134"/>
        <v>0</v>
      </c>
      <c r="AL139" s="92">
        <f t="shared" si="135"/>
        <v>0</v>
      </c>
      <c r="AM139" s="92">
        <v>0</v>
      </c>
      <c r="AN139" s="93">
        <f t="shared" si="136"/>
        <v>0</v>
      </c>
      <c r="AO139" s="93">
        <f t="shared" si="137"/>
        <v>0</v>
      </c>
      <c r="AP139" s="93">
        <f t="shared" si="138"/>
        <v>0</v>
      </c>
      <c r="AQ139" s="93">
        <f t="shared" si="139"/>
        <v>0</v>
      </c>
      <c r="AR139" s="93">
        <f t="shared" si="140"/>
        <v>0</v>
      </c>
      <c r="AS139" s="93">
        <f t="shared" si="141"/>
        <v>0</v>
      </c>
      <c r="AT139" s="93">
        <f t="shared" si="142"/>
        <v>0</v>
      </c>
      <c r="AU139" s="93">
        <f t="shared" si="143"/>
        <v>0</v>
      </c>
      <c r="AV139" s="93">
        <f t="shared" si="144"/>
        <v>0</v>
      </c>
      <c r="AW139" s="173">
        <f t="shared" si="145"/>
        <v>0</v>
      </c>
      <c r="AX139" s="168"/>
      <c r="AY139" s="140">
        <v>0</v>
      </c>
      <c r="AZ139" s="88">
        <v>0</v>
      </c>
      <c r="BA139" s="37">
        <f t="shared" si="146"/>
        <v>0</v>
      </c>
      <c r="BB139" s="92">
        <v>0</v>
      </c>
      <c r="BC139" s="93">
        <f t="shared" si="147"/>
        <v>0</v>
      </c>
      <c r="BD139" s="93">
        <f t="shared" si="148"/>
        <v>0</v>
      </c>
      <c r="BE139" s="93">
        <f t="shared" si="149"/>
        <v>0</v>
      </c>
      <c r="BF139" s="93">
        <f t="shared" si="150"/>
        <v>0</v>
      </c>
      <c r="BG139" s="93">
        <f t="shared" si="151"/>
        <v>0</v>
      </c>
      <c r="BH139" s="93">
        <f t="shared" si="152"/>
        <v>0</v>
      </c>
      <c r="BI139" s="93">
        <f t="shared" si="153"/>
        <v>0</v>
      </c>
      <c r="BJ139" s="93">
        <f t="shared" si="154"/>
        <v>0</v>
      </c>
      <c r="BK139" s="93">
        <f t="shared" si="155"/>
        <v>0</v>
      </c>
      <c r="BL139" s="92">
        <v>0</v>
      </c>
      <c r="BM139" s="93">
        <f t="shared" si="156"/>
        <v>0</v>
      </c>
      <c r="BN139" s="93">
        <f t="shared" si="157"/>
        <v>0</v>
      </c>
      <c r="BO139" s="93">
        <f t="shared" si="158"/>
        <v>0</v>
      </c>
      <c r="BP139" s="93">
        <f t="shared" si="159"/>
        <v>0</v>
      </c>
      <c r="BQ139" s="93">
        <f t="shared" si="160"/>
        <v>0</v>
      </c>
      <c r="BR139" s="93">
        <f t="shared" si="161"/>
        <v>0</v>
      </c>
      <c r="BS139" s="93">
        <f t="shared" si="162"/>
        <v>0</v>
      </c>
      <c r="BT139" s="93">
        <f t="shared" si="163"/>
        <v>0</v>
      </c>
      <c r="BU139" s="174">
        <f t="shared" si="164"/>
        <v>0</v>
      </c>
      <c r="BW139" s="92">
        <v>0</v>
      </c>
      <c r="BX139" s="93">
        <v>0</v>
      </c>
      <c r="BY139" s="93">
        <v>0</v>
      </c>
      <c r="BZ139" s="93">
        <v>0</v>
      </c>
      <c r="CA139" s="93">
        <v>0</v>
      </c>
      <c r="CB139" s="93">
        <v>0</v>
      </c>
      <c r="CC139" s="92">
        <v>0</v>
      </c>
      <c r="CD139" s="93">
        <v>0</v>
      </c>
      <c r="CE139" s="93">
        <v>0</v>
      </c>
      <c r="CF139" s="93">
        <v>0</v>
      </c>
      <c r="CG139" s="93">
        <v>0</v>
      </c>
      <c r="CH139" s="93">
        <v>0</v>
      </c>
    </row>
    <row r="140" spans="1:86">
      <c r="A140" s="140">
        <v>89</v>
      </c>
      <c r="B140" s="89">
        <v>0</v>
      </c>
      <c r="C140" s="89">
        <v>0</v>
      </c>
      <c r="D140" s="89">
        <v>0</v>
      </c>
      <c r="E140" s="36">
        <v>4</v>
      </c>
      <c r="F140" s="36" t="s">
        <v>35</v>
      </c>
      <c r="G140" s="36" t="s">
        <v>36</v>
      </c>
      <c r="H140" s="36">
        <f t="shared" si="117"/>
        <v>0</v>
      </c>
      <c r="I140" s="87">
        <f t="shared" si="118"/>
        <v>0</v>
      </c>
      <c r="J140" s="88">
        <v>0</v>
      </c>
      <c r="K140" s="36">
        <f t="shared" si="119"/>
        <v>0</v>
      </c>
      <c r="L140" s="89">
        <v>0</v>
      </c>
      <c r="M140" s="36">
        <f t="shared" si="120"/>
        <v>0</v>
      </c>
      <c r="N140" s="37">
        <f t="shared" si="121"/>
        <v>0</v>
      </c>
      <c r="O140" s="89">
        <v>0</v>
      </c>
      <c r="P140" s="90">
        <f t="shared" si="122"/>
        <v>0</v>
      </c>
      <c r="Q140" s="182" t="s">
        <v>437</v>
      </c>
      <c r="R140" s="157" t="s">
        <v>424</v>
      </c>
      <c r="S140" s="88">
        <v>0</v>
      </c>
      <c r="T140" s="91">
        <f t="shared" si="123"/>
        <v>0</v>
      </c>
      <c r="U140" s="159"/>
      <c r="V140" s="159"/>
      <c r="W140" s="134"/>
      <c r="X140" s="156">
        <f t="shared" si="124"/>
        <v>89</v>
      </c>
      <c r="Y140" s="140">
        <v>0</v>
      </c>
      <c r="Z140" s="88">
        <v>0</v>
      </c>
      <c r="AA140" s="37">
        <f t="shared" si="125"/>
        <v>0</v>
      </c>
      <c r="AB140" s="92">
        <v>0</v>
      </c>
      <c r="AC140" s="93">
        <f t="shared" si="126"/>
        <v>0</v>
      </c>
      <c r="AD140" s="93">
        <f t="shared" si="127"/>
        <v>0</v>
      </c>
      <c r="AE140" s="93">
        <f t="shared" si="128"/>
        <v>0</v>
      </c>
      <c r="AF140" s="93">
        <f t="shared" si="129"/>
        <v>0</v>
      </c>
      <c r="AG140" s="93">
        <f t="shared" si="130"/>
        <v>0</v>
      </c>
      <c r="AH140" s="93">
        <f t="shared" si="131"/>
        <v>0</v>
      </c>
      <c r="AI140" s="93">
        <f t="shared" si="132"/>
        <v>0</v>
      </c>
      <c r="AJ140" s="93">
        <f t="shared" si="133"/>
        <v>0</v>
      </c>
      <c r="AK140" s="93">
        <f t="shared" si="134"/>
        <v>0</v>
      </c>
      <c r="AL140" s="92">
        <f t="shared" si="135"/>
        <v>0</v>
      </c>
      <c r="AM140" s="92">
        <v>0</v>
      </c>
      <c r="AN140" s="93">
        <f t="shared" si="136"/>
        <v>0</v>
      </c>
      <c r="AO140" s="93">
        <f t="shared" si="137"/>
        <v>0</v>
      </c>
      <c r="AP140" s="93">
        <f t="shared" si="138"/>
        <v>0</v>
      </c>
      <c r="AQ140" s="93">
        <f t="shared" si="139"/>
        <v>0</v>
      </c>
      <c r="AR140" s="93">
        <f t="shared" si="140"/>
        <v>0</v>
      </c>
      <c r="AS140" s="93">
        <f t="shared" si="141"/>
        <v>0</v>
      </c>
      <c r="AT140" s="93">
        <f t="shared" si="142"/>
        <v>0</v>
      </c>
      <c r="AU140" s="93">
        <f t="shared" si="143"/>
        <v>0</v>
      </c>
      <c r="AV140" s="93">
        <f t="shared" si="144"/>
        <v>0</v>
      </c>
      <c r="AW140" s="173">
        <f t="shared" si="145"/>
        <v>0</v>
      </c>
      <c r="AX140" s="168"/>
      <c r="AY140" s="140">
        <v>0</v>
      </c>
      <c r="AZ140" s="88">
        <v>0</v>
      </c>
      <c r="BA140" s="37">
        <f t="shared" si="146"/>
        <v>0</v>
      </c>
      <c r="BB140" s="92">
        <v>0</v>
      </c>
      <c r="BC140" s="93">
        <f t="shared" si="147"/>
        <v>0</v>
      </c>
      <c r="BD140" s="93">
        <f t="shared" si="148"/>
        <v>0</v>
      </c>
      <c r="BE140" s="93">
        <f t="shared" si="149"/>
        <v>0</v>
      </c>
      <c r="BF140" s="93">
        <f t="shared" si="150"/>
        <v>0</v>
      </c>
      <c r="BG140" s="93">
        <f t="shared" si="151"/>
        <v>0</v>
      </c>
      <c r="BH140" s="93">
        <f t="shared" si="152"/>
        <v>0</v>
      </c>
      <c r="BI140" s="93">
        <f t="shared" si="153"/>
        <v>0</v>
      </c>
      <c r="BJ140" s="93">
        <f t="shared" si="154"/>
        <v>0</v>
      </c>
      <c r="BK140" s="93">
        <f t="shared" si="155"/>
        <v>0</v>
      </c>
      <c r="BL140" s="92">
        <v>0</v>
      </c>
      <c r="BM140" s="93">
        <f t="shared" si="156"/>
        <v>0</v>
      </c>
      <c r="BN140" s="93">
        <f t="shared" si="157"/>
        <v>0</v>
      </c>
      <c r="BO140" s="93">
        <f t="shared" si="158"/>
        <v>0</v>
      </c>
      <c r="BP140" s="93">
        <f t="shared" si="159"/>
        <v>0</v>
      </c>
      <c r="BQ140" s="93">
        <f t="shared" si="160"/>
        <v>0</v>
      </c>
      <c r="BR140" s="93">
        <f t="shared" si="161"/>
        <v>0</v>
      </c>
      <c r="BS140" s="93">
        <f t="shared" si="162"/>
        <v>0</v>
      </c>
      <c r="BT140" s="93">
        <f t="shared" si="163"/>
        <v>0</v>
      </c>
      <c r="BU140" s="174">
        <f t="shared" si="164"/>
        <v>0</v>
      </c>
      <c r="BW140" s="92">
        <v>0</v>
      </c>
      <c r="BX140" s="93">
        <v>0</v>
      </c>
      <c r="BY140" s="93">
        <v>0</v>
      </c>
      <c r="BZ140" s="93">
        <v>0</v>
      </c>
      <c r="CA140" s="93">
        <v>0</v>
      </c>
      <c r="CB140" s="93">
        <v>0</v>
      </c>
      <c r="CC140" s="92">
        <v>0</v>
      </c>
      <c r="CD140" s="93">
        <v>0</v>
      </c>
      <c r="CE140" s="93">
        <v>0</v>
      </c>
      <c r="CF140" s="93">
        <v>0</v>
      </c>
      <c r="CG140" s="93">
        <v>0</v>
      </c>
      <c r="CH140" s="93">
        <v>0</v>
      </c>
    </row>
    <row r="141" spans="1:86">
      <c r="A141" s="140">
        <v>90</v>
      </c>
      <c r="B141" s="89">
        <v>0</v>
      </c>
      <c r="C141" s="89">
        <v>0</v>
      </c>
      <c r="D141" s="89">
        <v>0</v>
      </c>
      <c r="E141" s="36">
        <v>4</v>
      </c>
      <c r="F141" s="36" t="s">
        <v>35</v>
      </c>
      <c r="G141" s="36" t="s">
        <v>36</v>
      </c>
      <c r="H141" s="36">
        <f t="shared" si="117"/>
        <v>0</v>
      </c>
      <c r="I141" s="87">
        <f t="shared" si="118"/>
        <v>0</v>
      </c>
      <c r="J141" s="88">
        <v>0</v>
      </c>
      <c r="K141" s="36">
        <f t="shared" si="119"/>
        <v>0</v>
      </c>
      <c r="L141" s="89">
        <v>0</v>
      </c>
      <c r="M141" s="36">
        <f t="shared" si="120"/>
        <v>0</v>
      </c>
      <c r="N141" s="37">
        <f t="shared" si="121"/>
        <v>0</v>
      </c>
      <c r="O141" s="89">
        <v>0</v>
      </c>
      <c r="P141" s="90">
        <f t="shared" si="122"/>
        <v>0</v>
      </c>
      <c r="Q141" s="182" t="s">
        <v>437</v>
      </c>
      <c r="R141" s="157" t="s">
        <v>424</v>
      </c>
      <c r="S141" s="88">
        <v>0</v>
      </c>
      <c r="T141" s="91">
        <f t="shared" si="123"/>
        <v>0</v>
      </c>
      <c r="U141" s="159"/>
      <c r="V141" s="159"/>
      <c r="W141" s="134"/>
      <c r="X141" s="156">
        <f t="shared" si="124"/>
        <v>90</v>
      </c>
      <c r="Y141" s="140">
        <v>0</v>
      </c>
      <c r="Z141" s="88">
        <v>0</v>
      </c>
      <c r="AA141" s="37">
        <f t="shared" si="125"/>
        <v>0</v>
      </c>
      <c r="AB141" s="92">
        <v>0</v>
      </c>
      <c r="AC141" s="93">
        <f t="shared" si="126"/>
        <v>0</v>
      </c>
      <c r="AD141" s="93">
        <f t="shared" si="127"/>
        <v>0</v>
      </c>
      <c r="AE141" s="93">
        <f t="shared" si="128"/>
        <v>0</v>
      </c>
      <c r="AF141" s="93">
        <f t="shared" si="129"/>
        <v>0</v>
      </c>
      <c r="AG141" s="93">
        <f t="shared" si="130"/>
        <v>0</v>
      </c>
      <c r="AH141" s="93">
        <f t="shared" si="131"/>
        <v>0</v>
      </c>
      <c r="AI141" s="93">
        <f t="shared" si="132"/>
        <v>0</v>
      </c>
      <c r="AJ141" s="93">
        <f t="shared" si="133"/>
        <v>0</v>
      </c>
      <c r="AK141" s="93">
        <f t="shared" si="134"/>
        <v>0</v>
      </c>
      <c r="AL141" s="92">
        <f t="shared" si="135"/>
        <v>0</v>
      </c>
      <c r="AM141" s="92">
        <v>0</v>
      </c>
      <c r="AN141" s="93">
        <f t="shared" si="136"/>
        <v>0</v>
      </c>
      <c r="AO141" s="93">
        <f t="shared" si="137"/>
        <v>0</v>
      </c>
      <c r="AP141" s="93">
        <f t="shared" si="138"/>
        <v>0</v>
      </c>
      <c r="AQ141" s="93">
        <f t="shared" si="139"/>
        <v>0</v>
      </c>
      <c r="AR141" s="93">
        <f t="shared" si="140"/>
        <v>0</v>
      </c>
      <c r="AS141" s="93">
        <f t="shared" si="141"/>
        <v>0</v>
      </c>
      <c r="AT141" s="93">
        <f t="shared" si="142"/>
        <v>0</v>
      </c>
      <c r="AU141" s="93">
        <f t="shared" si="143"/>
        <v>0</v>
      </c>
      <c r="AV141" s="93">
        <f t="shared" si="144"/>
        <v>0</v>
      </c>
      <c r="AW141" s="173">
        <f t="shared" si="145"/>
        <v>0</v>
      </c>
      <c r="AX141" s="168"/>
      <c r="AY141" s="140">
        <v>0</v>
      </c>
      <c r="AZ141" s="88">
        <v>0</v>
      </c>
      <c r="BA141" s="37">
        <f t="shared" si="146"/>
        <v>0</v>
      </c>
      <c r="BB141" s="92">
        <v>0</v>
      </c>
      <c r="BC141" s="93">
        <f t="shared" si="147"/>
        <v>0</v>
      </c>
      <c r="BD141" s="93">
        <f t="shared" si="148"/>
        <v>0</v>
      </c>
      <c r="BE141" s="93">
        <f t="shared" si="149"/>
        <v>0</v>
      </c>
      <c r="BF141" s="93">
        <f t="shared" si="150"/>
        <v>0</v>
      </c>
      <c r="BG141" s="93">
        <f t="shared" si="151"/>
        <v>0</v>
      </c>
      <c r="BH141" s="93">
        <f t="shared" si="152"/>
        <v>0</v>
      </c>
      <c r="BI141" s="93">
        <f t="shared" si="153"/>
        <v>0</v>
      </c>
      <c r="BJ141" s="93">
        <f t="shared" si="154"/>
        <v>0</v>
      </c>
      <c r="BK141" s="93">
        <f t="shared" si="155"/>
        <v>0</v>
      </c>
      <c r="BL141" s="92">
        <v>0</v>
      </c>
      <c r="BM141" s="93">
        <f t="shared" si="156"/>
        <v>0</v>
      </c>
      <c r="BN141" s="93">
        <f t="shared" si="157"/>
        <v>0</v>
      </c>
      <c r="BO141" s="93">
        <f t="shared" si="158"/>
        <v>0</v>
      </c>
      <c r="BP141" s="93">
        <f t="shared" si="159"/>
        <v>0</v>
      </c>
      <c r="BQ141" s="93">
        <f t="shared" si="160"/>
        <v>0</v>
      </c>
      <c r="BR141" s="93">
        <f t="shared" si="161"/>
        <v>0</v>
      </c>
      <c r="BS141" s="93">
        <f t="shared" si="162"/>
        <v>0</v>
      </c>
      <c r="BT141" s="93">
        <f t="shared" si="163"/>
        <v>0</v>
      </c>
      <c r="BU141" s="174">
        <f t="shared" si="164"/>
        <v>0</v>
      </c>
      <c r="BW141" s="92">
        <v>0</v>
      </c>
      <c r="BX141" s="93">
        <v>0</v>
      </c>
      <c r="BY141" s="93">
        <v>0</v>
      </c>
      <c r="BZ141" s="93">
        <v>0</v>
      </c>
      <c r="CA141" s="93">
        <v>0</v>
      </c>
      <c r="CB141" s="93">
        <v>0</v>
      </c>
      <c r="CC141" s="92">
        <v>0</v>
      </c>
      <c r="CD141" s="93">
        <v>0</v>
      </c>
      <c r="CE141" s="93">
        <v>0</v>
      </c>
      <c r="CF141" s="93">
        <v>0</v>
      </c>
      <c r="CG141" s="93">
        <v>0</v>
      </c>
      <c r="CH141" s="93">
        <v>0</v>
      </c>
    </row>
    <row r="142" spans="1:86">
      <c r="A142" s="140">
        <v>91</v>
      </c>
      <c r="B142" s="89">
        <v>0</v>
      </c>
      <c r="C142" s="89">
        <v>0</v>
      </c>
      <c r="D142" s="89">
        <v>0</v>
      </c>
      <c r="E142" s="36">
        <v>4</v>
      </c>
      <c r="F142" s="36" t="s">
        <v>35</v>
      </c>
      <c r="G142" s="36" t="s">
        <v>36</v>
      </c>
      <c r="H142" s="36">
        <f t="shared" si="117"/>
        <v>0</v>
      </c>
      <c r="I142" s="87">
        <f t="shared" si="118"/>
        <v>0</v>
      </c>
      <c r="J142" s="88">
        <v>0</v>
      </c>
      <c r="K142" s="36">
        <f t="shared" si="119"/>
        <v>0</v>
      </c>
      <c r="L142" s="89">
        <v>0</v>
      </c>
      <c r="M142" s="36">
        <f t="shared" si="120"/>
        <v>0</v>
      </c>
      <c r="N142" s="37">
        <f t="shared" si="121"/>
        <v>0</v>
      </c>
      <c r="O142" s="89">
        <v>0</v>
      </c>
      <c r="P142" s="90">
        <f t="shared" si="122"/>
        <v>0</v>
      </c>
      <c r="Q142" s="182" t="s">
        <v>437</v>
      </c>
      <c r="R142" s="157" t="s">
        <v>424</v>
      </c>
      <c r="S142" s="88">
        <v>0</v>
      </c>
      <c r="T142" s="91">
        <f t="shared" si="123"/>
        <v>0</v>
      </c>
      <c r="U142" s="159"/>
      <c r="V142" s="159"/>
      <c r="W142" s="134"/>
      <c r="X142" s="156">
        <f t="shared" si="124"/>
        <v>91</v>
      </c>
      <c r="Y142" s="140">
        <v>0</v>
      </c>
      <c r="Z142" s="88">
        <v>0</v>
      </c>
      <c r="AA142" s="37">
        <f t="shared" si="125"/>
        <v>0</v>
      </c>
      <c r="AB142" s="92">
        <v>0</v>
      </c>
      <c r="AC142" s="93">
        <f t="shared" si="126"/>
        <v>0</v>
      </c>
      <c r="AD142" s="93">
        <f t="shared" si="127"/>
        <v>0</v>
      </c>
      <c r="AE142" s="93">
        <f t="shared" si="128"/>
        <v>0</v>
      </c>
      <c r="AF142" s="93">
        <f t="shared" si="129"/>
        <v>0</v>
      </c>
      <c r="AG142" s="93">
        <f t="shared" si="130"/>
        <v>0</v>
      </c>
      <c r="AH142" s="93">
        <f t="shared" si="131"/>
        <v>0</v>
      </c>
      <c r="AI142" s="93">
        <f t="shared" si="132"/>
        <v>0</v>
      </c>
      <c r="AJ142" s="93">
        <f t="shared" si="133"/>
        <v>0</v>
      </c>
      <c r="AK142" s="93">
        <f t="shared" si="134"/>
        <v>0</v>
      </c>
      <c r="AL142" s="92">
        <f t="shared" si="135"/>
        <v>0</v>
      </c>
      <c r="AM142" s="92">
        <v>0</v>
      </c>
      <c r="AN142" s="93">
        <f t="shared" si="136"/>
        <v>0</v>
      </c>
      <c r="AO142" s="93">
        <f t="shared" si="137"/>
        <v>0</v>
      </c>
      <c r="AP142" s="93">
        <f t="shared" si="138"/>
        <v>0</v>
      </c>
      <c r="AQ142" s="93">
        <f t="shared" si="139"/>
        <v>0</v>
      </c>
      <c r="AR142" s="93">
        <f t="shared" si="140"/>
        <v>0</v>
      </c>
      <c r="AS142" s="93">
        <f t="shared" si="141"/>
        <v>0</v>
      </c>
      <c r="AT142" s="93">
        <f t="shared" si="142"/>
        <v>0</v>
      </c>
      <c r="AU142" s="93">
        <f t="shared" si="143"/>
        <v>0</v>
      </c>
      <c r="AV142" s="93">
        <f t="shared" si="144"/>
        <v>0</v>
      </c>
      <c r="AW142" s="173">
        <f t="shared" si="145"/>
        <v>0</v>
      </c>
      <c r="AX142" s="168"/>
      <c r="AY142" s="140">
        <v>0</v>
      </c>
      <c r="AZ142" s="88">
        <v>0</v>
      </c>
      <c r="BA142" s="37">
        <f t="shared" si="146"/>
        <v>0</v>
      </c>
      <c r="BB142" s="92">
        <v>0</v>
      </c>
      <c r="BC142" s="93">
        <f t="shared" si="147"/>
        <v>0</v>
      </c>
      <c r="BD142" s="93">
        <f t="shared" si="148"/>
        <v>0</v>
      </c>
      <c r="BE142" s="93">
        <f t="shared" si="149"/>
        <v>0</v>
      </c>
      <c r="BF142" s="93">
        <f t="shared" si="150"/>
        <v>0</v>
      </c>
      <c r="BG142" s="93">
        <f t="shared" si="151"/>
        <v>0</v>
      </c>
      <c r="BH142" s="93">
        <f t="shared" si="152"/>
        <v>0</v>
      </c>
      <c r="BI142" s="93">
        <f t="shared" si="153"/>
        <v>0</v>
      </c>
      <c r="BJ142" s="93">
        <f t="shared" si="154"/>
        <v>0</v>
      </c>
      <c r="BK142" s="93">
        <f t="shared" si="155"/>
        <v>0</v>
      </c>
      <c r="BL142" s="92">
        <v>0</v>
      </c>
      <c r="BM142" s="93">
        <f t="shared" si="156"/>
        <v>0</v>
      </c>
      <c r="BN142" s="93">
        <f t="shared" si="157"/>
        <v>0</v>
      </c>
      <c r="BO142" s="93">
        <f t="shared" si="158"/>
        <v>0</v>
      </c>
      <c r="BP142" s="93">
        <f t="shared" si="159"/>
        <v>0</v>
      </c>
      <c r="BQ142" s="93">
        <f t="shared" si="160"/>
        <v>0</v>
      </c>
      <c r="BR142" s="93">
        <f t="shared" si="161"/>
        <v>0</v>
      </c>
      <c r="BS142" s="93">
        <f t="shared" si="162"/>
        <v>0</v>
      </c>
      <c r="BT142" s="93">
        <f t="shared" si="163"/>
        <v>0</v>
      </c>
      <c r="BU142" s="174">
        <f t="shared" si="164"/>
        <v>0</v>
      </c>
      <c r="BW142" s="92">
        <v>0</v>
      </c>
      <c r="BX142" s="93">
        <v>0</v>
      </c>
      <c r="BY142" s="93">
        <v>0</v>
      </c>
      <c r="BZ142" s="93">
        <v>0</v>
      </c>
      <c r="CA142" s="93">
        <v>0</v>
      </c>
      <c r="CB142" s="93">
        <v>0</v>
      </c>
      <c r="CC142" s="92">
        <v>0</v>
      </c>
      <c r="CD142" s="93">
        <v>0</v>
      </c>
      <c r="CE142" s="93">
        <v>0</v>
      </c>
      <c r="CF142" s="93">
        <v>0</v>
      </c>
      <c r="CG142" s="93">
        <v>0</v>
      </c>
      <c r="CH142" s="93">
        <v>0</v>
      </c>
    </row>
    <row r="143" spans="1:86">
      <c r="A143" s="140">
        <v>92</v>
      </c>
      <c r="B143" s="89">
        <v>0</v>
      </c>
      <c r="C143" s="89">
        <v>0</v>
      </c>
      <c r="D143" s="89">
        <v>0</v>
      </c>
      <c r="E143" s="36">
        <v>4</v>
      </c>
      <c r="F143" s="36" t="s">
        <v>35</v>
      </c>
      <c r="G143" s="36" t="s">
        <v>36</v>
      </c>
      <c r="H143" s="36">
        <f t="shared" si="117"/>
        <v>0</v>
      </c>
      <c r="I143" s="87">
        <f t="shared" si="118"/>
        <v>0</v>
      </c>
      <c r="J143" s="88">
        <v>0</v>
      </c>
      <c r="K143" s="36">
        <f t="shared" si="119"/>
        <v>0</v>
      </c>
      <c r="L143" s="89">
        <v>0</v>
      </c>
      <c r="M143" s="36">
        <f t="shared" si="120"/>
        <v>0</v>
      </c>
      <c r="N143" s="37">
        <f t="shared" si="121"/>
        <v>0</v>
      </c>
      <c r="O143" s="89">
        <v>0</v>
      </c>
      <c r="P143" s="90">
        <f t="shared" si="122"/>
        <v>0</v>
      </c>
      <c r="Q143" s="182" t="s">
        <v>437</v>
      </c>
      <c r="R143" s="157" t="s">
        <v>424</v>
      </c>
      <c r="S143" s="88">
        <v>0</v>
      </c>
      <c r="T143" s="91">
        <f t="shared" si="123"/>
        <v>0</v>
      </c>
      <c r="U143" s="159"/>
      <c r="V143" s="159"/>
      <c r="W143" s="134"/>
      <c r="X143" s="156">
        <f t="shared" si="124"/>
        <v>92</v>
      </c>
      <c r="Y143" s="140">
        <v>0</v>
      </c>
      <c r="Z143" s="88">
        <v>0</v>
      </c>
      <c r="AA143" s="37">
        <f t="shared" si="125"/>
        <v>0</v>
      </c>
      <c r="AB143" s="92">
        <v>0</v>
      </c>
      <c r="AC143" s="93">
        <f t="shared" si="126"/>
        <v>0</v>
      </c>
      <c r="AD143" s="93">
        <f t="shared" si="127"/>
        <v>0</v>
      </c>
      <c r="AE143" s="93">
        <f t="shared" si="128"/>
        <v>0</v>
      </c>
      <c r="AF143" s="93">
        <f t="shared" si="129"/>
        <v>0</v>
      </c>
      <c r="AG143" s="93">
        <f t="shared" si="130"/>
        <v>0</v>
      </c>
      <c r="AH143" s="93">
        <f t="shared" si="131"/>
        <v>0</v>
      </c>
      <c r="AI143" s="93">
        <f t="shared" si="132"/>
        <v>0</v>
      </c>
      <c r="AJ143" s="93">
        <f t="shared" si="133"/>
        <v>0</v>
      </c>
      <c r="AK143" s="93">
        <f t="shared" si="134"/>
        <v>0</v>
      </c>
      <c r="AL143" s="92">
        <f t="shared" si="135"/>
        <v>0</v>
      </c>
      <c r="AM143" s="92">
        <v>0</v>
      </c>
      <c r="AN143" s="93">
        <f t="shared" si="136"/>
        <v>0</v>
      </c>
      <c r="AO143" s="93">
        <f t="shared" si="137"/>
        <v>0</v>
      </c>
      <c r="AP143" s="93">
        <f t="shared" si="138"/>
        <v>0</v>
      </c>
      <c r="AQ143" s="93">
        <f t="shared" si="139"/>
        <v>0</v>
      </c>
      <c r="AR143" s="93">
        <f t="shared" si="140"/>
        <v>0</v>
      </c>
      <c r="AS143" s="93">
        <f t="shared" si="141"/>
        <v>0</v>
      </c>
      <c r="AT143" s="93">
        <f t="shared" si="142"/>
        <v>0</v>
      </c>
      <c r="AU143" s="93">
        <f t="shared" si="143"/>
        <v>0</v>
      </c>
      <c r="AV143" s="93">
        <f t="shared" si="144"/>
        <v>0</v>
      </c>
      <c r="AW143" s="173">
        <f t="shared" si="145"/>
        <v>0</v>
      </c>
      <c r="AX143" s="168"/>
      <c r="AY143" s="140">
        <v>0</v>
      </c>
      <c r="AZ143" s="88">
        <v>0</v>
      </c>
      <c r="BA143" s="37">
        <f t="shared" si="146"/>
        <v>0</v>
      </c>
      <c r="BB143" s="92">
        <v>0</v>
      </c>
      <c r="BC143" s="93">
        <f t="shared" si="147"/>
        <v>0</v>
      </c>
      <c r="BD143" s="93">
        <f t="shared" si="148"/>
        <v>0</v>
      </c>
      <c r="BE143" s="93">
        <f t="shared" si="149"/>
        <v>0</v>
      </c>
      <c r="BF143" s="93">
        <f t="shared" si="150"/>
        <v>0</v>
      </c>
      <c r="BG143" s="93">
        <f t="shared" si="151"/>
        <v>0</v>
      </c>
      <c r="BH143" s="93">
        <f t="shared" si="152"/>
        <v>0</v>
      </c>
      <c r="BI143" s="93">
        <f t="shared" si="153"/>
        <v>0</v>
      </c>
      <c r="BJ143" s="93">
        <f t="shared" si="154"/>
        <v>0</v>
      </c>
      <c r="BK143" s="93">
        <f t="shared" si="155"/>
        <v>0</v>
      </c>
      <c r="BL143" s="92">
        <v>0</v>
      </c>
      <c r="BM143" s="93">
        <f t="shared" si="156"/>
        <v>0</v>
      </c>
      <c r="BN143" s="93">
        <f t="shared" si="157"/>
        <v>0</v>
      </c>
      <c r="BO143" s="93">
        <f t="shared" si="158"/>
        <v>0</v>
      </c>
      <c r="BP143" s="93">
        <f t="shared" si="159"/>
        <v>0</v>
      </c>
      <c r="BQ143" s="93">
        <f t="shared" si="160"/>
        <v>0</v>
      </c>
      <c r="BR143" s="93">
        <f t="shared" si="161"/>
        <v>0</v>
      </c>
      <c r="BS143" s="93">
        <f t="shared" si="162"/>
        <v>0</v>
      </c>
      <c r="BT143" s="93">
        <f t="shared" si="163"/>
        <v>0</v>
      </c>
      <c r="BU143" s="174">
        <f t="shared" si="164"/>
        <v>0</v>
      </c>
      <c r="BW143" s="92">
        <v>0</v>
      </c>
      <c r="BX143" s="93">
        <v>0</v>
      </c>
      <c r="BY143" s="93">
        <v>0</v>
      </c>
      <c r="BZ143" s="93">
        <v>0</v>
      </c>
      <c r="CA143" s="93">
        <v>0</v>
      </c>
      <c r="CB143" s="93">
        <v>0</v>
      </c>
      <c r="CC143" s="92">
        <v>0</v>
      </c>
      <c r="CD143" s="93">
        <v>0</v>
      </c>
      <c r="CE143" s="93">
        <v>0</v>
      </c>
      <c r="CF143" s="93">
        <v>0</v>
      </c>
      <c r="CG143" s="93">
        <v>0</v>
      </c>
      <c r="CH143" s="93">
        <v>0</v>
      </c>
    </row>
    <row r="144" spans="1:86">
      <c r="A144" s="140">
        <v>93</v>
      </c>
      <c r="B144" s="89">
        <v>0</v>
      </c>
      <c r="C144" s="89">
        <v>0</v>
      </c>
      <c r="D144" s="89">
        <v>0</v>
      </c>
      <c r="E144" s="36">
        <v>4</v>
      </c>
      <c r="F144" s="36" t="s">
        <v>35</v>
      </c>
      <c r="G144" s="36" t="s">
        <v>36</v>
      </c>
      <c r="H144" s="36">
        <f t="shared" si="117"/>
        <v>0</v>
      </c>
      <c r="I144" s="87">
        <f t="shared" si="118"/>
        <v>0</v>
      </c>
      <c r="J144" s="88">
        <v>0</v>
      </c>
      <c r="K144" s="36">
        <f t="shared" si="119"/>
        <v>0</v>
      </c>
      <c r="L144" s="89">
        <v>0</v>
      </c>
      <c r="M144" s="36">
        <f t="shared" si="120"/>
        <v>0</v>
      </c>
      <c r="N144" s="37">
        <f t="shared" si="121"/>
        <v>0</v>
      </c>
      <c r="O144" s="89">
        <v>0</v>
      </c>
      <c r="P144" s="90">
        <f t="shared" si="122"/>
        <v>0</v>
      </c>
      <c r="Q144" s="182" t="s">
        <v>437</v>
      </c>
      <c r="R144" s="157" t="s">
        <v>424</v>
      </c>
      <c r="S144" s="88">
        <v>0</v>
      </c>
      <c r="T144" s="91">
        <f t="shared" si="123"/>
        <v>0</v>
      </c>
      <c r="U144" s="159"/>
      <c r="V144" s="159"/>
      <c r="W144" s="134"/>
      <c r="X144" s="156">
        <f t="shared" si="124"/>
        <v>93</v>
      </c>
      <c r="Y144" s="140">
        <v>0</v>
      </c>
      <c r="Z144" s="88">
        <v>0</v>
      </c>
      <c r="AA144" s="37">
        <f t="shared" si="125"/>
        <v>0</v>
      </c>
      <c r="AB144" s="92">
        <v>0</v>
      </c>
      <c r="AC144" s="93">
        <f t="shared" si="126"/>
        <v>0</v>
      </c>
      <c r="AD144" s="93">
        <f t="shared" si="127"/>
        <v>0</v>
      </c>
      <c r="AE144" s="93">
        <f t="shared" si="128"/>
        <v>0</v>
      </c>
      <c r="AF144" s="93">
        <f t="shared" si="129"/>
        <v>0</v>
      </c>
      <c r="AG144" s="93">
        <f t="shared" si="130"/>
        <v>0</v>
      </c>
      <c r="AH144" s="93">
        <f t="shared" si="131"/>
        <v>0</v>
      </c>
      <c r="AI144" s="93">
        <f t="shared" si="132"/>
        <v>0</v>
      </c>
      <c r="AJ144" s="93">
        <f t="shared" si="133"/>
        <v>0</v>
      </c>
      <c r="AK144" s="93">
        <f t="shared" si="134"/>
        <v>0</v>
      </c>
      <c r="AL144" s="92">
        <f t="shared" si="135"/>
        <v>0</v>
      </c>
      <c r="AM144" s="92">
        <v>0</v>
      </c>
      <c r="AN144" s="93">
        <f t="shared" si="136"/>
        <v>0</v>
      </c>
      <c r="AO144" s="93">
        <f t="shared" si="137"/>
        <v>0</v>
      </c>
      <c r="AP144" s="93">
        <f t="shared" si="138"/>
        <v>0</v>
      </c>
      <c r="AQ144" s="93">
        <f t="shared" si="139"/>
        <v>0</v>
      </c>
      <c r="AR144" s="93">
        <f t="shared" si="140"/>
        <v>0</v>
      </c>
      <c r="AS144" s="93">
        <f t="shared" si="141"/>
        <v>0</v>
      </c>
      <c r="AT144" s="93">
        <f t="shared" si="142"/>
        <v>0</v>
      </c>
      <c r="AU144" s="93">
        <f t="shared" si="143"/>
        <v>0</v>
      </c>
      <c r="AV144" s="93">
        <f t="shared" si="144"/>
        <v>0</v>
      </c>
      <c r="AW144" s="173">
        <f t="shared" si="145"/>
        <v>0</v>
      </c>
      <c r="AX144" s="168"/>
      <c r="AY144" s="140">
        <v>0</v>
      </c>
      <c r="AZ144" s="88">
        <v>0</v>
      </c>
      <c r="BA144" s="37">
        <f t="shared" si="146"/>
        <v>0</v>
      </c>
      <c r="BB144" s="92">
        <v>0</v>
      </c>
      <c r="BC144" s="93">
        <f t="shared" si="147"/>
        <v>0</v>
      </c>
      <c r="BD144" s="93">
        <f t="shared" si="148"/>
        <v>0</v>
      </c>
      <c r="BE144" s="93">
        <f t="shared" si="149"/>
        <v>0</v>
      </c>
      <c r="BF144" s="93">
        <f t="shared" si="150"/>
        <v>0</v>
      </c>
      <c r="BG144" s="93">
        <f t="shared" si="151"/>
        <v>0</v>
      </c>
      <c r="BH144" s="93">
        <f t="shared" si="152"/>
        <v>0</v>
      </c>
      <c r="BI144" s="93">
        <f t="shared" si="153"/>
        <v>0</v>
      </c>
      <c r="BJ144" s="93">
        <f t="shared" si="154"/>
        <v>0</v>
      </c>
      <c r="BK144" s="93">
        <f t="shared" si="155"/>
        <v>0</v>
      </c>
      <c r="BL144" s="92">
        <v>0</v>
      </c>
      <c r="BM144" s="93">
        <f t="shared" si="156"/>
        <v>0</v>
      </c>
      <c r="BN144" s="93">
        <f t="shared" si="157"/>
        <v>0</v>
      </c>
      <c r="BO144" s="93">
        <f t="shared" si="158"/>
        <v>0</v>
      </c>
      <c r="BP144" s="93">
        <f t="shared" si="159"/>
        <v>0</v>
      </c>
      <c r="BQ144" s="93">
        <f t="shared" si="160"/>
        <v>0</v>
      </c>
      <c r="BR144" s="93">
        <f t="shared" si="161"/>
        <v>0</v>
      </c>
      <c r="BS144" s="93">
        <f t="shared" si="162"/>
        <v>0</v>
      </c>
      <c r="BT144" s="93">
        <f t="shared" si="163"/>
        <v>0</v>
      </c>
      <c r="BU144" s="174">
        <f t="shared" si="164"/>
        <v>0</v>
      </c>
      <c r="BW144" s="92">
        <v>0</v>
      </c>
      <c r="BX144" s="93">
        <v>0</v>
      </c>
      <c r="BY144" s="93">
        <v>0</v>
      </c>
      <c r="BZ144" s="93">
        <v>0</v>
      </c>
      <c r="CA144" s="93">
        <v>0</v>
      </c>
      <c r="CB144" s="93">
        <v>0</v>
      </c>
      <c r="CC144" s="92">
        <v>0</v>
      </c>
      <c r="CD144" s="93">
        <v>0</v>
      </c>
      <c r="CE144" s="93">
        <v>0</v>
      </c>
      <c r="CF144" s="93">
        <v>0</v>
      </c>
      <c r="CG144" s="93">
        <v>0</v>
      </c>
      <c r="CH144" s="93">
        <v>0</v>
      </c>
    </row>
    <row r="145" spans="1:86">
      <c r="A145" s="140">
        <v>94</v>
      </c>
      <c r="B145" s="89">
        <v>0</v>
      </c>
      <c r="C145" s="89">
        <v>0</v>
      </c>
      <c r="D145" s="89">
        <v>0</v>
      </c>
      <c r="E145" s="36">
        <v>4</v>
      </c>
      <c r="F145" s="36" t="s">
        <v>35</v>
      </c>
      <c r="G145" s="36" t="s">
        <v>36</v>
      </c>
      <c r="H145" s="36">
        <f t="shared" si="117"/>
        <v>0</v>
      </c>
      <c r="I145" s="87">
        <f t="shared" si="118"/>
        <v>0</v>
      </c>
      <c r="J145" s="88">
        <v>0</v>
      </c>
      <c r="K145" s="36">
        <f t="shared" si="119"/>
        <v>0</v>
      </c>
      <c r="L145" s="89">
        <v>0</v>
      </c>
      <c r="M145" s="36">
        <f t="shared" si="120"/>
        <v>0</v>
      </c>
      <c r="N145" s="37">
        <f t="shared" si="121"/>
        <v>0</v>
      </c>
      <c r="O145" s="89">
        <v>0</v>
      </c>
      <c r="P145" s="90">
        <f t="shared" si="122"/>
        <v>0</v>
      </c>
      <c r="Q145" s="182" t="s">
        <v>437</v>
      </c>
      <c r="R145" s="157" t="s">
        <v>424</v>
      </c>
      <c r="S145" s="88">
        <v>0</v>
      </c>
      <c r="T145" s="91">
        <f t="shared" si="123"/>
        <v>0</v>
      </c>
      <c r="U145" s="159"/>
      <c r="V145" s="159"/>
      <c r="W145" s="134"/>
      <c r="X145" s="156">
        <f t="shared" si="124"/>
        <v>94</v>
      </c>
      <c r="Y145" s="140">
        <v>0</v>
      </c>
      <c r="Z145" s="88">
        <v>0</v>
      </c>
      <c r="AA145" s="37">
        <f t="shared" si="125"/>
        <v>0</v>
      </c>
      <c r="AB145" s="92">
        <v>0</v>
      </c>
      <c r="AC145" s="93">
        <f t="shared" si="126"/>
        <v>0</v>
      </c>
      <c r="AD145" s="93">
        <f t="shared" si="127"/>
        <v>0</v>
      </c>
      <c r="AE145" s="93">
        <f t="shared" si="128"/>
        <v>0</v>
      </c>
      <c r="AF145" s="93">
        <f t="shared" si="129"/>
        <v>0</v>
      </c>
      <c r="AG145" s="93">
        <f t="shared" si="130"/>
        <v>0</v>
      </c>
      <c r="AH145" s="93">
        <f t="shared" si="131"/>
        <v>0</v>
      </c>
      <c r="AI145" s="93">
        <f t="shared" si="132"/>
        <v>0</v>
      </c>
      <c r="AJ145" s="93">
        <f t="shared" si="133"/>
        <v>0</v>
      </c>
      <c r="AK145" s="93">
        <f t="shared" si="134"/>
        <v>0</v>
      </c>
      <c r="AL145" s="92">
        <f t="shared" si="135"/>
        <v>0</v>
      </c>
      <c r="AM145" s="92">
        <v>0</v>
      </c>
      <c r="AN145" s="93">
        <f t="shared" si="136"/>
        <v>0</v>
      </c>
      <c r="AO145" s="93">
        <f t="shared" si="137"/>
        <v>0</v>
      </c>
      <c r="AP145" s="93">
        <f t="shared" si="138"/>
        <v>0</v>
      </c>
      <c r="AQ145" s="93">
        <f t="shared" si="139"/>
        <v>0</v>
      </c>
      <c r="AR145" s="93">
        <f t="shared" si="140"/>
        <v>0</v>
      </c>
      <c r="AS145" s="93">
        <f t="shared" si="141"/>
        <v>0</v>
      </c>
      <c r="AT145" s="93">
        <f t="shared" si="142"/>
        <v>0</v>
      </c>
      <c r="AU145" s="93">
        <f t="shared" si="143"/>
        <v>0</v>
      </c>
      <c r="AV145" s="93">
        <f t="shared" si="144"/>
        <v>0</v>
      </c>
      <c r="AW145" s="173">
        <f t="shared" si="145"/>
        <v>0</v>
      </c>
      <c r="AX145" s="168"/>
      <c r="AY145" s="140">
        <v>0</v>
      </c>
      <c r="AZ145" s="88">
        <v>0</v>
      </c>
      <c r="BA145" s="37">
        <f t="shared" si="146"/>
        <v>0</v>
      </c>
      <c r="BB145" s="92">
        <v>0</v>
      </c>
      <c r="BC145" s="93">
        <f t="shared" si="147"/>
        <v>0</v>
      </c>
      <c r="BD145" s="93">
        <f t="shared" si="148"/>
        <v>0</v>
      </c>
      <c r="BE145" s="93">
        <f t="shared" si="149"/>
        <v>0</v>
      </c>
      <c r="BF145" s="93">
        <f t="shared" si="150"/>
        <v>0</v>
      </c>
      <c r="BG145" s="93">
        <f t="shared" si="151"/>
        <v>0</v>
      </c>
      <c r="BH145" s="93">
        <f t="shared" si="152"/>
        <v>0</v>
      </c>
      <c r="BI145" s="93">
        <f t="shared" si="153"/>
        <v>0</v>
      </c>
      <c r="BJ145" s="93">
        <f t="shared" si="154"/>
        <v>0</v>
      </c>
      <c r="BK145" s="93">
        <f t="shared" si="155"/>
        <v>0</v>
      </c>
      <c r="BL145" s="92">
        <v>0</v>
      </c>
      <c r="BM145" s="93">
        <f t="shared" si="156"/>
        <v>0</v>
      </c>
      <c r="BN145" s="93">
        <f t="shared" si="157"/>
        <v>0</v>
      </c>
      <c r="BO145" s="93">
        <f t="shared" si="158"/>
        <v>0</v>
      </c>
      <c r="BP145" s="93">
        <f t="shared" si="159"/>
        <v>0</v>
      </c>
      <c r="BQ145" s="93">
        <f t="shared" si="160"/>
        <v>0</v>
      </c>
      <c r="BR145" s="93">
        <f t="shared" si="161"/>
        <v>0</v>
      </c>
      <c r="BS145" s="93">
        <f t="shared" si="162"/>
        <v>0</v>
      </c>
      <c r="BT145" s="93">
        <f t="shared" si="163"/>
        <v>0</v>
      </c>
      <c r="BU145" s="174">
        <f t="shared" si="164"/>
        <v>0</v>
      </c>
      <c r="BW145" s="92">
        <v>0</v>
      </c>
      <c r="BX145" s="93">
        <v>0</v>
      </c>
      <c r="BY145" s="93">
        <v>0</v>
      </c>
      <c r="BZ145" s="93">
        <v>0</v>
      </c>
      <c r="CA145" s="93">
        <v>0</v>
      </c>
      <c r="CB145" s="93">
        <v>0</v>
      </c>
      <c r="CC145" s="92">
        <v>0</v>
      </c>
      <c r="CD145" s="93">
        <v>0</v>
      </c>
      <c r="CE145" s="93">
        <v>0</v>
      </c>
      <c r="CF145" s="93">
        <v>0</v>
      </c>
      <c r="CG145" s="93">
        <v>0</v>
      </c>
      <c r="CH145" s="93">
        <v>0</v>
      </c>
    </row>
    <row r="146" spans="1:86">
      <c r="A146" s="140">
        <v>95</v>
      </c>
      <c r="B146" s="89">
        <v>0</v>
      </c>
      <c r="C146" s="89">
        <v>0</v>
      </c>
      <c r="D146" s="89">
        <v>0</v>
      </c>
      <c r="E146" s="36">
        <v>4</v>
      </c>
      <c r="F146" s="36" t="s">
        <v>35</v>
      </c>
      <c r="G146" s="36" t="s">
        <v>36</v>
      </c>
      <c r="H146" s="36">
        <f t="shared" si="117"/>
        <v>0</v>
      </c>
      <c r="I146" s="87">
        <f t="shared" si="118"/>
        <v>0</v>
      </c>
      <c r="J146" s="88">
        <v>0</v>
      </c>
      <c r="K146" s="36">
        <f t="shared" si="119"/>
        <v>0</v>
      </c>
      <c r="L146" s="89">
        <v>0</v>
      </c>
      <c r="M146" s="36">
        <f t="shared" si="120"/>
        <v>0</v>
      </c>
      <c r="N146" s="37">
        <f t="shared" si="121"/>
        <v>0</v>
      </c>
      <c r="O146" s="89">
        <v>0</v>
      </c>
      <c r="P146" s="90">
        <f t="shared" si="122"/>
        <v>0</v>
      </c>
      <c r="Q146" s="182" t="s">
        <v>437</v>
      </c>
      <c r="R146" s="157" t="s">
        <v>424</v>
      </c>
      <c r="S146" s="88">
        <v>0</v>
      </c>
      <c r="T146" s="91">
        <f t="shared" si="123"/>
        <v>0</v>
      </c>
      <c r="U146" s="159"/>
      <c r="V146" s="159"/>
      <c r="W146" s="134"/>
      <c r="X146" s="156">
        <f t="shared" si="124"/>
        <v>95</v>
      </c>
      <c r="Y146" s="140">
        <v>0</v>
      </c>
      <c r="Z146" s="88">
        <v>0</v>
      </c>
      <c r="AA146" s="37">
        <f t="shared" si="125"/>
        <v>0</v>
      </c>
      <c r="AB146" s="92">
        <v>0</v>
      </c>
      <c r="AC146" s="93">
        <f t="shared" si="126"/>
        <v>0</v>
      </c>
      <c r="AD146" s="93">
        <f t="shared" si="127"/>
        <v>0</v>
      </c>
      <c r="AE146" s="93">
        <f t="shared" si="128"/>
        <v>0</v>
      </c>
      <c r="AF146" s="93">
        <f t="shared" si="129"/>
        <v>0</v>
      </c>
      <c r="AG146" s="93">
        <f t="shared" si="130"/>
        <v>0</v>
      </c>
      <c r="AH146" s="93">
        <f t="shared" si="131"/>
        <v>0</v>
      </c>
      <c r="AI146" s="93">
        <f t="shared" si="132"/>
        <v>0</v>
      </c>
      <c r="AJ146" s="93">
        <f t="shared" si="133"/>
        <v>0</v>
      </c>
      <c r="AK146" s="93">
        <f t="shared" si="134"/>
        <v>0</v>
      </c>
      <c r="AL146" s="92">
        <f t="shared" si="135"/>
        <v>0</v>
      </c>
      <c r="AM146" s="92">
        <v>0</v>
      </c>
      <c r="AN146" s="93">
        <f t="shared" si="136"/>
        <v>0</v>
      </c>
      <c r="AO146" s="93">
        <f t="shared" si="137"/>
        <v>0</v>
      </c>
      <c r="AP146" s="93">
        <f t="shared" si="138"/>
        <v>0</v>
      </c>
      <c r="AQ146" s="93">
        <f t="shared" si="139"/>
        <v>0</v>
      </c>
      <c r="AR146" s="93">
        <f t="shared" si="140"/>
        <v>0</v>
      </c>
      <c r="AS146" s="93">
        <f t="shared" si="141"/>
        <v>0</v>
      </c>
      <c r="AT146" s="93">
        <f t="shared" si="142"/>
        <v>0</v>
      </c>
      <c r="AU146" s="93">
        <f t="shared" si="143"/>
        <v>0</v>
      </c>
      <c r="AV146" s="93">
        <f t="shared" si="144"/>
        <v>0</v>
      </c>
      <c r="AW146" s="173">
        <f t="shared" si="145"/>
        <v>0</v>
      </c>
      <c r="AX146" s="168"/>
      <c r="AY146" s="140">
        <v>0</v>
      </c>
      <c r="AZ146" s="88">
        <v>0</v>
      </c>
      <c r="BA146" s="37">
        <f t="shared" si="146"/>
        <v>0</v>
      </c>
      <c r="BB146" s="92">
        <v>0</v>
      </c>
      <c r="BC146" s="93">
        <f t="shared" si="147"/>
        <v>0</v>
      </c>
      <c r="BD146" s="93">
        <f t="shared" si="148"/>
        <v>0</v>
      </c>
      <c r="BE146" s="93">
        <f t="shared" si="149"/>
        <v>0</v>
      </c>
      <c r="BF146" s="93">
        <f t="shared" si="150"/>
        <v>0</v>
      </c>
      <c r="BG146" s="93">
        <f t="shared" si="151"/>
        <v>0</v>
      </c>
      <c r="BH146" s="93">
        <f t="shared" si="152"/>
        <v>0</v>
      </c>
      <c r="BI146" s="93">
        <f t="shared" si="153"/>
        <v>0</v>
      </c>
      <c r="BJ146" s="93">
        <f t="shared" si="154"/>
        <v>0</v>
      </c>
      <c r="BK146" s="93">
        <f t="shared" si="155"/>
        <v>0</v>
      </c>
      <c r="BL146" s="92">
        <v>0</v>
      </c>
      <c r="BM146" s="93">
        <f t="shared" si="156"/>
        <v>0</v>
      </c>
      <c r="BN146" s="93">
        <f t="shared" si="157"/>
        <v>0</v>
      </c>
      <c r="BO146" s="93">
        <f t="shared" si="158"/>
        <v>0</v>
      </c>
      <c r="BP146" s="93">
        <f t="shared" si="159"/>
        <v>0</v>
      </c>
      <c r="BQ146" s="93">
        <f t="shared" si="160"/>
        <v>0</v>
      </c>
      <c r="BR146" s="93">
        <f t="shared" si="161"/>
        <v>0</v>
      </c>
      <c r="BS146" s="93">
        <f t="shared" si="162"/>
        <v>0</v>
      </c>
      <c r="BT146" s="93">
        <f t="shared" si="163"/>
        <v>0</v>
      </c>
      <c r="BU146" s="174">
        <f t="shared" si="164"/>
        <v>0</v>
      </c>
      <c r="BW146" s="92">
        <v>0</v>
      </c>
      <c r="BX146" s="93">
        <v>0</v>
      </c>
      <c r="BY146" s="93">
        <v>0</v>
      </c>
      <c r="BZ146" s="93">
        <v>0</v>
      </c>
      <c r="CA146" s="93">
        <v>0</v>
      </c>
      <c r="CB146" s="93">
        <v>0</v>
      </c>
      <c r="CC146" s="92">
        <v>0</v>
      </c>
      <c r="CD146" s="93">
        <v>0</v>
      </c>
      <c r="CE146" s="93">
        <v>0</v>
      </c>
      <c r="CF146" s="93">
        <v>0</v>
      </c>
      <c r="CG146" s="93">
        <v>0</v>
      </c>
      <c r="CH146" s="93">
        <v>0</v>
      </c>
    </row>
    <row r="147" spans="1:86">
      <c r="A147" s="140">
        <v>96</v>
      </c>
      <c r="B147" s="89">
        <v>0</v>
      </c>
      <c r="C147" s="89">
        <v>0</v>
      </c>
      <c r="D147" s="89">
        <v>0</v>
      </c>
      <c r="E147" s="36">
        <v>4</v>
      </c>
      <c r="F147" s="36" t="s">
        <v>35</v>
      </c>
      <c r="G147" s="36" t="s">
        <v>36</v>
      </c>
      <c r="H147" s="36">
        <f t="shared" si="117"/>
        <v>0</v>
      </c>
      <c r="I147" s="87">
        <f t="shared" si="118"/>
        <v>0</v>
      </c>
      <c r="J147" s="88">
        <v>0</v>
      </c>
      <c r="K147" s="36">
        <f t="shared" si="119"/>
        <v>0</v>
      </c>
      <c r="L147" s="89">
        <v>0</v>
      </c>
      <c r="M147" s="36">
        <f t="shared" si="120"/>
        <v>0</v>
      </c>
      <c r="N147" s="37">
        <f t="shared" si="121"/>
        <v>0</v>
      </c>
      <c r="O147" s="89">
        <v>0</v>
      </c>
      <c r="P147" s="90">
        <f t="shared" si="122"/>
        <v>0</v>
      </c>
      <c r="Q147" s="182" t="s">
        <v>437</v>
      </c>
      <c r="R147" s="157" t="s">
        <v>424</v>
      </c>
      <c r="S147" s="88">
        <v>0</v>
      </c>
      <c r="T147" s="91">
        <f t="shared" si="123"/>
        <v>0</v>
      </c>
      <c r="U147" s="159"/>
      <c r="V147" s="159"/>
      <c r="W147" s="134"/>
      <c r="X147" s="156">
        <f t="shared" si="124"/>
        <v>96</v>
      </c>
      <c r="Y147" s="140">
        <v>0</v>
      </c>
      <c r="Z147" s="88">
        <v>0</v>
      </c>
      <c r="AA147" s="37">
        <f t="shared" si="125"/>
        <v>0</v>
      </c>
      <c r="AB147" s="92">
        <v>0</v>
      </c>
      <c r="AC147" s="93">
        <f t="shared" si="126"/>
        <v>0</v>
      </c>
      <c r="AD147" s="93">
        <f t="shared" si="127"/>
        <v>0</v>
      </c>
      <c r="AE147" s="93">
        <f t="shared" si="128"/>
        <v>0</v>
      </c>
      <c r="AF147" s="93">
        <f t="shared" si="129"/>
        <v>0</v>
      </c>
      <c r="AG147" s="93">
        <f t="shared" si="130"/>
        <v>0</v>
      </c>
      <c r="AH147" s="93">
        <f t="shared" si="131"/>
        <v>0</v>
      </c>
      <c r="AI147" s="93">
        <f t="shared" si="132"/>
        <v>0</v>
      </c>
      <c r="AJ147" s="93">
        <f t="shared" si="133"/>
        <v>0</v>
      </c>
      <c r="AK147" s="93">
        <f t="shared" si="134"/>
        <v>0</v>
      </c>
      <c r="AL147" s="92">
        <f t="shared" si="135"/>
        <v>0</v>
      </c>
      <c r="AM147" s="92">
        <v>0</v>
      </c>
      <c r="AN147" s="93">
        <f t="shared" si="136"/>
        <v>0</v>
      </c>
      <c r="AO147" s="93">
        <f t="shared" si="137"/>
        <v>0</v>
      </c>
      <c r="AP147" s="93">
        <f t="shared" si="138"/>
        <v>0</v>
      </c>
      <c r="AQ147" s="93">
        <f t="shared" si="139"/>
        <v>0</v>
      </c>
      <c r="AR147" s="93">
        <f t="shared" si="140"/>
        <v>0</v>
      </c>
      <c r="AS147" s="93">
        <f t="shared" si="141"/>
        <v>0</v>
      </c>
      <c r="AT147" s="93">
        <f t="shared" si="142"/>
        <v>0</v>
      </c>
      <c r="AU147" s="93">
        <f t="shared" si="143"/>
        <v>0</v>
      </c>
      <c r="AV147" s="93">
        <f t="shared" si="144"/>
        <v>0</v>
      </c>
      <c r="AW147" s="173">
        <f t="shared" si="145"/>
        <v>0</v>
      </c>
      <c r="AX147" s="168"/>
      <c r="AY147" s="140">
        <v>0</v>
      </c>
      <c r="AZ147" s="88">
        <v>0</v>
      </c>
      <c r="BA147" s="37">
        <f t="shared" si="146"/>
        <v>0</v>
      </c>
      <c r="BB147" s="92">
        <v>0</v>
      </c>
      <c r="BC147" s="93">
        <f t="shared" si="147"/>
        <v>0</v>
      </c>
      <c r="BD147" s="93">
        <f t="shared" si="148"/>
        <v>0</v>
      </c>
      <c r="BE147" s="93">
        <f t="shared" si="149"/>
        <v>0</v>
      </c>
      <c r="BF147" s="93">
        <f t="shared" si="150"/>
        <v>0</v>
      </c>
      <c r="BG147" s="93">
        <f t="shared" si="151"/>
        <v>0</v>
      </c>
      <c r="BH147" s="93">
        <f t="shared" si="152"/>
        <v>0</v>
      </c>
      <c r="BI147" s="93">
        <f t="shared" si="153"/>
        <v>0</v>
      </c>
      <c r="BJ147" s="93">
        <f t="shared" si="154"/>
        <v>0</v>
      </c>
      <c r="BK147" s="93">
        <f t="shared" si="155"/>
        <v>0</v>
      </c>
      <c r="BL147" s="92">
        <v>0</v>
      </c>
      <c r="BM147" s="93">
        <f t="shared" si="156"/>
        <v>0</v>
      </c>
      <c r="BN147" s="93">
        <f t="shared" si="157"/>
        <v>0</v>
      </c>
      <c r="BO147" s="93">
        <f t="shared" si="158"/>
        <v>0</v>
      </c>
      <c r="BP147" s="93">
        <f t="shared" si="159"/>
        <v>0</v>
      </c>
      <c r="BQ147" s="93">
        <f t="shared" si="160"/>
        <v>0</v>
      </c>
      <c r="BR147" s="93">
        <f t="shared" si="161"/>
        <v>0</v>
      </c>
      <c r="BS147" s="93">
        <f t="shared" si="162"/>
        <v>0</v>
      </c>
      <c r="BT147" s="93">
        <f t="shared" si="163"/>
        <v>0</v>
      </c>
      <c r="BU147" s="174">
        <f t="shared" si="164"/>
        <v>0</v>
      </c>
      <c r="BW147" s="92">
        <v>0</v>
      </c>
      <c r="BX147" s="93">
        <v>0</v>
      </c>
      <c r="BY147" s="93">
        <v>0</v>
      </c>
      <c r="BZ147" s="93">
        <v>0</v>
      </c>
      <c r="CA147" s="93">
        <v>0</v>
      </c>
      <c r="CB147" s="93">
        <v>0</v>
      </c>
      <c r="CC147" s="92">
        <v>0</v>
      </c>
      <c r="CD147" s="93">
        <v>0</v>
      </c>
      <c r="CE147" s="93">
        <v>0</v>
      </c>
      <c r="CF147" s="93">
        <v>0</v>
      </c>
      <c r="CG147" s="93">
        <v>0</v>
      </c>
      <c r="CH147" s="93">
        <v>0</v>
      </c>
    </row>
    <row r="148" spans="1:86">
      <c r="A148" s="140">
        <v>97</v>
      </c>
      <c r="B148" s="89">
        <v>0</v>
      </c>
      <c r="C148" s="89">
        <v>0</v>
      </c>
      <c r="D148" s="89">
        <v>0</v>
      </c>
      <c r="E148" s="36">
        <v>4</v>
      </c>
      <c r="F148" s="36" t="s">
        <v>35</v>
      </c>
      <c r="G148" s="36" t="s">
        <v>36</v>
      </c>
      <c r="H148" s="36">
        <f t="shared" si="117"/>
        <v>0</v>
      </c>
      <c r="I148" s="87">
        <f t="shared" si="118"/>
        <v>0</v>
      </c>
      <c r="J148" s="88">
        <v>0</v>
      </c>
      <c r="K148" s="36">
        <f t="shared" si="119"/>
        <v>0</v>
      </c>
      <c r="L148" s="89">
        <v>0</v>
      </c>
      <c r="M148" s="36">
        <f t="shared" si="120"/>
        <v>0</v>
      </c>
      <c r="N148" s="37">
        <f t="shared" si="121"/>
        <v>0</v>
      </c>
      <c r="O148" s="89">
        <v>0</v>
      </c>
      <c r="P148" s="90">
        <f t="shared" si="122"/>
        <v>0</v>
      </c>
      <c r="Q148" s="182" t="s">
        <v>437</v>
      </c>
      <c r="R148" s="157" t="s">
        <v>424</v>
      </c>
      <c r="S148" s="88">
        <v>0</v>
      </c>
      <c r="T148" s="91">
        <f t="shared" si="123"/>
        <v>0</v>
      </c>
      <c r="U148" s="159"/>
      <c r="V148" s="159"/>
      <c r="W148" s="134"/>
      <c r="X148" s="156">
        <f t="shared" si="124"/>
        <v>97</v>
      </c>
      <c r="Y148" s="140">
        <v>0</v>
      </c>
      <c r="Z148" s="88">
        <v>0</v>
      </c>
      <c r="AA148" s="37">
        <f t="shared" si="125"/>
        <v>0</v>
      </c>
      <c r="AB148" s="92">
        <v>0</v>
      </c>
      <c r="AC148" s="93">
        <f t="shared" si="126"/>
        <v>0</v>
      </c>
      <c r="AD148" s="93">
        <f t="shared" si="127"/>
        <v>0</v>
      </c>
      <c r="AE148" s="93">
        <f t="shared" si="128"/>
        <v>0</v>
      </c>
      <c r="AF148" s="93">
        <f t="shared" si="129"/>
        <v>0</v>
      </c>
      <c r="AG148" s="93">
        <f t="shared" si="130"/>
        <v>0</v>
      </c>
      <c r="AH148" s="93">
        <f t="shared" si="131"/>
        <v>0</v>
      </c>
      <c r="AI148" s="93">
        <f t="shared" si="132"/>
        <v>0</v>
      </c>
      <c r="AJ148" s="93">
        <f t="shared" si="133"/>
        <v>0</v>
      </c>
      <c r="AK148" s="93">
        <f t="shared" si="134"/>
        <v>0</v>
      </c>
      <c r="AL148" s="92">
        <f t="shared" si="135"/>
        <v>0</v>
      </c>
      <c r="AM148" s="92">
        <v>0</v>
      </c>
      <c r="AN148" s="93">
        <f t="shared" si="136"/>
        <v>0</v>
      </c>
      <c r="AO148" s="93">
        <f t="shared" si="137"/>
        <v>0</v>
      </c>
      <c r="AP148" s="93">
        <f t="shared" si="138"/>
        <v>0</v>
      </c>
      <c r="AQ148" s="93">
        <f t="shared" si="139"/>
        <v>0</v>
      </c>
      <c r="AR148" s="93">
        <f t="shared" si="140"/>
        <v>0</v>
      </c>
      <c r="AS148" s="93">
        <f t="shared" si="141"/>
        <v>0</v>
      </c>
      <c r="AT148" s="93">
        <f t="shared" si="142"/>
        <v>0</v>
      </c>
      <c r="AU148" s="93">
        <f t="shared" si="143"/>
        <v>0</v>
      </c>
      <c r="AV148" s="93">
        <f t="shared" si="144"/>
        <v>0</v>
      </c>
      <c r="AW148" s="173">
        <f t="shared" si="145"/>
        <v>0</v>
      </c>
      <c r="AX148" s="168"/>
      <c r="AY148" s="140">
        <v>0</v>
      </c>
      <c r="AZ148" s="88">
        <v>0</v>
      </c>
      <c r="BA148" s="37">
        <f t="shared" si="146"/>
        <v>0</v>
      </c>
      <c r="BB148" s="92">
        <v>0</v>
      </c>
      <c r="BC148" s="93">
        <f t="shared" si="147"/>
        <v>0</v>
      </c>
      <c r="BD148" s="93">
        <f t="shared" si="148"/>
        <v>0</v>
      </c>
      <c r="BE148" s="93">
        <f t="shared" si="149"/>
        <v>0</v>
      </c>
      <c r="BF148" s="93">
        <f t="shared" si="150"/>
        <v>0</v>
      </c>
      <c r="BG148" s="93">
        <f t="shared" si="151"/>
        <v>0</v>
      </c>
      <c r="BH148" s="93">
        <f t="shared" si="152"/>
        <v>0</v>
      </c>
      <c r="BI148" s="93">
        <f t="shared" si="153"/>
        <v>0</v>
      </c>
      <c r="BJ148" s="93">
        <f t="shared" si="154"/>
        <v>0</v>
      </c>
      <c r="BK148" s="93">
        <f t="shared" si="155"/>
        <v>0</v>
      </c>
      <c r="BL148" s="92">
        <v>0</v>
      </c>
      <c r="BM148" s="93">
        <f t="shared" si="156"/>
        <v>0</v>
      </c>
      <c r="BN148" s="93">
        <f t="shared" si="157"/>
        <v>0</v>
      </c>
      <c r="BO148" s="93">
        <f t="shared" si="158"/>
        <v>0</v>
      </c>
      <c r="BP148" s="93">
        <f t="shared" si="159"/>
        <v>0</v>
      </c>
      <c r="BQ148" s="93">
        <f t="shared" si="160"/>
        <v>0</v>
      </c>
      <c r="BR148" s="93">
        <f t="shared" si="161"/>
        <v>0</v>
      </c>
      <c r="BS148" s="93">
        <f t="shared" si="162"/>
        <v>0</v>
      </c>
      <c r="BT148" s="93">
        <f t="shared" si="163"/>
        <v>0</v>
      </c>
      <c r="BU148" s="174">
        <f t="shared" si="164"/>
        <v>0</v>
      </c>
      <c r="BW148" s="92">
        <v>0</v>
      </c>
      <c r="BX148" s="93">
        <v>0</v>
      </c>
      <c r="BY148" s="93">
        <v>0</v>
      </c>
      <c r="BZ148" s="93">
        <v>0</v>
      </c>
      <c r="CA148" s="93">
        <v>0</v>
      </c>
      <c r="CB148" s="93">
        <v>0</v>
      </c>
      <c r="CC148" s="92">
        <v>0</v>
      </c>
      <c r="CD148" s="93">
        <v>0</v>
      </c>
      <c r="CE148" s="93">
        <v>0</v>
      </c>
      <c r="CF148" s="93">
        <v>0</v>
      </c>
      <c r="CG148" s="93">
        <v>0</v>
      </c>
      <c r="CH148" s="93">
        <v>0</v>
      </c>
    </row>
    <row r="149" spans="1:86">
      <c r="A149" s="140">
        <v>98</v>
      </c>
      <c r="B149" s="89">
        <v>0</v>
      </c>
      <c r="C149" s="89">
        <v>0</v>
      </c>
      <c r="D149" s="89">
        <v>0</v>
      </c>
      <c r="E149" s="36">
        <v>4</v>
      </c>
      <c r="F149" s="36" t="s">
        <v>35</v>
      </c>
      <c r="G149" s="36" t="s">
        <v>36</v>
      </c>
      <c r="H149" s="36">
        <f t="shared" si="117"/>
        <v>0</v>
      </c>
      <c r="I149" s="87">
        <f t="shared" si="118"/>
        <v>0</v>
      </c>
      <c r="J149" s="88">
        <v>0</v>
      </c>
      <c r="K149" s="36">
        <f t="shared" si="119"/>
        <v>0</v>
      </c>
      <c r="L149" s="89">
        <v>0</v>
      </c>
      <c r="M149" s="36">
        <f t="shared" si="120"/>
        <v>0</v>
      </c>
      <c r="N149" s="37">
        <f t="shared" si="121"/>
        <v>0</v>
      </c>
      <c r="O149" s="89">
        <v>0</v>
      </c>
      <c r="P149" s="90">
        <f t="shared" si="122"/>
        <v>0</v>
      </c>
      <c r="Q149" s="182" t="s">
        <v>437</v>
      </c>
      <c r="R149" s="157" t="s">
        <v>424</v>
      </c>
      <c r="S149" s="88">
        <v>0</v>
      </c>
      <c r="T149" s="91">
        <f t="shared" si="123"/>
        <v>0</v>
      </c>
      <c r="U149" s="159"/>
      <c r="V149" s="159"/>
      <c r="W149" s="134"/>
      <c r="X149" s="156">
        <f t="shared" si="124"/>
        <v>98</v>
      </c>
      <c r="Y149" s="140">
        <v>0</v>
      </c>
      <c r="Z149" s="88">
        <v>0</v>
      </c>
      <c r="AA149" s="37">
        <f t="shared" si="125"/>
        <v>0</v>
      </c>
      <c r="AB149" s="92">
        <v>0</v>
      </c>
      <c r="AC149" s="93">
        <f t="shared" si="126"/>
        <v>0</v>
      </c>
      <c r="AD149" s="93">
        <f t="shared" si="127"/>
        <v>0</v>
      </c>
      <c r="AE149" s="93">
        <f t="shared" si="128"/>
        <v>0</v>
      </c>
      <c r="AF149" s="93">
        <f t="shared" si="129"/>
        <v>0</v>
      </c>
      <c r="AG149" s="93">
        <f t="shared" si="130"/>
        <v>0</v>
      </c>
      <c r="AH149" s="93">
        <f t="shared" si="131"/>
        <v>0</v>
      </c>
      <c r="AI149" s="93">
        <f t="shared" si="132"/>
        <v>0</v>
      </c>
      <c r="AJ149" s="93">
        <f t="shared" si="133"/>
        <v>0</v>
      </c>
      <c r="AK149" s="93">
        <f t="shared" si="134"/>
        <v>0</v>
      </c>
      <c r="AL149" s="92">
        <f t="shared" si="135"/>
        <v>0</v>
      </c>
      <c r="AM149" s="92">
        <v>0</v>
      </c>
      <c r="AN149" s="93">
        <f t="shared" si="136"/>
        <v>0</v>
      </c>
      <c r="AO149" s="93">
        <f t="shared" si="137"/>
        <v>0</v>
      </c>
      <c r="AP149" s="93">
        <f t="shared" si="138"/>
        <v>0</v>
      </c>
      <c r="AQ149" s="93">
        <f t="shared" si="139"/>
        <v>0</v>
      </c>
      <c r="AR149" s="93">
        <f t="shared" si="140"/>
        <v>0</v>
      </c>
      <c r="AS149" s="93">
        <f t="shared" si="141"/>
        <v>0</v>
      </c>
      <c r="AT149" s="93">
        <f t="shared" si="142"/>
        <v>0</v>
      </c>
      <c r="AU149" s="93">
        <f t="shared" si="143"/>
        <v>0</v>
      </c>
      <c r="AV149" s="93">
        <f t="shared" si="144"/>
        <v>0</v>
      </c>
      <c r="AW149" s="173">
        <f t="shared" si="145"/>
        <v>0</v>
      </c>
      <c r="AX149" s="168"/>
      <c r="AY149" s="140">
        <v>0</v>
      </c>
      <c r="AZ149" s="88">
        <v>0</v>
      </c>
      <c r="BA149" s="37">
        <f t="shared" si="146"/>
        <v>0</v>
      </c>
      <c r="BB149" s="92">
        <v>0</v>
      </c>
      <c r="BC149" s="93">
        <f t="shared" si="147"/>
        <v>0</v>
      </c>
      <c r="BD149" s="93">
        <f t="shared" si="148"/>
        <v>0</v>
      </c>
      <c r="BE149" s="93">
        <f t="shared" si="149"/>
        <v>0</v>
      </c>
      <c r="BF149" s="93">
        <f t="shared" si="150"/>
        <v>0</v>
      </c>
      <c r="BG149" s="93">
        <f t="shared" si="151"/>
        <v>0</v>
      </c>
      <c r="BH149" s="93">
        <f t="shared" si="152"/>
        <v>0</v>
      </c>
      <c r="BI149" s="93">
        <f t="shared" si="153"/>
        <v>0</v>
      </c>
      <c r="BJ149" s="93">
        <f t="shared" si="154"/>
        <v>0</v>
      </c>
      <c r="BK149" s="93">
        <f t="shared" si="155"/>
        <v>0</v>
      </c>
      <c r="BL149" s="92">
        <v>0</v>
      </c>
      <c r="BM149" s="93">
        <f t="shared" si="156"/>
        <v>0</v>
      </c>
      <c r="BN149" s="93">
        <f t="shared" si="157"/>
        <v>0</v>
      </c>
      <c r="BO149" s="93">
        <f t="shared" si="158"/>
        <v>0</v>
      </c>
      <c r="BP149" s="93">
        <f t="shared" si="159"/>
        <v>0</v>
      </c>
      <c r="BQ149" s="93">
        <f t="shared" si="160"/>
        <v>0</v>
      </c>
      <c r="BR149" s="93">
        <f t="shared" si="161"/>
        <v>0</v>
      </c>
      <c r="BS149" s="93">
        <f t="shared" si="162"/>
        <v>0</v>
      </c>
      <c r="BT149" s="93">
        <f t="shared" si="163"/>
        <v>0</v>
      </c>
      <c r="BU149" s="174">
        <f t="shared" si="164"/>
        <v>0</v>
      </c>
      <c r="BW149" s="92">
        <v>0</v>
      </c>
      <c r="BX149" s="93">
        <v>0</v>
      </c>
      <c r="BY149" s="93">
        <v>0</v>
      </c>
      <c r="BZ149" s="93">
        <v>0</v>
      </c>
      <c r="CA149" s="93">
        <v>0</v>
      </c>
      <c r="CB149" s="93">
        <v>0</v>
      </c>
      <c r="CC149" s="92">
        <v>0</v>
      </c>
      <c r="CD149" s="93">
        <v>0</v>
      </c>
      <c r="CE149" s="93">
        <v>0</v>
      </c>
      <c r="CF149" s="93">
        <v>0</v>
      </c>
      <c r="CG149" s="93">
        <v>0</v>
      </c>
      <c r="CH149" s="93">
        <v>0</v>
      </c>
    </row>
    <row r="150" spans="1:86">
      <c r="A150" s="140">
        <v>99</v>
      </c>
      <c r="B150" s="89">
        <v>0</v>
      </c>
      <c r="C150" s="89">
        <v>0</v>
      </c>
      <c r="D150" s="89">
        <v>0</v>
      </c>
      <c r="E150" s="36">
        <v>4</v>
      </c>
      <c r="F150" s="36" t="s">
        <v>35</v>
      </c>
      <c r="G150" s="36" t="s">
        <v>36</v>
      </c>
      <c r="H150" s="36">
        <f t="shared" si="117"/>
        <v>0</v>
      </c>
      <c r="I150" s="87">
        <f t="shared" si="118"/>
        <v>0</v>
      </c>
      <c r="J150" s="88">
        <v>0</v>
      </c>
      <c r="K150" s="36">
        <f t="shared" si="119"/>
        <v>0</v>
      </c>
      <c r="L150" s="89">
        <v>0</v>
      </c>
      <c r="M150" s="36">
        <f t="shared" si="120"/>
        <v>0</v>
      </c>
      <c r="N150" s="37">
        <f t="shared" si="121"/>
        <v>0</v>
      </c>
      <c r="O150" s="89">
        <v>0</v>
      </c>
      <c r="P150" s="90">
        <f t="shared" si="122"/>
        <v>0</v>
      </c>
      <c r="Q150" s="182" t="s">
        <v>437</v>
      </c>
      <c r="R150" s="157" t="s">
        <v>424</v>
      </c>
      <c r="S150" s="88">
        <v>0</v>
      </c>
      <c r="T150" s="91">
        <f t="shared" si="123"/>
        <v>0</v>
      </c>
      <c r="U150" s="159"/>
      <c r="V150" s="159"/>
      <c r="W150" s="134"/>
      <c r="X150" s="156">
        <f t="shared" si="124"/>
        <v>99</v>
      </c>
      <c r="Y150" s="140">
        <v>0</v>
      </c>
      <c r="Z150" s="88">
        <v>0</v>
      </c>
      <c r="AA150" s="37">
        <f t="shared" si="125"/>
        <v>0</v>
      </c>
      <c r="AB150" s="92">
        <v>0</v>
      </c>
      <c r="AC150" s="93">
        <f t="shared" si="126"/>
        <v>0</v>
      </c>
      <c r="AD150" s="93">
        <f t="shared" si="127"/>
        <v>0</v>
      </c>
      <c r="AE150" s="93">
        <f t="shared" si="128"/>
        <v>0</v>
      </c>
      <c r="AF150" s="93">
        <f t="shared" si="129"/>
        <v>0</v>
      </c>
      <c r="AG150" s="93">
        <f t="shared" si="130"/>
        <v>0</v>
      </c>
      <c r="AH150" s="93">
        <f t="shared" si="131"/>
        <v>0</v>
      </c>
      <c r="AI150" s="93">
        <f t="shared" si="132"/>
        <v>0</v>
      </c>
      <c r="AJ150" s="93">
        <f t="shared" si="133"/>
        <v>0</v>
      </c>
      <c r="AK150" s="93">
        <f t="shared" si="134"/>
        <v>0</v>
      </c>
      <c r="AL150" s="92">
        <f t="shared" si="135"/>
        <v>0</v>
      </c>
      <c r="AM150" s="92">
        <v>0</v>
      </c>
      <c r="AN150" s="93">
        <f t="shared" si="136"/>
        <v>0</v>
      </c>
      <c r="AO150" s="93">
        <f t="shared" si="137"/>
        <v>0</v>
      </c>
      <c r="AP150" s="93">
        <f t="shared" si="138"/>
        <v>0</v>
      </c>
      <c r="AQ150" s="93">
        <f t="shared" si="139"/>
        <v>0</v>
      </c>
      <c r="AR150" s="93">
        <f t="shared" si="140"/>
        <v>0</v>
      </c>
      <c r="AS150" s="93">
        <f t="shared" si="141"/>
        <v>0</v>
      </c>
      <c r="AT150" s="93">
        <f t="shared" si="142"/>
        <v>0</v>
      </c>
      <c r="AU150" s="93">
        <f t="shared" si="143"/>
        <v>0</v>
      </c>
      <c r="AV150" s="93">
        <f t="shared" si="144"/>
        <v>0</v>
      </c>
      <c r="AW150" s="173">
        <f t="shared" si="145"/>
        <v>0</v>
      </c>
      <c r="AX150" s="168"/>
      <c r="AY150" s="140">
        <v>0</v>
      </c>
      <c r="AZ150" s="88">
        <v>0</v>
      </c>
      <c r="BA150" s="37">
        <f t="shared" si="146"/>
        <v>0</v>
      </c>
      <c r="BB150" s="92">
        <v>0</v>
      </c>
      <c r="BC150" s="93">
        <f t="shared" si="147"/>
        <v>0</v>
      </c>
      <c r="BD150" s="93">
        <f t="shared" si="148"/>
        <v>0</v>
      </c>
      <c r="BE150" s="93">
        <f t="shared" si="149"/>
        <v>0</v>
      </c>
      <c r="BF150" s="93">
        <f t="shared" si="150"/>
        <v>0</v>
      </c>
      <c r="BG150" s="93">
        <f t="shared" si="151"/>
        <v>0</v>
      </c>
      <c r="BH150" s="93">
        <f t="shared" si="152"/>
        <v>0</v>
      </c>
      <c r="BI150" s="93">
        <f t="shared" si="153"/>
        <v>0</v>
      </c>
      <c r="BJ150" s="93">
        <f t="shared" si="154"/>
        <v>0</v>
      </c>
      <c r="BK150" s="93">
        <f t="shared" si="155"/>
        <v>0</v>
      </c>
      <c r="BL150" s="92">
        <v>0</v>
      </c>
      <c r="BM150" s="93">
        <f t="shared" si="156"/>
        <v>0</v>
      </c>
      <c r="BN150" s="93">
        <f t="shared" si="157"/>
        <v>0</v>
      </c>
      <c r="BO150" s="93">
        <f t="shared" si="158"/>
        <v>0</v>
      </c>
      <c r="BP150" s="93">
        <f t="shared" si="159"/>
        <v>0</v>
      </c>
      <c r="BQ150" s="93">
        <f t="shared" si="160"/>
        <v>0</v>
      </c>
      <c r="BR150" s="93">
        <f t="shared" si="161"/>
        <v>0</v>
      </c>
      <c r="BS150" s="93">
        <f t="shared" si="162"/>
        <v>0</v>
      </c>
      <c r="BT150" s="93">
        <f t="shared" si="163"/>
        <v>0</v>
      </c>
      <c r="BU150" s="174">
        <f t="shared" si="164"/>
        <v>0</v>
      </c>
      <c r="BW150" s="92">
        <v>0</v>
      </c>
      <c r="BX150" s="93">
        <v>0</v>
      </c>
      <c r="BY150" s="93">
        <v>0</v>
      </c>
      <c r="BZ150" s="93">
        <v>0</v>
      </c>
      <c r="CA150" s="93">
        <v>0</v>
      </c>
      <c r="CB150" s="93">
        <v>0</v>
      </c>
      <c r="CC150" s="92">
        <v>0</v>
      </c>
      <c r="CD150" s="93">
        <v>0</v>
      </c>
      <c r="CE150" s="93">
        <v>0</v>
      </c>
      <c r="CF150" s="93">
        <v>0</v>
      </c>
      <c r="CG150" s="93">
        <v>0</v>
      </c>
      <c r="CH150" s="93">
        <v>0</v>
      </c>
    </row>
    <row r="151" spans="1:86">
      <c r="A151" s="140">
        <v>100</v>
      </c>
      <c r="B151" s="89">
        <v>0</v>
      </c>
      <c r="C151" s="89">
        <v>0</v>
      </c>
      <c r="D151" s="89">
        <v>0</v>
      </c>
      <c r="E151" s="36">
        <v>4</v>
      </c>
      <c r="F151" s="36" t="s">
        <v>35</v>
      </c>
      <c r="G151" s="36" t="s">
        <v>36</v>
      </c>
      <c r="H151" s="36">
        <f t="shared" si="117"/>
        <v>0</v>
      </c>
      <c r="I151" s="87">
        <f t="shared" si="118"/>
        <v>0</v>
      </c>
      <c r="J151" s="88">
        <v>0</v>
      </c>
      <c r="K151" s="36">
        <f t="shared" si="119"/>
        <v>0</v>
      </c>
      <c r="L151" s="89">
        <v>0</v>
      </c>
      <c r="M151" s="36">
        <f t="shared" si="120"/>
        <v>0</v>
      </c>
      <c r="N151" s="37">
        <f t="shared" si="121"/>
        <v>0</v>
      </c>
      <c r="O151" s="89">
        <v>0</v>
      </c>
      <c r="P151" s="90">
        <f t="shared" si="122"/>
        <v>0</v>
      </c>
      <c r="Q151" s="182" t="s">
        <v>437</v>
      </c>
      <c r="R151" s="157" t="s">
        <v>424</v>
      </c>
      <c r="S151" s="88">
        <v>0</v>
      </c>
      <c r="T151" s="91">
        <f t="shared" si="123"/>
        <v>0</v>
      </c>
      <c r="U151" s="159"/>
      <c r="V151" s="159"/>
      <c r="W151" s="134"/>
      <c r="X151" s="156">
        <f t="shared" si="124"/>
        <v>100</v>
      </c>
      <c r="Y151" s="140">
        <v>0</v>
      </c>
      <c r="Z151" s="88">
        <v>0</v>
      </c>
      <c r="AA151" s="37">
        <f t="shared" si="125"/>
        <v>0</v>
      </c>
      <c r="AB151" s="92">
        <v>0</v>
      </c>
      <c r="AC151" s="93">
        <f t="shared" si="126"/>
        <v>0</v>
      </c>
      <c r="AD151" s="93">
        <f t="shared" si="127"/>
        <v>0</v>
      </c>
      <c r="AE151" s="93">
        <f t="shared" si="128"/>
        <v>0</v>
      </c>
      <c r="AF151" s="93">
        <f t="shared" si="129"/>
        <v>0</v>
      </c>
      <c r="AG151" s="93">
        <f t="shared" si="130"/>
        <v>0</v>
      </c>
      <c r="AH151" s="93">
        <f t="shared" si="131"/>
        <v>0</v>
      </c>
      <c r="AI151" s="93">
        <f t="shared" si="132"/>
        <v>0</v>
      </c>
      <c r="AJ151" s="93">
        <f t="shared" si="133"/>
        <v>0</v>
      </c>
      <c r="AK151" s="93">
        <f t="shared" si="134"/>
        <v>0</v>
      </c>
      <c r="AL151" s="92">
        <f t="shared" si="135"/>
        <v>0</v>
      </c>
      <c r="AM151" s="92">
        <v>0</v>
      </c>
      <c r="AN151" s="93">
        <f t="shared" si="136"/>
        <v>0</v>
      </c>
      <c r="AO151" s="93">
        <f t="shared" si="137"/>
        <v>0</v>
      </c>
      <c r="AP151" s="93">
        <f t="shared" si="138"/>
        <v>0</v>
      </c>
      <c r="AQ151" s="93">
        <f t="shared" si="139"/>
        <v>0</v>
      </c>
      <c r="AR151" s="93">
        <f t="shared" si="140"/>
        <v>0</v>
      </c>
      <c r="AS151" s="93">
        <f t="shared" si="141"/>
        <v>0</v>
      </c>
      <c r="AT151" s="93">
        <f t="shared" si="142"/>
        <v>0</v>
      </c>
      <c r="AU151" s="93">
        <f t="shared" si="143"/>
        <v>0</v>
      </c>
      <c r="AV151" s="93">
        <f t="shared" si="144"/>
        <v>0</v>
      </c>
      <c r="AW151" s="173">
        <f t="shared" si="145"/>
        <v>0</v>
      </c>
      <c r="AX151" s="168"/>
      <c r="AY151" s="140">
        <v>0</v>
      </c>
      <c r="AZ151" s="88">
        <v>0</v>
      </c>
      <c r="BA151" s="37">
        <f t="shared" si="146"/>
        <v>0</v>
      </c>
      <c r="BB151" s="92">
        <v>0</v>
      </c>
      <c r="BC151" s="93">
        <f t="shared" si="147"/>
        <v>0</v>
      </c>
      <c r="BD151" s="93">
        <f t="shared" si="148"/>
        <v>0</v>
      </c>
      <c r="BE151" s="93">
        <f t="shared" si="149"/>
        <v>0</v>
      </c>
      <c r="BF151" s="93">
        <f t="shared" si="150"/>
        <v>0</v>
      </c>
      <c r="BG151" s="93">
        <f t="shared" si="151"/>
        <v>0</v>
      </c>
      <c r="BH151" s="93">
        <f t="shared" si="152"/>
        <v>0</v>
      </c>
      <c r="BI151" s="93">
        <f t="shared" si="153"/>
        <v>0</v>
      </c>
      <c r="BJ151" s="93">
        <f t="shared" si="154"/>
        <v>0</v>
      </c>
      <c r="BK151" s="93">
        <f t="shared" si="155"/>
        <v>0</v>
      </c>
      <c r="BL151" s="92">
        <v>0</v>
      </c>
      <c r="BM151" s="93">
        <f t="shared" si="156"/>
        <v>0</v>
      </c>
      <c r="BN151" s="93">
        <f t="shared" si="157"/>
        <v>0</v>
      </c>
      <c r="BO151" s="93">
        <f t="shared" si="158"/>
        <v>0</v>
      </c>
      <c r="BP151" s="93">
        <f t="shared" si="159"/>
        <v>0</v>
      </c>
      <c r="BQ151" s="93">
        <f t="shared" si="160"/>
        <v>0</v>
      </c>
      <c r="BR151" s="93">
        <f t="shared" si="161"/>
        <v>0</v>
      </c>
      <c r="BS151" s="93">
        <f t="shared" si="162"/>
        <v>0</v>
      </c>
      <c r="BT151" s="93">
        <f t="shared" si="163"/>
        <v>0</v>
      </c>
      <c r="BU151" s="174">
        <f t="shared" si="164"/>
        <v>0</v>
      </c>
      <c r="BW151" s="92">
        <v>0</v>
      </c>
      <c r="BX151" s="93">
        <v>0</v>
      </c>
      <c r="BY151" s="93">
        <v>0</v>
      </c>
      <c r="BZ151" s="93">
        <v>0</v>
      </c>
      <c r="CA151" s="93">
        <v>0</v>
      </c>
      <c r="CB151" s="93">
        <v>0</v>
      </c>
      <c r="CC151" s="92">
        <v>0</v>
      </c>
      <c r="CD151" s="93">
        <v>0</v>
      </c>
      <c r="CE151" s="93">
        <v>0</v>
      </c>
      <c r="CF151" s="93">
        <v>0</v>
      </c>
      <c r="CG151" s="93">
        <v>0</v>
      </c>
      <c r="CH151" s="93">
        <v>0</v>
      </c>
    </row>
    <row r="152" spans="1:86" ht="13.8" thickBot="1">
      <c r="A152" s="140">
        <v>101</v>
      </c>
      <c r="B152" s="89">
        <v>0</v>
      </c>
      <c r="C152" s="89">
        <v>0</v>
      </c>
      <c r="D152" s="89">
        <v>0</v>
      </c>
      <c r="E152" s="36">
        <v>4</v>
      </c>
      <c r="F152" s="36" t="s">
        <v>35</v>
      </c>
      <c r="G152" s="36" t="s">
        <v>36</v>
      </c>
      <c r="H152" s="36">
        <f t="shared" si="117"/>
        <v>0</v>
      </c>
      <c r="I152" s="87">
        <f t="shared" si="118"/>
        <v>0</v>
      </c>
      <c r="J152" s="88">
        <v>0</v>
      </c>
      <c r="K152" s="36">
        <f t="shared" si="119"/>
        <v>0</v>
      </c>
      <c r="L152" s="89">
        <v>0</v>
      </c>
      <c r="M152" s="36">
        <f t="shared" si="120"/>
        <v>0</v>
      </c>
      <c r="N152" s="37">
        <f t="shared" si="121"/>
        <v>0</v>
      </c>
      <c r="O152" s="89">
        <v>0</v>
      </c>
      <c r="P152" s="90">
        <f t="shared" si="122"/>
        <v>0</v>
      </c>
      <c r="Q152" s="182" t="s">
        <v>437</v>
      </c>
      <c r="R152" s="157" t="s">
        <v>424</v>
      </c>
      <c r="S152" s="88">
        <v>0</v>
      </c>
      <c r="T152" s="91">
        <f t="shared" si="123"/>
        <v>0</v>
      </c>
      <c r="U152" s="159"/>
      <c r="V152" s="159"/>
      <c r="W152" s="134"/>
      <c r="X152" s="156">
        <f t="shared" si="124"/>
        <v>101</v>
      </c>
      <c r="Y152" s="140">
        <v>0</v>
      </c>
      <c r="Z152" s="88">
        <v>0</v>
      </c>
      <c r="AA152" s="37">
        <f t="shared" si="125"/>
        <v>0</v>
      </c>
      <c r="AB152" s="92">
        <v>0</v>
      </c>
      <c r="AC152" s="93">
        <f t="shared" si="126"/>
        <v>0</v>
      </c>
      <c r="AD152" s="93">
        <f t="shared" si="127"/>
        <v>0</v>
      </c>
      <c r="AE152" s="93">
        <f t="shared" si="128"/>
        <v>0</v>
      </c>
      <c r="AF152" s="93">
        <f t="shared" si="129"/>
        <v>0</v>
      </c>
      <c r="AG152" s="93">
        <f t="shared" si="130"/>
        <v>0</v>
      </c>
      <c r="AH152" s="93">
        <f t="shared" si="131"/>
        <v>0</v>
      </c>
      <c r="AI152" s="93">
        <f t="shared" si="132"/>
        <v>0</v>
      </c>
      <c r="AJ152" s="93">
        <f t="shared" si="133"/>
        <v>0</v>
      </c>
      <c r="AK152" s="93">
        <f t="shared" si="134"/>
        <v>0</v>
      </c>
      <c r="AL152" s="92">
        <f t="shared" si="135"/>
        <v>0</v>
      </c>
      <c r="AM152" s="92">
        <v>0</v>
      </c>
      <c r="AN152" s="93">
        <f t="shared" si="136"/>
        <v>0</v>
      </c>
      <c r="AO152" s="93">
        <f t="shared" si="137"/>
        <v>0</v>
      </c>
      <c r="AP152" s="93">
        <f t="shared" si="138"/>
        <v>0</v>
      </c>
      <c r="AQ152" s="93">
        <f t="shared" si="139"/>
        <v>0</v>
      </c>
      <c r="AR152" s="93">
        <f t="shared" si="140"/>
        <v>0</v>
      </c>
      <c r="AS152" s="93">
        <f t="shared" si="141"/>
        <v>0</v>
      </c>
      <c r="AT152" s="93">
        <f t="shared" si="142"/>
        <v>0</v>
      </c>
      <c r="AU152" s="93">
        <f t="shared" si="143"/>
        <v>0</v>
      </c>
      <c r="AV152" s="93">
        <f t="shared" si="144"/>
        <v>0</v>
      </c>
      <c r="AW152" s="173">
        <f t="shared" si="145"/>
        <v>0</v>
      </c>
      <c r="AX152" s="168"/>
      <c r="AY152" s="140">
        <v>0</v>
      </c>
      <c r="AZ152" s="88">
        <v>0</v>
      </c>
      <c r="BA152" s="37">
        <f t="shared" si="146"/>
        <v>0</v>
      </c>
      <c r="BB152" s="92">
        <v>0</v>
      </c>
      <c r="BC152" s="93">
        <f t="shared" si="147"/>
        <v>0</v>
      </c>
      <c r="BD152" s="93">
        <f t="shared" si="148"/>
        <v>0</v>
      </c>
      <c r="BE152" s="93">
        <f t="shared" si="149"/>
        <v>0</v>
      </c>
      <c r="BF152" s="93">
        <f t="shared" si="150"/>
        <v>0</v>
      </c>
      <c r="BG152" s="93">
        <f t="shared" si="151"/>
        <v>0</v>
      </c>
      <c r="BH152" s="93">
        <f t="shared" si="152"/>
        <v>0</v>
      </c>
      <c r="BI152" s="93">
        <f t="shared" si="153"/>
        <v>0</v>
      </c>
      <c r="BJ152" s="93">
        <f t="shared" si="154"/>
        <v>0</v>
      </c>
      <c r="BK152" s="93">
        <f t="shared" si="155"/>
        <v>0</v>
      </c>
      <c r="BL152" s="92">
        <v>0</v>
      </c>
      <c r="BM152" s="93">
        <f t="shared" si="156"/>
        <v>0</v>
      </c>
      <c r="BN152" s="93">
        <f t="shared" si="157"/>
        <v>0</v>
      </c>
      <c r="BO152" s="93">
        <f t="shared" si="158"/>
        <v>0</v>
      </c>
      <c r="BP152" s="93">
        <f t="shared" si="159"/>
        <v>0</v>
      </c>
      <c r="BQ152" s="93">
        <f t="shared" si="160"/>
        <v>0</v>
      </c>
      <c r="BR152" s="93">
        <f t="shared" si="161"/>
        <v>0</v>
      </c>
      <c r="BS152" s="93">
        <f t="shared" si="162"/>
        <v>0</v>
      </c>
      <c r="BT152" s="93">
        <f t="shared" si="163"/>
        <v>0</v>
      </c>
      <c r="BU152" s="174">
        <f t="shared" si="164"/>
        <v>0</v>
      </c>
      <c r="BW152" s="92">
        <v>0</v>
      </c>
      <c r="BX152" s="93">
        <v>0</v>
      </c>
      <c r="BY152" s="93">
        <v>0</v>
      </c>
      <c r="BZ152" s="93">
        <v>0</v>
      </c>
      <c r="CA152" s="93">
        <v>0</v>
      </c>
      <c r="CB152" s="93">
        <v>0</v>
      </c>
      <c r="CC152" s="92">
        <v>0</v>
      </c>
      <c r="CD152" s="93">
        <v>0</v>
      </c>
      <c r="CE152" s="93">
        <v>0</v>
      </c>
      <c r="CF152" s="93">
        <v>0</v>
      </c>
      <c r="CG152" s="93">
        <v>0</v>
      </c>
      <c r="CH152" s="93">
        <v>0</v>
      </c>
    </row>
    <row r="153" spans="1:86" ht="48" customHeight="1" thickBot="1">
      <c r="A153" s="105"/>
      <c r="B153" s="105" t="s">
        <v>409</v>
      </c>
      <c r="C153" s="105" t="s">
        <v>410</v>
      </c>
      <c r="D153" s="105" t="s">
        <v>411</v>
      </c>
      <c r="E153" s="105" t="s">
        <v>412</v>
      </c>
      <c r="F153" s="105" t="s">
        <v>413</v>
      </c>
      <c r="G153" s="105" t="s">
        <v>414</v>
      </c>
      <c r="H153" s="105" t="s">
        <v>24</v>
      </c>
      <c r="I153" s="108" t="s">
        <v>415</v>
      </c>
      <c r="J153" s="106" t="s">
        <v>416</v>
      </c>
      <c r="K153" s="107" t="s">
        <v>417</v>
      </c>
      <c r="L153" s="107"/>
      <c r="M153" s="107" t="s">
        <v>419</v>
      </c>
      <c r="N153" s="108" t="s">
        <v>420</v>
      </c>
      <c r="O153" s="108"/>
      <c r="P153" s="110" t="s">
        <v>422</v>
      </c>
      <c r="Q153" s="137"/>
      <c r="R153" s="137"/>
      <c r="S153" s="111" t="s">
        <v>425</v>
      </c>
      <c r="T153" s="110" t="s">
        <v>426</v>
      </c>
      <c r="U153" s="135"/>
      <c r="V153" s="135"/>
      <c r="W153" s="135"/>
      <c r="X153" s="135"/>
    </row>
    <row r="154" spans="1:86" ht="25.5" customHeight="1" thickBot="1">
      <c r="A154" s="101"/>
      <c r="B154" s="103">
        <f>SUM(B52:B152)</f>
        <v>0</v>
      </c>
      <c r="C154" s="102"/>
      <c r="D154" s="102"/>
      <c r="E154" s="102"/>
      <c r="F154" s="102"/>
      <c r="G154" s="102"/>
      <c r="H154" s="103">
        <f>SUM(H52:H152)</f>
        <v>0</v>
      </c>
      <c r="I154" s="103">
        <f>SUM(I52:I152)</f>
        <v>0</v>
      </c>
      <c r="J154" s="102"/>
      <c r="K154" s="102"/>
      <c r="L154" s="102"/>
      <c r="M154" s="102"/>
      <c r="N154" s="103">
        <f>SUM(N52:N152)</f>
        <v>0</v>
      </c>
      <c r="O154" s="102"/>
      <c r="P154" s="104">
        <f>SUM(P52:P152)</f>
        <v>0</v>
      </c>
      <c r="Q154" s="183"/>
      <c r="R154" s="103"/>
      <c r="S154" s="102"/>
      <c r="T154" s="104">
        <f>SUM(T52:T152)</f>
        <v>0</v>
      </c>
      <c r="U154" s="136"/>
      <c r="V154" s="136"/>
      <c r="W154" s="136"/>
      <c r="X154" s="136"/>
    </row>
  </sheetData>
  <autoFilter ref="B51:B154" xr:uid="{00000000-0009-0000-0000-000003000000}"/>
  <mergeCells count="98">
    <mergeCell ref="A48:D48"/>
    <mergeCell ref="G48:I48"/>
    <mergeCell ref="M20:P20"/>
    <mergeCell ref="A20:B20"/>
    <mergeCell ref="A17:B17"/>
    <mergeCell ref="J17:K17"/>
    <mergeCell ref="C17:H17"/>
    <mergeCell ref="J20:K20"/>
    <mergeCell ref="C18:H18"/>
    <mergeCell ref="C19:H19"/>
    <mergeCell ref="D20:H20"/>
    <mergeCell ref="A18:B18"/>
    <mergeCell ref="A19:B19"/>
    <mergeCell ref="L17:P17"/>
    <mergeCell ref="L18:P18"/>
    <mergeCell ref="L19:P19"/>
    <mergeCell ref="I22:J22"/>
    <mergeCell ref="A23:B23"/>
    <mergeCell ref="G23:H23"/>
    <mergeCell ref="I23:J23"/>
    <mergeCell ref="A45:C45"/>
    <mergeCell ref="D45:E45"/>
    <mergeCell ref="F45:G45"/>
    <mergeCell ref="A39:B39"/>
    <mergeCell ref="G39:H39"/>
    <mergeCell ref="I39:K39"/>
    <mergeCell ref="A43:C43"/>
    <mergeCell ref="D43:E43"/>
    <mergeCell ref="F43:G43"/>
    <mergeCell ref="A40:B40"/>
    <mergeCell ref="A42:J42"/>
    <mergeCell ref="G40:H40"/>
    <mergeCell ref="A32:B32"/>
    <mergeCell ref="G32:H32"/>
    <mergeCell ref="A33:B33"/>
    <mergeCell ref="A34:B34"/>
    <mergeCell ref="G34:H34"/>
    <mergeCell ref="G33:H33"/>
    <mergeCell ref="A38:B38"/>
    <mergeCell ref="G38:H38"/>
    <mergeCell ref="I34:K34"/>
    <mergeCell ref="I38:K38"/>
    <mergeCell ref="A35:B35"/>
    <mergeCell ref="G35:H35"/>
    <mergeCell ref="I35:K35"/>
    <mergeCell ref="A36:B36"/>
    <mergeCell ref="G36:H36"/>
    <mergeCell ref="I36:K36"/>
    <mergeCell ref="A37:B37"/>
    <mergeCell ref="G37:H37"/>
    <mergeCell ref="J18:K18"/>
    <mergeCell ref="J19:K19"/>
    <mergeCell ref="A30:B30"/>
    <mergeCell ref="G30:H30"/>
    <mergeCell ref="A31:B31"/>
    <mergeCell ref="G31:H31"/>
    <mergeCell ref="I30:K30"/>
    <mergeCell ref="I31:K31"/>
    <mergeCell ref="A29:B29"/>
    <mergeCell ref="G29:H29"/>
    <mergeCell ref="A27:K27"/>
    <mergeCell ref="I29:K29"/>
    <mergeCell ref="A28:K28"/>
    <mergeCell ref="I24:J24"/>
    <mergeCell ref="A22:B22"/>
    <mergeCell ref="G22:H22"/>
    <mergeCell ref="BB49:BK49"/>
    <mergeCell ref="BL49:BU49"/>
    <mergeCell ref="C9:F9"/>
    <mergeCell ref="B25:J25"/>
    <mergeCell ref="A11:B11"/>
    <mergeCell ref="G11:H11"/>
    <mergeCell ref="I11:J11"/>
    <mergeCell ref="A12:B12"/>
    <mergeCell ref="G12:H12"/>
    <mergeCell ref="I12:J12"/>
    <mergeCell ref="A15:B15"/>
    <mergeCell ref="G15:H15"/>
    <mergeCell ref="I15:J15"/>
    <mergeCell ref="A24:B24"/>
    <mergeCell ref="G24:H24"/>
    <mergeCell ref="A21:B21"/>
    <mergeCell ref="I32:K32"/>
    <mergeCell ref="I33:K33"/>
    <mergeCell ref="C21:H21"/>
    <mergeCell ref="G3:H3"/>
    <mergeCell ref="BW49:CB49"/>
    <mergeCell ref="BW48:CH48"/>
    <mergeCell ref="CC49:CH49"/>
    <mergeCell ref="I37:K37"/>
    <mergeCell ref="H43:I43"/>
    <mergeCell ref="H45:I45"/>
    <mergeCell ref="J43:K43"/>
    <mergeCell ref="J45:K45"/>
    <mergeCell ref="AB48:AV48"/>
    <mergeCell ref="BB48:BU48"/>
    <mergeCell ref="AB49:AK49"/>
    <mergeCell ref="AM49:AV49"/>
  </mergeCells>
  <conditionalFormatting sqref="F30:F39">
    <cfRule type="cellIs" dxfId="107" priority="1" operator="greaterThan">
      <formula>0</formula>
    </cfRule>
  </conditionalFormatting>
  <dataValidations count="7">
    <dataValidation type="list" allowBlank="1" showInputMessage="1" showErrorMessage="1" sqref="A48" xr:uid="{00000000-0002-0000-0300-000000000000}">
      <formula1>"Provisorische Stückliste,Stückliste Produktion"</formula1>
    </dataValidation>
    <dataValidation type="decimal" allowBlank="1" showInputMessage="1" showErrorMessage="1" error="Bei Einsatzbreite 1535mm_x000a_   Eingabe max 1525" sqref="D52:D152" xr:uid="{00000000-0002-0000-0300-000001000000}">
      <formula1>0</formula1>
      <formula2>1525</formula2>
    </dataValidation>
    <dataValidation type="custom" allowBlank="1" showInputMessage="1" showErrorMessage="1" errorTitle="PREFABond" error="Nur Text &quot;PREFABond 4mm&quot; " sqref="F52:F152" xr:uid="{00000000-0002-0000-0300-000002000000}">
      <formula1>"PREFABond 4mm"</formula1>
    </dataValidation>
    <dataValidation allowBlank="1" showInputMessage="1" showErrorMessage="1" promptTitle="Achtung Formel" prompt="Zurück mit Taste ESC" sqref="I52:I152 K52:K152 M52:N152 T52:W152 AA52:AA152 BA52:BA152 P52:R152" xr:uid="{00000000-0002-0000-0300-000003000000}"/>
    <dataValidation allowBlank="1" showInputMessage="1" showErrorMessage="1" promptTitle="Achtung Formel " prompt="Zurück mit Taste ESC" sqref="H52:H152" xr:uid="{00000000-0002-0000-0300-000004000000}"/>
    <dataValidation type="custom" allowBlank="1" showInputMessage="1" showErrorMessage="1" errorTitle="PREFA" error="Nur Text &quot;PREFA&quot;" sqref="G52:G152" xr:uid="{00000000-0002-0000-0300-000005000000}">
      <formula1>"PREFA"</formula1>
    </dataValidation>
    <dataValidation type="whole" allowBlank="1" showInputMessage="1" showErrorMessage="1" errorTitle="Verbundplatte 4mm" error="Dicke 4mm" sqref="E52:E152" xr:uid="{00000000-0002-0000-0300-000006000000}">
      <formula1>4</formula1>
      <formula2>4</formula2>
    </dataValidation>
  </dataValidations>
  <hyperlinks>
    <hyperlink ref="G3:H3" location="'ACCESS. PANNEAUX COMPOSITES '!A1" display="Accessoires " xr:uid="{00000000-0004-0000-0300-000000000000}"/>
    <hyperlink ref="R52" location="PREFABond!AX31" display="Saisir les perforations" xr:uid="{00000000-0004-0000-0300-000001000000}"/>
    <hyperlink ref="Q53:Q152" location="PREFABond!CR31" display="Saisir la rainure en V" xr:uid="{00000000-0004-0000-0300-000002000000}"/>
    <hyperlink ref="R53:R152" location="PREFABond!AX31" display="Saisir les perforations" xr:uid="{00000000-0004-0000-0300-000003000000}"/>
    <hyperlink ref="Q52" location="PREFABond!CR31" display="Saisir la rainure en V" xr:uid="{00000000-0004-0000-0300-000004000000}"/>
  </hyperlinks>
  <pageMargins left="0.23622047244094491" right="0.23622047244094491" top="0.35433070866141736" bottom="0.74803149606299213" header="0.31496062992125984" footer="0.31496062992125984"/>
  <pageSetup paperSize="9" scale="63" fitToHeight="0" orientation="landscape" r:id="rId1"/>
  <headerFooter scaleWithDoc="0" alignWithMargins="0">
    <oddFooter>&amp;CSeite &amp;P von &amp;N&amp;R&amp;D</oddFooter>
  </headerFooter>
  <rowBreaks count="1" manualBreakCount="1">
    <brk id="46" max="16383" man="1"/>
  </rowBreaks>
  <colBreaks count="1" manualBreakCount="1">
    <brk id="18" max="154"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'Vorlagen Quellen'!$C$115:$C$117</xm:f>
          </x14:formula1>
          <xm:sqref>A30:B39</xm:sqref>
        </x14:dataValidation>
        <x14:dataValidation type="list" allowBlank="1" showInputMessage="1" showErrorMessage="1" xr:uid="{00000000-0002-0000-0300-000008000000}">
          <x14:formula1>
            <xm:f>'\\FS-SCHWEIZ\DATA_dc-niederuzwill\Prefa\PVC\PVCB\2_Objekte\6\6598 Tenero\20-457 LA DILIGENZA - TENERO 322000209\20-822 La DILIGENZA Facciata Nord\Stkl Opt Checkliste\[STKL._18.11. La Diligenza Facciata NORD.xlsx]Tabelle1'!#REF!</xm:f>
          </x14:formula1>
          <xm:sqref>G40</xm:sqref>
        </x14:dataValidation>
        <x14:dataValidation type="list" allowBlank="1" showInputMessage="1" showErrorMessage="1" xr:uid="{00000000-0002-0000-0300-000009000000}">
          <x14:formula1>
            <xm:f>'Vorlagen Quellen'!$C$77:$C$89</xm:f>
          </x14:formula1>
          <xm:sqref>G30:H39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outlinePr summaryBelow="0" summaryRight="0"/>
  </sheetPr>
  <dimension ref="A1:XFB84"/>
  <sheetViews>
    <sheetView showGridLines="0" showZeros="0" zoomScale="85" zoomScaleNormal="85" zoomScaleSheetLayoutView="100" workbookViewId="0">
      <selection activeCell="C22" sqref="C22"/>
    </sheetView>
  </sheetViews>
  <sheetFormatPr baseColWidth="10" defaultColWidth="0" defaultRowHeight="0" customHeight="1" zeroHeight="1"/>
  <cols>
    <col min="1" max="2" width="9.6640625" style="427" customWidth="1"/>
    <col min="3" max="3" width="11.6640625" style="427" customWidth="1"/>
    <col min="4" max="4" width="12.6640625" style="427" customWidth="1"/>
    <col min="5" max="5" width="13.6640625" style="427" customWidth="1"/>
    <col min="6" max="6" width="5.6640625" style="427" customWidth="1"/>
    <col min="7" max="7" width="9.6640625" style="427" customWidth="1"/>
    <col min="8" max="8" width="10.44140625" style="427" customWidth="1"/>
    <col min="9" max="9" width="5.6640625" style="427" customWidth="1"/>
    <col min="10" max="10" width="9.6640625" style="427" customWidth="1"/>
    <col min="11" max="11" width="15.6640625" style="427" customWidth="1"/>
    <col min="12" max="12" width="13.6640625" style="427" customWidth="1"/>
    <col min="13" max="13" width="10.6640625" style="427" customWidth="1"/>
    <col min="14" max="14" width="3.6640625" style="429" customWidth="1"/>
    <col min="15" max="15" width="10.6640625" style="427" hidden="1" customWidth="1"/>
    <col min="16" max="16" width="7.6640625" style="427" hidden="1" customWidth="1"/>
    <col min="17" max="17" width="3" style="427" hidden="1" customWidth="1"/>
    <col min="18" max="34" width="10.6640625" style="427" hidden="1" customWidth="1"/>
    <col min="35" max="35" width="7.6640625" style="427" customWidth="1"/>
    <col min="36" max="36" width="11.44140625" style="427" customWidth="1"/>
    <col min="37" max="37" width="5.6640625" style="427" customWidth="1"/>
    <col min="38" max="38" width="10.6640625" style="427" hidden="1"/>
    <col min="39" max="39" width="19.44140625" style="430" hidden="1"/>
    <col min="40" max="40" width="18.5546875" style="430" hidden="1"/>
    <col min="41" max="41" width="17.88671875" style="430" hidden="1"/>
    <col min="42" max="42" width="21" style="430" hidden="1"/>
    <col min="43" max="43" width="19.109375" style="430" hidden="1"/>
    <col min="44" max="44" width="12.44140625" style="430" hidden="1"/>
    <col min="45" max="45" width="19.109375" style="430" hidden="1"/>
    <col min="46" max="46" width="14.6640625" style="430" hidden="1"/>
    <col min="47" max="47" width="15.44140625" style="430" hidden="1"/>
    <col min="48" max="48" width="17.109375" style="430" hidden="1"/>
    <col min="49" max="49" width="10.109375" style="430" hidden="1"/>
    <col min="50" max="50" width="18.88671875" style="430" hidden="1"/>
    <col min="51" max="16382" width="0" style="427" hidden="1"/>
    <col min="16383" max="16384" width="11.44140625" style="427" hidden="1"/>
  </cols>
  <sheetData>
    <row r="1" spans="1:50" ht="28.2">
      <c r="M1" s="428" t="str">
        <f>VLOOKUP(390,[2]Sprachindex!$A:$Z,$AL$9,FALSE)</f>
        <v>FAÇADES</v>
      </c>
    </row>
    <row r="2" spans="1:50" ht="28.2">
      <c r="D2" s="431"/>
      <c r="M2" s="428" t="str">
        <f>VLOOKUP(1448,[2]Sprachindex!$A:$Z,$AL$9,FALSE)</f>
        <v>PREFABOND — ACCESSOIRES</v>
      </c>
    </row>
    <row r="3" spans="1:50" ht="15" customHeight="1">
      <c r="F3" s="432"/>
      <c r="G3" s="432"/>
      <c r="H3" s="432"/>
      <c r="I3" s="432"/>
      <c r="J3" s="432"/>
      <c r="K3" s="432"/>
      <c r="L3" s="432"/>
      <c r="M3" s="432"/>
      <c r="N3" s="433"/>
    </row>
    <row r="4" spans="1:50" ht="17.399999999999999">
      <c r="F4" s="432"/>
      <c r="G4" s="432"/>
      <c r="H4" s="432"/>
      <c r="I4" s="432"/>
      <c r="J4" s="434" t="str">
        <f>VLOOKUP(639,[2]Sprachindex!$A:$Z,$AL$9,FALSE)</f>
        <v>OU PAR COURRIEL :</v>
      </c>
      <c r="K4" s="648"/>
      <c r="L4" s="649"/>
      <c r="M4" s="650"/>
      <c r="N4" s="433"/>
    </row>
    <row r="5" spans="1:50" ht="17.399999999999999">
      <c r="F5" s="432"/>
      <c r="G5" s="432"/>
      <c r="H5" s="432"/>
      <c r="I5" s="432"/>
      <c r="J5" s="434" t="str">
        <f>VLOOKUP(286,[2]Sprachindex!$A:$Z,$AL$9,FALSE)</f>
        <v>Date :</v>
      </c>
      <c r="K5" s="648"/>
      <c r="L5" s="649"/>
      <c r="M5" s="650"/>
      <c r="N5" s="433"/>
    </row>
    <row r="6" spans="1:50" ht="17.399999999999999">
      <c r="F6" s="432"/>
      <c r="G6" s="432"/>
      <c r="H6" s="432"/>
      <c r="I6" s="432"/>
      <c r="J6" s="434" t="str">
        <f>VLOOKUP(1431,[2]Sprachindex!$A:$Z,$AL$9,FALSE)</f>
        <v>Numéro de commande :</v>
      </c>
      <c r="K6" s="648"/>
      <c r="L6" s="649"/>
      <c r="M6" s="650"/>
      <c r="N6" s="433"/>
    </row>
    <row r="7" spans="1:50" s="429" customFormat="1" ht="17.399999999999999">
      <c r="A7" s="435" t="str">
        <f>VLOOKUP(393,[2]Sprachindex!$A:$Z,$AL$9,FALSE)</f>
        <v>Entreprise / Acheteur :</v>
      </c>
      <c r="B7" s="427"/>
      <c r="C7" s="427"/>
      <c r="D7" s="427"/>
      <c r="E7" s="427"/>
      <c r="F7" s="432"/>
      <c r="G7" s="432"/>
      <c r="H7" s="432"/>
      <c r="I7" s="432"/>
      <c r="J7" s="432"/>
      <c r="K7" s="432"/>
      <c r="L7" s="432"/>
      <c r="M7" s="432"/>
      <c r="N7" s="433"/>
      <c r="AM7" s="436"/>
      <c r="AP7" s="436"/>
      <c r="AQ7" s="436"/>
      <c r="AR7" s="436"/>
      <c r="AS7" s="436"/>
      <c r="AT7" s="436"/>
      <c r="AU7" s="436"/>
      <c r="AV7" s="436"/>
      <c r="AW7" s="436"/>
      <c r="AX7" s="436"/>
    </row>
    <row r="8" spans="1:50" s="429" customFormat="1" ht="15" customHeight="1">
      <c r="A8" s="427"/>
      <c r="B8" s="437" t="str">
        <f>VLOOKUP(622,[2]Sprachindex!$A:$Z,$AL$9,FALSE)</f>
        <v>Nom :</v>
      </c>
      <c r="C8" s="648"/>
      <c r="D8" s="649"/>
      <c r="E8" s="650"/>
      <c r="F8" s="432"/>
      <c r="G8" s="438" t="str">
        <f>VLOOKUP(385,[2]Sprachindex!$A:$Z,$AL$9,FALSE)</f>
        <v>Couleur :</v>
      </c>
      <c r="H8" s="432"/>
      <c r="I8" s="432"/>
      <c r="J8" s="432"/>
      <c r="K8" s="432"/>
      <c r="L8" s="432"/>
      <c r="M8" s="432"/>
      <c r="N8" s="439"/>
      <c r="AI8" s="658" t="str">
        <f>VLOOKUP(853,[2]Sprachindex!$A:$Z,$AL$9,FALSE)</f>
        <v>langue</v>
      </c>
      <c r="AJ8" s="658"/>
      <c r="AL8" s="440">
        <v>0</v>
      </c>
      <c r="AM8" s="441"/>
      <c r="AP8" s="436"/>
      <c r="AQ8" s="436"/>
      <c r="AR8" s="436"/>
      <c r="AS8" s="436"/>
      <c r="AT8" s="436"/>
      <c r="AU8" s="436"/>
      <c r="AV8" s="436"/>
      <c r="AW8" s="436"/>
      <c r="AX8" s="436"/>
    </row>
    <row r="9" spans="1:50" s="429" customFormat="1" ht="15" customHeight="1">
      <c r="A9" s="427"/>
      <c r="B9" s="437" t="str">
        <f>VLOOKUP(884,[2]Sprachindex!$A:$Z,$AL$9,FALSE)</f>
        <v>Adresse :</v>
      </c>
      <c r="C9" s="648"/>
      <c r="D9" s="649"/>
      <c r="E9" s="650"/>
      <c r="G9" s="442" t="str">
        <f>VLOOKUP(27,[2]Sprachindex!$A:$Z,$AL$9,FALSE)</f>
        <v>02 P.10 anthracite</v>
      </c>
      <c r="H9" s="443"/>
      <c r="I9" s="443"/>
      <c r="J9" s="444" t="str">
        <f>VLOOKUP(52,[2]Sprachindex!$A:$Z,$AL$9,FALSE)</f>
        <v>12 argent métallisé</v>
      </c>
      <c r="K9" s="445"/>
      <c r="L9" s="445" t="str">
        <f>VLOOKUP(72,[2]Sprachindex!$A:$Z,$AL$9,FALSE)</f>
        <v>23 gris noir</v>
      </c>
      <c r="M9" s="432"/>
      <c r="AI9" s="446"/>
      <c r="AJ9" s="447" t="s">
        <v>37</v>
      </c>
      <c r="AL9" s="448">
        <f>AM9+1</f>
        <v>4</v>
      </c>
      <c r="AM9" s="449">
        <v>3</v>
      </c>
      <c r="AP9" s="436"/>
      <c r="AQ9" s="436"/>
      <c r="AR9" s="436"/>
      <c r="AS9" s="436"/>
      <c r="AT9" s="436"/>
      <c r="AU9" s="436"/>
      <c r="AV9" s="436"/>
      <c r="AW9" s="436"/>
      <c r="AX9" s="436"/>
    </row>
    <row r="10" spans="1:50" s="429" customFormat="1" ht="15" customHeight="1">
      <c r="A10" s="427"/>
      <c r="B10" s="437" t="str">
        <f>VLOOKUP(641,[2]Sprachindex!$A:$Z,$AL$9,FALSE)</f>
        <v>Ville :</v>
      </c>
      <c r="C10" s="648"/>
      <c r="D10" s="649"/>
      <c r="E10" s="650"/>
      <c r="F10" s="432"/>
      <c r="G10" s="442" t="str">
        <f>VLOOKUP(28,[2]Sprachindex!$A:$Z,$AL$9,FALSE)</f>
        <v>03 P.10 noir</v>
      </c>
      <c r="H10" s="443"/>
      <c r="I10" s="443"/>
      <c r="J10" s="444" t="str">
        <f>VLOOKUP(60,[2]Sprachindex!$A:$Z,$AL$9,FALSE)</f>
        <v>17 blanc pur</v>
      </c>
      <c r="K10" s="445"/>
      <c r="L10" s="445" t="str">
        <f>VLOOKUP(1449,[2]Sprachindex!$A:$Z,$AL$9,FALSE)</f>
        <v>44 anthracite noir</v>
      </c>
      <c r="M10" s="432"/>
      <c r="N10" s="450"/>
      <c r="AI10" s="446"/>
      <c r="AJ10" s="447" t="s">
        <v>234</v>
      </c>
      <c r="AK10" s="451"/>
      <c r="AL10" s="452"/>
      <c r="AM10" s="452"/>
      <c r="AN10" s="452"/>
      <c r="AO10" s="452"/>
      <c r="AP10" s="436"/>
      <c r="AQ10" s="436"/>
      <c r="AR10" s="436"/>
      <c r="AS10" s="436"/>
      <c r="AT10" s="436"/>
      <c r="AU10" s="436"/>
      <c r="AV10" s="436"/>
      <c r="AW10" s="436"/>
      <c r="AX10" s="436"/>
    </row>
    <row r="11" spans="1:50" s="429" customFormat="1" ht="15" customHeight="1">
      <c r="A11" s="427"/>
      <c r="B11" s="432"/>
      <c r="C11" s="432"/>
      <c r="D11" s="432"/>
      <c r="E11" s="432"/>
      <c r="G11" s="442" t="str">
        <f>VLOOKUP(42,[2]Sprachindex!$A:$Z,$AL$9,FALSE)</f>
        <v>10 P.10 blanc PREFA</v>
      </c>
      <c r="H11" s="443"/>
      <c r="I11" s="443"/>
      <c r="J11" s="444" t="str">
        <f>VLOOKUP(63,[2]Sprachindex!$A:$Z,$AL$9,FALSE)</f>
        <v>19 P.10 gris sombre</v>
      </c>
      <c r="K11" s="445"/>
      <c r="L11" s="445" t="str">
        <f>VLOOKUP(111,[2]Sprachindex!$A:$Z,$AL$9,FALSE)</f>
        <v>45 bronze</v>
      </c>
      <c r="M11" s="432"/>
      <c r="AI11" s="453"/>
      <c r="AJ11" s="454" t="s">
        <v>235</v>
      </c>
      <c r="AK11" s="455"/>
      <c r="AL11" s="456"/>
      <c r="AM11" s="457"/>
      <c r="AN11" s="452"/>
      <c r="AO11" s="452"/>
      <c r="AP11" s="436"/>
      <c r="AQ11" s="436"/>
      <c r="AR11" s="436"/>
      <c r="AS11" s="436"/>
      <c r="AT11" s="436"/>
      <c r="AU11" s="436"/>
      <c r="AV11" s="436"/>
      <c r="AW11" s="436"/>
      <c r="AX11" s="436"/>
    </row>
    <row r="12" spans="1:50" s="429" customFormat="1" ht="15" customHeight="1">
      <c r="A12" s="427"/>
      <c r="B12" s="437" t="str">
        <f>VLOOKUP(173,[2]Sprachindex!$A:$Z,$AL$9,FALSE)</f>
        <v>Interlocuteur :</v>
      </c>
      <c r="C12" s="648"/>
      <c r="D12" s="649"/>
      <c r="E12" s="650"/>
      <c r="F12" s="432"/>
      <c r="G12" s="442" t="str">
        <f>VLOOKUP(51,[2]Sprachindex!$A:$Z,$AL$9,FALSE)</f>
        <v>11 P.10 brun noisette</v>
      </c>
      <c r="H12" s="443"/>
      <c r="I12" s="443"/>
      <c r="J12" s="444" t="str">
        <f>VLOOKUP(68,[2]Sprachindex!$A:$Z,$AL$9,FALSE)</f>
        <v>20 argent fumé</v>
      </c>
      <c r="K12" s="445"/>
      <c r="L12" s="445"/>
      <c r="M12" s="432"/>
      <c r="N12" s="450"/>
      <c r="AI12" s="458"/>
      <c r="AJ12" s="459"/>
      <c r="AK12" s="455"/>
      <c r="AL12" s="456"/>
      <c r="AM12" s="460"/>
      <c r="AN12" s="452"/>
      <c r="AO12" s="452"/>
      <c r="AP12" s="436"/>
      <c r="AQ12" s="436"/>
      <c r="AR12" s="436"/>
      <c r="AS12" s="436"/>
      <c r="AT12" s="436"/>
      <c r="AU12" s="436"/>
      <c r="AV12" s="436"/>
      <c r="AW12" s="436"/>
      <c r="AX12" s="436"/>
    </row>
    <row r="13" spans="1:50" s="429" customFormat="1" ht="15" customHeight="1">
      <c r="A13" s="427"/>
      <c r="B13" s="437" t="str">
        <f>VLOOKUP(901,[2]Sprachindex!$A:$Z,$AL$9,FALSE)</f>
        <v>Téléphone :</v>
      </c>
      <c r="C13" s="648"/>
      <c r="D13" s="649"/>
      <c r="E13" s="650"/>
      <c r="F13" s="432"/>
      <c r="H13" s="443"/>
      <c r="I13" s="443"/>
      <c r="K13" s="461" t="str">
        <f>VLOOKUP(845,[2]Sprachindex!$A:$Z,$AL$9,FALSE)</f>
        <v>couleur spéciale</v>
      </c>
      <c r="L13" s="656"/>
      <c r="M13" s="657"/>
      <c r="N13" s="433"/>
      <c r="AI13" s="462"/>
      <c r="AJ13" s="459"/>
      <c r="AK13" s="455"/>
      <c r="AL13" s="456"/>
      <c r="AM13" s="460"/>
      <c r="AN13" s="452"/>
      <c r="AO13" s="452"/>
      <c r="AP13" s="436"/>
      <c r="AQ13" s="436"/>
      <c r="AR13" s="436"/>
      <c r="AS13" s="436"/>
      <c r="AT13" s="436"/>
      <c r="AU13" s="436"/>
      <c r="AV13" s="436"/>
      <c r="AW13" s="436"/>
      <c r="AX13" s="436"/>
    </row>
    <row r="14" spans="1:50" s="429" customFormat="1" ht="15" customHeight="1">
      <c r="A14" s="427"/>
      <c r="B14" s="437" t="str">
        <f>VLOOKUP(349,[2]Sprachindex!$A:$Z,$AL$9,FALSE)</f>
        <v>Courriel :</v>
      </c>
      <c r="C14" s="648"/>
      <c r="D14" s="649"/>
      <c r="E14" s="650"/>
      <c r="F14" s="432"/>
      <c r="G14" s="463"/>
      <c r="H14" s="443"/>
      <c r="I14" s="464"/>
      <c r="J14" s="445"/>
      <c r="K14" s="465"/>
      <c r="L14" s="654"/>
      <c r="M14" s="654"/>
      <c r="N14" s="466"/>
      <c r="AI14" s="462"/>
      <c r="AJ14" s="459"/>
      <c r="AK14" s="455"/>
      <c r="AL14" s="456"/>
      <c r="AM14" s="460"/>
      <c r="AN14" s="452"/>
      <c r="AO14" s="452"/>
      <c r="AP14" s="436"/>
      <c r="AQ14" s="436"/>
      <c r="AR14" s="436"/>
      <c r="AS14" s="436"/>
      <c r="AT14" s="436"/>
      <c r="AU14" s="436"/>
      <c r="AV14" s="436"/>
      <c r="AW14" s="436"/>
      <c r="AX14" s="436"/>
    </row>
    <row r="15" spans="1:50" s="429" customFormat="1" ht="15" customHeight="1">
      <c r="A15" s="427"/>
      <c r="B15" s="432"/>
      <c r="C15" s="432"/>
      <c r="D15" s="432"/>
      <c r="E15" s="432"/>
      <c r="F15" s="432"/>
      <c r="G15" s="463"/>
      <c r="H15" s="467"/>
      <c r="I15" s="467"/>
      <c r="J15" s="445"/>
      <c r="K15" s="468"/>
      <c r="L15" s="445"/>
      <c r="N15" s="433"/>
      <c r="AI15" s="462"/>
      <c r="AJ15" s="459"/>
      <c r="AK15" s="455"/>
      <c r="AL15" s="456"/>
      <c r="AM15" s="460"/>
      <c r="AN15" s="452"/>
      <c r="AO15" s="452"/>
      <c r="AP15" s="436"/>
      <c r="AQ15" s="436"/>
      <c r="AR15" s="436"/>
      <c r="AS15" s="436"/>
      <c r="AT15" s="436"/>
      <c r="AU15" s="436"/>
      <c r="AV15" s="436"/>
      <c r="AW15" s="436"/>
      <c r="AX15" s="436"/>
    </row>
    <row r="16" spans="1:50" s="429" customFormat="1" ht="15" customHeight="1">
      <c r="A16" s="435" t="str">
        <f>VLOOKUP(580,[2]Sprachindex!$A:$Z,$AL$9,FALSE)</f>
        <v>Adresse de livraison :</v>
      </c>
      <c r="B16" s="432"/>
      <c r="C16" s="432"/>
      <c r="D16" s="432"/>
      <c r="E16" s="432"/>
      <c r="F16" s="432"/>
      <c r="G16" s="463"/>
      <c r="H16" s="435" t="str">
        <f>VLOOKUP(1427,[2]Sprachindex!$A:$Z,$AL$9,FALSE)</f>
        <v>Données relatives au projet :</v>
      </c>
      <c r="I16" s="467"/>
      <c r="J16" s="445"/>
      <c r="L16" s="432"/>
      <c r="M16" s="469" t="str">
        <f>VLOOKUP(1428,[2]Sprachindex!$A:$Z,$AL$9,FALSE)</f>
        <v>Élaboration technique (PREFA) :</v>
      </c>
      <c r="N16" s="433"/>
      <c r="AI16" s="462"/>
      <c r="AJ16" s="459"/>
      <c r="AK16" s="455"/>
      <c r="AL16" s="456"/>
      <c r="AM16" s="460"/>
      <c r="AN16" s="452"/>
      <c r="AO16" s="452"/>
      <c r="AP16" s="436"/>
      <c r="AQ16" s="436"/>
      <c r="AR16" s="436"/>
      <c r="AS16" s="436"/>
      <c r="AT16" s="436"/>
      <c r="AU16" s="436"/>
      <c r="AV16" s="436"/>
      <c r="AW16" s="436"/>
      <c r="AX16" s="436"/>
    </row>
    <row r="17" spans="1:16382" s="429" customFormat="1" ht="15" customHeight="1">
      <c r="A17" s="427"/>
      <c r="B17" s="437" t="str">
        <f>VLOOKUP(622,[2]Sprachindex!$A:$Z,$AL$9,FALSE)</f>
        <v>Nom :</v>
      </c>
      <c r="C17" s="648"/>
      <c r="D17" s="649"/>
      <c r="E17" s="650"/>
      <c r="F17" s="432"/>
      <c r="G17" s="655" t="str">
        <f>VLOOKUP(1430,[2]Sprachindex!$A:$Z,$AL$9,FALSE)</f>
        <v>Description</v>
      </c>
      <c r="H17" s="648"/>
      <c r="I17" s="649"/>
      <c r="J17" s="650"/>
      <c r="K17" s="437" t="str">
        <f>VLOOKUP(1429,[2]Sprachindex!$A:$Z,$AL$9,FALSE)</f>
        <v>Responsable :</v>
      </c>
      <c r="L17" s="656"/>
      <c r="M17" s="657"/>
      <c r="N17" s="433"/>
      <c r="AI17" s="462"/>
      <c r="AJ17" s="459"/>
      <c r="AK17" s="455"/>
      <c r="AL17" s="456"/>
      <c r="AM17" s="460"/>
      <c r="AN17" s="452"/>
      <c r="AO17" s="452"/>
      <c r="AP17" s="436"/>
      <c r="AQ17" s="436"/>
      <c r="AR17" s="436"/>
      <c r="AS17" s="436"/>
      <c r="AT17" s="436"/>
      <c r="AU17" s="436"/>
      <c r="AV17" s="436"/>
      <c r="AW17" s="436"/>
      <c r="AX17" s="436"/>
    </row>
    <row r="18" spans="1:16382" s="429" customFormat="1" ht="15" customHeight="1">
      <c r="A18" s="427"/>
      <c r="B18" s="437" t="str">
        <f>VLOOKUP(540,[2]Sprachindex!$A:$Z,$AL$9,FALSE)</f>
        <v>Référence commande :</v>
      </c>
      <c r="C18" s="648"/>
      <c r="D18" s="649"/>
      <c r="E18" s="650"/>
      <c r="F18" s="432"/>
      <c r="G18" s="655"/>
      <c r="H18" s="648"/>
      <c r="I18" s="649"/>
      <c r="J18" s="650"/>
      <c r="K18" s="437" t="str">
        <f>VLOOKUP(901,[2]Sprachindex!$A:$Z,$AL$9,FALSE)</f>
        <v>Téléphone :</v>
      </c>
      <c r="L18" s="656"/>
      <c r="M18" s="657"/>
      <c r="N18" s="433"/>
      <c r="AI18" s="462"/>
      <c r="AJ18" s="459"/>
      <c r="AK18" s="455"/>
      <c r="AL18" s="456"/>
      <c r="AM18" s="460"/>
      <c r="AN18" s="452"/>
      <c r="AO18" s="452"/>
      <c r="AP18" s="436"/>
      <c r="AQ18" s="436"/>
      <c r="AR18" s="436"/>
      <c r="AS18" s="436"/>
      <c r="AT18" s="436"/>
      <c r="AU18" s="436"/>
      <c r="AV18" s="436"/>
      <c r="AW18" s="436"/>
      <c r="AX18" s="436"/>
    </row>
    <row r="19" spans="1:16382" s="429" customFormat="1" ht="15" customHeight="1">
      <c r="A19" s="427"/>
      <c r="B19" s="437" t="str">
        <f>VLOOKUP(884,[2]Sprachindex!$A:$Z,$AL$9,FALSE)</f>
        <v>Adresse :</v>
      </c>
      <c r="C19" s="648"/>
      <c r="D19" s="649"/>
      <c r="E19" s="650"/>
      <c r="G19" s="655"/>
      <c r="H19" s="648"/>
      <c r="I19" s="649"/>
      <c r="J19" s="650"/>
      <c r="K19" s="437" t="str">
        <f>VLOOKUP(349,[2]Sprachindex!$A:$Z,$AL$9,FALSE)</f>
        <v>Courriel :</v>
      </c>
      <c r="L19" s="656"/>
      <c r="M19" s="657"/>
      <c r="N19" s="433"/>
      <c r="AI19" s="462"/>
      <c r="AJ19" s="459"/>
      <c r="AK19" s="455"/>
      <c r="AL19" s="456"/>
      <c r="AM19" s="460"/>
      <c r="AN19" s="452"/>
      <c r="AO19" s="452"/>
      <c r="AP19" s="436"/>
      <c r="AQ19" s="436"/>
      <c r="AR19" s="436"/>
      <c r="AS19" s="436"/>
      <c r="AT19" s="436"/>
      <c r="AU19" s="436"/>
      <c r="AV19" s="436"/>
      <c r="AW19" s="436"/>
      <c r="AX19" s="436"/>
    </row>
    <row r="20" spans="1:16382" s="429" customFormat="1" ht="15" customHeight="1">
      <c r="A20" s="427"/>
      <c r="B20" s="437" t="str">
        <f>VLOOKUP(641,[2]Sprachindex!$A:$Z,$AL$9,FALSE)</f>
        <v>Ville :</v>
      </c>
      <c r="C20" s="648"/>
      <c r="D20" s="649"/>
      <c r="E20" s="650"/>
      <c r="G20" s="655"/>
      <c r="H20" s="648"/>
      <c r="I20" s="649"/>
      <c r="J20" s="650"/>
      <c r="AI20" s="462"/>
      <c r="AJ20" s="459"/>
      <c r="AK20" s="455"/>
      <c r="AL20" s="456"/>
      <c r="AM20" s="460"/>
      <c r="AN20" s="452"/>
      <c r="AO20" s="452"/>
      <c r="AP20" s="436"/>
      <c r="AQ20" s="436"/>
      <c r="AR20" s="436"/>
      <c r="AS20" s="436"/>
      <c r="AT20" s="436"/>
      <c r="AU20" s="436"/>
      <c r="AV20" s="436"/>
      <c r="AW20" s="436"/>
      <c r="AX20" s="436"/>
    </row>
    <row r="21" spans="1:16382" s="429" customFormat="1" ht="15" customHeight="1">
      <c r="A21" s="427"/>
      <c r="B21" s="437"/>
      <c r="C21" s="432"/>
      <c r="D21" s="432"/>
      <c r="E21" s="432"/>
      <c r="AI21" s="462"/>
      <c r="AJ21" s="459"/>
      <c r="AK21" s="455"/>
      <c r="AL21" s="456"/>
      <c r="AM21" s="460"/>
      <c r="AN21" s="470"/>
      <c r="AO21" s="457"/>
      <c r="AP21" s="436"/>
      <c r="AQ21" s="436"/>
      <c r="AR21" s="436"/>
      <c r="AS21" s="436"/>
      <c r="AT21" s="436"/>
      <c r="AU21" s="436"/>
      <c r="AV21" s="436"/>
      <c r="AW21" s="436"/>
      <c r="AX21" s="436"/>
    </row>
    <row r="22" spans="1:16382" s="429" customFormat="1" ht="15" customHeight="1">
      <c r="A22" s="471" t="str">
        <f>VLOOKUP(392,[2]Sprachindex!$A:$Z,$AL$9,FALSE)</f>
        <v>Filtre :</v>
      </c>
      <c r="B22" s="472"/>
      <c r="C22" s="472"/>
      <c r="D22" s="472"/>
      <c r="E22" s="472" t="str">
        <f>VLOOKUP(1479,[2]Sprachindex!$A:$Z,$AL$9,FALSE)</f>
        <v>fixation pour habillages de balcon</v>
      </c>
      <c r="F22" s="472"/>
      <c r="G22" s="472"/>
      <c r="H22" s="472"/>
      <c r="I22" s="472"/>
      <c r="J22" s="472"/>
      <c r="K22" s="472"/>
      <c r="L22" s="472"/>
      <c r="M22" s="472"/>
      <c r="AK22" s="455"/>
      <c r="AL22" s="456"/>
      <c r="AM22" s="460"/>
      <c r="AN22" s="470"/>
      <c r="AO22" s="457"/>
      <c r="AP22" s="436"/>
      <c r="AQ22" s="436"/>
      <c r="AR22" s="436"/>
      <c r="AS22" s="436"/>
      <c r="AT22" s="436"/>
      <c r="AU22" s="436"/>
      <c r="AV22" s="436"/>
      <c r="AW22" s="436"/>
      <c r="AX22" s="436"/>
    </row>
    <row r="23" spans="1:16382" s="429" customFormat="1" ht="5.0999999999999996" customHeight="1" thickBot="1">
      <c r="A23" s="473"/>
      <c r="B23" s="473"/>
      <c r="C23" s="473"/>
      <c r="D23" s="473"/>
      <c r="E23" s="473"/>
      <c r="F23" s="473"/>
      <c r="G23" s="473"/>
      <c r="H23" s="473"/>
      <c r="I23" s="473"/>
      <c r="J23" s="473"/>
      <c r="K23" s="473"/>
      <c r="L23" s="473"/>
      <c r="M23" s="473"/>
      <c r="N23" s="433"/>
      <c r="AK23" s="459"/>
      <c r="AL23" s="456"/>
      <c r="AM23" s="460">
        <f>IF($K$18="138 mm",#REF!,IF($K$18="200 mm",#REF!,0))</f>
        <v>0</v>
      </c>
      <c r="AN23" s="470"/>
      <c r="AO23" s="436"/>
      <c r="AP23" s="436"/>
      <c r="AQ23" s="436"/>
      <c r="AR23" s="436"/>
      <c r="AS23" s="436"/>
      <c r="AT23" s="436"/>
      <c r="AU23" s="436"/>
      <c r="AV23" s="436"/>
      <c r="AW23" s="436"/>
      <c r="AX23" s="436"/>
    </row>
    <row r="24" spans="1:16382" s="429" customFormat="1" ht="34.35" customHeight="1" thickBot="1">
      <c r="A24" s="474" t="str">
        <f>VLOOKUP(598,[2]Sprachindex!$A:$Z,$AL$9,FALSE)</f>
        <v>quantité</v>
      </c>
      <c r="B24" s="475" t="str">
        <f>VLOOKUP(332,[2]Sprachindex!$A:$Z,$AL$9,FALSE)</f>
        <v>unité</v>
      </c>
      <c r="C24" s="475" t="str">
        <f>VLOOKUP(136,[2]Sprachindex!$A:$Z,$AL$9,FALSE)</f>
        <v>Illustration</v>
      </c>
      <c r="D24" s="475" t="str">
        <f>VLOOKUP(177,[2]Sprachindex!$A:$Z,$AL$9,FALSE)</f>
        <v>Référence</v>
      </c>
      <c r="E24" s="639" t="str">
        <f>VLOOKUP(234,[2]Sprachindex!$A:$Z,$AL$9,FALSE)</f>
        <v>Désignation</v>
      </c>
      <c r="F24" s="640"/>
      <c r="G24" s="640"/>
      <c r="H24" s="640"/>
      <c r="I24" s="640"/>
      <c r="J24" s="640"/>
      <c r="K24" s="641"/>
      <c r="L24" s="475" t="str">
        <f>VLOOKUP(903,[2]Sprachindex!$A:$Z,$AL$9,FALSE)</f>
        <v>Total</v>
      </c>
      <c r="M24" s="476" t="str">
        <f>VLOOKUP(377,[2]Sprachindex!$A:$Z,$AL$9,FALSE)</f>
        <v>Éventuellement</v>
      </c>
      <c r="N24" s="433"/>
      <c r="AI24" s="462"/>
      <c r="AJ24" s="459"/>
      <c r="AK24" s="459"/>
      <c r="AL24" s="456"/>
      <c r="AM24" s="477" t="str">
        <f>VLOOKUP(27,[2]Sprachindex!$A:$Z,$AL$9,FALSE)</f>
        <v>02 P.10 anthracite</v>
      </c>
      <c r="AN24" s="477" t="str">
        <f>VLOOKUP(28,[2]Sprachindex!$A:$Z,$AL$9,FALSE)</f>
        <v>03 P.10 noir</v>
      </c>
      <c r="AO24" s="477" t="str">
        <f>VLOOKUP(42,[2]Sprachindex!$A:$Z,$AL$9,FALSE)</f>
        <v>10 P.10 blanc PREFA</v>
      </c>
      <c r="AP24" s="477" t="str">
        <f>VLOOKUP(51,[2]Sprachindex!$A:$Z,$AL$9,FALSE)</f>
        <v>11 P.10 brun noisette</v>
      </c>
      <c r="AQ24" s="477" t="str">
        <f>VLOOKUP(52,[2]Sprachindex!$A:$Z,$AL$9,FALSE)</f>
        <v>12 argent métallisé</v>
      </c>
      <c r="AR24" s="477" t="str">
        <f>VLOOKUP(60,[2]Sprachindex!$A:$Z,$AL$9,FALSE)</f>
        <v>17 blanc pur</v>
      </c>
      <c r="AS24" s="477" t="str">
        <f>VLOOKUP(63,[2]Sprachindex!$A:$Z,$AL$9,FALSE)</f>
        <v>19 P.10 gris sombre</v>
      </c>
      <c r="AT24" s="477" t="str">
        <f>VLOOKUP(68,[2]Sprachindex!$A:$Z,$AL$9,FALSE)</f>
        <v>20 argent fumé</v>
      </c>
      <c r="AU24" s="477" t="str">
        <f>VLOOKUP(72,[2]Sprachindex!$A:$Z,$AL$9,FALSE)</f>
        <v>23 gris noir</v>
      </c>
      <c r="AV24" s="477" t="str">
        <f>VLOOKUP(1449,[2]Sprachindex!$A:$Z,$AL$9,FALSE)</f>
        <v>44 anthracite noir</v>
      </c>
      <c r="AW24" s="477" t="str">
        <f>VLOOKUP(111,[2]Sprachindex!$A:$Z,$AL$9,FALSE)</f>
        <v>45 bronze</v>
      </c>
      <c r="AX24" s="477" t="s">
        <v>16</v>
      </c>
      <c r="AY24" s="478" t="s">
        <v>236</v>
      </c>
    </row>
    <row r="25" spans="1:16382" s="429" customFormat="1" ht="34.35" customHeight="1">
      <c r="A25" s="479"/>
      <c r="B25" s="480" t="str">
        <f>VLOOKUP(878,[2]Sprachindex!$A:$Z,$AL$9,FALSE)</f>
        <v>pc.</v>
      </c>
      <c r="C25" s="481"/>
      <c r="D25" s="482" t="str">
        <f>AY25</f>
        <v/>
      </c>
      <c r="E25" s="651">
        <f>VLOOKUP(1905,[2]Sprachindex!$A:$Z,$AL$9,FALSE)</f>
        <v>0</v>
      </c>
      <c r="F25" s="652"/>
      <c r="G25" s="652"/>
      <c r="H25" s="652"/>
      <c r="I25" s="652"/>
      <c r="J25" s="652"/>
      <c r="K25" s="653"/>
      <c r="L25" s="482">
        <f>ROUNDUP($A25/250,0)*250</f>
        <v>0</v>
      </c>
      <c r="M25" s="483"/>
      <c r="N25" s="433"/>
      <c r="AI25" s="462"/>
      <c r="AJ25" s="459"/>
      <c r="AK25" s="459"/>
      <c r="AL25" s="456"/>
      <c r="AM25" s="478" t="s">
        <v>237</v>
      </c>
      <c r="AN25" s="478" t="s">
        <v>238</v>
      </c>
      <c r="AO25" s="478" t="s">
        <v>239</v>
      </c>
      <c r="AP25" s="478" t="s">
        <v>239</v>
      </c>
      <c r="AQ25" s="478" t="s">
        <v>240</v>
      </c>
      <c r="AR25" s="478" t="s">
        <v>241</v>
      </c>
      <c r="AS25" s="478" t="s">
        <v>242</v>
      </c>
      <c r="AT25" s="478" t="s">
        <v>243</v>
      </c>
      <c r="AU25" s="478" t="s">
        <v>244</v>
      </c>
      <c r="AV25" s="478" t="s">
        <v>245</v>
      </c>
      <c r="AW25" s="478" t="s">
        <v>246</v>
      </c>
      <c r="AX25" s="478" t="s">
        <v>247</v>
      </c>
      <c r="AY25" s="484" t="str">
        <f>IF($AL$8,VLOOKUP(AM25,AM25:AX25,$AL$8),"")</f>
        <v/>
      </c>
    </row>
    <row r="26" spans="1:16382" s="429" customFormat="1" ht="34.35" customHeight="1" thickBot="1">
      <c r="A26" s="485"/>
      <c r="B26" s="486" t="str">
        <f>VLOOKUP(878,[2]Sprachindex!$A:$Z,$AL$9,FALSE)</f>
        <v>pc.</v>
      </c>
      <c r="C26" s="487"/>
      <c r="D26" s="488">
        <v>340459</v>
      </c>
      <c r="E26" s="642" t="str">
        <f>VLOOKUP(1458,[2]Sprachindex!$A:$Z,$AL$9,FALSE) &amp; " " &amp; VLOOKUP(1457,[2]Sprachindex!$A:$Z,$AL$9,FALSE) &amp; " 30 mm"</f>
        <v>embout de riveteuse pour rivet de balcon diamètre extérieur : 30 mm</v>
      </c>
      <c r="F26" s="643"/>
      <c r="G26" s="643"/>
      <c r="H26" s="643"/>
      <c r="I26" s="643"/>
      <c r="J26" s="643"/>
      <c r="K26" s="644"/>
      <c r="L26" s="488">
        <f>A26</f>
        <v>0</v>
      </c>
      <c r="M26" s="489"/>
      <c r="N26" s="433"/>
      <c r="AI26" s="462"/>
      <c r="AJ26" s="459"/>
      <c r="AK26" s="459"/>
      <c r="AL26" s="456"/>
      <c r="AM26" s="477"/>
      <c r="AN26" s="477"/>
      <c r="AO26" s="477"/>
      <c r="AP26" s="477"/>
      <c r="AQ26" s="477"/>
      <c r="AR26" s="477"/>
      <c r="AS26" s="477"/>
      <c r="AT26" s="477"/>
      <c r="AU26" s="477"/>
      <c r="AV26" s="477"/>
      <c r="AW26" s="477"/>
      <c r="AX26" s="477"/>
      <c r="AY26" s="484"/>
    </row>
    <row r="27" spans="1:16382" s="495" customFormat="1" ht="15" customHeight="1">
      <c r="A27" s="429">
        <v>1</v>
      </c>
      <c r="B27" s="437"/>
      <c r="C27" s="432"/>
      <c r="D27" s="432"/>
      <c r="E27" s="432"/>
      <c r="F27" s="429"/>
      <c r="G27" s="429"/>
      <c r="H27" s="429"/>
      <c r="I27" s="429"/>
      <c r="J27" s="429"/>
      <c r="K27" s="429"/>
      <c r="L27" s="429"/>
      <c r="M27" s="429"/>
      <c r="N27" s="490"/>
      <c r="O27" s="491"/>
      <c r="P27" s="492" t="e">
        <f>ROUNDUP(#REF!/10,0)*10&amp;" " &amp; [3]Formeln!$A$110 &amp; "                     "  &amp; "(="&amp;ROUNDUP(#REF!/10,0)*40&amp; " " &amp; [3]Formeln!$A$111 &amp; ")"</f>
        <v>#REF!</v>
      </c>
      <c r="Q27" s="493" t="e">
        <f>ROUNDUP(#REF!/1,0)*1 &amp;" " &amp; [3]Formeln!$A$110 &amp; "                                    (="&amp;ROUNDUP(#REF!/1,0)*4 &amp;" " &amp; [3]Formeln!$A$111 &amp; ")"</f>
        <v>#REF!</v>
      </c>
      <c r="R27" s="494"/>
      <c r="T27" s="496">
        <v>110700</v>
      </c>
      <c r="U27" s="496">
        <v>110701</v>
      </c>
      <c r="V27" s="496">
        <v>110702</v>
      </c>
      <c r="W27" s="496">
        <v>110703</v>
      </c>
      <c r="X27" s="496">
        <v>110704</v>
      </c>
      <c r="Y27" s="496">
        <v>110705</v>
      </c>
      <c r="Z27" s="496">
        <v>110706</v>
      </c>
      <c r="AA27" s="496">
        <v>110707</v>
      </c>
      <c r="AB27" s="496">
        <v>110708</v>
      </c>
      <c r="AC27" s="496"/>
      <c r="AD27" s="496">
        <v>110710</v>
      </c>
      <c r="AE27" s="496">
        <v>110711</v>
      </c>
      <c r="AF27" s="496">
        <v>110712</v>
      </c>
      <c r="AG27" s="496">
        <v>110713</v>
      </c>
      <c r="AH27" s="496">
        <v>110714</v>
      </c>
      <c r="AI27" s="462"/>
      <c r="AJ27" s="459"/>
      <c r="AK27" s="459"/>
      <c r="AL27" s="456"/>
      <c r="AM27" s="497"/>
      <c r="AN27" s="497"/>
      <c r="AO27" s="497"/>
      <c r="AP27" s="497"/>
      <c r="AQ27" s="497"/>
      <c r="AR27" s="497"/>
      <c r="AS27" s="497"/>
      <c r="AT27" s="497"/>
      <c r="AU27" s="497"/>
      <c r="AV27" s="497"/>
      <c r="AW27" s="497"/>
      <c r="AX27" s="497"/>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c r="HR27" s="429"/>
      <c r="HS27" s="429"/>
      <c r="HT27" s="429"/>
      <c r="HU27" s="429"/>
      <c r="HV27" s="429"/>
      <c r="HW27" s="429"/>
      <c r="HX27" s="429"/>
      <c r="HY27" s="429"/>
      <c r="HZ27" s="429"/>
      <c r="IA27" s="429"/>
      <c r="IB27" s="429"/>
      <c r="IC27" s="429"/>
      <c r="ID27" s="429"/>
      <c r="IE27" s="429"/>
      <c r="IF27" s="429"/>
      <c r="IG27" s="429"/>
      <c r="IH27" s="429"/>
      <c r="II27" s="429"/>
      <c r="IJ27" s="429"/>
      <c r="IK27" s="429"/>
      <c r="IL27" s="429"/>
      <c r="IM27" s="429"/>
      <c r="IN27" s="429"/>
      <c r="IO27" s="429"/>
      <c r="IP27" s="429"/>
      <c r="IQ27" s="429"/>
      <c r="IR27" s="429"/>
      <c r="IS27" s="429"/>
      <c r="IT27" s="429"/>
      <c r="IU27" s="429"/>
      <c r="IV27" s="429"/>
      <c r="IW27" s="429"/>
      <c r="IX27" s="429"/>
      <c r="IY27" s="429"/>
      <c r="IZ27" s="429"/>
      <c r="JA27" s="429"/>
      <c r="JB27" s="429"/>
      <c r="JC27" s="429"/>
      <c r="JD27" s="429"/>
      <c r="JE27" s="429"/>
      <c r="JF27" s="429"/>
      <c r="JG27" s="429"/>
      <c r="JH27" s="429"/>
      <c r="JI27" s="429"/>
      <c r="JJ27" s="429"/>
      <c r="JK27" s="429"/>
      <c r="JL27" s="429"/>
      <c r="JM27" s="429"/>
      <c r="JN27" s="429"/>
      <c r="JO27" s="429"/>
      <c r="JP27" s="429"/>
      <c r="JQ27" s="429"/>
      <c r="JR27" s="429"/>
      <c r="JS27" s="429"/>
      <c r="JT27" s="429"/>
      <c r="JU27" s="429"/>
      <c r="JV27" s="429"/>
      <c r="JW27" s="429"/>
      <c r="JX27" s="429"/>
      <c r="JY27" s="429"/>
      <c r="JZ27" s="429"/>
      <c r="KA27" s="429"/>
      <c r="KB27" s="429"/>
      <c r="KC27" s="429"/>
      <c r="KD27" s="429"/>
      <c r="KE27" s="429"/>
      <c r="KF27" s="429"/>
      <c r="KG27" s="429"/>
      <c r="KH27" s="429"/>
      <c r="KI27" s="429"/>
      <c r="KJ27" s="429"/>
      <c r="KK27" s="429"/>
      <c r="KL27" s="429"/>
      <c r="KM27" s="429"/>
      <c r="KN27" s="429"/>
      <c r="KO27" s="429"/>
      <c r="KP27" s="429"/>
      <c r="KQ27" s="429"/>
      <c r="KR27" s="429"/>
      <c r="KS27" s="429"/>
      <c r="KT27" s="429"/>
      <c r="KU27" s="429"/>
      <c r="KV27" s="429"/>
      <c r="KW27" s="429"/>
      <c r="KX27" s="429"/>
      <c r="KY27" s="429"/>
      <c r="KZ27" s="429"/>
      <c r="LA27" s="429"/>
      <c r="LB27" s="429"/>
      <c r="LC27" s="429"/>
      <c r="LD27" s="429"/>
      <c r="LE27" s="429"/>
      <c r="LF27" s="429"/>
      <c r="LG27" s="429"/>
      <c r="LH27" s="429"/>
      <c r="LI27" s="429"/>
      <c r="LJ27" s="429"/>
      <c r="LK27" s="429"/>
      <c r="LL27" s="429"/>
      <c r="LM27" s="429"/>
      <c r="LN27" s="429"/>
      <c r="LO27" s="429"/>
      <c r="LP27" s="429"/>
      <c r="LQ27" s="429"/>
      <c r="LR27" s="429"/>
      <c r="LS27" s="429"/>
      <c r="LT27" s="429"/>
      <c r="LU27" s="429"/>
      <c r="LV27" s="429"/>
      <c r="LW27" s="429"/>
      <c r="LX27" s="429"/>
      <c r="LY27" s="429"/>
      <c r="LZ27" s="429"/>
      <c r="MA27" s="429"/>
      <c r="MB27" s="429"/>
      <c r="MC27" s="429"/>
      <c r="MD27" s="429"/>
      <c r="ME27" s="429"/>
      <c r="MF27" s="429"/>
      <c r="MG27" s="429"/>
      <c r="MH27" s="429"/>
      <c r="MI27" s="429"/>
      <c r="MJ27" s="429"/>
      <c r="MK27" s="429"/>
      <c r="ML27" s="429"/>
      <c r="MM27" s="429"/>
      <c r="MN27" s="429"/>
      <c r="MO27" s="429"/>
      <c r="MP27" s="429"/>
      <c r="MQ27" s="429"/>
      <c r="MR27" s="429"/>
      <c r="MS27" s="429"/>
      <c r="MT27" s="429"/>
      <c r="MU27" s="429"/>
      <c r="MV27" s="429"/>
      <c r="MW27" s="429"/>
      <c r="MX27" s="429"/>
      <c r="MY27" s="429"/>
      <c r="MZ27" s="429"/>
      <c r="NA27" s="429"/>
      <c r="NB27" s="429"/>
      <c r="NC27" s="429"/>
      <c r="ND27" s="429"/>
      <c r="NE27" s="429"/>
      <c r="NF27" s="429"/>
      <c r="NG27" s="429"/>
      <c r="NH27" s="429"/>
      <c r="NI27" s="429"/>
      <c r="NJ27" s="429"/>
      <c r="NK27" s="429"/>
      <c r="NL27" s="429"/>
      <c r="NM27" s="429"/>
      <c r="NN27" s="429"/>
      <c r="NO27" s="429"/>
      <c r="NP27" s="429"/>
      <c r="NQ27" s="429"/>
      <c r="NR27" s="429"/>
      <c r="NS27" s="429"/>
      <c r="NT27" s="429"/>
      <c r="NU27" s="429"/>
      <c r="NV27" s="429"/>
      <c r="NW27" s="429"/>
      <c r="NX27" s="429"/>
      <c r="NY27" s="429"/>
      <c r="NZ27" s="429"/>
      <c r="OA27" s="429"/>
      <c r="OB27" s="429"/>
      <c r="OC27" s="429"/>
      <c r="OD27" s="429"/>
      <c r="OE27" s="429"/>
      <c r="OF27" s="429"/>
      <c r="OG27" s="429"/>
      <c r="OH27" s="429"/>
      <c r="OI27" s="429"/>
      <c r="OJ27" s="429"/>
      <c r="OK27" s="429"/>
      <c r="OL27" s="429"/>
      <c r="OM27" s="429"/>
      <c r="ON27" s="429"/>
      <c r="OO27" s="429"/>
      <c r="OP27" s="429"/>
      <c r="OQ27" s="429"/>
      <c r="OR27" s="429"/>
      <c r="OS27" s="429"/>
      <c r="OT27" s="429"/>
      <c r="OU27" s="429"/>
      <c r="OV27" s="429"/>
      <c r="OW27" s="429"/>
      <c r="OX27" s="429"/>
      <c r="OY27" s="429"/>
      <c r="OZ27" s="429"/>
      <c r="PA27" s="429"/>
      <c r="PB27" s="429"/>
      <c r="PC27" s="429"/>
      <c r="PD27" s="429"/>
      <c r="PE27" s="429"/>
      <c r="PF27" s="429"/>
      <c r="PG27" s="429"/>
      <c r="PH27" s="429"/>
      <c r="PI27" s="429"/>
      <c r="PJ27" s="429"/>
      <c r="PK27" s="429"/>
      <c r="PL27" s="429"/>
      <c r="PM27" s="429"/>
      <c r="PN27" s="429"/>
      <c r="PO27" s="429"/>
      <c r="PP27" s="429"/>
      <c r="PQ27" s="429"/>
      <c r="PR27" s="429"/>
      <c r="PS27" s="429"/>
      <c r="PT27" s="429"/>
      <c r="PU27" s="429"/>
      <c r="PV27" s="429"/>
      <c r="PW27" s="429"/>
      <c r="PX27" s="429"/>
      <c r="PY27" s="429"/>
      <c r="PZ27" s="429"/>
      <c r="QA27" s="429"/>
      <c r="QB27" s="429"/>
      <c r="QC27" s="429"/>
      <c r="QD27" s="429"/>
      <c r="QE27" s="429"/>
      <c r="QF27" s="429"/>
      <c r="QG27" s="429"/>
      <c r="QH27" s="429"/>
      <c r="QI27" s="429"/>
      <c r="QJ27" s="429"/>
      <c r="QK27" s="429"/>
      <c r="QL27" s="429"/>
      <c r="QM27" s="429"/>
      <c r="QN27" s="429"/>
      <c r="QO27" s="429"/>
      <c r="QP27" s="429"/>
      <c r="QQ27" s="429"/>
      <c r="QR27" s="429"/>
      <c r="QS27" s="429"/>
      <c r="QT27" s="429"/>
      <c r="QU27" s="429"/>
      <c r="QV27" s="429"/>
      <c r="QW27" s="429"/>
      <c r="QX27" s="429"/>
      <c r="QY27" s="429"/>
      <c r="QZ27" s="429"/>
      <c r="RA27" s="429"/>
      <c r="RB27" s="429"/>
      <c r="RC27" s="429"/>
      <c r="RD27" s="429"/>
      <c r="RE27" s="429"/>
      <c r="RF27" s="429"/>
      <c r="RG27" s="429"/>
      <c r="RH27" s="429"/>
      <c r="RI27" s="429"/>
      <c r="RJ27" s="429"/>
      <c r="RK27" s="429"/>
      <c r="RL27" s="429"/>
      <c r="RM27" s="429"/>
      <c r="RN27" s="429"/>
      <c r="RO27" s="429"/>
      <c r="RP27" s="429"/>
      <c r="RQ27" s="429"/>
      <c r="RR27" s="429"/>
      <c r="RS27" s="429"/>
      <c r="RT27" s="429"/>
      <c r="RU27" s="429"/>
      <c r="RV27" s="429"/>
      <c r="RW27" s="429"/>
      <c r="RX27" s="429"/>
      <c r="RY27" s="429"/>
      <c r="RZ27" s="429"/>
      <c r="SA27" s="429"/>
      <c r="SB27" s="429"/>
      <c r="SC27" s="429"/>
      <c r="SD27" s="429"/>
      <c r="SE27" s="429"/>
      <c r="SF27" s="429"/>
      <c r="SG27" s="429"/>
      <c r="SH27" s="429"/>
      <c r="SI27" s="429"/>
      <c r="SJ27" s="429"/>
      <c r="SK27" s="429"/>
      <c r="SL27" s="429"/>
      <c r="SM27" s="429"/>
      <c r="SN27" s="429"/>
      <c r="SO27" s="429"/>
      <c r="SP27" s="429"/>
      <c r="SQ27" s="429"/>
      <c r="SR27" s="429"/>
      <c r="SS27" s="429"/>
      <c r="ST27" s="429"/>
      <c r="SU27" s="429"/>
      <c r="SV27" s="429"/>
      <c r="SW27" s="429"/>
      <c r="SX27" s="429"/>
      <c r="SY27" s="429"/>
      <c r="SZ27" s="429"/>
      <c r="TA27" s="429"/>
      <c r="TB27" s="429"/>
      <c r="TC27" s="429"/>
      <c r="TD27" s="429"/>
      <c r="TE27" s="429"/>
      <c r="TF27" s="429"/>
      <c r="TG27" s="429"/>
      <c r="TH27" s="429"/>
      <c r="TI27" s="429"/>
      <c r="TJ27" s="429"/>
      <c r="TK27" s="429"/>
      <c r="TL27" s="429"/>
      <c r="TM27" s="429"/>
      <c r="TN27" s="429"/>
      <c r="TO27" s="429"/>
      <c r="TP27" s="429"/>
      <c r="TQ27" s="429"/>
      <c r="TR27" s="429"/>
      <c r="TS27" s="429"/>
      <c r="TT27" s="429"/>
      <c r="TU27" s="429"/>
      <c r="TV27" s="429"/>
      <c r="TW27" s="429"/>
      <c r="TX27" s="429"/>
      <c r="TY27" s="429"/>
      <c r="TZ27" s="429"/>
      <c r="UA27" s="429"/>
      <c r="UB27" s="429"/>
      <c r="UC27" s="429"/>
      <c r="UD27" s="429"/>
      <c r="UE27" s="429"/>
      <c r="UF27" s="429"/>
      <c r="UG27" s="429"/>
      <c r="UH27" s="429"/>
      <c r="UI27" s="429"/>
      <c r="UJ27" s="429"/>
      <c r="UK27" s="429"/>
      <c r="UL27" s="429"/>
      <c r="UM27" s="429"/>
      <c r="UN27" s="429"/>
      <c r="UO27" s="429"/>
      <c r="UP27" s="429"/>
      <c r="UQ27" s="429"/>
      <c r="UR27" s="429"/>
      <c r="US27" s="429"/>
      <c r="UT27" s="429"/>
      <c r="UU27" s="429"/>
      <c r="UV27" s="429"/>
      <c r="UW27" s="429"/>
      <c r="UX27" s="429"/>
      <c r="UY27" s="429"/>
      <c r="UZ27" s="429"/>
      <c r="VA27" s="429"/>
      <c r="VB27" s="429"/>
      <c r="VC27" s="429"/>
      <c r="VD27" s="429"/>
      <c r="VE27" s="429"/>
      <c r="VF27" s="429"/>
      <c r="VG27" s="429"/>
      <c r="VH27" s="429"/>
      <c r="VI27" s="429"/>
      <c r="VJ27" s="429"/>
      <c r="VK27" s="429"/>
      <c r="VL27" s="429"/>
      <c r="VM27" s="429"/>
      <c r="VN27" s="429"/>
      <c r="VO27" s="429"/>
      <c r="VP27" s="429"/>
      <c r="VQ27" s="429"/>
      <c r="VR27" s="429"/>
      <c r="VS27" s="429"/>
      <c r="VT27" s="429"/>
      <c r="VU27" s="429"/>
      <c r="VV27" s="429"/>
      <c r="VW27" s="429"/>
      <c r="VX27" s="429"/>
      <c r="VY27" s="429"/>
      <c r="VZ27" s="429"/>
      <c r="WA27" s="429"/>
      <c r="WB27" s="429"/>
      <c r="WC27" s="429"/>
      <c r="WD27" s="429"/>
      <c r="WE27" s="429"/>
      <c r="WF27" s="429"/>
      <c r="WG27" s="429"/>
      <c r="WH27" s="429"/>
      <c r="WI27" s="429"/>
      <c r="WJ27" s="429"/>
      <c r="WK27" s="429"/>
      <c r="WL27" s="429"/>
      <c r="WM27" s="429"/>
      <c r="WN27" s="429"/>
      <c r="WO27" s="429"/>
      <c r="WP27" s="429"/>
      <c r="WQ27" s="429"/>
      <c r="WR27" s="429"/>
      <c r="WS27" s="429"/>
      <c r="WT27" s="429"/>
      <c r="WU27" s="429"/>
      <c r="WV27" s="429"/>
      <c r="WW27" s="429"/>
      <c r="WX27" s="429"/>
      <c r="WY27" s="429"/>
      <c r="WZ27" s="429"/>
      <c r="XA27" s="429"/>
      <c r="XB27" s="429"/>
      <c r="XC27" s="429"/>
      <c r="XD27" s="429"/>
      <c r="XE27" s="429"/>
      <c r="XF27" s="429"/>
      <c r="XG27" s="429"/>
      <c r="XH27" s="429"/>
      <c r="XI27" s="429"/>
      <c r="XJ27" s="429"/>
      <c r="XK27" s="429"/>
      <c r="XL27" s="429"/>
      <c r="XM27" s="429"/>
      <c r="XN27" s="429"/>
      <c r="XO27" s="429"/>
      <c r="XP27" s="429"/>
      <c r="XQ27" s="429"/>
      <c r="XR27" s="429"/>
      <c r="XS27" s="429"/>
      <c r="XT27" s="429"/>
      <c r="XU27" s="429"/>
      <c r="XV27" s="429"/>
      <c r="XW27" s="429"/>
      <c r="XX27" s="429"/>
      <c r="XY27" s="429"/>
      <c r="XZ27" s="429"/>
      <c r="YA27" s="429"/>
      <c r="YB27" s="429"/>
      <c r="YC27" s="429"/>
      <c r="YD27" s="429"/>
      <c r="YE27" s="429"/>
      <c r="YF27" s="429"/>
      <c r="YG27" s="429"/>
      <c r="YH27" s="429"/>
      <c r="YI27" s="429"/>
      <c r="YJ27" s="429"/>
      <c r="YK27" s="429"/>
      <c r="YL27" s="429"/>
      <c r="YM27" s="429"/>
      <c r="YN27" s="429"/>
      <c r="YO27" s="429"/>
      <c r="YP27" s="429"/>
      <c r="YQ27" s="429"/>
      <c r="YR27" s="429"/>
      <c r="YS27" s="429"/>
      <c r="YT27" s="429"/>
      <c r="YU27" s="429"/>
      <c r="YV27" s="429"/>
      <c r="YW27" s="429"/>
      <c r="YX27" s="429"/>
      <c r="YY27" s="429"/>
      <c r="YZ27" s="429"/>
      <c r="ZA27" s="429"/>
      <c r="ZB27" s="429"/>
      <c r="ZC27" s="429"/>
      <c r="ZD27" s="429"/>
      <c r="ZE27" s="429"/>
      <c r="ZF27" s="429"/>
      <c r="ZG27" s="429"/>
      <c r="ZH27" s="429"/>
      <c r="ZI27" s="429"/>
      <c r="ZJ27" s="429"/>
      <c r="ZK27" s="429"/>
      <c r="ZL27" s="429"/>
      <c r="ZM27" s="429"/>
      <c r="ZN27" s="429"/>
      <c r="ZO27" s="429"/>
      <c r="ZP27" s="429"/>
      <c r="ZQ27" s="429"/>
      <c r="ZR27" s="429"/>
      <c r="ZS27" s="429"/>
      <c r="ZT27" s="429"/>
      <c r="ZU27" s="429"/>
      <c r="ZV27" s="429"/>
      <c r="ZW27" s="429"/>
      <c r="ZX27" s="429"/>
      <c r="ZY27" s="429"/>
      <c r="ZZ27" s="429"/>
      <c r="AAA27" s="429"/>
      <c r="AAB27" s="429"/>
      <c r="AAC27" s="429"/>
      <c r="AAD27" s="429"/>
      <c r="AAE27" s="429"/>
      <c r="AAF27" s="429"/>
      <c r="AAG27" s="429"/>
      <c r="AAH27" s="429"/>
      <c r="AAI27" s="429"/>
      <c r="AAJ27" s="429"/>
      <c r="AAK27" s="429"/>
      <c r="AAL27" s="429"/>
      <c r="AAM27" s="429"/>
      <c r="AAN27" s="429"/>
      <c r="AAO27" s="429"/>
      <c r="AAP27" s="429"/>
      <c r="AAQ27" s="429"/>
      <c r="AAR27" s="429"/>
      <c r="AAS27" s="429"/>
      <c r="AAT27" s="429"/>
      <c r="AAU27" s="429"/>
      <c r="AAV27" s="429"/>
      <c r="AAW27" s="429"/>
      <c r="AAX27" s="429"/>
      <c r="AAY27" s="429"/>
      <c r="AAZ27" s="429"/>
      <c r="ABA27" s="429"/>
      <c r="ABB27" s="429"/>
      <c r="ABC27" s="429"/>
      <c r="ABD27" s="429"/>
      <c r="ABE27" s="429"/>
      <c r="ABF27" s="429"/>
      <c r="ABG27" s="429"/>
      <c r="ABH27" s="429"/>
      <c r="ABI27" s="429"/>
      <c r="ABJ27" s="429"/>
      <c r="ABK27" s="429"/>
      <c r="ABL27" s="429"/>
      <c r="ABM27" s="429"/>
      <c r="ABN27" s="429"/>
      <c r="ABO27" s="429"/>
      <c r="ABP27" s="429"/>
      <c r="ABQ27" s="429"/>
      <c r="ABR27" s="429"/>
      <c r="ABS27" s="429"/>
      <c r="ABT27" s="429"/>
      <c r="ABU27" s="429"/>
      <c r="ABV27" s="429"/>
      <c r="ABW27" s="429"/>
      <c r="ABX27" s="429"/>
      <c r="ABY27" s="429"/>
      <c r="ABZ27" s="429"/>
      <c r="ACA27" s="429"/>
      <c r="ACB27" s="429"/>
      <c r="ACC27" s="429"/>
      <c r="ACD27" s="429"/>
      <c r="ACE27" s="429"/>
      <c r="ACF27" s="429"/>
      <c r="ACG27" s="429"/>
      <c r="ACH27" s="429"/>
      <c r="ACI27" s="429"/>
      <c r="ACJ27" s="429"/>
      <c r="ACK27" s="429"/>
      <c r="ACL27" s="429"/>
      <c r="ACM27" s="429"/>
      <c r="ACN27" s="429"/>
      <c r="ACO27" s="429"/>
      <c r="ACP27" s="429"/>
      <c r="ACQ27" s="429"/>
      <c r="ACR27" s="429"/>
      <c r="ACS27" s="429"/>
      <c r="ACT27" s="429"/>
      <c r="ACU27" s="429"/>
      <c r="ACV27" s="429"/>
      <c r="ACW27" s="429"/>
      <c r="ACX27" s="429"/>
      <c r="ACY27" s="429"/>
      <c r="ACZ27" s="429"/>
      <c r="ADA27" s="429"/>
      <c r="ADB27" s="429"/>
      <c r="ADC27" s="429"/>
      <c r="ADD27" s="429"/>
      <c r="ADE27" s="429"/>
      <c r="ADF27" s="429"/>
      <c r="ADG27" s="429"/>
      <c r="ADH27" s="429"/>
      <c r="ADI27" s="429"/>
      <c r="ADJ27" s="429"/>
      <c r="ADK27" s="429"/>
      <c r="ADL27" s="429"/>
      <c r="ADM27" s="429"/>
      <c r="ADN27" s="429"/>
      <c r="ADO27" s="429"/>
      <c r="ADP27" s="429"/>
      <c r="ADQ27" s="429"/>
      <c r="ADR27" s="429"/>
      <c r="ADS27" s="429"/>
      <c r="ADT27" s="429"/>
      <c r="ADU27" s="429"/>
      <c r="ADV27" s="429"/>
      <c r="ADW27" s="429"/>
      <c r="ADX27" s="429"/>
      <c r="ADY27" s="429"/>
      <c r="ADZ27" s="429"/>
      <c r="AEA27" s="429"/>
      <c r="AEB27" s="429"/>
      <c r="AEC27" s="429"/>
      <c r="AED27" s="429"/>
      <c r="AEE27" s="429"/>
      <c r="AEF27" s="429"/>
      <c r="AEG27" s="429"/>
      <c r="AEH27" s="429"/>
      <c r="AEI27" s="429"/>
      <c r="AEJ27" s="429"/>
      <c r="AEK27" s="429"/>
      <c r="AEL27" s="429"/>
      <c r="AEM27" s="429"/>
      <c r="AEN27" s="429"/>
      <c r="AEO27" s="429"/>
      <c r="AEP27" s="429"/>
      <c r="AEQ27" s="429"/>
      <c r="AER27" s="429"/>
      <c r="AES27" s="429"/>
      <c r="AET27" s="429"/>
      <c r="AEU27" s="429"/>
      <c r="AEV27" s="429"/>
      <c r="AEW27" s="429"/>
      <c r="AEX27" s="429"/>
      <c r="AEY27" s="429"/>
      <c r="AEZ27" s="429"/>
      <c r="AFA27" s="429"/>
      <c r="AFB27" s="429"/>
      <c r="AFC27" s="429"/>
      <c r="AFD27" s="429"/>
      <c r="AFE27" s="429"/>
      <c r="AFF27" s="429"/>
      <c r="AFG27" s="429"/>
      <c r="AFH27" s="429"/>
      <c r="AFI27" s="429"/>
      <c r="AFJ27" s="429"/>
      <c r="AFK27" s="429"/>
      <c r="AFL27" s="429"/>
      <c r="AFM27" s="429"/>
      <c r="AFN27" s="429"/>
      <c r="AFO27" s="429"/>
      <c r="AFP27" s="429"/>
      <c r="AFQ27" s="429"/>
      <c r="AFR27" s="429"/>
      <c r="AFS27" s="429"/>
      <c r="AFT27" s="429"/>
      <c r="AFU27" s="429"/>
      <c r="AFV27" s="429"/>
      <c r="AFW27" s="429"/>
      <c r="AFX27" s="429"/>
      <c r="AFY27" s="429"/>
      <c r="AFZ27" s="429"/>
      <c r="AGA27" s="429"/>
      <c r="AGB27" s="429"/>
      <c r="AGC27" s="429"/>
      <c r="AGD27" s="429"/>
      <c r="AGE27" s="429"/>
      <c r="AGF27" s="429"/>
      <c r="AGG27" s="429"/>
      <c r="AGH27" s="429"/>
      <c r="AGI27" s="429"/>
      <c r="AGJ27" s="429"/>
      <c r="AGK27" s="429"/>
      <c r="AGL27" s="429"/>
      <c r="AGM27" s="429"/>
      <c r="AGN27" s="429"/>
      <c r="AGO27" s="429"/>
      <c r="AGP27" s="429"/>
      <c r="AGQ27" s="429"/>
      <c r="AGR27" s="429"/>
      <c r="AGS27" s="429"/>
      <c r="AGT27" s="429"/>
      <c r="AGU27" s="429"/>
      <c r="AGV27" s="429"/>
      <c r="AGW27" s="429"/>
      <c r="AGX27" s="429"/>
      <c r="AGY27" s="429"/>
      <c r="AGZ27" s="429"/>
      <c r="AHA27" s="429"/>
      <c r="AHB27" s="429"/>
      <c r="AHC27" s="429"/>
      <c r="AHD27" s="429"/>
      <c r="AHE27" s="429"/>
      <c r="AHF27" s="429"/>
      <c r="AHG27" s="429"/>
      <c r="AHH27" s="429"/>
      <c r="AHI27" s="429"/>
      <c r="AHJ27" s="429"/>
      <c r="AHK27" s="429"/>
      <c r="AHL27" s="429"/>
      <c r="AHM27" s="429"/>
      <c r="AHN27" s="429"/>
      <c r="AHO27" s="429"/>
      <c r="AHP27" s="429"/>
      <c r="AHQ27" s="429"/>
      <c r="AHR27" s="429"/>
      <c r="AHS27" s="429"/>
      <c r="AHT27" s="429"/>
      <c r="AHU27" s="429"/>
      <c r="AHV27" s="429"/>
      <c r="AHW27" s="429"/>
      <c r="AHX27" s="429"/>
      <c r="AHY27" s="429"/>
      <c r="AHZ27" s="429"/>
      <c r="AIA27" s="429"/>
      <c r="AIB27" s="429"/>
      <c r="AIC27" s="429"/>
      <c r="AID27" s="429"/>
      <c r="AIE27" s="429"/>
      <c r="AIF27" s="429"/>
      <c r="AIG27" s="429"/>
      <c r="AIH27" s="429"/>
      <c r="AII27" s="429"/>
      <c r="AIJ27" s="429"/>
      <c r="AIK27" s="429"/>
      <c r="AIL27" s="429"/>
      <c r="AIM27" s="429"/>
      <c r="AIN27" s="429"/>
      <c r="AIO27" s="429"/>
      <c r="AIP27" s="429"/>
      <c r="AIQ27" s="429"/>
      <c r="AIR27" s="429"/>
      <c r="AIS27" s="429"/>
      <c r="AIT27" s="429"/>
      <c r="AIU27" s="429"/>
      <c r="AIV27" s="429"/>
      <c r="AIW27" s="429"/>
      <c r="AIX27" s="429"/>
      <c r="AIY27" s="429"/>
      <c r="AIZ27" s="429"/>
      <c r="AJA27" s="429"/>
      <c r="AJB27" s="429"/>
      <c r="AJC27" s="429"/>
      <c r="AJD27" s="429"/>
      <c r="AJE27" s="429"/>
      <c r="AJF27" s="429"/>
      <c r="AJG27" s="429"/>
      <c r="AJH27" s="429"/>
      <c r="AJI27" s="429"/>
      <c r="AJJ27" s="429"/>
      <c r="AJK27" s="429"/>
      <c r="AJL27" s="429"/>
      <c r="AJM27" s="429"/>
      <c r="AJN27" s="429"/>
      <c r="AJO27" s="429"/>
      <c r="AJP27" s="429"/>
      <c r="AJQ27" s="429"/>
      <c r="AJR27" s="429"/>
      <c r="AJS27" s="429"/>
      <c r="AJT27" s="429"/>
      <c r="AJU27" s="429"/>
      <c r="AJV27" s="429"/>
      <c r="AJW27" s="429"/>
      <c r="AJX27" s="429"/>
      <c r="AJY27" s="429"/>
      <c r="AJZ27" s="429"/>
      <c r="AKA27" s="429"/>
      <c r="AKB27" s="429"/>
      <c r="AKC27" s="429"/>
      <c r="AKD27" s="429"/>
      <c r="AKE27" s="429"/>
      <c r="AKF27" s="429"/>
      <c r="AKG27" s="429"/>
      <c r="AKH27" s="429"/>
      <c r="AKI27" s="429"/>
      <c r="AKJ27" s="429"/>
      <c r="AKK27" s="429"/>
      <c r="AKL27" s="429"/>
      <c r="AKM27" s="429"/>
      <c r="AKN27" s="429"/>
      <c r="AKO27" s="429"/>
      <c r="AKP27" s="429"/>
      <c r="AKQ27" s="429"/>
      <c r="AKR27" s="429"/>
      <c r="AKS27" s="429"/>
      <c r="AKT27" s="429"/>
      <c r="AKU27" s="429"/>
      <c r="AKV27" s="429"/>
      <c r="AKW27" s="429"/>
      <c r="AKX27" s="429"/>
      <c r="AKY27" s="429"/>
      <c r="AKZ27" s="429"/>
      <c r="ALA27" s="429"/>
      <c r="ALB27" s="429"/>
      <c r="ALC27" s="429"/>
      <c r="ALD27" s="429"/>
      <c r="ALE27" s="429"/>
      <c r="ALF27" s="429"/>
      <c r="ALG27" s="429"/>
      <c r="ALH27" s="429"/>
      <c r="ALI27" s="429"/>
      <c r="ALJ27" s="429"/>
      <c r="ALK27" s="429"/>
      <c r="ALL27" s="429"/>
      <c r="ALM27" s="429"/>
      <c r="ALN27" s="429"/>
      <c r="ALO27" s="429"/>
      <c r="ALP27" s="429"/>
      <c r="ALQ27" s="429"/>
      <c r="ALR27" s="429"/>
      <c r="ALS27" s="429"/>
      <c r="ALT27" s="429"/>
      <c r="ALU27" s="429"/>
      <c r="ALV27" s="429"/>
      <c r="ALW27" s="429"/>
      <c r="ALX27" s="429"/>
      <c r="ALY27" s="429"/>
      <c r="ALZ27" s="429"/>
      <c r="AMA27" s="429"/>
      <c r="AMB27" s="429"/>
      <c r="AMC27" s="429"/>
      <c r="AMD27" s="429"/>
      <c r="AME27" s="429"/>
      <c r="AMF27" s="429"/>
      <c r="AMG27" s="429"/>
      <c r="AMH27" s="429"/>
      <c r="AMI27" s="429"/>
      <c r="AMJ27" s="429"/>
      <c r="AMK27" s="429"/>
      <c r="AML27" s="429"/>
      <c r="AMM27" s="429"/>
      <c r="AMN27" s="429"/>
      <c r="AMO27" s="429"/>
      <c r="AMP27" s="429"/>
      <c r="AMQ27" s="429"/>
      <c r="AMR27" s="429"/>
      <c r="AMS27" s="429"/>
      <c r="AMT27" s="429"/>
      <c r="AMU27" s="429"/>
      <c r="AMV27" s="429"/>
      <c r="AMW27" s="429"/>
      <c r="AMX27" s="429"/>
      <c r="AMY27" s="429"/>
      <c r="AMZ27" s="429"/>
      <c r="ANA27" s="429"/>
      <c r="ANB27" s="429"/>
      <c r="ANC27" s="429"/>
      <c r="AND27" s="429"/>
      <c r="ANE27" s="429"/>
      <c r="ANF27" s="429"/>
      <c r="ANG27" s="429"/>
      <c r="ANH27" s="429"/>
      <c r="ANI27" s="429"/>
      <c r="ANJ27" s="429"/>
      <c r="ANK27" s="429"/>
      <c r="ANL27" s="429"/>
      <c r="ANM27" s="429"/>
      <c r="ANN27" s="429"/>
      <c r="ANO27" s="429"/>
      <c r="ANP27" s="429"/>
      <c r="ANQ27" s="429"/>
      <c r="ANR27" s="429"/>
      <c r="ANS27" s="429"/>
      <c r="ANT27" s="429"/>
      <c r="ANU27" s="429"/>
      <c r="ANV27" s="429"/>
      <c r="ANW27" s="429"/>
      <c r="ANX27" s="429"/>
      <c r="ANY27" s="429"/>
      <c r="ANZ27" s="429"/>
      <c r="AOA27" s="429"/>
      <c r="AOB27" s="429"/>
      <c r="AOC27" s="429"/>
      <c r="AOD27" s="429"/>
      <c r="AOE27" s="429"/>
      <c r="AOF27" s="429"/>
      <c r="AOG27" s="429"/>
      <c r="AOH27" s="429"/>
      <c r="AOI27" s="429"/>
      <c r="AOJ27" s="429"/>
      <c r="AOK27" s="429"/>
      <c r="AOL27" s="429"/>
      <c r="AOM27" s="429"/>
      <c r="AON27" s="429"/>
      <c r="AOO27" s="429"/>
      <c r="AOP27" s="429"/>
      <c r="AOQ27" s="429"/>
      <c r="AOR27" s="429"/>
      <c r="AOS27" s="429"/>
      <c r="AOT27" s="429"/>
      <c r="AOU27" s="429"/>
      <c r="AOV27" s="429"/>
      <c r="AOW27" s="429"/>
      <c r="AOX27" s="429"/>
      <c r="AOY27" s="429"/>
      <c r="AOZ27" s="429"/>
      <c r="APA27" s="429"/>
      <c r="APB27" s="429"/>
      <c r="APC27" s="429"/>
      <c r="APD27" s="429"/>
      <c r="APE27" s="429"/>
      <c r="APF27" s="429"/>
      <c r="APG27" s="429"/>
      <c r="APH27" s="429"/>
      <c r="API27" s="429"/>
      <c r="APJ27" s="429"/>
      <c r="APK27" s="429"/>
      <c r="APL27" s="429"/>
      <c r="APM27" s="429"/>
      <c r="APN27" s="429"/>
      <c r="APO27" s="429"/>
      <c r="APP27" s="429"/>
      <c r="APQ27" s="429"/>
      <c r="APR27" s="429"/>
      <c r="APS27" s="429"/>
      <c r="APT27" s="429"/>
      <c r="APU27" s="429"/>
      <c r="APV27" s="429"/>
      <c r="APW27" s="429"/>
      <c r="APX27" s="429"/>
      <c r="APY27" s="429"/>
      <c r="APZ27" s="429"/>
      <c r="AQA27" s="429"/>
      <c r="AQB27" s="429"/>
      <c r="AQC27" s="429"/>
      <c r="AQD27" s="429"/>
      <c r="AQE27" s="429"/>
      <c r="AQF27" s="429"/>
      <c r="AQG27" s="429"/>
      <c r="AQH27" s="429"/>
      <c r="AQI27" s="429"/>
      <c r="AQJ27" s="429"/>
      <c r="AQK27" s="429"/>
      <c r="AQL27" s="429"/>
      <c r="AQM27" s="429"/>
      <c r="AQN27" s="429"/>
      <c r="AQO27" s="429"/>
      <c r="AQP27" s="429"/>
      <c r="AQQ27" s="429"/>
      <c r="AQR27" s="429"/>
      <c r="AQS27" s="429"/>
      <c r="AQT27" s="429"/>
      <c r="AQU27" s="429"/>
      <c r="AQV27" s="429"/>
      <c r="AQW27" s="429"/>
      <c r="AQX27" s="429"/>
      <c r="AQY27" s="429"/>
      <c r="AQZ27" s="429"/>
      <c r="ARA27" s="429"/>
      <c r="ARB27" s="429"/>
      <c r="ARC27" s="429"/>
      <c r="ARD27" s="429"/>
      <c r="ARE27" s="429"/>
      <c r="ARF27" s="429"/>
      <c r="ARG27" s="429"/>
      <c r="ARH27" s="429"/>
      <c r="ARI27" s="429"/>
      <c r="ARJ27" s="429"/>
      <c r="ARK27" s="429"/>
      <c r="ARL27" s="429"/>
      <c r="ARM27" s="429"/>
      <c r="ARN27" s="429"/>
      <c r="ARO27" s="429"/>
      <c r="ARP27" s="429"/>
      <c r="ARQ27" s="429"/>
      <c r="ARR27" s="429"/>
      <c r="ARS27" s="429"/>
      <c r="ART27" s="429"/>
      <c r="ARU27" s="429"/>
      <c r="ARV27" s="429"/>
      <c r="ARW27" s="429"/>
      <c r="ARX27" s="429"/>
      <c r="ARY27" s="429"/>
      <c r="ARZ27" s="429"/>
      <c r="ASA27" s="429"/>
      <c r="ASB27" s="429"/>
      <c r="ASC27" s="429"/>
      <c r="ASD27" s="429"/>
      <c r="ASE27" s="429"/>
      <c r="ASF27" s="429"/>
      <c r="ASG27" s="429"/>
      <c r="ASH27" s="429"/>
      <c r="ASI27" s="429"/>
      <c r="ASJ27" s="429"/>
      <c r="ASK27" s="429"/>
      <c r="ASL27" s="429"/>
      <c r="ASM27" s="429"/>
      <c r="ASN27" s="429"/>
      <c r="ASO27" s="429"/>
      <c r="ASP27" s="429"/>
      <c r="ASQ27" s="429"/>
      <c r="ASR27" s="429"/>
      <c r="ASS27" s="429"/>
      <c r="AST27" s="429"/>
      <c r="ASU27" s="429"/>
      <c r="ASV27" s="429"/>
      <c r="ASW27" s="429"/>
      <c r="ASX27" s="429"/>
      <c r="ASY27" s="429"/>
      <c r="ASZ27" s="429"/>
      <c r="ATA27" s="429"/>
      <c r="ATB27" s="429"/>
      <c r="ATC27" s="429"/>
      <c r="ATD27" s="429"/>
      <c r="ATE27" s="429"/>
      <c r="ATF27" s="429"/>
      <c r="ATG27" s="429"/>
      <c r="ATH27" s="429"/>
      <c r="ATI27" s="429"/>
      <c r="ATJ27" s="429"/>
      <c r="ATK27" s="429"/>
      <c r="ATL27" s="429"/>
      <c r="ATM27" s="429"/>
      <c r="ATN27" s="429"/>
      <c r="ATO27" s="429"/>
      <c r="ATP27" s="429"/>
      <c r="ATQ27" s="429"/>
      <c r="ATR27" s="429"/>
      <c r="ATS27" s="429"/>
      <c r="ATT27" s="429"/>
      <c r="ATU27" s="429"/>
      <c r="ATV27" s="429"/>
      <c r="ATW27" s="429"/>
      <c r="ATX27" s="429"/>
      <c r="ATY27" s="429"/>
      <c r="ATZ27" s="429"/>
      <c r="AUA27" s="429"/>
      <c r="AUB27" s="429"/>
      <c r="AUC27" s="429"/>
      <c r="AUD27" s="429"/>
      <c r="AUE27" s="429"/>
      <c r="AUF27" s="429"/>
      <c r="AUG27" s="429"/>
      <c r="AUH27" s="429"/>
      <c r="AUI27" s="429"/>
      <c r="AUJ27" s="429"/>
      <c r="AUK27" s="429"/>
      <c r="AUL27" s="429"/>
      <c r="AUM27" s="429"/>
      <c r="AUN27" s="429"/>
      <c r="AUO27" s="429"/>
      <c r="AUP27" s="429"/>
      <c r="AUQ27" s="429"/>
      <c r="AUR27" s="429"/>
      <c r="AUS27" s="429"/>
      <c r="AUT27" s="429"/>
      <c r="AUU27" s="429"/>
      <c r="AUV27" s="429"/>
      <c r="AUW27" s="429"/>
      <c r="AUX27" s="429"/>
      <c r="AUY27" s="429"/>
      <c r="AUZ27" s="429"/>
      <c r="AVA27" s="429"/>
      <c r="AVB27" s="429"/>
      <c r="AVC27" s="429"/>
      <c r="AVD27" s="429"/>
      <c r="AVE27" s="429"/>
      <c r="AVF27" s="429"/>
      <c r="AVG27" s="429"/>
      <c r="AVH27" s="429"/>
      <c r="AVI27" s="429"/>
      <c r="AVJ27" s="429"/>
      <c r="AVK27" s="429"/>
      <c r="AVL27" s="429"/>
      <c r="AVM27" s="429"/>
      <c r="AVN27" s="429"/>
      <c r="AVO27" s="429"/>
      <c r="AVP27" s="429"/>
      <c r="AVQ27" s="429"/>
      <c r="AVR27" s="429"/>
      <c r="AVS27" s="429"/>
      <c r="AVT27" s="429"/>
      <c r="AVU27" s="429"/>
      <c r="AVV27" s="429"/>
      <c r="AVW27" s="429"/>
      <c r="AVX27" s="429"/>
      <c r="AVY27" s="429"/>
      <c r="AVZ27" s="429"/>
      <c r="AWA27" s="429"/>
      <c r="AWB27" s="429"/>
      <c r="AWC27" s="429"/>
      <c r="AWD27" s="429"/>
      <c r="AWE27" s="429"/>
      <c r="AWF27" s="429"/>
      <c r="AWG27" s="429"/>
      <c r="AWH27" s="429"/>
      <c r="AWI27" s="429"/>
      <c r="AWJ27" s="429"/>
      <c r="AWK27" s="429"/>
      <c r="AWL27" s="429"/>
      <c r="AWM27" s="429"/>
      <c r="AWN27" s="429"/>
      <c r="AWO27" s="429"/>
      <c r="AWP27" s="429"/>
      <c r="AWQ27" s="429"/>
      <c r="AWR27" s="429"/>
      <c r="AWS27" s="429"/>
      <c r="AWT27" s="429"/>
      <c r="AWU27" s="429"/>
      <c r="AWV27" s="429"/>
      <c r="AWW27" s="429"/>
      <c r="AWX27" s="429"/>
      <c r="AWY27" s="429"/>
      <c r="AWZ27" s="429"/>
      <c r="AXA27" s="429"/>
      <c r="AXB27" s="429"/>
      <c r="AXC27" s="429"/>
      <c r="AXD27" s="429"/>
      <c r="AXE27" s="429"/>
      <c r="AXF27" s="429"/>
      <c r="AXG27" s="429"/>
      <c r="AXH27" s="429"/>
      <c r="AXI27" s="429"/>
      <c r="AXJ27" s="429"/>
      <c r="AXK27" s="429"/>
      <c r="AXL27" s="429"/>
      <c r="AXM27" s="429"/>
      <c r="AXN27" s="429"/>
      <c r="AXO27" s="429"/>
      <c r="AXP27" s="429"/>
      <c r="AXQ27" s="429"/>
      <c r="AXR27" s="429"/>
      <c r="AXS27" s="429"/>
      <c r="AXT27" s="429"/>
      <c r="AXU27" s="429"/>
      <c r="AXV27" s="429"/>
      <c r="AXW27" s="429"/>
      <c r="AXX27" s="429"/>
      <c r="AXY27" s="429"/>
      <c r="AXZ27" s="429"/>
      <c r="AYA27" s="429"/>
      <c r="AYB27" s="429"/>
      <c r="AYC27" s="429"/>
      <c r="AYD27" s="429"/>
      <c r="AYE27" s="429"/>
      <c r="AYF27" s="429"/>
      <c r="AYG27" s="429"/>
      <c r="AYH27" s="429"/>
      <c r="AYI27" s="429"/>
      <c r="AYJ27" s="429"/>
      <c r="AYK27" s="429"/>
      <c r="AYL27" s="429"/>
      <c r="AYM27" s="429"/>
      <c r="AYN27" s="429"/>
      <c r="AYO27" s="429"/>
      <c r="AYP27" s="429"/>
      <c r="AYQ27" s="429"/>
      <c r="AYR27" s="429"/>
      <c r="AYS27" s="429"/>
      <c r="AYT27" s="429"/>
      <c r="AYU27" s="429"/>
      <c r="AYV27" s="429"/>
      <c r="AYW27" s="429"/>
      <c r="AYX27" s="429"/>
      <c r="AYY27" s="429"/>
      <c r="AYZ27" s="429"/>
      <c r="AZA27" s="429"/>
      <c r="AZB27" s="429"/>
      <c r="AZC27" s="429"/>
      <c r="AZD27" s="429"/>
      <c r="AZE27" s="429"/>
      <c r="AZF27" s="429"/>
      <c r="AZG27" s="429"/>
      <c r="AZH27" s="429"/>
      <c r="AZI27" s="429"/>
      <c r="AZJ27" s="429"/>
      <c r="AZK27" s="429"/>
      <c r="AZL27" s="429"/>
      <c r="AZM27" s="429"/>
      <c r="AZN27" s="429"/>
      <c r="AZO27" s="429"/>
      <c r="AZP27" s="429"/>
      <c r="AZQ27" s="429"/>
      <c r="AZR27" s="429"/>
      <c r="AZS27" s="429"/>
      <c r="AZT27" s="429"/>
      <c r="AZU27" s="429"/>
      <c r="AZV27" s="429"/>
      <c r="AZW27" s="429"/>
      <c r="AZX27" s="429"/>
      <c r="AZY27" s="429"/>
      <c r="AZZ27" s="429"/>
      <c r="BAA27" s="429"/>
      <c r="BAB27" s="429"/>
      <c r="BAC27" s="429"/>
      <c r="BAD27" s="429"/>
      <c r="BAE27" s="429"/>
      <c r="BAF27" s="429"/>
      <c r="BAG27" s="429"/>
      <c r="BAH27" s="429"/>
      <c r="BAI27" s="429"/>
      <c r="BAJ27" s="429"/>
      <c r="BAK27" s="429"/>
      <c r="BAL27" s="429"/>
      <c r="BAM27" s="429"/>
      <c r="BAN27" s="429"/>
      <c r="BAO27" s="429"/>
      <c r="BAP27" s="429"/>
      <c r="BAQ27" s="429"/>
      <c r="BAR27" s="429"/>
      <c r="BAS27" s="429"/>
      <c r="BAT27" s="429"/>
      <c r="BAU27" s="429"/>
      <c r="BAV27" s="429"/>
      <c r="BAW27" s="429"/>
      <c r="BAX27" s="429"/>
      <c r="BAY27" s="429"/>
      <c r="BAZ27" s="429"/>
      <c r="BBA27" s="429"/>
      <c r="BBB27" s="429"/>
      <c r="BBC27" s="429"/>
      <c r="BBD27" s="429"/>
      <c r="BBE27" s="429"/>
      <c r="BBF27" s="429"/>
      <c r="BBG27" s="429"/>
      <c r="BBH27" s="429"/>
      <c r="BBI27" s="429"/>
      <c r="BBJ27" s="429"/>
      <c r="BBK27" s="429"/>
      <c r="BBL27" s="429"/>
      <c r="BBM27" s="429"/>
      <c r="BBN27" s="429"/>
      <c r="BBO27" s="429"/>
      <c r="BBP27" s="429"/>
      <c r="BBQ27" s="429"/>
      <c r="BBR27" s="429"/>
      <c r="BBS27" s="429"/>
      <c r="BBT27" s="429"/>
      <c r="BBU27" s="429"/>
      <c r="BBV27" s="429"/>
      <c r="BBW27" s="429"/>
      <c r="BBX27" s="429"/>
      <c r="BBY27" s="429"/>
      <c r="BBZ27" s="429"/>
      <c r="BCA27" s="429"/>
      <c r="BCB27" s="429"/>
      <c r="BCC27" s="429"/>
      <c r="BCD27" s="429"/>
      <c r="BCE27" s="429"/>
      <c r="BCF27" s="429"/>
      <c r="BCG27" s="429"/>
      <c r="BCH27" s="429"/>
      <c r="BCI27" s="429"/>
      <c r="BCJ27" s="429"/>
      <c r="BCK27" s="429"/>
      <c r="BCL27" s="429"/>
      <c r="BCM27" s="429"/>
      <c r="BCN27" s="429"/>
      <c r="BCO27" s="429"/>
      <c r="BCP27" s="429"/>
      <c r="BCQ27" s="429"/>
      <c r="BCR27" s="429"/>
      <c r="BCS27" s="429"/>
      <c r="BCT27" s="429"/>
      <c r="BCU27" s="429"/>
      <c r="BCV27" s="429"/>
      <c r="BCW27" s="429"/>
      <c r="BCX27" s="429"/>
      <c r="BCY27" s="429"/>
      <c r="BCZ27" s="429"/>
      <c r="BDA27" s="429"/>
      <c r="BDB27" s="429"/>
      <c r="BDC27" s="429"/>
      <c r="BDD27" s="429"/>
      <c r="BDE27" s="429"/>
      <c r="BDF27" s="429"/>
      <c r="BDG27" s="429"/>
      <c r="BDH27" s="429"/>
      <c r="BDI27" s="429"/>
      <c r="BDJ27" s="429"/>
      <c r="BDK27" s="429"/>
      <c r="BDL27" s="429"/>
      <c r="BDM27" s="429"/>
      <c r="BDN27" s="429"/>
      <c r="BDO27" s="429"/>
      <c r="BDP27" s="429"/>
      <c r="BDQ27" s="429"/>
      <c r="BDR27" s="429"/>
      <c r="BDS27" s="429"/>
      <c r="BDT27" s="429"/>
      <c r="BDU27" s="429"/>
      <c r="BDV27" s="429"/>
      <c r="BDW27" s="429"/>
      <c r="BDX27" s="429"/>
      <c r="BDY27" s="429"/>
      <c r="BDZ27" s="429"/>
      <c r="BEA27" s="429"/>
      <c r="BEB27" s="429"/>
      <c r="BEC27" s="429"/>
      <c r="BED27" s="429"/>
      <c r="BEE27" s="429"/>
      <c r="BEF27" s="429"/>
      <c r="BEG27" s="429"/>
      <c r="BEH27" s="429"/>
      <c r="BEI27" s="429"/>
      <c r="BEJ27" s="429"/>
      <c r="BEK27" s="429"/>
      <c r="BEL27" s="429"/>
      <c r="BEM27" s="429"/>
      <c r="BEN27" s="429"/>
      <c r="BEO27" s="429"/>
      <c r="BEP27" s="429"/>
      <c r="BEQ27" s="429"/>
      <c r="BER27" s="429"/>
      <c r="BES27" s="429"/>
      <c r="BET27" s="429"/>
      <c r="BEU27" s="429"/>
      <c r="BEV27" s="429"/>
      <c r="BEW27" s="429"/>
      <c r="BEX27" s="429"/>
      <c r="BEY27" s="429"/>
      <c r="BEZ27" s="429"/>
      <c r="BFA27" s="429"/>
      <c r="BFB27" s="429"/>
      <c r="BFC27" s="429"/>
      <c r="BFD27" s="429"/>
      <c r="BFE27" s="429"/>
      <c r="BFF27" s="429"/>
      <c r="BFG27" s="429"/>
      <c r="BFH27" s="429"/>
      <c r="BFI27" s="429"/>
      <c r="BFJ27" s="429"/>
      <c r="BFK27" s="429"/>
      <c r="BFL27" s="429"/>
      <c r="BFM27" s="429"/>
      <c r="BFN27" s="429"/>
      <c r="BFO27" s="429"/>
      <c r="BFP27" s="429"/>
      <c r="BFQ27" s="429"/>
      <c r="BFR27" s="429"/>
      <c r="BFS27" s="429"/>
      <c r="BFT27" s="429"/>
      <c r="BFU27" s="429"/>
      <c r="BFV27" s="429"/>
      <c r="BFW27" s="429"/>
      <c r="BFX27" s="429"/>
      <c r="BFY27" s="429"/>
      <c r="BFZ27" s="429"/>
      <c r="BGA27" s="429"/>
      <c r="BGB27" s="429"/>
      <c r="BGC27" s="429"/>
      <c r="BGD27" s="429"/>
      <c r="BGE27" s="429"/>
      <c r="BGF27" s="429"/>
      <c r="BGG27" s="429"/>
      <c r="BGH27" s="429"/>
      <c r="BGI27" s="429"/>
      <c r="BGJ27" s="429"/>
      <c r="BGK27" s="429"/>
      <c r="BGL27" s="429"/>
      <c r="BGM27" s="429"/>
      <c r="BGN27" s="429"/>
      <c r="BGO27" s="429"/>
      <c r="BGP27" s="429"/>
      <c r="BGQ27" s="429"/>
      <c r="BGR27" s="429"/>
      <c r="BGS27" s="429"/>
      <c r="BGT27" s="429"/>
      <c r="BGU27" s="429"/>
      <c r="BGV27" s="429"/>
      <c r="BGW27" s="429"/>
      <c r="BGX27" s="429"/>
      <c r="BGY27" s="429"/>
      <c r="BGZ27" s="429"/>
      <c r="BHA27" s="429"/>
      <c r="BHB27" s="429"/>
      <c r="BHC27" s="429"/>
      <c r="BHD27" s="429"/>
      <c r="BHE27" s="429"/>
      <c r="BHF27" s="429"/>
      <c r="BHG27" s="429"/>
      <c r="BHH27" s="429"/>
      <c r="BHI27" s="429"/>
      <c r="BHJ27" s="429"/>
      <c r="BHK27" s="429"/>
      <c r="BHL27" s="429"/>
      <c r="BHM27" s="429"/>
      <c r="BHN27" s="429"/>
      <c r="BHO27" s="429"/>
      <c r="BHP27" s="429"/>
      <c r="BHQ27" s="429"/>
      <c r="BHR27" s="429"/>
      <c r="BHS27" s="429"/>
      <c r="BHT27" s="429"/>
      <c r="BHU27" s="429"/>
      <c r="BHV27" s="429"/>
      <c r="BHW27" s="429"/>
      <c r="BHX27" s="429"/>
      <c r="BHY27" s="429"/>
      <c r="BHZ27" s="429"/>
      <c r="BIA27" s="429"/>
      <c r="BIB27" s="429"/>
      <c r="BIC27" s="429"/>
      <c r="BID27" s="429"/>
      <c r="BIE27" s="429"/>
      <c r="BIF27" s="429"/>
      <c r="BIG27" s="429"/>
      <c r="BIH27" s="429"/>
      <c r="BII27" s="429"/>
      <c r="BIJ27" s="429"/>
      <c r="BIK27" s="429"/>
      <c r="BIL27" s="429"/>
      <c r="BIM27" s="429"/>
      <c r="BIN27" s="429"/>
      <c r="BIO27" s="429"/>
      <c r="BIP27" s="429"/>
      <c r="BIQ27" s="429"/>
      <c r="BIR27" s="429"/>
      <c r="BIS27" s="429"/>
      <c r="BIT27" s="429"/>
      <c r="BIU27" s="429"/>
      <c r="BIV27" s="429"/>
      <c r="BIW27" s="429"/>
      <c r="BIX27" s="429"/>
      <c r="BIY27" s="429"/>
      <c r="BIZ27" s="429"/>
      <c r="BJA27" s="429"/>
      <c r="BJB27" s="429"/>
      <c r="BJC27" s="429"/>
      <c r="BJD27" s="429"/>
      <c r="BJE27" s="429"/>
      <c r="BJF27" s="429"/>
      <c r="BJG27" s="429"/>
      <c r="BJH27" s="429"/>
      <c r="BJI27" s="429"/>
      <c r="BJJ27" s="429"/>
      <c r="BJK27" s="429"/>
      <c r="BJL27" s="429"/>
      <c r="BJM27" s="429"/>
      <c r="BJN27" s="429"/>
      <c r="BJO27" s="429"/>
      <c r="BJP27" s="429"/>
      <c r="BJQ27" s="429"/>
      <c r="BJR27" s="429"/>
      <c r="BJS27" s="429"/>
      <c r="BJT27" s="429"/>
      <c r="BJU27" s="429"/>
      <c r="BJV27" s="429"/>
      <c r="BJW27" s="429"/>
      <c r="BJX27" s="429"/>
      <c r="BJY27" s="429"/>
      <c r="BJZ27" s="429"/>
      <c r="BKA27" s="429"/>
      <c r="BKB27" s="429"/>
      <c r="BKC27" s="429"/>
      <c r="BKD27" s="429"/>
      <c r="BKE27" s="429"/>
      <c r="BKF27" s="429"/>
      <c r="BKG27" s="429"/>
      <c r="BKH27" s="429"/>
      <c r="BKI27" s="429"/>
      <c r="BKJ27" s="429"/>
      <c r="BKK27" s="429"/>
      <c r="BKL27" s="429"/>
      <c r="BKM27" s="429"/>
      <c r="BKN27" s="429"/>
      <c r="BKO27" s="429"/>
      <c r="BKP27" s="429"/>
      <c r="BKQ27" s="429"/>
      <c r="BKR27" s="429"/>
      <c r="BKS27" s="429"/>
      <c r="BKT27" s="429"/>
      <c r="BKU27" s="429"/>
      <c r="BKV27" s="429"/>
      <c r="BKW27" s="429"/>
      <c r="BKX27" s="429"/>
      <c r="BKY27" s="429"/>
      <c r="BKZ27" s="429"/>
      <c r="BLA27" s="429"/>
      <c r="BLB27" s="429"/>
      <c r="BLC27" s="429"/>
      <c r="BLD27" s="429"/>
      <c r="BLE27" s="429"/>
      <c r="BLF27" s="429"/>
      <c r="BLG27" s="429"/>
      <c r="BLH27" s="429"/>
      <c r="BLI27" s="429"/>
      <c r="BLJ27" s="429"/>
      <c r="BLK27" s="429"/>
      <c r="BLL27" s="429"/>
      <c r="BLM27" s="429"/>
      <c r="BLN27" s="429"/>
      <c r="BLO27" s="429"/>
      <c r="BLP27" s="429"/>
      <c r="BLQ27" s="429"/>
      <c r="BLR27" s="429"/>
      <c r="BLS27" s="429"/>
      <c r="BLT27" s="429"/>
      <c r="BLU27" s="429"/>
      <c r="BLV27" s="429"/>
      <c r="BLW27" s="429"/>
      <c r="BLX27" s="429"/>
      <c r="BLY27" s="429"/>
      <c r="BLZ27" s="429"/>
      <c r="BMA27" s="429"/>
      <c r="BMB27" s="429"/>
      <c r="BMC27" s="429"/>
      <c r="BMD27" s="429"/>
      <c r="BME27" s="429"/>
      <c r="BMF27" s="429"/>
      <c r="BMG27" s="429"/>
      <c r="BMH27" s="429"/>
      <c r="BMI27" s="429"/>
      <c r="BMJ27" s="429"/>
      <c r="BMK27" s="429"/>
      <c r="BML27" s="429"/>
      <c r="BMM27" s="429"/>
      <c r="BMN27" s="429"/>
      <c r="BMO27" s="429"/>
      <c r="BMP27" s="429"/>
      <c r="BMQ27" s="429"/>
      <c r="BMR27" s="429"/>
      <c r="BMS27" s="429"/>
      <c r="BMT27" s="429"/>
      <c r="BMU27" s="429"/>
      <c r="BMV27" s="429"/>
      <c r="BMW27" s="429"/>
      <c r="BMX27" s="429"/>
      <c r="BMY27" s="429"/>
      <c r="BMZ27" s="429"/>
      <c r="BNA27" s="429"/>
      <c r="BNB27" s="429"/>
      <c r="BNC27" s="429"/>
      <c r="BND27" s="429"/>
      <c r="BNE27" s="429"/>
      <c r="BNF27" s="429"/>
      <c r="BNG27" s="429"/>
      <c r="BNH27" s="429"/>
      <c r="BNI27" s="429"/>
      <c r="BNJ27" s="429"/>
      <c r="BNK27" s="429"/>
      <c r="BNL27" s="429"/>
      <c r="BNM27" s="429"/>
      <c r="BNN27" s="429"/>
      <c r="BNO27" s="429"/>
      <c r="BNP27" s="429"/>
      <c r="BNQ27" s="429"/>
      <c r="BNR27" s="429"/>
      <c r="BNS27" s="429"/>
      <c r="BNT27" s="429"/>
      <c r="BNU27" s="429"/>
      <c r="BNV27" s="429"/>
      <c r="BNW27" s="429"/>
      <c r="BNX27" s="429"/>
      <c r="BNY27" s="429"/>
      <c r="BNZ27" s="429"/>
      <c r="BOA27" s="429"/>
      <c r="BOB27" s="429"/>
      <c r="BOC27" s="429"/>
      <c r="BOD27" s="429"/>
      <c r="BOE27" s="429"/>
      <c r="BOF27" s="429"/>
      <c r="BOG27" s="429"/>
      <c r="BOH27" s="429"/>
      <c r="BOI27" s="429"/>
      <c r="BOJ27" s="429"/>
      <c r="BOK27" s="429"/>
      <c r="BOL27" s="429"/>
      <c r="BOM27" s="429"/>
      <c r="BON27" s="429"/>
      <c r="BOO27" s="429"/>
      <c r="BOP27" s="429"/>
      <c r="BOQ27" s="429"/>
      <c r="BOR27" s="429"/>
      <c r="BOS27" s="429"/>
      <c r="BOT27" s="429"/>
      <c r="BOU27" s="429"/>
      <c r="BOV27" s="429"/>
      <c r="BOW27" s="429"/>
      <c r="BOX27" s="429"/>
      <c r="BOY27" s="429"/>
      <c r="BOZ27" s="429"/>
      <c r="BPA27" s="429"/>
      <c r="BPB27" s="429"/>
      <c r="BPC27" s="429"/>
      <c r="BPD27" s="429"/>
      <c r="BPE27" s="429"/>
      <c r="BPF27" s="429"/>
      <c r="BPG27" s="429"/>
      <c r="BPH27" s="429"/>
      <c r="BPI27" s="429"/>
      <c r="BPJ27" s="429"/>
      <c r="BPK27" s="429"/>
      <c r="BPL27" s="429"/>
      <c r="BPM27" s="429"/>
      <c r="BPN27" s="429"/>
      <c r="BPO27" s="429"/>
      <c r="BPP27" s="429"/>
      <c r="BPQ27" s="429"/>
      <c r="BPR27" s="429"/>
      <c r="BPS27" s="429"/>
      <c r="BPT27" s="429"/>
      <c r="BPU27" s="429"/>
      <c r="BPV27" s="429"/>
      <c r="BPW27" s="429"/>
      <c r="BPX27" s="429"/>
      <c r="BPY27" s="429"/>
      <c r="BPZ27" s="429"/>
      <c r="BQA27" s="429"/>
      <c r="BQB27" s="429"/>
      <c r="BQC27" s="429"/>
      <c r="BQD27" s="429"/>
      <c r="BQE27" s="429"/>
      <c r="BQF27" s="429"/>
      <c r="BQG27" s="429"/>
      <c r="BQH27" s="429"/>
      <c r="BQI27" s="429"/>
      <c r="BQJ27" s="429"/>
      <c r="BQK27" s="429"/>
      <c r="BQL27" s="429"/>
      <c r="BQM27" s="429"/>
      <c r="BQN27" s="429"/>
      <c r="BQO27" s="429"/>
      <c r="BQP27" s="429"/>
      <c r="BQQ27" s="429"/>
      <c r="BQR27" s="429"/>
      <c r="BQS27" s="429"/>
      <c r="BQT27" s="429"/>
      <c r="BQU27" s="429"/>
      <c r="BQV27" s="429"/>
      <c r="BQW27" s="429"/>
      <c r="BQX27" s="429"/>
      <c r="BQY27" s="429"/>
      <c r="BQZ27" s="429"/>
      <c r="BRA27" s="429"/>
      <c r="BRB27" s="429"/>
      <c r="BRC27" s="429"/>
      <c r="BRD27" s="429"/>
      <c r="BRE27" s="429"/>
      <c r="BRF27" s="429"/>
      <c r="BRG27" s="429"/>
      <c r="BRH27" s="429"/>
      <c r="BRI27" s="429"/>
      <c r="BRJ27" s="429"/>
      <c r="BRK27" s="429"/>
      <c r="BRL27" s="429"/>
      <c r="BRM27" s="429"/>
      <c r="BRN27" s="429"/>
      <c r="BRO27" s="429"/>
      <c r="BRP27" s="429"/>
      <c r="BRQ27" s="429"/>
      <c r="BRR27" s="429"/>
      <c r="BRS27" s="429"/>
      <c r="BRT27" s="429"/>
      <c r="BRU27" s="429"/>
      <c r="BRV27" s="429"/>
      <c r="BRW27" s="429"/>
      <c r="BRX27" s="429"/>
      <c r="BRY27" s="429"/>
      <c r="BRZ27" s="429"/>
      <c r="BSA27" s="429"/>
      <c r="BSB27" s="429"/>
      <c r="BSC27" s="429"/>
      <c r="BSD27" s="429"/>
      <c r="BSE27" s="429"/>
      <c r="BSF27" s="429"/>
      <c r="BSG27" s="429"/>
      <c r="BSH27" s="429"/>
      <c r="BSI27" s="429"/>
      <c r="BSJ27" s="429"/>
      <c r="BSK27" s="429"/>
      <c r="BSL27" s="429"/>
      <c r="BSM27" s="429"/>
      <c r="BSN27" s="429"/>
      <c r="BSO27" s="429"/>
      <c r="BSP27" s="429"/>
      <c r="BSQ27" s="429"/>
      <c r="BSR27" s="429"/>
      <c r="BSS27" s="429"/>
      <c r="BST27" s="429"/>
      <c r="BSU27" s="429"/>
      <c r="BSV27" s="429"/>
      <c r="BSW27" s="429"/>
      <c r="BSX27" s="429"/>
      <c r="BSY27" s="429"/>
      <c r="BSZ27" s="429"/>
      <c r="BTA27" s="429"/>
      <c r="BTB27" s="429"/>
      <c r="BTC27" s="429"/>
      <c r="BTD27" s="429"/>
      <c r="BTE27" s="429"/>
      <c r="BTF27" s="429"/>
      <c r="BTG27" s="429"/>
      <c r="BTH27" s="429"/>
      <c r="BTI27" s="429"/>
      <c r="BTJ27" s="429"/>
      <c r="BTK27" s="429"/>
      <c r="BTL27" s="429"/>
      <c r="BTM27" s="429"/>
      <c r="BTN27" s="429"/>
      <c r="BTO27" s="429"/>
      <c r="BTP27" s="429"/>
      <c r="BTQ27" s="429"/>
      <c r="BTR27" s="429"/>
      <c r="BTS27" s="429"/>
      <c r="BTT27" s="429"/>
      <c r="BTU27" s="429"/>
      <c r="BTV27" s="429"/>
      <c r="BTW27" s="429"/>
      <c r="BTX27" s="429"/>
      <c r="BTY27" s="429"/>
      <c r="BTZ27" s="429"/>
      <c r="BUA27" s="429"/>
      <c r="BUB27" s="429"/>
      <c r="BUC27" s="429"/>
      <c r="BUD27" s="429"/>
      <c r="BUE27" s="429"/>
      <c r="BUF27" s="429"/>
      <c r="BUG27" s="429"/>
      <c r="BUH27" s="429"/>
      <c r="BUI27" s="429"/>
      <c r="BUJ27" s="429"/>
      <c r="BUK27" s="429"/>
      <c r="BUL27" s="429"/>
      <c r="BUM27" s="429"/>
      <c r="BUN27" s="429"/>
      <c r="BUO27" s="429"/>
      <c r="BUP27" s="429"/>
      <c r="BUQ27" s="429"/>
      <c r="BUR27" s="429"/>
      <c r="BUS27" s="429"/>
      <c r="BUT27" s="429"/>
      <c r="BUU27" s="429"/>
      <c r="BUV27" s="429"/>
      <c r="BUW27" s="429"/>
      <c r="BUX27" s="429"/>
      <c r="BUY27" s="429"/>
      <c r="BUZ27" s="429"/>
      <c r="BVA27" s="429"/>
      <c r="BVB27" s="429"/>
      <c r="BVC27" s="429"/>
      <c r="BVD27" s="429"/>
      <c r="BVE27" s="429"/>
      <c r="BVF27" s="429"/>
      <c r="BVG27" s="429"/>
      <c r="BVH27" s="429"/>
      <c r="BVI27" s="429"/>
      <c r="BVJ27" s="429"/>
      <c r="BVK27" s="429"/>
      <c r="BVL27" s="429"/>
      <c r="BVM27" s="429"/>
      <c r="BVN27" s="429"/>
      <c r="BVO27" s="429"/>
      <c r="BVP27" s="429"/>
      <c r="BVQ27" s="429"/>
      <c r="BVR27" s="429"/>
      <c r="BVS27" s="429"/>
      <c r="BVT27" s="429"/>
      <c r="BVU27" s="429"/>
      <c r="BVV27" s="429"/>
      <c r="BVW27" s="429"/>
      <c r="BVX27" s="429"/>
      <c r="BVY27" s="429"/>
      <c r="BVZ27" s="429"/>
      <c r="BWA27" s="429"/>
      <c r="BWB27" s="429"/>
      <c r="BWC27" s="429"/>
      <c r="BWD27" s="429"/>
      <c r="BWE27" s="429"/>
      <c r="BWF27" s="429"/>
      <c r="BWG27" s="429"/>
      <c r="BWH27" s="429"/>
      <c r="BWI27" s="429"/>
      <c r="BWJ27" s="429"/>
      <c r="BWK27" s="429"/>
      <c r="BWL27" s="429"/>
      <c r="BWM27" s="429"/>
      <c r="BWN27" s="429"/>
      <c r="BWO27" s="429"/>
      <c r="BWP27" s="429"/>
      <c r="BWQ27" s="429"/>
      <c r="BWR27" s="429"/>
      <c r="BWS27" s="429"/>
      <c r="BWT27" s="429"/>
      <c r="BWU27" s="429"/>
      <c r="BWV27" s="429"/>
      <c r="BWW27" s="429"/>
      <c r="BWX27" s="429"/>
      <c r="BWY27" s="429"/>
      <c r="BWZ27" s="429"/>
      <c r="BXA27" s="429"/>
      <c r="BXB27" s="429"/>
      <c r="BXC27" s="429"/>
      <c r="BXD27" s="429"/>
      <c r="BXE27" s="429"/>
      <c r="BXF27" s="429"/>
      <c r="BXG27" s="429"/>
      <c r="BXH27" s="429"/>
      <c r="BXI27" s="429"/>
      <c r="BXJ27" s="429"/>
      <c r="BXK27" s="429"/>
      <c r="BXL27" s="429"/>
      <c r="BXM27" s="429"/>
      <c r="BXN27" s="429"/>
      <c r="BXO27" s="429"/>
      <c r="BXP27" s="429"/>
      <c r="BXQ27" s="429"/>
      <c r="BXR27" s="429"/>
      <c r="BXS27" s="429"/>
      <c r="BXT27" s="429"/>
      <c r="BXU27" s="429"/>
      <c r="BXV27" s="429"/>
      <c r="BXW27" s="429"/>
      <c r="BXX27" s="429"/>
      <c r="BXY27" s="429"/>
      <c r="BXZ27" s="429"/>
      <c r="BYA27" s="429"/>
      <c r="BYB27" s="429"/>
      <c r="BYC27" s="429"/>
      <c r="BYD27" s="429"/>
      <c r="BYE27" s="429"/>
      <c r="BYF27" s="429"/>
      <c r="BYG27" s="429"/>
      <c r="BYH27" s="429"/>
      <c r="BYI27" s="429"/>
      <c r="BYJ27" s="429"/>
      <c r="BYK27" s="429"/>
      <c r="BYL27" s="429"/>
      <c r="BYM27" s="429"/>
      <c r="BYN27" s="429"/>
      <c r="BYO27" s="429"/>
      <c r="BYP27" s="429"/>
      <c r="BYQ27" s="429"/>
      <c r="BYR27" s="429"/>
      <c r="BYS27" s="429"/>
      <c r="BYT27" s="429"/>
      <c r="BYU27" s="429"/>
      <c r="BYV27" s="429"/>
      <c r="BYW27" s="429"/>
      <c r="BYX27" s="429"/>
      <c r="BYY27" s="429"/>
      <c r="BYZ27" s="429"/>
      <c r="BZA27" s="429"/>
      <c r="BZB27" s="429"/>
      <c r="BZC27" s="429"/>
      <c r="BZD27" s="429"/>
      <c r="BZE27" s="429"/>
      <c r="BZF27" s="429"/>
      <c r="BZG27" s="429"/>
      <c r="BZH27" s="429"/>
      <c r="BZI27" s="429"/>
      <c r="BZJ27" s="429"/>
      <c r="BZK27" s="429"/>
      <c r="BZL27" s="429"/>
      <c r="BZM27" s="429"/>
      <c r="BZN27" s="429"/>
      <c r="BZO27" s="429"/>
      <c r="BZP27" s="429"/>
      <c r="BZQ27" s="429"/>
      <c r="BZR27" s="429"/>
      <c r="BZS27" s="429"/>
      <c r="BZT27" s="429"/>
      <c r="BZU27" s="429"/>
      <c r="BZV27" s="429"/>
      <c r="BZW27" s="429"/>
      <c r="BZX27" s="429"/>
      <c r="BZY27" s="429"/>
      <c r="BZZ27" s="429"/>
      <c r="CAA27" s="429"/>
      <c r="CAB27" s="429"/>
      <c r="CAC27" s="429"/>
      <c r="CAD27" s="429"/>
      <c r="CAE27" s="429"/>
      <c r="CAF27" s="429"/>
      <c r="CAG27" s="429"/>
      <c r="CAH27" s="429"/>
      <c r="CAI27" s="429"/>
      <c r="CAJ27" s="429"/>
      <c r="CAK27" s="429"/>
      <c r="CAL27" s="429"/>
      <c r="CAM27" s="429"/>
      <c r="CAN27" s="429"/>
      <c r="CAO27" s="429"/>
      <c r="CAP27" s="429"/>
      <c r="CAQ27" s="429"/>
      <c r="CAR27" s="429"/>
      <c r="CAS27" s="429"/>
      <c r="CAT27" s="429"/>
      <c r="CAU27" s="429"/>
      <c r="CAV27" s="429"/>
      <c r="CAW27" s="429"/>
      <c r="CAX27" s="429"/>
      <c r="CAY27" s="429"/>
      <c r="CAZ27" s="429"/>
      <c r="CBA27" s="429"/>
      <c r="CBB27" s="429"/>
      <c r="CBC27" s="429"/>
      <c r="CBD27" s="429"/>
      <c r="CBE27" s="429"/>
      <c r="CBF27" s="429"/>
      <c r="CBG27" s="429"/>
      <c r="CBH27" s="429"/>
      <c r="CBI27" s="429"/>
      <c r="CBJ27" s="429"/>
      <c r="CBK27" s="429"/>
      <c r="CBL27" s="429"/>
      <c r="CBM27" s="429"/>
      <c r="CBN27" s="429"/>
      <c r="CBO27" s="429"/>
      <c r="CBP27" s="429"/>
      <c r="CBQ27" s="429"/>
      <c r="CBR27" s="429"/>
      <c r="CBS27" s="429"/>
      <c r="CBT27" s="429"/>
      <c r="CBU27" s="429"/>
      <c r="CBV27" s="429"/>
      <c r="CBW27" s="429"/>
      <c r="CBX27" s="429"/>
      <c r="CBY27" s="429"/>
      <c r="CBZ27" s="429"/>
      <c r="CCA27" s="429"/>
      <c r="CCB27" s="429"/>
      <c r="CCC27" s="429"/>
      <c r="CCD27" s="429"/>
      <c r="CCE27" s="429"/>
      <c r="CCF27" s="429"/>
      <c r="CCG27" s="429"/>
      <c r="CCH27" s="429"/>
      <c r="CCI27" s="429"/>
      <c r="CCJ27" s="429"/>
      <c r="CCK27" s="429"/>
      <c r="CCL27" s="429"/>
      <c r="CCM27" s="429"/>
      <c r="CCN27" s="429"/>
      <c r="CCO27" s="429"/>
      <c r="CCP27" s="429"/>
      <c r="CCQ27" s="429"/>
      <c r="CCR27" s="429"/>
      <c r="CCS27" s="429"/>
      <c r="CCT27" s="429"/>
      <c r="CCU27" s="429"/>
      <c r="CCV27" s="429"/>
      <c r="CCW27" s="429"/>
      <c r="CCX27" s="429"/>
      <c r="CCY27" s="429"/>
      <c r="CCZ27" s="429"/>
      <c r="CDA27" s="429"/>
      <c r="CDB27" s="429"/>
      <c r="CDC27" s="429"/>
      <c r="CDD27" s="429"/>
      <c r="CDE27" s="429"/>
      <c r="CDF27" s="429"/>
      <c r="CDG27" s="429"/>
      <c r="CDH27" s="429"/>
      <c r="CDI27" s="429"/>
      <c r="CDJ27" s="429"/>
      <c r="CDK27" s="429"/>
      <c r="CDL27" s="429"/>
      <c r="CDM27" s="429"/>
      <c r="CDN27" s="429"/>
      <c r="CDO27" s="429"/>
      <c r="CDP27" s="429"/>
      <c r="CDQ27" s="429"/>
      <c r="CDR27" s="429"/>
      <c r="CDS27" s="429"/>
      <c r="CDT27" s="429"/>
      <c r="CDU27" s="429"/>
      <c r="CDV27" s="429"/>
      <c r="CDW27" s="429"/>
      <c r="CDX27" s="429"/>
      <c r="CDY27" s="429"/>
      <c r="CDZ27" s="429"/>
      <c r="CEA27" s="429"/>
      <c r="CEB27" s="429"/>
      <c r="CEC27" s="429"/>
      <c r="CED27" s="429"/>
      <c r="CEE27" s="429"/>
      <c r="CEF27" s="429"/>
      <c r="CEG27" s="429"/>
      <c r="CEH27" s="429"/>
      <c r="CEI27" s="429"/>
      <c r="CEJ27" s="429"/>
      <c r="CEK27" s="429"/>
      <c r="CEL27" s="429"/>
      <c r="CEM27" s="429"/>
      <c r="CEN27" s="429"/>
      <c r="CEO27" s="429"/>
      <c r="CEP27" s="429"/>
      <c r="CEQ27" s="429"/>
      <c r="CER27" s="429"/>
      <c r="CES27" s="429"/>
      <c r="CET27" s="429"/>
      <c r="CEU27" s="429"/>
      <c r="CEV27" s="429"/>
      <c r="CEW27" s="429"/>
      <c r="CEX27" s="429"/>
      <c r="CEY27" s="429"/>
      <c r="CEZ27" s="429"/>
      <c r="CFA27" s="429"/>
      <c r="CFB27" s="429"/>
      <c r="CFC27" s="429"/>
      <c r="CFD27" s="429"/>
      <c r="CFE27" s="429"/>
      <c r="CFF27" s="429"/>
      <c r="CFG27" s="429"/>
      <c r="CFH27" s="429"/>
      <c r="CFI27" s="429"/>
      <c r="CFJ27" s="429"/>
      <c r="CFK27" s="429"/>
      <c r="CFL27" s="429"/>
      <c r="CFM27" s="429"/>
      <c r="CFN27" s="429"/>
      <c r="CFO27" s="429"/>
      <c r="CFP27" s="429"/>
      <c r="CFQ27" s="429"/>
      <c r="CFR27" s="429"/>
      <c r="CFS27" s="429"/>
      <c r="CFT27" s="429"/>
      <c r="CFU27" s="429"/>
      <c r="CFV27" s="429"/>
      <c r="CFW27" s="429"/>
      <c r="CFX27" s="429"/>
      <c r="CFY27" s="429"/>
      <c r="CFZ27" s="429"/>
      <c r="CGA27" s="429"/>
      <c r="CGB27" s="429"/>
      <c r="CGC27" s="429"/>
      <c r="CGD27" s="429"/>
      <c r="CGE27" s="429"/>
      <c r="CGF27" s="429"/>
      <c r="CGG27" s="429"/>
      <c r="CGH27" s="429"/>
      <c r="CGI27" s="429"/>
      <c r="CGJ27" s="429"/>
      <c r="CGK27" s="429"/>
      <c r="CGL27" s="429"/>
      <c r="CGM27" s="429"/>
      <c r="CGN27" s="429"/>
      <c r="CGO27" s="429"/>
      <c r="CGP27" s="429"/>
      <c r="CGQ27" s="429"/>
      <c r="CGR27" s="429"/>
      <c r="CGS27" s="429"/>
      <c r="CGT27" s="429"/>
      <c r="CGU27" s="429"/>
      <c r="CGV27" s="429"/>
      <c r="CGW27" s="429"/>
      <c r="CGX27" s="429"/>
      <c r="CGY27" s="429"/>
      <c r="CGZ27" s="429"/>
      <c r="CHA27" s="429"/>
      <c r="CHB27" s="429"/>
      <c r="CHC27" s="429"/>
      <c r="CHD27" s="429"/>
      <c r="CHE27" s="429"/>
      <c r="CHF27" s="429"/>
      <c r="CHG27" s="429"/>
      <c r="CHH27" s="429"/>
      <c r="CHI27" s="429"/>
      <c r="CHJ27" s="429"/>
      <c r="CHK27" s="429"/>
      <c r="CHL27" s="429"/>
      <c r="CHM27" s="429"/>
      <c r="CHN27" s="429"/>
      <c r="CHO27" s="429"/>
      <c r="CHP27" s="429"/>
      <c r="CHQ27" s="429"/>
      <c r="CHR27" s="429"/>
      <c r="CHS27" s="429"/>
      <c r="CHT27" s="429"/>
      <c r="CHU27" s="429"/>
      <c r="CHV27" s="429"/>
      <c r="CHW27" s="429"/>
      <c r="CHX27" s="429"/>
      <c r="CHY27" s="429"/>
      <c r="CHZ27" s="429"/>
      <c r="CIA27" s="429"/>
      <c r="CIB27" s="429"/>
      <c r="CIC27" s="429"/>
      <c r="CID27" s="429"/>
      <c r="CIE27" s="429"/>
      <c r="CIF27" s="429"/>
      <c r="CIG27" s="429"/>
      <c r="CIH27" s="429"/>
      <c r="CII27" s="429"/>
      <c r="CIJ27" s="429"/>
      <c r="CIK27" s="429"/>
      <c r="CIL27" s="429"/>
      <c r="CIM27" s="429"/>
      <c r="CIN27" s="429"/>
      <c r="CIO27" s="429"/>
      <c r="CIP27" s="429"/>
      <c r="CIQ27" s="429"/>
      <c r="CIR27" s="429"/>
      <c r="CIS27" s="429"/>
      <c r="CIT27" s="429"/>
      <c r="CIU27" s="429"/>
      <c r="CIV27" s="429"/>
      <c r="CIW27" s="429"/>
      <c r="CIX27" s="429"/>
      <c r="CIY27" s="429"/>
      <c r="CIZ27" s="429"/>
      <c r="CJA27" s="429"/>
      <c r="CJB27" s="429"/>
      <c r="CJC27" s="429"/>
      <c r="CJD27" s="429"/>
      <c r="CJE27" s="429"/>
      <c r="CJF27" s="429"/>
      <c r="CJG27" s="429"/>
      <c r="CJH27" s="429"/>
      <c r="CJI27" s="429"/>
      <c r="CJJ27" s="429"/>
      <c r="CJK27" s="429"/>
      <c r="CJL27" s="429"/>
      <c r="CJM27" s="429"/>
      <c r="CJN27" s="429"/>
      <c r="CJO27" s="429"/>
      <c r="CJP27" s="429"/>
      <c r="CJQ27" s="429"/>
      <c r="CJR27" s="429"/>
      <c r="CJS27" s="429"/>
      <c r="CJT27" s="429"/>
      <c r="CJU27" s="429"/>
      <c r="CJV27" s="429"/>
      <c r="CJW27" s="429"/>
      <c r="CJX27" s="429"/>
      <c r="CJY27" s="429"/>
      <c r="CJZ27" s="429"/>
      <c r="CKA27" s="429"/>
      <c r="CKB27" s="429"/>
      <c r="CKC27" s="429"/>
      <c r="CKD27" s="429"/>
      <c r="CKE27" s="429"/>
      <c r="CKF27" s="429"/>
      <c r="CKG27" s="429"/>
      <c r="CKH27" s="429"/>
      <c r="CKI27" s="429"/>
      <c r="CKJ27" s="429"/>
      <c r="CKK27" s="429"/>
      <c r="CKL27" s="429"/>
      <c r="CKM27" s="429"/>
      <c r="CKN27" s="429"/>
      <c r="CKO27" s="429"/>
      <c r="CKP27" s="429"/>
      <c r="CKQ27" s="429"/>
      <c r="CKR27" s="429"/>
      <c r="CKS27" s="429"/>
      <c r="CKT27" s="429"/>
      <c r="CKU27" s="429"/>
      <c r="CKV27" s="429"/>
      <c r="CKW27" s="429"/>
      <c r="CKX27" s="429"/>
      <c r="CKY27" s="429"/>
      <c r="CKZ27" s="429"/>
      <c r="CLA27" s="429"/>
      <c r="CLB27" s="429"/>
      <c r="CLC27" s="429"/>
      <c r="CLD27" s="429"/>
      <c r="CLE27" s="429"/>
      <c r="CLF27" s="429"/>
      <c r="CLG27" s="429"/>
      <c r="CLH27" s="429"/>
      <c r="CLI27" s="429"/>
      <c r="CLJ27" s="429"/>
      <c r="CLK27" s="429"/>
      <c r="CLL27" s="429"/>
      <c r="CLM27" s="429"/>
      <c r="CLN27" s="429"/>
      <c r="CLO27" s="429"/>
      <c r="CLP27" s="429"/>
      <c r="CLQ27" s="429"/>
      <c r="CLR27" s="429"/>
      <c r="CLS27" s="429"/>
      <c r="CLT27" s="429"/>
      <c r="CLU27" s="429"/>
      <c r="CLV27" s="429"/>
      <c r="CLW27" s="429"/>
      <c r="CLX27" s="429"/>
      <c r="CLY27" s="429"/>
      <c r="CLZ27" s="429"/>
      <c r="CMA27" s="429"/>
      <c r="CMB27" s="429"/>
      <c r="CMC27" s="429"/>
      <c r="CMD27" s="429"/>
      <c r="CME27" s="429"/>
      <c r="CMF27" s="429"/>
      <c r="CMG27" s="429"/>
      <c r="CMH27" s="429"/>
      <c r="CMI27" s="429"/>
      <c r="CMJ27" s="429"/>
      <c r="CMK27" s="429"/>
      <c r="CML27" s="429"/>
      <c r="CMM27" s="429"/>
      <c r="CMN27" s="429"/>
      <c r="CMO27" s="429"/>
      <c r="CMP27" s="429"/>
      <c r="CMQ27" s="429"/>
      <c r="CMR27" s="429"/>
      <c r="CMS27" s="429"/>
      <c r="CMT27" s="429"/>
      <c r="CMU27" s="429"/>
      <c r="CMV27" s="429"/>
      <c r="CMW27" s="429"/>
      <c r="CMX27" s="429"/>
      <c r="CMY27" s="429"/>
      <c r="CMZ27" s="429"/>
      <c r="CNA27" s="429"/>
      <c r="CNB27" s="429"/>
      <c r="CNC27" s="429"/>
      <c r="CND27" s="429"/>
      <c r="CNE27" s="429"/>
      <c r="CNF27" s="429"/>
      <c r="CNG27" s="429"/>
      <c r="CNH27" s="429"/>
      <c r="CNI27" s="429"/>
      <c r="CNJ27" s="429"/>
      <c r="CNK27" s="429"/>
      <c r="CNL27" s="429"/>
      <c r="CNM27" s="429"/>
      <c r="CNN27" s="429"/>
      <c r="CNO27" s="429"/>
      <c r="CNP27" s="429"/>
      <c r="CNQ27" s="429"/>
      <c r="CNR27" s="429"/>
      <c r="CNS27" s="429"/>
      <c r="CNT27" s="429"/>
      <c r="CNU27" s="429"/>
      <c r="CNV27" s="429"/>
      <c r="CNW27" s="429"/>
      <c r="CNX27" s="429"/>
      <c r="CNY27" s="429"/>
      <c r="CNZ27" s="429"/>
      <c r="COA27" s="429"/>
      <c r="COB27" s="429"/>
      <c r="COC27" s="429"/>
      <c r="COD27" s="429"/>
      <c r="COE27" s="429"/>
      <c r="COF27" s="429"/>
      <c r="COG27" s="429"/>
      <c r="COH27" s="429"/>
      <c r="COI27" s="429"/>
      <c r="COJ27" s="429"/>
      <c r="COK27" s="429"/>
      <c r="COL27" s="429"/>
      <c r="COM27" s="429"/>
      <c r="CON27" s="429"/>
      <c r="COO27" s="429"/>
      <c r="COP27" s="429"/>
      <c r="COQ27" s="429"/>
      <c r="COR27" s="429"/>
      <c r="COS27" s="429"/>
      <c r="COT27" s="429"/>
      <c r="COU27" s="429"/>
      <c r="COV27" s="429"/>
      <c r="COW27" s="429"/>
      <c r="COX27" s="429"/>
      <c r="COY27" s="429"/>
      <c r="COZ27" s="429"/>
      <c r="CPA27" s="429"/>
      <c r="CPB27" s="429"/>
      <c r="CPC27" s="429"/>
      <c r="CPD27" s="429"/>
      <c r="CPE27" s="429"/>
      <c r="CPF27" s="429"/>
      <c r="CPG27" s="429"/>
      <c r="CPH27" s="429"/>
      <c r="CPI27" s="429"/>
      <c r="CPJ27" s="429"/>
      <c r="CPK27" s="429"/>
      <c r="CPL27" s="429"/>
      <c r="CPM27" s="429"/>
      <c r="CPN27" s="429"/>
      <c r="CPO27" s="429"/>
      <c r="CPP27" s="429"/>
      <c r="CPQ27" s="429"/>
      <c r="CPR27" s="429"/>
      <c r="CPS27" s="429"/>
      <c r="CPT27" s="429"/>
      <c r="CPU27" s="429"/>
      <c r="CPV27" s="429"/>
      <c r="CPW27" s="429"/>
      <c r="CPX27" s="429"/>
      <c r="CPY27" s="429"/>
      <c r="CPZ27" s="429"/>
      <c r="CQA27" s="429"/>
      <c r="CQB27" s="429"/>
      <c r="CQC27" s="429"/>
      <c r="CQD27" s="429"/>
      <c r="CQE27" s="429"/>
      <c r="CQF27" s="429"/>
      <c r="CQG27" s="429"/>
      <c r="CQH27" s="429"/>
      <c r="CQI27" s="429"/>
      <c r="CQJ27" s="429"/>
      <c r="CQK27" s="429"/>
      <c r="CQL27" s="429"/>
      <c r="CQM27" s="429"/>
      <c r="CQN27" s="429"/>
      <c r="CQO27" s="429"/>
      <c r="CQP27" s="429"/>
      <c r="CQQ27" s="429"/>
      <c r="CQR27" s="429"/>
      <c r="CQS27" s="429"/>
      <c r="CQT27" s="429"/>
      <c r="CQU27" s="429"/>
      <c r="CQV27" s="429"/>
      <c r="CQW27" s="429"/>
      <c r="CQX27" s="429"/>
      <c r="CQY27" s="429"/>
      <c r="CQZ27" s="429"/>
      <c r="CRA27" s="429"/>
      <c r="CRB27" s="429"/>
      <c r="CRC27" s="429"/>
      <c r="CRD27" s="429"/>
      <c r="CRE27" s="429"/>
      <c r="CRF27" s="429"/>
      <c r="CRG27" s="429"/>
      <c r="CRH27" s="429"/>
      <c r="CRI27" s="429"/>
      <c r="CRJ27" s="429"/>
      <c r="CRK27" s="429"/>
      <c r="CRL27" s="429"/>
      <c r="CRM27" s="429"/>
      <c r="CRN27" s="429"/>
      <c r="CRO27" s="429"/>
      <c r="CRP27" s="429"/>
      <c r="CRQ27" s="429"/>
      <c r="CRR27" s="429"/>
      <c r="CRS27" s="429"/>
      <c r="CRT27" s="429"/>
      <c r="CRU27" s="429"/>
      <c r="CRV27" s="429"/>
      <c r="CRW27" s="429"/>
      <c r="CRX27" s="429"/>
      <c r="CRY27" s="429"/>
      <c r="CRZ27" s="429"/>
      <c r="CSA27" s="429"/>
      <c r="CSB27" s="429"/>
      <c r="CSC27" s="429"/>
      <c r="CSD27" s="429"/>
      <c r="CSE27" s="429"/>
      <c r="CSF27" s="429"/>
      <c r="CSG27" s="429"/>
      <c r="CSH27" s="429"/>
      <c r="CSI27" s="429"/>
      <c r="CSJ27" s="429"/>
      <c r="CSK27" s="429"/>
      <c r="CSL27" s="429"/>
      <c r="CSM27" s="429"/>
      <c r="CSN27" s="429"/>
      <c r="CSO27" s="429"/>
      <c r="CSP27" s="429"/>
      <c r="CSQ27" s="429"/>
      <c r="CSR27" s="429"/>
      <c r="CSS27" s="429"/>
      <c r="CST27" s="429"/>
      <c r="CSU27" s="429"/>
      <c r="CSV27" s="429"/>
      <c r="CSW27" s="429"/>
      <c r="CSX27" s="429"/>
      <c r="CSY27" s="429"/>
      <c r="CSZ27" s="429"/>
      <c r="CTA27" s="429"/>
      <c r="CTB27" s="429"/>
      <c r="CTC27" s="429"/>
      <c r="CTD27" s="429"/>
      <c r="CTE27" s="429"/>
      <c r="CTF27" s="429"/>
      <c r="CTG27" s="429"/>
      <c r="CTH27" s="429"/>
      <c r="CTI27" s="429"/>
      <c r="CTJ27" s="429"/>
      <c r="CTK27" s="429"/>
      <c r="CTL27" s="429"/>
      <c r="CTM27" s="429"/>
      <c r="CTN27" s="429"/>
      <c r="CTO27" s="429"/>
      <c r="CTP27" s="429"/>
      <c r="CTQ27" s="429"/>
      <c r="CTR27" s="429"/>
      <c r="CTS27" s="429"/>
      <c r="CTT27" s="429"/>
      <c r="CTU27" s="429"/>
      <c r="CTV27" s="429"/>
      <c r="CTW27" s="429"/>
      <c r="CTX27" s="429"/>
      <c r="CTY27" s="429"/>
      <c r="CTZ27" s="429"/>
      <c r="CUA27" s="429"/>
      <c r="CUB27" s="429"/>
      <c r="CUC27" s="429"/>
      <c r="CUD27" s="429"/>
      <c r="CUE27" s="429"/>
      <c r="CUF27" s="429"/>
      <c r="CUG27" s="429"/>
      <c r="CUH27" s="429"/>
      <c r="CUI27" s="429"/>
      <c r="CUJ27" s="429"/>
      <c r="CUK27" s="429"/>
      <c r="CUL27" s="429"/>
      <c r="CUM27" s="429"/>
      <c r="CUN27" s="429"/>
      <c r="CUO27" s="429"/>
      <c r="CUP27" s="429"/>
      <c r="CUQ27" s="429"/>
      <c r="CUR27" s="429"/>
      <c r="CUS27" s="429"/>
      <c r="CUT27" s="429"/>
      <c r="CUU27" s="429"/>
      <c r="CUV27" s="429"/>
      <c r="CUW27" s="429"/>
      <c r="CUX27" s="429"/>
      <c r="CUY27" s="429"/>
      <c r="CUZ27" s="429"/>
      <c r="CVA27" s="429"/>
      <c r="CVB27" s="429"/>
      <c r="CVC27" s="429"/>
      <c r="CVD27" s="429"/>
      <c r="CVE27" s="429"/>
      <c r="CVF27" s="429"/>
      <c r="CVG27" s="429"/>
      <c r="CVH27" s="429"/>
      <c r="CVI27" s="429"/>
      <c r="CVJ27" s="429"/>
      <c r="CVK27" s="429"/>
      <c r="CVL27" s="429"/>
      <c r="CVM27" s="429"/>
      <c r="CVN27" s="429"/>
      <c r="CVO27" s="429"/>
      <c r="CVP27" s="429"/>
      <c r="CVQ27" s="429"/>
      <c r="CVR27" s="429"/>
      <c r="CVS27" s="429"/>
      <c r="CVT27" s="429"/>
      <c r="CVU27" s="429"/>
      <c r="CVV27" s="429"/>
      <c r="CVW27" s="429"/>
      <c r="CVX27" s="429"/>
      <c r="CVY27" s="429"/>
      <c r="CVZ27" s="429"/>
      <c r="CWA27" s="429"/>
      <c r="CWB27" s="429"/>
      <c r="CWC27" s="429"/>
      <c r="CWD27" s="429"/>
      <c r="CWE27" s="429"/>
      <c r="CWF27" s="429"/>
      <c r="CWG27" s="429"/>
      <c r="CWH27" s="429"/>
      <c r="CWI27" s="429"/>
      <c r="CWJ27" s="429"/>
      <c r="CWK27" s="429"/>
      <c r="CWL27" s="429"/>
      <c r="CWM27" s="429"/>
      <c r="CWN27" s="429"/>
      <c r="CWO27" s="429"/>
      <c r="CWP27" s="429"/>
      <c r="CWQ27" s="429"/>
      <c r="CWR27" s="429"/>
      <c r="CWS27" s="429"/>
      <c r="CWT27" s="429"/>
      <c r="CWU27" s="429"/>
      <c r="CWV27" s="429"/>
      <c r="CWW27" s="429"/>
      <c r="CWX27" s="429"/>
      <c r="CWY27" s="429"/>
      <c r="CWZ27" s="429"/>
      <c r="CXA27" s="429"/>
      <c r="CXB27" s="429"/>
      <c r="CXC27" s="429"/>
      <c r="CXD27" s="429"/>
      <c r="CXE27" s="429"/>
      <c r="CXF27" s="429"/>
      <c r="CXG27" s="429"/>
      <c r="CXH27" s="429"/>
      <c r="CXI27" s="429"/>
      <c r="CXJ27" s="429"/>
      <c r="CXK27" s="429"/>
      <c r="CXL27" s="429"/>
      <c r="CXM27" s="429"/>
      <c r="CXN27" s="429"/>
      <c r="CXO27" s="429"/>
      <c r="CXP27" s="429"/>
      <c r="CXQ27" s="429"/>
      <c r="CXR27" s="429"/>
      <c r="CXS27" s="429"/>
      <c r="CXT27" s="429"/>
      <c r="CXU27" s="429"/>
      <c r="CXV27" s="429"/>
      <c r="CXW27" s="429"/>
      <c r="CXX27" s="429"/>
      <c r="CXY27" s="429"/>
      <c r="CXZ27" s="429"/>
      <c r="CYA27" s="429"/>
      <c r="CYB27" s="429"/>
      <c r="CYC27" s="429"/>
      <c r="CYD27" s="429"/>
      <c r="CYE27" s="429"/>
      <c r="CYF27" s="429"/>
      <c r="CYG27" s="429"/>
      <c r="CYH27" s="429"/>
      <c r="CYI27" s="429"/>
      <c r="CYJ27" s="429"/>
      <c r="CYK27" s="429"/>
      <c r="CYL27" s="429"/>
      <c r="CYM27" s="429"/>
      <c r="CYN27" s="429"/>
      <c r="CYO27" s="429"/>
      <c r="CYP27" s="429"/>
      <c r="CYQ27" s="429"/>
      <c r="CYR27" s="429"/>
      <c r="CYS27" s="429"/>
      <c r="CYT27" s="429"/>
      <c r="CYU27" s="429"/>
      <c r="CYV27" s="429"/>
      <c r="CYW27" s="429"/>
      <c r="CYX27" s="429"/>
      <c r="CYY27" s="429"/>
      <c r="CYZ27" s="429"/>
      <c r="CZA27" s="429"/>
      <c r="CZB27" s="429"/>
      <c r="CZC27" s="429"/>
      <c r="CZD27" s="429"/>
      <c r="CZE27" s="429"/>
      <c r="CZF27" s="429"/>
      <c r="CZG27" s="429"/>
      <c r="CZH27" s="429"/>
      <c r="CZI27" s="429"/>
      <c r="CZJ27" s="429"/>
      <c r="CZK27" s="429"/>
      <c r="CZL27" s="429"/>
      <c r="CZM27" s="429"/>
      <c r="CZN27" s="429"/>
      <c r="CZO27" s="429"/>
      <c r="CZP27" s="429"/>
      <c r="CZQ27" s="429"/>
      <c r="CZR27" s="429"/>
      <c r="CZS27" s="429"/>
      <c r="CZT27" s="429"/>
      <c r="CZU27" s="429"/>
      <c r="CZV27" s="429"/>
      <c r="CZW27" s="429"/>
      <c r="CZX27" s="429"/>
      <c r="CZY27" s="429"/>
      <c r="CZZ27" s="429"/>
      <c r="DAA27" s="429"/>
      <c r="DAB27" s="429"/>
      <c r="DAC27" s="429"/>
      <c r="DAD27" s="429"/>
      <c r="DAE27" s="429"/>
      <c r="DAF27" s="429"/>
      <c r="DAG27" s="429"/>
      <c r="DAH27" s="429"/>
      <c r="DAI27" s="429"/>
      <c r="DAJ27" s="429"/>
      <c r="DAK27" s="429"/>
      <c r="DAL27" s="429"/>
      <c r="DAM27" s="429"/>
      <c r="DAN27" s="429"/>
      <c r="DAO27" s="429"/>
      <c r="DAP27" s="429"/>
      <c r="DAQ27" s="429"/>
      <c r="DAR27" s="429"/>
      <c r="DAS27" s="429"/>
      <c r="DAT27" s="429"/>
      <c r="DAU27" s="429"/>
      <c r="DAV27" s="429"/>
      <c r="DAW27" s="429"/>
      <c r="DAX27" s="429"/>
      <c r="DAY27" s="429"/>
      <c r="DAZ27" s="429"/>
      <c r="DBA27" s="429"/>
      <c r="DBB27" s="429"/>
      <c r="DBC27" s="429"/>
      <c r="DBD27" s="429"/>
      <c r="DBE27" s="429"/>
      <c r="DBF27" s="429"/>
      <c r="DBG27" s="429"/>
      <c r="DBH27" s="429"/>
      <c r="DBI27" s="429"/>
      <c r="DBJ27" s="429"/>
      <c r="DBK27" s="429"/>
      <c r="DBL27" s="429"/>
      <c r="DBM27" s="429"/>
      <c r="DBN27" s="429"/>
      <c r="DBO27" s="429"/>
      <c r="DBP27" s="429"/>
      <c r="DBQ27" s="429"/>
      <c r="DBR27" s="429"/>
      <c r="DBS27" s="429"/>
      <c r="DBT27" s="429"/>
      <c r="DBU27" s="429"/>
      <c r="DBV27" s="429"/>
      <c r="DBW27" s="429"/>
      <c r="DBX27" s="429"/>
      <c r="DBY27" s="429"/>
      <c r="DBZ27" s="429"/>
      <c r="DCA27" s="429"/>
      <c r="DCB27" s="429"/>
      <c r="DCC27" s="429"/>
      <c r="DCD27" s="429"/>
      <c r="DCE27" s="429"/>
      <c r="DCF27" s="429"/>
      <c r="DCG27" s="429"/>
      <c r="DCH27" s="429"/>
      <c r="DCI27" s="429"/>
      <c r="DCJ27" s="429"/>
      <c r="DCK27" s="429"/>
      <c r="DCL27" s="429"/>
      <c r="DCM27" s="429"/>
      <c r="DCN27" s="429"/>
      <c r="DCO27" s="429"/>
      <c r="DCP27" s="429"/>
      <c r="DCQ27" s="429"/>
      <c r="DCR27" s="429"/>
      <c r="DCS27" s="429"/>
      <c r="DCT27" s="429"/>
      <c r="DCU27" s="429"/>
      <c r="DCV27" s="429"/>
      <c r="DCW27" s="429"/>
      <c r="DCX27" s="429"/>
      <c r="DCY27" s="429"/>
      <c r="DCZ27" s="429"/>
      <c r="DDA27" s="429"/>
      <c r="DDB27" s="429"/>
      <c r="DDC27" s="429"/>
      <c r="DDD27" s="429"/>
      <c r="DDE27" s="429"/>
      <c r="DDF27" s="429"/>
      <c r="DDG27" s="429"/>
      <c r="DDH27" s="429"/>
      <c r="DDI27" s="429"/>
      <c r="DDJ27" s="429"/>
      <c r="DDK27" s="429"/>
      <c r="DDL27" s="429"/>
      <c r="DDM27" s="429"/>
      <c r="DDN27" s="429"/>
      <c r="DDO27" s="429"/>
      <c r="DDP27" s="429"/>
      <c r="DDQ27" s="429"/>
      <c r="DDR27" s="429"/>
      <c r="DDS27" s="429"/>
      <c r="DDT27" s="429"/>
      <c r="DDU27" s="429"/>
      <c r="DDV27" s="429"/>
      <c r="DDW27" s="429"/>
      <c r="DDX27" s="429"/>
      <c r="DDY27" s="429"/>
      <c r="DDZ27" s="429"/>
      <c r="DEA27" s="429"/>
      <c r="DEB27" s="429"/>
      <c r="DEC27" s="429"/>
      <c r="DED27" s="429"/>
      <c r="DEE27" s="429"/>
      <c r="DEF27" s="429"/>
      <c r="DEG27" s="429"/>
      <c r="DEH27" s="429"/>
      <c r="DEI27" s="429"/>
      <c r="DEJ27" s="429"/>
      <c r="DEK27" s="429"/>
      <c r="DEL27" s="429"/>
      <c r="DEM27" s="429"/>
      <c r="DEN27" s="429"/>
      <c r="DEO27" s="429"/>
      <c r="DEP27" s="429"/>
      <c r="DEQ27" s="429"/>
      <c r="DER27" s="429"/>
      <c r="DES27" s="429"/>
      <c r="DET27" s="429"/>
      <c r="DEU27" s="429"/>
      <c r="DEV27" s="429"/>
      <c r="DEW27" s="429"/>
      <c r="DEX27" s="429"/>
      <c r="DEY27" s="429"/>
      <c r="DEZ27" s="429"/>
      <c r="DFA27" s="429"/>
      <c r="DFB27" s="429"/>
      <c r="DFC27" s="429"/>
      <c r="DFD27" s="429"/>
      <c r="DFE27" s="429"/>
      <c r="DFF27" s="429"/>
      <c r="DFG27" s="429"/>
      <c r="DFH27" s="429"/>
      <c r="DFI27" s="429"/>
      <c r="DFJ27" s="429"/>
      <c r="DFK27" s="429"/>
      <c r="DFL27" s="429"/>
      <c r="DFM27" s="429"/>
      <c r="DFN27" s="429"/>
      <c r="DFO27" s="429"/>
      <c r="DFP27" s="429"/>
      <c r="DFQ27" s="429"/>
      <c r="DFR27" s="429"/>
      <c r="DFS27" s="429"/>
      <c r="DFT27" s="429"/>
      <c r="DFU27" s="429"/>
      <c r="DFV27" s="429"/>
      <c r="DFW27" s="429"/>
      <c r="DFX27" s="429"/>
      <c r="DFY27" s="429"/>
      <c r="DFZ27" s="429"/>
      <c r="DGA27" s="429"/>
      <c r="DGB27" s="429"/>
      <c r="DGC27" s="429"/>
      <c r="DGD27" s="429"/>
      <c r="DGE27" s="429"/>
      <c r="DGF27" s="429"/>
      <c r="DGG27" s="429"/>
      <c r="DGH27" s="429"/>
      <c r="DGI27" s="429"/>
      <c r="DGJ27" s="429"/>
      <c r="DGK27" s="429"/>
      <c r="DGL27" s="429"/>
      <c r="DGM27" s="429"/>
      <c r="DGN27" s="429"/>
      <c r="DGO27" s="429"/>
      <c r="DGP27" s="429"/>
      <c r="DGQ27" s="429"/>
      <c r="DGR27" s="429"/>
      <c r="DGS27" s="429"/>
      <c r="DGT27" s="429"/>
      <c r="DGU27" s="429"/>
      <c r="DGV27" s="429"/>
      <c r="DGW27" s="429"/>
      <c r="DGX27" s="429"/>
      <c r="DGY27" s="429"/>
      <c r="DGZ27" s="429"/>
      <c r="DHA27" s="429"/>
      <c r="DHB27" s="429"/>
      <c r="DHC27" s="429"/>
      <c r="DHD27" s="429"/>
      <c r="DHE27" s="429"/>
      <c r="DHF27" s="429"/>
      <c r="DHG27" s="429"/>
      <c r="DHH27" s="429"/>
      <c r="DHI27" s="429"/>
      <c r="DHJ27" s="429"/>
      <c r="DHK27" s="429"/>
      <c r="DHL27" s="429"/>
      <c r="DHM27" s="429"/>
      <c r="DHN27" s="429"/>
      <c r="DHO27" s="429"/>
      <c r="DHP27" s="429"/>
      <c r="DHQ27" s="429"/>
      <c r="DHR27" s="429"/>
      <c r="DHS27" s="429"/>
      <c r="DHT27" s="429"/>
      <c r="DHU27" s="429"/>
      <c r="DHV27" s="429"/>
      <c r="DHW27" s="429"/>
      <c r="DHX27" s="429"/>
      <c r="DHY27" s="429"/>
      <c r="DHZ27" s="429"/>
      <c r="DIA27" s="429"/>
      <c r="DIB27" s="429"/>
      <c r="DIC27" s="429"/>
      <c r="DID27" s="429"/>
      <c r="DIE27" s="429"/>
      <c r="DIF27" s="429"/>
      <c r="DIG27" s="429"/>
      <c r="DIH27" s="429"/>
      <c r="DII27" s="429"/>
      <c r="DIJ27" s="429"/>
      <c r="DIK27" s="429"/>
      <c r="DIL27" s="429"/>
      <c r="DIM27" s="429"/>
      <c r="DIN27" s="429"/>
      <c r="DIO27" s="429"/>
      <c r="DIP27" s="429"/>
      <c r="DIQ27" s="429"/>
      <c r="DIR27" s="429"/>
      <c r="DIS27" s="429"/>
      <c r="DIT27" s="429"/>
      <c r="DIU27" s="429"/>
      <c r="DIV27" s="429"/>
      <c r="DIW27" s="429"/>
      <c r="DIX27" s="429"/>
      <c r="DIY27" s="429"/>
      <c r="DIZ27" s="429"/>
      <c r="DJA27" s="429"/>
      <c r="DJB27" s="429"/>
      <c r="DJC27" s="429"/>
      <c r="DJD27" s="429"/>
      <c r="DJE27" s="429"/>
      <c r="DJF27" s="429"/>
      <c r="DJG27" s="429"/>
      <c r="DJH27" s="429"/>
      <c r="DJI27" s="429"/>
      <c r="DJJ27" s="429"/>
      <c r="DJK27" s="429"/>
      <c r="DJL27" s="429"/>
      <c r="DJM27" s="429"/>
      <c r="DJN27" s="429"/>
      <c r="DJO27" s="429"/>
      <c r="DJP27" s="429"/>
      <c r="DJQ27" s="429"/>
      <c r="DJR27" s="429"/>
      <c r="DJS27" s="429"/>
      <c r="DJT27" s="429"/>
      <c r="DJU27" s="429"/>
      <c r="DJV27" s="429"/>
      <c r="DJW27" s="429"/>
      <c r="DJX27" s="429"/>
      <c r="DJY27" s="429"/>
      <c r="DJZ27" s="429"/>
      <c r="DKA27" s="429"/>
      <c r="DKB27" s="429"/>
      <c r="DKC27" s="429"/>
      <c r="DKD27" s="429"/>
      <c r="DKE27" s="429"/>
      <c r="DKF27" s="429"/>
      <c r="DKG27" s="429"/>
      <c r="DKH27" s="429"/>
      <c r="DKI27" s="429"/>
      <c r="DKJ27" s="429"/>
      <c r="DKK27" s="429"/>
      <c r="DKL27" s="429"/>
      <c r="DKM27" s="429"/>
      <c r="DKN27" s="429"/>
      <c r="DKO27" s="429"/>
      <c r="DKP27" s="429"/>
      <c r="DKQ27" s="429"/>
      <c r="DKR27" s="429"/>
      <c r="DKS27" s="429"/>
      <c r="DKT27" s="429"/>
      <c r="DKU27" s="429"/>
      <c r="DKV27" s="429"/>
      <c r="DKW27" s="429"/>
      <c r="DKX27" s="429"/>
      <c r="DKY27" s="429"/>
      <c r="DKZ27" s="429"/>
      <c r="DLA27" s="429"/>
      <c r="DLB27" s="429"/>
      <c r="DLC27" s="429"/>
      <c r="DLD27" s="429"/>
      <c r="DLE27" s="429"/>
      <c r="DLF27" s="429"/>
      <c r="DLG27" s="429"/>
      <c r="DLH27" s="429"/>
      <c r="DLI27" s="429"/>
      <c r="DLJ27" s="429"/>
      <c r="DLK27" s="429"/>
      <c r="DLL27" s="429"/>
      <c r="DLM27" s="429"/>
      <c r="DLN27" s="429"/>
      <c r="DLO27" s="429"/>
      <c r="DLP27" s="429"/>
      <c r="DLQ27" s="429"/>
      <c r="DLR27" s="429"/>
      <c r="DLS27" s="429"/>
      <c r="DLT27" s="429"/>
      <c r="DLU27" s="429"/>
      <c r="DLV27" s="429"/>
      <c r="DLW27" s="429"/>
      <c r="DLX27" s="429"/>
      <c r="DLY27" s="429"/>
      <c r="DLZ27" s="429"/>
      <c r="DMA27" s="429"/>
      <c r="DMB27" s="429"/>
      <c r="DMC27" s="429"/>
      <c r="DMD27" s="429"/>
      <c r="DME27" s="429"/>
      <c r="DMF27" s="429"/>
      <c r="DMG27" s="429"/>
      <c r="DMH27" s="429"/>
      <c r="DMI27" s="429"/>
      <c r="DMJ27" s="429"/>
      <c r="DMK27" s="429"/>
      <c r="DML27" s="429"/>
      <c r="DMM27" s="429"/>
      <c r="DMN27" s="429"/>
      <c r="DMO27" s="429"/>
      <c r="DMP27" s="429"/>
      <c r="DMQ27" s="429"/>
      <c r="DMR27" s="429"/>
      <c r="DMS27" s="429"/>
      <c r="DMT27" s="429"/>
      <c r="DMU27" s="429"/>
      <c r="DMV27" s="429"/>
      <c r="DMW27" s="429"/>
      <c r="DMX27" s="429"/>
      <c r="DMY27" s="429"/>
      <c r="DMZ27" s="429"/>
      <c r="DNA27" s="429"/>
      <c r="DNB27" s="429"/>
      <c r="DNC27" s="429"/>
      <c r="DND27" s="429"/>
      <c r="DNE27" s="429"/>
      <c r="DNF27" s="429"/>
      <c r="DNG27" s="429"/>
      <c r="DNH27" s="429"/>
      <c r="DNI27" s="429"/>
      <c r="DNJ27" s="429"/>
      <c r="DNK27" s="429"/>
      <c r="DNL27" s="429"/>
      <c r="DNM27" s="429"/>
      <c r="DNN27" s="429"/>
      <c r="DNO27" s="429"/>
      <c r="DNP27" s="429"/>
      <c r="DNQ27" s="429"/>
      <c r="DNR27" s="429"/>
      <c r="DNS27" s="429"/>
      <c r="DNT27" s="429"/>
      <c r="DNU27" s="429"/>
      <c r="DNV27" s="429"/>
      <c r="DNW27" s="429"/>
      <c r="DNX27" s="429"/>
      <c r="DNY27" s="429"/>
      <c r="DNZ27" s="429"/>
      <c r="DOA27" s="429"/>
      <c r="DOB27" s="429"/>
      <c r="DOC27" s="429"/>
      <c r="DOD27" s="429"/>
      <c r="DOE27" s="429"/>
      <c r="DOF27" s="429"/>
      <c r="DOG27" s="429"/>
      <c r="DOH27" s="429"/>
      <c r="DOI27" s="429"/>
      <c r="DOJ27" s="429"/>
      <c r="DOK27" s="429"/>
      <c r="DOL27" s="429"/>
      <c r="DOM27" s="429"/>
      <c r="DON27" s="429"/>
      <c r="DOO27" s="429"/>
      <c r="DOP27" s="429"/>
      <c r="DOQ27" s="429"/>
      <c r="DOR27" s="429"/>
      <c r="DOS27" s="429"/>
      <c r="DOT27" s="429"/>
      <c r="DOU27" s="429"/>
      <c r="DOV27" s="429"/>
      <c r="DOW27" s="429"/>
      <c r="DOX27" s="429"/>
      <c r="DOY27" s="429"/>
      <c r="DOZ27" s="429"/>
      <c r="DPA27" s="429"/>
      <c r="DPB27" s="429"/>
      <c r="DPC27" s="429"/>
      <c r="DPD27" s="429"/>
      <c r="DPE27" s="429"/>
      <c r="DPF27" s="429"/>
      <c r="DPG27" s="429"/>
      <c r="DPH27" s="429"/>
      <c r="DPI27" s="429"/>
      <c r="DPJ27" s="429"/>
      <c r="DPK27" s="429"/>
      <c r="DPL27" s="429"/>
      <c r="DPM27" s="429"/>
      <c r="DPN27" s="429"/>
      <c r="DPO27" s="429"/>
      <c r="DPP27" s="429"/>
      <c r="DPQ27" s="429"/>
      <c r="DPR27" s="429"/>
      <c r="DPS27" s="429"/>
      <c r="DPT27" s="429"/>
      <c r="DPU27" s="429"/>
      <c r="DPV27" s="429"/>
      <c r="DPW27" s="429"/>
      <c r="DPX27" s="429"/>
      <c r="DPY27" s="429"/>
      <c r="DPZ27" s="429"/>
      <c r="DQA27" s="429"/>
      <c r="DQB27" s="429"/>
      <c r="DQC27" s="429"/>
      <c r="DQD27" s="429"/>
      <c r="DQE27" s="429"/>
      <c r="DQF27" s="429"/>
      <c r="DQG27" s="429"/>
      <c r="DQH27" s="429"/>
      <c r="DQI27" s="429"/>
      <c r="DQJ27" s="429"/>
      <c r="DQK27" s="429"/>
      <c r="DQL27" s="429"/>
      <c r="DQM27" s="429"/>
      <c r="DQN27" s="429"/>
      <c r="DQO27" s="429"/>
      <c r="DQP27" s="429"/>
      <c r="DQQ27" s="429"/>
      <c r="DQR27" s="429"/>
      <c r="DQS27" s="429"/>
      <c r="DQT27" s="429"/>
      <c r="DQU27" s="429"/>
      <c r="DQV27" s="429"/>
      <c r="DQW27" s="429"/>
      <c r="DQX27" s="429"/>
      <c r="DQY27" s="429"/>
      <c r="DQZ27" s="429"/>
      <c r="DRA27" s="429"/>
      <c r="DRB27" s="429"/>
      <c r="DRC27" s="429"/>
      <c r="DRD27" s="429"/>
      <c r="DRE27" s="429"/>
      <c r="DRF27" s="429"/>
      <c r="DRG27" s="429"/>
      <c r="DRH27" s="429"/>
      <c r="DRI27" s="429"/>
      <c r="DRJ27" s="429"/>
      <c r="DRK27" s="429"/>
      <c r="DRL27" s="429"/>
      <c r="DRM27" s="429"/>
      <c r="DRN27" s="429"/>
      <c r="DRO27" s="429"/>
      <c r="DRP27" s="429"/>
      <c r="DRQ27" s="429"/>
      <c r="DRR27" s="429"/>
      <c r="DRS27" s="429"/>
      <c r="DRT27" s="429"/>
      <c r="DRU27" s="429"/>
      <c r="DRV27" s="429"/>
      <c r="DRW27" s="429"/>
      <c r="DRX27" s="429"/>
      <c r="DRY27" s="429"/>
      <c r="DRZ27" s="429"/>
      <c r="DSA27" s="429"/>
      <c r="DSB27" s="429"/>
      <c r="DSC27" s="429"/>
      <c r="DSD27" s="429"/>
      <c r="DSE27" s="429"/>
      <c r="DSF27" s="429"/>
      <c r="DSG27" s="429"/>
      <c r="DSH27" s="429"/>
      <c r="DSI27" s="429"/>
      <c r="DSJ27" s="429"/>
      <c r="DSK27" s="429"/>
      <c r="DSL27" s="429"/>
      <c r="DSM27" s="429"/>
      <c r="DSN27" s="429"/>
      <c r="DSO27" s="429"/>
      <c r="DSP27" s="429"/>
      <c r="DSQ27" s="429"/>
      <c r="DSR27" s="429"/>
      <c r="DSS27" s="429"/>
      <c r="DST27" s="429"/>
      <c r="DSU27" s="429"/>
      <c r="DSV27" s="429"/>
      <c r="DSW27" s="429"/>
      <c r="DSX27" s="429"/>
      <c r="DSY27" s="429"/>
      <c r="DSZ27" s="429"/>
      <c r="DTA27" s="429"/>
      <c r="DTB27" s="429"/>
      <c r="DTC27" s="429"/>
      <c r="DTD27" s="429"/>
      <c r="DTE27" s="429"/>
      <c r="DTF27" s="429"/>
      <c r="DTG27" s="429"/>
      <c r="DTH27" s="429"/>
      <c r="DTI27" s="429"/>
      <c r="DTJ27" s="429"/>
      <c r="DTK27" s="429"/>
      <c r="DTL27" s="429"/>
      <c r="DTM27" s="429"/>
      <c r="DTN27" s="429"/>
      <c r="DTO27" s="429"/>
      <c r="DTP27" s="429"/>
      <c r="DTQ27" s="429"/>
      <c r="DTR27" s="429"/>
      <c r="DTS27" s="429"/>
      <c r="DTT27" s="429"/>
      <c r="DTU27" s="429"/>
      <c r="DTV27" s="429"/>
      <c r="DTW27" s="429"/>
      <c r="DTX27" s="429"/>
      <c r="DTY27" s="429"/>
      <c r="DTZ27" s="429"/>
      <c r="DUA27" s="429"/>
      <c r="DUB27" s="429"/>
      <c r="DUC27" s="429"/>
      <c r="DUD27" s="429"/>
      <c r="DUE27" s="429"/>
      <c r="DUF27" s="429"/>
      <c r="DUG27" s="429"/>
      <c r="DUH27" s="429"/>
      <c r="DUI27" s="429"/>
      <c r="DUJ27" s="429"/>
      <c r="DUK27" s="429"/>
      <c r="DUL27" s="429"/>
      <c r="DUM27" s="429"/>
      <c r="DUN27" s="429"/>
      <c r="DUO27" s="429"/>
      <c r="DUP27" s="429"/>
      <c r="DUQ27" s="429"/>
      <c r="DUR27" s="429"/>
      <c r="DUS27" s="429"/>
      <c r="DUT27" s="429"/>
      <c r="DUU27" s="429"/>
      <c r="DUV27" s="429"/>
      <c r="DUW27" s="429"/>
      <c r="DUX27" s="429"/>
      <c r="DUY27" s="429"/>
      <c r="DUZ27" s="429"/>
      <c r="DVA27" s="429"/>
      <c r="DVB27" s="429"/>
      <c r="DVC27" s="429"/>
      <c r="DVD27" s="429"/>
      <c r="DVE27" s="429"/>
      <c r="DVF27" s="429"/>
      <c r="DVG27" s="429"/>
      <c r="DVH27" s="429"/>
      <c r="DVI27" s="429"/>
      <c r="DVJ27" s="429"/>
      <c r="DVK27" s="429"/>
      <c r="DVL27" s="429"/>
      <c r="DVM27" s="429"/>
      <c r="DVN27" s="429"/>
      <c r="DVO27" s="429"/>
      <c r="DVP27" s="429"/>
      <c r="DVQ27" s="429"/>
      <c r="DVR27" s="429"/>
      <c r="DVS27" s="429"/>
      <c r="DVT27" s="429"/>
      <c r="DVU27" s="429"/>
      <c r="DVV27" s="429"/>
      <c r="DVW27" s="429"/>
      <c r="DVX27" s="429"/>
      <c r="DVY27" s="429"/>
      <c r="DVZ27" s="429"/>
      <c r="DWA27" s="429"/>
      <c r="DWB27" s="429"/>
      <c r="DWC27" s="429"/>
      <c r="DWD27" s="429"/>
      <c r="DWE27" s="429"/>
      <c r="DWF27" s="429"/>
      <c r="DWG27" s="429"/>
      <c r="DWH27" s="429"/>
      <c r="DWI27" s="429"/>
      <c r="DWJ27" s="429"/>
      <c r="DWK27" s="429"/>
      <c r="DWL27" s="429"/>
      <c r="DWM27" s="429"/>
      <c r="DWN27" s="429"/>
      <c r="DWO27" s="429"/>
      <c r="DWP27" s="429"/>
      <c r="DWQ27" s="429"/>
      <c r="DWR27" s="429"/>
      <c r="DWS27" s="429"/>
      <c r="DWT27" s="429"/>
      <c r="DWU27" s="429"/>
      <c r="DWV27" s="429"/>
      <c r="DWW27" s="429"/>
      <c r="DWX27" s="429"/>
      <c r="DWY27" s="429"/>
      <c r="DWZ27" s="429"/>
      <c r="DXA27" s="429"/>
      <c r="DXB27" s="429"/>
      <c r="DXC27" s="429"/>
      <c r="DXD27" s="429"/>
      <c r="DXE27" s="429"/>
      <c r="DXF27" s="429"/>
      <c r="DXG27" s="429"/>
      <c r="DXH27" s="429"/>
      <c r="DXI27" s="429"/>
      <c r="DXJ27" s="429"/>
      <c r="DXK27" s="429"/>
      <c r="DXL27" s="429"/>
      <c r="DXM27" s="429"/>
      <c r="DXN27" s="429"/>
      <c r="DXO27" s="429"/>
      <c r="DXP27" s="429"/>
      <c r="DXQ27" s="429"/>
      <c r="DXR27" s="429"/>
      <c r="DXS27" s="429"/>
      <c r="DXT27" s="429"/>
      <c r="DXU27" s="429"/>
      <c r="DXV27" s="429"/>
      <c r="DXW27" s="429"/>
      <c r="DXX27" s="429"/>
      <c r="DXY27" s="429"/>
      <c r="DXZ27" s="429"/>
      <c r="DYA27" s="429"/>
      <c r="DYB27" s="429"/>
      <c r="DYC27" s="429"/>
      <c r="DYD27" s="429"/>
      <c r="DYE27" s="429"/>
      <c r="DYF27" s="429"/>
      <c r="DYG27" s="429"/>
      <c r="DYH27" s="429"/>
      <c r="DYI27" s="429"/>
      <c r="DYJ27" s="429"/>
      <c r="DYK27" s="429"/>
      <c r="DYL27" s="429"/>
      <c r="DYM27" s="429"/>
      <c r="DYN27" s="429"/>
      <c r="DYO27" s="429"/>
      <c r="DYP27" s="429"/>
      <c r="DYQ27" s="429"/>
      <c r="DYR27" s="429"/>
      <c r="DYS27" s="429"/>
      <c r="DYT27" s="429"/>
      <c r="DYU27" s="429"/>
      <c r="DYV27" s="429"/>
      <c r="DYW27" s="429"/>
      <c r="DYX27" s="429"/>
      <c r="DYY27" s="429"/>
      <c r="DYZ27" s="429"/>
      <c r="DZA27" s="429"/>
      <c r="DZB27" s="429"/>
      <c r="DZC27" s="429"/>
      <c r="DZD27" s="429"/>
      <c r="DZE27" s="429"/>
      <c r="DZF27" s="429"/>
      <c r="DZG27" s="429"/>
      <c r="DZH27" s="429"/>
      <c r="DZI27" s="429"/>
      <c r="DZJ27" s="429"/>
      <c r="DZK27" s="429"/>
      <c r="DZL27" s="429"/>
      <c r="DZM27" s="429"/>
      <c r="DZN27" s="429"/>
      <c r="DZO27" s="429"/>
      <c r="DZP27" s="429"/>
      <c r="DZQ27" s="429"/>
      <c r="DZR27" s="429"/>
      <c r="DZS27" s="429"/>
      <c r="DZT27" s="429"/>
      <c r="DZU27" s="429"/>
      <c r="DZV27" s="429"/>
      <c r="DZW27" s="429"/>
      <c r="DZX27" s="429"/>
      <c r="DZY27" s="429"/>
      <c r="DZZ27" s="429"/>
      <c r="EAA27" s="429"/>
      <c r="EAB27" s="429"/>
      <c r="EAC27" s="429"/>
      <c r="EAD27" s="429"/>
      <c r="EAE27" s="429"/>
      <c r="EAF27" s="429"/>
      <c r="EAG27" s="429"/>
      <c r="EAH27" s="429"/>
      <c r="EAI27" s="429"/>
      <c r="EAJ27" s="429"/>
      <c r="EAK27" s="429"/>
      <c r="EAL27" s="429"/>
      <c r="EAM27" s="429"/>
      <c r="EAN27" s="429"/>
      <c r="EAO27" s="429"/>
      <c r="EAP27" s="429"/>
      <c r="EAQ27" s="429"/>
      <c r="EAR27" s="429"/>
      <c r="EAS27" s="429"/>
      <c r="EAT27" s="429"/>
      <c r="EAU27" s="429"/>
      <c r="EAV27" s="429"/>
      <c r="EAW27" s="429"/>
      <c r="EAX27" s="429"/>
      <c r="EAY27" s="429"/>
      <c r="EAZ27" s="429"/>
      <c r="EBA27" s="429"/>
      <c r="EBB27" s="429"/>
      <c r="EBC27" s="429"/>
      <c r="EBD27" s="429"/>
      <c r="EBE27" s="429"/>
      <c r="EBF27" s="429"/>
      <c r="EBG27" s="429"/>
      <c r="EBH27" s="429"/>
      <c r="EBI27" s="429"/>
      <c r="EBJ27" s="429"/>
      <c r="EBK27" s="429"/>
      <c r="EBL27" s="429"/>
      <c r="EBM27" s="429"/>
      <c r="EBN27" s="429"/>
      <c r="EBO27" s="429"/>
      <c r="EBP27" s="429"/>
      <c r="EBQ27" s="429"/>
      <c r="EBR27" s="429"/>
      <c r="EBS27" s="429"/>
      <c r="EBT27" s="429"/>
      <c r="EBU27" s="429"/>
      <c r="EBV27" s="429"/>
      <c r="EBW27" s="429"/>
      <c r="EBX27" s="429"/>
      <c r="EBY27" s="429"/>
      <c r="EBZ27" s="429"/>
      <c r="ECA27" s="429"/>
      <c r="ECB27" s="429"/>
      <c r="ECC27" s="429"/>
      <c r="ECD27" s="429"/>
      <c r="ECE27" s="429"/>
      <c r="ECF27" s="429"/>
      <c r="ECG27" s="429"/>
      <c r="ECH27" s="429"/>
      <c r="ECI27" s="429"/>
      <c r="ECJ27" s="429"/>
      <c r="ECK27" s="429"/>
      <c r="ECL27" s="429"/>
      <c r="ECM27" s="429"/>
      <c r="ECN27" s="429"/>
      <c r="ECO27" s="429"/>
      <c r="ECP27" s="429"/>
      <c r="ECQ27" s="429"/>
      <c r="ECR27" s="429"/>
      <c r="ECS27" s="429"/>
      <c r="ECT27" s="429"/>
      <c r="ECU27" s="429"/>
      <c r="ECV27" s="429"/>
      <c r="ECW27" s="429"/>
      <c r="ECX27" s="429"/>
      <c r="ECY27" s="429"/>
      <c r="ECZ27" s="429"/>
      <c r="EDA27" s="429"/>
      <c r="EDB27" s="429"/>
      <c r="EDC27" s="429"/>
      <c r="EDD27" s="429"/>
      <c r="EDE27" s="429"/>
      <c r="EDF27" s="429"/>
      <c r="EDG27" s="429"/>
      <c r="EDH27" s="429"/>
      <c r="EDI27" s="429"/>
      <c r="EDJ27" s="429"/>
      <c r="EDK27" s="429"/>
      <c r="EDL27" s="429"/>
      <c r="EDM27" s="429"/>
      <c r="EDN27" s="429"/>
      <c r="EDO27" s="429"/>
      <c r="EDP27" s="429"/>
      <c r="EDQ27" s="429"/>
      <c r="EDR27" s="429"/>
      <c r="EDS27" s="429"/>
      <c r="EDT27" s="429"/>
      <c r="EDU27" s="429"/>
      <c r="EDV27" s="429"/>
      <c r="EDW27" s="429"/>
      <c r="EDX27" s="429"/>
      <c r="EDY27" s="429"/>
      <c r="EDZ27" s="429"/>
      <c r="EEA27" s="429"/>
      <c r="EEB27" s="429"/>
      <c r="EEC27" s="429"/>
      <c r="EED27" s="429"/>
      <c r="EEE27" s="429"/>
      <c r="EEF27" s="429"/>
      <c r="EEG27" s="429"/>
      <c r="EEH27" s="429"/>
      <c r="EEI27" s="429"/>
      <c r="EEJ27" s="429"/>
      <c r="EEK27" s="429"/>
      <c r="EEL27" s="429"/>
      <c r="EEM27" s="429"/>
      <c r="EEN27" s="429"/>
      <c r="EEO27" s="429"/>
      <c r="EEP27" s="429"/>
      <c r="EEQ27" s="429"/>
      <c r="EER27" s="429"/>
      <c r="EES27" s="429"/>
      <c r="EET27" s="429"/>
      <c r="EEU27" s="429"/>
      <c r="EEV27" s="429"/>
      <c r="EEW27" s="429"/>
      <c r="EEX27" s="429"/>
      <c r="EEY27" s="429"/>
      <c r="EEZ27" s="429"/>
      <c r="EFA27" s="429"/>
      <c r="EFB27" s="429"/>
      <c r="EFC27" s="429"/>
      <c r="EFD27" s="429"/>
      <c r="EFE27" s="429"/>
      <c r="EFF27" s="429"/>
      <c r="EFG27" s="429"/>
      <c r="EFH27" s="429"/>
      <c r="EFI27" s="429"/>
      <c r="EFJ27" s="429"/>
      <c r="EFK27" s="429"/>
      <c r="EFL27" s="429"/>
      <c r="EFM27" s="429"/>
      <c r="EFN27" s="429"/>
      <c r="EFO27" s="429"/>
      <c r="EFP27" s="429"/>
      <c r="EFQ27" s="429"/>
      <c r="EFR27" s="429"/>
      <c r="EFS27" s="429"/>
      <c r="EFT27" s="429"/>
      <c r="EFU27" s="429"/>
      <c r="EFV27" s="429"/>
      <c r="EFW27" s="429"/>
      <c r="EFX27" s="429"/>
      <c r="EFY27" s="429"/>
      <c r="EFZ27" s="429"/>
      <c r="EGA27" s="429"/>
      <c r="EGB27" s="429"/>
      <c r="EGC27" s="429"/>
      <c r="EGD27" s="429"/>
      <c r="EGE27" s="429"/>
      <c r="EGF27" s="429"/>
      <c r="EGG27" s="429"/>
      <c r="EGH27" s="429"/>
      <c r="EGI27" s="429"/>
      <c r="EGJ27" s="429"/>
      <c r="EGK27" s="429"/>
      <c r="EGL27" s="429"/>
      <c r="EGM27" s="429"/>
      <c r="EGN27" s="429"/>
      <c r="EGO27" s="429"/>
      <c r="EGP27" s="429"/>
      <c r="EGQ27" s="429"/>
      <c r="EGR27" s="429"/>
      <c r="EGS27" s="429"/>
      <c r="EGT27" s="429"/>
      <c r="EGU27" s="429"/>
      <c r="EGV27" s="429"/>
      <c r="EGW27" s="429"/>
      <c r="EGX27" s="429"/>
      <c r="EGY27" s="429"/>
      <c r="EGZ27" s="429"/>
      <c r="EHA27" s="429"/>
      <c r="EHB27" s="429"/>
      <c r="EHC27" s="429"/>
      <c r="EHD27" s="429"/>
      <c r="EHE27" s="429"/>
      <c r="EHF27" s="429"/>
      <c r="EHG27" s="429"/>
      <c r="EHH27" s="429"/>
      <c r="EHI27" s="429"/>
      <c r="EHJ27" s="429"/>
      <c r="EHK27" s="429"/>
      <c r="EHL27" s="429"/>
      <c r="EHM27" s="429"/>
      <c r="EHN27" s="429"/>
      <c r="EHO27" s="429"/>
      <c r="EHP27" s="429"/>
      <c r="EHQ27" s="429"/>
      <c r="EHR27" s="429"/>
      <c r="EHS27" s="429"/>
      <c r="EHT27" s="429"/>
      <c r="EHU27" s="429"/>
      <c r="EHV27" s="429"/>
      <c r="EHW27" s="429"/>
      <c r="EHX27" s="429"/>
      <c r="EHY27" s="429"/>
      <c r="EHZ27" s="429"/>
      <c r="EIA27" s="429"/>
      <c r="EIB27" s="429"/>
      <c r="EIC27" s="429"/>
      <c r="EID27" s="429"/>
      <c r="EIE27" s="429"/>
      <c r="EIF27" s="429"/>
      <c r="EIG27" s="429"/>
      <c r="EIH27" s="429"/>
      <c r="EII27" s="429"/>
      <c r="EIJ27" s="429"/>
      <c r="EIK27" s="429"/>
      <c r="EIL27" s="429"/>
      <c r="EIM27" s="429"/>
      <c r="EIN27" s="429"/>
      <c r="EIO27" s="429"/>
      <c r="EIP27" s="429"/>
      <c r="EIQ27" s="429"/>
      <c r="EIR27" s="429"/>
      <c r="EIS27" s="429"/>
      <c r="EIT27" s="429"/>
      <c r="EIU27" s="429"/>
      <c r="EIV27" s="429"/>
      <c r="EIW27" s="429"/>
      <c r="EIX27" s="429"/>
      <c r="EIY27" s="429"/>
      <c r="EIZ27" s="429"/>
      <c r="EJA27" s="429"/>
      <c r="EJB27" s="429"/>
      <c r="EJC27" s="429"/>
      <c r="EJD27" s="429"/>
      <c r="EJE27" s="429"/>
      <c r="EJF27" s="429"/>
      <c r="EJG27" s="429"/>
      <c r="EJH27" s="429"/>
      <c r="EJI27" s="429"/>
      <c r="EJJ27" s="429"/>
      <c r="EJK27" s="429"/>
      <c r="EJL27" s="429"/>
      <c r="EJM27" s="429"/>
      <c r="EJN27" s="429"/>
      <c r="EJO27" s="429"/>
      <c r="EJP27" s="429"/>
      <c r="EJQ27" s="429"/>
      <c r="EJR27" s="429"/>
      <c r="EJS27" s="429"/>
      <c r="EJT27" s="429"/>
      <c r="EJU27" s="429"/>
      <c r="EJV27" s="429"/>
      <c r="EJW27" s="429"/>
      <c r="EJX27" s="429"/>
      <c r="EJY27" s="429"/>
      <c r="EJZ27" s="429"/>
      <c r="EKA27" s="429"/>
      <c r="EKB27" s="429"/>
      <c r="EKC27" s="429"/>
      <c r="EKD27" s="429"/>
      <c r="EKE27" s="429"/>
      <c r="EKF27" s="429"/>
      <c r="EKG27" s="429"/>
      <c r="EKH27" s="429"/>
      <c r="EKI27" s="429"/>
      <c r="EKJ27" s="429"/>
      <c r="EKK27" s="429"/>
      <c r="EKL27" s="429"/>
      <c r="EKM27" s="429"/>
      <c r="EKN27" s="429"/>
      <c r="EKO27" s="429"/>
      <c r="EKP27" s="429"/>
      <c r="EKQ27" s="429"/>
      <c r="EKR27" s="429"/>
      <c r="EKS27" s="429"/>
      <c r="EKT27" s="429"/>
      <c r="EKU27" s="429"/>
      <c r="EKV27" s="429"/>
      <c r="EKW27" s="429"/>
      <c r="EKX27" s="429"/>
      <c r="EKY27" s="429"/>
      <c r="EKZ27" s="429"/>
      <c r="ELA27" s="429"/>
      <c r="ELB27" s="429"/>
      <c r="ELC27" s="429"/>
      <c r="ELD27" s="429"/>
      <c r="ELE27" s="429"/>
      <c r="ELF27" s="429"/>
      <c r="ELG27" s="429"/>
      <c r="ELH27" s="429"/>
      <c r="ELI27" s="429"/>
      <c r="ELJ27" s="429"/>
      <c r="ELK27" s="429"/>
      <c r="ELL27" s="429"/>
      <c r="ELM27" s="429"/>
      <c r="ELN27" s="429"/>
      <c r="ELO27" s="429"/>
      <c r="ELP27" s="429"/>
      <c r="ELQ27" s="429"/>
      <c r="ELR27" s="429"/>
      <c r="ELS27" s="429"/>
      <c r="ELT27" s="429"/>
      <c r="ELU27" s="429"/>
      <c r="ELV27" s="429"/>
      <c r="ELW27" s="429"/>
      <c r="ELX27" s="429"/>
      <c r="ELY27" s="429"/>
      <c r="ELZ27" s="429"/>
      <c r="EMA27" s="429"/>
      <c r="EMB27" s="429"/>
      <c r="EMC27" s="429"/>
      <c r="EMD27" s="429"/>
      <c r="EME27" s="429"/>
      <c r="EMF27" s="429"/>
      <c r="EMG27" s="429"/>
      <c r="EMH27" s="429"/>
      <c r="EMI27" s="429"/>
      <c r="EMJ27" s="429"/>
      <c r="EMK27" s="429"/>
      <c r="EML27" s="429"/>
      <c r="EMM27" s="429"/>
      <c r="EMN27" s="429"/>
      <c r="EMO27" s="429"/>
      <c r="EMP27" s="429"/>
      <c r="EMQ27" s="429"/>
      <c r="EMR27" s="429"/>
      <c r="EMS27" s="429"/>
      <c r="EMT27" s="429"/>
      <c r="EMU27" s="429"/>
      <c r="EMV27" s="429"/>
      <c r="EMW27" s="429"/>
      <c r="EMX27" s="429"/>
      <c r="EMY27" s="429"/>
      <c r="EMZ27" s="429"/>
      <c r="ENA27" s="429"/>
      <c r="ENB27" s="429"/>
      <c r="ENC27" s="429"/>
      <c r="END27" s="429"/>
      <c r="ENE27" s="429"/>
      <c r="ENF27" s="429"/>
      <c r="ENG27" s="429"/>
      <c r="ENH27" s="429"/>
      <c r="ENI27" s="429"/>
      <c r="ENJ27" s="429"/>
      <c r="ENK27" s="429"/>
      <c r="ENL27" s="429"/>
      <c r="ENM27" s="429"/>
      <c r="ENN27" s="429"/>
      <c r="ENO27" s="429"/>
      <c r="ENP27" s="429"/>
      <c r="ENQ27" s="429"/>
      <c r="ENR27" s="429"/>
      <c r="ENS27" s="429"/>
      <c r="ENT27" s="429"/>
      <c r="ENU27" s="429"/>
      <c r="ENV27" s="429"/>
      <c r="ENW27" s="429"/>
      <c r="ENX27" s="429"/>
      <c r="ENY27" s="429"/>
      <c r="ENZ27" s="429"/>
      <c r="EOA27" s="429"/>
      <c r="EOB27" s="429"/>
      <c r="EOC27" s="429"/>
      <c r="EOD27" s="429"/>
      <c r="EOE27" s="429"/>
      <c r="EOF27" s="429"/>
      <c r="EOG27" s="429"/>
      <c r="EOH27" s="429"/>
      <c r="EOI27" s="429"/>
      <c r="EOJ27" s="429"/>
      <c r="EOK27" s="429"/>
      <c r="EOL27" s="429"/>
      <c r="EOM27" s="429"/>
      <c r="EON27" s="429"/>
      <c r="EOO27" s="429"/>
      <c r="EOP27" s="429"/>
      <c r="EOQ27" s="429"/>
      <c r="EOR27" s="429"/>
      <c r="EOS27" s="429"/>
      <c r="EOT27" s="429"/>
      <c r="EOU27" s="429"/>
      <c r="EOV27" s="429"/>
      <c r="EOW27" s="429"/>
      <c r="EOX27" s="429"/>
      <c r="EOY27" s="429"/>
      <c r="EOZ27" s="429"/>
      <c r="EPA27" s="429"/>
      <c r="EPB27" s="429"/>
      <c r="EPC27" s="429"/>
      <c r="EPD27" s="429"/>
      <c r="EPE27" s="429"/>
      <c r="EPF27" s="429"/>
      <c r="EPG27" s="429"/>
      <c r="EPH27" s="429"/>
      <c r="EPI27" s="429"/>
      <c r="EPJ27" s="429"/>
      <c r="EPK27" s="429"/>
      <c r="EPL27" s="429"/>
      <c r="EPM27" s="429"/>
      <c r="EPN27" s="429"/>
      <c r="EPO27" s="429"/>
      <c r="EPP27" s="429"/>
      <c r="EPQ27" s="429"/>
      <c r="EPR27" s="429"/>
      <c r="EPS27" s="429"/>
      <c r="EPT27" s="429"/>
      <c r="EPU27" s="429"/>
      <c r="EPV27" s="429"/>
      <c r="EPW27" s="429"/>
      <c r="EPX27" s="429"/>
      <c r="EPY27" s="429"/>
      <c r="EPZ27" s="429"/>
      <c r="EQA27" s="429"/>
      <c r="EQB27" s="429"/>
      <c r="EQC27" s="429"/>
      <c r="EQD27" s="429"/>
      <c r="EQE27" s="429"/>
      <c r="EQF27" s="429"/>
      <c r="EQG27" s="429"/>
      <c r="EQH27" s="429"/>
      <c r="EQI27" s="429"/>
      <c r="EQJ27" s="429"/>
      <c r="EQK27" s="429"/>
      <c r="EQL27" s="429"/>
      <c r="EQM27" s="429"/>
      <c r="EQN27" s="429"/>
      <c r="EQO27" s="429"/>
      <c r="EQP27" s="429"/>
      <c r="EQQ27" s="429"/>
      <c r="EQR27" s="429"/>
      <c r="EQS27" s="429"/>
      <c r="EQT27" s="429"/>
      <c r="EQU27" s="429"/>
      <c r="EQV27" s="429"/>
      <c r="EQW27" s="429"/>
      <c r="EQX27" s="429"/>
      <c r="EQY27" s="429"/>
      <c r="EQZ27" s="429"/>
      <c r="ERA27" s="429"/>
      <c r="ERB27" s="429"/>
      <c r="ERC27" s="429"/>
      <c r="ERD27" s="429"/>
      <c r="ERE27" s="429"/>
      <c r="ERF27" s="429"/>
      <c r="ERG27" s="429"/>
      <c r="ERH27" s="429"/>
      <c r="ERI27" s="429"/>
      <c r="ERJ27" s="429"/>
      <c r="ERK27" s="429"/>
      <c r="ERL27" s="429"/>
      <c r="ERM27" s="429"/>
      <c r="ERN27" s="429"/>
      <c r="ERO27" s="429"/>
      <c r="ERP27" s="429"/>
      <c r="ERQ27" s="429"/>
      <c r="ERR27" s="429"/>
      <c r="ERS27" s="429"/>
      <c r="ERT27" s="429"/>
      <c r="ERU27" s="429"/>
      <c r="ERV27" s="429"/>
      <c r="ERW27" s="429"/>
      <c r="ERX27" s="429"/>
      <c r="ERY27" s="429"/>
      <c r="ERZ27" s="429"/>
      <c r="ESA27" s="429"/>
      <c r="ESB27" s="429"/>
      <c r="ESC27" s="429"/>
      <c r="ESD27" s="429"/>
      <c r="ESE27" s="429"/>
      <c r="ESF27" s="429"/>
      <c r="ESG27" s="429"/>
      <c r="ESH27" s="429"/>
      <c r="ESI27" s="429"/>
      <c r="ESJ27" s="429"/>
      <c r="ESK27" s="429"/>
      <c r="ESL27" s="429"/>
      <c r="ESM27" s="429"/>
      <c r="ESN27" s="429"/>
      <c r="ESO27" s="429"/>
      <c r="ESP27" s="429"/>
      <c r="ESQ27" s="429"/>
      <c r="ESR27" s="429"/>
      <c r="ESS27" s="429"/>
      <c r="EST27" s="429"/>
      <c r="ESU27" s="429"/>
      <c r="ESV27" s="429"/>
      <c r="ESW27" s="429"/>
      <c r="ESX27" s="429"/>
      <c r="ESY27" s="429"/>
      <c r="ESZ27" s="429"/>
      <c r="ETA27" s="429"/>
      <c r="ETB27" s="429"/>
      <c r="ETC27" s="429"/>
      <c r="ETD27" s="429"/>
      <c r="ETE27" s="429"/>
      <c r="ETF27" s="429"/>
      <c r="ETG27" s="429"/>
      <c r="ETH27" s="429"/>
      <c r="ETI27" s="429"/>
      <c r="ETJ27" s="429"/>
      <c r="ETK27" s="429"/>
      <c r="ETL27" s="429"/>
      <c r="ETM27" s="429"/>
      <c r="ETN27" s="429"/>
      <c r="ETO27" s="429"/>
      <c r="ETP27" s="429"/>
      <c r="ETQ27" s="429"/>
      <c r="ETR27" s="429"/>
      <c r="ETS27" s="429"/>
      <c r="ETT27" s="429"/>
      <c r="ETU27" s="429"/>
      <c r="ETV27" s="429"/>
      <c r="ETW27" s="429"/>
      <c r="ETX27" s="429"/>
      <c r="ETY27" s="429"/>
      <c r="ETZ27" s="429"/>
      <c r="EUA27" s="429"/>
      <c r="EUB27" s="429"/>
      <c r="EUC27" s="429"/>
      <c r="EUD27" s="429"/>
      <c r="EUE27" s="429"/>
      <c r="EUF27" s="429"/>
      <c r="EUG27" s="429"/>
      <c r="EUH27" s="429"/>
      <c r="EUI27" s="429"/>
      <c r="EUJ27" s="429"/>
      <c r="EUK27" s="429"/>
      <c r="EUL27" s="429"/>
      <c r="EUM27" s="429"/>
      <c r="EUN27" s="429"/>
      <c r="EUO27" s="429"/>
      <c r="EUP27" s="429"/>
      <c r="EUQ27" s="429"/>
      <c r="EUR27" s="429"/>
      <c r="EUS27" s="429"/>
      <c r="EUT27" s="429"/>
      <c r="EUU27" s="429"/>
      <c r="EUV27" s="429"/>
      <c r="EUW27" s="429"/>
      <c r="EUX27" s="429"/>
      <c r="EUY27" s="429"/>
      <c r="EUZ27" s="429"/>
      <c r="EVA27" s="429"/>
      <c r="EVB27" s="429"/>
      <c r="EVC27" s="429"/>
      <c r="EVD27" s="429"/>
      <c r="EVE27" s="429"/>
      <c r="EVF27" s="429"/>
      <c r="EVG27" s="429"/>
      <c r="EVH27" s="429"/>
      <c r="EVI27" s="429"/>
      <c r="EVJ27" s="429"/>
      <c r="EVK27" s="429"/>
      <c r="EVL27" s="429"/>
      <c r="EVM27" s="429"/>
      <c r="EVN27" s="429"/>
      <c r="EVO27" s="429"/>
      <c r="EVP27" s="429"/>
      <c r="EVQ27" s="429"/>
      <c r="EVR27" s="429"/>
      <c r="EVS27" s="429"/>
      <c r="EVT27" s="429"/>
      <c r="EVU27" s="429"/>
      <c r="EVV27" s="429"/>
      <c r="EVW27" s="429"/>
      <c r="EVX27" s="429"/>
      <c r="EVY27" s="429"/>
      <c r="EVZ27" s="429"/>
      <c r="EWA27" s="429"/>
      <c r="EWB27" s="429"/>
      <c r="EWC27" s="429"/>
      <c r="EWD27" s="429"/>
      <c r="EWE27" s="429"/>
      <c r="EWF27" s="429"/>
      <c r="EWG27" s="429"/>
      <c r="EWH27" s="429"/>
      <c r="EWI27" s="429"/>
      <c r="EWJ27" s="429"/>
      <c r="EWK27" s="429"/>
      <c r="EWL27" s="429"/>
      <c r="EWM27" s="429"/>
      <c r="EWN27" s="429"/>
      <c r="EWO27" s="429"/>
      <c r="EWP27" s="429"/>
      <c r="EWQ27" s="429"/>
      <c r="EWR27" s="429"/>
      <c r="EWS27" s="429"/>
      <c r="EWT27" s="429"/>
      <c r="EWU27" s="429"/>
      <c r="EWV27" s="429"/>
      <c r="EWW27" s="429"/>
      <c r="EWX27" s="429"/>
      <c r="EWY27" s="429"/>
      <c r="EWZ27" s="429"/>
      <c r="EXA27" s="429"/>
      <c r="EXB27" s="429"/>
      <c r="EXC27" s="429"/>
      <c r="EXD27" s="429"/>
      <c r="EXE27" s="429"/>
      <c r="EXF27" s="429"/>
      <c r="EXG27" s="429"/>
      <c r="EXH27" s="429"/>
      <c r="EXI27" s="429"/>
      <c r="EXJ27" s="429"/>
      <c r="EXK27" s="429"/>
      <c r="EXL27" s="429"/>
      <c r="EXM27" s="429"/>
      <c r="EXN27" s="429"/>
      <c r="EXO27" s="429"/>
      <c r="EXP27" s="429"/>
      <c r="EXQ27" s="429"/>
      <c r="EXR27" s="429"/>
      <c r="EXS27" s="429"/>
      <c r="EXT27" s="429"/>
      <c r="EXU27" s="429"/>
      <c r="EXV27" s="429"/>
      <c r="EXW27" s="429"/>
      <c r="EXX27" s="429"/>
      <c r="EXY27" s="429"/>
      <c r="EXZ27" s="429"/>
      <c r="EYA27" s="429"/>
      <c r="EYB27" s="429"/>
      <c r="EYC27" s="429"/>
      <c r="EYD27" s="429"/>
      <c r="EYE27" s="429"/>
      <c r="EYF27" s="429"/>
      <c r="EYG27" s="429"/>
      <c r="EYH27" s="429"/>
      <c r="EYI27" s="429"/>
      <c r="EYJ27" s="429"/>
      <c r="EYK27" s="429"/>
      <c r="EYL27" s="429"/>
      <c r="EYM27" s="429"/>
      <c r="EYN27" s="429"/>
      <c r="EYO27" s="429"/>
      <c r="EYP27" s="429"/>
      <c r="EYQ27" s="429"/>
      <c r="EYR27" s="429"/>
      <c r="EYS27" s="429"/>
      <c r="EYT27" s="429"/>
      <c r="EYU27" s="429"/>
      <c r="EYV27" s="429"/>
      <c r="EYW27" s="429"/>
      <c r="EYX27" s="429"/>
      <c r="EYY27" s="429"/>
      <c r="EYZ27" s="429"/>
      <c r="EZA27" s="429"/>
      <c r="EZB27" s="429"/>
      <c r="EZC27" s="429"/>
      <c r="EZD27" s="429"/>
      <c r="EZE27" s="429"/>
      <c r="EZF27" s="429"/>
      <c r="EZG27" s="429"/>
      <c r="EZH27" s="429"/>
      <c r="EZI27" s="429"/>
      <c r="EZJ27" s="429"/>
      <c r="EZK27" s="429"/>
      <c r="EZL27" s="429"/>
      <c r="EZM27" s="429"/>
      <c r="EZN27" s="429"/>
      <c r="EZO27" s="429"/>
      <c r="EZP27" s="429"/>
      <c r="EZQ27" s="429"/>
      <c r="EZR27" s="429"/>
      <c r="EZS27" s="429"/>
      <c r="EZT27" s="429"/>
      <c r="EZU27" s="429"/>
      <c r="EZV27" s="429"/>
      <c r="EZW27" s="429"/>
      <c r="EZX27" s="429"/>
      <c r="EZY27" s="429"/>
      <c r="EZZ27" s="429"/>
      <c r="FAA27" s="429"/>
      <c r="FAB27" s="429"/>
      <c r="FAC27" s="429"/>
      <c r="FAD27" s="429"/>
      <c r="FAE27" s="429"/>
      <c r="FAF27" s="429"/>
      <c r="FAG27" s="429"/>
      <c r="FAH27" s="429"/>
      <c r="FAI27" s="429"/>
      <c r="FAJ27" s="429"/>
      <c r="FAK27" s="429"/>
      <c r="FAL27" s="429"/>
      <c r="FAM27" s="429"/>
      <c r="FAN27" s="429"/>
      <c r="FAO27" s="429"/>
      <c r="FAP27" s="429"/>
      <c r="FAQ27" s="429"/>
      <c r="FAR27" s="429"/>
      <c r="FAS27" s="429"/>
      <c r="FAT27" s="429"/>
      <c r="FAU27" s="429"/>
      <c r="FAV27" s="429"/>
      <c r="FAW27" s="429"/>
      <c r="FAX27" s="429"/>
      <c r="FAY27" s="429"/>
      <c r="FAZ27" s="429"/>
      <c r="FBA27" s="429"/>
      <c r="FBB27" s="429"/>
      <c r="FBC27" s="429"/>
      <c r="FBD27" s="429"/>
      <c r="FBE27" s="429"/>
      <c r="FBF27" s="429"/>
      <c r="FBG27" s="429"/>
      <c r="FBH27" s="429"/>
      <c r="FBI27" s="429"/>
      <c r="FBJ27" s="429"/>
      <c r="FBK27" s="429"/>
      <c r="FBL27" s="429"/>
      <c r="FBM27" s="429"/>
      <c r="FBN27" s="429"/>
      <c r="FBO27" s="429"/>
      <c r="FBP27" s="429"/>
      <c r="FBQ27" s="429"/>
      <c r="FBR27" s="429"/>
      <c r="FBS27" s="429"/>
      <c r="FBT27" s="429"/>
      <c r="FBU27" s="429"/>
      <c r="FBV27" s="429"/>
      <c r="FBW27" s="429"/>
      <c r="FBX27" s="429"/>
      <c r="FBY27" s="429"/>
      <c r="FBZ27" s="429"/>
      <c r="FCA27" s="429"/>
      <c r="FCB27" s="429"/>
      <c r="FCC27" s="429"/>
      <c r="FCD27" s="429"/>
      <c r="FCE27" s="429"/>
      <c r="FCF27" s="429"/>
      <c r="FCG27" s="429"/>
      <c r="FCH27" s="429"/>
      <c r="FCI27" s="429"/>
      <c r="FCJ27" s="429"/>
      <c r="FCK27" s="429"/>
      <c r="FCL27" s="429"/>
      <c r="FCM27" s="429"/>
      <c r="FCN27" s="429"/>
      <c r="FCO27" s="429"/>
      <c r="FCP27" s="429"/>
      <c r="FCQ27" s="429"/>
      <c r="FCR27" s="429"/>
      <c r="FCS27" s="429"/>
      <c r="FCT27" s="429"/>
      <c r="FCU27" s="429"/>
      <c r="FCV27" s="429"/>
      <c r="FCW27" s="429"/>
      <c r="FCX27" s="429"/>
      <c r="FCY27" s="429"/>
      <c r="FCZ27" s="429"/>
      <c r="FDA27" s="429"/>
      <c r="FDB27" s="429"/>
      <c r="FDC27" s="429"/>
      <c r="FDD27" s="429"/>
      <c r="FDE27" s="429"/>
      <c r="FDF27" s="429"/>
      <c r="FDG27" s="429"/>
      <c r="FDH27" s="429"/>
      <c r="FDI27" s="429"/>
      <c r="FDJ27" s="429"/>
      <c r="FDK27" s="429"/>
      <c r="FDL27" s="429"/>
      <c r="FDM27" s="429"/>
      <c r="FDN27" s="429"/>
      <c r="FDO27" s="429"/>
      <c r="FDP27" s="429"/>
      <c r="FDQ27" s="429"/>
      <c r="FDR27" s="429"/>
      <c r="FDS27" s="429"/>
      <c r="FDT27" s="429"/>
      <c r="FDU27" s="429"/>
      <c r="FDV27" s="429"/>
      <c r="FDW27" s="429"/>
      <c r="FDX27" s="429"/>
      <c r="FDY27" s="429"/>
      <c r="FDZ27" s="429"/>
      <c r="FEA27" s="429"/>
      <c r="FEB27" s="429"/>
      <c r="FEC27" s="429"/>
      <c r="FED27" s="429"/>
      <c r="FEE27" s="429"/>
      <c r="FEF27" s="429"/>
      <c r="FEG27" s="429"/>
      <c r="FEH27" s="429"/>
      <c r="FEI27" s="429"/>
      <c r="FEJ27" s="429"/>
      <c r="FEK27" s="429"/>
      <c r="FEL27" s="429"/>
      <c r="FEM27" s="429"/>
      <c r="FEN27" s="429"/>
      <c r="FEO27" s="429"/>
      <c r="FEP27" s="429"/>
      <c r="FEQ27" s="429"/>
      <c r="FER27" s="429"/>
      <c r="FES27" s="429"/>
      <c r="FET27" s="429"/>
      <c r="FEU27" s="429"/>
      <c r="FEV27" s="429"/>
      <c r="FEW27" s="429"/>
      <c r="FEX27" s="429"/>
      <c r="FEY27" s="429"/>
      <c r="FEZ27" s="429"/>
      <c r="FFA27" s="429"/>
      <c r="FFB27" s="429"/>
      <c r="FFC27" s="429"/>
      <c r="FFD27" s="429"/>
      <c r="FFE27" s="429"/>
      <c r="FFF27" s="429"/>
      <c r="FFG27" s="429"/>
      <c r="FFH27" s="429"/>
      <c r="FFI27" s="429"/>
      <c r="FFJ27" s="429"/>
      <c r="FFK27" s="429"/>
      <c r="FFL27" s="429"/>
      <c r="FFM27" s="429"/>
      <c r="FFN27" s="429"/>
      <c r="FFO27" s="429"/>
      <c r="FFP27" s="429"/>
      <c r="FFQ27" s="429"/>
      <c r="FFR27" s="429"/>
      <c r="FFS27" s="429"/>
      <c r="FFT27" s="429"/>
      <c r="FFU27" s="429"/>
      <c r="FFV27" s="429"/>
      <c r="FFW27" s="429"/>
      <c r="FFX27" s="429"/>
      <c r="FFY27" s="429"/>
      <c r="FFZ27" s="429"/>
      <c r="FGA27" s="429"/>
      <c r="FGB27" s="429"/>
      <c r="FGC27" s="429"/>
      <c r="FGD27" s="429"/>
      <c r="FGE27" s="429"/>
      <c r="FGF27" s="429"/>
      <c r="FGG27" s="429"/>
      <c r="FGH27" s="429"/>
      <c r="FGI27" s="429"/>
      <c r="FGJ27" s="429"/>
      <c r="FGK27" s="429"/>
      <c r="FGL27" s="429"/>
      <c r="FGM27" s="429"/>
      <c r="FGN27" s="429"/>
      <c r="FGO27" s="429"/>
      <c r="FGP27" s="429"/>
      <c r="FGQ27" s="429"/>
      <c r="FGR27" s="429"/>
      <c r="FGS27" s="429"/>
      <c r="FGT27" s="429"/>
      <c r="FGU27" s="429"/>
      <c r="FGV27" s="429"/>
      <c r="FGW27" s="429"/>
      <c r="FGX27" s="429"/>
      <c r="FGY27" s="429"/>
      <c r="FGZ27" s="429"/>
      <c r="FHA27" s="429"/>
      <c r="FHB27" s="429"/>
      <c r="FHC27" s="429"/>
      <c r="FHD27" s="429"/>
      <c r="FHE27" s="429"/>
      <c r="FHF27" s="429"/>
      <c r="FHG27" s="429"/>
      <c r="FHH27" s="429"/>
      <c r="FHI27" s="429"/>
      <c r="FHJ27" s="429"/>
      <c r="FHK27" s="429"/>
      <c r="FHL27" s="429"/>
      <c r="FHM27" s="429"/>
      <c r="FHN27" s="429"/>
      <c r="FHO27" s="429"/>
      <c r="FHP27" s="429"/>
      <c r="FHQ27" s="429"/>
      <c r="FHR27" s="429"/>
      <c r="FHS27" s="429"/>
      <c r="FHT27" s="429"/>
      <c r="FHU27" s="429"/>
      <c r="FHV27" s="429"/>
      <c r="FHW27" s="429"/>
      <c r="FHX27" s="429"/>
      <c r="FHY27" s="429"/>
      <c r="FHZ27" s="429"/>
      <c r="FIA27" s="429"/>
      <c r="FIB27" s="429"/>
      <c r="FIC27" s="429"/>
      <c r="FID27" s="429"/>
      <c r="FIE27" s="429"/>
      <c r="FIF27" s="429"/>
      <c r="FIG27" s="429"/>
      <c r="FIH27" s="429"/>
      <c r="FII27" s="429"/>
      <c r="FIJ27" s="429"/>
      <c r="FIK27" s="429"/>
      <c r="FIL27" s="429"/>
      <c r="FIM27" s="429"/>
      <c r="FIN27" s="429"/>
      <c r="FIO27" s="429"/>
      <c r="FIP27" s="429"/>
      <c r="FIQ27" s="429"/>
      <c r="FIR27" s="429"/>
      <c r="FIS27" s="429"/>
      <c r="FIT27" s="429"/>
      <c r="FIU27" s="429"/>
      <c r="FIV27" s="429"/>
      <c r="FIW27" s="429"/>
      <c r="FIX27" s="429"/>
      <c r="FIY27" s="429"/>
      <c r="FIZ27" s="429"/>
      <c r="FJA27" s="429"/>
      <c r="FJB27" s="429"/>
      <c r="FJC27" s="429"/>
      <c r="FJD27" s="429"/>
      <c r="FJE27" s="429"/>
      <c r="FJF27" s="429"/>
      <c r="FJG27" s="429"/>
      <c r="FJH27" s="429"/>
      <c r="FJI27" s="429"/>
      <c r="FJJ27" s="429"/>
      <c r="FJK27" s="429"/>
      <c r="FJL27" s="429"/>
      <c r="FJM27" s="429"/>
      <c r="FJN27" s="429"/>
      <c r="FJO27" s="429"/>
      <c r="FJP27" s="429"/>
      <c r="FJQ27" s="429"/>
      <c r="FJR27" s="429"/>
      <c r="FJS27" s="429"/>
      <c r="FJT27" s="429"/>
      <c r="FJU27" s="429"/>
      <c r="FJV27" s="429"/>
      <c r="FJW27" s="429"/>
      <c r="FJX27" s="429"/>
      <c r="FJY27" s="429"/>
      <c r="FJZ27" s="429"/>
      <c r="FKA27" s="429"/>
      <c r="FKB27" s="429"/>
      <c r="FKC27" s="429"/>
      <c r="FKD27" s="429"/>
      <c r="FKE27" s="429"/>
      <c r="FKF27" s="429"/>
      <c r="FKG27" s="429"/>
      <c r="FKH27" s="429"/>
      <c r="FKI27" s="429"/>
      <c r="FKJ27" s="429"/>
      <c r="FKK27" s="429"/>
      <c r="FKL27" s="429"/>
      <c r="FKM27" s="429"/>
      <c r="FKN27" s="429"/>
      <c r="FKO27" s="429"/>
      <c r="FKP27" s="429"/>
      <c r="FKQ27" s="429"/>
      <c r="FKR27" s="429"/>
      <c r="FKS27" s="429"/>
      <c r="FKT27" s="429"/>
      <c r="FKU27" s="429"/>
      <c r="FKV27" s="429"/>
      <c r="FKW27" s="429"/>
      <c r="FKX27" s="429"/>
      <c r="FKY27" s="429"/>
      <c r="FKZ27" s="429"/>
      <c r="FLA27" s="429"/>
      <c r="FLB27" s="429"/>
      <c r="FLC27" s="429"/>
      <c r="FLD27" s="429"/>
      <c r="FLE27" s="429"/>
      <c r="FLF27" s="429"/>
      <c r="FLG27" s="429"/>
      <c r="FLH27" s="429"/>
      <c r="FLI27" s="429"/>
      <c r="FLJ27" s="429"/>
      <c r="FLK27" s="429"/>
      <c r="FLL27" s="429"/>
      <c r="FLM27" s="429"/>
      <c r="FLN27" s="429"/>
      <c r="FLO27" s="429"/>
      <c r="FLP27" s="429"/>
      <c r="FLQ27" s="429"/>
      <c r="FLR27" s="429"/>
      <c r="FLS27" s="429"/>
      <c r="FLT27" s="429"/>
      <c r="FLU27" s="429"/>
      <c r="FLV27" s="429"/>
      <c r="FLW27" s="429"/>
      <c r="FLX27" s="429"/>
      <c r="FLY27" s="429"/>
      <c r="FLZ27" s="429"/>
      <c r="FMA27" s="429"/>
      <c r="FMB27" s="429"/>
      <c r="FMC27" s="429"/>
      <c r="FMD27" s="429"/>
      <c r="FME27" s="429"/>
      <c r="FMF27" s="429"/>
      <c r="FMG27" s="429"/>
      <c r="FMH27" s="429"/>
      <c r="FMI27" s="429"/>
      <c r="FMJ27" s="429"/>
      <c r="FMK27" s="429"/>
      <c r="FML27" s="429"/>
      <c r="FMM27" s="429"/>
      <c r="FMN27" s="429"/>
      <c r="FMO27" s="429"/>
      <c r="FMP27" s="429"/>
      <c r="FMQ27" s="429"/>
      <c r="FMR27" s="429"/>
      <c r="FMS27" s="429"/>
      <c r="FMT27" s="429"/>
      <c r="FMU27" s="429"/>
      <c r="FMV27" s="429"/>
      <c r="FMW27" s="429"/>
      <c r="FMX27" s="429"/>
      <c r="FMY27" s="429"/>
      <c r="FMZ27" s="429"/>
      <c r="FNA27" s="429"/>
      <c r="FNB27" s="429"/>
      <c r="FNC27" s="429"/>
      <c r="FND27" s="429"/>
      <c r="FNE27" s="429"/>
      <c r="FNF27" s="429"/>
      <c r="FNG27" s="429"/>
      <c r="FNH27" s="429"/>
      <c r="FNI27" s="429"/>
      <c r="FNJ27" s="429"/>
      <c r="FNK27" s="429"/>
      <c r="FNL27" s="429"/>
      <c r="FNM27" s="429"/>
      <c r="FNN27" s="429"/>
      <c r="FNO27" s="429"/>
      <c r="FNP27" s="429"/>
      <c r="FNQ27" s="429"/>
      <c r="FNR27" s="429"/>
      <c r="FNS27" s="429"/>
      <c r="FNT27" s="429"/>
      <c r="FNU27" s="429"/>
      <c r="FNV27" s="429"/>
      <c r="FNW27" s="429"/>
      <c r="FNX27" s="429"/>
      <c r="FNY27" s="429"/>
      <c r="FNZ27" s="429"/>
      <c r="FOA27" s="429"/>
      <c r="FOB27" s="429"/>
      <c r="FOC27" s="429"/>
      <c r="FOD27" s="429"/>
      <c r="FOE27" s="429"/>
      <c r="FOF27" s="429"/>
      <c r="FOG27" s="429"/>
      <c r="FOH27" s="429"/>
      <c r="FOI27" s="429"/>
      <c r="FOJ27" s="429"/>
      <c r="FOK27" s="429"/>
      <c r="FOL27" s="429"/>
      <c r="FOM27" s="429"/>
      <c r="FON27" s="429"/>
      <c r="FOO27" s="429"/>
      <c r="FOP27" s="429"/>
      <c r="FOQ27" s="429"/>
      <c r="FOR27" s="429"/>
      <c r="FOS27" s="429"/>
      <c r="FOT27" s="429"/>
      <c r="FOU27" s="429"/>
      <c r="FOV27" s="429"/>
      <c r="FOW27" s="429"/>
      <c r="FOX27" s="429"/>
      <c r="FOY27" s="429"/>
      <c r="FOZ27" s="429"/>
      <c r="FPA27" s="429"/>
      <c r="FPB27" s="429"/>
      <c r="FPC27" s="429"/>
      <c r="FPD27" s="429"/>
      <c r="FPE27" s="429"/>
      <c r="FPF27" s="429"/>
      <c r="FPG27" s="429"/>
      <c r="FPH27" s="429"/>
      <c r="FPI27" s="429"/>
      <c r="FPJ27" s="429"/>
      <c r="FPK27" s="429"/>
      <c r="FPL27" s="429"/>
      <c r="FPM27" s="429"/>
      <c r="FPN27" s="429"/>
      <c r="FPO27" s="429"/>
      <c r="FPP27" s="429"/>
      <c r="FPQ27" s="429"/>
      <c r="FPR27" s="429"/>
      <c r="FPS27" s="429"/>
      <c r="FPT27" s="429"/>
      <c r="FPU27" s="429"/>
      <c r="FPV27" s="429"/>
      <c r="FPW27" s="429"/>
      <c r="FPX27" s="429"/>
      <c r="FPY27" s="429"/>
      <c r="FPZ27" s="429"/>
      <c r="FQA27" s="429"/>
      <c r="FQB27" s="429"/>
      <c r="FQC27" s="429"/>
      <c r="FQD27" s="429"/>
      <c r="FQE27" s="429"/>
      <c r="FQF27" s="429"/>
      <c r="FQG27" s="429"/>
      <c r="FQH27" s="429"/>
      <c r="FQI27" s="429"/>
      <c r="FQJ27" s="429"/>
      <c r="FQK27" s="429"/>
      <c r="FQL27" s="429"/>
      <c r="FQM27" s="429"/>
      <c r="FQN27" s="429"/>
      <c r="FQO27" s="429"/>
      <c r="FQP27" s="429"/>
      <c r="FQQ27" s="429"/>
      <c r="FQR27" s="429"/>
      <c r="FQS27" s="429"/>
      <c r="FQT27" s="429"/>
      <c r="FQU27" s="429"/>
      <c r="FQV27" s="429"/>
      <c r="FQW27" s="429"/>
      <c r="FQX27" s="429"/>
      <c r="FQY27" s="429"/>
      <c r="FQZ27" s="429"/>
      <c r="FRA27" s="429"/>
      <c r="FRB27" s="429"/>
      <c r="FRC27" s="429"/>
      <c r="FRD27" s="429"/>
      <c r="FRE27" s="429"/>
      <c r="FRF27" s="429"/>
      <c r="FRG27" s="429"/>
      <c r="FRH27" s="429"/>
      <c r="FRI27" s="429"/>
      <c r="FRJ27" s="429"/>
      <c r="FRK27" s="429"/>
      <c r="FRL27" s="429"/>
      <c r="FRM27" s="429"/>
      <c r="FRN27" s="429"/>
      <c r="FRO27" s="429"/>
      <c r="FRP27" s="429"/>
      <c r="FRQ27" s="429"/>
      <c r="FRR27" s="429"/>
      <c r="FRS27" s="429"/>
      <c r="FRT27" s="429"/>
      <c r="FRU27" s="429"/>
      <c r="FRV27" s="429"/>
      <c r="FRW27" s="429"/>
      <c r="FRX27" s="429"/>
      <c r="FRY27" s="429"/>
      <c r="FRZ27" s="429"/>
      <c r="FSA27" s="429"/>
      <c r="FSB27" s="429"/>
      <c r="FSC27" s="429"/>
      <c r="FSD27" s="429"/>
      <c r="FSE27" s="429"/>
      <c r="FSF27" s="429"/>
      <c r="FSG27" s="429"/>
      <c r="FSH27" s="429"/>
      <c r="FSI27" s="429"/>
      <c r="FSJ27" s="429"/>
      <c r="FSK27" s="429"/>
      <c r="FSL27" s="429"/>
      <c r="FSM27" s="429"/>
      <c r="FSN27" s="429"/>
      <c r="FSO27" s="429"/>
      <c r="FSP27" s="429"/>
      <c r="FSQ27" s="429"/>
      <c r="FSR27" s="429"/>
      <c r="FSS27" s="429"/>
      <c r="FST27" s="429"/>
      <c r="FSU27" s="429"/>
      <c r="FSV27" s="429"/>
      <c r="FSW27" s="429"/>
      <c r="FSX27" s="429"/>
      <c r="FSY27" s="429"/>
      <c r="FSZ27" s="429"/>
      <c r="FTA27" s="429"/>
      <c r="FTB27" s="429"/>
      <c r="FTC27" s="429"/>
      <c r="FTD27" s="429"/>
      <c r="FTE27" s="429"/>
      <c r="FTF27" s="429"/>
      <c r="FTG27" s="429"/>
      <c r="FTH27" s="429"/>
      <c r="FTI27" s="429"/>
      <c r="FTJ27" s="429"/>
      <c r="FTK27" s="429"/>
      <c r="FTL27" s="429"/>
      <c r="FTM27" s="429"/>
      <c r="FTN27" s="429"/>
      <c r="FTO27" s="429"/>
      <c r="FTP27" s="429"/>
      <c r="FTQ27" s="429"/>
      <c r="FTR27" s="429"/>
      <c r="FTS27" s="429"/>
      <c r="FTT27" s="429"/>
      <c r="FTU27" s="429"/>
      <c r="FTV27" s="429"/>
      <c r="FTW27" s="429"/>
      <c r="FTX27" s="429"/>
      <c r="FTY27" s="429"/>
      <c r="FTZ27" s="429"/>
      <c r="FUA27" s="429"/>
      <c r="FUB27" s="429"/>
      <c r="FUC27" s="429"/>
      <c r="FUD27" s="429"/>
      <c r="FUE27" s="429"/>
      <c r="FUF27" s="429"/>
      <c r="FUG27" s="429"/>
      <c r="FUH27" s="429"/>
      <c r="FUI27" s="429"/>
      <c r="FUJ27" s="429"/>
      <c r="FUK27" s="429"/>
      <c r="FUL27" s="429"/>
      <c r="FUM27" s="429"/>
      <c r="FUN27" s="429"/>
      <c r="FUO27" s="429"/>
      <c r="FUP27" s="429"/>
      <c r="FUQ27" s="429"/>
      <c r="FUR27" s="429"/>
      <c r="FUS27" s="429"/>
      <c r="FUT27" s="429"/>
      <c r="FUU27" s="429"/>
      <c r="FUV27" s="429"/>
      <c r="FUW27" s="429"/>
      <c r="FUX27" s="429"/>
      <c r="FUY27" s="429"/>
      <c r="FUZ27" s="429"/>
      <c r="FVA27" s="429"/>
      <c r="FVB27" s="429"/>
      <c r="FVC27" s="429"/>
      <c r="FVD27" s="429"/>
      <c r="FVE27" s="429"/>
      <c r="FVF27" s="429"/>
      <c r="FVG27" s="429"/>
      <c r="FVH27" s="429"/>
      <c r="FVI27" s="429"/>
      <c r="FVJ27" s="429"/>
      <c r="FVK27" s="429"/>
      <c r="FVL27" s="429"/>
      <c r="FVM27" s="429"/>
      <c r="FVN27" s="429"/>
      <c r="FVO27" s="429"/>
      <c r="FVP27" s="429"/>
      <c r="FVQ27" s="429"/>
      <c r="FVR27" s="429"/>
      <c r="FVS27" s="429"/>
      <c r="FVT27" s="429"/>
      <c r="FVU27" s="429"/>
      <c r="FVV27" s="429"/>
      <c r="FVW27" s="429"/>
      <c r="FVX27" s="429"/>
      <c r="FVY27" s="429"/>
      <c r="FVZ27" s="429"/>
      <c r="FWA27" s="429"/>
      <c r="FWB27" s="429"/>
      <c r="FWC27" s="429"/>
      <c r="FWD27" s="429"/>
      <c r="FWE27" s="429"/>
      <c r="FWF27" s="429"/>
      <c r="FWG27" s="429"/>
      <c r="FWH27" s="429"/>
      <c r="FWI27" s="429"/>
      <c r="FWJ27" s="429"/>
      <c r="FWK27" s="429"/>
      <c r="FWL27" s="429"/>
      <c r="FWM27" s="429"/>
      <c r="FWN27" s="429"/>
      <c r="FWO27" s="429"/>
      <c r="FWP27" s="429"/>
      <c r="FWQ27" s="429"/>
      <c r="FWR27" s="429"/>
      <c r="FWS27" s="429"/>
      <c r="FWT27" s="429"/>
      <c r="FWU27" s="429"/>
      <c r="FWV27" s="429"/>
      <c r="FWW27" s="429"/>
      <c r="FWX27" s="429"/>
      <c r="FWY27" s="429"/>
      <c r="FWZ27" s="429"/>
      <c r="FXA27" s="429"/>
      <c r="FXB27" s="429"/>
      <c r="FXC27" s="429"/>
      <c r="FXD27" s="429"/>
      <c r="FXE27" s="429"/>
      <c r="FXF27" s="429"/>
      <c r="FXG27" s="429"/>
      <c r="FXH27" s="429"/>
      <c r="FXI27" s="429"/>
      <c r="FXJ27" s="429"/>
      <c r="FXK27" s="429"/>
      <c r="FXL27" s="429"/>
      <c r="FXM27" s="429"/>
      <c r="FXN27" s="429"/>
      <c r="FXO27" s="429"/>
      <c r="FXP27" s="429"/>
      <c r="FXQ27" s="429"/>
      <c r="FXR27" s="429"/>
      <c r="FXS27" s="429"/>
      <c r="FXT27" s="429"/>
      <c r="FXU27" s="429"/>
      <c r="FXV27" s="429"/>
      <c r="FXW27" s="429"/>
      <c r="FXX27" s="429"/>
      <c r="FXY27" s="429"/>
      <c r="FXZ27" s="429"/>
      <c r="FYA27" s="429"/>
      <c r="FYB27" s="429"/>
      <c r="FYC27" s="429"/>
      <c r="FYD27" s="429"/>
      <c r="FYE27" s="429"/>
      <c r="FYF27" s="429"/>
      <c r="FYG27" s="429"/>
      <c r="FYH27" s="429"/>
      <c r="FYI27" s="429"/>
      <c r="FYJ27" s="429"/>
      <c r="FYK27" s="429"/>
      <c r="FYL27" s="429"/>
      <c r="FYM27" s="429"/>
      <c r="FYN27" s="429"/>
      <c r="FYO27" s="429"/>
      <c r="FYP27" s="429"/>
      <c r="FYQ27" s="429"/>
      <c r="FYR27" s="429"/>
      <c r="FYS27" s="429"/>
      <c r="FYT27" s="429"/>
      <c r="FYU27" s="429"/>
      <c r="FYV27" s="429"/>
      <c r="FYW27" s="429"/>
      <c r="FYX27" s="429"/>
      <c r="FYY27" s="429"/>
      <c r="FYZ27" s="429"/>
      <c r="FZA27" s="429"/>
      <c r="FZB27" s="429"/>
      <c r="FZC27" s="429"/>
      <c r="FZD27" s="429"/>
      <c r="FZE27" s="429"/>
      <c r="FZF27" s="429"/>
      <c r="FZG27" s="429"/>
      <c r="FZH27" s="429"/>
      <c r="FZI27" s="429"/>
      <c r="FZJ27" s="429"/>
      <c r="FZK27" s="429"/>
      <c r="FZL27" s="429"/>
      <c r="FZM27" s="429"/>
      <c r="FZN27" s="429"/>
      <c r="FZO27" s="429"/>
      <c r="FZP27" s="429"/>
      <c r="FZQ27" s="429"/>
      <c r="FZR27" s="429"/>
      <c r="FZS27" s="429"/>
      <c r="FZT27" s="429"/>
      <c r="FZU27" s="429"/>
      <c r="FZV27" s="429"/>
      <c r="FZW27" s="429"/>
      <c r="FZX27" s="429"/>
      <c r="FZY27" s="429"/>
      <c r="FZZ27" s="429"/>
      <c r="GAA27" s="429"/>
      <c r="GAB27" s="429"/>
      <c r="GAC27" s="429"/>
      <c r="GAD27" s="429"/>
      <c r="GAE27" s="429"/>
      <c r="GAF27" s="429"/>
      <c r="GAG27" s="429"/>
      <c r="GAH27" s="429"/>
      <c r="GAI27" s="429"/>
      <c r="GAJ27" s="429"/>
      <c r="GAK27" s="429"/>
      <c r="GAL27" s="429"/>
      <c r="GAM27" s="429"/>
      <c r="GAN27" s="429"/>
      <c r="GAO27" s="429"/>
      <c r="GAP27" s="429"/>
      <c r="GAQ27" s="429"/>
      <c r="GAR27" s="429"/>
      <c r="GAS27" s="429"/>
      <c r="GAT27" s="429"/>
      <c r="GAU27" s="429"/>
      <c r="GAV27" s="429"/>
      <c r="GAW27" s="429"/>
      <c r="GAX27" s="429"/>
      <c r="GAY27" s="429"/>
      <c r="GAZ27" s="429"/>
      <c r="GBA27" s="429"/>
      <c r="GBB27" s="429"/>
      <c r="GBC27" s="429"/>
      <c r="GBD27" s="429"/>
      <c r="GBE27" s="429"/>
      <c r="GBF27" s="429"/>
      <c r="GBG27" s="429"/>
      <c r="GBH27" s="429"/>
      <c r="GBI27" s="429"/>
      <c r="GBJ27" s="429"/>
      <c r="GBK27" s="429"/>
      <c r="GBL27" s="429"/>
      <c r="GBM27" s="429"/>
      <c r="GBN27" s="429"/>
      <c r="GBO27" s="429"/>
      <c r="GBP27" s="429"/>
      <c r="GBQ27" s="429"/>
      <c r="GBR27" s="429"/>
      <c r="GBS27" s="429"/>
      <c r="GBT27" s="429"/>
      <c r="GBU27" s="429"/>
      <c r="GBV27" s="429"/>
      <c r="GBW27" s="429"/>
      <c r="GBX27" s="429"/>
      <c r="GBY27" s="429"/>
      <c r="GBZ27" s="429"/>
      <c r="GCA27" s="429"/>
      <c r="GCB27" s="429"/>
      <c r="GCC27" s="429"/>
      <c r="GCD27" s="429"/>
      <c r="GCE27" s="429"/>
      <c r="GCF27" s="429"/>
      <c r="GCG27" s="429"/>
      <c r="GCH27" s="429"/>
      <c r="GCI27" s="429"/>
      <c r="GCJ27" s="429"/>
      <c r="GCK27" s="429"/>
      <c r="GCL27" s="429"/>
      <c r="GCM27" s="429"/>
      <c r="GCN27" s="429"/>
      <c r="GCO27" s="429"/>
      <c r="GCP27" s="429"/>
      <c r="GCQ27" s="429"/>
      <c r="GCR27" s="429"/>
      <c r="GCS27" s="429"/>
      <c r="GCT27" s="429"/>
      <c r="GCU27" s="429"/>
      <c r="GCV27" s="429"/>
      <c r="GCW27" s="429"/>
      <c r="GCX27" s="429"/>
      <c r="GCY27" s="429"/>
      <c r="GCZ27" s="429"/>
      <c r="GDA27" s="429"/>
      <c r="GDB27" s="429"/>
      <c r="GDC27" s="429"/>
      <c r="GDD27" s="429"/>
      <c r="GDE27" s="429"/>
      <c r="GDF27" s="429"/>
      <c r="GDG27" s="429"/>
      <c r="GDH27" s="429"/>
      <c r="GDI27" s="429"/>
      <c r="GDJ27" s="429"/>
      <c r="GDK27" s="429"/>
      <c r="GDL27" s="429"/>
      <c r="GDM27" s="429"/>
      <c r="GDN27" s="429"/>
      <c r="GDO27" s="429"/>
      <c r="GDP27" s="429"/>
      <c r="GDQ27" s="429"/>
      <c r="GDR27" s="429"/>
      <c r="GDS27" s="429"/>
      <c r="GDT27" s="429"/>
      <c r="GDU27" s="429"/>
      <c r="GDV27" s="429"/>
      <c r="GDW27" s="429"/>
      <c r="GDX27" s="429"/>
      <c r="GDY27" s="429"/>
      <c r="GDZ27" s="429"/>
      <c r="GEA27" s="429"/>
      <c r="GEB27" s="429"/>
      <c r="GEC27" s="429"/>
      <c r="GED27" s="429"/>
      <c r="GEE27" s="429"/>
      <c r="GEF27" s="429"/>
      <c r="GEG27" s="429"/>
      <c r="GEH27" s="429"/>
      <c r="GEI27" s="429"/>
      <c r="GEJ27" s="429"/>
      <c r="GEK27" s="429"/>
      <c r="GEL27" s="429"/>
      <c r="GEM27" s="429"/>
      <c r="GEN27" s="429"/>
      <c r="GEO27" s="429"/>
      <c r="GEP27" s="429"/>
      <c r="GEQ27" s="429"/>
      <c r="GER27" s="429"/>
      <c r="GES27" s="429"/>
      <c r="GET27" s="429"/>
      <c r="GEU27" s="429"/>
      <c r="GEV27" s="429"/>
      <c r="GEW27" s="429"/>
      <c r="GEX27" s="429"/>
      <c r="GEY27" s="429"/>
      <c r="GEZ27" s="429"/>
      <c r="GFA27" s="429"/>
      <c r="GFB27" s="429"/>
      <c r="GFC27" s="429"/>
      <c r="GFD27" s="429"/>
      <c r="GFE27" s="429"/>
      <c r="GFF27" s="429"/>
      <c r="GFG27" s="429"/>
      <c r="GFH27" s="429"/>
      <c r="GFI27" s="429"/>
      <c r="GFJ27" s="429"/>
      <c r="GFK27" s="429"/>
      <c r="GFL27" s="429"/>
      <c r="GFM27" s="429"/>
      <c r="GFN27" s="429"/>
      <c r="GFO27" s="429"/>
      <c r="GFP27" s="429"/>
      <c r="GFQ27" s="429"/>
      <c r="GFR27" s="429"/>
      <c r="GFS27" s="429"/>
      <c r="GFT27" s="429"/>
      <c r="GFU27" s="429"/>
      <c r="GFV27" s="429"/>
      <c r="GFW27" s="429"/>
      <c r="GFX27" s="429"/>
      <c r="GFY27" s="429"/>
      <c r="GFZ27" s="429"/>
      <c r="GGA27" s="429"/>
      <c r="GGB27" s="429"/>
      <c r="GGC27" s="429"/>
      <c r="GGD27" s="429"/>
      <c r="GGE27" s="429"/>
      <c r="GGF27" s="429"/>
      <c r="GGG27" s="429"/>
      <c r="GGH27" s="429"/>
      <c r="GGI27" s="429"/>
      <c r="GGJ27" s="429"/>
      <c r="GGK27" s="429"/>
      <c r="GGL27" s="429"/>
      <c r="GGM27" s="429"/>
      <c r="GGN27" s="429"/>
      <c r="GGO27" s="429"/>
      <c r="GGP27" s="429"/>
      <c r="GGQ27" s="429"/>
      <c r="GGR27" s="429"/>
      <c r="GGS27" s="429"/>
      <c r="GGT27" s="429"/>
      <c r="GGU27" s="429"/>
      <c r="GGV27" s="429"/>
      <c r="GGW27" s="429"/>
      <c r="GGX27" s="429"/>
      <c r="GGY27" s="429"/>
      <c r="GGZ27" s="429"/>
      <c r="GHA27" s="429"/>
      <c r="GHB27" s="429"/>
      <c r="GHC27" s="429"/>
      <c r="GHD27" s="429"/>
      <c r="GHE27" s="429"/>
      <c r="GHF27" s="429"/>
      <c r="GHG27" s="429"/>
      <c r="GHH27" s="429"/>
      <c r="GHI27" s="429"/>
      <c r="GHJ27" s="429"/>
      <c r="GHK27" s="429"/>
      <c r="GHL27" s="429"/>
      <c r="GHM27" s="429"/>
      <c r="GHN27" s="429"/>
      <c r="GHO27" s="429"/>
      <c r="GHP27" s="429"/>
      <c r="GHQ27" s="429"/>
      <c r="GHR27" s="429"/>
      <c r="GHS27" s="429"/>
      <c r="GHT27" s="429"/>
      <c r="GHU27" s="429"/>
      <c r="GHV27" s="429"/>
      <c r="GHW27" s="429"/>
      <c r="GHX27" s="429"/>
      <c r="GHY27" s="429"/>
      <c r="GHZ27" s="429"/>
      <c r="GIA27" s="429"/>
      <c r="GIB27" s="429"/>
      <c r="GIC27" s="429"/>
      <c r="GID27" s="429"/>
      <c r="GIE27" s="429"/>
      <c r="GIF27" s="429"/>
      <c r="GIG27" s="429"/>
      <c r="GIH27" s="429"/>
      <c r="GII27" s="429"/>
      <c r="GIJ27" s="429"/>
      <c r="GIK27" s="429"/>
      <c r="GIL27" s="429"/>
      <c r="GIM27" s="429"/>
      <c r="GIN27" s="429"/>
      <c r="GIO27" s="429"/>
      <c r="GIP27" s="429"/>
      <c r="GIQ27" s="429"/>
      <c r="GIR27" s="429"/>
      <c r="GIS27" s="429"/>
      <c r="GIT27" s="429"/>
      <c r="GIU27" s="429"/>
      <c r="GIV27" s="429"/>
      <c r="GIW27" s="429"/>
      <c r="GIX27" s="429"/>
      <c r="GIY27" s="429"/>
      <c r="GIZ27" s="429"/>
      <c r="GJA27" s="429"/>
      <c r="GJB27" s="429"/>
      <c r="GJC27" s="429"/>
      <c r="GJD27" s="429"/>
      <c r="GJE27" s="429"/>
      <c r="GJF27" s="429"/>
      <c r="GJG27" s="429"/>
      <c r="GJH27" s="429"/>
      <c r="GJI27" s="429"/>
      <c r="GJJ27" s="429"/>
      <c r="GJK27" s="429"/>
      <c r="GJL27" s="429"/>
      <c r="GJM27" s="429"/>
      <c r="GJN27" s="429"/>
      <c r="GJO27" s="429"/>
      <c r="GJP27" s="429"/>
      <c r="GJQ27" s="429"/>
      <c r="GJR27" s="429"/>
      <c r="GJS27" s="429"/>
      <c r="GJT27" s="429"/>
      <c r="GJU27" s="429"/>
      <c r="GJV27" s="429"/>
      <c r="GJW27" s="429"/>
      <c r="GJX27" s="429"/>
      <c r="GJY27" s="429"/>
      <c r="GJZ27" s="429"/>
      <c r="GKA27" s="429"/>
      <c r="GKB27" s="429"/>
      <c r="GKC27" s="429"/>
      <c r="GKD27" s="429"/>
      <c r="GKE27" s="429"/>
      <c r="GKF27" s="429"/>
      <c r="GKG27" s="429"/>
      <c r="GKH27" s="429"/>
      <c r="GKI27" s="429"/>
      <c r="GKJ27" s="429"/>
      <c r="GKK27" s="429"/>
      <c r="GKL27" s="429"/>
      <c r="GKM27" s="429"/>
      <c r="GKN27" s="429"/>
      <c r="GKO27" s="429"/>
      <c r="GKP27" s="429"/>
      <c r="GKQ27" s="429"/>
      <c r="GKR27" s="429"/>
      <c r="GKS27" s="429"/>
      <c r="GKT27" s="429"/>
      <c r="GKU27" s="429"/>
      <c r="GKV27" s="429"/>
      <c r="GKW27" s="429"/>
      <c r="GKX27" s="429"/>
      <c r="GKY27" s="429"/>
      <c r="GKZ27" s="429"/>
      <c r="GLA27" s="429"/>
      <c r="GLB27" s="429"/>
      <c r="GLC27" s="429"/>
      <c r="GLD27" s="429"/>
      <c r="GLE27" s="429"/>
      <c r="GLF27" s="429"/>
      <c r="GLG27" s="429"/>
      <c r="GLH27" s="429"/>
      <c r="GLI27" s="429"/>
      <c r="GLJ27" s="429"/>
      <c r="GLK27" s="429"/>
      <c r="GLL27" s="429"/>
      <c r="GLM27" s="429"/>
      <c r="GLN27" s="429"/>
      <c r="GLO27" s="429"/>
      <c r="GLP27" s="429"/>
      <c r="GLQ27" s="429"/>
      <c r="GLR27" s="429"/>
      <c r="GLS27" s="429"/>
      <c r="GLT27" s="429"/>
      <c r="GLU27" s="429"/>
      <c r="GLV27" s="429"/>
      <c r="GLW27" s="429"/>
      <c r="GLX27" s="429"/>
      <c r="GLY27" s="429"/>
      <c r="GLZ27" s="429"/>
      <c r="GMA27" s="429"/>
      <c r="GMB27" s="429"/>
      <c r="GMC27" s="429"/>
      <c r="GMD27" s="429"/>
      <c r="GME27" s="429"/>
      <c r="GMF27" s="429"/>
      <c r="GMG27" s="429"/>
      <c r="GMH27" s="429"/>
      <c r="GMI27" s="429"/>
      <c r="GMJ27" s="429"/>
      <c r="GMK27" s="429"/>
      <c r="GML27" s="429"/>
      <c r="GMM27" s="429"/>
      <c r="GMN27" s="429"/>
      <c r="GMO27" s="429"/>
      <c r="GMP27" s="429"/>
      <c r="GMQ27" s="429"/>
      <c r="GMR27" s="429"/>
      <c r="GMS27" s="429"/>
      <c r="GMT27" s="429"/>
      <c r="GMU27" s="429"/>
      <c r="GMV27" s="429"/>
      <c r="GMW27" s="429"/>
      <c r="GMX27" s="429"/>
      <c r="GMY27" s="429"/>
      <c r="GMZ27" s="429"/>
      <c r="GNA27" s="429"/>
      <c r="GNB27" s="429"/>
      <c r="GNC27" s="429"/>
      <c r="GND27" s="429"/>
      <c r="GNE27" s="429"/>
      <c r="GNF27" s="429"/>
      <c r="GNG27" s="429"/>
      <c r="GNH27" s="429"/>
      <c r="GNI27" s="429"/>
      <c r="GNJ27" s="429"/>
      <c r="GNK27" s="429"/>
      <c r="GNL27" s="429"/>
      <c r="GNM27" s="429"/>
      <c r="GNN27" s="429"/>
      <c r="GNO27" s="429"/>
      <c r="GNP27" s="429"/>
      <c r="GNQ27" s="429"/>
      <c r="GNR27" s="429"/>
      <c r="GNS27" s="429"/>
      <c r="GNT27" s="429"/>
      <c r="GNU27" s="429"/>
      <c r="GNV27" s="429"/>
      <c r="GNW27" s="429"/>
      <c r="GNX27" s="429"/>
      <c r="GNY27" s="429"/>
      <c r="GNZ27" s="429"/>
      <c r="GOA27" s="429"/>
      <c r="GOB27" s="429"/>
      <c r="GOC27" s="429"/>
      <c r="GOD27" s="429"/>
      <c r="GOE27" s="429"/>
      <c r="GOF27" s="429"/>
      <c r="GOG27" s="429"/>
      <c r="GOH27" s="429"/>
      <c r="GOI27" s="429"/>
      <c r="GOJ27" s="429"/>
      <c r="GOK27" s="429"/>
      <c r="GOL27" s="429"/>
      <c r="GOM27" s="429"/>
      <c r="GON27" s="429"/>
      <c r="GOO27" s="429"/>
      <c r="GOP27" s="429"/>
      <c r="GOQ27" s="429"/>
      <c r="GOR27" s="429"/>
      <c r="GOS27" s="429"/>
      <c r="GOT27" s="429"/>
      <c r="GOU27" s="429"/>
      <c r="GOV27" s="429"/>
      <c r="GOW27" s="429"/>
      <c r="GOX27" s="429"/>
      <c r="GOY27" s="429"/>
      <c r="GOZ27" s="429"/>
      <c r="GPA27" s="429"/>
      <c r="GPB27" s="429"/>
      <c r="GPC27" s="429"/>
      <c r="GPD27" s="429"/>
      <c r="GPE27" s="429"/>
      <c r="GPF27" s="429"/>
      <c r="GPG27" s="429"/>
      <c r="GPH27" s="429"/>
      <c r="GPI27" s="429"/>
      <c r="GPJ27" s="429"/>
      <c r="GPK27" s="429"/>
      <c r="GPL27" s="429"/>
      <c r="GPM27" s="429"/>
      <c r="GPN27" s="429"/>
      <c r="GPO27" s="429"/>
      <c r="GPP27" s="429"/>
      <c r="GPQ27" s="429"/>
      <c r="GPR27" s="429"/>
      <c r="GPS27" s="429"/>
      <c r="GPT27" s="429"/>
      <c r="GPU27" s="429"/>
      <c r="GPV27" s="429"/>
      <c r="GPW27" s="429"/>
      <c r="GPX27" s="429"/>
      <c r="GPY27" s="429"/>
      <c r="GPZ27" s="429"/>
      <c r="GQA27" s="429"/>
      <c r="GQB27" s="429"/>
      <c r="GQC27" s="429"/>
      <c r="GQD27" s="429"/>
      <c r="GQE27" s="429"/>
      <c r="GQF27" s="429"/>
      <c r="GQG27" s="429"/>
      <c r="GQH27" s="429"/>
      <c r="GQI27" s="429"/>
      <c r="GQJ27" s="429"/>
      <c r="GQK27" s="429"/>
      <c r="GQL27" s="429"/>
      <c r="GQM27" s="429"/>
      <c r="GQN27" s="429"/>
      <c r="GQO27" s="429"/>
      <c r="GQP27" s="429"/>
      <c r="GQQ27" s="429"/>
      <c r="GQR27" s="429"/>
      <c r="GQS27" s="429"/>
      <c r="GQT27" s="429"/>
      <c r="GQU27" s="429"/>
      <c r="GQV27" s="429"/>
      <c r="GQW27" s="429"/>
      <c r="GQX27" s="429"/>
      <c r="GQY27" s="429"/>
      <c r="GQZ27" s="429"/>
      <c r="GRA27" s="429"/>
      <c r="GRB27" s="429"/>
      <c r="GRC27" s="429"/>
      <c r="GRD27" s="429"/>
      <c r="GRE27" s="429"/>
      <c r="GRF27" s="429"/>
      <c r="GRG27" s="429"/>
      <c r="GRH27" s="429"/>
      <c r="GRI27" s="429"/>
      <c r="GRJ27" s="429"/>
      <c r="GRK27" s="429"/>
      <c r="GRL27" s="429"/>
      <c r="GRM27" s="429"/>
      <c r="GRN27" s="429"/>
      <c r="GRO27" s="429"/>
      <c r="GRP27" s="429"/>
      <c r="GRQ27" s="429"/>
      <c r="GRR27" s="429"/>
      <c r="GRS27" s="429"/>
      <c r="GRT27" s="429"/>
      <c r="GRU27" s="429"/>
      <c r="GRV27" s="429"/>
      <c r="GRW27" s="429"/>
      <c r="GRX27" s="429"/>
      <c r="GRY27" s="429"/>
      <c r="GRZ27" s="429"/>
      <c r="GSA27" s="429"/>
      <c r="GSB27" s="429"/>
      <c r="GSC27" s="429"/>
      <c r="GSD27" s="429"/>
      <c r="GSE27" s="429"/>
      <c r="GSF27" s="429"/>
      <c r="GSG27" s="429"/>
      <c r="GSH27" s="429"/>
      <c r="GSI27" s="429"/>
      <c r="GSJ27" s="429"/>
      <c r="GSK27" s="429"/>
      <c r="GSL27" s="429"/>
      <c r="GSM27" s="429"/>
      <c r="GSN27" s="429"/>
      <c r="GSO27" s="429"/>
      <c r="GSP27" s="429"/>
      <c r="GSQ27" s="429"/>
      <c r="GSR27" s="429"/>
      <c r="GSS27" s="429"/>
      <c r="GST27" s="429"/>
      <c r="GSU27" s="429"/>
      <c r="GSV27" s="429"/>
      <c r="GSW27" s="429"/>
      <c r="GSX27" s="429"/>
      <c r="GSY27" s="429"/>
      <c r="GSZ27" s="429"/>
      <c r="GTA27" s="429"/>
      <c r="GTB27" s="429"/>
      <c r="GTC27" s="429"/>
      <c r="GTD27" s="429"/>
      <c r="GTE27" s="429"/>
      <c r="GTF27" s="429"/>
      <c r="GTG27" s="429"/>
      <c r="GTH27" s="429"/>
      <c r="GTI27" s="429"/>
      <c r="GTJ27" s="429"/>
      <c r="GTK27" s="429"/>
      <c r="GTL27" s="429"/>
      <c r="GTM27" s="429"/>
      <c r="GTN27" s="429"/>
      <c r="GTO27" s="429"/>
      <c r="GTP27" s="429"/>
      <c r="GTQ27" s="429"/>
      <c r="GTR27" s="429"/>
      <c r="GTS27" s="429"/>
      <c r="GTT27" s="429"/>
      <c r="GTU27" s="429"/>
      <c r="GTV27" s="429"/>
      <c r="GTW27" s="429"/>
      <c r="GTX27" s="429"/>
      <c r="GTY27" s="429"/>
      <c r="GTZ27" s="429"/>
      <c r="GUA27" s="429"/>
      <c r="GUB27" s="429"/>
      <c r="GUC27" s="429"/>
      <c r="GUD27" s="429"/>
      <c r="GUE27" s="429"/>
      <c r="GUF27" s="429"/>
      <c r="GUG27" s="429"/>
      <c r="GUH27" s="429"/>
      <c r="GUI27" s="429"/>
      <c r="GUJ27" s="429"/>
      <c r="GUK27" s="429"/>
      <c r="GUL27" s="429"/>
      <c r="GUM27" s="429"/>
      <c r="GUN27" s="429"/>
      <c r="GUO27" s="429"/>
      <c r="GUP27" s="429"/>
      <c r="GUQ27" s="429"/>
      <c r="GUR27" s="429"/>
      <c r="GUS27" s="429"/>
      <c r="GUT27" s="429"/>
      <c r="GUU27" s="429"/>
      <c r="GUV27" s="429"/>
      <c r="GUW27" s="429"/>
      <c r="GUX27" s="429"/>
      <c r="GUY27" s="429"/>
      <c r="GUZ27" s="429"/>
      <c r="GVA27" s="429"/>
      <c r="GVB27" s="429"/>
      <c r="GVC27" s="429"/>
      <c r="GVD27" s="429"/>
      <c r="GVE27" s="429"/>
      <c r="GVF27" s="429"/>
      <c r="GVG27" s="429"/>
      <c r="GVH27" s="429"/>
      <c r="GVI27" s="429"/>
      <c r="GVJ27" s="429"/>
      <c r="GVK27" s="429"/>
      <c r="GVL27" s="429"/>
      <c r="GVM27" s="429"/>
      <c r="GVN27" s="429"/>
      <c r="GVO27" s="429"/>
      <c r="GVP27" s="429"/>
      <c r="GVQ27" s="429"/>
      <c r="GVR27" s="429"/>
      <c r="GVS27" s="429"/>
      <c r="GVT27" s="429"/>
      <c r="GVU27" s="429"/>
      <c r="GVV27" s="429"/>
      <c r="GVW27" s="429"/>
      <c r="GVX27" s="429"/>
      <c r="GVY27" s="429"/>
      <c r="GVZ27" s="429"/>
      <c r="GWA27" s="429"/>
      <c r="GWB27" s="429"/>
      <c r="GWC27" s="429"/>
      <c r="GWD27" s="429"/>
      <c r="GWE27" s="429"/>
      <c r="GWF27" s="429"/>
      <c r="GWG27" s="429"/>
      <c r="GWH27" s="429"/>
      <c r="GWI27" s="429"/>
      <c r="GWJ27" s="429"/>
      <c r="GWK27" s="429"/>
      <c r="GWL27" s="429"/>
      <c r="GWM27" s="429"/>
      <c r="GWN27" s="429"/>
      <c r="GWO27" s="429"/>
      <c r="GWP27" s="429"/>
      <c r="GWQ27" s="429"/>
      <c r="GWR27" s="429"/>
      <c r="GWS27" s="429"/>
      <c r="GWT27" s="429"/>
      <c r="GWU27" s="429"/>
      <c r="GWV27" s="429"/>
      <c r="GWW27" s="429"/>
      <c r="GWX27" s="429"/>
      <c r="GWY27" s="429"/>
      <c r="GWZ27" s="429"/>
      <c r="GXA27" s="429"/>
      <c r="GXB27" s="429"/>
      <c r="GXC27" s="429"/>
      <c r="GXD27" s="429"/>
      <c r="GXE27" s="429"/>
      <c r="GXF27" s="429"/>
      <c r="GXG27" s="429"/>
      <c r="GXH27" s="429"/>
      <c r="GXI27" s="429"/>
      <c r="GXJ27" s="429"/>
      <c r="GXK27" s="429"/>
      <c r="GXL27" s="429"/>
      <c r="GXM27" s="429"/>
      <c r="GXN27" s="429"/>
      <c r="GXO27" s="429"/>
      <c r="GXP27" s="429"/>
      <c r="GXQ27" s="429"/>
      <c r="GXR27" s="429"/>
      <c r="GXS27" s="429"/>
      <c r="GXT27" s="429"/>
      <c r="GXU27" s="429"/>
      <c r="GXV27" s="429"/>
      <c r="GXW27" s="429"/>
      <c r="GXX27" s="429"/>
      <c r="GXY27" s="429"/>
      <c r="GXZ27" s="429"/>
      <c r="GYA27" s="429"/>
      <c r="GYB27" s="429"/>
      <c r="GYC27" s="429"/>
      <c r="GYD27" s="429"/>
      <c r="GYE27" s="429"/>
      <c r="GYF27" s="429"/>
      <c r="GYG27" s="429"/>
      <c r="GYH27" s="429"/>
      <c r="GYI27" s="429"/>
      <c r="GYJ27" s="429"/>
      <c r="GYK27" s="429"/>
      <c r="GYL27" s="429"/>
      <c r="GYM27" s="429"/>
      <c r="GYN27" s="429"/>
      <c r="GYO27" s="429"/>
      <c r="GYP27" s="429"/>
      <c r="GYQ27" s="429"/>
      <c r="GYR27" s="429"/>
      <c r="GYS27" s="429"/>
      <c r="GYT27" s="429"/>
      <c r="GYU27" s="429"/>
      <c r="GYV27" s="429"/>
      <c r="GYW27" s="429"/>
      <c r="GYX27" s="429"/>
      <c r="GYY27" s="429"/>
      <c r="GYZ27" s="429"/>
      <c r="GZA27" s="429"/>
      <c r="GZB27" s="429"/>
      <c r="GZC27" s="429"/>
      <c r="GZD27" s="429"/>
      <c r="GZE27" s="429"/>
      <c r="GZF27" s="429"/>
      <c r="GZG27" s="429"/>
      <c r="GZH27" s="429"/>
      <c r="GZI27" s="429"/>
      <c r="GZJ27" s="429"/>
      <c r="GZK27" s="429"/>
      <c r="GZL27" s="429"/>
      <c r="GZM27" s="429"/>
      <c r="GZN27" s="429"/>
      <c r="GZO27" s="429"/>
      <c r="GZP27" s="429"/>
      <c r="GZQ27" s="429"/>
      <c r="GZR27" s="429"/>
      <c r="GZS27" s="429"/>
      <c r="GZT27" s="429"/>
      <c r="GZU27" s="429"/>
      <c r="GZV27" s="429"/>
      <c r="GZW27" s="429"/>
      <c r="GZX27" s="429"/>
      <c r="GZY27" s="429"/>
      <c r="GZZ27" s="429"/>
      <c r="HAA27" s="429"/>
      <c r="HAB27" s="429"/>
      <c r="HAC27" s="429"/>
      <c r="HAD27" s="429"/>
      <c r="HAE27" s="429"/>
      <c r="HAF27" s="429"/>
      <c r="HAG27" s="429"/>
      <c r="HAH27" s="429"/>
      <c r="HAI27" s="429"/>
      <c r="HAJ27" s="429"/>
      <c r="HAK27" s="429"/>
      <c r="HAL27" s="429"/>
      <c r="HAM27" s="429"/>
      <c r="HAN27" s="429"/>
      <c r="HAO27" s="429"/>
      <c r="HAP27" s="429"/>
      <c r="HAQ27" s="429"/>
      <c r="HAR27" s="429"/>
      <c r="HAS27" s="429"/>
      <c r="HAT27" s="429"/>
      <c r="HAU27" s="429"/>
      <c r="HAV27" s="429"/>
      <c r="HAW27" s="429"/>
      <c r="HAX27" s="429"/>
      <c r="HAY27" s="429"/>
      <c r="HAZ27" s="429"/>
      <c r="HBA27" s="429"/>
      <c r="HBB27" s="429"/>
      <c r="HBC27" s="429"/>
      <c r="HBD27" s="429"/>
      <c r="HBE27" s="429"/>
      <c r="HBF27" s="429"/>
      <c r="HBG27" s="429"/>
      <c r="HBH27" s="429"/>
      <c r="HBI27" s="429"/>
      <c r="HBJ27" s="429"/>
      <c r="HBK27" s="429"/>
      <c r="HBL27" s="429"/>
      <c r="HBM27" s="429"/>
      <c r="HBN27" s="429"/>
      <c r="HBO27" s="429"/>
      <c r="HBP27" s="429"/>
      <c r="HBQ27" s="429"/>
      <c r="HBR27" s="429"/>
      <c r="HBS27" s="429"/>
      <c r="HBT27" s="429"/>
      <c r="HBU27" s="429"/>
      <c r="HBV27" s="429"/>
      <c r="HBW27" s="429"/>
      <c r="HBX27" s="429"/>
      <c r="HBY27" s="429"/>
      <c r="HBZ27" s="429"/>
      <c r="HCA27" s="429"/>
      <c r="HCB27" s="429"/>
      <c r="HCC27" s="429"/>
      <c r="HCD27" s="429"/>
      <c r="HCE27" s="429"/>
      <c r="HCF27" s="429"/>
      <c r="HCG27" s="429"/>
      <c r="HCH27" s="429"/>
      <c r="HCI27" s="429"/>
      <c r="HCJ27" s="429"/>
      <c r="HCK27" s="429"/>
      <c r="HCL27" s="429"/>
      <c r="HCM27" s="429"/>
      <c r="HCN27" s="429"/>
      <c r="HCO27" s="429"/>
      <c r="HCP27" s="429"/>
      <c r="HCQ27" s="429"/>
      <c r="HCR27" s="429"/>
      <c r="HCS27" s="429"/>
      <c r="HCT27" s="429"/>
      <c r="HCU27" s="429"/>
      <c r="HCV27" s="429"/>
      <c r="HCW27" s="429"/>
      <c r="HCX27" s="429"/>
      <c r="HCY27" s="429"/>
      <c r="HCZ27" s="429"/>
      <c r="HDA27" s="429"/>
      <c r="HDB27" s="429"/>
      <c r="HDC27" s="429"/>
      <c r="HDD27" s="429"/>
      <c r="HDE27" s="429"/>
      <c r="HDF27" s="429"/>
      <c r="HDG27" s="429"/>
      <c r="HDH27" s="429"/>
      <c r="HDI27" s="429"/>
      <c r="HDJ27" s="429"/>
      <c r="HDK27" s="429"/>
      <c r="HDL27" s="429"/>
      <c r="HDM27" s="429"/>
      <c r="HDN27" s="429"/>
      <c r="HDO27" s="429"/>
      <c r="HDP27" s="429"/>
      <c r="HDQ27" s="429"/>
      <c r="HDR27" s="429"/>
      <c r="HDS27" s="429"/>
      <c r="HDT27" s="429"/>
      <c r="HDU27" s="429"/>
      <c r="HDV27" s="429"/>
      <c r="HDW27" s="429"/>
      <c r="HDX27" s="429"/>
      <c r="HDY27" s="429"/>
      <c r="HDZ27" s="429"/>
      <c r="HEA27" s="429"/>
      <c r="HEB27" s="429"/>
      <c r="HEC27" s="429"/>
      <c r="HED27" s="429"/>
      <c r="HEE27" s="429"/>
      <c r="HEF27" s="429"/>
      <c r="HEG27" s="429"/>
      <c r="HEH27" s="429"/>
      <c r="HEI27" s="429"/>
      <c r="HEJ27" s="429"/>
      <c r="HEK27" s="429"/>
      <c r="HEL27" s="429"/>
      <c r="HEM27" s="429"/>
      <c r="HEN27" s="429"/>
      <c r="HEO27" s="429"/>
      <c r="HEP27" s="429"/>
      <c r="HEQ27" s="429"/>
      <c r="HER27" s="429"/>
      <c r="HES27" s="429"/>
      <c r="HET27" s="429"/>
      <c r="HEU27" s="429"/>
      <c r="HEV27" s="429"/>
      <c r="HEW27" s="429"/>
      <c r="HEX27" s="429"/>
      <c r="HEY27" s="429"/>
      <c r="HEZ27" s="429"/>
      <c r="HFA27" s="429"/>
      <c r="HFB27" s="429"/>
      <c r="HFC27" s="429"/>
      <c r="HFD27" s="429"/>
      <c r="HFE27" s="429"/>
      <c r="HFF27" s="429"/>
      <c r="HFG27" s="429"/>
      <c r="HFH27" s="429"/>
      <c r="HFI27" s="429"/>
      <c r="HFJ27" s="429"/>
      <c r="HFK27" s="429"/>
      <c r="HFL27" s="429"/>
      <c r="HFM27" s="429"/>
      <c r="HFN27" s="429"/>
      <c r="HFO27" s="429"/>
      <c r="HFP27" s="429"/>
      <c r="HFQ27" s="429"/>
      <c r="HFR27" s="429"/>
      <c r="HFS27" s="429"/>
      <c r="HFT27" s="429"/>
      <c r="HFU27" s="429"/>
      <c r="HFV27" s="429"/>
      <c r="HFW27" s="429"/>
      <c r="HFX27" s="429"/>
      <c r="HFY27" s="429"/>
      <c r="HFZ27" s="429"/>
      <c r="HGA27" s="429"/>
      <c r="HGB27" s="429"/>
      <c r="HGC27" s="429"/>
      <c r="HGD27" s="429"/>
      <c r="HGE27" s="429"/>
      <c r="HGF27" s="429"/>
      <c r="HGG27" s="429"/>
      <c r="HGH27" s="429"/>
      <c r="HGI27" s="429"/>
      <c r="HGJ27" s="429"/>
      <c r="HGK27" s="429"/>
      <c r="HGL27" s="429"/>
      <c r="HGM27" s="429"/>
      <c r="HGN27" s="429"/>
      <c r="HGO27" s="429"/>
      <c r="HGP27" s="429"/>
      <c r="HGQ27" s="429"/>
      <c r="HGR27" s="429"/>
      <c r="HGS27" s="429"/>
      <c r="HGT27" s="429"/>
      <c r="HGU27" s="429"/>
      <c r="HGV27" s="429"/>
      <c r="HGW27" s="429"/>
      <c r="HGX27" s="429"/>
      <c r="HGY27" s="429"/>
      <c r="HGZ27" s="429"/>
      <c r="HHA27" s="429"/>
      <c r="HHB27" s="429"/>
      <c r="HHC27" s="429"/>
      <c r="HHD27" s="429"/>
      <c r="HHE27" s="429"/>
      <c r="HHF27" s="429"/>
      <c r="HHG27" s="429"/>
      <c r="HHH27" s="429"/>
      <c r="HHI27" s="429"/>
      <c r="HHJ27" s="429"/>
      <c r="HHK27" s="429"/>
      <c r="HHL27" s="429"/>
      <c r="HHM27" s="429"/>
      <c r="HHN27" s="429"/>
      <c r="HHO27" s="429"/>
      <c r="HHP27" s="429"/>
      <c r="HHQ27" s="429"/>
      <c r="HHR27" s="429"/>
      <c r="HHS27" s="429"/>
      <c r="HHT27" s="429"/>
      <c r="HHU27" s="429"/>
      <c r="HHV27" s="429"/>
      <c r="HHW27" s="429"/>
      <c r="HHX27" s="429"/>
      <c r="HHY27" s="429"/>
      <c r="HHZ27" s="429"/>
      <c r="HIA27" s="429"/>
      <c r="HIB27" s="429"/>
      <c r="HIC27" s="429"/>
      <c r="HID27" s="429"/>
      <c r="HIE27" s="429"/>
      <c r="HIF27" s="429"/>
      <c r="HIG27" s="429"/>
      <c r="HIH27" s="429"/>
      <c r="HII27" s="429"/>
      <c r="HIJ27" s="429"/>
      <c r="HIK27" s="429"/>
      <c r="HIL27" s="429"/>
      <c r="HIM27" s="429"/>
      <c r="HIN27" s="429"/>
      <c r="HIO27" s="429"/>
      <c r="HIP27" s="429"/>
      <c r="HIQ27" s="429"/>
      <c r="HIR27" s="429"/>
      <c r="HIS27" s="429"/>
      <c r="HIT27" s="429"/>
      <c r="HIU27" s="429"/>
      <c r="HIV27" s="429"/>
      <c r="HIW27" s="429"/>
      <c r="HIX27" s="429"/>
      <c r="HIY27" s="429"/>
      <c r="HIZ27" s="429"/>
      <c r="HJA27" s="429"/>
      <c r="HJB27" s="429"/>
      <c r="HJC27" s="429"/>
      <c r="HJD27" s="429"/>
      <c r="HJE27" s="429"/>
      <c r="HJF27" s="429"/>
      <c r="HJG27" s="429"/>
      <c r="HJH27" s="429"/>
      <c r="HJI27" s="429"/>
      <c r="HJJ27" s="429"/>
      <c r="HJK27" s="429"/>
      <c r="HJL27" s="429"/>
      <c r="HJM27" s="429"/>
      <c r="HJN27" s="429"/>
      <c r="HJO27" s="429"/>
      <c r="HJP27" s="429"/>
      <c r="HJQ27" s="429"/>
      <c r="HJR27" s="429"/>
      <c r="HJS27" s="429"/>
      <c r="HJT27" s="429"/>
      <c r="HJU27" s="429"/>
      <c r="HJV27" s="429"/>
      <c r="HJW27" s="429"/>
      <c r="HJX27" s="429"/>
      <c r="HJY27" s="429"/>
      <c r="HJZ27" s="429"/>
      <c r="HKA27" s="429"/>
      <c r="HKB27" s="429"/>
      <c r="HKC27" s="429"/>
      <c r="HKD27" s="429"/>
      <c r="HKE27" s="429"/>
      <c r="HKF27" s="429"/>
      <c r="HKG27" s="429"/>
      <c r="HKH27" s="429"/>
      <c r="HKI27" s="429"/>
      <c r="HKJ27" s="429"/>
      <c r="HKK27" s="429"/>
      <c r="HKL27" s="429"/>
      <c r="HKM27" s="429"/>
      <c r="HKN27" s="429"/>
      <c r="HKO27" s="429"/>
      <c r="HKP27" s="429"/>
      <c r="HKQ27" s="429"/>
      <c r="HKR27" s="429"/>
      <c r="HKS27" s="429"/>
      <c r="HKT27" s="429"/>
      <c r="HKU27" s="429"/>
      <c r="HKV27" s="429"/>
      <c r="HKW27" s="429"/>
      <c r="HKX27" s="429"/>
      <c r="HKY27" s="429"/>
      <c r="HKZ27" s="429"/>
      <c r="HLA27" s="429"/>
      <c r="HLB27" s="429"/>
      <c r="HLC27" s="429"/>
      <c r="HLD27" s="429"/>
      <c r="HLE27" s="429"/>
      <c r="HLF27" s="429"/>
      <c r="HLG27" s="429"/>
      <c r="HLH27" s="429"/>
      <c r="HLI27" s="429"/>
      <c r="HLJ27" s="429"/>
      <c r="HLK27" s="429"/>
      <c r="HLL27" s="429"/>
      <c r="HLM27" s="429"/>
      <c r="HLN27" s="429"/>
      <c r="HLO27" s="429"/>
      <c r="HLP27" s="429"/>
      <c r="HLQ27" s="429"/>
      <c r="HLR27" s="429"/>
      <c r="HLS27" s="429"/>
      <c r="HLT27" s="429"/>
      <c r="HLU27" s="429"/>
      <c r="HLV27" s="429"/>
      <c r="HLW27" s="429"/>
      <c r="HLX27" s="429"/>
      <c r="HLY27" s="429"/>
      <c r="HLZ27" s="429"/>
      <c r="HMA27" s="429"/>
      <c r="HMB27" s="429"/>
      <c r="HMC27" s="429"/>
      <c r="HMD27" s="429"/>
      <c r="HME27" s="429"/>
      <c r="HMF27" s="429"/>
      <c r="HMG27" s="429"/>
      <c r="HMH27" s="429"/>
      <c r="HMI27" s="429"/>
      <c r="HMJ27" s="429"/>
      <c r="HMK27" s="429"/>
      <c r="HML27" s="429"/>
      <c r="HMM27" s="429"/>
      <c r="HMN27" s="429"/>
      <c r="HMO27" s="429"/>
      <c r="HMP27" s="429"/>
      <c r="HMQ27" s="429"/>
      <c r="HMR27" s="429"/>
      <c r="HMS27" s="429"/>
      <c r="HMT27" s="429"/>
      <c r="HMU27" s="429"/>
      <c r="HMV27" s="429"/>
      <c r="HMW27" s="429"/>
      <c r="HMX27" s="429"/>
      <c r="HMY27" s="429"/>
      <c r="HMZ27" s="429"/>
      <c r="HNA27" s="429"/>
      <c r="HNB27" s="429"/>
      <c r="HNC27" s="429"/>
      <c r="HND27" s="429"/>
      <c r="HNE27" s="429"/>
      <c r="HNF27" s="429"/>
      <c r="HNG27" s="429"/>
      <c r="HNH27" s="429"/>
      <c r="HNI27" s="429"/>
      <c r="HNJ27" s="429"/>
      <c r="HNK27" s="429"/>
      <c r="HNL27" s="429"/>
      <c r="HNM27" s="429"/>
      <c r="HNN27" s="429"/>
      <c r="HNO27" s="429"/>
      <c r="HNP27" s="429"/>
      <c r="HNQ27" s="429"/>
      <c r="HNR27" s="429"/>
      <c r="HNS27" s="429"/>
      <c r="HNT27" s="429"/>
      <c r="HNU27" s="429"/>
      <c r="HNV27" s="429"/>
      <c r="HNW27" s="429"/>
      <c r="HNX27" s="429"/>
      <c r="HNY27" s="429"/>
      <c r="HNZ27" s="429"/>
      <c r="HOA27" s="429"/>
      <c r="HOB27" s="429"/>
      <c r="HOC27" s="429"/>
      <c r="HOD27" s="429"/>
      <c r="HOE27" s="429"/>
      <c r="HOF27" s="429"/>
      <c r="HOG27" s="429"/>
      <c r="HOH27" s="429"/>
      <c r="HOI27" s="429"/>
      <c r="HOJ27" s="429"/>
      <c r="HOK27" s="429"/>
      <c r="HOL27" s="429"/>
      <c r="HOM27" s="429"/>
      <c r="HON27" s="429"/>
      <c r="HOO27" s="429"/>
      <c r="HOP27" s="429"/>
      <c r="HOQ27" s="429"/>
      <c r="HOR27" s="429"/>
      <c r="HOS27" s="429"/>
      <c r="HOT27" s="429"/>
      <c r="HOU27" s="429"/>
      <c r="HOV27" s="429"/>
      <c r="HOW27" s="429"/>
      <c r="HOX27" s="429"/>
      <c r="HOY27" s="429"/>
      <c r="HOZ27" s="429"/>
      <c r="HPA27" s="429"/>
      <c r="HPB27" s="429"/>
      <c r="HPC27" s="429"/>
      <c r="HPD27" s="429"/>
      <c r="HPE27" s="429"/>
      <c r="HPF27" s="429"/>
      <c r="HPG27" s="429"/>
      <c r="HPH27" s="429"/>
      <c r="HPI27" s="429"/>
      <c r="HPJ27" s="429"/>
      <c r="HPK27" s="429"/>
      <c r="HPL27" s="429"/>
      <c r="HPM27" s="429"/>
      <c r="HPN27" s="429"/>
      <c r="HPO27" s="429"/>
      <c r="HPP27" s="429"/>
      <c r="HPQ27" s="429"/>
      <c r="HPR27" s="429"/>
      <c r="HPS27" s="429"/>
      <c r="HPT27" s="429"/>
      <c r="HPU27" s="429"/>
      <c r="HPV27" s="429"/>
      <c r="HPW27" s="429"/>
      <c r="HPX27" s="429"/>
      <c r="HPY27" s="429"/>
      <c r="HPZ27" s="429"/>
      <c r="HQA27" s="429"/>
      <c r="HQB27" s="429"/>
      <c r="HQC27" s="429"/>
      <c r="HQD27" s="429"/>
      <c r="HQE27" s="429"/>
      <c r="HQF27" s="429"/>
      <c r="HQG27" s="429"/>
      <c r="HQH27" s="429"/>
      <c r="HQI27" s="429"/>
      <c r="HQJ27" s="429"/>
      <c r="HQK27" s="429"/>
      <c r="HQL27" s="429"/>
      <c r="HQM27" s="429"/>
      <c r="HQN27" s="429"/>
      <c r="HQO27" s="429"/>
      <c r="HQP27" s="429"/>
      <c r="HQQ27" s="429"/>
      <c r="HQR27" s="429"/>
      <c r="HQS27" s="429"/>
      <c r="HQT27" s="429"/>
      <c r="HQU27" s="429"/>
      <c r="HQV27" s="429"/>
      <c r="HQW27" s="429"/>
      <c r="HQX27" s="429"/>
      <c r="HQY27" s="429"/>
      <c r="HQZ27" s="429"/>
      <c r="HRA27" s="429"/>
      <c r="HRB27" s="429"/>
      <c r="HRC27" s="429"/>
      <c r="HRD27" s="429"/>
      <c r="HRE27" s="429"/>
      <c r="HRF27" s="429"/>
      <c r="HRG27" s="429"/>
      <c r="HRH27" s="429"/>
      <c r="HRI27" s="429"/>
      <c r="HRJ27" s="429"/>
      <c r="HRK27" s="429"/>
      <c r="HRL27" s="429"/>
      <c r="HRM27" s="429"/>
      <c r="HRN27" s="429"/>
      <c r="HRO27" s="429"/>
      <c r="HRP27" s="429"/>
      <c r="HRQ27" s="429"/>
      <c r="HRR27" s="429"/>
      <c r="HRS27" s="429"/>
      <c r="HRT27" s="429"/>
      <c r="HRU27" s="429"/>
      <c r="HRV27" s="429"/>
      <c r="HRW27" s="429"/>
      <c r="HRX27" s="429"/>
      <c r="HRY27" s="429"/>
      <c r="HRZ27" s="429"/>
      <c r="HSA27" s="429"/>
      <c r="HSB27" s="429"/>
      <c r="HSC27" s="429"/>
      <c r="HSD27" s="429"/>
      <c r="HSE27" s="429"/>
      <c r="HSF27" s="429"/>
      <c r="HSG27" s="429"/>
      <c r="HSH27" s="429"/>
      <c r="HSI27" s="429"/>
      <c r="HSJ27" s="429"/>
      <c r="HSK27" s="429"/>
      <c r="HSL27" s="429"/>
      <c r="HSM27" s="429"/>
      <c r="HSN27" s="429"/>
      <c r="HSO27" s="429"/>
      <c r="HSP27" s="429"/>
      <c r="HSQ27" s="429"/>
      <c r="HSR27" s="429"/>
      <c r="HSS27" s="429"/>
      <c r="HST27" s="429"/>
      <c r="HSU27" s="429"/>
      <c r="HSV27" s="429"/>
      <c r="HSW27" s="429"/>
      <c r="HSX27" s="429"/>
      <c r="HSY27" s="429"/>
      <c r="HSZ27" s="429"/>
      <c r="HTA27" s="429"/>
      <c r="HTB27" s="429"/>
      <c r="HTC27" s="429"/>
      <c r="HTD27" s="429"/>
      <c r="HTE27" s="429"/>
      <c r="HTF27" s="429"/>
      <c r="HTG27" s="429"/>
      <c r="HTH27" s="429"/>
      <c r="HTI27" s="429"/>
      <c r="HTJ27" s="429"/>
      <c r="HTK27" s="429"/>
      <c r="HTL27" s="429"/>
      <c r="HTM27" s="429"/>
      <c r="HTN27" s="429"/>
      <c r="HTO27" s="429"/>
      <c r="HTP27" s="429"/>
      <c r="HTQ27" s="429"/>
      <c r="HTR27" s="429"/>
      <c r="HTS27" s="429"/>
      <c r="HTT27" s="429"/>
      <c r="HTU27" s="429"/>
      <c r="HTV27" s="429"/>
      <c r="HTW27" s="429"/>
      <c r="HTX27" s="429"/>
      <c r="HTY27" s="429"/>
      <c r="HTZ27" s="429"/>
      <c r="HUA27" s="429"/>
      <c r="HUB27" s="429"/>
      <c r="HUC27" s="429"/>
      <c r="HUD27" s="429"/>
      <c r="HUE27" s="429"/>
      <c r="HUF27" s="429"/>
      <c r="HUG27" s="429"/>
      <c r="HUH27" s="429"/>
      <c r="HUI27" s="429"/>
      <c r="HUJ27" s="429"/>
      <c r="HUK27" s="429"/>
      <c r="HUL27" s="429"/>
      <c r="HUM27" s="429"/>
      <c r="HUN27" s="429"/>
      <c r="HUO27" s="429"/>
      <c r="HUP27" s="429"/>
      <c r="HUQ27" s="429"/>
      <c r="HUR27" s="429"/>
      <c r="HUS27" s="429"/>
      <c r="HUT27" s="429"/>
      <c r="HUU27" s="429"/>
      <c r="HUV27" s="429"/>
      <c r="HUW27" s="429"/>
      <c r="HUX27" s="429"/>
      <c r="HUY27" s="429"/>
      <c r="HUZ27" s="429"/>
      <c r="HVA27" s="429"/>
      <c r="HVB27" s="429"/>
      <c r="HVC27" s="429"/>
      <c r="HVD27" s="429"/>
      <c r="HVE27" s="429"/>
      <c r="HVF27" s="429"/>
      <c r="HVG27" s="429"/>
      <c r="HVH27" s="429"/>
      <c r="HVI27" s="429"/>
      <c r="HVJ27" s="429"/>
      <c r="HVK27" s="429"/>
      <c r="HVL27" s="429"/>
      <c r="HVM27" s="429"/>
      <c r="HVN27" s="429"/>
      <c r="HVO27" s="429"/>
      <c r="HVP27" s="429"/>
      <c r="HVQ27" s="429"/>
      <c r="HVR27" s="429"/>
      <c r="HVS27" s="429"/>
      <c r="HVT27" s="429"/>
      <c r="HVU27" s="429"/>
      <c r="HVV27" s="429"/>
      <c r="HVW27" s="429"/>
      <c r="HVX27" s="429"/>
      <c r="HVY27" s="429"/>
      <c r="HVZ27" s="429"/>
      <c r="HWA27" s="429"/>
      <c r="HWB27" s="429"/>
      <c r="HWC27" s="429"/>
      <c r="HWD27" s="429"/>
      <c r="HWE27" s="429"/>
      <c r="HWF27" s="429"/>
      <c r="HWG27" s="429"/>
      <c r="HWH27" s="429"/>
      <c r="HWI27" s="429"/>
      <c r="HWJ27" s="429"/>
      <c r="HWK27" s="429"/>
      <c r="HWL27" s="429"/>
      <c r="HWM27" s="429"/>
      <c r="HWN27" s="429"/>
      <c r="HWO27" s="429"/>
      <c r="HWP27" s="429"/>
      <c r="HWQ27" s="429"/>
      <c r="HWR27" s="429"/>
      <c r="HWS27" s="429"/>
      <c r="HWT27" s="429"/>
      <c r="HWU27" s="429"/>
      <c r="HWV27" s="429"/>
      <c r="HWW27" s="429"/>
      <c r="HWX27" s="429"/>
      <c r="HWY27" s="429"/>
      <c r="HWZ27" s="429"/>
      <c r="HXA27" s="429"/>
      <c r="HXB27" s="429"/>
      <c r="HXC27" s="429"/>
      <c r="HXD27" s="429"/>
      <c r="HXE27" s="429"/>
      <c r="HXF27" s="429"/>
      <c r="HXG27" s="429"/>
      <c r="HXH27" s="429"/>
      <c r="HXI27" s="429"/>
      <c r="HXJ27" s="429"/>
      <c r="HXK27" s="429"/>
      <c r="HXL27" s="429"/>
      <c r="HXM27" s="429"/>
      <c r="HXN27" s="429"/>
      <c r="HXO27" s="429"/>
      <c r="HXP27" s="429"/>
      <c r="HXQ27" s="429"/>
      <c r="HXR27" s="429"/>
      <c r="HXS27" s="429"/>
      <c r="HXT27" s="429"/>
      <c r="HXU27" s="429"/>
      <c r="HXV27" s="429"/>
      <c r="HXW27" s="429"/>
      <c r="HXX27" s="429"/>
      <c r="HXY27" s="429"/>
      <c r="HXZ27" s="429"/>
      <c r="HYA27" s="429"/>
      <c r="HYB27" s="429"/>
      <c r="HYC27" s="429"/>
      <c r="HYD27" s="429"/>
      <c r="HYE27" s="429"/>
      <c r="HYF27" s="429"/>
      <c r="HYG27" s="429"/>
      <c r="HYH27" s="429"/>
      <c r="HYI27" s="429"/>
      <c r="HYJ27" s="429"/>
      <c r="HYK27" s="429"/>
      <c r="HYL27" s="429"/>
      <c r="HYM27" s="429"/>
      <c r="HYN27" s="429"/>
      <c r="HYO27" s="429"/>
      <c r="HYP27" s="429"/>
      <c r="HYQ27" s="429"/>
      <c r="HYR27" s="429"/>
      <c r="HYS27" s="429"/>
      <c r="HYT27" s="429"/>
      <c r="HYU27" s="429"/>
      <c r="HYV27" s="429"/>
      <c r="HYW27" s="429"/>
      <c r="HYX27" s="429"/>
      <c r="HYY27" s="429"/>
      <c r="HYZ27" s="429"/>
      <c r="HZA27" s="429"/>
      <c r="HZB27" s="429"/>
      <c r="HZC27" s="429"/>
      <c r="HZD27" s="429"/>
      <c r="HZE27" s="429"/>
      <c r="HZF27" s="429"/>
      <c r="HZG27" s="429"/>
      <c r="HZH27" s="429"/>
      <c r="HZI27" s="429"/>
      <c r="HZJ27" s="429"/>
      <c r="HZK27" s="429"/>
      <c r="HZL27" s="429"/>
      <c r="HZM27" s="429"/>
      <c r="HZN27" s="429"/>
      <c r="HZO27" s="429"/>
      <c r="HZP27" s="429"/>
      <c r="HZQ27" s="429"/>
      <c r="HZR27" s="429"/>
      <c r="HZS27" s="429"/>
      <c r="HZT27" s="429"/>
      <c r="HZU27" s="429"/>
      <c r="HZV27" s="429"/>
      <c r="HZW27" s="429"/>
      <c r="HZX27" s="429"/>
      <c r="HZY27" s="429"/>
      <c r="HZZ27" s="429"/>
      <c r="IAA27" s="429"/>
      <c r="IAB27" s="429"/>
      <c r="IAC27" s="429"/>
      <c r="IAD27" s="429"/>
      <c r="IAE27" s="429"/>
      <c r="IAF27" s="429"/>
      <c r="IAG27" s="429"/>
      <c r="IAH27" s="429"/>
      <c r="IAI27" s="429"/>
      <c r="IAJ27" s="429"/>
      <c r="IAK27" s="429"/>
      <c r="IAL27" s="429"/>
      <c r="IAM27" s="429"/>
      <c r="IAN27" s="429"/>
      <c r="IAO27" s="429"/>
      <c r="IAP27" s="429"/>
      <c r="IAQ27" s="429"/>
      <c r="IAR27" s="429"/>
      <c r="IAS27" s="429"/>
      <c r="IAT27" s="429"/>
      <c r="IAU27" s="429"/>
      <c r="IAV27" s="429"/>
      <c r="IAW27" s="429"/>
      <c r="IAX27" s="429"/>
      <c r="IAY27" s="429"/>
      <c r="IAZ27" s="429"/>
      <c r="IBA27" s="429"/>
      <c r="IBB27" s="429"/>
      <c r="IBC27" s="429"/>
      <c r="IBD27" s="429"/>
      <c r="IBE27" s="429"/>
      <c r="IBF27" s="429"/>
      <c r="IBG27" s="429"/>
      <c r="IBH27" s="429"/>
      <c r="IBI27" s="429"/>
      <c r="IBJ27" s="429"/>
      <c r="IBK27" s="429"/>
      <c r="IBL27" s="429"/>
      <c r="IBM27" s="429"/>
      <c r="IBN27" s="429"/>
      <c r="IBO27" s="429"/>
      <c r="IBP27" s="429"/>
      <c r="IBQ27" s="429"/>
      <c r="IBR27" s="429"/>
      <c r="IBS27" s="429"/>
      <c r="IBT27" s="429"/>
      <c r="IBU27" s="429"/>
      <c r="IBV27" s="429"/>
      <c r="IBW27" s="429"/>
      <c r="IBX27" s="429"/>
      <c r="IBY27" s="429"/>
      <c r="IBZ27" s="429"/>
      <c r="ICA27" s="429"/>
      <c r="ICB27" s="429"/>
      <c r="ICC27" s="429"/>
      <c r="ICD27" s="429"/>
      <c r="ICE27" s="429"/>
      <c r="ICF27" s="429"/>
      <c r="ICG27" s="429"/>
      <c r="ICH27" s="429"/>
      <c r="ICI27" s="429"/>
      <c r="ICJ27" s="429"/>
      <c r="ICK27" s="429"/>
      <c r="ICL27" s="429"/>
      <c r="ICM27" s="429"/>
      <c r="ICN27" s="429"/>
      <c r="ICO27" s="429"/>
      <c r="ICP27" s="429"/>
      <c r="ICQ27" s="429"/>
      <c r="ICR27" s="429"/>
      <c r="ICS27" s="429"/>
      <c r="ICT27" s="429"/>
      <c r="ICU27" s="429"/>
      <c r="ICV27" s="429"/>
      <c r="ICW27" s="429"/>
      <c r="ICX27" s="429"/>
      <c r="ICY27" s="429"/>
      <c r="ICZ27" s="429"/>
      <c r="IDA27" s="429"/>
      <c r="IDB27" s="429"/>
      <c r="IDC27" s="429"/>
      <c r="IDD27" s="429"/>
      <c r="IDE27" s="429"/>
      <c r="IDF27" s="429"/>
      <c r="IDG27" s="429"/>
      <c r="IDH27" s="429"/>
      <c r="IDI27" s="429"/>
      <c r="IDJ27" s="429"/>
      <c r="IDK27" s="429"/>
      <c r="IDL27" s="429"/>
      <c r="IDM27" s="429"/>
      <c r="IDN27" s="429"/>
      <c r="IDO27" s="429"/>
      <c r="IDP27" s="429"/>
      <c r="IDQ27" s="429"/>
      <c r="IDR27" s="429"/>
      <c r="IDS27" s="429"/>
      <c r="IDT27" s="429"/>
      <c r="IDU27" s="429"/>
      <c r="IDV27" s="429"/>
      <c r="IDW27" s="429"/>
      <c r="IDX27" s="429"/>
      <c r="IDY27" s="429"/>
      <c r="IDZ27" s="429"/>
      <c r="IEA27" s="429"/>
      <c r="IEB27" s="429"/>
      <c r="IEC27" s="429"/>
      <c r="IED27" s="429"/>
      <c r="IEE27" s="429"/>
      <c r="IEF27" s="429"/>
      <c r="IEG27" s="429"/>
      <c r="IEH27" s="429"/>
      <c r="IEI27" s="429"/>
      <c r="IEJ27" s="429"/>
      <c r="IEK27" s="429"/>
      <c r="IEL27" s="429"/>
      <c r="IEM27" s="429"/>
      <c r="IEN27" s="429"/>
      <c r="IEO27" s="429"/>
      <c r="IEP27" s="429"/>
      <c r="IEQ27" s="429"/>
      <c r="IER27" s="429"/>
      <c r="IES27" s="429"/>
      <c r="IET27" s="429"/>
      <c r="IEU27" s="429"/>
      <c r="IEV27" s="429"/>
      <c r="IEW27" s="429"/>
      <c r="IEX27" s="429"/>
      <c r="IEY27" s="429"/>
      <c r="IEZ27" s="429"/>
      <c r="IFA27" s="429"/>
      <c r="IFB27" s="429"/>
      <c r="IFC27" s="429"/>
      <c r="IFD27" s="429"/>
      <c r="IFE27" s="429"/>
      <c r="IFF27" s="429"/>
      <c r="IFG27" s="429"/>
      <c r="IFH27" s="429"/>
      <c r="IFI27" s="429"/>
      <c r="IFJ27" s="429"/>
      <c r="IFK27" s="429"/>
      <c r="IFL27" s="429"/>
      <c r="IFM27" s="429"/>
      <c r="IFN27" s="429"/>
      <c r="IFO27" s="429"/>
      <c r="IFP27" s="429"/>
      <c r="IFQ27" s="429"/>
      <c r="IFR27" s="429"/>
      <c r="IFS27" s="429"/>
      <c r="IFT27" s="429"/>
      <c r="IFU27" s="429"/>
      <c r="IFV27" s="429"/>
      <c r="IFW27" s="429"/>
      <c r="IFX27" s="429"/>
      <c r="IFY27" s="429"/>
      <c r="IFZ27" s="429"/>
      <c r="IGA27" s="429"/>
      <c r="IGB27" s="429"/>
      <c r="IGC27" s="429"/>
      <c r="IGD27" s="429"/>
      <c r="IGE27" s="429"/>
      <c r="IGF27" s="429"/>
      <c r="IGG27" s="429"/>
      <c r="IGH27" s="429"/>
      <c r="IGI27" s="429"/>
      <c r="IGJ27" s="429"/>
      <c r="IGK27" s="429"/>
      <c r="IGL27" s="429"/>
      <c r="IGM27" s="429"/>
      <c r="IGN27" s="429"/>
      <c r="IGO27" s="429"/>
      <c r="IGP27" s="429"/>
      <c r="IGQ27" s="429"/>
      <c r="IGR27" s="429"/>
      <c r="IGS27" s="429"/>
      <c r="IGT27" s="429"/>
      <c r="IGU27" s="429"/>
      <c r="IGV27" s="429"/>
      <c r="IGW27" s="429"/>
      <c r="IGX27" s="429"/>
      <c r="IGY27" s="429"/>
      <c r="IGZ27" s="429"/>
      <c r="IHA27" s="429"/>
      <c r="IHB27" s="429"/>
      <c r="IHC27" s="429"/>
      <c r="IHD27" s="429"/>
      <c r="IHE27" s="429"/>
      <c r="IHF27" s="429"/>
      <c r="IHG27" s="429"/>
      <c r="IHH27" s="429"/>
      <c r="IHI27" s="429"/>
      <c r="IHJ27" s="429"/>
      <c r="IHK27" s="429"/>
      <c r="IHL27" s="429"/>
      <c r="IHM27" s="429"/>
      <c r="IHN27" s="429"/>
      <c r="IHO27" s="429"/>
      <c r="IHP27" s="429"/>
      <c r="IHQ27" s="429"/>
      <c r="IHR27" s="429"/>
      <c r="IHS27" s="429"/>
      <c r="IHT27" s="429"/>
      <c r="IHU27" s="429"/>
      <c r="IHV27" s="429"/>
      <c r="IHW27" s="429"/>
      <c r="IHX27" s="429"/>
      <c r="IHY27" s="429"/>
      <c r="IHZ27" s="429"/>
      <c r="IIA27" s="429"/>
      <c r="IIB27" s="429"/>
      <c r="IIC27" s="429"/>
      <c r="IID27" s="429"/>
      <c r="IIE27" s="429"/>
      <c r="IIF27" s="429"/>
      <c r="IIG27" s="429"/>
      <c r="IIH27" s="429"/>
      <c r="III27" s="429"/>
      <c r="IIJ27" s="429"/>
      <c r="IIK27" s="429"/>
      <c r="IIL27" s="429"/>
      <c r="IIM27" s="429"/>
      <c r="IIN27" s="429"/>
      <c r="IIO27" s="429"/>
      <c r="IIP27" s="429"/>
      <c r="IIQ27" s="429"/>
      <c r="IIR27" s="429"/>
      <c r="IIS27" s="429"/>
      <c r="IIT27" s="429"/>
      <c r="IIU27" s="429"/>
      <c r="IIV27" s="429"/>
      <c r="IIW27" s="429"/>
      <c r="IIX27" s="429"/>
      <c r="IIY27" s="429"/>
      <c r="IIZ27" s="429"/>
      <c r="IJA27" s="429"/>
      <c r="IJB27" s="429"/>
      <c r="IJC27" s="429"/>
      <c r="IJD27" s="429"/>
      <c r="IJE27" s="429"/>
      <c r="IJF27" s="429"/>
      <c r="IJG27" s="429"/>
      <c r="IJH27" s="429"/>
      <c r="IJI27" s="429"/>
      <c r="IJJ27" s="429"/>
      <c r="IJK27" s="429"/>
      <c r="IJL27" s="429"/>
      <c r="IJM27" s="429"/>
      <c r="IJN27" s="429"/>
      <c r="IJO27" s="429"/>
      <c r="IJP27" s="429"/>
      <c r="IJQ27" s="429"/>
      <c r="IJR27" s="429"/>
      <c r="IJS27" s="429"/>
      <c r="IJT27" s="429"/>
      <c r="IJU27" s="429"/>
      <c r="IJV27" s="429"/>
      <c r="IJW27" s="429"/>
      <c r="IJX27" s="429"/>
      <c r="IJY27" s="429"/>
      <c r="IJZ27" s="429"/>
      <c r="IKA27" s="429"/>
      <c r="IKB27" s="429"/>
      <c r="IKC27" s="429"/>
      <c r="IKD27" s="429"/>
      <c r="IKE27" s="429"/>
      <c r="IKF27" s="429"/>
      <c r="IKG27" s="429"/>
      <c r="IKH27" s="429"/>
      <c r="IKI27" s="429"/>
      <c r="IKJ27" s="429"/>
      <c r="IKK27" s="429"/>
      <c r="IKL27" s="429"/>
      <c r="IKM27" s="429"/>
      <c r="IKN27" s="429"/>
      <c r="IKO27" s="429"/>
      <c r="IKP27" s="429"/>
      <c r="IKQ27" s="429"/>
      <c r="IKR27" s="429"/>
      <c r="IKS27" s="429"/>
      <c r="IKT27" s="429"/>
      <c r="IKU27" s="429"/>
      <c r="IKV27" s="429"/>
      <c r="IKW27" s="429"/>
      <c r="IKX27" s="429"/>
      <c r="IKY27" s="429"/>
      <c r="IKZ27" s="429"/>
      <c r="ILA27" s="429"/>
      <c r="ILB27" s="429"/>
      <c r="ILC27" s="429"/>
      <c r="ILD27" s="429"/>
      <c r="ILE27" s="429"/>
      <c r="ILF27" s="429"/>
      <c r="ILG27" s="429"/>
      <c r="ILH27" s="429"/>
      <c r="ILI27" s="429"/>
      <c r="ILJ27" s="429"/>
      <c r="ILK27" s="429"/>
      <c r="ILL27" s="429"/>
      <c r="ILM27" s="429"/>
      <c r="ILN27" s="429"/>
      <c r="ILO27" s="429"/>
      <c r="ILP27" s="429"/>
      <c r="ILQ27" s="429"/>
      <c r="ILR27" s="429"/>
      <c r="ILS27" s="429"/>
      <c r="ILT27" s="429"/>
      <c r="ILU27" s="429"/>
      <c r="ILV27" s="429"/>
      <c r="ILW27" s="429"/>
      <c r="ILX27" s="429"/>
      <c r="ILY27" s="429"/>
      <c r="ILZ27" s="429"/>
      <c r="IMA27" s="429"/>
      <c r="IMB27" s="429"/>
      <c r="IMC27" s="429"/>
      <c r="IMD27" s="429"/>
      <c r="IME27" s="429"/>
      <c r="IMF27" s="429"/>
      <c r="IMG27" s="429"/>
      <c r="IMH27" s="429"/>
      <c r="IMI27" s="429"/>
      <c r="IMJ27" s="429"/>
      <c r="IMK27" s="429"/>
      <c r="IML27" s="429"/>
      <c r="IMM27" s="429"/>
      <c r="IMN27" s="429"/>
      <c r="IMO27" s="429"/>
      <c r="IMP27" s="429"/>
      <c r="IMQ27" s="429"/>
      <c r="IMR27" s="429"/>
      <c r="IMS27" s="429"/>
      <c r="IMT27" s="429"/>
      <c r="IMU27" s="429"/>
      <c r="IMV27" s="429"/>
      <c r="IMW27" s="429"/>
      <c r="IMX27" s="429"/>
      <c r="IMY27" s="429"/>
      <c r="IMZ27" s="429"/>
      <c r="INA27" s="429"/>
      <c r="INB27" s="429"/>
      <c r="INC27" s="429"/>
      <c r="IND27" s="429"/>
      <c r="INE27" s="429"/>
      <c r="INF27" s="429"/>
      <c r="ING27" s="429"/>
      <c r="INH27" s="429"/>
      <c r="INI27" s="429"/>
      <c r="INJ27" s="429"/>
      <c r="INK27" s="429"/>
      <c r="INL27" s="429"/>
      <c r="INM27" s="429"/>
      <c r="INN27" s="429"/>
      <c r="INO27" s="429"/>
      <c r="INP27" s="429"/>
      <c r="INQ27" s="429"/>
      <c r="INR27" s="429"/>
      <c r="INS27" s="429"/>
      <c r="INT27" s="429"/>
      <c r="INU27" s="429"/>
      <c r="INV27" s="429"/>
      <c r="INW27" s="429"/>
      <c r="INX27" s="429"/>
      <c r="INY27" s="429"/>
      <c r="INZ27" s="429"/>
      <c r="IOA27" s="429"/>
      <c r="IOB27" s="429"/>
      <c r="IOC27" s="429"/>
      <c r="IOD27" s="429"/>
      <c r="IOE27" s="429"/>
      <c r="IOF27" s="429"/>
      <c r="IOG27" s="429"/>
      <c r="IOH27" s="429"/>
      <c r="IOI27" s="429"/>
      <c r="IOJ27" s="429"/>
      <c r="IOK27" s="429"/>
      <c r="IOL27" s="429"/>
      <c r="IOM27" s="429"/>
      <c r="ION27" s="429"/>
      <c r="IOO27" s="429"/>
      <c r="IOP27" s="429"/>
      <c r="IOQ27" s="429"/>
      <c r="IOR27" s="429"/>
      <c r="IOS27" s="429"/>
      <c r="IOT27" s="429"/>
      <c r="IOU27" s="429"/>
      <c r="IOV27" s="429"/>
      <c r="IOW27" s="429"/>
      <c r="IOX27" s="429"/>
      <c r="IOY27" s="429"/>
      <c r="IOZ27" s="429"/>
      <c r="IPA27" s="429"/>
      <c r="IPB27" s="429"/>
      <c r="IPC27" s="429"/>
      <c r="IPD27" s="429"/>
      <c r="IPE27" s="429"/>
      <c r="IPF27" s="429"/>
      <c r="IPG27" s="429"/>
      <c r="IPH27" s="429"/>
      <c r="IPI27" s="429"/>
      <c r="IPJ27" s="429"/>
      <c r="IPK27" s="429"/>
      <c r="IPL27" s="429"/>
      <c r="IPM27" s="429"/>
      <c r="IPN27" s="429"/>
      <c r="IPO27" s="429"/>
      <c r="IPP27" s="429"/>
      <c r="IPQ27" s="429"/>
      <c r="IPR27" s="429"/>
      <c r="IPS27" s="429"/>
      <c r="IPT27" s="429"/>
      <c r="IPU27" s="429"/>
      <c r="IPV27" s="429"/>
      <c r="IPW27" s="429"/>
      <c r="IPX27" s="429"/>
      <c r="IPY27" s="429"/>
      <c r="IPZ27" s="429"/>
      <c r="IQA27" s="429"/>
      <c r="IQB27" s="429"/>
      <c r="IQC27" s="429"/>
      <c r="IQD27" s="429"/>
      <c r="IQE27" s="429"/>
      <c r="IQF27" s="429"/>
      <c r="IQG27" s="429"/>
      <c r="IQH27" s="429"/>
      <c r="IQI27" s="429"/>
      <c r="IQJ27" s="429"/>
      <c r="IQK27" s="429"/>
      <c r="IQL27" s="429"/>
      <c r="IQM27" s="429"/>
      <c r="IQN27" s="429"/>
      <c r="IQO27" s="429"/>
      <c r="IQP27" s="429"/>
      <c r="IQQ27" s="429"/>
      <c r="IQR27" s="429"/>
      <c r="IQS27" s="429"/>
      <c r="IQT27" s="429"/>
      <c r="IQU27" s="429"/>
      <c r="IQV27" s="429"/>
      <c r="IQW27" s="429"/>
      <c r="IQX27" s="429"/>
      <c r="IQY27" s="429"/>
      <c r="IQZ27" s="429"/>
      <c r="IRA27" s="429"/>
      <c r="IRB27" s="429"/>
      <c r="IRC27" s="429"/>
      <c r="IRD27" s="429"/>
      <c r="IRE27" s="429"/>
      <c r="IRF27" s="429"/>
      <c r="IRG27" s="429"/>
      <c r="IRH27" s="429"/>
      <c r="IRI27" s="429"/>
      <c r="IRJ27" s="429"/>
      <c r="IRK27" s="429"/>
      <c r="IRL27" s="429"/>
      <c r="IRM27" s="429"/>
      <c r="IRN27" s="429"/>
      <c r="IRO27" s="429"/>
      <c r="IRP27" s="429"/>
      <c r="IRQ27" s="429"/>
      <c r="IRR27" s="429"/>
      <c r="IRS27" s="429"/>
      <c r="IRT27" s="429"/>
      <c r="IRU27" s="429"/>
      <c r="IRV27" s="429"/>
      <c r="IRW27" s="429"/>
      <c r="IRX27" s="429"/>
      <c r="IRY27" s="429"/>
      <c r="IRZ27" s="429"/>
      <c r="ISA27" s="429"/>
      <c r="ISB27" s="429"/>
      <c r="ISC27" s="429"/>
      <c r="ISD27" s="429"/>
      <c r="ISE27" s="429"/>
      <c r="ISF27" s="429"/>
      <c r="ISG27" s="429"/>
      <c r="ISH27" s="429"/>
      <c r="ISI27" s="429"/>
      <c r="ISJ27" s="429"/>
      <c r="ISK27" s="429"/>
      <c r="ISL27" s="429"/>
      <c r="ISM27" s="429"/>
      <c r="ISN27" s="429"/>
      <c r="ISO27" s="429"/>
      <c r="ISP27" s="429"/>
      <c r="ISQ27" s="429"/>
      <c r="ISR27" s="429"/>
      <c r="ISS27" s="429"/>
      <c r="IST27" s="429"/>
      <c r="ISU27" s="429"/>
      <c r="ISV27" s="429"/>
      <c r="ISW27" s="429"/>
      <c r="ISX27" s="429"/>
      <c r="ISY27" s="429"/>
      <c r="ISZ27" s="429"/>
      <c r="ITA27" s="429"/>
      <c r="ITB27" s="429"/>
      <c r="ITC27" s="429"/>
      <c r="ITD27" s="429"/>
      <c r="ITE27" s="429"/>
      <c r="ITF27" s="429"/>
      <c r="ITG27" s="429"/>
      <c r="ITH27" s="429"/>
      <c r="ITI27" s="429"/>
      <c r="ITJ27" s="429"/>
      <c r="ITK27" s="429"/>
      <c r="ITL27" s="429"/>
      <c r="ITM27" s="429"/>
      <c r="ITN27" s="429"/>
      <c r="ITO27" s="429"/>
      <c r="ITP27" s="429"/>
      <c r="ITQ27" s="429"/>
      <c r="ITR27" s="429"/>
      <c r="ITS27" s="429"/>
      <c r="ITT27" s="429"/>
      <c r="ITU27" s="429"/>
      <c r="ITV27" s="429"/>
      <c r="ITW27" s="429"/>
      <c r="ITX27" s="429"/>
      <c r="ITY27" s="429"/>
      <c r="ITZ27" s="429"/>
      <c r="IUA27" s="429"/>
      <c r="IUB27" s="429"/>
      <c r="IUC27" s="429"/>
      <c r="IUD27" s="429"/>
      <c r="IUE27" s="429"/>
      <c r="IUF27" s="429"/>
      <c r="IUG27" s="429"/>
      <c r="IUH27" s="429"/>
      <c r="IUI27" s="429"/>
      <c r="IUJ27" s="429"/>
      <c r="IUK27" s="429"/>
      <c r="IUL27" s="429"/>
      <c r="IUM27" s="429"/>
      <c r="IUN27" s="429"/>
      <c r="IUO27" s="429"/>
      <c r="IUP27" s="429"/>
      <c r="IUQ27" s="429"/>
      <c r="IUR27" s="429"/>
      <c r="IUS27" s="429"/>
      <c r="IUT27" s="429"/>
      <c r="IUU27" s="429"/>
      <c r="IUV27" s="429"/>
      <c r="IUW27" s="429"/>
      <c r="IUX27" s="429"/>
      <c r="IUY27" s="429"/>
      <c r="IUZ27" s="429"/>
      <c r="IVA27" s="429"/>
      <c r="IVB27" s="429"/>
      <c r="IVC27" s="429"/>
      <c r="IVD27" s="429"/>
      <c r="IVE27" s="429"/>
      <c r="IVF27" s="429"/>
      <c r="IVG27" s="429"/>
      <c r="IVH27" s="429"/>
      <c r="IVI27" s="429"/>
      <c r="IVJ27" s="429"/>
      <c r="IVK27" s="429"/>
      <c r="IVL27" s="429"/>
      <c r="IVM27" s="429"/>
      <c r="IVN27" s="429"/>
      <c r="IVO27" s="429"/>
      <c r="IVP27" s="429"/>
      <c r="IVQ27" s="429"/>
      <c r="IVR27" s="429"/>
      <c r="IVS27" s="429"/>
      <c r="IVT27" s="429"/>
      <c r="IVU27" s="429"/>
      <c r="IVV27" s="429"/>
      <c r="IVW27" s="429"/>
      <c r="IVX27" s="429"/>
      <c r="IVY27" s="429"/>
      <c r="IVZ27" s="429"/>
      <c r="IWA27" s="429"/>
      <c r="IWB27" s="429"/>
      <c r="IWC27" s="429"/>
      <c r="IWD27" s="429"/>
      <c r="IWE27" s="429"/>
      <c r="IWF27" s="429"/>
      <c r="IWG27" s="429"/>
      <c r="IWH27" s="429"/>
      <c r="IWI27" s="429"/>
      <c r="IWJ27" s="429"/>
      <c r="IWK27" s="429"/>
      <c r="IWL27" s="429"/>
      <c r="IWM27" s="429"/>
      <c r="IWN27" s="429"/>
      <c r="IWO27" s="429"/>
      <c r="IWP27" s="429"/>
      <c r="IWQ27" s="429"/>
      <c r="IWR27" s="429"/>
      <c r="IWS27" s="429"/>
      <c r="IWT27" s="429"/>
      <c r="IWU27" s="429"/>
      <c r="IWV27" s="429"/>
      <c r="IWW27" s="429"/>
      <c r="IWX27" s="429"/>
      <c r="IWY27" s="429"/>
      <c r="IWZ27" s="429"/>
      <c r="IXA27" s="429"/>
      <c r="IXB27" s="429"/>
      <c r="IXC27" s="429"/>
      <c r="IXD27" s="429"/>
      <c r="IXE27" s="429"/>
      <c r="IXF27" s="429"/>
      <c r="IXG27" s="429"/>
      <c r="IXH27" s="429"/>
      <c r="IXI27" s="429"/>
      <c r="IXJ27" s="429"/>
      <c r="IXK27" s="429"/>
      <c r="IXL27" s="429"/>
      <c r="IXM27" s="429"/>
      <c r="IXN27" s="429"/>
      <c r="IXO27" s="429"/>
      <c r="IXP27" s="429"/>
      <c r="IXQ27" s="429"/>
      <c r="IXR27" s="429"/>
      <c r="IXS27" s="429"/>
      <c r="IXT27" s="429"/>
      <c r="IXU27" s="429"/>
      <c r="IXV27" s="429"/>
      <c r="IXW27" s="429"/>
      <c r="IXX27" s="429"/>
      <c r="IXY27" s="429"/>
      <c r="IXZ27" s="429"/>
      <c r="IYA27" s="429"/>
      <c r="IYB27" s="429"/>
      <c r="IYC27" s="429"/>
      <c r="IYD27" s="429"/>
      <c r="IYE27" s="429"/>
      <c r="IYF27" s="429"/>
      <c r="IYG27" s="429"/>
      <c r="IYH27" s="429"/>
      <c r="IYI27" s="429"/>
      <c r="IYJ27" s="429"/>
      <c r="IYK27" s="429"/>
      <c r="IYL27" s="429"/>
      <c r="IYM27" s="429"/>
      <c r="IYN27" s="429"/>
      <c r="IYO27" s="429"/>
      <c r="IYP27" s="429"/>
      <c r="IYQ27" s="429"/>
      <c r="IYR27" s="429"/>
      <c r="IYS27" s="429"/>
      <c r="IYT27" s="429"/>
      <c r="IYU27" s="429"/>
      <c r="IYV27" s="429"/>
      <c r="IYW27" s="429"/>
      <c r="IYX27" s="429"/>
      <c r="IYY27" s="429"/>
      <c r="IYZ27" s="429"/>
      <c r="IZA27" s="429"/>
      <c r="IZB27" s="429"/>
      <c r="IZC27" s="429"/>
      <c r="IZD27" s="429"/>
      <c r="IZE27" s="429"/>
      <c r="IZF27" s="429"/>
      <c r="IZG27" s="429"/>
      <c r="IZH27" s="429"/>
      <c r="IZI27" s="429"/>
      <c r="IZJ27" s="429"/>
      <c r="IZK27" s="429"/>
      <c r="IZL27" s="429"/>
      <c r="IZM27" s="429"/>
      <c r="IZN27" s="429"/>
      <c r="IZO27" s="429"/>
      <c r="IZP27" s="429"/>
      <c r="IZQ27" s="429"/>
      <c r="IZR27" s="429"/>
      <c r="IZS27" s="429"/>
      <c r="IZT27" s="429"/>
      <c r="IZU27" s="429"/>
      <c r="IZV27" s="429"/>
      <c r="IZW27" s="429"/>
      <c r="IZX27" s="429"/>
      <c r="IZY27" s="429"/>
      <c r="IZZ27" s="429"/>
      <c r="JAA27" s="429"/>
      <c r="JAB27" s="429"/>
      <c r="JAC27" s="429"/>
      <c r="JAD27" s="429"/>
      <c r="JAE27" s="429"/>
      <c r="JAF27" s="429"/>
      <c r="JAG27" s="429"/>
      <c r="JAH27" s="429"/>
      <c r="JAI27" s="429"/>
      <c r="JAJ27" s="429"/>
      <c r="JAK27" s="429"/>
      <c r="JAL27" s="429"/>
      <c r="JAM27" s="429"/>
      <c r="JAN27" s="429"/>
      <c r="JAO27" s="429"/>
      <c r="JAP27" s="429"/>
      <c r="JAQ27" s="429"/>
      <c r="JAR27" s="429"/>
      <c r="JAS27" s="429"/>
      <c r="JAT27" s="429"/>
      <c r="JAU27" s="429"/>
      <c r="JAV27" s="429"/>
      <c r="JAW27" s="429"/>
      <c r="JAX27" s="429"/>
      <c r="JAY27" s="429"/>
      <c r="JAZ27" s="429"/>
      <c r="JBA27" s="429"/>
      <c r="JBB27" s="429"/>
      <c r="JBC27" s="429"/>
      <c r="JBD27" s="429"/>
      <c r="JBE27" s="429"/>
      <c r="JBF27" s="429"/>
      <c r="JBG27" s="429"/>
      <c r="JBH27" s="429"/>
      <c r="JBI27" s="429"/>
      <c r="JBJ27" s="429"/>
      <c r="JBK27" s="429"/>
      <c r="JBL27" s="429"/>
      <c r="JBM27" s="429"/>
      <c r="JBN27" s="429"/>
      <c r="JBO27" s="429"/>
      <c r="JBP27" s="429"/>
      <c r="JBQ27" s="429"/>
      <c r="JBR27" s="429"/>
      <c r="JBS27" s="429"/>
      <c r="JBT27" s="429"/>
      <c r="JBU27" s="429"/>
      <c r="JBV27" s="429"/>
      <c r="JBW27" s="429"/>
      <c r="JBX27" s="429"/>
      <c r="JBY27" s="429"/>
      <c r="JBZ27" s="429"/>
      <c r="JCA27" s="429"/>
      <c r="JCB27" s="429"/>
      <c r="JCC27" s="429"/>
      <c r="JCD27" s="429"/>
      <c r="JCE27" s="429"/>
      <c r="JCF27" s="429"/>
      <c r="JCG27" s="429"/>
      <c r="JCH27" s="429"/>
      <c r="JCI27" s="429"/>
      <c r="JCJ27" s="429"/>
      <c r="JCK27" s="429"/>
      <c r="JCL27" s="429"/>
      <c r="JCM27" s="429"/>
      <c r="JCN27" s="429"/>
      <c r="JCO27" s="429"/>
      <c r="JCP27" s="429"/>
      <c r="JCQ27" s="429"/>
      <c r="JCR27" s="429"/>
      <c r="JCS27" s="429"/>
      <c r="JCT27" s="429"/>
      <c r="JCU27" s="429"/>
      <c r="JCV27" s="429"/>
      <c r="JCW27" s="429"/>
      <c r="JCX27" s="429"/>
      <c r="JCY27" s="429"/>
      <c r="JCZ27" s="429"/>
      <c r="JDA27" s="429"/>
      <c r="JDB27" s="429"/>
      <c r="JDC27" s="429"/>
      <c r="JDD27" s="429"/>
      <c r="JDE27" s="429"/>
      <c r="JDF27" s="429"/>
      <c r="JDG27" s="429"/>
      <c r="JDH27" s="429"/>
      <c r="JDI27" s="429"/>
      <c r="JDJ27" s="429"/>
      <c r="JDK27" s="429"/>
      <c r="JDL27" s="429"/>
      <c r="JDM27" s="429"/>
      <c r="JDN27" s="429"/>
      <c r="JDO27" s="429"/>
      <c r="JDP27" s="429"/>
      <c r="JDQ27" s="429"/>
      <c r="JDR27" s="429"/>
      <c r="JDS27" s="429"/>
      <c r="JDT27" s="429"/>
      <c r="JDU27" s="429"/>
      <c r="JDV27" s="429"/>
      <c r="JDW27" s="429"/>
      <c r="JDX27" s="429"/>
      <c r="JDY27" s="429"/>
      <c r="JDZ27" s="429"/>
      <c r="JEA27" s="429"/>
      <c r="JEB27" s="429"/>
      <c r="JEC27" s="429"/>
      <c r="JED27" s="429"/>
      <c r="JEE27" s="429"/>
      <c r="JEF27" s="429"/>
      <c r="JEG27" s="429"/>
      <c r="JEH27" s="429"/>
      <c r="JEI27" s="429"/>
      <c r="JEJ27" s="429"/>
      <c r="JEK27" s="429"/>
      <c r="JEL27" s="429"/>
      <c r="JEM27" s="429"/>
      <c r="JEN27" s="429"/>
      <c r="JEO27" s="429"/>
      <c r="JEP27" s="429"/>
      <c r="JEQ27" s="429"/>
      <c r="JER27" s="429"/>
      <c r="JES27" s="429"/>
      <c r="JET27" s="429"/>
      <c r="JEU27" s="429"/>
      <c r="JEV27" s="429"/>
      <c r="JEW27" s="429"/>
      <c r="JEX27" s="429"/>
      <c r="JEY27" s="429"/>
      <c r="JEZ27" s="429"/>
      <c r="JFA27" s="429"/>
      <c r="JFB27" s="429"/>
      <c r="JFC27" s="429"/>
      <c r="JFD27" s="429"/>
      <c r="JFE27" s="429"/>
      <c r="JFF27" s="429"/>
      <c r="JFG27" s="429"/>
      <c r="JFH27" s="429"/>
      <c r="JFI27" s="429"/>
      <c r="JFJ27" s="429"/>
      <c r="JFK27" s="429"/>
      <c r="JFL27" s="429"/>
      <c r="JFM27" s="429"/>
      <c r="JFN27" s="429"/>
      <c r="JFO27" s="429"/>
      <c r="JFP27" s="429"/>
      <c r="JFQ27" s="429"/>
      <c r="JFR27" s="429"/>
      <c r="JFS27" s="429"/>
      <c r="JFT27" s="429"/>
      <c r="JFU27" s="429"/>
      <c r="JFV27" s="429"/>
      <c r="JFW27" s="429"/>
      <c r="JFX27" s="429"/>
      <c r="JFY27" s="429"/>
      <c r="JFZ27" s="429"/>
      <c r="JGA27" s="429"/>
      <c r="JGB27" s="429"/>
      <c r="JGC27" s="429"/>
      <c r="JGD27" s="429"/>
      <c r="JGE27" s="429"/>
      <c r="JGF27" s="429"/>
      <c r="JGG27" s="429"/>
      <c r="JGH27" s="429"/>
      <c r="JGI27" s="429"/>
      <c r="JGJ27" s="429"/>
      <c r="JGK27" s="429"/>
      <c r="JGL27" s="429"/>
      <c r="JGM27" s="429"/>
      <c r="JGN27" s="429"/>
      <c r="JGO27" s="429"/>
      <c r="JGP27" s="429"/>
      <c r="JGQ27" s="429"/>
      <c r="JGR27" s="429"/>
      <c r="JGS27" s="429"/>
      <c r="JGT27" s="429"/>
      <c r="JGU27" s="429"/>
      <c r="JGV27" s="429"/>
      <c r="JGW27" s="429"/>
      <c r="JGX27" s="429"/>
      <c r="JGY27" s="429"/>
      <c r="JGZ27" s="429"/>
      <c r="JHA27" s="429"/>
      <c r="JHB27" s="429"/>
      <c r="JHC27" s="429"/>
      <c r="JHD27" s="429"/>
      <c r="JHE27" s="429"/>
      <c r="JHF27" s="429"/>
      <c r="JHG27" s="429"/>
      <c r="JHH27" s="429"/>
      <c r="JHI27" s="429"/>
      <c r="JHJ27" s="429"/>
      <c r="JHK27" s="429"/>
      <c r="JHL27" s="429"/>
      <c r="JHM27" s="429"/>
      <c r="JHN27" s="429"/>
      <c r="JHO27" s="429"/>
      <c r="JHP27" s="429"/>
      <c r="JHQ27" s="429"/>
      <c r="JHR27" s="429"/>
      <c r="JHS27" s="429"/>
      <c r="JHT27" s="429"/>
      <c r="JHU27" s="429"/>
      <c r="JHV27" s="429"/>
      <c r="JHW27" s="429"/>
      <c r="JHX27" s="429"/>
      <c r="JHY27" s="429"/>
      <c r="JHZ27" s="429"/>
      <c r="JIA27" s="429"/>
      <c r="JIB27" s="429"/>
      <c r="JIC27" s="429"/>
      <c r="JID27" s="429"/>
      <c r="JIE27" s="429"/>
      <c r="JIF27" s="429"/>
      <c r="JIG27" s="429"/>
      <c r="JIH27" s="429"/>
      <c r="JII27" s="429"/>
      <c r="JIJ27" s="429"/>
      <c r="JIK27" s="429"/>
      <c r="JIL27" s="429"/>
      <c r="JIM27" s="429"/>
      <c r="JIN27" s="429"/>
      <c r="JIO27" s="429"/>
      <c r="JIP27" s="429"/>
      <c r="JIQ27" s="429"/>
      <c r="JIR27" s="429"/>
      <c r="JIS27" s="429"/>
      <c r="JIT27" s="429"/>
      <c r="JIU27" s="429"/>
      <c r="JIV27" s="429"/>
      <c r="JIW27" s="429"/>
      <c r="JIX27" s="429"/>
      <c r="JIY27" s="429"/>
      <c r="JIZ27" s="429"/>
      <c r="JJA27" s="429"/>
      <c r="JJB27" s="429"/>
      <c r="JJC27" s="429"/>
      <c r="JJD27" s="429"/>
      <c r="JJE27" s="429"/>
      <c r="JJF27" s="429"/>
      <c r="JJG27" s="429"/>
      <c r="JJH27" s="429"/>
      <c r="JJI27" s="429"/>
      <c r="JJJ27" s="429"/>
      <c r="JJK27" s="429"/>
      <c r="JJL27" s="429"/>
      <c r="JJM27" s="429"/>
      <c r="JJN27" s="429"/>
      <c r="JJO27" s="429"/>
      <c r="JJP27" s="429"/>
      <c r="JJQ27" s="429"/>
      <c r="JJR27" s="429"/>
      <c r="JJS27" s="429"/>
      <c r="JJT27" s="429"/>
      <c r="JJU27" s="429"/>
      <c r="JJV27" s="429"/>
      <c r="JJW27" s="429"/>
      <c r="JJX27" s="429"/>
      <c r="JJY27" s="429"/>
      <c r="JJZ27" s="429"/>
      <c r="JKA27" s="429"/>
      <c r="JKB27" s="429"/>
      <c r="JKC27" s="429"/>
      <c r="JKD27" s="429"/>
      <c r="JKE27" s="429"/>
      <c r="JKF27" s="429"/>
      <c r="JKG27" s="429"/>
      <c r="JKH27" s="429"/>
      <c r="JKI27" s="429"/>
      <c r="JKJ27" s="429"/>
      <c r="JKK27" s="429"/>
      <c r="JKL27" s="429"/>
      <c r="JKM27" s="429"/>
      <c r="JKN27" s="429"/>
      <c r="JKO27" s="429"/>
      <c r="JKP27" s="429"/>
      <c r="JKQ27" s="429"/>
      <c r="JKR27" s="429"/>
      <c r="JKS27" s="429"/>
      <c r="JKT27" s="429"/>
      <c r="JKU27" s="429"/>
      <c r="JKV27" s="429"/>
      <c r="JKW27" s="429"/>
      <c r="JKX27" s="429"/>
      <c r="JKY27" s="429"/>
      <c r="JKZ27" s="429"/>
      <c r="JLA27" s="429"/>
      <c r="JLB27" s="429"/>
      <c r="JLC27" s="429"/>
      <c r="JLD27" s="429"/>
      <c r="JLE27" s="429"/>
      <c r="JLF27" s="429"/>
      <c r="JLG27" s="429"/>
      <c r="JLH27" s="429"/>
      <c r="JLI27" s="429"/>
      <c r="JLJ27" s="429"/>
      <c r="JLK27" s="429"/>
      <c r="JLL27" s="429"/>
      <c r="JLM27" s="429"/>
      <c r="JLN27" s="429"/>
      <c r="JLO27" s="429"/>
      <c r="JLP27" s="429"/>
      <c r="JLQ27" s="429"/>
      <c r="JLR27" s="429"/>
      <c r="JLS27" s="429"/>
      <c r="JLT27" s="429"/>
      <c r="JLU27" s="429"/>
      <c r="JLV27" s="429"/>
      <c r="JLW27" s="429"/>
      <c r="JLX27" s="429"/>
      <c r="JLY27" s="429"/>
      <c r="JLZ27" s="429"/>
      <c r="JMA27" s="429"/>
      <c r="JMB27" s="429"/>
      <c r="JMC27" s="429"/>
      <c r="JMD27" s="429"/>
      <c r="JME27" s="429"/>
      <c r="JMF27" s="429"/>
      <c r="JMG27" s="429"/>
      <c r="JMH27" s="429"/>
      <c r="JMI27" s="429"/>
      <c r="JMJ27" s="429"/>
      <c r="JMK27" s="429"/>
      <c r="JML27" s="429"/>
      <c r="JMM27" s="429"/>
      <c r="JMN27" s="429"/>
      <c r="JMO27" s="429"/>
      <c r="JMP27" s="429"/>
      <c r="JMQ27" s="429"/>
      <c r="JMR27" s="429"/>
      <c r="JMS27" s="429"/>
      <c r="JMT27" s="429"/>
      <c r="JMU27" s="429"/>
      <c r="JMV27" s="429"/>
      <c r="JMW27" s="429"/>
      <c r="JMX27" s="429"/>
      <c r="JMY27" s="429"/>
      <c r="JMZ27" s="429"/>
      <c r="JNA27" s="429"/>
      <c r="JNB27" s="429"/>
      <c r="JNC27" s="429"/>
      <c r="JND27" s="429"/>
      <c r="JNE27" s="429"/>
      <c r="JNF27" s="429"/>
      <c r="JNG27" s="429"/>
      <c r="JNH27" s="429"/>
      <c r="JNI27" s="429"/>
      <c r="JNJ27" s="429"/>
      <c r="JNK27" s="429"/>
      <c r="JNL27" s="429"/>
      <c r="JNM27" s="429"/>
      <c r="JNN27" s="429"/>
      <c r="JNO27" s="429"/>
      <c r="JNP27" s="429"/>
      <c r="JNQ27" s="429"/>
      <c r="JNR27" s="429"/>
      <c r="JNS27" s="429"/>
      <c r="JNT27" s="429"/>
      <c r="JNU27" s="429"/>
      <c r="JNV27" s="429"/>
      <c r="JNW27" s="429"/>
      <c r="JNX27" s="429"/>
      <c r="JNY27" s="429"/>
      <c r="JNZ27" s="429"/>
      <c r="JOA27" s="429"/>
      <c r="JOB27" s="429"/>
      <c r="JOC27" s="429"/>
      <c r="JOD27" s="429"/>
      <c r="JOE27" s="429"/>
      <c r="JOF27" s="429"/>
      <c r="JOG27" s="429"/>
      <c r="JOH27" s="429"/>
      <c r="JOI27" s="429"/>
      <c r="JOJ27" s="429"/>
      <c r="JOK27" s="429"/>
      <c r="JOL27" s="429"/>
      <c r="JOM27" s="429"/>
      <c r="JON27" s="429"/>
      <c r="JOO27" s="429"/>
      <c r="JOP27" s="429"/>
      <c r="JOQ27" s="429"/>
      <c r="JOR27" s="429"/>
      <c r="JOS27" s="429"/>
      <c r="JOT27" s="429"/>
      <c r="JOU27" s="429"/>
      <c r="JOV27" s="429"/>
      <c r="JOW27" s="429"/>
      <c r="JOX27" s="429"/>
      <c r="JOY27" s="429"/>
      <c r="JOZ27" s="429"/>
      <c r="JPA27" s="429"/>
      <c r="JPB27" s="429"/>
      <c r="JPC27" s="429"/>
      <c r="JPD27" s="429"/>
      <c r="JPE27" s="429"/>
      <c r="JPF27" s="429"/>
      <c r="JPG27" s="429"/>
      <c r="JPH27" s="429"/>
      <c r="JPI27" s="429"/>
      <c r="JPJ27" s="429"/>
      <c r="JPK27" s="429"/>
      <c r="JPL27" s="429"/>
      <c r="JPM27" s="429"/>
      <c r="JPN27" s="429"/>
      <c r="JPO27" s="429"/>
      <c r="JPP27" s="429"/>
      <c r="JPQ27" s="429"/>
      <c r="JPR27" s="429"/>
      <c r="JPS27" s="429"/>
      <c r="JPT27" s="429"/>
      <c r="JPU27" s="429"/>
      <c r="JPV27" s="429"/>
      <c r="JPW27" s="429"/>
      <c r="JPX27" s="429"/>
      <c r="JPY27" s="429"/>
      <c r="JPZ27" s="429"/>
      <c r="JQA27" s="429"/>
      <c r="JQB27" s="429"/>
      <c r="JQC27" s="429"/>
      <c r="JQD27" s="429"/>
      <c r="JQE27" s="429"/>
      <c r="JQF27" s="429"/>
      <c r="JQG27" s="429"/>
      <c r="JQH27" s="429"/>
      <c r="JQI27" s="429"/>
      <c r="JQJ27" s="429"/>
      <c r="JQK27" s="429"/>
      <c r="JQL27" s="429"/>
      <c r="JQM27" s="429"/>
      <c r="JQN27" s="429"/>
      <c r="JQO27" s="429"/>
      <c r="JQP27" s="429"/>
      <c r="JQQ27" s="429"/>
      <c r="JQR27" s="429"/>
      <c r="JQS27" s="429"/>
      <c r="JQT27" s="429"/>
      <c r="JQU27" s="429"/>
      <c r="JQV27" s="429"/>
      <c r="JQW27" s="429"/>
      <c r="JQX27" s="429"/>
      <c r="JQY27" s="429"/>
      <c r="JQZ27" s="429"/>
      <c r="JRA27" s="429"/>
      <c r="JRB27" s="429"/>
      <c r="JRC27" s="429"/>
      <c r="JRD27" s="429"/>
      <c r="JRE27" s="429"/>
      <c r="JRF27" s="429"/>
      <c r="JRG27" s="429"/>
      <c r="JRH27" s="429"/>
      <c r="JRI27" s="429"/>
      <c r="JRJ27" s="429"/>
      <c r="JRK27" s="429"/>
      <c r="JRL27" s="429"/>
      <c r="JRM27" s="429"/>
      <c r="JRN27" s="429"/>
      <c r="JRO27" s="429"/>
      <c r="JRP27" s="429"/>
      <c r="JRQ27" s="429"/>
      <c r="JRR27" s="429"/>
      <c r="JRS27" s="429"/>
      <c r="JRT27" s="429"/>
      <c r="JRU27" s="429"/>
      <c r="JRV27" s="429"/>
      <c r="JRW27" s="429"/>
      <c r="JRX27" s="429"/>
      <c r="JRY27" s="429"/>
      <c r="JRZ27" s="429"/>
      <c r="JSA27" s="429"/>
      <c r="JSB27" s="429"/>
      <c r="JSC27" s="429"/>
      <c r="JSD27" s="429"/>
      <c r="JSE27" s="429"/>
      <c r="JSF27" s="429"/>
      <c r="JSG27" s="429"/>
      <c r="JSH27" s="429"/>
      <c r="JSI27" s="429"/>
      <c r="JSJ27" s="429"/>
      <c r="JSK27" s="429"/>
      <c r="JSL27" s="429"/>
      <c r="JSM27" s="429"/>
      <c r="JSN27" s="429"/>
      <c r="JSO27" s="429"/>
      <c r="JSP27" s="429"/>
      <c r="JSQ27" s="429"/>
      <c r="JSR27" s="429"/>
      <c r="JSS27" s="429"/>
      <c r="JST27" s="429"/>
      <c r="JSU27" s="429"/>
      <c r="JSV27" s="429"/>
      <c r="JSW27" s="429"/>
      <c r="JSX27" s="429"/>
      <c r="JSY27" s="429"/>
      <c r="JSZ27" s="429"/>
      <c r="JTA27" s="429"/>
      <c r="JTB27" s="429"/>
      <c r="JTC27" s="429"/>
      <c r="JTD27" s="429"/>
      <c r="JTE27" s="429"/>
      <c r="JTF27" s="429"/>
      <c r="JTG27" s="429"/>
      <c r="JTH27" s="429"/>
      <c r="JTI27" s="429"/>
      <c r="JTJ27" s="429"/>
      <c r="JTK27" s="429"/>
      <c r="JTL27" s="429"/>
      <c r="JTM27" s="429"/>
      <c r="JTN27" s="429"/>
      <c r="JTO27" s="429"/>
      <c r="JTP27" s="429"/>
      <c r="JTQ27" s="429"/>
      <c r="JTR27" s="429"/>
      <c r="JTS27" s="429"/>
      <c r="JTT27" s="429"/>
      <c r="JTU27" s="429"/>
      <c r="JTV27" s="429"/>
      <c r="JTW27" s="429"/>
      <c r="JTX27" s="429"/>
      <c r="JTY27" s="429"/>
      <c r="JTZ27" s="429"/>
      <c r="JUA27" s="429"/>
      <c r="JUB27" s="429"/>
      <c r="JUC27" s="429"/>
      <c r="JUD27" s="429"/>
      <c r="JUE27" s="429"/>
      <c r="JUF27" s="429"/>
      <c r="JUG27" s="429"/>
      <c r="JUH27" s="429"/>
      <c r="JUI27" s="429"/>
      <c r="JUJ27" s="429"/>
      <c r="JUK27" s="429"/>
      <c r="JUL27" s="429"/>
      <c r="JUM27" s="429"/>
      <c r="JUN27" s="429"/>
      <c r="JUO27" s="429"/>
      <c r="JUP27" s="429"/>
      <c r="JUQ27" s="429"/>
      <c r="JUR27" s="429"/>
      <c r="JUS27" s="429"/>
      <c r="JUT27" s="429"/>
      <c r="JUU27" s="429"/>
      <c r="JUV27" s="429"/>
      <c r="JUW27" s="429"/>
      <c r="JUX27" s="429"/>
      <c r="JUY27" s="429"/>
      <c r="JUZ27" s="429"/>
      <c r="JVA27" s="429"/>
      <c r="JVB27" s="429"/>
      <c r="JVC27" s="429"/>
      <c r="JVD27" s="429"/>
      <c r="JVE27" s="429"/>
      <c r="JVF27" s="429"/>
      <c r="JVG27" s="429"/>
      <c r="JVH27" s="429"/>
      <c r="JVI27" s="429"/>
      <c r="JVJ27" s="429"/>
      <c r="JVK27" s="429"/>
      <c r="JVL27" s="429"/>
      <c r="JVM27" s="429"/>
      <c r="JVN27" s="429"/>
      <c r="JVO27" s="429"/>
      <c r="JVP27" s="429"/>
      <c r="JVQ27" s="429"/>
      <c r="JVR27" s="429"/>
      <c r="JVS27" s="429"/>
      <c r="JVT27" s="429"/>
      <c r="JVU27" s="429"/>
      <c r="JVV27" s="429"/>
      <c r="JVW27" s="429"/>
      <c r="JVX27" s="429"/>
      <c r="JVY27" s="429"/>
      <c r="JVZ27" s="429"/>
      <c r="JWA27" s="429"/>
      <c r="JWB27" s="429"/>
      <c r="JWC27" s="429"/>
      <c r="JWD27" s="429"/>
      <c r="JWE27" s="429"/>
      <c r="JWF27" s="429"/>
      <c r="JWG27" s="429"/>
      <c r="JWH27" s="429"/>
      <c r="JWI27" s="429"/>
      <c r="JWJ27" s="429"/>
      <c r="JWK27" s="429"/>
      <c r="JWL27" s="429"/>
      <c r="JWM27" s="429"/>
      <c r="JWN27" s="429"/>
      <c r="JWO27" s="429"/>
      <c r="JWP27" s="429"/>
      <c r="JWQ27" s="429"/>
      <c r="JWR27" s="429"/>
      <c r="JWS27" s="429"/>
      <c r="JWT27" s="429"/>
      <c r="JWU27" s="429"/>
      <c r="JWV27" s="429"/>
      <c r="JWW27" s="429"/>
      <c r="JWX27" s="429"/>
      <c r="JWY27" s="429"/>
      <c r="JWZ27" s="429"/>
      <c r="JXA27" s="429"/>
      <c r="JXB27" s="429"/>
      <c r="JXC27" s="429"/>
      <c r="JXD27" s="429"/>
      <c r="JXE27" s="429"/>
      <c r="JXF27" s="429"/>
      <c r="JXG27" s="429"/>
      <c r="JXH27" s="429"/>
      <c r="JXI27" s="429"/>
      <c r="JXJ27" s="429"/>
      <c r="JXK27" s="429"/>
      <c r="JXL27" s="429"/>
      <c r="JXM27" s="429"/>
      <c r="JXN27" s="429"/>
      <c r="JXO27" s="429"/>
      <c r="JXP27" s="429"/>
      <c r="JXQ27" s="429"/>
      <c r="JXR27" s="429"/>
      <c r="JXS27" s="429"/>
      <c r="JXT27" s="429"/>
      <c r="JXU27" s="429"/>
      <c r="JXV27" s="429"/>
      <c r="JXW27" s="429"/>
      <c r="JXX27" s="429"/>
      <c r="JXY27" s="429"/>
      <c r="JXZ27" s="429"/>
      <c r="JYA27" s="429"/>
      <c r="JYB27" s="429"/>
      <c r="JYC27" s="429"/>
      <c r="JYD27" s="429"/>
      <c r="JYE27" s="429"/>
      <c r="JYF27" s="429"/>
      <c r="JYG27" s="429"/>
      <c r="JYH27" s="429"/>
      <c r="JYI27" s="429"/>
      <c r="JYJ27" s="429"/>
      <c r="JYK27" s="429"/>
      <c r="JYL27" s="429"/>
      <c r="JYM27" s="429"/>
      <c r="JYN27" s="429"/>
      <c r="JYO27" s="429"/>
      <c r="JYP27" s="429"/>
      <c r="JYQ27" s="429"/>
      <c r="JYR27" s="429"/>
      <c r="JYS27" s="429"/>
      <c r="JYT27" s="429"/>
      <c r="JYU27" s="429"/>
      <c r="JYV27" s="429"/>
      <c r="JYW27" s="429"/>
      <c r="JYX27" s="429"/>
      <c r="JYY27" s="429"/>
      <c r="JYZ27" s="429"/>
      <c r="JZA27" s="429"/>
      <c r="JZB27" s="429"/>
      <c r="JZC27" s="429"/>
      <c r="JZD27" s="429"/>
      <c r="JZE27" s="429"/>
      <c r="JZF27" s="429"/>
      <c r="JZG27" s="429"/>
      <c r="JZH27" s="429"/>
      <c r="JZI27" s="429"/>
      <c r="JZJ27" s="429"/>
      <c r="JZK27" s="429"/>
      <c r="JZL27" s="429"/>
      <c r="JZM27" s="429"/>
      <c r="JZN27" s="429"/>
      <c r="JZO27" s="429"/>
      <c r="JZP27" s="429"/>
      <c r="JZQ27" s="429"/>
      <c r="JZR27" s="429"/>
      <c r="JZS27" s="429"/>
      <c r="JZT27" s="429"/>
      <c r="JZU27" s="429"/>
      <c r="JZV27" s="429"/>
      <c r="JZW27" s="429"/>
      <c r="JZX27" s="429"/>
      <c r="JZY27" s="429"/>
      <c r="JZZ27" s="429"/>
      <c r="KAA27" s="429"/>
      <c r="KAB27" s="429"/>
      <c r="KAC27" s="429"/>
      <c r="KAD27" s="429"/>
      <c r="KAE27" s="429"/>
      <c r="KAF27" s="429"/>
      <c r="KAG27" s="429"/>
      <c r="KAH27" s="429"/>
      <c r="KAI27" s="429"/>
      <c r="KAJ27" s="429"/>
      <c r="KAK27" s="429"/>
      <c r="KAL27" s="429"/>
      <c r="KAM27" s="429"/>
      <c r="KAN27" s="429"/>
      <c r="KAO27" s="429"/>
      <c r="KAP27" s="429"/>
      <c r="KAQ27" s="429"/>
      <c r="KAR27" s="429"/>
      <c r="KAS27" s="429"/>
      <c r="KAT27" s="429"/>
      <c r="KAU27" s="429"/>
      <c r="KAV27" s="429"/>
      <c r="KAW27" s="429"/>
      <c r="KAX27" s="429"/>
      <c r="KAY27" s="429"/>
      <c r="KAZ27" s="429"/>
      <c r="KBA27" s="429"/>
      <c r="KBB27" s="429"/>
      <c r="KBC27" s="429"/>
      <c r="KBD27" s="429"/>
      <c r="KBE27" s="429"/>
      <c r="KBF27" s="429"/>
      <c r="KBG27" s="429"/>
      <c r="KBH27" s="429"/>
      <c r="KBI27" s="429"/>
      <c r="KBJ27" s="429"/>
      <c r="KBK27" s="429"/>
      <c r="KBL27" s="429"/>
      <c r="KBM27" s="429"/>
      <c r="KBN27" s="429"/>
      <c r="KBO27" s="429"/>
      <c r="KBP27" s="429"/>
      <c r="KBQ27" s="429"/>
      <c r="KBR27" s="429"/>
      <c r="KBS27" s="429"/>
      <c r="KBT27" s="429"/>
      <c r="KBU27" s="429"/>
      <c r="KBV27" s="429"/>
      <c r="KBW27" s="429"/>
      <c r="KBX27" s="429"/>
      <c r="KBY27" s="429"/>
      <c r="KBZ27" s="429"/>
      <c r="KCA27" s="429"/>
      <c r="KCB27" s="429"/>
      <c r="KCC27" s="429"/>
      <c r="KCD27" s="429"/>
      <c r="KCE27" s="429"/>
      <c r="KCF27" s="429"/>
      <c r="KCG27" s="429"/>
      <c r="KCH27" s="429"/>
      <c r="KCI27" s="429"/>
      <c r="KCJ27" s="429"/>
      <c r="KCK27" s="429"/>
      <c r="KCL27" s="429"/>
      <c r="KCM27" s="429"/>
      <c r="KCN27" s="429"/>
      <c r="KCO27" s="429"/>
      <c r="KCP27" s="429"/>
      <c r="KCQ27" s="429"/>
      <c r="KCR27" s="429"/>
      <c r="KCS27" s="429"/>
      <c r="KCT27" s="429"/>
      <c r="KCU27" s="429"/>
      <c r="KCV27" s="429"/>
      <c r="KCW27" s="429"/>
      <c r="KCX27" s="429"/>
      <c r="KCY27" s="429"/>
      <c r="KCZ27" s="429"/>
      <c r="KDA27" s="429"/>
      <c r="KDB27" s="429"/>
      <c r="KDC27" s="429"/>
      <c r="KDD27" s="429"/>
      <c r="KDE27" s="429"/>
      <c r="KDF27" s="429"/>
      <c r="KDG27" s="429"/>
      <c r="KDH27" s="429"/>
      <c r="KDI27" s="429"/>
      <c r="KDJ27" s="429"/>
      <c r="KDK27" s="429"/>
      <c r="KDL27" s="429"/>
      <c r="KDM27" s="429"/>
      <c r="KDN27" s="429"/>
      <c r="KDO27" s="429"/>
      <c r="KDP27" s="429"/>
      <c r="KDQ27" s="429"/>
      <c r="KDR27" s="429"/>
      <c r="KDS27" s="429"/>
      <c r="KDT27" s="429"/>
      <c r="KDU27" s="429"/>
      <c r="KDV27" s="429"/>
      <c r="KDW27" s="429"/>
      <c r="KDX27" s="429"/>
      <c r="KDY27" s="429"/>
      <c r="KDZ27" s="429"/>
      <c r="KEA27" s="429"/>
      <c r="KEB27" s="429"/>
      <c r="KEC27" s="429"/>
      <c r="KED27" s="429"/>
      <c r="KEE27" s="429"/>
      <c r="KEF27" s="429"/>
      <c r="KEG27" s="429"/>
      <c r="KEH27" s="429"/>
      <c r="KEI27" s="429"/>
      <c r="KEJ27" s="429"/>
      <c r="KEK27" s="429"/>
      <c r="KEL27" s="429"/>
      <c r="KEM27" s="429"/>
      <c r="KEN27" s="429"/>
      <c r="KEO27" s="429"/>
      <c r="KEP27" s="429"/>
      <c r="KEQ27" s="429"/>
      <c r="KER27" s="429"/>
      <c r="KES27" s="429"/>
      <c r="KET27" s="429"/>
      <c r="KEU27" s="429"/>
      <c r="KEV27" s="429"/>
      <c r="KEW27" s="429"/>
      <c r="KEX27" s="429"/>
      <c r="KEY27" s="429"/>
      <c r="KEZ27" s="429"/>
      <c r="KFA27" s="429"/>
      <c r="KFB27" s="429"/>
      <c r="KFC27" s="429"/>
      <c r="KFD27" s="429"/>
      <c r="KFE27" s="429"/>
      <c r="KFF27" s="429"/>
      <c r="KFG27" s="429"/>
      <c r="KFH27" s="429"/>
      <c r="KFI27" s="429"/>
      <c r="KFJ27" s="429"/>
      <c r="KFK27" s="429"/>
      <c r="KFL27" s="429"/>
      <c r="KFM27" s="429"/>
      <c r="KFN27" s="429"/>
      <c r="KFO27" s="429"/>
      <c r="KFP27" s="429"/>
      <c r="KFQ27" s="429"/>
      <c r="KFR27" s="429"/>
      <c r="KFS27" s="429"/>
      <c r="KFT27" s="429"/>
      <c r="KFU27" s="429"/>
      <c r="KFV27" s="429"/>
      <c r="KFW27" s="429"/>
      <c r="KFX27" s="429"/>
      <c r="KFY27" s="429"/>
      <c r="KFZ27" s="429"/>
      <c r="KGA27" s="429"/>
      <c r="KGB27" s="429"/>
      <c r="KGC27" s="429"/>
      <c r="KGD27" s="429"/>
      <c r="KGE27" s="429"/>
      <c r="KGF27" s="429"/>
      <c r="KGG27" s="429"/>
      <c r="KGH27" s="429"/>
      <c r="KGI27" s="429"/>
      <c r="KGJ27" s="429"/>
      <c r="KGK27" s="429"/>
      <c r="KGL27" s="429"/>
      <c r="KGM27" s="429"/>
      <c r="KGN27" s="429"/>
      <c r="KGO27" s="429"/>
      <c r="KGP27" s="429"/>
      <c r="KGQ27" s="429"/>
      <c r="KGR27" s="429"/>
      <c r="KGS27" s="429"/>
      <c r="KGT27" s="429"/>
      <c r="KGU27" s="429"/>
      <c r="KGV27" s="429"/>
      <c r="KGW27" s="429"/>
      <c r="KGX27" s="429"/>
      <c r="KGY27" s="429"/>
      <c r="KGZ27" s="429"/>
      <c r="KHA27" s="429"/>
      <c r="KHB27" s="429"/>
      <c r="KHC27" s="429"/>
      <c r="KHD27" s="429"/>
      <c r="KHE27" s="429"/>
      <c r="KHF27" s="429"/>
      <c r="KHG27" s="429"/>
      <c r="KHH27" s="429"/>
      <c r="KHI27" s="429"/>
      <c r="KHJ27" s="429"/>
      <c r="KHK27" s="429"/>
      <c r="KHL27" s="429"/>
      <c r="KHM27" s="429"/>
      <c r="KHN27" s="429"/>
      <c r="KHO27" s="429"/>
      <c r="KHP27" s="429"/>
      <c r="KHQ27" s="429"/>
      <c r="KHR27" s="429"/>
      <c r="KHS27" s="429"/>
      <c r="KHT27" s="429"/>
      <c r="KHU27" s="429"/>
      <c r="KHV27" s="429"/>
      <c r="KHW27" s="429"/>
      <c r="KHX27" s="429"/>
      <c r="KHY27" s="429"/>
      <c r="KHZ27" s="429"/>
      <c r="KIA27" s="429"/>
      <c r="KIB27" s="429"/>
      <c r="KIC27" s="429"/>
      <c r="KID27" s="429"/>
      <c r="KIE27" s="429"/>
      <c r="KIF27" s="429"/>
      <c r="KIG27" s="429"/>
      <c r="KIH27" s="429"/>
      <c r="KII27" s="429"/>
      <c r="KIJ27" s="429"/>
      <c r="KIK27" s="429"/>
      <c r="KIL27" s="429"/>
      <c r="KIM27" s="429"/>
      <c r="KIN27" s="429"/>
      <c r="KIO27" s="429"/>
      <c r="KIP27" s="429"/>
      <c r="KIQ27" s="429"/>
      <c r="KIR27" s="429"/>
      <c r="KIS27" s="429"/>
      <c r="KIT27" s="429"/>
      <c r="KIU27" s="429"/>
      <c r="KIV27" s="429"/>
      <c r="KIW27" s="429"/>
      <c r="KIX27" s="429"/>
      <c r="KIY27" s="429"/>
      <c r="KIZ27" s="429"/>
      <c r="KJA27" s="429"/>
      <c r="KJB27" s="429"/>
      <c r="KJC27" s="429"/>
      <c r="KJD27" s="429"/>
      <c r="KJE27" s="429"/>
      <c r="KJF27" s="429"/>
      <c r="KJG27" s="429"/>
      <c r="KJH27" s="429"/>
      <c r="KJI27" s="429"/>
      <c r="KJJ27" s="429"/>
      <c r="KJK27" s="429"/>
      <c r="KJL27" s="429"/>
      <c r="KJM27" s="429"/>
      <c r="KJN27" s="429"/>
      <c r="KJO27" s="429"/>
      <c r="KJP27" s="429"/>
      <c r="KJQ27" s="429"/>
      <c r="KJR27" s="429"/>
      <c r="KJS27" s="429"/>
      <c r="KJT27" s="429"/>
      <c r="KJU27" s="429"/>
      <c r="KJV27" s="429"/>
      <c r="KJW27" s="429"/>
      <c r="KJX27" s="429"/>
      <c r="KJY27" s="429"/>
      <c r="KJZ27" s="429"/>
      <c r="KKA27" s="429"/>
      <c r="KKB27" s="429"/>
      <c r="KKC27" s="429"/>
      <c r="KKD27" s="429"/>
      <c r="KKE27" s="429"/>
      <c r="KKF27" s="429"/>
      <c r="KKG27" s="429"/>
      <c r="KKH27" s="429"/>
      <c r="KKI27" s="429"/>
      <c r="KKJ27" s="429"/>
      <c r="KKK27" s="429"/>
      <c r="KKL27" s="429"/>
      <c r="KKM27" s="429"/>
      <c r="KKN27" s="429"/>
      <c r="KKO27" s="429"/>
      <c r="KKP27" s="429"/>
      <c r="KKQ27" s="429"/>
      <c r="KKR27" s="429"/>
      <c r="KKS27" s="429"/>
      <c r="KKT27" s="429"/>
      <c r="KKU27" s="429"/>
      <c r="KKV27" s="429"/>
      <c r="KKW27" s="429"/>
      <c r="KKX27" s="429"/>
      <c r="KKY27" s="429"/>
      <c r="KKZ27" s="429"/>
      <c r="KLA27" s="429"/>
      <c r="KLB27" s="429"/>
      <c r="KLC27" s="429"/>
      <c r="KLD27" s="429"/>
      <c r="KLE27" s="429"/>
      <c r="KLF27" s="429"/>
      <c r="KLG27" s="429"/>
      <c r="KLH27" s="429"/>
      <c r="KLI27" s="429"/>
      <c r="KLJ27" s="429"/>
      <c r="KLK27" s="429"/>
      <c r="KLL27" s="429"/>
      <c r="KLM27" s="429"/>
      <c r="KLN27" s="429"/>
      <c r="KLO27" s="429"/>
      <c r="KLP27" s="429"/>
      <c r="KLQ27" s="429"/>
      <c r="KLR27" s="429"/>
      <c r="KLS27" s="429"/>
      <c r="KLT27" s="429"/>
      <c r="KLU27" s="429"/>
      <c r="KLV27" s="429"/>
      <c r="KLW27" s="429"/>
      <c r="KLX27" s="429"/>
      <c r="KLY27" s="429"/>
      <c r="KLZ27" s="429"/>
      <c r="KMA27" s="429"/>
      <c r="KMB27" s="429"/>
      <c r="KMC27" s="429"/>
      <c r="KMD27" s="429"/>
      <c r="KME27" s="429"/>
      <c r="KMF27" s="429"/>
      <c r="KMG27" s="429"/>
      <c r="KMH27" s="429"/>
      <c r="KMI27" s="429"/>
      <c r="KMJ27" s="429"/>
      <c r="KMK27" s="429"/>
      <c r="KML27" s="429"/>
      <c r="KMM27" s="429"/>
      <c r="KMN27" s="429"/>
      <c r="KMO27" s="429"/>
      <c r="KMP27" s="429"/>
      <c r="KMQ27" s="429"/>
      <c r="KMR27" s="429"/>
      <c r="KMS27" s="429"/>
      <c r="KMT27" s="429"/>
      <c r="KMU27" s="429"/>
      <c r="KMV27" s="429"/>
      <c r="KMW27" s="429"/>
      <c r="KMX27" s="429"/>
      <c r="KMY27" s="429"/>
      <c r="KMZ27" s="429"/>
      <c r="KNA27" s="429"/>
      <c r="KNB27" s="429"/>
      <c r="KNC27" s="429"/>
      <c r="KND27" s="429"/>
      <c r="KNE27" s="429"/>
      <c r="KNF27" s="429"/>
      <c r="KNG27" s="429"/>
      <c r="KNH27" s="429"/>
      <c r="KNI27" s="429"/>
      <c r="KNJ27" s="429"/>
      <c r="KNK27" s="429"/>
      <c r="KNL27" s="429"/>
      <c r="KNM27" s="429"/>
      <c r="KNN27" s="429"/>
      <c r="KNO27" s="429"/>
      <c r="KNP27" s="429"/>
      <c r="KNQ27" s="429"/>
      <c r="KNR27" s="429"/>
      <c r="KNS27" s="429"/>
      <c r="KNT27" s="429"/>
      <c r="KNU27" s="429"/>
      <c r="KNV27" s="429"/>
      <c r="KNW27" s="429"/>
      <c r="KNX27" s="429"/>
      <c r="KNY27" s="429"/>
      <c r="KNZ27" s="429"/>
      <c r="KOA27" s="429"/>
      <c r="KOB27" s="429"/>
      <c r="KOC27" s="429"/>
      <c r="KOD27" s="429"/>
      <c r="KOE27" s="429"/>
      <c r="KOF27" s="429"/>
      <c r="KOG27" s="429"/>
      <c r="KOH27" s="429"/>
      <c r="KOI27" s="429"/>
      <c r="KOJ27" s="429"/>
      <c r="KOK27" s="429"/>
      <c r="KOL27" s="429"/>
      <c r="KOM27" s="429"/>
      <c r="KON27" s="429"/>
      <c r="KOO27" s="429"/>
      <c r="KOP27" s="429"/>
      <c r="KOQ27" s="429"/>
      <c r="KOR27" s="429"/>
      <c r="KOS27" s="429"/>
      <c r="KOT27" s="429"/>
      <c r="KOU27" s="429"/>
      <c r="KOV27" s="429"/>
      <c r="KOW27" s="429"/>
      <c r="KOX27" s="429"/>
      <c r="KOY27" s="429"/>
      <c r="KOZ27" s="429"/>
      <c r="KPA27" s="429"/>
      <c r="KPB27" s="429"/>
      <c r="KPC27" s="429"/>
      <c r="KPD27" s="429"/>
      <c r="KPE27" s="429"/>
      <c r="KPF27" s="429"/>
      <c r="KPG27" s="429"/>
      <c r="KPH27" s="429"/>
      <c r="KPI27" s="429"/>
      <c r="KPJ27" s="429"/>
      <c r="KPK27" s="429"/>
      <c r="KPL27" s="429"/>
      <c r="KPM27" s="429"/>
      <c r="KPN27" s="429"/>
      <c r="KPO27" s="429"/>
      <c r="KPP27" s="429"/>
      <c r="KPQ27" s="429"/>
      <c r="KPR27" s="429"/>
      <c r="KPS27" s="429"/>
      <c r="KPT27" s="429"/>
      <c r="KPU27" s="429"/>
      <c r="KPV27" s="429"/>
      <c r="KPW27" s="429"/>
      <c r="KPX27" s="429"/>
      <c r="KPY27" s="429"/>
      <c r="KPZ27" s="429"/>
      <c r="KQA27" s="429"/>
      <c r="KQB27" s="429"/>
      <c r="KQC27" s="429"/>
      <c r="KQD27" s="429"/>
      <c r="KQE27" s="429"/>
      <c r="KQF27" s="429"/>
      <c r="KQG27" s="429"/>
      <c r="KQH27" s="429"/>
      <c r="KQI27" s="429"/>
      <c r="KQJ27" s="429"/>
      <c r="KQK27" s="429"/>
      <c r="KQL27" s="429"/>
      <c r="KQM27" s="429"/>
      <c r="KQN27" s="429"/>
      <c r="KQO27" s="429"/>
      <c r="KQP27" s="429"/>
      <c r="KQQ27" s="429"/>
      <c r="KQR27" s="429"/>
      <c r="KQS27" s="429"/>
      <c r="KQT27" s="429"/>
      <c r="KQU27" s="429"/>
      <c r="KQV27" s="429"/>
      <c r="KQW27" s="429"/>
      <c r="KQX27" s="429"/>
      <c r="KQY27" s="429"/>
      <c r="KQZ27" s="429"/>
      <c r="KRA27" s="429"/>
      <c r="KRB27" s="429"/>
      <c r="KRC27" s="429"/>
      <c r="KRD27" s="429"/>
      <c r="KRE27" s="429"/>
      <c r="KRF27" s="429"/>
      <c r="KRG27" s="429"/>
      <c r="KRH27" s="429"/>
      <c r="KRI27" s="429"/>
      <c r="KRJ27" s="429"/>
      <c r="KRK27" s="429"/>
      <c r="KRL27" s="429"/>
      <c r="KRM27" s="429"/>
      <c r="KRN27" s="429"/>
      <c r="KRO27" s="429"/>
      <c r="KRP27" s="429"/>
      <c r="KRQ27" s="429"/>
      <c r="KRR27" s="429"/>
      <c r="KRS27" s="429"/>
      <c r="KRT27" s="429"/>
      <c r="KRU27" s="429"/>
      <c r="KRV27" s="429"/>
      <c r="KRW27" s="429"/>
      <c r="KRX27" s="429"/>
      <c r="KRY27" s="429"/>
      <c r="KRZ27" s="429"/>
      <c r="KSA27" s="429"/>
      <c r="KSB27" s="429"/>
      <c r="KSC27" s="429"/>
      <c r="KSD27" s="429"/>
      <c r="KSE27" s="429"/>
      <c r="KSF27" s="429"/>
      <c r="KSG27" s="429"/>
      <c r="KSH27" s="429"/>
      <c r="KSI27" s="429"/>
      <c r="KSJ27" s="429"/>
      <c r="KSK27" s="429"/>
      <c r="KSL27" s="429"/>
      <c r="KSM27" s="429"/>
      <c r="KSN27" s="429"/>
      <c r="KSO27" s="429"/>
      <c r="KSP27" s="429"/>
      <c r="KSQ27" s="429"/>
      <c r="KSR27" s="429"/>
      <c r="KSS27" s="429"/>
      <c r="KST27" s="429"/>
      <c r="KSU27" s="429"/>
      <c r="KSV27" s="429"/>
      <c r="KSW27" s="429"/>
      <c r="KSX27" s="429"/>
      <c r="KSY27" s="429"/>
      <c r="KSZ27" s="429"/>
      <c r="KTA27" s="429"/>
      <c r="KTB27" s="429"/>
      <c r="KTC27" s="429"/>
      <c r="KTD27" s="429"/>
      <c r="KTE27" s="429"/>
      <c r="KTF27" s="429"/>
      <c r="KTG27" s="429"/>
      <c r="KTH27" s="429"/>
      <c r="KTI27" s="429"/>
      <c r="KTJ27" s="429"/>
      <c r="KTK27" s="429"/>
      <c r="KTL27" s="429"/>
      <c r="KTM27" s="429"/>
      <c r="KTN27" s="429"/>
      <c r="KTO27" s="429"/>
      <c r="KTP27" s="429"/>
      <c r="KTQ27" s="429"/>
      <c r="KTR27" s="429"/>
      <c r="KTS27" s="429"/>
      <c r="KTT27" s="429"/>
      <c r="KTU27" s="429"/>
      <c r="KTV27" s="429"/>
      <c r="KTW27" s="429"/>
      <c r="KTX27" s="429"/>
      <c r="KTY27" s="429"/>
      <c r="KTZ27" s="429"/>
      <c r="KUA27" s="429"/>
      <c r="KUB27" s="429"/>
      <c r="KUC27" s="429"/>
      <c r="KUD27" s="429"/>
      <c r="KUE27" s="429"/>
      <c r="KUF27" s="429"/>
      <c r="KUG27" s="429"/>
      <c r="KUH27" s="429"/>
      <c r="KUI27" s="429"/>
      <c r="KUJ27" s="429"/>
      <c r="KUK27" s="429"/>
      <c r="KUL27" s="429"/>
      <c r="KUM27" s="429"/>
      <c r="KUN27" s="429"/>
      <c r="KUO27" s="429"/>
      <c r="KUP27" s="429"/>
      <c r="KUQ27" s="429"/>
      <c r="KUR27" s="429"/>
      <c r="KUS27" s="429"/>
      <c r="KUT27" s="429"/>
      <c r="KUU27" s="429"/>
      <c r="KUV27" s="429"/>
      <c r="KUW27" s="429"/>
      <c r="KUX27" s="429"/>
      <c r="KUY27" s="429"/>
      <c r="KUZ27" s="429"/>
      <c r="KVA27" s="429"/>
      <c r="KVB27" s="429"/>
      <c r="KVC27" s="429"/>
      <c r="KVD27" s="429"/>
      <c r="KVE27" s="429"/>
      <c r="KVF27" s="429"/>
      <c r="KVG27" s="429"/>
      <c r="KVH27" s="429"/>
      <c r="KVI27" s="429"/>
      <c r="KVJ27" s="429"/>
      <c r="KVK27" s="429"/>
      <c r="KVL27" s="429"/>
      <c r="KVM27" s="429"/>
      <c r="KVN27" s="429"/>
      <c r="KVO27" s="429"/>
      <c r="KVP27" s="429"/>
      <c r="KVQ27" s="429"/>
      <c r="KVR27" s="429"/>
      <c r="KVS27" s="429"/>
      <c r="KVT27" s="429"/>
      <c r="KVU27" s="429"/>
      <c r="KVV27" s="429"/>
      <c r="KVW27" s="429"/>
      <c r="KVX27" s="429"/>
      <c r="KVY27" s="429"/>
      <c r="KVZ27" s="429"/>
      <c r="KWA27" s="429"/>
      <c r="KWB27" s="429"/>
      <c r="KWC27" s="429"/>
      <c r="KWD27" s="429"/>
      <c r="KWE27" s="429"/>
      <c r="KWF27" s="429"/>
      <c r="KWG27" s="429"/>
      <c r="KWH27" s="429"/>
      <c r="KWI27" s="429"/>
      <c r="KWJ27" s="429"/>
      <c r="KWK27" s="429"/>
      <c r="KWL27" s="429"/>
      <c r="KWM27" s="429"/>
      <c r="KWN27" s="429"/>
      <c r="KWO27" s="429"/>
      <c r="KWP27" s="429"/>
      <c r="KWQ27" s="429"/>
      <c r="KWR27" s="429"/>
      <c r="KWS27" s="429"/>
      <c r="KWT27" s="429"/>
      <c r="KWU27" s="429"/>
      <c r="KWV27" s="429"/>
      <c r="KWW27" s="429"/>
      <c r="KWX27" s="429"/>
      <c r="KWY27" s="429"/>
      <c r="KWZ27" s="429"/>
      <c r="KXA27" s="429"/>
      <c r="KXB27" s="429"/>
      <c r="KXC27" s="429"/>
      <c r="KXD27" s="429"/>
      <c r="KXE27" s="429"/>
      <c r="KXF27" s="429"/>
      <c r="KXG27" s="429"/>
      <c r="KXH27" s="429"/>
      <c r="KXI27" s="429"/>
      <c r="KXJ27" s="429"/>
      <c r="KXK27" s="429"/>
      <c r="KXL27" s="429"/>
      <c r="KXM27" s="429"/>
      <c r="KXN27" s="429"/>
      <c r="KXO27" s="429"/>
      <c r="KXP27" s="429"/>
      <c r="KXQ27" s="429"/>
      <c r="KXR27" s="429"/>
      <c r="KXS27" s="429"/>
      <c r="KXT27" s="429"/>
      <c r="KXU27" s="429"/>
      <c r="KXV27" s="429"/>
      <c r="KXW27" s="429"/>
      <c r="KXX27" s="429"/>
      <c r="KXY27" s="429"/>
      <c r="KXZ27" s="429"/>
      <c r="KYA27" s="429"/>
      <c r="KYB27" s="429"/>
      <c r="KYC27" s="429"/>
      <c r="KYD27" s="429"/>
      <c r="KYE27" s="429"/>
      <c r="KYF27" s="429"/>
      <c r="KYG27" s="429"/>
      <c r="KYH27" s="429"/>
      <c r="KYI27" s="429"/>
      <c r="KYJ27" s="429"/>
      <c r="KYK27" s="429"/>
      <c r="KYL27" s="429"/>
      <c r="KYM27" s="429"/>
      <c r="KYN27" s="429"/>
      <c r="KYO27" s="429"/>
      <c r="KYP27" s="429"/>
      <c r="KYQ27" s="429"/>
      <c r="KYR27" s="429"/>
      <c r="KYS27" s="429"/>
      <c r="KYT27" s="429"/>
      <c r="KYU27" s="429"/>
      <c r="KYV27" s="429"/>
      <c r="KYW27" s="429"/>
      <c r="KYX27" s="429"/>
      <c r="KYY27" s="429"/>
      <c r="KYZ27" s="429"/>
      <c r="KZA27" s="429"/>
      <c r="KZB27" s="429"/>
      <c r="KZC27" s="429"/>
      <c r="KZD27" s="429"/>
      <c r="KZE27" s="429"/>
      <c r="KZF27" s="429"/>
      <c r="KZG27" s="429"/>
      <c r="KZH27" s="429"/>
      <c r="KZI27" s="429"/>
      <c r="KZJ27" s="429"/>
      <c r="KZK27" s="429"/>
      <c r="KZL27" s="429"/>
      <c r="KZM27" s="429"/>
      <c r="KZN27" s="429"/>
      <c r="KZO27" s="429"/>
      <c r="KZP27" s="429"/>
      <c r="KZQ27" s="429"/>
      <c r="KZR27" s="429"/>
      <c r="KZS27" s="429"/>
      <c r="KZT27" s="429"/>
      <c r="KZU27" s="429"/>
      <c r="KZV27" s="429"/>
      <c r="KZW27" s="429"/>
      <c r="KZX27" s="429"/>
      <c r="KZY27" s="429"/>
      <c r="KZZ27" s="429"/>
      <c r="LAA27" s="429"/>
      <c r="LAB27" s="429"/>
      <c r="LAC27" s="429"/>
      <c r="LAD27" s="429"/>
      <c r="LAE27" s="429"/>
      <c r="LAF27" s="429"/>
      <c r="LAG27" s="429"/>
      <c r="LAH27" s="429"/>
      <c r="LAI27" s="429"/>
      <c r="LAJ27" s="429"/>
      <c r="LAK27" s="429"/>
      <c r="LAL27" s="429"/>
      <c r="LAM27" s="429"/>
      <c r="LAN27" s="429"/>
      <c r="LAO27" s="429"/>
      <c r="LAP27" s="429"/>
      <c r="LAQ27" s="429"/>
      <c r="LAR27" s="429"/>
      <c r="LAS27" s="429"/>
      <c r="LAT27" s="429"/>
      <c r="LAU27" s="429"/>
      <c r="LAV27" s="429"/>
      <c r="LAW27" s="429"/>
      <c r="LAX27" s="429"/>
      <c r="LAY27" s="429"/>
      <c r="LAZ27" s="429"/>
      <c r="LBA27" s="429"/>
      <c r="LBB27" s="429"/>
      <c r="LBC27" s="429"/>
      <c r="LBD27" s="429"/>
      <c r="LBE27" s="429"/>
      <c r="LBF27" s="429"/>
      <c r="LBG27" s="429"/>
      <c r="LBH27" s="429"/>
      <c r="LBI27" s="429"/>
      <c r="LBJ27" s="429"/>
      <c r="LBK27" s="429"/>
      <c r="LBL27" s="429"/>
      <c r="LBM27" s="429"/>
      <c r="LBN27" s="429"/>
      <c r="LBO27" s="429"/>
      <c r="LBP27" s="429"/>
      <c r="LBQ27" s="429"/>
      <c r="LBR27" s="429"/>
      <c r="LBS27" s="429"/>
      <c r="LBT27" s="429"/>
      <c r="LBU27" s="429"/>
      <c r="LBV27" s="429"/>
      <c r="LBW27" s="429"/>
      <c r="LBX27" s="429"/>
      <c r="LBY27" s="429"/>
      <c r="LBZ27" s="429"/>
      <c r="LCA27" s="429"/>
      <c r="LCB27" s="429"/>
      <c r="LCC27" s="429"/>
      <c r="LCD27" s="429"/>
      <c r="LCE27" s="429"/>
      <c r="LCF27" s="429"/>
      <c r="LCG27" s="429"/>
      <c r="LCH27" s="429"/>
      <c r="LCI27" s="429"/>
      <c r="LCJ27" s="429"/>
      <c r="LCK27" s="429"/>
      <c r="LCL27" s="429"/>
      <c r="LCM27" s="429"/>
      <c r="LCN27" s="429"/>
      <c r="LCO27" s="429"/>
      <c r="LCP27" s="429"/>
      <c r="LCQ27" s="429"/>
      <c r="LCR27" s="429"/>
      <c r="LCS27" s="429"/>
      <c r="LCT27" s="429"/>
      <c r="LCU27" s="429"/>
      <c r="LCV27" s="429"/>
      <c r="LCW27" s="429"/>
      <c r="LCX27" s="429"/>
      <c r="LCY27" s="429"/>
      <c r="LCZ27" s="429"/>
      <c r="LDA27" s="429"/>
      <c r="LDB27" s="429"/>
      <c r="LDC27" s="429"/>
      <c r="LDD27" s="429"/>
      <c r="LDE27" s="429"/>
      <c r="LDF27" s="429"/>
      <c r="LDG27" s="429"/>
      <c r="LDH27" s="429"/>
      <c r="LDI27" s="429"/>
      <c r="LDJ27" s="429"/>
      <c r="LDK27" s="429"/>
      <c r="LDL27" s="429"/>
      <c r="LDM27" s="429"/>
      <c r="LDN27" s="429"/>
      <c r="LDO27" s="429"/>
      <c r="LDP27" s="429"/>
      <c r="LDQ27" s="429"/>
      <c r="LDR27" s="429"/>
      <c r="LDS27" s="429"/>
      <c r="LDT27" s="429"/>
      <c r="LDU27" s="429"/>
      <c r="LDV27" s="429"/>
      <c r="LDW27" s="429"/>
      <c r="LDX27" s="429"/>
      <c r="LDY27" s="429"/>
      <c r="LDZ27" s="429"/>
      <c r="LEA27" s="429"/>
      <c r="LEB27" s="429"/>
      <c r="LEC27" s="429"/>
      <c r="LED27" s="429"/>
      <c r="LEE27" s="429"/>
      <c r="LEF27" s="429"/>
      <c r="LEG27" s="429"/>
      <c r="LEH27" s="429"/>
      <c r="LEI27" s="429"/>
      <c r="LEJ27" s="429"/>
      <c r="LEK27" s="429"/>
      <c r="LEL27" s="429"/>
      <c r="LEM27" s="429"/>
      <c r="LEN27" s="429"/>
      <c r="LEO27" s="429"/>
      <c r="LEP27" s="429"/>
      <c r="LEQ27" s="429"/>
      <c r="LER27" s="429"/>
      <c r="LES27" s="429"/>
      <c r="LET27" s="429"/>
      <c r="LEU27" s="429"/>
      <c r="LEV27" s="429"/>
      <c r="LEW27" s="429"/>
      <c r="LEX27" s="429"/>
      <c r="LEY27" s="429"/>
      <c r="LEZ27" s="429"/>
      <c r="LFA27" s="429"/>
      <c r="LFB27" s="429"/>
      <c r="LFC27" s="429"/>
      <c r="LFD27" s="429"/>
      <c r="LFE27" s="429"/>
      <c r="LFF27" s="429"/>
      <c r="LFG27" s="429"/>
      <c r="LFH27" s="429"/>
      <c r="LFI27" s="429"/>
      <c r="LFJ27" s="429"/>
      <c r="LFK27" s="429"/>
      <c r="LFL27" s="429"/>
      <c r="LFM27" s="429"/>
      <c r="LFN27" s="429"/>
      <c r="LFO27" s="429"/>
      <c r="LFP27" s="429"/>
      <c r="LFQ27" s="429"/>
      <c r="LFR27" s="429"/>
      <c r="LFS27" s="429"/>
      <c r="LFT27" s="429"/>
      <c r="LFU27" s="429"/>
      <c r="LFV27" s="429"/>
      <c r="LFW27" s="429"/>
      <c r="LFX27" s="429"/>
      <c r="LFY27" s="429"/>
      <c r="LFZ27" s="429"/>
      <c r="LGA27" s="429"/>
      <c r="LGB27" s="429"/>
      <c r="LGC27" s="429"/>
      <c r="LGD27" s="429"/>
      <c r="LGE27" s="429"/>
      <c r="LGF27" s="429"/>
      <c r="LGG27" s="429"/>
      <c r="LGH27" s="429"/>
      <c r="LGI27" s="429"/>
      <c r="LGJ27" s="429"/>
      <c r="LGK27" s="429"/>
      <c r="LGL27" s="429"/>
      <c r="LGM27" s="429"/>
      <c r="LGN27" s="429"/>
      <c r="LGO27" s="429"/>
      <c r="LGP27" s="429"/>
      <c r="LGQ27" s="429"/>
      <c r="LGR27" s="429"/>
      <c r="LGS27" s="429"/>
      <c r="LGT27" s="429"/>
      <c r="LGU27" s="429"/>
      <c r="LGV27" s="429"/>
      <c r="LGW27" s="429"/>
      <c r="LGX27" s="429"/>
      <c r="LGY27" s="429"/>
      <c r="LGZ27" s="429"/>
      <c r="LHA27" s="429"/>
      <c r="LHB27" s="429"/>
      <c r="LHC27" s="429"/>
      <c r="LHD27" s="429"/>
      <c r="LHE27" s="429"/>
      <c r="LHF27" s="429"/>
      <c r="LHG27" s="429"/>
      <c r="LHH27" s="429"/>
      <c r="LHI27" s="429"/>
      <c r="LHJ27" s="429"/>
      <c r="LHK27" s="429"/>
      <c r="LHL27" s="429"/>
      <c r="LHM27" s="429"/>
      <c r="LHN27" s="429"/>
      <c r="LHO27" s="429"/>
      <c r="LHP27" s="429"/>
      <c r="LHQ27" s="429"/>
      <c r="LHR27" s="429"/>
      <c r="LHS27" s="429"/>
      <c r="LHT27" s="429"/>
      <c r="LHU27" s="429"/>
      <c r="LHV27" s="429"/>
      <c r="LHW27" s="429"/>
      <c r="LHX27" s="429"/>
      <c r="LHY27" s="429"/>
      <c r="LHZ27" s="429"/>
      <c r="LIA27" s="429"/>
      <c r="LIB27" s="429"/>
      <c r="LIC27" s="429"/>
      <c r="LID27" s="429"/>
      <c r="LIE27" s="429"/>
      <c r="LIF27" s="429"/>
      <c r="LIG27" s="429"/>
      <c r="LIH27" s="429"/>
      <c r="LII27" s="429"/>
      <c r="LIJ27" s="429"/>
      <c r="LIK27" s="429"/>
      <c r="LIL27" s="429"/>
      <c r="LIM27" s="429"/>
      <c r="LIN27" s="429"/>
      <c r="LIO27" s="429"/>
      <c r="LIP27" s="429"/>
      <c r="LIQ27" s="429"/>
      <c r="LIR27" s="429"/>
      <c r="LIS27" s="429"/>
      <c r="LIT27" s="429"/>
      <c r="LIU27" s="429"/>
      <c r="LIV27" s="429"/>
      <c r="LIW27" s="429"/>
      <c r="LIX27" s="429"/>
      <c r="LIY27" s="429"/>
      <c r="LIZ27" s="429"/>
      <c r="LJA27" s="429"/>
      <c r="LJB27" s="429"/>
      <c r="LJC27" s="429"/>
      <c r="LJD27" s="429"/>
      <c r="LJE27" s="429"/>
      <c r="LJF27" s="429"/>
      <c r="LJG27" s="429"/>
      <c r="LJH27" s="429"/>
      <c r="LJI27" s="429"/>
      <c r="LJJ27" s="429"/>
      <c r="LJK27" s="429"/>
      <c r="LJL27" s="429"/>
      <c r="LJM27" s="429"/>
      <c r="LJN27" s="429"/>
      <c r="LJO27" s="429"/>
      <c r="LJP27" s="429"/>
      <c r="LJQ27" s="429"/>
      <c r="LJR27" s="429"/>
      <c r="LJS27" s="429"/>
      <c r="LJT27" s="429"/>
      <c r="LJU27" s="429"/>
      <c r="LJV27" s="429"/>
      <c r="LJW27" s="429"/>
      <c r="LJX27" s="429"/>
      <c r="LJY27" s="429"/>
      <c r="LJZ27" s="429"/>
      <c r="LKA27" s="429"/>
      <c r="LKB27" s="429"/>
      <c r="LKC27" s="429"/>
      <c r="LKD27" s="429"/>
      <c r="LKE27" s="429"/>
      <c r="LKF27" s="429"/>
      <c r="LKG27" s="429"/>
      <c r="LKH27" s="429"/>
      <c r="LKI27" s="429"/>
      <c r="LKJ27" s="429"/>
      <c r="LKK27" s="429"/>
      <c r="LKL27" s="429"/>
      <c r="LKM27" s="429"/>
      <c r="LKN27" s="429"/>
      <c r="LKO27" s="429"/>
      <c r="LKP27" s="429"/>
      <c r="LKQ27" s="429"/>
      <c r="LKR27" s="429"/>
      <c r="LKS27" s="429"/>
      <c r="LKT27" s="429"/>
      <c r="LKU27" s="429"/>
      <c r="LKV27" s="429"/>
      <c r="LKW27" s="429"/>
      <c r="LKX27" s="429"/>
      <c r="LKY27" s="429"/>
      <c r="LKZ27" s="429"/>
      <c r="LLA27" s="429"/>
      <c r="LLB27" s="429"/>
      <c r="LLC27" s="429"/>
      <c r="LLD27" s="429"/>
      <c r="LLE27" s="429"/>
      <c r="LLF27" s="429"/>
      <c r="LLG27" s="429"/>
      <c r="LLH27" s="429"/>
      <c r="LLI27" s="429"/>
      <c r="LLJ27" s="429"/>
      <c r="LLK27" s="429"/>
      <c r="LLL27" s="429"/>
      <c r="LLM27" s="429"/>
      <c r="LLN27" s="429"/>
      <c r="LLO27" s="429"/>
      <c r="LLP27" s="429"/>
      <c r="LLQ27" s="429"/>
      <c r="LLR27" s="429"/>
      <c r="LLS27" s="429"/>
      <c r="LLT27" s="429"/>
      <c r="LLU27" s="429"/>
      <c r="LLV27" s="429"/>
      <c r="LLW27" s="429"/>
      <c r="LLX27" s="429"/>
      <c r="LLY27" s="429"/>
      <c r="LLZ27" s="429"/>
      <c r="LMA27" s="429"/>
      <c r="LMB27" s="429"/>
      <c r="LMC27" s="429"/>
      <c r="LMD27" s="429"/>
      <c r="LME27" s="429"/>
      <c r="LMF27" s="429"/>
      <c r="LMG27" s="429"/>
      <c r="LMH27" s="429"/>
      <c r="LMI27" s="429"/>
      <c r="LMJ27" s="429"/>
      <c r="LMK27" s="429"/>
      <c r="LML27" s="429"/>
      <c r="LMM27" s="429"/>
      <c r="LMN27" s="429"/>
      <c r="LMO27" s="429"/>
      <c r="LMP27" s="429"/>
      <c r="LMQ27" s="429"/>
      <c r="LMR27" s="429"/>
      <c r="LMS27" s="429"/>
      <c r="LMT27" s="429"/>
      <c r="LMU27" s="429"/>
      <c r="LMV27" s="429"/>
      <c r="LMW27" s="429"/>
      <c r="LMX27" s="429"/>
      <c r="LMY27" s="429"/>
      <c r="LMZ27" s="429"/>
      <c r="LNA27" s="429"/>
      <c r="LNB27" s="429"/>
      <c r="LNC27" s="429"/>
      <c r="LND27" s="429"/>
      <c r="LNE27" s="429"/>
      <c r="LNF27" s="429"/>
      <c r="LNG27" s="429"/>
      <c r="LNH27" s="429"/>
      <c r="LNI27" s="429"/>
      <c r="LNJ27" s="429"/>
      <c r="LNK27" s="429"/>
      <c r="LNL27" s="429"/>
      <c r="LNM27" s="429"/>
      <c r="LNN27" s="429"/>
      <c r="LNO27" s="429"/>
      <c r="LNP27" s="429"/>
      <c r="LNQ27" s="429"/>
      <c r="LNR27" s="429"/>
      <c r="LNS27" s="429"/>
      <c r="LNT27" s="429"/>
      <c r="LNU27" s="429"/>
      <c r="LNV27" s="429"/>
      <c r="LNW27" s="429"/>
      <c r="LNX27" s="429"/>
      <c r="LNY27" s="429"/>
      <c r="LNZ27" s="429"/>
      <c r="LOA27" s="429"/>
      <c r="LOB27" s="429"/>
      <c r="LOC27" s="429"/>
      <c r="LOD27" s="429"/>
      <c r="LOE27" s="429"/>
      <c r="LOF27" s="429"/>
      <c r="LOG27" s="429"/>
      <c r="LOH27" s="429"/>
      <c r="LOI27" s="429"/>
      <c r="LOJ27" s="429"/>
      <c r="LOK27" s="429"/>
      <c r="LOL27" s="429"/>
      <c r="LOM27" s="429"/>
      <c r="LON27" s="429"/>
      <c r="LOO27" s="429"/>
      <c r="LOP27" s="429"/>
      <c r="LOQ27" s="429"/>
      <c r="LOR27" s="429"/>
      <c r="LOS27" s="429"/>
      <c r="LOT27" s="429"/>
      <c r="LOU27" s="429"/>
      <c r="LOV27" s="429"/>
      <c r="LOW27" s="429"/>
      <c r="LOX27" s="429"/>
      <c r="LOY27" s="429"/>
      <c r="LOZ27" s="429"/>
      <c r="LPA27" s="429"/>
      <c r="LPB27" s="429"/>
      <c r="LPC27" s="429"/>
      <c r="LPD27" s="429"/>
      <c r="LPE27" s="429"/>
      <c r="LPF27" s="429"/>
      <c r="LPG27" s="429"/>
      <c r="LPH27" s="429"/>
      <c r="LPI27" s="429"/>
      <c r="LPJ27" s="429"/>
      <c r="LPK27" s="429"/>
      <c r="LPL27" s="429"/>
      <c r="LPM27" s="429"/>
      <c r="LPN27" s="429"/>
      <c r="LPO27" s="429"/>
      <c r="LPP27" s="429"/>
      <c r="LPQ27" s="429"/>
      <c r="LPR27" s="429"/>
      <c r="LPS27" s="429"/>
      <c r="LPT27" s="429"/>
      <c r="LPU27" s="429"/>
      <c r="LPV27" s="429"/>
      <c r="LPW27" s="429"/>
      <c r="LPX27" s="429"/>
      <c r="LPY27" s="429"/>
      <c r="LPZ27" s="429"/>
      <c r="LQA27" s="429"/>
      <c r="LQB27" s="429"/>
      <c r="LQC27" s="429"/>
      <c r="LQD27" s="429"/>
      <c r="LQE27" s="429"/>
      <c r="LQF27" s="429"/>
      <c r="LQG27" s="429"/>
      <c r="LQH27" s="429"/>
      <c r="LQI27" s="429"/>
      <c r="LQJ27" s="429"/>
      <c r="LQK27" s="429"/>
      <c r="LQL27" s="429"/>
      <c r="LQM27" s="429"/>
      <c r="LQN27" s="429"/>
      <c r="LQO27" s="429"/>
      <c r="LQP27" s="429"/>
      <c r="LQQ27" s="429"/>
      <c r="LQR27" s="429"/>
      <c r="LQS27" s="429"/>
      <c r="LQT27" s="429"/>
      <c r="LQU27" s="429"/>
      <c r="LQV27" s="429"/>
      <c r="LQW27" s="429"/>
      <c r="LQX27" s="429"/>
      <c r="LQY27" s="429"/>
      <c r="LQZ27" s="429"/>
      <c r="LRA27" s="429"/>
      <c r="LRB27" s="429"/>
      <c r="LRC27" s="429"/>
      <c r="LRD27" s="429"/>
      <c r="LRE27" s="429"/>
      <c r="LRF27" s="429"/>
      <c r="LRG27" s="429"/>
      <c r="LRH27" s="429"/>
      <c r="LRI27" s="429"/>
      <c r="LRJ27" s="429"/>
      <c r="LRK27" s="429"/>
      <c r="LRL27" s="429"/>
      <c r="LRM27" s="429"/>
      <c r="LRN27" s="429"/>
      <c r="LRO27" s="429"/>
      <c r="LRP27" s="429"/>
      <c r="LRQ27" s="429"/>
      <c r="LRR27" s="429"/>
      <c r="LRS27" s="429"/>
      <c r="LRT27" s="429"/>
      <c r="LRU27" s="429"/>
      <c r="LRV27" s="429"/>
      <c r="LRW27" s="429"/>
      <c r="LRX27" s="429"/>
      <c r="LRY27" s="429"/>
      <c r="LRZ27" s="429"/>
      <c r="LSA27" s="429"/>
      <c r="LSB27" s="429"/>
      <c r="LSC27" s="429"/>
      <c r="LSD27" s="429"/>
      <c r="LSE27" s="429"/>
      <c r="LSF27" s="429"/>
      <c r="LSG27" s="429"/>
      <c r="LSH27" s="429"/>
      <c r="LSI27" s="429"/>
      <c r="LSJ27" s="429"/>
      <c r="LSK27" s="429"/>
      <c r="LSL27" s="429"/>
      <c r="LSM27" s="429"/>
      <c r="LSN27" s="429"/>
      <c r="LSO27" s="429"/>
      <c r="LSP27" s="429"/>
      <c r="LSQ27" s="429"/>
      <c r="LSR27" s="429"/>
      <c r="LSS27" s="429"/>
      <c r="LST27" s="429"/>
      <c r="LSU27" s="429"/>
      <c r="LSV27" s="429"/>
      <c r="LSW27" s="429"/>
      <c r="LSX27" s="429"/>
      <c r="LSY27" s="429"/>
      <c r="LSZ27" s="429"/>
      <c r="LTA27" s="429"/>
      <c r="LTB27" s="429"/>
      <c r="LTC27" s="429"/>
      <c r="LTD27" s="429"/>
      <c r="LTE27" s="429"/>
      <c r="LTF27" s="429"/>
      <c r="LTG27" s="429"/>
      <c r="LTH27" s="429"/>
      <c r="LTI27" s="429"/>
      <c r="LTJ27" s="429"/>
      <c r="LTK27" s="429"/>
      <c r="LTL27" s="429"/>
      <c r="LTM27" s="429"/>
      <c r="LTN27" s="429"/>
      <c r="LTO27" s="429"/>
      <c r="LTP27" s="429"/>
      <c r="LTQ27" s="429"/>
      <c r="LTR27" s="429"/>
      <c r="LTS27" s="429"/>
      <c r="LTT27" s="429"/>
      <c r="LTU27" s="429"/>
      <c r="LTV27" s="429"/>
      <c r="LTW27" s="429"/>
      <c r="LTX27" s="429"/>
      <c r="LTY27" s="429"/>
      <c r="LTZ27" s="429"/>
      <c r="LUA27" s="429"/>
      <c r="LUB27" s="429"/>
      <c r="LUC27" s="429"/>
      <c r="LUD27" s="429"/>
      <c r="LUE27" s="429"/>
      <c r="LUF27" s="429"/>
      <c r="LUG27" s="429"/>
      <c r="LUH27" s="429"/>
      <c r="LUI27" s="429"/>
      <c r="LUJ27" s="429"/>
      <c r="LUK27" s="429"/>
      <c r="LUL27" s="429"/>
      <c r="LUM27" s="429"/>
      <c r="LUN27" s="429"/>
      <c r="LUO27" s="429"/>
      <c r="LUP27" s="429"/>
      <c r="LUQ27" s="429"/>
      <c r="LUR27" s="429"/>
      <c r="LUS27" s="429"/>
      <c r="LUT27" s="429"/>
      <c r="LUU27" s="429"/>
      <c r="LUV27" s="429"/>
      <c r="LUW27" s="429"/>
      <c r="LUX27" s="429"/>
      <c r="LUY27" s="429"/>
      <c r="LUZ27" s="429"/>
      <c r="LVA27" s="429"/>
      <c r="LVB27" s="429"/>
      <c r="LVC27" s="429"/>
      <c r="LVD27" s="429"/>
      <c r="LVE27" s="429"/>
      <c r="LVF27" s="429"/>
      <c r="LVG27" s="429"/>
      <c r="LVH27" s="429"/>
      <c r="LVI27" s="429"/>
      <c r="LVJ27" s="429"/>
      <c r="LVK27" s="429"/>
      <c r="LVL27" s="429"/>
      <c r="LVM27" s="429"/>
      <c r="LVN27" s="429"/>
      <c r="LVO27" s="429"/>
      <c r="LVP27" s="429"/>
      <c r="LVQ27" s="429"/>
      <c r="LVR27" s="429"/>
      <c r="LVS27" s="429"/>
      <c r="LVT27" s="429"/>
      <c r="LVU27" s="429"/>
      <c r="LVV27" s="429"/>
      <c r="LVW27" s="429"/>
      <c r="LVX27" s="429"/>
      <c r="LVY27" s="429"/>
      <c r="LVZ27" s="429"/>
      <c r="LWA27" s="429"/>
      <c r="LWB27" s="429"/>
      <c r="LWC27" s="429"/>
      <c r="LWD27" s="429"/>
      <c r="LWE27" s="429"/>
      <c r="LWF27" s="429"/>
      <c r="LWG27" s="429"/>
      <c r="LWH27" s="429"/>
      <c r="LWI27" s="429"/>
      <c r="LWJ27" s="429"/>
      <c r="LWK27" s="429"/>
      <c r="LWL27" s="429"/>
      <c r="LWM27" s="429"/>
      <c r="LWN27" s="429"/>
      <c r="LWO27" s="429"/>
      <c r="LWP27" s="429"/>
      <c r="LWQ27" s="429"/>
      <c r="LWR27" s="429"/>
      <c r="LWS27" s="429"/>
      <c r="LWT27" s="429"/>
      <c r="LWU27" s="429"/>
      <c r="LWV27" s="429"/>
      <c r="LWW27" s="429"/>
      <c r="LWX27" s="429"/>
      <c r="LWY27" s="429"/>
      <c r="LWZ27" s="429"/>
      <c r="LXA27" s="429"/>
      <c r="LXB27" s="429"/>
      <c r="LXC27" s="429"/>
      <c r="LXD27" s="429"/>
      <c r="LXE27" s="429"/>
      <c r="LXF27" s="429"/>
      <c r="LXG27" s="429"/>
      <c r="LXH27" s="429"/>
      <c r="LXI27" s="429"/>
      <c r="LXJ27" s="429"/>
      <c r="LXK27" s="429"/>
      <c r="LXL27" s="429"/>
      <c r="LXM27" s="429"/>
      <c r="LXN27" s="429"/>
      <c r="LXO27" s="429"/>
      <c r="LXP27" s="429"/>
      <c r="LXQ27" s="429"/>
      <c r="LXR27" s="429"/>
      <c r="LXS27" s="429"/>
      <c r="LXT27" s="429"/>
      <c r="LXU27" s="429"/>
      <c r="LXV27" s="429"/>
      <c r="LXW27" s="429"/>
      <c r="LXX27" s="429"/>
      <c r="LXY27" s="429"/>
      <c r="LXZ27" s="429"/>
      <c r="LYA27" s="429"/>
      <c r="LYB27" s="429"/>
      <c r="LYC27" s="429"/>
      <c r="LYD27" s="429"/>
      <c r="LYE27" s="429"/>
      <c r="LYF27" s="429"/>
      <c r="LYG27" s="429"/>
      <c r="LYH27" s="429"/>
      <c r="LYI27" s="429"/>
      <c r="LYJ27" s="429"/>
      <c r="LYK27" s="429"/>
      <c r="LYL27" s="429"/>
      <c r="LYM27" s="429"/>
      <c r="LYN27" s="429"/>
      <c r="LYO27" s="429"/>
      <c r="LYP27" s="429"/>
      <c r="LYQ27" s="429"/>
      <c r="LYR27" s="429"/>
      <c r="LYS27" s="429"/>
      <c r="LYT27" s="429"/>
      <c r="LYU27" s="429"/>
      <c r="LYV27" s="429"/>
      <c r="LYW27" s="429"/>
      <c r="LYX27" s="429"/>
      <c r="LYY27" s="429"/>
      <c r="LYZ27" s="429"/>
      <c r="LZA27" s="429"/>
      <c r="LZB27" s="429"/>
      <c r="LZC27" s="429"/>
      <c r="LZD27" s="429"/>
      <c r="LZE27" s="429"/>
      <c r="LZF27" s="429"/>
      <c r="LZG27" s="429"/>
      <c r="LZH27" s="429"/>
      <c r="LZI27" s="429"/>
      <c r="LZJ27" s="429"/>
      <c r="LZK27" s="429"/>
      <c r="LZL27" s="429"/>
      <c r="LZM27" s="429"/>
      <c r="LZN27" s="429"/>
      <c r="LZO27" s="429"/>
      <c r="LZP27" s="429"/>
      <c r="LZQ27" s="429"/>
      <c r="LZR27" s="429"/>
      <c r="LZS27" s="429"/>
      <c r="LZT27" s="429"/>
      <c r="LZU27" s="429"/>
      <c r="LZV27" s="429"/>
      <c r="LZW27" s="429"/>
      <c r="LZX27" s="429"/>
      <c r="LZY27" s="429"/>
      <c r="LZZ27" s="429"/>
      <c r="MAA27" s="429"/>
      <c r="MAB27" s="429"/>
      <c r="MAC27" s="429"/>
      <c r="MAD27" s="429"/>
      <c r="MAE27" s="429"/>
      <c r="MAF27" s="429"/>
      <c r="MAG27" s="429"/>
      <c r="MAH27" s="429"/>
      <c r="MAI27" s="429"/>
      <c r="MAJ27" s="429"/>
      <c r="MAK27" s="429"/>
      <c r="MAL27" s="429"/>
      <c r="MAM27" s="429"/>
      <c r="MAN27" s="429"/>
      <c r="MAO27" s="429"/>
      <c r="MAP27" s="429"/>
      <c r="MAQ27" s="429"/>
      <c r="MAR27" s="429"/>
      <c r="MAS27" s="429"/>
      <c r="MAT27" s="429"/>
      <c r="MAU27" s="429"/>
      <c r="MAV27" s="429"/>
      <c r="MAW27" s="429"/>
      <c r="MAX27" s="429"/>
      <c r="MAY27" s="429"/>
      <c r="MAZ27" s="429"/>
      <c r="MBA27" s="429"/>
      <c r="MBB27" s="429"/>
      <c r="MBC27" s="429"/>
      <c r="MBD27" s="429"/>
      <c r="MBE27" s="429"/>
      <c r="MBF27" s="429"/>
      <c r="MBG27" s="429"/>
      <c r="MBH27" s="429"/>
      <c r="MBI27" s="429"/>
      <c r="MBJ27" s="429"/>
      <c r="MBK27" s="429"/>
      <c r="MBL27" s="429"/>
      <c r="MBM27" s="429"/>
      <c r="MBN27" s="429"/>
      <c r="MBO27" s="429"/>
      <c r="MBP27" s="429"/>
      <c r="MBQ27" s="429"/>
      <c r="MBR27" s="429"/>
      <c r="MBS27" s="429"/>
      <c r="MBT27" s="429"/>
      <c r="MBU27" s="429"/>
      <c r="MBV27" s="429"/>
      <c r="MBW27" s="429"/>
      <c r="MBX27" s="429"/>
      <c r="MBY27" s="429"/>
      <c r="MBZ27" s="429"/>
      <c r="MCA27" s="429"/>
      <c r="MCB27" s="429"/>
      <c r="MCC27" s="429"/>
      <c r="MCD27" s="429"/>
      <c r="MCE27" s="429"/>
      <c r="MCF27" s="429"/>
      <c r="MCG27" s="429"/>
      <c r="MCH27" s="429"/>
      <c r="MCI27" s="429"/>
      <c r="MCJ27" s="429"/>
      <c r="MCK27" s="429"/>
      <c r="MCL27" s="429"/>
      <c r="MCM27" s="429"/>
      <c r="MCN27" s="429"/>
      <c r="MCO27" s="429"/>
      <c r="MCP27" s="429"/>
      <c r="MCQ27" s="429"/>
      <c r="MCR27" s="429"/>
      <c r="MCS27" s="429"/>
      <c r="MCT27" s="429"/>
      <c r="MCU27" s="429"/>
      <c r="MCV27" s="429"/>
      <c r="MCW27" s="429"/>
      <c r="MCX27" s="429"/>
      <c r="MCY27" s="429"/>
      <c r="MCZ27" s="429"/>
      <c r="MDA27" s="429"/>
      <c r="MDB27" s="429"/>
      <c r="MDC27" s="429"/>
      <c r="MDD27" s="429"/>
      <c r="MDE27" s="429"/>
      <c r="MDF27" s="429"/>
      <c r="MDG27" s="429"/>
      <c r="MDH27" s="429"/>
      <c r="MDI27" s="429"/>
      <c r="MDJ27" s="429"/>
      <c r="MDK27" s="429"/>
      <c r="MDL27" s="429"/>
      <c r="MDM27" s="429"/>
      <c r="MDN27" s="429"/>
      <c r="MDO27" s="429"/>
      <c r="MDP27" s="429"/>
      <c r="MDQ27" s="429"/>
      <c r="MDR27" s="429"/>
      <c r="MDS27" s="429"/>
      <c r="MDT27" s="429"/>
      <c r="MDU27" s="429"/>
      <c r="MDV27" s="429"/>
      <c r="MDW27" s="429"/>
      <c r="MDX27" s="429"/>
      <c r="MDY27" s="429"/>
      <c r="MDZ27" s="429"/>
      <c r="MEA27" s="429"/>
      <c r="MEB27" s="429"/>
      <c r="MEC27" s="429"/>
      <c r="MED27" s="429"/>
      <c r="MEE27" s="429"/>
      <c r="MEF27" s="429"/>
      <c r="MEG27" s="429"/>
      <c r="MEH27" s="429"/>
      <c r="MEI27" s="429"/>
      <c r="MEJ27" s="429"/>
      <c r="MEK27" s="429"/>
      <c r="MEL27" s="429"/>
      <c r="MEM27" s="429"/>
      <c r="MEN27" s="429"/>
      <c r="MEO27" s="429"/>
      <c r="MEP27" s="429"/>
      <c r="MEQ27" s="429"/>
      <c r="MER27" s="429"/>
      <c r="MES27" s="429"/>
      <c r="MET27" s="429"/>
      <c r="MEU27" s="429"/>
      <c r="MEV27" s="429"/>
      <c r="MEW27" s="429"/>
      <c r="MEX27" s="429"/>
      <c r="MEY27" s="429"/>
      <c r="MEZ27" s="429"/>
      <c r="MFA27" s="429"/>
      <c r="MFB27" s="429"/>
      <c r="MFC27" s="429"/>
      <c r="MFD27" s="429"/>
      <c r="MFE27" s="429"/>
      <c r="MFF27" s="429"/>
      <c r="MFG27" s="429"/>
      <c r="MFH27" s="429"/>
      <c r="MFI27" s="429"/>
      <c r="MFJ27" s="429"/>
      <c r="MFK27" s="429"/>
      <c r="MFL27" s="429"/>
      <c r="MFM27" s="429"/>
      <c r="MFN27" s="429"/>
      <c r="MFO27" s="429"/>
      <c r="MFP27" s="429"/>
      <c r="MFQ27" s="429"/>
      <c r="MFR27" s="429"/>
      <c r="MFS27" s="429"/>
      <c r="MFT27" s="429"/>
      <c r="MFU27" s="429"/>
      <c r="MFV27" s="429"/>
      <c r="MFW27" s="429"/>
      <c r="MFX27" s="429"/>
      <c r="MFY27" s="429"/>
      <c r="MFZ27" s="429"/>
      <c r="MGA27" s="429"/>
      <c r="MGB27" s="429"/>
      <c r="MGC27" s="429"/>
      <c r="MGD27" s="429"/>
      <c r="MGE27" s="429"/>
      <c r="MGF27" s="429"/>
      <c r="MGG27" s="429"/>
      <c r="MGH27" s="429"/>
      <c r="MGI27" s="429"/>
      <c r="MGJ27" s="429"/>
      <c r="MGK27" s="429"/>
      <c r="MGL27" s="429"/>
      <c r="MGM27" s="429"/>
      <c r="MGN27" s="429"/>
      <c r="MGO27" s="429"/>
      <c r="MGP27" s="429"/>
      <c r="MGQ27" s="429"/>
      <c r="MGR27" s="429"/>
      <c r="MGS27" s="429"/>
      <c r="MGT27" s="429"/>
      <c r="MGU27" s="429"/>
      <c r="MGV27" s="429"/>
      <c r="MGW27" s="429"/>
      <c r="MGX27" s="429"/>
      <c r="MGY27" s="429"/>
      <c r="MGZ27" s="429"/>
      <c r="MHA27" s="429"/>
      <c r="MHB27" s="429"/>
      <c r="MHC27" s="429"/>
      <c r="MHD27" s="429"/>
      <c r="MHE27" s="429"/>
      <c r="MHF27" s="429"/>
      <c r="MHG27" s="429"/>
      <c r="MHH27" s="429"/>
      <c r="MHI27" s="429"/>
      <c r="MHJ27" s="429"/>
      <c r="MHK27" s="429"/>
      <c r="MHL27" s="429"/>
      <c r="MHM27" s="429"/>
      <c r="MHN27" s="429"/>
      <c r="MHO27" s="429"/>
      <c r="MHP27" s="429"/>
      <c r="MHQ27" s="429"/>
      <c r="MHR27" s="429"/>
      <c r="MHS27" s="429"/>
      <c r="MHT27" s="429"/>
      <c r="MHU27" s="429"/>
      <c r="MHV27" s="429"/>
      <c r="MHW27" s="429"/>
      <c r="MHX27" s="429"/>
      <c r="MHY27" s="429"/>
      <c r="MHZ27" s="429"/>
      <c r="MIA27" s="429"/>
      <c r="MIB27" s="429"/>
      <c r="MIC27" s="429"/>
      <c r="MID27" s="429"/>
      <c r="MIE27" s="429"/>
      <c r="MIF27" s="429"/>
      <c r="MIG27" s="429"/>
      <c r="MIH27" s="429"/>
      <c r="MII27" s="429"/>
      <c r="MIJ27" s="429"/>
      <c r="MIK27" s="429"/>
      <c r="MIL27" s="429"/>
      <c r="MIM27" s="429"/>
      <c r="MIN27" s="429"/>
      <c r="MIO27" s="429"/>
      <c r="MIP27" s="429"/>
      <c r="MIQ27" s="429"/>
      <c r="MIR27" s="429"/>
      <c r="MIS27" s="429"/>
      <c r="MIT27" s="429"/>
      <c r="MIU27" s="429"/>
      <c r="MIV27" s="429"/>
      <c r="MIW27" s="429"/>
      <c r="MIX27" s="429"/>
      <c r="MIY27" s="429"/>
      <c r="MIZ27" s="429"/>
      <c r="MJA27" s="429"/>
      <c r="MJB27" s="429"/>
      <c r="MJC27" s="429"/>
      <c r="MJD27" s="429"/>
      <c r="MJE27" s="429"/>
      <c r="MJF27" s="429"/>
      <c r="MJG27" s="429"/>
      <c r="MJH27" s="429"/>
      <c r="MJI27" s="429"/>
      <c r="MJJ27" s="429"/>
      <c r="MJK27" s="429"/>
      <c r="MJL27" s="429"/>
      <c r="MJM27" s="429"/>
      <c r="MJN27" s="429"/>
      <c r="MJO27" s="429"/>
      <c r="MJP27" s="429"/>
      <c r="MJQ27" s="429"/>
      <c r="MJR27" s="429"/>
      <c r="MJS27" s="429"/>
      <c r="MJT27" s="429"/>
      <c r="MJU27" s="429"/>
      <c r="MJV27" s="429"/>
      <c r="MJW27" s="429"/>
      <c r="MJX27" s="429"/>
      <c r="MJY27" s="429"/>
      <c r="MJZ27" s="429"/>
      <c r="MKA27" s="429"/>
      <c r="MKB27" s="429"/>
      <c r="MKC27" s="429"/>
      <c r="MKD27" s="429"/>
      <c r="MKE27" s="429"/>
      <c r="MKF27" s="429"/>
      <c r="MKG27" s="429"/>
      <c r="MKH27" s="429"/>
      <c r="MKI27" s="429"/>
      <c r="MKJ27" s="429"/>
      <c r="MKK27" s="429"/>
      <c r="MKL27" s="429"/>
      <c r="MKM27" s="429"/>
      <c r="MKN27" s="429"/>
      <c r="MKO27" s="429"/>
      <c r="MKP27" s="429"/>
      <c r="MKQ27" s="429"/>
      <c r="MKR27" s="429"/>
      <c r="MKS27" s="429"/>
      <c r="MKT27" s="429"/>
      <c r="MKU27" s="429"/>
      <c r="MKV27" s="429"/>
      <c r="MKW27" s="429"/>
      <c r="MKX27" s="429"/>
      <c r="MKY27" s="429"/>
      <c r="MKZ27" s="429"/>
      <c r="MLA27" s="429"/>
      <c r="MLB27" s="429"/>
      <c r="MLC27" s="429"/>
      <c r="MLD27" s="429"/>
      <c r="MLE27" s="429"/>
      <c r="MLF27" s="429"/>
      <c r="MLG27" s="429"/>
      <c r="MLH27" s="429"/>
      <c r="MLI27" s="429"/>
      <c r="MLJ27" s="429"/>
      <c r="MLK27" s="429"/>
      <c r="MLL27" s="429"/>
      <c r="MLM27" s="429"/>
      <c r="MLN27" s="429"/>
      <c r="MLO27" s="429"/>
      <c r="MLP27" s="429"/>
      <c r="MLQ27" s="429"/>
      <c r="MLR27" s="429"/>
      <c r="MLS27" s="429"/>
      <c r="MLT27" s="429"/>
      <c r="MLU27" s="429"/>
      <c r="MLV27" s="429"/>
      <c r="MLW27" s="429"/>
      <c r="MLX27" s="429"/>
      <c r="MLY27" s="429"/>
      <c r="MLZ27" s="429"/>
      <c r="MMA27" s="429"/>
      <c r="MMB27" s="429"/>
      <c r="MMC27" s="429"/>
      <c r="MMD27" s="429"/>
      <c r="MME27" s="429"/>
      <c r="MMF27" s="429"/>
      <c r="MMG27" s="429"/>
      <c r="MMH27" s="429"/>
      <c r="MMI27" s="429"/>
      <c r="MMJ27" s="429"/>
      <c r="MMK27" s="429"/>
      <c r="MML27" s="429"/>
      <c r="MMM27" s="429"/>
      <c r="MMN27" s="429"/>
      <c r="MMO27" s="429"/>
      <c r="MMP27" s="429"/>
      <c r="MMQ27" s="429"/>
      <c r="MMR27" s="429"/>
      <c r="MMS27" s="429"/>
      <c r="MMT27" s="429"/>
      <c r="MMU27" s="429"/>
      <c r="MMV27" s="429"/>
      <c r="MMW27" s="429"/>
      <c r="MMX27" s="429"/>
      <c r="MMY27" s="429"/>
      <c r="MMZ27" s="429"/>
      <c r="MNA27" s="429"/>
      <c r="MNB27" s="429"/>
      <c r="MNC27" s="429"/>
      <c r="MND27" s="429"/>
      <c r="MNE27" s="429"/>
      <c r="MNF27" s="429"/>
      <c r="MNG27" s="429"/>
      <c r="MNH27" s="429"/>
      <c r="MNI27" s="429"/>
      <c r="MNJ27" s="429"/>
      <c r="MNK27" s="429"/>
      <c r="MNL27" s="429"/>
      <c r="MNM27" s="429"/>
      <c r="MNN27" s="429"/>
      <c r="MNO27" s="429"/>
      <c r="MNP27" s="429"/>
      <c r="MNQ27" s="429"/>
      <c r="MNR27" s="429"/>
      <c r="MNS27" s="429"/>
      <c r="MNT27" s="429"/>
      <c r="MNU27" s="429"/>
      <c r="MNV27" s="429"/>
      <c r="MNW27" s="429"/>
      <c r="MNX27" s="429"/>
      <c r="MNY27" s="429"/>
      <c r="MNZ27" s="429"/>
      <c r="MOA27" s="429"/>
      <c r="MOB27" s="429"/>
      <c r="MOC27" s="429"/>
      <c r="MOD27" s="429"/>
      <c r="MOE27" s="429"/>
      <c r="MOF27" s="429"/>
      <c r="MOG27" s="429"/>
      <c r="MOH27" s="429"/>
      <c r="MOI27" s="429"/>
      <c r="MOJ27" s="429"/>
      <c r="MOK27" s="429"/>
      <c r="MOL27" s="429"/>
      <c r="MOM27" s="429"/>
      <c r="MON27" s="429"/>
      <c r="MOO27" s="429"/>
      <c r="MOP27" s="429"/>
      <c r="MOQ27" s="429"/>
      <c r="MOR27" s="429"/>
      <c r="MOS27" s="429"/>
      <c r="MOT27" s="429"/>
      <c r="MOU27" s="429"/>
      <c r="MOV27" s="429"/>
      <c r="MOW27" s="429"/>
      <c r="MOX27" s="429"/>
      <c r="MOY27" s="429"/>
      <c r="MOZ27" s="429"/>
      <c r="MPA27" s="429"/>
      <c r="MPB27" s="429"/>
      <c r="MPC27" s="429"/>
      <c r="MPD27" s="429"/>
      <c r="MPE27" s="429"/>
      <c r="MPF27" s="429"/>
      <c r="MPG27" s="429"/>
      <c r="MPH27" s="429"/>
      <c r="MPI27" s="429"/>
      <c r="MPJ27" s="429"/>
      <c r="MPK27" s="429"/>
      <c r="MPL27" s="429"/>
      <c r="MPM27" s="429"/>
      <c r="MPN27" s="429"/>
      <c r="MPO27" s="429"/>
      <c r="MPP27" s="429"/>
      <c r="MPQ27" s="429"/>
      <c r="MPR27" s="429"/>
      <c r="MPS27" s="429"/>
      <c r="MPT27" s="429"/>
      <c r="MPU27" s="429"/>
      <c r="MPV27" s="429"/>
      <c r="MPW27" s="429"/>
      <c r="MPX27" s="429"/>
      <c r="MPY27" s="429"/>
      <c r="MPZ27" s="429"/>
      <c r="MQA27" s="429"/>
      <c r="MQB27" s="429"/>
      <c r="MQC27" s="429"/>
      <c r="MQD27" s="429"/>
      <c r="MQE27" s="429"/>
      <c r="MQF27" s="429"/>
      <c r="MQG27" s="429"/>
      <c r="MQH27" s="429"/>
      <c r="MQI27" s="429"/>
      <c r="MQJ27" s="429"/>
      <c r="MQK27" s="429"/>
      <c r="MQL27" s="429"/>
      <c r="MQM27" s="429"/>
      <c r="MQN27" s="429"/>
      <c r="MQO27" s="429"/>
      <c r="MQP27" s="429"/>
      <c r="MQQ27" s="429"/>
      <c r="MQR27" s="429"/>
      <c r="MQS27" s="429"/>
      <c r="MQT27" s="429"/>
      <c r="MQU27" s="429"/>
      <c r="MQV27" s="429"/>
      <c r="MQW27" s="429"/>
      <c r="MQX27" s="429"/>
      <c r="MQY27" s="429"/>
      <c r="MQZ27" s="429"/>
      <c r="MRA27" s="429"/>
      <c r="MRB27" s="429"/>
      <c r="MRC27" s="429"/>
      <c r="MRD27" s="429"/>
      <c r="MRE27" s="429"/>
      <c r="MRF27" s="429"/>
      <c r="MRG27" s="429"/>
      <c r="MRH27" s="429"/>
      <c r="MRI27" s="429"/>
      <c r="MRJ27" s="429"/>
      <c r="MRK27" s="429"/>
      <c r="MRL27" s="429"/>
      <c r="MRM27" s="429"/>
      <c r="MRN27" s="429"/>
      <c r="MRO27" s="429"/>
      <c r="MRP27" s="429"/>
      <c r="MRQ27" s="429"/>
      <c r="MRR27" s="429"/>
      <c r="MRS27" s="429"/>
      <c r="MRT27" s="429"/>
      <c r="MRU27" s="429"/>
      <c r="MRV27" s="429"/>
      <c r="MRW27" s="429"/>
      <c r="MRX27" s="429"/>
      <c r="MRY27" s="429"/>
      <c r="MRZ27" s="429"/>
      <c r="MSA27" s="429"/>
      <c r="MSB27" s="429"/>
      <c r="MSC27" s="429"/>
      <c r="MSD27" s="429"/>
      <c r="MSE27" s="429"/>
      <c r="MSF27" s="429"/>
      <c r="MSG27" s="429"/>
      <c r="MSH27" s="429"/>
      <c r="MSI27" s="429"/>
      <c r="MSJ27" s="429"/>
      <c r="MSK27" s="429"/>
      <c r="MSL27" s="429"/>
      <c r="MSM27" s="429"/>
      <c r="MSN27" s="429"/>
      <c r="MSO27" s="429"/>
      <c r="MSP27" s="429"/>
      <c r="MSQ27" s="429"/>
      <c r="MSR27" s="429"/>
      <c r="MSS27" s="429"/>
      <c r="MST27" s="429"/>
      <c r="MSU27" s="429"/>
      <c r="MSV27" s="429"/>
      <c r="MSW27" s="429"/>
      <c r="MSX27" s="429"/>
      <c r="MSY27" s="429"/>
      <c r="MSZ27" s="429"/>
      <c r="MTA27" s="429"/>
      <c r="MTB27" s="429"/>
      <c r="MTC27" s="429"/>
      <c r="MTD27" s="429"/>
      <c r="MTE27" s="429"/>
      <c r="MTF27" s="429"/>
      <c r="MTG27" s="429"/>
      <c r="MTH27" s="429"/>
      <c r="MTI27" s="429"/>
      <c r="MTJ27" s="429"/>
      <c r="MTK27" s="429"/>
      <c r="MTL27" s="429"/>
      <c r="MTM27" s="429"/>
      <c r="MTN27" s="429"/>
      <c r="MTO27" s="429"/>
      <c r="MTP27" s="429"/>
      <c r="MTQ27" s="429"/>
      <c r="MTR27" s="429"/>
      <c r="MTS27" s="429"/>
      <c r="MTT27" s="429"/>
      <c r="MTU27" s="429"/>
      <c r="MTV27" s="429"/>
      <c r="MTW27" s="429"/>
      <c r="MTX27" s="429"/>
      <c r="MTY27" s="429"/>
      <c r="MTZ27" s="429"/>
      <c r="MUA27" s="429"/>
      <c r="MUB27" s="429"/>
      <c r="MUC27" s="429"/>
      <c r="MUD27" s="429"/>
      <c r="MUE27" s="429"/>
      <c r="MUF27" s="429"/>
      <c r="MUG27" s="429"/>
      <c r="MUH27" s="429"/>
      <c r="MUI27" s="429"/>
      <c r="MUJ27" s="429"/>
      <c r="MUK27" s="429"/>
      <c r="MUL27" s="429"/>
      <c r="MUM27" s="429"/>
      <c r="MUN27" s="429"/>
      <c r="MUO27" s="429"/>
      <c r="MUP27" s="429"/>
      <c r="MUQ27" s="429"/>
      <c r="MUR27" s="429"/>
      <c r="MUS27" s="429"/>
      <c r="MUT27" s="429"/>
      <c r="MUU27" s="429"/>
      <c r="MUV27" s="429"/>
      <c r="MUW27" s="429"/>
      <c r="MUX27" s="429"/>
      <c r="MUY27" s="429"/>
      <c r="MUZ27" s="429"/>
      <c r="MVA27" s="429"/>
      <c r="MVB27" s="429"/>
      <c r="MVC27" s="429"/>
      <c r="MVD27" s="429"/>
      <c r="MVE27" s="429"/>
      <c r="MVF27" s="429"/>
      <c r="MVG27" s="429"/>
      <c r="MVH27" s="429"/>
      <c r="MVI27" s="429"/>
      <c r="MVJ27" s="429"/>
      <c r="MVK27" s="429"/>
      <c r="MVL27" s="429"/>
      <c r="MVM27" s="429"/>
      <c r="MVN27" s="429"/>
      <c r="MVO27" s="429"/>
      <c r="MVP27" s="429"/>
      <c r="MVQ27" s="429"/>
      <c r="MVR27" s="429"/>
      <c r="MVS27" s="429"/>
      <c r="MVT27" s="429"/>
      <c r="MVU27" s="429"/>
      <c r="MVV27" s="429"/>
      <c r="MVW27" s="429"/>
      <c r="MVX27" s="429"/>
      <c r="MVY27" s="429"/>
      <c r="MVZ27" s="429"/>
      <c r="MWA27" s="429"/>
      <c r="MWB27" s="429"/>
      <c r="MWC27" s="429"/>
      <c r="MWD27" s="429"/>
      <c r="MWE27" s="429"/>
      <c r="MWF27" s="429"/>
      <c r="MWG27" s="429"/>
      <c r="MWH27" s="429"/>
      <c r="MWI27" s="429"/>
      <c r="MWJ27" s="429"/>
      <c r="MWK27" s="429"/>
      <c r="MWL27" s="429"/>
      <c r="MWM27" s="429"/>
      <c r="MWN27" s="429"/>
      <c r="MWO27" s="429"/>
      <c r="MWP27" s="429"/>
      <c r="MWQ27" s="429"/>
      <c r="MWR27" s="429"/>
      <c r="MWS27" s="429"/>
      <c r="MWT27" s="429"/>
      <c r="MWU27" s="429"/>
      <c r="MWV27" s="429"/>
      <c r="MWW27" s="429"/>
      <c r="MWX27" s="429"/>
      <c r="MWY27" s="429"/>
      <c r="MWZ27" s="429"/>
      <c r="MXA27" s="429"/>
      <c r="MXB27" s="429"/>
      <c r="MXC27" s="429"/>
      <c r="MXD27" s="429"/>
      <c r="MXE27" s="429"/>
      <c r="MXF27" s="429"/>
      <c r="MXG27" s="429"/>
      <c r="MXH27" s="429"/>
      <c r="MXI27" s="429"/>
      <c r="MXJ27" s="429"/>
      <c r="MXK27" s="429"/>
      <c r="MXL27" s="429"/>
      <c r="MXM27" s="429"/>
      <c r="MXN27" s="429"/>
      <c r="MXO27" s="429"/>
      <c r="MXP27" s="429"/>
      <c r="MXQ27" s="429"/>
      <c r="MXR27" s="429"/>
      <c r="MXS27" s="429"/>
      <c r="MXT27" s="429"/>
      <c r="MXU27" s="429"/>
      <c r="MXV27" s="429"/>
      <c r="MXW27" s="429"/>
      <c r="MXX27" s="429"/>
      <c r="MXY27" s="429"/>
      <c r="MXZ27" s="429"/>
      <c r="MYA27" s="429"/>
      <c r="MYB27" s="429"/>
      <c r="MYC27" s="429"/>
      <c r="MYD27" s="429"/>
      <c r="MYE27" s="429"/>
      <c r="MYF27" s="429"/>
      <c r="MYG27" s="429"/>
      <c r="MYH27" s="429"/>
      <c r="MYI27" s="429"/>
      <c r="MYJ27" s="429"/>
      <c r="MYK27" s="429"/>
      <c r="MYL27" s="429"/>
      <c r="MYM27" s="429"/>
      <c r="MYN27" s="429"/>
      <c r="MYO27" s="429"/>
      <c r="MYP27" s="429"/>
      <c r="MYQ27" s="429"/>
      <c r="MYR27" s="429"/>
      <c r="MYS27" s="429"/>
      <c r="MYT27" s="429"/>
      <c r="MYU27" s="429"/>
      <c r="MYV27" s="429"/>
      <c r="MYW27" s="429"/>
      <c r="MYX27" s="429"/>
      <c r="MYY27" s="429"/>
      <c r="MYZ27" s="429"/>
      <c r="MZA27" s="429"/>
      <c r="MZB27" s="429"/>
      <c r="MZC27" s="429"/>
      <c r="MZD27" s="429"/>
      <c r="MZE27" s="429"/>
      <c r="MZF27" s="429"/>
      <c r="MZG27" s="429"/>
      <c r="MZH27" s="429"/>
      <c r="MZI27" s="429"/>
      <c r="MZJ27" s="429"/>
      <c r="MZK27" s="429"/>
      <c r="MZL27" s="429"/>
      <c r="MZM27" s="429"/>
      <c r="MZN27" s="429"/>
      <c r="MZO27" s="429"/>
      <c r="MZP27" s="429"/>
      <c r="MZQ27" s="429"/>
      <c r="MZR27" s="429"/>
      <c r="MZS27" s="429"/>
      <c r="MZT27" s="429"/>
      <c r="MZU27" s="429"/>
      <c r="MZV27" s="429"/>
      <c r="MZW27" s="429"/>
      <c r="MZX27" s="429"/>
      <c r="MZY27" s="429"/>
      <c r="MZZ27" s="429"/>
      <c r="NAA27" s="429"/>
      <c r="NAB27" s="429"/>
      <c r="NAC27" s="429"/>
      <c r="NAD27" s="429"/>
      <c r="NAE27" s="429"/>
      <c r="NAF27" s="429"/>
      <c r="NAG27" s="429"/>
      <c r="NAH27" s="429"/>
      <c r="NAI27" s="429"/>
      <c r="NAJ27" s="429"/>
      <c r="NAK27" s="429"/>
      <c r="NAL27" s="429"/>
      <c r="NAM27" s="429"/>
      <c r="NAN27" s="429"/>
      <c r="NAO27" s="429"/>
      <c r="NAP27" s="429"/>
      <c r="NAQ27" s="429"/>
      <c r="NAR27" s="429"/>
      <c r="NAS27" s="429"/>
      <c r="NAT27" s="429"/>
      <c r="NAU27" s="429"/>
      <c r="NAV27" s="429"/>
      <c r="NAW27" s="429"/>
      <c r="NAX27" s="429"/>
      <c r="NAY27" s="429"/>
      <c r="NAZ27" s="429"/>
      <c r="NBA27" s="429"/>
      <c r="NBB27" s="429"/>
      <c r="NBC27" s="429"/>
      <c r="NBD27" s="429"/>
      <c r="NBE27" s="429"/>
      <c r="NBF27" s="429"/>
      <c r="NBG27" s="429"/>
      <c r="NBH27" s="429"/>
      <c r="NBI27" s="429"/>
      <c r="NBJ27" s="429"/>
      <c r="NBK27" s="429"/>
      <c r="NBL27" s="429"/>
      <c r="NBM27" s="429"/>
      <c r="NBN27" s="429"/>
      <c r="NBO27" s="429"/>
      <c r="NBP27" s="429"/>
      <c r="NBQ27" s="429"/>
      <c r="NBR27" s="429"/>
      <c r="NBS27" s="429"/>
      <c r="NBT27" s="429"/>
      <c r="NBU27" s="429"/>
      <c r="NBV27" s="429"/>
      <c r="NBW27" s="429"/>
      <c r="NBX27" s="429"/>
      <c r="NBY27" s="429"/>
      <c r="NBZ27" s="429"/>
      <c r="NCA27" s="429"/>
      <c r="NCB27" s="429"/>
      <c r="NCC27" s="429"/>
      <c r="NCD27" s="429"/>
      <c r="NCE27" s="429"/>
      <c r="NCF27" s="429"/>
      <c r="NCG27" s="429"/>
      <c r="NCH27" s="429"/>
      <c r="NCI27" s="429"/>
      <c r="NCJ27" s="429"/>
      <c r="NCK27" s="429"/>
      <c r="NCL27" s="429"/>
      <c r="NCM27" s="429"/>
      <c r="NCN27" s="429"/>
      <c r="NCO27" s="429"/>
      <c r="NCP27" s="429"/>
      <c r="NCQ27" s="429"/>
      <c r="NCR27" s="429"/>
      <c r="NCS27" s="429"/>
      <c r="NCT27" s="429"/>
      <c r="NCU27" s="429"/>
      <c r="NCV27" s="429"/>
      <c r="NCW27" s="429"/>
      <c r="NCX27" s="429"/>
      <c r="NCY27" s="429"/>
      <c r="NCZ27" s="429"/>
      <c r="NDA27" s="429"/>
      <c r="NDB27" s="429"/>
      <c r="NDC27" s="429"/>
      <c r="NDD27" s="429"/>
      <c r="NDE27" s="429"/>
      <c r="NDF27" s="429"/>
      <c r="NDG27" s="429"/>
      <c r="NDH27" s="429"/>
      <c r="NDI27" s="429"/>
      <c r="NDJ27" s="429"/>
      <c r="NDK27" s="429"/>
      <c r="NDL27" s="429"/>
      <c r="NDM27" s="429"/>
      <c r="NDN27" s="429"/>
      <c r="NDO27" s="429"/>
      <c r="NDP27" s="429"/>
      <c r="NDQ27" s="429"/>
      <c r="NDR27" s="429"/>
      <c r="NDS27" s="429"/>
      <c r="NDT27" s="429"/>
      <c r="NDU27" s="429"/>
      <c r="NDV27" s="429"/>
      <c r="NDW27" s="429"/>
      <c r="NDX27" s="429"/>
      <c r="NDY27" s="429"/>
      <c r="NDZ27" s="429"/>
      <c r="NEA27" s="429"/>
      <c r="NEB27" s="429"/>
      <c r="NEC27" s="429"/>
      <c r="NED27" s="429"/>
      <c r="NEE27" s="429"/>
      <c r="NEF27" s="429"/>
      <c r="NEG27" s="429"/>
      <c r="NEH27" s="429"/>
      <c r="NEI27" s="429"/>
      <c r="NEJ27" s="429"/>
      <c r="NEK27" s="429"/>
      <c r="NEL27" s="429"/>
      <c r="NEM27" s="429"/>
      <c r="NEN27" s="429"/>
      <c r="NEO27" s="429"/>
      <c r="NEP27" s="429"/>
      <c r="NEQ27" s="429"/>
      <c r="NER27" s="429"/>
      <c r="NES27" s="429"/>
      <c r="NET27" s="429"/>
      <c r="NEU27" s="429"/>
      <c r="NEV27" s="429"/>
      <c r="NEW27" s="429"/>
      <c r="NEX27" s="429"/>
      <c r="NEY27" s="429"/>
      <c r="NEZ27" s="429"/>
      <c r="NFA27" s="429"/>
      <c r="NFB27" s="429"/>
      <c r="NFC27" s="429"/>
      <c r="NFD27" s="429"/>
      <c r="NFE27" s="429"/>
      <c r="NFF27" s="429"/>
      <c r="NFG27" s="429"/>
      <c r="NFH27" s="429"/>
      <c r="NFI27" s="429"/>
      <c r="NFJ27" s="429"/>
      <c r="NFK27" s="429"/>
      <c r="NFL27" s="429"/>
      <c r="NFM27" s="429"/>
      <c r="NFN27" s="429"/>
      <c r="NFO27" s="429"/>
      <c r="NFP27" s="429"/>
      <c r="NFQ27" s="429"/>
      <c r="NFR27" s="429"/>
      <c r="NFS27" s="429"/>
      <c r="NFT27" s="429"/>
      <c r="NFU27" s="429"/>
      <c r="NFV27" s="429"/>
      <c r="NFW27" s="429"/>
      <c r="NFX27" s="429"/>
      <c r="NFY27" s="429"/>
      <c r="NFZ27" s="429"/>
      <c r="NGA27" s="429"/>
      <c r="NGB27" s="429"/>
      <c r="NGC27" s="429"/>
      <c r="NGD27" s="429"/>
      <c r="NGE27" s="429"/>
      <c r="NGF27" s="429"/>
      <c r="NGG27" s="429"/>
      <c r="NGH27" s="429"/>
      <c r="NGI27" s="429"/>
      <c r="NGJ27" s="429"/>
      <c r="NGK27" s="429"/>
      <c r="NGL27" s="429"/>
      <c r="NGM27" s="429"/>
      <c r="NGN27" s="429"/>
      <c r="NGO27" s="429"/>
      <c r="NGP27" s="429"/>
      <c r="NGQ27" s="429"/>
      <c r="NGR27" s="429"/>
      <c r="NGS27" s="429"/>
      <c r="NGT27" s="429"/>
      <c r="NGU27" s="429"/>
      <c r="NGV27" s="429"/>
      <c r="NGW27" s="429"/>
      <c r="NGX27" s="429"/>
      <c r="NGY27" s="429"/>
      <c r="NGZ27" s="429"/>
      <c r="NHA27" s="429"/>
      <c r="NHB27" s="429"/>
      <c r="NHC27" s="429"/>
      <c r="NHD27" s="429"/>
      <c r="NHE27" s="429"/>
      <c r="NHF27" s="429"/>
      <c r="NHG27" s="429"/>
      <c r="NHH27" s="429"/>
      <c r="NHI27" s="429"/>
      <c r="NHJ27" s="429"/>
      <c r="NHK27" s="429"/>
      <c r="NHL27" s="429"/>
      <c r="NHM27" s="429"/>
      <c r="NHN27" s="429"/>
      <c r="NHO27" s="429"/>
      <c r="NHP27" s="429"/>
      <c r="NHQ27" s="429"/>
      <c r="NHR27" s="429"/>
      <c r="NHS27" s="429"/>
      <c r="NHT27" s="429"/>
      <c r="NHU27" s="429"/>
      <c r="NHV27" s="429"/>
      <c r="NHW27" s="429"/>
      <c r="NHX27" s="429"/>
      <c r="NHY27" s="429"/>
      <c r="NHZ27" s="429"/>
      <c r="NIA27" s="429"/>
      <c r="NIB27" s="429"/>
      <c r="NIC27" s="429"/>
      <c r="NID27" s="429"/>
      <c r="NIE27" s="429"/>
      <c r="NIF27" s="429"/>
      <c r="NIG27" s="429"/>
      <c r="NIH27" s="429"/>
      <c r="NII27" s="429"/>
      <c r="NIJ27" s="429"/>
      <c r="NIK27" s="429"/>
      <c r="NIL27" s="429"/>
      <c r="NIM27" s="429"/>
      <c r="NIN27" s="429"/>
      <c r="NIO27" s="429"/>
      <c r="NIP27" s="429"/>
      <c r="NIQ27" s="429"/>
      <c r="NIR27" s="429"/>
      <c r="NIS27" s="429"/>
      <c r="NIT27" s="429"/>
      <c r="NIU27" s="429"/>
      <c r="NIV27" s="429"/>
      <c r="NIW27" s="429"/>
      <c r="NIX27" s="429"/>
      <c r="NIY27" s="429"/>
      <c r="NIZ27" s="429"/>
      <c r="NJA27" s="429"/>
      <c r="NJB27" s="429"/>
      <c r="NJC27" s="429"/>
      <c r="NJD27" s="429"/>
      <c r="NJE27" s="429"/>
      <c r="NJF27" s="429"/>
      <c r="NJG27" s="429"/>
      <c r="NJH27" s="429"/>
      <c r="NJI27" s="429"/>
      <c r="NJJ27" s="429"/>
      <c r="NJK27" s="429"/>
      <c r="NJL27" s="429"/>
      <c r="NJM27" s="429"/>
      <c r="NJN27" s="429"/>
      <c r="NJO27" s="429"/>
      <c r="NJP27" s="429"/>
      <c r="NJQ27" s="429"/>
      <c r="NJR27" s="429"/>
      <c r="NJS27" s="429"/>
      <c r="NJT27" s="429"/>
      <c r="NJU27" s="429"/>
      <c r="NJV27" s="429"/>
      <c r="NJW27" s="429"/>
      <c r="NJX27" s="429"/>
      <c r="NJY27" s="429"/>
      <c r="NJZ27" s="429"/>
      <c r="NKA27" s="429"/>
      <c r="NKB27" s="429"/>
      <c r="NKC27" s="429"/>
      <c r="NKD27" s="429"/>
      <c r="NKE27" s="429"/>
      <c r="NKF27" s="429"/>
      <c r="NKG27" s="429"/>
      <c r="NKH27" s="429"/>
      <c r="NKI27" s="429"/>
      <c r="NKJ27" s="429"/>
      <c r="NKK27" s="429"/>
      <c r="NKL27" s="429"/>
      <c r="NKM27" s="429"/>
      <c r="NKN27" s="429"/>
      <c r="NKO27" s="429"/>
      <c r="NKP27" s="429"/>
      <c r="NKQ27" s="429"/>
      <c r="NKR27" s="429"/>
      <c r="NKS27" s="429"/>
      <c r="NKT27" s="429"/>
      <c r="NKU27" s="429"/>
      <c r="NKV27" s="429"/>
      <c r="NKW27" s="429"/>
      <c r="NKX27" s="429"/>
      <c r="NKY27" s="429"/>
      <c r="NKZ27" s="429"/>
      <c r="NLA27" s="429"/>
      <c r="NLB27" s="429"/>
      <c r="NLC27" s="429"/>
      <c r="NLD27" s="429"/>
      <c r="NLE27" s="429"/>
      <c r="NLF27" s="429"/>
      <c r="NLG27" s="429"/>
      <c r="NLH27" s="429"/>
      <c r="NLI27" s="429"/>
      <c r="NLJ27" s="429"/>
      <c r="NLK27" s="429"/>
      <c r="NLL27" s="429"/>
      <c r="NLM27" s="429"/>
      <c r="NLN27" s="429"/>
      <c r="NLO27" s="429"/>
      <c r="NLP27" s="429"/>
      <c r="NLQ27" s="429"/>
      <c r="NLR27" s="429"/>
      <c r="NLS27" s="429"/>
      <c r="NLT27" s="429"/>
      <c r="NLU27" s="429"/>
      <c r="NLV27" s="429"/>
      <c r="NLW27" s="429"/>
      <c r="NLX27" s="429"/>
      <c r="NLY27" s="429"/>
      <c r="NLZ27" s="429"/>
      <c r="NMA27" s="429"/>
      <c r="NMB27" s="429"/>
      <c r="NMC27" s="429"/>
      <c r="NMD27" s="429"/>
      <c r="NME27" s="429"/>
      <c r="NMF27" s="429"/>
      <c r="NMG27" s="429"/>
      <c r="NMH27" s="429"/>
      <c r="NMI27" s="429"/>
      <c r="NMJ27" s="429"/>
      <c r="NMK27" s="429"/>
      <c r="NML27" s="429"/>
      <c r="NMM27" s="429"/>
      <c r="NMN27" s="429"/>
      <c r="NMO27" s="429"/>
      <c r="NMP27" s="429"/>
      <c r="NMQ27" s="429"/>
      <c r="NMR27" s="429"/>
      <c r="NMS27" s="429"/>
      <c r="NMT27" s="429"/>
      <c r="NMU27" s="429"/>
      <c r="NMV27" s="429"/>
      <c r="NMW27" s="429"/>
      <c r="NMX27" s="429"/>
      <c r="NMY27" s="429"/>
      <c r="NMZ27" s="429"/>
      <c r="NNA27" s="429"/>
      <c r="NNB27" s="429"/>
      <c r="NNC27" s="429"/>
      <c r="NND27" s="429"/>
      <c r="NNE27" s="429"/>
      <c r="NNF27" s="429"/>
      <c r="NNG27" s="429"/>
      <c r="NNH27" s="429"/>
      <c r="NNI27" s="429"/>
      <c r="NNJ27" s="429"/>
      <c r="NNK27" s="429"/>
      <c r="NNL27" s="429"/>
      <c r="NNM27" s="429"/>
      <c r="NNN27" s="429"/>
      <c r="NNO27" s="429"/>
      <c r="NNP27" s="429"/>
      <c r="NNQ27" s="429"/>
      <c r="NNR27" s="429"/>
      <c r="NNS27" s="429"/>
      <c r="NNT27" s="429"/>
      <c r="NNU27" s="429"/>
      <c r="NNV27" s="429"/>
      <c r="NNW27" s="429"/>
      <c r="NNX27" s="429"/>
      <c r="NNY27" s="429"/>
      <c r="NNZ27" s="429"/>
      <c r="NOA27" s="429"/>
      <c r="NOB27" s="429"/>
      <c r="NOC27" s="429"/>
      <c r="NOD27" s="429"/>
      <c r="NOE27" s="429"/>
      <c r="NOF27" s="429"/>
      <c r="NOG27" s="429"/>
      <c r="NOH27" s="429"/>
      <c r="NOI27" s="429"/>
      <c r="NOJ27" s="429"/>
      <c r="NOK27" s="429"/>
      <c r="NOL27" s="429"/>
      <c r="NOM27" s="429"/>
      <c r="NON27" s="429"/>
      <c r="NOO27" s="429"/>
      <c r="NOP27" s="429"/>
      <c r="NOQ27" s="429"/>
      <c r="NOR27" s="429"/>
      <c r="NOS27" s="429"/>
      <c r="NOT27" s="429"/>
      <c r="NOU27" s="429"/>
      <c r="NOV27" s="429"/>
      <c r="NOW27" s="429"/>
      <c r="NOX27" s="429"/>
      <c r="NOY27" s="429"/>
      <c r="NOZ27" s="429"/>
      <c r="NPA27" s="429"/>
      <c r="NPB27" s="429"/>
      <c r="NPC27" s="429"/>
      <c r="NPD27" s="429"/>
      <c r="NPE27" s="429"/>
      <c r="NPF27" s="429"/>
      <c r="NPG27" s="429"/>
      <c r="NPH27" s="429"/>
      <c r="NPI27" s="429"/>
      <c r="NPJ27" s="429"/>
      <c r="NPK27" s="429"/>
      <c r="NPL27" s="429"/>
      <c r="NPM27" s="429"/>
      <c r="NPN27" s="429"/>
      <c r="NPO27" s="429"/>
      <c r="NPP27" s="429"/>
      <c r="NPQ27" s="429"/>
      <c r="NPR27" s="429"/>
      <c r="NPS27" s="429"/>
      <c r="NPT27" s="429"/>
      <c r="NPU27" s="429"/>
      <c r="NPV27" s="429"/>
      <c r="NPW27" s="429"/>
      <c r="NPX27" s="429"/>
      <c r="NPY27" s="429"/>
      <c r="NPZ27" s="429"/>
      <c r="NQA27" s="429"/>
      <c r="NQB27" s="429"/>
      <c r="NQC27" s="429"/>
      <c r="NQD27" s="429"/>
      <c r="NQE27" s="429"/>
      <c r="NQF27" s="429"/>
      <c r="NQG27" s="429"/>
      <c r="NQH27" s="429"/>
      <c r="NQI27" s="429"/>
      <c r="NQJ27" s="429"/>
      <c r="NQK27" s="429"/>
      <c r="NQL27" s="429"/>
      <c r="NQM27" s="429"/>
      <c r="NQN27" s="429"/>
      <c r="NQO27" s="429"/>
      <c r="NQP27" s="429"/>
      <c r="NQQ27" s="429"/>
      <c r="NQR27" s="429"/>
      <c r="NQS27" s="429"/>
      <c r="NQT27" s="429"/>
      <c r="NQU27" s="429"/>
      <c r="NQV27" s="429"/>
      <c r="NQW27" s="429"/>
      <c r="NQX27" s="429"/>
      <c r="NQY27" s="429"/>
      <c r="NQZ27" s="429"/>
      <c r="NRA27" s="429"/>
      <c r="NRB27" s="429"/>
      <c r="NRC27" s="429"/>
      <c r="NRD27" s="429"/>
      <c r="NRE27" s="429"/>
      <c r="NRF27" s="429"/>
      <c r="NRG27" s="429"/>
      <c r="NRH27" s="429"/>
      <c r="NRI27" s="429"/>
      <c r="NRJ27" s="429"/>
      <c r="NRK27" s="429"/>
      <c r="NRL27" s="429"/>
      <c r="NRM27" s="429"/>
      <c r="NRN27" s="429"/>
      <c r="NRO27" s="429"/>
      <c r="NRP27" s="429"/>
      <c r="NRQ27" s="429"/>
      <c r="NRR27" s="429"/>
      <c r="NRS27" s="429"/>
      <c r="NRT27" s="429"/>
      <c r="NRU27" s="429"/>
      <c r="NRV27" s="429"/>
      <c r="NRW27" s="429"/>
      <c r="NRX27" s="429"/>
      <c r="NRY27" s="429"/>
      <c r="NRZ27" s="429"/>
      <c r="NSA27" s="429"/>
      <c r="NSB27" s="429"/>
      <c r="NSC27" s="429"/>
      <c r="NSD27" s="429"/>
      <c r="NSE27" s="429"/>
      <c r="NSF27" s="429"/>
      <c r="NSG27" s="429"/>
      <c r="NSH27" s="429"/>
      <c r="NSI27" s="429"/>
      <c r="NSJ27" s="429"/>
      <c r="NSK27" s="429"/>
      <c r="NSL27" s="429"/>
      <c r="NSM27" s="429"/>
      <c r="NSN27" s="429"/>
      <c r="NSO27" s="429"/>
      <c r="NSP27" s="429"/>
      <c r="NSQ27" s="429"/>
      <c r="NSR27" s="429"/>
      <c r="NSS27" s="429"/>
      <c r="NST27" s="429"/>
      <c r="NSU27" s="429"/>
      <c r="NSV27" s="429"/>
      <c r="NSW27" s="429"/>
      <c r="NSX27" s="429"/>
      <c r="NSY27" s="429"/>
      <c r="NSZ27" s="429"/>
      <c r="NTA27" s="429"/>
      <c r="NTB27" s="429"/>
      <c r="NTC27" s="429"/>
      <c r="NTD27" s="429"/>
      <c r="NTE27" s="429"/>
      <c r="NTF27" s="429"/>
      <c r="NTG27" s="429"/>
      <c r="NTH27" s="429"/>
      <c r="NTI27" s="429"/>
      <c r="NTJ27" s="429"/>
      <c r="NTK27" s="429"/>
      <c r="NTL27" s="429"/>
      <c r="NTM27" s="429"/>
      <c r="NTN27" s="429"/>
      <c r="NTO27" s="429"/>
      <c r="NTP27" s="429"/>
      <c r="NTQ27" s="429"/>
      <c r="NTR27" s="429"/>
      <c r="NTS27" s="429"/>
      <c r="NTT27" s="429"/>
      <c r="NTU27" s="429"/>
      <c r="NTV27" s="429"/>
      <c r="NTW27" s="429"/>
      <c r="NTX27" s="429"/>
      <c r="NTY27" s="429"/>
      <c r="NTZ27" s="429"/>
      <c r="NUA27" s="429"/>
      <c r="NUB27" s="429"/>
      <c r="NUC27" s="429"/>
      <c r="NUD27" s="429"/>
      <c r="NUE27" s="429"/>
      <c r="NUF27" s="429"/>
      <c r="NUG27" s="429"/>
      <c r="NUH27" s="429"/>
      <c r="NUI27" s="429"/>
      <c r="NUJ27" s="429"/>
      <c r="NUK27" s="429"/>
      <c r="NUL27" s="429"/>
      <c r="NUM27" s="429"/>
      <c r="NUN27" s="429"/>
      <c r="NUO27" s="429"/>
      <c r="NUP27" s="429"/>
      <c r="NUQ27" s="429"/>
      <c r="NUR27" s="429"/>
      <c r="NUS27" s="429"/>
      <c r="NUT27" s="429"/>
      <c r="NUU27" s="429"/>
      <c r="NUV27" s="429"/>
      <c r="NUW27" s="429"/>
      <c r="NUX27" s="429"/>
      <c r="NUY27" s="429"/>
      <c r="NUZ27" s="429"/>
      <c r="NVA27" s="429"/>
      <c r="NVB27" s="429"/>
      <c r="NVC27" s="429"/>
      <c r="NVD27" s="429"/>
      <c r="NVE27" s="429"/>
      <c r="NVF27" s="429"/>
      <c r="NVG27" s="429"/>
      <c r="NVH27" s="429"/>
      <c r="NVI27" s="429"/>
      <c r="NVJ27" s="429"/>
      <c r="NVK27" s="429"/>
      <c r="NVL27" s="429"/>
      <c r="NVM27" s="429"/>
      <c r="NVN27" s="429"/>
      <c r="NVO27" s="429"/>
      <c r="NVP27" s="429"/>
      <c r="NVQ27" s="429"/>
      <c r="NVR27" s="429"/>
      <c r="NVS27" s="429"/>
      <c r="NVT27" s="429"/>
      <c r="NVU27" s="429"/>
      <c r="NVV27" s="429"/>
      <c r="NVW27" s="429"/>
      <c r="NVX27" s="429"/>
      <c r="NVY27" s="429"/>
      <c r="NVZ27" s="429"/>
      <c r="NWA27" s="429"/>
      <c r="NWB27" s="429"/>
      <c r="NWC27" s="429"/>
      <c r="NWD27" s="429"/>
      <c r="NWE27" s="429"/>
      <c r="NWF27" s="429"/>
      <c r="NWG27" s="429"/>
      <c r="NWH27" s="429"/>
      <c r="NWI27" s="429"/>
      <c r="NWJ27" s="429"/>
      <c r="NWK27" s="429"/>
      <c r="NWL27" s="429"/>
      <c r="NWM27" s="429"/>
      <c r="NWN27" s="429"/>
      <c r="NWO27" s="429"/>
      <c r="NWP27" s="429"/>
      <c r="NWQ27" s="429"/>
      <c r="NWR27" s="429"/>
      <c r="NWS27" s="429"/>
      <c r="NWT27" s="429"/>
      <c r="NWU27" s="429"/>
      <c r="NWV27" s="429"/>
      <c r="NWW27" s="429"/>
      <c r="NWX27" s="429"/>
      <c r="NWY27" s="429"/>
      <c r="NWZ27" s="429"/>
      <c r="NXA27" s="429"/>
      <c r="NXB27" s="429"/>
      <c r="NXC27" s="429"/>
      <c r="NXD27" s="429"/>
      <c r="NXE27" s="429"/>
      <c r="NXF27" s="429"/>
      <c r="NXG27" s="429"/>
      <c r="NXH27" s="429"/>
      <c r="NXI27" s="429"/>
      <c r="NXJ27" s="429"/>
      <c r="NXK27" s="429"/>
      <c r="NXL27" s="429"/>
      <c r="NXM27" s="429"/>
      <c r="NXN27" s="429"/>
      <c r="NXO27" s="429"/>
      <c r="NXP27" s="429"/>
      <c r="NXQ27" s="429"/>
      <c r="NXR27" s="429"/>
      <c r="NXS27" s="429"/>
      <c r="NXT27" s="429"/>
      <c r="NXU27" s="429"/>
      <c r="NXV27" s="429"/>
      <c r="NXW27" s="429"/>
      <c r="NXX27" s="429"/>
      <c r="NXY27" s="429"/>
      <c r="NXZ27" s="429"/>
      <c r="NYA27" s="429"/>
      <c r="NYB27" s="429"/>
      <c r="NYC27" s="429"/>
      <c r="NYD27" s="429"/>
      <c r="NYE27" s="429"/>
      <c r="NYF27" s="429"/>
      <c r="NYG27" s="429"/>
      <c r="NYH27" s="429"/>
      <c r="NYI27" s="429"/>
      <c r="NYJ27" s="429"/>
      <c r="NYK27" s="429"/>
      <c r="NYL27" s="429"/>
      <c r="NYM27" s="429"/>
      <c r="NYN27" s="429"/>
      <c r="NYO27" s="429"/>
      <c r="NYP27" s="429"/>
      <c r="NYQ27" s="429"/>
      <c r="NYR27" s="429"/>
      <c r="NYS27" s="429"/>
      <c r="NYT27" s="429"/>
      <c r="NYU27" s="429"/>
      <c r="NYV27" s="429"/>
      <c r="NYW27" s="429"/>
      <c r="NYX27" s="429"/>
      <c r="NYY27" s="429"/>
      <c r="NYZ27" s="429"/>
      <c r="NZA27" s="429"/>
      <c r="NZB27" s="429"/>
      <c r="NZC27" s="429"/>
      <c r="NZD27" s="429"/>
      <c r="NZE27" s="429"/>
      <c r="NZF27" s="429"/>
      <c r="NZG27" s="429"/>
      <c r="NZH27" s="429"/>
      <c r="NZI27" s="429"/>
      <c r="NZJ27" s="429"/>
      <c r="NZK27" s="429"/>
      <c r="NZL27" s="429"/>
      <c r="NZM27" s="429"/>
      <c r="NZN27" s="429"/>
      <c r="NZO27" s="429"/>
      <c r="NZP27" s="429"/>
      <c r="NZQ27" s="429"/>
      <c r="NZR27" s="429"/>
      <c r="NZS27" s="429"/>
      <c r="NZT27" s="429"/>
      <c r="NZU27" s="429"/>
      <c r="NZV27" s="429"/>
      <c r="NZW27" s="429"/>
      <c r="NZX27" s="429"/>
      <c r="NZY27" s="429"/>
      <c r="NZZ27" s="429"/>
      <c r="OAA27" s="429"/>
      <c r="OAB27" s="429"/>
      <c r="OAC27" s="429"/>
      <c r="OAD27" s="429"/>
      <c r="OAE27" s="429"/>
      <c r="OAF27" s="429"/>
      <c r="OAG27" s="429"/>
      <c r="OAH27" s="429"/>
      <c r="OAI27" s="429"/>
      <c r="OAJ27" s="429"/>
      <c r="OAK27" s="429"/>
      <c r="OAL27" s="429"/>
      <c r="OAM27" s="429"/>
      <c r="OAN27" s="429"/>
      <c r="OAO27" s="429"/>
      <c r="OAP27" s="429"/>
      <c r="OAQ27" s="429"/>
      <c r="OAR27" s="429"/>
      <c r="OAS27" s="429"/>
      <c r="OAT27" s="429"/>
      <c r="OAU27" s="429"/>
      <c r="OAV27" s="429"/>
      <c r="OAW27" s="429"/>
      <c r="OAX27" s="429"/>
      <c r="OAY27" s="429"/>
      <c r="OAZ27" s="429"/>
      <c r="OBA27" s="429"/>
      <c r="OBB27" s="429"/>
      <c r="OBC27" s="429"/>
      <c r="OBD27" s="429"/>
      <c r="OBE27" s="429"/>
      <c r="OBF27" s="429"/>
      <c r="OBG27" s="429"/>
      <c r="OBH27" s="429"/>
      <c r="OBI27" s="429"/>
      <c r="OBJ27" s="429"/>
      <c r="OBK27" s="429"/>
      <c r="OBL27" s="429"/>
      <c r="OBM27" s="429"/>
      <c r="OBN27" s="429"/>
      <c r="OBO27" s="429"/>
      <c r="OBP27" s="429"/>
      <c r="OBQ27" s="429"/>
      <c r="OBR27" s="429"/>
      <c r="OBS27" s="429"/>
      <c r="OBT27" s="429"/>
      <c r="OBU27" s="429"/>
      <c r="OBV27" s="429"/>
      <c r="OBW27" s="429"/>
      <c r="OBX27" s="429"/>
      <c r="OBY27" s="429"/>
      <c r="OBZ27" s="429"/>
      <c r="OCA27" s="429"/>
      <c r="OCB27" s="429"/>
      <c r="OCC27" s="429"/>
      <c r="OCD27" s="429"/>
      <c r="OCE27" s="429"/>
      <c r="OCF27" s="429"/>
      <c r="OCG27" s="429"/>
      <c r="OCH27" s="429"/>
      <c r="OCI27" s="429"/>
      <c r="OCJ27" s="429"/>
      <c r="OCK27" s="429"/>
      <c r="OCL27" s="429"/>
      <c r="OCM27" s="429"/>
      <c r="OCN27" s="429"/>
      <c r="OCO27" s="429"/>
      <c r="OCP27" s="429"/>
      <c r="OCQ27" s="429"/>
      <c r="OCR27" s="429"/>
      <c r="OCS27" s="429"/>
      <c r="OCT27" s="429"/>
      <c r="OCU27" s="429"/>
      <c r="OCV27" s="429"/>
      <c r="OCW27" s="429"/>
      <c r="OCX27" s="429"/>
      <c r="OCY27" s="429"/>
      <c r="OCZ27" s="429"/>
      <c r="ODA27" s="429"/>
      <c r="ODB27" s="429"/>
      <c r="ODC27" s="429"/>
      <c r="ODD27" s="429"/>
      <c r="ODE27" s="429"/>
      <c r="ODF27" s="429"/>
      <c r="ODG27" s="429"/>
      <c r="ODH27" s="429"/>
      <c r="ODI27" s="429"/>
      <c r="ODJ27" s="429"/>
      <c r="ODK27" s="429"/>
      <c r="ODL27" s="429"/>
      <c r="ODM27" s="429"/>
      <c r="ODN27" s="429"/>
      <c r="ODO27" s="429"/>
      <c r="ODP27" s="429"/>
      <c r="ODQ27" s="429"/>
      <c r="ODR27" s="429"/>
      <c r="ODS27" s="429"/>
      <c r="ODT27" s="429"/>
      <c r="ODU27" s="429"/>
      <c r="ODV27" s="429"/>
      <c r="ODW27" s="429"/>
      <c r="ODX27" s="429"/>
      <c r="ODY27" s="429"/>
      <c r="ODZ27" s="429"/>
      <c r="OEA27" s="429"/>
      <c r="OEB27" s="429"/>
      <c r="OEC27" s="429"/>
      <c r="OED27" s="429"/>
      <c r="OEE27" s="429"/>
      <c r="OEF27" s="429"/>
      <c r="OEG27" s="429"/>
      <c r="OEH27" s="429"/>
      <c r="OEI27" s="429"/>
      <c r="OEJ27" s="429"/>
      <c r="OEK27" s="429"/>
      <c r="OEL27" s="429"/>
      <c r="OEM27" s="429"/>
      <c r="OEN27" s="429"/>
      <c r="OEO27" s="429"/>
      <c r="OEP27" s="429"/>
      <c r="OEQ27" s="429"/>
      <c r="OER27" s="429"/>
      <c r="OES27" s="429"/>
      <c r="OET27" s="429"/>
      <c r="OEU27" s="429"/>
      <c r="OEV27" s="429"/>
      <c r="OEW27" s="429"/>
      <c r="OEX27" s="429"/>
      <c r="OEY27" s="429"/>
      <c r="OEZ27" s="429"/>
      <c r="OFA27" s="429"/>
      <c r="OFB27" s="429"/>
      <c r="OFC27" s="429"/>
      <c r="OFD27" s="429"/>
      <c r="OFE27" s="429"/>
      <c r="OFF27" s="429"/>
      <c r="OFG27" s="429"/>
      <c r="OFH27" s="429"/>
      <c r="OFI27" s="429"/>
      <c r="OFJ27" s="429"/>
      <c r="OFK27" s="429"/>
      <c r="OFL27" s="429"/>
      <c r="OFM27" s="429"/>
      <c r="OFN27" s="429"/>
      <c r="OFO27" s="429"/>
      <c r="OFP27" s="429"/>
      <c r="OFQ27" s="429"/>
      <c r="OFR27" s="429"/>
      <c r="OFS27" s="429"/>
      <c r="OFT27" s="429"/>
      <c r="OFU27" s="429"/>
      <c r="OFV27" s="429"/>
      <c r="OFW27" s="429"/>
      <c r="OFX27" s="429"/>
      <c r="OFY27" s="429"/>
      <c r="OFZ27" s="429"/>
      <c r="OGA27" s="429"/>
      <c r="OGB27" s="429"/>
      <c r="OGC27" s="429"/>
      <c r="OGD27" s="429"/>
      <c r="OGE27" s="429"/>
      <c r="OGF27" s="429"/>
      <c r="OGG27" s="429"/>
      <c r="OGH27" s="429"/>
      <c r="OGI27" s="429"/>
      <c r="OGJ27" s="429"/>
      <c r="OGK27" s="429"/>
      <c r="OGL27" s="429"/>
      <c r="OGM27" s="429"/>
      <c r="OGN27" s="429"/>
      <c r="OGO27" s="429"/>
      <c r="OGP27" s="429"/>
      <c r="OGQ27" s="429"/>
      <c r="OGR27" s="429"/>
      <c r="OGS27" s="429"/>
      <c r="OGT27" s="429"/>
      <c r="OGU27" s="429"/>
      <c r="OGV27" s="429"/>
      <c r="OGW27" s="429"/>
      <c r="OGX27" s="429"/>
      <c r="OGY27" s="429"/>
      <c r="OGZ27" s="429"/>
      <c r="OHA27" s="429"/>
      <c r="OHB27" s="429"/>
      <c r="OHC27" s="429"/>
      <c r="OHD27" s="429"/>
      <c r="OHE27" s="429"/>
      <c r="OHF27" s="429"/>
      <c r="OHG27" s="429"/>
      <c r="OHH27" s="429"/>
      <c r="OHI27" s="429"/>
      <c r="OHJ27" s="429"/>
      <c r="OHK27" s="429"/>
      <c r="OHL27" s="429"/>
      <c r="OHM27" s="429"/>
      <c r="OHN27" s="429"/>
      <c r="OHO27" s="429"/>
      <c r="OHP27" s="429"/>
      <c r="OHQ27" s="429"/>
      <c r="OHR27" s="429"/>
      <c r="OHS27" s="429"/>
      <c r="OHT27" s="429"/>
      <c r="OHU27" s="429"/>
      <c r="OHV27" s="429"/>
      <c r="OHW27" s="429"/>
      <c r="OHX27" s="429"/>
      <c r="OHY27" s="429"/>
      <c r="OHZ27" s="429"/>
      <c r="OIA27" s="429"/>
      <c r="OIB27" s="429"/>
      <c r="OIC27" s="429"/>
      <c r="OID27" s="429"/>
      <c r="OIE27" s="429"/>
      <c r="OIF27" s="429"/>
      <c r="OIG27" s="429"/>
      <c r="OIH27" s="429"/>
      <c r="OII27" s="429"/>
      <c r="OIJ27" s="429"/>
      <c r="OIK27" s="429"/>
      <c r="OIL27" s="429"/>
      <c r="OIM27" s="429"/>
      <c r="OIN27" s="429"/>
      <c r="OIO27" s="429"/>
      <c r="OIP27" s="429"/>
      <c r="OIQ27" s="429"/>
      <c r="OIR27" s="429"/>
      <c r="OIS27" s="429"/>
      <c r="OIT27" s="429"/>
      <c r="OIU27" s="429"/>
      <c r="OIV27" s="429"/>
      <c r="OIW27" s="429"/>
      <c r="OIX27" s="429"/>
      <c r="OIY27" s="429"/>
      <c r="OIZ27" s="429"/>
      <c r="OJA27" s="429"/>
      <c r="OJB27" s="429"/>
      <c r="OJC27" s="429"/>
      <c r="OJD27" s="429"/>
      <c r="OJE27" s="429"/>
      <c r="OJF27" s="429"/>
      <c r="OJG27" s="429"/>
      <c r="OJH27" s="429"/>
      <c r="OJI27" s="429"/>
      <c r="OJJ27" s="429"/>
      <c r="OJK27" s="429"/>
      <c r="OJL27" s="429"/>
      <c r="OJM27" s="429"/>
      <c r="OJN27" s="429"/>
      <c r="OJO27" s="429"/>
      <c r="OJP27" s="429"/>
      <c r="OJQ27" s="429"/>
      <c r="OJR27" s="429"/>
      <c r="OJS27" s="429"/>
      <c r="OJT27" s="429"/>
      <c r="OJU27" s="429"/>
      <c r="OJV27" s="429"/>
      <c r="OJW27" s="429"/>
      <c r="OJX27" s="429"/>
      <c r="OJY27" s="429"/>
      <c r="OJZ27" s="429"/>
      <c r="OKA27" s="429"/>
      <c r="OKB27" s="429"/>
      <c r="OKC27" s="429"/>
      <c r="OKD27" s="429"/>
      <c r="OKE27" s="429"/>
      <c r="OKF27" s="429"/>
      <c r="OKG27" s="429"/>
      <c r="OKH27" s="429"/>
      <c r="OKI27" s="429"/>
      <c r="OKJ27" s="429"/>
      <c r="OKK27" s="429"/>
      <c r="OKL27" s="429"/>
      <c r="OKM27" s="429"/>
      <c r="OKN27" s="429"/>
      <c r="OKO27" s="429"/>
      <c r="OKP27" s="429"/>
      <c r="OKQ27" s="429"/>
      <c r="OKR27" s="429"/>
      <c r="OKS27" s="429"/>
      <c r="OKT27" s="429"/>
      <c r="OKU27" s="429"/>
      <c r="OKV27" s="429"/>
      <c r="OKW27" s="429"/>
      <c r="OKX27" s="429"/>
      <c r="OKY27" s="429"/>
      <c r="OKZ27" s="429"/>
      <c r="OLA27" s="429"/>
      <c r="OLB27" s="429"/>
      <c r="OLC27" s="429"/>
      <c r="OLD27" s="429"/>
      <c r="OLE27" s="429"/>
      <c r="OLF27" s="429"/>
      <c r="OLG27" s="429"/>
      <c r="OLH27" s="429"/>
      <c r="OLI27" s="429"/>
      <c r="OLJ27" s="429"/>
      <c r="OLK27" s="429"/>
      <c r="OLL27" s="429"/>
      <c r="OLM27" s="429"/>
      <c r="OLN27" s="429"/>
      <c r="OLO27" s="429"/>
      <c r="OLP27" s="429"/>
      <c r="OLQ27" s="429"/>
      <c r="OLR27" s="429"/>
      <c r="OLS27" s="429"/>
      <c r="OLT27" s="429"/>
      <c r="OLU27" s="429"/>
      <c r="OLV27" s="429"/>
      <c r="OLW27" s="429"/>
      <c r="OLX27" s="429"/>
      <c r="OLY27" s="429"/>
      <c r="OLZ27" s="429"/>
      <c r="OMA27" s="429"/>
      <c r="OMB27" s="429"/>
      <c r="OMC27" s="429"/>
      <c r="OMD27" s="429"/>
      <c r="OME27" s="429"/>
      <c r="OMF27" s="429"/>
      <c r="OMG27" s="429"/>
      <c r="OMH27" s="429"/>
      <c r="OMI27" s="429"/>
      <c r="OMJ27" s="429"/>
      <c r="OMK27" s="429"/>
      <c r="OML27" s="429"/>
      <c r="OMM27" s="429"/>
      <c r="OMN27" s="429"/>
      <c r="OMO27" s="429"/>
      <c r="OMP27" s="429"/>
      <c r="OMQ27" s="429"/>
      <c r="OMR27" s="429"/>
      <c r="OMS27" s="429"/>
      <c r="OMT27" s="429"/>
      <c r="OMU27" s="429"/>
      <c r="OMV27" s="429"/>
      <c r="OMW27" s="429"/>
      <c r="OMX27" s="429"/>
      <c r="OMY27" s="429"/>
      <c r="OMZ27" s="429"/>
      <c r="ONA27" s="429"/>
      <c r="ONB27" s="429"/>
      <c r="ONC27" s="429"/>
      <c r="OND27" s="429"/>
      <c r="ONE27" s="429"/>
      <c r="ONF27" s="429"/>
      <c r="ONG27" s="429"/>
      <c r="ONH27" s="429"/>
      <c r="ONI27" s="429"/>
      <c r="ONJ27" s="429"/>
      <c r="ONK27" s="429"/>
      <c r="ONL27" s="429"/>
      <c r="ONM27" s="429"/>
      <c r="ONN27" s="429"/>
      <c r="ONO27" s="429"/>
      <c r="ONP27" s="429"/>
      <c r="ONQ27" s="429"/>
      <c r="ONR27" s="429"/>
      <c r="ONS27" s="429"/>
      <c r="ONT27" s="429"/>
      <c r="ONU27" s="429"/>
      <c r="ONV27" s="429"/>
      <c r="ONW27" s="429"/>
      <c r="ONX27" s="429"/>
      <c r="ONY27" s="429"/>
      <c r="ONZ27" s="429"/>
      <c r="OOA27" s="429"/>
      <c r="OOB27" s="429"/>
      <c r="OOC27" s="429"/>
      <c r="OOD27" s="429"/>
      <c r="OOE27" s="429"/>
      <c r="OOF27" s="429"/>
      <c r="OOG27" s="429"/>
      <c r="OOH27" s="429"/>
      <c r="OOI27" s="429"/>
      <c r="OOJ27" s="429"/>
      <c r="OOK27" s="429"/>
      <c r="OOL27" s="429"/>
      <c r="OOM27" s="429"/>
      <c r="OON27" s="429"/>
      <c r="OOO27" s="429"/>
      <c r="OOP27" s="429"/>
      <c r="OOQ27" s="429"/>
      <c r="OOR27" s="429"/>
      <c r="OOS27" s="429"/>
      <c r="OOT27" s="429"/>
      <c r="OOU27" s="429"/>
      <c r="OOV27" s="429"/>
      <c r="OOW27" s="429"/>
      <c r="OOX27" s="429"/>
      <c r="OOY27" s="429"/>
      <c r="OOZ27" s="429"/>
      <c r="OPA27" s="429"/>
      <c r="OPB27" s="429"/>
      <c r="OPC27" s="429"/>
      <c r="OPD27" s="429"/>
      <c r="OPE27" s="429"/>
      <c r="OPF27" s="429"/>
      <c r="OPG27" s="429"/>
      <c r="OPH27" s="429"/>
      <c r="OPI27" s="429"/>
      <c r="OPJ27" s="429"/>
      <c r="OPK27" s="429"/>
      <c r="OPL27" s="429"/>
      <c r="OPM27" s="429"/>
      <c r="OPN27" s="429"/>
      <c r="OPO27" s="429"/>
      <c r="OPP27" s="429"/>
      <c r="OPQ27" s="429"/>
      <c r="OPR27" s="429"/>
      <c r="OPS27" s="429"/>
      <c r="OPT27" s="429"/>
      <c r="OPU27" s="429"/>
      <c r="OPV27" s="429"/>
      <c r="OPW27" s="429"/>
      <c r="OPX27" s="429"/>
      <c r="OPY27" s="429"/>
      <c r="OPZ27" s="429"/>
      <c r="OQA27" s="429"/>
      <c r="OQB27" s="429"/>
      <c r="OQC27" s="429"/>
      <c r="OQD27" s="429"/>
      <c r="OQE27" s="429"/>
      <c r="OQF27" s="429"/>
      <c r="OQG27" s="429"/>
      <c r="OQH27" s="429"/>
      <c r="OQI27" s="429"/>
      <c r="OQJ27" s="429"/>
      <c r="OQK27" s="429"/>
      <c r="OQL27" s="429"/>
      <c r="OQM27" s="429"/>
      <c r="OQN27" s="429"/>
      <c r="OQO27" s="429"/>
      <c r="OQP27" s="429"/>
      <c r="OQQ27" s="429"/>
      <c r="OQR27" s="429"/>
      <c r="OQS27" s="429"/>
      <c r="OQT27" s="429"/>
      <c r="OQU27" s="429"/>
      <c r="OQV27" s="429"/>
      <c r="OQW27" s="429"/>
      <c r="OQX27" s="429"/>
      <c r="OQY27" s="429"/>
      <c r="OQZ27" s="429"/>
      <c r="ORA27" s="429"/>
      <c r="ORB27" s="429"/>
      <c r="ORC27" s="429"/>
      <c r="ORD27" s="429"/>
      <c r="ORE27" s="429"/>
      <c r="ORF27" s="429"/>
      <c r="ORG27" s="429"/>
      <c r="ORH27" s="429"/>
      <c r="ORI27" s="429"/>
      <c r="ORJ27" s="429"/>
      <c r="ORK27" s="429"/>
      <c r="ORL27" s="429"/>
      <c r="ORM27" s="429"/>
      <c r="ORN27" s="429"/>
      <c r="ORO27" s="429"/>
      <c r="ORP27" s="429"/>
      <c r="ORQ27" s="429"/>
      <c r="ORR27" s="429"/>
      <c r="ORS27" s="429"/>
      <c r="ORT27" s="429"/>
      <c r="ORU27" s="429"/>
      <c r="ORV27" s="429"/>
      <c r="ORW27" s="429"/>
      <c r="ORX27" s="429"/>
      <c r="ORY27" s="429"/>
      <c r="ORZ27" s="429"/>
      <c r="OSA27" s="429"/>
      <c r="OSB27" s="429"/>
      <c r="OSC27" s="429"/>
      <c r="OSD27" s="429"/>
      <c r="OSE27" s="429"/>
      <c r="OSF27" s="429"/>
      <c r="OSG27" s="429"/>
      <c r="OSH27" s="429"/>
      <c r="OSI27" s="429"/>
      <c r="OSJ27" s="429"/>
      <c r="OSK27" s="429"/>
      <c r="OSL27" s="429"/>
      <c r="OSM27" s="429"/>
      <c r="OSN27" s="429"/>
      <c r="OSO27" s="429"/>
      <c r="OSP27" s="429"/>
      <c r="OSQ27" s="429"/>
      <c r="OSR27" s="429"/>
      <c r="OSS27" s="429"/>
      <c r="OST27" s="429"/>
      <c r="OSU27" s="429"/>
      <c r="OSV27" s="429"/>
      <c r="OSW27" s="429"/>
      <c r="OSX27" s="429"/>
      <c r="OSY27" s="429"/>
      <c r="OSZ27" s="429"/>
      <c r="OTA27" s="429"/>
      <c r="OTB27" s="429"/>
      <c r="OTC27" s="429"/>
      <c r="OTD27" s="429"/>
      <c r="OTE27" s="429"/>
      <c r="OTF27" s="429"/>
      <c r="OTG27" s="429"/>
      <c r="OTH27" s="429"/>
      <c r="OTI27" s="429"/>
      <c r="OTJ27" s="429"/>
      <c r="OTK27" s="429"/>
      <c r="OTL27" s="429"/>
      <c r="OTM27" s="429"/>
      <c r="OTN27" s="429"/>
      <c r="OTO27" s="429"/>
      <c r="OTP27" s="429"/>
      <c r="OTQ27" s="429"/>
      <c r="OTR27" s="429"/>
      <c r="OTS27" s="429"/>
      <c r="OTT27" s="429"/>
      <c r="OTU27" s="429"/>
      <c r="OTV27" s="429"/>
      <c r="OTW27" s="429"/>
      <c r="OTX27" s="429"/>
      <c r="OTY27" s="429"/>
      <c r="OTZ27" s="429"/>
      <c r="OUA27" s="429"/>
      <c r="OUB27" s="429"/>
      <c r="OUC27" s="429"/>
      <c r="OUD27" s="429"/>
      <c r="OUE27" s="429"/>
      <c r="OUF27" s="429"/>
      <c r="OUG27" s="429"/>
      <c r="OUH27" s="429"/>
      <c r="OUI27" s="429"/>
      <c r="OUJ27" s="429"/>
      <c r="OUK27" s="429"/>
      <c r="OUL27" s="429"/>
      <c r="OUM27" s="429"/>
      <c r="OUN27" s="429"/>
      <c r="OUO27" s="429"/>
      <c r="OUP27" s="429"/>
      <c r="OUQ27" s="429"/>
      <c r="OUR27" s="429"/>
      <c r="OUS27" s="429"/>
      <c r="OUT27" s="429"/>
      <c r="OUU27" s="429"/>
      <c r="OUV27" s="429"/>
      <c r="OUW27" s="429"/>
      <c r="OUX27" s="429"/>
      <c r="OUY27" s="429"/>
      <c r="OUZ27" s="429"/>
      <c r="OVA27" s="429"/>
      <c r="OVB27" s="429"/>
      <c r="OVC27" s="429"/>
      <c r="OVD27" s="429"/>
      <c r="OVE27" s="429"/>
      <c r="OVF27" s="429"/>
      <c r="OVG27" s="429"/>
      <c r="OVH27" s="429"/>
      <c r="OVI27" s="429"/>
      <c r="OVJ27" s="429"/>
      <c r="OVK27" s="429"/>
      <c r="OVL27" s="429"/>
      <c r="OVM27" s="429"/>
      <c r="OVN27" s="429"/>
      <c r="OVO27" s="429"/>
      <c r="OVP27" s="429"/>
      <c r="OVQ27" s="429"/>
      <c r="OVR27" s="429"/>
      <c r="OVS27" s="429"/>
      <c r="OVT27" s="429"/>
      <c r="OVU27" s="429"/>
      <c r="OVV27" s="429"/>
      <c r="OVW27" s="429"/>
      <c r="OVX27" s="429"/>
      <c r="OVY27" s="429"/>
      <c r="OVZ27" s="429"/>
      <c r="OWA27" s="429"/>
      <c r="OWB27" s="429"/>
      <c r="OWC27" s="429"/>
      <c r="OWD27" s="429"/>
      <c r="OWE27" s="429"/>
      <c r="OWF27" s="429"/>
      <c r="OWG27" s="429"/>
      <c r="OWH27" s="429"/>
      <c r="OWI27" s="429"/>
      <c r="OWJ27" s="429"/>
      <c r="OWK27" s="429"/>
      <c r="OWL27" s="429"/>
      <c r="OWM27" s="429"/>
      <c r="OWN27" s="429"/>
      <c r="OWO27" s="429"/>
      <c r="OWP27" s="429"/>
      <c r="OWQ27" s="429"/>
      <c r="OWR27" s="429"/>
      <c r="OWS27" s="429"/>
      <c r="OWT27" s="429"/>
      <c r="OWU27" s="429"/>
      <c r="OWV27" s="429"/>
      <c r="OWW27" s="429"/>
      <c r="OWX27" s="429"/>
      <c r="OWY27" s="429"/>
      <c r="OWZ27" s="429"/>
      <c r="OXA27" s="429"/>
      <c r="OXB27" s="429"/>
      <c r="OXC27" s="429"/>
      <c r="OXD27" s="429"/>
      <c r="OXE27" s="429"/>
      <c r="OXF27" s="429"/>
      <c r="OXG27" s="429"/>
      <c r="OXH27" s="429"/>
      <c r="OXI27" s="429"/>
      <c r="OXJ27" s="429"/>
      <c r="OXK27" s="429"/>
      <c r="OXL27" s="429"/>
      <c r="OXM27" s="429"/>
      <c r="OXN27" s="429"/>
      <c r="OXO27" s="429"/>
      <c r="OXP27" s="429"/>
      <c r="OXQ27" s="429"/>
      <c r="OXR27" s="429"/>
      <c r="OXS27" s="429"/>
      <c r="OXT27" s="429"/>
      <c r="OXU27" s="429"/>
      <c r="OXV27" s="429"/>
      <c r="OXW27" s="429"/>
      <c r="OXX27" s="429"/>
      <c r="OXY27" s="429"/>
      <c r="OXZ27" s="429"/>
      <c r="OYA27" s="429"/>
      <c r="OYB27" s="429"/>
      <c r="OYC27" s="429"/>
      <c r="OYD27" s="429"/>
      <c r="OYE27" s="429"/>
      <c r="OYF27" s="429"/>
      <c r="OYG27" s="429"/>
      <c r="OYH27" s="429"/>
      <c r="OYI27" s="429"/>
      <c r="OYJ27" s="429"/>
      <c r="OYK27" s="429"/>
      <c r="OYL27" s="429"/>
      <c r="OYM27" s="429"/>
      <c r="OYN27" s="429"/>
      <c r="OYO27" s="429"/>
      <c r="OYP27" s="429"/>
      <c r="OYQ27" s="429"/>
      <c r="OYR27" s="429"/>
      <c r="OYS27" s="429"/>
      <c r="OYT27" s="429"/>
      <c r="OYU27" s="429"/>
      <c r="OYV27" s="429"/>
      <c r="OYW27" s="429"/>
      <c r="OYX27" s="429"/>
      <c r="OYY27" s="429"/>
      <c r="OYZ27" s="429"/>
      <c r="OZA27" s="429"/>
      <c r="OZB27" s="429"/>
      <c r="OZC27" s="429"/>
      <c r="OZD27" s="429"/>
      <c r="OZE27" s="429"/>
      <c r="OZF27" s="429"/>
      <c r="OZG27" s="429"/>
      <c r="OZH27" s="429"/>
      <c r="OZI27" s="429"/>
      <c r="OZJ27" s="429"/>
      <c r="OZK27" s="429"/>
      <c r="OZL27" s="429"/>
      <c r="OZM27" s="429"/>
      <c r="OZN27" s="429"/>
      <c r="OZO27" s="429"/>
      <c r="OZP27" s="429"/>
      <c r="OZQ27" s="429"/>
      <c r="OZR27" s="429"/>
      <c r="OZS27" s="429"/>
      <c r="OZT27" s="429"/>
      <c r="OZU27" s="429"/>
      <c r="OZV27" s="429"/>
      <c r="OZW27" s="429"/>
      <c r="OZX27" s="429"/>
      <c r="OZY27" s="429"/>
      <c r="OZZ27" s="429"/>
      <c r="PAA27" s="429"/>
      <c r="PAB27" s="429"/>
      <c r="PAC27" s="429"/>
      <c r="PAD27" s="429"/>
      <c r="PAE27" s="429"/>
      <c r="PAF27" s="429"/>
      <c r="PAG27" s="429"/>
      <c r="PAH27" s="429"/>
      <c r="PAI27" s="429"/>
      <c r="PAJ27" s="429"/>
      <c r="PAK27" s="429"/>
      <c r="PAL27" s="429"/>
      <c r="PAM27" s="429"/>
      <c r="PAN27" s="429"/>
      <c r="PAO27" s="429"/>
      <c r="PAP27" s="429"/>
      <c r="PAQ27" s="429"/>
      <c r="PAR27" s="429"/>
      <c r="PAS27" s="429"/>
      <c r="PAT27" s="429"/>
      <c r="PAU27" s="429"/>
      <c r="PAV27" s="429"/>
      <c r="PAW27" s="429"/>
      <c r="PAX27" s="429"/>
      <c r="PAY27" s="429"/>
      <c r="PAZ27" s="429"/>
      <c r="PBA27" s="429"/>
      <c r="PBB27" s="429"/>
      <c r="PBC27" s="429"/>
      <c r="PBD27" s="429"/>
      <c r="PBE27" s="429"/>
      <c r="PBF27" s="429"/>
      <c r="PBG27" s="429"/>
      <c r="PBH27" s="429"/>
      <c r="PBI27" s="429"/>
      <c r="PBJ27" s="429"/>
      <c r="PBK27" s="429"/>
      <c r="PBL27" s="429"/>
      <c r="PBM27" s="429"/>
      <c r="PBN27" s="429"/>
      <c r="PBO27" s="429"/>
      <c r="PBP27" s="429"/>
      <c r="PBQ27" s="429"/>
      <c r="PBR27" s="429"/>
      <c r="PBS27" s="429"/>
      <c r="PBT27" s="429"/>
      <c r="PBU27" s="429"/>
      <c r="PBV27" s="429"/>
      <c r="PBW27" s="429"/>
      <c r="PBX27" s="429"/>
      <c r="PBY27" s="429"/>
      <c r="PBZ27" s="429"/>
      <c r="PCA27" s="429"/>
      <c r="PCB27" s="429"/>
      <c r="PCC27" s="429"/>
      <c r="PCD27" s="429"/>
      <c r="PCE27" s="429"/>
      <c r="PCF27" s="429"/>
      <c r="PCG27" s="429"/>
      <c r="PCH27" s="429"/>
      <c r="PCI27" s="429"/>
      <c r="PCJ27" s="429"/>
      <c r="PCK27" s="429"/>
      <c r="PCL27" s="429"/>
      <c r="PCM27" s="429"/>
      <c r="PCN27" s="429"/>
      <c r="PCO27" s="429"/>
      <c r="PCP27" s="429"/>
      <c r="PCQ27" s="429"/>
      <c r="PCR27" s="429"/>
      <c r="PCS27" s="429"/>
      <c r="PCT27" s="429"/>
      <c r="PCU27" s="429"/>
      <c r="PCV27" s="429"/>
      <c r="PCW27" s="429"/>
      <c r="PCX27" s="429"/>
      <c r="PCY27" s="429"/>
      <c r="PCZ27" s="429"/>
      <c r="PDA27" s="429"/>
      <c r="PDB27" s="429"/>
      <c r="PDC27" s="429"/>
      <c r="PDD27" s="429"/>
      <c r="PDE27" s="429"/>
      <c r="PDF27" s="429"/>
      <c r="PDG27" s="429"/>
      <c r="PDH27" s="429"/>
      <c r="PDI27" s="429"/>
      <c r="PDJ27" s="429"/>
      <c r="PDK27" s="429"/>
      <c r="PDL27" s="429"/>
      <c r="PDM27" s="429"/>
      <c r="PDN27" s="429"/>
      <c r="PDO27" s="429"/>
      <c r="PDP27" s="429"/>
      <c r="PDQ27" s="429"/>
      <c r="PDR27" s="429"/>
      <c r="PDS27" s="429"/>
      <c r="PDT27" s="429"/>
      <c r="PDU27" s="429"/>
      <c r="PDV27" s="429"/>
      <c r="PDW27" s="429"/>
      <c r="PDX27" s="429"/>
      <c r="PDY27" s="429"/>
      <c r="PDZ27" s="429"/>
      <c r="PEA27" s="429"/>
      <c r="PEB27" s="429"/>
      <c r="PEC27" s="429"/>
      <c r="PED27" s="429"/>
      <c r="PEE27" s="429"/>
      <c r="PEF27" s="429"/>
      <c r="PEG27" s="429"/>
      <c r="PEH27" s="429"/>
      <c r="PEI27" s="429"/>
      <c r="PEJ27" s="429"/>
      <c r="PEK27" s="429"/>
      <c r="PEL27" s="429"/>
      <c r="PEM27" s="429"/>
      <c r="PEN27" s="429"/>
      <c r="PEO27" s="429"/>
      <c r="PEP27" s="429"/>
      <c r="PEQ27" s="429"/>
      <c r="PER27" s="429"/>
      <c r="PES27" s="429"/>
      <c r="PET27" s="429"/>
      <c r="PEU27" s="429"/>
      <c r="PEV27" s="429"/>
      <c r="PEW27" s="429"/>
      <c r="PEX27" s="429"/>
      <c r="PEY27" s="429"/>
      <c r="PEZ27" s="429"/>
      <c r="PFA27" s="429"/>
      <c r="PFB27" s="429"/>
      <c r="PFC27" s="429"/>
      <c r="PFD27" s="429"/>
      <c r="PFE27" s="429"/>
      <c r="PFF27" s="429"/>
      <c r="PFG27" s="429"/>
      <c r="PFH27" s="429"/>
      <c r="PFI27" s="429"/>
      <c r="PFJ27" s="429"/>
      <c r="PFK27" s="429"/>
      <c r="PFL27" s="429"/>
      <c r="PFM27" s="429"/>
      <c r="PFN27" s="429"/>
      <c r="PFO27" s="429"/>
      <c r="PFP27" s="429"/>
      <c r="PFQ27" s="429"/>
      <c r="PFR27" s="429"/>
      <c r="PFS27" s="429"/>
      <c r="PFT27" s="429"/>
      <c r="PFU27" s="429"/>
      <c r="PFV27" s="429"/>
      <c r="PFW27" s="429"/>
      <c r="PFX27" s="429"/>
      <c r="PFY27" s="429"/>
      <c r="PFZ27" s="429"/>
      <c r="PGA27" s="429"/>
      <c r="PGB27" s="429"/>
      <c r="PGC27" s="429"/>
      <c r="PGD27" s="429"/>
      <c r="PGE27" s="429"/>
      <c r="PGF27" s="429"/>
      <c r="PGG27" s="429"/>
      <c r="PGH27" s="429"/>
      <c r="PGI27" s="429"/>
      <c r="PGJ27" s="429"/>
      <c r="PGK27" s="429"/>
      <c r="PGL27" s="429"/>
      <c r="PGM27" s="429"/>
      <c r="PGN27" s="429"/>
      <c r="PGO27" s="429"/>
      <c r="PGP27" s="429"/>
      <c r="PGQ27" s="429"/>
      <c r="PGR27" s="429"/>
      <c r="PGS27" s="429"/>
      <c r="PGT27" s="429"/>
      <c r="PGU27" s="429"/>
      <c r="PGV27" s="429"/>
      <c r="PGW27" s="429"/>
      <c r="PGX27" s="429"/>
      <c r="PGY27" s="429"/>
      <c r="PGZ27" s="429"/>
      <c r="PHA27" s="429"/>
      <c r="PHB27" s="429"/>
      <c r="PHC27" s="429"/>
      <c r="PHD27" s="429"/>
      <c r="PHE27" s="429"/>
      <c r="PHF27" s="429"/>
      <c r="PHG27" s="429"/>
      <c r="PHH27" s="429"/>
      <c r="PHI27" s="429"/>
      <c r="PHJ27" s="429"/>
      <c r="PHK27" s="429"/>
      <c r="PHL27" s="429"/>
      <c r="PHM27" s="429"/>
      <c r="PHN27" s="429"/>
      <c r="PHO27" s="429"/>
      <c r="PHP27" s="429"/>
      <c r="PHQ27" s="429"/>
      <c r="PHR27" s="429"/>
      <c r="PHS27" s="429"/>
      <c r="PHT27" s="429"/>
      <c r="PHU27" s="429"/>
      <c r="PHV27" s="429"/>
      <c r="PHW27" s="429"/>
      <c r="PHX27" s="429"/>
      <c r="PHY27" s="429"/>
      <c r="PHZ27" s="429"/>
      <c r="PIA27" s="429"/>
      <c r="PIB27" s="429"/>
      <c r="PIC27" s="429"/>
      <c r="PID27" s="429"/>
      <c r="PIE27" s="429"/>
      <c r="PIF27" s="429"/>
      <c r="PIG27" s="429"/>
      <c r="PIH27" s="429"/>
      <c r="PII27" s="429"/>
      <c r="PIJ27" s="429"/>
      <c r="PIK27" s="429"/>
      <c r="PIL27" s="429"/>
      <c r="PIM27" s="429"/>
      <c r="PIN27" s="429"/>
      <c r="PIO27" s="429"/>
      <c r="PIP27" s="429"/>
      <c r="PIQ27" s="429"/>
      <c r="PIR27" s="429"/>
      <c r="PIS27" s="429"/>
      <c r="PIT27" s="429"/>
      <c r="PIU27" s="429"/>
      <c r="PIV27" s="429"/>
      <c r="PIW27" s="429"/>
      <c r="PIX27" s="429"/>
      <c r="PIY27" s="429"/>
      <c r="PIZ27" s="429"/>
      <c r="PJA27" s="429"/>
      <c r="PJB27" s="429"/>
      <c r="PJC27" s="429"/>
      <c r="PJD27" s="429"/>
      <c r="PJE27" s="429"/>
      <c r="PJF27" s="429"/>
      <c r="PJG27" s="429"/>
      <c r="PJH27" s="429"/>
      <c r="PJI27" s="429"/>
      <c r="PJJ27" s="429"/>
      <c r="PJK27" s="429"/>
      <c r="PJL27" s="429"/>
      <c r="PJM27" s="429"/>
      <c r="PJN27" s="429"/>
      <c r="PJO27" s="429"/>
      <c r="PJP27" s="429"/>
      <c r="PJQ27" s="429"/>
      <c r="PJR27" s="429"/>
      <c r="PJS27" s="429"/>
      <c r="PJT27" s="429"/>
      <c r="PJU27" s="429"/>
      <c r="PJV27" s="429"/>
      <c r="PJW27" s="429"/>
      <c r="PJX27" s="429"/>
      <c r="PJY27" s="429"/>
      <c r="PJZ27" s="429"/>
      <c r="PKA27" s="429"/>
      <c r="PKB27" s="429"/>
      <c r="PKC27" s="429"/>
      <c r="PKD27" s="429"/>
      <c r="PKE27" s="429"/>
      <c r="PKF27" s="429"/>
      <c r="PKG27" s="429"/>
      <c r="PKH27" s="429"/>
      <c r="PKI27" s="429"/>
      <c r="PKJ27" s="429"/>
      <c r="PKK27" s="429"/>
      <c r="PKL27" s="429"/>
      <c r="PKM27" s="429"/>
      <c r="PKN27" s="429"/>
      <c r="PKO27" s="429"/>
      <c r="PKP27" s="429"/>
      <c r="PKQ27" s="429"/>
      <c r="PKR27" s="429"/>
      <c r="PKS27" s="429"/>
      <c r="PKT27" s="429"/>
      <c r="PKU27" s="429"/>
      <c r="PKV27" s="429"/>
      <c r="PKW27" s="429"/>
      <c r="PKX27" s="429"/>
      <c r="PKY27" s="429"/>
      <c r="PKZ27" s="429"/>
      <c r="PLA27" s="429"/>
      <c r="PLB27" s="429"/>
      <c r="PLC27" s="429"/>
      <c r="PLD27" s="429"/>
      <c r="PLE27" s="429"/>
      <c r="PLF27" s="429"/>
      <c r="PLG27" s="429"/>
      <c r="PLH27" s="429"/>
      <c r="PLI27" s="429"/>
      <c r="PLJ27" s="429"/>
      <c r="PLK27" s="429"/>
      <c r="PLL27" s="429"/>
      <c r="PLM27" s="429"/>
      <c r="PLN27" s="429"/>
      <c r="PLO27" s="429"/>
      <c r="PLP27" s="429"/>
      <c r="PLQ27" s="429"/>
      <c r="PLR27" s="429"/>
      <c r="PLS27" s="429"/>
      <c r="PLT27" s="429"/>
      <c r="PLU27" s="429"/>
      <c r="PLV27" s="429"/>
      <c r="PLW27" s="429"/>
      <c r="PLX27" s="429"/>
      <c r="PLY27" s="429"/>
      <c r="PLZ27" s="429"/>
      <c r="PMA27" s="429"/>
      <c r="PMB27" s="429"/>
      <c r="PMC27" s="429"/>
      <c r="PMD27" s="429"/>
      <c r="PME27" s="429"/>
      <c r="PMF27" s="429"/>
      <c r="PMG27" s="429"/>
      <c r="PMH27" s="429"/>
      <c r="PMI27" s="429"/>
      <c r="PMJ27" s="429"/>
      <c r="PMK27" s="429"/>
      <c r="PML27" s="429"/>
      <c r="PMM27" s="429"/>
      <c r="PMN27" s="429"/>
      <c r="PMO27" s="429"/>
      <c r="PMP27" s="429"/>
      <c r="PMQ27" s="429"/>
      <c r="PMR27" s="429"/>
      <c r="PMS27" s="429"/>
      <c r="PMT27" s="429"/>
      <c r="PMU27" s="429"/>
      <c r="PMV27" s="429"/>
      <c r="PMW27" s="429"/>
      <c r="PMX27" s="429"/>
      <c r="PMY27" s="429"/>
      <c r="PMZ27" s="429"/>
      <c r="PNA27" s="429"/>
      <c r="PNB27" s="429"/>
      <c r="PNC27" s="429"/>
      <c r="PND27" s="429"/>
      <c r="PNE27" s="429"/>
      <c r="PNF27" s="429"/>
      <c r="PNG27" s="429"/>
      <c r="PNH27" s="429"/>
      <c r="PNI27" s="429"/>
      <c r="PNJ27" s="429"/>
      <c r="PNK27" s="429"/>
      <c r="PNL27" s="429"/>
      <c r="PNM27" s="429"/>
      <c r="PNN27" s="429"/>
      <c r="PNO27" s="429"/>
      <c r="PNP27" s="429"/>
      <c r="PNQ27" s="429"/>
      <c r="PNR27" s="429"/>
      <c r="PNS27" s="429"/>
      <c r="PNT27" s="429"/>
      <c r="PNU27" s="429"/>
      <c r="PNV27" s="429"/>
      <c r="PNW27" s="429"/>
      <c r="PNX27" s="429"/>
      <c r="PNY27" s="429"/>
      <c r="PNZ27" s="429"/>
      <c r="POA27" s="429"/>
      <c r="POB27" s="429"/>
      <c r="POC27" s="429"/>
      <c r="POD27" s="429"/>
      <c r="POE27" s="429"/>
      <c r="POF27" s="429"/>
      <c r="POG27" s="429"/>
      <c r="POH27" s="429"/>
      <c r="POI27" s="429"/>
      <c r="POJ27" s="429"/>
      <c r="POK27" s="429"/>
      <c r="POL27" s="429"/>
      <c r="POM27" s="429"/>
      <c r="PON27" s="429"/>
      <c r="POO27" s="429"/>
      <c r="POP27" s="429"/>
      <c r="POQ27" s="429"/>
      <c r="POR27" s="429"/>
      <c r="POS27" s="429"/>
      <c r="POT27" s="429"/>
      <c r="POU27" s="429"/>
      <c r="POV27" s="429"/>
      <c r="POW27" s="429"/>
      <c r="POX27" s="429"/>
      <c r="POY27" s="429"/>
      <c r="POZ27" s="429"/>
      <c r="PPA27" s="429"/>
      <c r="PPB27" s="429"/>
      <c r="PPC27" s="429"/>
      <c r="PPD27" s="429"/>
      <c r="PPE27" s="429"/>
      <c r="PPF27" s="429"/>
      <c r="PPG27" s="429"/>
      <c r="PPH27" s="429"/>
      <c r="PPI27" s="429"/>
      <c r="PPJ27" s="429"/>
      <c r="PPK27" s="429"/>
      <c r="PPL27" s="429"/>
      <c r="PPM27" s="429"/>
      <c r="PPN27" s="429"/>
      <c r="PPO27" s="429"/>
      <c r="PPP27" s="429"/>
      <c r="PPQ27" s="429"/>
      <c r="PPR27" s="429"/>
      <c r="PPS27" s="429"/>
      <c r="PPT27" s="429"/>
      <c r="PPU27" s="429"/>
      <c r="PPV27" s="429"/>
      <c r="PPW27" s="429"/>
      <c r="PPX27" s="429"/>
      <c r="PPY27" s="429"/>
      <c r="PPZ27" s="429"/>
      <c r="PQA27" s="429"/>
      <c r="PQB27" s="429"/>
      <c r="PQC27" s="429"/>
      <c r="PQD27" s="429"/>
      <c r="PQE27" s="429"/>
      <c r="PQF27" s="429"/>
      <c r="PQG27" s="429"/>
      <c r="PQH27" s="429"/>
      <c r="PQI27" s="429"/>
      <c r="PQJ27" s="429"/>
      <c r="PQK27" s="429"/>
      <c r="PQL27" s="429"/>
      <c r="PQM27" s="429"/>
      <c r="PQN27" s="429"/>
      <c r="PQO27" s="429"/>
      <c r="PQP27" s="429"/>
      <c r="PQQ27" s="429"/>
      <c r="PQR27" s="429"/>
      <c r="PQS27" s="429"/>
      <c r="PQT27" s="429"/>
      <c r="PQU27" s="429"/>
      <c r="PQV27" s="429"/>
      <c r="PQW27" s="429"/>
      <c r="PQX27" s="429"/>
      <c r="PQY27" s="429"/>
      <c r="PQZ27" s="429"/>
      <c r="PRA27" s="429"/>
      <c r="PRB27" s="429"/>
      <c r="PRC27" s="429"/>
      <c r="PRD27" s="429"/>
      <c r="PRE27" s="429"/>
      <c r="PRF27" s="429"/>
      <c r="PRG27" s="429"/>
      <c r="PRH27" s="429"/>
      <c r="PRI27" s="429"/>
      <c r="PRJ27" s="429"/>
      <c r="PRK27" s="429"/>
      <c r="PRL27" s="429"/>
      <c r="PRM27" s="429"/>
      <c r="PRN27" s="429"/>
      <c r="PRO27" s="429"/>
      <c r="PRP27" s="429"/>
      <c r="PRQ27" s="429"/>
      <c r="PRR27" s="429"/>
      <c r="PRS27" s="429"/>
      <c r="PRT27" s="429"/>
      <c r="PRU27" s="429"/>
      <c r="PRV27" s="429"/>
      <c r="PRW27" s="429"/>
      <c r="PRX27" s="429"/>
      <c r="PRY27" s="429"/>
      <c r="PRZ27" s="429"/>
      <c r="PSA27" s="429"/>
      <c r="PSB27" s="429"/>
      <c r="PSC27" s="429"/>
      <c r="PSD27" s="429"/>
      <c r="PSE27" s="429"/>
      <c r="PSF27" s="429"/>
      <c r="PSG27" s="429"/>
      <c r="PSH27" s="429"/>
      <c r="PSI27" s="429"/>
      <c r="PSJ27" s="429"/>
      <c r="PSK27" s="429"/>
      <c r="PSL27" s="429"/>
      <c r="PSM27" s="429"/>
      <c r="PSN27" s="429"/>
      <c r="PSO27" s="429"/>
      <c r="PSP27" s="429"/>
      <c r="PSQ27" s="429"/>
      <c r="PSR27" s="429"/>
      <c r="PSS27" s="429"/>
      <c r="PST27" s="429"/>
      <c r="PSU27" s="429"/>
      <c r="PSV27" s="429"/>
      <c r="PSW27" s="429"/>
      <c r="PSX27" s="429"/>
      <c r="PSY27" s="429"/>
      <c r="PSZ27" s="429"/>
      <c r="PTA27" s="429"/>
      <c r="PTB27" s="429"/>
      <c r="PTC27" s="429"/>
      <c r="PTD27" s="429"/>
      <c r="PTE27" s="429"/>
      <c r="PTF27" s="429"/>
      <c r="PTG27" s="429"/>
      <c r="PTH27" s="429"/>
      <c r="PTI27" s="429"/>
      <c r="PTJ27" s="429"/>
      <c r="PTK27" s="429"/>
      <c r="PTL27" s="429"/>
      <c r="PTM27" s="429"/>
      <c r="PTN27" s="429"/>
      <c r="PTO27" s="429"/>
      <c r="PTP27" s="429"/>
      <c r="PTQ27" s="429"/>
      <c r="PTR27" s="429"/>
      <c r="PTS27" s="429"/>
      <c r="PTT27" s="429"/>
      <c r="PTU27" s="429"/>
      <c r="PTV27" s="429"/>
      <c r="PTW27" s="429"/>
      <c r="PTX27" s="429"/>
      <c r="PTY27" s="429"/>
      <c r="PTZ27" s="429"/>
      <c r="PUA27" s="429"/>
      <c r="PUB27" s="429"/>
      <c r="PUC27" s="429"/>
      <c r="PUD27" s="429"/>
      <c r="PUE27" s="429"/>
      <c r="PUF27" s="429"/>
      <c r="PUG27" s="429"/>
      <c r="PUH27" s="429"/>
      <c r="PUI27" s="429"/>
      <c r="PUJ27" s="429"/>
      <c r="PUK27" s="429"/>
      <c r="PUL27" s="429"/>
      <c r="PUM27" s="429"/>
      <c r="PUN27" s="429"/>
      <c r="PUO27" s="429"/>
      <c r="PUP27" s="429"/>
      <c r="PUQ27" s="429"/>
      <c r="PUR27" s="429"/>
      <c r="PUS27" s="429"/>
      <c r="PUT27" s="429"/>
      <c r="PUU27" s="429"/>
      <c r="PUV27" s="429"/>
      <c r="PUW27" s="429"/>
      <c r="PUX27" s="429"/>
      <c r="PUY27" s="429"/>
      <c r="PUZ27" s="429"/>
      <c r="PVA27" s="429"/>
      <c r="PVB27" s="429"/>
      <c r="PVC27" s="429"/>
      <c r="PVD27" s="429"/>
      <c r="PVE27" s="429"/>
      <c r="PVF27" s="429"/>
      <c r="PVG27" s="429"/>
      <c r="PVH27" s="429"/>
      <c r="PVI27" s="429"/>
      <c r="PVJ27" s="429"/>
      <c r="PVK27" s="429"/>
      <c r="PVL27" s="429"/>
      <c r="PVM27" s="429"/>
      <c r="PVN27" s="429"/>
      <c r="PVO27" s="429"/>
      <c r="PVP27" s="429"/>
      <c r="PVQ27" s="429"/>
      <c r="PVR27" s="429"/>
      <c r="PVS27" s="429"/>
      <c r="PVT27" s="429"/>
      <c r="PVU27" s="429"/>
      <c r="PVV27" s="429"/>
      <c r="PVW27" s="429"/>
      <c r="PVX27" s="429"/>
      <c r="PVY27" s="429"/>
      <c r="PVZ27" s="429"/>
      <c r="PWA27" s="429"/>
      <c r="PWB27" s="429"/>
      <c r="PWC27" s="429"/>
      <c r="PWD27" s="429"/>
      <c r="PWE27" s="429"/>
      <c r="PWF27" s="429"/>
      <c r="PWG27" s="429"/>
      <c r="PWH27" s="429"/>
      <c r="PWI27" s="429"/>
      <c r="PWJ27" s="429"/>
      <c r="PWK27" s="429"/>
      <c r="PWL27" s="429"/>
      <c r="PWM27" s="429"/>
      <c r="PWN27" s="429"/>
      <c r="PWO27" s="429"/>
      <c r="PWP27" s="429"/>
      <c r="PWQ27" s="429"/>
      <c r="PWR27" s="429"/>
      <c r="PWS27" s="429"/>
      <c r="PWT27" s="429"/>
      <c r="PWU27" s="429"/>
      <c r="PWV27" s="429"/>
      <c r="PWW27" s="429"/>
      <c r="PWX27" s="429"/>
      <c r="PWY27" s="429"/>
      <c r="PWZ27" s="429"/>
      <c r="PXA27" s="429"/>
      <c r="PXB27" s="429"/>
      <c r="PXC27" s="429"/>
      <c r="PXD27" s="429"/>
      <c r="PXE27" s="429"/>
      <c r="PXF27" s="429"/>
      <c r="PXG27" s="429"/>
      <c r="PXH27" s="429"/>
      <c r="PXI27" s="429"/>
      <c r="PXJ27" s="429"/>
      <c r="PXK27" s="429"/>
      <c r="PXL27" s="429"/>
      <c r="PXM27" s="429"/>
      <c r="PXN27" s="429"/>
      <c r="PXO27" s="429"/>
      <c r="PXP27" s="429"/>
      <c r="PXQ27" s="429"/>
      <c r="PXR27" s="429"/>
      <c r="PXS27" s="429"/>
      <c r="PXT27" s="429"/>
      <c r="PXU27" s="429"/>
      <c r="PXV27" s="429"/>
      <c r="PXW27" s="429"/>
      <c r="PXX27" s="429"/>
      <c r="PXY27" s="429"/>
      <c r="PXZ27" s="429"/>
      <c r="PYA27" s="429"/>
      <c r="PYB27" s="429"/>
      <c r="PYC27" s="429"/>
      <c r="PYD27" s="429"/>
      <c r="PYE27" s="429"/>
      <c r="PYF27" s="429"/>
      <c r="PYG27" s="429"/>
      <c r="PYH27" s="429"/>
      <c r="PYI27" s="429"/>
      <c r="PYJ27" s="429"/>
      <c r="PYK27" s="429"/>
      <c r="PYL27" s="429"/>
      <c r="PYM27" s="429"/>
      <c r="PYN27" s="429"/>
      <c r="PYO27" s="429"/>
      <c r="PYP27" s="429"/>
      <c r="PYQ27" s="429"/>
      <c r="PYR27" s="429"/>
      <c r="PYS27" s="429"/>
      <c r="PYT27" s="429"/>
      <c r="PYU27" s="429"/>
      <c r="PYV27" s="429"/>
      <c r="PYW27" s="429"/>
      <c r="PYX27" s="429"/>
      <c r="PYY27" s="429"/>
      <c r="PYZ27" s="429"/>
      <c r="PZA27" s="429"/>
      <c r="PZB27" s="429"/>
      <c r="PZC27" s="429"/>
      <c r="PZD27" s="429"/>
      <c r="PZE27" s="429"/>
      <c r="PZF27" s="429"/>
      <c r="PZG27" s="429"/>
      <c r="PZH27" s="429"/>
      <c r="PZI27" s="429"/>
      <c r="PZJ27" s="429"/>
      <c r="PZK27" s="429"/>
      <c r="PZL27" s="429"/>
      <c r="PZM27" s="429"/>
      <c r="PZN27" s="429"/>
      <c r="PZO27" s="429"/>
      <c r="PZP27" s="429"/>
      <c r="PZQ27" s="429"/>
      <c r="PZR27" s="429"/>
      <c r="PZS27" s="429"/>
      <c r="PZT27" s="429"/>
      <c r="PZU27" s="429"/>
      <c r="PZV27" s="429"/>
      <c r="PZW27" s="429"/>
      <c r="PZX27" s="429"/>
      <c r="PZY27" s="429"/>
      <c r="PZZ27" s="429"/>
      <c r="QAA27" s="429"/>
      <c r="QAB27" s="429"/>
      <c r="QAC27" s="429"/>
      <c r="QAD27" s="429"/>
      <c r="QAE27" s="429"/>
      <c r="QAF27" s="429"/>
      <c r="QAG27" s="429"/>
      <c r="QAH27" s="429"/>
      <c r="QAI27" s="429"/>
      <c r="QAJ27" s="429"/>
      <c r="QAK27" s="429"/>
      <c r="QAL27" s="429"/>
      <c r="QAM27" s="429"/>
      <c r="QAN27" s="429"/>
      <c r="QAO27" s="429"/>
      <c r="QAP27" s="429"/>
      <c r="QAQ27" s="429"/>
      <c r="QAR27" s="429"/>
      <c r="QAS27" s="429"/>
      <c r="QAT27" s="429"/>
      <c r="QAU27" s="429"/>
      <c r="QAV27" s="429"/>
      <c r="QAW27" s="429"/>
      <c r="QAX27" s="429"/>
      <c r="QAY27" s="429"/>
      <c r="QAZ27" s="429"/>
      <c r="QBA27" s="429"/>
      <c r="QBB27" s="429"/>
      <c r="QBC27" s="429"/>
      <c r="QBD27" s="429"/>
      <c r="QBE27" s="429"/>
      <c r="QBF27" s="429"/>
      <c r="QBG27" s="429"/>
      <c r="QBH27" s="429"/>
      <c r="QBI27" s="429"/>
      <c r="QBJ27" s="429"/>
      <c r="QBK27" s="429"/>
      <c r="QBL27" s="429"/>
      <c r="QBM27" s="429"/>
      <c r="QBN27" s="429"/>
      <c r="QBO27" s="429"/>
      <c r="QBP27" s="429"/>
      <c r="QBQ27" s="429"/>
      <c r="QBR27" s="429"/>
      <c r="QBS27" s="429"/>
      <c r="QBT27" s="429"/>
      <c r="QBU27" s="429"/>
      <c r="QBV27" s="429"/>
      <c r="QBW27" s="429"/>
      <c r="QBX27" s="429"/>
      <c r="QBY27" s="429"/>
      <c r="QBZ27" s="429"/>
      <c r="QCA27" s="429"/>
      <c r="QCB27" s="429"/>
      <c r="QCC27" s="429"/>
      <c r="QCD27" s="429"/>
      <c r="QCE27" s="429"/>
      <c r="QCF27" s="429"/>
      <c r="QCG27" s="429"/>
      <c r="QCH27" s="429"/>
      <c r="QCI27" s="429"/>
      <c r="QCJ27" s="429"/>
      <c r="QCK27" s="429"/>
      <c r="QCL27" s="429"/>
      <c r="QCM27" s="429"/>
      <c r="QCN27" s="429"/>
      <c r="QCO27" s="429"/>
      <c r="QCP27" s="429"/>
      <c r="QCQ27" s="429"/>
      <c r="QCR27" s="429"/>
      <c r="QCS27" s="429"/>
      <c r="QCT27" s="429"/>
      <c r="QCU27" s="429"/>
      <c r="QCV27" s="429"/>
      <c r="QCW27" s="429"/>
      <c r="QCX27" s="429"/>
      <c r="QCY27" s="429"/>
      <c r="QCZ27" s="429"/>
      <c r="QDA27" s="429"/>
      <c r="QDB27" s="429"/>
      <c r="QDC27" s="429"/>
      <c r="QDD27" s="429"/>
      <c r="QDE27" s="429"/>
      <c r="QDF27" s="429"/>
      <c r="QDG27" s="429"/>
      <c r="QDH27" s="429"/>
      <c r="QDI27" s="429"/>
      <c r="QDJ27" s="429"/>
      <c r="QDK27" s="429"/>
      <c r="QDL27" s="429"/>
      <c r="QDM27" s="429"/>
      <c r="QDN27" s="429"/>
      <c r="QDO27" s="429"/>
      <c r="QDP27" s="429"/>
      <c r="QDQ27" s="429"/>
      <c r="QDR27" s="429"/>
      <c r="QDS27" s="429"/>
      <c r="QDT27" s="429"/>
      <c r="QDU27" s="429"/>
      <c r="QDV27" s="429"/>
      <c r="QDW27" s="429"/>
      <c r="QDX27" s="429"/>
      <c r="QDY27" s="429"/>
      <c r="QDZ27" s="429"/>
      <c r="QEA27" s="429"/>
      <c r="QEB27" s="429"/>
      <c r="QEC27" s="429"/>
      <c r="QED27" s="429"/>
      <c r="QEE27" s="429"/>
      <c r="QEF27" s="429"/>
      <c r="QEG27" s="429"/>
      <c r="QEH27" s="429"/>
      <c r="QEI27" s="429"/>
      <c r="QEJ27" s="429"/>
      <c r="QEK27" s="429"/>
      <c r="QEL27" s="429"/>
      <c r="QEM27" s="429"/>
      <c r="QEN27" s="429"/>
      <c r="QEO27" s="429"/>
      <c r="QEP27" s="429"/>
      <c r="QEQ27" s="429"/>
      <c r="QER27" s="429"/>
      <c r="QES27" s="429"/>
      <c r="QET27" s="429"/>
      <c r="QEU27" s="429"/>
      <c r="QEV27" s="429"/>
      <c r="QEW27" s="429"/>
      <c r="QEX27" s="429"/>
      <c r="QEY27" s="429"/>
      <c r="QEZ27" s="429"/>
      <c r="QFA27" s="429"/>
      <c r="QFB27" s="429"/>
      <c r="QFC27" s="429"/>
      <c r="QFD27" s="429"/>
      <c r="QFE27" s="429"/>
      <c r="QFF27" s="429"/>
      <c r="QFG27" s="429"/>
      <c r="QFH27" s="429"/>
      <c r="QFI27" s="429"/>
      <c r="QFJ27" s="429"/>
      <c r="QFK27" s="429"/>
      <c r="QFL27" s="429"/>
      <c r="QFM27" s="429"/>
      <c r="QFN27" s="429"/>
      <c r="QFO27" s="429"/>
      <c r="QFP27" s="429"/>
      <c r="QFQ27" s="429"/>
      <c r="QFR27" s="429"/>
      <c r="QFS27" s="429"/>
      <c r="QFT27" s="429"/>
      <c r="QFU27" s="429"/>
      <c r="QFV27" s="429"/>
      <c r="QFW27" s="429"/>
      <c r="QFX27" s="429"/>
      <c r="QFY27" s="429"/>
      <c r="QFZ27" s="429"/>
      <c r="QGA27" s="429"/>
      <c r="QGB27" s="429"/>
      <c r="QGC27" s="429"/>
      <c r="QGD27" s="429"/>
      <c r="QGE27" s="429"/>
      <c r="QGF27" s="429"/>
      <c r="QGG27" s="429"/>
      <c r="QGH27" s="429"/>
      <c r="QGI27" s="429"/>
      <c r="QGJ27" s="429"/>
      <c r="QGK27" s="429"/>
      <c r="QGL27" s="429"/>
      <c r="QGM27" s="429"/>
      <c r="QGN27" s="429"/>
      <c r="QGO27" s="429"/>
      <c r="QGP27" s="429"/>
      <c r="QGQ27" s="429"/>
      <c r="QGR27" s="429"/>
      <c r="QGS27" s="429"/>
      <c r="QGT27" s="429"/>
      <c r="QGU27" s="429"/>
      <c r="QGV27" s="429"/>
      <c r="QGW27" s="429"/>
      <c r="QGX27" s="429"/>
      <c r="QGY27" s="429"/>
      <c r="QGZ27" s="429"/>
      <c r="QHA27" s="429"/>
      <c r="QHB27" s="429"/>
      <c r="QHC27" s="429"/>
      <c r="QHD27" s="429"/>
      <c r="QHE27" s="429"/>
      <c r="QHF27" s="429"/>
      <c r="QHG27" s="429"/>
      <c r="QHH27" s="429"/>
      <c r="QHI27" s="429"/>
      <c r="QHJ27" s="429"/>
      <c r="QHK27" s="429"/>
      <c r="QHL27" s="429"/>
      <c r="QHM27" s="429"/>
      <c r="QHN27" s="429"/>
      <c r="QHO27" s="429"/>
      <c r="QHP27" s="429"/>
      <c r="QHQ27" s="429"/>
      <c r="QHR27" s="429"/>
      <c r="QHS27" s="429"/>
      <c r="QHT27" s="429"/>
      <c r="QHU27" s="429"/>
      <c r="QHV27" s="429"/>
      <c r="QHW27" s="429"/>
      <c r="QHX27" s="429"/>
      <c r="QHY27" s="429"/>
      <c r="QHZ27" s="429"/>
      <c r="QIA27" s="429"/>
      <c r="QIB27" s="429"/>
      <c r="QIC27" s="429"/>
      <c r="QID27" s="429"/>
      <c r="QIE27" s="429"/>
      <c r="QIF27" s="429"/>
      <c r="QIG27" s="429"/>
      <c r="QIH27" s="429"/>
      <c r="QII27" s="429"/>
      <c r="QIJ27" s="429"/>
      <c r="QIK27" s="429"/>
      <c r="QIL27" s="429"/>
      <c r="QIM27" s="429"/>
      <c r="QIN27" s="429"/>
      <c r="QIO27" s="429"/>
      <c r="QIP27" s="429"/>
      <c r="QIQ27" s="429"/>
      <c r="QIR27" s="429"/>
      <c r="QIS27" s="429"/>
      <c r="QIT27" s="429"/>
      <c r="QIU27" s="429"/>
      <c r="QIV27" s="429"/>
      <c r="QIW27" s="429"/>
      <c r="QIX27" s="429"/>
      <c r="QIY27" s="429"/>
      <c r="QIZ27" s="429"/>
      <c r="QJA27" s="429"/>
      <c r="QJB27" s="429"/>
      <c r="QJC27" s="429"/>
      <c r="QJD27" s="429"/>
      <c r="QJE27" s="429"/>
      <c r="QJF27" s="429"/>
      <c r="QJG27" s="429"/>
      <c r="QJH27" s="429"/>
      <c r="QJI27" s="429"/>
      <c r="QJJ27" s="429"/>
      <c r="QJK27" s="429"/>
      <c r="QJL27" s="429"/>
      <c r="QJM27" s="429"/>
      <c r="QJN27" s="429"/>
      <c r="QJO27" s="429"/>
      <c r="QJP27" s="429"/>
      <c r="QJQ27" s="429"/>
      <c r="QJR27" s="429"/>
      <c r="QJS27" s="429"/>
      <c r="QJT27" s="429"/>
      <c r="QJU27" s="429"/>
      <c r="QJV27" s="429"/>
      <c r="QJW27" s="429"/>
      <c r="QJX27" s="429"/>
      <c r="QJY27" s="429"/>
      <c r="QJZ27" s="429"/>
      <c r="QKA27" s="429"/>
      <c r="QKB27" s="429"/>
      <c r="QKC27" s="429"/>
      <c r="QKD27" s="429"/>
      <c r="QKE27" s="429"/>
      <c r="QKF27" s="429"/>
      <c r="QKG27" s="429"/>
      <c r="QKH27" s="429"/>
      <c r="QKI27" s="429"/>
      <c r="QKJ27" s="429"/>
      <c r="QKK27" s="429"/>
      <c r="QKL27" s="429"/>
      <c r="QKM27" s="429"/>
      <c r="QKN27" s="429"/>
      <c r="QKO27" s="429"/>
      <c r="QKP27" s="429"/>
      <c r="QKQ27" s="429"/>
      <c r="QKR27" s="429"/>
      <c r="QKS27" s="429"/>
      <c r="QKT27" s="429"/>
      <c r="QKU27" s="429"/>
      <c r="QKV27" s="429"/>
      <c r="QKW27" s="429"/>
      <c r="QKX27" s="429"/>
      <c r="QKY27" s="429"/>
      <c r="QKZ27" s="429"/>
      <c r="QLA27" s="429"/>
      <c r="QLB27" s="429"/>
      <c r="QLC27" s="429"/>
      <c r="QLD27" s="429"/>
      <c r="QLE27" s="429"/>
      <c r="QLF27" s="429"/>
      <c r="QLG27" s="429"/>
      <c r="QLH27" s="429"/>
      <c r="QLI27" s="429"/>
      <c r="QLJ27" s="429"/>
      <c r="QLK27" s="429"/>
      <c r="QLL27" s="429"/>
      <c r="QLM27" s="429"/>
      <c r="QLN27" s="429"/>
      <c r="QLO27" s="429"/>
      <c r="QLP27" s="429"/>
      <c r="QLQ27" s="429"/>
      <c r="QLR27" s="429"/>
      <c r="QLS27" s="429"/>
      <c r="QLT27" s="429"/>
      <c r="QLU27" s="429"/>
      <c r="QLV27" s="429"/>
      <c r="QLW27" s="429"/>
      <c r="QLX27" s="429"/>
      <c r="QLY27" s="429"/>
      <c r="QLZ27" s="429"/>
      <c r="QMA27" s="429"/>
      <c r="QMB27" s="429"/>
      <c r="QMC27" s="429"/>
      <c r="QMD27" s="429"/>
      <c r="QME27" s="429"/>
      <c r="QMF27" s="429"/>
      <c r="QMG27" s="429"/>
      <c r="QMH27" s="429"/>
      <c r="QMI27" s="429"/>
      <c r="QMJ27" s="429"/>
      <c r="QMK27" s="429"/>
      <c r="QML27" s="429"/>
      <c r="QMM27" s="429"/>
      <c r="QMN27" s="429"/>
      <c r="QMO27" s="429"/>
      <c r="QMP27" s="429"/>
      <c r="QMQ27" s="429"/>
      <c r="QMR27" s="429"/>
      <c r="QMS27" s="429"/>
      <c r="QMT27" s="429"/>
      <c r="QMU27" s="429"/>
      <c r="QMV27" s="429"/>
      <c r="QMW27" s="429"/>
      <c r="QMX27" s="429"/>
      <c r="QMY27" s="429"/>
      <c r="QMZ27" s="429"/>
      <c r="QNA27" s="429"/>
      <c r="QNB27" s="429"/>
      <c r="QNC27" s="429"/>
      <c r="QND27" s="429"/>
      <c r="QNE27" s="429"/>
      <c r="QNF27" s="429"/>
      <c r="QNG27" s="429"/>
      <c r="QNH27" s="429"/>
      <c r="QNI27" s="429"/>
      <c r="QNJ27" s="429"/>
      <c r="QNK27" s="429"/>
      <c r="QNL27" s="429"/>
      <c r="QNM27" s="429"/>
      <c r="QNN27" s="429"/>
      <c r="QNO27" s="429"/>
      <c r="QNP27" s="429"/>
      <c r="QNQ27" s="429"/>
      <c r="QNR27" s="429"/>
      <c r="QNS27" s="429"/>
      <c r="QNT27" s="429"/>
      <c r="QNU27" s="429"/>
      <c r="QNV27" s="429"/>
      <c r="QNW27" s="429"/>
      <c r="QNX27" s="429"/>
      <c r="QNY27" s="429"/>
      <c r="QNZ27" s="429"/>
      <c r="QOA27" s="429"/>
      <c r="QOB27" s="429"/>
      <c r="QOC27" s="429"/>
      <c r="QOD27" s="429"/>
      <c r="QOE27" s="429"/>
      <c r="QOF27" s="429"/>
      <c r="QOG27" s="429"/>
      <c r="QOH27" s="429"/>
      <c r="QOI27" s="429"/>
      <c r="QOJ27" s="429"/>
      <c r="QOK27" s="429"/>
      <c r="QOL27" s="429"/>
      <c r="QOM27" s="429"/>
      <c r="QON27" s="429"/>
      <c r="QOO27" s="429"/>
      <c r="QOP27" s="429"/>
      <c r="QOQ27" s="429"/>
      <c r="QOR27" s="429"/>
      <c r="QOS27" s="429"/>
      <c r="QOT27" s="429"/>
      <c r="QOU27" s="429"/>
      <c r="QOV27" s="429"/>
      <c r="QOW27" s="429"/>
      <c r="QOX27" s="429"/>
      <c r="QOY27" s="429"/>
      <c r="QOZ27" s="429"/>
      <c r="QPA27" s="429"/>
      <c r="QPB27" s="429"/>
      <c r="QPC27" s="429"/>
      <c r="QPD27" s="429"/>
      <c r="QPE27" s="429"/>
      <c r="QPF27" s="429"/>
      <c r="QPG27" s="429"/>
      <c r="QPH27" s="429"/>
      <c r="QPI27" s="429"/>
      <c r="QPJ27" s="429"/>
      <c r="QPK27" s="429"/>
      <c r="QPL27" s="429"/>
      <c r="QPM27" s="429"/>
      <c r="QPN27" s="429"/>
      <c r="QPO27" s="429"/>
      <c r="QPP27" s="429"/>
      <c r="QPQ27" s="429"/>
      <c r="QPR27" s="429"/>
      <c r="QPS27" s="429"/>
      <c r="QPT27" s="429"/>
      <c r="QPU27" s="429"/>
      <c r="QPV27" s="429"/>
      <c r="QPW27" s="429"/>
      <c r="QPX27" s="429"/>
      <c r="QPY27" s="429"/>
      <c r="QPZ27" s="429"/>
      <c r="QQA27" s="429"/>
      <c r="QQB27" s="429"/>
      <c r="QQC27" s="429"/>
      <c r="QQD27" s="429"/>
      <c r="QQE27" s="429"/>
      <c r="QQF27" s="429"/>
      <c r="QQG27" s="429"/>
      <c r="QQH27" s="429"/>
      <c r="QQI27" s="429"/>
      <c r="QQJ27" s="429"/>
      <c r="QQK27" s="429"/>
      <c r="QQL27" s="429"/>
      <c r="QQM27" s="429"/>
      <c r="QQN27" s="429"/>
      <c r="QQO27" s="429"/>
      <c r="QQP27" s="429"/>
      <c r="QQQ27" s="429"/>
      <c r="QQR27" s="429"/>
      <c r="QQS27" s="429"/>
      <c r="QQT27" s="429"/>
      <c r="QQU27" s="429"/>
      <c r="QQV27" s="429"/>
      <c r="QQW27" s="429"/>
      <c r="QQX27" s="429"/>
      <c r="QQY27" s="429"/>
      <c r="QQZ27" s="429"/>
      <c r="QRA27" s="429"/>
      <c r="QRB27" s="429"/>
      <c r="QRC27" s="429"/>
      <c r="QRD27" s="429"/>
      <c r="QRE27" s="429"/>
      <c r="QRF27" s="429"/>
      <c r="QRG27" s="429"/>
      <c r="QRH27" s="429"/>
      <c r="QRI27" s="429"/>
      <c r="QRJ27" s="429"/>
      <c r="QRK27" s="429"/>
      <c r="QRL27" s="429"/>
      <c r="QRM27" s="429"/>
      <c r="QRN27" s="429"/>
      <c r="QRO27" s="429"/>
      <c r="QRP27" s="429"/>
      <c r="QRQ27" s="429"/>
      <c r="QRR27" s="429"/>
      <c r="QRS27" s="429"/>
      <c r="QRT27" s="429"/>
      <c r="QRU27" s="429"/>
      <c r="QRV27" s="429"/>
      <c r="QRW27" s="429"/>
      <c r="QRX27" s="429"/>
      <c r="QRY27" s="429"/>
      <c r="QRZ27" s="429"/>
      <c r="QSA27" s="429"/>
      <c r="QSB27" s="429"/>
      <c r="QSC27" s="429"/>
      <c r="QSD27" s="429"/>
      <c r="QSE27" s="429"/>
      <c r="QSF27" s="429"/>
      <c r="QSG27" s="429"/>
      <c r="QSH27" s="429"/>
      <c r="QSI27" s="429"/>
      <c r="QSJ27" s="429"/>
      <c r="QSK27" s="429"/>
      <c r="QSL27" s="429"/>
      <c r="QSM27" s="429"/>
      <c r="QSN27" s="429"/>
      <c r="QSO27" s="429"/>
      <c r="QSP27" s="429"/>
      <c r="QSQ27" s="429"/>
      <c r="QSR27" s="429"/>
      <c r="QSS27" s="429"/>
      <c r="QST27" s="429"/>
      <c r="QSU27" s="429"/>
      <c r="QSV27" s="429"/>
      <c r="QSW27" s="429"/>
      <c r="QSX27" s="429"/>
      <c r="QSY27" s="429"/>
      <c r="QSZ27" s="429"/>
      <c r="QTA27" s="429"/>
      <c r="QTB27" s="429"/>
      <c r="QTC27" s="429"/>
      <c r="QTD27" s="429"/>
      <c r="QTE27" s="429"/>
      <c r="QTF27" s="429"/>
      <c r="QTG27" s="429"/>
      <c r="QTH27" s="429"/>
      <c r="QTI27" s="429"/>
      <c r="QTJ27" s="429"/>
      <c r="QTK27" s="429"/>
      <c r="QTL27" s="429"/>
      <c r="QTM27" s="429"/>
      <c r="QTN27" s="429"/>
      <c r="QTO27" s="429"/>
      <c r="QTP27" s="429"/>
      <c r="QTQ27" s="429"/>
      <c r="QTR27" s="429"/>
      <c r="QTS27" s="429"/>
      <c r="QTT27" s="429"/>
      <c r="QTU27" s="429"/>
      <c r="QTV27" s="429"/>
      <c r="QTW27" s="429"/>
      <c r="QTX27" s="429"/>
      <c r="QTY27" s="429"/>
      <c r="QTZ27" s="429"/>
      <c r="QUA27" s="429"/>
      <c r="QUB27" s="429"/>
      <c r="QUC27" s="429"/>
      <c r="QUD27" s="429"/>
      <c r="QUE27" s="429"/>
      <c r="QUF27" s="429"/>
      <c r="QUG27" s="429"/>
      <c r="QUH27" s="429"/>
      <c r="QUI27" s="429"/>
      <c r="QUJ27" s="429"/>
      <c r="QUK27" s="429"/>
      <c r="QUL27" s="429"/>
      <c r="QUM27" s="429"/>
      <c r="QUN27" s="429"/>
      <c r="QUO27" s="429"/>
      <c r="QUP27" s="429"/>
      <c r="QUQ27" s="429"/>
      <c r="QUR27" s="429"/>
      <c r="QUS27" s="429"/>
      <c r="QUT27" s="429"/>
      <c r="QUU27" s="429"/>
      <c r="QUV27" s="429"/>
      <c r="QUW27" s="429"/>
      <c r="QUX27" s="429"/>
      <c r="QUY27" s="429"/>
      <c r="QUZ27" s="429"/>
      <c r="QVA27" s="429"/>
      <c r="QVB27" s="429"/>
      <c r="QVC27" s="429"/>
      <c r="QVD27" s="429"/>
      <c r="QVE27" s="429"/>
      <c r="QVF27" s="429"/>
      <c r="QVG27" s="429"/>
      <c r="QVH27" s="429"/>
      <c r="QVI27" s="429"/>
      <c r="QVJ27" s="429"/>
      <c r="QVK27" s="429"/>
      <c r="QVL27" s="429"/>
      <c r="QVM27" s="429"/>
      <c r="QVN27" s="429"/>
      <c r="QVO27" s="429"/>
      <c r="QVP27" s="429"/>
      <c r="QVQ27" s="429"/>
      <c r="QVR27" s="429"/>
      <c r="QVS27" s="429"/>
      <c r="QVT27" s="429"/>
      <c r="QVU27" s="429"/>
      <c r="QVV27" s="429"/>
      <c r="QVW27" s="429"/>
      <c r="QVX27" s="429"/>
      <c r="QVY27" s="429"/>
      <c r="QVZ27" s="429"/>
      <c r="QWA27" s="429"/>
      <c r="QWB27" s="429"/>
      <c r="QWC27" s="429"/>
      <c r="QWD27" s="429"/>
      <c r="QWE27" s="429"/>
      <c r="QWF27" s="429"/>
      <c r="QWG27" s="429"/>
      <c r="QWH27" s="429"/>
      <c r="QWI27" s="429"/>
      <c r="QWJ27" s="429"/>
      <c r="QWK27" s="429"/>
      <c r="QWL27" s="429"/>
      <c r="QWM27" s="429"/>
      <c r="QWN27" s="429"/>
      <c r="QWO27" s="429"/>
      <c r="QWP27" s="429"/>
      <c r="QWQ27" s="429"/>
      <c r="QWR27" s="429"/>
      <c r="QWS27" s="429"/>
      <c r="QWT27" s="429"/>
      <c r="QWU27" s="429"/>
      <c r="QWV27" s="429"/>
      <c r="QWW27" s="429"/>
      <c r="QWX27" s="429"/>
      <c r="QWY27" s="429"/>
      <c r="QWZ27" s="429"/>
      <c r="QXA27" s="429"/>
      <c r="QXB27" s="429"/>
      <c r="QXC27" s="429"/>
      <c r="QXD27" s="429"/>
      <c r="QXE27" s="429"/>
      <c r="QXF27" s="429"/>
      <c r="QXG27" s="429"/>
      <c r="QXH27" s="429"/>
      <c r="QXI27" s="429"/>
      <c r="QXJ27" s="429"/>
      <c r="QXK27" s="429"/>
      <c r="QXL27" s="429"/>
      <c r="QXM27" s="429"/>
      <c r="QXN27" s="429"/>
      <c r="QXO27" s="429"/>
      <c r="QXP27" s="429"/>
      <c r="QXQ27" s="429"/>
      <c r="QXR27" s="429"/>
      <c r="QXS27" s="429"/>
      <c r="QXT27" s="429"/>
      <c r="QXU27" s="429"/>
      <c r="QXV27" s="429"/>
      <c r="QXW27" s="429"/>
      <c r="QXX27" s="429"/>
      <c r="QXY27" s="429"/>
      <c r="QXZ27" s="429"/>
      <c r="QYA27" s="429"/>
      <c r="QYB27" s="429"/>
      <c r="QYC27" s="429"/>
      <c r="QYD27" s="429"/>
      <c r="QYE27" s="429"/>
      <c r="QYF27" s="429"/>
      <c r="QYG27" s="429"/>
      <c r="QYH27" s="429"/>
      <c r="QYI27" s="429"/>
      <c r="QYJ27" s="429"/>
      <c r="QYK27" s="429"/>
      <c r="QYL27" s="429"/>
      <c r="QYM27" s="429"/>
      <c r="QYN27" s="429"/>
      <c r="QYO27" s="429"/>
      <c r="QYP27" s="429"/>
      <c r="QYQ27" s="429"/>
      <c r="QYR27" s="429"/>
      <c r="QYS27" s="429"/>
      <c r="QYT27" s="429"/>
      <c r="QYU27" s="429"/>
      <c r="QYV27" s="429"/>
      <c r="QYW27" s="429"/>
      <c r="QYX27" s="429"/>
      <c r="QYY27" s="429"/>
      <c r="QYZ27" s="429"/>
      <c r="QZA27" s="429"/>
      <c r="QZB27" s="429"/>
      <c r="QZC27" s="429"/>
      <c r="QZD27" s="429"/>
      <c r="QZE27" s="429"/>
      <c r="QZF27" s="429"/>
      <c r="QZG27" s="429"/>
      <c r="QZH27" s="429"/>
      <c r="QZI27" s="429"/>
      <c r="QZJ27" s="429"/>
      <c r="QZK27" s="429"/>
      <c r="QZL27" s="429"/>
      <c r="QZM27" s="429"/>
      <c r="QZN27" s="429"/>
      <c r="QZO27" s="429"/>
      <c r="QZP27" s="429"/>
      <c r="QZQ27" s="429"/>
      <c r="QZR27" s="429"/>
      <c r="QZS27" s="429"/>
      <c r="QZT27" s="429"/>
      <c r="QZU27" s="429"/>
      <c r="QZV27" s="429"/>
      <c r="QZW27" s="429"/>
      <c r="QZX27" s="429"/>
      <c r="QZY27" s="429"/>
      <c r="QZZ27" s="429"/>
      <c r="RAA27" s="429"/>
      <c r="RAB27" s="429"/>
      <c r="RAC27" s="429"/>
      <c r="RAD27" s="429"/>
      <c r="RAE27" s="429"/>
      <c r="RAF27" s="429"/>
      <c r="RAG27" s="429"/>
      <c r="RAH27" s="429"/>
      <c r="RAI27" s="429"/>
      <c r="RAJ27" s="429"/>
      <c r="RAK27" s="429"/>
      <c r="RAL27" s="429"/>
      <c r="RAM27" s="429"/>
      <c r="RAN27" s="429"/>
      <c r="RAO27" s="429"/>
      <c r="RAP27" s="429"/>
      <c r="RAQ27" s="429"/>
      <c r="RAR27" s="429"/>
      <c r="RAS27" s="429"/>
      <c r="RAT27" s="429"/>
      <c r="RAU27" s="429"/>
      <c r="RAV27" s="429"/>
      <c r="RAW27" s="429"/>
      <c r="RAX27" s="429"/>
      <c r="RAY27" s="429"/>
      <c r="RAZ27" s="429"/>
      <c r="RBA27" s="429"/>
      <c r="RBB27" s="429"/>
      <c r="RBC27" s="429"/>
      <c r="RBD27" s="429"/>
      <c r="RBE27" s="429"/>
      <c r="RBF27" s="429"/>
      <c r="RBG27" s="429"/>
      <c r="RBH27" s="429"/>
      <c r="RBI27" s="429"/>
      <c r="RBJ27" s="429"/>
      <c r="RBK27" s="429"/>
      <c r="RBL27" s="429"/>
      <c r="RBM27" s="429"/>
      <c r="RBN27" s="429"/>
      <c r="RBO27" s="429"/>
      <c r="RBP27" s="429"/>
      <c r="RBQ27" s="429"/>
      <c r="RBR27" s="429"/>
      <c r="RBS27" s="429"/>
      <c r="RBT27" s="429"/>
      <c r="RBU27" s="429"/>
      <c r="RBV27" s="429"/>
      <c r="RBW27" s="429"/>
      <c r="RBX27" s="429"/>
      <c r="RBY27" s="429"/>
      <c r="RBZ27" s="429"/>
      <c r="RCA27" s="429"/>
      <c r="RCB27" s="429"/>
      <c r="RCC27" s="429"/>
      <c r="RCD27" s="429"/>
      <c r="RCE27" s="429"/>
      <c r="RCF27" s="429"/>
      <c r="RCG27" s="429"/>
      <c r="RCH27" s="429"/>
      <c r="RCI27" s="429"/>
      <c r="RCJ27" s="429"/>
      <c r="RCK27" s="429"/>
      <c r="RCL27" s="429"/>
      <c r="RCM27" s="429"/>
      <c r="RCN27" s="429"/>
      <c r="RCO27" s="429"/>
      <c r="RCP27" s="429"/>
      <c r="RCQ27" s="429"/>
      <c r="RCR27" s="429"/>
      <c r="RCS27" s="429"/>
      <c r="RCT27" s="429"/>
      <c r="RCU27" s="429"/>
      <c r="RCV27" s="429"/>
      <c r="RCW27" s="429"/>
      <c r="RCX27" s="429"/>
      <c r="RCY27" s="429"/>
      <c r="RCZ27" s="429"/>
      <c r="RDA27" s="429"/>
      <c r="RDB27" s="429"/>
      <c r="RDC27" s="429"/>
      <c r="RDD27" s="429"/>
      <c r="RDE27" s="429"/>
      <c r="RDF27" s="429"/>
      <c r="RDG27" s="429"/>
      <c r="RDH27" s="429"/>
      <c r="RDI27" s="429"/>
      <c r="RDJ27" s="429"/>
      <c r="RDK27" s="429"/>
      <c r="RDL27" s="429"/>
      <c r="RDM27" s="429"/>
      <c r="RDN27" s="429"/>
      <c r="RDO27" s="429"/>
      <c r="RDP27" s="429"/>
      <c r="RDQ27" s="429"/>
      <c r="RDR27" s="429"/>
      <c r="RDS27" s="429"/>
      <c r="RDT27" s="429"/>
      <c r="RDU27" s="429"/>
      <c r="RDV27" s="429"/>
      <c r="RDW27" s="429"/>
      <c r="RDX27" s="429"/>
      <c r="RDY27" s="429"/>
      <c r="RDZ27" s="429"/>
      <c r="REA27" s="429"/>
      <c r="REB27" s="429"/>
      <c r="REC27" s="429"/>
      <c r="RED27" s="429"/>
      <c r="REE27" s="429"/>
      <c r="REF27" s="429"/>
      <c r="REG27" s="429"/>
      <c r="REH27" s="429"/>
      <c r="REI27" s="429"/>
      <c r="REJ27" s="429"/>
      <c r="REK27" s="429"/>
      <c r="REL27" s="429"/>
      <c r="REM27" s="429"/>
      <c r="REN27" s="429"/>
      <c r="REO27" s="429"/>
      <c r="REP27" s="429"/>
      <c r="REQ27" s="429"/>
      <c r="RER27" s="429"/>
      <c r="RES27" s="429"/>
      <c r="RET27" s="429"/>
      <c r="REU27" s="429"/>
      <c r="REV27" s="429"/>
      <c r="REW27" s="429"/>
      <c r="REX27" s="429"/>
      <c r="REY27" s="429"/>
      <c r="REZ27" s="429"/>
      <c r="RFA27" s="429"/>
      <c r="RFB27" s="429"/>
      <c r="RFC27" s="429"/>
      <c r="RFD27" s="429"/>
      <c r="RFE27" s="429"/>
      <c r="RFF27" s="429"/>
      <c r="RFG27" s="429"/>
      <c r="RFH27" s="429"/>
      <c r="RFI27" s="429"/>
      <c r="RFJ27" s="429"/>
      <c r="RFK27" s="429"/>
      <c r="RFL27" s="429"/>
      <c r="RFM27" s="429"/>
      <c r="RFN27" s="429"/>
      <c r="RFO27" s="429"/>
      <c r="RFP27" s="429"/>
      <c r="RFQ27" s="429"/>
      <c r="RFR27" s="429"/>
      <c r="RFS27" s="429"/>
      <c r="RFT27" s="429"/>
      <c r="RFU27" s="429"/>
      <c r="RFV27" s="429"/>
      <c r="RFW27" s="429"/>
      <c r="RFX27" s="429"/>
      <c r="RFY27" s="429"/>
      <c r="RFZ27" s="429"/>
      <c r="RGA27" s="429"/>
      <c r="RGB27" s="429"/>
      <c r="RGC27" s="429"/>
      <c r="RGD27" s="429"/>
      <c r="RGE27" s="429"/>
      <c r="RGF27" s="429"/>
      <c r="RGG27" s="429"/>
      <c r="RGH27" s="429"/>
      <c r="RGI27" s="429"/>
      <c r="RGJ27" s="429"/>
      <c r="RGK27" s="429"/>
      <c r="RGL27" s="429"/>
      <c r="RGM27" s="429"/>
      <c r="RGN27" s="429"/>
      <c r="RGO27" s="429"/>
      <c r="RGP27" s="429"/>
      <c r="RGQ27" s="429"/>
      <c r="RGR27" s="429"/>
      <c r="RGS27" s="429"/>
      <c r="RGT27" s="429"/>
      <c r="RGU27" s="429"/>
      <c r="RGV27" s="429"/>
      <c r="RGW27" s="429"/>
      <c r="RGX27" s="429"/>
      <c r="RGY27" s="429"/>
      <c r="RGZ27" s="429"/>
      <c r="RHA27" s="429"/>
      <c r="RHB27" s="429"/>
      <c r="RHC27" s="429"/>
      <c r="RHD27" s="429"/>
      <c r="RHE27" s="429"/>
      <c r="RHF27" s="429"/>
      <c r="RHG27" s="429"/>
      <c r="RHH27" s="429"/>
      <c r="RHI27" s="429"/>
      <c r="RHJ27" s="429"/>
      <c r="RHK27" s="429"/>
      <c r="RHL27" s="429"/>
      <c r="RHM27" s="429"/>
      <c r="RHN27" s="429"/>
      <c r="RHO27" s="429"/>
      <c r="RHP27" s="429"/>
      <c r="RHQ27" s="429"/>
      <c r="RHR27" s="429"/>
      <c r="RHS27" s="429"/>
      <c r="RHT27" s="429"/>
      <c r="RHU27" s="429"/>
      <c r="RHV27" s="429"/>
      <c r="RHW27" s="429"/>
      <c r="RHX27" s="429"/>
      <c r="RHY27" s="429"/>
      <c r="RHZ27" s="429"/>
      <c r="RIA27" s="429"/>
      <c r="RIB27" s="429"/>
      <c r="RIC27" s="429"/>
      <c r="RID27" s="429"/>
      <c r="RIE27" s="429"/>
      <c r="RIF27" s="429"/>
      <c r="RIG27" s="429"/>
      <c r="RIH27" s="429"/>
      <c r="RII27" s="429"/>
      <c r="RIJ27" s="429"/>
      <c r="RIK27" s="429"/>
      <c r="RIL27" s="429"/>
      <c r="RIM27" s="429"/>
      <c r="RIN27" s="429"/>
      <c r="RIO27" s="429"/>
      <c r="RIP27" s="429"/>
      <c r="RIQ27" s="429"/>
      <c r="RIR27" s="429"/>
      <c r="RIS27" s="429"/>
      <c r="RIT27" s="429"/>
      <c r="RIU27" s="429"/>
      <c r="RIV27" s="429"/>
      <c r="RIW27" s="429"/>
      <c r="RIX27" s="429"/>
      <c r="RIY27" s="429"/>
      <c r="RIZ27" s="429"/>
      <c r="RJA27" s="429"/>
      <c r="RJB27" s="429"/>
      <c r="RJC27" s="429"/>
      <c r="RJD27" s="429"/>
      <c r="RJE27" s="429"/>
      <c r="RJF27" s="429"/>
      <c r="RJG27" s="429"/>
      <c r="RJH27" s="429"/>
      <c r="RJI27" s="429"/>
      <c r="RJJ27" s="429"/>
      <c r="RJK27" s="429"/>
      <c r="RJL27" s="429"/>
      <c r="RJM27" s="429"/>
      <c r="RJN27" s="429"/>
      <c r="RJO27" s="429"/>
      <c r="RJP27" s="429"/>
      <c r="RJQ27" s="429"/>
      <c r="RJR27" s="429"/>
      <c r="RJS27" s="429"/>
      <c r="RJT27" s="429"/>
      <c r="RJU27" s="429"/>
      <c r="RJV27" s="429"/>
      <c r="RJW27" s="429"/>
      <c r="RJX27" s="429"/>
      <c r="RJY27" s="429"/>
      <c r="RJZ27" s="429"/>
      <c r="RKA27" s="429"/>
      <c r="RKB27" s="429"/>
      <c r="RKC27" s="429"/>
      <c r="RKD27" s="429"/>
      <c r="RKE27" s="429"/>
      <c r="RKF27" s="429"/>
      <c r="RKG27" s="429"/>
      <c r="RKH27" s="429"/>
      <c r="RKI27" s="429"/>
      <c r="RKJ27" s="429"/>
      <c r="RKK27" s="429"/>
      <c r="RKL27" s="429"/>
      <c r="RKM27" s="429"/>
      <c r="RKN27" s="429"/>
      <c r="RKO27" s="429"/>
      <c r="RKP27" s="429"/>
      <c r="RKQ27" s="429"/>
      <c r="RKR27" s="429"/>
      <c r="RKS27" s="429"/>
      <c r="RKT27" s="429"/>
      <c r="RKU27" s="429"/>
      <c r="RKV27" s="429"/>
      <c r="RKW27" s="429"/>
      <c r="RKX27" s="429"/>
      <c r="RKY27" s="429"/>
      <c r="RKZ27" s="429"/>
      <c r="RLA27" s="429"/>
      <c r="RLB27" s="429"/>
      <c r="RLC27" s="429"/>
      <c r="RLD27" s="429"/>
      <c r="RLE27" s="429"/>
      <c r="RLF27" s="429"/>
      <c r="RLG27" s="429"/>
      <c r="RLH27" s="429"/>
      <c r="RLI27" s="429"/>
      <c r="RLJ27" s="429"/>
      <c r="RLK27" s="429"/>
      <c r="RLL27" s="429"/>
      <c r="RLM27" s="429"/>
      <c r="RLN27" s="429"/>
      <c r="RLO27" s="429"/>
      <c r="RLP27" s="429"/>
      <c r="RLQ27" s="429"/>
      <c r="RLR27" s="429"/>
      <c r="RLS27" s="429"/>
      <c r="RLT27" s="429"/>
      <c r="RLU27" s="429"/>
      <c r="RLV27" s="429"/>
      <c r="RLW27" s="429"/>
      <c r="RLX27" s="429"/>
      <c r="RLY27" s="429"/>
      <c r="RLZ27" s="429"/>
      <c r="RMA27" s="429"/>
      <c r="RMB27" s="429"/>
      <c r="RMC27" s="429"/>
      <c r="RMD27" s="429"/>
      <c r="RME27" s="429"/>
      <c r="RMF27" s="429"/>
      <c r="RMG27" s="429"/>
      <c r="RMH27" s="429"/>
      <c r="RMI27" s="429"/>
      <c r="RMJ27" s="429"/>
      <c r="RMK27" s="429"/>
      <c r="RML27" s="429"/>
      <c r="RMM27" s="429"/>
      <c r="RMN27" s="429"/>
      <c r="RMO27" s="429"/>
      <c r="RMP27" s="429"/>
      <c r="RMQ27" s="429"/>
      <c r="RMR27" s="429"/>
      <c r="RMS27" s="429"/>
      <c r="RMT27" s="429"/>
      <c r="RMU27" s="429"/>
      <c r="RMV27" s="429"/>
      <c r="RMW27" s="429"/>
      <c r="RMX27" s="429"/>
      <c r="RMY27" s="429"/>
      <c r="RMZ27" s="429"/>
      <c r="RNA27" s="429"/>
      <c r="RNB27" s="429"/>
      <c r="RNC27" s="429"/>
      <c r="RND27" s="429"/>
      <c r="RNE27" s="429"/>
      <c r="RNF27" s="429"/>
      <c r="RNG27" s="429"/>
      <c r="RNH27" s="429"/>
      <c r="RNI27" s="429"/>
      <c r="RNJ27" s="429"/>
      <c r="RNK27" s="429"/>
      <c r="RNL27" s="429"/>
      <c r="RNM27" s="429"/>
      <c r="RNN27" s="429"/>
      <c r="RNO27" s="429"/>
      <c r="RNP27" s="429"/>
      <c r="RNQ27" s="429"/>
      <c r="RNR27" s="429"/>
      <c r="RNS27" s="429"/>
      <c r="RNT27" s="429"/>
      <c r="RNU27" s="429"/>
      <c r="RNV27" s="429"/>
      <c r="RNW27" s="429"/>
      <c r="RNX27" s="429"/>
      <c r="RNY27" s="429"/>
      <c r="RNZ27" s="429"/>
      <c r="ROA27" s="429"/>
      <c r="ROB27" s="429"/>
      <c r="ROC27" s="429"/>
      <c r="ROD27" s="429"/>
      <c r="ROE27" s="429"/>
      <c r="ROF27" s="429"/>
      <c r="ROG27" s="429"/>
      <c r="ROH27" s="429"/>
      <c r="ROI27" s="429"/>
      <c r="ROJ27" s="429"/>
      <c r="ROK27" s="429"/>
      <c r="ROL27" s="429"/>
      <c r="ROM27" s="429"/>
      <c r="RON27" s="429"/>
      <c r="ROO27" s="429"/>
      <c r="ROP27" s="429"/>
      <c r="ROQ27" s="429"/>
      <c r="ROR27" s="429"/>
      <c r="ROS27" s="429"/>
      <c r="ROT27" s="429"/>
      <c r="ROU27" s="429"/>
      <c r="ROV27" s="429"/>
      <c r="ROW27" s="429"/>
      <c r="ROX27" s="429"/>
      <c r="ROY27" s="429"/>
      <c r="ROZ27" s="429"/>
      <c r="RPA27" s="429"/>
      <c r="RPB27" s="429"/>
      <c r="RPC27" s="429"/>
      <c r="RPD27" s="429"/>
      <c r="RPE27" s="429"/>
      <c r="RPF27" s="429"/>
      <c r="RPG27" s="429"/>
      <c r="RPH27" s="429"/>
      <c r="RPI27" s="429"/>
      <c r="RPJ27" s="429"/>
      <c r="RPK27" s="429"/>
      <c r="RPL27" s="429"/>
      <c r="RPM27" s="429"/>
      <c r="RPN27" s="429"/>
      <c r="RPO27" s="429"/>
      <c r="RPP27" s="429"/>
      <c r="RPQ27" s="429"/>
      <c r="RPR27" s="429"/>
      <c r="RPS27" s="429"/>
      <c r="RPT27" s="429"/>
      <c r="RPU27" s="429"/>
      <c r="RPV27" s="429"/>
      <c r="RPW27" s="429"/>
      <c r="RPX27" s="429"/>
      <c r="RPY27" s="429"/>
      <c r="RPZ27" s="429"/>
      <c r="RQA27" s="429"/>
      <c r="RQB27" s="429"/>
      <c r="RQC27" s="429"/>
      <c r="RQD27" s="429"/>
      <c r="RQE27" s="429"/>
      <c r="RQF27" s="429"/>
      <c r="RQG27" s="429"/>
      <c r="RQH27" s="429"/>
      <c r="RQI27" s="429"/>
      <c r="RQJ27" s="429"/>
      <c r="RQK27" s="429"/>
      <c r="RQL27" s="429"/>
      <c r="RQM27" s="429"/>
      <c r="RQN27" s="429"/>
      <c r="RQO27" s="429"/>
      <c r="RQP27" s="429"/>
      <c r="RQQ27" s="429"/>
      <c r="RQR27" s="429"/>
      <c r="RQS27" s="429"/>
      <c r="RQT27" s="429"/>
      <c r="RQU27" s="429"/>
      <c r="RQV27" s="429"/>
      <c r="RQW27" s="429"/>
      <c r="RQX27" s="429"/>
      <c r="RQY27" s="429"/>
      <c r="RQZ27" s="429"/>
      <c r="RRA27" s="429"/>
      <c r="RRB27" s="429"/>
      <c r="RRC27" s="429"/>
      <c r="RRD27" s="429"/>
      <c r="RRE27" s="429"/>
      <c r="RRF27" s="429"/>
      <c r="RRG27" s="429"/>
      <c r="RRH27" s="429"/>
      <c r="RRI27" s="429"/>
      <c r="RRJ27" s="429"/>
      <c r="RRK27" s="429"/>
      <c r="RRL27" s="429"/>
      <c r="RRM27" s="429"/>
      <c r="RRN27" s="429"/>
      <c r="RRO27" s="429"/>
      <c r="RRP27" s="429"/>
      <c r="RRQ27" s="429"/>
      <c r="RRR27" s="429"/>
      <c r="RRS27" s="429"/>
      <c r="RRT27" s="429"/>
      <c r="RRU27" s="429"/>
      <c r="RRV27" s="429"/>
      <c r="RRW27" s="429"/>
      <c r="RRX27" s="429"/>
      <c r="RRY27" s="429"/>
      <c r="RRZ27" s="429"/>
      <c r="RSA27" s="429"/>
      <c r="RSB27" s="429"/>
      <c r="RSC27" s="429"/>
      <c r="RSD27" s="429"/>
      <c r="RSE27" s="429"/>
      <c r="RSF27" s="429"/>
      <c r="RSG27" s="429"/>
      <c r="RSH27" s="429"/>
      <c r="RSI27" s="429"/>
      <c r="RSJ27" s="429"/>
      <c r="RSK27" s="429"/>
      <c r="RSL27" s="429"/>
      <c r="RSM27" s="429"/>
      <c r="RSN27" s="429"/>
      <c r="RSO27" s="429"/>
      <c r="RSP27" s="429"/>
      <c r="RSQ27" s="429"/>
      <c r="RSR27" s="429"/>
      <c r="RSS27" s="429"/>
      <c r="RST27" s="429"/>
      <c r="RSU27" s="429"/>
      <c r="RSV27" s="429"/>
      <c r="RSW27" s="429"/>
      <c r="RSX27" s="429"/>
      <c r="RSY27" s="429"/>
      <c r="RSZ27" s="429"/>
      <c r="RTA27" s="429"/>
      <c r="RTB27" s="429"/>
      <c r="RTC27" s="429"/>
      <c r="RTD27" s="429"/>
      <c r="RTE27" s="429"/>
      <c r="RTF27" s="429"/>
      <c r="RTG27" s="429"/>
      <c r="RTH27" s="429"/>
      <c r="RTI27" s="429"/>
      <c r="RTJ27" s="429"/>
      <c r="RTK27" s="429"/>
      <c r="RTL27" s="429"/>
      <c r="RTM27" s="429"/>
      <c r="RTN27" s="429"/>
      <c r="RTO27" s="429"/>
      <c r="RTP27" s="429"/>
      <c r="RTQ27" s="429"/>
      <c r="RTR27" s="429"/>
      <c r="RTS27" s="429"/>
      <c r="RTT27" s="429"/>
      <c r="RTU27" s="429"/>
      <c r="RTV27" s="429"/>
      <c r="RTW27" s="429"/>
      <c r="RTX27" s="429"/>
      <c r="RTY27" s="429"/>
      <c r="RTZ27" s="429"/>
      <c r="RUA27" s="429"/>
      <c r="RUB27" s="429"/>
      <c r="RUC27" s="429"/>
      <c r="RUD27" s="429"/>
      <c r="RUE27" s="429"/>
      <c r="RUF27" s="429"/>
      <c r="RUG27" s="429"/>
      <c r="RUH27" s="429"/>
      <c r="RUI27" s="429"/>
      <c r="RUJ27" s="429"/>
      <c r="RUK27" s="429"/>
      <c r="RUL27" s="429"/>
      <c r="RUM27" s="429"/>
      <c r="RUN27" s="429"/>
      <c r="RUO27" s="429"/>
      <c r="RUP27" s="429"/>
      <c r="RUQ27" s="429"/>
      <c r="RUR27" s="429"/>
      <c r="RUS27" s="429"/>
      <c r="RUT27" s="429"/>
      <c r="RUU27" s="429"/>
      <c r="RUV27" s="429"/>
      <c r="RUW27" s="429"/>
      <c r="RUX27" s="429"/>
      <c r="RUY27" s="429"/>
      <c r="RUZ27" s="429"/>
      <c r="RVA27" s="429"/>
      <c r="RVB27" s="429"/>
      <c r="RVC27" s="429"/>
      <c r="RVD27" s="429"/>
      <c r="RVE27" s="429"/>
      <c r="RVF27" s="429"/>
      <c r="RVG27" s="429"/>
      <c r="RVH27" s="429"/>
      <c r="RVI27" s="429"/>
      <c r="RVJ27" s="429"/>
      <c r="RVK27" s="429"/>
      <c r="RVL27" s="429"/>
      <c r="RVM27" s="429"/>
      <c r="RVN27" s="429"/>
      <c r="RVO27" s="429"/>
      <c r="RVP27" s="429"/>
      <c r="RVQ27" s="429"/>
      <c r="RVR27" s="429"/>
      <c r="RVS27" s="429"/>
      <c r="RVT27" s="429"/>
      <c r="RVU27" s="429"/>
      <c r="RVV27" s="429"/>
      <c r="RVW27" s="429"/>
      <c r="RVX27" s="429"/>
      <c r="RVY27" s="429"/>
      <c r="RVZ27" s="429"/>
      <c r="RWA27" s="429"/>
      <c r="RWB27" s="429"/>
      <c r="RWC27" s="429"/>
      <c r="RWD27" s="429"/>
      <c r="RWE27" s="429"/>
      <c r="RWF27" s="429"/>
      <c r="RWG27" s="429"/>
      <c r="RWH27" s="429"/>
      <c r="RWI27" s="429"/>
      <c r="RWJ27" s="429"/>
      <c r="RWK27" s="429"/>
      <c r="RWL27" s="429"/>
      <c r="RWM27" s="429"/>
      <c r="RWN27" s="429"/>
      <c r="RWO27" s="429"/>
      <c r="RWP27" s="429"/>
      <c r="RWQ27" s="429"/>
      <c r="RWR27" s="429"/>
      <c r="RWS27" s="429"/>
      <c r="RWT27" s="429"/>
      <c r="RWU27" s="429"/>
      <c r="RWV27" s="429"/>
      <c r="RWW27" s="429"/>
      <c r="RWX27" s="429"/>
      <c r="RWY27" s="429"/>
      <c r="RWZ27" s="429"/>
      <c r="RXA27" s="429"/>
      <c r="RXB27" s="429"/>
      <c r="RXC27" s="429"/>
      <c r="RXD27" s="429"/>
      <c r="RXE27" s="429"/>
      <c r="RXF27" s="429"/>
      <c r="RXG27" s="429"/>
      <c r="RXH27" s="429"/>
      <c r="RXI27" s="429"/>
      <c r="RXJ27" s="429"/>
      <c r="RXK27" s="429"/>
      <c r="RXL27" s="429"/>
      <c r="RXM27" s="429"/>
      <c r="RXN27" s="429"/>
      <c r="RXO27" s="429"/>
      <c r="RXP27" s="429"/>
      <c r="RXQ27" s="429"/>
      <c r="RXR27" s="429"/>
      <c r="RXS27" s="429"/>
      <c r="RXT27" s="429"/>
      <c r="RXU27" s="429"/>
      <c r="RXV27" s="429"/>
      <c r="RXW27" s="429"/>
      <c r="RXX27" s="429"/>
      <c r="RXY27" s="429"/>
      <c r="RXZ27" s="429"/>
      <c r="RYA27" s="429"/>
      <c r="RYB27" s="429"/>
      <c r="RYC27" s="429"/>
      <c r="RYD27" s="429"/>
      <c r="RYE27" s="429"/>
      <c r="RYF27" s="429"/>
      <c r="RYG27" s="429"/>
      <c r="RYH27" s="429"/>
      <c r="RYI27" s="429"/>
      <c r="RYJ27" s="429"/>
      <c r="RYK27" s="429"/>
      <c r="RYL27" s="429"/>
      <c r="RYM27" s="429"/>
      <c r="RYN27" s="429"/>
      <c r="RYO27" s="429"/>
      <c r="RYP27" s="429"/>
      <c r="RYQ27" s="429"/>
      <c r="RYR27" s="429"/>
      <c r="RYS27" s="429"/>
      <c r="RYT27" s="429"/>
      <c r="RYU27" s="429"/>
      <c r="RYV27" s="429"/>
      <c r="RYW27" s="429"/>
      <c r="RYX27" s="429"/>
      <c r="RYY27" s="429"/>
      <c r="RYZ27" s="429"/>
      <c r="RZA27" s="429"/>
      <c r="RZB27" s="429"/>
      <c r="RZC27" s="429"/>
      <c r="RZD27" s="429"/>
      <c r="RZE27" s="429"/>
      <c r="RZF27" s="429"/>
      <c r="RZG27" s="429"/>
      <c r="RZH27" s="429"/>
      <c r="RZI27" s="429"/>
      <c r="RZJ27" s="429"/>
      <c r="RZK27" s="429"/>
      <c r="RZL27" s="429"/>
      <c r="RZM27" s="429"/>
      <c r="RZN27" s="429"/>
      <c r="RZO27" s="429"/>
      <c r="RZP27" s="429"/>
      <c r="RZQ27" s="429"/>
      <c r="RZR27" s="429"/>
      <c r="RZS27" s="429"/>
      <c r="RZT27" s="429"/>
      <c r="RZU27" s="429"/>
      <c r="RZV27" s="429"/>
      <c r="RZW27" s="429"/>
      <c r="RZX27" s="429"/>
      <c r="RZY27" s="429"/>
      <c r="RZZ27" s="429"/>
      <c r="SAA27" s="429"/>
      <c r="SAB27" s="429"/>
      <c r="SAC27" s="429"/>
      <c r="SAD27" s="429"/>
      <c r="SAE27" s="429"/>
      <c r="SAF27" s="429"/>
      <c r="SAG27" s="429"/>
      <c r="SAH27" s="429"/>
      <c r="SAI27" s="429"/>
      <c r="SAJ27" s="429"/>
      <c r="SAK27" s="429"/>
      <c r="SAL27" s="429"/>
      <c r="SAM27" s="429"/>
      <c r="SAN27" s="429"/>
      <c r="SAO27" s="429"/>
      <c r="SAP27" s="429"/>
      <c r="SAQ27" s="429"/>
      <c r="SAR27" s="429"/>
      <c r="SAS27" s="429"/>
      <c r="SAT27" s="429"/>
      <c r="SAU27" s="429"/>
      <c r="SAV27" s="429"/>
      <c r="SAW27" s="429"/>
      <c r="SAX27" s="429"/>
      <c r="SAY27" s="429"/>
      <c r="SAZ27" s="429"/>
      <c r="SBA27" s="429"/>
      <c r="SBB27" s="429"/>
      <c r="SBC27" s="429"/>
      <c r="SBD27" s="429"/>
      <c r="SBE27" s="429"/>
      <c r="SBF27" s="429"/>
      <c r="SBG27" s="429"/>
      <c r="SBH27" s="429"/>
      <c r="SBI27" s="429"/>
      <c r="SBJ27" s="429"/>
      <c r="SBK27" s="429"/>
      <c r="SBL27" s="429"/>
      <c r="SBM27" s="429"/>
      <c r="SBN27" s="429"/>
      <c r="SBO27" s="429"/>
      <c r="SBP27" s="429"/>
      <c r="SBQ27" s="429"/>
      <c r="SBR27" s="429"/>
      <c r="SBS27" s="429"/>
      <c r="SBT27" s="429"/>
      <c r="SBU27" s="429"/>
      <c r="SBV27" s="429"/>
      <c r="SBW27" s="429"/>
      <c r="SBX27" s="429"/>
      <c r="SBY27" s="429"/>
      <c r="SBZ27" s="429"/>
      <c r="SCA27" s="429"/>
      <c r="SCB27" s="429"/>
      <c r="SCC27" s="429"/>
      <c r="SCD27" s="429"/>
      <c r="SCE27" s="429"/>
      <c r="SCF27" s="429"/>
      <c r="SCG27" s="429"/>
      <c r="SCH27" s="429"/>
      <c r="SCI27" s="429"/>
      <c r="SCJ27" s="429"/>
      <c r="SCK27" s="429"/>
      <c r="SCL27" s="429"/>
      <c r="SCM27" s="429"/>
      <c r="SCN27" s="429"/>
      <c r="SCO27" s="429"/>
      <c r="SCP27" s="429"/>
      <c r="SCQ27" s="429"/>
      <c r="SCR27" s="429"/>
      <c r="SCS27" s="429"/>
      <c r="SCT27" s="429"/>
      <c r="SCU27" s="429"/>
      <c r="SCV27" s="429"/>
      <c r="SCW27" s="429"/>
      <c r="SCX27" s="429"/>
      <c r="SCY27" s="429"/>
      <c r="SCZ27" s="429"/>
      <c r="SDA27" s="429"/>
      <c r="SDB27" s="429"/>
      <c r="SDC27" s="429"/>
      <c r="SDD27" s="429"/>
      <c r="SDE27" s="429"/>
      <c r="SDF27" s="429"/>
      <c r="SDG27" s="429"/>
      <c r="SDH27" s="429"/>
      <c r="SDI27" s="429"/>
      <c r="SDJ27" s="429"/>
      <c r="SDK27" s="429"/>
      <c r="SDL27" s="429"/>
      <c r="SDM27" s="429"/>
      <c r="SDN27" s="429"/>
      <c r="SDO27" s="429"/>
      <c r="SDP27" s="429"/>
      <c r="SDQ27" s="429"/>
      <c r="SDR27" s="429"/>
      <c r="SDS27" s="429"/>
      <c r="SDT27" s="429"/>
      <c r="SDU27" s="429"/>
      <c r="SDV27" s="429"/>
      <c r="SDW27" s="429"/>
      <c r="SDX27" s="429"/>
      <c r="SDY27" s="429"/>
      <c r="SDZ27" s="429"/>
      <c r="SEA27" s="429"/>
      <c r="SEB27" s="429"/>
      <c r="SEC27" s="429"/>
      <c r="SED27" s="429"/>
      <c r="SEE27" s="429"/>
      <c r="SEF27" s="429"/>
      <c r="SEG27" s="429"/>
      <c r="SEH27" s="429"/>
      <c r="SEI27" s="429"/>
      <c r="SEJ27" s="429"/>
      <c r="SEK27" s="429"/>
      <c r="SEL27" s="429"/>
      <c r="SEM27" s="429"/>
      <c r="SEN27" s="429"/>
      <c r="SEO27" s="429"/>
      <c r="SEP27" s="429"/>
      <c r="SEQ27" s="429"/>
      <c r="SER27" s="429"/>
      <c r="SES27" s="429"/>
      <c r="SET27" s="429"/>
      <c r="SEU27" s="429"/>
      <c r="SEV27" s="429"/>
      <c r="SEW27" s="429"/>
      <c r="SEX27" s="429"/>
      <c r="SEY27" s="429"/>
      <c r="SEZ27" s="429"/>
      <c r="SFA27" s="429"/>
      <c r="SFB27" s="429"/>
      <c r="SFC27" s="429"/>
      <c r="SFD27" s="429"/>
      <c r="SFE27" s="429"/>
      <c r="SFF27" s="429"/>
      <c r="SFG27" s="429"/>
      <c r="SFH27" s="429"/>
      <c r="SFI27" s="429"/>
      <c r="SFJ27" s="429"/>
      <c r="SFK27" s="429"/>
      <c r="SFL27" s="429"/>
      <c r="SFM27" s="429"/>
      <c r="SFN27" s="429"/>
      <c r="SFO27" s="429"/>
      <c r="SFP27" s="429"/>
      <c r="SFQ27" s="429"/>
      <c r="SFR27" s="429"/>
      <c r="SFS27" s="429"/>
      <c r="SFT27" s="429"/>
      <c r="SFU27" s="429"/>
      <c r="SFV27" s="429"/>
      <c r="SFW27" s="429"/>
      <c r="SFX27" s="429"/>
      <c r="SFY27" s="429"/>
      <c r="SFZ27" s="429"/>
      <c r="SGA27" s="429"/>
      <c r="SGB27" s="429"/>
      <c r="SGC27" s="429"/>
      <c r="SGD27" s="429"/>
      <c r="SGE27" s="429"/>
      <c r="SGF27" s="429"/>
      <c r="SGG27" s="429"/>
      <c r="SGH27" s="429"/>
      <c r="SGI27" s="429"/>
      <c r="SGJ27" s="429"/>
      <c r="SGK27" s="429"/>
      <c r="SGL27" s="429"/>
      <c r="SGM27" s="429"/>
      <c r="SGN27" s="429"/>
      <c r="SGO27" s="429"/>
      <c r="SGP27" s="429"/>
      <c r="SGQ27" s="429"/>
      <c r="SGR27" s="429"/>
      <c r="SGS27" s="429"/>
      <c r="SGT27" s="429"/>
      <c r="SGU27" s="429"/>
      <c r="SGV27" s="429"/>
      <c r="SGW27" s="429"/>
      <c r="SGX27" s="429"/>
      <c r="SGY27" s="429"/>
      <c r="SGZ27" s="429"/>
      <c r="SHA27" s="429"/>
      <c r="SHB27" s="429"/>
      <c r="SHC27" s="429"/>
      <c r="SHD27" s="429"/>
      <c r="SHE27" s="429"/>
      <c r="SHF27" s="429"/>
      <c r="SHG27" s="429"/>
      <c r="SHH27" s="429"/>
      <c r="SHI27" s="429"/>
      <c r="SHJ27" s="429"/>
      <c r="SHK27" s="429"/>
      <c r="SHL27" s="429"/>
      <c r="SHM27" s="429"/>
      <c r="SHN27" s="429"/>
      <c r="SHO27" s="429"/>
      <c r="SHP27" s="429"/>
      <c r="SHQ27" s="429"/>
      <c r="SHR27" s="429"/>
      <c r="SHS27" s="429"/>
      <c r="SHT27" s="429"/>
      <c r="SHU27" s="429"/>
      <c r="SHV27" s="429"/>
      <c r="SHW27" s="429"/>
      <c r="SHX27" s="429"/>
      <c r="SHY27" s="429"/>
      <c r="SHZ27" s="429"/>
      <c r="SIA27" s="429"/>
      <c r="SIB27" s="429"/>
      <c r="SIC27" s="429"/>
      <c r="SID27" s="429"/>
      <c r="SIE27" s="429"/>
      <c r="SIF27" s="429"/>
      <c r="SIG27" s="429"/>
      <c r="SIH27" s="429"/>
      <c r="SII27" s="429"/>
      <c r="SIJ27" s="429"/>
      <c r="SIK27" s="429"/>
      <c r="SIL27" s="429"/>
      <c r="SIM27" s="429"/>
      <c r="SIN27" s="429"/>
      <c r="SIO27" s="429"/>
      <c r="SIP27" s="429"/>
      <c r="SIQ27" s="429"/>
      <c r="SIR27" s="429"/>
      <c r="SIS27" s="429"/>
      <c r="SIT27" s="429"/>
      <c r="SIU27" s="429"/>
      <c r="SIV27" s="429"/>
      <c r="SIW27" s="429"/>
      <c r="SIX27" s="429"/>
      <c r="SIY27" s="429"/>
      <c r="SIZ27" s="429"/>
      <c r="SJA27" s="429"/>
      <c r="SJB27" s="429"/>
      <c r="SJC27" s="429"/>
      <c r="SJD27" s="429"/>
      <c r="SJE27" s="429"/>
      <c r="SJF27" s="429"/>
      <c r="SJG27" s="429"/>
      <c r="SJH27" s="429"/>
      <c r="SJI27" s="429"/>
      <c r="SJJ27" s="429"/>
      <c r="SJK27" s="429"/>
      <c r="SJL27" s="429"/>
      <c r="SJM27" s="429"/>
      <c r="SJN27" s="429"/>
      <c r="SJO27" s="429"/>
      <c r="SJP27" s="429"/>
      <c r="SJQ27" s="429"/>
      <c r="SJR27" s="429"/>
      <c r="SJS27" s="429"/>
      <c r="SJT27" s="429"/>
      <c r="SJU27" s="429"/>
      <c r="SJV27" s="429"/>
      <c r="SJW27" s="429"/>
      <c r="SJX27" s="429"/>
      <c r="SJY27" s="429"/>
      <c r="SJZ27" s="429"/>
      <c r="SKA27" s="429"/>
      <c r="SKB27" s="429"/>
      <c r="SKC27" s="429"/>
      <c r="SKD27" s="429"/>
      <c r="SKE27" s="429"/>
      <c r="SKF27" s="429"/>
      <c r="SKG27" s="429"/>
      <c r="SKH27" s="429"/>
      <c r="SKI27" s="429"/>
      <c r="SKJ27" s="429"/>
      <c r="SKK27" s="429"/>
      <c r="SKL27" s="429"/>
      <c r="SKM27" s="429"/>
      <c r="SKN27" s="429"/>
      <c r="SKO27" s="429"/>
      <c r="SKP27" s="429"/>
      <c r="SKQ27" s="429"/>
      <c r="SKR27" s="429"/>
      <c r="SKS27" s="429"/>
      <c r="SKT27" s="429"/>
      <c r="SKU27" s="429"/>
      <c r="SKV27" s="429"/>
      <c r="SKW27" s="429"/>
      <c r="SKX27" s="429"/>
      <c r="SKY27" s="429"/>
      <c r="SKZ27" s="429"/>
      <c r="SLA27" s="429"/>
      <c r="SLB27" s="429"/>
      <c r="SLC27" s="429"/>
      <c r="SLD27" s="429"/>
      <c r="SLE27" s="429"/>
      <c r="SLF27" s="429"/>
      <c r="SLG27" s="429"/>
      <c r="SLH27" s="429"/>
      <c r="SLI27" s="429"/>
      <c r="SLJ27" s="429"/>
      <c r="SLK27" s="429"/>
      <c r="SLL27" s="429"/>
      <c r="SLM27" s="429"/>
      <c r="SLN27" s="429"/>
      <c r="SLO27" s="429"/>
      <c r="SLP27" s="429"/>
      <c r="SLQ27" s="429"/>
      <c r="SLR27" s="429"/>
      <c r="SLS27" s="429"/>
      <c r="SLT27" s="429"/>
      <c r="SLU27" s="429"/>
      <c r="SLV27" s="429"/>
      <c r="SLW27" s="429"/>
      <c r="SLX27" s="429"/>
      <c r="SLY27" s="429"/>
      <c r="SLZ27" s="429"/>
      <c r="SMA27" s="429"/>
      <c r="SMB27" s="429"/>
      <c r="SMC27" s="429"/>
      <c r="SMD27" s="429"/>
      <c r="SME27" s="429"/>
      <c r="SMF27" s="429"/>
      <c r="SMG27" s="429"/>
      <c r="SMH27" s="429"/>
      <c r="SMI27" s="429"/>
      <c r="SMJ27" s="429"/>
      <c r="SMK27" s="429"/>
      <c r="SML27" s="429"/>
      <c r="SMM27" s="429"/>
      <c r="SMN27" s="429"/>
      <c r="SMO27" s="429"/>
      <c r="SMP27" s="429"/>
      <c r="SMQ27" s="429"/>
      <c r="SMR27" s="429"/>
      <c r="SMS27" s="429"/>
      <c r="SMT27" s="429"/>
      <c r="SMU27" s="429"/>
      <c r="SMV27" s="429"/>
      <c r="SMW27" s="429"/>
      <c r="SMX27" s="429"/>
      <c r="SMY27" s="429"/>
      <c r="SMZ27" s="429"/>
      <c r="SNA27" s="429"/>
      <c r="SNB27" s="429"/>
      <c r="SNC27" s="429"/>
      <c r="SND27" s="429"/>
      <c r="SNE27" s="429"/>
      <c r="SNF27" s="429"/>
      <c r="SNG27" s="429"/>
      <c r="SNH27" s="429"/>
      <c r="SNI27" s="429"/>
      <c r="SNJ27" s="429"/>
      <c r="SNK27" s="429"/>
      <c r="SNL27" s="429"/>
      <c r="SNM27" s="429"/>
      <c r="SNN27" s="429"/>
      <c r="SNO27" s="429"/>
      <c r="SNP27" s="429"/>
      <c r="SNQ27" s="429"/>
      <c r="SNR27" s="429"/>
      <c r="SNS27" s="429"/>
      <c r="SNT27" s="429"/>
      <c r="SNU27" s="429"/>
      <c r="SNV27" s="429"/>
      <c r="SNW27" s="429"/>
      <c r="SNX27" s="429"/>
      <c r="SNY27" s="429"/>
      <c r="SNZ27" s="429"/>
      <c r="SOA27" s="429"/>
      <c r="SOB27" s="429"/>
      <c r="SOC27" s="429"/>
      <c r="SOD27" s="429"/>
      <c r="SOE27" s="429"/>
      <c r="SOF27" s="429"/>
      <c r="SOG27" s="429"/>
      <c r="SOH27" s="429"/>
      <c r="SOI27" s="429"/>
      <c r="SOJ27" s="429"/>
      <c r="SOK27" s="429"/>
      <c r="SOL27" s="429"/>
      <c r="SOM27" s="429"/>
      <c r="SON27" s="429"/>
      <c r="SOO27" s="429"/>
      <c r="SOP27" s="429"/>
      <c r="SOQ27" s="429"/>
      <c r="SOR27" s="429"/>
      <c r="SOS27" s="429"/>
      <c r="SOT27" s="429"/>
      <c r="SOU27" s="429"/>
      <c r="SOV27" s="429"/>
      <c r="SOW27" s="429"/>
      <c r="SOX27" s="429"/>
      <c r="SOY27" s="429"/>
      <c r="SOZ27" s="429"/>
      <c r="SPA27" s="429"/>
      <c r="SPB27" s="429"/>
      <c r="SPC27" s="429"/>
      <c r="SPD27" s="429"/>
      <c r="SPE27" s="429"/>
      <c r="SPF27" s="429"/>
      <c r="SPG27" s="429"/>
      <c r="SPH27" s="429"/>
      <c r="SPI27" s="429"/>
      <c r="SPJ27" s="429"/>
      <c r="SPK27" s="429"/>
      <c r="SPL27" s="429"/>
      <c r="SPM27" s="429"/>
      <c r="SPN27" s="429"/>
      <c r="SPO27" s="429"/>
      <c r="SPP27" s="429"/>
      <c r="SPQ27" s="429"/>
      <c r="SPR27" s="429"/>
      <c r="SPS27" s="429"/>
      <c r="SPT27" s="429"/>
      <c r="SPU27" s="429"/>
      <c r="SPV27" s="429"/>
      <c r="SPW27" s="429"/>
      <c r="SPX27" s="429"/>
      <c r="SPY27" s="429"/>
      <c r="SPZ27" s="429"/>
      <c r="SQA27" s="429"/>
      <c r="SQB27" s="429"/>
      <c r="SQC27" s="429"/>
      <c r="SQD27" s="429"/>
      <c r="SQE27" s="429"/>
      <c r="SQF27" s="429"/>
      <c r="SQG27" s="429"/>
      <c r="SQH27" s="429"/>
      <c r="SQI27" s="429"/>
      <c r="SQJ27" s="429"/>
      <c r="SQK27" s="429"/>
      <c r="SQL27" s="429"/>
      <c r="SQM27" s="429"/>
      <c r="SQN27" s="429"/>
      <c r="SQO27" s="429"/>
      <c r="SQP27" s="429"/>
      <c r="SQQ27" s="429"/>
      <c r="SQR27" s="429"/>
      <c r="SQS27" s="429"/>
      <c r="SQT27" s="429"/>
      <c r="SQU27" s="429"/>
      <c r="SQV27" s="429"/>
      <c r="SQW27" s="429"/>
      <c r="SQX27" s="429"/>
      <c r="SQY27" s="429"/>
      <c r="SQZ27" s="429"/>
      <c r="SRA27" s="429"/>
      <c r="SRB27" s="429"/>
      <c r="SRC27" s="429"/>
      <c r="SRD27" s="429"/>
      <c r="SRE27" s="429"/>
      <c r="SRF27" s="429"/>
      <c r="SRG27" s="429"/>
      <c r="SRH27" s="429"/>
      <c r="SRI27" s="429"/>
      <c r="SRJ27" s="429"/>
      <c r="SRK27" s="429"/>
      <c r="SRL27" s="429"/>
      <c r="SRM27" s="429"/>
      <c r="SRN27" s="429"/>
      <c r="SRO27" s="429"/>
      <c r="SRP27" s="429"/>
      <c r="SRQ27" s="429"/>
      <c r="SRR27" s="429"/>
      <c r="SRS27" s="429"/>
      <c r="SRT27" s="429"/>
      <c r="SRU27" s="429"/>
      <c r="SRV27" s="429"/>
      <c r="SRW27" s="429"/>
      <c r="SRX27" s="429"/>
      <c r="SRY27" s="429"/>
      <c r="SRZ27" s="429"/>
      <c r="SSA27" s="429"/>
      <c r="SSB27" s="429"/>
      <c r="SSC27" s="429"/>
      <c r="SSD27" s="429"/>
      <c r="SSE27" s="429"/>
      <c r="SSF27" s="429"/>
      <c r="SSG27" s="429"/>
      <c r="SSH27" s="429"/>
      <c r="SSI27" s="429"/>
      <c r="SSJ27" s="429"/>
      <c r="SSK27" s="429"/>
      <c r="SSL27" s="429"/>
      <c r="SSM27" s="429"/>
      <c r="SSN27" s="429"/>
      <c r="SSO27" s="429"/>
      <c r="SSP27" s="429"/>
      <c r="SSQ27" s="429"/>
      <c r="SSR27" s="429"/>
      <c r="SSS27" s="429"/>
      <c r="SST27" s="429"/>
      <c r="SSU27" s="429"/>
      <c r="SSV27" s="429"/>
      <c r="SSW27" s="429"/>
      <c r="SSX27" s="429"/>
      <c r="SSY27" s="429"/>
      <c r="SSZ27" s="429"/>
      <c r="STA27" s="429"/>
      <c r="STB27" s="429"/>
      <c r="STC27" s="429"/>
      <c r="STD27" s="429"/>
      <c r="STE27" s="429"/>
      <c r="STF27" s="429"/>
      <c r="STG27" s="429"/>
      <c r="STH27" s="429"/>
      <c r="STI27" s="429"/>
      <c r="STJ27" s="429"/>
      <c r="STK27" s="429"/>
      <c r="STL27" s="429"/>
      <c r="STM27" s="429"/>
      <c r="STN27" s="429"/>
      <c r="STO27" s="429"/>
      <c r="STP27" s="429"/>
      <c r="STQ27" s="429"/>
      <c r="STR27" s="429"/>
      <c r="STS27" s="429"/>
      <c r="STT27" s="429"/>
      <c r="STU27" s="429"/>
      <c r="STV27" s="429"/>
      <c r="STW27" s="429"/>
      <c r="STX27" s="429"/>
      <c r="STY27" s="429"/>
      <c r="STZ27" s="429"/>
      <c r="SUA27" s="429"/>
      <c r="SUB27" s="429"/>
      <c r="SUC27" s="429"/>
      <c r="SUD27" s="429"/>
      <c r="SUE27" s="429"/>
      <c r="SUF27" s="429"/>
      <c r="SUG27" s="429"/>
      <c r="SUH27" s="429"/>
      <c r="SUI27" s="429"/>
      <c r="SUJ27" s="429"/>
      <c r="SUK27" s="429"/>
      <c r="SUL27" s="429"/>
      <c r="SUM27" s="429"/>
      <c r="SUN27" s="429"/>
      <c r="SUO27" s="429"/>
      <c r="SUP27" s="429"/>
      <c r="SUQ27" s="429"/>
      <c r="SUR27" s="429"/>
      <c r="SUS27" s="429"/>
      <c r="SUT27" s="429"/>
      <c r="SUU27" s="429"/>
      <c r="SUV27" s="429"/>
      <c r="SUW27" s="429"/>
      <c r="SUX27" s="429"/>
      <c r="SUY27" s="429"/>
      <c r="SUZ27" s="429"/>
      <c r="SVA27" s="429"/>
      <c r="SVB27" s="429"/>
      <c r="SVC27" s="429"/>
      <c r="SVD27" s="429"/>
      <c r="SVE27" s="429"/>
      <c r="SVF27" s="429"/>
      <c r="SVG27" s="429"/>
      <c r="SVH27" s="429"/>
      <c r="SVI27" s="429"/>
      <c r="SVJ27" s="429"/>
      <c r="SVK27" s="429"/>
      <c r="SVL27" s="429"/>
      <c r="SVM27" s="429"/>
      <c r="SVN27" s="429"/>
      <c r="SVO27" s="429"/>
      <c r="SVP27" s="429"/>
      <c r="SVQ27" s="429"/>
      <c r="SVR27" s="429"/>
      <c r="SVS27" s="429"/>
      <c r="SVT27" s="429"/>
      <c r="SVU27" s="429"/>
      <c r="SVV27" s="429"/>
      <c r="SVW27" s="429"/>
      <c r="SVX27" s="429"/>
      <c r="SVY27" s="429"/>
      <c r="SVZ27" s="429"/>
      <c r="SWA27" s="429"/>
      <c r="SWB27" s="429"/>
      <c r="SWC27" s="429"/>
      <c r="SWD27" s="429"/>
      <c r="SWE27" s="429"/>
      <c r="SWF27" s="429"/>
      <c r="SWG27" s="429"/>
      <c r="SWH27" s="429"/>
      <c r="SWI27" s="429"/>
      <c r="SWJ27" s="429"/>
      <c r="SWK27" s="429"/>
      <c r="SWL27" s="429"/>
      <c r="SWM27" s="429"/>
      <c r="SWN27" s="429"/>
      <c r="SWO27" s="429"/>
      <c r="SWP27" s="429"/>
      <c r="SWQ27" s="429"/>
      <c r="SWR27" s="429"/>
      <c r="SWS27" s="429"/>
      <c r="SWT27" s="429"/>
      <c r="SWU27" s="429"/>
      <c r="SWV27" s="429"/>
      <c r="SWW27" s="429"/>
      <c r="SWX27" s="429"/>
      <c r="SWY27" s="429"/>
      <c r="SWZ27" s="429"/>
      <c r="SXA27" s="429"/>
      <c r="SXB27" s="429"/>
      <c r="SXC27" s="429"/>
      <c r="SXD27" s="429"/>
      <c r="SXE27" s="429"/>
      <c r="SXF27" s="429"/>
      <c r="SXG27" s="429"/>
      <c r="SXH27" s="429"/>
      <c r="SXI27" s="429"/>
      <c r="SXJ27" s="429"/>
      <c r="SXK27" s="429"/>
      <c r="SXL27" s="429"/>
      <c r="SXM27" s="429"/>
      <c r="SXN27" s="429"/>
      <c r="SXO27" s="429"/>
      <c r="SXP27" s="429"/>
      <c r="SXQ27" s="429"/>
      <c r="SXR27" s="429"/>
      <c r="SXS27" s="429"/>
      <c r="SXT27" s="429"/>
      <c r="SXU27" s="429"/>
      <c r="SXV27" s="429"/>
      <c r="SXW27" s="429"/>
      <c r="SXX27" s="429"/>
      <c r="SXY27" s="429"/>
      <c r="SXZ27" s="429"/>
      <c r="SYA27" s="429"/>
      <c r="SYB27" s="429"/>
      <c r="SYC27" s="429"/>
      <c r="SYD27" s="429"/>
      <c r="SYE27" s="429"/>
      <c r="SYF27" s="429"/>
      <c r="SYG27" s="429"/>
      <c r="SYH27" s="429"/>
      <c r="SYI27" s="429"/>
      <c r="SYJ27" s="429"/>
      <c r="SYK27" s="429"/>
      <c r="SYL27" s="429"/>
      <c r="SYM27" s="429"/>
      <c r="SYN27" s="429"/>
      <c r="SYO27" s="429"/>
      <c r="SYP27" s="429"/>
      <c r="SYQ27" s="429"/>
      <c r="SYR27" s="429"/>
      <c r="SYS27" s="429"/>
      <c r="SYT27" s="429"/>
      <c r="SYU27" s="429"/>
      <c r="SYV27" s="429"/>
      <c r="SYW27" s="429"/>
      <c r="SYX27" s="429"/>
      <c r="SYY27" s="429"/>
      <c r="SYZ27" s="429"/>
      <c r="SZA27" s="429"/>
      <c r="SZB27" s="429"/>
      <c r="SZC27" s="429"/>
      <c r="SZD27" s="429"/>
      <c r="SZE27" s="429"/>
      <c r="SZF27" s="429"/>
      <c r="SZG27" s="429"/>
      <c r="SZH27" s="429"/>
      <c r="SZI27" s="429"/>
      <c r="SZJ27" s="429"/>
      <c r="SZK27" s="429"/>
      <c r="SZL27" s="429"/>
      <c r="SZM27" s="429"/>
      <c r="SZN27" s="429"/>
      <c r="SZO27" s="429"/>
      <c r="SZP27" s="429"/>
      <c r="SZQ27" s="429"/>
      <c r="SZR27" s="429"/>
      <c r="SZS27" s="429"/>
      <c r="SZT27" s="429"/>
      <c r="SZU27" s="429"/>
      <c r="SZV27" s="429"/>
      <c r="SZW27" s="429"/>
      <c r="SZX27" s="429"/>
      <c r="SZY27" s="429"/>
      <c r="SZZ27" s="429"/>
      <c r="TAA27" s="429"/>
      <c r="TAB27" s="429"/>
      <c r="TAC27" s="429"/>
      <c r="TAD27" s="429"/>
      <c r="TAE27" s="429"/>
      <c r="TAF27" s="429"/>
      <c r="TAG27" s="429"/>
      <c r="TAH27" s="429"/>
      <c r="TAI27" s="429"/>
      <c r="TAJ27" s="429"/>
      <c r="TAK27" s="429"/>
      <c r="TAL27" s="429"/>
      <c r="TAM27" s="429"/>
      <c r="TAN27" s="429"/>
      <c r="TAO27" s="429"/>
      <c r="TAP27" s="429"/>
      <c r="TAQ27" s="429"/>
      <c r="TAR27" s="429"/>
      <c r="TAS27" s="429"/>
      <c r="TAT27" s="429"/>
      <c r="TAU27" s="429"/>
      <c r="TAV27" s="429"/>
      <c r="TAW27" s="429"/>
      <c r="TAX27" s="429"/>
      <c r="TAY27" s="429"/>
      <c r="TAZ27" s="429"/>
      <c r="TBA27" s="429"/>
      <c r="TBB27" s="429"/>
      <c r="TBC27" s="429"/>
      <c r="TBD27" s="429"/>
      <c r="TBE27" s="429"/>
      <c r="TBF27" s="429"/>
      <c r="TBG27" s="429"/>
      <c r="TBH27" s="429"/>
      <c r="TBI27" s="429"/>
      <c r="TBJ27" s="429"/>
      <c r="TBK27" s="429"/>
      <c r="TBL27" s="429"/>
      <c r="TBM27" s="429"/>
      <c r="TBN27" s="429"/>
      <c r="TBO27" s="429"/>
      <c r="TBP27" s="429"/>
      <c r="TBQ27" s="429"/>
      <c r="TBR27" s="429"/>
      <c r="TBS27" s="429"/>
      <c r="TBT27" s="429"/>
      <c r="TBU27" s="429"/>
      <c r="TBV27" s="429"/>
      <c r="TBW27" s="429"/>
      <c r="TBX27" s="429"/>
      <c r="TBY27" s="429"/>
      <c r="TBZ27" s="429"/>
      <c r="TCA27" s="429"/>
      <c r="TCB27" s="429"/>
      <c r="TCC27" s="429"/>
      <c r="TCD27" s="429"/>
      <c r="TCE27" s="429"/>
      <c r="TCF27" s="429"/>
      <c r="TCG27" s="429"/>
      <c r="TCH27" s="429"/>
      <c r="TCI27" s="429"/>
      <c r="TCJ27" s="429"/>
      <c r="TCK27" s="429"/>
      <c r="TCL27" s="429"/>
      <c r="TCM27" s="429"/>
      <c r="TCN27" s="429"/>
      <c r="TCO27" s="429"/>
      <c r="TCP27" s="429"/>
      <c r="TCQ27" s="429"/>
      <c r="TCR27" s="429"/>
      <c r="TCS27" s="429"/>
      <c r="TCT27" s="429"/>
      <c r="TCU27" s="429"/>
      <c r="TCV27" s="429"/>
      <c r="TCW27" s="429"/>
      <c r="TCX27" s="429"/>
      <c r="TCY27" s="429"/>
      <c r="TCZ27" s="429"/>
      <c r="TDA27" s="429"/>
      <c r="TDB27" s="429"/>
      <c r="TDC27" s="429"/>
      <c r="TDD27" s="429"/>
      <c r="TDE27" s="429"/>
      <c r="TDF27" s="429"/>
      <c r="TDG27" s="429"/>
      <c r="TDH27" s="429"/>
      <c r="TDI27" s="429"/>
      <c r="TDJ27" s="429"/>
      <c r="TDK27" s="429"/>
      <c r="TDL27" s="429"/>
      <c r="TDM27" s="429"/>
      <c r="TDN27" s="429"/>
      <c r="TDO27" s="429"/>
      <c r="TDP27" s="429"/>
      <c r="TDQ27" s="429"/>
      <c r="TDR27" s="429"/>
      <c r="TDS27" s="429"/>
      <c r="TDT27" s="429"/>
      <c r="TDU27" s="429"/>
      <c r="TDV27" s="429"/>
      <c r="TDW27" s="429"/>
      <c r="TDX27" s="429"/>
      <c r="TDY27" s="429"/>
      <c r="TDZ27" s="429"/>
      <c r="TEA27" s="429"/>
      <c r="TEB27" s="429"/>
      <c r="TEC27" s="429"/>
      <c r="TED27" s="429"/>
      <c r="TEE27" s="429"/>
      <c r="TEF27" s="429"/>
      <c r="TEG27" s="429"/>
      <c r="TEH27" s="429"/>
      <c r="TEI27" s="429"/>
      <c r="TEJ27" s="429"/>
      <c r="TEK27" s="429"/>
      <c r="TEL27" s="429"/>
      <c r="TEM27" s="429"/>
      <c r="TEN27" s="429"/>
      <c r="TEO27" s="429"/>
      <c r="TEP27" s="429"/>
      <c r="TEQ27" s="429"/>
      <c r="TER27" s="429"/>
      <c r="TES27" s="429"/>
      <c r="TET27" s="429"/>
      <c r="TEU27" s="429"/>
      <c r="TEV27" s="429"/>
      <c r="TEW27" s="429"/>
      <c r="TEX27" s="429"/>
      <c r="TEY27" s="429"/>
      <c r="TEZ27" s="429"/>
      <c r="TFA27" s="429"/>
      <c r="TFB27" s="429"/>
      <c r="TFC27" s="429"/>
      <c r="TFD27" s="429"/>
      <c r="TFE27" s="429"/>
      <c r="TFF27" s="429"/>
      <c r="TFG27" s="429"/>
      <c r="TFH27" s="429"/>
      <c r="TFI27" s="429"/>
      <c r="TFJ27" s="429"/>
      <c r="TFK27" s="429"/>
      <c r="TFL27" s="429"/>
      <c r="TFM27" s="429"/>
      <c r="TFN27" s="429"/>
      <c r="TFO27" s="429"/>
      <c r="TFP27" s="429"/>
      <c r="TFQ27" s="429"/>
      <c r="TFR27" s="429"/>
      <c r="TFS27" s="429"/>
      <c r="TFT27" s="429"/>
      <c r="TFU27" s="429"/>
      <c r="TFV27" s="429"/>
      <c r="TFW27" s="429"/>
      <c r="TFX27" s="429"/>
      <c r="TFY27" s="429"/>
      <c r="TFZ27" s="429"/>
      <c r="TGA27" s="429"/>
      <c r="TGB27" s="429"/>
      <c r="TGC27" s="429"/>
      <c r="TGD27" s="429"/>
      <c r="TGE27" s="429"/>
      <c r="TGF27" s="429"/>
      <c r="TGG27" s="429"/>
      <c r="TGH27" s="429"/>
      <c r="TGI27" s="429"/>
      <c r="TGJ27" s="429"/>
      <c r="TGK27" s="429"/>
      <c r="TGL27" s="429"/>
      <c r="TGM27" s="429"/>
      <c r="TGN27" s="429"/>
      <c r="TGO27" s="429"/>
      <c r="TGP27" s="429"/>
      <c r="TGQ27" s="429"/>
      <c r="TGR27" s="429"/>
      <c r="TGS27" s="429"/>
      <c r="TGT27" s="429"/>
      <c r="TGU27" s="429"/>
      <c r="TGV27" s="429"/>
      <c r="TGW27" s="429"/>
      <c r="TGX27" s="429"/>
      <c r="TGY27" s="429"/>
      <c r="TGZ27" s="429"/>
      <c r="THA27" s="429"/>
      <c r="THB27" s="429"/>
      <c r="THC27" s="429"/>
      <c r="THD27" s="429"/>
      <c r="THE27" s="429"/>
      <c r="THF27" s="429"/>
      <c r="THG27" s="429"/>
      <c r="THH27" s="429"/>
      <c r="THI27" s="429"/>
      <c r="THJ27" s="429"/>
      <c r="THK27" s="429"/>
      <c r="THL27" s="429"/>
      <c r="THM27" s="429"/>
      <c r="THN27" s="429"/>
      <c r="THO27" s="429"/>
      <c r="THP27" s="429"/>
      <c r="THQ27" s="429"/>
      <c r="THR27" s="429"/>
      <c r="THS27" s="429"/>
      <c r="THT27" s="429"/>
      <c r="THU27" s="429"/>
      <c r="THV27" s="429"/>
      <c r="THW27" s="429"/>
      <c r="THX27" s="429"/>
      <c r="THY27" s="429"/>
      <c r="THZ27" s="429"/>
      <c r="TIA27" s="429"/>
      <c r="TIB27" s="429"/>
      <c r="TIC27" s="429"/>
      <c r="TID27" s="429"/>
      <c r="TIE27" s="429"/>
      <c r="TIF27" s="429"/>
      <c r="TIG27" s="429"/>
      <c r="TIH27" s="429"/>
      <c r="TII27" s="429"/>
      <c r="TIJ27" s="429"/>
      <c r="TIK27" s="429"/>
      <c r="TIL27" s="429"/>
      <c r="TIM27" s="429"/>
      <c r="TIN27" s="429"/>
      <c r="TIO27" s="429"/>
      <c r="TIP27" s="429"/>
      <c r="TIQ27" s="429"/>
      <c r="TIR27" s="429"/>
      <c r="TIS27" s="429"/>
      <c r="TIT27" s="429"/>
      <c r="TIU27" s="429"/>
      <c r="TIV27" s="429"/>
      <c r="TIW27" s="429"/>
      <c r="TIX27" s="429"/>
      <c r="TIY27" s="429"/>
      <c r="TIZ27" s="429"/>
      <c r="TJA27" s="429"/>
      <c r="TJB27" s="429"/>
      <c r="TJC27" s="429"/>
      <c r="TJD27" s="429"/>
      <c r="TJE27" s="429"/>
      <c r="TJF27" s="429"/>
      <c r="TJG27" s="429"/>
      <c r="TJH27" s="429"/>
      <c r="TJI27" s="429"/>
      <c r="TJJ27" s="429"/>
      <c r="TJK27" s="429"/>
      <c r="TJL27" s="429"/>
      <c r="TJM27" s="429"/>
      <c r="TJN27" s="429"/>
      <c r="TJO27" s="429"/>
      <c r="TJP27" s="429"/>
      <c r="TJQ27" s="429"/>
      <c r="TJR27" s="429"/>
      <c r="TJS27" s="429"/>
      <c r="TJT27" s="429"/>
      <c r="TJU27" s="429"/>
      <c r="TJV27" s="429"/>
      <c r="TJW27" s="429"/>
      <c r="TJX27" s="429"/>
      <c r="TJY27" s="429"/>
      <c r="TJZ27" s="429"/>
      <c r="TKA27" s="429"/>
      <c r="TKB27" s="429"/>
      <c r="TKC27" s="429"/>
      <c r="TKD27" s="429"/>
      <c r="TKE27" s="429"/>
      <c r="TKF27" s="429"/>
      <c r="TKG27" s="429"/>
      <c r="TKH27" s="429"/>
      <c r="TKI27" s="429"/>
      <c r="TKJ27" s="429"/>
      <c r="TKK27" s="429"/>
      <c r="TKL27" s="429"/>
      <c r="TKM27" s="429"/>
      <c r="TKN27" s="429"/>
      <c r="TKO27" s="429"/>
      <c r="TKP27" s="429"/>
      <c r="TKQ27" s="429"/>
      <c r="TKR27" s="429"/>
      <c r="TKS27" s="429"/>
      <c r="TKT27" s="429"/>
      <c r="TKU27" s="429"/>
      <c r="TKV27" s="429"/>
      <c r="TKW27" s="429"/>
      <c r="TKX27" s="429"/>
      <c r="TKY27" s="429"/>
      <c r="TKZ27" s="429"/>
      <c r="TLA27" s="429"/>
      <c r="TLB27" s="429"/>
      <c r="TLC27" s="429"/>
      <c r="TLD27" s="429"/>
      <c r="TLE27" s="429"/>
      <c r="TLF27" s="429"/>
      <c r="TLG27" s="429"/>
      <c r="TLH27" s="429"/>
      <c r="TLI27" s="429"/>
      <c r="TLJ27" s="429"/>
      <c r="TLK27" s="429"/>
      <c r="TLL27" s="429"/>
      <c r="TLM27" s="429"/>
      <c r="TLN27" s="429"/>
      <c r="TLO27" s="429"/>
      <c r="TLP27" s="429"/>
      <c r="TLQ27" s="429"/>
      <c r="TLR27" s="429"/>
      <c r="TLS27" s="429"/>
      <c r="TLT27" s="429"/>
      <c r="TLU27" s="429"/>
      <c r="TLV27" s="429"/>
      <c r="TLW27" s="429"/>
      <c r="TLX27" s="429"/>
      <c r="TLY27" s="429"/>
      <c r="TLZ27" s="429"/>
      <c r="TMA27" s="429"/>
      <c r="TMB27" s="429"/>
      <c r="TMC27" s="429"/>
      <c r="TMD27" s="429"/>
      <c r="TME27" s="429"/>
      <c r="TMF27" s="429"/>
      <c r="TMG27" s="429"/>
      <c r="TMH27" s="429"/>
      <c r="TMI27" s="429"/>
      <c r="TMJ27" s="429"/>
      <c r="TMK27" s="429"/>
      <c r="TML27" s="429"/>
      <c r="TMM27" s="429"/>
      <c r="TMN27" s="429"/>
      <c r="TMO27" s="429"/>
      <c r="TMP27" s="429"/>
      <c r="TMQ27" s="429"/>
      <c r="TMR27" s="429"/>
      <c r="TMS27" s="429"/>
      <c r="TMT27" s="429"/>
      <c r="TMU27" s="429"/>
      <c r="TMV27" s="429"/>
      <c r="TMW27" s="429"/>
      <c r="TMX27" s="429"/>
      <c r="TMY27" s="429"/>
      <c r="TMZ27" s="429"/>
      <c r="TNA27" s="429"/>
      <c r="TNB27" s="429"/>
      <c r="TNC27" s="429"/>
      <c r="TND27" s="429"/>
      <c r="TNE27" s="429"/>
      <c r="TNF27" s="429"/>
      <c r="TNG27" s="429"/>
      <c r="TNH27" s="429"/>
      <c r="TNI27" s="429"/>
      <c r="TNJ27" s="429"/>
      <c r="TNK27" s="429"/>
      <c r="TNL27" s="429"/>
      <c r="TNM27" s="429"/>
      <c r="TNN27" s="429"/>
      <c r="TNO27" s="429"/>
      <c r="TNP27" s="429"/>
      <c r="TNQ27" s="429"/>
      <c r="TNR27" s="429"/>
      <c r="TNS27" s="429"/>
      <c r="TNT27" s="429"/>
      <c r="TNU27" s="429"/>
      <c r="TNV27" s="429"/>
      <c r="TNW27" s="429"/>
      <c r="TNX27" s="429"/>
      <c r="TNY27" s="429"/>
      <c r="TNZ27" s="429"/>
      <c r="TOA27" s="429"/>
      <c r="TOB27" s="429"/>
      <c r="TOC27" s="429"/>
      <c r="TOD27" s="429"/>
      <c r="TOE27" s="429"/>
      <c r="TOF27" s="429"/>
      <c r="TOG27" s="429"/>
      <c r="TOH27" s="429"/>
      <c r="TOI27" s="429"/>
      <c r="TOJ27" s="429"/>
      <c r="TOK27" s="429"/>
      <c r="TOL27" s="429"/>
      <c r="TOM27" s="429"/>
      <c r="TON27" s="429"/>
      <c r="TOO27" s="429"/>
      <c r="TOP27" s="429"/>
      <c r="TOQ27" s="429"/>
      <c r="TOR27" s="429"/>
      <c r="TOS27" s="429"/>
      <c r="TOT27" s="429"/>
      <c r="TOU27" s="429"/>
      <c r="TOV27" s="429"/>
      <c r="TOW27" s="429"/>
      <c r="TOX27" s="429"/>
      <c r="TOY27" s="429"/>
      <c r="TOZ27" s="429"/>
      <c r="TPA27" s="429"/>
      <c r="TPB27" s="429"/>
      <c r="TPC27" s="429"/>
      <c r="TPD27" s="429"/>
      <c r="TPE27" s="429"/>
      <c r="TPF27" s="429"/>
      <c r="TPG27" s="429"/>
      <c r="TPH27" s="429"/>
      <c r="TPI27" s="429"/>
      <c r="TPJ27" s="429"/>
      <c r="TPK27" s="429"/>
      <c r="TPL27" s="429"/>
      <c r="TPM27" s="429"/>
      <c r="TPN27" s="429"/>
      <c r="TPO27" s="429"/>
      <c r="TPP27" s="429"/>
      <c r="TPQ27" s="429"/>
      <c r="TPR27" s="429"/>
      <c r="TPS27" s="429"/>
      <c r="TPT27" s="429"/>
      <c r="TPU27" s="429"/>
      <c r="TPV27" s="429"/>
      <c r="TPW27" s="429"/>
      <c r="TPX27" s="429"/>
      <c r="TPY27" s="429"/>
      <c r="TPZ27" s="429"/>
      <c r="TQA27" s="429"/>
      <c r="TQB27" s="429"/>
      <c r="TQC27" s="429"/>
      <c r="TQD27" s="429"/>
      <c r="TQE27" s="429"/>
      <c r="TQF27" s="429"/>
      <c r="TQG27" s="429"/>
      <c r="TQH27" s="429"/>
      <c r="TQI27" s="429"/>
      <c r="TQJ27" s="429"/>
      <c r="TQK27" s="429"/>
      <c r="TQL27" s="429"/>
      <c r="TQM27" s="429"/>
      <c r="TQN27" s="429"/>
      <c r="TQO27" s="429"/>
      <c r="TQP27" s="429"/>
      <c r="TQQ27" s="429"/>
      <c r="TQR27" s="429"/>
      <c r="TQS27" s="429"/>
      <c r="TQT27" s="429"/>
      <c r="TQU27" s="429"/>
      <c r="TQV27" s="429"/>
      <c r="TQW27" s="429"/>
      <c r="TQX27" s="429"/>
      <c r="TQY27" s="429"/>
      <c r="TQZ27" s="429"/>
      <c r="TRA27" s="429"/>
      <c r="TRB27" s="429"/>
      <c r="TRC27" s="429"/>
      <c r="TRD27" s="429"/>
      <c r="TRE27" s="429"/>
      <c r="TRF27" s="429"/>
      <c r="TRG27" s="429"/>
      <c r="TRH27" s="429"/>
      <c r="TRI27" s="429"/>
      <c r="TRJ27" s="429"/>
      <c r="TRK27" s="429"/>
      <c r="TRL27" s="429"/>
      <c r="TRM27" s="429"/>
      <c r="TRN27" s="429"/>
      <c r="TRO27" s="429"/>
      <c r="TRP27" s="429"/>
      <c r="TRQ27" s="429"/>
      <c r="TRR27" s="429"/>
      <c r="TRS27" s="429"/>
      <c r="TRT27" s="429"/>
      <c r="TRU27" s="429"/>
      <c r="TRV27" s="429"/>
      <c r="TRW27" s="429"/>
      <c r="TRX27" s="429"/>
      <c r="TRY27" s="429"/>
      <c r="TRZ27" s="429"/>
      <c r="TSA27" s="429"/>
      <c r="TSB27" s="429"/>
      <c r="TSC27" s="429"/>
      <c r="TSD27" s="429"/>
      <c r="TSE27" s="429"/>
      <c r="TSF27" s="429"/>
      <c r="TSG27" s="429"/>
      <c r="TSH27" s="429"/>
      <c r="TSI27" s="429"/>
      <c r="TSJ27" s="429"/>
      <c r="TSK27" s="429"/>
      <c r="TSL27" s="429"/>
      <c r="TSM27" s="429"/>
      <c r="TSN27" s="429"/>
      <c r="TSO27" s="429"/>
      <c r="TSP27" s="429"/>
      <c r="TSQ27" s="429"/>
      <c r="TSR27" s="429"/>
      <c r="TSS27" s="429"/>
      <c r="TST27" s="429"/>
      <c r="TSU27" s="429"/>
      <c r="TSV27" s="429"/>
      <c r="TSW27" s="429"/>
      <c r="TSX27" s="429"/>
      <c r="TSY27" s="429"/>
      <c r="TSZ27" s="429"/>
      <c r="TTA27" s="429"/>
      <c r="TTB27" s="429"/>
      <c r="TTC27" s="429"/>
      <c r="TTD27" s="429"/>
      <c r="TTE27" s="429"/>
      <c r="TTF27" s="429"/>
      <c r="TTG27" s="429"/>
      <c r="TTH27" s="429"/>
      <c r="TTI27" s="429"/>
      <c r="TTJ27" s="429"/>
      <c r="TTK27" s="429"/>
      <c r="TTL27" s="429"/>
      <c r="TTM27" s="429"/>
      <c r="TTN27" s="429"/>
      <c r="TTO27" s="429"/>
      <c r="TTP27" s="429"/>
      <c r="TTQ27" s="429"/>
      <c r="TTR27" s="429"/>
      <c r="TTS27" s="429"/>
      <c r="TTT27" s="429"/>
      <c r="TTU27" s="429"/>
      <c r="TTV27" s="429"/>
      <c r="TTW27" s="429"/>
      <c r="TTX27" s="429"/>
      <c r="TTY27" s="429"/>
      <c r="TTZ27" s="429"/>
      <c r="TUA27" s="429"/>
      <c r="TUB27" s="429"/>
      <c r="TUC27" s="429"/>
      <c r="TUD27" s="429"/>
      <c r="TUE27" s="429"/>
      <c r="TUF27" s="429"/>
      <c r="TUG27" s="429"/>
      <c r="TUH27" s="429"/>
      <c r="TUI27" s="429"/>
      <c r="TUJ27" s="429"/>
      <c r="TUK27" s="429"/>
      <c r="TUL27" s="429"/>
      <c r="TUM27" s="429"/>
      <c r="TUN27" s="429"/>
      <c r="TUO27" s="429"/>
      <c r="TUP27" s="429"/>
      <c r="TUQ27" s="429"/>
      <c r="TUR27" s="429"/>
      <c r="TUS27" s="429"/>
      <c r="TUT27" s="429"/>
      <c r="TUU27" s="429"/>
      <c r="TUV27" s="429"/>
      <c r="TUW27" s="429"/>
      <c r="TUX27" s="429"/>
      <c r="TUY27" s="429"/>
      <c r="TUZ27" s="429"/>
      <c r="TVA27" s="429"/>
      <c r="TVB27" s="429"/>
      <c r="TVC27" s="429"/>
      <c r="TVD27" s="429"/>
      <c r="TVE27" s="429"/>
      <c r="TVF27" s="429"/>
      <c r="TVG27" s="429"/>
      <c r="TVH27" s="429"/>
      <c r="TVI27" s="429"/>
      <c r="TVJ27" s="429"/>
      <c r="TVK27" s="429"/>
      <c r="TVL27" s="429"/>
      <c r="TVM27" s="429"/>
      <c r="TVN27" s="429"/>
      <c r="TVO27" s="429"/>
      <c r="TVP27" s="429"/>
      <c r="TVQ27" s="429"/>
      <c r="TVR27" s="429"/>
      <c r="TVS27" s="429"/>
      <c r="TVT27" s="429"/>
      <c r="TVU27" s="429"/>
      <c r="TVV27" s="429"/>
      <c r="TVW27" s="429"/>
      <c r="TVX27" s="429"/>
      <c r="TVY27" s="429"/>
      <c r="TVZ27" s="429"/>
      <c r="TWA27" s="429"/>
      <c r="TWB27" s="429"/>
      <c r="TWC27" s="429"/>
      <c r="TWD27" s="429"/>
      <c r="TWE27" s="429"/>
      <c r="TWF27" s="429"/>
      <c r="TWG27" s="429"/>
      <c r="TWH27" s="429"/>
      <c r="TWI27" s="429"/>
      <c r="TWJ27" s="429"/>
      <c r="TWK27" s="429"/>
      <c r="TWL27" s="429"/>
      <c r="TWM27" s="429"/>
      <c r="TWN27" s="429"/>
      <c r="TWO27" s="429"/>
      <c r="TWP27" s="429"/>
      <c r="TWQ27" s="429"/>
      <c r="TWR27" s="429"/>
      <c r="TWS27" s="429"/>
      <c r="TWT27" s="429"/>
      <c r="TWU27" s="429"/>
      <c r="TWV27" s="429"/>
      <c r="TWW27" s="429"/>
      <c r="TWX27" s="429"/>
      <c r="TWY27" s="429"/>
      <c r="TWZ27" s="429"/>
      <c r="TXA27" s="429"/>
      <c r="TXB27" s="429"/>
      <c r="TXC27" s="429"/>
      <c r="TXD27" s="429"/>
      <c r="TXE27" s="429"/>
      <c r="TXF27" s="429"/>
      <c r="TXG27" s="429"/>
      <c r="TXH27" s="429"/>
      <c r="TXI27" s="429"/>
      <c r="TXJ27" s="429"/>
      <c r="TXK27" s="429"/>
      <c r="TXL27" s="429"/>
      <c r="TXM27" s="429"/>
      <c r="TXN27" s="429"/>
      <c r="TXO27" s="429"/>
      <c r="TXP27" s="429"/>
      <c r="TXQ27" s="429"/>
      <c r="TXR27" s="429"/>
      <c r="TXS27" s="429"/>
      <c r="TXT27" s="429"/>
      <c r="TXU27" s="429"/>
      <c r="TXV27" s="429"/>
      <c r="TXW27" s="429"/>
      <c r="TXX27" s="429"/>
      <c r="TXY27" s="429"/>
      <c r="TXZ27" s="429"/>
      <c r="TYA27" s="429"/>
      <c r="TYB27" s="429"/>
      <c r="TYC27" s="429"/>
      <c r="TYD27" s="429"/>
      <c r="TYE27" s="429"/>
      <c r="TYF27" s="429"/>
      <c r="TYG27" s="429"/>
      <c r="TYH27" s="429"/>
      <c r="TYI27" s="429"/>
      <c r="TYJ27" s="429"/>
      <c r="TYK27" s="429"/>
      <c r="TYL27" s="429"/>
      <c r="TYM27" s="429"/>
      <c r="TYN27" s="429"/>
      <c r="TYO27" s="429"/>
      <c r="TYP27" s="429"/>
      <c r="TYQ27" s="429"/>
      <c r="TYR27" s="429"/>
      <c r="TYS27" s="429"/>
      <c r="TYT27" s="429"/>
      <c r="TYU27" s="429"/>
      <c r="TYV27" s="429"/>
      <c r="TYW27" s="429"/>
      <c r="TYX27" s="429"/>
      <c r="TYY27" s="429"/>
      <c r="TYZ27" s="429"/>
      <c r="TZA27" s="429"/>
      <c r="TZB27" s="429"/>
      <c r="TZC27" s="429"/>
      <c r="TZD27" s="429"/>
      <c r="TZE27" s="429"/>
      <c r="TZF27" s="429"/>
      <c r="TZG27" s="429"/>
      <c r="TZH27" s="429"/>
      <c r="TZI27" s="429"/>
      <c r="TZJ27" s="429"/>
      <c r="TZK27" s="429"/>
      <c r="TZL27" s="429"/>
      <c r="TZM27" s="429"/>
      <c r="TZN27" s="429"/>
      <c r="TZO27" s="429"/>
      <c r="TZP27" s="429"/>
      <c r="TZQ27" s="429"/>
      <c r="TZR27" s="429"/>
      <c r="TZS27" s="429"/>
      <c r="TZT27" s="429"/>
      <c r="TZU27" s="429"/>
      <c r="TZV27" s="429"/>
      <c r="TZW27" s="429"/>
      <c r="TZX27" s="429"/>
      <c r="TZY27" s="429"/>
      <c r="TZZ27" s="429"/>
      <c r="UAA27" s="429"/>
      <c r="UAB27" s="429"/>
      <c r="UAC27" s="429"/>
      <c r="UAD27" s="429"/>
      <c r="UAE27" s="429"/>
      <c r="UAF27" s="429"/>
      <c r="UAG27" s="429"/>
      <c r="UAH27" s="429"/>
      <c r="UAI27" s="429"/>
      <c r="UAJ27" s="429"/>
      <c r="UAK27" s="429"/>
      <c r="UAL27" s="429"/>
      <c r="UAM27" s="429"/>
      <c r="UAN27" s="429"/>
      <c r="UAO27" s="429"/>
      <c r="UAP27" s="429"/>
      <c r="UAQ27" s="429"/>
      <c r="UAR27" s="429"/>
      <c r="UAS27" s="429"/>
      <c r="UAT27" s="429"/>
      <c r="UAU27" s="429"/>
      <c r="UAV27" s="429"/>
      <c r="UAW27" s="429"/>
      <c r="UAX27" s="429"/>
      <c r="UAY27" s="429"/>
      <c r="UAZ27" s="429"/>
      <c r="UBA27" s="429"/>
      <c r="UBB27" s="429"/>
      <c r="UBC27" s="429"/>
      <c r="UBD27" s="429"/>
      <c r="UBE27" s="429"/>
      <c r="UBF27" s="429"/>
      <c r="UBG27" s="429"/>
      <c r="UBH27" s="429"/>
      <c r="UBI27" s="429"/>
      <c r="UBJ27" s="429"/>
      <c r="UBK27" s="429"/>
      <c r="UBL27" s="429"/>
      <c r="UBM27" s="429"/>
      <c r="UBN27" s="429"/>
      <c r="UBO27" s="429"/>
      <c r="UBP27" s="429"/>
      <c r="UBQ27" s="429"/>
      <c r="UBR27" s="429"/>
      <c r="UBS27" s="429"/>
      <c r="UBT27" s="429"/>
      <c r="UBU27" s="429"/>
      <c r="UBV27" s="429"/>
      <c r="UBW27" s="429"/>
      <c r="UBX27" s="429"/>
      <c r="UBY27" s="429"/>
      <c r="UBZ27" s="429"/>
      <c r="UCA27" s="429"/>
      <c r="UCB27" s="429"/>
      <c r="UCC27" s="429"/>
      <c r="UCD27" s="429"/>
      <c r="UCE27" s="429"/>
      <c r="UCF27" s="429"/>
      <c r="UCG27" s="429"/>
      <c r="UCH27" s="429"/>
      <c r="UCI27" s="429"/>
      <c r="UCJ27" s="429"/>
      <c r="UCK27" s="429"/>
      <c r="UCL27" s="429"/>
      <c r="UCM27" s="429"/>
      <c r="UCN27" s="429"/>
      <c r="UCO27" s="429"/>
      <c r="UCP27" s="429"/>
      <c r="UCQ27" s="429"/>
      <c r="UCR27" s="429"/>
      <c r="UCS27" s="429"/>
      <c r="UCT27" s="429"/>
      <c r="UCU27" s="429"/>
      <c r="UCV27" s="429"/>
      <c r="UCW27" s="429"/>
      <c r="UCX27" s="429"/>
      <c r="UCY27" s="429"/>
      <c r="UCZ27" s="429"/>
      <c r="UDA27" s="429"/>
      <c r="UDB27" s="429"/>
      <c r="UDC27" s="429"/>
      <c r="UDD27" s="429"/>
      <c r="UDE27" s="429"/>
      <c r="UDF27" s="429"/>
      <c r="UDG27" s="429"/>
      <c r="UDH27" s="429"/>
      <c r="UDI27" s="429"/>
      <c r="UDJ27" s="429"/>
      <c r="UDK27" s="429"/>
      <c r="UDL27" s="429"/>
      <c r="UDM27" s="429"/>
      <c r="UDN27" s="429"/>
      <c r="UDO27" s="429"/>
      <c r="UDP27" s="429"/>
      <c r="UDQ27" s="429"/>
      <c r="UDR27" s="429"/>
      <c r="UDS27" s="429"/>
      <c r="UDT27" s="429"/>
      <c r="UDU27" s="429"/>
      <c r="UDV27" s="429"/>
      <c r="UDW27" s="429"/>
      <c r="UDX27" s="429"/>
      <c r="UDY27" s="429"/>
      <c r="UDZ27" s="429"/>
      <c r="UEA27" s="429"/>
      <c r="UEB27" s="429"/>
      <c r="UEC27" s="429"/>
      <c r="UED27" s="429"/>
      <c r="UEE27" s="429"/>
      <c r="UEF27" s="429"/>
      <c r="UEG27" s="429"/>
      <c r="UEH27" s="429"/>
      <c r="UEI27" s="429"/>
      <c r="UEJ27" s="429"/>
      <c r="UEK27" s="429"/>
      <c r="UEL27" s="429"/>
      <c r="UEM27" s="429"/>
      <c r="UEN27" s="429"/>
      <c r="UEO27" s="429"/>
      <c r="UEP27" s="429"/>
      <c r="UEQ27" s="429"/>
      <c r="UER27" s="429"/>
      <c r="UES27" s="429"/>
      <c r="UET27" s="429"/>
      <c r="UEU27" s="429"/>
      <c r="UEV27" s="429"/>
      <c r="UEW27" s="429"/>
      <c r="UEX27" s="429"/>
      <c r="UEY27" s="429"/>
      <c r="UEZ27" s="429"/>
      <c r="UFA27" s="429"/>
      <c r="UFB27" s="429"/>
      <c r="UFC27" s="429"/>
      <c r="UFD27" s="429"/>
      <c r="UFE27" s="429"/>
      <c r="UFF27" s="429"/>
      <c r="UFG27" s="429"/>
      <c r="UFH27" s="429"/>
      <c r="UFI27" s="429"/>
      <c r="UFJ27" s="429"/>
      <c r="UFK27" s="429"/>
      <c r="UFL27" s="429"/>
      <c r="UFM27" s="429"/>
      <c r="UFN27" s="429"/>
      <c r="UFO27" s="429"/>
      <c r="UFP27" s="429"/>
      <c r="UFQ27" s="429"/>
      <c r="UFR27" s="429"/>
      <c r="UFS27" s="429"/>
      <c r="UFT27" s="429"/>
      <c r="UFU27" s="429"/>
      <c r="UFV27" s="429"/>
      <c r="UFW27" s="429"/>
      <c r="UFX27" s="429"/>
      <c r="UFY27" s="429"/>
      <c r="UFZ27" s="429"/>
      <c r="UGA27" s="429"/>
      <c r="UGB27" s="429"/>
      <c r="UGC27" s="429"/>
      <c r="UGD27" s="429"/>
      <c r="UGE27" s="429"/>
      <c r="UGF27" s="429"/>
      <c r="UGG27" s="429"/>
      <c r="UGH27" s="429"/>
      <c r="UGI27" s="429"/>
      <c r="UGJ27" s="429"/>
      <c r="UGK27" s="429"/>
      <c r="UGL27" s="429"/>
      <c r="UGM27" s="429"/>
      <c r="UGN27" s="429"/>
      <c r="UGO27" s="429"/>
      <c r="UGP27" s="429"/>
      <c r="UGQ27" s="429"/>
      <c r="UGR27" s="429"/>
      <c r="UGS27" s="429"/>
      <c r="UGT27" s="429"/>
      <c r="UGU27" s="429"/>
      <c r="UGV27" s="429"/>
      <c r="UGW27" s="429"/>
      <c r="UGX27" s="429"/>
      <c r="UGY27" s="429"/>
      <c r="UGZ27" s="429"/>
      <c r="UHA27" s="429"/>
      <c r="UHB27" s="429"/>
      <c r="UHC27" s="429"/>
      <c r="UHD27" s="429"/>
      <c r="UHE27" s="429"/>
      <c r="UHF27" s="429"/>
      <c r="UHG27" s="429"/>
      <c r="UHH27" s="429"/>
      <c r="UHI27" s="429"/>
      <c r="UHJ27" s="429"/>
      <c r="UHK27" s="429"/>
      <c r="UHL27" s="429"/>
      <c r="UHM27" s="429"/>
      <c r="UHN27" s="429"/>
      <c r="UHO27" s="429"/>
      <c r="UHP27" s="429"/>
      <c r="UHQ27" s="429"/>
      <c r="UHR27" s="429"/>
      <c r="UHS27" s="429"/>
      <c r="UHT27" s="429"/>
      <c r="UHU27" s="429"/>
      <c r="UHV27" s="429"/>
      <c r="UHW27" s="429"/>
      <c r="UHX27" s="429"/>
      <c r="UHY27" s="429"/>
      <c r="UHZ27" s="429"/>
      <c r="UIA27" s="429"/>
      <c r="UIB27" s="429"/>
      <c r="UIC27" s="429"/>
      <c r="UID27" s="429"/>
      <c r="UIE27" s="429"/>
      <c r="UIF27" s="429"/>
      <c r="UIG27" s="429"/>
      <c r="UIH27" s="429"/>
      <c r="UII27" s="429"/>
      <c r="UIJ27" s="429"/>
      <c r="UIK27" s="429"/>
      <c r="UIL27" s="429"/>
      <c r="UIM27" s="429"/>
      <c r="UIN27" s="429"/>
      <c r="UIO27" s="429"/>
      <c r="UIP27" s="429"/>
      <c r="UIQ27" s="429"/>
      <c r="UIR27" s="429"/>
      <c r="UIS27" s="429"/>
      <c r="UIT27" s="429"/>
      <c r="UIU27" s="429"/>
      <c r="UIV27" s="429"/>
      <c r="UIW27" s="429"/>
      <c r="UIX27" s="429"/>
      <c r="UIY27" s="429"/>
      <c r="UIZ27" s="429"/>
      <c r="UJA27" s="429"/>
      <c r="UJB27" s="429"/>
      <c r="UJC27" s="429"/>
      <c r="UJD27" s="429"/>
      <c r="UJE27" s="429"/>
      <c r="UJF27" s="429"/>
      <c r="UJG27" s="429"/>
      <c r="UJH27" s="429"/>
      <c r="UJI27" s="429"/>
      <c r="UJJ27" s="429"/>
      <c r="UJK27" s="429"/>
      <c r="UJL27" s="429"/>
      <c r="UJM27" s="429"/>
      <c r="UJN27" s="429"/>
      <c r="UJO27" s="429"/>
      <c r="UJP27" s="429"/>
      <c r="UJQ27" s="429"/>
      <c r="UJR27" s="429"/>
      <c r="UJS27" s="429"/>
      <c r="UJT27" s="429"/>
      <c r="UJU27" s="429"/>
      <c r="UJV27" s="429"/>
      <c r="UJW27" s="429"/>
      <c r="UJX27" s="429"/>
      <c r="UJY27" s="429"/>
      <c r="UJZ27" s="429"/>
      <c r="UKA27" s="429"/>
      <c r="UKB27" s="429"/>
      <c r="UKC27" s="429"/>
      <c r="UKD27" s="429"/>
      <c r="UKE27" s="429"/>
      <c r="UKF27" s="429"/>
      <c r="UKG27" s="429"/>
      <c r="UKH27" s="429"/>
      <c r="UKI27" s="429"/>
      <c r="UKJ27" s="429"/>
      <c r="UKK27" s="429"/>
      <c r="UKL27" s="429"/>
      <c r="UKM27" s="429"/>
      <c r="UKN27" s="429"/>
      <c r="UKO27" s="429"/>
      <c r="UKP27" s="429"/>
      <c r="UKQ27" s="429"/>
      <c r="UKR27" s="429"/>
      <c r="UKS27" s="429"/>
      <c r="UKT27" s="429"/>
      <c r="UKU27" s="429"/>
      <c r="UKV27" s="429"/>
      <c r="UKW27" s="429"/>
      <c r="UKX27" s="429"/>
      <c r="UKY27" s="429"/>
      <c r="UKZ27" s="429"/>
      <c r="ULA27" s="429"/>
      <c r="ULB27" s="429"/>
      <c r="ULC27" s="429"/>
      <c r="ULD27" s="429"/>
      <c r="ULE27" s="429"/>
      <c r="ULF27" s="429"/>
      <c r="ULG27" s="429"/>
      <c r="ULH27" s="429"/>
      <c r="ULI27" s="429"/>
      <c r="ULJ27" s="429"/>
      <c r="ULK27" s="429"/>
      <c r="ULL27" s="429"/>
      <c r="ULM27" s="429"/>
      <c r="ULN27" s="429"/>
      <c r="ULO27" s="429"/>
      <c r="ULP27" s="429"/>
      <c r="ULQ27" s="429"/>
      <c r="ULR27" s="429"/>
      <c r="ULS27" s="429"/>
      <c r="ULT27" s="429"/>
      <c r="ULU27" s="429"/>
      <c r="ULV27" s="429"/>
      <c r="ULW27" s="429"/>
      <c r="ULX27" s="429"/>
      <c r="ULY27" s="429"/>
      <c r="ULZ27" s="429"/>
      <c r="UMA27" s="429"/>
      <c r="UMB27" s="429"/>
      <c r="UMC27" s="429"/>
      <c r="UMD27" s="429"/>
      <c r="UME27" s="429"/>
      <c r="UMF27" s="429"/>
      <c r="UMG27" s="429"/>
      <c r="UMH27" s="429"/>
      <c r="UMI27" s="429"/>
      <c r="UMJ27" s="429"/>
      <c r="UMK27" s="429"/>
      <c r="UML27" s="429"/>
      <c r="UMM27" s="429"/>
      <c r="UMN27" s="429"/>
      <c r="UMO27" s="429"/>
      <c r="UMP27" s="429"/>
      <c r="UMQ27" s="429"/>
      <c r="UMR27" s="429"/>
      <c r="UMS27" s="429"/>
      <c r="UMT27" s="429"/>
      <c r="UMU27" s="429"/>
      <c r="UMV27" s="429"/>
      <c r="UMW27" s="429"/>
      <c r="UMX27" s="429"/>
      <c r="UMY27" s="429"/>
      <c r="UMZ27" s="429"/>
      <c r="UNA27" s="429"/>
      <c r="UNB27" s="429"/>
      <c r="UNC27" s="429"/>
      <c r="UND27" s="429"/>
      <c r="UNE27" s="429"/>
      <c r="UNF27" s="429"/>
      <c r="UNG27" s="429"/>
      <c r="UNH27" s="429"/>
      <c r="UNI27" s="429"/>
      <c r="UNJ27" s="429"/>
      <c r="UNK27" s="429"/>
      <c r="UNL27" s="429"/>
      <c r="UNM27" s="429"/>
      <c r="UNN27" s="429"/>
      <c r="UNO27" s="429"/>
      <c r="UNP27" s="429"/>
      <c r="UNQ27" s="429"/>
      <c r="UNR27" s="429"/>
      <c r="UNS27" s="429"/>
      <c r="UNT27" s="429"/>
      <c r="UNU27" s="429"/>
      <c r="UNV27" s="429"/>
      <c r="UNW27" s="429"/>
      <c r="UNX27" s="429"/>
      <c r="UNY27" s="429"/>
      <c r="UNZ27" s="429"/>
      <c r="UOA27" s="429"/>
      <c r="UOB27" s="429"/>
      <c r="UOC27" s="429"/>
      <c r="UOD27" s="429"/>
      <c r="UOE27" s="429"/>
      <c r="UOF27" s="429"/>
      <c r="UOG27" s="429"/>
      <c r="UOH27" s="429"/>
      <c r="UOI27" s="429"/>
      <c r="UOJ27" s="429"/>
      <c r="UOK27" s="429"/>
      <c r="UOL27" s="429"/>
      <c r="UOM27" s="429"/>
      <c r="UON27" s="429"/>
      <c r="UOO27" s="429"/>
      <c r="UOP27" s="429"/>
      <c r="UOQ27" s="429"/>
      <c r="UOR27" s="429"/>
      <c r="UOS27" s="429"/>
      <c r="UOT27" s="429"/>
      <c r="UOU27" s="429"/>
      <c r="UOV27" s="429"/>
      <c r="UOW27" s="429"/>
      <c r="UOX27" s="429"/>
      <c r="UOY27" s="429"/>
      <c r="UOZ27" s="429"/>
      <c r="UPA27" s="429"/>
      <c r="UPB27" s="429"/>
      <c r="UPC27" s="429"/>
      <c r="UPD27" s="429"/>
      <c r="UPE27" s="429"/>
      <c r="UPF27" s="429"/>
      <c r="UPG27" s="429"/>
      <c r="UPH27" s="429"/>
      <c r="UPI27" s="429"/>
      <c r="UPJ27" s="429"/>
      <c r="UPK27" s="429"/>
      <c r="UPL27" s="429"/>
      <c r="UPM27" s="429"/>
      <c r="UPN27" s="429"/>
      <c r="UPO27" s="429"/>
      <c r="UPP27" s="429"/>
      <c r="UPQ27" s="429"/>
      <c r="UPR27" s="429"/>
      <c r="UPS27" s="429"/>
      <c r="UPT27" s="429"/>
      <c r="UPU27" s="429"/>
      <c r="UPV27" s="429"/>
      <c r="UPW27" s="429"/>
      <c r="UPX27" s="429"/>
      <c r="UPY27" s="429"/>
      <c r="UPZ27" s="429"/>
      <c r="UQA27" s="429"/>
      <c r="UQB27" s="429"/>
      <c r="UQC27" s="429"/>
      <c r="UQD27" s="429"/>
      <c r="UQE27" s="429"/>
      <c r="UQF27" s="429"/>
      <c r="UQG27" s="429"/>
      <c r="UQH27" s="429"/>
      <c r="UQI27" s="429"/>
      <c r="UQJ27" s="429"/>
      <c r="UQK27" s="429"/>
      <c r="UQL27" s="429"/>
      <c r="UQM27" s="429"/>
      <c r="UQN27" s="429"/>
      <c r="UQO27" s="429"/>
      <c r="UQP27" s="429"/>
      <c r="UQQ27" s="429"/>
      <c r="UQR27" s="429"/>
      <c r="UQS27" s="429"/>
      <c r="UQT27" s="429"/>
      <c r="UQU27" s="429"/>
      <c r="UQV27" s="429"/>
      <c r="UQW27" s="429"/>
      <c r="UQX27" s="429"/>
      <c r="UQY27" s="429"/>
      <c r="UQZ27" s="429"/>
      <c r="URA27" s="429"/>
      <c r="URB27" s="429"/>
      <c r="URC27" s="429"/>
      <c r="URD27" s="429"/>
      <c r="URE27" s="429"/>
      <c r="URF27" s="429"/>
      <c r="URG27" s="429"/>
      <c r="URH27" s="429"/>
      <c r="URI27" s="429"/>
      <c r="URJ27" s="429"/>
      <c r="URK27" s="429"/>
      <c r="URL27" s="429"/>
      <c r="URM27" s="429"/>
      <c r="URN27" s="429"/>
      <c r="URO27" s="429"/>
      <c r="URP27" s="429"/>
      <c r="URQ27" s="429"/>
      <c r="URR27" s="429"/>
      <c r="URS27" s="429"/>
      <c r="URT27" s="429"/>
      <c r="URU27" s="429"/>
      <c r="URV27" s="429"/>
      <c r="URW27" s="429"/>
      <c r="URX27" s="429"/>
      <c r="URY27" s="429"/>
      <c r="URZ27" s="429"/>
      <c r="USA27" s="429"/>
      <c r="USB27" s="429"/>
      <c r="USC27" s="429"/>
      <c r="USD27" s="429"/>
      <c r="USE27" s="429"/>
      <c r="USF27" s="429"/>
      <c r="USG27" s="429"/>
      <c r="USH27" s="429"/>
      <c r="USI27" s="429"/>
      <c r="USJ27" s="429"/>
      <c r="USK27" s="429"/>
      <c r="USL27" s="429"/>
      <c r="USM27" s="429"/>
      <c r="USN27" s="429"/>
      <c r="USO27" s="429"/>
      <c r="USP27" s="429"/>
      <c r="USQ27" s="429"/>
      <c r="USR27" s="429"/>
      <c r="USS27" s="429"/>
      <c r="UST27" s="429"/>
      <c r="USU27" s="429"/>
      <c r="USV27" s="429"/>
      <c r="USW27" s="429"/>
      <c r="USX27" s="429"/>
      <c r="USY27" s="429"/>
      <c r="USZ27" s="429"/>
      <c r="UTA27" s="429"/>
      <c r="UTB27" s="429"/>
      <c r="UTC27" s="429"/>
      <c r="UTD27" s="429"/>
      <c r="UTE27" s="429"/>
      <c r="UTF27" s="429"/>
      <c r="UTG27" s="429"/>
      <c r="UTH27" s="429"/>
      <c r="UTI27" s="429"/>
      <c r="UTJ27" s="429"/>
      <c r="UTK27" s="429"/>
      <c r="UTL27" s="429"/>
      <c r="UTM27" s="429"/>
      <c r="UTN27" s="429"/>
      <c r="UTO27" s="429"/>
      <c r="UTP27" s="429"/>
      <c r="UTQ27" s="429"/>
      <c r="UTR27" s="429"/>
      <c r="UTS27" s="429"/>
      <c r="UTT27" s="429"/>
      <c r="UTU27" s="429"/>
      <c r="UTV27" s="429"/>
      <c r="UTW27" s="429"/>
      <c r="UTX27" s="429"/>
      <c r="UTY27" s="429"/>
      <c r="UTZ27" s="429"/>
      <c r="UUA27" s="429"/>
      <c r="UUB27" s="429"/>
      <c r="UUC27" s="429"/>
      <c r="UUD27" s="429"/>
      <c r="UUE27" s="429"/>
      <c r="UUF27" s="429"/>
      <c r="UUG27" s="429"/>
      <c r="UUH27" s="429"/>
      <c r="UUI27" s="429"/>
      <c r="UUJ27" s="429"/>
      <c r="UUK27" s="429"/>
      <c r="UUL27" s="429"/>
      <c r="UUM27" s="429"/>
      <c r="UUN27" s="429"/>
      <c r="UUO27" s="429"/>
      <c r="UUP27" s="429"/>
      <c r="UUQ27" s="429"/>
      <c r="UUR27" s="429"/>
      <c r="UUS27" s="429"/>
      <c r="UUT27" s="429"/>
      <c r="UUU27" s="429"/>
      <c r="UUV27" s="429"/>
      <c r="UUW27" s="429"/>
      <c r="UUX27" s="429"/>
      <c r="UUY27" s="429"/>
      <c r="UUZ27" s="429"/>
      <c r="UVA27" s="429"/>
      <c r="UVB27" s="429"/>
      <c r="UVC27" s="429"/>
      <c r="UVD27" s="429"/>
      <c r="UVE27" s="429"/>
      <c r="UVF27" s="429"/>
      <c r="UVG27" s="429"/>
      <c r="UVH27" s="429"/>
      <c r="UVI27" s="429"/>
      <c r="UVJ27" s="429"/>
      <c r="UVK27" s="429"/>
      <c r="UVL27" s="429"/>
      <c r="UVM27" s="429"/>
      <c r="UVN27" s="429"/>
      <c r="UVO27" s="429"/>
      <c r="UVP27" s="429"/>
      <c r="UVQ27" s="429"/>
      <c r="UVR27" s="429"/>
      <c r="UVS27" s="429"/>
      <c r="UVT27" s="429"/>
      <c r="UVU27" s="429"/>
      <c r="UVV27" s="429"/>
      <c r="UVW27" s="429"/>
      <c r="UVX27" s="429"/>
      <c r="UVY27" s="429"/>
      <c r="UVZ27" s="429"/>
      <c r="UWA27" s="429"/>
      <c r="UWB27" s="429"/>
      <c r="UWC27" s="429"/>
      <c r="UWD27" s="429"/>
      <c r="UWE27" s="429"/>
      <c r="UWF27" s="429"/>
      <c r="UWG27" s="429"/>
      <c r="UWH27" s="429"/>
      <c r="UWI27" s="429"/>
      <c r="UWJ27" s="429"/>
      <c r="UWK27" s="429"/>
      <c r="UWL27" s="429"/>
      <c r="UWM27" s="429"/>
      <c r="UWN27" s="429"/>
      <c r="UWO27" s="429"/>
      <c r="UWP27" s="429"/>
      <c r="UWQ27" s="429"/>
      <c r="UWR27" s="429"/>
      <c r="UWS27" s="429"/>
      <c r="UWT27" s="429"/>
      <c r="UWU27" s="429"/>
      <c r="UWV27" s="429"/>
      <c r="UWW27" s="429"/>
      <c r="UWX27" s="429"/>
      <c r="UWY27" s="429"/>
      <c r="UWZ27" s="429"/>
      <c r="UXA27" s="429"/>
      <c r="UXB27" s="429"/>
      <c r="UXC27" s="429"/>
      <c r="UXD27" s="429"/>
      <c r="UXE27" s="429"/>
      <c r="UXF27" s="429"/>
      <c r="UXG27" s="429"/>
      <c r="UXH27" s="429"/>
      <c r="UXI27" s="429"/>
      <c r="UXJ27" s="429"/>
      <c r="UXK27" s="429"/>
      <c r="UXL27" s="429"/>
      <c r="UXM27" s="429"/>
      <c r="UXN27" s="429"/>
      <c r="UXO27" s="429"/>
      <c r="UXP27" s="429"/>
      <c r="UXQ27" s="429"/>
      <c r="UXR27" s="429"/>
      <c r="UXS27" s="429"/>
      <c r="UXT27" s="429"/>
      <c r="UXU27" s="429"/>
      <c r="UXV27" s="429"/>
      <c r="UXW27" s="429"/>
      <c r="UXX27" s="429"/>
      <c r="UXY27" s="429"/>
      <c r="UXZ27" s="429"/>
      <c r="UYA27" s="429"/>
      <c r="UYB27" s="429"/>
      <c r="UYC27" s="429"/>
      <c r="UYD27" s="429"/>
      <c r="UYE27" s="429"/>
      <c r="UYF27" s="429"/>
      <c r="UYG27" s="429"/>
      <c r="UYH27" s="429"/>
      <c r="UYI27" s="429"/>
      <c r="UYJ27" s="429"/>
      <c r="UYK27" s="429"/>
      <c r="UYL27" s="429"/>
      <c r="UYM27" s="429"/>
      <c r="UYN27" s="429"/>
      <c r="UYO27" s="429"/>
      <c r="UYP27" s="429"/>
      <c r="UYQ27" s="429"/>
      <c r="UYR27" s="429"/>
      <c r="UYS27" s="429"/>
      <c r="UYT27" s="429"/>
      <c r="UYU27" s="429"/>
      <c r="UYV27" s="429"/>
      <c r="UYW27" s="429"/>
      <c r="UYX27" s="429"/>
      <c r="UYY27" s="429"/>
      <c r="UYZ27" s="429"/>
      <c r="UZA27" s="429"/>
      <c r="UZB27" s="429"/>
      <c r="UZC27" s="429"/>
      <c r="UZD27" s="429"/>
      <c r="UZE27" s="429"/>
      <c r="UZF27" s="429"/>
      <c r="UZG27" s="429"/>
      <c r="UZH27" s="429"/>
      <c r="UZI27" s="429"/>
      <c r="UZJ27" s="429"/>
      <c r="UZK27" s="429"/>
      <c r="UZL27" s="429"/>
      <c r="UZM27" s="429"/>
      <c r="UZN27" s="429"/>
      <c r="UZO27" s="429"/>
      <c r="UZP27" s="429"/>
      <c r="UZQ27" s="429"/>
      <c r="UZR27" s="429"/>
      <c r="UZS27" s="429"/>
      <c r="UZT27" s="429"/>
      <c r="UZU27" s="429"/>
      <c r="UZV27" s="429"/>
      <c r="UZW27" s="429"/>
      <c r="UZX27" s="429"/>
      <c r="UZY27" s="429"/>
      <c r="UZZ27" s="429"/>
      <c r="VAA27" s="429"/>
      <c r="VAB27" s="429"/>
      <c r="VAC27" s="429"/>
      <c r="VAD27" s="429"/>
      <c r="VAE27" s="429"/>
      <c r="VAF27" s="429"/>
      <c r="VAG27" s="429"/>
      <c r="VAH27" s="429"/>
      <c r="VAI27" s="429"/>
      <c r="VAJ27" s="429"/>
      <c r="VAK27" s="429"/>
      <c r="VAL27" s="429"/>
      <c r="VAM27" s="429"/>
      <c r="VAN27" s="429"/>
      <c r="VAO27" s="429"/>
      <c r="VAP27" s="429"/>
      <c r="VAQ27" s="429"/>
      <c r="VAR27" s="429"/>
      <c r="VAS27" s="429"/>
      <c r="VAT27" s="429"/>
      <c r="VAU27" s="429"/>
      <c r="VAV27" s="429"/>
      <c r="VAW27" s="429"/>
      <c r="VAX27" s="429"/>
      <c r="VAY27" s="429"/>
      <c r="VAZ27" s="429"/>
      <c r="VBA27" s="429"/>
      <c r="VBB27" s="429"/>
      <c r="VBC27" s="429"/>
      <c r="VBD27" s="429"/>
      <c r="VBE27" s="429"/>
      <c r="VBF27" s="429"/>
      <c r="VBG27" s="429"/>
      <c r="VBH27" s="429"/>
      <c r="VBI27" s="429"/>
      <c r="VBJ27" s="429"/>
      <c r="VBK27" s="429"/>
      <c r="VBL27" s="429"/>
      <c r="VBM27" s="429"/>
      <c r="VBN27" s="429"/>
      <c r="VBO27" s="429"/>
      <c r="VBP27" s="429"/>
      <c r="VBQ27" s="429"/>
      <c r="VBR27" s="429"/>
      <c r="VBS27" s="429"/>
      <c r="VBT27" s="429"/>
      <c r="VBU27" s="429"/>
      <c r="VBV27" s="429"/>
      <c r="VBW27" s="429"/>
      <c r="VBX27" s="429"/>
      <c r="VBY27" s="429"/>
      <c r="VBZ27" s="429"/>
      <c r="VCA27" s="429"/>
      <c r="VCB27" s="429"/>
      <c r="VCC27" s="429"/>
      <c r="VCD27" s="429"/>
      <c r="VCE27" s="429"/>
      <c r="VCF27" s="429"/>
      <c r="VCG27" s="429"/>
      <c r="VCH27" s="429"/>
      <c r="VCI27" s="429"/>
      <c r="VCJ27" s="429"/>
      <c r="VCK27" s="429"/>
      <c r="VCL27" s="429"/>
      <c r="VCM27" s="429"/>
      <c r="VCN27" s="429"/>
      <c r="VCO27" s="429"/>
      <c r="VCP27" s="429"/>
      <c r="VCQ27" s="429"/>
      <c r="VCR27" s="429"/>
      <c r="VCS27" s="429"/>
      <c r="VCT27" s="429"/>
      <c r="VCU27" s="429"/>
      <c r="VCV27" s="429"/>
      <c r="VCW27" s="429"/>
      <c r="VCX27" s="429"/>
      <c r="VCY27" s="429"/>
      <c r="VCZ27" s="429"/>
      <c r="VDA27" s="429"/>
      <c r="VDB27" s="429"/>
      <c r="VDC27" s="429"/>
      <c r="VDD27" s="429"/>
      <c r="VDE27" s="429"/>
      <c r="VDF27" s="429"/>
      <c r="VDG27" s="429"/>
      <c r="VDH27" s="429"/>
      <c r="VDI27" s="429"/>
      <c r="VDJ27" s="429"/>
      <c r="VDK27" s="429"/>
      <c r="VDL27" s="429"/>
      <c r="VDM27" s="429"/>
      <c r="VDN27" s="429"/>
      <c r="VDO27" s="429"/>
      <c r="VDP27" s="429"/>
      <c r="VDQ27" s="429"/>
      <c r="VDR27" s="429"/>
      <c r="VDS27" s="429"/>
      <c r="VDT27" s="429"/>
      <c r="VDU27" s="429"/>
      <c r="VDV27" s="429"/>
      <c r="VDW27" s="429"/>
      <c r="VDX27" s="429"/>
      <c r="VDY27" s="429"/>
      <c r="VDZ27" s="429"/>
      <c r="VEA27" s="429"/>
      <c r="VEB27" s="429"/>
      <c r="VEC27" s="429"/>
      <c r="VED27" s="429"/>
      <c r="VEE27" s="429"/>
      <c r="VEF27" s="429"/>
      <c r="VEG27" s="429"/>
      <c r="VEH27" s="429"/>
      <c r="VEI27" s="429"/>
      <c r="VEJ27" s="429"/>
      <c r="VEK27" s="429"/>
      <c r="VEL27" s="429"/>
      <c r="VEM27" s="429"/>
      <c r="VEN27" s="429"/>
      <c r="VEO27" s="429"/>
      <c r="VEP27" s="429"/>
      <c r="VEQ27" s="429"/>
      <c r="VER27" s="429"/>
      <c r="VES27" s="429"/>
      <c r="VET27" s="429"/>
      <c r="VEU27" s="429"/>
      <c r="VEV27" s="429"/>
      <c r="VEW27" s="429"/>
      <c r="VEX27" s="429"/>
      <c r="VEY27" s="429"/>
      <c r="VEZ27" s="429"/>
      <c r="VFA27" s="429"/>
      <c r="VFB27" s="429"/>
      <c r="VFC27" s="429"/>
      <c r="VFD27" s="429"/>
      <c r="VFE27" s="429"/>
      <c r="VFF27" s="429"/>
      <c r="VFG27" s="429"/>
      <c r="VFH27" s="429"/>
      <c r="VFI27" s="429"/>
      <c r="VFJ27" s="429"/>
      <c r="VFK27" s="429"/>
      <c r="VFL27" s="429"/>
      <c r="VFM27" s="429"/>
      <c r="VFN27" s="429"/>
      <c r="VFO27" s="429"/>
      <c r="VFP27" s="429"/>
      <c r="VFQ27" s="429"/>
      <c r="VFR27" s="429"/>
      <c r="VFS27" s="429"/>
      <c r="VFT27" s="429"/>
      <c r="VFU27" s="429"/>
      <c r="VFV27" s="429"/>
      <c r="VFW27" s="429"/>
      <c r="VFX27" s="429"/>
      <c r="VFY27" s="429"/>
      <c r="VFZ27" s="429"/>
      <c r="VGA27" s="429"/>
      <c r="VGB27" s="429"/>
      <c r="VGC27" s="429"/>
      <c r="VGD27" s="429"/>
      <c r="VGE27" s="429"/>
      <c r="VGF27" s="429"/>
      <c r="VGG27" s="429"/>
      <c r="VGH27" s="429"/>
      <c r="VGI27" s="429"/>
      <c r="VGJ27" s="429"/>
      <c r="VGK27" s="429"/>
      <c r="VGL27" s="429"/>
      <c r="VGM27" s="429"/>
      <c r="VGN27" s="429"/>
      <c r="VGO27" s="429"/>
      <c r="VGP27" s="429"/>
      <c r="VGQ27" s="429"/>
      <c r="VGR27" s="429"/>
      <c r="VGS27" s="429"/>
      <c r="VGT27" s="429"/>
      <c r="VGU27" s="429"/>
      <c r="VGV27" s="429"/>
      <c r="VGW27" s="429"/>
      <c r="VGX27" s="429"/>
      <c r="VGY27" s="429"/>
      <c r="VGZ27" s="429"/>
      <c r="VHA27" s="429"/>
      <c r="VHB27" s="429"/>
      <c r="VHC27" s="429"/>
      <c r="VHD27" s="429"/>
      <c r="VHE27" s="429"/>
      <c r="VHF27" s="429"/>
      <c r="VHG27" s="429"/>
      <c r="VHH27" s="429"/>
      <c r="VHI27" s="429"/>
      <c r="VHJ27" s="429"/>
      <c r="VHK27" s="429"/>
      <c r="VHL27" s="429"/>
      <c r="VHM27" s="429"/>
      <c r="VHN27" s="429"/>
      <c r="VHO27" s="429"/>
      <c r="VHP27" s="429"/>
      <c r="VHQ27" s="429"/>
      <c r="VHR27" s="429"/>
      <c r="VHS27" s="429"/>
      <c r="VHT27" s="429"/>
      <c r="VHU27" s="429"/>
      <c r="VHV27" s="429"/>
      <c r="VHW27" s="429"/>
      <c r="VHX27" s="429"/>
      <c r="VHY27" s="429"/>
      <c r="VHZ27" s="429"/>
      <c r="VIA27" s="429"/>
      <c r="VIB27" s="429"/>
      <c r="VIC27" s="429"/>
      <c r="VID27" s="429"/>
      <c r="VIE27" s="429"/>
      <c r="VIF27" s="429"/>
      <c r="VIG27" s="429"/>
      <c r="VIH27" s="429"/>
      <c r="VII27" s="429"/>
      <c r="VIJ27" s="429"/>
      <c r="VIK27" s="429"/>
      <c r="VIL27" s="429"/>
      <c r="VIM27" s="429"/>
      <c r="VIN27" s="429"/>
      <c r="VIO27" s="429"/>
      <c r="VIP27" s="429"/>
      <c r="VIQ27" s="429"/>
      <c r="VIR27" s="429"/>
      <c r="VIS27" s="429"/>
      <c r="VIT27" s="429"/>
      <c r="VIU27" s="429"/>
      <c r="VIV27" s="429"/>
      <c r="VIW27" s="429"/>
      <c r="VIX27" s="429"/>
      <c r="VIY27" s="429"/>
      <c r="VIZ27" s="429"/>
      <c r="VJA27" s="429"/>
      <c r="VJB27" s="429"/>
      <c r="VJC27" s="429"/>
      <c r="VJD27" s="429"/>
      <c r="VJE27" s="429"/>
      <c r="VJF27" s="429"/>
      <c r="VJG27" s="429"/>
      <c r="VJH27" s="429"/>
      <c r="VJI27" s="429"/>
      <c r="VJJ27" s="429"/>
      <c r="VJK27" s="429"/>
      <c r="VJL27" s="429"/>
      <c r="VJM27" s="429"/>
      <c r="VJN27" s="429"/>
      <c r="VJO27" s="429"/>
      <c r="VJP27" s="429"/>
      <c r="VJQ27" s="429"/>
      <c r="VJR27" s="429"/>
      <c r="VJS27" s="429"/>
      <c r="VJT27" s="429"/>
      <c r="VJU27" s="429"/>
      <c r="VJV27" s="429"/>
      <c r="VJW27" s="429"/>
      <c r="VJX27" s="429"/>
      <c r="VJY27" s="429"/>
      <c r="VJZ27" s="429"/>
      <c r="VKA27" s="429"/>
      <c r="VKB27" s="429"/>
      <c r="VKC27" s="429"/>
      <c r="VKD27" s="429"/>
      <c r="VKE27" s="429"/>
      <c r="VKF27" s="429"/>
      <c r="VKG27" s="429"/>
      <c r="VKH27" s="429"/>
      <c r="VKI27" s="429"/>
      <c r="VKJ27" s="429"/>
      <c r="VKK27" s="429"/>
      <c r="VKL27" s="429"/>
      <c r="VKM27" s="429"/>
      <c r="VKN27" s="429"/>
      <c r="VKO27" s="429"/>
      <c r="VKP27" s="429"/>
      <c r="VKQ27" s="429"/>
      <c r="VKR27" s="429"/>
      <c r="VKS27" s="429"/>
      <c r="VKT27" s="429"/>
      <c r="VKU27" s="429"/>
      <c r="VKV27" s="429"/>
      <c r="VKW27" s="429"/>
      <c r="VKX27" s="429"/>
      <c r="VKY27" s="429"/>
      <c r="VKZ27" s="429"/>
      <c r="VLA27" s="429"/>
      <c r="VLB27" s="429"/>
      <c r="VLC27" s="429"/>
      <c r="VLD27" s="429"/>
      <c r="VLE27" s="429"/>
      <c r="VLF27" s="429"/>
      <c r="VLG27" s="429"/>
      <c r="VLH27" s="429"/>
      <c r="VLI27" s="429"/>
      <c r="VLJ27" s="429"/>
      <c r="VLK27" s="429"/>
      <c r="VLL27" s="429"/>
      <c r="VLM27" s="429"/>
      <c r="VLN27" s="429"/>
      <c r="VLO27" s="429"/>
      <c r="VLP27" s="429"/>
      <c r="VLQ27" s="429"/>
      <c r="VLR27" s="429"/>
      <c r="VLS27" s="429"/>
      <c r="VLT27" s="429"/>
      <c r="VLU27" s="429"/>
      <c r="VLV27" s="429"/>
      <c r="VLW27" s="429"/>
      <c r="VLX27" s="429"/>
      <c r="VLY27" s="429"/>
      <c r="VLZ27" s="429"/>
      <c r="VMA27" s="429"/>
      <c r="VMB27" s="429"/>
      <c r="VMC27" s="429"/>
      <c r="VMD27" s="429"/>
      <c r="VME27" s="429"/>
      <c r="VMF27" s="429"/>
      <c r="VMG27" s="429"/>
      <c r="VMH27" s="429"/>
      <c r="VMI27" s="429"/>
      <c r="VMJ27" s="429"/>
      <c r="VMK27" s="429"/>
      <c r="VML27" s="429"/>
      <c r="VMM27" s="429"/>
      <c r="VMN27" s="429"/>
      <c r="VMO27" s="429"/>
      <c r="VMP27" s="429"/>
      <c r="VMQ27" s="429"/>
      <c r="VMR27" s="429"/>
      <c r="VMS27" s="429"/>
      <c r="VMT27" s="429"/>
      <c r="VMU27" s="429"/>
      <c r="VMV27" s="429"/>
      <c r="VMW27" s="429"/>
      <c r="VMX27" s="429"/>
      <c r="VMY27" s="429"/>
      <c r="VMZ27" s="429"/>
      <c r="VNA27" s="429"/>
      <c r="VNB27" s="429"/>
      <c r="VNC27" s="429"/>
      <c r="VND27" s="429"/>
      <c r="VNE27" s="429"/>
      <c r="VNF27" s="429"/>
      <c r="VNG27" s="429"/>
      <c r="VNH27" s="429"/>
      <c r="VNI27" s="429"/>
      <c r="VNJ27" s="429"/>
      <c r="VNK27" s="429"/>
      <c r="VNL27" s="429"/>
      <c r="VNM27" s="429"/>
      <c r="VNN27" s="429"/>
      <c r="VNO27" s="429"/>
      <c r="VNP27" s="429"/>
      <c r="VNQ27" s="429"/>
      <c r="VNR27" s="429"/>
      <c r="VNS27" s="429"/>
      <c r="VNT27" s="429"/>
      <c r="VNU27" s="429"/>
      <c r="VNV27" s="429"/>
      <c r="VNW27" s="429"/>
      <c r="VNX27" s="429"/>
      <c r="VNY27" s="429"/>
      <c r="VNZ27" s="429"/>
      <c r="VOA27" s="429"/>
      <c r="VOB27" s="429"/>
      <c r="VOC27" s="429"/>
      <c r="VOD27" s="429"/>
      <c r="VOE27" s="429"/>
      <c r="VOF27" s="429"/>
      <c r="VOG27" s="429"/>
      <c r="VOH27" s="429"/>
      <c r="VOI27" s="429"/>
      <c r="VOJ27" s="429"/>
      <c r="VOK27" s="429"/>
      <c r="VOL27" s="429"/>
      <c r="VOM27" s="429"/>
      <c r="VON27" s="429"/>
      <c r="VOO27" s="429"/>
      <c r="VOP27" s="429"/>
      <c r="VOQ27" s="429"/>
      <c r="VOR27" s="429"/>
      <c r="VOS27" s="429"/>
      <c r="VOT27" s="429"/>
      <c r="VOU27" s="429"/>
      <c r="VOV27" s="429"/>
      <c r="VOW27" s="429"/>
      <c r="VOX27" s="429"/>
      <c r="VOY27" s="429"/>
      <c r="VOZ27" s="429"/>
      <c r="VPA27" s="429"/>
      <c r="VPB27" s="429"/>
      <c r="VPC27" s="429"/>
      <c r="VPD27" s="429"/>
      <c r="VPE27" s="429"/>
      <c r="VPF27" s="429"/>
      <c r="VPG27" s="429"/>
      <c r="VPH27" s="429"/>
      <c r="VPI27" s="429"/>
      <c r="VPJ27" s="429"/>
      <c r="VPK27" s="429"/>
      <c r="VPL27" s="429"/>
      <c r="VPM27" s="429"/>
      <c r="VPN27" s="429"/>
      <c r="VPO27" s="429"/>
      <c r="VPP27" s="429"/>
      <c r="VPQ27" s="429"/>
      <c r="VPR27" s="429"/>
      <c r="VPS27" s="429"/>
      <c r="VPT27" s="429"/>
      <c r="VPU27" s="429"/>
      <c r="VPV27" s="429"/>
      <c r="VPW27" s="429"/>
      <c r="VPX27" s="429"/>
      <c r="VPY27" s="429"/>
      <c r="VPZ27" s="429"/>
      <c r="VQA27" s="429"/>
      <c r="VQB27" s="429"/>
      <c r="VQC27" s="429"/>
      <c r="VQD27" s="429"/>
      <c r="VQE27" s="429"/>
      <c r="VQF27" s="429"/>
      <c r="VQG27" s="429"/>
      <c r="VQH27" s="429"/>
      <c r="VQI27" s="429"/>
      <c r="VQJ27" s="429"/>
      <c r="VQK27" s="429"/>
      <c r="VQL27" s="429"/>
      <c r="VQM27" s="429"/>
      <c r="VQN27" s="429"/>
      <c r="VQO27" s="429"/>
      <c r="VQP27" s="429"/>
      <c r="VQQ27" s="429"/>
      <c r="VQR27" s="429"/>
      <c r="VQS27" s="429"/>
      <c r="VQT27" s="429"/>
      <c r="VQU27" s="429"/>
      <c r="VQV27" s="429"/>
      <c r="VQW27" s="429"/>
      <c r="VQX27" s="429"/>
      <c r="VQY27" s="429"/>
      <c r="VQZ27" s="429"/>
      <c r="VRA27" s="429"/>
      <c r="VRB27" s="429"/>
      <c r="VRC27" s="429"/>
      <c r="VRD27" s="429"/>
      <c r="VRE27" s="429"/>
      <c r="VRF27" s="429"/>
      <c r="VRG27" s="429"/>
      <c r="VRH27" s="429"/>
      <c r="VRI27" s="429"/>
      <c r="VRJ27" s="429"/>
      <c r="VRK27" s="429"/>
      <c r="VRL27" s="429"/>
      <c r="VRM27" s="429"/>
      <c r="VRN27" s="429"/>
      <c r="VRO27" s="429"/>
      <c r="VRP27" s="429"/>
      <c r="VRQ27" s="429"/>
      <c r="VRR27" s="429"/>
      <c r="VRS27" s="429"/>
      <c r="VRT27" s="429"/>
      <c r="VRU27" s="429"/>
      <c r="VRV27" s="429"/>
      <c r="VRW27" s="429"/>
      <c r="VRX27" s="429"/>
      <c r="VRY27" s="429"/>
      <c r="VRZ27" s="429"/>
      <c r="VSA27" s="429"/>
      <c r="VSB27" s="429"/>
      <c r="VSC27" s="429"/>
      <c r="VSD27" s="429"/>
      <c r="VSE27" s="429"/>
      <c r="VSF27" s="429"/>
      <c r="VSG27" s="429"/>
      <c r="VSH27" s="429"/>
      <c r="VSI27" s="429"/>
      <c r="VSJ27" s="429"/>
      <c r="VSK27" s="429"/>
      <c r="VSL27" s="429"/>
      <c r="VSM27" s="429"/>
      <c r="VSN27" s="429"/>
      <c r="VSO27" s="429"/>
      <c r="VSP27" s="429"/>
      <c r="VSQ27" s="429"/>
      <c r="VSR27" s="429"/>
      <c r="VSS27" s="429"/>
      <c r="VST27" s="429"/>
      <c r="VSU27" s="429"/>
      <c r="VSV27" s="429"/>
      <c r="VSW27" s="429"/>
      <c r="VSX27" s="429"/>
      <c r="VSY27" s="429"/>
      <c r="VSZ27" s="429"/>
      <c r="VTA27" s="429"/>
      <c r="VTB27" s="429"/>
      <c r="VTC27" s="429"/>
      <c r="VTD27" s="429"/>
      <c r="VTE27" s="429"/>
      <c r="VTF27" s="429"/>
      <c r="VTG27" s="429"/>
      <c r="VTH27" s="429"/>
      <c r="VTI27" s="429"/>
      <c r="VTJ27" s="429"/>
      <c r="VTK27" s="429"/>
      <c r="VTL27" s="429"/>
      <c r="VTM27" s="429"/>
      <c r="VTN27" s="429"/>
      <c r="VTO27" s="429"/>
      <c r="VTP27" s="429"/>
      <c r="VTQ27" s="429"/>
      <c r="VTR27" s="429"/>
      <c r="VTS27" s="429"/>
      <c r="VTT27" s="429"/>
      <c r="VTU27" s="429"/>
      <c r="VTV27" s="429"/>
      <c r="VTW27" s="429"/>
      <c r="VTX27" s="429"/>
      <c r="VTY27" s="429"/>
      <c r="VTZ27" s="429"/>
      <c r="VUA27" s="429"/>
      <c r="VUB27" s="429"/>
      <c r="VUC27" s="429"/>
      <c r="VUD27" s="429"/>
      <c r="VUE27" s="429"/>
      <c r="VUF27" s="429"/>
      <c r="VUG27" s="429"/>
      <c r="VUH27" s="429"/>
      <c r="VUI27" s="429"/>
      <c r="VUJ27" s="429"/>
      <c r="VUK27" s="429"/>
      <c r="VUL27" s="429"/>
      <c r="VUM27" s="429"/>
      <c r="VUN27" s="429"/>
      <c r="VUO27" s="429"/>
      <c r="VUP27" s="429"/>
      <c r="VUQ27" s="429"/>
      <c r="VUR27" s="429"/>
      <c r="VUS27" s="429"/>
      <c r="VUT27" s="429"/>
      <c r="VUU27" s="429"/>
      <c r="VUV27" s="429"/>
      <c r="VUW27" s="429"/>
      <c r="VUX27" s="429"/>
      <c r="VUY27" s="429"/>
      <c r="VUZ27" s="429"/>
      <c r="VVA27" s="429"/>
      <c r="VVB27" s="429"/>
      <c r="VVC27" s="429"/>
      <c r="VVD27" s="429"/>
      <c r="VVE27" s="429"/>
      <c r="VVF27" s="429"/>
      <c r="VVG27" s="429"/>
      <c r="VVH27" s="429"/>
      <c r="VVI27" s="429"/>
      <c r="VVJ27" s="429"/>
      <c r="VVK27" s="429"/>
      <c r="VVL27" s="429"/>
      <c r="VVM27" s="429"/>
      <c r="VVN27" s="429"/>
      <c r="VVO27" s="429"/>
      <c r="VVP27" s="429"/>
      <c r="VVQ27" s="429"/>
      <c r="VVR27" s="429"/>
      <c r="VVS27" s="429"/>
      <c r="VVT27" s="429"/>
      <c r="VVU27" s="429"/>
      <c r="VVV27" s="429"/>
      <c r="VVW27" s="429"/>
      <c r="VVX27" s="429"/>
      <c r="VVY27" s="429"/>
      <c r="VVZ27" s="429"/>
      <c r="VWA27" s="429"/>
      <c r="VWB27" s="429"/>
      <c r="VWC27" s="429"/>
      <c r="VWD27" s="429"/>
      <c r="VWE27" s="429"/>
      <c r="VWF27" s="429"/>
      <c r="VWG27" s="429"/>
      <c r="VWH27" s="429"/>
      <c r="VWI27" s="429"/>
      <c r="VWJ27" s="429"/>
      <c r="VWK27" s="429"/>
      <c r="VWL27" s="429"/>
      <c r="VWM27" s="429"/>
      <c r="VWN27" s="429"/>
      <c r="VWO27" s="429"/>
      <c r="VWP27" s="429"/>
      <c r="VWQ27" s="429"/>
      <c r="VWR27" s="429"/>
      <c r="VWS27" s="429"/>
      <c r="VWT27" s="429"/>
      <c r="VWU27" s="429"/>
      <c r="VWV27" s="429"/>
      <c r="VWW27" s="429"/>
      <c r="VWX27" s="429"/>
      <c r="VWY27" s="429"/>
      <c r="VWZ27" s="429"/>
      <c r="VXA27" s="429"/>
      <c r="VXB27" s="429"/>
      <c r="VXC27" s="429"/>
      <c r="VXD27" s="429"/>
      <c r="VXE27" s="429"/>
      <c r="VXF27" s="429"/>
      <c r="VXG27" s="429"/>
      <c r="VXH27" s="429"/>
      <c r="VXI27" s="429"/>
      <c r="VXJ27" s="429"/>
      <c r="VXK27" s="429"/>
      <c r="VXL27" s="429"/>
      <c r="VXM27" s="429"/>
      <c r="VXN27" s="429"/>
      <c r="VXO27" s="429"/>
      <c r="VXP27" s="429"/>
      <c r="VXQ27" s="429"/>
      <c r="VXR27" s="429"/>
      <c r="VXS27" s="429"/>
      <c r="VXT27" s="429"/>
      <c r="VXU27" s="429"/>
      <c r="VXV27" s="429"/>
      <c r="VXW27" s="429"/>
      <c r="VXX27" s="429"/>
      <c r="VXY27" s="429"/>
      <c r="VXZ27" s="429"/>
      <c r="VYA27" s="429"/>
      <c r="VYB27" s="429"/>
      <c r="VYC27" s="429"/>
      <c r="VYD27" s="429"/>
      <c r="VYE27" s="429"/>
      <c r="VYF27" s="429"/>
      <c r="VYG27" s="429"/>
      <c r="VYH27" s="429"/>
      <c r="VYI27" s="429"/>
      <c r="VYJ27" s="429"/>
      <c r="VYK27" s="429"/>
      <c r="VYL27" s="429"/>
      <c r="VYM27" s="429"/>
      <c r="VYN27" s="429"/>
      <c r="VYO27" s="429"/>
      <c r="VYP27" s="429"/>
      <c r="VYQ27" s="429"/>
      <c r="VYR27" s="429"/>
      <c r="VYS27" s="429"/>
      <c r="VYT27" s="429"/>
      <c r="VYU27" s="429"/>
      <c r="VYV27" s="429"/>
      <c r="VYW27" s="429"/>
      <c r="VYX27" s="429"/>
      <c r="VYY27" s="429"/>
      <c r="VYZ27" s="429"/>
      <c r="VZA27" s="429"/>
      <c r="VZB27" s="429"/>
      <c r="VZC27" s="429"/>
      <c r="VZD27" s="429"/>
      <c r="VZE27" s="429"/>
      <c r="VZF27" s="429"/>
      <c r="VZG27" s="429"/>
      <c r="VZH27" s="429"/>
      <c r="VZI27" s="429"/>
      <c r="VZJ27" s="429"/>
      <c r="VZK27" s="429"/>
      <c r="VZL27" s="429"/>
      <c r="VZM27" s="429"/>
      <c r="VZN27" s="429"/>
      <c r="VZO27" s="429"/>
      <c r="VZP27" s="429"/>
      <c r="VZQ27" s="429"/>
      <c r="VZR27" s="429"/>
      <c r="VZS27" s="429"/>
      <c r="VZT27" s="429"/>
      <c r="VZU27" s="429"/>
      <c r="VZV27" s="429"/>
      <c r="VZW27" s="429"/>
      <c r="VZX27" s="429"/>
      <c r="VZY27" s="429"/>
      <c r="VZZ27" s="429"/>
      <c r="WAA27" s="429"/>
      <c r="WAB27" s="429"/>
      <c r="WAC27" s="429"/>
      <c r="WAD27" s="429"/>
      <c r="WAE27" s="429"/>
      <c r="WAF27" s="429"/>
      <c r="WAG27" s="429"/>
      <c r="WAH27" s="429"/>
      <c r="WAI27" s="429"/>
      <c r="WAJ27" s="429"/>
      <c r="WAK27" s="429"/>
      <c r="WAL27" s="429"/>
      <c r="WAM27" s="429"/>
      <c r="WAN27" s="429"/>
      <c r="WAO27" s="429"/>
      <c r="WAP27" s="429"/>
      <c r="WAQ27" s="429"/>
      <c r="WAR27" s="429"/>
      <c r="WAS27" s="429"/>
      <c r="WAT27" s="429"/>
      <c r="WAU27" s="429"/>
      <c r="WAV27" s="429"/>
      <c r="WAW27" s="429"/>
      <c r="WAX27" s="429"/>
      <c r="WAY27" s="429"/>
      <c r="WAZ27" s="429"/>
      <c r="WBA27" s="429"/>
      <c r="WBB27" s="429"/>
      <c r="WBC27" s="429"/>
      <c r="WBD27" s="429"/>
      <c r="WBE27" s="429"/>
      <c r="WBF27" s="429"/>
      <c r="WBG27" s="429"/>
      <c r="WBH27" s="429"/>
      <c r="WBI27" s="429"/>
      <c r="WBJ27" s="429"/>
      <c r="WBK27" s="429"/>
      <c r="WBL27" s="429"/>
      <c r="WBM27" s="429"/>
      <c r="WBN27" s="429"/>
      <c r="WBO27" s="429"/>
      <c r="WBP27" s="429"/>
      <c r="WBQ27" s="429"/>
      <c r="WBR27" s="429"/>
      <c r="WBS27" s="429"/>
      <c r="WBT27" s="429"/>
      <c r="WBU27" s="429"/>
      <c r="WBV27" s="429"/>
      <c r="WBW27" s="429"/>
      <c r="WBX27" s="429"/>
      <c r="WBY27" s="429"/>
      <c r="WBZ27" s="429"/>
      <c r="WCA27" s="429"/>
      <c r="WCB27" s="429"/>
      <c r="WCC27" s="429"/>
      <c r="WCD27" s="429"/>
      <c r="WCE27" s="429"/>
      <c r="WCF27" s="429"/>
      <c r="WCG27" s="429"/>
      <c r="WCH27" s="429"/>
      <c r="WCI27" s="429"/>
      <c r="WCJ27" s="429"/>
      <c r="WCK27" s="429"/>
      <c r="WCL27" s="429"/>
      <c r="WCM27" s="429"/>
      <c r="WCN27" s="429"/>
      <c r="WCO27" s="429"/>
      <c r="WCP27" s="429"/>
      <c r="WCQ27" s="429"/>
      <c r="WCR27" s="429"/>
      <c r="WCS27" s="429"/>
      <c r="WCT27" s="429"/>
      <c r="WCU27" s="429"/>
      <c r="WCV27" s="429"/>
      <c r="WCW27" s="429"/>
      <c r="WCX27" s="429"/>
      <c r="WCY27" s="429"/>
      <c r="WCZ27" s="429"/>
      <c r="WDA27" s="429"/>
      <c r="WDB27" s="429"/>
      <c r="WDC27" s="429"/>
      <c r="WDD27" s="429"/>
      <c r="WDE27" s="429"/>
      <c r="WDF27" s="429"/>
      <c r="WDG27" s="429"/>
      <c r="WDH27" s="429"/>
      <c r="WDI27" s="429"/>
      <c r="WDJ27" s="429"/>
      <c r="WDK27" s="429"/>
      <c r="WDL27" s="429"/>
      <c r="WDM27" s="429"/>
      <c r="WDN27" s="429"/>
      <c r="WDO27" s="429"/>
      <c r="WDP27" s="429"/>
      <c r="WDQ27" s="429"/>
      <c r="WDR27" s="429"/>
      <c r="WDS27" s="429"/>
      <c r="WDT27" s="429"/>
      <c r="WDU27" s="429"/>
      <c r="WDV27" s="429"/>
      <c r="WDW27" s="429"/>
      <c r="WDX27" s="429"/>
      <c r="WDY27" s="429"/>
      <c r="WDZ27" s="429"/>
      <c r="WEA27" s="429"/>
      <c r="WEB27" s="429"/>
      <c r="WEC27" s="429"/>
      <c r="WED27" s="429"/>
      <c r="WEE27" s="429"/>
      <c r="WEF27" s="429"/>
      <c r="WEG27" s="429"/>
      <c r="WEH27" s="429"/>
      <c r="WEI27" s="429"/>
      <c r="WEJ27" s="429"/>
      <c r="WEK27" s="429"/>
      <c r="WEL27" s="429"/>
      <c r="WEM27" s="429"/>
      <c r="WEN27" s="429"/>
      <c r="WEO27" s="429"/>
      <c r="WEP27" s="429"/>
      <c r="WEQ27" s="429"/>
      <c r="WER27" s="429"/>
      <c r="WES27" s="429"/>
      <c r="WET27" s="429"/>
      <c r="WEU27" s="429"/>
      <c r="WEV27" s="429"/>
      <c r="WEW27" s="429"/>
      <c r="WEX27" s="429"/>
      <c r="WEY27" s="429"/>
      <c r="WEZ27" s="429"/>
      <c r="WFA27" s="429"/>
      <c r="WFB27" s="429"/>
      <c r="WFC27" s="429"/>
      <c r="WFD27" s="429"/>
      <c r="WFE27" s="429"/>
      <c r="WFF27" s="429"/>
      <c r="WFG27" s="429"/>
      <c r="WFH27" s="429"/>
      <c r="WFI27" s="429"/>
      <c r="WFJ27" s="429"/>
      <c r="WFK27" s="429"/>
      <c r="WFL27" s="429"/>
      <c r="WFM27" s="429"/>
      <c r="WFN27" s="429"/>
      <c r="WFO27" s="429"/>
      <c r="WFP27" s="429"/>
      <c r="WFQ27" s="429"/>
      <c r="WFR27" s="429"/>
      <c r="WFS27" s="429"/>
      <c r="WFT27" s="429"/>
      <c r="WFU27" s="429"/>
      <c r="WFV27" s="429"/>
      <c r="WFW27" s="429"/>
      <c r="WFX27" s="429"/>
      <c r="WFY27" s="429"/>
      <c r="WFZ27" s="429"/>
      <c r="WGA27" s="429"/>
      <c r="WGB27" s="429"/>
      <c r="WGC27" s="429"/>
      <c r="WGD27" s="429"/>
      <c r="WGE27" s="429"/>
      <c r="WGF27" s="429"/>
      <c r="WGG27" s="429"/>
      <c r="WGH27" s="429"/>
      <c r="WGI27" s="429"/>
      <c r="WGJ27" s="429"/>
      <c r="WGK27" s="429"/>
      <c r="WGL27" s="429"/>
      <c r="WGM27" s="429"/>
      <c r="WGN27" s="429"/>
      <c r="WGO27" s="429"/>
      <c r="WGP27" s="429"/>
      <c r="WGQ27" s="429"/>
      <c r="WGR27" s="429"/>
      <c r="WGS27" s="429"/>
      <c r="WGT27" s="429"/>
      <c r="WGU27" s="429"/>
      <c r="WGV27" s="429"/>
      <c r="WGW27" s="429"/>
      <c r="WGX27" s="429"/>
      <c r="WGY27" s="429"/>
      <c r="WGZ27" s="429"/>
      <c r="WHA27" s="429"/>
      <c r="WHB27" s="429"/>
      <c r="WHC27" s="429"/>
      <c r="WHD27" s="429"/>
      <c r="WHE27" s="429"/>
      <c r="WHF27" s="429"/>
      <c r="WHG27" s="429"/>
      <c r="WHH27" s="429"/>
      <c r="WHI27" s="429"/>
      <c r="WHJ27" s="429"/>
      <c r="WHK27" s="429"/>
      <c r="WHL27" s="429"/>
      <c r="WHM27" s="429"/>
      <c r="WHN27" s="429"/>
      <c r="WHO27" s="429"/>
      <c r="WHP27" s="429"/>
      <c r="WHQ27" s="429"/>
      <c r="WHR27" s="429"/>
      <c r="WHS27" s="429"/>
      <c r="WHT27" s="429"/>
      <c r="WHU27" s="429"/>
      <c r="WHV27" s="429"/>
      <c r="WHW27" s="429"/>
      <c r="WHX27" s="429"/>
      <c r="WHY27" s="429"/>
      <c r="WHZ27" s="429"/>
      <c r="WIA27" s="429"/>
      <c r="WIB27" s="429"/>
      <c r="WIC27" s="429"/>
      <c r="WID27" s="429"/>
      <c r="WIE27" s="429"/>
      <c r="WIF27" s="429"/>
      <c r="WIG27" s="429"/>
      <c r="WIH27" s="429"/>
      <c r="WII27" s="429"/>
      <c r="WIJ27" s="429"/>
      <c r="WIK27" s="429"/>
      <c r="WIL27" s="429"/>
      <c r="WIM27" s="429"/>
      <c r="WIN27" s="429"/>
      <c r="WIO27" s="429"/>
      <c r="WIP27" s="429"/>
      <c r="WIQ27" s="429"/>
      <c r="WIR27" s="429"/>
      <c r="WIS27" s="429"/>
      <c r="WIT27" s="429"/>
      <c r="WIU27" s="429"/>
      <c r="WIV27" s="429"/>
      <c r="WIW27" s="429"/>
      <c r="WIX27" s="429"/>
      <c r="WIY27" s="429"/>
      <c r="WIZ27" s="429"/>
      <c r="WJA27" s="429"/>
      <c r="WJB27" s="429"/>
      <c r="WJC27" s="429"/>
      <c r="WJD27" s="429"/>
      <c r="WJE27" s="429"/>
      <c r="WJF27" s="429"/>
      <c r="WJG27" s="429"/>
      <c r="WJH27" s="429"/>
      <c r="WJI27" s="429"/>
      <c r="WJJ27" s="429"/>
      <c r="WJK27" s="429"/>
      <c r="WJL27" s="429"/>
      <c r="WJM27" s="429"/>
      <c r="WJN27" s="429"/>
      <c r="WJO27" s="429"/>
      <c r="WJP27" s="429"/>
      <c r="WJQ27" s="429"/>
      <c r="WJR27" s="429"/>
      <c r="WJS27" s="429"/>
      <c r="WJT27" s="429"/>
      <c r="WJU27" s="429"/>
      <c r="WJV27" s="429"/>
      <c r="WJW27" s="429"/>
      <c r="WJX27" s="429"/>
      <c r="WJY27" s="429"/>
      <c r="WJZ27" s="429"/>
      <c r="WKA27" s="429"/>
      <c r="WKB27" s="429"/>
      <c r="WKC27" s="429"/>
      <c r="WKD27" s="429"/>
      <c r="WKE27" s="429"/>
      <c r="WKF27" s="429"/>
      <c r="WKG27" s="429"/>
      <c r="WKH27" s="429"/>
      <c r="WKI27" s="429"/>
      <c r="WKJ27" s="429"/>
      <c r="WKK27" s="429"/>
      <c r="WKL27" s="429"/>
      <c r="WKM27" s="429"/>
      <c r="WKN27" s="429"/>
      <c r="WKO27" s="429"/>
      <c r="WKP27" s="429"/>
      <c r="WKQ27" s="429"/>
      <c r="WKR27" s="429"/>
      <c r="WKS27" s="429"/>
      <c r="WKT27" s="429"/>
      <c r="WKU27" s="429"/>
      <c r="WKV27" s="429"/>
      <c r="WKW27" s="429"/>
      <c r="WKX27" s="429"/>
      <c r="WKY27" s="429"/>
      <c r="WKZ27" s="429"/>
      <c r="WLA27" s="429"/>
      <c r="WLB27" s="429"/>
      <c r="WLC27" s="429"/>
      <c r="WLD27" s="429"/>
      <c r="WLE27" s="429"/>
      <c r="WLF27" s="429"/>
      <c r="WLG27" s="429"/>
      <c r="WLH27" s="429"/>
      <c r="WLI27" s="429"/>
      <c r="WLJ27" s="429"/>
      <c r="WLK27" s="429"/>
      <c r="WLL27" s="429"/>
      <c r="WLM27" s="429"/>
      <c r="WLN27" s="429"/>
      <c r="WLO27" s="429"/>
      <c r="WLP27" s="429"/>
      <c r="WLQ27" s="429"/>
      <c r="WLR27" s="429"/>
      <c r="WLS27" s="429"/>
      <c r="WLT27" s="429"/>
      <c r="WLU27" s="429"/>
      <c r="WLV27" s="429"/>
      <c r="WLW27" s="429"/>
      <c r="WLX27" s="429"/>
      <c r="WLY27" s="429"/>
      <c r="WLZ27" s="429"/>
      <c r="WMA27" s="429"/>
      <c r="WMB27" s="429"/>
      <c r="WMC27" s="429"/>
      <c r="WMD27" s="429"/>
      <c r="WME27" s="429"/>
      <c r="WMF27" s="429"/>
      <c r="WMG27" s="429"/>
      <c r="WMH27" s="429"/>
      <c r="WMI27" s="429"/>
      <c r="WMJ27" s="429"/>
      <c r="WMK27" s="429"/>
      <c r="WML27" s="429"/>
      <c r="WMM27" s="429"/>
      <c r="WMN27" s="429"/>
      <c r="WMO27" s="429"/>
      <c r="WMP27" s="429"/>
      <c r="WMQ27" s="429"/>
      <c r="WMR27" s="429"/>
      <c r="WMS27" s="429"/>
      <c r="WMT27" s="429"/>
      <c r="WMU27" s="429"/>
      <c r="WMV27" s="429"/>
      <c r="WMW27" s="429"/>
      <c r="WMX27" s="429"/>
      <c r="WMY27" s="429"/>
      <c r="WMZ27" s="429"/>
      <c r="WNA27" s="429"/>
      <c r="WNB27" s="429"/>
      <c r="WNC27" s="429"/>
      <c r="WND27" s="429"/>
      <c r="WNE27" s="429"/>
      <c r="WNF27" s="429"/>
      <c r="WNG27" s="429"/>
      <c r="WNH27" s="429"/>
      <c r="WNI27" s="429"/>
      <c r="WNJ27" s="429"/>
      <c r="WNK27" s="429"/>
      <c r="WNL27" s="429"/>
      <c r="WNM27" s="429"/>
      <c r="WNN27" s="429"/>
      <c r="WNO27" s="429"/>
      <c r="WNP27" s="429"/>
      <c r="WNQ27" s="429"/>
      <c r="WNR27" s="429"/>
      <c r="WNS27" s="429"/>
      <c r="WNT27" s="429"/>
      <c r="WNU27" s="429"/>
      <c r="WNV27" s="429"/>
      <c r="WNW27" s="429"/>
      <c r="WNX27" s="429"/>
      <c r="WNY27" s="429"/>
      <c r="WNZ27" s="429"/>
      <c r="WOA27" s="429"/>
      <c r="WOB27" s="429"/>
      <c r="WOC27" s="429"/>
      <c r="WOD27" s="429"/>
      <c r="WOE27" s="429"/>
      <c r="WOF27" s="429"/>
      <c r="WOG27" s="429"/>
      <c r="WOH27" s="429"/>
      <c r="WOI27" s="429"/>
      <c r="WOJ27" s="429"/>
      <c r="WOK27" s="429"/>
      <c r="WOL27" s="429"/>
      <c r="WOM27" s="429"/>
      <c r="WON27" s="429"/>
      <c r="WOO27" s="429"/>
      <c r="WOP27" s="429"/>
      <c r="WOQ27" s="429"/>
      <c r="WOR27" s="429"/>
      <c r="WOS27" s="429"/>
      <c r="WOT27" s="429"/>
      <c r="WOU27" s="429"/>
      <c r="WOV27" s="429"/>
      <c r="WOW27" s="429"/>
      <c r="WOX27" s="429"/>
      <c r="WOY27" s="429"/>
      <c r="WOZ27" s="429"/>
      <c r="WPA27" s="429"/>
      <c r="WPB27" s="429"/>
      <c r="WPC27" s="429"/>
      <c r="WPD27" s="429"/>
      <c r="WPE27" s="429"/>
      <c r="WPF27" s="429"/>
      <c r="WPG27" s="429"/>
      <c r="WPH27" s="429"/>
      <c r="WPI27" s="429"/>
      <c r="WPJ27" s="429"/>
      <c r="WPK27" s="429"/>
      <c r="WPL27" s="429"/>
      <c r="WPM27" s="429"/>
      <c r="WPN27" s="429"/>
      <c r="WPO27" s="429"/>
      <c r="WPP27" s="429"/>
      <c r="WPQ27" s="429"/>
      <c r="WPR27" s="429"/>
      <c r="WPS27" s="429"/>
      <c r="WPT27" s="429"/>
      <c r="WPU27" s="429"/>
      <c r="WPV27" s="429"/>
      <c r="WPW27" s="429"/>
      <c r="WPX27" s="429"/>
      <c r="WPY27" s="429"/>
      <c r="WPZ27" s="429"/>
      <c r="WQA27" s="429"/>
      <c r="WQB27" s="429"/>
      <c r="WQC27" s="429"/>
      <c r="WQD27" s="429"/>
      <c r="WQE27" s="429"/>
      <c r="WQF27" s="429"/>
      <c r="WQG27" s="429"/>
      <c r="WQH27" s="429"/>
      <c r="WQI27" s="429"/>
      <c r="WQJ27" s="429"/>
      <c r="WQK27" s="429"/>
      <c r="WQL27" s="429"/>
      <c r="WQM27" s="429"/>
      <c r="WQN27" s="429"/>
      <c r="WQO27" s="429"/>
      <c r="WQP27" s="429"/>
      <c r="WQQ27" s="429"/>
      <c r="WQR27" s="429"/>
      <c r="WQS27" s="429"/>
      <c r="WQT27" s="429"/>
      <c r="WQU27" s="429"/>
      <c r="WQV27" s="429"/>
      <c r="WQW27" s="429"/>
      <c r="WQX27" s="429"/>
      <c r="WQY27" s="429"/>
      <c r="WQZ27" s="429"/>
      <c r="WRA27" s="429"/>
      <c r="WRB27" s="429"/>
      <c r="WRC27" s="429"/>
      <c r="WRD27" s="429"/>
      <c r="WRE27" s="429"/>
      <c r="WRF27" s="429"/>
      <c r="WRG27" s="429"/>
      <c r="WRH27" s="429"/>
      <c r="WRI27" s="429"/>
      <c r="WRJ27" s="429"/>
      <c r="WRK27" s="429"/>
      <c r="WRL27" s="429"/>
      <c r="WRM27" s="429"/>
      <c r="WRN27" s="429"/>
      <c r="WRO27" s="429"/>
      <c r="WRP27" s="429"/>
      <c r="WRQ27" s="429"/>
      <c r="WRR27" s="429"/>
      <c r="WRS27" s="429"/>
      <c r="WRT27" s="429"/>
      <c r="WRU27" s="429"/>
      <c r="WRV27" s="429"/>
      <c r="WRW27" s="429"/>
      <c r="WRX27" s="429"/>
      <c r="WRY27" s="429"/>
      <c r="WRZ27" s="429"/>
      <c r="WSA27" s="429"/>
      <c r="WSB27" s="429"/>
      <c r="WSC27" s="429"/>
      <c r="WSD27" s="429"/>
      <c r="WSE27" s="429"/>
      <c r="WSF27" s="429"/>
      <c r="WSG27" s="429"/>
      <c r="WSH27" s="429"/>
      <c r="WSI27" s="429"/>
      <c r="WSJ27" s="429"/>
      <c r="WSK27" s="429"/>
      <c r="WSL27" s="429"/>
      <c r="WSM27" s="429"/>
      <c r="WSN27" s="429"/>
      <c r="WSO27" s="429"/>
      <c r="WSP27" s="429"/>
      <c r="WSQ27" s="429"/>
      <c r="WSR27" s="429"/>
      <c r="WSS27" s="429"/>
      <c r="WST27" s="429"/>
      <c r="WSU27" s="429"/>
      <c r="WSV27" s="429"/>
      <c r="WSW27" s="429"/>
      <c r="WSX27" s="429"/>
      <c r="WSY27" s="429"/>
      <c r="WSZ27" s="429"/>
      <c r="WTA27" s="429"/>
      <c r="WTB27" s="429"/>
      <c r="WTC27" s="429"/>
      <c r="WTD27" s="429"/>
      <c r="WTE27" s="429"/>
      <c r="WTF27" s="429"/>
      <c r="WTG27" s="429"/>
      <c r="WTH27" s="429"/>
      <c r="WTI27" s="429"/>
      <c r="WTJ27" s="429"/>
      <c r="WTK27" s="429"/>
      <c r="WTL27" s="429"/>
      <c r="WTM27" s="429"/>
      <c r="WTN27" s="429"/>
      <c r="WTO27" s="429"/>
      <c r="WTP27" s="429"/>
      <c r="WTQ27" s="429"/>
      <c r="WTR27" s="429"/>
      <c r="WTS27" s="429"/>
      <c r="WTT27" s="429"/>
      <c r="WTU27" s="429"/>
      <c r="WTV27" s="429"/>
      <c r="WTW27" s="429"/>
      <c r="WTX27" s="429"/>
      <c r="WTY27" s="429"/>
      <c r="WTZ27" s="429"/>
      <c r="WUA27" s="429"/>
      <c r="WUB27" s="429"/>
      <c r="WUC27" s="429"/>
      <c r="WUD27" s="429"/>
      <c r="WUE27" s="429"/>
      <c r="WUF27" s="429"/>
      <c r="WUG27" s="429"/>
      <c r="WUH27" s="429"/>
      <c r="WUI27" s="429"/>
      <c r="WUJ27" s="429"/>
      <c r="WUK27" s="429"/>
      <c r="WUL27" s="429"/>
      <c r="WUM27" s="429"/>
      <c r="WUN27" s="429"/>
      <c r="WUO27" s="429"/>
      <c r="WUP27" s="429"/>
      <c r="WUQ27" s="429"/>
      <c r="WUR27" s="429"/>
      <c r="WUS27" s="429"/>
      <c r="WUT27" s="429"/>
      <c r="WUU27" s="429"/>
      <c r="WUV27" s="429"/>
      <c r="WUW27" s="429"/>
      <c r="WUX27" s="429"/>
      <c r="WUY27" s="429"/>
      <c r="WUZ27" s="429"/>
      <c r="WVA27" s="429"/>
      <c r="WVB27" s="429"/>
      <c r="WVC27" s="429"/>
      <c r="WVD27" s="429"/>
      <c r="WVE27" s="429"/>
      <c r="WVF27" s="429"/>
      <c r="WVG27" s="429"/>
      <c r="WVH27" s="429"/>
      <c r="WVI27" s="429"/>
      <c r="WVJ27" s="429"/>
      <c r="WVK27" s="429"/>
      <c r="WVL27" s="429"/>
      <c r="WVM27" s="429"/>
      <c r="WVN27" s="429"/>
      <c r="WVO27" s="429"/>
      <c r="WVP27" s="429"/>
      <c r="WVQ27" s="429"/>
      <c r="WVR27" s="429"/>
      <c r="WVS27" s="429"/>
      <c r="WVT27" s="429"/>
      <c r="WVU27" s="429"/>
      <c r="WVV27" s="429"/>
      <c r="WVW27" s="429"/>
      <c r="WVX27" s="429"/>
      <c r="WVY27" s="429"/>
      <c r="WVZ27" s="429"/>
      <c r="WWA27" s="429"/>
      <c r="WWB27" s="429"/>
      <c r="WWC27" s="429"/>
      <c r="WWD27" s="429"/>
      <c r="WWE27" s="429"/>
      <c r="WWF27" s="429"/>
      <c r="WWG27" s="429"/>
      <c r="WWH27" s="429"/>
      <c r="WWI27" s="429"/>
      <c r="WWJ27" s="429"/>
      <c r="WWK27" s="429"/>
      <c r="WWL27" s="429"/>
      <c r="WWM27" s="429"/>
      <c r="WWN27" s="429"/>
      <c r="WWO27" s="429"/>
      <c r="WWP27" s="429"/>
      <c r="WWQ27" s="429"/>
      <c r="WWR27" s="429"/>
      <c r="WWS27" s="429"/>
      <c r="WWT27" s="429"/>
      <c r="WWU27" s="429"/>
      <c r="WWV27" s="429"/>
      <c r="WWW27" s="429"/>
      <c r="WWX27" s="429"/>
      <c r="WWY27" s="429"/>
      <c r="WWZ27" s="429"/>
      <c r="WXA27" s="429"/>
      <c r="WXB27" s="429"/>
      <c r="WXC27" s="429"/>
      <c r="WXD27" s="429"/>
      <c r="WXE27" s="429"/>
      <c r="WXF27" s="429"/>
      <c r="WXG27" s="429"/>
      <c r="WXH27" s="429"/>
      <c r="WXI27" s="429"/>
      <c r="WXJ27" s="429"/>
      <c r="WXK27" s="429"/>
      <c r="WXL27" s="429"/>
      <c r="WXM27" s="429"/>
      <c r="WXN27" s="429"/>
      <c r="WXO27" s="429"/>
      <c r="WXP27" s="429"/>
      <c r="WXQ27" s="429"/>
      <c r="WXR27" s="429"/>
      <c r="WXS27" s="429"/>
      <c r="WXT27" s="429"/>
      <c r="WXU27" s="429"/>
      <c r="WXV27" s="429"/>
      <c r="WXW27" s="429"/>
      <c r="WXX27" s="429"/>
      <c r="WXY27" s="429"/>
      <c r="WXZ27" s="429"/>
      <c r="WYA27" s="429"/>
      <c r="WYB27" s="429"/>
      <c r="WYC27" s="429"/>
      <c r="WYD27" s="429"/>
      <c r="WYE27" s="429"/>
      <c r="WYF27" s="429"/>
      <c r="WYG27" s="429"/>
      <c r="WYH27" s="429"/>
      <c r="WYI27" s="429"/>
      <c r="WYJ27" s="429"/>
      <c r="WYK27" s="429"/>
      <c r="WYL27" s="429"/>
      <c r="WYM27" s="429"/>
      <c r="WYN27" s="429"/>
      <c r="WYO27" s="429"/>
      <c r="WYP27" s="429"/>
      <c r="WYQ27" s="429"/>
      <c r="WYR27" s="429"/>
      <c r="WYS27" s="429"/>
      <c r="WYT27" s="429"/>
      <c r="WYU27" s="429"/>
      <c r="WYV27" s="429"/>
      <c r="WYW27" s="429"/>
      <c r="WYX27" s="429"/>
      <c r="WYY27" s="429"/>
      <c r="WYZ27" s="429"/>
      <c r="WZA27" s="429"/>
      <c r="WZB27" s="429"/>
      <c r="WZC27" s="429"/>
      <c r="WZD27" s="429"/>
      <c r="WZE27" s="429"/>
      <c r="WZF27" s="429"/>
      <c r="WZG27" s="429"/>
      <c r="WZH27" s="429"/>
      <c r="WZI27" s="429"/>
      <c r="WZJ27" s="429"/>
      <c r="WZK27" s="429"/>
      <c r="WZL27" s="429"/>
      <c r="WZM27" s="429"/>
      <c r="WZN27" s="429"/>
      <c r="WZO27" s="429"/>
      <c r="WZP27" s="429"/>
      <c r="WZQ27" s="429"/>
      <c r="WZR27" s="429"/>
      <c r="WZS27" s="429"/>
      <c r="WZT27" s="429"/>
      <c r="WZU27" s="429"/>
      <c r="WZV27" s="429"/>
      <c r="WZW27" s="429"/>
      <c r="WZX27" s="429"/>
      <c r="WZY27" s="429"/>
      <c r="WZZ27" s="429"/>
      <c r="XAA27" s="429"/>
      <c r="XAB27" s="429"/>
      <c r="XAC27" s="429"/>
      <c r="XAD27" s="429"/>
      <c r="XAE27" s="429"/>
      <c r="XAF27" s="429"/>
      <c r="XAG27" s="429"/>
      <c r="XAH27" s="429"/>
      <c r="XAI27" s="429"/>
      <c r="XAJ27" s="429"/>
      <c r="XAK27" s="429"/>
      <c r="XAL27" s="429"/>
      <c r="XAM27" s="429"/>
      <c r="XAN27" s="429"/>
      <c r="XAO27" s="429"/>
      <c r="XAP27" s="429"/>
      <c r="XAQ27" s="429"/>
      <c r="XAR27" s="429"/>
      <c r="XAS27" s="429"/>
      <c r="XAT27" s="429"/>
      <c r="XAU27" s="429"/>
      <c r="XAV27" s="429"/>
      <c r="XAW27" s="429"/>
      <c r="XAX27" s="429"/>
      <c r="XAY27" s="429"/>
      <c r="XAZ27" s="429"/>
      <c r="XBA27" s="429"/>
      <c r="XBB27" s="429"/>
      <c r="XBC27" s="429"/>
      <c r="XBD27" s="429"/>
      <c r="XBE27" s="429"/>
      <c r="XBF27" s="429"/>
      <c r="XBG27" s="429"/>
      <c r="XBH27" s="429"/>
      <c r="XBI27" s="429"/>
      <c r="XBJ27" s="429"/>
      <c r="XBK27" s="429"/>
      <c r="XBL27" s="429"/>
      <c r="XBM27" s="429"/>
      <c r="XBN27" s="429"/>
      <c r="XBO27" s="429"/>
      <c r="XBP27" s="429"/>
      <c r="XBQ27" s="429"/>
      <c r="XBR27" s="429"/>
      <c r="XBS27" s="429"/>
      <c r="XBT27" s="429"/>
      <c r="XBU27" s="429"/>
      <c r="XBV27" s="429"/>
      <c r="XBW27" s="429"/>
      <c r="XBX27" s="429"/>
      <c r="XBY27" s="429"/>
      <c r="XBZ27" s="429"/>
      <c r="XCA27" s="429"/>
      <c r="XCB27" s="429"/>
      <c r="XCC27" s="429"/>
      <c r="XCD27" s="429"/>
      <c r="XCE27" s="429"/>
      <c r="XCF27" s="429"/>
      <c r="XCG27" s="429"/>
      <c r="XCH27" s="429"/>
      <c r="XCI27" s="429"/>
      <c r="XCJ27" s="429"/>
      <c r="XCK27" s="429"/>
      <c r="XCL27" s="429"/>
      <c r="XCM27" s="429"/>
      <c r="XCN27" s="429"/>
      <c r="XCO27" s="429"/>
      <c r="XCP27" s="429"/>
      <c r="XCQ27" s="429"/>
      <c r="XCR27" s="429"/>
      <c r="XCS27" s="429"/>
      <c r="XCT27" s="429"/>
      <c r="XCU27" s="429"/>
      <c r="XCV27" s="429"/>
      <c r="XCW27" s="429"/>
      <c r="XCX27" s="429"/>
      <c r="XCY27" s="429"/>
      <c r="XCZ27" s="429"/>
      <c r="XDA27" s="429"/>
      <c r="XDB27" s="429"/>
      <c r="XDC27" s="429"/>
      <c r="XDD27" s="429"/>
      <c r="XDE27" s="429"/>
      <c r="XDF27" s="429"/>
      <c r="XDG27" s="429"/>
      <c r="XDH27" s="429"/>
      <c r="XDI27" s="429"/>
      <c r="XDJ27" s="429"/>
      <c r="XDK27" s="429"/>
      <c r="XDL27" s="429"/>
      <c r="XDM27" s="429"/>
      <c r="XDN27" s="429"/>
      <c r="XDO27" s="429"/>
      <c r="XDP27" s="429"/>
      <c r="XDQ27" s="429"/>
      <c r="XDR27" s="429"/>
      <c r="XDS27" s="429"/>
      <c r="XDT27" s="429"/>
      <c r="XDU27" s="429"/>
      <c r="XDV27" s="429"/>
      <c r="XDW27" s="429"/>
      <c r="XDX27" s="429"/>
      <c r="XDY27" s="429"/>
      <c r="XDZ27" s="429"/>
      <c r="XEA27" s="429"/>
      <c r="XEB27" s="429"/>
      <c r="XEC27" s="429"/>
      <c r="XED27" s="429"/>
      <c r="XEE27" s="429"/>
      <c r="XEF27" s="429"/>
      <c r="XEG27" s="429"/>
      <c r="XEH27" s="429"/>
      <c r="XEI27" s="429"/>
      <c r="XEJ27" s="429"/>
      <c r="XEK27" s="429"/>
      <c r="XEL27" s="429"/>
      <c r="XEM27" s="429"/>
      <c r="XEN27" s="429"/>
      <c r="XEO27" s="429"/>
      <c r="XEP27" s="429"/>
      <c r="XEQ27" s="429"/>
      <c r="XER27" s="429"/>
      <c r="XES27" s="429"/>
      <c r="XET27" s="429"/>
      <c r="XEU27" s="429"/>
      <c r="XEV27" s="429"/>
      <c r="XEW27" s="429"/>
      <c r="XEX27" s="429"/>
      <c r="XEY27" s="429"/>
      <c r="XEZ27" s="429"/>
      <c r="XFA27" s="429"/>
      <c r="XFB27" s="429"/>
    </row>
    <row r="28" spans="1:16382" s="495" customFormat="1" ht="15" customHeight="1">
      <c r="A28" s="498">
        <v>1</v>
      </c>
      <c r="B28" s="472"/>
      <c r="C28" s="472"/>
      <c r="D28" s="472"/>
      <c r="E28" s="472" t="str">
        <f>VLOOKUP(1451,[2]Sprachindex!$A:$Z,$AL$9,FALSE)</f>
        <v>fixation sur sous-construction métallique</v>
      </c>
      <c r="F28" s="472"/>
      <c r="G28" s="472"/>
      <c r="H28" s="472"/>
      <c r="I28" s="472"/>
      <c r="J28" s="472"/>
      <c r="K28" s="472"/>
      <c r="L28" s="472"/>
      <c r="M28" s="472"/>
      <c r="N28" s="490"/>
      <c r="O28" s="491"/>
      <c r="P28" s="492" t="str">
        <f>ROUNDUP($A34/10,0)*10&amp;" " &amp; [3]Formeln!$A$110 &amp; "                     "  &amp; "(="&amp;ROUNDUP($A34/10,0)*40&amp; " " &amp; [3]Formeln!$A$111 &amp; ")"</f>
        <v>0 m²                     (=0 STK)</v>
      </c>
      <c r="Q28" s="493" t="str">
        <f>ROUNDUP($A34/1,0)*1 &amp;" " &amp; [3]Formeln!$A$110 &amp; "                                    (="&amp;ROUNDUP($A34/1,0)*4 &amp;" " &amp; [3]Formeln!$A$111 &amp; ")"</f>
        <v>0 m²                                    (=0 STK)</v>
      </c>
      <c r="R28" s="494"/>
      <c r="T28" s="496">
        <v>110700</v>
      </c>
      <c r="U28" s="496">
        <v>110701</v>
      </c>
      <c r="V28" s="496">
        <v>110702</v>
      </c>
      <c r="W28" s="496">
        <v>110703</v>
      </c>
      <c r="X28" s="496">
        <v>110704</v>
      </c>
      <c r="Y28" s="496">
        <v>110705</v>
      </c>
      <c r="Z28" s="496">
        <v>110706</v>
      </c>
      <c r="AA28" s="496">
        <v>110707</v>
      </c>
      <c r="AB28" s="496">
        <v>110708</v>
      </c>
      <c r="AC28" s="496"/>
      <c r="AD28" s="496">
        <v>110710</v>
      </c>
      <c r="AE28" s="496">
        <v>110711</v>
      </c>
      <c r="AF28" s="496">
        <v>110712</v>
      </c>
      <c r="AG28" s="496">
        <v>110713</v>
      </c>
      <c r="AH28" s="496">
        <v>110714</v>
      </c>
      <c r="AI28" s="462"/>
      <c r="AJ28" s="459"/>
      <c r="AK28" s="459"/>
      <c r="AL28" s="456"/>
      <c r="AM28" s="497"/>
      <c r="AN28" s="497"/>
      <c r="AO28" s="497"/>
      <c r="AP28" s="497"/>
      <c r="AQ28" s="497"/>
      <c r="AR28" s="497"/>
      <c r="AS28" s="497"/>
      <c r="AT28" s="497"/>
      <c r="AU28" s="497"/>
      <c r="AV28" s="497"/>
      <c r="AW28" s="497"/>
      <c r="AX28" s="497"/>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c r="HN28" s="429"/>
      <c r="HO28" s="429"/>
      <c r="HP28" s="429"/>
      <c r="HQ28" s="429"/>
      <c r="HR28" s="429"/>
      <c r="HS28" s="429"/>
      <c r="HT28" s="429"/>
      <c r="HU28" s="429"/>
      <c r="HV28" s="429"/>
      <c r="HW28" s="429"/>
      <c r="HX28" s="429"/>
      <c r="HY28" s="429"/>
      <c r="HZ28" s="429"/>
      <c r="IA28" s="429"/>
      <c r="IB28" s="429"/>
      <c r="IC28" s="429"/>
      <c r="ID28" s="429"/>
      <c r="IE28" s="429"/>
      <c r="IF28" s="429"/>
      <c r="IG28" s="429"/>
      <c r="IH28" s="429"/>
      <c r="II28" s="429"/>
      <c r="IJ28" s="429"/>
      <c r="IK28" s="429"/>
      <c r="IL28" s="429"/>
      <c r="IM28" s="429"/>
      <c r="IN28" s="429"/>
      <c r="IO28" s="429"/>
      <c r="IP28" s="429"/>
      <c r="IQ28" s="429"/>
      <c r="IR28" s="429"/>
      <c r="IS28" s="429"/>
      <c r="IT28" s="429"/>
      <c r="IU28" s="429"/>
      <c r="IV28" s="429"/>
      <c r="IW28" s="429"/>
      <c r="IX28" s="429"/>
      <c r="IY28" s="429"/>
      <c r="IZ28" s="429"/>
      <c r="JA28" s="429"/>
      <c r="JB28" s="429"/>
      <c r="JC28" s="429"/>
      <c r="JD28" s="429"/>
      <c r="JE28" s="429"/>
      <c r="JF28" s="429"/>
      <c r="JG28" s="429"/>
      <c r="JH28" s="429"/>
      <c r="JI28" s="429"/>
      <c r="JJ28" s="429"/>
      <c r="JK28" s="429"/>
      <c r="JL28" s="429"/>
      <c r="JM28" s="429"/>
      <c r="JN28" s="429"/>
      <c r="JO28" s="429"/>
      <c r="JP28" s="429"/>
      <c r="JQ28" s="429"/>
      <c r="JR28" s="429"/>
      <c r="JS28" s="429"/>
      <c r="JT28" s="429"/>
      <c r="JU28" s="429"/>
      <c r="JV28" s="429"/>
      <c r="JW28" s="429"/>
      <c r="JX28" s="429"/>
      <c r="JY28" s="429"/>
      <c r="JZ28" s="429"/>
      <c r="KA28" s="429"/>
      <c r="KB28" s="429"/>
      <c r="KC28" s="429"/>
      <c r="KD28" s="429"/>
      <c r="KE28" s="429"/>
      <c r="KF28" s="429"/>
      <c r="KG28" s="429"/>
      <c r="KH28" s="429"/>
      <c r="KI28" s="429"/>
      <c r="KJ28" s="429"/>
      <c r="KK28" s="429"/>
      <c r="KL28" s="429"/>
      <c r="KM28" s="429"/>
      <c r="KN28" s="429"/>
      <c r="KO28" s="429"/>
      <c r="KP28" s="429"/>
      <c r="KQ28" s="429"/>
      <c r="KR28" s="429"/>
      <c r="KS28" s="429"/>
      <c r="KT28" s="429"/>
      <c r="KU28" s="429"/>
      <c r="KV28" s="429"/>
      <c r="KW28" s="429"/>
      <c r="KX28" s="429"/>
      <c r="KY28" s="429"/>
      <c r="KZ28" s="429"/>
      <c r="LA28" s="429"/>
      <c r="LB28" s="429"/>
      <c r="LC28" s="429"/>
      <c r="LD28" s="429"/>
      <c r="LE28" s="429"/>
      <c r="LF28" s="429"/>
      <c r="LG28" s="429"/>
      <c r="LH28" s="429"/>
      <c r="LI28" s="429"/>
      <c r="LJ28" s="429"/>
      <c r="LK28" s="429"/>
      <c r="LL28" s="429"/>
      <c r="LM28" s="429"/>
      <c r="LN28" s="429"/>
      <c r="LO28" s="429"/>
      <c r="LP28" s="429"/>
      <c r="LQ28" s="429"/>
      <c r="LR28" s="429"/>
      <c r="LS28" s="429"/>
      <c r="LT28" s="429"/>
      <c r="LU28" s="429"/>
      <c r="LV28" s="429"/>
      <c r="LW28" s="429"/>
      <c r="LX28" s="429"/>
      <c r="LY28" s="429"/>
      <c r="LZ28" s="429"/>
      <c r="MA28" s="429"/>
      <c r="MB28" s="429"/>
      <c r="MC28" s="429"/>
      <c r="MD28" s="429"/>
      <c r="ME28" s="429"/>
      <c r="MF28" s="429"/>
      <c r="MG28" s="429"/>
      <c r="MH28" s="429"/>
      <c r="MI28" s="429"/>
      <c r="MJ28" s="429"/>
      <c r="MK28" s="429"/>
      <c r="ML28" s="429"/>
      <c r="MM28" s="429"/>
      <c r="MN28" s="429"/>
      <c r="MO28" s="429"/>
      <c r="MP28" s="429"/>
      <c r="MQ28" s="429"/>
      <c r="MR28" s="429"/>
      <c r="MS28" s="429"/>
      <c r="MT28" s="429"/>
      <c r="MU28" s="429"/>
      <c r="MV28" s="429"/>
      <c r="MW28" s="429"/>
      <c r="MX28" s="429"/>
      <c r="MY28" s="429"/>
      <c r="MZ28" s="429"/>
      <c r="NA28" s="429"/>
      <c r="NB28" s="429"/>
      <c r="NC28" s="429"/>
      <c r="ND28" s="429"/>
      <c r="NE28" s="429"/>
      <c r="NF28" s="429"/>
      <c r="NG28" s="429"/>
      <c r="NH28" s="429"/>
      <c r="NI28" s="429"/>
      <c r="NJ28" s="429"/>
      <c r="NK28" s="429"/>
      <c r="NL28" s="429"/>
      <c r="NM28" s="429"/>
      <c r="NN28" s="429"/>
      <c r="NO28" s="429"/>
      <c r="NP28" s="429"/>
      <c r="NQ28" s="429"/>
      <c r="NR28" s="429"/>
      <c r="NS28" s="429"/>
      <c r="NT28" s="429"/>
      <c r="NU28" s="429"/>
      <c r="NV28" s="429"/>
      <c r="NW28" s="429"/>
      <c r="NX28" s="429"/>
      <c r="NY28" s="429"/>
      <c r="NZ28" s="429"/>
      <c r="OA28" s="429"/>
      <c r="OB28" s="429"/>
      <c r="OC28" s="429"/>
      <c r="OD28" s="429"/>
      <c r="OE28" s="429"/>
      <c r="OF28" s="429"/>
      <c r="OG28" s="429"/>
      <c r="OH28" s="429"/>
      <c r="OI28" s="429"/>
      <c r="OJ28" s="429"/>
      <c r="OK28" s="429"/>
      <c r="OL28" s="429"/>
      <c r="OM28" s="429"/>
      <c r="ON28" s="429"/>
      <c r="OO28" s="429"/>
      <c r="OP28" s="429"/>
      <c r="OQ28" s="429"/>
      <c r="OR28" s="429"/>
      <c r="OS28" s="429"/>
      <c r="OT28" s="429"/>
      <c r="OU28" s="429"/>
      <c r="OV28" s="429"/>
      <c r="OW28" s="429"/>
      <c r="OX28" s="429"/>
      <c r="OY28" s="429"/>
      <c r="OZ28" s="429"/>
      <c r="PA28" s="429"/>
      <c r="PB28" s="429"/>
      <c r="PC28" s="429"/>
      <c r="PD28" s="429"/>
      <c r="PE28" s="429"/>
      <c r="PF28" s="429"/>
      <c r="PG28" s="429"/>
      <c r="PH28" s="429"/>
      <c r="PI28" s="429"/>
      <c r="PJ28" s="429"/>
      <c r="PK28" s="429"/>
      <c r="PL28" s="429"/>
      <c r="PM28" s="429"/>
      <c r="PN28" s="429"/>
      <c r="PO28" s="429"/>
      <c r="PP28" s="429"/>
      <c r="PQ28" s="429"/>
      <c r="PR28" s="429"/>
      <c r="PS28" s="429"/>
      <c r="PT28" s="429"/>
      <c r="PU28" s="429"/>
      <c r="PV28" s="429"/>
      <c r="PW28" s="429"/>
      <c r="PX28" s="429"/>
      <c r="PY28" s="429"/>
      <c r="PZ28" s="429"/>
      <c r="QA28" s="429"/>
      <c r="QB28" s="429"/>
      <c r="QC28" s="429"/>
      <c r="QD28" s="429"/>
      <c r="QE28" s="429"/>
      <c r="QF28" s="429"/>
      <c r="QG28" s="429"/>
      <c r="QH28" s="429"/>
      <c r="QI28" s="429"/>
      <c r="QJ28" s="429"/>
      <c r="QK28" s="429"/>
      <c r="QL28" s="429"/>
      <c r="QM28" s="429"/>
      <c r="QN28" s="429"/>
      <c r="QO28" s="429"/>
      <c r="QP28" s="429"/>
      <c r="QQ28" s="429"/>
      <c r="QR28" s="429"/>
      <c r="QS28" s="429"/>
      <c r="QT28" s="429"/>
      <c r="QU28" s="429"/>
      <c r="QV28" s="429"/>
      <c r="QW28" s="429"/>
      <c r="QX28" s="429"/>
      <c r="QY28" s="429"/>
      <c r="QZ28" s="429"/>
      <c r="RA28" s="429"/>
      <c r="RB28" s="429"/>
      <c r="RC28" s="429"/>
      <c r="RD28" s="429"/>
      <c r="RE28" s="429"/>
      <c r="RF28" s="429"/>
      <c r="RG28" s="429"/>
      <c r="RH28" s="429"/>
      <c r="RI28" s="429"/>
      <c r="RJ28" s="429"/>
      <c r="RK28" s="429"/>
      <c r="RL28" s="429"/>
      <c r="RM28" s="429"/>
      <c r="RN28" s="429"/>
      <c r="RO28" s="429"/>
      <c r="RP28" s="429"/>
      <c r="RQ28" s="429"/>
      <c r="RR28" s="429"/>
      <c r="RS28" s="429"/>
      <c r="RT28" s="429"/>
      <c r="RU28" s="429"/>
      <c r="RV28" s="429"/>
      <c r="RW28" s="429"/>
      <c r="RX28" s="429"/>
      <c r="RY28" s="429"/>
      <c r="RZ28" s="429"/>
      <c r="SA28" s="429"/>
      <c r="SB28" s="429"/>
      <c r="SC28" s="429"/>
      <c r="SD28" s="429"/>
      <c r="SE28" s="429"/>
      <c r="SF28" s="429"/>
      <c r="SG28" s="429"/>
      <c r="SH28" s="429"/>
      <c r="SI28" s="429"/>
      <c r="SJ28" s="429"/>
      <c r="SK28" s="429"/>
      <c r="SL28" s="429"/>
      <c r="SM28" s="429"/>
      <c r="SN28" s="429"/>
      <c r="SO28" s="429"/>
      <c r="SP28" s="429"/>
      <c r="SQ28" s="429"/>
      <c r="SR28" s="429"/>
      <c r="SS28" s="429"/>
      <c r="ST28" s="429"/>
      <c r="SU28" s="429"/>
      <c r="SV28" s="429"/>
      <c r="SW28" s="429"/>
      <c r="SX28" s="429"/>
      <c r="SY28" s="429"/>
      <c r="SZ28" s="429"/>
      <c r="TA28" s="429"/>
      <c r="TB28" s="429"/>
      <c r="TC28" s="429"/>
      <c r="TD28" s="429"/>
      <c r="TE28" s="429"/>
      <c r="TF28" s="429"/>
      <c r="TG28" s="429"/>
      <c r="TH28" s="429"/>
      <c r="TI28" s="429"/>
      <c r="TJ28" s="429"/>
      <c r="TK28" s="429"/>
      <c r="TL28" s="429"/>
      <c r="TM28" s="429"/>
      <c r="TN28" s="429"/>
      <c r="TO28" s="429"/>
      <c r="TP28" s="429"/>
      <c r="TQ28" s="429"/>
      <c r="TR28" s="429"/>
      <c r="TS28" s="429"/>
      <c r="TT28" s="429"/>
      <c r="TU28" s="429"/>
      <c r="TV28" s="429"/>
      <c r="TW28" s="429"/>
      <c r="TX28" s="429"/>
      <c r="TY28" s="429"/>
      <c r="TZ28" s="429"/>
      <c r="UA28" s="429"/>
      <c r="UB28" s="429"/>
      <c r="UC28" s="429"/>
      <c r="UD28" s="429"/>
      <c r="UE28" s="429"/>
      <c r="UF28" s="429"/>
      <c r="UG28" s="429"/>
      <c r="UH28" s="429"/>
      <c r="UI28" s="429"/>
      <c r="UJ28" s="429"/>
      <c r="UK28" s="429"/>
      <c r="UL28" s="429"/>
      <c r="UM28" s="429"/>
      <c r="UN28" s="429"/>
      <c r="UO28" s="429"/>
      <c r="UP28" s="429"/>
      <c r="UQ28" s="429"/>
      <c r="UR28" s="429"/>
      <c r="US28" s="429"/>
      <c r="UT28" s="429"/>
      <c r="UU28" s="429"/>
      <c r="UV28" s="429"/>
      <c r="UW28" s="429"/>
      <c r="UX28" s="429"/>
      <c r="UY28" s="429"/>
      <c r="UZ28" s="429"/>
      <c r="VA28" s="429"/>
      <c r="VB28" s="429"/>
      <c r="VC28" s="429"/>
      <c r="VD28" s="429"/>
      <c r="VE28" s="429"/>
      <c r="VF28" s="429"/>
      <c r="VG28" s="429"/>
      <c r="VH28" s="429"/>
      <c r="VI28" s="429"/>
      <c r="VJ28" s="429"/>
      <c r="VK28" s="429"/>
      <c r="VL28" s="429"/>
      <c r="VM28" s="429"/>
      <c r="VN28" s="429"/>
      <c r="VO28" s="429"/>
      <c r="VP28" s="429"/>
      <c r="VQ28" s="429"/>
      <c r="VR28" s="429"/>
      <c r="VS28" s="429"/>
      <c r="VT28" s="429"/>
      <c r="VU28" s="429"/>
      <c r="VV28" s="429"/>
      <c r="VW28" s="429"/>
      <c r="VX28" s="429"/>
      <c r="VY28" s="429"/>
      <c r="VZ28" s="429"/>
      <c r="WA28" s="429"/>
      <c r="WB28" s="429"/>
      <c r="WC28" s="429"/>
      <c r="WD28" s="429"/>
      <c r="WE28" s="429"/>
      <c r="WF28" s="429"/>
      <c r="WG28" s="429"/>
      <c r="WH28" s="429"/>
      <c r="WI28" s="429"/>
      <c r="WJ28" s="429"/>
      <c r="WK28" s="429"/>
      <c r="WL28" s="429"/>
      <c r="WM28" s="429"/>
      <c r="WN28" s="429"/>
      <c r="WO28" s="429"/>
      <c r="WP28" s="429"/>
      <c r="WQ28" s="429"/>
      <c r="WR28" s="429"/>
      <c r="WS28" s="429"/>
      <c r="WT28" s="429"/>
      <c r="WU28" s="429"/>
      <c r="WV28" s="429"/>
      <c r="WW28" s="429"/>
      <c r="WX28" s="429"/>
      <c r="WY28" s="429"/>
      <c r="WZ28" s="429"/>
      <c r="XA28" s="429"/>
      <c r="XB28" s="429"/>
      <c r="XC28" s="429"/>
      <c r="XD28" s="429"/>
      <c r="XE28" s="429"/>
      <c r="XF28" s="429"/>
      <c r="XG28" s="429"/>
      <c r="XH28" s="429"/>
      <c r="XI28" s="429"/>
      <c r="XJ28" s="429"/>
      <c r="XK28" s="429"/>
      <c r="XL28" s="429"/>
      <c r="XM28" s="429"/>
      <c r="XN28" s="429"/>
      <c r="XO28" s="429"/>
      <c r="XP28" s="429"/>
      <c r="XQ28" s="429"/>
      <c r="XR28" s="429"/>
      <c r="XS28" s="429"/>
      <c r="XT28" s="429"/>
      <c r="XU28" s="429"/>
      <c r="XV28" s="429"/>
      <c r="XW28" s="429"/>
      <c r="XX28" s="429"/>
      <c r="XY28" s="429"/>
      <c r="XZ28" s="429"/>
      <c r="YA28" s="429"/>
      <c r="YB28" s="429"/>
      <c r="YC28" s="429"/>
      <c r="YD28" s="429"/>
      <c r="YE28" s="429"/>
      <c r="YF28" s="429"/>
      <c r="YG28" s="429"/>
      <c r="YH28" s="429"/>
      <c r="YI28" s="429"/>
      <c r="YJ28" s="429"/>
      <c r="YK28" s="429"/>
      <c r="YL28" s="429"/>
      <c r="YM28" s="429"/>
      <c r="YN28" s="429"/>
      <c r="YO28" s="429"/>
      <c r="YP28" s="429"/>
      <c r="YQ28" s="429"/>
      <c r="YR28" s="429"/>
      <c r="YS28" s="429"/>
      <c r="YT28" s="429"/>
      <c r="YU28" s="429"/>
      <c r="YV28" s="429"/>
      <c r="YW28" s="429"/>
      <c r="YX28" s="429"/>
      <c r="YY28" s="429"/>
      <c r="YZ28" s="429"/>
      <c r="ZA28" s="429"/>
      <c r="ZB28" s="429"/>
      <c r="ZC28" s="429"/>
      <c r="ZD28" s="429"/>
      <c r="ZE28" s="429"/>
      <c r="ZF28" s="429"/>
      <c r="ZG28" s="429"/>
      <c r="ZH28" s="429"/>
      <c r="ZI28" s="429"/>
      <c r="ZJ28" s="429"/>
      <c r="ZK28" s="429"/>
      <c r="ZL28" s="429"/>
      <c r="ZM28" s="429"/>
      <c r="ZN28" s="429"/>
      <c r="ZO28" s="429"/>
      <c r="ZP28" s="429"/>
      <c r="ZQ28" s="429"/>
      <c r="ZR28" s="429"/>
      <c r="ZS28" s="429"/>
      <c r="ZT28" s="429"/>
      <c r="ZU28" s="429"/>
      <c r="ZV28" s="429"/>
      <c r="ZW28" s="429"/>
      <c r="ZX28" s="429"/>
      <c r="ZY28" s="429"/>
      <c r="ZZ28" s="429"/>
      <c r="AAA28" s="429"/>
      <c r="AAB28" s="429"/>
      <c r="AAC28" s="429"/>
      <c r="AAD28" s="429"/>
      <c r="AAE28" s="429"/>
      <c r="AAF28" s="429"/>
      <c r="AAG28" s="429"/>
      <c r="AAH28" s="429"/>
      <c r="AAI28" s="429"/>
      <c r="AAJ28" s="429"/>
      <c r="AAK28" s="429"/>
      <c r="AAL28" s="429"/>
      <c r="AAM28" s="429"/>
      <c r="AAN28" s="429"/>
      <c r="AAO28" s="429"/>
      <c r="AAP28" s="429"/>
      <c r="AAQ28" s="429"/>
      <c r="AAR28" s="429"/>
      <c r="AAS28" s="429"/>
      <c r="AAT28" s="429"/>
      <c r="AAU28" s="429"/>
      <c r="AAV28" s="429"/>
      <c r="AAW28" s="429"/>
      <c r="AAX28" s="429"/>
      <c r="AAY28" s="429"/>
      <c r="AAZ28" s="429"/>
      <c r="ABA28" s="429"/>
      <c r="ABB28" s="429"/>
      <c r="ABC28" s="429"/>
      <c r="ABD28" s="429"/>
      <c r="ABE28" s="429"/>
      <c r="ABF28" s="429"/>
      <c r="ABG28" s="429"/>
      <c r="ABH28" s="429"/>
      <c r="ABI28" s="429"/>
      <c r="ABJ28" s="429"/>
      <c r="ABK28" s="429"/>
      <c r="ABL28" s="429"/>
      <c r="ABM28" s="429"/>
      <c r="ABN28" s="429"/>
      <c r="ABO28" s="429"/>
      <c r="ABP28" s="429"/>
      <c r="ABQ28" s="429"/>
      <c r="ABR28" s="429"/>
      <c r="ABS28" s="429"/>
      <c r="ABT28" s="429"/>
      <c r="ABU28" s="429"/>
      <c r="ABV28" s="429"/>
      <c r="ABW28" s="429"/>
      <c r="ABX28" s="429"/>
      <c r="ABY28" s="429"/>
      <c r="ABZ28" s="429"/>
      <c r="ACA28" s="429"/>
      <c r="ACB28" s="429"/>
      <c r="ACC28" s="429"/>
      <c r="ACD28" s="429"/>
      <c r="ACE28" s="429"/>
      <c r="ACF28" s="429"/>
      <c r="ACG28" s="429"/>
      <c r="ACH28" s="429"/>
      <c r="ACI28" s="429"/>
      <c r="ACJ28" s="429"/>
      <c r="ACK28" s="429"/>
      <c r="ACL28" s="429"/>
      <c r="ACM28" s="429"/>
      <c r="ACN28" s="429"/>
      <c r="ACO28" s="429"/>
      <c r="ACP28" s="429"/>
      <c r="ACQ28" s="429"/>
      <c r="ACR28" s="429"/>
      <c r="ACS28" s="429"/>
      <c r="ACT28" s="429"/>
      <c r="ACU28" s="429"/>
      <c r="ACV28" s="429"/>
      <c r="ACW28" s="429"/>
      <c r="ACX28" s="429"/>
      <c r="ACY28" s="429"/>
      <c r="ACZ28" s="429"/>
      <c r="ADA28" s="429"/>
      <c r="ADB28" s="429"/>
      <c r="ADC28" s="429"/>
      <c r="ADD28" s="429"/>
      <c r="ADE28" s="429"/>
      <c r="ADF28" s="429"/>
      <c r="ADG28" s="429"/>
      <c r="ADH28" s="429"/>
      <c r="ADI28" s="429"/>
      <c r="ADJ28" s="429"/>
      <c r="ADK28" s="429"/>
      <c r="ADL28" s="429"/>
      <c r="ADM28" s="429"/>
      <c r="ADN28" s="429"/>
      <c r="ADO28" s="429"/>
      <c r="ADP28" s="429"/>
      <c r="ADQ28" s="429"/>
      <c r="ADR28" s="429"/>
      <c r="ADS28" s="429"/>
      <c r="ADT28" s="429"/>
      <c r="ADU28" s="429"/>
      <c r="ADV28" s="429"/>
      <c r="ADW28" s="429"/>
      <c r="ADX28" s="429"/>
      <c r="ADY28" s="429"/>
      <c r="ADZ28" s="429"/>
      <c r="AEA28" s="429"/>
      <c r="AEB28" s="429"/>
      <c r="AEC28" s="429"/>
      <c r="AED28" s="429"/>
      <c r="AEE28" s="429"/>
      <c r="AEF28" s="429"/>
      <c r="AEG28" s="429"/>
      <c r="AEH28" s="429"/>
      <c r="AEI28" s="429"/>
      <c r="AEJ28" s="429"/>
      <c r="AEK28" s="429"/>
      <c r="AEL28" s="429"/>
      <c r="AEM28" s="429"/>
      <c r="AEN28" s="429"/>
      <c r="AEO28" s="429"/>
      <c r="AEP28" s="429"/>
      <c r="AEQ28" s="429"/>
      <c r="AER28" s="429"/>
      <c r="AES28" s="429"/>
      <c r="AET28" s="429"/>
      <c r="AEU28" s="429"/>
      <c r="AEV28" s="429"/>
      <c r="AEW28" s="429"/>
      <c r="AEX28" s="429"/>
      <c r="AEY28" s="429"/>
      <c r="AEZ28" s="429"/>
      <c r="AFA28" s="429"/>
      <c r="AFB28" s="429"/>
      <c r="AFC28" s="429"/>
      <c r="AFD28" s="429"/>
      <c r="AFE28" s="429"/>
      <c r="AFF28" s="429"/>
      <c r="AFG28" s="429"/>
      <c r="AFH28" s="429"/>
      <c r="AFI28" s="429"/>
      <c r="AFJ28" s="429"/>
      <c r="AFK28" s="429"/>
      <c r="AFL28" s="429"/>
      <c r="AFM28" s="429"/>
      <c r="AFN28" s="429"/>
      <c r="AFO28" s="429"/>
      <c r="AFP28" s="429"/>
      <c r="AFQ28" s="429"/>
      <c r="AFR28" s="429"/>
      <c r="AFS28" s="429"/>
      <c r="AFT28" s="429"/>
      <c r="AFU28" s="429"/>
      <c r="AFV28" s="429"/>
      <c r="AFW28" s="429"/>
      <c r="AFX28" s="429"/>
      <c r="AFY28" s="429"/>
      <c r="AFZ28" s="429"/>
      <c r="AGA28" s="429"/>
      <c r="AGB28" s="429"/>
      <c r="AGC28" s="429"/>
      <c r="AGD28" s="429"/>
      <c r="AGE28" s="429"/>
      <c r="AGF28" s="429"/>
      <c r="AGG28" s="429"/>
      <c r="AGH28" s="429"/>
      <c r="AGI28" s="429"/>
      <c r="AGJ28" s="429"/>
      <c r="AGK28" s="429"/>
      <c r="AGL28" s="429"/>
      <c r="AGM28" s="429"/>
      <c r="AGN28" s="429"/>
      <c r="AGO28" s="429"/>
      <c r="AGP28" s="429"/>
      <c r="AGQ28" s="429"/>
      <c r="AGR28" s="429"/>
      <c r="AGS28" s="429"/>
      <c r="AGT28" s="429"/>
      <c r="AGU28" s="429"/>
      <c r="AGV28" s="429"/>
      <c r="AGW28" s="429"/>
      <c r="AGX28" s="429"/>
      <c r="AGY28" s="429"/>
      <c r="AGZ28" s="429"/>
      <c r="AHA28" s="429"/>
      <c r="AHB28" s="429"/>
      <c r="AHC28" s="429"/>
      <c r="AHD28" s="429"/>
      <c r="AHE28" s="429"/>
      <c r="AHF28" s="429"/>
      <c r="AHG28" s="429"/>
      <c r="AHH28" s="429"/>
      <c r="AHI28" s="429"/>
      <c r="AHJ28" s="429"/>
      <c r="AHK28" s="429"/>
      <c r="AHL28" s="429"/>
      <c r="AHM28" s="429"/>
      <c r="AHN28" s="429"/>
      <c r="AHO28" s="429"/>
      <c r="AHP28" s="429"/>
      <c r="AHQ28" s="429"/>
      <c r="AHR28" s="429"/>
      <c r="AHS28" s="429"/>
      <c r="AHT28" s="429"/>
      <c r="AHU28" s="429"/>
      <c r="AHV28" s="429"/>
      <c r="AHW28" s="429"/>
      <c r="AHX28" s="429"/>
      <c r="AHY28" s="429"/>
      <c r="AHZ28" s="429"/>
      <c r="AIA28" s="429"/>
      <c r="AIB28" s="429"/>
      <c r="AIC28" s="429"/>
      <c r="AID28" s="429"/>
      <c r="AIE28" s="429"/>
      <c r="AIF28" s="429"/>
      <c r="AIG28" s="429"/>
      <c r="AIH28" s="429"/>
      <c r="AII28" s="429"/>
      <c r="AIJ28" s="429"/>
      <c r="AIK28" s="429"/>
      <c r="AIL28" s="429"/>
      <c r="AIM28" s="429"/>
      <c r="AIN28" s="429"/>
      <c r="AIO28" s="429"/>
      <c r="AIP28" s="429"/>
      <c r="AIQ28" s="429"/>
      <c r="AIR28" s="429"/>
      <c r="AIS28" s="429"/>
      <c r="AIT28" s="429"/>
      <c r="AIU28" s="429"/>
      <c r="AIV28" s="429"/>
      <c r="AIW28" s="429"/>
      <c r="AIX28" s="429"/>
      <c r="AIY28" s="429"/>
      <c r="AIZ28" s="429"/>
      <c r="AJA28" s="429"/>
      <c r="AJB28" s="429"/>
      <c r="AJC28" s="429"/>
      <c r="AJD28" s="429"/>
      <c r="AJE28" s="429"/>
      <c r="AJF28" s="429"/>
      <c r="AJG28" s="429"/>
      <c r="AJH28" s="429"/>
      <c r="AJI28" s="429"/>
      <c r="AJJ28" s="429"/>
      <c r="AJK28" s="429"/>
      <c r="AJL28" s="429"/>
      <c r="AJM28" s="429"/>
      <c r="AJN28" s="429"/>
      <c r="AJO28" s="429"/>
      <c r="AJP28" s="429"/>
      <c r="AJQ28" s="429"/>
      <c r="AJR28" s="429"/>
      <c r="AJS28" s="429"/>
      <c r="AJT28" s="429"/>
      <c r="AJU28" s="429"/>
      <c r="AJV28" s="429"/>
      <c r="AJW28" s="429"/>
      <c r="AJX28" s="429"/>
      <c r="AJY28" s="429"/>
      <c r="AJZ28" s="429"/>
      <c r="AKA28" s="429"/>
      <c r="AKB28" s="429"/>
      <c r="AKC28" s="429"/>
      <c r="AKD28" s="429"/>
      <c r="AKE28" s="429"/>
      <c r="AKF28" s="429"/>
      <c r="AKG28" s="429"/>
      <c r="AKH28" s="429"/>
      <c r="AKI28" s="429"/>
      <c r="AKJ28" s="429"/>
      <c r="AKK28" s="429"/>
      <c r="AKL28" s="429"/>
      <c r="AKM28" s="429"/>
      <c r="AKN28" s="429"/>
      <c r="AKO28" s="429"/>
      <c r="AKP28" s="429"/>
      <c r="AKQ28" s="429"/>
      <c r="AKR28" s="429"/>
      <c r="AKS28" s="429"/>
      <c r="AKT28" s="429"/>
      <c r="AKU28" s="429"/>
      <c r="AKV28" s="429"/>
      <c r="AKW28" s="429"/>
      <c r="AKX28" s="429"/>
      <c r="AKY28" s="429"/>
      <c r="AKZ28" s="429"/>
      <c r="ALA28" s="429"/>
      <c r="ALB28" s="429"/>
      <c r="ALC28" s="429"/>
      <c r="ALD28" s="429"/>
      <c r="ALE28" s="429"/>
      <c r="ALF28" s="429"/>
      <c r="ALG28" s="429"/>
      <c r="ALH28" s="429"/>
      <c r="ALI28" s="429"/>
      <c r="ALJ28" s="429"/>
      <c r="ALK28" s="429"/>
      <c r="ALL28" s="429"/>
      <c r="ALM28" s="429"/>
      <c r="ALN28" s="429"/>
      <c r="ALO28" s="429"/>
      <c r="ALP28" s="429"/>
      <c r="ALQ28" s="429"/>
      <c r="ALR28" s="429"/>
      <c r="ALS28" s="429"/>
      <c r="ALT28" s="429"/>
      <c r="ALU28" s="429"/>
      <c r="ALV28" s="429"/>
      <c r="ALW28" s="429"/>
      <c r="ALX28" s="429"/>
      <c r="ALY28" s="429"/>
      <c r="ALZ28" s="429"/>
      <c r="AMA28" s="429"/>
      <c r="AMB28" s="429"/>
      <c r="AMC28" s="429"/>
      <c r="AMD28" s="429"/>
      <c r="AME28" s="429"/>
      <c r="AMF28" s="429"/>
      <c r="AMG28" s="429"/>
      <c r="AMH28" s="429"/>
      <c r="AMI28" s="429"/>
      <c r="AMJ28" s="429"/>
      <c r="AMK28" s="429"/>
      <c r="AML28" s="429"/>
      <c r="AMM28" s="429"/>
      <c r="AMN28" s="429"/>
      <c r="AMO28" s="429"/>
      <c r="AMP28" s="429"/>
      <c r="AMQ28" s="429"/>
      <c r="AMR28" s="429"/>
      <c r="AMS28" s="429"/>
      <c r="AMT28" s="429"/>
      <c r="AMU28" s="429"/>
      <c r="AMV28" s="429"/>
      <c r="AMW28" s="429"/>
      <c r="AMX28" s="429"/>
      <c r="AMY28" s="429"/>
      <c r="AMZ28" s="429"/>
      <c r="ANA28" s="429"/>
      <c r="ANB28" s="429"/>
      <c r="ANC28" s="429"/>
      <c r="AND28" s="429"/>
      <c r="ANE28" s="429"/>
      <c r="ANF28" s="429"/>
      <c r="ANG28" s="429"/>
      <c r="ANH28" s="429"/>
      <c r="ANI28" s="429"/>
      <c r="ANJ28" s="429"/>
      <c r="ANK28" s="429"/>
      <c r="ANL28" s="429"/>
      <c r="ANM28" s="429"/>
      <c r="ANN28" s="429"/>
      <c r="ANO28" s="429"/>
      <c r="ANP28" s="429"/>
      <c r="ANQ28" s="429"/>
      <c r="ANR28" s="429"/>
      <c r="ANS28" s="429"/>
      <c r="ANT28" s="429"/>
      <c r="ANU28" s="429"/>
      <c r="ANV28" s="429"/>
      <c r="ANW28" s="429"/>
      <c r="ANX28" s="429"/>
      <c r="ANY28" s="429"/>
      <c r="ANZ28" s="429"/>
      <c r="AOA28" s="429"/>
      <c r="AOB28" s="429"/>
      <c r="AOC28" s="429"/>
      <c r="AOD28" s="429"/>
      <c r="AOE28" s="429"/>
      <c r="AOF28" s="429"/>
      <c r="AOG28" s="429"/>
      <c r="AOH28" s="429"/>
      <c r="AOI28" s="429"/>
      <c r="AOJ28" s="429"/>
      <c r="AOK28" s="429"/>
      <c r="AOL28" s="429"/>
      <c r="AOM28" s="429"/>
      <c r="AON28" s="429"/>
      <c r="AOO28" s="429"/>
      <c r="AOP28" s="429"/>
      <c r="AOQ28" s="429"/>
      <c r="AOR28" s="429"/>
      <c r="AOS28" s="429"/>
      <c r="AOT28" s="429"/>
      <c r="AOU28" s="429"/>
      <c r="AOV28" s="429"/>
      <c r="AOW28" s="429"/>
      <c r="AOX28" s="429"/>
      <c r="AOY28" s="429"/>
      <c r="AOZ28" s="429"/>
      <c r="APA28" s="429"/>
      <c r="APB28" s="429"/>
      <c r="APC28" s="429"/>
      <c r="APD28" s="429"/>
      <c r="APE28" s="429"/>
      <c r="APF28" s="429"/>
      <c r="APG28" s="429"/>
      <c r="APH28" s="429"/>
      <c r="API28" s="429"/>
      <c r="APJ28" s="429"/>
      <c r="APK28" s="429"/>
      <c r="APL28" s="429"/>
      <c r="APM28" s="429"/>
      <c r="APN28" s="429"/>
      <c r="APO28" s="429"/>
      <c r="APP28" s="429"/>
      <c r="APQ28" s="429"/>
      <c r="APR28" s="429"/>
      <c r="APS28" s="429"/>
      <c r="APT28" s="429"/>
      <c r="APU28" s="429"/>
      <c r="APV28" s="429"/>
      <c r="APW28" s="429"/>
      <c r="APX28" s="429"/>
      <c r="APY28" s="429"/>
      <c r="APZ28" s="429"/>
      <c r="AQA28" s="429"/>
      <c r="AQB28" s="429"/>
      <c r="AQC28" s="429"/>
      <c r="AQD28" s="429"/>
      <c r="AQE28" s="429"/>
      <c r="AQF28" s="429"/>
      <c r="AQG28" s="429"/>
      <c r="AQH28" s="429"/>
      <c r="AQI28" s="429"/>
      <c r="AQJ28" s="429"/>
      <c r="AQK28" s="429"/>
      <c r="AQL28" s="429"/>
      <c r="AQM28" s="429"/>
      <c r="AQN28" s="429"/>
      <c r="AQO28" s="429"/>
      <c r="AQP28" s="429"/>
      <c r="AQQ28" s="429"/>
      <c r="AQR28" s="429"/>
      <c r="AQS28" s="429"/>
      <c r="AQT28" s="429"/>
      <c r="AQU28" s="429"/>
      <c r="AQV28" s="429"/>
      <c r="AQW28" s="429"/>
      <c r="AQX28" s="429"/>
      <c r="AQY28" s="429"/>
      <c r="AQZ28" s="429"/>
      <c r="ARA28" s="429"/>
      <c r="ARB28" s="429"/>
      <c r="ARC28" s="429"/>
      <c r="ARD28" s="429"/>
      <c r="ARE28" s="429"/>
      <c r="ARF28" s="429"/>
      <c r="ARG28" s="429"/>
      <c r="ARH28" s="429"/>
      <c r="ARI28" s="429"/>
      <c r="ARJ28" s="429"/>
      <c r="ARK28" s="429"/>
      <c r="ARL28" s="429"/>
      <c r="ARM28" s="429"/>
      <c r="ARN28" s="429"/>
      <c r="ARO28" s="429"/>
      <c r="ARP28" s="429"/>
      <c r="ARQ28" s="429"/>
      <c r="ARR28" s="429"/>
      <c r="ARS28" s="429"/>
      <c r="ART28" s="429"/>
      <c r="ARU28" s="429"/>
      <c r="ARV28" s="429"/>
      <c r="ARW28" s="429"/>
      <c r="ARX28" s="429"/>
      <c r="ARY28" s="429"/>
      <c r="ARZ28" s="429"/>
      <c r="ASA28" s="429"/>
      <c r="ASB28" s="429"/>
      <c r="ASC28" s="429"/>
      <c r="ASD28" s="429"/>
      <c r="ASE28" s="429"/>
      <c r="ASF28" s="429"/>
      <c r="ASG28" s="429"/>
      <c r="ASH28" s="429"/>
      <c r="ASI28" s="429"/>
      <c r="ASJ28" s="429"/>
      <c r="ASK28" s="429"/>
      <c r="ASL28" s="429"/>
      <c r="ASM28" s="429"/>
      <c r="ASN28" s="429"/>
      <c r="ASO28" s="429"/>
      <c r="ASP28" s="429"/>
      <c r="ASQ28" s="429"/>
      <c r="ASR28" s="429"/>
      <c r="ASS28" s="429"/>
      <c r="AST28" s="429"/>
      <c r="ASU28" s="429"/>
      <c r="ASV28" s="429"/>
      <c r="ASW28" s="429"/>
      <c r="ASX28" s="429"/>
      <c r="ASY28" s="429"/>
      <c r="ASZ28" s="429"/>
      <c r="ATA28" s="429"/>
      <c r="ATB28" s="429"/>
      <c r="ATC28" s="429"/>
      <c r="ATD28" s="429"/>
      <c r="ATE28" s="429"/>
      <c r="ATF28" s="429"/>
      <c r="ATG28" s="429"/>
      <c r="ATH28" s="429"/>
      <c r="ATI28" s="429"/>
      <c r="ATJ28" s="429"/>
      <c r="ATK28" s="429"/>
      <c r="ATL28" s="429"/>
      <c r="ATM28" s="429"/>
      <c r="ATN28" s="429"/>
      <c r="ATO28" s="429"/>
      <c r="ATP28" s="429"/>
      <c r="ATQ28" s="429"/>
      <c r="ATR28" s="429"/>
      <c r="ATS28" s="429"/>
      <c r="ATT28" s="429"/>
      <c r="ATU28" s="429"/>
      <c r="ATV28" s="429"/>
      <c r="ATW28" s="429"/>
      <c r="ATX28" s="429"/>
      <c r="ATY28" s="429"/>
      <c r="ATZ28" s="429"/>
      <c r="AUA28" s="429"/>
      <c r="AUB28" s="429"/>
      <c r="AUC28" s="429"/>
      <c r="AUD28" s="429"/>
      <c r="AUE28" s="429"/>
      <c r="AUF28" s="429"/>
      <c r="AUG28" s="429"/>
      <c r="AUH28" s="429"/>
      <c r="AUI28" s="429"/>
      <c r="AUJ28" s="429"/>
      <c r="AUK28" s="429"/>
      <c r="AUL28" s="429"/>
      <c r="AUM28" s="429"/>
      <c r="AUN28" s="429"/>
      <c r="AUO28" s="429"/>
      <c r="AUP28" s="429"/>
      <c r="AUQ28" s="429"/>
      <c r="AUR28" s="429"/>
      <c r="AUS28" s="429"/>
      <c r="AUT28" s="429"/>
      <c r="AUU28" s="429"/>
      <c r="AUV28" s="429"/>
      <c r="AUW28" s="429"/>
      <c r="AUX28" s="429"/>
      <c r="AUY28" s="429"/>
      <c r="AUZ28" s="429"/>
      <c r="AVA28" s="429"/>
      <c r="AVB28" s="429"/>
      <c r="AVC28" s="429"/>
      <c r="AVD28" s="429"/>
      <c r="AVE28" s="429"/>
      <c r="AVF28" s="429"/>
      <c r="AVG28" s="429"/>
      <c r="AVH28" s="429"/>
      <c r="AVI28" s="429"/>
      <c r="AVJ28" s="429"/>
      <c r="AVK28" s="429"/>
      <c r="AVL28" s="429"/>
      <c r="AVM28" s="429"/>
      <c r="AVN28" s="429"/>
      <c r="AVO28" s="429"/>
      <c r="AVP28" s="429"/>
      <c r="AVQ28" s="429"/>
      <c r="AVR28" s="429"/>
      <c r="AVS28" s="429"/>
      <c r="AVT28" s="429"/>
      <c r="AVU28" s="429"/>
      <c r="AVV28" s="429"/>
      <c r="AVW28" s="429"/>
      <c r="AVX28" s="429"/>
      <c r="AVY28" s="429"/>
      <c r="AVZ28" s="429"/>
      <c r="AWA28" s="429"/>
      <c r="AWB28" s="429"/>
      <c r="AWC28" s="429"/>
      <c r="AWD28" s="429"/>
      <c r="AWE28" s="429"/>
      <c r="AWF28" s="429"/>
      <c r="AWG28" s="429"/>
      <c r="AWH28" s="429"/>
      <c r="AWI28" s="429"/>
      <c r="AWJ28" s="429"/>
      <c r="AWK28" s="429"/>
      <c r="AWL28" s="429"/>
      <c r="AWM28" s="429"/>
      <c r="AWN28" s="429"/>
      <c r="AWO28" s="429"/>
      <c r="AWP28" s="429"/>
      <c r="AWQ28" s="429"/>
      <c r="AWR28" s="429"/>
      <c r="AWS28" s="429"/>
      <c r="AWT28" s="429"/>
      <c r="AWU28" s="429"/>
      <c r="AWV28" s="429"/>
      <c r="AWW28" s="429"/>
      <c r="AWX28" s="429"/>
      <c r="AWY28" s="429"/>
      <c r="AWZ28" s="429"/>
      <c r="AXA28" s="429"/>
      <c r="AXB28" s="429"/>
      <c r="AXC28" s="429"/>
      <c r="AXD28" s="429"/>
      <c r="AXE28" s="429"/>
      <c r="AXF28" s="429"/>
      <c r="AXG28" s="429"/>
      <c r="AXH28" s="429"/>
      <c r="AXI28" s="429"/>
      <c r="AXJ28" s="429"/>
      <c r="AXK28" s="429"/>
      <c r="AXL28" s="429"/>
      <c r="AXM28" s="429"/>
      <c r="AXN28" s="429"/>
      <c r="AXO28" s="429"/>
      <c r="AXP28" s="429"/>
      <c r="AXQ28" s="429"/>
      <c r="AXR28" s="429"/>
      <c r="AXS28" s="429"/>
      <c r="AXT28" s="429"/>
      <c r="AXU28" s="429"/>
      <c r="AXV28" s="429"/>
      <c r="AXW28" s="429"/>
      <c r="AXX28" s="429"/>
      <c r="AXY28" s="429"/>
      <c r="AXZ28" s="429"/>
      <c r="AYA28" s="429"/>
      <c r="AYB28" s="429"/>
      <c r="AYC28" s="429"/>
      <c r="AYD28" s="429"/>
      <c r="AYE28" s="429"/>
      <c r="AYF28" s="429"/>
      <c r="AYG28" s="429"/>
      <c r="AYH28" s="429"/>
      <c r="AYI28" s="429"/>
      <c r="AYJ28" s="429"/>
      <c r="AYK28" s="429"/>
      <c r="AYL28" s="429"/>
      <c r="AYM28" s="429"/>
      <c r="AYN28" s="429"/>
      <c r="AYO28" s="429"/>
      <c r="AYP28" s="429"/>
      <c r="AYQ28" s="429"/>
      <c r="AYR28" s="429"/>
      <c r="AYS28" s="429"/>
      <c r="AYT28" s="429"/>
      <c r="AYU28" s="429"/>
      <c r="AYV28" s="429"/>
      <c r="AYW28" s="429"/>
      <c r="AYX28" s="429"/>
      <c r="AYY28" s="429"/>
      <c r="AYZ28" s="429"/>
      <c r="AZA28" s="429"/>
      <c r="AZB28" s="429"/>
      <c r="AZC28" s="429"/>
      <c r="AZD28" s="429"/>
      <c r="AZE28" s="429"/>
      <c r="AZF28" s="429"/>
      <c r="AZG28" s="429"/>
      <c r="AZH28" s="429"/>
      <c r="AZI28" s="429"/>
      <c r="AZJ28" s="429"/>
      <c r="AZK28" s="429"/>
      <c r="AZL28" s="429"/>
      <c r="AZM28" s="429"/>
      <c r="AZN28" s="429"/>
      <c r="AZO28" s="429"/>
      <c r="AZP28" s="429"/>
      <c r="AZQ28" s="429"/>
      <c r="AZR28" s="429"/>
      <c r="AZS28" s="429"/>
      <c r="AZT28" s="429"/>
      <c r="AZU28" s="429"/>
      <c r="AZV28" s="429"/>
      <c r="AZW28" s="429"/>
      <c r="AZX28" s="429"/>
      <c r="AZY28" s="429"/>
      <c r="AZZ28" s="429"/>
      <c r="BAA28" s="429"/>
      <c r="BAB28" s="429"/>
      <c r="BAC28" s="429"/>
      <c r="BAD28" s="429"/>
      <c r="BAE28" s="429"/>
      <c r="BAF28" s="429"/>
      <c r="BAG28" s="429"/>
      <c r="BAH28" s="429"/>
      <c r="BAI28" s="429"/>
      <c r="BAJ28" s="429"/>
      <c r="BAK28" s="429"/>
      <c r="BAL28" s="429"/>
      <c r="BAM28" s="429"/>
      <c r="BAN28" s="429"/>
      <c r="BAO28" s="429"/>
      <c r="BAP28" s="429"/>
      <c r="BAQ28" s="429"/>
      <c r="BAR28" s="429"/>
      <c r="BAS28" s="429"/>
      <c r="BAT28" s="429"/>
      <c r="BAU28" s="429"/>
      <c r="BAV28" s="429"/>
      <c r="BAW28" s="429"/>
      <c r="BAX28" s="429"/>
      <c r="BAY28" s="429"/>
      <c r="BAZ28" s="429"/>
      <c r="BBA28" s="429"/>
      <c r="BBB28" s="429"/>
      <c r="BBC28" s="429"/>
      <c r="BBD28" s="429"/>
      <c r="BBE28" s="429"/>
      <c r="BBF28" s="429"/>
      <c r="BBG28" s="429"/>
      <c r="BBH28" s="429"/>
      <c r="BBI28" s="429"/>
      <c r="BBJ28" s="429"/>
      <c r="BBK28" s="429"/>
      <c r="BBL28" s="429"/>
      <c r="BBM28" s="429"/>
      <c r="BBN28" s="429"/>
      <c r="BBO28" s="429"/>
      <c r="BBP28" s="429"/>
      <c r="BBQ28" s="429"/>
      <c r="BBR28" s="429"/>
      <c r="BBS28" s="429"/>
      <c r="BBT28" s="429"/>
      <c r="BBU28" s="429"/>
      <c r="BBV28" s="429"/>
      <c r="BBW28" s="429"/>
      <c r="BBX28" s="429"/>
      <c r="BBY28" s="429"/>
      <c r="BBZ28" s="429"/>
      <c r="BCA28" s="429"/>
      <c r="BCB28" s="429"/>
      <c r="BCC28" s="429"/>
      <c r="BCD28" s="429"/>
      <c r="BCE28" s="429"/>
      <c r="BCF28" s="429"/>
      <c r="BCG28" s="429"/>
      <c r="BCH28" s="429"/>
      <c r="BCI28" s="429"/>
      <c r="BCJ28" s="429"/>
      <c r="BCK28" s="429"/>
      <c r="BCL28" s="429"/>
      <c r="BCM28" s="429"/>
      <c r="BCN28" s="429"/>
      <c r="BCO28" s="429"/>
      <c r="BCP28" s="429"/>
      <c r="BCQ28" s="429"/>
      <c r="BCR28" s="429"/>
      <c r="BCS28" s="429"/>
      <c r="BCT28" s="429"/>
      <c r="BCU28" s="429"/>
      <c r="BCV28" s="429"/>
      <c r="BCW28" s="429"/>
      <c r="BCX28" s="429"/>
      <c r="BCY28" s="429"/>
      <c r="BCZ28" s="429"/>
      <c r="BDA28" s="429"/>
      <c r="BDB28" s="429"/>
      <c r="BDC28" s="429"/>
      <c r="BDD28" s="429"/>
      <c r="BDE28" s="429"/>
      <c r="BDF28" s="429"/>
      <c r="BDG28" s="429"/>
      <c r="BDH28" s="429"/>
      <c r="BDI28" s="429"/>
      <c r="BDJ28" s="429"/>
      <c r="BDK28" s="429"/>
      <c r="BDL28" s="429"/>
      <c r="BDM28" s="429"/>
      <c r="BDN28" s="429"/>
      <c r="BDO28" s="429"/>
      <c r="BDP28" s="429"/>
      <c r="BDQ28" s="429"/>
      <c r="BDR28" s="429"/>
      <c r="BDS28" s="429"/>
      <c r="BDT28" s="429"/>
      <c r="BDU28" s="429"/>
      <c r="BDV28" s="429"/>
      <c r="BDW28" s="429"/>
      <c r="BDX28" s="429"/>
      <c r="BDY28" s="429"/>
      <c r="BDZ28" s="429"/>
      <c r="BEA28" s="429"/>
      <c r="BEB28" s="429"/>
      <c r="BEC28" s="429"/>
      <c r="BED28" s="429"/>
      <c r="BEE28" s="429"/>
      <c r="BEF28" s="429"/>
      <c r="BEG28" s="429"/>
      <c r="BEH28" s="429"/>
      <c r="BEI28" s="429"/>
      <c r="BEJ28" s="429"/>
      <c r="BEK28" s="429"/>
      <c r="BEL28" s="429"/>
      <c r="BEM28" s="429"/>
      <c r="BEN28" s="429"/>
      <c r="BEO28" s="429"/>
      <c r="BEP28" s="429"/>
      <c r="BEQ28" s="429"/>
      <c r="BER28" s="429"/>
      <c r="BES28" s="429"/>
      <c r="BET28" s="429"/>
      <c r="BEU28" s="429"/>
      <c r="BEV28" s="429"/>
      <c r="BEW28" s="429"/>
      <c r="BEX28" s="429"/>
      <c r="BEY28" s="429"/>
      <c r="BEZ28" s="429"/>
      <c r="BFA28" s="429"/>
      <c r="BFB28" s="429"/>
      <c r="BFC28" s="429"/>
      <c r="BFD28" s="429"/>
      <c r="BFE28" s="429"/>
      <c r="BFF28" s="429"/>
      <c r="BFG28" s="429"/>
      <c r="BFH28" s="429"/>
      <c r="BFI28" s="429"/>
      <c r="BFJ28" s="429"/>
      <c r="BFK28" s="429"/>
      <c r="BFL28" s="429"/>
      <c r="BFM28" s="429"/>
      <c r="BFN28" s="429"/>
      <c r="BFO28" s="429"/>
      <c r="BFP28" s="429"/>
      <c r="BFQ28" s="429"/>
      <c r="BFR28" s="429"/>
      <c r="BFS28" s="429"/>
      <c r="BFT28" s="429"/>
      <c r="BFU28" s="429"/>
      <c r="BFV28" s="429"/>
      <c r="BFW28" s="429"/>
      <c r="BFX28" s="429"/>
      <c r="BFY28" s="429"/>
      <c r="BFZ28" s="429"/>
      <c r="BGA28" s="429"/>
      <c r="BGB28" s="429"/>
      <c r="BGC28" s="429"/>
      <c r="BGD28" s="429"/>
      <c r="BGE28" s="429"/>
      <c r="BGF28" s="429"/>
      <c r="BGG28" s="429"/>
      <c r="BGH28" s="429"/>
      <c r="BGI28" s="429"/>
      <c r="BGJ28" s="429"/>
      <c r="BGK28" s="429"/>
      <c r="BGL28" s="429"/>
      <c r="BGM28" s="429"/>
      <c r="BGN28" s="429"/>
      <c r="BGO28" s="429"/>
      <c r="BGP28" s="429"/>
      <c r="BGQ28" s="429"/>
      <c r="BGR28" s="429"/>
      <c r="BGS28" s="429"/>
      <c r="BGT28" s="429"/>
      <c r="BGU28" s="429"/>
      <c r="BGV28" s="429"/>
      <c r="BGW28" s="429"/>
      <c r="BGX28" s="429"/>
      <c r="BGY28" s="429"/>
      <c r="BGZ28" s="429"/>
      <c r="BHA28" s="429"/>
      <c r="BHB28" s="429"/>
      <c r="BHC28" s="429"/>
      <c r="BHD28" s="429"/>
      <c r="BHE28" s="429"/>
      <c r="BHF28" s="429"/>
      <c r="BHG28" s="429"/>
      <c r="BHH28" s="429"/>
      <c r="BHI28" s="429"/>
      <c r="BHJ28" s="429"/>
      <c r="BHK28" s="429"/>
      <c r="BHL28" s="429"/>
      <c r="BHM28" s="429"/>
      <c r="BHN28" s="429"/>
      <c r="BHO28" s="429"/>
      <c r="BHP28" s="429"/>
      <c r="BHQ28" s="429"/>
      <c r="BHR28" s="429"/>
      <c r="BHS28" s="429"/>
      <c r="BHT28" s="429"/>
      <c r="BHU28" s="429"/>
      <c r="BHV28" s="429"/>
      <c r="BHW28" s="429"/>
      <c r="BHX28" s="429"/>
      <c r="BHY28" s="429"/>
      <c r="BHZ28" s="429"/>
      <c r="BIA28" s="429"/>
      <c r="BIB28" s="429"/>
      <c r="BIC28" s="429"/>
      <c r="BID28" s="429"/>
      <c r="BIE28" s="429"/>
      <c r="BIF28" s="429"/>
      <c r="BIG28" s="429"/>
      <c r="BIH28" s="429"/>
      <c r="BII28" s="429"/>
      <c r="BIJ28" s="429"/>
      <c r="BIK28" s="429"/>
      <c r="BIL28" s="429"/>
      <c r="BIM28" s="429"/>
      <c r="BIN28" s="429"/>
      <c r="BIO28" s="429"/>
      <c r="BIP28" s="429"/>
      <c r="BIQ28" s="429"/>
      <c r="BIR28" s="429"/>
      <c r="BIS28" s="429"/>
      <c r="BIT28" s="429"/>
      <c r="BIU28" s="429"/>
      <c r="BIV28" s="429"/>
      <c r="BIW28" s="429"/>
      <c r="BIX28" s="429"/>
      <c r="BIY28" s="429"/>
      <c r="BIZ28" s="429"/>
      <c r="BJA28" s="429"/>
      <c r="BJB28" s="429"/>
      <c r="BJC28" s="429"/>
      <c r="BJD28" s="429"/>
      <c r="BJE28" s="429"/>
      <c r="BJF28" s="429"/>
      <c r="BJG28" s="429"/>
      <c r="BJH28" s="429"/>
      <c r="BJI28" s="429"/>
      <c r="BJJ28" s="429"/>
      <c r="BJK28" s="429"/>
      <c r="BJL28" s="429"/>
      <c r="BJM28" s="429"/>
      <c r="BJN28" s="429"/>
      <c r="BJO28" s="429"/>
      <c r="BJP28" s="429"/>
      <c r="BJQ28" s="429"/>
      <c r="BJR28" s="429"/>
      <c r="BJS28" s="429"/>
      <c r="BJT28" s="429"/>
      <c r="BJU28" s="429"/>
      <c r="BJV28" s="429"/>
      <c r="BJW28" s="429"/>
      <c r="BJX28" s="429"/>
      <c r="BJY28" s="429"/>
      <c r="BJZ28" s="429"/>
      <c r="BKA28" s="429"/>
      <c r="BKB28" s="429"/>
      <c r="BKC28" s="429"/>
      <c r="BKD28" s="429"/>
      <c r="BKE28" s="429"/>
      <c r="BKF28" s="429"/>
      <c r="BKG28" s="429"/>
      <c r="BKH28" s="429"/>
      <c r="BKI28" s="429"/>
      <c r="BKJ28" s="429"/>
      <c r="BKK28" s="429"/>
      <c r="BKL28" s="429"/>
      <c r="BKM28" s="429"/>
      <c r="BKN28" s="429"/>
      <c r="BKO28" s="429"/>
      <c r="BKP28" s="429"/>
      <c r="BKQ28" s="429"/>
      <c r="BKR28" s="429"/>
      <c r="BKS28" s="429"/>
      <c r="BKT28" s="429"/>
      <c r="BKU28" s="429"/>
      <c r="BKV28" s="429"/>
      <c r="BKW28" s="429"/>
      <c r="BKX28" s="429"/>
      <c r="BKY28" s="429"/>
      <c r="BKZ28" s="429"/>
      <c r="BLA28" s="429"/>
      <c r="BLB28" s="429"/>
      <c r="BLC28" s="429"/>
      <c r="BLD28" s="429"/>
      <c r="BLE28" s="429"/>
      <c r="BLF28" s="429"/>
      <c r="BLG28" s="429"/>
      <c r="BLH28" s="429"/>
      <c r="BLI28" s="429"/>
      <c r="BLJ28" s="429"/>
      <c r="BLK28" s="429"/>
      <c r="BLL28" s="429"/>
      <c r="BLM28" s="429"/>
      <c r="BLN28" s="429"/>
      <c r="BLO28" s="429"/>
      <c r="BLP28" s="429"/>
      <c r="BLQ28" s="429"/>
      <c r="BLR28" s="429"/>
      <c r="BLS28" s="429"/>
      <c r="BLT28" s="429"/>
      <c r="BLU28" s="429"/>
      <c r="BLV28" s="429"/>
      <c r="BLW28" s="429"/>
      <c r="BLX28" s="429"/>
      <c r="BLY28" s="429"/>
      <c r="BLZ28" s="429"/>
      <c r="BMA28" s="429"/>
      <c r="BMB28" s="429"/>
      <c r="BMC28" s="429"/>
      <c r="BMD28" s="429"/>
      <c r="BME28" s="429"/>
      <c r="BMF28" s="429"/>
      <c r="BMG28" s="429"/>
      <c r="BMH28" s="429"/>
      <c r="BMI28" s="429"/>
      <c r="BMJ28" s="429"/>
      <c r="BMK28" s="429"/>
      <c r="BML28" s="429"/>
      <c r="BMM28" s="429"/>
      <c r="BMN28" s="429"/>
      <c r="BMO28" s="429"/>
      <c r="BMP28" s="429"/>
      <c r="BMQ28" s="429"/>
      <c r="BMR28" s="429"/>
      <c r="BMS28" s="429"/>
      <c r="BMT28" s="429"/>
      <c r="BMU28" s="429"/>
      <c r="BMV28" s="429"/>
      <c r="BMW28" s="429"/>
      <c r="BMX28" s="429"/>
      <c r="BMY28" s="429"/>
      <c r="BMZ28" s="429"/>
      <c r="BNA28" s="429"/>
      <c r="BNB28" s="429"/>
      <c r="BNC28" s="429"/>
      <c r="BND28" s="429"/>
      <c r="BNE28" s="429"/>
      <c r="BNF28" s="429"/>
      <c r="BNG28" s="429"/>
      <c r="BNH28" s="429"/>
      <c r="BNI28" s="429"/>
      <c r="BNJ28" s="429"/>
      <c r="BNK28" s="429"/>
      <c r="BNL28" s="429"/>
      <c r="BNM28" s="429"/>
      <c r="BNN28" s="429"/>
      <c r="BNO28" s="429"/>
      <c r="BNP28" s="429"/>
      <c r="BNQ28" s="429"/>
      <c r="BNR28" s="429"/>
      <c r="BNS28" s="429"/>
      <c r="BNT28" s="429"/>
      <c r="BNU28" s="429"/>
      <c r="BNV28" s="429"/>
      <c r="BNW28" s="429"/>
      <c r="BNX28" s="429"/>
      <c r="BNY28" s="429"/>
      <c r="BNZ28" s="429"/>
      <c r="BOA28" s="429"/>
      <c r="BOB28" s="429"/>
      <c r="BOC28" s="429"/>
      <c r="BOD28" s="429"/>
      <c r="BOE28" s="429"/>
      <c r="BOF28" s="429"/>
      <c r="BOG28" s="429"/>
      <c r="BOH28" s="429"/>
      <c r="BOI28" s="429"/>
      <c r="BOJ28" s="429"/>
      <c r="BOK28" s="429"/>
      <c r="BOL28" s="429"/>
      <c r="BOM28" s="429"/>
      <c r="BON28" s="429"/>
      <c r="BOO28" s="429"/>
      <c r="BOP28" s="429"/>
      <c r="BOQ28" s="429"/>
      <c r="BOR28" s="429"/>
      <c r="BOS28" s="429"/>
      <c r="BOT28" s="429"/>
      <c r="BOU28" s="429"/>
      <c r="BOV28" s="429"/>
      <c r="BOW28" s="429"/>
      <c r="BOX28" s="429"/>
      <c r="BOY28" s="429"/>
      <c r="BOZ28" s="429"/>
      <c r="BPA28" s="429"/>
      <c r="BPB28" s="429"/>
      <c r="BPC28" s="429"/>
      <c r="BPD28" s="429"/>
      <c r="BPE28" s="429"/>
      <c r="BPF28" s="429"/>
      <c r="BPG28" s="429"/>
      <c r="BPH28" s="429"/>
      <c r="BPI28" s="429"/>
      <c r="BPJ28" s="429"/>
      <c r="BPK28" s="429"/>
      <c r="BPL28" s="429"/>
      <c r="BPM28" s="429"/>
      <c r="BPN28" s="429"/>
      <c r="BPO28" s="429"/>
      <c r="BPP28" s="429"/>
      <c r="BPQ28" s="429"/>
      <c r="BPR28" s="429"/>
      <c r="BPS28" s="429"/>
      <c r="BPT28" s="429"/>
      <c r="BPU28" s="429"/>
      <c r="BPV28" s="429"/>
      <c r="BPW28" s="429"/>
      <c r="BPX28" s="429"/>
      <c r="BPY28" s="429"/>
      <c r="BPZ28" s="429"/>
      <c r="BQA28" s="429"/>
      <c r="BQB28" s="429"/>
      <c r="BQC28" s="429"/>
      <c r="BQD28" s="429"/>
      <c r="BQE28" s="429"/>
      <c r="BQF28" s="429"/>
      <c r="BQG28" s="429"/>
      <c r="BQH28" s="429"/>
      <c r="BQI28" s="429"/>
      <c r="BQJ28" s="429"/>
      <c r="BQK28" s="429"/>
      <c r="BQL28" s="429"/>
      <c r="BQM28" s="429"/>
      <c r="BQN28" s="429"/>
      <c r="BQO28" s="429"/>
      <c r="BQP28" s="429"/>
      <c r="BQQ28" s="429"/>
      <c r="BQR28" s="429"/>
      <c r="BQS28" s="429"/>
      <c r="BQT28" s="429"/>
      <c r="BQU28" s="429"/>
      <c r="BQV28" s="429"/>
      <c r="BQW28" s="429"/>
      <c r="BQX28" s="429"/>
      <c r="BQY28" s="429"/>
      <c r="BQZ28" s="429"/>
      <c r="BRA28" s="429"/>
      <c r="BRB28" s="429"/>
      <c r="BRC28" s="429"/>
      <c r="BRD28" s="429"/>
      <c r="BRE28" s="429"/>
      <c r="BRF28" s="429"/>
      <c r="BRG28" s="429"/>
      <c r="BRH28" s="429"/>
      <c r="BRI28" s="429"/>
      <c r="BRJ28" s="429"/>
      <c r="BRK28" s="429"/>
      <c r="BRL28" s="429"/>
      <c r="BRM28" s="429"/>
      <c r="BRN28" s="429"/>
      <c r="BRO28" s="429"/>
      <c r="BRP28" s="429"/>
      <c r="BRQ28" s="429"/>
      <c r="BRR28" s="429"/>
      <c r="BRS28" s="429"/>
      <c r="BRT28" s="429"/>
      <c r="BRU28" s="429"/>
      <c r="BRV28" s="429"/>
      <c r="BRW28" s="429"/>
      <c r="BRX28" s="429"/>
      <c r="BRY28" s="429"/>
      <c r="BRZ28" s="429"/>
      <c r="BSA28" s="429"/>
      <c r="BSB28" s="429"/>
      <c r="BSC28" s="429"/>
      <c r="BSD28" s="429"/>
      <c r="BSE28" s="429"/>
      <c r="BSF28" s="429"/>
      <c r="BSG28" s="429"/>
      <c r="BSH28" s="429"/>
      <c r="BSI28" s="429"/>
      <c r="BSJ28" s="429"/>
      <c r="BSK28" s="429"/>
      <c r="BSL28" s="429"/>
      <c r="BSM28" s="429"/>
      <c r="BSN28" s="429"/>
      <c r="BSO28" s="429"/>
      <c r="BSP28" s="429"/>
      <c r="BSQ28" s="429"/>
      <c r="BSR28" s="429"/>
      <c r="BSS28" s="429"/>
      <c r="BST28" s="429"/>
      <c r="BSU28" s="429"/>
      <c r="BSV28" s="429"/>
      <c r="BSW28" s="429"/>
      <c r="BSX28" s="429"/>
      <c r="BSY28" s="429"/>
      <c r="BSZ28" s="429"/>
      <c r="BTA28" s="429"/>
      <c r="BTB28" s="429"/>
      <c r="BTC28" s="429"/>
      <c r="BTD28" s="429"/>
      <c r="BTE28" s="429"/>
      <c r="BTF28" s="429"/>
      <c r="BTG28" s="429"/>
      <c r="BTH28" s="429"/>
      <c r="BTI28" s="429"/>
      <c r="BTJ28" s="429"/>
      <c r="BTK28" s="429"/>
      <c r="BTL28" s="429"/>
      <c r="BTM28" s="429"/>
      <c r="BTN28" s="429"/>
      <c r="BTO28" s="429"/>
      <c r="BTP28" s="429"/>
      <c r="BTQ28" s="429"/>
      <c r="BTR28" s="429"/>
      <c r="BTS28" s="429"/>
      <c r="BTT28" s="429"/>
      <c r="BTU28" s="429"/>
      <c r="BTV28" s="429"/>
      <c r="BTW28" s="429"/>
      <c r="BTX28" s="429"/>
      <c r="BTY28" s="429"/>
      <c r="BTZ28" s="429"/>
      <c r="BUA28" s="429"/>
      <c r="BUB28" s="429"/>
      <c r="BUC28" s="429"/>
      <c r="BUD28" s="429"/>
      <c r="BUE28" s="429"/>
      <c r="BUF28" s="429"/>
      <c r="BUG28" s="429"/>
      <c r="BUH28" s="429"/>
      <c r="BUI28" s="429"/>
      <c r="BUJ28" s="429"/>
      <c r="BUK28" s="429"/>
      <c r="BUL28" s="429"/>
      <c r="BUM28" s="429"/>
      <c r="BUN28" s="429"/>
      <c r="BUO28" s="429"/>
      <c r="BUP28" s="429"/>
      <c r="BUQ28" s="429"/>
      <c r="BUR28" s="429"/>
      <c r="BUS28" s="429"/>
      <c r="BUT28" s="429"/>
      <c r="BUU28" s="429"/>
      <c r="BUV28" s="429"/>
      <c r="BUW28" s="429"/>
      <c r="BUX28" s="429"/>
      <c r="BUY28" s="429"/>
      <c r="BUZ28" s="429"/>
      <c r="BVA28" s="429"/>
      <c r="BVB28" s="429"/>
      <c r="BVC28" s="429"/>
      <c r="BVD28" s="429"/>
      <c r="BVE28" s="429"/>
      <c r="BVF28" s="429"/>
      <c r="BVG28" s="429"/>
      <c r="BVH28" s="429"/>
      <c r="BVI28" s="429"/>
      <c r="BVJ28" s="429"/>
      <c r="BVK28" s="429"/>
      <c r="BVL28" s="429"/>
      <c r="BVM28" s="429"/>
      <c r="BVN28" s="429"/>
      <c r="BVO28" s="429"/>
      <c r="BVP28" s="429"/>
      <c r="BVQ28" s="429"/>
      <c r="BVR28" s="429"/>
      <c r="BVS28" s="429"/>
      <c r="BVT28" s="429"/>
      <c r="BVU28" s="429"/>
      <c r="BVV28" s="429"/>
      <c r="BVW28" s="429"/>
      <c r="BVX28" s="429"/>
      <c r="BVY28" s="429"/>
      <c r="BVZ28" s="429"/>
      <c r="BWA28" s="429"/>
      <c r="BWB28" s="429"/>
      <c r="BWC28" s="429"/>
      <c r="BWD28" s="429"/>
      <c r="BWE28" s="429"/>
      <c r="BWF28" s="429"/>
      <c r="BWG28" s="429"/>
      <c r="BWH28" s="429"/>
      <c r="BWI28" s="429"/>
      <c r="BWJ28" s="429"/>
      <c r="BWK28" s="429"/>
      <c r="BWL28" s="429"/>
      <c r="BWM28" s="429"/>
      <c r="BWN28" s="429"/>
      <c r="BWO28" s="429"/>
      <c r="BWP28" s="429"/>
      <c r="BWQ28" s="429"/>
      <c r="BWR28" s="429"/>
      <c r="BWS28" s="429"/>
      <c r="BWT28" s="429"/>
      <c r="BWU28" s="429"/>
      <c r="BWV28" s="429"/>
      <c r="BWW28" s="429"/>
      <c r="BWX28" s="429"/>
      <c r="BWY28" s="429"/>
      <c r="BWZ28" s="429"/>
      <c r="BXA28" s="429"/>
      <c r="BXB28" s="429"/>
      <c r="BXC28" s="429"/>
      <c r="BXD28" s="429"/>
      <c r="BXE28" s="429"/>
      <c r="BXF28" s="429"/>
      <c r="BXG28" s="429"/>
      <c r="BXH28" s="429"/>
      <c r="BXI28" s="429"/>
      <c r="BXJ28" s="429"/>
      <c r="BXK28" s="429"/>
      <c r="BXL28" s="429"/>
      <c r="BXM28" s="429"/>
      <c r="BXN28" s="429"/>
      <c r="BXO28" s="429"/>
      <c r="BXP28" s="429"/>
      <c r="BXQ28" s="429"/>
      <c r="BXR28" s="429"/>
      <c r="BXS28" s="429"/>
      <c r="BXT28" s="429"/>
      <c r="BXU28" s="429"/>
      <c r="BXV28" s="429"/>
      <c r="BXW28" s="429"/>
      <c r="BXX28" s="429"/>
      <c r="BXY28" s="429"/>
      <c r="BXZ28" s="429"/>
      <c r="BYA28" s="429"/>
      <c r="BYB28" s="429"/>
      <c r="BYC28" s="429"/>
      <c r="BYD28" s="429"/>
      <c r="BYE28" s="429"/>
      <c r="BYF28" s="429"/>
      <c r="BYG28" s="429"/>
      <c r="BYH28" s="429"/>
      <c r="BYI28" s="429"/>
      <c r="BYJ28" s="429"/>
      <c r="BYK28" s="429"/>
      <c r="BYL28" s="429"/>
      <c r="BYM28" s="429"/>
      <c r="BYN28" s="429"/>
      <c r="BYO28" s="429"/>
      <c r="BYP28" s="429"/>
      <c r="BYQ28" s="429"/>
      <c r="BYR28" s="429"/>
      <c r="BYS28" s="429"/>
      <c r="BYT28" s="429"/>
      <c r="BYU28" s="429"/>
      <c r="BYV28" s="429"/>
      <c r="BYW28" s="429"/>
      <c r="BYX28" s="429"/>
      <c r="BYY28" s="429"/>
      <c r="BYZ28" s="429"/>
      <c r="BZA28" s="429"/>
      <c r="BZB28" s="429"/>
      <c r="BZC28" s="429"/>
      <c r="BZD28" s="429"/>
      <c r="BZE28" s="429"/>
      <c r="BZF28" s="429"/>
      <c r="BZG28" s="429"/>
      <c r="BZH28" s="429"/>
      <c r="BZI28" s="429"/>
      <c r="BZJ28" s="429"/>
      <c r="BZK28" s="429"/>
      <c r="BZL28" s="429"/>
      <c r="BZM28" s="429"/>
      <c r="BZN28" s="429"/>
      <c r="BZO28" s="429"/>
      <c r="BZP28" s="429"/>
      <c r="BZQ28" s="429"/>
      <c r="BZR28" s="429"/>
      <c r="BZS28" s="429"/>
      <c r="BZT28" s="429"/>
      <c r="BZU28" s="429"/>
      <c r="BZV28" s="429"/>
      <c r="BZW28" s="429"/>
      <c r="BZX28" s="429"/>
      <c r="BZY28" s="429"/>
      <c r="BZZ28" s="429"/>
      <c r="CAA28" s="429"/>
      <c r="CAB28" s="429"/>
      <c r="CAC28" s="429"/>
      <c r="CAD28" s="429"/>
      <c r="CAE28" s="429"/>
      <c r="CAF28" s="429"/>
      <c r="CAG28" s="429"/>
      <c r="CAH28" s="429"/>
      <c r="CAI28" s="429"/>
      <c r="CAJ28" s="429"/>
      <c r="CAK28" s="429"/>
      <c r="CAL28" s="429"/>
      <c r="CAM28" s="429"/>
      <c r="CAN28" s="429"/>
      <c r="CAO28" s="429"/>
      <c r="CAP28" s="429"/>
      <c r="CAQ28" s="429"/>
      <c r="CAR28" s="429"/>
      <c r="CAS28" s="429"/>
      <c r="CAT28" s="429"/>
      <c r="CAU28" s="429"/>
      <c r="CAV28" s="429"/>
      <c r="CAW28" s="429"/>
      <c r="CAX28" s="429"/>
      <c r="CAY28" s="429"/>
      <c r="CAZ28" s="429"/>
      <c r="CBA28" s="429"/>
      <c r="CBB28" s="429"/>
      <c r="CBC28" s="429"/>
      <c r="CBD28" s="429"/>
      <c r="CBE28" s="429"/>
      <c r="CBF28" s="429"/>
      <c r="CBG28" s="429"/>
      <c r="CBH28" s="429"/>
      <c r="CBI28" s="429"/>
      <c r="CBJ28" s="429"/>
      <c r="CBK28" s="429"/>
      <c r="CBL28" s="429"/>
      <c r="CBM28" s="429"/>
      <c r="CBN28" s="429"/>
      <c r="CBO28" s="429"/>
      <c r="CBP28" s="429"/>
      <c r="CBQ28" s="429"/>
      <c r="CBR28" s="429"/>
      <c r="CBS28" s="429"/>
      <c r="CBT28" s="429"/>
      <c r="CBU28" s="429"/>
      <c r="CBV28" s="429"/>
      <c r="CBW28" s="429"/>
      <c r="CBX28" s="429"/>
      <c r="CBY28" s="429"/>
      <c r="CBZ28" s="429"/>
      <c r="CCA28" s="429"/>
      <c r="CCB28" s="429"/>
      <c r="CCC28" s="429"/>
      <c r="CCD28" s="429"/>
      <c r="CCE28" s="429"/>
      <c r="CCF28" s="429"/>
      <c r="CCG28" s="429"/>
      <c r="CCH28" s="429"/>
      <c r="CCI28" s="429"/>
      <c r="CCJ28" s="429"/>
      <c r="CCK28" s="429"/>
      <c r="CCL28" s="429"/>
      <c r="CCM28" s="429"/>
      <c r="CCN28" s="429"/>
      <c r="CCO28" s="429"/>
      <c r="CCP28" s="429"/>
      <c r="CCQ28" s="429"/>
      <c r="CCR28" s="429"/>
      <c r="CCS28" s="429"/>
      <c r="CCT28" s="429"/>
      <c r="CCU28" s="429"/>
      <c r="CCV28" s="429"/>
      <c r="CCW28" s="429"/>
      <c r="CCX28" s="429"/>
      <c r="CCY28" s="429"/>
      <c r="CCZ28" s="429"/>
      <c r="CDA28" s="429"/>
      <c r="CDB28" s="429"/>
      <c r="CDC28" s="429"/>
      <c r="CDD28" s="429"/>
      <c r="CDE28" s="429"/>
      <c r="CDF28" s="429"/>
      <c r="CDG28" s="429"/>
      <c r="CDH28" s="429"/>
      <c r="CDI28" s="429"/>
      <c r="CDJ28" s="429"/>
      <c r="CDK28" s="429"/>
      <c r="CDL28" s="429"/>
      <c r="CDM28" s="429"/>
      <c r="CDN28" s="429"/>
      <c r="CDO28" s="429"/>
      <c r="CDP28" s="429"/>
      <c r="CDQ28" s="429"/>
      <c r="CDR28" s="429"/>
      <c r="CDS28" s="429"/>
      <c r="CDT28" s="429"/>
      <c r="CDU28" s="429"/>
      <c r="CDV28" s="429"/>
      <c r="CDW28" s="429"/>
      <c r="CDX28" s="429"/>
      <c r="CDY28" s="429"/>
      <c r="CDZ28" s="429"/>
      <c r="CEA28" s="429"/>
      <c r="CEB28" s="429"/>
      <c r="CEC28" s="429"/>
      <c r="CED28" s="429"/>
      <c r="CEE28" s="429"/>
      <c r="CEF28" s="429"/>
      <c r="CEG28" s="429"/>
      <c r="CEH28" s="429"/>
      <c r="CEI28" s="429"/>
      <c r="CEJ28" s="429"/>
      <c r="CEK28" s="429"/>
      <c r="CEL28" s="429"/>
      <c r="CEM28" s="429"/>
      <c r="CEN28" s="429"/>
      <c r="CEO28" s="429"/>
      <c r="CEP28" s="429"/>
      <c r="CEQ28" s="429"/>
      <c r="CER28" s="429"/>
      <c r="CES28" s="429"/>
      <c r="CET28" s="429"/>
      <c r="CEU28" s="429"/>
      <c r="CEV28" s="429"/>
      <c r="CEW28" s="429"/>
      <c r="CEX28" s="429"/>
      <c r="CEY28" s="429"/>
      <c r="CEZ28" s="429"/>
      <c r="CFA28" s="429"/>
      <c r="CFB28" s="429"/>
      <c r="CFC28" s="429"/>
      <c r="CFD28" s="429"/>
      <c r="CFE28" s="429"/>
      <c r="CFF28" s="429"/>
      <c r="CFG28" s="429"/>
      <c r="CFH28" s="429"/>
      <c r="CFI28" s="429"/>
      <c r="CFJ28" s="429"/>
      <c r="CFK28" s="429"/>
      <c r="CFL28" s="429"/>
      <c r="CFM28" s="429"/>
      <c r="CFN28" s="429"/>
      <c r="CFO28" s="429"/>
      <c r="CFP28" s="429"/>
      <c r="CFQ28" s="429"/>
      <c r="CFR28" s="429"/>
      <c r="CFS28" s="429"/>
      <c r="CFT28" s="429"/>
      <c r="CFU28" s="429"/>
      <c r="CFV28" s="429"/>
      <c r="CFW28" s="429"/>
      <c r="CFX28" s="429"/>
      <c r="CFY28" s="429"/>
      <c r="CFZ28" s="429"/>
      <c r="CGA28" s="429"/>
      <c r="CGB28" s="429"/>
      <c r="CGC28" s="429"/>
      <c r="CGD28" s="429"/>
      <c r="CGE28" s="429"/>
      <c r="CGF28" s="429"/>
      <c r="CGG28" s="429"/>
      <c r="CGH28" s="429"/>
      <c r="CGI28" s="429"/>
      <c r="CGJ28" s="429"/>
      <c r="CGK28" s="429"/>
      <c r="CGL28" s="429"/>
      <c r="CGM28" s="429"/>
      <c r="CGN28" s="429"/>
      <c r="CGO28" s="429"/>
      <c r="CGP28" s="429"/>
      <c r="CGQ28" s="429"/>
      <c r="CGR28" s="429"/>
      <c r="CGS28" s="429"/>
      <c r="CGT28" s="429"/>
      <c r="CGU28" s="429"/>
      <c r="CGV28" s="429"/>
      <c r="CGW28" s="429"/>
      <c r="CGX28" s="429"/>
      <c r="CGY28" s="429"/>
      <c r="CGZ28" s="429"/>
      <c r="CHA28" s="429"/>
      <c r="CHB28" s="429"/>
      <c r="CHC28" s="429"/>
      <c r="CHD28" s="429"/>
      <c r="CHE28" s="429"/>
      <c r="CHF28" s="429"/>
      <c r="CHG28" s="429"/>
      <c r="CHH28" s="429"/>
      <c r="CHI28" s="429"/>
      <c r="CHJ28" s="429"/>
      <c r="CHK28" s="429"/>
      <c r="CHL28" s="429"/>
      <c r="CHM28" s="429"/>
      <c r="CHN28" s="429"/>
      <c r="CHO28" s="429"/>
      <c r="CHP28" s="429"/>
      <c r="CHQ28" s="429"/>
      <c r="CHR28" s="429"/>
      <c r="CHS28" s="429"/>
      <c r="CHT28" s="429"/>
      <c r="CHU28" s="429"/>
      <c r="CHV28" s="429"/>
      <c r="CHW28" s="429"/>
      <c r="CHX28" s="429"/>
      <c r="CHY28" s="429"/>
      <c r="CHZ28" s="429"/>
      <c r="CIA28" s="429"/>
      <c r="CIB28" s="429"/>
      <c r="CIC28" s="429"/>
      <c r="CID28" s="429"/>
      <c r="CIE28" s="429"/>
      <c r="CIF28" s="429"/>
      <c r="CIG28" s="429"/>
      <c r="CIH28" s="429"/>
      <c r="CII28" s="429"/>
      <c r="CIJ28" s="429"/>
      <c r="CIK28" s="429"/>
      <c r="CIL28" s="429"/>
      <c r="CIM28" s="429"/>
      <c r="CIN28" s="429"/>
      <c r="CIO28" s="429"/>
      <c r="CIP28" s="429"/>
      <c r="CIQ28" s="429"/>
      <c r="CIR28" s="429"/>
      <c r="CIS28" s="429"/>
      <c r="CIT28" s="429"/>
      <c r="CIU28" s="429"/>
      <c r="CIV28" s="429"/>
      <c r="CIW28" s="429"/>
      <c r="CIX28" s="429"/>
      <c r="CIY28" s="429"/>
      <c r="CIZ28" s="429"/>
      <c r="CJA28" s="429"/>
      <c r="CJB28" s="429"/>
      <c r="CJC28" s="429"/>
      <c r="CJD28" s="429"/>
      <c r="CJE28" s="429"/>
      <c r="CJF28" s="429"/>
      <c r="CJG28" s="429"/>
      <c r="CJH28" s="429"/>
      <c r="CJI28" s="429"/>
      <c r="CJJ28" s="429"/>
      <c r="CJK28" s="429"/>
      <c r="CJL28" s="429"/>
      <c r="CJM28" s="429"/>
      <c r="CJN28" s="429"/>
      <c r="CJO28" s="429"/>
      <c r="CJP28" s="429"/>
      <c r="CJQ28" s="429"/>
      <c r="CJR28" s="429"/>
      <c r="CJS28" s="429"/>
      <c r="CJT28" s="429"/>
      <c r="CJU28" s="429"/>
      <c r="CJV28" s="429"/>
      <c r="CJW28" s="429"/>
      <c r="CJX28" s="429"/>
      <c r="CJY28" s="429"/>
      <c r="CJZ28" s="429"/>
      <c r="CKA28" s="429"/>
      <c r="CKB28" s="429"/>
      <c r="CKC28" s="429"/>
      <c r="CKD28" s="429"/>
      <c r="CKE28" s="429"/>
      <c r="CKF28" s="429"/>
      <c r="CKG28" s="429"/>
      <c r="CKH28" s="429"/>
      <c r="CKI28" s="429"/>
      <c r="CKJ28" s="429"/>
      <c r="CKK28" s="429"/>
      <c r="CKL28" s="429"/>
      <c r="CKM28" s="429"/>
      <c r="CKN28" s="429"/>
      <c r="CKO28" s="429"/>
      <c r="CKP28" s="429"/>
      <c r="CKQ28" s="429"/>
      <c r="CKR28" s="429"/>
      <c r="CKS28" s="429"/>
      <c r="CKT28" s="429"/>
      <c r="CKU28" s="429"/>
      <c r="CKV28" s="429"/>
      <c r="CKW28" s="429"/>
      <c r="CKX28" s="429"/>
      <c r="CKY28" s="429"/>
      <c r="CKZ28" s="429"/>
      <c r="CLA28" s="429"/>
      <c r="CLB28" s="429"/>
      <c r="CLC28" s="429"/>
      <c r="CLD28" s="429"/>
      <c r="CLE28" s="429"/>
      <c r="CLF28" s="429"/>
      <c r="CLG28" s="429"/>
      <c r="CLH28" s="429"/>
      <c r="CLI28" s="429"/>
      <c r="CLJ28" s="429"/>
      <c r="CLK28" s="429"/>
      <c r="CLL28" s="429"/>
      <c r="CLM28" s="429"/>
      <c r="CLN28" s="429"/>
      <c r="CLO28" s="429"/>
      <c r="CLP28" s="429"/>
      <c r="CLQ28" s="429"/>
      <c r="CLR28" s="429"/>
      <c r="CLS28" s="429"/>
      <c r="CLT28" s="429"/>
      <c r="CLU28" s="429"/>
      <c r="CLV28" s="429"/>
      <c r="CLW28" s="429"/>
      <c r="CLX28" s="429"/>
      <c r="CLY28" s="429"/>
      <c r="CLZ28" s="429"/>
      <c r="CMA28" s="429"/>
      <c r="CMB28" s="429"/>
      <c r="CMC28" s="429"/>
      <c r="CMD28" s="429"/>
      <c r="CME28" s="429"/>
      <c r="CMF28" s="429"/>
      <c r="CMG28" s="429"/>
      <c r="CMH28" s="429"/>
      <c r="CMI28" s="429"/>
      <c r="CMJ28" s="429"/>
      <c r="CMK28" s="429"/>
      <c r="CML28" s="429"/>
      <c r="CMM28" s="429"/>
      <c r="CMN28" s="429"/>
      <c r="CMO28" s="429"/>
      <c r="CMP28" s="429"/>
      <c r="CMQ28" s="429"/>
      <c r="CMR28" s="429"/>
      <c r="CMS28" s="429"/>
      <c r="CMT28" s="429"/>
      <c r="CMU28" s="429"/>
      <c r="CMV28" s="429"/>
      <c r="CMW28" s="429"/>
      <c r="CMX28" s="429"/>
      <c r="CMY28" s="429"/>
      <c r="CMZ28" s="429"/>
      <c r="CNA28" s="429"/>
      <c r="CNB28" s="429"/>
      <c r="CNC28" s="429"/>
      <c r="CND28" s="429"/>
      <c r="CNE28" s="429"/>
      <c r="CNF28" s="429"/>
      <c r="CNG28" s="429"/>
      <c r="CNH28" s="429"/>
      <c r="CNI28" s="429"/>
      <c r="CNJ28" s="429"/>
      <c r="CNK28" s="429"/>
      <c r="CNL28" s="429"/>
      <c r="CNM28" s="429"/>
      <c r="CNN28" s="429"/>
      <c r="CNO28" s="429"/>
      <c r="CNP28" s="429"/>
      <c r="CNQ28" s="429"/>
      <c r="CNR28" s="429"/>
      <c r="CNS28" s="429"/>
      <c r="CNT28" s="429"/>
      <c r="CNU28" s="429"/>
      <c r="CNV28" s="429"/>
      <c r="CNW28" s="429"/>
      <c r="CNX28" s="429"/>
      <c r="CNY28" s="429"/>
      <c r="CNZ28" s="429"/>
      <c r="COA28" s="429"/>
      <c r="COB28" s="429"/>
      <c r="COC28" s="429"/>
      <c r="COD28" s="429"/>
      <c r="COE28" s="429"/>
      <c r="COF28" s="429"/>
      <c r="COG28" s="429"/>
      <c r="COH28" s="429"/>
      <c r="COI28" s="429"/>
      <c r="COJ28" s="429"/>
      <c r="COK28" s="429"/>
      <c r="COL28" s="429"/>
      <c r="COM28" s="429"/>
      <c r="CON28" s="429"/>
      <c r="COO28" s="429"/>
      <c r="COP28" s="429"/>
      <c r="COQ28" s="429"/>
      <c r="COR28" s="429"/>
      <c r="COS28" s="429"/>
      <c r="COT28" s="429"/>
      <c r="COU28" s="429"/>
      <c r="COV28" s="429"/>
      <c r="COW28" s="429"/>
      <c r="COX28" s="429"/>
      <c r="COY28" s="429"/>
      <c r="COZ28" s="429"/>
      <c r="CPA28" s="429"/>
      <c r="CPB28" s="429"/>
      <c r="CPC28" s="429"/>
      <c r="CPD28" s="429"/>
      <c r="CPE28" s="429"/>
      <c r="CPF28" s="429"/>
      <c r="CPG28" s="429"/>
      <c r="CPH28" s="429"/>
      <c r="CPI28" s="429"/>
      <c r="CPJ28" s="429"/>
      <c r="CPK28" s="429"/>
      <c r="CPL28" s="429"/>
      <c r="CPM28" s="429"/>
      <c r="CPN28" s="429"/>
      <c r="CPO28" s="429"/>
      <c r="CPP28" s="429"/>
      <c r="CPQ28" s="429"/>
      <c r="CPR28" s="429"/>
      <c r="CPS28" s="429"/>
      <c r="CPT28" s="429"/>
      <c r="CPU28" s="429"/>
      <c r="CPV28" s="429"/>
      <c r="CPW28" s="429"/>
      <c r="CPX28" s="429"/>
      <c r="CPY28" s="429"/>
      <c r="CPZ28" s="429"/>
      <c r="CQA28" s="429"/>
      <c r="CQB28" s="429"/>
      <c r="CQC28" s="429"/>
      <c r="CQD28" s="429"/>
      <c r="CQE28" s="429"/>
      <c r="CQF28" s="429"/>
      <c r="CQG28" s="429"/>
      <c r="CQH28" s="429"/>
      <c r="CQI28" s="429"/>
      <c r="CQJ28" s="429"/>
      <c r="CQK28" s="429"/>
      <c r="CQL28" s="429"/>
      <c r="CQM28" s="429"/>
      <c r="CQN28" s="429"/>
      <c r="CQO28" s="429"/>
      <c r="CQP28" s="429"/>
      <c r="CQQ28" s="429"/>
      <c r="CQR28" s="429"/>
      <c r="CQS28" s="429"/>
      <c r="CQT28" s="429"/>
      <c r="CQU28" s="429"/>
      <c r="CQV28" s="429"/>
      <c r="CQW28" s="429"/>
      <c r="CQX28" s="429"/>
      <c r="CQY28" s="429"/>
      <c r="CQZ28" s="429"/>
      <c r="CRA28" s="429"/>
      <c r="CRB28" s="429"/>
      <c r="CRC28" s="429"/>
      <c r="CRD28" s="429"/>
      <c r="CRE28" s="429"/>
      <c r="CRF28" s="429"/>
      <c r="CRG28" s="429"/>
      <c r="CRH28" s="429"/>
      <c r="CRI28" s="429"/>
      <c r="CRJ28" s="429"/>
      <c r="CRK28" s="429"/>
      <c r="CRL28" s="429"/>
      <c r="CRM28" s="429"/>
      <c r="CRN28" s="429"/>
      <c r="CRO28" s="429"/>
      <c r="CRP28" s="429"/>
      <c r="CRQ28" s="429"/>
      <c r="CRR28" s="429"/>
      <c r="CRS28" s="429"/>
      <c r="CRT28" s="429"/>
      <c r="CRU28" s="429"/>
      <c r="CRV28" s="429"/>
      <c r="CRW28" s="429"/>
      <c r="CRX28" s="429"/>
      <c r="CRY28" s="429"/>
      <c r="CRZ28" s="429"/>
      <c r="CSA28" s="429"/>
      <c r="CSB28" s="429"/>
      <c r="CSC28" s="429"/>
      <c r="CSD28" s="429"/>
      <c r="CSE28" s="429"/>
      <c r="CSF28" s="429"/>
      <c r="CSG28" s="429"/>
      <c r="CSH28" s="429"/>
      <c r="CSI28" s="429"/>
      <c r="CSJ28" s="429"/>
      <c r="CSK28" s="429"/>
      <c r="CSL28" s="429"/>
      <c r="CSM28" s="429"/>
      <c r="CSN28" s="429"/>
      <c r="CSO28" s="429"/>
      <c r="CSP28" s="429"/>
      <c r="CSQ28" s="429"/>
      <c r="CSR28" s="429"/>
      <c r="CSS28" s="429"/>
      <c r="CST28" s="429"/>
      <c r="CSU28" s="429"/>
      <c r="CSV28" s="429"/>
      <c r="CSW28" s="429"/>
      <c r="CSX28" s="429"/>
      <c r="CSY28" s="429"/>
      <c r="CSZ28" s="429"/>
      <c r="CTA28" s="429"/>
      <c r="CTB28" s="429"/>
      <c r="CTC28" s="429"/>
      <c r="CTD28" s="429"/>
      <c r="CTE28" s="429"/>
      <c r="CTF28" s="429"/>
      <c r="CTG28" s="429"/>
      <c r="CTH28" s="429"/>
      <c r="CTI28" s="429"/>
      <c r="CTJ28" s="429"/>
      <c r="CTK28" s="429"/>
      <c r="CTL28" s="429"/>
      <c r="CTM28" s="429"/>
      <c r="CTN28" s="429"/>
      <c r="CTO28" s="429"/>
      <c r="CTP28" s="429"/>
      <c r="CTQ28" s="429"/>
      <c r="CTR28" s="429"/>
      <c r="CTS28" s="429"/>
      <c r="CTT28" s="429"/>
      <c r="CTU28" s="429"/>
      <c r="CTV28" s="429"/>
      <c r="CTW28" s="429"/>
      <c r="CTX28" s="429"/>
      <c r="CTY28" s="429"/>
      <c r="CTZ28" s="429"/>
      <c r="CUA28" s="429"/>
      <c r="CUB28" s="429"/>
      <c r="CUC28" s="429"/>
      <c r="CUD28" s="429"/>
      <c r="CUE28" s="429"/>
      <c r="CUF28" s="429"/>
      <c r="CUG28" s="429"/>
      <c r="CUH28" s="429"/>
      <c r="CUI28" s="429"/>
      <c r="CUJ28" s="429"/>
      <c r="CUK28" s="429"/>
      <c r="CUL28" s="429"/>
      <c r="CUM28" s="429"/>
      <c r="CUN28" s="429"/>
      <c r="CUO28" s="429"/>
      <c r="CUP28" s="429"/>
      <c r="CUQ28" s="429"/>
      <c r="CUR28" s="429"/>
      <c r="CUS28" s="429"/>
      <c r="CUT28" s="429"/>
      <c r="CUU28" s="429"/>
      <c r="CUV28" s="429"/>
      <c r="CUW28" s="429"/>
      <c r="CUX28" s="429"/>
      <c r="CUY28" s="429"/>
      <c r="CUZ28" s="429"/>
      <c r="CVA28" s="429"/>
      <c r="CVB28" s="429"/>
      <c r="CVC28" s="429"/>
      <c r="CVD28" s="429"/>
      <c r="CVE28" s="429"/>
      <c r="CVF28" s="429"/>
      <c r="CVG28" s="429"/>
      <c r="CVH28" s="429"/>
      <c r="CVI28" s="429"/>
      <c r="CVJ28" s="429"/>
      <c r="CVK28" s="429"/>
      <c r="CVL28" s="429"/>
      <c r="CVM28" s="429"/>
      <c r="CVN28" s="429"/>
      <c r="CVO28" s="429"/>
      <c r="CVP28" s="429"/>
      <c r="CVQ28" s="429"/>
      <c r="CVR28" s="429"/>
      <c r="CVS28" s="429"/>
      <c r="CVT28" s="429"/>
      <c r="CVU28" s="429"/>
      <c r="CVV28" s="429"/>
      <c r="CVW28" s="429"/>
      <c r="CVX28" s="429"/>
      <c r="CVY28" s="429"/>
      <c r="CVZ28" s="429"/>
      <c r="CWA28" s="429"/>
      <c r="CWB28" s="429"/>
      <c r="CWC28" s="429"/>
      <c r="CWD28" s="429"/>
      <c r="CWE28" s="429"/>
      <c r="CWF28" s="429"/>
      <c r="CWG28" s="429"/>
      <c r="CWH28" s="429"/>
      <c r="CWI28" s="429"/>
      <c r="CWJ28" s="429"/>
      <c r="CWK28" s="429"/>
      <c r="CWL28" s="429"/>
      <c r="CWM28" s="429"/>
      <c r="CWN28" s="429"/>
      <c r="CWO28" s="429"/>
      <c r="CWP28" s="429"/>
      <c r="CWQ28" s="429"/>
      <c r="CWR28" s="429"/>
      <c r="CWS28" s="429"/>
      <c r="CWT28" s="429"/>
      <c r="CWU28" s="429"/>
      <c r="CWV28" s="429"/>
      <c r="CWW28" s="429"/>
      <c r="CWX28" s="429"/>
      <c r="CWY28" s="429"/>
      <c r="CWZ28" s="429"/>
      <c r="CXA28" s="429"/>
      <c r="CXB28" s="429"/>
      <c r="CXC28" s="429"/>
      <c r="CXD28" s="429"/>
      <c r="CXE28" s="429"/>
      <c r="CXF28" s="429"/>
      <c r="CXG28" s="429"/>
      <c r="CXH28" s="429"/>
      <c r="CXI28" s="429"/>
      <c r="CXJ28" s="429"/>
      <c r="CXK28" s="429"/>
      <c r="CXL28" s="429"/>
      <c r="CXM28" s="429"/>
      <c r="CXN28" s="429"/>
      <c r="CXO28" s="429"/>
      <c r="CXP28" s="429"/>
      <c r="CXQ28" s="429"/>
      <c r="CXR28" s="429"/>
      <c r="CXS28" s="429"/>
      <c r="CXT28" s="429"/>
      <c r="CXU28" s="429"/>
      <c r="CXV28" s="429"/>
      <c r="CXW28" s="429"/>
      <c r="CXX28" s="429"/>
      <c r="CXY28" s="429"/>
      <c r="CXZ28" s="429"/>
      <c r="CYA28" s="429"/>
      <c r="CYB28" s="429"/>
      <c r="CYC28" s="429"/>
      <c r="CYD28" s="429"/>
      <c r="CYE28" s="429"/>
      <c r="CYF28" s="429"/>
      <c r="CYG28" s="429"/>
      <c r="CYH28" s="429"/>
      <c r="CYI28" s="429"/>
      <c r="CYJ28" s="429"/>
      <c r="CYK28" s="429"/>
      <c r="CYL28" s="429"/>
      <c r="CYM28" s="429"/>
      <c r="CYN28" s="429"/>
      <c r="CYO28" s="429"/>
      <c r="CYP28" s="429"/>
      <c r="CYQ28" s="429"/>
      <c r="CYR28" s="429"/>
      <c r="CYS28" s="429"/>
      <c r="CYT28" s="429"/>
      <c r="CYU28" s="429"/>
      <c r="CYV28" s="429"/>
      <c r="CYW28" s="429"/>
      <c r="CYX28" s="429"/>
      <c r="CYY28" s="429"/>
      <c r="CYZ28" s="429"/>
      <c r="CZA28" s="429"/>
      <c r="CZB28" s="429"/>
      <c r="CZC28" s="429"/>
      <c r="CZD28" s="429"/>
      <c r="CZE28" s="429"/>
      <c r="CZF28" s="429"/>
      <c r="CZG28" s="429"/>
      <c r="CZH28" s="429"/>
      <c r="CZI28" s="429"/>
      <c r="CZJ28" s="429"/>
      <c r="CZK28" s="429"/>
      <c r="CZL28" s="429"/>
      <c r="CZM28" s="429"/>
      <c r="CZN28" s="429"/>
      <c r="CZO28" s="429"/>
      <c r="CZP28" s="429"/>
      <c r="CZQ28" s="429"/>
      <c r="CZR28" s="429"/>
      <c r="CZS28" s="429"/>
      <c r="CZT28" s="429"/>
      <c r="CZU28" s="429"/>
      <c r="CZV28" s="429"/>
      <c r="CZW28" s="429"/>
      <c r="CZX28" s="429"/>
      <c r="CZY28" s="429"/>
      <c r="CZZ28" s="429"/>
      <c r="DAA28" s="429"/>
      <c r="DAB28" s="429"/>
      <c r="DAC28" s="429"/>
      <c r="DAD28" s="429"/>
      <c r="DAE28" s="429"/>
      <c r="DAF28" s="429"/>
      <c r="DAG28" s="429"/>
      <c r="DAH28" s="429"/>
      <c r="DAI28" s="429"/>
      <c r="DAJ28" s="429"/>
      <c r="DAK28" s="429"/>
      <c r="DAL28" s="429"/>
      <c r="DAM28" s="429"/>
      <c r="DAN28" s="429"/>
      <c r="DAO28" s="429"/>
      <c r="DAP28" s="429"/>
      <c r="DAQ28" s="429"/>
      <c r="DAR28" s="429"/>
      <c r="DAS28" s="429"/>
      <c r="DAT28" s="429"/>
      <c r="DAU28" s="429"/>
      <c r="DAV28" s="429"/>
      <c r="DAW28" s="429"/>
      <c r="DAX28" s="429"/>
      <c r="DAY28" s="429"/>
      <c r="DAZ28" s="429"/>
      <c r="DBA28" s="429"/>
      <c r="DBB28" s="429"/>
      <c r="DBC28" s="429"/>
      <c r="DBD28" s="429"/>
      <c r="DBE28" s="429"/>
      <c r="DBF28" s="429"/>
      <c r="DBG28" s="429"/>
      <c r="DBH28" s="429"/>
      <c r="DBI28" s="429"/>
      <c r="DBJ28" s="429"/>
      <c r="DBK28" s="429"/>
      <c r="DBL28" s="429"/>
      <c r="DBM28" s="429"/>
      <c r="DBN28" s="429"/>
      <c r="DBO28" s="429"/>
      <c r="DBP28" s="429"/>
      <c r="DBQ28" s="429"/>
      <c r="DBR28" s="429"/>
      <c r="DBS28" s="429"/>
      <c r="DBT28" s="429"/>
      <c r="DBU28" s="429"/>
      <c r="DBV28" s="429"/>
      <c r="DBW28" s="429"/>
      <c r="DBX28" s="429"/>
      <c r="DBY28" s="429"/>
      <c r="DBZ28" s="429"/>
      <c r="DCA28" s="429"/>
      <c r="DCB28" s="429"/>
      <c r="DCC28" s="429"/>
      <c r="DCD28" s="429"/>
      <c r="DCE28" s="429"/>
      <c r="DCF28" s="429"/>
      <c r="DCG28" s="429"/>
      <c r="DCH28" s="429"/>
      <c r="DCI28" s="429"/>
      <c r="DCJ28" s="429"/>
      <c r="DCK28" s="429"/>
      <c r="DCL28" s="429"/>
      <c r="DCM28" s="429"/>
      <c r="DCN28" s="429"/>
      <c r="DCO28" s="429"/>
      <c r="DCP28" s="429"/>
      <c r="DCQ28" s="429"/>
      <c r="DCR28" s="429"/>
      <c r="DCS28" s="429"/>
      <c r="DCT28" s="429"/>
      <c r="DCU28" s="429"/>
      <c r="DCV28" s="429"/>
      <c r="DCW28" s="429"/>
      <c r="DCX28" s="429"/>
      <c r="DCY28" s="429"/>
      <c r="DCZ28" s="429"/>
      <c r="DDA28" s="429"/>
      <c r="DDB28" s="429"/>
      <c r="DDC28" s="429"/>
      <c r="DDD28" s="429"/>
      <c r="DDE28" s="429"/>
      <c r="DDF28" s="429"/>
      <c r="DDG28" s="429"/>
      <c r="DDH28" s="429"/>
      <c r="DDI28" s="429"/>
      <c r="DDJ28" s="429"/>
      <c r="DDK28" s="429"/>
      <c r="DDL28" s="429"/>
      <c r="DDM28" s="429"/>
      <c r="DDN28" s="429"/>
      <c r="DDO28" s="429"/>
      <c r="DDP28" s="429"/>
      <c r="DDQ28" s="429"/>
      <c r="DDR28" s="429"/>
      <c r="DDS28" s="429"/>
      <c r="DDT28" s="429"/>
      <c r="DDU28" s="429"/>
      <c r="DDV28" s="429"/>
      <c r="DDW28" s="429"/>
      <c r="DDX28" s="429"/>
      <c r="DDY28" s="429"/>
      <c r="DDZ28" s="429"/>
      <c r="DEA28" s="429"/>
      <c r="DEB28" s="429"/>
      <c r="DEC28" s="429"/>
      <c r="DED28" s="429"/>
      <c r="DEE28" s="429"/>
      <c r="DEF28" s="429"/>
      <c r="DEG28" s="429"/>
      <c r="DEH28" s="429"/>
      <c r="DEI28" s="429"/>
      <c r="DEJ28" s="429"/>
      <c r="DEK28" s="429"/>
      <c r="DEL28" s="429"/>
      <c r="DEM28" s="429"/>
      <c r="DEN28" s="429"/>
      <c r="DEO28" s="429"/>
      <c r="DEP28" s="429"/>
      <c r="DEQ28" s="429"/>
      <c r="DER28" s="429"/>
      <c r="DES28" s="429"/>
      <c r="DET28" s="429"/>
      <c r="DEU28" s="429"/>
      <c r="DEV28" s="429"/>
      <c r="DEW28" s="429"/>
      <c r="DEX28" s="429"/>
      <c r="DEY28" s="429"/>
      <c r="DEZ28" s="429"/>
      <c r="DFA28" s="429"/>
      <c r="DFB28" s="429"/>
      <c r="DFC28" s="429"/>
      <c r="DFD28" s="429"/>
      <c r="DFE28" s="429"/>
      <c r="DFF28" s="429"/>
      <c r="DFG28" s="429"/>
      <c r="DFH28" s="429"/>
      <c r="DFI28" s="429"/>
      <c r="DFJ28" s="429"/>
      <c r="DFK28" s="429"/>
      <c r="DFL28" s="429"/>
      <c r="DFM28" s="429"/>
      <c r="DFN28" s="429"/>
      <c r="DFO28" s="429"/>
      <c r="DFP28" s="429"/>
      <c r="DFQ28" s="429"/>
      <c r="DFR28" s="429"/>
      <c r="DFS28" s="429"/>
      <c r="DFT28" s="429"/>
      <c r="DFU28" s="429"/>
      <c r="DFV28" s="429"/>
      <c r="DFW28" s="429"/>
      <c r="DFX28" s="429"/>
      <c r="DFY28" s="429"/>
      <c r="DFZ28" s="429"/>
      <c r="DGA28" s="429"/>
      <c r="DGB28" s="429"/>
      <c r="DGC28" s="429"/>
      <c r="DGD28" s="429"/>
      <c r="DGE28" s="429"/>
      <c r="DGF28" s="429"/>
      <c r="DGG28" s="429"/>
      <c r="DGH28" s="429"/>
      <c r="DGI28" s="429"/>
      <c r="DGJ28" s="429"/>
      <c r="DGK28" s="429"/>
      <c r="DGL28" s="429"/>
      <c r="DGM28" s="429"/>
      <c r="DGN28" s="429"/>
      <c r="DGO28" s="429"/>
      <c r="DGP28" s="429"/>
      <c r="DGQ28" s="429"/>
      <c r="DGR28" s="429"/>
      <c r="DGS28" s="429"/>
      <c r="DGT28" s="429"/>
      <c r="DGU28" s="429"/>
      <c r="DGV28" s="429"/>
      <c r="DGW28" s="429"/>
      <c r="DGX28" s="429"/>
      <c r="DGY28" s="429"/>
      <c r="DGZ28" s="429"/>
      <c r="DHA28" s="429"/>
      <c r="DHB28" s="429"/>
      <c r="DHC28" s="429"/>
      <c r="DHD28" s="429"/>
      <c r="DHE28" s="429"/>
      <c r="DHF28" s="429"/>
      <c r="DHG28" s="429"/>
      <c r="DHH28" s="429"/>
      <c r="DHI28" s="429"/>
      <c r="DHJ28" s="429"/>
      <c r="DHK28" s="429"/>
      <c r="DHL28" s="429"/>
      <c r="DHM28" s="429"/>
      <c r="DHN28" s="429"/>
      <c r="DHO28" s="429"/>
      <c r="DHP28" s="429"/>
      <c r="DHQ28" s="429"/>
      <c r="DHR28" s="429"/>
      <c r="DHS28" s="429"/>
      <c r="DHT28" s="429"/>
      <c r="DHU28" s="429"/>
      <c r="DHV28" s="429"/>
      <c r="DHW28" s="429"/>
      <c r="DHX28" s="429"/>
      <c r="DHY28" s="429"/>
      <c r="DHZ28" s="429"/>
      <c r="DIA28" s="429"/>
      <c r="DIB28" s="429"/>
      <c r="DIC28" s="429"/>
      <c r="DID28" s="429"/>
      <c r="DIE28" s="429"/>
      <c r="DIF28" s="429"/>
      <c r="DIG28" s="429"/>
      <c r="DIH28" s="429"/>
      <c r="DII28" s="429"/>
      <c r="DIJ28" s="429"/>
      <c r="DIK28" s="429"/>
      <c r="DIL28" s="429"/>
      <c r="DIM28" s="429"/>
      <c r="DIN28" s="429"/>
      <c r="DIO28" s="429"/>
      <c r="DIP28" s="429"/>
      <c r="DIQ28" s="429"/>
      <c r="DIR28" s="429"/>
      <c r="DIS28" s="429"/>
      <c r="DIT28" s="429"/>
      <c r="DIU28" s="429"/>
      <c r="DIV28" s="429"/>
      <c r="DIW28" s="429"/>
      <c r="DIX28" s="429"/>
      <c r="DIY28" s="429"/>
      <c r="DIZ28" s="429"/>
      <c r="DJA28" s="429"/>
      <c r="DJB28" s="429"/>
      <c r="DJC28" s="429"/>
      <c r="DJD28" s="429"/>
      <c r="DJE28" s="429"/>
      <c r="DJF28" s="429"/>
      <c r="DJG28" s="429"/>
      <c r="DJH28" s="429"/>
      <c r="DJI28" s="429"/>
      <c r="DJJ28" s="429"/>
      <c r="DJK28" s="429"/>
      <c r="DJL28" s="429"/>
      <c r="DJM28" s="429"/>
      <c r="DJN28" s="429"/>
      <c r="DJO28" s="429"/>
      <c r="DJP28" s="429"/>
      <c r="DJQ28" s="429"/>
      <c r="DJR28" s="429"/>
      <c r="DJS28" s="429"/>
      <c r="DJT28" s="429"/>
      <c r="DJU28" s="429"/>
      <c r="DJV28" s="429"/>
      <c r="DJW28" s="429"/>
      <c r="DJX28" s="429"/>
      <c r="DJY28" s="429"/>
      <c r="DJZ28" s="429"/>
      <c r="DKA28" s="429"/>
      <c r="DKB28" s="429"/>
      <c r="DKC28" s="429"/>
      <c r="DKD28" s="429"/>
      <c r="DKE28" s="429"/>
      <c r="DKF28" s="429"/>
      <c r="DKG28" s="429"/>
      <c r="DKH28" s="429"/>
      <c r="DKI28" s="429"/>
      <c r="DKJ28" s="429"/>
      <c r="DKK28" s="429"/>
      <c r="DKL28" s="429"/>
      <c r="DKM28" s="429"/>
      <c r="DKN28" s="429"/>
      <c r="DKO28" s="429"/>
      <c r="DKP28" s="429"/>
      <c r="DKQ28" s="429"/>
      <c r="DKR28" s="429"/>
      <c r="DKS28" s="429"/>
      <c r="DKT28" s="429"/>
      <c r="DKU28" s="429"/>
      <c r="DKV28" s="429"/>
      <c r="DKW28" s="429"/>
      <c r="DKX28" s="429"/>
      <c r="DKY28" s="429"/>
      <c r="DKZ28" s="429"/>
      <c r="DLA28" s="429"/>
      <c r="DLB28" s="429"/>
      <c r="DLC28" s="429"/>
      <c r="DLD28" s="429"/>
      <c r="DLE28" s="429"/>
      <c r="DLF28" s="429"/>
      <c r="DLG28" s="429"/>
      <c r="DLH28" s="429"/>
      <c r="DLI28" s="429"/>
      <c r="DLJ28" s="429"/>
      <c r="DLK28" s="429"/>
      <c r="DLL28" s="429"/>
      <c r="DLM28" s="429"/>
      <c r="DLN28" s="429"/>
      <c r="DLO28" s="429"/>
      <c r="DLP28" s="429"/>
      <c r="DLQ28" s="429"/>
      <c r="DLR28" s="429"/>
      <c r="DLS28" s="429"/>
      <c r="DLT28" s="429"/>
      <c r="DLU28" s="429"/>
      <c r="DLV28" s="429"/>
      <c r="DLW28" s="429"/>
      <c r="DLX28" s="429"/>
      <c r="DLY28" s="429"/>
      <c r="DLZ28" s="429"/>
      <c r="DMA28" s="429"/>
      <c r="DMB28" s="429"/>
      <c r="DMC28" s="429"/>
      <c r="DMD28" s="429"/>
      <c r="DME28" s="429"/>
      <c r="DMF28" s="429"/>
      <c r="DMG28" s="429"/>
      <c r="DMH28" s="429"/>
      <c r="DMI28" s="429"/>
      <c r="DMJ28" s="429"/>
      <c r="DMK28" s="429"/>
      <c r="DML28" s="429"/>
      <c r="DMM28" s="429"/>
      <c r="DMN28" s="429"/>
      <c r="DMO28" s="429"/>
      <c r="DMP28" s="429"/>
      <c r="DMQ28" s="429"/>
      <c r="DMR28" s="429"/>
      <c r="DMS28" s="429"/>
      <c r="DMT28" s="429"/>
      <c r="DMU28" s="429"/>
      <c r="DMV28" s="429"/>
      <c r="DMW28" s="429"/>
      <c r="DMX28" s="429"/>
      <c r="DMY28" s="429"/>
      <c r="DMZ28" s="429"/>
      <c r="DNA28" s="429"/>
      <c r="DNB28" s="429"/>
      <c r="DNC28" s="429"/>
      <c r="DND28" s="429"/>
      <c r="DNE28" s="429"/>
      <c r="DNF28" s="429"/>
      <c r="DNG28" s="429"/>
      <c r="DNH28" s="429"/>
      <c r="DNI28" s="429"/>
      <c r="DNJ28" s="429"/>
      <c r="DNK28" s="429"/>
      <c r="DNL28" s="429"/>
      <c r="DNM28" s="429"/>
      <c r="DNN28" s="429"/>
      <c r="DNO28" s="429"/>
      <c r="DNP28" s="429"/>
      <c r="DNQ28" s="429"/>
      <c r="DNR28" s="429"/>
      <c r="DNS28" s="429"/>
      <c r="DNT28" s="429"/>
      <c r="DNU28" s="429"/>
      <c r="DNV28" s="429"/>
      <c r="DNW28" s="429"/>
      <c r="DNX28" s="429"/>
      <c r="DNY28" s="429"/>
      <c r="DNZ28" s="429"/>
      <c r="DOA28" s="429"/>
      <c r="DOB28" s="429"/>
      <c r="DOC28" s="429"/>
      <c r="DOD28" s="429"/>
      <c r="DOE28" s="429"/>
      <c r="DOF28" s="429"/>
      <c r="DOG28" s="429"/>
      <c r="DOH28" s="429"/>
      <c r="DOI28" s="429"/>
      <c r="DOJ28" s="429"/>
      <c r="DOK28" s="429"/>
      <c r="DOL28" s="429"/>
      <c r="DOM28" s="429"/>
      <c r="DON28" s="429"/>
      <c r="DOO28" s="429"/>
      <c r="DOP28" s="429"/>
      <c r="DOQ28" s="429"/>
      <c r="DOR28" s="429"/>
      <c r="DOS28" s="429"/>
      <c r="DOT28" s="429"/>
      <c r="DOU28" s="429"/>
      <c r="DOV28" s="429"/>
      <c r="DOW28" s="429"/>
      <c r="DOX28" s="429"/>
      <c r="DOY28" s="429"/>
      <c r="DOZ28" s="429"/>
      <c r="DPA28" s="429"/>
      <c r="DPB28" s="429"/>
      <c r="DPC28" s="429"/>
      <c r="DPD28" s="429"/>
      <c r="DPE28" s="429"/>
      <c r="DPF28" s="429"/>
      <c r="DPG28" s="429"/>
      <c r="DPH28" s="429"/>
      <c r="DPI28" s="429"/>
      <c r="DPJ28" s="429"/>
      <c r="DPK28" s="429"/>
      <c r="DPL28" s="429"/>
      <c r="DPM28" s="429"/>
      <c r="DPN28" s="429"/>
      <c r="DPO28" s="429"/>
      <c r="DPP28" s="429"/>
      <c r="DPQ28" s="429"/>
      <c r="DPR28" s="429"/>
      <c r="DPS28" s="429"/>
      <c r="DPT28" s="429"/>
      <c r="DPU28" s="429"/>
      <c r="DPV28" s="429"/>
      <c r="DPW28" s="429"/>
      <c r="DPX28" s="429"/>
      <c r="DPY28" s="429"/>
      <c r="DPZ28" s="429"/>
      <c r="DQA28" s="429"/>
      <c r="DQB28" s="429"/>
      <c r="DQC28" s="429"/>
      <c r="DQD28" s="429"/>
      <c r="DQE28" s="429"/>
      <c r="DQF28" s="429"/>
      <c r="DQG28" s="429"/>
      <c r="DQH28" s="429"/>
      <c r="DQI28" s="429"/>
      <c r="DQJ28" s="429"/>
      <c r="DQK28" s="429"/>
      <c r="DQL28" s="429"/>
      <c r="DQM28" s="429"/>
      <c r="DQN28" s="429"/>
      <c r="DQO28" s="429"/>
      <c r="DQP28" s="429"/>
      <c r="DQQ28" s="429"/>
      <c r="DQR28" s="429"/>
      <c r="DQS28" s="429"/>
      <c r="DQT28" s="429"/>
      <c r="DQU28" s="429"/>
      <c r="DQV28" s="429"/>
      <c r="DQW28" s="429"/>
      <c r="DQX28" s="429"/>
      <c r="DQY28" s="429"/>
      <c r="DQZ28" s="429"/>
      <c r="DRA28" s="429"/>
      <c r="DRB28" s="429"/>
      <c r="DRC28" s="429"/>
      <c r="DRD28" s="429"/>
      <c r="DRE28" s="429"/>
      <c r="DRF28" s="429"/>
      <c r="DRG28" s="429"/>
      <c r="DRH28" s="429"/>
      <c r="DRI28" s="429"/>
      <c r="DRJ28" s="429"/>
      <c r="DRK28" s="429"/>
      <c r="DRL28" s="429"/>
      <c r="DRM28" s="429"/>
      <c r="DRN28" s="429"/>
      <c r="DRO28" s="429"/>
      <c r="DRP28" s="429"/>
      <c r="DRQ28" s="429"/>
      <c r="DRR28" s="429"/>
      <c r="DRS28" s="429"/>
      <c r="DRT28" s="429"/>
      <c r="DRU28" s="429"/>
      <c r="DRV28" s="429"/>
      <c r="DRW28" s="429"/>
      <c r="DRX28" s="429"/>
      <c r="DRY28" s="429"/>
      <c r="DRZ28" s="429"/>
      <c r="DSA28" s="429"/>
      <c r="DSB28" s="429"/>
      <c r="DSC28" s="429"/>
      <c r="DSD28" s="429"/>
      <c r="DSE28" s="429"/>
      <c r="DSF28" s="429"/>
      <c r="DSG28" s="429"/>
      <c r="DSH28" s="429"/>
      <c r="DSI28" s="429"/>
      <c r="DSJ28" s="429"/>
      <c r="DSK28" s="429"/>
      <c r="DSL28" s="429"/>
      <c r="DSM28" s="429"/>
      <c r="DSN28" s="429"/>
      <c r="DSO28" s="429"/>
      <c r="DSP28" s="429"/>
      <c r="DSQ28" s="429"/>
      <c r="DSR28" s="429"/>
      <c r="DSS28" s="429"/>
      <c r="DST28" s="429"/>
      <c r="DSU28" s="429"/>
      <c r="DSV28" s="429"/>
      <c r="DSW28" s="429"/>
      <c r="DSX28" s="429"/>
      <c r="DSY28" s="429"/>
      <c r="DSZ28" s="429"/>
      <c r="DTA28" s="429"/>
      <c r="DTB28" s="429"/>
      <c r="DTC28" s="429"/>
      <c r="DTD28" s="429"/>
      <c r="DTE28" s="429"/>
      <c r="DTF28" s="429"/>
      <c r="DTG28" s="429"/>
      <c r="DTH28" s="429"/>
      <c r="DTI28" s="429"/>
      <c r="DTJ28" s="429"/>
      <c r="DTK28" s="429"/>
      <c r="DTL28" s="429"/>
      <c r="DTM28" s="429"/>
      <c r="DTN28" s="429"/>
      <c r="DTO28" s="429"/>
      <c r="DTP28" s="429"/>
      <c r="DTQ28" s="429"/>
      <c r="DTR28" s="429"/>
      <c r="DTS28" s="429"/>
      <c r="DTT28" s="429"/>
      <c r="DTU28" s="429"/>
      <c r="DTV28" s="429"/>
      <c r="DTW28" s="429"/>
      <c r="DTX28" s="429"/>
      <c r="DTY28" s="429"/>
      <c r="DTZ28" s="429"/>
      <c r="DUA28" s="429"/>
      <c r="DUB28" s="429"/>
      <c r="DUC28" s="429"/>
      <c r="DUD28" s="429"/>
      <c r="DUE28" s="429"/>
      <c r="DUF28" s="429"/>
      <c r="DUG28" s="429"/>
      <c r="DUH28" s="429"/>
      <c r="DUI28" s="429"/>
      <c r="DUJ28" s="429"/>
      <c r="DUK28" s="429"/>
      <c r="DUL28" s="429"/>
      <c r="DUM28" s="429"/>
      <c r="DUN28" s="429"/>
      <c r="DUO28" s="429"/>
      <c r="DUP28" s="429"/>
      <c r="DUQ28" s="429"/>
      <c r="DUR28" s="429"/>
      <c r="DUS28" s="429"/>
      <c r="DUT28" s="429"/>
      <c r="DUU28" s="429"/>
      <c r="DUV28" s="429"/>
      <c r="DUW28" s="429"/>
      <c r="DUX28" s="429"/>
      <c r="DUY28" s="429"/>
      <c r="DUZ28" s="429"/>
      <c r="DVA28" s="429"/>
      <c r="DVB28" s="429"/>
      <c r="DVC28" s="429"/>
      <c r="DVD28" s="429"/>
      <c r="DVE28" s="429"/>
      <c r="DVF28" s="429"/>
      <c r="DVG28" s="429"/>
      <c r="DVH28" s="429"/>
      <c r="DVI28" s="429"/>
      <c r="DVJ28" s="429"/>
      <c r="DVK28" s="429"/>
      <c r="DVL28" s="429"/>
      <c r="DVM28" s="429"/>
      <c r="DVN28" s="429"/>
      <c r="DVO28" s="429"/>
      <c r="DVP28" s="429"/>
      <c r="DVQ28" s="429"/>
      <c r="DVR28" s="429"/>
      <c r="DVS28" s="429"/>
      <c r="DVT28" s="429"/>
      <c r="DVU28" s="429"/>
      <c r="DVV28" s="429"/>
      <c r="DVW28" s="429"/>
      <c r="DVX28" s="429"/>
      <c r="DVY28" s="429"/>
      <c r="DVZ28" s="429"/>
      <c r="DWA28" s="429"/>
      <c r="DWB28" s="429"/>
      <c r="DWC28" s="429"/>
      <c r="DWD28" s="429"/>
      <c r="DWE28" s="429"/>
      <c r="DWF28" s="429"/>
      <c r="DWG28" s="429"/>
      <c r="DWH28" s="429"/>
      <c r="DWI28" s="429"/>
      <c r="DWJ28" s="429"/>
      <c r="DWK28" s="429"/>
      <c r="DWL28" s="429"/>
      <c r="DWM28" s="429"/>
      <c r="DWN28" s="429"/>
      <c r="DWO28" s="429"/>
      <c r="DWP28" s="429"/>
      <c r="DWQ28" s="429"/>
      <c r="DWR28" s="429"/>
      <c r="DWS28" s="429"/>
      <c r="DWT28" s="429"/>
      <c r="DWU28" s="429"/>
      <c r="DWV28" s="429"/>
      <c r="DWW28" s="429"/>
      <c r="DWX28" s="429"/>
      <c r="DWY28" s="429"/>
      <c r="DWZ28" s="429"/>
      <c r="DXA28" s="429"/>
      <c r="DXB28" s="429"/>
      <c r="DXC28" s="429"/>
      <c r="DXD28" s="429"/>
      <c r="DXE28" s="429"/>
      <c r="DXF28" s="429"/>
      <c r="DXG28" s="429"/>
      <c r="DXH28" s="429"/>
      <c r="DXI28" s="429"/>
      <c r="DXJ28" s="429"/>
      <c r="DXK28" s="429"/>
      <c r="DXL28" s="429"/>
      <c r="DXM28" s="429"/>
      <c r="DXN28" s="429"/>
      <c r="DXO28" s="429"/>
      <c r="DXP28" s="429"/>
      <c r="DXQ28" s="429"/>
      <c r="DXR28" s="429"/>
      <c r="DXS28" s="429"/>
      <c r="DXT28" s="429"/>
      <c r="DXU28" s="429"/>
      <c r="DXV28" s="429"/>
      <c r="DXW28" s="429"/>
      <c r="DXX28" s="429"/>
      <c r="DXY28" s="429"/>
      <c r="DXZ28" s="429"/>
      <c r="DYA28" s="429"/>
      <c r="DYB28" s="429"/>
      <c r="DYC28" s="429"/>
      <c r="DYD28" s="429"/>
      <c r="DYE28" s="429"/>
      <c r="DYF28" s="429"/>
      <c r="DYG28" s="429"/>
      <c r="DYH28" s="429"/>
      <c r="DYI28" s="429"/>
      <c r="DYJ28" s="429"/>
      <c r="DYK28" s="429"/>
      <c r="DYL28" s="429"/>
      <c r="DYM28" s="429"/>
      <c r="DYN28" s="429"/>
      <c r="DYO28" s="429"/>
      <c r="DYP28" s="429"/>
      <c r="DYQ28" s="429"/>
      <c r="DYR28" s="429"/>
      <c r="DYS28" s="429"/>
      <c r="DYT28" s="429"/>
      <c r="DYU28" s="429"/>
      <c r="DYV28" s="429"/>
      <c r="DYW28" s="429"/>
      <c r="DYX28" s="429"/>
      <c r="DYY28" s="429"/>
      <c r="DYZ28" s="429"/>
      <c r="DZA28" s="429"/>
      <c r="DZB28" s="429"/>
      <c r="DZC28" s="429"/>
      <c r="DZD28" s="429"/>
      <c r="DZE28" s="429"/>
      <c r="DZF28" s="429"/>
      <c r="DZG28" s="429"/>
      <c r="DZH28" s="429"/>
      <c r="DZI28" s="429"/>
      <c r="DZJ28" s="429"/>
      <c r="DZK28" s="429"/>
      <c r="DZL28" s="429"/>
      <c r="DZM28" s="429"/>
      <c r="DZN28" s="429"/>
      <c r="DZO28" s="429"/>
      <c r="DZP28" s="429"/>
      <c r="DZQ28" s="429"/>
      <c r="DZR28" s="429"/>
      <c r="DZS28" s="429"/>
      <c r="DZT28" s="429"/>
      <c r="DZU28" s="429"/>
      <c r="DZV28" s="429"/>
      <c r="DZW28" s="429"/>
      <c r="DZX28" s="429"/>
      <c r="DZY28" s="429"/>
      <c r="DZZ28" s="429"/>
      <c r="EAA28" s="429"/>
      <c r="EAB28" s="429"/>
      <c r="EAC28" s="429"/>
      <c r="EAD28" s="429"/>
      <c r="EAE28" s="429"/>
      <c r="EAF28" s="429"/>
      <c r="EAG28" s="429"/>
      <c r="EAH28" s="429"/>
      <c r="EAI28" s="429"/>
      <c r="EAJ28" s="429"/>
      <c r="EAK28" s="429"/>
      <c r="EAL28" s="429"/>
      <c r="EAM28" s="429"/>
      <c r="EAN28" s="429"/>
      <c r="EAO28" s="429"/>
      <c r="EAP28" s="429"/>
      <c r="EAQ28" s="429"/>
      <c r="EAR28" s="429"/>
      <c r="EAS28" s="429"/>
      <c r="EAT28" s="429"/>
      <c r="EAU28" s="429"/>
      <c r="EAV28" s="429"/>
      <c r="EAW28" s="429"/>
      <c r="EAX28" s="429"/>
      <c r="EAY28" s="429"/>
      <c r="EAZ28" s="429"/>
      <c r="EBA28" s="429"/>
      <c r="EBB28" s="429"/>
      <c r="EBC28" s="429"/>
      <c r="EBD28" s="429"/>
      <c r="EBE28" s="429"/>
      <c r="EBF28" s="429"/>
      <c r="EBG28" s="429"/>
      <c r="EBH28" s="429"/>
      <c r="EBI28" s="429"/>
      <c r="EBJ28" s="429"/>
      <c r="EBK28" s="429"/>
      <c r="EBL28" s="429"/>
      <c r="EBM28" s="429"/>
      <c r="EBN28" s="429"/>
      <c r="EBO28" s="429"/>
      <c r="EBP28" s="429"/>
      <c r="EBQ28" s="429"/>
      <c r="EBR28" s="429"/>
      <c r="EBS28" s="429"/>
      <c r="EBT28" s="429"/>
      <c r="EBU28" s="429"/>
      <c r="EBV28" s="429"/>
      <c r="EBW28" s="429"/>
      <c r="EBX28" s="429"/>
      <c r="EBY28" s="429"/>
      <c r="EBZ28" s="429"/>
      <c r="ECA28" s="429"/>
      <c r="ECB28" s="429"/>
      <c r="ECC28" s="429"/>
      <c r="ECD28" s="429"/>
      <c r="ECE28" s="429"/>
      <c r="ECF28" s="429"/>
      <c r="ECG28" s="429"/>
      <c r="ECH28" s="429"/>
      <c r="ECI28" s="429"/>
      <c r="ECJ28" s="429"/>
      <c r="ECK28" s="429"/>
      <c r="ECL28" s="429"/>
      <c r="ECM28" s="429"/>
      <c r="ECN28" s="429"/>
      <c r="ECO28" s="429"/>
      <c r="ECP28" s="429"/>
      <c r="ECQ28" s="429"/>
      <c r="ECR28" s="429"/>
      <c r="ECS28" s="429"/>
      <c r="ECT28" s="429"/>
      <c r="ECU28" s="429"/>
      <c r="ECV28" s="429"/>
      <c r="ECW28" s="429"/>
      <c r="ECX28" s="429"/>
      <c r="ECY28" s="429"/>
      <c r="ECZ28" s="429"/>
      <c r="EDA28" s="429"/>
      <c r="EDB28" s="429"/>
      <c r="EDC28" s="429"/>
      <c r="EDD28" s="429"/>
      <c r="EDE28" s="429"/>
      <c r="EDF28" s="429"/>
      <c r="EDG28" s="429"/>
      <c r="EDH28" s="429"/>
      <c r="EDI28" s="429"/>
      <c r="EDJ28" s="429"/>
      <c r="EDK28" s="429"/>
      <c r="EDL28" s="429"/>
      <c r="EDM28" s="429"/>
      <c r="EDN28" s="429"/>
      <c r="EDO28" s="429"/>
      <c r="EDP28" s="429"/>
      <c r="EDQ28" s="429"/>
      <c r="EDR28" s="429"/>
      <c r="EDS28" s="429"/>
      <c r="EDT28" s="429"/>
      <c r="EDU28" s="429"/>
      <c r="EDV28" s="429"/>
      <c r="EDW28" s="429"/>
      <c r="EDX28" s="429"/>
      <c r="EDY28" s="429"/>
      <c r="EDZ28" s="429"/>
      <c r="EEA28" s="429"/>
      <c r="EEB28" s="429"/>
      <c r="EEC28" s="429"/>
      <c r="EED28" s="429"/>
      <c r="EEE28" s="429"/>
      <c r="EEF28" s="429"/>
      <c r="EEG28" s="429"/>
      <c r="EEH28" s="429"/>
      <c r="EEI28" s="429"/>
      <c r="EEJ28" s="429"/>
      <c r="EEK28" s="429"/>
      <c r="EEL28" s="429"/>
      <c r="EEM28" s="429"/>
      <c r="EEN28" s="429"/>
      <c r="EEO28" s="429"/>
      <c r="EEP28" s="429"/>
      <c r="EEQ28" s="429"/>
      <c r="EER28" s="429"/>
      <c r="EES28" s="429"/>
      <c r="EET28" s="429"/>
      <c r="EEU28" s="429"/>
      <c r="EEV28" s="429"/>
      <c r="EEW28" s="429"/>
      <c r="EEX28" s="429"/>
      <c r="EEY28" s="429"/>
      <c r="EEZ28" s="429"/>
      <c r="EFA28" s="429"/>
      <c r="EFB28" s="429"/>
      <c r="EFC28" s="429"/>
      <c r="EFD28" s="429"/>
      <c r="EFE28" s="429"/>
      <c r="EFF28" s="429"/>
      <c r="EFG28" s="429"/>
      <c r="EFH28" s="429"/>
      <c r="EFI28" s="429"/>
      <c r="EFJ28" s="429"/>
      <c r="EFK28" s="429"/>
      <c r="EFL28" s="429"/>
      <c r="EFM28" s="429"/>
      <c r="EFN28" s="429"/>
      <c r="EFO28" s="429"/>
      <c r="EFP28" s="429"/>
      <c r="EFQ28" s="429"/>
      <c r="EFR28" s="429"/>
      <c r="EFS28" s="429"/>
      <c r="EFT28" s="429"/>
      <c r="EFU28" s="429"/>
      <c r="EFV28" s="429"/>
      <c r="EFW28" s="429"/>
      <c r="EFX28" s="429"/>
      <c r="EFY28" s="429"/>
      <c r="EFZ28" s="429"/>
      <c r="EGA28" s="429"/>
      <c r="EGB28" s="429"/>
      <c r="EGC28" s="429"/>
      <c r="EGD28" s="429"/>
      <c r="EGE28" s="429"/>
      <c r="EGF28" s="429"/>
      <c r="EGG28" s="429"/>
      <c r="EGH28" s="429"/>
      <c r="EGI28" s="429"/>
      <c r="EGJ28" s="429"/>
      <c r="EGK28" s="429"/>
      <c r="EGL28" s="429"/>
      <c r="EGM28" s="429"/>
      <c r="EGN28" s="429"/>
      <c r="EGO28" s="429"/>
      <c r="EGP28" s="429"/>
      <c r="EGQ28" s="429"/>
      <c r="EGR28" s="429"/>
      <c r="EGS28" s="429"/>
      <c r="EGT28" s="429"/>
      <c r="EGU28" s="429"/>
      <c r="EGV28" s="429"/>
      <c r="EGW28" s="429"/>
      <c r="EGX28" s="429"/>
      <c r="EGY28" s="429"/>
      <c r="EGZ28" s="429"/>
      <c r="EHA28" s="429"/>
      <c r="EHB28" s="429"/>
      <c r="EHC28" s="429"/>
      <c r="EHD28" s="429"/>
      <c r="EHE28" s="429"/>
      <c r="EHF28" s="429"/>
      <c r="EHG28" s="429"/>
      <c r="EHH28" s="429"/>
      <c r="EHI28" s="429"/>
      <c r="EHJ28" s="429"/>
      <c r="EHK28" s="429"/>
      <c r="EHL28" s="429"/>
      <c r="EHM28" s="429"/>
      <c r="EHN28" s="429"/>
      <c r="EHO28" s="429"/>
      <c r="EHP28" s="429"/>
      <c r="EHQ28" s="429"/>
      <c r="EHR28" s="429"/>
      <c r="EHS28" s="429"/>
      <c r="EHT28" s="429"/>
      <c r="EHU28" s="429"/>
      <c r="EHV28" s="429"/>
      <c r="EHW28" s="429"/>
      <c r="EHX28" s="429"/>
      <c r="EHY28" s="429"/>
      <c r="EHZ28" s="429"/>
      <c r="EIA28" s="429"/>
      <c r="EIB28" s="429"/>
      <c r="EIC28" s="429"/>
      <c r="EID28" s="429"/>
      <c r="EIE28" s="429"/>
      <c r="EIF28" s="429"/>
      <c r="EIG28" s="429"/>
      <c r="EIH28" s="429"/>
      <c r="EII28" s="429"/>
      <c r="EIJ28" s="429"/>
      <c r="EIK28" s="429"/>
      <c r="EIL28" s="429"/>
      <c r="EIM28" s="429"/>
      <c r="EIN28" s="429"/>
      <c r="EIO28" s="429"/>
      <c r="EIP28" s="429"/>
      <c r="EIQ28" s="429"/>
      <c r="EIR28" s="429"/>
      <c r="EIS28" s="429"/>
      <c r="EIT28" s="429"/>
      <c r="EIU28" s="429"/>
      <c r="EIV28" s="429"/>
      <c r="EIW28" s="429"/>
      <c r="EIX28" s="429"/>
      <c r="EIY28" s="429"/>
      <c r="EIZ28" s="429"/>
      <c r="EJA28" s="429"/>
      <c r="EJB28" s="429"/>
      <c r="EJC28" s="429"/>
      <c r="EJD28" s="429"/>
      <c r="EJE28" s="429"/>
      <c r="EJF28" s="429"/>
      <c r="EJG28" s="429"/>
      <c r="EJH28" s="429"/>
      <c r="EJI28" s="429"/>
      <c r="EJJ28" s="429"/>
      <c r="EJK28" s="429"/>
      <c r="EJL28" s="429"/>
      <c r="EJM28" s="429"/>
      <c r="EJN28" s="429"/>
      <c r="EJO28" s="429"/>
      <c r="EJP28" s="429"/>
      <c r="EJQ28" s="429"/>
      <c r="EJR28" s="429"/>
      <c r="EJS28" s="429"/>
      <c r="EJT28" s="429"/>
      <c r="EJU28" s="429"/>
      <c r="EJV28" s="429"/>
      <c r="EJW28" s="429"/>
      <c r="EJX28" s="429"/>
      <c r="EJY28" s="429"/>
      <c r="EJZ28" s="429"/>
      <c r="EKA28" s="429"/>
      <c r="EKB28" s="429"/>
      <c r="EKC28" s="429"/>
      <c r="EKD28" s="429"/>
      <c r="EKE28" s="429"/>
      <c r="EKF28" s="429"/>
      <c r="EKG28" s="429"/>
      <c r="EKH28" s="429"/>
      <c r="EKI28" s="429"/>
      <c r="EKJ28" s="429"/>
      <c r="EKK28" s="429"/>
      <c r="EKL28" s="429"/>
      <c r="EKM28" s="429"/>
      <c r="EKN28" s="429"/>
      <c r="EKO28" s="429"/>
      <c r="EKP28" s="429"/>
      <c r="EKQ28" s="429"/>
      <c r="EKR28" s="429"/>
      <c r="EKS28" s="429"/>
      <c r="EKT28" s="429"/>
      <c r="EKU28" s="429"/>
      <c r="EKV28" s="429"/>
      <c r="EKW28" s="429"/>
      <c r="EKX28" s="429"/>
      <c r="EKY28" s="429"/>
      <c r="EKZ28" s="429"/>
      <c r="ELA28" s="429"/>
      <c r="ELB28" s="429"/>
      <c r="ELC28" s="429"/>
      <c r="ELD28" s="429"/>
      <c r="ELE28" s="429"/>
      <c r="ELF28" s="429"/>
      <c r="ELG28" s="429"/>
      <c r="ELH28" s="429"/>
      <c r="ELI28" s="429"/>
      <c r="ELJ28" s="429"/>
      <c r="ELK28" s="429"/>
      <c r="ELL28" s="429"/>
      <c r="ELM28" s="429"/>
      <c r="ELN28" s="429"/>
      <c r="ELO28" s="429"/>
      <c r="ELP28" s="429"/>
      <c r="ELQ28" s="429"/>
      <c r="ELR28" s="429"/>
      <c r="ELS28" s="429"/>
      <c r="ELT28" s="429"/>
      <c r="ELU28" s="429"/>
      <c r="ELV28" s="429"/>
      <c r="ELW28" s="429"/>
      <c r="ELX28" s="429"/>
      <c r="ELY28" s="429"/>
      <c r="ELZ28" s="429"/>
      <c r="EMA28" s="429"/>
      <c r="EMB28" s="429"/>
      <c r="EMC28" s="429"/>
      <c r="EMD28" s="429"/>
      <c r="EME28" s="429"/>
      <c r="EMF28" s="429"/>
      <c r="EMG28" s="429"/>
      <c r="EMH28" s="429"/>
      <c r="EMI28" s="429"/>
      <c r="EMJ28" s="429"/>
      <c r="EMK28" s="429"/>
      <c r="EML28" s="429"/>
      <c r="EMM28" s="429"/>
      <c r="EMN28" s="429"/>
      <c r="EMO28" s="429"/>
      <c r="EMP28" s="429"/>
      <c r="EMQ28" s="429"/>
      <c r="EMR28" s="429"/>
      <c r="EMS28" s="429"/>
      <c r="EMT28" s="429"/>
      <c r="EMU28" s="429"/>
      <c r="EMV28" s="429"/>
      <c r="EMW28" s="429"/>
      <c r="EMX28" s="429"/>
      <c r="EMY28" s="429"/>
      <c r="EMZ28" s="429"/>
      <c r="ENA28" s="429"/>
      <c r="ENB28" s="429"/>
      <c r="ENC28" s="429"/>
      <c r="END28" s="429"/>
      <c r="ENE28" s="429"/>
      <c r="ENF28" s="429"/>
      <c r="ENG28" s="429"/>
      <c r="ENH28" s="429"/>
      <c r="ENI28" s="429"/>
      <c r="ENJ28" s="429"/>
      <c r="ENK28" s="429"/>
      <c r="ENL28" s="429"/>
      <c r="ENM28" s="429"/>
      <c r="ENN28" s="429"/>
      <c r="ENO28" s="429"/>
      <c r="ENP28" s="429"/>
      <c r="ENQ28" s="429"/>
      <c r="ENR28" s="429"/>
      <c r="ENS28" s="429"/>
      <c r="ENT28" s="429"/>
      <c r="ENU28" s="429"/>
      <c r="ENV28" s="429"/>
      <c r="ENW28" s="429"/>
      <c r="ENX28" s="429"/>
      <c r="ENY28" s="429"/>
      <c r="ENZ28" s="429"/>
      <c r="EOA28" s="429"/>
      <c r="EOB28" s="429"/>
      <c r="EOC28" s="429"/>
      <c r="EOD28" s="429"/>
      <c r="EOE28" s="429"/>
      <c r="EOF28" s="429"/>
      <c r="EOG28" s="429"/>
      <c r="EOH28" s="429"/>
      <c r="EOI28" s="429"/>
      <c r="EOJ28" s="429"/>
      <c r="EOK28" s="429"/>
      <c r="EOL28" s="429"/>
      <c r="EOM28" s="429"/>
      <c r="EON28" s="429"/>
      <c r="EOO28" s="429"/>
      <c r="EOP28" s="429"/>
      <c r="EOQ28" s="429"/>
      <c r="EOR28" s="429"/>
      <c r="EOS28" s="429"/>
      <c r="EOT28" s="429"/>
      <c r="EOU28" s="429"/>
      <c r="EOV28" s="429"/>
      <c r="EOW28" s="429"/>
      <c r="EOX28" s="429"/>
      <c r="EOY28" s="429"/>
      <c r="EOZ28" s="429"/>
      <c r="EPA28" s="429"/>
      <c r="EPB28" s="429"/>
      <c r="EPC28" s="429"/>
      <c r="EPD28" s="429"/>
      <c r="EPE28" s="429"/>
      <c r="EPF28" s="429"/>
      <c r="EPG28" s="429"/>
      <c r="EPH28" s="429"/>
      <c r="EPI28" s="429"/>
      <c r="EPJ28" s="429"/>
      <c r="EPK28" s="429"/>
      <c r="EPL28" s="429"/>
      <c r="EPM28" s="429"/>
      <c r="EPN28" s="429"/>
      <c r="EPO28" s="429"/>
      <c r="EPP28" s="429"/>
      <c r="EPQ28" s="429"/>
      <c r="EPR28" s="429"/>
      <c r="EPS28" s="429"/>
      <c r="EPT28" s="429"/>
      <c r="EPU28" s="429"/>
      <c r="EPV28" s="429"/>
      <c r="EPW28" s="429"/>
      <c r="EPX28" s="429"/>
      <c r="EPY28" s="429"/>
      <c r="EPZ28" s="429"/>
      <c r="EQA28" s="429"/>
      <c r="EQB28" s="429"/>
      <c r="EQC28" s="429"/>
      <c r="EQD28" s="429"/>
      <c r="EQE28" s="429"/>
      <c r="EQF28" s="429"/>
      <c r="EQG28" s="429"/>
      <c r="EQH28" s="429"/>
      <c r="EQI28" s="429"/>
      <c r="EQJ28" s="429"/>
      <c r="EQK28" s="429"/>
      <c r="EQL28" s="429"/>
      <c r="EQM28" s="429"/>
      <c r="EQN28" s="429"/>
      <c r="EQO28" s="429"/>
      <c r="EQP28" s="429"/>
      <c r="EQQ28" s="429"/>
      <c r="EQR28" s="429"/>
      <c r="EQS28" s="429"/>
      <c r="EQT28" s="429"/>
      <c r="EQU28" s="429"/>
      <c r="EQV28" s="429"/>
      <c r="EQW28" s="429"/>
      <c r="EQX28" s="429"/>
      <c r="EQY28" s="429"/>
      <c r="EQZ28" s="429"/>
      <c r="ERA28" s="429"/>
      <c r="ERB28" s="429"/>
      <c r="ERC28" s="429"/>
      <c r="ERD28" s="429"/>
      <c r="ERE28" s="429"/>
      <c r="ERF28" s="429"/>
      <c r="ERG28" s="429"/>
      <c r="ERH28" s="429"/>
      <c r="ERI28" s="429"/>
      <c r="ERJ28" s="429"/>
      <c r="ERK28" s="429"/>
      <c r="ERL28" s="429"/>
      <c r="ERM28" s="429"/>
      <c r="ERN28" s="429"/>
      <c r="ERO28" s="429"/>
      <c r="ERP28" s="429"/>
      <c r="ERQ28" s="429"/>
      <c r="ERR28" s="429"/>
      <c r="ERS28" s="429"/>
      <c r="ERT28" s="429"/>
      <c r="ERU28" s="429"/>
      <c r="ERV28" s="429"/>
      <c r="ERW28" s="429"/>
      <c r="ERX28" s="429"/>
      <c r="ERY28" s="429"/>
      <c r="ERZ28" s="429"/>
      <c r="ESA28" s="429"/>
      <c r="ESB28" s="429"/>
      <c r="ESC28" s="429"/>
      <c r="ESD28" s="429"/>
      <c r="ESE28" s="429"/>
      <c r="ESF28" s="429"/>
      <c r="ESG28" s="429"/>
      <c r="ESH28" s="429"/>
      <c r="ESI28" s="429"/>
      <c r="ESJ28" s="429"/>
      <c r="ESK28" s="429"/>
      <c r="ESL28" s="429"/>
      <c r="ESM28" s="429"/>
      <c r="ESN28" s="429"/>
      <c r="ESO28" s="429"/>
      <c r="ESP28" s="429"/>
      <c r="ESQ28" s="429"/>
      <c r="ESR28" s="429"/>
      <c r="ESS28" s="429"/>
      <c r="EST28" s="429"/>
      <c r="ESU28" s="429"/>
      <c r="ESV28" s="429"/>
      <c r="ESW28" s="429"/>
      <c r="ESX28" s="429"/>
      <c r="ESY28" s="429"/>
      <c r="ESZ28" s="429"/>
      <c r="ETA28" s="429"/>
      <c r="ETB28" s="429"/>
      <c r="ETC28" s="429"/>
      <c r="ETD28" s="429"/>
      <c r="ETE28" s="429"/>
      <c r="ETF28" s="429"/>
      <c r="ETG28" s="429"/>
      <c r="ETH28" s="429"/>
      <c r="ETI28" s="429"/>
      <c r="ETJ28" s="429"/>
      <c r="ETK28" s="429"/>
      <c r="ETL28" s="429"/>
      <c r="ETM28" s="429"/>
      <c r="ETN28" s="429"/>
      <c r="ETO28" s="429"/>
      <c r="ETP28" s="429"/>
      <c r="ETQ28" s="429"/>
      <c r="ETR28" s="429"/>
      <c r="ETS28" s="429"/>
      <c r="ETT28" s="429"/>
      <c r="ETU28" s="429"/>
      <c r="ETV28" s="429"/>
      <c r="ETW28" s="429"/>
      <c r="ETX28" s="429"/>
      <c r="ETY28" s="429"/>
      <c r="ETZ28" s="429"/>
      <c r="EUA28" s="429"/>
      <c r="EUB28" s="429"/>
      <c r="EUC28" s="429"/>
      <c r="EUD28" s="429"/>
      <c r="EUE28" s="429"/>
      <c r="EUF28" s="429"/>
      <c r="EUG28" s="429"/>
      <c r="EUH28" s="429"/>
      <c r="EUI28" s="429"/>
      <c r="EUJ28" s="429"/>
      <c r="EUK28" s="429"/>
      <c r="EUL28" s="429"/>
      <c r="EUM28" s="429"/>
      <c r="EUN28" s="429"/>
      <c r="EUO28" s="429"/>
      <c r="EUP28" s="429"/>
      <c r="EUQ28" s="429"/>
      <c r="EUR28" s="429"/>
      <c r="EUS28" s="429"/>
      <c r="EUT28" s="429"/>
      <c r="EUU28" s="429"/>
      <c r="EUV28" s="429"/>
      <c r="EUW28" s="429"/>
      <c r="EUX28" s="429"/>
      <c r="EUY28" s="429"/>
      <c r="EUZ28" s="429"/>
      <c r="EVA28" s="429"/>
      <c r="EVB28" s="429"/>
      <c r="EVC28" s="429"/>
      <c r="EVD28" s="429"/>
      <c r="EVE28" s="429"/>
      <c r="EVF28" s="429"/>
      <c r="EVG28" s="429"/>
      <c r="EVH28" s="429"/>
      <c r="EVI28" s="429"/>
      <c r="EVJ28" s="429"/>
      <c r="EVK28" s="429"/>
      <c r="EVL28" s="429"/>
      <c r="EVM28" s="429"/>
      <c r="EVN28" s="429"/>
      <c r="EVO28" s="429"/>
      <c r="EVP28" s="429"/>
      <c r="EVQ28" s="429"/>
      <c r="EVR28" s="429"/>
      <c r="EVS28" s="429"/>
      <c r="EVT28" s="429"/>
      <c r="EVU28" s="429"/>
      <c r="EVV28" s="429"/>
      <c r="EVW28" s="429"/>
      <c r="EVX28" s="429"/>
      <c r="EVY28" s="429"/>
      <c r="EVZ28" s="429"/>
      <c r="EWA28" s="429"/>
      <c r="EWB28" s="429"/>
      <c r="EWC28" s="429"/>
      <c r="EWD28" s="429"/>
      <c r="EWE28" s="429"/>
      <c r="EWF28" s="429"/>
      <c r="EWG28" s="429"/>
      <c r="EWH28" s="429"/>
      <c r="EWI28" s="429"/>
      <c r="EWJ28" s="429"/>
      <c r="EWK28" s="429"/>
      <c r="EWL28" s="429"/>
      <c r="EWM28" s="429"/>
      <c r="EWN28" s="429"/>
      <c r="EWO28" s="429"/>
      <c r="EWP28" s="429"/>
      <c r="EWQ28" s="429"/>
      <c r="EWR28" s="429"/>
      <c r="EWS28" s="429"/>
      <c r="EWT28" s="429"/>
      <c r="EWU28" s="429"/>
      <c r="EWV28" s="429"/>
      <c r="EWW28" s="429"/>
      <c r="EWX28" s="429"/>
      <c r="EWY28" s="429"/>
      <c r="EWZ28" s="429"/>
      <c r="EXA28" s="429"/>
      <c r="EXB28" s="429"/>
      <c r="EXC28" s="429"/>
      <c r="EXD28" s="429"/>
      <c r="EXE28" s="429"/>
      <c r="EXF28" s="429"/>
      <c r="EXG28" s="429"/>
      <c r="EXH28" s="429"/>
      <c r="EXI28" s="429"/>
      <c r="EXJ28" s="429"/>
      <c r="EXK28" s="429"/>
      <c r="EXL28" s="429"/>
      <c r="EXM28" s="429"/>
      <c r="EXN28" s="429"/>
      <c r="EXO28" s="429"/>
      <c r="EXP28" s="429"/>
      <c r="EXQ28" s="429"/>
      <c r="EXR28" s="429"/>
      <c r="EXS28" s="429"/>
      <c r="EXT28" s="429"/>
      <c r="EXU28" s="429"/>
      <c r="EXV28" s="429"/>
      <c r="EXW28" s="429"/>
      <c r="EXX28" s="429"/>
      <c r="EXY28" s="429"/>
      <c r="EXZ28" s="429"/>
      <c r="EYA28" s="429"/>
      <c r="EYB28" s="429"/>
      <c r="EYC28" s="429"/>
      <c r="EYD28" s="429"/>
      <c r="EYE28" s="429"/>
      <c r="EYF28" s="429"/>
      <c r="EYG28" s="429"/>
      <c r="EYH28" s="429"/>
      <c r="EYI28" s="429"/>
      <c r="EYJ28" s="429"/>
      <c r="EYK28" s="429"/>
      <c r="EYL28" s="429"/>
      <c r="EYM28" s="429"/>
      <c r="EYN28" s="429"/>
      <c r="EYO28" s="429"/>
      <c r="EYP28" s="429"/>
      <c r="EYQ28" s="429"/>
      <c r="EYR28" s="429"/>
      <c r="EYS28" s="429"/>
      <c r="EYT28" s="429"/>
      <c r="EYU28" s="429"/>
      <c r="EYV28" s="429"/>
      <c r="EYW28" s="429"/>
      <c r="EYX28" s="429"/>
      <c r="EYY28" s="429"/>
      <c r="EYZ28" s="429"/>
      <c r="EZA28" s="429"/>
      <c r="EZB28" s="429"/>
      <c r="EZC28" s="429"/>
      <c r="EZD28" s="429"/>
      <c r="EZE28" s="429"/>
      <c r="EZF28" s="429"/>
      <c r="EZG28" s="429"/>
      <c r="EZH28" s="429"/>
      <c r="EZI28" s="429"/>
      <c r="EZJ28" s="429"/>
      <c r="EZK28" s="429"/>
      <c r="EZL28" s="429"/>
      <c r="EZM28" s="429"/>
      <c r="EZN28" s="429"/>
      <c r="EZO28" s="429"/>
      <c r="EZP28" s="429"/>
      <c r="EZQ28" s="429"/>
      <c r="EZR28" s="429"/>
      <c r="EZS28" s="429"/>
      <c r="EZT28" s="429"/>
      <c r="EZU28" s="429"/>
      <c r="EZV28" s="429"/>
      <c r="EZW28" s="429"/>
      <c r="EZX28" s="429"/>
      <c r="EZY28" s="429"/>
      <c r="EZZ28" s="429"/>
      <c r="FAA28" s="429"/>
      <c r="FAB28" s="429"/>
      <c r="FAC28" s="429"/>
      <c r="FAD28" s="429"/>
      <c r="FAE28" s="429"/>
      <c r="FAF28" s="429"/>
      <c r="FAG28" s="429"/>
      <c r="FAH28" s="429"/>
      <c r="FAI28" s="429"/>
      <c r="FAJ28" s="429"/>
      <c r="FAK28" s="429"/>
      <c r="FAL28" s="429"/>
      <c r="FAM28" s="429"/>
      <c r="FAN28" s="429"/>
      <c r="FAO28" s="429"/>
      <c r="FAP28" s="429"/>
      <c r="FAQ28" s="429"/>
      <c r="FAR28" s="429"/>
      <c r="FAS28" s="429"/>
      <c r="FAT28" s="429"/>
      <c r="FAU28" s="429"/>
      <c r="FAV28" s="429"/>
      <c r="FAW28" s="429"/>
      <c r="FAX28" s="429"/>
      <c r="FAY28" s="429"/>
      <c r="FAZ28" s="429"/>
      <c r="FBA28" s="429"/>
      <c r="FBB28" s="429"/>
      <c r="FBC28" s="429"/>
      <c r="FBD28" s="429"/>
      <c r="FBE28" s="429"/>
      <c r="FBF28" s="429"/>
      <c r="FBG28" s="429"/>
      <c r="FBH28" s="429"/>
      <c r="FBI28" s="429"/>
      <c r="FBJ28" s="429"/>
      <c r="FBK28" s="429"/>
      <c r="FBL28" s="429"/>
      <c r="FBM28" s="429"/>
      <c r="FBN28" s="429"/>
      <c r="FBO28" s="429"/>
      <c r="FBP28" s="429"/>
      <c r="FBQ28" s="429"/>
      <c r="FBR28" s="429"/>
      <c r="FBS28" s="429"/>
      <c r="FBT28" s="429"/>
      <c r="FBU28" s="429"/>
      <c r="FBV28" s="429"/>
      <c r="FBW28" s="429"/>
      <c r="FBX28" s="429"/>
      <c r="FBY28" s="429"/>
      <c r="FBZ28" s="429"/>
      <c r="FCA28" s="429"/>
      <c r="FCB28" s="429"/>
      <c r="FCC28" s="429"/>
      <c r="FCD28" s="429"/>
      <c r="FCE28" s="429"/>
      <c r="FCF28" s="429"/>
      <c r="FCG28" s="429"/>
      <c r="FCH28" s="429"/>
      <c r="FCI28" s="429"/>
      <c r="FCJ28" s="429"/>
      <c r="FCK28" s="429"/>
      <c r="FCL28" s="429"/>
      <c r="FCM28" s="429"/>
      <c r="FCN28" s="429"/>
      <c r="FCO28" s="429"/>
      <c r="FCP28" s="429"/>
      <c r="FCQ28" s="429"/>
      <c r="FCR28" s="429"/>
      <c r="FCS28" s="429"/>
      <c r="FCT28" s="429"/>
      <c r="FCU28" s="429"/>
      <c r="FCV28" s="429"/>
      <c r="FCW28" s="429"/>
      <c r="FCX28" s="429"/>
      <c r="FCY28" s="429"/>
      <c r="FCZ28" s="429"/>
      <c r="FDA28" s="429"/>
      <c r="FDB28" s="429"/>
      <c r="FDC28" s="429"/>
      <c r="FDD28" s="429"/>
      <c r="FDE28" s="429"/>
      <c r="FDF28" s="429"/>
      <c r="FDG28" s="429"/>
      <c r="FDH28" s="429"/>
      <c r="FDI28" s="429"/>
      <c r="FDJ28" s="429"/>
      <c r="FDK28" s="429"/>
      <c r="FDL28" s="429"/>
      <c r="FDM28" s="429"/>
      <c r="FDN28" s="429"/>
      <c r="FDO28" s="429"/>
      <c r="FDP28" s="429"/>
      <c r="FDQ28" s="429"/>
      <c r="FDR28" s="429"/>
      <c r="FDS28" s="429"/>
      <c r="FDT28" s="429"/>
      <c r="FDU28" s="429"/>
      <c r="FDV28" s="429"/>
      <c r="FDW28" s="429"/>
      <c r="FDX28" s="429"/>
      <c r="FDY28" s="429"/>
      <c r="FDZ28" s="429"/>
      <c r="FEA28" s="429"/>
      <c r="FEB28" s="429"/>
      <c r="FEC28" s="429"/>
      <c r="FED28" s="429"/>
      <c r="FEE28" s="429"/>
      <c r="FEF28" s="429"/>
      <c r="FEG28" s="429"/>
      <c r="FEH28" s="429"/>
      <c r="FEI28" s="429"/>
      <c r="FEJ28" s="429"/>
      <c r="FEK28" s="429"/>
      <c r="FEL28" s="429"/>
      <c r="FEM28" s="429"/>
      <c r="FEN28" s="429"/>
      <c r="FEO28" s="429"/>
      <c r="FEP28" s="429"/>
      <c r="FEQ28" s="429"/>
      <c r="FER28" s="429"/>
      <c r="FES28" s="429"/>
      <c r="FET28" s="429"/>
      <c r="FEU28" s="429"/>
      <c r="FEV28" s="429"/>
      <c r="FEW28" s="429"/>
      <c r="FEX28" s="429"/>
      <c r="FEY28" s="429"/>
      <c r="FEZ28" s="429"/>
      <c r="FFA28" s="429"/>
      <c r="FFB28" s="429"/>
      <c r="FFC28" s="429"/>
      <c r="FFD28" s="429"/>
      <c r="FFE28" s="429"/>
      <c r="FFF28" s="429"/>
      <c r="FFG28" s="429"/>
      <c r="FFH28" s="429"/>
      <c r="FFI28" s="429"/>
      <c r="FFJ28" s="429"/>
      <c r="FFK28" s="429"/>
      <c r="FFL28" s="429"/>
      <c r="FFM28" s="429"/>
      <c r="FFN28" s="429"/>
      <c r="FFO28" s="429"/>
      <c r="FFP28" s="429"/>
      <c r="FFQ28" s="429"/>
      <c r="FFR28" s="429"/>
      <c r="FFS28" s="429"/>
      <c r="FFT28" s="429"/>
      <c r="FFU28" s="429"/>
      <c r="FFV28" s="429"/>
      <c r="FFW28" s="429"/>
      <c r="FFX28" s="429"/>
      <c r="FFY28" s="429"/>
      <c r="FFZ28" s="429"/>
      <c r="FGA28" s="429"/>
      <c r="FGB28" s="429"/>
      <c r="FGC28" s="429"/>
      <c r="FGD28" s="429"/>
      <c r="FGE28" s="429"/>
      <c r="FGF28" s="429"/>
      <c r="FGG28" s="429"/>
      <c r="FGH28" s="429"/>
      <c r="FGI28" s="429"/>
      <c r="FGJ28" s="429"/>
      <c r="FGK28" s="429"/>
      <c r="FGL28" s="429"/>
      <c r="FGM28" s="429"/>
      <c r="FGN28" s="429"/>
      <c r="FGO28" s="429"/>
      <c r="FGP28" s="429"/>
      <c r="FGQ28" s="429"/>
      <c r="FGR28" s="429"/>
      <c r="FGS28" s="429"/>
      <c r="FGT28" s="429"/>
      <c r="FGU28" s="429"/>
      <c r="FGV28" s="429"/>
      <c r="FGW28" s="429"/>
      <c r="FGX28" s="429"/>
      <c r="FGY28" s="429"/>
      <c r="FGZ28" s="429"/>
      <c r="FHA28" s="429"/>
      <c r="FHB28" s="429"/>
      <c r="FHC28" s="429"/>
      <c r="FHD28" s="429"/>
      <c r="FHE28" s="429"/>
      <c r="FHF28" s="429"/>
      <c r="FHG28" s="429"/>
      <c r="FHH28" s="429"/>
      <c r="FHI28" s="429"/>
      <c r="FHJ28" s="429"/>
      <c r="FHK28" s="429"/>
      <c r="FHL28" s="429"/>
      <c r="FHM28" s="429"/>
      <c r="FHN28" s="429"/>
      <c r="FHO28" s="429"/>
      <c r="FHP28" s="429"/>
      <c r="FHQ28" s="429"/>
      <c r="FHR28" s="429"/>
      <c r="FHS28" s="429"/>
      <c r="FHT28" s="429"/>
      <c r="FHU28" s="429"/>
      <c r="FHV28" s="429"/>
      <c r="FHW28" s="429"/>
      <c r="FHX28" s="429"/>
      <c r="FHY28" s="429"/>
      <c r="FHZ28" s="429"/>
      <c r="FIA28" s="429"/>
      <c r="FIB28" s="429"/>
      <c r="FIC28" s="429"/>
      <c r="FID28" s="429"/>
      <c r="FIE28" s="429"/>
      <c r="FIF28" s="429"/>
      <c r="FIG28" s="429"/>
      <c r="FIH28" s="429"/>
      <c r="FII28" s="429"/>
      <c r="FIJ28" s="429"/>
      <c r="FIK28" s="429"/>
      <c r="FIL28" s="429"/>
      <c r="FIM28" s="429"/>
      <c r="FIN28" s="429"/>
      <c r="FIO28" s="429"/>
      <c r="FIP28" s="429"/>
      <c r="FIQ28" s="429"/>
      <c r="FIR28" s="429"/>
      <c r="FIS28" s="429"/>
      <c r="FIT28" s="429"/>
      <c r="FIU28" s="429"/>
      <c r="FIV28" s="429"/>
      <c r="FIW28" s="429"/>
      <c r="FIX28" s="429"/>
      <c r="FIY28" s="429"/>
      <c r="FIZ28" s="429"/>
      <c r="FJA28" s="429"/>
      <c r="FJB28" s="429"/>
      <c r="FJC28" s="429"/>
      <c r="FJD28" s="429"/>
      <c r="FJE28" s="429"/>
      <c r="FJF28" s="429"/>
      <c r="FJG28" s="429"/>
      <c r="FJH28" s="429"/>
      <c r="FJI28" s="429"/>
      <c r="FJJ28" s="429"/>
      <c r="FJK28" s="429"/>
      <c r="FJL28" s="429"/>
      <c r="FJM28" s="429"/>
      <c r="FJN28" s="429"/>
      <c r="FJO28" s="429"/>
      <c r="FJP28" s="429"/>
      <c r="FJQ28" s="429"/>
      <c r="FJR28" s="429"/>
      <c r="FJS28" s="429"/>
      <c r="FJT28" s="429"/>
      <c r="FJU28" s="429"/>
      <c r="FJV28" s="429"/>
      <c r="FJW28" s="429"/>
      <c r="FJX28" s="429"/>
      <c r="FJY28" s="429"/>
      <c r="FJZ28" s="429"/>
      <c r="FKA28" s="429"/>
      <c r="FKB28" s="429"/>
      <c r="FKC28" s="429"/>
      <c r="FKD28" s="429"/>
      <c r="FKE28" s="429"/>
      <c r="FKF28" s="429"/>
      <c r="FKG28" s="429"/>
      <c r="FKH28" s="429"/>
      <c r="FKI28" s="429"/>
      <c r="FKJ28" s="429"/>
      <c r="FKK28" s="429"/>
      <c r="FKL28" s="429"/>
      <c r="FKM28" s="429"/>
      <c r="FKN28" s="429"/>
      <c r="FKO28" s="429"/>
      <c r="FKP28" s="429"/>
      <c r="FKQ28" s="429"/>
      <c r="FKR28" s="429"/>
      <c r="FKS28" s="429"/>
      <c r="FKT28" s="429"/>
      <c r="FKU28" s="429"/>
      <c r="FKV28" s="429"/>
      <c r="FKW28" s="429"/>
      <c r="FKX28" s="429"/>
      <c r="FKY28" s="429"/>
      <c r="FKZ28" s="429"/>
      <c r="FLA28" s="429"/>
      <c r="FLB28" s="429"/>
      <c r="FLC28" s="429"/>
      <c r="FLD28" s="429"/>
      <c r="FLE28" s="429"/>
      <c r="FLF28" s="429"/>
      <c r="FLG28" s="429"/>
      <c r="FLH28" s="429"/>
      <c r="FLI28" s="429"/>
      <c r="FLJ28" s="429"/>
      <c r="FLK28" s="429"/>
      <c r="FLL28" s="429"/>
      <c r="FLM28" s="429"/>
      <c r="FLN28" s="429"/>
      <c r="FLO28" s="429"/>
      <c r="FLP28" s="429"/>
      <c r="FLQ28" s="429"/>
      <c r="FLR28" s="429"/>
      <c r="FLS28" s="429"/>
      <c r="FLT28" s="429"/>
      <c r="FLU28" s="429"/>
      <c r="FLV28" s="429"/>
      <c r="FLW28" s="429"/>
      <c r="FLX28" s="429"/>
      <c r="FLY28" s="429"/>
      <c r="FLZ28" s="429"/>
      <c r="FMA28" s="429"/>
      <c r="FMB28" s="429"/>
      <c r="FMC28" s="429"/>
      <c r="FMD28" s="429"/>
      <c r="FME28" s="429"/>
      <c r="FMF28" s="429"/>
      <c r="FMG28" s="429"/>
      <c r="FMH28" s="429"/>
      <c r="FMI28" s="429"/>
      <c r="FMJ28" s="429"/>
      <c r="FMK28" s="429"/>
      <c r="FML28" s="429"/>
      <c r="FMM28" s="429"/>
      <c r="FMN28" s="429"/>
      <c r="FMO28" s="429"/>
      <c r="FMP28" s="429"/>
      <c r="FMQ28" s="429"/>
      <c r="FMR28" s="429"/>
      <c r="FMS28" s="429"/>
      <c r="FMT28" s="429"/>
      <c r="FMU28" s="429"/>
      <c r="FMV28" s="429"/>
      <c r="FMW28" s="429"/>
      <c r="FMX28" s="429"/>
      <c r="FMY28" s="429"/>
      <c r="FMZ28" s="429"/>
      <c r="FNA28" s="429"/>
      <c r="FNB28" s="429"/>
      <c r="FNC28" s="429"/>
      <c r="FND28" s="429"/>
      <c r="FNE28" s="429"/>
      <c r="FNF28" s="429"/>
      <c r="FNG28" s="429"/>
      <c r="FNH28" s="429"/>
      <c r="FNI28" s="429"/>
      <c r="FNJ28" s="429"/>
      <c r="FNK28" s="429"/>
      <c r="FNL28" s="429"/>
      <c r="FNM28" s="429"/>
      <c r="FNN28" s="429"/>
      <c r="FNO28" s="429"/>
      <c r="FNP28" s="429"/>
      <c r="FNQ28" s="429"/>
      <c r="FNR28" s="429"/>
      <c r="FNS28" s="429"/>
      <c r="FNT28" s="429"/>
      <c r="FNU28" s="429"/>
      <c r="FNV28" s="429"/>
      <c r="FNW28" s="429"/>
      <c r="FNX28" s="429"/>
      <c r="FNY28" s="429"/>
      <c r="FNZ28" s="429"/>
      <c r="FOA28" s="429"/>
      <c r="FOB28" s="429"/>
      <c r="FOC28" s="429"/>
      <c r="FOD28" s="429"/>
      <c r="FOE28" s="429"/>
      <c r="FOF28" s="429"/>
      <c r="FOG28" s="429"/>
      <c r="FOH28" s="429"/>
      <c r="FOI28" s="429"/>
      <c r="FOJ28" s="429"/>
      <c r="FOK28" s="429"/>
      <c r="FOL28" s="429"/>
      <c r="FOM28" s="429"/>
      <c r="FON28" s="429"/>
      <c r="FOO28" s="429"/>
      <c r="FOP28" s="429"/>
      <c r="FOQ28" s="429"/>
      <c r="FOR28" s="429"/>
      <c r="FOS28" s="429"/>
      <c r="FOT28" s="429"/>
      <c r="FOU28" s="429"/>
      <c r="FOV28" s="429"/>
      <c r="FOW28" s="429"/>
      <c r="FOX28" s="429"/>
      <c r="FOY28" s="429"/>
      <c r="FOZ28" s="429"/>
      <c r="FPA28" s="429"/>
      <c r="FPB28" s="429"/>
      <c r="FPC28" s="429"/>
      <c r="FPD28" s="429"/>
      <c r="FPE28" s="429"/>
      <c r="FPF28" s="429"/>
      <c r="FPG28" s="429"/>
      <c r="FPH28" s="429"/>
      <c r="FPI28" s="429"/>
      <c r="FPJ28" s="429"/>
      <c r="FPK28" s="429"/>
      <c r="FPL28" s="429"/>
      <c r="FPM28" s="429"/>
      <c r="FPN28" s="429"/>
      <c r="FPO28" s="429"/>
      <c r="FPP28" s="429"/>
      <c r="FPQ28" s="429"/>
      <c r="FPR28" s="429"/>
      <c r="FPS28" s="429"/>
      <c r="FPT28" s="429"/>
      <c r="FPU28" s="429"/>
      <c r="FPV28" s="429"/>
      <c r="FPW28" s="429"/>
      <c r="FPX28" s="429"/>
      <c r="FPY28" s="429"/>
      <c r="FPZ28" s="429"/>
      <c r="FQA28" s="429"/>
      <c r="FQB28" s="429"/>
      <c r="FQC28" s="429"/>
      <c r="FQD28" s="429"/>
      <c r="FQE28" s="429"/>
      <c r="FQF28" s="429"/>
      <c r="FQG28" s="429"/>
      <c r="FQH28" s="429"/>
      <c r="FQI28" s="429"/>
      <c r="FQJ28" s="429"/>
      <c r="FQK28" s="429"/>
      <c r="FQL28" s="429"/>
      <c r="FQM28" s="429"/>
      <c r="FQN28" s="429"/>
      <c r="FQO28" s="429"/>
      <c r="FQP28" s="429"/>
      <c r="FQQ28" s="429"/>
      <c r="FQR28" s="429"/>
      <c r="FQS28" s="429"/>
      <c r="FQT28" s="429"/>
      <c r="FQU28" s="429"/>
      <c r="FQV28" s="429"/>
      <c r="FQW28" s="429"/>
      <c r="FQX28" s="429"/>
      <c r="FQY28" s="429"/>
      <c r="FQZ28" s="429"/>
      <c r="FRA28" s="429"/>
      <c r="FRB28" s="429"/>
      <c r="FRC28" s="429"/>
      <c r="FRD28" s="429"/>
      <c r="FRE28" s="429"/>
      <c r="FRF28" s="429"/>
      <c r="FRG28" s="429"/>
      <c r="FRH28" s="429"/>
      <c r="FRI28" s="429"/>
      <c r="FRJ28" s="429"/>
      <c r="FRK28" s="429"/>
      <c r="FRL28" s="429"/>
      <c r="FRM28" s="429"/>
      <c r="FRN28" s="429"/>
      <c r="FRO28" s="429"/>
      <c r="FRP28" s="429"/>
      <c r="FRQ28" s="429"/>
      <c r="FRR28" s="429"/>
      <c r="FRS28" s="429"/>
      <c r="FRT28" s="429"/>
      <c r="FRU28" s="429"/>
      <c r="FRV28" s="429"/>
      <c r="FRW28" s="429"/>
      <c r="FRX28" s="429"/>
      <c r="FRY28" s="429"/>
      <c r="FRZ28" s="429"/>
      <c r="FSA28" s="429"/>
      <c r="FSB28" s="429"/>
      <c r="FSC28" s="429"/>
      <c r="FSD28" s="429"/>
      <c r="FSE28" s="429"/>
      <c r="FSF28" s="429"/>
      <c r="FSG28" s="429"/>
      <c r="FSH28" s="429"/>
      <c r="FSI28" s="429"/>
      <c r="FSJ28" s="429"/>
      <c r="FSK28" s="429"/>
      <c r="FSL28" s="429"/>
      <c r="FSM28" s="429"/>
      <c r="FSN28" s="429"/>
      <c r="FSO28" s="429"/>
      <c r="FSP28" s="429"/>
      <c r="FSQ28" s="429"/>
      <c r="FSR28" s="429"/>
      <c r="FSS28" s="429"/>
      <c r="FST28" s="429"/>
      <c r="FSU28" s="429"/>
      <c r="FSV28" s="429"/>
      <c r="FSW28" s="429"/>
      <c r="FSX28" s="429"/>
      <c r="FSY28" s="429"/>
      <c r="FSZ28" s="429"/>
      <c r="FTA28" s="429"/>
      <c r="FTB28" s="429"/>
      <c r="FTC28" s="429"/>
      <c r="FTD28" s="429"/>
      <c r="FTE28" s="429"/>
      <c r="FTF28" s="429"/>
      <c r="FTG28" s="429"/>
      <c r="FTH28" s="429"/>
      <c r="FTI28" s="429"/>
      <c r="FTJ28" s="429"/>
      <c r="FTK28" s="429"/>
      <c r="FTL28" s="429"/>
      <c r="FTM28" s="429"/>
      <c r="FTN28" s="429"/>
      <c r="FTO28" s="429"/>
      <c r="FTP28" s="429"/>
      <c r="FTQ28" s="429"/>
      <c r="FTR28" s="429"/>
      <c r="FTS28" s="429"/>
      <c r="FTT28" s="429"/>
      <c r="FTU28" s="429"/>
      <c r="FTV28" s="429"/>
      <c r="FTW28" s="429"/>
      <c r="FTX28" s="429"/>
      <c r="FTY28" s="429"/>
      <c r="FTZ28" s="429"/>
      <c r="FUA28" s="429"/>
      <c r="FUB28" s="429"/>
      <c r="FUC28" s="429"/>
      <c r="FUD28" s="429"/>
      <c r="FUE28" s="429"/>
      <c r="FUF28" s="429"/>
      <c r="FUG28" s="429"/>
      <c r="FUH28" s="429"/>
      <c r="FUI28" s="429"/>
      <c r="FUJ28" s="429"/>
      <c r="FUK28" s="429"/>
      <c r="FUL28" s="429"/>
      <c r="FUM28" s="429"/>
      <c r="FUN28" s="429"/>
      <c r="FUO28" s="429"/>
      <c r="FUP28" s="429"/>
      <c r="FUQ28" s="429"/>
      <c r="FUR28" s="429"/>
      <c r="FUS28" s="429"/>
      <c r="FUT28" s="429"/>
      <c r="FUU28" s="429"/>
      <c r="FUV28" s="429"/>
      <c r="FUW28" s="429"/>
      <c r="FUX28" s="429"/>
      <c r="FUY28" s="429"/>
      <c r="FUZ28" s="429"/>
      <c r="FVA28" s="429"/>
      <c r="FVB28" s="429"/>
      <c r="FVC28" s="429"/>
      <c r="FVD28" s="429"/>
      <c r="FVE28" s="429"/>
      <c r="FVF28" s="429"/>
      <c r="FVG28" s="429"/>
      <c r="FVH28" s="429"/>
      <c r="FVI28" s="429"/>
      <c r="FVJ28" s="429"/>
      <c r="FVK28" s="429"/>
      <c r="FVL28" s="429"/>
      <c r="FVM28" s="429"/>
      <c r="FVN28" s="429"/>
      <c r="FVO28" s="429"/>
      <c r="FVP28" s="429"/>
      <c r="FVQ28" s="429"/>
      <c r="FVR28" s="429"/>
      <c r="FVS28" s="429"/>
      <c r="FVT28" s="429"/>
      <c r="FVU28" s="429"/>
      <c r="FVV28" s="429"/>
      <c r="FVW28" s="429"/>
      <c r="FVX28" s="429"/>
      <c r="FVY28" s="429"/>
      <c r="FVZ28" s="429"/>
      <c r="FWA28" s="429"/>
      <c r="FWB28" s="429"/>
      <c r="FWC28" s="429"/>
      <c r="FWD28" s="429"/>
      <c r="FWE28" s="429"/>
      <c r="FWF28" s="429"/>
      <c r="FWG28" s="429"/>
      <c r="FWH28" s="429"/>
      <c r="FWI28" s="429"/>
      <c r="FWJ28" s="429"/>
      <c r="FWK28" s="429"/>
      <c r="FWL28" s="429"/>
      <c r="FWM28" s="429"/>
      <c r="FWN28" s="429"/>
      <c r="FWO28" s="429"/>
      <c r="FWP28" s="429"/>
      <c r="FWQ28" s="429"/>
      <c r="FWR28" s="429"/>
      <c r="FWS28" s="429"/>
      <c r="FWT28" s="429"/>
      <c r="FWU28" s="429"/>
      <c r="FWV28" s="429"/>
      <c r="FWW28" s="429"/>
      <c r="FWX28" s="429"/>
      <c r="FWY28" s="429"/>
      <c r="FWZ28" s="429"/>
      <c r="FXA28" s="429"/>
      <c r="FXB28" s="429"/>
      <c r="FXC28" s="429"/>
      <c r="FXD28" s="429"/>
      <c r="FXE28" s="429"/>
      <c r="FXF28" s="429"/>
      <c r="FXG28" s="429"/>
      <c r="FXH28" s="429"/>
      <c r="FXI28" s="429"/>
      <c r="FXJ28" s="429"/>
      <c r="FXK28" s="429"/>
      <c r="FXL28" s="429"/>
      <c r="FXM28" s="429"/>
      <c r="FXN28" s="429"/>
      <c r="FXO28" s="429"/>
      <c r="FXP28" s="429"/>
      <c r="FXQ28" s="429"/>
      <c r="FXR28" s="429"/>
      <c r="FXS28" s="429"/>
      <c r="FXT28" s="429"/>
      <c r="FXU28" s="429"/>
      <c r="FXV28" s="429"/>
      <c r="FXW28" s="429"/>
      <c r="FXX28" s="429"/>
      <c r="FXY28" s="429"/>
      <c r="FXZ28" s="429"/>
      <c r="FYA28" s="429"/>
      <c r="FYB28" s="429"/>
      <c r="FYC28" s="429"/>
      <c r="FYD28" s="429"/>
      <c r="FYE28" s="429"/>
      <c r="FYF28" s="429"/>
      <c r="FYG28" s="429"/>
      <c r="FYH28" s="429"/>
      <c r="FYI28" s="429"/>
      <c r="FYJ28" s="429"/>
      <c r="FYK28" s="429"/>
      <c r="FYL28" s="429"/>
      <c r="FYM28" s="429"/>
      <c r="FYN28" s="429"/>
      <c r="FYO28" s="429"/>
      <c r="FYP28" s="429"/>
      <c r="FYQ28" s="429"/>
      <c r="FYR28" s="429"/>
      <c r="FYS28" s="429"/>
      <c r="FYT28" s="429"/>
      <c r="FYU28" s="429"/>
      <c r="FYV28" s="429"/>
      <c r="FYW28" s="429"/>
      <c r="FYX28" s="429"/>
      <c r="FYY28" s="429"/>
      <c r="FYZ28" s="429"/>
      <c r="FZA28" s="429"/>
      <c r="FZB28" s="429"/>
      <c r="FZC28" s="429"/>
      <c r="FZD28" s="429"/>
      <c r="FZE28" s="429"/>
      <c r="FZF28" s="429"/>
      <c r="FZG28" s="429"/>
      <c r="FZH28" s="429"/>
      <c r="FZI28" s="429"/>
      <c r="FZJ28" s="429"/>
      <c r="FZK28" s="429"/>
      <c r="FZL28" s="429"/>
      <c r="FZM28" s="429"/>
      <c r="FZN28" s="429"/>
      <c r="FZO28" s="429"/>
      <c r="FZP28" s="429"/>
      <c r="FZQ28" s="429"/>
      <c r="FZR28" s="429"/>
      <c r="FZS28" s="429"/>
      <c r="FZT28" s="429"/>
      <c r="FZU28" s="429"/>
      <c r="FZV28" s="429"/>
      <c r="FZW28" s="429"/>
      <c r="FZX28" s="429"/>
      <c r="FZY28" s="429"/>
      <c r="FZZ28" s="429"/>
      <c r="GAA28" s="429"/>
      <c r="GAB28" s="429"/>
      <c r="GAC28" s="429"/>
      <c r="GAD28" s="429"/>
      <c r="GAE28" s="429"/>
      <c r="GAF28" s="429"/>
      <c r="GAG28" s="429"/>
      <c r="GAH28" s="429"/>
      <c r="GAI28" s="429"/>
      <c r="GAJ28" s="429"/>
      <c r="GAK28" s="429"/>
      <c r="GAL28" s="429"/>
      <c r="GAM28" s="429"/>
      <c r="GAN28" s="429"/>
      <c r="GAO28" s="429"/>
      <c r="GAP28" s="429"/>
      <c r="GAQ28" s="429"/>
      <c r="GAR28" s="429"/>
      <c r="GAS28" s="429"/>
      <c r="GAT28" s="429"/>
      <c r="GAU28" s="429"/>
      <c r="GAV28" s="429"/>
      <c r="GAW28" s="429"/>
      <c r="GAX28" s="429"/>
      <c r="GAY28" s="429"/>
      <c r="GAZ28" s="429"/>
      <c r="GBA28" s="429"/>
      <c r="GBB28" s="429"/>
      <c r="GBC28" s="429"/>
      <c r="GBD28" s="429"/>
      <c r="GBE28" s="429"/>
      <c r="GBF28" s="429"/>
      <c r="GBG28" s="429"/>
      <c r="GBH28" s="429"/>
      <c r="GBI28" s="429"/>
      <c r="GBJ28" s="429"/>
      <c r="GBK28" s="429"/>
      <c r="GBL28" s="429"/>
      <c r="GBM28" s="429"/>
      <c r="GBN28" s="429"/>
      <c r="GBO28" s="429"/>
      <c r="GBP28" s="429"/>
      <c r="GBQ28" s="429"/>
      <c r="GBR28" s="429"/>
      <c r="GBS28" s="429"/>
      <c r="GBT28" s="429"/>
      <c r="GBU28" s="429"/>
      <c r="GBV28" s="429"/>
      <c r="GBW28" s="429"/>
      <c r="GBX28" s="429"/>
      <c r="GBY28" s="429"/>
      <c r="GBZ28" s="429"/>
      <c r="GCA28" s="429"/>
      <c r="GCB28" s="429"/>
      <c r="GCC28" s="429"/>
      <c r="GCD28" s="429"/>
      <c r="GCE28" s="429"/>
      <c r="GCF28" s="429"/>
      <c r="GCG28" s="429"/>
      <c r="GCH28" s="429"/>
      <c r="GCI28" s="429"/>
      <c r="GCJ28" s="429"/>
      <c r="GCK28" s="429"/>
      <c r="GCL28" s="429"/>
      <c r="GCM28" s="429"/>
      <c r="GCN28" s="429"/>
      <c r="GCO28" s="429"/>
      <c r="GCP28" s="429"/>
      <c r="GCQ28" s="429"/>
      <c r="GCR28" s="429"/>
      <c r="GCS28" s="429"/>
      <c r="GCT28" s="429"/>
      <c r="GCU28" s="429"/>
      <c r="GCV28" s="429"/>
      <c r="GCW28" s="429"/>
      <c r="GCX28" s="429"/>
      <c r="GCY28" s="429"/>
      <c r="GCZ28" s="429"/>
      <c r="GDA28" s="429"/>
      <c r="GDB28" s="429"/>
      <c r="GDC28" s="429"/>
      <c r="GDD28" s="429"/>
      <c r="GDE28" s="429"/>
      <c r="GDF28" s="429"/>
      <c r="GDG28" s="429"/>
      <c r="GDH28" s="429"/>
      <c r="GDI28" s="429"/>
      <c r="GDJ28" s="429"/>
      <c r="GDK28" s="429"/>
      <c r="GDL28" s="429"/>
      <c r="GDM28" s="429"/>
      <c r="GDN28" s="429"/>
      <c r="GDO28" s="429"/>
      <c r="GDP28" s="429"/>
      <c r="GDQ28" s="429"/>
      <c r="GDR28" s="429"/>
      <c r="GDS28" s="429"/>
      <c r="GDT28" s="429"/>
      <c r="GDU28" s="429"/>
      <c r="GDV28" s="429"/>
      <c r="GDW28" s="429"/>
      <c r="GDX28" s="429"/>
      <c r="GDY28" s="429"/>
      <c r="GDZ28" s="429"/>
      <c r="GEA28" s="429"/>
      <c r="GEB28" s="429"/>
      <c r="GEC28" s="429"/>
      <c r="GED28" s="429"/>
      <c r="GEE28" s="429"/>
      <c r="GEF28" s="429"/>
      <c r="GEG28" s="429"/>
      <c r="GEH28" s="429"/>
      <c r="GEI28" s="429"/>
      <c r="GEJ28" s="429"/>
      <c r="GEK28" s="429"/>
      <c r="GEL28" s="429"/>
      <c r="GEM28" s="429"/>
      <c r="GEN28" s="429"/>
      <c r="GEO28" s="429"/>
      <c r="GEP28" s="429"/>
      <c r="GEQ28" s="429"/>
      <c r="GER28" s="429"/>
      <c r="GES28" s="429"/>
      <c r="GET28" s="429"/>
      <c r="GEU28" s="429"/>
      <c r="GEV28" s="429"/>
      <c r="GEW28" s="429"/>
      <c r="GEX28" s="429"/>
      <c r="GEY28" s="429"/>
      <c r="GEZ28" s="429"/>
      <c r="GFA28" s="429"/>
      <c r="GFB28" s="429"/>
      <c r="GFC28" s="429"/>
      <c r="GFD28" s="429"/>
      <c r="GFE28" s="429"/>
      <c r="GFF28" s="429"/>
      <c r="GFG28" s="429"/>
      <c r="GFH28" s="429"/>
      <c r="GFI28" s="429"/>
      <c r="GFJ28" s="429"/>
      <c r="GFK28" s="429"/>
      <c r="GFL28" s="429"/>
      <c r="GFM28" s="429"/>
      <c r="GFN28" s="429"/>
      <c r="GFO28" s="429"/>
      <c r="GFP28" s="429"/>
      <c r="GFQ28" s="429"/>
      <c r="GFR28" s="429"/>
      <c r="GFS28" s="429"/>
      <c r="GFT28" s="429"/>
      <c r="GFU28" s="429"/>
      <c r="GFV28" s="429"/>
      <c r="GFW28" s="429"/>
      <c r="GFX28" s="429"/>
      <c r="GFY28" s="429"/>
      <c r="GFZ28" s="429"/>
      <c r="GGA28" s="429"/>
      <c r="GGB28" s="429"/>
      <c r="GGC28" s="429"/>
      <c r="GGD28" s="429"/>
      <c r="GGE28" s="429"/>
      <c r="GGF28" s="429"/>
      <c r="GGG28" s="429"/>
      <c r="GGH28" s="429"/>
      <c r="GGI28" s="429"/>
      <c r="GGJ28" s="429"/>
      <c r="GGK28" s="429"/>
      <c r="GGL28" s="429"/>
      <c r="GGM28" s="429"/>
      <c r="GGN28" s="429"/>
      <c r="GGO28" s="429"/>
      <c r="GGP28" s="429"/>
      <c r="GGQ28" s="429"/>
      <c r="GGR28" s="429"/>
      <c r="GGS28" s="429"/>
      <c r="GGT28" s="429"/>
      <c r="GGU28" s="429"/>
      <c r="GGV28" s="429"/>
      <c r="GGW28" s="429"/>
      <c r="GGX28" s="429"/>
      <c r="GGY28" s="429"/>
      <c r="GGZ28" s="429"/>
      <c r="GHA28" s="429"/>
      <c r="GHB28" s="429"/>
      <c r="GHC28" s="429"/>
      <c r="GHD28" s="429"/>
      <c r="GHE28" s="429"/>
      <c r="GHF28" s="429"/>
      <c r="GHG28" s="429"/>
      <c r="GHH28" s="429"/>
      <c r="GHI28" s="429"/>
      <c r="GHJ28" s="429"/>
      <c r="GHK28" s="429"/>
      <c r="GHL28" s="429"/>
      <c r="GHM28" s="429"/>
      <c r="GHN28" s="429"/>
      <c r="GHO28" s="429"/>
      <c r="GHP28" s="429"/>
      <c r="GHQ28" s="429"/>
      <c r="GHR28" s="429"/>
      <c r="GHS28" s="429"/>
      <c r="GHT28" s="429"/>
      <c r="GHU28" s="429"/>
      <c r="GHV28" s="429"/>
      <c r="GHW28" s="429"/>
      <c r="GHX28" s="429"/>
      <c r="GHY28" s="429"/>
      <c r="GHZ28" s="429"/>
      <c r="GIA28" s="429"/>
      <c r="GIB28" s="429"/>
      <c r="GIC28" s="429"/>
      <c r="GID28" s="429"/>
      <c r="GIE28" s="429"/>
      <c r="GIF28" s="429"/>
      <c r="GIG28" s="429"/>
      <c r="GIH28" s="429"/>
      <c r="GII28" s="429"/>
      <c r="GIJ28" s="429"/>
      <c r="GIK28" s="429"/>
      <c r="GIL28" s="429"/>
      <c r="GIM28" s="429"/>
      <c r="GIN28" s="429"/>
      <c r="GIO28" s="429"/>
      <c r="GIP28" s="429"/>
      <c r="GIQ28" s="429"/>
      <c r="GIR28" s="429"/>
      <c r="GIS28" s="429"/>
      <c r="GIT28" s="429"/>
      <c r="GIU28" s="429"/>
      <c r="GIV28" s="429"/>
      <c r="GIW28" s="429"/>
      <c r="GIX28" s="429"/>
      <c r="GIY28" s="429"/>
      <c r="GIZ28" s="429"/>
      <c r="GJA28" s="429"/>
      <c r="GJB28" s="429"/>
      <c r="GJC28" s="429"/>
      <c r="GJD28" s="429"/>
      <c r="GJE28" s="429"/>
      <c r="GJF28" s="429"/>
      <c r="GJG28" s="429"/>
      <c r="GJH28" s="429"/>
      <c r="GJI28" s="429"/>
      <c r="GJJ28" s="429"/>
      <c r="GJK28" s="429"/>
      <c r="GJL28" s="429"/>
      <c r="GJM28" s="429"/>
      <c r="GJN28" s="429"/>
      <c r="GJO28" s="429"/>
      <c r="GJP28" s="429"/>
      <c r="GJQ28" s="429"/>
      <c r="GJR28" s="429"/>
      <c r="GJS28" s="429"/>
      <c r="GJT28" s="429"/>
      <c r="GJU28" s="429"/>
      <c r="GJV28" s="429"/>
      <c r="GJW28" s="429"/>
      <c r="GJX28" s="429"/>
      <c r="GJY28" s="429"/>
      <c r="GJZ28" s="429"/>
      <c r="GKA28" s="429"/>
      <c r="GKB28" s="429"/>
      <c r="GKC28" s="429"/>
      <c r="GKD28" s="429"/>
      <c r="GKE28" s="429"/>
      <c r="GKF28" s="429"/>
      <c r="GKG28" s="429"/>
      <c r="GKH28" s="429"/>
      <c r="GKI28" s="429"/>
      <c r="GKJ28" s="429"/>
      <c r="GKK28" s="429"/>
      <c r="GKL28" s="429"/>
      <c r="GKM28" s="429"/>
      <c r="GKN28" s="429"/>
      <c r="GKO28" s="429"/>
      <c r="GKP28" s="429"/>
      <c r="GKQ28" s="429"/>
      <c r="GKR28" s="429"/>
      <c r="GKS28" s="429"/>
      <c r="GKT28" s="429"/>
      <c r="GKU28" s="429"/>
      <c r="GKV28" s="429"/>
      <c r="GKW28" s="429"/>
      <c r="GKX28" s="429"/>
      <c r="GKY28" s="429"/>
      <c r="GKZ28" s="429"/>
      <c r="GLA28" s="429"/>
      <c r="GLB28" s="429"/>
      <c r="GLC28" s="429"/>
      <c r="GLD28" s="429"/>
      <c r="GLE28" s="429"/>
      <c r="GLF28" s="429"/>
      <c r="GLG28" s="429"/>
      <c r="GLH28" s="429"/>
      <c r="GLI28" s="429"/>
      <c r="GLJ28" s="429"/>
      <c r="GLK28" s="429"/>
      <c r="GLL28" s="429"/>
      <c r="GLM28" s="429"/>
      <c r="GLN28" s="429"/>
      <c r="GLO28" s="429"/>
      <c r="GLP28" s="429"/>
      <c r="GLQ28" s="429"/>
      <c r="GLR28" s="429"/>
      <c r="GLS28" s="429"/>
      <c r="GLT28" s="429"/>
      <c r="GLU28" s="429"/>
      <c r="GLV28" s="429"/>
      <c r="GLW28" s="429"/>
      <c r="GLX28" s="429"/>
      <c r="GLY28" s="429"/>
      <c r="GLZ28" s="429"/>
      <c r="GMA28" s="429"/>
      <c r="GMB28" s="429"/>
      <c r="GMC28" s="429"/>
      <c r="GMD28" s="429"/>
      <c r="GME28" s="429"/>
      <c r="GMF28" s="429"/>
      <c r="GMG28" s="429"/>
      <c r="GMH28" s="429"/>
      <c r="GMI28" s="429"/>
      <c r="GMJ28" s="429"/>
      <c r="GMK28" s="429"/>
      <c r="GML28" s="429"/>
      <c r="GMM28" s="429"/>
      <c r="GMN28" s="429"/>
      <c r="GMO28" s="429"/>
      <c r="GMP28" s="429"/>
      <c r="GMQ28" s="429"/>
      <c r="GMR28" s="429"/>
      <c r="GMS28" s="429"/>
      <c r="GMT28" s="429"/>
      <c r="GMU28" s="429"/>
      <c r="GMV28" s="429"/>
      <c r="GMW28" s="429"/>
      <c r="GMX28" s="429"/>
      <c r="GMY28" s="429"/>
      <c r="GMZ28" s="429"/>
      <c r="GNA28" s="429"/>
      <c r="GNB28" s="429"/>
      <c r="GNC28" s="429"/>
      <c r="GND28" s="429"/>
      <c r="GNE28" s="429"/>
      <c r="GNF28" s="429"/>
      <c r="GNG28" s="429"/>
      <c r="GNH28" s="429"/>
      <c r="GNI28" s="429"/>
      <c r="GNJ28" s="429"/>
      <c r="GNK28" s="429"/>
      <c r="GNL28" s="429"/>
      <c r="GNM28" s="429"/>
      <c r="GNN28" s="429"/>
      <c r="GNO28" s="429"/>
      <c r="GNP28" s="429"/>
      <c r="GNQ28" s="429"/>
      <c r="GNR28" s="429"/>
      <c r="GNS28" s="429"/>
      <c r="GNT28" s="429"/>
      <c r="GNU28" s="429"/>
      <c r="GNV28" s="429"/>
      <c r="GNW28" s="429"/>
      <c r="GNX28" s="429"/>
      <c r="GNY28" s="429"/>
      <c r="GNZ28" s="429"/>
      <c r="GOA28" s="429"/>
      <c r="GOB28" s="429"/>
      <c r="GOC28" s="429"/>
      <c r="GOD28" s="429"/>
      <c r="GOE28" s="429"/>
      <c r="GOF28" s="429"/>
      <c r="GOG28" s="429"/>
      <c r="GOH28" s="429"/>
      <c r="GOI28" s="429"/>
      <c r="GOJ28" s="429"/>
      <c r="GOK28" s="429"/>
      <c r="GOL28" s="429"/>
      <c r="GOM28" s="429"/>
      <c r="GON28" s="429"/>
      <c r="GOO28" s="429"/>
      <c r="GOP28" s="429"/>
      <c r="GOQ28" s="429"/>
      <c r="GOR28" s="429"/>
      <c r="GOS28" s="429"/>
      <c r="GOT28" s="429"/>
      <c r="GOU28" s="429"/>
      <c r="GOV28" s="429"/>
      <c r="GOW28" s="429"/>
      <c r="GOX28" s="429"/>
      <c r="GOY28" s="429"/>
      <c r="GOZ28" s="429"/>
      <c r="GPA28" s="429"/>
      <c r="GPB28" s="429"/>
      <c r="GPC28" s="429"/>
      <c r="GPD28" s="429"/>
      <c r="GPE28" s="429"/>
      <c r="GPF28" s="429"/>
      <c r="GPG28" s="429"/>
      <c r="GPH28" s="429"/>
      <c r="GPI28" s="429"/>
      <c r="GPJ28" s="429"/>
      <c r="GPK28" s="429"/>
      <c r="GPL28" s="429"/>
      <c r="GPM28" s="429"/>
      <c r="GPN28" s="429"/>
      <c r="GPO28" s="429"/>
      <c r="GPP28" s="429"/>
      <c r="GPQ28" s="429"/>
      <c r="GPR28" s="429"/>
      <c r="GPS28" s="429"/>
      <c r="GPT28" s="429"/>
      <c r="GPU28" s="429"/>
      <c r="GPV28" s="429"/>
      <c r="GPW28" s="429"/>
      <c r="GPX28" s="429"/>
      <c r="GPY28" s="429"/>
      <c r="GPZ28" s="429"/>
      <c r="GQA28" s="429"/>
      <c r="GQB28" s="429"/>
      <c r="GQC28" s="429"/>
      <c r="GQD28" s="429"/>
      <c r="GQE28" s="429"/>
      <c r="GQF28" s="429"/>
      <c r="GQG28" s="429"/>
      <c r="GQH28" s="429"/>
      <c r="GQI28" s="429"/>
      <c r="GQJ28" s="429"/>
      <c r="GQK28" s="429"/>
      <c r="GQL28" s="429"/>
      <c r="GQM28" s="429"/>
      <c r="GQN28" s="429"/>
      <c r="GQO28" s="429"/>
      <c r="GQP28" s="429"/>
      <c r="GQQ28" s="429"/>
      <c r="GQR28" s="429"/>
      <c r="GQS28" s="429"/>
      <c r="GQT28" s="429"/>
      <c r="GQU28" s="429"/>
      <c r="GQV28" s="429"/>
      <c r="GQW28" s="429"/>
      <c r="GQX28" s="429"/>
      <c r="GQY28" s="429"/>
      <c r="GQZ28" s="429"/>
      <c r="GRA28" s="429"/>
      <c r="GRB28" s="429"/>
      <c r="GRC28" s="429"/>
      <c r="GRD28" s="429"/>
      <c r="GRE28" s="429"/>
      <c r="GRF28" s="429"/>
      <c r="GRG28" s="429"/>
      <c r="GRH28" s="429"/>
      <c r="GRI28" s="429"/>
      <c r="GRJ28" s="429"/>
      <c r="GRK28" s="429"/>
      <c r="GRL28" s="429"/>
      <c r="GRM28" s="429"/>
      <c r="GRN28" s="429"/>
      <c r="GRO28" s="429"/>
      <c r="GRP28" s="429"/>
      <c r="GRQ28" s="429"/>
      <c r="GRR28" s="429"/>
      <c r="GRS28" s="429"/>
      <c r="GRT28" s="429"/>
      <c r="GRU28" s="429"/>
      <c r="GRV28" s="429"/>
      <c r="GRW28" s="429"/>
      <c r="GRX28" s="429"/>
      <c r="GRY28" s="429"/>
      <c r="GRZ28" s="429"/>
      <c r="GSA28" s="429"/>
      <c r="GSB28" s="429"/>
      <c r="GSC28" s="429"/>
      <c r="GSD28" s="429"/>
      <c r="GSE28" s="429"/>
      <c r="GSF28" s="429"/>
      <c r="GSG28" s="429"/>
      <c r="GSH28" s="429"/>
      <c r="GSI28" s="429"/>
      <c r="GSJ28" s="429"/>
      <c r="GSK28" s="429"/>
      <c r="GSL28" s="429"/>
      <c r="GSM28" s="429"/>
      <c r="GSN28" s="429"/>
      <c r="GSO28" s="429"/>
      <c r="GSP28" s="429"/>
      <c r="GSQ28" s="429"/>
      <c r="GSR28" s="429"/>
      <c r="GSS28" s="429"/>
      <c r="GST28" s="429"/>
      <c r="GSU28" s="429"/>
      <c r="GSV28" s="429"/>
      <c r="GSW28" s="429"/>
      <c r="GSX28" s="429"/>
      <c r="GSY28" s="429"/>
      <c r="GSZ28" s="429"/>
      <c r="GTA28" s="429"/>
      <c r="GTB28" s="429"/>
      <c r="GTC28" s="429"/>
      <c r="GTD28" s="429"/>
      <c r="GTE28" s="429"/>
      <c r="GTF28" s="429"/>
      <c r="GTG28" s="429"/>
      <c r="GTH28" s="429"/>
      <c r="GTI28" s="429"/>
      <c r="GTJ28" s="429"/>
      <c r="GTK28" s="429"/>
      <c r="GTL28" s="429"/>
      <c r="GTM28" s="429"/>
      <c r="GTN28" s="429"/>
      <c r="GTO28" s="429"/>
      <c r="GTP28" s="429"/>
      <c r="GTQ28" s="429"/>
      <c r="GTR28" s="429"/>
      <c r="GTS28" s="429"/>
      <c r="GTT28" s="429"/>
      <c r="GTU28" s="429"/>
      <c r="GTV28" s="429"/>
      <c r="GTW28" s="429"/>
      <c r="GTX28" s="429"/>
      <c r="GTY28" s="429"/>
      <c r="GTZ28" s="429"/>
      <c r="GUA28" s="429"/>
      <c r="GUB28" s="429"/>
      <c r="GUC28" s="429"/>
      <c r="GUD28" s="429"/>
      <c r="GUE28" s="429"/>
      <c r="GUF28" s="429"/>
      <c r="GUG28" s="429"/>
      <c r="GUH28" s="429"/>
      <c r="GUI28" s="429"/>
      <c r="GUJ28" s="429"/>
      <c r="GUK28" s="429"/>
      <c r="GUL28" s="429"/>
      <c r="GUM28" s="429"/>
      <c r="GUN28" s="429"/>
      <c r="GUO28" s="429"/>
      <c r="GUP28" s="429"/>
      <c r="GUQ28" s="429"/>
      <c r="GUR28" s="429"/>
      <c r="GUS28" s="429"/>
      <c r="GUT28" s="429"/>
      <c r="GUU28" s="429"/>
      <c r="GUV28" s="429"/>
      <c r="GUW28" s="429"/>
      <c r="GUX28" s="429"/>
      <c r="GUY28" s="429"/>
      <c r="GUZ28" s="429"/>
      <c r="GVA28" s="429"/>
      <c r="GVB28" s="429"/>
      <c r="GVC28" s="429"/>
      <c r="GVD28" s="429"/>
      <c r="GVE28" s="429"/>
      <c r="GVF28" s="429"/>
      <c r="GVG28" s="429"/>
      <c r="GVH28" s="429"/>
      <c r="GVI28" s="429"/>
      <c r="GVJ28" s="429"/>
      <c r="GVK28" s="429"/>
      <c r="GVL28" s="429"/>
      <c r="GVM28" s="429"/>
      <c r="GVN28" s="429"/>
      <c r="GVO28" s="429"/>
      <c r="GVP28" s="429"/>
      <c r="GVQ28" s="429"/>
      <c r="GVR28" s="429"/>
      <c r="GVS28" s="429"/>
      <c r="GVT28" s="429"/>
      <c r="GVU28" s="429"/>
      <c r="GVV28" s="429"/>
      <c r="GVW28" s="429"/>
      <c r="GVX28" s="429"/>
      <c r="GVY28" s="429"/>
      <c r="GVZ28" s="429"/>
      <c r="GWA28" s="429"/>
      <c r="GWB28" s="429"/>
      <c r="GWC28" s="429"/>
      <c r="GWD28" s="429"/>
      <c r="GWE28" s="429"/>
      <c r="GWF28" s="429"/>
      <c r="GWG28" s="429"/>
      <c r="GWH28" s="429"/>
      <c r="GWI28" s="429"/>
      <c r="GWJ28" s="429"/>
      <c r="GWK28" s="429"/>
      <c r="GWL28" s="429"/>
      <c r="GWM28" s="429"/>
      <c r="GWN28" s="429"/>
      <c r="GWO28" s="429"/>
      <c r="GWP28" s="429"/>
      <c r="GWQ28" s="429"/>
      <c r="GWR28" s="429"/>
      <c r="GWS28" s="429"/>
      <c r="GWT28" s="429"/>
      <c r="GWU28" s="429"/>
      <c r="GWV28" s="429"/>
      <c r="GWW28" s="429"/>
      <c r="GWX28" s="429"/>
      <c r="GWY28" s="429"/>
      <c r="GWZ28" s="429"/>
      <c r="GXA28" s="429"/>
      <c r="GXB28" s="429"/>
      <c r="GXC28" s="429"/>
      <c r="GXD28" s="429"/>
      <c r="GXE28" s="429"/>
      <c r="GXF28" s="429"/>
      <c r="GXG28" s="429"/>
      <c r="GXH28" s="429"/>
      <c r="GXI28" s="429"/>
      <c r="GXJ28" s="429"/>
      <c r="GXK28" s="429"/>
      <c r="GXL28" s="429"/>
      <c r="GXM28" s="429"/>
      <c r="GXN28" s="429"/>
      <c r="GXO28" s="429"/>
      <c r="GXP28" s="429"/>
      <c r="GXQ28" s="429"/>
      <c r="GXR28" s="429"/>
      <c r="GXS28" s="429"/>
      <c r="GXT28" s="429"/>
      <c r="GXU28" s="429"/>
      <c r="GXV28" s="429"/>
      <c r="GXW28" s="429"/>
      <c r="GXX28" s="429"/>
      <c r="GXY28" s="429"/>
      <c r="GXZ28" s="429"/>
      <c r="GYA28" s="429"/>
      <c r="GYB28" s="429"/>
      <c r="GYC28" s="429"/>
      <c r="GYD28" s="429"/>
      <c r="GYE28" s="429"/>
      <c r="GYF28" s="429"/>
      <c r="GYG28" s="429"/>
      <c r="GYH28" s="429"/>
      <c r="GYI28" s="429"/>
      <c r="GYJ28" s="429"/>
      <c r="GYK28" s="429"/>
      <c r="GYL28" s="429"/>
      <c r="GYM28" s="429"/>
      <c r="GYN28" s="429"/>
      <c r="GYO28" s="429"/>
      <c r="GYP28" s="429"/>
      <c r="GYQ28" s="429"/>
      <c r="GYR28" s="429"/>
      <c r="GYS28" s="429"/>
      <c r="GYT28" s="429"/>
      <c r="GYU28" s="429"/>
      <c r="GYV28" s="429"/>
      <c r="GYW28" s="429"/>
      <c r="GYX28" s="429"/>
      <c r="GYY28" s="429"/>
      <c r="GYZ28" s="429"/>
      <c r="GZA28" s="429"/>
      <c r="GZB28" s="429"/>
      <c r="GZC28" s="429"/>
      <c r="GZD28" s="429"/>
      <c r="GZE28" s="429"/>
      <c r="GZF28" s="429"/>
      <c r="GZG28" s="429"/>
      <c r="GZH28" s="429"/>
      <c r="GZI28" s="429"/>
      <c r="GZJ28" s="429"/>
      <c r="GZK28" s="429"/>
      <c r="GZL28" s="429"/>
      <c r="GZM28" s="429"/>
      <c r="GZN28" s="429"/>
      <c r="GZO28" s="429"/>
      <c r="GZP28" s="429"/>
      <c r="GZQ28" s="429"/>
      <c r="GZR28" s="429"/>
      <c r="GZS28" s="429"/>
      <c r="GZT28" s="429"/>
      <c r="GZU28" s="429"/>
      <c r="GZV28" s="429"/>
      <c r="GZW28" s="429"/>
      <c r="GZX28" s="429"/>
      <c r="GZY28" s="429"/>
      <c r="GZZ28" s="429"/>
      <c r="HAA28" s="429"/>
      <c r="HAB28" s="429"/>
      <c r="HAC28" s="429"/>
      <c r="HAD28" s="429"/>
      <c r="HAE28" s="429"/>
      <c r="HAF28" s="429"/>
      <c r="HAG28" s="429"/>
      <c r="HAH28" s="429"/>
      <c r="HAI28" s="429"/>
      <c r="HAJ28" s="429"/>
      <c r="HAK28" s="429"/>
      <c r="HAL28" s="429"/>
      <c r="HAM28" s="429"/>
      <c r="HAN28" s="429"/>
      <c r="HAO28" s="429"/>
      <c r="HAP28" s="429"/>
      <c r="HAQ28" s="429"/>
      <c r="HAR28" s="429"/>
      <c r="HAS28" s="429"/>
      <c r="HAT28" s="429"/>
      <c r="HAU28" s="429"/>
      <c r="HAV28" s="429"/>
      <c r="HAW28" s="429"/>
      <c r="HAX28" s="429"/>
      <c r="HAY28" s="429"/>
      <c r="HAZ28" s="429"/>
      <c r="HBA28" s="429"/>
      <c r="HBB28" s="429"/>
      <c r="HBC28" s="429"/>
      <c r="HBD28" s="429"/>
      <c r="HBE28" s="429"/>
      <c r="HBF28" s="429"/>
      <c r="HBG28" s="429"/>
      <c r="HBH28" s="429"/>
      <c r="HBI28" s="429"/>
      <c r="HBJ28" s="429"/>
      <c r="HBK28" s="429"/>
      <c r="HBL28" s="429"/>
      <c r="HBM28" s="429"/>
      <c r="HBN28" s="429"/>
      <c r="HBO28" s="429"/>
      <c r="HBP28" s="429"/>
      <c r="HBQ28" s="429"/>
      <c r="HBR28" s="429"/>
      <c r="HBS28" s="429"/>
      <c r="HBT28" s="429"/>
      <c r="HBU28" s="429"/>
      <c r="HBV28" s="429"/>
      <c r="HBW28" s="429"/>
      <c r="HBX28" s="429"/>
      <c r="HBY28" s="429"/>
      <c r="HBZ28" s="429"/>
      <c r="HCA28" s="429"/>
      <c r="HCB28" s="429"/>
      <c r="HCC28" s="429"/>
      <c r="HCD28" s="429"/>
      <c r="HCE28" s="429"/>
      <c r="HCF28" s="429"/>
      <c r="HCG28" s="429"/>
      <c r="HCH28" s="429"/>
      <c r="HCI28" s="429"/>
      <c r="HCJ28" s="429"/>
      <c r="HCK28" s="429"/>
      <c r="HCL28" s="429"/>
      <c r="HCM28" s="429"/>
      <c r="HCN28" s="429"/>
      <c r="HCO28" s="429"/>
      <c r="HCP28" s="429"/>
      <c r="HCQ28" s="429"/>
      <c r="HCR28" s="429"/>
      <c r="HCS28" s="429"/>
      <c r="HCT28" s="429"/>
      <c r="HCU28" s="429"/>
      <c r="HCV28" s="429"/>
      <c r="HCW28" s="429"/>
      <c r="HCX28" s="429"/>
      <c r="HCY28" s="429"/>
      <c r="HCZ28" s="429"/>
      <c r="HDA28" s="429"/>
      <c r="HDB28" s="429"/>
      <c r="HDC28" s="429"/>
      <c r="HDD28" s="429"/>
      <c r="HDE28" s="429"/>
      <c r="HDF28" s="429"/>
      <c r="HDG28" s="429"/>
      <c r="HDH28" s="429"/>
      <c r="HDI28" s="429"/>
      <c r="HDJ28" s="429"/>
      <c r="HDK28" s="429"/>
      <c r="HDL28" s="429"/>
      <c r="HDM28" s="429"/>
      <c r="HDN28" s="429"/>
      <c r="HDO28" s="429"/>
      <c r="HDP28" s="429"/>
      <c r="HDQ28" s="429"/>
      <c r="HDR28" s="429"/>
      <c r="HDS28" s="429"/>
      <c r="HDT28" s="429"/>
      <c r="HDU28" s="429"/>
      <c r="HDV28" s="429"/>
      <c r="HDW28" s="429"/>
      <c r="HDX28" s="429"/>
      <c r="HDY28" s="429"/>
      <c r="HDZ28" s="429"/>
      <c r="HEA28" s="429"/>
      <c r="HEB28" s="429"/>
      <c r="HEC28" s="429"/>
      <c r="HED28" s="429"/>
      <c r="HEE28" s="429"/>
      <c r="HEF28" s="429"/>
      <c r="HEG28" s="429"/>
      <c r="HEH28" s="429"/>
      <c r="HEI28" s="429"/>
      <c r="HEJ28" s="429"/>
      <c r="HEK28" s="429"/>
      <c r="HEL28" s="429"/>
      <c r="HEM28" s="429"/>
      <c r="HEN28" s="429"/>
      <c r="HEO28" s="429"/>
      <c r="HEP28" s="429"/>
      <c r="HEQ28" s="429"/>
      <c r="HER28" s="429"/>
      <c r="HES28" s="429"/>
      <c r="HET28" s="429"/>
      <c r="HEU28" s="429"/>
      <c r="HEV28" s="429"/>
      <c r="HEW28" s="429"/>
      <c r="HEX28" s="429"/>
      <c r="HEY28" s="429"/>
      <c r="HEZ28" s="429"/>
      <c r="HFA28" s="429"/>
      <c r="HFB28" s="429"/>
      <c r="HFC28" s="429"/>
      <c r="HFD28" s="429"/>
      <c r="HFE28" s="429"/>
      <c r="HFF28" s="429"/>
      <c r="HFG28" s="429"/>
      <c r="HFH28" s="429"/>
      <c r="HFI28" s="429"/>
      <c r="HFJ28" s="429"/>
      <c r="HFK28" s="429"/>
      <c r="HFL28" s="429"/>
      <c r="HFM28" s="429"/>
      <c r="HFN28" s="429"/>
      <c r="HFO28" s="429"/>
      <c r="HFP28" s="429"/>
      <c r="HFQ28" s="429"/>
      <c r="HFR28" s="429"/>
      <c r="HFS28" s="429"/>
      <c r="HFT28" s="429"/>
      <c r="HFU28" s="429"/>
      <c r="HFV28" s="429"/>
      <c r="HFW28" s="429"/>
      <c r="HFX28" s="429"/>
      <c r="HFY28" s="429"/>
      <c r="HFZ28" s="429"/>
      <c r="HGA28" s="429"/>
      <c r="HGB28" s="429"/>
      <c r="HGC28" s="429"/>
      <c r="HGD28" s="429"/>
      <c r="HGE28" s="429"/>
      <c r="HGF28" s="429"/>
      <c r="HGG28" s="429"/>
      <c r="HGH28" s="429"/>
      <c r="HGI28" s="429"/>
      <c r="HGJ28" s="429"/>
      <c r="HGK28" s="429"/>
      <c r="HGL28" s="429"/>
      <c r="HGM28" s="429"/>
      <c r="HGN28" s="429"/>
      <c r="HGO28" s="429"/>
      <c r="HGP28" s="429"/>
      <c r="HGQ28" s="429"/>
      <c r="HGR28" s="429"/>
      <c r="HGS28" s="429"/>
      <c r="HGT28" s="429"/>
      <c r="HGU28" s="429"/>
      <c r="HGV28" s="429"/>
      <c r="HGW28" s="429"/>
      <c r="HGX28" s="429"/>
      <c r="HGY28" s="429"/>
      <c r="HGZ28" s="429"/>
      <c r="HHA28" s="429"/>
      <c r="HHB28" s="429"/>
      <c r="HHC28" s="429"/>
      <c r="HHD28" s="429"/>
      <c r="HHE28" s="429"/>
      <c r="HHF28" s="429"/>
      <c r="HHG28" s="429"/>
      <c r="HHH28" s="429"/>
      <c r="HHI28" s="429"/>
      <c r="HHJ28" s="429"/>
      <c r="HHK28" s="429"/>
      <c r="HHL28" s="429"/>
      <c r="HHM28" s="429"/>
      <c r="HHN28" s="429"/>
      <c r="HHO28" s="429"/>
      <c r="HHP28" s="429"/>
      <c r="HHQ28" s="429"/>
      <c r="HHR28" s="429"/>
      <c r="HHS28" s="429"/>
      <c r="HHT28" s="429"/>
      <c r="HHU28" s="429"/>
      <c r="HHV28" s="429"/>
      <c r="HHW28" s="429"/>
      <c r="HHX28" s="429"/>
      <c r="HHY28" s="429"/>
      <c r="HHZ28" s="429"/>
      <c r="HIA28" s="429"/>
      <c r="HIB28" s="429"/>
      <c r="HIC28" s="429"/>
      <c r="HID28" s="429"/>
      <c r="HIE28" s="429"/>
      <c r="HIF28" s="429"/>
      <c r="HIG28" s="429"/>
      <c r="HIH28" s="429"/>
      <c r="HII28" s="429"/>
      <c r="HIJ28" s="429"/>
      <c r="HIK28" s="429"/>
      <c r="HIL28" s="429"/>
      <c r="HIM28" s="429"/>
      <c r="HIN28" s="429"/>
      <c r="HIO28" s="429"/>
      <c r="HIP28" s="429"/>
      <c r="HIQ28" s="429"/>
      <c r="HIR28" s="429"/>
      <c r="HIS28" s="429"/>
      <c r="HIT28" s="429"/>
      <c r="HIU28" s="429"/>
      <c r="HIV28" s="429"/>
      <c r="HIW28" s="429"/>
      <c r="HIX28" s="429"/>
      <c r="HIY28" s="429"/>
      <c r="HIZ28" s="429"/>
      <c r="HJA28" s="429"/>
      <c r="HJB28" s="429"/>
      <c r="HJC28" s="429"/>
      <c r="HJD28" s="429"/>
      <c r="HJE28" s="429"/>
      <c r="HJF28" s="429"/>
      <c r="HJG28" s="429"/>
      <c r="HJH28" s="429"/>
      <c r="HJI28" s="429"/>
      <c r="HJJ28" s="429"/>
      <c r="HJK28" s="429"/>
      <c r="HJL28" s="429"/>
      <c r="HJM28" s="429"/>
      <c r="HJN28" s="429"/>
      <c r="HJO28" s="429"/>
      <c r="HJP28" s="429"/>
      <c r="HJQ28" s="429"/>
      <c r="HJR28" s="429"/>
      <c r="HJS28" s="429"/>
      <c r="HJT28" s="429"/>
      <c r="HJU28" s="429"/>
      <c r="HJV28" s="429"/>
      <c r="HJW28" s="429"/>
      <c r="HJX28" s="429"/>
      <c r="HJY28" s="429"/>
      <c r="HJZ28" s="429"/>
      <c r="HKA28" s="429"/>
      <c r="HKB28" s="429"/>
      <c r="HKC28" s="429"/>
      <c r="HKD28" s="429"/>
      <c r="HKE28" s="429"/>
      <c r="HKF28" s="429"/>
      <c r="HKG28" s="429"/>
      <c r="HKH28" s="429"/>
      <c r="HKI28" s="429"/>
      <c r="HKJ28" s="429"/>
      <c r="HKK28" s="429"/>
      <c r="HKL28" s="429"/>
      <c r="HKM28" s="429"/>
      <c r="HKN28" s="429"/>
      <c r="HKO28" s="429"/>
      <c r="HKP28" s="429"/>
      <c r="HKQ28" s="429"/>
      <c r="HKR28" s="429"/>
      <c r="HKS28" s="429"/>
      <c r="HKT28" s="429"/>
      <c r="HKU28" s="429"/>
      <c r="HKV28" s="429"/>
      <c r="HKW28" s="429"/>
      <c r="HKX28" s="429"/>
      <c r="HKY28" s="429"/>
      <c r="HKZ28" s="429"/>
      <c r="HLA28" s="429"/>
      <c r="HLB28" s="429"/>
      <c r="HLC28" s="429"/>
      <c r="HLD28" s="429"/>
      <c r="HLE28" s="429"/>
      <c r="HLF28" s="429"/>
      <c r="HLG28" s="429"/>
      <c r="HLH28" s="429"/>
      <c r="HLI28" s="429"/>
      <c r="HLJ28" s="429"/>
      <c r="HLK28" s="429"/>
      <c r="HLL28" s="429"/>
      <c r="HLM28" s="429"/>
      <c r="HLN28" s="429"/>
      <c r="HLO28" s="429"/>
      <c r="HLP28" s="429"/>
      <c r="HLQ28" s="429"/>
      <c r="HLR28" s="429"/>
      <c r="HLS28" s="429"/>
      <c r="HLT28" s="429"/>
      <c r="HLU28" s="429"/>
      <c r="HLV28" s="429"/>
      <c r="HLW28" s="429"/>
      <c r="HLX28" s="429"/>
      <c r="HLY28" s="429"/>
      <c r="HLZ28" s="429"/>
      <c r="HMA28" s="429"/>
      <c r="HMB28" s="429"/>
      <c r="HMC28" s="429"/>
      <c r="HMD28" s="429"/>
      <c r="HME28" s="429"/>
      <c r="HMF28" s="429"/>
      <c r="HMG28" s="429"/>
      <c r="HMH28" s="429"/>
      <c r="HMI28" s="429"/>
      <c r="HMJ28" s="429"/>
      <c r="HMK28" s="429"/>
      <c r="HML28" s="429"/>
      <c r="HMM28" s="429"/>
      <c r="HMN28" s="429"/>
      <c r="HMO28" s="429"/>
      <c r="HMP28" s="429"/>
      <c r="HMQ28" s="429"/>
      <c r="HMR28" s="429"/>
      <c r="HMS28" s="429"/>
      <c r="HMT28" s="429"/>
      <c r="HMU28" s="429"/>
      <c r="HMV28" s="429"/>
      <c r="HMW28" s="429"/>
      <c r="HMX28" s="429"/>
      <c r="HMY28" s="429"/>
      <c r="HMZ28" s="429"/>
      <c r="HNA28" s="429"/>
      <c r="HNB28" s="429"/>
      <c r="HNC28" s="429"/>
      <c r="HND28" s="429"/>
      <c r="HNE28" s="429"/>
      <c r="HNF28" s="429"/>
      <c r="HNG28" s="429"/>
      <c r="HNH28" s="429"/>
      <c r="HNI28" s="429"/>
      <c r="HNJ28" s="429"/>
      <c r="HNK28" s="429"/>
      <c r="HNL28" s="429"/>
      <c r="HNM28" s="429"/>
      <c r="HNN28" s="429"/>
      <c r="HNO28" s="429"/>
      <c r="HNP28" s="429"/>
      <c r="HNQ28" s="429"/>
      <c r="HNR28" s="429"/>
      <c r="HNS28" s="429"/>
      <c r="HNT28" s="429"/>
      <c r="HNU28" s="429"/>
      <c r="HNV28" s="429"/>
      <c r="HNW28" s="429"/>
      <c r="HNX28" s="429"/>
      <c r="HNY28" s="429"/>
      <c r="HNZ28" s="429"/>
      <c r="HOA28" s="429"/>
      <c r="HOB28" s="429"/>
      <c r="HOC28" s="429"/>
      <c r="HOD28" s="429"/>
      <c r="HOE28" s="429"/>
      <c r="HOF28" s="429"/>
      <c r="HOG28" s="429"/>
      <c r="HOH28" s="429"/>
      <c r="HOI28" s="429"/>
      <c r="HOJ28" s="429"/>
      <c r="HOK28" s="429"/>
      <c r="HOL28" s="429"/>
      <c r="HOM28" s="429"/>
      <c r="HON28" s="429"/>
      <c r="HOO28" s="429"/>
      <c r="HOP28" s="429"/>
      <c r="HOQ28" s="429"/>
      <c r="HOR28" s="429"/>
      <c r="HOS28" s="429"/>
      <c r="HOT28" s="429"/>
      <c r="HOU28" s="429"/>
      <c r="HOV28" s="429"/>
      <c r="HOW28" s="429"/>
      <c r="HOX28" s="429"/>
      <c r="HOY28" s="429"/>
      <c r="HOZ28" s="429"/>
      <c r="HPA28" s="429"/>
      <c r="HPB28" s="429"/>
      <c r="HPC28" s="429"/>
      <c r="HPD28" s="429"/>
      <c r="HPE28" s="429"/>
      <c r="HPF28" s="429"/>
      <c r="HPG28" s="429"/>
      <c r="HPH28" s="429"/>
      <c r="HPI28" s="429"/>
      <c r="HPJ28" s="429"/>
      <c r="HPK28" s="429"/>
      <c r="HPL28" s="429"/>
      <c r="HPM28" s="429"/>
      <c r="HPN28" s="429"/>
      <c r="HPO28" s="429"/>
      <c r="HPP28" s="429"/>
      <c r="HPQ28" s="429"/>
      <c r="HPR28" s="429"/>
      <c r="HPS28" s="429"/>
      <c r="HPT28" s="429"/>
      <c r="HPU28" s="429"/>
      <c r="HPV28" s="429"/>
      <c r="HPW28" s="429"/>
      <c r="HPX28" s="429"/>
      <c r="HPY28" s="429"/>
      <c r="HPZ28" s="429"/>
      <c r="HQA28" s="429"/>
      <c r="HQB28" s="429"/>
      <c r="HQC28" s="429"/>
      <c r="HQD28" s="429"/>
      <c r="HQE28" s="429"/>
      <c r="HQF28" s="429"/>
      <c r="HQG28" s="429"/>
      <c r="HQH28" s="429"/>
      <c r="HQI28" s="429"/>
      <c r="HQJ28" s="429"/>
      <c r="HQK28" s="429"/>
      <c r="HQL28" s="429"/>
      <c r="HQM28" s="429"/>
      <c r="HQN28" s="429"/>
      <c r="HQO28" s="429"/>
      <c r="HQP28" s="429"/>
      <c r="HQQ28" s="429"/>
      <c r="HQR28" s="429"/>
      <c r="HQS28" s="429"/>
      <c r="HQT28" s="429"/>
      <c r="HQU28" s="429"/>
      <c r="HQV28" s="429"/>
      <c r="HQW28" s="429"/>
      <c r="HQX28" s="429"/>
      <c r="HQY28" s="429"/>
      <c r="HQZ28" s="429"/>
      <c r="HRA28" s="429"/>
      <c r="HRB28" s="429"/>
      <c r="HRC28" s="429"/>
      <c r="HRD28" s="429"/>
      <c r="HRE28" s="429"/>
      <c r="HRF28" s="429"/>
      <c r="HRG28" s="429"/>
      <c r="HRH28" s="429"/>
      <c r="HRI28" s="429"/>
      <c r="HRJ28" s="429"/>
      <c r="HRK28" s="429"/>
      <c r="HRL28" s="429"/>
      <c r="HRM28" s="429"/>
      <c r="HRN28" s="429"/>
      <c r="HRO28" s="429"/>
      <c r="HRP28" s="429"/>
      <c r="HRQ28" s="429"/>
      <c r="HRR28" s="429"/>
      <c r="HRS28" s="429"/>
      <c r="HRT28" s="429"/>
      <c r="HRU28" s="429"/>
      <c r="HRV28" s="429"/>
      <c r="HRW28" s="429"/>
      <c r="HRX28" s="429"/>
      <c r="HRY28" s="429"/>
      <c r="HRZ28" s="429"/>
      <c r="HSA28" s="429"/>
      <c r="HSB28" s="429"/>
      <c r="HSC28" s="429"/>
      <c r="HSD28" s="429"/>
      <c r="HSE28" s="429"/>
      <c r="HSF28" s="429"/>
      <c r="HSG28" s="429"/>
      <c r="HSH28" s="429"/>
      <c r="HSI28" s="429"/>
      <c r="HSJ28" s="429"/>
      <c r="HSK28" s="429"/>
      <c r="HSL28" s="429"/>
      <c r="HSM28" s="429"/>
      <c r="HSN28" s="429"/>
      <c r="HSO28" s="429"/>
      <c r="HSP28" s="429"/>
      <c r="HSQ28" s="429"/>
      <c r="HSR28" s="429"/>
      <c r="HSS28" s="429"/>
      <c r="HST28" s="429"/>
      <c r="HSU28" s="429"/>
      <c r="HSV28" s="429"/>
      <c r="HSW28" s="429"/>
      <c r="HSX28" s="429"/>
      <c r="HSY28" s="429"/>
      <c r="HSZ28" s="429"/>
      <c r="HTA28" s="429"/>
      <c r="HTB28" s="429"/>
      <c r="HTC28" s="429"/>
      <c r="HTD28" s="429"/>
      <c r="HTE28" s="429"/>
      <c r="HTF28" s="429"/>
      <c r="HTG28" s="429"/>
      <c r="HTH28" s="429"/>
      <c r="HTI28" s="429"/>
      <c r="HTJ28" s="429"/>
      <c r="HTK28" s="429"/>
      <c r="HTL28" s="429"/>
      <c r="HTM28" s="429"/>
      <c r="HTN28" s="429"/>
      <c r="HTO28" s="429"/>
      <c r="HTP28" s="429"/>
      <c r="HTQ28" s="429"/>
      <c r="HTR28" s="429"/>
      <c r="HTS28" s="429"/>
      <c r="HTT28" s="429"/>
      <c r="HTU28" s="429"/>
      <c r="HTV28" s="429"/>
      <c r="HTW28" s="429"/>
      <c r="HTX28" s="429"/>
      <c r="HTY28" s="429"/>
      <c r="HTZ28" s="429"/>
      <c r="HUA28" s="429"/>
      <c r="HUB28" s="429"/>
      <c r="HUC28" s="429"/>
      <c r="HUD28" s="429"/>
      <c r="HUE28" s="429"/>
      <c r="HUF28" s="429"/>
      <c r="HUG28" s="429"/>
      <c r="HUH28" s="429"/>
      <c r="HUI28" s="429"/>
      <c r="HUJ28" s="429"/>
      <c r="HUK28" s="429"/>
      <c r="HUL28" s="429"/>
      <c r="HUM28" s="429"/>
      <c r="HUN28" s="429"/>
      <c r="HUO28" s="429"/>
      <c r="HUP28" s="429"/>
      <c r="HUQ28" s="429"/>
      <c r="HUR28" s="429"/>
      <c r="HUS28" s="429"/>
      <c r="HUT28" s="429"/>
      <c r="HUU28" s="429"/>
      <c r="HUV28" s="429"/>
      <c r="HUW28" s="429"/>
      <c r="HUX28" s="429"/>
      <c r="HUY28" s="429"/>
      <c r="HUZ28" s="429"/>
      <c r="HVA28" s="429"/>
      <c r="HVB28" s="429"/>
      <c r="HVC28" s="429"/>
      <c r="HVD28" s="429"/>
      <c r="HVE28" s="429"/>
      <c r="HVF28" s="429"/>
      <c r="HVG28" s="429"/>
      <c r="HVH28" s="429"/>
      <c r="HVI28" s="429"/>
      <c r="HVJ28" s="429"/>
      <c r="HVK28" s="429"/>
      <c r="HVL28" s="429"/>
      <c r="HVM28" s="429"/>
      <c r="HVN28" s="429"/>
      <c r="HVO28" s="429"/>
      <c r="HVP28" s="429"/>
      <c r="HVQ28" s="429"/>
      <c r="HVR28" s="429"/>
      <c r="HVS28" s="429"/>
      <c r="HVT28" s="429"/>
      <c r="HVU28" s="429"/>
      <c r="HVV28" s="429"/>
      <c r="HVW28" s="429"/>
      <c r="HVX28" s="429"/>
      <c r="HVY28" s="429"/>
      <c r="HVZ28" s="429"/>
      <c r="HWA28" s="429"/>
      <c r="HWB28" s="429"/>
      <c r="HWC28" s="429"/>
      <c r="HWD28" s="429"/>
      <c r="HWE28" s="429"/>
      <c r="HWF28" s="429"/>
      <c r="HWG28" s="429"/>
      <c r="HWH28" s="429"/>
      <c r="HWI28" s="429"/>
      <c r="HWJ28" s="429"/>
      <c r="HWK28" s="429"/>
      <c r="HWL28" s="429"/>
      <c r="HWM28" s="429"/>
      <c r="HWN28" s="429"/>
      <c r="HWO28" s="429"/>
      <c r="HWP28" s="429"/>
      <c r="HWQ28" s="429"/>
      <c r="HWR28" s="429"/>
      <c r="HWS28" s="429"/>
      <c r="HWT28" s="429"/>
      <c r="HWU28" s="429"/>
      <c r="HWV28" s="429"/>
      <c r="HWW28" s="429"/>
      <c r="HWX28" s="429"/>
      <c r="HWY28" s="429"/>
      <c r="HWZ28" s="429"/>
      <c r="HXA28" s="429"/>
      <c r="HXB28" s="429"/>
      <c r="HXC28" s="429"/>
      <c r="HXD28" s="429"/>
      <c r="HXE28" s="429"/>
      <c r="HXF28" s="429"/>
      <c r="HXG28" s="429"/>
      <c r="HXH28" s="429"/>
      <c r="HXI28" s="429"/>
      <c r="HXJ28" s="429"/>
      <c r="HXK28" s="429"/>
      <c r="HXL28" s="429"/>
      <c r="HXM28" s="429"/>
      <c r="HXN28" s="429"/>
      <c r="HXO28" s="429"/>
      <c r="HXP28" s="429"/>
      <c r="HXQ28" s="429"/>
      <c r="HXR28" s="429"/>
      <c r="HXS28" s="429"/>
      <c r="HXT28" s="429"/>
      <c r="HXU28" s="429"/>
      <c r="HXV28" s="429"/>
      <c r="HXW28" s="429"/>
      <c r="HXX28" s="429"/>
      <c r="HXY28" s="429"/>
      <c r="HXZ28" s="429"/>
      <c r="HYA28" s="429"/>
      <c r="HYB28" s="429"/>
      <c r="HYC28" s="429"/>
      <c r="HYD28" s="429"/>
      <c r="HYE28" s="429"/>
      <c r="HYF28" s="429"/>
      <c r="HYG28" s="429"/>
      <c r="HYH28" s="429"/>
      <c r="HYI28" s="429"/>
      <c r="HYJ28" s="429"/>
      <c r="HYK28" s="429"/>
      <c r="HYL28" s="429"/>
      <c r="HYM28" s="429"/>
      <c r="HYN28" s="429"/>
      <c r="HYO28" s="429"/>
      <c r="HYP28" s="429"/>
      <c r="HYQ28" s="429"/>
      <c r="HYR28" s="429"/>
      <c r="HYS28" s="429"/>
      <c r="HYT28" s="429"/>
      <c r="HYU28" s="429"/>
      <c r="HYV28" s="429"/>
      <c r="HYW28" s="429"/>
      <c r="HYX28" s="429"/>
      <c r="HYY28" s="429"/>
      <c r="HYZ28" s="429"/>
      <c r="HZA28" s="429"/>
      <c r="HZB28" s="429"/>
      <c r="HZC28" s="429"/>
      <c r="HZD28" s="429"/>
      <c r="HZE28" s="429"/>
      <c r="HZF28" s="429"/>
      <c r="HZG28" s="429"/>
      <c r="HZH28" s="429"/>
      <c r="HZI28" s="429"/>
      <c r="HZJ28" s="429"/>
      <c r="HZK28" s="429"/>
      <c r="HZL28" s="429"/>
      <c r="HZM28" s="429"/>
      <c r="HZN28" s="429"/>
      <c r="HZO28" s="429"/>
      <c r="HZP28" s="429"/>
      <c r="HZQ28" s="429"/>
      <c r="HZR28" s="429"/>
      <c r="HZS28" s="429"/>
      <c r="HZT28" s="429"/>
      <c r="HZU28" s="429"/>
      <c r="HZV28" s="429"/>
      <c r="HZW28" s="429"/>
      <c r="HZX28" s="429"/>
      <c r="HZY28" s="429"/>
      <c r="HZZ28" s="429"/>
      <c r="IAA28" s="429"/>
      <c r="IAB28" s="429"/>
      <c r="IAC28" s="429"/>
      <c r="IAD28" s="429"/>
      <c r="IAE28" s="429"/>
      <c r="IAF28" s="429"/>
      <c r="IAG28" s="429"/>
      <c r="IAH28" s="429"/>
      <c r="IAI28" s="429"/>
      <c r="IAJ28" s="429"/>
      <c r="IAK28" s="429"/>
      <c r="IAL28" s="429"/>
      <c r="IAM28" s="429"/>
      <c r="IAN28" s="429"/>
      <c r="IAO28" s="429"/>
      <c r="IAP28" s="429"/>
      <c r="IAQ28" s="429"/>
      <c r="IAR28" s="429"/>
      <c r="IAS28" s="429"/>
      <c r="IAT28" s="429"/>
      <c r="IAU28" s="429"/>
      <c r="IAV28" s="429"/>
      <c r="IAW28" s="429"/>
      <c r="IAX28" s="429"/>
      <c r="IAY28" s="429"/>
      <c r="IAZ28" s="429"/>
      <c r="IBA28" s="429"/>
      <c r="IBB28" s="429"/>
      <c r="IBC28" s="429"/>
      <c r="IBD28" s="429"/>
      <c r="IBE28" s="429"/>
      <c r="IBF28" s="429"/>
      <c r="IBG28" s="429"/>
      <c r="IBH28" s="429"/>
      <c r="IBI28" s="429"/>
      <c r="IBJ28" s="429"/>
      <c r="IBK28" s="429"/>
      <c r="IBL28" s="429"/>
      <c r="IBM28" s="429"/>
      <c r="IBN28" s="429"/>
      <c r="IBO28" s="429"/>
      <c r="IBP28" s="429"/>
      <c r="IBQ28" s="429"/>
      <c r="IBR28" s="429"/>
      <c r="IBS28" s="429"/>
      <c r="IBT28" s="429"/>
      <c r="IBU28" s="429"/>
      <c r="IBV28" s="429"/>
      <c r="IBW28" s="429"/>
      <c r="IBX28" s="429"/>
      <c r="IBY28" s="429"/>
      <c r="IBZ28" s="429"/>
      <c r="ICA28" s="429"/>
      <c r="ICB28" s="429"/>
      <c r="ICC28" s="429"/>
      <c r="ICD28" s="429"/>
      <c r="ICE28" s="429"/>
      <c r="ICF28" s="429"/>
      <c r="ICG28" s="429"/>
      <c r="ICH28" s="429"/>
      <c r="ICI28" s="429"/>
      <c r="ICJ28" s="429"/>
      <c r="ICK28" s="429"/>
      <c r="ICL28" s="429"/>
      <c r="ICM28" s="429"/>
      <c r="ICN28" s="429"/>
      <c r="ICO28" s="429"/>
      <c r="ICP28" s="429"/>
      <c r="ICQ28" s="429"/>
      <c r="ICR28" s="429"/>
      <c r="ICS28" s="429"/>
      <c r="ICT28" s="429"/>
      <c r="ICU28" s="429"/>
      <c r="ICV28" s="429"/>
      <c r="ICW28" s="429"/>
      <c r="ICX28" s="429"/>
      <c r="ICY28" s="429"/>
      <c r="ICZ28" s="429"/>
      <c r="IDA28" s="429"/>
      <c r="IDB28" s="429"/>
      <c r="IDC28" s="429"/>
      <c r="IDD28" s="429"/>
      <c r="IDE28" s="429"/>
      <c r="IDF28" s="429"/>
      <c r="IDG28" s="429"/>
      <c r="IDH28" s="429"/>
      <c r="IDI28" s="429"/>
      <c r="IDJ28" s="429"/>
      <c r="IDK28" s="429"/>
      <c r="IDL28" s="429"/>
      <c r="IDM28" s="429"/>
      <c r="IDN28" s="429"/>
      <c r="IDO28" s="429"/>
      <c r="IDP28" s="429"/>
      <c r="IDQ28" s="429"/>
      <c r="IDR28" s="429"/>
      <c r="IDS28" s="429"/>
      <c r="IDT28" s="429"/>
      <c r="IDU28" s="429"/>
      <c r="IDV28" s="429"/>
      <c r="IDW28" s="429"/>
      <c r="IDX28" s="429"/>
      <c r="IDY28" s="429"/>
      <c r="IDZ28" s="429"/>
      <c r="IEA28" s="429"/>
      <c r="IEB28" s="429"/>
      <c r="IEC28" s="429"/>
      <c r="IED28" s="429"/>
      <c r="IEE28" s="429"/>
      <c r="IEF28" s="429"/>
      <c r="IEG28" s="429"/>
      <c r="IEH28" s="429"/>
      <c r="IEI28" s="429"/>
      <c r="IEJ28" s="429"/>
      <c r="IEK28" s="429"/>
      <c r="IEL28" s="429"/>
      <c r="IEM28" s="429"/>
      <c r="IEN28" s="429"/>
      <c r="IEO28" s="429"/>
      <c r="IEP28" s="429"/>
      <c r="IEQ28" s="429"/>
      <c r="IER28" s="429"/>
      <c r="IES28" s="429"/>
      <c r="IET28" s="429"/>
      <c r="IEU28" s="429"/>
      <c r="IEV28" s="429"/>
      <c r="IEW28" s="429"/>
      <c r="IEX28" s="429"/>
      <c r="IEY28" s="429"/>
      <c r="IEZ28" s="429"/>
      <c r="IFA28" s="429"/>
      <c r="IFB28" s="429"/>
      <c r="IFC28" s="429"/>
      <c r="IFD28" s="429"/>
      <c r="IFE28" s="429"/>
      <c r="IFF28" s="429"/>
      <c r="IFG28" s="429"/>
      <c r="IFH28" s="429"/>
      <c r="IFI28" s="429"/>
      <c r="IFJ28" s="429"/>
      <c r="IFK28" s="429"/>
      <c r="IFL28" s="429"/>
      <c r="IFM28" s="429"/>
      <c r="IFN28" s="429"/>
      <c r="IFO28" s="429"/>
      <c r="IFP28" s="429"/>
      <c r="IFQ28" s="429"/>
      <c r="IFR28" s="429"/>
      <c r="IFS28" s="429"/>
      <c r="IFT28" s="429"/>
      <c r="IFU28" s="429"/>
      <c r="IFV28" s="429"/>
      <c r="IFW28" s="429"/>
      <c r="IFX28" s="429"/>
      <c r="IFY28" s="429"/>
      <c r="IFZ28" s="429"/>
      <c r="IGA28" s="429"/>
      <c r="IGB28" s="429"/>
      <c r="IGC28" s="429"/>
      <c r="IGD28" s="429"/>
      <c r="IGE28" s="429"/>
      <c r="IGF28" s="429"/>
      <c r="IGG28" s="429"/>
      <c r="IGH28" s="429"/>
      <c r="IGI28" s="429"/>
      <c r="IGJ28" s="429"/>
      <c r="IGK28" s="429"/>
      <c r="IGL28" s="429"/>
      <c r="IGM28" s="429"/>
      <c r="IGN28" s="429"/>
      <c r="IGO28" s="429"/>
      <c r="IGP28" s="429"/>
      <c r="IGQ28" s="429"/>
      <c r="IGR28" s="429"/>
      <c r="IGS28" s="429"/>
      <c r="IGT28" s="429"/>
      <c r="IGU28" s="429"/>
      <c r="IGV28" s="429"/>
      <c r="IGW28" s="429"/>
      <c r="IGX28" s="429"/>
      <c r="IGY28" s="429"/>
      <c r="IGZ28" s="429"/>
      <c r="IHA28" s="429"/>
      <c r="IHB28" s="429"/>
      <c r="IHC28" s="429"/>
      <c r="IHD28" s="429"/>
      <c r="IHE28" s="429"/>
      <c r="IHF28" s="429"/>
      <c r="IHG28" s="429"/>
      <c r="IHH28" s="429"/>
      <c r="IHI28" s="429"/>
      <c r="IHJ28" s="429"/>
      <c r="IHK28" s="429"/>
      <c r="IHL28" s="429"/>
      <c r="IHM28" s="429"/>
      <c r="IHN28" s="429"/>
      <c r="IHO28" s="429"/>
      <c r="IHP28" s="429"/>
      <c r="IHQ28" s="429"/>
      <c r="IHR28" s="429"/>
      <c r="IHS28" s="429"/>
      <c r="IHT28" s="429"/>
      <c r="IHU28" s="429"/>
      <c r="IHV28" s="429"/>
      <c r="IHW28" s="429"/>
      <c r="IHX28" s="429"/>
      <c r="IHY28" s="429"/>
      <c r="IHZ28" s="429"/>
      <c r="IIA28" s="429"/>
      <c r="IIB28" s="429"/>
      <c r="IIC28" s="429"/>
      <c r="IID28" s="429"/>
      <c r="IIE28" s="429"/>
      <c r="IIF28" s="429"/>
      <c r="IIG28" s="429"/>
      <c r="IIH28" s="429"/>
      <c r="III28" s="429"/>
      <c r="IIJ28" s="429"/>
      <c r="IIK28" s="429"/>
      <c r="IIL28" s="429"/>
      <c r="IIM28" s="429"/>
      <c r="IIN28" s="429"/>
      <c r="IIO28" s="429"/>
      <c r="IIP28" s="429"/>
      <c r="IIQ28" s="429"/>
      <c r="IIR28" s="429"/>
      <c r="IIS28" s="429"/>
      <c r="IIT28" s="429"/>
      <c r="IIU28" s="429"/>
      <c r="IIV28" s="429"/>
      <c r="IIW28" s="429"/>
      <c r="IIX28" s="429"/>
      <c r="IIY28" s="429"/>
      <c r="IIZ28" s="429"/>
      <c r="IJA28" s="429"/>
      <c r="IJB28" s="429"/>
      <c r="IJC28" s="429"/>
      <c r="IJD28" s="429"/>
      <c r="IJE28" s="429"/>
      <c r="IJF28" s="429"/>
      <c r="IJG28" s="429"/>
      <c r="IJH28" s="429"/>
      <c r="IJI28" s="429"/>
      <c r="IJJ28" s="429"/>
      <c r="IJK28" s="429"/>
      <c r="IJL28" s="429"/>
      <c r="IJM28" s="429"/>
      <c r="IJN28" s="429"/>
      <c r="IJO28" s="429"/>
      <c r="IJP28" s="429"/>
      <c r="IJQ28" s="429"/>
      <c r="IJR28" s="429"/>
      <c r="IJS28" s="429"/>
      <c r="IJT28" s="429"/>
      <c r="IJU28" s="429"/>
      <c r="IJV28" s="429"/>
      <c r="IJW28" s="429"/>
      <c r="IJX28" s="429"/>
      <c r="IJY28" s="429"/>
      <c r="IJZ28" s="429"/>
      <c r="IKA28" s="429"/>
      <c r="IKB28" s="429"/>
      <c r="IKC28" s="429"/>
      <c r="IKD28" s="429"/>
      <c r="IKE28" s="429"/>
      <c r="IKF28" s="429"/>
      <c r="IKG28" s="429"/>
      <c r="IKH28" s="429"/>
      <c r="IKI28" s="429"/>
      <c r="IKJ28" s="429"/>
      <c r="IKK28" s="429"/>
      <c r="IKL28" s="429"/>
      <c r="IKM28" s="429"/>
      <c r="IKN28" s="429"/>
      <c r="IKO28" s="429"/>
      <c r="IKP28" s="429"/>
      <c r="IKQ28" s="429"/>
      <c r="IKR28" s="429"/>
      <c r="IKS28" s="429"/>
      <c r="IKT28" s="429"/>
      <c r="IKU28" s="429"/>
      <c r="IKV28" s="429"/>
      <c r="IKW28" s="429"/>
      <c r="IKX28" s="429"/>
      <c r="IKY28" s="429"/>
      <c r="IKZ28" s="429"/>
      <c r="ILA28" s="429"/>
      <c r="ILB28" s="429"/>
      <c r="ILC28" s="429"/>
      <c r="ILD28" s="429"/>
      <c r="ILE28" s="429"/>
      <c r="ILF28" s="429"/>
      <c r="ILG28" s="429"/>
      <c r="ILH28" s="429"/>
      <c r="ILI28" s="429"/>
      <c r="ILJ28" s="429"/>
      <c r="ILK28" s="429"/>
      <c r="ILL28" s="429"/>
      <c r="ILM28" s="429"/>
      <c r="ILN28" s="429"/>
      <c r="ILO28" s="429"/>
      <c r="ILP28" s="429"/>
      <c r="ILQ28" s="429"/>
      <c r="ILR28" s="429"/>
      <c r="ILS28" s="429"/>
      <c r="ILT28" s="429"/>
      <c r="ILU28" s="429"/>
      <c r="ILV28" s="429"/>
      <c r="ILW28" s="429"/>
      <c r="ILX28" s="429"/>
      <c r="ILY28" s="429"/>
      <c r="ILZ28" s="429"/>
      <c r="IMA28" s="429"/>
      <c r="IMB28" s="429"/>
      <c r="IMC28" s="429"/>
      <c r="IMD28" s="429"/>
      <c r="IME28" s="429"/>
      <c r="IMF28" s="429"/>
      <c r="IMG28" s="429"/>
      <c r="IMH28" s="429"/>
      <c r="IMI28" s="429"/>
      <c r="IMJ28" s="429"/>
      <c r="IMK28" s="429"/>
      <c r="IML28" s="429"/>
      <c r="IMM28" s="429"/>
      <c r="IMN28" s="429"/>
      <c r="IMO28" s="429"/>
      <c r="IMP28" s="429"/>
      <c r="IMQ28" s="429"/>
      <c r="IMR28" s="429"/>
      <c r="IMS28" s="429"/>
      <c r="IMT28" s="429"/>
      <c r="IMU28" s="429"/>
      <c r="IMV28" s="429"/>
      <c r="IMW28" s="429"/>
      <c r="IMX28" s="429"/>
      <c r="IMY28" s="429"/>
      <c r="IMZ28" s="429"/>
      <c r="INA28" s="429"/>
      <c r="INB28" s="429"/>
      <c r="INC28" s="429"/>
      <c r="IND28" s="429"/>
      <c r="INE28" s="429"/>
      <c r="INF28" s="429"/>
      <c r="ING28" s="429"/>
      <c r="INH28" s="429"/>
      <c r="INI28" s="429"/>
      <c r="INJ28" s="429"/>
      <c r="INK28" s="429"/>
      <c r="INL28" s="429"/>
      <c r="INM28" s="429"/>
      <c r="INN28" s="429"/>
      <c r="INO28" s="429"/>
      <c r="INP28" s="429"/>
      <c r="INQ28" s="429"/>
      <c r="INR28" s="429"/>
      <c r="INS28" s="429"/>
      <c r="INT28" s="429"/>
      <c r="INU28" s="429"/>
      <c r="INV28" s="429"/>
      <c r="INW28" s="429"/>
      <c r="INX28" s="429"/>
      <c r="INY28" s="429"/>
      <c r="INZ28" s="429"/>
      <c r="IOA28" s="429"/>
      <c r="IOB28" s="429"/>
      <c r="IOC28" s="429"/>
      <c r="IOD28" s="429"/>
      <c r="IOE28" s="429"/>
      <c r="IOF28" s="429"/>
      <c r="IOG28" s="429"/>
      <c r="IOH28" s="429"/>
      <c r="IOI28" s="429"/>
      <c r="IOJ28" s="429"/>
      <c r="IOK28" s="429"/>
      <c r="IOL28" s="429"/>
      <c r="IOM28" s="429"/>
      <c r="ION28" s="429"/>
      <c r="IOO28" s="429"/>
      <c r="IOP28" s="429"/>
      <c r="IOQ28" s="429"/>
      <c r="IOR28" s="429"/>
      <c r="IOS28" s="429"/>
      <c r="IOT28" s="429"/>
      <c r="IOU28" s="429"/>
      <c r="IOV28" s="429"/>
      <c r="IOW28" s="429"/>
      <c r="IOX28" s="429"/>
      <c r="IOY28" s="429"/>
      <c r="IOZ28" s="429"/>
      <c r="IPA28" s="429"/>
      <c r="IPB28" s="429"/>
      <c r="IPC28" s="429"/>
      <c r="IPD28" s="429"/>
      <c r="IPE28" s="429"/>
      <c r="IPF28" s="429"/>
      <c r="IPG28" s="429"/>
      <c r="IPH28" s="429"/>
      <c r="IPI28" s="429"/>
      <c r="IPJ28" s="429"/>
      <c r="IPK28" s="429"/>
      <c r="IPL28" s="429"/>
      <c r="IPM28" s="429"/>
      <c r="IPN28" s="429"/>
      <c r="IPO28" s="429"/>
      <c r="IPP28" s="429"/>
      <c r="IPQ28" s="429"/>
      <c r="IPR28" s="429"/>
      <c r="IPS28" s="429"/>
      <c r="IPT28" s="429"/>
      <c r="IPU28" s="429"/>
      <c r="IPV28" s="429"/>
      <c r="IPW28" s="429"/>
      <c r="IPX28" s="429"/>
      <c r="IPY28" s="429"/>
      <c r="IPZ28" s="429"/>
      <c r="IQA28" s="429"/>
      <c r="IQB28" s="429"/>
      <c r="IQC28" s="429"/>
      <c r="IQD28" s="429"/>
      <c r="IQE28" s="429"/>
      <c r="IQF28" s="429"/>
      <c r="IQG28" s="429"/>
      <c r="IQH28" s="429"/>
      <c r="IQI28" s="429"/>
      <c r="IQJ28" s="429"/>
      <c r="IQK28" s="429"/>
      <c r="IQL28" s="429"/>
      <c r="IQM28" s="429"/>
      <c r="IQN28" s="429"/>
      <c r="IQO28" s="429"/>
      <c r="IQP28" s="429"/>
      <c r="IQQ28" s="429"/>
      <c r="IQR28" s="429"/>
      <c r="IQS28" s="429"/>
      <c r="IQT28" s="429"/>
      <c r="IQU28" s="429"/>
      <c r="IQV28" s="429"/>
      <c r="IQW28" s="429"/>
      <c r="IQX28" s="429"/>
      <c r="IQY28" s="429"/>
      <c r="IQZ28" s="429"/>
      <c r="IRA28" s="429"/>
      <c r="IRB28" s="429"/>
      <c r="IRC28" s="429"/>
      <c r="IRD28" s="429"/>
      <c r="IRE28" s="429"/>
      <c r="IRF28" s="429"/>
      <c r="IRG28" s="429"/>
      <c r="IRH28" s="429"/>
      <c r="IRI28" s="429"/>
      <c r="IRJ28" s="429"/>
      <c r="IRK28" s="429"/>
      <c r="IRL28" s="429"/>
      <c r="IRM28" s="429"/>
      <c r="IRN28" s="429"/>
      <c r="IRO28" s="429"/>
      <c r="IRP28" s="429"/>
      <c r="IRQ28" s="429"/>
      <c r="IRR28" s="429"/>
      <c r="IRS28" s="429"/>
      <c r="IRT28" s="429"/>
      <c r="IRU28" s="429"/>
      <c r="IRV28" s="429"/>
      <c r="IRW28" s="429"/>
      <c r="IRX28" s="429"/>
      <c r="IRY28" s="429"/>
      <c r="IRZ28" s="429"/>
      <c r="ISA28" s="429"/>
      <c r="ISB28" s="429"/>
      <c r="ISC28" s="429"/>
      <c r="ISD28" s="429"/>
      <c r="ISE28" s="429"/>
      <c r="ISF28" s="429"/>
      <c r="ISG28" s="429"/>
      <c r="ISH28" s="429"/>
      <c r="ISI28" s="429"/>
      <c r="ISJ28" s="429"/>
      <c r="ISK28" s="429"/>
      <c r="ISL28" s="429"/>
      <c r="ISM28" s="429"/>
      <c r="ISN28" s="429"/>
      <c r="ISO28" s="429"/>
      <c r="ISP28" s="429"/>
      <c r="ISQ28" s="429"/>
      <c r="ISR28" s="429"/>
      <c r="ISS28" s="429"/>
      <c r="IST28" s="429"/>
      <c r="ISU28" s="429"/>
      <c r="ISV28" s="429"/>
      <c r="ISW28" s="429"/>
      <c r="ISX28" s="429"/>
      <c r="ISY28" s="429"/>
      <c r="ISZ28" s="429"/>
      <c r="ITA28" s="429"/>
      <c r="ITB28" s="429"/>
      <c r="ITC28" s="429"/>
      <c r="ITD28" s="429"/>
      <c r="ITE28" s="429"/>
      <c r="ITF28" s="429"/>
      <c r="ITG28" s="429"/>
      <c r="ITH28" s="429"/>
      <c r="ITI28" s="429"/>
      <c r="ITJ28" s="429"/>
      <c r="ITK28" s="429"/>
      <c r="ITL28" s="429"/>
      <c r="ITM28" s="429"/>
      <c r="ITN28" s="429"/>
      <c r="ITO28" s="429"/>
      <c r="ITP28" s="429"/>
      <c r="ITQ28" s="429"/>
      <c r="ITR28" s="429"/>
      <c r="ITS28" s="429"/>
      <c r="ITT28" s="429"/>
      <c r="ITU28" s="429"/>
      <c r="ITV28" s="429"/>
      <c r="ITW28" s="429"/>
      <c r="ITX28" s="429"/>
      <c r="ITY28" s="429"/>
      <c r="ITZ28" s="429"/>
      <c r="IUA28" s="429"/>
      <c r="IUB28" s="429"/>
      <c r="IUC28" s="429"/>
      <c r="IUD28" s="429"/>
      <c r="IUE28" s="429"/>
      <c r="IUF28" s="429"/>
      <c r="IUG28" s="429"/>
      <c r="IUH28" s="429"/>
      <c r="IUI28" s="429"/>
      <c r="IUJ28" s="429"/>
      <c r="IUK28" s="429"/>
      <c r="IUL28" s="429"/>
      <c r="IUM28" s="429"/>
      <c r="IUN28" s="429"/>
      <c r="IUO28" s="429"/>
      <c r="IUP28" s="429"/>
      <c r="IUQ28" s="429"/>
      <c r="IUR28" s="429"/>
      <c r="IUS28" s="429"/>
      <c r="IUT28" s="429"/>
      <c r="IUU28" s="429"/>
      <c r="IUV28" s="429"/>
      <c r="IUW28" s="429"/>
      <c r="IUX28" s="429"/>
      <c r="IUY28" s="429"/>
      <c r="IUZ28" s="429"/>
      <c r="IVA28" s="429"/>
      <c r="IVB28" s="429"/>
      <c r="IVC28" s="429"/>
      <c r="IVD28" s="429"/>
      <c r="IVE28" s="429"/>
      <c r="IVF28" s="429"/>
      <c r="IVG28" s="429"/>
      <c r="IVH28" s="429"/>
      <c r="IVI28" s="429"/>
      <c r="IVJ28" s="429"/>
      <c r="IVK28" s="429"/>
      <c r="IVL28" s="429"/>
      <c r="IVM28" s="429"/>
      <c r="IVN28" s="429"/>
      <c r="IVO28" s="429"/>
      <c r="IVP28" s="429"/>
      <c r="IVQ28" s="429"/>
      <c r="IVR28" s="429"/>
      <c r="IVS28" s="429"/>
      <c r="IVT28" s="429"/>
      <c r="IVU28" s="429"/>
      <c r="IVV28" s="429"/>
      <c r="IVW28" s="429"/>
      <c r="IVX28" s="429"/>
      <c r="IVY28" s="429"/>
      <c r="IVZ28" s="429"/>
      <c r="IWA28" s="429"/>
      <c r="IWB28" s="429"/>
      <c r="IWC28" s="429"/>
      <c r="IWD28" s="429"/>
      <c r="IWE28" s="429"/>
      <c r="IWF28" s="429"/>
      <c r="IWG28" s="429"/>
      <c r="IWH28" s="429"/>
      <c r="IWI28" s="429"/>
      <c r="IWJ28" s="429"/>
      <c r="IWK28" s="429"/>
      <c r="IWL28" s="429"/>
      <c r="IWM28" s="429"/>
      <c r="IWN28" s="429"/>
      <c r="IWO28" s="429"/>
      <c r="IWP28" s="429"/>
      <c r="IWQ28" s="429"/>
      <c r="IWR28" s="429"/>
      <c r="IWS28" s="429"/>
      <c r="IWT28" s="429"/>
      <c r="IWU28" s="429"/>
      <c r="IWV28" s="429"/>
      <c r="IWW28" s="429"/>
      <c r="IWX28" s="429"/>
      <c r="IWY28" s="429"/>
      <c r="IWZ28" s="429"/>
      <c r="IXA28" s="429"/>
      <c r="IXB28" s="429"/>
      <c r="IXC28" s="429"/>
      <c r="IXD28" s="429"/>
      <c r="IXE28" s="429"/>
      <c r="IXF28" s="429"/>
      <c r="IXG28" s="429"/>
      <c r="IXH28" s="429"/>
      <c r="IXI28" s="429"/>
      <c r="IXJ28" s="429"/>
      <c r="IXK28" s="429"/>
      <c r="IXL28" s="429"/>
      <c r="IXM28" s="429"/>
      <c r="IXN28" s="429"/>
      <c r="IXO28" s="429"/>
      <c r="IXP28" s="429"/>
      <c r="IXQ28" s="429"/>
      <c r="IXR28" s="429"/>
      <c r="IXS28" s="429"/>
      <c r="IXT28" s="429"/>
      <c r="IXU28" s="429"/>
      <c r="IXV28" s="429"/>
      <c r="IXW28" s="429"/>
      <c r="IXX28" s="429"/>
      <c r="IXY28" s="429"/>
      <c r="IXZ28" s="429"/>
      <c r="IYA28" s="429"/>
      <c r="IYB28" s="429"/>
      <c r="IYC28" s="429"/>
      <c r="IYD28" s="429"/>
      <c r="IYE28" s="429"/>
      <c r="IYF28" s="429"/>
      <c r="IYG28" s="429"/>
      <c r="IYH28" s="429"/>
      <c r="IYI28" s="429"/>
      <c r="IYJ28" s="429"/>
      <c r="IYK28" s="429"/>
      <c r="IYL28" s="429"/>
      <c r="IYM28" s="429"/>
      <c r="IYN28" s="429"/>
      <c r="IYO28" s="429"/>
      <c r="IYP28" s="429"/>
      <c r="IYQ28" s="429"/>
      <c r="IYR28" s="429"/>
      <c r="IYS28" s="429"/>
      <c r="IYT28" s="429"/>
      <c r="IYU28" s="429"/>
      <c r="IYV28" s="429"/>
      <c r="IYW28" s="429"/>
      <c r="IYX28" s="429"/>
      <c r="IYY28" s="429"/>
      <c r="IYZ28" s="429"/>
      <c r="IZA28" s="429"/>
      <c r="IZB28" s="429"/>
      <c r="IZC28" s="429"/>
      <c r="IZD28" s="429"/>
      <c r="IZE28" s="429"/>
      <c r="IZF28" s="429"/>
      <c r="IZG28" s="429"/>
      <c r="IZH28" s="429"/>
      <c r="IZI28" s="429"/>
      <c r="IZJ28" s="429"/>
      <c r="IZK28" s="429"/>
      <c r="IZL28" s="429"/>
      <c r="IZM28" s="429"/>
      <c r="IZN28" s="429"/>
      <c r="IZO28" s="429"/>
      <c r="IZP28" s="429"/>
      <c r="IZQ28" s="429"/>
      <c r="IZR28" s="429"/>
      <c r="IZS28" s="429"/>
      <c r="IZT28" s="429"/>
      <c r="IZU28" s="429"/>
      <c r="IZV28" s="429"/>
      <c r="IZW28" s="429"/>
      <c r="IZX28" s="429"/>
      <c r="IZY28" s="429"/>
      <c r="IZZ28" s="429"/>
      <c r="JAA28" s="429"/>
      <c r="JAB28" s="429"/>
      <c r="JAC28" s="429"/>
      <c r="JAD28" s="429"/>
      <c r="JAE28" s="429"/>
      <c r="JAF28" s="429"/>
      <c r="JAG28" s="429"/>
      <c r="JAH28" s="429"/>
      <c r="JAI28" s="429"/>
      <c r="JAJ28" s="429"/>
      <c r="JAK28" s="429"/>
      <c r="JAL28" s="429"/>
      <c r="JAM28" s="429"/>
      <c r="JAN28" s="429"/>
      <c r="JAO28" s="429"/>
      <c r="JAP28" s="429"/>
      <c r="JAQ28" s="429"/>
      <c r="JAR28" s="429"/>
      <c r="JAS28" s="429"/>
      <c r="JAT28" s="429"/>
      <c r="JAU28" s="429"/>
      <c r="JAV28" s="429"/>
      <c r="JAW28" s="429"/>
      <c r="JAX28" s="429"/>
      <c r="JAY28" s="429"/>
      <c r="JAZ28" s="429"/>
      <c r="JBA28" s="429"/>
      <c r="JBB28" s="429"/>
      <c r="JBC28" s="429"/>
      <c r="JBD28" s="429"/>
      <c r="JBE28" s="429"/>
      <c r="JBF28" s="429"/>
      <c r="JBG28" s="429"/>
      <c r="JBH28" s="429"/>
      <c r="JBI28" s="429"/>
      <c r="JBJ28" s="429"/>
      <c r="JBK28" s="429"/>
      <c r="JBL28" s="429"/>
      <c r="JBM28" s="429"/>
      <c r="JBN28" s="429"/>
      <c r="JBO28" s="429"/>
      <c r="JBP28" s="429"/>
      <c r="JBQ28" s="429"/>
      <c r="JBR28" s="429"/>
      <c r="JBS28" s="429"/>
      <c r="JBT28" s="429"/>
      <c r="JBU28" s="429"/>
      <c r="JBV28" s="429"/>
      <c r="JBW28" s="429"/>
      <c r="JBX28" s="429"/>
      <c r="JBY28" s="429"/>
      <c r="JBZ28" s="429"/>
      <c r="JCA28" s="429"/>
      <c r="JCB28" s="429"/>
      <c r="JCC28" s="429"/>
      <c r="JCD28" s="429"/>
      <c r="JCE28" s="429"/>
      <c r="JCF28" s="429"/>
      <c r="JCG28" s="429"/>
      <c r="JCH28" s="429"/>
      <c r="JCI28" s="429"/>
      <c r="JCJ28" s="429"/>
      <c r="JCK28" s="429"/>
      <c r="JCL28" s="429"/>
      <c r="JCM28" s="429"/>
      <c r="JCN28" s="429"/>
      <c r="JCO28" s="429"/>
      <c r="JCP28" s="429"/>
      <c r="JCQ28" s="429"/>
      <c r="JCR28" s="429"/>
      <c r="JCS28" s="429"/>
      <c r="JCT28" s="429"/>
      <c r="JCU28" s="429"/>
      <c r="JCV28" s="429"/>
      <c r="JCW28" s="429"/>
      <c r="JCX28" s="429"/>
      <c r="JCY28" s="429"/>
      <c r="JCZ28" s="429"/>
      <c r="JDA28" s="429"/>
      <c r="JDB28" s="429"/>
      <c r="JDC28" s="429"/>
      <c r="JDD28" s="429"/>
      <c r="JDE28" s="429"/>
      <c r="JDF28" s="429"/>
      <c r="JDG28" s="429"/>
      <c r="JDH28" s="429"/>
      <c r="JDI28" s="429"/>
      <c r="JDJ28" s="429"/>
      <c r="JDK28" s="429"/>
      <c r="JDL28" s="429"/>
      <c r="JDM28" s="429"/>
      <c r="JDN28" s="429"/>
      <c r="JDO28" s="429"/>
      <c r="JDP28" s="429"/>
      <c r="JDQ28" s="429"/>
      <c r="JDR28" s="429"/>
      <c r="JDS28" s="429"/>
      <c r="JDT28" s="429"/>
      <c r="JDU28" s="429"/>
      <c r="JDV28" s="429"/>
      <c r="JDW28" s="429"/>
      <c r="JDX28" s="429"/>
      <c r="JDY28" s="429"/>
      <c r="JDZ28" s="429"/>
      <c r="JEA28" s="429"/>
      <c r="JEB28" s="429"/>
      <c r="JEC28" s="429"/>
      <c r="JED28" s="429"/>
      <c r="JEE28" s="429"/>
      <c r="JEF28" s="429"/>
      <c r="JEG28" s="429"/>
      <c r="JEH28" s="429"/>
      <c r="JEI28" s="429"/>
      <c r="JEJ28" s="429"/>
      <c r="JEK28" s="429"/>
      <c r="JEL28" s="429"/>
      <c r="JEM28" s="429"/>
      <c r="JEN28" s="429"/>
      <c r="JEO28" s="429"/>
      <c r="JEP28" s="429"/>
      <c r="JEQ28" s="429"/>
      <c r="JER28" s="429"/>
      <c r="JES28" s="429"/>
      <c r="JET28" s="429"/>
      <c r="JEU28" s="429"/>
      <c r="JEV28" s="429"/>
      <c r="JEW28" s="429"/>
      <c r="JEX28" s="429"/>
      <c r="JEY28" s="429"/>
      <c r="JEZ28" s="429"/>
      <c r="JFA28" s="429"/>
      <c r="JFB28" s="429"/>
      <c r="JFC28" s="429"/>
      <c r="JFD28" s="429"/>
      <c r="JFE28" s="429"/>
      <c r="JFF28" s="429"/>
      <c r="JFG28" s="429"/>
      <c r="JFH28" s="429"/>
      <c r="JFI28" s="429"/>
      <c r="JFJ28" s="429"/>
      <c r="JFK28" s="429"/>
      <c r="JFL28" s="429"/>
      <c r="JFM28" s="429"/>
      <c r="JFN28" s="429"/>
      <c r="JFO28" s="429"/>
      <c r="JFP28" s="429"/>
      <c r="JFQ28" s="429"/>
      <c r="JFR28" s="429"/>
      <c r="JFS28" s="429"/>
      <c r="JFT28" s="429"/>
      <c r="JFU28" s="429"/>
      <c r="JFV28" s="429"/>
      <c r="JFW28" s="429"/>
      <c r="JFX28" s="429"/>
      <c r="JFY28" s="429"/>
      <c r="JFZ28" s="429"/>
      <c r="JGA28" s="429"/>
      <c r="JGB28" s="429"/>
      <c r="JGC28" s="429"/>
      <c r="JGD28" s="429"/>
      <c r="JGE28" s="429"/>
      <c r="JGF28" s="429"/>
      <c r="JGG28" s="429"/>
      <c r="JGH28" s="429"/>
      <c r="JGI28" s="429"/>
      <c r="JGJ28" s="429"/>
      <c r="JGK28" s="429"/>
      <c r="JGL28" s="429"/>
      <c r="JGM28" s="429"/>
      <c r="JGN28" s="429"/>
      <c r="JGO28" s="429"/>
      <c r="JGP28" s="429"/>
      <c r="JGQ28" s="429"/>
      <c r="JGR28" s="429"/>
      <c r="JGS28" s="429"/>
      <c r="JGT28" s="429"/>
      <c r="JGU28" s="429"/>
      <c r="JGV28" s="429"/>
      <c r="JGW28" s="429"/>
      <c r="JGX28" s="429"/>
      <c r="JGY28" s="429"/>
      <c r="JGZ28" s="429"/>
      <c r="JHA28" s="429"/>
      <c r="JHB28" s="429"/>
      <c r="JHC28" s="429"/>
      <c r="JHD28" s="429"/>
      <c r="JHE28" s="429"/>
      <c r="JHF28" s="429"/>
      <c r="JHG28" s="429"/>
      <c r="JHH28" s="429"/>
      <c r="JHI28" s="429"/>
      <c r="JHJ28" s="429"/>
      <c r="JHK28" s="429"/>
      <c r="JHL28" s="429"/>
      <c r="JHM28" s="429"/>
      <c r="JHN28" s="429"/>
      <c r="JHO28" s="429"/>
      <c r="JHP28" s="429"/>
      <c r="JHQ28" s="429"/>
      <c r="JHR28" s="429"/>
      <c r="JHS28" s="429"/>
      <c r="JHT28" s="429"/>
      <c r="JHU28" s="429"/>
      <c r="JHV28" s="429"/>
      <c r="JHW28" s="429"/>
      <c r="JHX28" s="429"/>
      <c r="JHY28" s="429"/>
      <c r="JHZ28" s="429"/>
      <c r="JIA28" s="429"/>
      <c r="JIB28" s="429"/>
      <c r="JIC28" s="429"/>
      <c r="JID28" s="429"/>
      <c r="JIE28" s="429"/>
      <c r="JIF28" s="429"/>
      <c r="JIG28" s="429"/>
      <c r="JIH28" s="429"/>
      <c r="JII28" s="429"/>
      <c r="JIJ28" s="429"/>
      <c r="JIK28" s="429"/>
      <c r="JIL28" s="429"/>
      <c r="JIM28" s="429"/>
      <c r="JIN28" s="429"/>
      <c r="JIO28" s="429"/>
      <c r="JIP28" s="429"/>
      <c r="JIQ28" s="429"/>
      <c r="JIR28" s="429"/>
      <c r="JIS28" s="429"/>
      <c r="JIT28" s="429"/>
      <c r="JIU28" s="429"/>
      <c r="JIV28" s="429"/>
      <c r="JIW28" s="429"/>
      <c r="JIX28" s="429"/>
      <c r="JIY28" s="429"/>
      <c r="JIZ28" s="429"/>
      <c r="JJA28" s="429"/>
      <c r="JJB28" s="429"/>
      <c r="JJC28" s="429"/>
      <c r="JJD28" s="429"/>
      <c r="JJE28" s="429"/>
      <c r="JJF28" s="429"/>
      <c r="JJG28" s="429"/>
      <c r="JJH28" s="429"/>
      <c r="JJI28" s="429"/>
      <c r="JJJ28" s="429"/>
      <c r="JJK28" s="429"/>
      <c r="JJL28" s="429"/>
      <c r="JJM28" s="429"/>
      <c r="JJN28" s="429"/>
      <c r="JJO28" s="429"/>
      <c r="JJP28" s="429"/>
      <c r="JJQ28" s="429"/>
      <c r="JJR28" s="429"/>
      <c r="JJS28" s="429"/>
      <c r="JJT28" s="429"/>
      <c r="JJU28" s="429"/>
      <c r="JJV28" s="429"/>
      <c r="JJW28" s="429"/>
      <c r="JJX28" s="429"/>
      <c r="JJY28" s="429"/>
      <c r="JJZ28" s="429"/>
      <c r="JKA28" s="429"/>
      <c r="JKB28" s="429"/>
      <c r="JKC28" s="429"/>
      <c r="JKD28" s="429"/>
      <c r="JKE28" s="429"/>
      <c r="JKF28" s="429"/>
      <c r="JKG28" s="429"/>
      <c r="JKH28" s="429"/>
      <c r="JKI28" s="429"/>
      <c r="JKJ28" s="429"/>
      <c r="JKK28" s="429"/>
      <c r="JKL28" s="429"/>
      <c r="JKM28" s="429"/>
      <c r="JKN28" s="429"/>
      <c r="JKO28" s="429"/>
      <c r="JKP28" s="429"/>
      <c r="JKQ28" s="429"/>
      <c r="JKR28" s="429"/>
      <c r="JKS28" s="429"/>
      <c r="JKT28" s="429"/>
      <c r="JKU28" s="429"/>
      <c r="JKV28" s="429"/>
      <c r="JKW28" s="429"/>
      <c r="JKX28" s="429"/>
      <c r="JKY28" s="429"/>
      <c r="JKZ28" s="429"/>
      <c r="JLA28" s="429"/>
      <c r="JLB28" s="429"/>
      <c r="JLC28" s="429"/>
      <c r="JLD28" s="429"/>
      <c r="JLE28" s="429"/>
      <c r="JLF28" s="429"/>
      <c r="JLG28" s="429"/>
      <c r="JLH28" s="429"/>
      <c r="JLI28" s="429"/>
      <c r="JLJ28" s="429"/>
      <c r="JLK28" s="429"/>
      <c r="JLL28" s="429"/>
      <c r="JLM28" s="429"/>
      <c r="JLN28" s="429"/>
      <c r="JLO28" s="429"/>
      <c r="JLP28" s="429"/>
      <c r="JLQ28" s="429"/>
      <c r="JLR28" s="429"/>
      <c r="JLS28" s="429"/>
      <c r="JLT28" s="429"/>
      <c r="JLU28" s="429"/>
      <c r="JLV28" s="429"/>
      <c r="JLW28" s="429"/>
      <c r="JLX28" s="429"/>
      <c r="JLY28" s="429"/>
      <c r="JLZ28" s="429"/>
      <c r="JMA28" s="429"/>
      <c r="JMB28" s="429"/>
      <c r="JMC28" s="429"/>
      <c r="JMD28" s="429"/>
      <c r="JME28" s="429"/>
      <c r="JMF28" s="429"/>
      <c r="JMG28" s="429"/>
      <c r="JMH28" s="429"/>
      <c r="JMI28" s="429"/>
      <c r="JMJ28" s="429"/>
      <c r="JMK28" s="429"/>
      <c r="JML28" s="429"/>
      <c r="JMM28" s="429"/>
      <c r="JMN28" s="429"/>
      <c r="JMO28" s="429"/>
      <c r="JMP28" s="429"/>
      <c r="JMQ28" s="429"/>
      <c r="JMR28" s="429"/>
      <c r="JMS28" s="429"/>
      <c r="JMT28" s="429"/>
      <c r="JMU28" s="429"/>
      <c r="JMV28" s="429"/>
      <c r="JMW28" s="429"/>
      <c r="JMX28" s="429"/>
      <c r="JMY28" s="429"/>
      <c r="JMZ28" s="429"/>
      <c r="JNA28" s="429"/>
      <c r="JNB28" s="429"/>
      <c r="JNC28" s="429"/>
      <c r="JND28" s="429"/>
      <c r="JNE28" s="429"/>
      <c r="JNF28" s="429"/>
      <c r="JNG28" s="429"/>
      <c r="JNH28" s="429"/>
      <c r="JNI28" s="429"/>
      <c r="JNJ28" s="429"/>
      <c r="JNK28" s="429"/>
      <c r="JNL28" s="429"/>
      <c r="JNM28" s="429"/>
      <c r="JNN28" s="429"/>
      <c r="JNO28" s="429"/>
      <c r="JNP28" s="429"/>
      <c r="JNQ28" s="429"/>
      <c r="JNR28" s="429"/>
      <c r="JNS28" s="429"/>
      <c r="JNT28" s="429"/>
      <c r="JNU28" s="429"/>
      <c r="JNV28" s="429"/>
      <c r="JNW28" s="429"/>
      <c r="JNX28" s="429"/>
      <c r="JNY28" s="429"/>
      <c r="JNZ28" s="429"/>
      <c r="JOA28" s="429"/>
      <c r="JOB28" s="429"/>
      <c r="JOC28" s="429"/>
      <c r="JOD28" s="429"/>
      <c r="JOE28" s="429"/>
      <c r="JOF28" s="429"/>
      <c r="JOG28" s="429"/>
      <c r="JOH28" s="429"/>
      <c r="JOI28" s="429"/>
      <c r="JOJ28" s="429"/>
      <c r="JOK28" s="429"/>
      <c r="JOL28" s="429"/>
      <c r="JOM28" s="429"/>
      <c r="JON28" s="429"/>
      <c r="JOO28" s="429"/>
      <c r="JOP28" s="429"/>
      <c r="JOQ28" s="429"/>
      <c r="JOR28" s="429"/>
      <c r="JOS28" s="429"/>
      <c r="JOT28" s="429"/>
      <c r="JOU28" s="429"/>
      <c r="JOV28" s="429"/>
      <c r="JOW28" s="429"/>
      <c r="JOX28" s="429"/>
      <c r="JOY28" s="429"/>
      <c r="JOZ28" s="429"/>
      <c r="JPA28" s="429"/>
      <c r="JPB28" s="429"/>
      <c r="JPC28" s="429"/>
      <c r="JPD28" s="429"/>
      <c r="JPE28" s="429"/>
      <c r="JPF28" s="429"/>
      <c r="JPG28" s="429"/>
      <c r="JPH28" s="429"/>
      <c r="JPI28" s="429"/>
      <c r="JPJ28" s="429"/>
      <c r="JPK28" s="429"/>
      <c r="JPL28" s="429"/>
      <c r="JPM28" s="429"/>
      <c r="JPN28" s="429"/>
      <c r="JPO28" s="429"/>
      <c r="JPP28" s="429"/>
      <c r="JPQ28" s="429"/>
      <c r="JPR28" s="429"/>
      <c r="JPS28" s="429"/>
      <c r="JPT28" s="429"/>
      <c r="JPU28" s="429"/>
      <c r="JPV28" s="429"/>
      <c r="JPW28" s="429"/>
      <c r="JPX28" s="429"/>
      <c r="JPY28" s="429"/>
      <c r="JPZ28" s="429"/>
      <c r="JQA28" s="429"/>
      <c r="JQB28" s="429"/>
      <c r="JQC28" s="429"/>
      <c r="JQD28" s="429"/>
      <c r="JQE28" s="429"/>
      <c r="JQF28" s="429"/>
      <c r="JQG28" s="429"/>
      <c r="JQH28" s="429"/>
      <c r="JQI28" s="429"/>
      <c r="JQJ28" s="429"/>
      <c r="JQK28" s="429"/>
      <c r="JQL28" s="429"/>
      <c r="JQM28" s="429"/>
      <c r="JQN28" s="429"/>
      <c r="JQO28" s="429"/>
      <c r="JQP28" s="429"/>
      <c r="JQQ28" s="429"/>
      <c r="JQR28" s="429"/>
      <c r="JQS28" s="429"/>
      <c r="JQT28" s="429"/>
      <c r="JQU28" s="429"/>
      <c r="JQV28" s="429"/>
      <c r="JQW28" s="429"/>
      <c r="JQX28" s="429"/>
      <c r="JQY28" s="429"/>
      <c r="JQZ28" s="429"/>
      <c r="JRA28" s="429"/>
      <c r="JRB28" s="429"/>
      <c r="JRC28" s="429"/>
      <c r="JRD28" s="429"/>
      <c r="JRE28" s="429"/>
      <c r="JRF28" s="429"/>
      <c r="JRG28" s="429"/>
      <c r="JRH28" s="429"/>
      <c r="JRI28" s="429"/>
      <c r="JRJ28" s="429"/>
      <c r="JRK28" s="429"/>
      <c r="JRL28" s="429"/>
      <c r="JRM28" s="429"/>
      <c r="JRN28" s="429"/>
      <c r="JRO28" s="429"/>
      <c r="JRP28" s="429"/>
      <c r="JRQ28" s="429"/>
      <c r="JRR28" s="429"/>
      <c r="JRS28" s="429"/>
      <c r="JRT28" s="429"/>
      <c r="JRU28" s="429"/>
      <c r="JRV28" s="429"/>
      <c r="JRW28" s="429"/>
      <c r="JRX28" s="429"/>
      <c r="JRY28" s="429"/>
      <c r="JRZ28" s="429"/>
      <c r="JSA28" s="429"/>
      <c r="JSB28" s="429"/>
      <c r="JSC28" s="429"/>
      <c r="JSD28" s="429"/>
      <c r="JSE28" s="429"/>
      <c r="JSF28" s="429"/>
      <c r="JSG28" s="429"/>
      <c r="JSH28" s="429"/>
      <c r="JSI28" s="429"/>
      <c r="JSJ28" s="429"/>
      <c r="JSK28" s="429"/>
      <c r="JSL28" s="429"/>
      <c r="JSM28" s="429"/>
      <c r="JSN28" s="429"/>
      <c r="JSO28" s="429"/>
      <c r="JSP28" s="429"/>
      <c r="JSQ28" s="429"/>
      <c r="JSR28" s="429"/>
      <c r="JSS28" s="429"/>
      <c r="JST28" s="429"/>
      <c r="JSU28" s="429"/>
      <c r="JSV28" s="429"/>
      <c r="JSW28" s="429"/>
      <c r="JSX28" s="429"/>
      <c r="JSY28" s="429"/>
      <c r="JSZ28" s="429"/>
      <c r="JTA28" s="429"/>
      <c r="JTB28" s="429"/>
      <c r="JTC28" s="429"/>
      <c r="JTD28" s="429"/>
      <c r="JTE28" s="429"/>
      <c r="JTF28" s="429"/>
      <c r="JTG28" s="429"/>
      <c r="JTH28" s="429"/>
      <c r="JTI28" s="429"/>
      <c r="JTJ28" s="429"/>
      <c r="JTK28" s="429"/>
      <c r="JTL28" s="429"/>
      <c r="JTM28" s="429"/>
      <c r="JTN28" s="429"/>
      <c r="JTO28" s="429"/>
      <c r="JTP28" s="429"/>
      <c r="JTQ28" s="429"/>
      <c r="JTR28" s="429"/>
      <c r="JTS28" s="429"/>
      <c r="JTT28" s="429"/>
      <c r="JTU28" s="429"/>
      <c r="JTV28" s="429"/>
      <c r="JTW28" s="429"/>
      <c r="JTX28" s="429"/>
      <c r="JTY28" s="429"/>
      <c r="JTZ28" s="429"/>
      <c r="JUA28" s="429"/>
      <c r="JUB28" s="429"/>
      <c r="JUC28" s="429"/>
      <c r="JUD28" s="429"/>
      <c r="JUE28" s="429"/>
      <c r="JUF28" s="429"/>
      <c r="JUG28" s="429"/>
      <c r="JUH28" s="429"/>
      <c r="JUI28" s="429"/>
      <c r="JUJ28" s="429"/>
      <c r="JUK28" s="429"/>
      <c r="JUL28" s="429"/>
      <c r="JUM28" s="429"/>
      <c r="JUN28" s="429"/>
      <c r="JUO28" s="429"/>
      <c r="JUP28" s="429"/>
      <c r="JUQ28" s="429"/>
      <c r="JUR28" s="429"/>
      <c r="JUS28" s="429"/>
      <c r="JUT28" s="429"/>
      <c r="JUU28" s="429"/>
      <c r="JUV28" s="429"/>
      <c r="JUW28" s="429"/>
      <c r="JUX28" s="429"/>
      <c r="JUY28" s="429"/>
      <c r="JUZ28" s="429"/>
      <c r="JVA28" s="429"/>
      <c r="JVB28" s="429"/>
      <c r="JVC28" s="429"/>
      <c r="JVD28" s="429"/>
      <c r="JVE28" s="429"/>
      <c r="JVF28" s="429"/>
      <c r="JVG28" s="429"/>
      <c r="JVH28" s="429"/>
      <c r="JVI28" s="429"/>
      <c r="JVJ28" s="429"/>
      <c r="JVK28" s="429"/>
      <c r="JVL28" s="429"/>
      <c r="JVM28" s="429"/>
      <c r="JVN28" s="429"/>
      <c r="JVO28" s="429"/>
      <c r="JVP28" s="429"/>
      <c r="JVQ28" s="429"/>
      <c r="JVR28" s="429"/>
      <c r="JVS28" s="429"/>
      <c r="JVT28" s="429"/>
      <c r="JVU28" s="429"/>
      <c r="JVV28" s="429"/>
      <c r="JVW28" s="429"/>
      <c r="JVX28" s="429"/>
      <c r="JVY28" s="429"/>
      <c r="JVZ28" s="429"/>
      <c r="JWA28" s="429"/>
      <c r="JWB28" s="429"/>
      <c r="JWC28" s="429"/>
      <c r="JWD28" s="429"/>
      <c r="JWE28" s="429"/>
      <c r="JWF28" s="429"/>
      <c r="JWG28" s="429"/>
      <c r="JWH28" s="429"/>
      <c r="JWI28" s="429"/>
      <c r="JWJ28" s="429"/>
      <c r="JWK28" s="429"/>
      <c r="JWL28" s="429"/>
      <c r="JWM28" s="429"/>
      <c r="JWN28" s="429"/>
      <c r="JWO28" s="429"/>
      <c r="JWP28" s="429"/>
      <c r="JWQ28" s="429"/>
      <c r="JWR28" s="429"/>
      <c r="JWS28" s="429"/>
      <c r="JWT28" s="429"/>
      <c r="JWU28" s="429"/>
      <c r="JWV28" s="429"/>
      <c r="JWW28" s="429"/>
      <c r="JWX28" s="429"/>
      <c r="JWY28" s="429"/>
      <c r="JWZ28" s="429"/>
      <c r="JXA28" s="429"/>
      <c r="JXB28" s="429"/>
      <c r="JXC28" s="429"/>
      <c r="JXD28" s="429"/>
      <c r="JXE28" s="429"/>
      <c r="JXF28" s="429"/>
      <c r="JXG28" s="429"/>
      <c r="JXH28" s="429"/>
      <c r="JXI28" s="429"/>
      <c r="JXJ28" s="429"/>
      <c r="JXK28" s="429"/>
      <c r="JXL28" s="429"/>
      <c r="JXM28" s="429"/>
      <c r="JXN28" s="429"/>
      <c r="JXO28" s="429"/>
      <c r="JXP28" s="429"/>
      <c r="JXQ28" s="429"/>
      <c r="JXR28" s="429"/>
      <c r="JXS28" s="429"/>
      <c r="JXT28" s="429"/>
      <c r="JXU28" s="429"/>
      <c r="JXV28" s="429"/>
      <c r="JXW28" s="429"/>
      <c r="JXX28" s="429"/>
      <c r="JXY28" s="429"/>
      <c r="JXZ28" s="429"/>
      <c r="JYA28" s="429"/>
      <c r="JYB28" s="429"/>
      <c r="JYC28" s="429"/>
      <c r="JYD28" s="429"/>
      <c r="JYE28" s="429"/>
      <c r="JYF28" s="429"/>
      <c r="JYG28" s="429"/>
      <c r="JYH28" s="429"/>
      <c r="JYI28" s="429"/>
      <c r="JYJ28" s="429"/>
      <c r="JYK28" s="429"/>
      <c r="JYL28" s="429"/>
      <c r="JYM28" s="429"/>
      <c r="JYN28" s="429"/>
      <c r="JYO28" s="429"/>
      <c r="JYP28" s="429"/>
      <c r="JYQ28" s="429"/>
      <c r="JYR28" s="429"/>
      <c r="JYS28" s="429"/>
      <c r="JYT28" s="429"/>
      <c r="JYU28" s="429"/>
      <c r="JYV28" s="429"/>
      <c r="JYW28" s="429"/>
      <c r="JYX28" s="429"/>
      <c r="JYY28" s="429"/>
      <c r="JYZ28" s="429"/>
      <c r="JZA28" s="429"/>
      <c r="JZB28" s="429"/>
      <c r="JZC28" s="429"/>
      <c r="JZD28" s="429"/>
      <c r="JZE28" s="429"/>
      <c r="JZF28" s="429"/>
      <c r="JZG28" s="429"/>
      <c r="JZH28" s="429"/>
      <c r="JZI28" s="429"/>
      <c r="JZJ28" s="429"/>
      <c r="JZK28" s="429"/>
      <c r="JZL28" s="429"/>
      <c r="JZM28" s="429"/>
      <c r="JZN28" s="429"/>
      <c r="JZO28" s="429"/>
      <c r="JZP28" s="429"/>
      <c r="JZQ28" s="429"/>
      <c r="JZR28" s="429"/>
      <c r="JZS28" s="429"/>
      <c r="JZT28" s="429"/>
      <c r="JZU28" s="429"/>
      <c r="JZV28" s="429"/>
      <c r="JZW28" s="429"/>
      <c r="JZX28" s="429"/>
      <c r="JZY28" s="429"/>
      <c r="JZZ28" s="429"/>
      <c r="KAA28" s="429"/>
      <c r="KAB28" s="429"/>
      <c r="KAC28" s="429"/>
      <c r="KAD28" s="429"/>
      <c r="KAE28" s="429"/>
      <c r="KAF28" s="429"/>
      <c r="KAG28" s="429"/>
      <c r="KAH28" s="429"/>
      <c r="KAI28" s="429"/>
      <c r="KAJ28" s="429"/>
      <c r="KAK28" s="429"/>
      <c r="KAL28" s="429"/>
      <c r="KAM28" s="429"/>
      <c r="KAN28" s="429"/>
      <c r="KAO28" s="429"/>
      <c r="KAP28" s="429"/>
      <c r="KAQ28" s="429"/>
      <c r="KAR28" s="429"/>
      <c r="KAS28" s="429"/>
      <c r="KAT28" s="429"/>
      <c r="KAU28" s="429"/>
      <c r="KAV28" s="429"/>
      <c r="KAW28" s="429"/>
      <c r="KAX28" s="429"/>
      <c r="KAY28" s="429"/>
      <c r="KAZ28" s="429"/>
      <c r="KBA28" s="429"/>
      <c r="KBB28" s="429"/>
      <c r="KBC28" s="429"/>
      <c r="KBD28" s="429"/>
      <c r="KBE28" s="429"/>
      <c r="KBF28" s="429"/>
      <c r="KBG28" s="429"/>
      <c r="KBH28" s="429"/>
      <c r="KBI28" s="429"/>
      <c r="KBJ28" s="429"/>
      <c r="KBK28" s="429"/>
      <c r="KBL28" s="429"/>
      <c r="KBM28" s="429"/>
      <c r="KBN28" s="429"/>
      <c r="KBO28" s="429"/>
      <c r="KBP28" s="429"/>
      <c r="KBQ28" s="429"/>
      <c r="KBR28" s="429"/>
      <c r="KBS28" s="429"/>
      <c r="KBT28" s="429"/>
      <c r="KBU28" s="429"/>
      <c r="KBV28" s="429"/>
      <c r="KBW28" s="429"/>
      <c r="KBX28" s="429"/>
      <c r="KBY28" s="429"/>
      <c r="KBZ28" s="429"/>
      <c r="KCA28" s="429"/>
      <c r="KCB28" s="429"/>
      <c r="KCC28" s="429"/>
      <c r="KCD28" s="429"/>
      <c r="KCE28" s="429"/>
      <c r="KCF28" s="429"/>
      <c r="KCG28" s="429"/>
      <c r="KCH28" s="429"/>
      <c r="KCI28" s="429"/>
      <c r="KCJ28" s="429"/>
      <c r="KCK28" s="429"/>
      <c r="KCL28" s="429"/>
      <c r="KCM28" s="429"/>
      <c r="KCN28" s="429"/>
      <c r="KCO28" s="429"/>
      <c r="KCP28" s="429"/>
      <c r="KCQ28" s="429"/>
      <c r="KCR28" s="429"/>
      <c r="KCS28" s="429"/>
      <c r="KCT28" s="429"/>
      <c r="KCU28" s="429"/>
      <c r="KCV28" s="429"/>
      <c r="KCW28" s="429"/>
      <c r="KCX28" s="429"/>
      <c r="KCY28" s="429"/>
      <c r="KCZ28" s="429"/>
      <c r="KDA28" s="429"/>
      <c r="KDB28" s="429"/>
      <c r="KDC28" s="429"/>
      <c r="KDD28" s="429"/>
      <c r="KDE28" s="429"/>
      <c r="KDF28" s="429"/>
      <c r="KDG28" s="429"/>
      <c r="KDH28" s="429"/>
      <c r="KDI28" s="429"/>
      <c r="KDJ28" s="429"/>
      <c r="KDK28" s="429"/>
      <c r="KDL28" s="429"/>
      <c r="KDM28" s="429"/>
      <c r="KDN28" s="429"/>
      <c r="KDO28" s="429"/>
      <c r="KDP28" s="429"/>
      <c r="KDQ28" s="429"/>
      <c r="KDR28" s="429"/>
      <c r="KDS28" s="429"/>
      <c r="KDT28" s="429"/>
      <c r="KDU28" s="429"/>
      <c r="KDV28" s="429"/>
      <c r="KDW28" s="429"/>
      <c r="KDX28" s="429"/>
      <c r="KDY28" s="429"/>
      <c r="KDZ28" s="429"/>
      <c r="KEA28" s="429"/>
      <c r="KEB28" s="429"/>
      <c r="KEC28" s="429"/>
      <c r="KED28" s="429"/>
      <c r="KEE28" s="429"/>
      <c r="KEF28" s="429"/>
      <c r="KEG28" s="429"/>
      <c r="KEH28" s="429"/>
      <c r="KEI28" s="429"/>
      <c r="KEJ28" s="429"/>
      <c r="KEK28" s="429"/>
      <c r="KEL28" s="429"/>
      <c r="KEM28" s="429"/>
      <c r="KEN28" s="429"/>
      <c r="KEO28" s="429"/>
      <c r="KEP28" s="429"/>
      <c r="KEQ28" s="429"/>
      <c r="KER28" s="429"/>
      <c r="KES28" s="429"/>
      <c r="KET28" s="429"/>
      <c r="KEU28" s="429"/>
      <c r="KEV28" s="429"/>
      <c r="KEW28" s="429"/>
      <c r="KEX28" s="429"/>
      <c r="KEY28" s="429"/>
      <c r="KEZ28" s="429"/>
      <c r="KFA28" s="429"/>
      <c r="KFB28" s="429"/>
      <c r="KFC28" s="429"/>
      <c r="KFD28" s="429"/>
      <c r="KFE28" s="429"/>
      <c r="KFF28" s="429"/>
      <c r="KFG28" s="429"/>
      <c r="KFH28" s="429"/>
      <c r="KFI28" s="429"/>
      <c r="KFJ28" s="429"/>
      <c r="KFK28" s="429"/>
      <c r="KFL28" s="429"/>
      <c r="KFM28" s="429"/>
      <c r="KFN28" s="429"/>
      <c r="KFO28" s="429"/>
      <c r="KFP28" s="429"/>
      <c r="KFQ28" s="429"/>
      <c r="KFR28" s="429"/>
      <c r="KFS28" s="429"/>
      <c r="KFT28" s="429"/>
      <c r="KFU28" s="429"/>
      <c r="KFV28" s="429"/>
      <c r="KFW28" s="429"/>
      <c r="KFX28" s="429"/>
      <c r="KFY28" s="429"/>
      <c r="KFZ28" s="429"/>
      <c r="KGA28" s="429"/>
      <c r="KGB28" s="429"/>
      <c r="KGC28" s="429"/>
      <c r="KGD28" s="429"/>
      <c r="KGE28" s="429"/>
      <c r="KGF28" s="429"/>
      <c r="KGG28" s="429"/>
      <c r="KGH28" s="429"/>
      <c r="KGI28" s="429"/>
      <c r="KGJ28" s="429"/>
      <c r="KGK28" s="429"/>
      <c r="KGL28" s="429"/>
      <c r="KGM28" s="429"/>
      <c r="KGN28" s="429"/>
      <c r="KGO28" s="429"/>
      <c r="KGP28" s="429"/>
      <c r="KGQ28" s="429"/>
      <c r="KGR28" s="429"/>
      <c r="KGS28" s="429"/>
      <c r="KGT28" s="429"/>
      <c r="KGU28" s="429"/>
      <c r="KGV28" s="429"/>
      <c r="KGW28" s="429"/>
      <c r="KGX28" s="429"/>
      <c r="KGY28" s="429"/>
      <c r="KGZ28" s="429"/>
      <c r="KHA28" s="429"/>
      <c r="KHB28" s="429"/>
      <c r="KHC28" s="429"/>
      <c r="KHD28" s="429"/>
      <c r="KHE28" s="429"/>
      <c r="KHF28" s="429"/>
      <c r="KHG28" s="429"/>
      <c r="KHH28" s="429"/>
      <c r="KHI28" s="429"/>
      <c r="KHJ28" s="429"/>
      <c r="KHK28" s="429"/>
      <c r="KHL28" s="429"/>
      <c r="KHM28" s="429"/>
      <c r="KHN28" s="429"/>
      <c r="KHO28" s="429"/>
      <c r="KHP28" s="429"/>
      <c r="KHQ28" s="429"/>
      <c r="KHR28" s="429"/>
      <c r="KHS28" s="429"/>
      <c r="KHT28" s="429"/>
      <c r="KHU28" s="429"/>
      <c r="KHV28" s="429"/>
      <c r="KHW28" s="429"/>
      <c r="KHX28" s="429"/>
      <c r="KHY28" s="429"/>
      <c r="KHZ28" s="429"/>
      <c r="KIA28" s="429"/>
      <c r="KIB28" s="429"/>
      <c r="KIC28" s="429"/>
      <c r="KID28" s="429"/>
      <c r="KIE28" s="429"/>
      <c r="KIF28" s="429"/>
      <c r="KIG28" s="429"/>
      <c r="KIH28" s="429"/>
      <c r="KII28" s="429"/>
      <c r="KIJ28" s="429"/>
      <c r="KIK28" s="429"/>
      <c r="KIL28" s="429"/>
      <c r="KIM28" s="429"/>
      <c r="KIN28" s="429"/>
      <c r="KIO28" s="429"/>
      <c r="KIP28" s="429"/>
      <c r="KIQ28" s="429"/>
      <c r="KIR28" s="429"/>
      <c r="KIS28" s="429"/>
      <c r="KIT28" s="429"/>
      <c r="KIU28" s="429"/>
      <c r="KIV28" s="429"/>
      <c r="KIW28" s="429"/>
      <c r="KIX28" s="429"/>
      <c r="KIY28" s="429"/>
      <c r="KIZ28" s="429"/>
      <c r="KJA28" s="429"/>
      <c r="KJB28" s="429"/>
      <c r="KJC28" s="429"/>
      <c r="KJD28" s="429"/>
      <c r="KJE28" s="429"/>
      <c r="KJF28" s="429"/>
      <c r="KJG28" s="429"/>
      <c r="KJH28" s="429"/>
      <c r="KJI28" s="429"/>
      <c r="KJJ28" s="429"/>
      <c r="KJK28" s="429"/>
      <c r="KJL28" s="429"/>
      <c r="KJM28" s="429"/>
      <c r="KJN28" s="429"/>
      <c r="KJO28" s="429"/>
      <c r="KJP28" s="429"/>
      <c r="KJQ28" s="429"/>
      <c r="KJR28" s="429"/>
      <c r="KJS28" s="429"/>
      <c r="KJT28" s="429"/>
      <c r="KJU28" s="429"/>
      <c r="KJV28" s="429"/>
      <c r="KJW28" s="429"/>
      <c r="KJX28" s="429"/>
      <c r="KJY28" s="429"/>
      <c r="KJZ28" s="429"/>
      <c r="KKA28" s="429"/>
      <c r="KKB28" s="429"/>
      <c r="KKC28" s="429"/>
      <c r="KKD28" s="429"/>
      <c r="KKE28" s="429"/>
      <c r="KKF28" s="429"/>
      <c r="KKG28" s="429"/>
      <c r="KKH28" s="429"/>
      <c r="KKI28" s="429"/>
      <c r="KKJ28" s="429"/>
      <c r="KKK28" s="429"/>
      <c r="KKL28" s="429"/>
      <c r="KKM28" s="429"/>
      <c r="KKN28" s="429"/>
      <c r="KKO28" s="429"/>
      <c r="KKP28" s="429"/>
      <c r="KKQ28" s="429"/>
      <c r="KKR28" s="429"/>
      <c r="KKS28" s="429"/>
      <c r="KKT28" s="429"/>
      <c r="KKU28" s="429"/>
      <c r="KKV28" s="429"/>
      <c r="KKW28" s="429"/>
      <c r="KKX28" s="429"/>
      <c r="KKY28" s="429"/>
      <c r="KKZ28" s="429"/>
      <c r="KLA28" s="429"/>
      <c r="KLB28" s="429"/>
      <c r="KLC28" s="429"/>
      <c r="KLD28" s="429"/>
      <c r="KLE28" s="429"/>
      <c r="KLF28" s="429"/>
      <c r="KLG28" s="429"/>
      <c r="KLH28" s="429"/>
      <c r="KLI28" s="429"/>
      <c r="KLJ28" s="429"/>
      <c r="KLK28" s="429"/>
      <c r="KLL28" s="429"/>
      <c r="KLM28" s="429"/>
      <c r="KLN28" s="429"/>
      <c r="KLO28" s="429"/>
      <c r="KLP28" s="429"/>
      <c r="KLQ28" s="429"/>
      <c r="KLR28" s="429"/>
      <c r="KLS28" s="429"/>
      <c r="KLT28" s="429"/>
      <c r="KLU28" s="429"/>
      <c r="KLV28" s="429"/>
      <c r="KLW28" s="429"/>
      <c r="KLX28" s="429"/>
      <c r="KLY28" s="429"/>
      <c r="KLZ28" s="429"/>
      <c r="KMA28" s="429"/>
      <c r="KMB28" s="429"/>
      <c r="KMC28" s="429"/>
      <c r="KMD28" s="429"/>
      <c r="KME28" s="429"/>
      <c r="KMF28" s="429"/>
      <c r="KMG28" s="429"/>
      <c r="KMH28" s="429"/>
      <c r="KMI28" s="429"/>
      <c r="KMJ28" s="429"/>
      <c r="KMK28" s="429"/>
      <c r="KML28" s="429"/>
      <c r="KMM28" s="429"/>
      <c r="KMN28" s="429"/>
      <c r="KMO28" s="429"/>
      <c r="KMP28" s="429"/>
      <c r="KMQ28" s="429"/>
      <c r="KMR28" s="429"/>
      <c r="KMS28" s="429"/>
      <c r="KMT28" s="429"/>
      <c r="KMU28" s="429"/>
      <c r="KMV28" s="429"/>
      <c r="KMW28" s="429"/>
      <c r="KMX28" s="429"/>
      <c r="KMY28" s="429"/>
      <c r="KMZ28" s="429"/>
      <c r="KNA28" s="429"/>
      <c r="KNB28" s="429"/>
      <c r="KNC28" s="429"/>
      <c r="KND28" s="429"/>
      <c r="KNE28" s="429"/>
      <c r="KNF28" s="429"/>
      <c r="KNG28" s="429"/>
      <c r="KNH28" s="429"/>
      <c r="KNI28" s="429"/>
      <c r="KNJ28" s="429"/>
      <c r="KNK28" s="429"/>
      <c r="KNL28" s="429"/>
      <c r="KNM28" s="429"/>
      <c r="KNN28" s="429"/>
      <c r="KNO28" s="429"/>
      <c r="KNP28" s="429"/>
      <c r="KNQ28" s="429"/>
      <c r="KNR28" s="429"/>
      <c r="KNS28" s="429"/>
      <c r="KNT28" s="429"/>
      <c r="KNU28" s="429"/>
      <c r="KNV28" s="429"/>
      <c r="KNW28" s="429"/>
      <c r="KNX28" s="429"/>
      <c r="KNY28" s="429"/>
      <c r="KNZ28" s="429"/>
      <c r="KOA28" s="429"/>
      <c r="KOB28" s="429"/>
      <c r="KOC28" s="429"/>
      <c r="KOD28" s="429"/>
      <c r="KOE28" s="429"/>
      <c r="KOF28" s="429"/>
      <c r="KOG28" s="429"/>
      <c r="KOH28" s="429"/>
      <c r="KOI28" s="429"/>
      <c r="KOJ28" s="429"/>
      <c r="KOK28" s="429"/>
      <c r="KOL28" s="429"/>
      <c r="KOM28" s="429"/>
      <c r="KON28" s="429"/>
      <c r="KOO28" s="429"/>
      <c r="KOP28" s="429"/>
      <c r="KOQ28" s="429"/>
      <c r="KOR28" s="429"/>
      <c r="KOS28" s="429"/>
      <c r="KOT28" s="429"/>
      <c r="KOU28" s="429"/>
      <c r="KOV28" s="429"/>
      <c r="KOW28" s="429"/>
      <c r="KOX28" s="429"/>
      <c r="KOY28" s="429"/>
      <c r="KOZ28" s="429"/>
      <c r="KPA28" s="429"/>
      <c r="KPB28" s="429"/>
      <c r="KPC28" s="429"/>
      <c r="KPD28" s="429"/>
      <c r="KPE28" s="429"/>
      <c r="KPF28" s="429"/>
      <c r="KPG28" s="429"/>
      <c r="KPH28" s="429"/>
      <c r="KPI28" s="429"/>
      <c r="KPJ28" s="429"/>
      <c r="KPK28" s="429"/>
      <c r="KPL28" s="429"/>
      <c r="KPM28" s="429"/>
      <c r="KPN28" s="429"/>
      <c r="KPO28" s="429"/>
      <c r="KPP28" s="429"/>
      <c r="KPQ28" s="429"/>
      <c r="KPR28" s="429"/>
      <c r="KPS28" s="429"/>
      <c r="KPT28" s="429"/>
      <c r="KPU28" s="429"/>
      <c r="KPV28" s="429"/>
      <c r="KPW28" s="429"/>
      <c r="KPX28" s="429"/>
      <c r="KPY28" s="429"/>
      <c r="KPZ28" s="429"/>
      <c r="KQA28" s="429"/>
      <c r="KQB28" s="429"/>
      <c r="KQC28" s="429"/>
      <c r="KQD28" s="429"/>
      <c r="KQE28" s="429"/>
      <c r="KQF28" s="429"/>
      <c r="KQG28" s="429"/>
      <c r="KQH28" s="429"/>
      <c r="KQI28" s="429"/>
      <c r="KQJ28" s="429"/>
      <c r="KQK28" s="429"/>
      <c r="KQL28" s="429"/>
      <c r="KQM28" s="429"/>
      <c r="KQN28" s="429"/>
      <c r="KQO28" s="429"/>
      <c r="KQP28" s="429"/>
      <c r="KQQ28" s="429"/>
      <c r="KQR28" s="429"/>
      <c r="KQS28" s="429"/>
      <c r="KQT28" s="429"/>
      <c r="KQU28" s="429"/>
      <c r="KQV28" s="429"/>
      <c r="KQW28" s="429"/>
      <c r="KQX28" s="429"/>
      <c r="KQY28" s="429"/>
      <c r="KQZ28" s="429"/>
      <c r="KRA28" s="429"/>
      <c r="KRB28" s="429"/>
      <c r="KRC28" s="429"/>
      <c r="KRD28" s="429"/>
      <c r="KRE28" s="429"/>
      <c r="KRF28" s="429"/>
      <c r="KRG28" s="429"/>
      <c r="KRH28" s="429"/>
      <c r="KRI28" s="429"/>
      <c r="KRJ28" s="429"/>
      <c r="KRK28" s="429"/>
      <c r="KRL28" s="429"/>
      <c r="KRM28" s="429"/>
      <c r="KRN28" s="429"/>
      <c r="KRO28" s="429"/>
      <c r="KRP28" s="429"/>
      <c r="KRQ28" s="429"/>
      <c r="KRR28" s="429"/>
      <c r="KRS28" s="429"/>
      <c r="KRT28" s="429"/>
      <c r="KRU28" s="429"/>
      <c r="KRV28" s="429"/>
      <c r="KRW28" s="429"/>
      <c r="KRX28" s="429"/>
      <c r="KRY28" s="429"/>
      <c r="KRZ28" s="429"/>
      <c r="KSA28" s="429"/>
      <c r="KSB28" s="429"/>
      <c r="KSC28" s="429"/>
      <c r="KSD28" s="429"/>
      <c r="KSE28" s="429"/>
      <c r="KSF28" s="429"/>
      <c r="KSG28" s="429"/>
      <c r="KSH28" s="429"/>
      <c r="KSI28" s="429"/>
      <c r="KSJ28" s="429"/>
      <c r="KSK28" s="429"/>
      <c r="KSL28" s="429"/>
      <c r="KSM28" s="429"/>
      <c r="KSN28" s="429"/>
      <c r="KSO28" s="429"/>
      <c r="KSP28" s="429"/>
      <c r="KSQ28" s="429"/>
      <c r="KSR28" s="429"/>
      <c r="KSS28" s="429"/>
      <c r="KST28" s="429"/>
      <c r="KSU28" s="429"/>
      <c r="KSV28" s="429"/>
      <c r="KSW28" s="429"/>
      <c r="KSX28" s="429"/>
      <c r="KSY28" s="429"/>
      <c r="KSZ28" s="429"/>
      <c r="KTA28" s="429"/>
      <c r="KTB28" s="429"/>
      <c r="KTC28" s="429"/>
      <c r="KTD28" s="429"/>
      <c r="KTE28" s="429"/>
      <c r="KTF28" s="429"/>
      <c r="KTG28" s="429"/>
      <c r="KTH28" s="429"/>
      <c r="KTI28" s="429"/>
      <c r="KTJ28" s="429"/>
      <c r="KTK28" s="429"/>
      <c r="KTL28" s="429"/>
      <c r="KTM28" s="429"/>
      <c r="KTN28" s="429"/>
      <c r="KTO28" s="429"/>
      <c r="KTP28" s="429"/>
      <c r="KTQ28" s="429"/>
      <c r="KTR28" s="429"/>
      <c r="KTS28" s="429"/>
      <c r="KTT28" s="429"/>
      <c r="KTU28" s="429"/>
      <c r="KTV28" s="429"/>
      <c r="KTW28" s="429"/>
      <c r="KTX28" s="429"/>
      <c r="KTY28" s="429"/>
      <c r="KTZ28" s="429"/>
      <c r="KUA28" s="429"/>
      <c r="KUB28" s="429"/>
      <c r="KUC28" s="429"/>
      <c r="KUD28" s="429"/>
      <c r="KUE28" s="429"/>
      <c r="KUF28" s="429"/>
      <c r="KUG28" s="429"/>
      <c r="KUH28" s="429"/>
      <c r="KUI28" s="429"/>
      <c r="KUJ28" s="429"/>
      <c r="KUK28" s="429"/>
      <c r="KUL28" s="429"/>
      <c r="KUM28" s="429"/>
      <c r="KUN28" s="429"/>
      <c r="KUO28" s="429"/>
      <c r="KUP28" s="429"/>
      <c r="KUQ28" s="429"/>
      <c r="KUR28" s="429"/>
      <c r="KUS28" s="429"/>
      <c r="KUT28" s="429"/>
      <c r="KUU28" s="429"/>
      <c r="KUV28" s="429"/>
      <c r="KUW28" s="429"/>
      <c r="KUX28" s="429"/>
      <c r="KUY28" s="429"/>
      <c r="KUZ28" s="429"/>
      <c r="KVA28" s="429"/>
      <c r="KVB28" s="429"/>
      <c r="KVC28" s="429"/>
      <c r="KVD28" s="429"/>
      <c r="KVE28" s="429"/>
      <c r="KVF28" s="429"/>
      <c r="KVG28" s="429"/>
      <c r="KVH28" s="429"/>
      <c r="KVI28" s="429"/>
      <c r="KVJ28" s="429"/>
      <c r="KVK28" s="429"/>
      <c r="KVL28" s="429"/>
      <c r="KVM28" s="429"/>
      <c r="KVN28" s="429"/>
      <c r="KVO28" s="429"/>
      <c r="KVP28" s="429"/>
      <c r="KVQ28" s="429"/>
      <c r="KVR28" s="429"/>
      <c r="KVS28" s="429"/>
      <c r="KVT28" s="429"/>
      <c r="KVU28" s="429"/>
      <c r="KVV28" s="429"/>
      <c r="KVW28" s="429"/>
      <c r="KVX28" s="429"/>
      <c r="KVY28" s="429"/>
      <c r="KVZ28" s="429"/>
      <c r="KWA28" s="429"/>
      <c r="KWB28" s="429"/>
      <c r="KWC28" s="429"/>
      <c r="KWD28" s="429"/>
      <c r="KWE28" s="429"/>
      <c r="KWF28" s="429"/>
      <c r="KWG28" s="429"/>
      <c r="KWH28" s="429"/>
      <c r="KWI28" s="429"/>
      <c r="KWJ28" s="429"/>
      <c r="KWK28" s="429"/>
      <c r="KWL28" s="429"/>
      <c r="KWM28" s="429"/>
      <c r="KWN28" s="429"/>
      <c r="KWO28" s="429"/>
      <c r="KWP28" s="429"/>
      <c r="KWQ28" s="429"/>
      <c r="KWR28" s="429"/>
      <c r="KWS28" s="429"/>
      <c r="KWT28" s="429"/>
      <c r="KWU28" s="429"/>
      <c r="KWV28" s="429"/>
      <c r="KWW28" s="429"/>
      <c r="KWX28" s="429"/>
      <c r="KWY28" s="429"/>
      <c r="KWZ28" s="429"/>
      <c r="KXA28" s="429"/>
      <c r="KXB28" s="429"/>
      <c r="KXC28" s="429"/>
      <c r="KXD28" s="429"/>
      <c r="KXE28" s="429"/>
      <c r="KXF28" s="429"/>
      <c r="KXG28" s="429"/>
      <c r="KXH28" s="429"/>
      <c r="KXI28" s="429"/>
      <c r="KXJ28" s="429"/>
      <c r="KXK28" s="429"/>
      <c r="KXL28" s="429"/>
      <c r="KXM28" s="429"/>
      <c r="KXN28" s="429"/>
      <c r="KXO28" s="429"/>
      <c r="KXP28" s="429"/>
      <c r="KXQ28" s="429"/>
      <c r="KXR28" s="429"/>
      <c r="KXS28" s="429"/>
      <c r="KXT28" s="429"/>
      <c r="KXU28" s="429"/>
      <c r="KXV28" s="429"/>
      <c r="KXW28" s="429"/>
      <c r="KXX28" s="429"/>
      <c r="KXY28" s="429"/>
      <c r="KXZ28" s="429"/>
      <c r="KYA28" s="429"/>
      <c r="KYB28" s="429"/>
      <c r="KYC28" s="429"/>
      <c r="KYD28" s="429"/>
      <c r="KYE28" s="429"/>
      <c r="KYF28" s="429"/>
      <c r="KYG28" s="429"/>
      <c r="KYH28" s="429"/>
      <c r="KYI28" s="429"/>
      <c r="KYJ28" s="429"/>
      <c r="KYK28" s="429"/>
      <c r="KYL28" s="429"/>
      <c r="KYM28" s="429"/>
      <c r="KYN28" s="429"/>
      <c r="KYO28" s="429"/>
      <c r="KYP28" s="429"/>
      <c r="KYQ28" s="429"/>
      <c r="KYR28" s="429"/>
      <c r="KYS28" s="429"/>
      <c r="KYT28" s="429"/>
      <c r="KYU28" s="429"/>
      <c r="KYV28" s="429"/>
      <c r="KYW28" s="429"/>
      <c r="KYX28" s="429"/>
      <c r="KYY28" s="429"/>
      <c r="KYZ28" s="429"/>
      <c r="KZA28" s="429"/>
      <c r="KZB28" s="429"/>
      <c r="KZC28" s="429"/>
      <c r="KZD28" s="429"/>
      <c r="KZE28" s="429"/>
      <c r="KZF28" s="429"/>
      <c r="KZG28" s="429"/>
      <c r="KZH28" s="429"/>
      <c r="KZI28" s="429"/>
      <c r="KZJ28" s="429"/>
      <c r="KZK28" s="429"/>
      <c r="KZL28" s="429"/>
      <c r="KZM28" s="429"/>
      <c r="KZN28" s="429"/>
      <c r="KZO28" s="429"/>
      <c r="KZP28" s="429"/>
      <c r="KZQ28" s="429"/>
      <c r="KZR28" s="429"/>
      <c r="KZS28" s="429"/>
      <c r="KZT28" s="429"/>
      <c r="KZU28" s="429"/>
      <c r="KZV28" s="429"/>
      <c r="KZW28" s="429"/>
      <c r="KZX28" s="429"/>
      <c r="KZY28" s="429"/>
      <c r="KZZ28" s="429"/>
      <c r="LAA28" s="429"/>
      <c r="LAB28" s="429"/>
      <c r="LAC28" s="429"/>
      <c r="LAD28" s="429"/>
      <c r="LAE28" s="429"/>
      <c r="LAF28" s="429"/>
      <c r="LAG28" s="429"/>
      <c r="LAH28" s="429"/>
      <c r="LAI28" s="429"/>
      <c r="LAJ28" s="429"/>
      <c r="LAK28" s="429"/>
      <c r="LAL28" s="429"/>
      <c r="LAM28" s="429"/>
      <c r="LAN28" s="429"/>
      <c r="LAO28" s="429"/>
      <c r="LAP28" s="429"/>
      <c r="LAQ28" s="429"/>
      <c r="LAR28" s="429"/>
      <c r="LAS28" s="429"/>
      <c r="LAT28" s="429"/>
      <c r="LAU28" s="429"/>
      <c r="LAV28" s="429"/>
      <c r="LAW28" s="429"/>
      <c r="LAX28" s="429"/>
      <c r="LAY28" s="429"/>
      <c r="LAZ28" s="429"/>
      <c r="LBA28" s="429"/>
      <c r="LBB28" s="429"/>
      <c r="LBC28" s="429"/>
      <c r="LBD28" s="429"/>
      <c r="LBE28" s="429"/>
      <c r="LBF28" s="429"/>
      <c r="LBG28" s="429"/>
      <c r="LBH28" s="429"/>
      <c r="LBI28" s="429"/>
      <c r="LBJ28" s="429"/>
      <c r="LBK28" s="429"/>
      <c r="LBL28" s="429"/>
      <c r="LBM28" s="429"/>
      <c r="LBN28" s="429"/>
      <c r="LBO28" s="429"/>
      <c r="LBP28" s="429"/>
      <c r="LBQ28" s="429"/>
      <c r="LBR28" s="429"/>
      <c r="LBS28" s="429"/>
      <c r="LBT28" s="429"/>
      <c r="LBU28" s="429"/>
      <c r="LBV28" s="429"/>
      <c r="LBW28" s="429"/>
      <c r="LBX28" s="429"/>
      <c r="LBY28" s="429"/>
      <c r="LBZ28" s="429"/>
      <c r="LCA28" s="429"/>
      <c r="LCB28" s="429"/>
      <c r="LCC28" s="429"/>
      <c r="LCD28" s="429"/>
      <c r="LCE28" s="429"/>
      <c r="LCF28" s="429"/>
      <c r="LCG28" s="429"/>
      <c r="LCH28" s="429"/>
      <c r="LCI28" s="429"/>
      <c r="LCJ28" s="429"/>
      <c r="LCK28" s="429"/>
      <c r="LCL28" s="429"/>
      <c r="LCM28" s="429"/>
      <c r="LCN28" s="429"/>
      <c r="LCO28" s="429"/>
      <c r="LCP28" s="429"/>
      <c r="LCQ28" s="429"/>
      <c r="LCR28" s="429"/>
      <c r="LCS28" s="429"/>
      <c r="LCT28" s="429"/>
      <c r="LCU28" s="429"/>
      <c r="LCV28" s="429"/>
      <c r="LCW28" s="429"/>
      <c r="LCX28" s="429"/>
      <c r="LCY28" s="429"/>
      <c r="LCZ28" s="429"/>
      <c r="LDA28" s="429"/>
      <c r="LDB28" s="429"/>
      <c r="LDC28" s="429"/>
      <c r="LDD28" s="429"/>
      <c r="LDE28" s="429"/>
      <c r="LDF28" s="429"/>
      <c r="LDG28" s="429"/>
      <c r="LDH28" s="429"/>
      <c r="LDI28" s="429"/>
      <c r="LDJ28" s="429"/>
      <c r="LDK28" s="429"/>
      <c r="LDL28" s="429"/>
      <c r="LDM28" s="429"/>
      <c r="LDN28" s="429"/>
      <c r="LDO28" s="429"/>
      <c r="LDP28" s="429"/>
      <c r="LDQ28" s="429"/>
      <c r="LDR28" s="429"/>
      <c r="LDS28" s="429"/>
      <c r="LDT28" s="429"/>
      <c r="LDU28" s="429"/>
      <c r="LDV28" s="429"/>
      <c r="LDW28" s="429"/>
      <c r="LDX28" s="429"/>
      <c r="LDY28" s="429"/>
      <c r="LDZ28" s="429"/>
      <c r="LEA28" s="429"/>
      <c r="LEB28" s="429"/>
      <c r="LEC28" s="429"/>
      <c r="LED28" s="429"/>
      <c r="LEE28" s="429"/>
      <c r="LEF28" s="429"/>
      <c r="LEG28" s="429"/>
      <c r="LEH28" s="429"/>
      <c r="LEI28" s="429"/>
      <c r="LEJ28" s="429"/>
      <c r="LEK28" s="429"/>
      <c r="LEL28" s="429"/>
      <c r="LEM28" s="429"/>
      <c r="LEN28" s="429"/>
      <c r="LEO28" s="429"/>
      <c r="LEP28" s="429"/>
      <c r="LEQ28" s="429"/>
      <c r="LER28" s="429"/>
      <c r="LES28" s="429"/>
      <c r="LET28" s="429"/>
      <c r="LEU28" s="429"/>
      <c r="LEV28" s="429"/>
      <c r="LEW28" s="429"/>
      <c r="LEX28" s="429"/>
      <c r="LEY28" s="429"/>
      <c r="LEZ28" s="429"/>
      <c r="LFA28" s="429"/>
      <c r="LFB28" s="429"/>
      <c r="LFC28" s="429"/>
      <c r="LFD28" s="429"/>
      <c r="LFE28" s="429"/>
      <c r="LFF28" s="429"/>
      <c r="LFG28" s="429"/>
      <c r="LFH28" s="429"/>
      <c r="LFI28" s="429"/>
      <c r="LFJ28" s="429"/>
      <c r="LFK28" s="429"/>
      <c r="LFL28" s="429"/>
      <c r="LFM28" s="429"/>
      <c r="LFN28" s="429"/>
      <c r="LFO28" s="429"/>
      <c r="LFP28" s="429"/>
      <c r="LFQ28" s="429"/>
      <c r="LFR28" s="429"/>
      <c r="LFS28" s="429"/>
      <c r="LFT28" s="429"/>
      <c r="LFU28" s="429"/>
      <c r="LFV28" s="429"/>
      <c r="LFW28" s="429"/>
      <c r="LFX28" s="429"/>
      <c r="LFY28" s="429"/>
      <c r="LFZ28" s="429"/>
      <c r="LGA28" s="429"/>
      <c r="LGB28" s="429"/>
      <c r="LGC28" s="429"/>
      <c r="LGD28" s="429"/>
      <c r="LGE28" s="429"/>
      <c r="LGF28" s="429"/>
      <c r="LGG28" s="429"/>
      <c r="LGH28" s="429"/>
      <c r="LGI28" s="429"/>
      <c r="LGJ28" s="429"/>
      <c r="LGK28" s="429"/>
      <c r="LGL28" s="429"/>
      <c r="LGM28" s="429"/>
      <c r="LGN28" s="429"/>
      <c r="LGO28" s="429"/>
      <c r="LGP28" s="429"/>
      <c r="LGQ28" s="429"/>
      <c r="LGR28" s="429"/>
      <c r="LGS28" s="429"/>
      <c r="LGT28" s="429"/>
      <c r="LGU28" s="429"/>
      <c r="LGV28" s="429"/>
      <c r="LGW28" s="429"/>
      <c r="LGX28" s="429"/>
      <c r="LGY28" s="429"/>
      <c r="LGZ28" s="429"/>
      <c r="LHA28" s="429"/>
      <c r="LHB28" s="429"/>
      <c r="LHC28" s="429"/>
      <c r="LHD28" s="429"/>
      <c r="LHE28" s="429"/>
      <c r="LHF28" s="429"/>
      <c r="LHG28" s="429"/>
      <c r="LHH28" s="429"/>
      <c r="LHI28" s="429"/>
      <c r="LHJ28" s="429"/>
      <c r="LHK28" s="429"/>
      <c r="LHL28" s="429"/>
      <c r="LHM28" s="429"/>
      <c r="LHN28" s="429"/>
      <c r="LHO28" s="429"/>
      <c r="LHP28" s="429"/>
      <c r="LHQ28" s="429"/>
      <c r="LHR28" s="429"/>
      <c r="LHS28" s="429"/>
      <c r="LHT28" s="429"/>
      <c r="LHU28" s="429"/>
      <c r="LHV28" s="429"/>
      <c r="LHW28" s="429"/>
      <c r="LHX28" s="429"/>
      <c r="LHY28" s="429"/>
      <c r="LHZ28" s="429"/>
      <c r="LIA28" s="429"/>
      <c r="LIB28" s="429"/>
      <c r="LIC28" s="429"/>
      <c r="LID28" s="429"/>
      <c r="LIE28" s="429"/>
      <c r="LIF28" s="429"/>
      <c r="LIG28" s="429"/>
      <c r="LIH28" s="429"/>
      <c r="LII28" s="429"/>
      <c r="LIJ28" s="429"/>
      <c r="LIK28" s="429"/>
      <c r="LIL28" s="429"/>
      <c r="LIM28" s="429"/>
      <c r="LIN28" s="429"/>
      <c r="LIO28" s="429"/>
      <c r="LIP28" s="429"/>
      <c r="LIQ28" s="429"/>
      <c r="LIR28" s="429"/>
      <c r="LIS28" s="429"/>
      <c r="LIT28" s="429"/>
      <c r="LIU28" s="429"/>
      <c r="LIV28" s="429"/>
      <c r="LIW28" s="429"/>
      <c r="LIX28" s="429"/>
      <c r="LIY28" s="429"/>
      <c r="LIZ28" s="429"/>
      <c r="LJA28" s="429"/>
      <c r="LJB28" s="429"/>
      <c r="LJC28" s="429"/>
      <c r="LJD28" s="429"/>
      <c r="LJE28" s="429"/>
      <c r="LJF28" s="429"/>
      <c r="LJG28" s="429"/>
      <c r="LJH28" s="429"/>
      <c r="LJI28" s="429"/>
      <c r="LJJ28" s="429"/>
      <c r="LJK28" s="429"/>
      <c r="LJL28" s="429"/>
      <c r="LJM28" s="429"/>
      <c r="LJN28" s="429"/>
      <c r="LJO28" s="429"/>
      <c r="LJP28" s="429"/>
      <c r="LJQ28" s="429"/>
      <c r="LJR28" s="429"/>
      <c r="LJS28" s="429"/>
      <c r="LJT28" s="429"/>
      <c r="LJU28" s="429"/>
      <c r="LJV28" s="429"/>
      <c r="LJW28" s="429"/>
      <c r="LJX28" s="429"/>
      <c r="LJY28" s="429"/>
      <c r="LJZ28" s="429"/>
      <c r="LKA28" s="429"/>
      <c r="LKB28" s="429"/>
      <c r="LKC28" s="429"/>
      <c r="LKD28" s="429"/>
      <c r="LKE28" s="429"/>
      <c r="LKF28" s="429"/>
      <c r="LKG28" s="429"/>
      <c r="LKH28" s="429"/>
      <c r="LKI28" s="429"/>
      <c r="LKJ28" s="429"/>
      <c r="LKK28" s="429"/>
      <c r="LKL28" s="429"/>
      <c r="LKM28" s="429"/>
      <c r="LKN28" s="429"/>
      <c r="LKO28" s="429"/>
      <c r="LKP28" s="429"/>
      <c r="LKQ28" s="429"/>
      <c r="LKR28" s="429"/>
      <c r="LKS28" s="429"/>
      <c r="LKT28" s="429"/>
      <c r="LKU28" s="429"/>
      <c r="LKV28" s="429"/>
      <c r="LKW28" s="429"/>
      <c r="LKX28" s="429"/>
      <c r="LKY28" s="429"/>
      <c r="LKZ28" s="429"/>
      <c r="LLA28" s="429"/>
      <c r="LLB28" s="429"/>
      <c r="LLC28" s="429"/>
      <c r="LLD28" s="429"/>
      <c r="LLE28" s="429"/>
      <c r="LLF28" s="429"/>
      <c r="LLG28" s="429"/>
      <c r="LLH28" s="429"/>
      <c r="LLI28" s="429"/>
      <c r="LLJ28" s="429"/>
      <c r="LLK28" s="429"/>
      <c r="LLL28" s="429"/>
      <c r="LLM28" s="429"/>
      <c r="LLN28" s="429"/>
      <c r="LLO28" s="429"/>
      <c r="LLP28" s="429"/>
      <c r="LLQ28" s="429"/>
      <c r="LLR28" s="429"/>
      <c r="LLS28" s="429"/>
      <c r="LLT28" s="429"/>
      <c r="LLU28" s="429"/>
      <c r="LLV28" s="429"/>
      <c r="LLW28" s="429"/>
      <c r="LLX28" s="429"/>
      <c r="LLY28" s="429"/>
      <c r="LLZ28" s="429"/>
      <c r="LMA28" s="429"/>
      <c r="LMB28" s="429"/>
      <c r="LMC28" s="429"/>
      <c r="LMD28" s="429"/>
      <c r="LME28" s="429"/>
      <c r="LMF28" s="429"/>
      <c r="LMG28" s="429"/>
      <c r="LMH28" s="429"/>
      <c r="LMI28" s="429"/>
      <c r="LMJ28" s="429"/>
      <c r="LMK28" s="429"/>
      <c r="LML28" s="429"/>
      <c r="LMM28" s="429"/>
      <c r="LMN28" s="429"/>
      <c r="LMO28" s="429"/>
      <c r="LMP28" s="429"/>
      <c r="LMQ28" s="429"/>
      <c r="LMR28" s="429"/>
      <c r="LMS28" s="429"/>
      <c r="LMT28" s="429"/>
      <c r="LMU28" s="429"/>
      <c r="LMV28" s="429"/>
      <c r="LMW28" s="429"/>
      <c r="LMX28" s="429"/>
      <c r="LMY28" s="429"/>
      <c r="LMZ28" s="429"/>
      <c r="LNA28" s="429"/>
      <c r="LNB28" s="429"/>
      <c r="LNC28" s="429"/>
      <c r="LND28" s="429"/>
      <c r="LNE28" s="429"/>
      <c r="LNF28" s="429"/>
      <c r="LNG28" s="429"/>
      <c r="LNH28" s="429"/>
      <c r="LNI28" s="429"/>
      <c r="LNJ28" s="429"/>
      <c r="LNK28" s="429"/>
      <c r="LNL28" s="429"/>
      <c r="LNM28" s="429"/>
      <c r="LNN28" s="429"/>
      <c r="LNO28" s="429"/>
      <c r="LNP28" s="429"/>
      <c r="LNQ28" s="429"/>
      <c r="LNR28" s="429"/>
      <c r="LNS28" s="429"/>
      <c r="LNT28" s="429"/>
      <c r="LNU28" s="429"/>
      <c r="LNV28" s="429"/>
      <c r="LNW28" s="429"/>
      <c r="LNX28" s="429"/>
      <c r="LNY28" s="429"/>
      <c r="LNZ28" s="429"/>
      <c r="LOA28" s="429"/>
      <c r="LOB28" s="429"/>
      <c r="LOC28" s="429"/>
      <c r="LOD28" s="429"/>
      <c r="LOE28" s="429"/>
      <c r="LOF28" s="429"/>
      <c r="LOG28" s="429"/>
      <c r="LOH28" s="429"/>
      <c r="LOI28" s="429"/>
      <c r="LOJ28" s="429"/>
      <c r="LOK28" s="429"/>
      <c r="LOL28" s="429"/>
      <c r="LOM28" s="429"/>
      <c r="LON28" s="429"/>
      <c r="LOO28" s="429"/>
      <c r="LOP28" s="429"/>
      <c r="LOQ28" s="429"/>
      <c r="LOR28" s="429"/>
      <c r="LOS28" s="429"/>
      <c r="LOT28" s="429"/>
      <c r="LOU28" s="429"/>
      <c r="LOV28" s="429"/>
      <c r="LOW28" s="429"/>
      <c r="LOX28" s="429"/>
      <c r="LOY28" s="429"/>
      <c r="LOZ28" s="429"/>
      <c r="LPA28" s="429"/>
      <c r="LPB28" s="429"/>
      <c r="LPC28" s="429"/>
      <c r="LPD28" s="429"/>
      <c r="LPE28" s="429"/>
      <c r="LPF28" s="429"/>
      <c r="LPG28" s="429"/>
      <c r="LPH28" s="429"/>
      <c r="LPI28" s="429"/>
      <c r="LPJ28" s="429"/>
      <c r="LPK28" s="429"/>
      <c r="LPL28" s="429"/>
      <c r="LPM28" s="429"/>
      <c r="LPN28" s="429"/>
      <c r="LPO28" s="429"/>
      <c r="LPP28" s="429"/>
      <c r="LPQ28" s="429"/>
      <c r="LPR28" s="429"/>
      <c r="LPS28" s="429"/>
      <c r="LPT28" s="429"/>
      <c r="LPU28" s="429"/>
      <c r="LPV28" s="429"/>
      <c r="LPW28" s="429"/>
      <c r="LPX28" s="429"/>
      <c r="LPY28" s="429"/>
      <c r="LPZ28" s="429"/>
      <c r="LQA28" s="429"/>
      <c r="LQB28" s="429"/>
      <c r="LQC28" s="429"/>
      <c r="LQD28" s="429"/>
      <c r="LQE28" s="429"/>
      <c r="LQF28" s="429"/>
      <c r="LQG28" s="429"/>
      <c r="LQH28" s="429"/>
      <c r="LQI28" s="429"/>
      <c r="LQJ28" s="429"/>
      <c r="LQK28" s="429"/>
      <c r="LQL28" s="429"/>
      <c r="LQM28" s="429"/>
      <c r="LQN28" s="429"/>
      <c r="LQO28" s="429"/>
      <c r="LQP28" s="429"/>
      <c r="LQQ28" s="429"/>
      <c r="LQR28" s="429"/>
      <c r="LQS28" s="429"/>
      <c r="LQT28" s="429"/>
      <c r="LQU28" s="429"/>
      <c r="LQV28" s="429"/>
      <c r="LQW28" s="429"/>
      <c r="LQX28" s="429"/>
      <c r="LQY28" s="429"/>
      <c r="LQZ28" s="429"/>
      <c r="LRA28" s="429"/>
      <c r="LRB28" s="429"/>
      <c r="LRC28" s="429"/>
      <c r="LRD28" s="429"/>
      <c r="LRE28" s="429"/>
      <c r="LRF28" s="429"/>
      <c r="LRG28" s="429"/>
      <c r="LRH28" s="429"/>
      <c r="LRI28" s="429"/>
      <c r="LRJ28" s="429"/>
      <c r="LRK28" s="429"/>
      <c r="LRL28" s="429"/>
      <c r="LRM28" s="429"/>
      <c r="LRN28" s="429"/>
      <c r="LRO28" s="429"/>
      <c r="LRP28" s="429"/>
      <c r="LRQ28" s="429"/>
      <c r="LRR28" s="429"/>
      <c r="LRS28" s="429"/>
      <c r="LRT28" s="429"/>
      <c r="LRU28" s="429"/>
      <c r="LRV28" s="429"/>
      <c r="LRW28" s="429"/>
      <c r="LRX28" s="429"/>
      <c r="LRY28" s="429"/>
      <c r="LRZ28" s="429"/>
      <c r="LSA28" s="429"/>
      <c r="LSB28" s="429"/>
      <c r="LSC28" s="429"/>
      <c r="LSD28" s="429"/>
      <c r="LSE28" s="429"/>
      <c r="LSF28" s="429"/>
      <c r="LSG28" s="429"/>
      <c r="LSH28" s="429"/>
      <c r="LSI28" s="429"/>
      <c r="LSJ28" s="429"/>
      <c r="LSK28" s="429"/>
      <c r="LSL28" s="429"/>
      <c r="LSM28" s="429"/>
      <c r="LSN28" s="429"/>
      <c r="LSO28" s="429"/>
      <c r="LSP28" s="429"/>
      <c r="LSQ28" s="429"/>
      <c r="LSR28" s="429"/>
      <c r="LSS28" s="429"/>
      <c r="LST28" s="429"/>
      <c r="LSU28" s="429"/>
      <c r="LSV28" s="429"/>
      <c r="LSW28" s="429"/>
      <c r="LSX28" s="429"/>
      <c r="LSY28" s="429"/>
      <c r="LSZ28" s="429"/>
      <c r="LTA28" s="429"/>
      <c r="LTB28" s="429"/>
      <c r="LTC28" s="429"/>
      <c r="LTD28" s="429"/>
      <c r="LTE28" s="429"/>
      <c r="LTF28" s="429"/>
      <c r="LTG28" s="429"/>
      <c r="LTH28" s="429"/>
      <c r="LTI28" s="429"/>
      <c r="LTJ28" s="429"/>
      <c r="LTK28" s="429"/>
      <c r="LTL28" s="429"/>
      <c r="LTM28" s="429"/>
      <c r="LTN28" s="429"/>
      <c r="LTO28" s="429"/>
      <c r="LTP28" s="429"/>
      <c r="LTQ28" s="429"/>
      <c r="LTR28" s="429"/>
      <c r="LTS28" s="429"/>
      <c r="LTT28" s="429"/>
      <c r="LTU28" s="429"/>
      <c r="LTV28" s="429"/>
      <c r="LTW28" s="429"/>
      <c r="LTX28" s="429"/>
      <c r="LTY28" s="429"/>
      <c r="LTZ28" s="429"/>
      <c r="LUA28" s="429"/>
      <c r="LUB28" s="429"/>
      <c r="LUC28" s="429"/>
      <c r="LUD28" s="429"/>
      <c r="LUE28" s="429"/>
      <c r="LUF28" s="429"/>
      <c r="LUG28" s="429"/>
      <c r="LUH28" s="429"/>
      <c r="LUI28" s="429"/>
      <c r="LUJ28" s="429"/>
      <c r="LUK28" s="429"/>
      <c r="LUL28" s="429"/>
      <c r="LUM28" s="429"/>
      <c r="LUN28" s="429"/>
      <c r="LUO28" s="429"/>
      <c r="LUP28" s="429"/>
      <c r="LUQ28" s="429"/>
      <c r="LUR28" s="429"/>
      <c r="LUS28" s="429"/>
      <c r="LUT28" s="429"/>
      <c r="LUU28" s="429"/>
      <c r="LUV28" s="429"/>
      <c r="LUW28" s="429"/>
      <c r="LUX28" s="429"/>
      <c r="LUY28" s="429"/>
      <c r="LUZ28" s="429"/>
      <c r="LVA28" s="429"/>
      <c r="LVB28" s="429"/>
      <c r="LVC28" s="429"/>
      <c r="LVD28" s="429"/>
      <c r="LVE28" s="429"/>
      <c r="LVF28" s="429"/>
      <c r="LVG28" s="429"/>
      <c r="LVH28" s="429"/>
      <c r="LVI28" s="429"/>
      <c r="LVJ28" s="429"/>
      <c r="LVK28" s="429"/>
      <c r="LVL28" s="429"/>
      <c r="LVM28" s="429"/>
      <c r="LVN28" s="429"/>
      <c r="LVO28" s="429"/>
      <c r="LVP28" s="429"/>
      <c r="LVQ28" s="429"/>
      <c r="LVR28" s="429"/>
      <c r="LVS28" s="429"/>
      <c r="LVT28" s="429"/>
      <c r="LVU28" s="429"/>
      <c r="LVV28" s="429"/>
      <c r="LVW28" s="429"/>
      <c r="LVX28" s="429"/>
      <c r="LVY28" s="429"/>
      <c r="LVZ28" s="429"/>
      <c r="LWA28" s="429"/>
      <c r="LWB28" s="429"/>
      <c r="LWC28" s="429"/>
      <c r="LWD28" s="429"/>
      <c r="LWE28" s="429"/>
      <c r="LWF28" s="429"/>
      <c r="LWG28" s="429"/>
      <c r="LWH28" s="429"/>
      <c r="LWI28" s="429"/>
      <c r="LWJ28" s="429"/>
      <c r="LWK28" s="429"/>
      <c r="LWL28" s="429"/>
      <c r="LWM28" s="429"/>
      <c r="LWN28" s="429"/>
      <c r="LWO28" s="429"/>
      <c r="LWP28" s="429"/>
      <c r="LWQ28" s="429"/>
      <c r="LWR28" s="429"/>
      <c r="LWS28" s="429"/>
      <c r="LWT28" s="429"/>
      <c r="LWU28" s="429"/>
      <c r="LWV28" s="429"/>
      <c r="LWW28" s="429"/>
      <c r="LWX28" s="429"/>
      <c r="LWY28" s="429"/>
      <c r="LWZ28" s="429"/>
      <c r="LXA28" s="429"/>
      <c r="LXB28" s="429"/>
      <c r="LXC28" s="429"/>
      <c r="LXD28" s="429"/>
      <c r="LXE28" s="429"/>
      <c r="LXF28" s="429"/>
      <c r="LXG28" s="429"/>
      <c r="LXH28" s="429"/>
      <c r="LXI28" s="429"/>
      <c r="LXJ28" s="429"/>
      <c r="LXK28" s="429"/>
      <c r="LXL28" s="429"/>
      <c r="LXM28" s="429"/>
      <c r="LXN28" s="429"/>
      <c r="LXO28" s="429"/>
      <c r="LXP28" s="429"/>
      <c r="LXQ28" s="429"/>
      <c r="LXR28" s="429"/>
      <c r="LXS28" s="429"/>
      <c r="LXT28" s="429"/>
      <c r="LXU28" s="429"/>
      <c r="LXV28" s="429"/>
      <c r="LXW28" s="429"/>
      <c r="LXX28" s="429"/>
      <c r="LXY28" s="429"/>
      <c r="LXZ28" s="429"/>
      <c r="LYA28" s="429"/>
      <c r="LYB28" s="429"/>
      <c r="LYC28" s="429"/>
      <c r="LYD28" s="429"/>
      <c r="LYE28" s="429"/>
      <c r="LYF28" s="429"/>
      <c r="LYG28" s="429"/>
      <c r="LYH28" s="429"/>
      <c r="LYI28" s="429"/>
      <c r="LYJ28" s="429"/>
      <c r="LYK28" s="429"/>
      <c r="LYL28" s="429"/>
      <c r="LYM28" s="429"/>
      <c r="LYN28" s="429"/>
      <c r="LYO28" s="429"/>
      <c r="LYP28" s="429"/>
      <c r="LYQ28" s="429"/>
      <c r="LYR28" s="429"/>
      <c r="LYS28" s="429"/>
      <c r="LYT28" s="429"/>
      <c r="LYU28" s="429"/>
      <c r="LYV28" s="429"/>
      <c r="LYW28" s="429"/>
      <c r="LYX28" s="429"/>
      <c r="LYY28" s="429"/>
      <c r="LYZ28" s="429"/>
      <c r="LZA28" s="429"/>
      <c r="LZB28" s="429"/>
      <c r="LZC28" s="429"/>
      <c r="LZD28" s="429"/>
      <c r="LZE28" s="429"/>
      <c r="LZF28" s="429"/>
      <c r="LZG28" s="429"/>
      <c r="LZH28" s="429"/>
      <c r="LZI28" s="429"/>
      <c r="LZJ28" s="429"/>
      <c r="LZK28" s="429"/>
      <c r="LZL28" s="429"/>
      <c r="LZM28" s="429"/>
      <c r="LZN28" s="429"/>
      <c r="LZO28" s="429"/>
      <c r="LZP28" s="429"/>
      <c r="LZQ28" s="429"/>
      <c r="LZR28" s="429"/>
      <c r="LZS28" s="429"/>
      <c r="LZT28" s="429"/>
      <c r="LZU28" s="429"/>
      <c r="LZV28" s="429"/>
      <c r="LZW28" s="429"/>
      <c r="LZX28" s="429"/>
      <c r="LZY28" s="429"/>
      <c r="LZZ28" s="429"/>
      <c r="MAA28" s="429"/>
      <c r="MAB28" s="429"/>
      <c r="MAC28" s="429"/>
      <c r="MAD28" s="429"/>
      <c r="MAE28" s="429"/>
      <c r="MAF28" s="429"/>
      <c r="MAG28" s="429"/>
      <c r="MAH28" s="429"/>
      <c r="MAI28" s="429"/>
      <c r="MAJ28" s="429"/>
      <c r="MAK28" s="429"/>
      <c r="MAL28" s="429"/>
      <c r="MAM28" s="429"/>
      <c r="MAN28" s="429"/>
      <c r="MAO28" s="429"/>
      <c r="MAP28" s="429"/>
      <c r="MAQ28" s="429"/>
      <c r="MAR28" s="429"/>
      <c r="MAS28" s="429"/>
      <c r="MAT28" s="429"/>
      <c r="MAU28" s="429"/>
      <c r="MAV28" s="429"/>
      <c r="MAW28" s="429"/>
      <c r="MAX28" s="429"/>
      <c r="MAY28" s="429"/>
      <c r="MAZ28" s="429"/>
      <c r="MBA28" s="429"/>
      <c r="MBB28" s="429"/>
      <c r="MBC28" s="429"/>
      <c r="MBD28" s="429"/>
      <c r="MBE28" s="429"/>
      <c r="MBF28" s="429"/>
      <c r="MBG28" s="429"/>
      <c r="MBH28" s="429"/>
      <c r="MBI28" s="429"/>
      <c r="MBJ28" s="429"/>
      <c r="MBK28" s="429"/>
      <c r="MBL28" s="429"/>
      <c r="MBM28" s="429"/>
      <c r="MBN28" s="429"/>
      <c r="MBO28" s="429"/>
      <c r="MBP28" s="429"/>
      <c r="MBQ28" s="429"/>
      <c r="MBR28" s="429"/>
      <c r="MBS28" s="429"/>
      <c r="MBT28" s="429"/>
      <c r="MBU28" s="429"/>
      <c r="MBV28" s="429"/>
      <c r="MBW28" s="429"/>
      <c r="MBX28" s="429"/>
      <c r="MBY28" s="429"/>
      <c r="MBZ28" s="429"/>
      <c r="MCA28" s="429"/>
      <c r="MCB28" s="429"/>
      <c r="MCC28" s="429"/>
      <c r="MCD28" s="429"/>
      <c r="MCE28" s="429"/>
      <c r="MCF28" s="429"/>
      <c r="MCG28" s="429"/>
      <c r="MCH28" s="429"/>
      <c r="MCI28" s="429"/>
      <c r="MCJ28" s="429"/>
      <c r="MCK28" s="429"/>
      <c r="MCL28" s="429"/>
      <c r="MCM28" s="429"/>
      <c r="MCN28" s="429"/>
      <c r="MCO28" s="429"/>
      <c r="MCP28" s="429"/>
      <c r="MCQ28" s="429"/>
      <c r="MCR28" s="429"/>
      <c r="MCS28" s="429"/>
      <c r="MCT28" s="429"/>
      <c r="MCU28" s="429"/>
      <c r="MCV28" s="429"/>
      <c r="MCW28" s="429"/>
      <c r="MCX28" s="429"/>
      <c r="MCY28" s="429"/>
      <c r="MCZ28" s="429"/>
      <c r="MDA28" s="429"/>
      <c r="MDB28" s="429"/>
      <c r="MDC28" s="429"/>
      <c r="MDD28" s="429"/>
      <c r="MDE28" s="429"/>
      <c r="MDF28" s="429"/>
      <c r="MDG28" s="429"/>
      <c r="MDH28" s="429"/>
      <c r="MDI28" s="429"/>
      <c r="MDJ28" s="429"/>
      <c r="MDK28" s="429"/>
      <c r="MDL28" s="429"/>
      <c r="MDM28" s="429"/>
      <c r="MDN28" s="429"/>
      <c r="MDO28" s="429"/>
      <c r="MDP28" s="429"/>
      <c r="MDQ28" s="429"/>
      <c r="MDR28" s="429"/>
      <c r="MDS28" s="429"/>
      <c r="MDT28" s="429"/>
      <c r="MDU28" s="429"/>
      <c r="MDV28" s="429"/>
      <c r="MDW28" s="429"/>
      <c r="MDX28" s="429"/>
      <c r="MDY28" s="429"/>
      <c r="MDZ28" s="429"/>
      <c r="MEA28" s="429"/>
      <c r="MEB28" s="429"/>
      <c r="MEC28" s="429"/>
      <c r="MED28" s="429"/>
      <c r="MEE28" s="429"/>
      <c r="MEF28" s="429"/>
      <c r="MEG28" s="429"/>
      <c r="MEH28" s="429"/>
      <c r="MEI28" s="429"/>
      <c r="MEJ28" s="429"/>
      <c r="MEK28" s="429"/>
      <c r="MEL28" s="429"/>
      <c r="MEM28" s="429"/>
      <c r="MEN28" s="429"/>
      <c r="MEO28" s="429"/>
      <c r="MEP28" s="429"/>
      <c r="MEQ28" s="429"/>
      <c r="MER28" s="429"/>
      <c r="MES28" s="429"/>
      <c r="MET28" s="429"/>
      <c r="MEU28" s="429"/>
      <c r="MEV28" s="429"/>
      <c r="MEW28" s="429"/>
      <c r="MEX28" s="429"/>
      <c r="MEY28" s="429"/>
      <c r="MEZ28" s="429"/>
      <c r="MFA28" s="429"/>
      <c r="MFB28" s="429"/>
      <c r="MFC28" s="429"/>
      <c r="MFD28" s="429"/>
      <c r="MFE28" s="429"/>
      <c r="MFF28" s="429"/>
      <c r="MFG28" s="429"/>
      <c r="MFH28" s="429"/>
      <c r="MFI28" s="429"/>
      <c r="MFJ28" s="429"/>
      <c r="MFK28" s="429"/>
      <c r="MFL28" s="429"/>
      <c r="MFM28" s="429"/>
      <c r="MFN28" s="429"/>
      <c r="MFO28" s="429"/>
      <c r="MFP28" s="429"/>
      <c r="MFQ28" s="429"/>
      <c r="MFR28" s="429"/>
      <c r="MFS28" s="429"/>
      <c r="MFT28" s="429"/>
      <c r="MFU28" s="429"/>
      <c r="MFV28" s="429"/>
      <c r="MFW28" s="429"/>
      <c r="MFX28" s="429"/>
      <c r="MFY28" s="429"/>
      <c r="MFZ28" s="429"/>
      <c r="MGA28" s="429"/>
      <c r="MGB28" s="429"/>
      <c r="MGC28" s="429"/>
      <c r="MGD28" s="429"/>
      <c r="MGE28" s="429"/>
      <c r="MGF28" s="429"/>
      <c r="MGG28" s="429"/>
      <c r="MGH28" s="429"/>
      <c r="MGI28" s="429"/>
      <c r="MGJ28" s="429"/>
      <c r="MGK28" s="429"/>
      <c r="MGL28" s="429"/>
      <c r="MGM28" s="429"/>
      <c r="MGN28" s="429"/>
      <c r="MGO28" s="429"/>
      <c r="MGP28" s="429"/>
      <c r="MGQ28" s="429"/>
      <c r="MGR28" s="429"/>
      <c r="MGS28" s="429"/>
      <c r="MGT28" s="429"/>
      <c r="MGU28" s="429"/>
      <c r="MGV28" s="429"/>
      <c r="MGW28" s="429"/>
      <c r="MGX28" s="429"/>
      <c r="MGY28" s="429"/>
      <c r="MGZ28" s="429"/>
      <c r="MHA28" s="429"/>
      <c r="MHB28" s="429"/>
      <c r="MHC28" s="429"/>
      <c r="MHD28" s="429"/>
      <c r="MHE28" s="429"/>
      <c r="MHF28" s="429"/>
      <c r="MHG28" s="429"/>
      <c r="MHH28" s="429"/>
      <c r="MHI28" s="429"/>
      <c r="MHJ28" s="429"/>
      <c r="MHK28" s="429"/>
      <c r="MHL28" s="429"/>
      <c r="MHM28" s="429"/>
      <c r="MHN28" s="429"/>
      <c r="MHO28" s="429"/>
      <c r="MHP28" s="429"/>
      <c r="MHQ28" s="429"/>
      <c r="MHR28" s="429"/>
      <c r="MHS28" s="429"/>
      <c r="MHT28" s="429"/>
      <c r="MHU28" s="429"/>
      <c r="MHV28" s="429"/>
      <c r="MHW28" s="429"/>
      <c r="MHX28" s="429"/>
      <c r="MHY28" s="429"/>
      <c r="MHZ28" s="429"/>
      <c r="MIA28" s="429"/>
      <c r="MIB28" s="429"/>
      <c r="MIC28" s="429"/>
      <c r="MID28" s="429"/>
      <c r="MIE28" s="429"/>
      <c r="MIF28" s="429"/>
      <c r="MIG28" s="429"/>
      <c r="MIH28" s="429"/>
      <c r="MII28" s="429"/>
      <c r="MIJ28" s="429"/>
      <c r="MIK28" s="429"/>
      <c r="MIL28" s="429"/>
      <c r="MIM28" s="429"/>
      <c r="MIN28" s="429"/>
      <c r="MIO28" s="429"/>
      <c r="MIP28" s="429"/>
      <c r="MIQ28" s="429"/>
      <c r="MIR28" s="429"/>
      <c r="MIS28" s="429"/>
      <c r="MIT28" s="429"/>
      <c r="MIU28" s="429"/>
      <c r="MIV28" s="429"/>
      <c r="MIW28" s="429"/>
      <c r="MIX28" s="429"/>
      <c r="MIY28" s="429"/>
      <c r="MIZ28" s="429"/>
      <c r="MJA28" s="429"/>
      <c r="MJB28" s="429"/>
      <c r="MJC28" s="429"/>
      <c r="MJD28" s="429"/>
      <c r="MJE28" s="429"/>
      <c r="MJF28" s="429"/>
      <c r="MJG28" s="429"/>
      <c r="MJH28" s="429"/>
      <c r="MJI28" s="429"/>
      <c r="MJJ28" s="429"/>
      <c r="MJK28" s="429"/>
      <c r="MJL28" s="429"/>
      <c r="MJM28" s="429"/>
      <c r="MJN28" s="429"/>
      <c r="MJO28" s="429"/>
      <c r="MJP28" s="429"/>
      <c r="MJQ28" s="429"/>
      <c r="MJR28" s="429"/>
      <c r="MJS28" s="429"/>
      <c r="MJT28" s="429"/>
      <c r="MJU28" s="429"/>
      <c r="MJV28" s="429"/>
      <c r="MJW28" s="429"/>
      <c r="MJX28" s="429"/>
      <c r="MJY28" s="429"/>
      <c r="MJZ28" s="429"/>
      <c r="MKA28" s="429"/>
      <c r="MKB28" s="429"/>
      <c r="MKC28" s="429"/>
      <c r="MKD28" s="429"/>
      <c r="MKE28" s="429"/>
      <c r="MKF28" s="429"/>
      <c r="MKG28" s="429"/>
      <c r="MKH28" s="429"/>
      <c r="MKI28" s="429"/>
      <c r="MKJ28" s="429"/>
      <c r="MKK28" s="429"/>
      <c r="MKL28" s="429"/>
      <c r="MKM28" s="429"/>
      <c r="MKN28" s="429"/>
      <c r="MKO28" s="429"/>
      <c r="MKP28" s="429"/>
      <c r="MKQ28" s="429"/>
      <c r="MKR28" s="429"/>
      <c r="MKS28" s="429"/>
      <c r="MKT28" s="429"/>
      <c r="MKU28" s="429"/>
      <c r="MKV28" s="429"/>
      <c r="MKW28" s="429"/>
      <c r="MKX28" s="429"/>
      <c r="MKY28" s="429"/>
      <c r="MKZ28" s="429"/>
      <c r="MLA28" s="429"/>
      <c r="MLB28" s="429"/>
      <c r="MLC28" s="429"/>
      <c r="MLD28" s="429"/>
      <c r="MLE28" s="429"/>
      <c r="MLF28" s="429"/>
      <c r="MLG28" s="429"/>
      <c r="MLH28" s="429"/>
      <c r="MLI28" s="429"/>
      <c r="MLJ28" s="429"/>
      <c r="MLK28" s="429"/>
      <c r="MLL28" s="429"/>
      <c r="MLM28" s="429"/>
      <c r="MLN28" s="429"/>
      <c r="MLO28" s="429"/>
      <c r="MLP28" s="429"/>
      <c r="MLQ28" s="429"/>
      <c r="MLR28" s="429"/>
      <c r="MLS28" s="429"/>
      <c r="MLT28" s="429"/>
      <c r="MLU28" s="429"/>
      <c r="MLV28" s="429"/>
      <c r="MLW28" s="429"/>
      <c r="MLX28" s="429"/>
      <c r="MLY28" s="429"/>
      <c r="MLZ28" s="429"/>
      <c r="MMA28" s="429"/>
      <c r="MMB28" s="429"/>
      <c r="MMC28" s="429"/>
      <c r="MMD28" s="429"/>
      <c r="MME28" s="429"/>
      <c r="MMF28" s="429"/>
      <c r="MMG28" s="429"/>
      <c r="MMH28" s="429"/>
      <c r="MMI28" s="429"/>
      <c r="MMJ28" s="429"/>
      <c r="MMK28" s="429"/>
      <c r="MML28" s="429"/>
      <c r="MMM28" s="429"/>
      <c r="MMN28" s="429"/>
      <c r="MMO28" s="429"/>
      <c r="MMP28" s="429"/>
      <c r="MMQ28" s="429"/>
      <c r="MMR28" s="429"/>
      <c r="MMS28" s="429"/>
      <c r="MMT28" s="429"/>
      <c r="MMU28" s="429"/>
      <c r="MMV28" s="429"/>
      <c r="MMW28" s="429"/>
      <c r="MMX28" s="429"/>
      <c r="MMY28" s="429"/>
      <c r="MMZ28" s="429"/>
      <c r="MNA28" s="429"/>
      <c r="MNB28" s="429"/>
      <c r="MNC28" s="429"/>
      <c r="MND28" s="429"/>
      <c r="MNE28" s="429"/>
      <c r="MNF28" s="429"/>
      <c r="MNG28" s="429"/>
      <c r="MNH28" s="429"/>
      <c r="MNI28" s="429"/>
      <c r="MNJ28" s="429"/>
      <c r="MNK28" s="429"/>
      <c r="MNL28" s="429"/>
      <c r="MNM28" s="429"/>
      <c r="MNN28" s="429"/>
      <c r="MNO28" s="429"/>
      <c r="MNP28" s="429"/>
      <c r="MNQ28" s="429"/>
      <c r="MNR28" s="429"/>
      <c r="MNS28" s="429"/>
      <c r="MNT28" s="429"/>
      <c r="MNU28" s="429"/>
      <c r="MNV28" s="429"/>
      <c r="MNW28" s="429"/>
      <c r="MNX28" s="429"/>
      <c r="MNY28" s="429"/>
      <c r="MNZ28" s="429"/>
      <c r="MOA28" s="429"/>
      <c r="MOB28" s="429"/>
      <c r="MOC28" s="429"/>
      <c r="MOD28" s="429"/>
      <c r="MOE28" s="429"/>
      <c r="MOF28" s="429"/>
      <c r="MOG28" s="429"/>
      <c r="MOH28" s="429"/>
      <c r="MOI28" s="429"/>
      <c r="MOJ28" s="429"/>
      <c r="MOK28" s="429"/>
      <c r="MOL28" s="429"/>
      <c r="MOM28" s="429"/>
      <c r="MON28" s="429"/>
      <c r="MOO28" s="429"/>
      <c r="MOP28" s="429"/>
      <c r="MOQ28" s="429"/>
      <c r="MOR28" s="429"/>
      <c r="MOS28" s="429"/>
      <c r="MOT28" s="429"/>
      <c r="MOU28" s="429"/>
      <c r="MOV28" s="429"/>
      <c r="MOW28" s="429"/>
      <c r="MOX28" s="429"/>
      <c r="MOY28" s="429"/>
      <c r="MOZ28" s="429"/>
      <c r="MPA28" s="429"/>
      <c r="MPB28" s="429"/>
      <c r="MPC28" s="429"/>
      <c r="MPD28" s="429"/>
      <c r="MPE28" s="429"/>
      <c r="MPF28" s="429"/>
      <c r="MPG28" s="429"/>
      <c r="MPH28" s="429"/>
      <c r="MPI28" s="429"/>
      <c r="MPJ28" s="429"/>
      <c r="MPK28" s="429"/>
      <c r="MPL28" s="429"/>
      <c r="MPM28" s="429"/>
      <c r="MPN28" s="429"/>
      <c r="MPO28" s="429"/>
      <c r="MPP28" s="429"/>
      <c r="MPQ28" s="429"/>
      <c r="MPR28" s="429"/>
      <c r="MPS28" s="429"/>
      <c r="MPT28" s="429"/>
      <c r="MPU28" s="429"/>
      <c r="MPV28" s="429"/>
      <c r="MPW28" s="429"/>
      <c r="MPX28" s="429"/>
      <c r="MPY28" s="429"/>
      <c r="MPZ28" s="429"/>
      <c r="MQA28" s="429"/>
      <c r="MQB28" s="429"/>
      <c r="MQC28" s="429"/>
      <c r="MQD28" s="429"/>
      <c r="MQE28" s="429"/>
      <c r="MQF28" s="429"/>
      <c r="MQG28" s="429"/>
      <c r="MQH28" s="429"/>
      <c r="MQI28" s="429"/>
      <c r="MQJ28" s="429"/>
      <c r="MQK28" s="429"/>
      <c r="MQL28" s="429"/>
      <c r="MQM28" s="429"/>
      <c r="MQN28" s="429"/>
      <c r="MQO28" s="429"/>
      <c r="MQP28" s="429"/>
      <c r="MQQ28" s="429"/>
      <c r="MQR28" s="429"/>
      <c r="MQS28" s="429"/>
      <c r="MQT28" s="429"/>
      <c r="MQU28" s="429"/>
      <c r="MQV28" s="429"/>
      <c r="MQW28" s="429"/>
      <c r="MQX28" s="429"/>
      <c r="MQY28" s="429"/>
      <c r="MQZ28" s="429"/>
      <c r="MRA28" s="429"/>
      <c r="MRB28" s="429"/>
      <c r="MRC28" s="429"/>
      <c r="MRD28" s="429"/>
      <c r="MRE28" s="429"/>
      <c r="MRF28" s="429"/>
      <c r="MRG28" s="429"/>
      <c r="MRH28" s="429"/>
      <c r="MRI28" s="429"/>
      <c r="MRJ28" s="429"/>
      <c r="MRK28" s="429"/>
      <c r="MRL28" s="429"/>
      <c r="MRM28" s="429"/>
      <c r="MRN28" s="429"/>
      <c r="MRO28" s="429"/>
      <c r="MRP28" s="429"/>
      <c r="MRQ28" s="429"/>
      <c r="MRR28" s="429"/>
      <c r="MRS28" s="429"/>
      <c r="MRT28" s="429"/>
      <c r="MRU28" s="429"/>
      <c r="MRV28" s="429"/>
      <c r="MRW28" s="429"/>
      <c r="MRX28" s="429"/>
      <c r="MRY28" s="429"/>
      <c r="MRZ28" s="429"/>
      <c r="MSA28" s="429"/>
      <c r="MSB28" s="429"/>
      <c r="MSC28" s="429"/>
      <c r="MSD28" s="429"/>
      <c r="MSE28" s="429"/>
      <c r="MSF28" s="429"/>
      <c r="MSG28" s="429"/>
      <c r="MSH28" s="429"/>
      <c r="MSI28" s="429"/>
      <c r="MSJ28" s="429"/>
      <c r="MSK28" s="429"/>
      <c r="MSL28" s="429"/>
      <c r="MSM28" s="429"/>
      <c r="MSN28" s="429"/>
      <c r="MSO28" s="429"/>
      <c r="MSP28" s="429"/>
      <c r="MSQ28" s="429"/>
      <c r="MSR28" s="429"/>
      <c r="MSS28" s="429"/>
      <c r="MST28" s="429"/>
      <c r="MSU28" s="429"/>
      <c r="MSV28" s="429"/>
      <c r="MSW28" s="429"/>
      <c r="MSX28" s="429"/>
      <c r="MSY28" s="429"/>
      <c r="MSZ28" s="429"/>
      <c r="MTA28" s="429"/>
      <c r="MTB28" s="429"/>
      <c r="MTC28" s="429"/>
      <c r="MTD28" s="429"/>
      <c r="MTE28" s="429"/>
      <c r="MTF28" s="429"/>
      <c r="MTG28" s="429"/>
      <c r="MTH28" s="429"/>
      <c r="MTI28" s="429"/>
      <c r="MTJ28" s="429"/>
      <c r="MTK28" s="429"/>
      <c r="MTL28" s="429"/>
      <c r="MTM28" s="429"/>
      <c r="MTN28" s="429"/>
      <c r="MTO28" s="429"/>
      <c r="MTP28" s="429"/>
      <c r="MTQ28" s="429"/>
      <c r="MTR28" s="429"/>
      <c r="MTS28" s="429"/>
      <c r="MTT28" s="429"/>
      <c r="MTU28" s="429"/>
      <c r="MTV28" s="429"/>
      <c r="MTW28" s="429"/>
      <c r="MTX28" s="429"/>
      <c r="MTY28" s="429"/>
      <c r="MTZ28" s="429"/>
      <c r="MUA28" s="429"/>
      <c r="MUB28" s="429"/>
      <c r="MUC28" s="429"/>
      <c r="MUD28" s="429"/>
      <c r="MUE28" s="429"/>
      <c r="MUF28" s="429"/>
      <c r="MUG28" s="429"/>
      <c r="MUH28" s="429"/>
      <c r="MUI28" s="429"/>
      <c r="MUJ28" s="429"/>
      <c r="MUK28" s="429"/>
      <c r="MUL28" s="429"/>
      <c r="MUM28" s="429"/>
      <c r="MUN28" s="429"/>
      <c r="MUO28" s="429"/>
      <c r="MUP28" s="429"/>
      <c r="MUQ28" s="429"/>
      <c r="MUR28" s="429"/>
      <c r="MUS28" s="429"/>
      <c r="MUT28" s="429"/>
      <c r="MUU28" s="429"/>
      <c r="MUV28" s="429"/>
      <c r="MUW28" s="429"/>
      <c r="MUX28" s="429"/>
      <c r="MUY28" s="429"/>
      <c r="MUZ28" s="429"/>
      <c r="MVA28" s="429"/>
      <c r="MVB28" s="429"/>
      <c r="MVC28" s="429"/>
      <c r="MVD28" s="429"/>
      <c r="MVE28" s="429"/>
      <c r="MVF28" s="429"/>
      <c r="MVG28" s="429"/>
      <c r="MVH28" s="429"/>
      <c r="MVI28" s="429"/>
      <c r="MVJ28" s="429"/>
      <c r="MVK28" s="429"/>
      <c r="MVL28" s="429"/>
      <c r="MVM28" s="429"/>
      <c r="MVN28" s="429"/>
      <c r="MVO28" s="429"/>
      <c r="MVP28" s="429"/>
      <c r="MVQ28" s="429"/>
      <c r="MVR28" s="429"/>
      <c r="MVS28" s="429"/>
      <c r="MVT28" s="429"/>
      <c r="MVU28" s="429"/>
      <c r="MVV28" s="429"/>
      <c r="MVW28" s="429"/>
      <c r="MVX28" s="429"/>
      <c r="MVY28" s="429"/>
      <c r="MVZ28" s="429"/>
      <c r="MWA28" s="429"/>
      <c r="MWB28" s="429"/>
      <c r="MWC28" s="429"/>
      <c r="MWD28" s="429"/>
      <c r="MWE28" s="429"/>
      <c r="MWF28" s="429"/>
      <c r="MWG28" s="429"/>
      <c r="MWH28" s="429"/>
      <c r="MWI28" s="429"/>
      <c r="MWJ28" s="429"/>
      <c r="MWK28" s="429"/>
      <c r="MWL28" s="429"/>
      <c r="MWM28" s="429"/>
      <c r="MWN28" s="429"/>
      <c r="MWO28" s="429"/>
      <c r="MWP28" s="429"/>
      <c r="MWQ28" s="429"/>
      <c r="MWR28" s="429"/>
      <c r="MWS28" s="429"/>
      <c r="MWT28" s="429"/>
      <c r="MWU28" s="429"/>
      <c r="MWV28" s="429"/>
      <c r="MWW28" s="429"/>
      <c r="MWX28" s="429"/>
      <c r="MWY28" s="429"/>
      <c r="MWZ28" s="429"/>
      <c r="MXA28" s="429"/>
      <c r="MXB28" s="429"/>
      <c r="MXC28" s="429"/>
      <c r="MXD28" s="429"/>
      <c r="MXE28" s="429"/>
      <c r="MXF28" s="429"/>
      <c r="MXG28" s="429"/>
      <c r="MXH28" s="429"/>
      <c r="MXI28" s="429"/>
      <c r="MXJ28" s="429"/>
      <c r="MXK28" s="429"/>
      <c r="MXL28" s="429"/>
      <c r="MXM28" s="429"/>
      <c r="MXN28" s="429"/>
      <c r="MXO28" s="429"/>
      <c r="MXP28" s="429"/>
      <c r="MXQ28" s="429"/>
      <c r="MXR28" s="429"/>
      <c r="MXS28" s="429"/>
      <c r="MXT28" s="429"/>
      <c r="MXU28" s="429"/>
      <c r="MXV28" s="429"/>
      <c r="MXW28" s="429"/>
      <c r="MXX28" s="429"/>
      <c r="MXY28" s="429"/>
      <c r="MXZ28" s="429"/>
      <c r="MYA28" s="429"/>
      <c r="MYB28" s="429"/>
      <c r="MYC28" s="429"/>
      <c r="MYD28" s="429"/>
      <c r="MYE28" s="429"/>
      <c r="MYF28" s="429"/>
      <c r="MYG28" s="429"/>
      <c r="MYH28" s="429"/>
      <c r="MYI28" s="429"/>
      <c r="MYJ28" s="429"/>
      <c r="MYK28" s="429"/>
      <c r="MYL28" s="429"/>
      <c r="MYM28" s="429"/>
      <c r="MYN28" s="429"/>
      <c r="MYO28" s="429"/>
      <c r="MYP28" s="429"/>
      <c r="MYQ28" s="429"/>
      <c r="MYR28" s="429"/>
      <c r="MYS28" s="429"/>
      <c r="MYT28" s="429"/>
      <c r="MYU28" s="429"/>
      <c r="MYV28" s="429"/>
      <c r="MYW28" s="429"/>
      <c r="MYX28" s="429"/>
      <c r="MYY28" s="429"/>
      <c r="MYZ28" s="429"/>
      <c r="MZA28" s="429"/>
      <c r="MZB28" s="429"/>
      <c r="MZC28" s="429"/>
      <c r="MZD28" s="429"/>
      <c r="MZE28" s="429"/>
      <c r="MZF28" s="429"/>
      <c r="MZG28" s="429"/>
      <c r="MZH28" s="429"/>
      <c r="MZI28" s="429"/>
      <c r="MZJ28" s="429"/>
      <c r="MZK28" s="429"/>
      <c r="MZL28" s="429"/>
      <c r="MZM28" s="429"/>
      <c r="MZN28" s="429"/>
      <c r="MZO28" s="429"/>
      <c r="MZP28" s="429"/>
      <c r="MZQ28" s="429"/>
      <c r="MZR28" s="429"/>
      <c r="MZS28" s="429"/>
      <c r="MZT28" s="429"/>
      <c r="MZU28" s="429"/>
      <c r="MZV28" s="429"/>
      <c r="MZW28" s="429"/>
      <c r="MZX28" s="429"/>
      <c r="MZY28" s="429"/>
      <c r="MZZ28" s="429"/>
      <c r="NAA28" s="429"/>
      <c r="NAB28" s="429"/>
      <c r="NAC28" s="429"/>
      <c r="NAD28" s="429"/>
      <c r="NAE28" s="429"/>
      <c r="NAF28" s="429"/>
      <c r="NAG28" s="429"/>
      <c r="NAH28" s="429"/>
      <c r="NAI28" s="429"/>
      <c r="NAJ28" s="429"/>
      <c r="NAK28" s="429"/>
      <c r="NAL28" s="429"/>
      <c r="NAM28" s="429"/>
      <c r="NAN28" s="429"/>
      <c r="NAO28" s="429"/>
      <c r="NAP28" s="429"/>
      <c r="NAQ28" s="429"/>
      <c r="NAR28" s="429"/>
      <c r="NAS28" s="429"/>
      <c r="NAT28" s="429"/>
      <c r="NAU28" s="429"/>
      <c r="NAV28" s="429"/>
      <c r="NAW28" s="429"/>
      <c r="NAX28" s="429"/>
      <c r="NAY28" s="429"/>
      <c r="NAZ28" s="429"/>
      <c r="NBA28" s="429"/>
      <c r="NBB28" s="429"/>
      <c r="NBC28" s="429"/>
      <c r="NBD28" s="429"/>
      <c r="NBE28" s="429"/>
      <c r="NBF28" s="429"/>
      <c r="NBG28" s="429"/>
      <c r="NBH28" s="429"/>
      <c r="NBI28" s="429"/>
      <c r="NBJ28" s="429"/>
      <c r="NBK28" s="429"/>
      <c r="NBL28" s="429"/>
      <c r="NBM28" s="429"/>
      <c r="NBN28" s="429"/>
      <c r="NBO28" s="429"/>
      <c r="NBP28" s="429"/>
      <c r="NBQ28" s="429"/>
      <c r="NBR28" s="429"/>
      <c r="NBS28" s="429"/>
      <c r="NBT28" s="429"/>
      <c r="NBU28" s="429"/>
      <c r="NBV28" s="429"/>
      <c r="NBW28" s="429"/>
      <c r="NBX28" s="429"/>
      <c r="NBY28" s="429"/>
      <c r="NBZ28" s="429"/>
      <c r="NCA28" s="429"/>
      <c r="NCB28" s="429"/>
      <c r="NCC28" s="429"/>
      <c r="NCD28" s="429"/>
      <c r="NCE28" s="429"/>
      <c r="NCF28" s="429"/>
      <c r="NCG28" s="429"/>
      <c r="NCH28" s="429"/>
      <c r="NCI28" s="429"/>
      <c r="NCJ28" s="429"/>
      <c r="NCK28" s="429"/>
      <c r="NCL28" s="429"/>
      <c r="NCM28" s="429"/>
      <c r="NCN28" s="429"/>
      <c r="NCO28" s="429"/>
      <c r="NCP28" s="429"/>
      <c r="NCQ28" s="429"/>
      <c r="NCR28" s="429"/>
      <c r="NCS28" s="429"/>
      <c r="NCT28" s="429"/>
      <c r="NCU28" s="429"/>
      <c r="NCV28" s="429"/>
      <c r="NCW28" s="429"/>
      <c r="NCX28" s="429"/>
      <c r="NCY28" s="429"/>
      <c r="NCZ28" s="429"/>
      <c r="NDA28" s="429"/>
      <c r="NDB28" s="429"/>
      <c r="NDC28" s="429"/>
      <c r="NDD28" s="429"/>
      <c r="NDE28" s="429"/>
      <c r="NDF28" s="429"/>
      <c r="NDG28" s="429"/>
      <c r="NDH28" s="429"/>
      <c r="NDI28" s="429"/>
      <c r="NDJ28" s="429"/>
      <c r="NDK28" s="429"/>
      <c r="NDL28" s="429"/>
      <c r="NDM28" s="429"/>
      <c r="NDN28" s="429"/>
      <c r="NDO28" s="429"/>
      <c r="NDP28" s="429"/>
      <c r="NDQ28" s="429"/>
      <c r="NDR28" s="429"/>
      <c r="NDS28" s="429"/>
      <c r="NDT28" s="429"/>
      <c r="NDU28" s="429"/>
      <c r="NDV28" s="429"/>
      <c r="NDW28" s="429"/>
      <c r="NDX28" s="429"/>
      <c r="NDY28" s="429"/>
      <c r="NDZ28" s="429"/>
      <c r="NEA28" s="429"/>
      <c r="NEB28" s="429"/>
      <c r="NEC28" s="429"/>
      <c r="NED28" s="429"/>
      <c r="NEE28" s="429"/>
      <c r="NEF28" s="429"/>
      <c r="NEG28" s="429"/>
      <c r="NEH28" s="429"/>
      <c r="NEI28" s="429"/>
      <c r="NEJ28" s="429"/>
      <c r="NEK28" s="429"/>
      <c r="NEL28" s="429"/>
      <c r="NEM28" s="429"/>
      <c r="NEN28" s="429"/>
      <c r="NEO28" s="429"/>
      <c r="NEP28" s="429"/>
      <c r="NEQ28" s="429"/>
      <c r="NER28" s="429"/>
      <c r="NES28" s="429"/>
      <c r="NET28" s="429"/>
      <c r="NEU28" s="429"/>
      <c r="NEV28" s="429"/>
      <c r="NEW28" s="429"/>
      <c r="NEX28" s="429"/>
      <c r="NEY28" s="429"/>
      <c r="NEZ28" s="429"/>
      <c r="NFA28" s="429"/>
      <c r="NFB28" s="429"/>
      <c r="NFC28" s="429"/>
      <c r="NFD28" s="429"/>
      <c r="NFE28" s="429"/>
      <c r="NFF28" s="429"/>
      <c r="NFG28" s="429"/>
      <c r="NFH28" s="429"/>
      <c r="NFI28" s="429"/>
      <c r="NFJ28" s="429"/>
      <c r="NFK28" s="429"/>
      <c r="NFL28" s="429"/>
      <c r="NFM28" s="429"/>
      <c r="NFN28" s="429"/>
      <c r="NFO28" s="429"/>
      <c r="NFP28" s="429"/>
      <c r="NFQ28" s="429"/>
      <c r="NFR28" s="429"/>
      <c r="NFS28" s="429"/>
      <c r="NFT28" s="429"/>
      <c r="NFU28" s="429"/>
      <c r="NFV28" s="429"/>
      <c r="NFW28" s="429"/>
      <c r="NFX28" s="429"/>
      <c r="NFY28" s="429"/>
      <c r="NFZ28" s="429"/>
      <c r="NGA28" s="429"/>
      <c r="NGB28" s="429"/>
      <c r="NGC28" s="429"/>
      <c r="NGD28" s="429"/>
      <c r="NGE28" s="429"/>
      <c r="NGF28" s="429"/>
      <c r="NGG28" s="429"/>
      <c r="NGH28" s="429"/>
      <c r="NGI28" s="429"/>
      <c r="NGJ28" s="429"/>
      <c r="NGK28" s="429"/>
      <c r="NGL28" s="429"/>
      <c r="NGM28" s="429"/>
      <c r="NGN28" s="429"/>
      <c r="NGO28" s="429"/>
      <c r="NGP28" s="429"/>
      <c r="NGQ28" s="429"/>
      <c r="NGR28" s="429"/>
      <c r="NGS28" s="429"/>
      <c r="NGT28" s="429"/>
      <c r="NGU28" s="429"/>
      <c r="NGV28" s="429"/>
      <c r="NGW28" s="429"/>
      <c r="NGX28" s="429"/>
      <c r="NGY28" s="429"/>
      <c r="NGZ28" s="429"/>
      <c r="NHA28" s="429"/>
      <c r="NHB28" s="429"/>
      <c r="NHC28" s="429"/>
      <c r="NHD28" s="429"/>
      <c r="NHE28" s="429"/>
      <c r="NHF28" s="429"/>
      <c r="NHG28" s="429"/>
      <c r="NHH28" s="429"/>
      <c r="NHI28" s="429"/>
      <c r="NHJ28" s="429"/>
      <c r="NHK28" s="429"/>
      <c r="NHL28" s="429"/>
      <c r="NHM28" s="429"/>
      <c r="NHN28" s="429"/>
      <c r="NHO28" s="429"/>
      <c r="NHP28" s="429"/>
      <c r="NHQ28" s="429"/>
      <c r="NHR28" s="429"/>
      <c r="NHS28" s="429"/>
      <c r="NHT28" s="429"/>
      <c r="NHU28" s="429"/>
      <c r="NHV28" s="429"/>
      <c r="NHW28" s="429"/>
      <c r="NHX28" s="429"/>
      <c r="NHY28" s="429"/>
      <c r="NHZ28" s="429"/>
      <c r="NIA28" s="429"/>
      <c r="NIB28" s="429"/>
      <c r="NIC28" s="429"/>
      <c r="NID28" s="429"/>
      <c r="NIE28" s="429"/>
      <c r="NIF28" s="429"/>
      <c r="NIG28" s="429"/>
      <c r="NIH28" s="429"/>
      <c r="NII28" s="429"/>
      <c r="NIJ28" s="429"/>
      <c r="NIK28" s="429"/>
      <c r="NIL28" s="429"/>
      <c r="NIM28" s="429"/>
      <c r="NIN28" s="429"/>
      <c r="NIO28" s="429"/>
      <c r="NIP28" s="429"/>
      <c r="NIQ28" s="429"/>
      <c r="NIR28" s="429"/>
      <c r="NIS28" s="429"/>
      <c r="NIT28" s="429"/>
      <c r="NIU28" s="429"/>
      <c r="NIV28" s="429"/>
      <c r="NIW28" s="429"/>
      <c r="NIX28" s="429"/>
      <c r="NIY28" s="429"/>
      <c r="NIZ28" s="429"/>
      <c r="NJA28" s="429"/>
      <c r="NJB28" s="429"/>
      <c r="NJC28" s="429"/>
      <c r="NJD28" s="429"/>
      <c r="NJE28" s="429"/>
      <c r="NJF28" s="429"/>
      <c r="NJG28" s="429"/>
      <c r="NJH28" s="429"/>
      <c r="NJI28" s="429"/>
      <c r="NJJ28" s="429"/>
      <c r="NJK28" s="429"/>
      <c r="NJL28" s="429"/>
      <c r="NJM28" s="429"/>
      <c r="NJN28" s="429"/>
      <c r="NJO28" s="429"/>
      <c r="NJP28" s="429"/>
      <c r="NJQ28" s="429"/>
      <c r="NJR28" s="429"/>
      <c r="NJS28" s="429"/>
      <c r="NJT28" s="429"/>
      <c r="NJU28" s="429"/>
      <c r="NJV28" s="429"/>
      <c r="NJW28" s="429"/>
      <c r="NJX28" s="429"/>
      <c r="NJY28" s="429"/>
      <c r="NJZ28" s="429"/>
      <c r="NKA28" s="429"/>
      <c r="NKB28" s="429"/>
      <c r="NKC28" s="429"/>
      <c r="NKD28" s="429"/>
      <c r="NKE28" s="429"/>
      <c r="NKF28" s="429"/>
      <c r="NKG28" s="429"/>
      <c r="NKH28" s="429"/>
      <c r="NKI28" s="429"/>
      <c r="NKJ28" s="429"/>
      <c r="NKK28" s="429"/>
      <c r="NKL28" s="429"/>
      <c r="NKM28" s="429"/>
      <c r="NKN28" s="429"/>
      <c r="NKO28" s="429"/>
      <c r="NKP28" s="429"/>
      <c r="NKQ28" s="429"/>
      <c r="NKR28" s="429"/>
      <c r="NKS28" s="429"/>
      <c r="NKT28" s="429"/>
      <c r="NKU28" s="429"/>
      <c r="NKV28" s="429"/>
      <c r="NKW28" s="429"/>
      <c r="NKX28" s="429"/>
      <c r="NKY28" s="429"/>
      <c r="NKZ28" s="429"/>
      <c r="NLA28" s="429"/>
      <c r="NLB28" s="429"/>
      <c r="NLC28" s="429"/>
      <c r="NLD28" s="429"/>
      <c r="NLE28" s="429"/>
      <c r="NLF28" s="429"/>
      <c r="NLG28" s="429"/>
      <c r="NLH28" s="429"/>
      <c r="NLI28" s="429"/>
      <c r="NLJ28" s="429"/>
      <c r="NLK28" s="429"/>
      <c r="NLL28" s="429"/>
      <c r="NLM28" s="429"/>
      <c r="NLN28" s="429"/>
      <c r="NLO28" s="429"/>
      <c r="NLP28" s="429"/>
      <c r="NLQ28" s="429"/>
      <c r="NLR28" s="429"/>
      <c r="NLS28" s="429"/>
      <c r="NLT28" s="429"/>
      <c r="NLU28" s="429"/>
      <c r="NLV28" s="429"/>
      <c r="NLW28" s="429"/>
      <c r="NLX28" s="429"/>
      <c r="NLY28" s="429"/>
      <c r="NLZ28" s="429"/>
      <c r="NMA28" s="429"/>
      <c r="NMB28" s="429"/>
      <c r="NMC28" s="429"/>
      <c r="NMD28" s="429"/>
      <c r="NME28" s="429"/>
      <c r="NMF28" s="429"/>
      <c r="NMG28" s="429"/>
      <c r="NMH28" s="429"/>
      <c r="NMI28" s="429"/>
      <c r="NMJ28" s="429"/>
      <c r="NMK28" s="429"/>
      <c r="NML28" s="429"/>
      <c r="NMM28" s="429"/>
      <c r="NMN28" s="429"/>
      <c r="NMO28" s="429"/>
      <c r="NMP28" s="429"/>
      <c r="NMQ28" s="429"/>
      <c r="NMR28" s="429"/>
      <c r="NMS28" s="429"/>
      <c r="NMT28" s="429"/>
      <c r="NMU28" s="429"/>
      <c r="NMV28" s="429"/>
      <c r="NMW28" s="429"/>
      <c r="NMX28" s="429"/>
      <c r="NMY28" s="429"/>
      <c r="NMZ28" s="429"/>
      <c r="NNA28" s="429"/>
      <c r="NNB28" s="429"/>
      <c r="NNC28" s="429"/>
      <c r="NND28" s="429"/>
      <c r="NNE28" s="429"/>
      <c r="NNF28" s="429"/>
      <c r="NNG28" s="429"/>
      <c r="NNH28" s="429"/>
      <c r="NNI28" s="429"/>
      <c r="NNJ28" s="429"/>
      <c r="NNK28" s="429"/>
      <c r="NNL28" s="429"/>
      <c r="NNM28" s="429"/>
      <c r="NNN28" s="429"/>
      <c r="NNO28" s="429"/>
      <c r="NNP28" s="429"/>
      <c r="NNQ28" s="429"/>
      <c r="NNR28" s="429"/>
      <c r="NNS28" s="429"/>
      <c r="NNT28" s="429"/>
      <c r="NNU28" s="429"/>
      <c r="NNV28" s="429"/>
      <c r="NNW28" s="429"/>
      <c r="NNX28" s="429"/>
      <c r="NNY28" s="429"/>
      <c r="NNZ28" s="429"/>
      <c r="NOA28" s="429"/>
      <c r="NOB28" s="429"/>
      <c r="NOC28" s="429"/>
      <c r="NOD28" s="429"/>
      <c r="NOE28" s="429"/>
      <c r="NOF28" s="429"/>
      <c r="NOG28" s="429"/>
      <c r="NOH28" s="429"/>
      <c r="NOI28" s="429"/>
      <c r="NOJ28" s="429"/>
      <c r="NOK28" s="429"/>
      <c r="NOL28" s="429"/>
      <c r="NOM28" s="429"/>
      <c r="NON28" s="429"/>
      <c r="NOO28" s="429"/>
      <c r="NOP28" s="429"/>
      <c r="NOQ28" s="429"/>
      <c r="NOR28" s="429"/>
      <c r="NOS28" s="429"/>
      <c r="NOT28" s="429"/>
      <c r="NOU28" s="429"/>
      <c r="NOV28" s="429"/>
      <c r="NOW28" s="429"/>
      <c r="NOX28" s="429"/>
      <c r="NOY28" s="429"/>
      <c r="NOZ28" s="429"/>
      <c r="NPA28" s="429"/>
      <c r="NPB28" s="429"/>
      <c r="NPC28" s="429"/>
      <c r="NPD28" s="429"/>
      <c r="NPE28" s="429"/>
      <c r="NPF28" s="429"/>
      <c r="NPG28" s="429"/>
      <c r="NPH28" s="429"/>
      <c r="NPI28" s="429"/>
      <c r="NPJ28" s="429"/>
      <c r="NPK28" s="429"/>
      <c r="NPL28" s="429"/>
      <c r="NPM28" s="429"/>
      <c r="NPN28" s="429"/>
      <c r="NPO28" s="429"/>
      <c r="NPP28" s="429"/>
      <c r="NPQ28" s="429"/>
      <c r="NPR28" s="429"/>
      <c r="NPS28" s="429"/>
      <c r="NPT28" s="429"/>
      <c r="NPU28" s="429"/>
      <c r="NPV28" s="429"/>
      <c r="NPW28" s="429"/>
      <c r="NPX28" s="429"/>
      <c r="NPY28" s="429"/>
      <c r="NPZ28" s="429"/>
      <c r="NQA28" s="429"/>
      <c r="NQB28" s="429"/>
      <c r="NQC28" s="429"/>
      <c r="NQD28" s="429"/>
      <c r="NQE28" s="429"/>
      <c r="NQF28" s="429"/>
      <c r="NQG28" s="429"/>
      <c r="NQH28" s="429"/>
      <c r="NQI28" s="429"/>
      <c r="NQJ28" s="429"/>
      <c r="NQK28" s="429"/>
      <c r="NQL28" s="429"/>
      <c r="NQM28" s="429"/>
      <c r="NQN28" s="429"/>
      <c r="NQO28" s="429"/>
      <c r="NQP28" s="429"/>
      <c r="NQQ28" s="429"/>
      <c r="NQR28" s="429"/>
      <c r="NQS28" s="429"/>
      <c r="NQT28" s="429"/>
      <c r="NQU28" s="429"/>
      <c r="NQV28" s="429"/>
      <c r="NQW28" s="429"/>
      <c r="NQX28" s="429"/>
      <c r="NQY28" s="429"/>
      <c r="NQZ28" s="429"/>
      <c r="NRA28" s="429"/>
      <c r="NRB28" s="429"/>
      <c r="NRC28" s="429"/>
      <c r="NRD28" s="429"/>
      <c r="NRE28" s="429"/>
      <c r="NRF28" s="429"/>
      <c r="NRG28" s="429"/>
      <c r="NRH28" s="429"/>
      <c r="NRI28" s="429"/>
      <c r="NRJ28" s="429"/>
      <c r="NRK28" s="429"/>
      <c r="NRL28" s="429"/>
      <c r="NRM28" s="429"/>
      <c r="NRN28" s="429"/>
      <c r="NRO28" s="429"/>
      <c r="NRP28" s="429"/>
      <c r="NRQ28" s="429"/>
      <c r="NRR28" s="429"/>
      <c r="NRS28" s="429"/>
      <c r="NRT28" s="429"/>
      <c r="NRU28" s="429"/>
      <c r="NRV28" s="429"/>
      <c r="NRW28" s="429"/>
      <c r="NRX28" s="429"/>
      <c r="NRY28" s="429"/>
      <c r="NRZ28" s="429"/>
      <c r="NSA28" s="429"/>
      <c r="NSB28" s="429"/>
      <c r="NSC28" s="429"/>
      <c r="NSD28" s="429"/>
      <c r="NSE28" s="429"/>
      <c r="NSF28" s="429"/>
      <c r="NSG28" s="429"/>
      <c r="NSH28" s="429"/>
      <c r="NSI28" s="429"/>
      <c r="NSJ28" s="429"/>
      <c r="NSK28" s="429"/>
      <c r="NSL28" s="429"/>
      <c r="NSM28" s="429"/>
      <c r="NSN28" s="429"/>
      <c r="NSO28" s="429"/>
      <c r="NSP28" s="429"/>
      <c r="NSQ28" s="429"/>
      <c r="NSR28" s="429"/>
      <c r="NSS28" s="429"/>
      <c r="NST28" s="429"/>
      <c r="NSU28" s="429"/>
      <c r="NSV28" s="429"/>
      <c r="NSW28" s="429"/>
      <c r="NSX28" s="429"/>
      <c r="NSY28" s="429"/>
      <c r="NSZ28" s="429"/>
      <c r="NTA28" s="429"/>
      <c r="NTB28" s="429"/>
      <c r="NTC28" s="429"/>
      <c r="NTD28" s="429"/>
      <c r="NTE28" s="429"/>
      <c r="NTF28" s="429"/>
      <c r="NTG28" s="429"/>
      <c r="NTH28" s="429"/>
      <c r="NTI28" s="429"/>
      <c r="NTJ28" s="429"/>
      <c r="NTK28" s="429"/>
      <c r="NTL28" s="429"/>
      <c r="NTM28" s="429"/>
      <c r="NTN28" s="429"/>
      <c r="NTO28" s="429"/>
      <c r="NTP28" s="429"/>
      <c r="NTQ28" s="429"/>
      <c r="NTR28" s="429"/>
      <c r="NTS28" s="429"/>
      <c r="NTT28" s="429"/>
      <c r="NTU28" s="429"/>
      <c r="NTV28" s="429"/>
      <c r="NTW28" s="429"/>
      <c r="NTX28" s="429"/>
      <c r="NTY28" s="429"/>
      <c r="NTZ28" s="429"/>
      <c r="NUA28" s="429"/>
      <c r="NUB28" s="429"/>
      <c r="NUC28" s="429"/>
      <c r="NUD28" s="429"/>
      <c r="NUE28" s="429"/>
      <c r="NUF28" s="429"/>
      <c r="NUG28" s="429"/>
      <c r="NUH28" s="429"/>
      <c r="NUI28" s="429"/>
      <c r="NUJ28" s="429"/>
      <c r="NUK28" s="429"/>
      <c r="NUL28" s="429"/>
      <c r="NUM28" s="429"/>
      <c r="NUN28" s="429"/>
      <c r="NUO28" s="429"/>
      <c r="NUP28" s="429"/>
      <c r="NUQ28" s="429"/>
      <c r="NUR28" s="429"/>
      <c r="NUS28" s="429"/>
      <c r="NUT28" s="429"/>
      <c r="NUU28" s="429"/>
      <c r="NUV28" s="429"/>
      <c r="NUW28" s="429"/>
      <c r="NUX28" s="429"/>
      <c r="NUY28" s="429"/>
      <c r="NUZ28" s="429"/>
      <c r="NVA28" s="429"/>
      <c r="NVB28" s="429"/>
      <c r="NVC28" s="429"/>
      <c r="NVD28" s="429"/>
      <c r="NVE28" s="429"/>
      <c r="NVF28" s="429"/>
      <c r="NVG28" s="429"/>
      <c r="NVH28" s="429"/>
      <c r="NVI28" s="429"/>
      <c r="NVJ28" s="429"/>
      <c r="NVK28" s="429"/>
      <c r="NVL28" s="429"/>
      <c r="NVM28" s="429"/>
      <c r="NVN28" s="429"/>
      <c r="NVO28" s="429"/>
      <c r="NVP28" s="429"/>
      <c r="NVQ28" s="429"/>
      <c r="NVR28" s="429"/>
      <c r="NVS28" s="429"/>
      <c r="NVT28" s="429"/>
      <c r="NVU28" s="429"/>
      <c r="NVV28" s="429"/>
      <c r="NVW28" s="429"/>
      <c r="NVX28" s="429"/>
      <c r="NVY28" s="429"/>
      <c r="NVZ28" s="429"/>
      <c r="NWA28" s="429"/>
      <c r="NWB28" s="429"/>
      <c r="NWC28" s="429"/>
      <c r="NWD28" s="429"/>
      <c r="NWE28" s="429"/>
      <c r="NWF28" s="429"/>
      <c r="NWG28" s="429"/>
      <c r="NWH28" s="429"/>
      <c r="NWI28" s="429"/>
      <c r="NWJ28" s="429"/>
      <c r="NWK28" s="429"/>
      <c r="NWL28" s="429"/>
      <c r="NWM28" s="429"/>
      <c r="NWN28" s="429"/>
      <c r="NWO28" s="429"/>
      <c r="NWP28" s="429"/>
      <c r="NWQ28" s="429"/>
      <c r="NWR28" s="429"/>
      <c r="NWS28" s="429"/>
      <c r="NWT28" s="429"/>
      <c r="NWU28" s="429"/>
      <c r="NWV28" s="429"/>
      <c r="NWW28" s="429"/>
      <c r="NWX28" s="429"/>
      <c r="NWY28" s="429"/>
      <c r="NWZ28" s="429"/>
      <c r="NXA28" s="429"/>
      <c r="NXB28" s="429"/>
      <c r="NXC28" s="429"/>
      <c r="NXD28" s="429"/>
      <c r="NXE28" s="429"/>
      <c r="NXF28" s="429"/>
      <c r="NXG28" s="429"/>
      <c r="NXH28" s="429"/>
      <c r="NXI28" s="429"/>
      <c r="NXJ28" s="429"/>
      <c r="NXK28" s="429"/>
      <c r="NXL28" s="429"/>
      <c r="NXM28" s="429"/>
      <c r="NXN28" s="429"/>
      <c r="NXO28" s="429"/>
      <c r="NXP28" s="429"/>
      <c r="NXQ28" s="429"/>
      <c r="NXR28" s="429"/>
      <c r="NXS28" s="429"/>
      <c r="NXT28" s="429"/>
      <c r="NXU28" s="429"/>
      <c r="NXV28" s="429"/>
      <c r="NXW28" s="429"/>
      <c r="NXX28" s="429"/>
      <c r="NXY28" s="429"/>
      <c r="NXZ28" s="429"/>
      <c r="NYA28" s="429"/>
      <c r="NYB28" s="429"/>
      <c r="NYC28" s="429"/>
      <c r="NYD28" s="429"/>
      <c r="NYE28" s="429"/>
      <c r="NYF28" s="429"/>
      <c r="NYG28" s="429"/>
      <c r="NYH28" s="429"/>
      <c r="NYI28" s="429"/>
      <c r="NYJ28" s="429"/>
      <c r="NYK28" s="429"/>
      <c r="NYL28" s="429"/>
      <c r="NYM28" s="429"/>
      <c r="NYN28" s="429"/>
      <c r="NYO28" s="429"/>
      <c r="NYP28" s="429"/>
      <c r="NYQ28" s="429"/>
      <c r="NYR28" s="429"/>
      <c r="NYS28" s="429"/>
      <c r="NYT28" s="429"/>
      <c r="NYU28" s="429"/>
      <c r="NYV28" s="429"/>
      <c r="NYW28" s="429"/>
      <c r="NYX28" s="429"/>
      <c r="NYY28" s="429"/>
      <c r="NYZ28" s="429"/>
      <c r="NZA28" s="429"/>
      <c r="NZB28" s="429"/>
      <c r="NZC28" s="429"/>
      <c r="NZD28" s="429"/>
      <c r="NZE28" s="429"/>
      <c r="NZF28" s="429"/>
      <c r="NZG28" s="429"/>
      <c r="NZH28" s="429"/>
      <c r="NZI28" s="429"/>
      <c r="NZJ28" s="429"/>
      <c r="NZK28" s="429"/>
      <c r="NZL28" s="429"/>
      <c r="NZM28" s="429"/>
      <c r="NZN28" s="429"/>
      <c r="NZO28" s="429"/>
      <c r="NZP28" s="429"/>
      <c r="NZQ28" s="429"/>
      <c r="NZR28" s="429"/>
      <c r="NZS28" s="429"/>
      <c r="NZT28" s="429"/>
      <c r="NZU28" s="429"/>
      <c r="NZV28" s="429"/>
      <c r="NZW28" s="429"/>
      <c r="NZX28" s="429"/>
      <c r="NZY28" s="429"/>
      <c r="NZZ28" s="429"/>
      <c r="OAA28" s="429"/>
      <c r="OAB28" s="429"/>
      <c r="OAC28" s="429"/>
      <c r="OAD28" s="429"/>
      <c r="OAE28" s="429"/>
      <c r="OAF28" s="429"/>
      <c r="OAG28" s="429"/>
      <c r="OAH28" s="429"/>
      <c r="OAI28" s="429"/>
      <c r="OAJ28" s="429"/>
      <c r="OAK28" s="429"/>
      <c r="OAL28" s="429"/>
      <c r="OAM28" s="429"/>
      <c r="OAN28" s="429"/>
      <c r="OAO28" s="429"/>
      <c r="OAP28" s="429"/>
      <c r="OAQ28" s="429"/>
      <c r="OAR28" s="429"/>
      <c r="OAS28" s="429"/>
      <c r="OAT28" s="429"/>
      <c r="OAU28" s="429"/>
      <c r="OAV28" s="429"/>
      <c r="OAW28" s="429"/>
      <c r="OAX28" s="429"/>
      <c r="OAY28" s="429"/>
      <c r="OAZ28" s="429"/>
      <c r="OBA28" s="429"/>
      <c r="OBB28" s="429"/>
      <c r="OBC28" s="429"/>
      <c r="OBD28" s="429"/>
      <c r="OBE28" s="429"/>
      <c r="OBF28" s="429"/>
      <c r="OBG28" s="429"/>
      <c r="OBH28" s="429"/>
      <c r="OBI28" s="429"/>
      <c r="OBJ28" s="429"/>
      <c r="OBK28" s="429"/>
      <c r="OBL28" s="429"/>
      <c r="OBM28" s="429"/>
      <c r="OBN28" s="429"/>
      <c r="OBO28" s="429"/>
      <c r="OBP28" s="429"/>
      <c r="OBQ28" s="429"/>
      <c r="OBR28" s="429"/>
      <c r="OBS28" s="429"/>
      <c r="OBT28" s="429"/>
      <c r="OBU28" s="429"/>
      <c r="OBV28" s="429"/>
      <c r="OBW28" s="429"/>
      <c r="OBX28" s="429"/>
      <c r="OBY28" s="429"/>
      <c r="OBZ28" s="429"/>
      <c r="OCA28" s="429"/>
      <c r="OCB28" s="429"/>
      <c r="OCC28" s="429"/>
      <c r="OCD28" s="429"/>
      <c r="OCE28" s="429"/>
      <c r="OCF28" s="429"/>
      <c r="OCG28" s="429"/>
      <c r="OCH28" s="429"/>
      <c r="OCI28" s="429"/>
      <c r="OCJ28" s="429"/>
      <c r="OCK28" s="429"/>
      <c r="OCL28" s="429"/>
      <c r="OCM28" s="429"/>
      <c r="OCN28" s="429"/>
      <c r="OCO28" s="429"/>
      <c r="OCP28" s="429"/>
      <c r="OCQ28" s="429"/>
      <c r="OCR28" s="429"/>
      <c r="OCS28" s="429"/>
      <c r="OCT28" s="429"/>
      <c r="OCU28" s="429"/>
      <c r="OCV28" s="429"/>
      <c r="OCW28" s="429"/>
      <c r="OCX28" s="429"/>
      <c r="OCY28" s="429"/>
      <c r="OCZ28" s="429"/>
      <c r="ODA28" s="429"/>
      <c r="ODB28" s="429"/>
      <c r="ODC28" s="429"/>
      <c r="ODD28" s="429"/>
      <c r="ODE28" s="429"/>
      <c r="ODF28" s="429"/>
      <c r="ODG28" s="429"/>
      <c r="ODH28" s="429"/>
      <c r="ODI28" s="429"/>
      <c r="ODJ28" s="429"/>
      <c r="ODK28" s="429"/>
      <c r="ODL28" s="429"/>
      <c r="ODM28" s="429"/>
      <c r="ODN28" s="429"/>
      <c r="ODO28" s="429"/>
      <c r="ODP28" s="429"/>
      <c r="ODQ28" s="429"/>
      <c r="ODR28" s="429"/>
      <c r="ODS28" s="429"/>
      <c r="ODT28" s="429"/>
      <c r="ODU28" s="429"/>
      <c r="ODV28" s="429"/>
      <c r="ODW28" s="429"/>
      <c r="ODX28" s="429"/>
      <c r="ODY28" s="429"/>
      <c r="ODZ28" s="429"/>
      <c r="OEA28" s="429"/>
      <c r="OEB28" s="429"/>
      <c r="OEC28" s="429"/>
      <c r="OED28" s="429"/>
      <c r="OEE28" s="429"/>
      <c r="OEF28" s="429"/>
      <c r="OEG28" s="429"/>
      <c r="OEH28" s="429"/>
      <c r="OEI28" s="429"/>
      <c r="OEJ28" s="429"/>
      <c r="OEK28" s="429"/>
      <c r="OEL28" s="429"/>
      <c r="OEM28" s="429"/>
      <c r="OEN28" s="429"/>
      <c r="OEO28" s="429"/>
      <c r="OEP28" s="429"/>
      <c r="OEQ28" s="429"/>
      <c r="OER28" s="429"/>
      <c r="OES28" s="429"/>
      <c r="OET28" s="429"/>
      <c r="OEU28" s="429"/>
      <c r="OEV28" s="429"/>
      <c r="OEW28" s="429"/>
      <c r="OEX28" s="429"/>
      <c r="OEY28" s="429"/>
      <c r="OEZ28" s="429"/>
      <c r="OFA28" s="429"/>
      <c r="OFB28" s="429"/>
      <c r="OFC28" s="429"/>
      <c r="OFD28" s="429"/>
      <c r="OFE28" s="429"/>
      <c r="OFF28" s="429"/>
      <c r="OFG28" s="429"/>
      <c r="OFH28" s="429"/>
      <c r="OFI28" s="429"/>
      <c r="OFJ28" s="429"/>
      <c r="OFK28" s="429"/>
      <c r="OFL28" s="429"/>
      <c r="OFM28" s="429"/>
      <c r="OFN28" s="429"/>
      <c r="OFO28" s="429"/>
      <c r="OFP28" s="429"/>
      <c r="OFQ28" s="429"/>
      <c r="OFR28" s="429"/>
      <c r="OFS28" s="429"/>
      <c r="OFT28" s="429"/>
      <c r="OFU28" s="429"/>
      <c r="OFV28" s="429"/>
      <c r="OFW28" s="429"/>
      <c r="OFX28" s="429"/>
      <c r="OFY28" s="429"/>
      <c r="OFZ28" s="429"/>
      <c r="OGA28" s="429"/>
      <c r="OGB28" s="429"/>
      <c r="OGC28" s="429"/>
      <c r="OGD28" s="429"/>
      <c r="OGE28" s="429"/>
      <c r="OGF28" s="429"/>
      <c r="OGG28" s="429"/>
      <c r="OGH28" s="429"/>
      <c r="OGI28" s="429"/>
      <c r="OGJ28" s="429"/>
      <c r="OGK28" s="429"/>
      <c r="OGL28" s="429"/>
      <c r="OGM28" s="429"/>
      <c r="OGN28" s="429"/>
      <c r="OGO28" s="429"/>
      <c r="OGP28" s="429"/>
      <c r="OGQ28" s="429"/>
      <c r="OGR28" s="429"/>
      <c r="OGS28" s="429"/>
      <c r="OGT28" s="429"/>
      <c r="OGU28" s="429"/>
      <c r="OGV28" s="429"/>
      <c r="OGW28" s="429"/>
      <c r="OGX28" s="429"/>
      <c r="OGY28" s="429"/>
      <c r="OGZ28" s="429"/>
      <c r="OHA28" s="429"/>
      <c r="OHB28" s="429"/>
      <c r="OHC28" s="429"/>
      <c r="OHD28" s="429"/>
      <c r="OHE28" s="429"/>
      <c r="OHF28" s="429"/>
      <c r="OHG28" s="429"/>
      <c r="OHH28" s="429"/>
      <c r="OHI28" s="429"/>
      <c r="OHJ28" s="429"/>
      <c r="OHK28" s="429"/>
      <c r="OHL28" s="429"/>
      <c r="OHM28" s="429"/>
      <c r="OHN28" s="429"/>
      <c r="OHO28" s="429"/>
      <c r="OHP28" s="429"/>
      <c r="OHQ28" s="429"/>
      <c r="OHR28" s="429"/>
      <c r="OHS28" s="429"/>
      <c r="OHT28" s="429"/>
      <c r="OHU28" s="429"/>
      <c r="OHV28" s="429"/>
      <c r="OHW28" s="429"/>
      <c r="OHX28" s="429"/>
      <c r="OHY28" s="429"/>
      <c r="OHZ28" s="429"/>
      <c r="OIA28" s="429"/>
      <c r="OIB28" s="429"/>
      <c r="OIC28" s="429"/>
      <c r="OID28" s="429"/>
      <c r="OIE28" s="429"/>
      <c r="OIF28" s="429"/>
      <c r="OIG28" s="429"/>
      <c r="OIH28" s="429"/>
      <c r="OII28" s="429"/>
      <c r="OIJ28" s="429"/>
      <c r="OIK28" s="429"/>
      <c r="OIL28" s="429"/>
      <c r="OIM28" s="429"/>
      <c r="OIN28" s="429"/>
      <c r="OIO28" s="429"/>
      <c r="OIP28" s="429"/>
      <c r="OIQ28" s="429"/>
      <c r="OIR28" s="429"/>
      <c r="OIS28" s="429"/>
      <c r="OIT28" s="429"/>
      <c r="OIU28" s="429"/>
      <c r="OIV28" s="429"/>
      <c r="OIW28" s="429"/>
      <c r="OIX28" s="429"/>
      <c r="OIY28" s="429"/>
      <c r="OIZ28" s="429"/>
      <c r="OJA28" s="429"/>
      <c r="OJB28" s="429"/>
      <c r="OJC28" s="429"/>
      <c r="OJD28" s="429"/>
      <c r="OJE28" s="429"/>
      <c r="OJF28" s="429"/>
      <c r="OJG28" s="429"/>
      <c r="OJH28" s="429"/>
      <c r="OJI28" s="429"/>
      <c r="OJJ28" s="429"/>
      <c r="OJK28" s="429"/>
      <c r="OJL28" s="429"/>
      <c r="OJM28" s="429"/>
      <c r="OJN28" s="429"/>
      <c r="OJO28" s="429"/>
      <c r="OJP28" s="429"/>
      <c r="OJQ28" s="429"/>
      <c r="OJR28" s="429"/>
      <c r="OJS28" s="429"/>
      <c r="OJT28" s="429"/>
      <c r="OJU28" s="429"/>
      <c r="OJV28" s="429"/>
      <c r="OJW28" s="429"/>
      <c r="OJX28" s="429"/>
      <c r="OJY28" s="429"/>
      <c r="OJZ28" s="429"/>
      <c r="OKA28" s="429"/>
      <c r="OKB28" s="429"/>
      <c r="OKC28" s="429"/>
      <c r="OKD28" s="429"/>
      <c r="OKE28" s="429"/>
      <c r="OKF28" s="429"/>
      <c r="OKG28" s="429"/>
      <c r="OKH28" s="429"/>
      <c r="OKI28" s="429"/>
      <c r="OKJ28" s="429"/>
      <c r="OKK28" s="429"/>
      <c r="OKL28" s="429"/>
      <c r="OKM28" s="429"/>
      <c r="OKN28" s="429"/>
      <c r="OKO28" s="429"/>
      <c r="OKP28" s="429"/>
      <c r="OKQ28" s="429"/>
      <c r="OKR28" s="429"/>
      <c r="OKS28" s="429"/>
      <c r="OKT28" s="429"/>
      <c r="OKU28" s="429"/>
      <c r="OKV28" s="429"/>
      <c r="OKW28" s="429"/>
      <c r="OKX28" s="429"/>
      <c r="OKY28" s="429"/>
      <c r="OKZ28" s="429"/>
      <c r="OLA28" s="429"/>
      <c r="OLB28" s="429"/>
      <c r="OLC28" s="429"/>
      <c r="OLD28" s="429"/>
      <c r="OLE28" s="429"/>
      <c r="OLF28" s="429"/>
      <c r="OLG28" s="429"/>
      <c r="OLH28" s="429"/>
      <c r="OLI28" s="429"/>
      <c r="OLJ28" s="429"/>
      <c r="OLK28" s="429"/>
      <c r="OLL28" s="429"/>
      <c r="OLM28" s="429"/>
      <c r="OLN28" s="429"/>
      <c r="OLO28" s="429"/>
      <c r="OLP28" s="429"/>
      <c r="OLQ28" s="429"/>
      <c r="OLR28" s="429"/>
      <c r="OLS28" s="429"/>
      <c r="OLT28" s="429"/>
      <c r="OLU28" s="429"/>
      <c r="OLV28" s="429"/>
      <c r="OLW28" s="429"/>
      <c r="OLX28" s="429"/>
      <c r="OLY28" s="429"/>
      <c r="OLZ28" s="429"/>
      <c r="OMA28" s="429"/>
      <c r="OMB28" s="429"/>
      <c r="OMC28" s="429"/>
      <c r="OMD28" s="429"/>
      <c r="OME28" s="429"/>
      <c r="OMF28" s="429"/>
      <c r="OMG28" s="429"/>
      <c r="OMH28" s="429"/>
      <c r="OMI28" s="429"/>
      <c r="OMJ28" s="429"/>
      <c r="OMK28" s="429"/>
      <c r="OML28" s="429"/>
      <c r="OMM28" s="429"/>
      <c r="OMN28" s="429"/>
      <c r="OMO28" s="429"/>
      <c r="OMP28" s="429"/>
      <c r="OMQ28" s="429"/>
      <c r="OMR28" s="429"/>
      <c r="OMS28" s="429"/>
      <c r="OMT28" s="429"/>
      <c r="OMU28" s="429"/>
      <c r="OMV28" s="429"/>
      <c r="OMW28" s="429"/>
      <c r="OMX28" s="429"/>
      <c r="OMY28" s="429"/>
      <c r="OMZ28" s="429"/>
      <c r="ONA28" s="429"/>
      <c r="ONB28" s="429"/>
      <c r="ONC28" s="429"/>
      <c r="OND28" s="429"/>
      <c r="ONE28" s="429"/>
      <c r="ONF28" s="429"/>
      <c r="ONG28" s="429"/>
      <c r="ONH28" s="429"/>
      <c r="ONI28" s="429"/>
      <c r="ONJ28" s="429"/>
      <c r="ONK28" s="429"/>
      <c r="ONL28" s="429"/>
      <c r="ONM28" s="429"/>
      <c r="ONN28" s="429"/>
      <c r="ONO28" s="429"/>
      <c r="ONP28" s="429"/>
      <c r="ONQ28" s="429"/>
      <c r="ONR28" s="429"/>
      <c r="ONS28" s="429"/>
      <c r="ONT28" s="429"/>
      <c r="ONU28" s="429"/>
      <c r="ONV28" s="429"/>
      <c r="ONW28" s="429"/>
      <c r="ONX28" s="429"/>
      <c r="ONY28" s="429"/>
      <c r="ONZ28" s="429"/>
      <c r="OOA28" s="429"/>
      <c r="OOB28" s="429"/>
      <c r="OOC28" s="429"/>
      <c r="OOD28" s="429"/>
      <c r="OOE28" s="429"/>
      <c r="OOF28" s="429"/>
      <c r="OOG28" s="429"/>
      <c r="OOH28" s="429"/>
      <c r="OOI28" s="429"/>
      <c r="OOJ28" s="429"/>
      <c r="OOK28" s="429"/>
      <c r="OOL28" s="429"/>
      <c r="OOM28" s="429"/>
      <c r="OON28" s="429"/>
      <c r="OOO28" s="429"/>
      <c r="OOP28" s="429"/>
      <c r="OOQ28" s="429"/>
      <c r="OOR28" s="429"/>
      <c r="OOS28" s="429"/>
      <c r="OOT28" s="429"/>
      <c r="OOU28" s="429"/>
      <c r="OOV28" s="429"/>
      <c r="OOW28" s="429"/>
      <c r="OOX28" s="429"/>
      <c r="OOY28" s="429"/>
      <c r="OOZ28" s="429"/>
      <c r="OPA28" s="429"/>
      <c r="OPB28" s="429"/>
      <c r="OPC28" s="429"/>
      <c r="OPD28" s="429"/>
      <c r="OPE28" s="429"/>
      <c r="OPF28" s="429"/>
      <c r="OPG28" s="429"/>
      <c r="OPH28" s="429"/>
      <c r="OPI28" s="429"/>
      <c r="OPJ28" s="429"/>
      <c r="OPK28" s="429"/>
      <c r="OPL28" s="429"/>
      <c r="OPM28" s="429"/>
      <c r="OPN28" s="429"/>
      <c r="OPO28" s="429"/>
      <c r="OPP28" s="429"/>
      <c r="OPQ28" s="429"/>
      <c r="OPR28" s="429"/>
      <c r="OPS28" s="429"/>
      <c r="OPT28" s="429"/>
      <c r="OPU28" s="429"/>
      <c r="OPV28" s="429"/>
      <c r="OPW28" s="429"/>
      <c r="OPX28" s="429"/>
      <c r="OPY28" s="429"/>
      <c r="OPZ28" s="429"/>
      <c r="OQA28" s="429"/>
      <c r="OQB28" s="429"/>
      <c r="OQC28" s="429"/>
      <c r="OQD28" s="429"/>
      <c r="OQE28" s="429"/>
      <c r="OQF28" s="429"/>
      <c r="OQG28" s="429"/>
      <c r="OQH28" s="429"/>
      <c r="OQI28" s="429"/>
      <c r="OQJ28" s="429"/>
      <c r="OQK28" s="429"/>
      <c r="OQL28" s="429"/>
      <c r="OQM28" s="429"/>
      <c r="OQN28" s="429"/>
      <c r="OQO28" s="429"/>
      <c r="OQP28" s="429"/>
      <c r="OQQ28" s="429"/>
      <c r="OQR28" s="429"/>
      <c r="OQS28" s="429"/>
      <c r="OQT28" s="429"/>
      <c r="OQU28" s="429"/>
      <c r="OQV28" s="429"/>
      <c r="OQW28" s="429"/>
      <c r="OQX28" s="429"/>
      <c r="OQY28" s="429"/>
      <c r="OQZ28" s="429"/>
      <c r="ORA28" s="429"/>
      <c r="ORB28" s="429"/>
      <c r="ORC28" s="429"/>
      <c r="ORD28" s="429"/>
      <c r="ORE28" s="429"/>
      <c r="ORF28" s="429"/>
      <c r="ORG28" s="429"/>
      <c r="ORH28" s="429"/>
      <c r="ORI28" s="429"/>
      <c r="ORJ28" s="429"/>
      <c r="ORK28" s="429"/>
      <c r="ORL28" s="429"/>
      <c r="ORM28" s="429"/>
      <c r="ORN28" s="429"/>
      <c r="ORO28" s="429"/>
      <c r="ORP28" s="429"/>
      <c r="ORQ28" s="429"/>
      <c r="ORR28" s="429"/>
      <c r="ORS28" s="429"/>
      <c r="ORT28" s="429"/>
      <c r="ORU28" s="429"/>
      <c r="ORV28" s="429"/>
      <c r="ORW28" s="429"/>
      <c r="ORX28" s="429"/>
      <c r="ORY28" s="429"/>
      <c r="ORZ28" s="429"/>
      <c r="OSA28" s="429"/>
      <c r="OSB28" s="429"/>
      <c r="OSC28" s="429"/>
      <c r="OSD28" s="429"/>
      <c r="OSE28" s="429"/>
      <c r="OSF28" s="429"/>
      <c r="OSG28" s="429"/>
      <c r="OSH28" s="429"/>
      <c r="OSI28" s="429"/>
      <c r="OSJ28" s="429"/>
      <c r="OSK28" s="429"/>
      <c r="OSL28" s="429"/>
      <c r="OSM28" s="429"/>
      <c r="OSN28" s="429"/>
      <c r="OSO28" s="429"/>
      <c r="OSP28" s="429"/>
      <c r="OSQ28" s="429"/>
      <c r="OSR28" s="429"/>
      <c r="OSS28" s="429"/>
      <c r="OST28" s="429"/>
      <c r="OSU28" s="429"/>
      <c r="OSV28" s="429"/>
      <c r="OSW28" s="429"/>
      <c r="OSX28" s="429"/>
      <c r="OSY28" s="429"/>
      <c r="OSZ28" s="429"/>
      <c r="OTA28" s="429"/>
      <c r="OTB28" s="429"/>
      <c r="OTC28" s="429"/>
      <c r="OTD28" s="429"/>
      <c r="OTE28" s="429"/>
      <c r="OTF28" s="429"/>
      <c r="OTG28" s="429"/>
      <c r="OTH28" s="429"/>
      <c r="OTI28" s="429"/>
      <c r="OTJ28" s="429"/>
      <c r="OTK28" s="429"/>
      <c r="OTL28" s="429"/>
      <c r="OTM28" s="429"/>
      <c r="OTN28" s="429"/>
      <c r="OTO28" s="429"/>
      <c r="OTP28" s="429"/>
      <c r="OTQ28" s="429"/>
      <c r="OTR28" s="429"/>
      <c r="OTS28" s="429"/>
      <c r="OTT28" s="429"/>
      <c r="OTU28" s="429"/>
      <c r="OTV28" s="429"/>
      <c r="OTW28" s="429"/>
      <c r="OTX28" s="429"/>
      <c r="OTY28" s="429"/>
      <c r="OTZ28" s="429"/>
      <c r="OUA28" s="429"/>
      <c r="OUB28" s="429"/>
      <c r="OUC28" s="429"/>
      <c r="OUD28" s="429"/>
      <c r="OUE28" s="429"/>
      <c r="OUF28" s="429"/>
      <c r="OUG28" s="429"/>
      <c r="OUH28" s="429"/>
      <c r="OUI28" s="429"/>
      <c r="OUJ28" s="429"/>
      <c r="OUK28" s="429"/>
      <c r="OUL28" s="429"/>
      <c r="OUM28" s="429"/>
      <c r="OUN28" s="429"/>
      <c r="OUO28" s="429"/>
      <c r="OUP28" s="429"/>
      <c r="OUQ28" s="429"/>
      <c r="OUR28" s="429"/>
      <c r="OUS28" s="429"/>
      <c r="OUT28" s="429"/>
      <c r="OUU28" s="429"/>
      <c r="OUV28" s="429"/>
      <c r="OUW28" s="429"/>
      <c r="OUX28" s="429"/>
      <c r="OUY28" s="429"/>
      <c r="OUZ28" s="429"/>
      <c r="OVA28" s="429"/>
      <c r="OVB28" s="429"/>
      <c r="OVC28" s="429"/>
      <c r="OVD28" s="429"/>
      <c r="OVE28" s="429"/>
      <c r="OVF28" s="429"/>
      <c r="OVG28" s="429"/>
      <c r="OVH28" s="429"/>
      <c r="OVI28" s="429"/>
      <c r="OVJ28" s="429"/>
      <c r="OVK28" s="429"/>
      <c r="OVL28" s="429"/>
      <c r="OVM28" s="429"/>
      <c r="OVN28" s="429"/>
      <c r="OVO28" s="429"/>
      <c r="OVP28" s="429"/>
      <c r="OVQ28" s="429"/>
      <c r="OVR28" s="429"/>
      <c r="OVS28" s="429"/>
      <c r="OVT28" s="429"/>
      <c r="OVU28" s="429"/>
      <c r="OVV28" s="429"/>
      <c r="OVW28" s="429"/>
      <c r="OVX28" s="429"/>
      <c r="OVY28" s="429"/>
      <c r="OVZ28" s="429"/>
      <c r="OWA28" s="429"/>
      <c r="OWB28" s="429"/>
      <c r="OWC28" s="429"/>
      <c r="OWD28" s="429"/>
      <c r="OWE28" s="429"/>
      <c r="OWF28" s="429"/>
      <c r="OWG28" s="429"/>
      <c r="OWH28" s="429"/>
      <c r="OWI28" s="429"/>
      <c r="OWJ28" s="429"/>
      <c r="OWK28" s="429"/>
      <c r="OWL28" s="429"/>
      <c r="OWM28" s="429"/>
      <c r="OWN28" s="429"/>
      <c r="OWO28" s="429"/>
      <c r="OWP28" s="429"/>
      <c r="OWQ28" s="429"/>
      <c r="OWR28" s="429"/>
      <c r="OWS28" s="429"/>
      <c r="OWT28" s="429"/>
      <c r="OWU28" s="429"/>
      <c r="OWV28" s="429"/>
      <c r="OWW28" s="429"/>
      <c r="OWX28" s="429"/>
      <c r="OWY28" s="429"/>
      <c r="OWZ28" s="429"/>
      <c r="OXA28" s="429"/>
      <c r="OXB28" s="429"/>
      <c r="OXC28" s="429"/>
      <c r="OXD28" s="429"/>
      <c r="OXE28" s="429"/>
      <c r="OXF28" s="429"/>
      <c r="OXG28" s="429"/>
      <c r="OXH28" s="429"/>
      <c r="OXI28" s="429"/>
      <c r="OXJ28" s="429"/>
      <c r="OXK28" s="429"/>
      <c r="OXL28" s="429"/>
      <c r="OXM28" s="429"/>
      <c r="OXN28" s="429"/>
      <c r="OXO28" s="429"/>
      <c r="OXP28" s="429"/>
      <c r="OXQ28" s="429"/>
      <c r="OXR28" s="429"/>
      <c r="OXS28" s="429"/>
      <c r="OXT28" s="429"/>
      <c r="OXU28" s="429"/>
      <c r="OXV28" s="429"/>
      <c r="OXW28" s="429"/>
      <c r="OXX28" s="429"/>
      <c r="OXY28" s="429"/>
      <c r="OXZ28" s="429"/>
      <c r="OYA28" s="429"/>
      <c r="OYB28" s="429"/>
      <c r="OYC28" s="429"/>
      <c r="OYD28" s="429"/>
      <c r="OYE28" s="429"/>
      <c r="OYF28" s="429"/>
      <c r="OYG28" s="429"/>
      <c r="OYH28" s="429"/>
      <c r="OYI28" s="429"/>
      <c r="OYJ28" s="429"/>
      <c r="OYK28" s="429"/>
      <c r="OYL28" s="429"/>
      <c r="OYM28" s="429"/>
      <c r="OYN28" s="429"/>
      <c r="OYO28" s="429"/>
      <c r="OYP28" s="429"/>
      <c r="OYQ28" s="429"/>
      <c r="OYR28" s="429"/>
      <c r="OYS28" s="429"/>
      <c r="OYT28" s="429"/>
      <c r="OYU28" s="429"/>
      <c r="OYV28" s="429"/>
      <c r="OYW28" s="429"/>
      <c r="OYX28" s="429"/>
      <c r="OYY28" s="429"/>
      <c r="OYZ28" s="429"/>
      <c r="OZA28" s="429"/>
      <c r="OZB28" s="429"/>
      <c r="OZC28" s="429"/>
      <c r="OZD28" s="429"/>
      <c r="OZE28" s="429"/>
      <c r="OZF28" s="429"/>
      <c r="OZG28" s="429"/>
      <c r="OZH28" s="429"/>
      <c r="OZI28" s="429"/>
      <c r="OZJ28" s="429"/>
      <c r="OZK28" s="429"/>
      <c r="OZL28" s="429"/>
      <c r="OZM28" s="429"/>
      <c r="OZN28" s="429"/>
      <c r="OZO28" s="429"/>
      <c r="OZP28" s="429"/>
      <c r="OZQ28" s="429"/>
      <c r="OZR28" s="429"/>
      <c r="OZS28" s="429"/>
      <c r="OZT28" s="429"/>
      <c r="OZU28" s="429"/>
      <c r="OZV28" s="429"/>
      <c r="OZW28" s="429"/>
      <c r="OZX28" s="429"/>
      <c r="OZY28" s="429"/>
      <c r="OZZ28" s="429"/>
      <c r="PAA28" s="429"/>
      <c r="PAB28" s="429"/>
      <c r="PAC28" s="429"/>
      <c r="PAD28" s="429"/>
      <c r="PAE28" s="429"/>
      <c r="PAF28" s="429"/>
      <c r="PAG28" s="429"/>
      <c r="PAH28" s="429"/>
      <c r="PAI28" s="429"/>
      <c r="PAJ28" s="429"/>
      <c r="PAK28" s="429"/>
      <c r="PAL28" s="429"/>
      <c r="PAM28" s="429"/>
      <c r="PAN28" s="429"/>
      <c r="PAO28" s="429"/>
      <c r="PAP28" s="429"/>
      <c r="PAQ28" s="429"/>
      <c r="PAR28" s="429"/>
      <c r="PAS28" s="429"/>
      <c r="PAT28" s="429"/>
      <c r="PAU28" s="429"/>
      <c r="PAV28" s="429"/>
      <c r="PAW28" s="429"/>
      <c r="PAX28" s="429"/>
      <c r="PAY28" s="429"/>
      <c r="PAZ28" s="429"/>
      <c r="PBA28" s="429"/>
      <c r="PBB28" s="429"/>
      <c r="PBC28" s="429"/>
      <c r="PBD28" s="429"/>
      <c r="PBE28" s="429"/>
      <c r="PBF28" s="429"/>
      <c r="PBG28" s="429"/>
      <c r="PBH28" s="429"/>
      <c r="PBI28" s="429"/>
      <c r="PBJ28" s="429"/>
      <c r="PBK28" s="429"/>
      <c r="PBL28" s="429"/>
      <c r="PBM28" s="429"/>
      <c r="PBN28" s="429"/>
      <c r="PBO28" s="429"/>
      <c r="PBP28" s="429"/>
      <c r="PBQ28" s="429"/>
      <c r="PBR28" s="429"/>
      <c r="PBS28" s="429"/>
      <c r="PBT28" s="429"/>
      <c r="PBU28" s="429"/>
      <c r="PBV28" s="429"/>
      <c r="PBW28" s="429"/>
      <c r="PBX28" s="429"/>
      <c r="PBY28" s="429"/>
      <c r="PBZ28" s="429"/>
      <c r="PCA28" s="429"/>
      <c r="PCB28" s="429"/>
      <c r="PCC28" s="429"/>
      <c r="PCD28" s="429"/>
      <c r="PCE28" s="429"/>
      <c r="PCF28" s="429"/>
      <c r="PCG28" s="429"/>
      <c r="PCH28" s="429"/>
      <c r="PCI28" s="429"/>
      <c r="PCJ28" s="429"/>
      <c r="PCK28" s="429"/>
      <c r="PCL28" s="429"/>
      <c r="PCM28" s="429"/>
      <c r="PCN28" s="429"/>
      <c r="PCO28" s="429"/>
      <c r="PCP28" s="429"/>
      <c r="PCQ28" s="429"/>
      <c r="PCR28" s="429"/>
      <c r="PCS28" s="429"/>
      <c r="PCT28" s="429"/>
      <c r="PCU28" s="429"/>
      <c r="PCV28" s="429"/>
      <c r="PCW28" s="429"/>
      <c r="PCX28" s="429"/>
      <c r="PCY28" s="429"/>
      <c r="PCZ28" s="429"/>
      <c r="PDA28" s="429"/>
      <c r="PDB28" s="429"/>
      <c r="PDC28" s="429"/>
      <c r="PDD28" s="429"/>
      <c r="PDE28" s="429"/>
      <c r="PDF28" s="429"/>
      <c r="PDG28" s="429"/>
      <c r="PDH28" s="429"/>
      <c r="PDI28" s="429"/>
      <c r="PDJ28" s="429"/>
      <c r="PDK28" s="429"/>
      <c r="PDL28" s="429"/>
      <c r="PDM28" s="429"/>
      <c r="PDN28" s="429"/>
      <c r="PDO28" s="429"/>
      <c r="PDP28" s="429"/>
      <c r="PDQ28" s="429"/>
      <c r="PDR28" s="429"/>
      <c r="PDS28" s="429"/>
      <c r="PDT28" s="429"/>
      <c r="PDU28" s="429"/>
      <c r="PDV28" s="429"/>
      <c r="PDW28" s="429"/>
      <c r="PDX28" s="429"/>
      <c r="PDY28" s="429"/>
      <c r="PDZ28" s="429"/>
      <c r="PEA28" s="429"/>
      <c r="PEB28" s="429"/>
      <c r="PEC28" s="429"/>
      <c r="PED28" s="429"/>
      <c r="PEE28" s="429"/>
      <c r="PEF28" s="429"/>
      <c r="PEG28" s="429"/>
      <c r="PEH28" s="429"/>
      <c r="PEI28" s="429"/>
      <c r="PEJ28" s="429"/>
      <c r="PEK28" s="429"/>
      <c r="PEL28" s="429"/>
      <c r="PEM28" s="429"/>
      <c r="PEN28" s="429"/>
      <c r="PEO28" s="429"/>
      <c r="PEP28" s="429"/>
      <c r="PEQ28" s="429"/>
      <c r="PER28" s="429"/>
      <c r="PES28" s="429"/>
      <c r="PET28" s="429"/>
      <c r="PEU28" s="429"/>
      <c r="PEV28" s="429"/>
      <c r="PEW28" s="429"/>
      <c r="PEX28" s="429"/>
      <c r="PEY28" s="429"/>
      <c r="PEZ28" s="429"/>
      <c r="PFA28" s="429"/>
      <c r="PFB28" s="429"/>
      <c r="PFC28" s="429"/>
      <c r="PFD28" s="429"/>
      <c r="PFE28" s="429"/>
      <c r="PFF28" s="429"/>
      <c r="PFG28" s="429"/>
      <c r="PFH28" s="429"/>
      <c r="PFI28" s="429"/>
      <c r="PFJ28" s="429"/>
      <c r="PFK28" s="429"/>
      <c r="PFL28" s="429"/>
      <c r="PFM28" s="429"/>
      <c r="PFN28" s="429"/>
      <c r="PFO28" s="429"/>
      <c r="PFP28" s="429"/>
      <c r="PFQ28" s="429"/>
      <c r="PFR28" s="429"/>
      <c r="PFS28" s="429"/>
      <c r="PFT28" s="429"/>
      <c r="PFU28" s="429"/>
      <c r="PFV28" s="429"/>
      <c r="PFW28" s="429"/>
      <c r="PFX28" s="429"/>
      <c r="PFY28" s="429"/>
      <c r="PFZ28" s="429"/>
      <c r="PGA28" s="429"/>
      <c r="PGB28" s="429"/>
      <c r="PGC28" s="429"/>
      <c r="PGD28" s="429"/>
      <c r="PGE28" s="429"/>
      <c r="PGF28" s="429"/>
      <c r="PGG28" s="429"/>
      <c r="PGH28" s="429"/>
      <c r="PGI28" s="429"/>
      <c r="PGJ28" s="429"/>
      <c r="PGK28" s="429"/>
      <c r="PGL28" s="429"/>
      <c r="PGM28" s="429"/>
      <c r="PGN28" s="429"/>
      <c r="PGO28" s="429"/>
      <c r="PGP28" s="429"/>
      <c r="PGQ28" s="429"/>
      <c r="PGR28" s="429"/>
      <c r="PGS28" s="429"/>
      <c r="PGT28" s="429"/>
      <c r="PGU28" s="429"/>
      <c r="PGV28" s="429"/>
      <c r="PGW28" s="429"/>
      <c r="PGX28" s="429"/>
      <c r="PGY28" s="429"/>
      <c r="PGZ28" s="429"/>
      <c r="PHA28" s="429"/>
      <c r="PHB28" s="429"/>
      <c r="PHC28" s="429"/>
      <c r="PHD28" s="429"/>
      <c r="PHE28" s="429"/>
      <c r="PHF28" s="429"/>
      <c r="PHG28" s="429"/>
      <c r="PHH28" s="429"/>
      <c r="PHI28" s="429"/>
      <c r="PHJ28" s="429"/>
      <c r="PHK28" s="429"/>
      <c r="PHL28" s="429"/>
      <c r="PHM28" s="429"/>
      <c r="PHN28" s="429"/>
      <c r="PHO28" s="429"/>
      <c r="PHP28" s="429"/>
      <c r="PHQ28" s="429"/>
      <c r="PHR28" s="429"/>
      <c r="PHS28" s="429"/>
      <c r="PHT28" s="429"/>
      <c r="PHU28" s="429"/>
      <c r="PHV28" s="429"/>
      <c r="PHW28" s="429"/>
      <c r="PHX28" s="429"/>
      <c r="PHY28" s="429"/>
      <c r="PHZ28" s="429"/>
      <c r="PIA28" s="429"/>
      <c r="PIB28" s="429"/>
      <c r="PIC28" s="429"/>
      <c r="PID28" s="429"/>
      <c r="PIE28" s="429"/>
      <c r="PIF28" s="429"/>
      <c r="PIG28" s="429"/>
      <c r="PIH28" s="429"/>
      <c r="PII28" s="429"/>
      <c r="PIJ28" s="429"/>
      <c r="PIK28" s="429"/>
      <c r="PIL28" s="429"/>
      <c r="PIM28" s="429"/>
      <c r="PIN28" s="429"/>
      <c r="PIO28" s="429"/>
      <c r="PIP28" s="429"/>
      <c r="PIQ28" s="429"/>
      <c r="PIR28" s="429"/>
      <c r="PIS28" s="429"/>
      <c r="PIT28" s="429"/>
      <c r="PIU28" s="429"/>
      <c r="PIV28" s="429"/>
      <c r="PIW28" s="429"/>
      <c r="PIX28" s="429"/>
      <c r="PIY28" s="429"/>
      <c r="PIZ28" s="429"/>
      <c r="PJA28" s="429"/>
      <c r="PJB28" s="429"/>
      <c r="PJC28" s="429"/>
      <c r="PJD28" s="429"/>
      <c r="PJE28" s="429"/>
      <c r="PJF28" s="429"/>
      <c r="PJG28" s="429"/>
      <c r="PJH28" s="429"/>
      <c r="PJI28" s="429"/>
      <c r="PJJ28" s="429"/>
      <c r="PJK28" s="429"/>
      <c r="PJL28" s="429"/>
      <c r="PJM28" s="429"/>
      <c r="PJN28" s="429"/>
      <c r="PJO28" s="429"/>
      <c r="PJP28" s="429"/>
      <c r="PJQ28" s="429"/>
      <c r="PJR28" s="429"/>
      <c r="PJS28" s="429"/>
      <c r="PJT28" s="429"/>
      <c r="PJU28" s="429"/>
      <c r="PJV28" s="429"/>
      <c r="PJW28" s="429"/>
      <c r="PJX28" s="429"/>
      <c r="PJY28" s="429"/>
      <c r="PJZ28" s="429"/>
      <c r="PKA28" s="429"/>
      <c r="PKB28" s="429"/>
      <c r="PKC28" s="429"/>
      <c r="PKD28" s="429"/>
      <c r="PKE28" s="429"/>
      <c r="PKF28" s="429"/>
      <c r="PKG28" s="429"/>
      <c r="PKH28" s="429"/>
      <c r="PKI28" s="429"/>
      <c r="PKJ28" s="429"/>
      <c r="PKK28" s="429"/>
      <c r="PKL28" s="429"/>
      <c r="PKM28" s="429"/>
      <c r="PKN28" s="429"/>
      <c r="PKO28" s="429"/>
      <c r="PKP28" s="429"/>
      <c r="PKQ28" s="429"/>
      <c r="PKR28" s="429"/>
      <c r="PKS28" s="429"/>
      <c r="PKT28" s="429"/>
      <c r="PKU28" s="429"/>
      <c r="PKV28" s="429"/>
      <c r="PKW28" s="429"/>
      <c r="PKX28" s="429"/>
      <c r="PKY28" s="429"/>
      <c r="PKZ28" s="429"/>
      <c r="PLA28" s="429"/>
      <c r="PLB28" s="429"/>
      <c r="PLC28" s="429"/>
      <c r="PLD28" s="429"/>
      <c r="PLE28" s="429"/>
      <c r="PLF28" s="429"/>
      <c r="PLG28" s="429"/>
      <c r="PLH28" s="429"/>
      <c r="PLI28" s="429"/>
      <c r="PLJ28" s="429"/>
      <c r="PLK28" s="429"/>
      <c r="PLL28" s="429"/>
      <c r="PLM28" s="429"/>
      <c r="PLN28" s="429"/>
      <c r="PLO28" s="429"/>
      <c r="PLP28" s="429"/>
      <c r="PLQ28" s="429"/>
      <c r="PLR28" s="429"/>
      <c r="PLS28" s="429"/>
      <c r="PLT28" s="429"/>
      <c r="PLU28" s="429"/>
      <c r="PLV28" s="429"/>
      <c r="PLW28" s="429"/>
      <c r="PLX28" s="429"/>
      <c r="PLY28" s="429"/>
      <c r="PLZ28" s="429"/>
      <c r="PMA28" s="429"/>
      <c r="PMB28" s="429"/>
      <c r="PMC28" s="429"/>
      <c r="PMD28" s="429"/>
      <c r="PME28" s="429"/>
      <c r="PMF28" s="429"/>
      <c r="PMG28" s="429"/>
      <c r="PMH28" s="429"/>
      <c r="PMI28" s="429"/>
      <c r="PMJ28" s="429"/>
      <c r="PMK28" s="429"/>
      <c r="PML28" s="429"/>
      <c r="PMM28" s="429"/>
      <c r="PMN28" s="429"/>
      <c r="PMO28" s="429"/>
      <c r="PMP28" s="429"/>
      <c r="PMQ28" s="429"/>
      <c r="PMR28" s="429"/>
      <c r="PMS28" s="429"/>
      <c r="PMT28" s="429"/>
      <c r="PMU28" s="429"/>
      <c r="PMV28" s="429"/>
      <c r="PMW28" s="429"/>
      <c r="PMX28" s="429"/>
      <c r="PMY28" s="429"/>
      <c r="PMZ28" s="429"/>
      <c r="PNA28" s="429"/>
      <c r="PNB28" s="429"/>
      <c r="PNC28" s="429"/>
      <c r="PND28" s="429"/>
      <c r="PNE28" s="429"/>
      <c r="PNF28" s="429"/>
      <c r="PNG28" s="429"/>
      <c r="PNH28" s="429"/>
      <c r="PNI28" s="429"/>
      <c r="PNJ28" s="429"/>
      <c r="PNK28" s="429"/>
      <c r="PNL28" s="429"/>
      <c r="PNM28" s="429"/>
      <c r="PNN28" s="429"/>
      <c r="PNO28" s="429"/>
      <c r="PNP28" s="429"/>
      <c r="PNQ28" s="429"/>
      <c r="PNR28" s="429"/>
      <c r="PNS28" s="429"/>
      <c r="PNT28" s="429"/>
      <c r="PNU28" s="429"/>
      <c r="PNV28" s="429"/>
      <c r="PNW28" s="429"/>
      <c r="PNX28" s="429"/>
      <c r="PNY28" s="429"/>
      <c r="PNZ28" s="429"/>
      <c r="POA28" s="429"/>
      <c r="POB28" s="429"/>
      <c r="POC28" s="429"/>
      <c r="POD28" s="429"/>
      <c r="POE28" s="429"/>
      <c r="POF28" s="429"/>
      <c r="POG28" s="429"/>
      <c r="POH28" s="429"/>
      <c r="POI28" s="429"/>
      <c r="POJ28" s="429"/>
      <c r="POK28" s="429"/>
      <c r="POL28" s="429"/>
      <c r="POM28" s="429"/>
      <c r="PON28" s="429"/>
      <c r="POO28" s="429"/>
      <c r="POP28" s="429"/>
      <c r="POQ28" s="429"/>
      <c r="POR28" s="429"/>
      <c r="POS28" s="429"/>
      <c r="POT28" s="429"/>
      <c r="POU28" s="429"/>
      <c r="POV28" s="429"/>
      <c r="POW28" s="429"/>
      <c r="POX28" s="429"/>
      <c r="POY28" s="429"/>
      <c r="POZ28" s="429"/>
      <c r="PPA28" s="429"/>
      <c r="PPB28" s="429"/>
      <c r="PPC28" s="429"/>
      <c r="PPD28" s="429"/>
      <c r="PPE28" s="429"/>
      <c r="PPF28" s="429"/>
      <c r="PPG28" s="429"/>
      <c r="PPH28" s="429"/>
      <c r="PPI28" s="429"/>
      <c r="PPJ28" s="429"/>
      <c r="PPK28" s="429"/>
      <c r="PPL28" s="429"/>
      <c r="PPM28" s="429"/>
      <c r="PPN28" s="429"/>
      <c r="PPO28" s="429"/>
      <c r="PPP28" s="429"/>
      <c r="PPQ28" s="429"/>
      <c r="PPR28" s="429"/>
      <c r="PPS28" s="429"/>
      <c r="PPT28" s="429"/>
      <c r="PPU28" s="429"/>
      <c r="PPV28" s="429"/>
      <c r="PPW28" s="429"/>
      <c r="PPX28" s="429"/>
      <c r="PPY28" s="429"/>
      <c r="PPZ28" s="429"/>
      <c r="PQA28" s="429"/>
      <c r="PQB28" s="429"/>
      <c r="PQC28" s="429"/>
      <c r="PQD28" s="429"/>
      <c r="PQE28" s="429"/>
      <c r="PQF28" s="429"/>
      <c r="PQG28" s="429"/>
      <c r="PQH28" s="429"/>
      <c r="PQI28" s="429"/>
      <c r="PQJ28" s="429"/>
      <c r="PQK28" s="429"/>
      <c r="PQL28" s="429"/>
      <c r="PQM28" s="429"/>
      <c r="PQN28" s="429"/>
      <c r="PQO28" s="429"/>
      <c r="PQP28" s="429"/>
      <c r="PQQ28" s="429"/>
      <c r="PQR28" s="429"/>
      <c r="PQS28" s="429"/>
      <c r="PQT28" s="429"/>
      <c r="PQU28" s="429"/>
      <c r="PQV28" s="429"/>
      <c r="PQW28" s="429"/>
      <c r="PQX28" s="429"/>
      <c r="PQY28" s="429"/>
      <c r="PQZ28" s="429"/>
      <c r="PRA28" s="429"/>
      <c r="PRB28" s="429"/>
      <c r="PRC28" s="429"/>
      <c r="PRD28" s="429"/>
      <c r="PRE28" s="429"/>
      <c r="PRF28" s="429"/>
      <c r="PRG28" s="429"/>
      <c r="PRH28" s="429"/>
      <c r="PRI28" s="429"/>
      <c r="PRJ28" s="429"/>
      <c r="PRK28" s="429"/>
      <c r="PRL28" s="429"/>
      <c r="PRM28" s="429"/>
      <c r="PRN28" s="429"/>
      <c r="PRO28" s="429"/>
      <c r="PRP28" s="429"/>
      <c r="PRQ28" s="429"/>
      <c r="PRR28" s="429"/>
      <c r="PRS28" s="429"/>
      <c r="PRT28" s="429"/>
      <c r="PRU28" s="429"/>
      <c r="PRV28" s="429"/>
      <c r="PRW28" s="429"/>
      <c r="PRX28" s="429"/>
      <c r="PRY28" s="429"/>
      <c r="PRZ28" s="429"/>
      <c r="PSA28" s="429"/>
      <c r="PSB28" s="429"/>
      <c r="PSC28" s="429"/>
      <c r="PSD28" s="429"/>
      <c r="PSE28" s="429"/>
      <c r="PSF28" s="429"/>
      <c r="PSG28" s="429"/>
      <c r="PSH28" s="429"/>
      <c r="PSI28" s="429"/>
      <c r="PSJ28" s="429"/>
      <c r="PSK28" s="429"/>
      <c r="PSL28" s="429"/>
      <c r="PSM28" s="429"/>
      <c r="PSN28" s="429"/>
      <c r="PSO28" s="429"/>
      <c r="PSP28" s="429"/>
      <c r="PSQ28" s="429"/>
      <c r="PSR28" s="429"/>
      <c r="PSS28" s="429"/>
      <c r="PST28" s="429"/>
      <c r="PSU28" s="429"/>
      <c r="PSV28" s="429"/>
      <c r="PSW28" s="429"/>
      <c r="PSX28" s="429"/>
      <c r="PSY28" s="429"/>
      <c r="PSZ28" s="429"/>
      <c r="PTA28" s="429"/>
      <c r="PTB28" s="429"/>
      <c r="PTC28" s="429"/>
      <c r="PTD28" s="429"/>
      <c r="PTE28" s="429"/>
      <c r="PTF28" s="429"/>
      <c r="PTG28" s="429"/>
      <c r="PTH28" s="429"/>
      <c r="PTI28" s="429"/>
      <c r="PTJ28" s="429"/>
      <c r="PTK28" s="429"/>
      <c r="PTL28" s="429"/>
      <c r="PTM28" s="429"/>
      <c r="PTN28" s="429"/>
      <c r="PTO28" s="429"/>
      <c r="PTP28" s="429"/>
      <c r="PTQ28" s="429"/>
      <c r="PTR28" s="429"/>
      <c r="PTS28" s="429"/>
      <c r="PTT28" s="429"/>
      <c r="PTU28" s="429"/>
      <c r="PTV28" s="429"/>
      <c r="PTW28" s="429"/>
      <c r="PTX28" s="429"/>
      <c r="PTY28" s="429"/>
      <c r="PTZ28" s="429"/>
      <c r="PUA28" s="429"/>
      <c r="PUB28" s="429"/>
      <c r="PUC28" s="429"/>
      <c r="PUD28" s="429"/>
      <c r="PUE28" s="429"/>
      <c r="PUF28" s="429"/>
      <c r="PUG28" s="429"/>
      <c r="PUH28" s="429"/>
      <c r="PUI28" s="429"/>
      <c r="PUJ28" s="429"/>
      <c r="PUK28" s="429"/>
      <c r="PUL28" s="429"/>
      <c r="PUM28" s="429"/>
      <c r="PUN28" s="429"/>
      <c r="PUO28" s="429"/>
      <c r="PUP28" s="429"/>
      <c r="PUQ28" s="429"/>
      <c r="PUR28" s="429"/>
      <c r="PUS28" s="429"/>
      <c r="PUT28" s="429"/>
      <c r="PUU28" s="429"/>
      <c r="PUV28" s="429"/>
      <c r="PUW28" s="429"/>
      <c r="PUX28" s="429"/>
      <c r="PUY28" s="429"/>
      <c r="PUZ28" s="429"/>
      <c r="PVA28" s="429"/>
      <c r="PVB28" s="429"/>
      <c r="PVC28" s="429"/>
      <c r="PVD28" s="429"/>
      <c r="PVE28" s="429"/>
      <c r="PVF28" s="429"/>
      <c r="PVG28" s="429"/>
      <c r="PVH28" s="429"/>
      <c r="PVI28" s="429"/>
      <c r="PVJ28" s="429"/>
      <c r="PVK28" s="429"/>
      <c r="PVL28" s="429"/>
      <c r="PVM28" s="429"/>
      <c r="PVN28" s="429"/>
      <c r="PVO28" s="429"/>
      <c r="PVP28" s="429"/>
      <c r="PVQ28" s="429"/>
      <c r="PVR28" s="429"/>
      <c r="PVS28" s="429"/>
      <c r="PVT28" s="429"/>
      <c r="PVU28" s="429"/>
      <c r="PVV28" s="429"/>
      <c r="PVW28" s="429"/>
      <c r="PVX28" s="429"/>
      <c r="PVY28" s="429"/>
      <c r="PVZ28" s="429"/>
      <c r="PWA28" s="429"/>
      <c r="PWB28" s="429"/>
      <c r="PWC28" s="429"/>
      <c r="PWD28" s="429"/>
      <c r="PWE28" s="429"/>
      <c r="PWF28" s="429"/>
      <c r="PWG28" s="429"/>
      <c r="PWH28" s="429"/>
      <c r="PWI28" s="429"/>
      <c r="PWJ28" s="429"/>
      <c r="PWK28" s="429"/>
      <c r="PWL28" s="429"/>
      <c r="PWM28" s="429"/>
      <c r="PWN28" s="429"/>
      <c r="PWO28" s="429"/>
      <c r="PWP28" s="429"/>
      <c r="PWQ28" s="429"/>
      <c r="PWR28" s="429"/>
      <c r="PWS28" s="429"/>
      <c r="PWT28" s="429"/>
      <c r="PWU28" s="429"/>
      <c r="PWV28" s="429"/>
      <c r="PWW28" s="429"/>
      <c r="PWX28" s="429"/>
      <c r="PWY28" s="429"/>
      <c r="PWZ28" s="429"/>
      <c r="PXA28" s="429"/>
      <c r="PXB28" s="429"/>
      <c r="PXC28" s="429"/>
      <c r="PXD28" s="429"/>
      <c r="PXE28" s="429"/>
      <c r="PXF28" s="429"/>
      <c r="PXG28" s="429"/>
      <c r="PXH28" s="429"/>
      <c r="PXI28" s="429"/>
      <c r="PXJ28" s="429"/>
      <c r="PXK28" s="429"/>
      <c r="PXL28" s="429"/>
      <c r="PXM28" s="429"/>
      <c r="PXN28" s="429"/>
      <c r="PXO28" s="429"/>
      <c r="PXP28" s="429"/>
      <c r="PXQ28" s="429"/>
      <c r="PXR28" s="429"/>
      <c r="PXS28" s="429"/>
      <c r="PXT28" s="429"/>
      <c r="PXU28" s="429"/>
      <c r="PXV28" s="429"/>
      <c r="PXW28" s="429"/>
      <c r="PXX28" s="429"/>
      <c r="PXY28" s="429"/>
      <c r="PXZ28" s="429"/>
      <c r="PYA28" s="429"/>
      <c r="PYB28" s="429"/>
      <c r="PYC28" s="429"/>
      <c r="PYD28" s="429"/>
      <c r="PYE28" s="429"/>
      <c r="PYF28" s="429"/>
      <c r="PYG28" s="429"/>
      <c r="PYH28" s="429"/>
      <c r="PYI28" s="429"/>
      <c r="PYJ28" s="429"/>
      <c r="PYK28" s="429"/>
      <c r="PYL28" s="429"/>
      <c r="PYM28" s="429"/>
      <c r="PYN28" s="429"/>
      <c r="PYO28" s="429"/>
      <c r="PYP28" s="429"/>
      <c r="PYQ28" s="429"/>
      <c r="PYR28" s="429"/>
      <c r="PYS28" s="429"/>
      <c r="PYT28" s="429"/>
      <c r="PYU28" s="429"/>
      <c r="PYV28" s="429"/>
      <c r="PYW28" s="429"/>
      <c r="PYX28" s="429"/>
      <c r="PYY28" s="429"/>
      <c r="PYZ28" s="429"/>
      <c r="PZA28" s="429"/>
      <c r="PZB28" s="429"/>
      <c r="PZC28" s="429"/>
      <c r="PZD28" s="429"/>
      <c r="PZE28" s="429"/>
      <c r="PZF28" s="429"/>
      <c r="PZG28" s="429"/>
      <c r="PZH28" s="429"/>
      <c r="PZI28" s="429"/>
      <c r="PZJ28" s="429"/>
      <c r="PZK28" s="429"/>
      <c r="PZL28" s="429"/>
      <c r="PZM28" s="429"/>
      <c r="PZN28" s="429"/>
      <c r="PZO28" s="429"/>
      <c r="PZP28" s="429"/>
      <c r="PZQ28" s="429"/>
      <c r="PZR28" s="429"/>
      <c r="PZS28" s="429"/>
      <c r="PZT28" s="429"/>
      <c r="PZU28" s="429"/>
      <c r="PZV28" s="429"/>
      <c r="PZW28" s="429"/>
      <c r="PZX28" s="429"/>
      <c r="PZY28" s="429"/>
      <c r="PZZ28" s="429"/>
      <c r="QAA28" s="429"/>
      <c r="QAB28" s="429"/>
      <c r="QAC28" s="429"/>
      <c r="QAD28" s="429"/>
      <c r="QAE28" s="429"/>
      <c r="QAF28" s="429"/>
      <c r="QAG28" s="429"/>
      <c r="QAH28" s="429"/>
      <c r="QAI28" s="429"/>
      <c r="QAJ28" s="429"/>
      <c r="QAK28" s="429"/>
      <c r="QAL28" s="429"/>
      <c r="QAM28" s="429"/>
      <c r="QAN28" s="429"/>
      <c r="QAO28" s="429"/>
      <c r="QAP28" s="429"/>
      <c r="QAQ28" s="429"/>
      <c r="QAR28" s="429"/>
      <c r="QAS28" s="429"/>
      <c r="QAT28" s="429"/>
      <c r="QAU28" s="429"/>
      <c r="QAV28" s="429"/>
      <c r="QAW28" s="429"/>
      <c r="QAX28" s="429"/>
      <c r="QAY28" s="429"/>
      <c r="QAZ28" s="429"/>
      <c r="QBA28" s="429"/>
      <c r="QBB28" s="429"/>
      <c r="QBC28" s="429"/>
      <c r="QBD28" s="429"/>
      <c r="QBE28" s="429"/>
      <c r="QBF28" s="429"/>
      <c r="QBG28" s="429"/>
      <c r="QBH28" s="429"/>
      <c r="QBI28" s="429"/>
      <c r="QBJ28" s="429"/>
      <c r="QBK28" s="429"/>
      <c r="QBL28" s="429"/>
      <c r="QBM28" s="429"/>
      <c r="QBN28" s="429"/>
      <c r="QBO28" s="429"/>
      <c r="QBP28" s="429"/>
      <c r="QBQ28" s="429"/>
      <c r="QBR28" s="429"/>
      <c r="QBS28" s="429"/>
      <c r="QBT28" s="429"/>
      <c r="QBU28" s="429"/>
      <c r="QBV28" s="429"/>
      <c r="QBW28" s="429"/>
      <c r="QBX28" s="429"/>
      <c r="QBY28" s="429"/>
      <c r="QBZ28" s="429"/>
      <c r="QCA28" s="429"/>
      <c r="QCB28" s="429"/>
      <c r="QCC28" s="429"/>
      <c r="QCD28" s="429"/>
      <c r="QCE28" s="429"/>
      <c r="QCF28" s="429"/>
      <c r="QCG28" s="429"/>
      <c r="QCH28" s="429"/>
      <c r="QCI28" s="429"/>
      <c r="QCJ28" s="429"/>
      <c r="QCK28" s="429"/>
      <c r="QCL28" s="429"/>
      <c r="QCM28" s="429"/>
      <c r="QCN28" s="429"/>
      <c r="QCO28" s="429"/>
      <c r="QCP28" s="429"/>
      <c r="QCQ28" s="429"/>
      <c r="QCR28" s="429"/>
      <c r="QCS28" s="429"/>
      <c r="QCT28" s="429"/>
      <c r="QCU28" s="429"/>
      <c r="QCV28" s="429"/>
      <c r="QCW28" s="429"/>
      <c r="QCX28" s="429"/>
      <c r="QCY28" s="429"/>
      <c r="QCZ28" s="429"/>
      <c r="QDA28" s="429"/>
      <c r="QDB28" s="429"/>
      <c r="QDC28" s="429"/>
      <c r="QDD28" s="429"/>
      <c r="QDE28" s="429"/>
      <c r="QDF28" s="429"/>
      <c r="QDG28" s="429"/>
      <c r="QDH28" s="429"/>
      <c r="QDI28" s="429"/>
      <c r="QDJ28" s="429"/>
      <c r="QDK28" s="429"/>
      <c r="QDL28" s="429"/>
      <c r="QDM28" s="429"/>
      <c r="QDN28" s="429"/>
      <c r="QDO28" s="429"/>
      <c r="QDP28" s="429"/>
      <c r="QDQ28" s="429"/>
      <c r="QDR28" s="429"/>
      <c r="QDS28" s="429"/>
      <c r="QDT28" s="429"/>
      <c r="QDU28" s="429"/>
      <c r="QDV28" s="429"/>
      <c r="QDW28" s="429"/>
      <c r="QDX28" s="429"/>
      <c r="QDY28" s="429"/>
      <c r="QDZ28" s="429"/>
      <c r="QEA28" s="429"/>
      <c r="QEB28" s="429"/>
      <c r="QEC28" s="429"/>
      <c r="QED28" s="429"/>
      <c r="QEE28" s="429"/>
      <c r="QEF28" s="429"/>
      <c r="QEG28" s="429"/>
      <c r="QEH28" s="429"/>
      <c r="QEI28" s="429"/>
      <c r="QEJ28" s="429"/>
      <c r="QEK28" s="429"/>
      <c r="QEL28" s="429"/>
      <c r="QEM28" s="429"/>
      <c r="QEN28" s="429"/>
      <c r="QEO28" s="429"/>
      <c r="QEP28" s="429"/>
      <c r="QEQ28" s="429"/>
      <c r="QER28" s="429"/>
      <c r="QES28" s="429"/>
      <c r="QET28" s="429"/>
      <c r="QEU28" s="429"/>
      <c r="QEV28" s="429"/>
      <c r="QEW28" s="429"/>
      <c r="QEX28" s="429"/>
      <c r="QEY28" s="429"/>
      <c r="QEZ28" s="429"/>
      <c r="QFA28" s="429"/>
      <c r="QFB28" s="429"/>
      <c r="QFC28" s="429"/>
      <c r="QFD28" s="429"/>
      <c r="QFE28" s="429"/>
      <c r="QFF28" s="429"/>
      <c r="QFG28" s="429"/>
      <c r="QFH28" s="429"/>
      <c r="QFI28" s="429"/>
      <c r="QFJ28" s="429"/>
      <c r="QFK28" s="429"/>
      <c r="QFL28" s="429"/>
      <c r="QFM28" s="429"/>
      <c r="QFN28" s="429"/>
      <c r="QFO28" s="429"/>
      <c r="QFP28" s="429"/>
      <c r="QFQ28" s="429"/>
      <c r="QFR28" s="429"/>
      <c r="QFS28" s="429"/>
      <c r="QFT28" s="429"/>
      <c r="QFU28" s="429"/>
      <c r="QFV28" s="429"/>
      <c r="QFW28" s="429"/>
      <c r="QFX28" s="429"/>
      <c r="QFY28" s="429"/>
      <c r="QFZ28" s="429"/>
      <c r="QGA28" s="429"/>
      <c r="QGB28" s="429"/>
      <c r="QGC28" s="429"/>
      <c r="QGD28" s="429"/>
      <c r="QGE28" s="429"/>
      <c r="QGF28" s="429"/>
      <c r="QGG28" s="429"/>
      <c r="QGH28" s="429"/>
      <c r="QGI28" s="429"/>
      <c r="QGJ28" s="429"/>
      <c r="QGK28" s="429"/>
      <c r="QGL28" s="429"/>
      <c r="QGM28" s="429"/>
      <c r="QGN28" s="429"/>
      <c r="QGO28" s="429"/>
      <c r="QGP28" s="429"/>
      <c r="QGQ28" s="429"/>
      <c r="QGR28" s="429"/>
      <c r="QGS28" s="429"/>
      <c r="QGT28" s="429"/>
      <c r="QGU28" s="429"/>
      <c r="QGV28" s="429"/>
      <c r="QGW28" s="429"/>
      <c r="QGX28" s="429"/>
      <c r="QGY28" s="429"/>
      <c r="QGZ28" s="429"/>
      <c r="QHA28" s="429"/>
      <c r="QHB28" s="429"/>
      <c r="QHC28" s="429"/>
      <c r="QHD28" s="429"/>
      <c r="QHE28" s="429"/>
      <c r="QHF28" s="429"/>
      <c r="QHG28" s="429"/>
      <c r="QHH28" s="429"/>
      <c r="QHI28" s="429"/>
      <c r="QHJ28" s="429"/>
      <c r="QHK28" s="429"/>
      <c r="QHL28" s="429"/>
      <c r="QHM28" s="429"/>
      <c r="QHN28" s="429"/>
      <c r="QHO28" s="429"/>
      <c r="QHP28" s="429"/>
      <c r="QHQ28" s="429"/>
      <c r="QHR28" s="429"/>
      <c r="QHS28" s="429"/>
      <c r="QHT28" s="429"/>
      <c r="QHU28" s="429"/>
      <c r="QHV28" s="429"/>
      <c r="QHW28" s="429"/>
      <c r="QHX28" s="429"/>
      <c r="QHY28" s="429"/>
      <c r="QHZ28" s="429"/>
      <c r="QIA28" s="429"/>
      <c r="QIB28" s="429"/>
      <c r="QIC28" s="429"/>
      <c r="QID28" s="429"/>
      <c r="QIE28" s="429"/>
      <c r="QIF28" s="429"/>
      <c r="QIG28" s="429"/>
      <c r="QIH28" s="429"/>
      <c r="QII28" s="429"/>
      <c r="QIJ28" s="429"/>
      <c r="QIK28" s="429"/>
      <c r="QIL28" s="429"/>
      <c r="QIM28" s="429"/>
      <c r="QIN28" s="429"/>
      <c r="QIO28" s="429"/>
      <c r="QIP28" s="429"/>
      <c r="QIQ28" s="429"/>
      <c r="QIR28" s="429"/>
      <c r="QIS28" s="429"/>
      <c r="QIT28" s="429"/>
      <c r="QIU28" s="429"/>
      <c r="QIV28" s="429"/>
      <c r="QIW28" s="429"/>
      <c r="QIX28" s="429"/>
      <c r="QIY28" s="429"/>
      <c r="QIZ28" s="429"/>
      <c r="QJA28" s="429"/>
      <c r="QJB28" s="429"/>
      <c r="QJC28" s="429"/>
      <c r="QJD28" s="429"/>
      <c r="QJE28" s="429"/>
      <c r="QJF28" s="429"/>
      <c r="QJG28" s="429"/>
      <c r="QJH28" s="429"/>
      <c r="QJI28" s="429"/>
      <c r="QJJ28" s="429"/>
      <c r="QJK28" s="429"/>
      <c r="QJL28" s="429"/>
      <c r="QJM28" s="429"/>
      <c r="QJN28" s="429"/>
      <c r="QJO28" s="429"/>
      <c r="QJP28" s="429"/>
      <c r="QJQ28" s="429"/>
      <c r="QJR28" s="429"/>
      <c r="QJS28" s="429"/>
      <c r="QJT28" s="429"/>
      <c r="QJU28" s="429"/>
      <c r="QJV28" s="429"/>
      <c r="QJW28" s="429"/>
      <c r="QJX28" s="429"/>
      <c r="QJY28" s="429"/>
      <c r="QJZ28" s="429"/>
      <c r="QKA28" s="429"/>
      <c r="QKB28" s="429"/>
      <c r="QKC28" s="429"/>
      <c r="QKD28" s="429"/>
      <c r="QKE28" s="429"/>
      <c r="QKF28" s="429"/>
      <c r="QKG28" s="429"/>
      <c r="QKH28" s="429"/>
      <c r="QKI28" s="429"/>
      <c r="QKJ28" s="429"/>
      <c r="QKK28" s="429"/>
      <c r="QKL28" s="429"/>
      <c r="QKM28" s="429"/>
      <c r="QKN28" s="429"/>
      <c r="QKO28" s="429"/>
      <c r="QKP28" s="429"/>
      <c r="QKQ28" s="429"/>
      <c r="QKR28" s="429"/>
      <c r="QKS28" s="429"/>
      <c r="QKT28" s="429"/>
      <c r="QKU28" s="429"/>
      <c r="QKV28" s="429"/>
      <c r="QKW28" s="429"/>
      <c r="QKX28" s="429"/>
      <c r="QKY28" s="429"/>
      <c r="QKZ28" s="429"/>
      <c r="QLA28" s="429"/>
      <c r="QLB28" s="429"/>
      <c r="QLC28" s="429"/>
      <c r="QLD28" s="429"/>
      <c r="QLE28" s="429"/>
      <c r="QLF28" s="429"/>
      <c r="QLG28" s="429"/>
      <c r="QLH28" s="429"/>
      <c r="QLI28" s="429"/>
      <c r="QLJ28" s="429"/>
      <c r="QLK28" s="429"/>
      <c r="QLL28" s="429"/>
      <c r="QLM28" s="429"/>
      <c r="QLN28" s="429"/>
      <c r="QLO28" s="429"/>
      <c r="QLP28" s="429"/>
      <c r="QLQ28" s="429"/>
      <c r="QLR28" s="429"/>
      <c r="QLS28" s="429"/>
      <c r="QLT28" s="429"/>
      <c r="QLU28" s="429"/>
      <c r="QLV28" s="429"/>
      <c r="QLW28" s="429"/>
      <c r="QLX28" s="429"/>
      <c r="QLY28" s="429"/>
      <c r="QLZ28" s="429"/>
      <c r="QMA28" s="429"/>
      <c r="QMB28" s="429"/>
      <c r="QMC28" s="429"/>
      <c r="QMD28" s="429"/>
      <c r="QME28" s="429"/>
      <c r="QMF28" s="429"/>
      <c r="QMG28" s="429"/>
      <c r="QMH28" s="429"/>
      <c r="QMI28" s="429"/>
      <c r="QMJ28" s="429"/>
      <c r="QMK28" s="429"/>
      <c r="QML28" s="429"/>
      <c r="QMM28" s="429"/>
      <c r="QMN28" s="429"/>
      <c r="QMO28" s="429"/>
      <c r="QMP28" s="429"/>
      <c r="QMQ28" s="429"/>
      <c r="QMR28" s="429"/>
      <c r="QMS28" s="429"/>
      <c r="QMT28" s="429"/>
      <c r="QMU28" s="429"/>
      <c r="QMV28" s="429"/>
      <c r="QMW28" s="429"/>
      <c r="QMX28" s="429"/>
      <c r="QMY28" s="429"/>
      <c r="QMZ28" s="429"/>
      <c r="QNA28" s="429"/>
      <c r="QNB28" s="429"/>
      <c r="QNC28" s="429"/>
      <c r="QND28" s="429"/>
      <c r="QNE28" s="429"/>
      <c r="QNF28" s="429"/>
      <c r="QNG28" s="429"/>
      <c r="QNH28" s="429"/>
      <c r="QNI28" s="429"/>
      <c r="QNJ28" s="429"/>
      <c r="QNK28" s="429"/>
      <c r="QNL28" s="429"/>
      <c r="QNM28" s="429"/>
      <c r="QNN28" s="429"/>
      <c r="QNO28" s="429"/>
      <c r="QNP28" s="429"/>
      <c r="QNQ28" s="429"/>
      <c r="QNR28" s="429"/>
      <c r="QNS28" s="429"/>
      <c r="QNT28" s="429"/>
      <c r="QNU28" s="429"/>
      <c r="QNV28" s="429"/>
      <c r="QNW28" s="429"/>
      <c r="QNX28" s="429"/>
      <c r="QNY28" s="429"/>
      <c r="QNZ28" s="429"/>
      <c r="QOA28" s="429"/>
      <c r="QOB28" s="429"/>
      <c r="QOC28" s="429"/>
      <c r="QOD28" s="429"/>
      <c r="QOE28" s="429"/>
      <c r="QOF28" s="429"/>
      <c r="QOG28" s="429"/>
      <c r="QOH28" s="429"/>
      <c r="QOI28" s="429"/>
      <c r="QOJ28" s="429"/>
      <c r="QOK28" s="429"/>
      <c r="QOL28" s="429"/>
      <c r="QOM28" s="429"/>
      <c r="QON28" s="429"/>
      <c r="QOO28" s="429"/>
      <c r="QOP28" s="429"/>
      <c r="QOQ28" s="429"/>
      <c r="QOR28" s="429"/>
      <c r="QOS28" s="429"/>
      <c r="QOT28" s="429"/>
      <c r="QOU28" s="429"/>
      <c r="QOV28" s="429"/>
      <c r="QOW28" s="429"/>
      <c r="QOX28" s="429"/>
      <c r="QOY28" s="429"/>
      <c r="QOZ28" s="429"/>
      <c r="QPA28" s="429"/>
      <c r="QPB28" s="429"/>
      <c r="QPC28" s="429"/>
      <c r="QPD28" s="429"/>
      <c r="QPE28" s="429"/>
      <c r="QPF28" s="429"/>
      <c r="QPG28" s="429"/>
      <c r="QPH28" s="429"/>
      <c r="QPI28" s="429"/>
      <c r="QPJ28" s="429"/>
      <c r="QPK28" s="429"/>
      <c r="QPL28" s="429"/>
      <c r="QPM28" s="429"/>
      <c r="QPN28" s="429"/>
      <c r="QPO28" s="429"/>
      <c r="QPP28" s="429"/>
      <c r="QPQ28" s="429"/>
      <c r="QPR28" s="429"/>
      <c r="QPS28" s="429"/>
      <c r="QPT28" s="429"/>
      <c r="QPU28" s="429"/>
      <c r="QPV28" s="429"/>
      <c r="QPW28" s="429"/>
      <c r="QPX28" s="429"/>
      <c r="QPY28" s="429"/>
      <c r="QPZ28" s="429"/>
      <c r="QQA28" s="429"/>
      <c r="QQB28" s="429"/>
      <c r="QQC28" s="429"/>
      <c r="QQD28" s="429"/>
      <c r="QQE28" s="429"/>
      <c r="QQF28" s="429"/>
      <c r="QQG28" s="429"/>
      <c r="QQH28" s="429"/>
      <c r="QQI28" s="429"/>
      <c r="QQJ28" s="429"/>
      <c r="QQK28" s="429"/>
      <c r="QQL28" s="429"/>
      <c r="QQM28" s="429"/>
      <c r="QQN28" s="429"/>
      <c r="QQO28" s="429"/>
      <c r="QQP28" s="429"/>
      <c r="QQQ28" s="429"/>
      <c r="QQR28" s="429"/>
      <c r="QQS28" s="429"/>
      <c r="QQT28" s="429"/>
      <c r="QQU28" s="429"/>
      <c r="QQV28" s="429"/>
      <c r="QQW28" s="429"/>
      <c r="QQX28" s="429"/>
      <c r="QQY28" s="429"/>
      <c r="QQZ28" s="429"/>
      <c r="QRA28" s="429"/>
      <c r="QRB28" s="429"/>
      <c r="QRC28" s="429"/>
      <c r="QRD28" s="429"/>
      <c r="QRE28" s="429"/>
      <c r="QRF28" s="429"/>
      <c r="QRG28" s="429"/>
      <c r="QRH28" s="429"/>
      <c r="QRI28" s="429"/>
      <c r="QRJ28" s="429"/>
      <c r="QRK28" s="429"/>
      <c r="QRL28" s="429"/>
      <c r="QRM28" s="429"/>
      <c r="QRN28" s="429"/>
      <c r="QRO28" s="429"/>
      <c r="QRP28" s="429"/>
      <c r="QRQ28" s="429"/>
      <c r="QRR28" s="429"/>
      <c r="QRS28" s="429"/>
      <c r="QRT28" s="429"/>
      <c r="QRU28" s="429"/>
      <c r="QRV28" s="429"/>
      <c r="QRW28" s="429"/>
      <c r="QRX28" s="429"/>
      <c r="QRY28" s="429"/>
      <c r="QRZ28" s="429"/>
      <c r="QSA28" s="429"/>
      <c r="QSB28" s="429"/>
      <c r="QSC28" s="429"/>
      <c r="QSD28" s="429"/>
      <c r="QSE28" s="429"/>
      <c r="QSF28" s="429"/>
      <c r="QSG28" s="429"/>
      <c r="QSH28" s="429"/>
      <c r="QSI28" s="429"/>
      <c r="QSJ28" s="429"/>
      <c r="QSK28" s="429"/>
      <c r="QSL28" s="429"/>
      <c r="QSM28" s="429"/>
      <c r="QSN28" s="429"/>
      <c r="QSO28" s="429"/>
      <c r="QSP28" s="429"/>
      <c r="QSQ28" s="429"/>
      <c r="QSR28" s="429"/>
      <c r="QSS28" s="429"/>
      <c r="QST28" s="429"/>
      <c r="QSU28" s="429"/>
      <c r="QSV28" s="429"/>
      <c r="QSW28" s="429"/>
      <c r="QSX28" s="429"/>
      <c r="QSY28" s="429"/>
      <c r="QSZ28" s="429"/>
      <c r="QTA28" s="429"/>
      <c r="QTB28" s="429"/>
      <c r="QTC28" s="429"/>
      <c r="QTD28" s="429"/>
      <c r="QTE28" s="429"/>
      <c r="QTF28" s="429"/>
      <c r="QTG28" s="429"/>
      <c r="QTH28" s="429"/>
      <c r="QTI28" s="429"/>
      <c r="QTJ28" s="429"/>
      <c r="QTK28" s="429"/>
      <c r="QTL28" s="429"/>
      <c r="QTM28" s="429"/>
      <c r="QTN28" s="429"/>
      <c r="QTO28" s="429"/>
      <c r="QTP28" s="429"/>
      <c r="QTQ28" s="429"/>
      <c r="QTR28" s="429"/>
      <c r="QTS28" s="429"/>
      <c r="QTT28" s="429"/>
      <c r="QTU28" s="429"/>
      <c r="QTV28" s="429"/>
      <c r="QTW28" s="429"/>
      <c r="QTX28" s="429"/>
      <c r="QTY28" s="429"/>
      <c r="QTZ28" s="429"/>
      <c r="QUA28" s="429"/>
      <c r="QUB28" s="429"/>
      <c r="QUC28" s="429"/>
      <c r="QUD28" s="429"/>
      <c r="QUE28" s="429"/>
      <c r="QUF28" s="429"/>
      <c r="QUG28" s="429"/>
      <c r="QUH28" s="429"/>
      <c r="QUI28" s="429"/>
      <c r="QUJ28" s="429"/>
      <c r="QUK28" s="429"/>
      <c r="QUL28" s="429"/>
      <c r="QUM28" s="429"/>
      <c r="QUN28" s="429"/>
      <c r="QUO28" s="429"/>
      <c r="QUP28" s="429"/>
      <c r="QUQ28" s="429"/>
      <c r="QUR28" s="429"/>
      <c r="QUS28" s="429"/>
      <c r="QUT28" s="429"/>
      <c r="QUU28" s="429"/>
      <c r="QUV28" s="429"/>
      <c r="QUW28" s="429"/>
      <c r="QUX28" s="429"/>
      <c r="QUY28" s="429"/>
      <c r="QUZ28" s="429"/>
      <c r="QVA28" s="429"/>
      <c r="QVB28" s="429"/>
      <c r="QVC28" s="429"/>
      <c r="QVD28" s="429"/>
      <c r="QVE28" s="429"/>
      <c r="QVF28" s="429"/>
      <c r="QVG28" s="429"/>
      <c r="QVH28" s="429"/>
      <c r="QVI28" s="429"/>
      <c r="QVJ28" s="429"/>
      <c r="QVK28" s="429"/>
      <c r="QVL28" s="429"/>
      <c r="QVM28" s="429"/>
      <c r="QVN28" s="429"/>
      <c r="QVO28" s="429"/>
      <c r="QVP28" s="429"/>
      <c r="QVQ28" s="429"/>
      <c r="QVR28" s="429"/>
      <c r="QVS28" s="429"/>
      <c r="QVT28" s="429"/>
      <c r="QVU28" s="429"/>
      <c r="QVV28" s="429"/>
      <c r="QVW28" s="429"/>
      <c r="QVX28" s="429"/>
      <c r="QVY28" s="429"/>
      <c r="QVZ28" s="429"/>
      <c r="QWA28" s="429"/>
      <c r="QWB28" s="429"/>
      <c r="QWC28" s="429"/>
      <c r="QWD28" s="429"/>
      <c r="QWE28" s="429"/>
      <c r="QWF28" s="429"/>
      <c r="QWG28" s="429"/>
      <c r="QWH28" s="429"/>
      <c r="QWI28" s="429"/>
      <c r="QWJ28" s="429"/>
      <c r="QWK28" s="429"/>
      <c r="QWL28" s="429"/>
      <c r="QWM28" s="429"/>
      <c r="QWN28" s="429"/>
      <c r="QWO28" s="429"/>
      <c r="QWP28" s="429"/>
      <c r="QWQ28" s="429"/>
      <c r="QWR28" s="429"/>
      <c r="QWS28" s="429"/>
      <c r="QWT28" s="429"/>
      <c r="QWU28" s="429"/>
      <c r="QWV28" s="429"/>
      <c r="QWW28" s="429"/>
      <c r="QWX28" s="429"/>
      <c r="QWY28" s="429"/>
      <c r="QWZ28" s="429"/>
      <c r="QXA28" s="429"/>
      <c r="QXB28" s="429"/>
      <c r="QXC28" s="429"/>
      <c r="QXD28" s="429"/>
      <c r="QXE28" s="429"/>
      <c r="QXF28" s="429"/>
      <c r="QXG28" s="429"/>
      <c r="QXH28" s="429"/>
      <c r="QXI28" s="429"/>
      <c r="QXJ28" s="429"/>
      <c r="QXK28" s="429"/>
      <c r="QXL28" s="429"/>
      <c r="QXM28" s="429"/>
      <c r="QXN28" s="429"/>
      <c r="QXO28" s="429"/>
      <c r="QXP28" s="429"/>
      <c r="QXQ28" s="429"/>
      <c r="QXR28" s="429"/>
      <c r="QXS28" s="429"/>
      <c r="QXT28" s="429"/>
      <c r="QXU28" s="429"/>
      <c r="QXV28" s="429"/>
      <c r="QXW28" s="429"/>
      <c r="QXX28" s="429"/>
      <c r="QXY28" s="429"/>
      <c r="QXZ28" s="429"/>
      <c r="QYA28" s="429"/>
      <c r="QYB28" s="429"/>
      <c r="QYC28" s="429"/>
      <c r="QYD28" s="429"/>
      <c r="QYE28" s="429"/>
      <c r="QYF28" s="429"/>
      <c r="QYG28" s="429"/>
      <c r="QYH28" s="429"/>
      <c r="QYI28" s="429"/>
      <c r="QYJ28" s="429"/>
      <c r="QYK28" s="429"/>
      <c r="QYL28" s="429"/>
      <c r="QYM28" s="429"/>
      <c r="QYN28" s="429"/>
      <c r="QYO28" s="429"/>
      <c r="QYP28" s="429"/>
      <c r="QYQ28" s="429"/>
      <c r="QYR28" s="429"/>
      <c r="QYS28" s="429"/>
      <c r="QYT28" s="429"/>
      <c r="QYU28" s="429"/>
      <c r="QYV28" s="429"/>
      <c r="QYW28" s="429"/>
      <c r="QYX28" s="429"/>
      <c r="QYY28" s="429"/>
      <c r="QYZ28" s="429"/>
      <c r="QZA28" s="429"/>
      <c r="QZB28" s="429"/>
      <c r="QZC28" s="429"/>
      <c r="QZD28" s="429"/>
      <c r="QZE28" s="429"/>
      <c r="QZF28" s="429"/>
      <c r="QZG28" s="429"/>
      <c r="QZH28" s="429"/>
      <c r="QZI28" s="429"/>
      <c r="QZJ28" s="429"/>
      <c r="QZK28" s="429"/>
      <c r="QZL28" s="429"/>
      <c r="QZM28" s="429"/>
      <c r="QZN28" s="429"/>
      <c r="QZO28" s="429"/>
      <c r="QZP28" s="429"/>
      <c r="QZQ28" s="429"/>
      <c r="QZR28" s="429"/>
      <c r="QZS28" s="429"/>
      <c r="QZT28" s="429"/>
      <c r="QZU28" s="429"/>
      <c r="QZV28" s="429"/>
      <c r="QZW28" s="429"/>
      <c r="QZX28" s="429"/>
      <c r="QZY28" s="429"/>
      <c r="QZZ28" s="429"/>
      <c r="RAA28" s="429"/>
      <c r="RAB28" s="429"/>
      <c r="RAC28" s="429"/>
      <c r="RAD28" s="429"/>
      <c r="RAE28" s="429"/>
      <c r="RAF28" s="429"/>
      <c r="RAG28" s="429"/>
      <c r="RAH28" s="429"/>
      <c r="RAI28" s="429"/>
      <c r="RAJ28" s="429"/>
      <c r="RAK28" s="429"/>
      <c r="RAL28" s="429"/>
      <c r="RAM28" s="429"/>
      <c r="RAN28" s="429"/>
      <c r="RAO28" s="429"/>
      <c r="RAP28" s="429"/>
      <c r="RAQ28" s="429"/>
      <c r="RAR28" s="429"/>
      <c r="RAS28" s="429"/>
      <c r="RAT28" s="429"/>
      <c r="RAU28" s="429"/>
      <c r="RAV28" s="429"/>
      <c r="RAW28" s="429"/>
      <c r="RAX28" s="429"/>
      <c r="RAY28" s="429"/>
      <c r="RAZ28" s="429"/>
      <c r="RBA28" s="429"/>
      <c r="RBB28" s="429"/>
      <c r="RBC28" s="429"/>
      <c r="RBD28" s="429"/>
      <c r="RBE28" s="429"/>
      <c r="RBF28" s="429"/>
      <c r="RBG28" s="429"/>
      <c r="RBH28" s="429"/>
      <c r="RBI28" s="429"/>
      <c r="RBJ28" s="429"/>
      <c r="RBK28" s="429"/>
      <c r="RBL28" s="429"/>
      <c r="RBM28" s="429"/>
      <c r="RBN28" s="429"/>
      <c r="RBO28" s="429"/>
      <c r="RBP28" s="429"/>
      <c r="RBQ28" s="429"/>
      <c r="RBR28" s="429"/>
      <c r="RBS28" s="429"/>
      <c r="RBT28" s="429"/>
      <c r="RBU28" s="429"/>
      <c r="RBV28" s="429"/>
      <c r="RBW28" s="429"/>
      <c r="RBX28" s="429"/>
      <c r="RBY28" s="429"/>
      <c r="RBZ28" s="429"/>
      <c r="RCA28" s="429"/>
      <c r="RCB28" s="429"/>
      <c r="RCC28" s="429"/>
      <c r="RCD28" s="429"/>
      <c r="RCE28" s="429"/>
      <c r="RCF28" s="429"/>
      <c r="RCG28" s="429"/>
      <c r="RCH28" s="429"/>
      <c r="RCI28" s="429"/>
      <c r="RCJ28" s="429"/>
      <c r="RCK28" s="429"/>
      <c r="RCL28" s="429"/>
      <c r="RCM28" s="429"/>
      <c r="RCN28" s="429"/>
      <c r="RCO28" s="429"/>
      <c r="RCP28" s="429"/>
      <c r="RCQ28" s="429"/>
      <c r="RCR28" s="429"/>
      <c r="RCS28" s="429"/>
      <c r="RCT28" s="429"/>
      <c r="RCU28" s="429"/>
      <c r="RCV28" s="429"/>
      <c r="RCW28" s="429"/>
      <c r="RCX28" s="429"/>
      <c r="RCY28" s="429"/>
      <c r="RCZ28" s="429"/>
      <c r="RDA28" s="429"/>
      <c r="RDB28" s="429"/>
      <c r="RDC28" s="429"/>
      <c r="RDD28" s="429"/>
      <c r="RDE28" s="429"/>
      <c r="RDF28" s="429"/>
      <c r="RDG28" s="429"/>
      <c r="RDH28" s="429"/>
      <c r="RDI28" s="429"/>
      <c r="RDJ28" s="429"/>
      <c r="RDK28" s="429"/>
      <c r="RDL28" s="429"/>
      <c r="RDM28" s="429"/>
      <c r="RDN28" s="429"/>
      <c r="RDO28" s="429"/>
      <c r="RDP28" s="429"/>
      <c r="RDQ28" s="429"/>
      <c r="RDR28" s="429"/>
      <c r="RDS28" s="429"/>
      <c r="RDT28" s="429"/>
      <c r="RDU28" s="429"/>
      <c r="RDV28" s="429"/>
      <c r="RDW28" s="429"/>
      <c r="RDX28" s="429"/>
      <c r="RDY28" s="429"/>
      <c r="RDZ28" s="429"/>
      <c r="REA28" s="429"/>
      <c r="REB28" s="429"/>
      <c r="REC28" s="429"/>
      <c r="RED28" s="429"/>
      <c r="REE28" s="429"/>
      <c r="REF28" s="429"/>
      <c r="REG28" s="429"/>
      <c r="REH28" s="429"/>
      <c r="REI28" s="429"/>
      <c r="REJ28" s="429"/>
      <c r="REK28" s="429"/>
      <c r="REL28" s="429"/>
      <c r="REM28" s="429"/>
      <c r="REN28" s="429"/>
      <c r="REO28" s="429"/>
      <c r="REP28" s="429"/>
      <c r="REQ28" s="429"/>
      <c r="RER28" s="429"/>
      <c r="RES28" s="429"/>
      <c r="RET28" s="429"/>
      <c r="REU28" s="429"/>
      <c r="REV28" s="429"/>
      <c r="REW28" s="429"/>
      <c r="REX28" s="429"/>
      <c r="REY28" s="429"/>
      <c r="REZ28" s="429"/>
      <c r="RFA28" s="429"/>
      <c r="RFB28" s="429"/>
      <c r="RFC28" s="429"/>
      <c r="RFD28" s="429"/>
      <c r="RFE28" s="429"/>
      <c r="RFF28" s="429"/>
      <c r="RFG28" s="429"/>
      <c r="RFH28" s="429"/>
      <c r="RFI28" s="429"/>
      <c r="RFJ28" s="429"/>
      <c r="RFK28" s="429"/>
      <c r="RFL28" s="429"/>
      <c r="RFM28" s="429"/>
      <c r="RFN28" s="429"/>
      <c r="RFO28" s="429"/>
      <c r="RFP28" s="429"/>
      <c r="RFQ28" s="429"/>
      <c r="RFR28" s="429"/>
      <c r="RFS28" s="429"/>
      <c r="RFT28" s="429"/>
      <c r="RFU28" s="429"/>
      <c r="RFV28" s="429"/>
      <c r="RFW28" s="429"/>
      <c r="RFX28" s="429"/>
      <c r="RFY28" s="429"/>
      <c r="RFZ28" s="429"/>
      <c r="RGA28" s="429"/>
      <c r="RGB28" s="429"/>
      <c r="RGC28" s="429"/>
      <c r="RGD28" s="429"/>
      <c r="RGE28" s="429"/>
      <c r="RGF28" s="429"/>
      <c r="RGG28" s="429"/>
      <c r="RGH28" s="429"/>
      <c r="RGI28" s="429"/>
      <c r="RGJ28" s="429"/>
      <c r="RGK28" s="429"/>
      <c r="RGL28" s="429"/>
      <c r="RGM28" s="429"/>
      <c r="RGN28" s="429"/>
      <c r="RGO28" s="429"/>
      <c r="RGP28" s="429"/>
      <c r="RGQ28" s="429"/>
      <c r="RGR28" s="429"/>
      <c r="RGS28" s="429"/>
      <c r="RGT28" s="429"/>
      <c r="RGU28" s="429"/>
      <c r="RGV28" s="429"/>
      <c r="RGW28" s="429"/>
      <c r="RGX28" s="429"/>
      <c r="RGY28" s="429"/>
      <c r="RGZ28" s="429"/>
      <c r="RHA28" s="429"/>
      <c r="RHB28" s="429"/>
      <c r="RHC28" s="429"/>
      <c r="RHD28" s="429"/>
      <c r="RHE28" s="429"/>
      <c r="RHF28" s="429"/>
      <c r="RHG28" s="429"/>
      <c r="RHH28" s="429"/>
      <c r="RHI28" s="429"/>
      <c r="RHJ28" s="429"/>
      <c r="RHK28" s="429"/>
      <c r="RHL28" s="429"/>
      <c r="RHM28" s="429"/>
      <c r="RHN28" s="429"/>
      <c r="RHO28" s="429"/>
      <c r="RHP28" s="429"/>
      <c r="RHQ28" s="429"/>
      <c r="RHR28" s="429"/>
      <c r="RHS28" s="429"/>
      <c r="RHT28" s="429"/>
      <c r="RHU28" s="429"/>
      <c r="RHV28" s="429"/>
      <c r="RHW28" s="429"/>
      <c r="RHX28" s="429"/>
      <c r="RHY28" s="429"/>
      <c r="RHZ28" s="429"/>
      <c r="RIA28" s="429"/>
      <c r="RIB28" s="429"/>
      <c r="RIC28" s="429"/>
      <c r="RID28" s="429"/>
      <c r="RIE28" s="429"/>
      <c r="RIF28" s="429"/>
      <c r="RIG28" s="429"/>
      <c r="RIH28" s="429"/>
      <c r="RII28" s="429"/>
      <c r="RIJ28" s="429"/>
      <c r="RIK28" s="429"/>
      <c r="RIL28" s="429"/>
      <c r="RIM28" s="429"/>
      <c r="RIN28" s="429"/>
      <c r="RIO28" s="429"/>
      <c r="RIP28" s="429"/>
      <c r="RIQ28" s="429"/>
      <c r="RIR28" s="429"/>
      <c r="RIS28" s="429"/>
      <c r="RIT28" s="429"/>
      <c r="RIU28" s="429"/>
      <c r="RIV28" s="429"/>
      <c r="RIW28" s="429"/>
      <c r="RIX28" s="429"/>
      <c r="RIY28" s="429"/>
      <c r="RIZ28" s="429"/>
      <c r="RJA28" s="429"/>
      <c r="RJB28" s="429"/>
      <c r="RJC28" s="429"/>
      <c r="RJD28" s="429"/>
      <c r="RJE28" s="429"/>
      <c r="RJF28" s="429"/>
      <c r="RJG28" s="429"/>
      <c r="RJH28" s="429"/>
      <c r="RJI28" s="429"/>
      <c r="RJJ28" s="429"/>
      <c r="RJK28" s="429"/>
      <c r="RJL28" s="429"/>
      <c r="RJM28" s="429"/>
      <c r="RJN28" s="429"/>
      <c r="RJO28" s="429"/>
      <c r="RJP28" s="429"/>
      <c r="RJQ28" s="429"/>
      <c r="RJR28" s="429"/>
      <c r="RJS28" s="429"/>
      <c r="RJT28" s="429"/>
      <c r="RJU28" s="429"/>
      <c r="RJV28" s="429"/>
      <c r="RJW28" s="429"/>
      <c r="RJX28" s="429"/>
      <c r="RJY28" s="429"/>
      <c r="RJZ28" s="429"/>
      <c r="RKA28" s="429"/>
      <c r="RKB28" s="429"/>
      <c r="RKC28" s="429"/>
      <c r="RKD28" s="429"/>
      <c r="RKE28" s="429"/>
      <c r="RKF28" s="429"/>
      <c r="RKG28" s="429"/>
      <c r="RKH28" s="429"/>
      <c r="RKI28" s="429"/>
      <c r="RKJ28" s="429"/>
      <c r="RKK28" s="429"/>
      <c r="RKL28" s="429"/>
      <c r="RKM28" s="429"/>
      <c r="RKN28" s="429"/>
      <c r="RKO28" s="429"/>
      <c r="RKP28" s="429"/>
      <c r="RKQ28" s="429"/>
      <c r="RKR28" s="429"/>
      <c r="RKS28" s="429"/>
      <c r="RKT28" s="429"/>
      <c r="RKU28" s="429"/>
      <c r="RKV28" s="429"/>
      <c r="RKW28" s="429"/>
      <c r="RKX28" s="429"/>
      <c r="RKY28" s="429"/>
      <c r="RKZ28" s="429"/>
      <c r="RLA28" s="429"/>
      <c r="RLB28" s="429"/>
      <c r="RLC28" s="429"/>
      <c r="RLD28" s="429"/>
      <c r="RLE28" s="429"/>
      <c r="RLF28" s="429"/>
      <c r="RLG28" s="429"/>
      <c r="RLH28" s="429"/>
      <c r="RLI28" s="429"/>
      <c r="RLJ28" s="429"/>
      <c r="RLK28" s="429"/>
      <c r="RLL28" s="429"/>
      <c r="RLM28" s="429"/>
      <c r="RLN28" s="429"/>
      <c r="RLO28" s="429"/>
      <c r="RLP28" s="429"/>
      <c r="RLQ28" s="429"/>
      <c r="RLR28" s="429"/>
      <c r="RLS28" s="429"/>
      <c r="RLT28" s="429"/>
      <c r="RLU28" s="429"/>
      <c r="RLV28" s="429"/>
      <c r="RLW28" s="429"/>
      <c r="RLX28" s="429"/>
      <c r="RLY28" s="429"/>
      <c r="RLZ28" s="429"/>
      <c r="RMA28" s="429"/>
      <c r="RMB28" s="429"/>
      <c r="RMC28" s="429"/>
      <c r="RMD28" s="429"/>
      <c r="RME28" s="429"/>
      <c r="RMF28" s="429"/>
      <c r="RMG28" s="429"/>
      <c r="RMH28" s="429"/>
      <c r="RMI28" s="429"/>
      <c r="RMJ28" s="429"/>
      <c r="RMK28" s="429"/>
      <c r="RML28" s="429"/>
      <c r="RMM28" s="429"/>
      <c r="RMN28" s="429"/>
      <c r="RMO28" s="429"/>
      <c r="RMP28" s="429"/>
      <c r="RMQ28" s="429"/>
      <c r="RMR28" s="429"/>
      <c r="RMS28" s="429"/>
      <c r="RMT28" s="429"/>
      <c r="RMU28" s="429"/>
      <c r="RMV28" s="429"/>
      <c r="RMW28" s="429"/>
      <c r="RMX28" s="429"/>
      <c r="RMY28" s="429"/>
      <c r="RMZ28" s="429"/>
      <c r="RNA28" s="429"/>
      <c r="RNB28" s="429"/>
      <c r="RNC28" s="429"/>
      <c r="RND28" s="429"/>
      <c r="RNE28" s="429"/>
      <c r="RNF28" s="429"/>
      <c r="RNG28" s="429"/>
      <c r="RNH28" s="429"/>
      <c r="RNI28" s="429"/>
      <c r="RNJ28" s="429"/>
      <c r="RNK28" s="429"/>
      <c r="RNL28" s="429"/>
      <c r="RNM28" s="429"/>
      <c r="RNN28" s="429"/>
      <c r="RNO28" s="429"/>
      <c r="RNP28" s="429"/>
      <c r="RNQ28" s="429"/>
      <c r="RNR28" s="429"/>
      <c r="RNS28" s="429"/>
      <c r="RNT28" s="429"/>
      <c r="RNU28" s="429"/>
      <c r="RNV28" s="429"/>
      <c r="RNW28" s="429"/>
      <c r="RNX28" s="429"/>
      <c r="RNY28" s="429"/>
      <c r="RNZ28" s="429"/>
      <c r="ROA28" s="429"/>
      <c r="ROB28" s="429"/>
      <c r="ROC28" s="429"/>
      <c r="ROD28" s="429"/>
      <c r="ROE28" s="429"/>
      <c r="ROF28" s="429"/>
      <c r="ROG28" s="429"/>
      <c r="ROH28" s="429"/>
      <c r="ROI28" s="429"/>
      <c r="ROJ28" s="429"/>
      <c r="ROK28" s="429"/>
      <c r="ROL28" s="429"/>
      <c r="ROM28" s="429"/>
      <c r="RON28" s="429"/>
      <c r="ROO28" s="429"/>
      <c r="ROP28" s="429"/>
      <c r="ROQ28" s="429"/>
      <c r="ROR28" s="429"/>
      <c r="ROS28" s="429"/>
      <c r="ROT28" s="429"/>
      <c r="ROU28" s="429"/>
      <c r="ROV28" s="429"/>
      <c r="ROW28" s="429"/>
      <c r="ROX28" s="429"/>
      <c r="ROY28" s="429"/>
      <c r="ROZ28" s="429"/>
      <c r="RPA28" s="429"/>
      <c r="RPB28" s="429"/>
      <c r="RPC28" s="429"/>
      <c r="RPD28" s="429"/>
      <c r="RPE28" s="429"/>
      <c r="RPF28" s="429"/>
      <c r="RPG28" s="429"/>
      <c r="RPH28" s="429"/>
      <c r="RPI28" s="429"/>
      <c r="RPJ28" s="429"/>
      <c r="RPK28" s="429"/>
      <c r="RPL28" s="429"/>
      <c r="RPM28" s="429"/>
      <c r="RPN28" s="429"/>
      <c r="RPO28" s="429"/>
      <c r="RPP28" s="429"/>
      <c r="RPQ28" s="429"/>
      <c r="RPR28" s="429"/>
      <c r="RPS28" s="429"/>
      <c r="RPT28" s="429"/>
      <c r="RPU28" s="429"/>
      <c r="RPV28" s="429"/>
      <c r="RPW28" s="429"/>
      <c r="RPX28" s="429"/>
      <c r="RPY28" s="429"/>
      <c r="RPZ28" s="429"/>
      <c r="RQA28" s="429"/>
      <c r="RQB28" s="429"/>
      <c r="RQC28" s="429"/>
      <c r="RQD28" s="429"/>
      <c r="RQE28" s="429"/>
      <c r="RQF28" s="429"/>
      <c r="RQG28" s="429"/>
      <c r="RQH28" s="429"/>
      <c r="RQI28" s="429"/>
      <c r="RQJ28" s="429"/>
      <c r="RQK28" s="429"/>
      <c r="RQL28" s="429"/>
      <c r="RQM28" s="429"/>
      <c r="RQN28" s="429"/>
      <c r="RQO28" s="429"/>
      <c r="RQP28" s="429"/>
      <c r="RQQ28" s="429"/>
      <c r="RQR28" s="429"/>
      <c r="RQS28" s="429"/>
      <c r="RQT28" s="429"/>
      <c r="RQU28" s="429"/>
      <c r="RQV28" s="429"/>
      <c r="RQW28" s="429"/>
      <c r="RQX28" s="429"/>
      <c r="RQY28" s="429"/>
      <c r="RQZ28" s="429"/>
      <c r="RRA28" s="429"/>
      <c r="RRB28" s="429"/>
      <c r="RRC28" s="429"/>
      <c r="RRD28" s="429"/>
      <c r="RRE28" s="429"/>
      <c r="RRF28" s="429"/>
      <c r="RRG28" s="429"/>
      <c r="RRH28" s="429"/>
      <c r="RRI28" s="429"/>
      <c r="RRJ28" s="429"/>
      <c r="RRK28" s="429"/>
      <c r="RRL28" s="429"/>
      <c r="RRM28" s="429"/>
      <c r="RRN28" s="429"/>
      <c r="RRO28" s="429"/>
      <c r="RRP28" s="429"/>
      <c r="RRQ28" s="429"/>
      <c r="RRR28" s="429"/>
      <c r="RRS28" s="429"/>
      <c r="RRT28" s="429"/>
      <c r="RRU28" s="429"/>
      <c r="RRV28" s="429"/>
      <c r="RRW28" s="429"/>
      <c r="RRX28" s="429"/>
      <c r="RRY28" s="429"/>
      <c r="RRZ28" s="429"/>
      <c r="RSA28" s="429"/>
      <c r="RSB28" s="429"/>
      <c r="RSC28" s="429"/>
      <c r="RSD28" s="429"/>
      <c r="RSE28" s="429"/>
      <c r="RSF28" s="429"/>
      <c r="RSG28" s="429"/>
      <c r="RSH28" s="429"/>
      <c r="RSI28" s="429"/>
      <c r="RSJ28" s="429"/>
      <c r="RSK28" s="429"/>
      <c r="RSL28" s="429"/>
      <c r="RSM28" s="429"/>
      <c r="RSN28" s="429"/>
      <c r="RSO28" s="429"/>
      <c r="RSP28" s="429"/>
      <c r="RSQ28" s="429"/>
      <c r="RSR28" s="429"/>
      <c r="RSS28" s="429"/>
      <c r="RST28" s="429"/>
      <c r="RSU28" s="429"/>
      <c r="RSV28" s="429"/>
      <c r="RSW28" s="429"/>
      <c r="RSX28" s="429"/>
      <c r="RSY28" s="429"/>
      <c r="RSZ28" s="429"/>
      <c r="RTA28" s="429"/>
      <c r="RTB28" s="429"/>
      <c r="RTC28" s="429"/>
      <c r="RTD28" s="429"/>
      <c r="RTE28" s="429"/>
      <c r="RTF28" s="429"/>
      <c r="RTG28" s="429"/>
      <c r="RTH28" s="429"/>
      <c r="RTI28" s="429"/>
      <c r="RTJ28" s="429"/>
      <c r="RTK28" s="429"/>
      <c r="RTL28" s="429"/>
      <c r="RTM28" s="429"/>
      <c r="RTN28" s="429"/>
      <c r="RTO28" s="429"/>
      <c r="RTP28" s="429"/>
      <c r="RTQ28" s="429"/>
      <c r="RTR28" s="429"/>
      <c r="RTS28" s="429"/>
      <c r="RTT28" s="429"/>
      <c r="RTU28" s="429"/>
      <c r="RTV28" s="429"/>
      <c r="RTW28" s="429"/>
      <c r="RTX28" s="429"/>
      <c r="RTY28" s="429"/>
      <c r="RTZ28" s="429"/>
      <c r="RUA28" s="429"/>
      <c r="RUB28" s="429"/>
      <c r="RUC28" s="429"/>
      <c r="RUD28" s="429"/>
      <c r="RUE28" s="429"/>
      <c r="RUF28" s="429"/>
      <c r="RUG28" s="429"/>
      <c r="RUH28" s="429"/>
      <c r="RUI28" s="429"/>
      <c r="RUJ28" s="429"/>
      <c r="RUK28" s="429"/>
      <c r="RUL28" s="429"/>
      <c r="RUM28" s="429"/>
      <c r="RUN28" s="429"/>
      <c r="RUO28" s="429"/>
      <c r="RUP28" s="429"/>
      <c r="RUQ28" s="429"/>
      <c r="RUR28" s="429"/>
      <c r="RUS28" s="429"/>
      <c r="RUT28" s="429"/>
      <c r="RUU28" s="429"/>
      <c r="RUV28" s="429"/>
      <c r="RUW28" s="429"/>
      <c r="RUX28" s="429"/>
      <c r="RUY28" s="429"/>
      <c r="RUZ28" s="429"/>
      <c r="RVA28" s="429"/>
      <c r="RVB28" s="429"/>
      <c r="RVC28" s="429"/>
      <c r="RVD28" s="429"/>
      <c r="RVE28" s="429"/>
      <c r="RVF28" s="429"/>
      <c r="RVG28" s="429"/>
      <c r="RVH28" s="429"/>
      <c r="RVI28" s="429"/>
      <c r="RVJ28" s="429"/>
      <c r="RVK28" s="429"/>
      <c r="RVL28" s="429"/>
      <c r="RVM28" s="429"/>
      <c r="RVN28" s="429"/>
      <c r="RVO28" s="429"/>
      <c r="RVP28" s="429"/>
      <c r="RVQ28" s="429"/>
      <c r="RVR28" s="429"/>
      <c r="RVS28" s="429"/>
      <c r="RVT28" s="429"/>
      <c r="RVU28" s="429"/>
      <c r="RVV28" s="429"/>
      <c r="RVW28" s="429"/>
      <c r="RVX28" s="429"/>
      <c r="RVY28" s="429"/>
      <c r="RVZ28" s="429"/>
      <c r="RWA28" s="429"/>
      <c r="RWB28" s="429"/>
      <c r="RWC28" s="429"/>
      <c r="RWD28" s="429"/>
      <c r="RWE28" s="429"/>
      <c r="RWF28" s="429"/>
      <c r="RWG28" s="429"/>
      <c r="RWH28" s="429"/>
      <c r="RWI28" s="429"/>
      <c r="RWJ28" s="429"/>
      <c r="RWK28" s="429"/>
      <c r="RWL28" s="429"/>
      <c r="RWM28" s="429"/>
      <c r="RWN28" s="429"/>
      <c r="RWO28" s="429"/>
      <c r="RWP28" s="429"/>
      <c r="RWQ28" s="429"/>
      <c r="RWR28" s="429"/>
      <c r="RWS28" s="429"/>
      <c r="RWT28" s="429"/>
      <c r="RWU28" s="429"/>
      <c r="RWV28" s="429"/>
      <c r="RWW28" s="429"/>
      <c r="RWX28" s="429"/>
      <c r="RWY28" s="429"/>
      <c r="RWZ28" s="429"/>
      <c r="RXA28" s="429"/>
      <c r="RXB28" s="429"/>
      <c r="RXC28" s="429"/>
      <c r="RXD28" s="429"/>
      <c r="RXE28" s="429"/>
      <c r="RXF28" s="429"/>
      <c r="RXG28" s="429"/>
      <c r="RXH28" s="429"/>
      <c r="RXI28" s="429"/>
      <c r="RXJ28" s="429"/>
      <c r="RXK28" s="429"/>
      <c r="RXL28" s="429"/>
      <c r="RXM28" s="429"/>
      <c r="RXN28" s="429"/>
      <c r="RXO28" s="429"/>
      <c r="RXP28" s="429"/>
      <c r="RXQ28" s="429"/>
      <c r="RXR28" s="429"/>
      <c r="RXS28" s="429"/>
      <c r="RXT28" s="429"/>
      <c r="RXU28" s="429"/>
      <c r="RXV28" s="429"/>
      <c r="RXW28" s="429"/>
      <c r="RXX28" s="429"/>
      <c r="RXY28" s="429"/>
      <c r="RXZ28" s="429"/>
      <c r="RYA28" s="429"/>
      <c r="RYB28" s="429"/>
      <c r="RYC28" s="429"/>
      <c r="RYD28" s="429"/>
      <c r="RYE28" s="429"/>
      <c r="RYF28" s="429"/>
      <c r="RYG28" s="429"/>
      <c r="RYH28" s="429"/>
      <c r="RYI28" s="429"/>
      <c r="RYJ28" s="429"/>
      <c r="RYK28" s="429"/>
      <c r="RYL28" s="429"/>
      <c r="RYM28" s="429"/>
      <c r="RYN28" s="429"/>
      <c r="RYO28" s="429"/>
      <c r="RYP28" s="429"/>
      <c r="RYQ28" s="429"/>
      <c r="RYR28" s="429"/>
      <c r="RYS28" s="429"/>
      <c r="RYT28" s="429"/>
      <c r="RYU28" s="429"/>
      <c r="RYV28" s="429"/>
      <c r="RYW28" s="429"/>
      <c r="RYX28" s="429"/>
      <c r="RYY28" s="429"/>
      <c r="RYZ28" s="429"/>
      <c r="RZA28" s="429"/>
      <c r="RZB28" s="429"/>
      <c r="RZC28" s="429"/>
      <c r="RZD28" s="429"/>
      <c r="RZE28" s="429"/>
      <c r="RZF28" s="429"/>
      <c r="RZG28" s="429"/>
      <c r="RZH28" s="429"/>
      <c r="RZI28" s="429"/>
      <c r="RZJ28" s="429"/>
      <c r="RZK28" s="429"/>
      <c r="RZL28" s="429"/>
      <c r="RZM28" s="429"/>
      <c r="RZN28" s="429"/>
      <c r="RZO28" s="429"/>
      <c r="RZP28" s="429"/>
      <c r="RZQ28" s="429"/>
      <c r="RZR28" s="429"/>
      <c r="RZS28" s="429"/>
      <c r="RZT28" s="429"/>
      <c r="RZU28" s="429"/>
      <c r="RZV28" s="429"/>
      <c r="RZW28" s="429"/>
      <c r="RZX28" s="429"/>
      <c r="RZY28" s="429"/>
      <c r="RZZ28" s="429"/>
      <c r="SAA28" s="429"/>
      <c r="SAB28" s="429"/>
      <c r="SAC28" s="429"/>
      <c r="SAD28" s="429"/>
      <c r="SAE28" s="429"/>
      <c r="SAF28" s="429"/>
      <c r="SAG28" s="429"/>
      <c r="SAH28" s="429"/>
      <c r="SAI28" s="429"/>
      <c r="SAJ28" s="429"/>
      <c r="SAK28" s="429"/>
      <c r="SAL28" s="429"/>
      <c r="SAM28" s="429"/>
      <c r="SAN28" s="429"/>
      <c r="SAO28" s="429"/>
      <c r="SAP28" s="429"/>
      <c r="SAQ28" s="429"/>
      <c r="SAR28" s="429"/>
      <c r="SAS28" s="429"/>
      <c r="SAT28" s="429"/>
      <c r="SAU28" s="429"/>
      <c r="SAV28" s="429"/>
      <c r="SAW28" s="429"/>
      <c r="SAX28" s="429"/>
      <c r="SAY28" s="429"/>
      <c r="SAZ28" s="429"/>
      <c r="SBA28" s="429"/>
      <c r="SBB28" s="429"/>
      <c r="SBC28" s="429"/>
      <c r="SBD28" s="429"/>
      <c r="SBE28" s="429"/>
      <c r="SBF28" s="429"/>
      <c r="SBG28" s="429"/>
      <c r="SBH28" s="429"/>
      <c r="SBI28" s="429"/>
      <c r="SBJ28" s="429"/>
      <c r="SBK28" s="429"/>
      <c r="SBL28" s="429"/>
      <c r="SBM28" s="429"/>
      <c r="SBN28" s="429"/>
      <c r="SBO28" s="429"/>
      <c r="SBP28" s="429"/>
      <c r="SBQ28" s="429"/>
      <c r="SBR28" s="429"/>
      <c r="SBS28" s="429"/>
      <c r="SBT28" s="429"/>
      <c r="SBU28" s="429"/>
      <c r="SBV28" s="429"/>
      <c r="SBW28" s="429"/>
      <c r="SBX28" s="429"/>
      <c r="SBY28" s="429"/>
      <c r="SBZ28" s="429"/>
      <c r="SCA28" s="429"/>
      <c r="SCB28" s="429"/>
      <c r="SCC28" s="429"/>
      <c r="SCD28" s="429"/>
      <c r="SCE28" s="429"/>
      <c r="SCF28" s="429"/>
      <c r="SCG28" s="429"/>
      <c r="SCH28" s="429"/>
      <c r="SCI28" s="429"/>
      <c r="SCJ28" s="429"/>
      <c r="SCK28" s="429"/>
      <c r="SCL28" s="429"/>
      <c r="SCM28" s="429"/>
      <c r="SCN28" s="429"/>
      <c r="SCO28" s="429"/>
      <c r="SCP28" s="429"/>
      <c r="SCQ28" s="429"/>
      <c r="SCR28" s="429"/>
      <c r="SCS28" s="429"/>
      <c r="SCT28" s="429"/>
      <c r="SCU28" s="429"/>
      <c r="SCV28" s="429"/>
      <c r="SCW28" s="429"/>
      <c r="SCX28" s="429"/>
      <c r="SCY28" s="429"/>
      <c r="SCZ28" s="429"/>
      <c r="SDA28" s="429"/>
      <c r="SDB28" s="429"/>
      <c r="SDC28" s="429"/>
      <c r="SDD28" s="429"/>
      <c r="SDE28" s="429"/>
      <c r="SDF28" s="429"/>
      <c r="SDG28" s="429"/>
      <c r="SDH28" s="429"/>
      <c r="SDI28" s="429"/>
      <c r="SDJ28" s="429"/>
      <c r="SDK28" s="429"/>
      <c r="SDL28" s="429"/>
      <c r="SDM28" s="429"/>
      <c r="SDN28" s="429"/>
      <c r="SDO28" s="429"/>
      <c r="SDP28" s="429"/>
      <c r="SDQ28" s="429"/>
      <c r="SDR28" s="429"/>
      <c r="SDS28" s="429"/>
      <c r="SDT28" s="429"/>
      <c r="SDU28" s="429"/>
      <c r="SDV28" s="429"/>
      <c r="SDW28" s="429"/>
      <c r="SDX28" s="429"/>
      <c r="SDY28" s="429"/>
      <c r="SDZ28" s="429"/>
      <c r="SEA28" s="429"/>
      <c r="SEB28" s="429"/>
      <c r="SEC28" s="429"/>
      <c r="SED28" s="429"/>
      <c r="SEE28" s="429"/>
      <c r="SEF28" s="429"/>
      <c r="SEG28" s="429"/>
      <c r="SEH28" s="429"/>
      <c r="SEI28" s="429"/>
      <c r="SEJ28" s="429"/>
      <c r="SEK28" s="429"/>
      <c r="SEL28" s="429"/>
      <c r="SEM28" s="429"/>
      <c r="SEN28" s="429"/>
      <c r="SEO28" s="429"/>
      <c r="SEP28" s="429"/>
      <c r="SEQ28" s="429"/>
      <c r="SER28" s="429"/>
      <c r="SES28" s="429"/>
      <c r="SET28" s="429"/>
      <c r="SEU28" s="429"/>
      <c r="SEV28" s="429"/>
      <c r="SEW28" s="429"/>
      <c r="SEX28" s="429"/>
      <c r="SEY28" s="429"/>
      <c r="SEZ28" s="429"/>
      <c r="SFA28" s="429"/>
      <c r="SFB28" s="429"/>
      <c r="SFC28" s="429"/>
      <c r="SFD28" s="429"/>
      <c r="SFE28" s="429"/>
      <c r="SFF28" s="429"/>
      <c r="SFG28" s="429"/>
      <c r="SFH28" s="429"/>
      <c r="SFI28" s="429"/>
      <c r="SFJ28" s="429"/>
      <c r="SFK28" s="429"/>
      <c r="SFL28" s="429"/>
      <c r="SFM28" s="429"/>
      <c r="SFN28" s="429"/>
      <c r="SFO28" s="429"/>
      <c r="SFP28" s="429"/>
      <c r="SFQ28" s="429"/>
      <c r="SFR28" s="429"/>
      <c r="SFS28" s="429"/>
      <c r="SFT28" s="429"/>
      <c r="SFU28" s="429"/>
      <c r="SFV28" s="429"/>
      <c r="SFW28" s="429"/>
      <c r="SFX28" s="429"/>
      <c r="SFY28" s="429"/>
      <c r="SFZ28" s="429"/>
      <c r="SGA28" s="429"/>
      <c r="SGB28" s="429"/>
      <c r="SGC28" s="429"/>
      <c r="SGD28" s="429"/>
      <c r="SGE28" s="429"/>
      <c r="SGF28" s="429"/>
      <c r="SGG28" s="429"/>
      <c r="SGH28" s="429"/>
      <c r="SGI28" s="429"/>
      <c r="SGJ28" s="429"/>
      <c r="SGK28" s="429"/>
      <c r="SGL28" s="429"/>
      <c r="SGM28" s="429"/>
      <c r="SGN28" s="429"/>
      <c r="SGO28" s="429"/>
      <c r="SGP28" s="429"/>
      <c r="SGQ28" s="429"/>
      <c r="SGR28" s="429"/>
      <c r="SGS28" s="429"/>
      <c r="SGT28" s="429"/>
      <c r="SGU28" s="429"/>
      <c r="SGV28" s="429"/>
      <c r="SGW28" s="429"/>
      <c r="SGX28" s="429"/>
      <c r="SGY28" s="429"/>
      <c r="SGZ28" s="429"/>
      <c r="SHA28" s="429"/>
      <c r="SHB28" s="429"/>
      <c r="SHC28" s="429"/>
      <c r="SHD28" s="429"/>
      <c r="SHE28" s="429"/>
      <c r="SHF28" s="429"/>
      <c r="SHG28" s="429"/>
      <c r="SHH28" s="429"/>
      <c r="SHI28" s="429"/>
      <c r="SHJ28" s="429"/>
      <c r="SHK28" s="429"/>
      <c r="SHL28" s="429"/>
      <c r="SHM28" s="429"/>
      <c r="SHN28" s="429"/>
      <c r="SHO28" s="429"/>
      <c r="SHP28" s="429"/>
      <c r="SHQ28" s="429"/>
      <c r="SHR28" s="429"/>
      <c r="SHS28" s="429"/>
      <c r="SHT28" s="429"/>
      <c r="SHU28" s="429"/>
      <c r="SHV28" s="429"/>
      <c r="SHW28" s="429"/>
      <c r="SHX28" s="429"/>
      <c r="SHY28" s="429"/>
      <c r="SHZ28" s="429"/>
      <c r="SIA28" s="429"/>
      <c r="SIB28" s="429"/>
      <c r="SIC28" s="429"/>
      <c r="SID28" s="429"/>
      <c r="SIE28" s="429"/>
      <c r="SIF28" s="429"/>
      <c r="SIG28" s="429"/>
      <c r="SIH28" s="429"/>
      <c r="SII28" s="429"/>
      <c r="SIJ28" s="429"/>
      <c r="SIK28" s="429"/>
      <c r="SIL28" s="429"/>
      <c r="SIM28" s="429"/>
      <c r="SIN28" s="429"/>
      <c r="SIO28" s="429"/>
      <c r="SIP28" s="429"/>
      <c r="SIQ28" s="429"/>
      <c r="SIR28" s="429"/>
      <c r="SIS28" s="429"/>
      <c r="SIT28" s="429"/>
      <c r="SIU28" s="429"/>
      <c r="SIV28" s="429"/>
      <c r="SIW28" s="429"/>
      <c r="SIX28" s="429"/>
      <c r="SIY28" s="429"/>
      <c r="SIZ28" s="429"/>
      <c r="SJA28" s="429"/>
      <c r="SJB28" s="429"/>
      <c r="SJC28" s="429"/>
      <c r="SJD28" s="429"/>
      <c r="SJE28" s="429"/>
      <c r="SJF28" s="429"/>
      <c r="SJG28" s="429"/>
      <c r="SJH28" s="429"/>
      <c r="SJI28" s="429"/>
      <c r="SJJ28" s="429"/>
      <c r="SJK28" s="429"/>
      <c r="SJL28" s="429"/>
      <c r="SJM28" s="429"/>
      <c r="SJN28" s="429"/>
      <c r="SJO28" s="429"/>
      <c r="SJP28" s="429"/>
      <c r="SJQ28" s="429"/>
      <c r="SJR28" s="429"/>
      <c r="SJS28" s="429"/>
      <c r="SJT28" s="429"/>
      <c r="SJU28" s="429"/>
      <c r="SJV28" s="429"/>
      <c r="SJW28" s="429"/>
      <c r="SJX28" s="429"/>
      <c r="SJY28" s="429"/>
      <c r="SJZ28" s="429"/>
      <c r="SKA28" s="429"/>
      <c r="SKB28" s="429"/>
      <c r="SKC28" s="429"/>
      <c r="SKD28" s="429"/>
      <c r="SKE28" s="429"/>
      <c r="SKF28" s="429"/>
      <c r="SKG28" s="429"/>
      <c r="SKH28" s="429"/>
      <c r="SKI28" s="429"/>
      <c r="SKJ28" s="429"/>
      <c r="SKK28" s="429"/>
      <c r="SKL28" s="429"/>
      <c r="SKM28" s="429"/>
      <c r="SKN28" s="429"/>
      <c r="SKO28" s="429"/>
      <c r="SKP28" s="429"/>
      <c r="SKQ28" s="429"/>
      <c r="SKR28" s="429"/>
      <c r="SKS28" s="429"/>
      <c r="SKT28" s="429"/>
      <c r="SKU28" s="429"/>
      <c r="SKV28" s="429"/>
      <c r="SKW28" s="429"/>
      <c r="SKX28" s="429"/>
      <c r="SKY28" s="429"/>
      <c r="SKZ28" s="429"/>
      <c r="SLA28" s="429"/>
      <c r="SLB28" s="429"/>
      <c r="SLC28" s="429"/>
      <c r="SLD28" s="429"/>
      <c r="SLE28" s="429"/>
      <c r="SLF28" s="429"/>
      <c r="SLG28" s="429"/>
      <c r="SLH28" s="429"/>
      <c r="SLI28" s="429"/>
      <c r="SLJ28" s="429"/>
      <c r="SLK28" s="429"/>
      <c r="SLL28" s="429"/>
      <c r="SLM28" s="429"/>
      <c r="SLN28" s="429"/>
      <c r="SLO28" s="429"/>
      <c r="SLP28" s="429"/>
      <c r="SLQ28" s="429"/>
      <c r="SLR28" s="429"/>
      <c r="SLS28" s="429"/>
      <c r="SLT28" s="429"/>
      <c r="SLU28" s="429"/>
      <c r="SLV28" s="429"/>
      <c r="SLW28" s="429"/>
      <c r="SLX28" s="429"/>
      <c r="SLY28" s="429"/>
      <c r="SLZ28" s="429"/>
      <c r="SMA28" s="429"/>
      <c r="SMB28" s="429"/>
      <c r="SMC28" s="429"/>
      <c r="SMD28" s="429"/>
      <c r="SME28" s="429"/>
      <c r="SMF28" s="429"/>
      <c r="SMG28" s="429"/>
      <c r="SMH28" s="429"/>
      <c r="SMI28" s="429"/>
      <c r="SMJ28" s="429"/>
      <c r="SMK28" s="429"/>
      <c r="SML28" s="429"/>
      <c r="SMM28" s="429"/>
      <c r="SMN28" s="429"/>
      <c r="SMO28" s="429"/>
      <c r="SMP28" s="429"/>
      <c r="SMQ28" s="429"/>
      <c r="SMR28" s="429"/>
      <c r="SMS28" s="429"/>
      <c r="SMT28" s="429"/>
      <c r="SMU28" s="429"/>
      <c r="SMV28" s="429"/>
      <c r="SMW28" s="429"/>
      <c r="SMX28" s="429"/>
      <c r="SMY28" s="429"/>
      <c r="SMZ28" s="429"/>
      <c r="SNA28" s="429"/>
      <c r="SNB28" s="429"/>
      <c r="SNC28" s="429"/>
      <c r="SND28" s="429"/>
      <c r="SNE28" s="429"/>
      <c r="SNF28" s="429"/>
      <c r="SNG28" s="429"/>
      <c r="SNH28" s="429"/>
      <c r="SNI28" s="429"/>
      <c r="SNJ28" s="429"/>
      <c r="SNK28" s="429"/>
      <c r="SNL28" s="429"/>
      <c r="SNM28" s="429"/>
      <c r="SNN28" s="429"/>
      <c r="SNO28" s="429"/>
      <c r="SNP28" s="429"/>
      <c r="SNQ28" s="429"/>
      <c r="SNR28" s="429"/>
      <c r="SNS28" s="429"/>
      <c r="SNT28" s="429"/>
      <c r="SNU28" s="429"/>
      <c r="SNV28" s="429"/>
      <c r="SNW28" s="429"/>
      <c r="SNX28" s="429"/>
      <c r="SNY28" s="429"/>
      <c r="SNZ28" s="429"/>
      <c r="SOA28" s="429"/>
      <c r="SOB28" s="429"/>
      <c r="SOC28" s="429"/>
      <c r="SOD28" s="429"/>
      <c r="SOE28" s="429"/>
      <c r="SOF28" s="429"/>
      <c r="SOG28" s="429"/>
      <c r="SOH28" s="429"/>
      <c r="SOI28" s="429"/>
      <c r="SOJ28" s="429"/>
      <c r="SOK28" s="429"/>
      <c r="SOL28" s="429"/>
      <c r="SOM28" s="429"/>
      <c r="SON28" s="429"/>
      <c r="SOO28" s="429"/>
      <c r="SOP28" s="429"/>
      <c r="SOQ28" s="429"/>
      <c r="SOR28" s="429"/>
      <c r="SOS28" s="429"/>
      <c r="SOT28" s="429"/>
      <c r="SOU28" s="429"/>
      <c r="SOV28" s="429"/>
      <c r="SOW28" s="429"/>
      <c r="SOX28" s="429"/>
      <c r="SOY28" s="429"/>
      <c r="SOZ28" s="429"/>
      <c r="SPA28" s="429"/>
      <c r="SPB28" s="429"/>
      <c r="SPC28" s="429"/>
      <c r="SPD28" s="429"/>
      <c r="SPE28" s="429"/>
      <c r="SPF28" s="429"/>
      <c r="SPG28" s="429"/>
      <c r="SPH28" s="429"/>
      <c r="SPI28" s="429"/>
      <c r="SPJ28" s="429"/>
      <c r="SPK28" s="429"/>
      <c r="SPL28" s="429"/>
      <c r="SPM28" s="429"/>
      <c r="SPN28" s="429"/>
      <c r="SPO28" s="429"/>
      <c r="SPP28" s="429"/>
      <c r="SPQ28" s="429"/>
      <c r="SPR28" s="429"/>
      <c r="SPS28" s="429"/>
      <c r="SPT28" s="429"/>
      <c r="SPU28" s="429"/>
      <c r="SPV28" s="429"/>
      <c r="SPW28" s="429"/>
      <c r="SPX28" s="429"/>
      <c r="SPY28" s="429"/>
      <c r="SPZ28" s="429"/>
      <c r="SQA28" s="429"/>
      <c r="SQB28" s="429"/>
      <c r="SQC28" s="429"/>
      <c r="SQD28" s="429"/>
      <c r="SQE28" s="429"/>
      <c r="SQF28" s="429"/>
      <c r="SQG28" s="429"/>
      <c r="SQH28" s="429"/>
      <c r="SQI28" s="429"/>
      <c r="SQJ28" s="429"/>
      <c r="SQK28" s="429"/>
      <c r="SQL28" s="429"/>
      <c r="SQM28" s="429"/>
      <c r="SQN28" s="429"/>
      <c r="SQO28" s="429"/>
      <c r="SQP28" s="429"/>
      <c r="SQQ28" s="429"/>
      <c r="SQR28" s="429"/>
      <c r="SQS28" s="429"/>
      <c r="SQT28" s="429"/>
      <c r="SQU28" s="429"/>
      <c r="SQV28" s="429"/>
      <c r="SQW28" s="429"/>
      <c r="SQX28" s="429"/>
      <c r="SQY28" s="429"/>
      <c r="SQZ28" s="429"/>
      <c r="SRA28" s="429"/>
      <c r="SRB28" s="429"/>
      <c r="SRC28" s="429"/>
      <c r="SRD28" s="429"/>
      <c r="SRE28" s="429"/>
      <c r="SRF28" s="429"/>
      <c r="SRG28" s="429"/>
      <c r="SRH28" s="429"/>
      <c r="SRI28" s="429"/>
      <c r="SRJ28" s="429"/>
      <c r="SRK28" s="429"/>
      <c r="SRL28" s="429"/>
      <c r="SRM28" s="429"/>
      <c r="SRN28" s="429"/>
      <c r="SRO28" s="429"/>
      <c r="SRP28" s="429"/>
      <c r="SRQ28" s="429"/>
      <c r="SRR28" s="429"/>
      <c r="SRS28" s="429"/>
      <c r="SRT28" s="429"/>
      <c r="SRU28" s="429"/>
      <c r="SRV28" s="429"/>
      <c r="SRW28" s="429"/>
      <c r="SRX28" s="429"/>
      <c r="SRY28" s="429"/>
      <c r="SRZ28" s="429"/>
      <c r="SSA28" s="429"/>
      <c r="SSB28" s="429"/>
      <c r="SSC28" s="429"/>
      <c r="SSD28" s="429"/>
      <c r="SSE28" s="429"/>
      <c r="SSF28" s="429"/>
      <c r="SSG28" s="429"/>
      <c r="SSH28" s="429"/>
      <c r="SSI28" s="429"/>
      <c r="SSJ28" s="429"/>
      <c r="SSK28" s="429"/>
      <c r="SSL28" s="429"/>
      <c r="SSM28" s="429"/>
      <c r="SSN28" s="429"/>
      <c r="SSO28" s="429"/>
      <c r="SSP28" s="429"/>
      <c r="SSQ28" s="429"/>
      <c r="SSR28" s="429"/>
      <c r="SSS28" s="429"/>
      <c r="SST28" s="429"/>
      <c r="SSU28" s="429"/>
      <c r="SSV28" s="429"/>
      <c r="SSW28" s="429"/>
      <c r="SSX28" s="429"/>
      <c r="SSY28" s="429"/>
      <c r="SSZ28" s="429"/>
      <c r="STA28" s="429"/>
      <c r="STB28" s="429"/>
      <c r="STC28" s="429"/>
      <c r="STD28" s="429"/>
      <c r="STE28" s="429"/>
      <c r="STF28" s="429"/>
      <c r="STG28" s="429"/>
      <c r="STH28" s="429"/>
      <c r="STI28" s="429"/>
      <c r="STJ28" s="429"/>
      <c r="STK28" s="429"/>
      <c r="STL28" s="429"/>
      <c r="STM28" s="429"/>
      <c r="STN28" s="429"/>
      <c r="STO28" s="429"/>
      <c r="STP28" s="429"/>
      <c r="STQ28" s="429"/>
      <c r="STR28" s="429"/>
      <c r="STS28" s="429"/>
      <c r="STT28" s="429"/>
      <c r="STU28" s="429"/>
      <c r="STV28" s="429"/>
      <c r="STW28" s="429"/>
      <c r="STX28" s="429"/>
      <c r="STY28" s="429"/>
      <c r="STZ28" s="429"/>
      <c r="SUA28" s="429"/>
      <c r="SUB28" s="429"/>
      <c r="SUC28" s="429"/>
      <c r="SUD28" s="429"/>
      <c r="SUE28" s="429"/>
      <c r="SUF28" s="429"/>
      <c r="SUG28" s="429"/>
      <c r="SUH28" s="429"/>
      <c r="SUI28" s="429"/>
      <c r="SUJ28" s="429"/>
      <c r="SUK28" s="429"/>
      <c r="SUL28" s="429"/>
      <c r="SUM28" s="429"/>
      <c r="SUN28" s="429"/>
      <c r="SUO28" s="429"/>
      <c r="SUP28" s="429"/>
      <c r="SUQ28" s="429"/>
      <c r="SUR28" s="429"/>
      <c r="SUS28" s="429"/>
      <c r="SUT28" s="429"/>
      <c r="SUU28" s="429"/>
      <c r="SUV28" s="429"/>
      <c r="SUW28" s="429"/>
      <c r="SUX28" s="429"/>
      <c r="SUY28" s="429"/>
      <c r="SUZ28" s="429"/>
      <c r="SVA28" s="429"/>
      <c r="SVB28" s="429"/>
      <c r="SVC28" s="429"/>
      <c r="SVD28" s="429"/>
      <c r="SVE28" s="429"/>
      <c r="SVF28" s="429"/>
      <c r="SVG28" s="429"/>
      <c r="SVH28" s="429"/>
      <c r="SVI28" s="429"/>
      <c r="SVJ28" s="429"/>
      <c r="SVK28" s="429"/>
      <c r="SVL28" s="429"/>
      <c r="SVM28" s="429"/>
      <c r="SVN28" s="429"/>
      <c r="SVO28" s="429"/>
      <c r="SVP28" s="429"/>
      <c r="SVQ28" s="429"/>
      <c r="SVR28" s="429"/>
      <c r="SVS28" s="429"/>
      <c r="SVT28" s="429"/>
      <c r="SVU28" s="429"/>
      <c r="SVV28" s="429"/>
      <c r="SVW28" s="429"/>
      <c r="SVX28" s="429"/>
      <c r="SVY28" s="429"/>
      <c r="SVZ28" s="429"/>
      <c r="SWA28" s="429"/>
      <c r="SWB28" s="429"/>
      <c r="SWC28" s="429"/>
      <c r="SWD28" s="429"/>
      <c r="SWE28" s="429"/>
      <c r="SWF28" s="429"/>
      <c r="SWG28" s="429"/>
      <c r="SWH28" s="429"/>
      <c r="SWI28" s="429"/>
      <c r="SWJ28" s="429"/>
      <c r="SWK28" s="429"/>
      <c r="SWL28" s="429"/>
      <c r="SWM28" s="429"/>
      <c r="SWN28" s="429"/>
      <c r="SWO28" s="429"/>
      <c r="SWP28" s="429"/>
      <c r="SWQ28" s="429"/>
      <c r="SWR28" s="429"/>
      <c r="SWS28" s="429"/>
      <c r="SWT28" s="429"/>
      <c r="SWU28" s="429"/>
      <c r="SWV28" s="429"/>
      <c r="SWW28" s="429"/>
      <c r="SWX28" s="429"/>
      <c r="SWY28" s="429"/>
      <c r="SWZ28" s="429"/>
      <c r="SXA28" s="429"/>
      <c r="SXB28" s="429"/>
      <c r="SXC28" s="429"/>
      <c r="SXD28" s="429"/>
      <c r="SXE28" s="429"/>
      <c r="SXF28" s="429"/>
      <c r="SXG28" s="429"/>
      <c r="SXH28" s="429"/>
      <c r="SXI28" s="429"/>
      <c r="SXJ28" s="429"/>
      <c r="SXK28" s="429"/>
      <c r="SXL28" s="429"/>
      <c r="SXM28" s="429"/>
      <c r="SXN28" s="429"/>
      <c r="SXO28" s="429"/>
      <c r="SXP28" s="429"/>
      <c r="SXQ28" s="429"/>
      <c r="SXR28" s="429"/>
      <c r="SXS28" s="429"/>
      <c r="SXT28" s="429"/>
      <c r="SXU28" s="429"/>
      <c r="SXV28" s="429"/>
      <c r="SXW28" s="429"/>
      <c r="SXX28" s="429"/>
      <c r="SXY28" s="429"/>
      <c r="SXZ28" s="429"/>
      <c r="SYA28" s="429"/>
      <c r="SYB28" s="429"/>
      <c r="SYC28" s="429"/>
      <c r="SYD28" s="429"/>
      <c r="SYE28" s="429"/>
      <c r="SYF28" s="429"/>
      <c r="SYG28" s="429"/>
      <c r="SYH28" s="429"/>
      <c r="SYI28" s="429"/>
      <c r="SYJ28" s="429"/>
      <c r="SYK28" s="429"/>
      <c r="SYL28" s="429"/>
      <c r="SYM28" s="429"/>
      <c r="SYN28" s="429"/>
      <c r="SYO28" s="429"/>
      <c r="SYP28" s="429"/>
      <c r="SYQ28" s="429"/>
      <c r="SYR28" s="429"/>
      <c r="SYS28" s="429"/>
      <c r="SYT28" s="429"/>
      <c r="SYU28" s="429"/>
      <c r="SYV28" s="429"/>
      <c r="SYW28" s="429"/>
      <c r="SYX28" s="429"/>
      <c r="SYY28" s="429"/>
      <c r="SYZ28" s="429"/>
      <c r="SZA28" s="429"/>
      <c r="SZB28" s="429"/>
      <c r="SZC28" s="429"/>
      <c r="SZD28" s="429"/>
      <c r="SZE28" s="429"/>
      <c r="SZF28" s="429"/>
      <c r="SZG28" s="429"/>
      <c r="SZH28" s="429"/>
      <c r="SZI28" s="429"/>
      <c r="SZJ28" s="429"/>
      <c r="SZK28" s="429"/>
      <c r="SZL28" s="429"/>
      <c r="SZM28" s="429"/>
      <c r="SZN28" s="429"/>
      <c r="SZO28" s="429"/>
      <c r="SZP28" s="429"/>
      <c r="SZQ28" s="429"/>
      <c r="SZR28" s="429"/>
      <c r="SZS28" s="429"/>
      <c r="SZT28" s="429"/>
      <c r="SZU28" s="429"/>
      <c r="SZV28" s="429"/>
      <c r="SZW28" s="429"/>
      <c r="SZX28" s="429"/>
      <c r="SZY28" s="429"/>
      <c r="SZZ28" s="429"/>
      <c r="TAA28" s="429"/>
      <c r="TAB28" s="429"/>
      <c r="TAC28" s="429"/>
      <c r="TAD28" s="429"/>
      <c r="TAE28" s="429"/>
      <c r="TAF28" s="429"/>
      <c r="TAG28" s="429"/>
      <c r="TAH28" s="429"/>
      <c r="TAI28" s="429"/>
      <c r="TAJ28" s="429"/>
      <c r="TAK28" s="429"/>
      <c r="TAL28" s="429"/>
      <c r="TAM28" s="429"/>
      <c r="TAN28" s="429"/>
      <c r="TAO28" s="429"/>
      <c r="TAP28" s="429"/>
      <c r="TAQ28" s="429"/>
      <c r="TAR28" s="429"/>
      <c r="TAS28" s="429"/>
      <c r="TAT28" s="429"/>
      <c r="TAU28" s="429"/>
      <c r="TAV28" s="429"/>
      <c r="TAW28" s="429"/>
      <c r="TAX28" s="429"/>
      <c r="TAY28" s="429"/>
      <c r="TAZ28" s="429"/>
      <c r="TBA28" s="429"/>
      <c r="TBB28" s="429"/>
      <c r="TBC28" s="429"/>
      <c r="TBD28" s="429"/>
      <c r="TBE28" s="429"/>
      <c r="TBF28" s="429"/>
      <c r="TBG28" s="429"/>
      <c r="TBH28" s="429"/>
      <c r="TBI28" s="429"/>
      <c r="TBJ28" s="429"/>
      <c r="TBK28" s="429"/>
      <c r="TBL28" s="429"/>
      <c r="TBM28" s="429"/>
      <c r="TBN28" s="429"/>
      <c r="TBO28" s="429"/>
      <c r="TBP28" s="429"/>
      <c r="TBQ28" s="429"/>
      <c r="TBR28" s="429"/>
      <c r="TBS28" s="429"/>
      <c r="TBT28" s="429"/>
      <c r="TBU28" s="429"/>
      <c r="TBV28" s="429"/>
      <c r="TBW28" s="429"/>
      <c r="TBX28" s="429"/>
      <c r="TBY28" s="429"/>
      <c r="TBZ28" s="429"/>
      <c r="TCA28" s="429"/>
      <c r="TCB28" s="429"/>
      <c r="TCC28" s="429"/>
      <c r="TCD28" s="429"/>
      <c r="TCE28" s="429"/>
      <c r="TCF28" s="429"/>
      <c r="TCG28" s="429"/>
      <c r="TCH28" s="429"/>
      <c r="TCI28" s="429"/>
      <c r="TCJ28" s="429"/>
      <c r="TCK28" s="429"/>
      <c r="TCL28" s="429"/>
      <c r="TCM28" s="429"/>
      <c r="TCN28" s="429"/>
      <c r="TCO28" s="429"/>
      <c r="TCP28" s="429"/>
      <c r="TCQ28" s="429"/>
      <c r="TCR28" s="429"/>
      <c r="TCS28" s="429"/>
      <c r="TCT28" s="429"/>
      <c r="TCU28" s="429"/>
      <c r="TCV28" s="429"/>
      <c r="TCW28" s="429"/>
      <c r="TCX28" s="429"/>
      <c r="TCY28" s="429"/>
      <c r="TCZ28" s="429"/>
      <c r="TDA28" s="429"/>
      <c r="TDB28" s="429"/>
      <c r="TDC28" s="429"/>
      <c r="TDD28" s="429"/>
      <c r="TDE28" s="429"/>
      <c r="TDF28" s="429"/>
      <c r="TDG28" s="429"/>
      <c r="TDH28" s="429"/>
      <c r="TDI28" s="429"/>
      <c r="TDJ28" s="429"/>
      <c r="TDK28" s="429"/>
      <c r="TDL28" s="429"/>
      <c r="TDM28" s="429"/>
      <c r="TDN28" s="429"/>
      <c r="TDO28" s="429"/>
      <c r="TDP28" s="429"/>
      <c r="TDQ28" s="429"/>
      <c r="TDR28" s="429"/>
      <c r="TDS28" s="429"/>
      <c r="TDT28" s="429"/>
      <c r="TDU28" s="429"/>
      <c r="TDV28" s="429"/>
      <c r="TDW28" s="429"/>
      <c r="TDX28" s="429"/>
      <c r="TDY28" s="429"/>
      <c r="TDZ28" s="429"/>
      <c r="TEA28" s="429"/>
      <c r="TEB28" s="429"/>
      <c r="TEC28" s="429"/>
      <c r="TED28" s="429"/>
      <c r="TEE28" s="429"/>
      <c r="TEF28" s="429"/>
      <c r="TEG28" s="429"/>
      <c r="TEH28" s="429"/>
      <c r="TEI28" s="429"/>
      <c r="TEJ28" s="429"/>
      <c r="TEK28" s="429"/>
      <c r="TEL28" s="429"/>
      <c r="TEM28" s="429"/>
      <c r="TEN28" s="429"/>
      <c r="TEO28" s="429"/>
      <c r="TEP28" s="429"/>
      <c r="TEQ28" s="429"/>
      <c r="TER28" s="429"/>
      <c r="TES28" s="429"/>
      <c r="TET28" s="429"/>
      <c r="TEU28" s="429"/>
      <c r="TEV28" s="429"/>
      <c r="TEW28" s="429"/>
      <c r="TEX28" s="429"/>
      <c r="TEY28" s="429"/>
      <c r="TEZ28" s="429"/>
      <c r="TFA28" s="429"/>
      <c r="TFB28" s="429"/>
      <c r="TFC28" s="429"/>
      <c r="TFD28" s="429"/>
      <c r="TFE28" s="429"/>
      <c r="TFF28" s="429"/>
      <c r="TFG28" s="429"/>
      <c r="TFH28" s="429"/>
      <c r="TFI28" s="429"/>
      <c r="TFJ28" s="429"/>
      <c r="TFK28" s="429"/>
      <c r="TFL28" s="429"/>
      <c r="TFM28" s="429"/>
      <c r="TFN28" s="429"/>
      <c r="TFO28" s="429"/>
      <c r="TFP28" s="429"/>
      <c r="TFQ28" s="429"/>
      <c r="TFR28" s="429"/>
      <c r="TFS28" s="429"/>
      <c r="TFT28" s="429"/>
      <c r="TFU28" s="429"/>
      <c r="TFV28" s="429"/>
      <c r="TFW28" s="429"/>
      <c r="TFX28" s="429"/>
      <c r="TFY28" s="429"/>
      <c r="TFZ28" s="429"/>
      <c r="TGA28" s="429"/>
      <c r="TGB28" s="429"/>
      <c r="TGC28" s="429"/>
      <c r="TGD28" s="429"/>
      <c r="TGE28" s="429"/>
      <c r="TGF28" s="429"/>
      <c r="TGG28" s="429"/>
      <c r="TGH28" s="429"/>
      <c r="TGI28" s="429"/>
      <c r="TGJ28" s="429"/>
      <c r="TGK28" s="429"/>
      <c r="TGL28" s="429"/>
      <c r="TGM28" s="429"/>
      <c r="TGN28" s="429"/>
      <c r="TGO28" s="429"/>
      <c r="TGP28" s="429"/>
      <c r="TGQ28" s="429"/>
      <c r="TGR28" s="429"/>
      <c r="TGS28" s="429"/>
      <c r="TGT28" s="429"/>
      <c r="TGU28" s="429"/>
      <c r="TGV28" s="429"/>
      <c r="TGW28" s="429"/>
      <c r="TGX28" s="429"/>
      <c r="TGY28" s="429"/>
      <c r="TGZ28" s="429"/>
      <c r="THA28" s="429"/>
      <c r="THB28" s="429"/>
      <c r="THC28" s="429"/>
      <c r="THD28" s="429"/>
      <c r="THE28" s="429"/>
      <c r="THF28" s="429"/>
      <c r="THG28" s="429"/>
      <c r="THH28" s="429"/>
      <c r="THI28" s="429"/>
      <c r="THJ28" s="429"/>
      <c r="THK28" s="429"/>
      <c r="THL28" s="429"/>
      <c r="THM28" s="429"/>
      <c r="THN28" s="429"/>
      <c r="THO28" s="429"/>
      <c r="THP28" s="429"/>
      <c r="THQ28" s="429"/>
      <c r="THR28" s="429"/>
      <c r="THS28" s="429"/>
      <c r="THT28" s="429"/>
      <c r="THU28" s="429"/>
      <c r="THV28" s="429"/>
      <c r="THW28" s="429"/>
      <c r="THX28" s="429"/>
      <c r="THY28" s="429"/>
      <c r="THZ28" s="429"/>
      <c r="TIA28" s="429"/>
      <c r="TIB28" s="429"/>
      <c r="TIC28" s="429"/>
      <c r="TID28" s="429"/>
      <c r="TIE28" s="429"/>
      <c r="TIF28" s="429"/>
      <c r="TIG28" s="429"/>
      <c r="TIH28" s="429"/>
      <c r="TII28" s="429"/>
      <c r="TIJ28" s="429"/>
      <c r="TIK28" s="429"/>
      <c r="TIL28" s="429"/>
      <c r="TIM28" s="429"/>
      <c r="TIN28" s="429"/>
      <c r="TIO28" s="429"/>
      <c r="TIP28" s="429"/>
      <c r="TIQ28" s="429"/>
      <c r="TIR28" s="429"/>
      <c r="TIS28" s="429"/>
      <c r="TIT28" s="429"/>
      <c r="TIU28" s="429"/>
      <c r="TIV28" s="429"/>
      <c r="TIW28" s="429"/>
      <c r="TIX28" s="429"/>
      <c r="TIY28" s="429"/>
      <c r="TIZ28" s="429"/>
      <c r="TJA28" s="429"/>
      <c r="TJB28" s="429"/>
      <c r="TJC28" s="429"/>
      <c r="TJD28" s="429"/>
      <c r="TJE28" s="429"/>
      <c r="TJF28" s="429"/>
      <c r="TJG28" s="429"/>
      <c r="TJH28" s="429"/>
      <c r="TJI28" s="429"/>
      <c r="TJJ28" s="429"/>
      <c r="TJK28" s="429"/>
      <c r="TJL28" s="429"/>
      <c r="TJM28" s="429"/>
      <c r="TJN28" s="429"/>
      <c r="TJO28" s="429"/>
      <c r="TJP28" s="429"/>
      <c r="TJQ28" s="429"/>
      <c r="TJR28" s="429"/>
      <c r="TJS28" s="429"/>
      <c r="TJT28" s="429"/>
      <c r="TJU28" s="429"/>
      <c r="TJV28" s="429"/>
      <c r="TJW28" s="429"/>
      <c r="TJX28" s="429"/>
      <c r="TJY28" s="429"/>
      <c r="TJZ28" s="429"/>
      <c r="TKA28" s="429"/>
      <c r="TKB28" s="429"/>
      <c r="TKC28" s="429"/>
      <c r="TKD28" s="429"/>
      <c r="TKE28" s="429"/>
      <c r="TKF28" s="429"/>
      <c r="TKG28" s="429"/>
      <c r="TKH28" s="429"/>
      <c r="TKI28" s="429"/>
      <c r="TKJ28" s="429"/>
      <c r="TKK28" s="429"/>
      <c r="TKL28" s="429"/>
      <c r="TKM28" s="429"/>
      <c r="TKN28" s="429"/>
      <c r="TKO28" s="429"/>
      <c r="TKP28" s="429"/>
      <c r="TKQ28" s="429"/>
      <c r="TKR28" s="429"/>
      <c r="TKS28" s="429"/>
      <c r="TKT28" s="429"/>
      <c r="TKU28" s="429"/>
      <c r="TKV28" s="429"/>
      <c r="TKW28" s="429"/>
      <c r="TKX28" s="429"/>
      <c r="TKY28" s="429"/>
      <c r="TKZ28" s="429"/>
      <c r="TLA28" s="429"/>
      <c r="TLB28" s="429"/>
      <c r="TLC28" s="429"/>
      <c r="TLD28" s="429"/>
      <c r="TLE28" s="429"/>
      <c r="TLF28" s="429"/>
      <c r="TLG28" s="429"/>
      <c r="TLH28" s="429"/>
      <c r="TLI28" s="429"/>
      <c r="TLJ28" s="429"/>
      <c r="TLK28" s="429"/>
      <c r="TLL28" s="429"/>
      <c r="TLM28" s="429"/>
      <c r="TLN28" s="429"/>
      <c r="TLO28" s="429"/>
      <c r="TLP28" s="429"/>
      <c r="TLQ28" s="429"/>
      <c r="TLR28" s="429"/>
      <c r="TLS28" s="429"/>
      <c r="TLT28" s="429"/>
      <c r="TLU28" s="429"/>
      <c r="TLV28" s="429"/>
      <c r="TLW28" s="429"/>
      <c r="TLX28" s="429"/>
      <c r="TLY28" s="429"/>
      <c r="TLZ28" s="429"/>
      <c r="TMA28" s="429"/>
      <c r="TMB28" s="429"/>
      <c r="TMC28" s="429"/>
      <c r="TMD28" s="429"/>
      <c r="TME28" s="429"/>
      <c r="TMF28" s="429"/>
      <c r="TMG28" s="429"/>
      <c r="TMH28" s="429"/>
      <c r="TMI28" s="429"/>
      <c r="TMJ28" s="429"/>
      <c r="TMK28" s="429"/>
      <c r="TML28" s="429"/>
      <c r="TMM28" s="429"/>
      <c r="TMN28" s="429"/>
      <c r="TMO28" s="429"/>
      <c r="TMP28" s="429"/>
      <c r="TMQ28" s="429"/>
      <c r="TMR28" s="429"/>
      <c r="TMS28" s="429"/>
      <c r="TMT28" s="429"/>
      <c r="TMU28" s="429"/>
      <c r="TMV28" s="429"/>
      <c r="TMW28" s="429"/>
      <c r="TMX28" s="429"/>
      <c r="TMY28" s="429"/>
      <c r="TMZ28" s="429"/>
      <c r="TNA28" s="429"/>
      <c r="TNB28" s="429"/>
      <c r="TNC28" s="429"/>
      <c r="TND28" s="429"/>
      <c r="TNE28" s="429"/>
      <c r="TNF28" s="429"/>
      <c r="TNG28" s="429"/>
      <c r="TNH28" s="429"/>
      <c r="TNI28" s="429"/>
      <c r="TNJ28" s="429"/>
      <c r="TNK28" s="429"/>
      <c r="TNL28" s="429"/>
      <c r="TNM28" s="429"/>
      <c r="TNN28" s="429"/>
      <c r="TNO28" s="429"/>
      <c r="TNP28" s="429"/>
      <c r="TNQ28" s="429"/>
      <c r="TNR28" s="429"/>
      <c r="TNS28" s="429"/>
      <c r="TNT28" s="429"/>
      <c r="TNU28" s="429"/>
      <c r="TNV28" s="429"/>
      <c r="TNW28" s="429"/>
      <c r="TNX28" s="429"/>
      <c r="TNY28" s="429"/>
      <c r="TNZ28" s="429"/>
      <c r="TOA28" s="429"/>
      <c r="TOB28" s="429"/>
      <c r="TOC28" s="429"/>
      <c r="TOD28" s="429"/>
      <c r="TOE28" s="429"/>
      <c r="TOF28" s="429"/>
      <c r="TOG28" s="429"/>
      <c r="TOH28" s="429"/>
      <c r="TOI28" s="429"/>
      <c r="TOJ28" s="429"/>
      <c r="TOK28" s="429"/>
      <c r="TOL28" s="429"/>
      <c r="TOM28" s="429"/>
      <c r="TON28" s="429"/>
      <c r="TOO28" s="429"/>
      <c r="TOP28" s="429"/>
      <c r="TOQ28" s="429"/>
      <c r="TOR28" s="429"/>
      <c r="TOS28" s="429"/>
      <c r="TOT28" s="429"/>
      <c r="TOU28" s="429"/>
      <c r="TOV28" s="429"/>
      <c r="TOW28" s="429"/>
      <c r="TOX28" s="429"/>
      <c r="TOY28" s="429"/>
      <c r="TOZ28" s="429"/>
      <c r="TPA28" s="429"/>
      <c r="TPB28" s="429"/>
      <c r="TPC28" s="429"/>
      <c r="TPD28" s="429"/>
      <c r="TPE28" s="429"/>
      <c r="TPF28" s="429"/>
      <c r="TPG28" s="429"/>
      <c r="TPH28" s="429"/>
      <c r="TPI28" s="429"/>
      <c r="TPJ28" s="429"/>
      <c r="TPK28" s="429"/>
      <c r="TPL28" s="429"/>
      <c r="TPM28" s="429"/>
      <c r="TPN28" s="429"/>
      <c r="TPO28" s="429"/>
      <c r="TPP28" s="429"/>
      <c r="TPQ28" s="429"/>
      <c r="TPR28" s="429"/>
      <c r="TPS28" s="429"/>
      <c r="TPT28" s="429"/>
      <c r="TPU28" s="429"/>
      <c r="TPV28" s="429"/>
      <c r="TPW28" s="429"/>
      <c r="TPX28" s="429"/>
      <c r="TPY28" s="429"/>
      <c r="TPZ28" s="429"/>
      <c r="TQA28" s="429"/>
      <c r="TQB28" s="429"/>
      <c r="TQC28" s="429"/>
      <c r="TQD28" s="429"/>
      <c r="TQE28" s="429"/>
      <c r="TQF28" s="429"/>
      <c r="TQG28" s="429"/>
      <c r="TQH28" s="429"/>
      <c r="TQI28" s="429"/>
      <c r="TQJ28" s="429"/>
      <c r="TQK28" s="429"/>
      <c r="TQL28" s="429"/>
      <c r="TQM28" s="429"/>
      <c r="TQN28" s="429"/>
      <c r="TQO28" s="429"/>
      <c r="TQP28" s="429"/>
      <c r="TQQ28" s="429"/>
      <c r="TQR28" s="429"/>
      <c r="TQS28" s="429"/>
      <c r="TQT28" s="429"/>
      <c r="TQU28" s="429"/>
      <c r="TQV28" s="429"/>
      <c r="TQW28" s="429"/>
      <c r="TQX28" s="429"/>
      <c r="TQY28" s="429"/>
      <c r="TQZ28" s="429"/>
      <c r="TRA28" s="429"/>
      <c r="TRB28" s="429"/>
      <c r="TRC28" s="429"/>
      <c r="TRD28" s="429"/>
      <c r="TRE28" s="429"/>
      <c r="TRF28" s="429"/>
      <c r="TRG28" s="429"/>
      <c r="TRH28" s="429"/>
      <c r="TRI28" s="429"/>
      <c r="TRJ28" s="429"/>
      <c r="TRK28" s="429"/>
      <c r="TRL28" s="429"/>
      <c r="TRM28" s="429"/>
      <c r="TRN28" s="429"/>
      <c r="TRO28" s="429"/>
      <c r="TRP28" s="429"/>
      <c r="TRQ28" s="429"/>
      <c r="TRR28" s="429"/>
      <c r="TRS28" s="429"/>
      <c r="TRT28" s="429"/>
      <c r="TRU28" s="429"/>
      <c r="TRV28" s="429"/>
      <c r="TRW28" s="429"/>
      <c r="TRX28" s="429"/>
      <c r="TRY28" s="429"/>
      <c r="TRZ28" s="429"/>
      <c r="TSA28" s="429"/>
      <c r="TSB28" s="429"/>
      <c r="TSC28" s="429"/>
      <c r="TSD28" s="429"/>
      <c r="TSE28" s="429"/>
      <c r="TSF28" s="429"/>
      <c r="TSG28" s="429"/>
      <c r="TSH28" s="429"/>
      <c r="TSI28" s="429"/>
      <c r="TSJ28" s="429"/>
      <c r="TSK28" s="429"/>
      <c r="TSL28" s="429"/>
      <c r="TSM28" s="429"/>
      <c r="TSN28" s="429"/>
      <c r="TSO28" s="429"/>
      <c r="TSP28" s="429"/>
      <c r="TSQ28" s="429"/>
      <c r="TSR28" s="429"/>
      <c r="TSS28" s="429"/>
      <c r="TST28" s="429"/>
      <c r="TSU28" s="429"/>
      <c r="TSV28" s="429"/>
      <c r="TSW28" s="429"/>
      <c r="TSX28" s="429"/>
      <c r="TSY28" s="429"/>
      <c r="TSZ28" s="429"/>
      <c r="TTA28" s="429"/>
      <c r="TTB28" s="429"/>
      <c r="TTC28" s="429"/>
      <c r="TTD28" s="429"/>
      <c r="TTE28" s="429"/>
      <c r="TTF28" s="429"/>
      <c r="TTG28" s="429"/>
      <c r="TTH28" s="429"/>
      <c r="TTI28" s="429"/>
      <c r="TTJ28" s="429"/>
      <c r="TTK28" s="429"/>
      <c r="TTL28" s="429"/>
      <c r="TTM28" s="429"/>
      <c r="TTN28" s="429"/>
      <c r="TTO28" s="429"/>
      <c r="TTP28" s="429"/>
      <c r="TTQ28" s="429"/>
      <c r="TTR28" s="429"/>
      <c r="TTS28" s="429"/>
      <c r="TTT28" s="429"/>
      <c r="TTU28" s="429"/>
      <c r="TTV28" s="429"/>
      <c r="TTW28" s="429"/>
      <c r="TTX28" s="429"/>
      <c r="TTY28" s="429"/>
      <c r="TTZ28" s="429"/>
      <c r="TUA28" s="429"/>
      <c r="TUB28" s="429"/>
      <c r="TUC28" s="429"/>
      <c r="TUD28" s="429"/>
      <c r="TUE28" s="429"/>
      <c r="TUF28" s="429"/>
      <c r="TUG28" s="429"/>
      <c r="TUH28" s="429"/>
      <c r="TUI28" s="429"/>
      <c r="TUJ28" s="429"/>
      <c r="TUK28" s="429"/>
      <c r="TUL28" s="429"/>
      <c r="TUM28" s="429"/>
      <c r="TUN28" s="429"/>
      <c r="TUO28" s="429"/>
      <c r="TUP28" s="429"/>
      <c r="TUQ28" s="429"/>
      <c r="TUR28" s="429"/>
      <c r="TUS28" s="429"/>
      <c r="TUT28" s="429"/>
      <c r="TUU28" s="429"/>
      <c r="TUV28" s="429"/>
      <c r="TUW28" s="429"/>
      <c r="TUX28" s="429"/>
      <c r="TUY28" s="429"/>
      <c r="TUZ28" s="429"/>
      <c r="TVA28" s="429"/>
      <c r="TVB28" s="429"/>
      <c r="TVC28" s="429"/>
      <c r="TVD28" s="429"/>
      <c r="TVE28" s="429"/>
      <c r="TVF28" s="429"/>
      <c r="TVG28" s="429"/>
      <c r="TVH28" s="429"/>
      <c r="TVI28" s="429"/>
      <c r="TVJ28" s="429"/>
      <c r="TVK28" s="429"/>
      <c r="TVL28" s="429"/>
      <c r="TVM28" s="429"/>
      <c r="TVN28" s="429"/>
      <c r="TVO28" s="429"/>
      <c r="TVP28" s="429"/>
      <c r="TVQ28" s="429"/>
      <c r="TVR28" s="429"/>
      <c r="TVS28" s="429"/>
      <c r="TVT28" s="429"/>
      <c r="TVU28" s="429"/>
      <c r="TVV28" s="429"/>
      <c r="TVW28" s="429"/>
      <c r="TVX28" s="429"/>
      <c r="TVY28" s="429"/>
      <c r="TVZ28" s="429"/>
      <c r="TWA28" s="429"/>
      <c r="TWB28" s="429"/>
      <c r="TWC28" s="429"/>
      <c r="TWD28" s="429"/>
      <c r="TWE28" s="429"/>
      <c r="TWF28" s="429"/>
      <c r="TWG28" s="429"/>
      <c r="TWH28" s="429"/>
      <c r="TWI28" s="429"/>
      <c r="TWJ28" s="429"/>
      <c r="TWK28" s="429"/>
      <c r="TWL28" s="429"/>
      <c r="TWM28" s="429"/>
      <c r="TWN28" s="429"/>
      <c r="TWO28" s="429"/>
      <c r="TWP28" s="429"/>
      <c r="TWQ28" s="429"/>
      <c r="TWR28" s="429"/>
      <c r="TWS28" s="429"/>
      <c r="TWT28" s="429"/>
      <c r="TWU28" s="429"/>
      <c r="TWV28" s="429"/>
      <c r="TWW28" s="429"/>
      <c r="TWX28" s="429"/>
      <c r="TWY28" s="429"/>
      <c r="TWZ28" s="429"/>
      <c r="TXA28" s="429"/>
      <c r="TXB28" s="429"/>
      <c r="TXC28" s="429"/>
      <c r="TXD28" s="429"/>
      <c r="TXE28" s="429"/>
      <c r="TXF28" s="429"/>
      <c r="TXG28" s="429"/>
      <c r="TXH28" s="429"/>
      <c r="TXI28" s="429"/>
      <c r="TXJ28" s="429"/>
      <c r="TXK28" s="429"/>
      <c r="TXL28" s="429"/>
      <c r="TXM28" s="429"/>
      <c r="TXN28" s="429"/>
      <c r="TXO28" s="429"/>
      <c r="TXP28" s="429"/>
      <c r="TXQ28" s="429"/>
      <c r="TXR28" s="429"/>
      <c r="TXS28" s="429"/>
      <c r="TXT28" s="429"/>
      <c r="TXU28" s="429"/>
      <c r="TXV28" s="429"/>
      <c r="TXW28" s="429"/>
      <c r="TXX28" s="429"/>
      <c r="TXY28" s="429"/>
      <c r="TXZ28" s="429"/>
      <c r="TYA28" s="429"/>
      <c r="TYB28" s="429"/>
      <c r="TYC28" s="429"/>
      <c r="TYD28" s="429"/>
      <c r="TYE28" s="429"/>
      <c r="TYF28" s="429"/>
      <c r="TYG28" s="429"/>
      <c r="TYH28" s="429"/>
      <c r="TYI28" s="429"/>
      <c r="TYJ28" s="429"/>
      <c r="TYK28" s="429"/>
      <c r="TYL28" s="429"/>
      <c r="TYM28" s="429"/>
      <c r="TYN28" s="429"/>
      <c r="TYO28" s="429"/>
      <c r="TYP28" s="429"/>
      <c r="TYQ28" s="429"/>
      <c r="TYR28" s="429"/>
      <c r="TYS28" s="429"/>
      <c r="TYT28" s="429"/>
      <c r="TYU28" s="429"/>
      <c r="TYV28" s="429"/>
      <c r="TYW28" s="429"/>
      <c r="TYX28" s="429"/>
      <c r="TYY28" s="429"/>
      <c r="TYZ28" s="429"/>
      <c r="TZA28" s="429"/>
      <c r="TZB28" s="429"/>
      <c r="TZC28" s="429"/>
      <c r="TZD28" s="429"/>
      <c r="TZE28" s="429"/>
      <c r="TZF28" s="429"/>
      <c r="TZG28" s="429"/>
      <c r="TZH28" s="429"/>
      <c r="TZI28" s="429"/>
      <c r="TZJ28" s="429"/>
      <c r="TZK28" s="429"/>
      <c r="TZL28" s="429"/>
      <c r="TZM28" s="429"/>
      <c r="TZN28" s="429"/>
      <c r="TZO28" s="429"/>
      <c r="TZP28" s="429"/>
      <c r="TZQ28" s="429"/>
      <c r="TZR28" s="429"/>
      <c r="TZS28" s="429"/>
      <c r="TZT28" s="429"/>
      <c r="TZU28" s="429"/>
      <c r="TZV28" s="429"/>
      <c r="TZW28" s="429"/>
      <c r="TZX28" s="429"/>
      <c r="TZY28" s="429"/>
      <c r="TZZ28" s="429"/>
      <c r="UAA28" s="429"/>
      <c r="UAB28" s="429"/>
      <c r="UAC28" s="429"/>
      <c r="UAD28" s="429"/>
      <c r="UAE28" s="429"/>
      <c r="UAF28" s="429"/>
      <c r="UAG28" s="429"/>
      <c r="UAH28" s="429"/>
      <c r="UAI28" s="429"/>
      <c r="UAJ28" s="429"/>
      <c r="UAK28" s="429"/>
      <c r="UAL28" s="429"/>
      <c r="UAM28" s="429"/>
      <c r="UAN28" s="429"/>
      <c r="UAO28" s="429"/>
      <c r="UAP28" s="429"/>
      <c r="UAQ28" s="429"/>
      <c r="UAR28" s="429"/>
      <c r="UAS28" s="429"/>
      <c r="UAT28" s="429"/>
      <c r="UAU28" s="429"/>
      <c r="UAV28" s="429"/>
      <c r="UAW28" s="429"/>
      <c r="UAX28" s="429"/>
      <c r="UAY28" s="429"/>
      <c r="UAZ28" s="429"/>
      <c r="UBA28" s="429"/>
      <c r="UBB28" s="429"/>
      <c r="UBC28" s="429"/>
      <c r="UBD28" s="429"/>
      <c r="UBE28" s="429"/>
      <c r="UBF28" s="429"/>
      <c r="UBG28" s="429"/>
      <c r="UBH28" s="429"/>
      <c r="UBI28" s="429"/>
      <c r="UBJ28" s="429"/>
      <c r="UBK28" s="429"/>
      <c r="UBL28" s="429"/>
      <c r="UBM28" s="429"/>
      <c r="UBN28" s="429"/>
      <c r="UBO28" s="429"/>
      <c r="UBP28" s="429"/>
      <c r="UBQ28" s="429"/>
      <c r="UBR28" s="429"/>
      <c r="UBS28" s="429"/>
      <c r="UBT28" s="429"/>
      <c r="UBU28" s="429"/>
      <c r="UBV28" s="429"/>
      <c r="UBW28" s="429"/>
      <c r="UBX28" s="429"/>
      <c r="UBY28" s="429"/>
      <c r="UBZ28" s="429"/>
      <c r="UCA28" s="429"/>
      <c r="UCB28" s="429"/>
      <c r="UCC28" s="429"/>
      <c r="UCD28" s="429"/>
      <c r="UCE28" s="429"/>
      <c r="UCF28" s="429"/>
      <c r="UCG28" s="429"/>
      <c r="UCH28" s="429"/>
      <c r="UCI28" s="429"/>
      <c r="UCJ28" s="429"/>
      <c r="UCK28" s="429"/>
      <c r="UCL28" s="429"/>
      <c r="UCM28" s="429"/>
      <c r="UCN28" s="429"/>
      <c r="UCO28" s="429"/>
      <c r="UCP28" s="429"/>
      <c r="UCQ28" s="429"/>
      <c r="UCR28" s="429"/>
      <c r="UCS28" s="429"/>
      <c r="UCT28" s="429"/>
      <c r="UCU28" s="429"/>
      <c r="UCV28" s="429"/>
      <c r="UCW28" s="429"/>
      <c r="UCX28" s="429"/>
      <c r="UCY28" s="429"/>
      <c r="UCZ28" s="429"/>
      <c r="UDA28" s="429"/>
      <c r="UDB28" s="429"/>
      <c r="UDC28" s="429"/>
      <c r="UDD28" s="429"/>
      <c r="UDE28" s="429"/>
      <c r="UDF28" s="429"/>
      <c r="UDG28" s="429"/>
      <c r="UDH28" s="429"/>
      <c r="UDI28" s="429"/>
      <c r="UDJ28" s="429"/>
      <c r="UDK28" s="429"/>
      <c r="UDL28" s="429"/>
      <c r="UDM28" s="429"/>
      <c r="UDN28" s="429"/>
      <c r="UDO28" s="429"/>
      <c r="UDP28" s="429"/>
      <c r="UDQ28" s="429"/>
      <c r="UDR28" s="429"/>
      <c r="UDS28" s="429"/>
      <c r="UDT28" s="429"/>
      <c r="UDU28" s="429"/>
      <c r="UDV28" s="429"/>
      <c r="UDW28" s="429"/>
      <c r="UDX28" s="429"/>
      <c r="UDY28" s="429"/>
      <c r="UDZ28" s="429"/>
      <c r="UEA28" s="429"/>
      <c r="UEB28" s="429"/>
      <c r="UEC28" s="429"/>
      <c r="UED28" s="429"/>
      <c r="UEE28" s="429"/>
      <c r="UEF28" s="429"/>
      <c r="UEG28" s="429"/>
      <c r="UEH28" s="429"/>
      <c r="UEI28" s="429"/>
      <c r="UEJ28" s="429"/>
      <c r="UEK28" s="429"/>
      <c r="UEL28" s="429"/>
      <c r="UEM28" s="429"/>
      <c r="UEN28" s="429"/>
      <c r="UEO28" s="429"/>
      <c r="UEP28" s="429"/>
      <c r="UEQ28" s="429"/>
      <c r="UER28" s="429"/>
      <c r="UES28" s="429"/>
      <c r="UET28" s="429"/>
      <c r="UEU28" s="429"/>
      <c r="UEV28" s="429"/>
      <c r="UEW28" s="429"/>
      <c r="UEX28" s="429"/>
      <c r="UEY28" s="429"/>
      <c r="UEZ28" s="429"/>
      <c r="UFA28" s="429"/>
      <c r="UFB28" s="429"/>
      <c r="UFC28" s="429"/>
      <c r="UFD28" s="429"/>
      <c r="UFE28" s="429"/>
      <c r="UFF28" s="429"/>
      <c r="UFG28" s="429"/>
      <c r="UFH28" s="429"/>
      <c r="UFI28" s="429"/>
      <c r="UFJ28" s="429"/>
      <c r="UFK28" s="429"/>
      <c r="UFL28" s="429"/>
      <c r="UFM28" s="429"/>
      <c r="UFN28" s="429"/>
      <c r="UFO28" s="429"/>
      <c r="UFP28" s="429"/>
      <c r="UFQ28" s="429"/>
      <c r="UFR28" s="429"/>
      <c r="UFS28" s="429"/>
      <c r="UFT28" s="429"/>
      <c r="UFU28" s="429"/>
      <c r="UFV28" s="429"/>
      <c r="UFW28" s="429"/>
      <c r="UFX28" s="429"/>
      <c r="UFY28" s="429"/>
      <c r="UFZ28" s="429"/>
      <c r="UGA28" s="429"/>
      <c r="UGB28" s="429"/>
      <c r="UGC28" s="429"/>
      <c r="UGD28" s="429"/>
      <c r="UGE28" s="429"/>
      <c r="UGF28" s="429"/>
      <c r="UGG28" s="429"/>
      <c r="UGH28" s="429"/>
      <c r="UGI28" s="429"/>
      <c r="UGJ28" s="429"/>
      <c r="UGK28" s="429"/>
      <c r="UGL28" s="429"/>
      <c r="UGM28" s="429"/>
      <c r="UGN28" s="429"/>
      <c r="UGO28" s="429"/>
      <c r="UGP28" s="429"/>
      <c r="UGQ28" s="429"/>
      <c r="UGR28" s="429"/>
      <c r="UGS28" s="429"/>
      <c r="UGT28" s="429"/>
      <c r="UGU28" s="429"/>
      <c r="UGV28" s="429"/>
      <c r="UGW28" s="429"/>
      <c r="UGX28" s="429"/>
      <c r="UGY28" s="429"/>
      <c r="UGZ28" s="429"/>
      <c r="UHA28" s="429"/>
      <c r="UHB28" s="429"/>
      <c r="UHC28" s="429"/>
      <c r="UHD28" s="429"/>
      <c r="UHE28" s="429"/>
      <c r="UHF28" s="429"/>
      <c r="UHG28" s="429"/>
      <c r="UHH28" s="429"/>
      <c r="UHI28" s="429"/>
      <c r="UHJ28" s="429"/>
      <c r="UHK28" s="429"/>
      <c r="UHL28" s="429"/>
      <c r="UHM28" s="429"/>
      <c r="UHN28" s="429"/>
      <c r="UHO28" s="429"/>
      <c r="UHP28" s="429"/>
      <c r="UHQ28" s="429"/>
      <c r="UHR28" s="429"/>
      <c r="UHS28" s="429"/>
      <c r="UHT28" s="429"/>
      <c r="UHU28" s="429"/>
      <c r="UHV28" s="429"/>
      <c r="UHW28" s="429"/>
      <c r="UHX28" s="429"/>
      <c r="UHY28" s="429"/>
      <c r="UHZ28" s="429"/>
      <c r="UIA28" s="429"/>
      <c r="UIB28" s="429"/>
      <c r="UIC28" s="429"/>
      <c r="UID28" s="429"/>
      <c r="UIE28" s="429"/>
      <c r="UIF28" s="429"/>
      <c r="UIG28" s="429"/>
      <c r="UIH28" s="429"/>
      <c r="UII28" s="429"/>
      <c r="UIJ28" s="429"/>
      <c r="UIK28" s="429"/>
      <c r="UIL28" s="429"/>
      <c r="UIM28" s="429"/>
      <c r="UIN28" s="429"/>
      <c r="UIO28" s="429"/>
      <c r="UIP28" s="429"/>
      <c r="UIQ28" s="429"/>
      <c r="UIR28" s="429"/>
      <c r="UIS28" s="429"/>
      <c r="UIT28" s="429"/>
      <c r="UIU28" s="429"/>
      <c r="UIV28" s="429"/>
      <c r="UIW28" s="429"/>
      <c r="UIX28" s="429"/>
      <c r="UIY28" s="429"/>
      <c r="UIZ28" s="429"/>
      <c r="UJA28" s="429"/>
      <c r="UJB28" s="429"/>
      <c r="UJC28" s="429"/>
      <c r="UJD28" s="429"/>
      <c r="UJE28" s="429"/>
      <c r="UJF28" s="429"/>
      <c r="UJG28" s="429"/>
      <c r="UJH28" s="429"/>
      <c r="UJI28" s="429"/>
      <c r="UJJ28" s="429"/>
      <c r="UJK28" s="429"/>
      <c r="UJL28" s="429"/>
      <c r="UJM28" s="429"/>
      <c r="UJN28" s="429"/>
      <c r="UJO28" s="429"/>
      <c r="UJP28" s="429"/>
      <c r="UJQ28" s="429"/>
      <c r="UJR28" s="429"/>
      <c r="UJS28" s="429"/>
      <c r="UJT28" s="429"/>
      <c r="UJU28" s="429"/>
      <c r="UJV28" s="429"/>
      <c r="UJW28" s="429"/>
      <c r="UJX28" s="429"/>
      <c r="UJY28" s="429"/>
      <c r="UJZ28" s="429"/>
      <c r="UKA28" s="429"/>
      <c r="UKB28" s="429"/>
      <c r="UKC28" s="429"/>
      <c r="UKD28" s="429"/>
      <c r="UKE28" s="429"/>
      <c r="UKF28" s="429"/>
      <c r="UKG28" s="429"/>
      <c r="UKH28" s="429"/>
      <c r="UKI28" s="429"/>
      <c r="UKJ28" s="429"/>
      <c r="UKK28" s="429"/>
      <c r="UKL28" s="429"/>
      <c r="UKM28" s="429"/>
      <c r="UKN28" s="429"/>
      <c r="UKO28" s="429"/>
      <c r="UKP28" s="429"/>
      <c r="UKQ28" s="429"/>
      <c r="UKR28" s="429"/>
      <c r="UKS28" s="429"/>
      <c r="UKT28" s="429"/>
      <c r="UKU28" s="429"/>
      <c r="UKV28" s="429"/>
      <c r="UKW28" s="429"/>
      <c r="UKX28" s="429"/>
      <c r="UKY28" s="429"/>
      <c r="UKZ28" s="429"/>
      <c r="ULA28" s="429"/>
      <c r="ULB28" s="429"/>
      <c r="ULC28" s="429"/>
      <c r="ULD28" s="429"/>
      <c r="ULE28" s="429"/>
      <c r="ULF28" s="429"/>
      <c r="ULG28" s="429"/>
      <c r="ULH28" s="429"/>
      <c r="ULI28" s="429"/>
      <c r="ULJ28" s="429"/>
      <c r="ULK28" s="429"/>
      <c r="ULL28" s="429"/>
      <c r="ULM28" s="429"/>
      <c r="ULN28" s="429"/>
      <c r="ULO28" s="429"/>
      <c r="ULP28" s="429"/>
      <c r="ULQ28" s="429"/>
      <c r="ULR28" s="429"/>
      <c r="ULS28" s="429"/>
      <c r="ULT28" s="429"/>
      <c r="ULU28" s="429"/>
      <c r="ULV28" s="429"/>
      <c r="ULW28" s="429"/>
      <c r="ULX28" s="429"/>
      <c r="ULY28" s="429"/>
      <c r="ULZ28" s="429"/>
      <c r="UMA28" s="429"/>
      <c r="UMB28" s="429"/>
      <c r="UMC28" s="429"/>
      <c r="UMD28" s="429"/>
      <c r="UME28" s="429"/>
      <c r="UMF28" s="429"/>
      <c r="UMG28" s="429"/>
      <c r="UMH28" s="429"/>
      <c r="UMI28" s="429"/>
      <c r="UMJ28" s="429"/>
      <c r="UMK28" s="429"/>
      <c r="UML28" s="429"/>
      <c r="UMM28" s="429"/>
      <c r="UMN28" s="429"/>
      <c r="UMO28" s="429"/>
      <c r="UMP28" s="429"/>
      <c r="UMQ28" s="429"/>
      <c r="UMR28" s="429"/>
      <c r="UMS28" s="429"/>
      <c r="UMT28" s="429"/>
      <c r="UMU28" s="429"/>
      <c r="UMV28" s="429"/>
      <c r="UMW28" s="429"/>
      <c r="UMX28" s="429"/>
      <c r="UMY28" s="429"/>
      <c r="UMZ28" s="429"/>
      <c r="UNA28" s="429"/>
      <c r="UNB28" s="429"/>
      <c r="UNC28" s="429"/>
      <c r="UND28" s="429"/>
      <c r="UNE28" s="429"/>
      <c r="UNF28" s="429"/>
      <c r="UNG28" s="429"/>
      <c r="UNH28" s="429"/>
      <c r="UNI28" s="429"/>
      <c r="UNJ28" s="429"/>
      <c r="UNK28" s="429"/>
      <c r="UNL28" s="429"/>
      <c r="UNM28" s="429"/>
      <c r="UNN28" s="429"/>
      <c r="UNO28" s="429"/>
      <c r="UNP28" s="429"/>
      <c r="UNQ28" s="429"/>
      <c r="UNR28" s="429"/>
      <c r="UNS28" s="429"/>
      <c r="UNT28" s="429"/>
      <c r="UNU28" s="429"/>
      <c r="UNV28" s="429"/>
      <c r="UNW28" s="429"/>
      <c r="UNX28" s="429"/>
      <c r="UNY28" s="429"/>
      <c r="UNZ28" s="429"/>
      <c r="UOA28" s="429"/>
      <c r="UOB28" s="429"/>
      <c r="UOC28" s="429"/>
      <c r="UOD28" s="429"/>
      <c r="UOE28" s="429"/>
      <c r="UOF28" s="429"/>
      <c r="UOG28" s="429"/>
      <c r="UOH28" s="429"/>
      <c r="UOI28" s="429"/>
      <c r="UOJ28" s="429"/>
      <c r="UOK28" s="429"/>
      <c r="UOL28" s="429"/>
      <c r="UOM28" s="429"/>
      <c r="UON28" s="429"/>
      <c r="UOO28" s="429"/>
      <c r="UOP28" s="429"/>
      <c r="UOQ28" s="429"/>
      <c r="UOR28" s="429"/>
      <c r="UOS28" s="429"/>
      <c r="UOT28" s="429"/>
      <c r="UOU28" s="429"/>
      <c r="UOV28" s="429"/>
      <c r="UOW28" s="429"/>
      <c r="UOX28" s="429"/>
      <c r="UOY28" s="429"/>
      <c r="UOZ28" s="429"/>
      <c r="UPA28" s="429"/>
      <c r="UPB28" s="429"/>
      <c r="UPC28" s="429"/>
      <c r="UPD28" s="429"/>
      <c r="UPE28" s="429"/>
      <c r="UPF28" s="429"/>
      <c r="UPG28" s="429"/>
      <c r="UPH28" s="429"/>
      <c r="UPI28" s="429"/>
      <c r="UPJ28" s="429"/>
      <c r="UPK28" s="429"/>
      <c r="UPL28" s="429"/>
      <c r="UPM28" s="429"/>
      <c r="UPN28" s="429"/>
      <c r="UPO28" s="429"/>
      <c r="UPP28" s="429"/>
      <c r="UPQ28" s="429"/>
      <c r="UPR28" s="429"/>
      <c r="UPS28" s="429"/>
      <c r="UPT28" s="429"/>
      <c r="UPU28" s="429"/>
      <c r="UPV28" s="429"/>
      <c r="UPW28" s="429"/>
      <c r="UPX28" s="429"/>
      <c r="UPY28" s="429"/>
      <c r="UPZ28" s="429"/>
      <c r="UQA28" s="429"/>
      <c r="UQB28" s="429"/>
      <c r="UQC28" s="429"/>
      <c r="UQD28" s="429"/>
      <c r="UQE28" s="429"/>
      <c r="UQF28" s="429"/>
      <c r="UQG28" s="429"/>
      <c r="UQH28" s="429"/>
      <c r="UQI28" s="429"/>
      <c r="UQJ28" s="429"/>
      <c r="UQK28" s="429"/>
      <c r="UQL28" s="429"/>
      <c r="UQM28" s="429"/>
      <c r="UQN28" s="429"/>
      <c r="UQO28" s="429"/>
      <c r="UQP28" s="429"/>
      <c r="UQQ28" s="429"/>
      <c r="UQR28" s="429"/>
      <c r="UQS28" s="429"/>
      <c r="UQT28" s="429"/>
      <c r="UQU28" s="429"/>
      <c r="UQV28" s="429"/>
      <c r="UQW28" s="429"/>
      <c r="UQX28" s="429"/>
      <c r="UQY28" s="429"/>
      <c r="UQZ28" s="429"/>
      <c r="URA28" s="429"/>
      <c r="URB28" s="429"/>
      <c r="URC28" s="429"/>
      <c r="URD28" s="429"/>
      <c r="URE28" s="429"/>
      <c r="URF28" s="429"/>
      <c r="URG28" s="429"/>
      <c r="URH28" s="429"/>
      <c r="URI28" s="429"/>
      <c r="URJ28" s="429"/>
      <c r="URK28" s="429"/>
      <c r="URL28" s="429"/>
      <c r="URM28" s="429"/>
      <c r="URN28" s="429"/>
      <c r="URO28" s="429"/>
      <c r="URP28" s="429"/>
      <c r="URQ28" s="429"/>
      <c r="URR28" s="429"/>
      <c r="URS28" s="429"/>
      <c r="URT28" s="429"/>
      <c r="URU28" s="429"/>
      <c r="URV28" s="429"/>
      <c r="URW28" s="429"/>
      <c r="URX28" s="429"/>
      <c r="URY28" s="429"/>
      <c r="URZ28" s="429"/>
      <c r="USA28" s="429"/>
      <c r="USB28" s="429"/>
      <c r="USC28" s="429"/>
      <c r="USD28" s="429"/>
      <c r="USE28" s="429"/>
      <c r="USF28" s="429"/>
      <c r="USG28" s="429"/>
      <c r="USH28" s="429"/>
      <c r="USI28" s="429"/>
      <c r="USJ28" s="429"/>
      <c r="USK28" s="429"/>
      <c r="USL28" s="429"/>
      <c r="USM28" s="429"/>
      <c r="USN28" s="429"/>
      <c r="USO28" s="429"/>
      <c r="USP28" s="429"/>
      <c r="USQ28" s="429"/>
      <c r="USR28" s="429"/>
      <c r="USS28" s="429"/>
      <c r="UST28" s="429"/>
      <c r="USU28" s="429"/>
      <c r="USV28" s="429"/>
      <c r="USW28" s="429"/>
      <c r="USX28" s="429"/>
      <c r="USY28" s="429"/>
      <c r="USZ28" s="429"/>
      <c r="UTA28" s="429"/>
      <c r="UTB28" s="429"/>
      <c r="UTC28" s="429"/>
      <c r="UTD28" s="429"/>
      <c r="UTE28" s="429"/>
      <c r="UTF28" s="429"/>
      <c r="UTG28" s="429"/>
      <c r="UTH28" s="429"/>
      <c r="UTI28" s="429"/>
      <c r="UTJ28" s="429"/>
      <c r="UTK28" s="429"/>
      <c r="UTL28" s="429"/>
      <c r="UTM28" s="429"/>
      <c r="UTN28" s="429"/>
      <c r="UTO28" s="429"/>
      <c r="UTP28" s="429"/>
      <c r="UTQ28" s="429"/>
      <c r="UTR28" s="429"/>
      <c r="UTS28" s="429"/>
      <c r="UTT28" s="429"/>
      <c r="UTU28" s="429"/>
      <c r="UTV28" s="429"/>
      <c r="UTW28" s="429"/>
      <c r="UTX28" s="429"/>
      <c r="UTY28" s="429"/>
      <c r="UTZ28" s="429"/>
      <c r="UUA28" s="429"/>
      <c r="UUB28" s="429"/>
      <c r="UUC28" s="429"/>
      <c r="UUD28" s="429"/>
      <c r="UUE28" s="429"/>
      <c r="UUF28" s="429"/>
      <c r="UUG28" s="429"/>
      <c r="UUH28" s="429"/>
      <c r="UUI28" s="429"/>
      <c r="UUJ28" s="429"/>
      <c r="UUK28" s="429"/>
      <c r="UUL28" s="429"/>
      <c r="UUM28" s="429"/>
      <c r="UUN28" s="429"/>
      <c r="UUO28" s="429"/>
      <c r="UUP28" s="429"/>
      <c r="UUQ28" s="429"/>
      <c r="UUR28" s="429"/>
      <c r="UUS28" s="429"/>
      <c r="UUT28" s="429"/>
      <c r="UUU28" s="429"/>
      <c r="UUV28" s="429"/>
      <c r="UUW28" s="429"/>
      <c r="UUX28" s="429"/>
      <c r="UUY28" s="429"/>
      <c r="UUZ28" s="429"/>
      <c r="UVA28" s="429"/>
      <c r="UVB28" s="429"/>
      <c r="UVC28" s="429"/>
      <c r="UVD28" s="429"/>
      <c r="UVE28" s="429"/>
      <c r="UVF28" s="429"/>
      <c r="UVG28" s="429"/>
      <c r="UVH28" s="429"/>
      <c r="UVI28" s="429"/>
      <c r="UVJ28" s="429"/>
      <c r="UVK28" s="429"/>
      <c r="UVL28" s="429"/>
      <c r="UVM28" s="429"/>
      <c r="UVN28" s="429"/>
      <c r="UVO28" s="429"/>
      <c r="UVP28" s="429"/>
      <c r="UVQ28" s="429"/>
      <c r="UVR28" s="429"/>
      <c r="UVS28" s="429"/>
      <c r="UVT28" s="429"/>
      <c r="UVU28" s="429"/>
      <c r="UVV28" s="429"/>
      <c r="UVW28" s="429"/>
      <c r="UVX28" s="429"/>
      <c r="UVY28" s="429"/>
      <c r="UVZ28" s="429"/>
      <c r="UWA28" s="429"/>
      <c r="UWB28" s="429"/>
      <c r="UWC28" s="429"/>
      <c r="UWD28" s="429"/>
      <c r="UWE28" s="429"/>
      <c r="UWF28" s="429"/>
      <c r="UWG28" s="429"/>
      <c r="UWH28" s="429"/>
      <c r="UWI28" s="429"/>
      <c r="UWJ28" s="429"/>
      <c r="UWK28" s="429"/>
      <c r="UWL28" s="429"/>
      <c r="UWM28" s="429"/>
      <c r="UWN28" s="429"/>
      <c r="UWO28" s="429"/>
      <c r="UWP28" s="429"/>
      <c r="UWQ28" s="429"/>
      <c r="UWR28" s="429"/>
      <c r="UWS28" s="429"/>
      <c r="UWT28" s="429"/>
      <c r="UWU28" s="429"/>
      <c r="UWV28" s="429"/>
      <c r="UWW28" s="429"/>
      <c r="UWX28" s="429"/>
      <c r="UWY28" s="429"/>
      <c r="UWZ28" s="429"/>
      <c r="UXA28" s="429"/>
      <c r="UXB28" s="429"/>
      <c r="UXC28" s="429"/>
      <c r="UXD28" s="429"/>
      <c r="UXE28" s="429"/>
      <c r="UXF28" s="429"/>
      <c r="UXG28" s="429"/>
      <c r="UXH28" s="429"/>
      <c r="UXI28" s="429"/>
      <c r="UXJ28" s="429"/>
      <c r="UXK28" s="429"/>
      <c r="UXL28" s="429"/>
      <c r="UXM28" s="429"/>
      <c r="UXN28" s="429"/>
      <c r="UXO28" s="429"/>
      <c r="UXP28" s="429"/>
      <c r="UXQ28" s="429"/>
      <c r="UXR28" s="429"/>
      <c r="UXS28" s="429"/>
      <c r="UXT28" s="429"/>
      <c r="UXU28" s="429"/>
      <c r="UXV28" s="429"/>
      <c r="UXW28" s="429"/>
      <c r="UXX28" s="429"/>
      <c r="UXY28" s="429"/>
      <c r="UXZ28" s="429"/>
      <c r="UYA28" s="429"/>
      <c r="UYB28" s="429"/>
      <c r="UYC28" s="429"/>
      <c r="UYD28" s="429"/>
      <c r="UYE28" s="429"/>
      <c r="UYF28" s="429"/>
      <c r="UYG28" s="429"/>
      <c r="UYH28" s="429"/>
      <c r="UYI28" s="429"/>
      <c r="UYJ28" s="429"/>
      <c r="UYK28" s="429"/>
      <c r="UYL28" s="429"/>
      <c r="UYM28" s="429"/>
      <c r="UYN28" s="429"/>
      <c r="UYO28" s="429"/>
      <c r="UYP28" s="429"/>
      <c r="UYQ28" s="429"/>
      <c r="UYR28" s="429"/>
      <c r="UYS28" s="429"/>
      <c r="UYT28" s="429"/>
      <c r="UYU28" s="429"/>
      <c r="UYV28" s="429"/>
      <c r="UYW28" s="429"/>
      <c r="UYX28" s="429"/>
      <c r="UYY28" s="429"/>
      <c r="UYZ28" s="429"/>
      <c r="UZA28" s="429"/>
      <c r="UZB28" s="429"/>
      <c r="UZC28" s="429"/>
      <c r="UZD28" s="429"/>
      <c r="UZE28" s="429"/>
      <c r="UZF28" s="429"/>
      <c r="UZG28" s="429"/>
      <c r="UZH28" s="429"/>
      <c r="UZI28" s="429"/>
      <c r="UZJ28" s="429"/>
      <c r="UZK28" s="429"/>
      <c r="UZL28" s="429"/>
      <c r="UZM28" s="429"/>
      <c r="UZN28" s="429"/>
      <c r="UZO28" s="429"/>
      <c r="UZP28" s="429"/>
      <c r="UZQ28" s="429"/>
      <c r="UZR28" s="429"/>
      <c r="UZS28" s="429"/>
      <c r="UZT28" s="429"/>
      <c r="UZU28" s="429"/>
      <c r="UZV28" s="429"/>
      <c r="UZW28" s="429"/>
      <c r="UZX28" s="429"/>
      <c r="UZY28" s="429"/>
      <c r="UZZ28" s="429"/>
      <c r="VAA28" s="429"/>
      <c r="VAB28" s="429"/>
      <c r="VAC28" s="429"/>
      <c r="VAD28" s="429"/>
      <c r="VAE28" s="429"/>
      <c r="VAF28" s="429"/>
      <c r="VAG28" s="429"/>
      <c r="VAH28" s="429"/>
      <c r="VAI28" s="429"/>
      <c r="VAJ28" s="429"/>
      <c r="VAK28" s="429"/>
      <c r="VAL28" s="429"/>
      <c r="VAM28" s="429"/>
      <c r="VAN28" s="429"/>
      <c r="VAO28" s="429"/>
      <c r="VAP28" s="429"/>
      <c r="VAQ28" s="429"/>
      <c r="VAR28" s="429"/>
      <c r="VAS28" s="429"/>
      <c r="VAT28" s="429"/>
      <c r="VAU28" s="429"/>
      <c r="VAV28" s="429"/>
      <c r="VAW28" s="429"/>
      <c r="VAX28" s="429"/>
      <c r="VAY28" s="429"/>
      <c r="VAZ28" s="429"/>
      <c r="VBA28" s="429"/>
      <c r="VBB28" s="429"/>
      <c r="VBC28" s="429"/>
      <c r="VBD28" s="429"/>
      <c r="VBE28" s="429"/>
      <c r="VBF28" s="429"/>
      <c r="VBG28" s="429"/>
      <c r="VBH28" s="429"/>
      <c r="VBI28" s="429"/>
      <c r="VBJ28" s="429"/>
      <c r="VBK28" s="429"/>
      <c r="VBL28" s="429"/>
      <c r="VBM28" s="429"/>
      <c r="VBN28" s="429"/>
      <c r="VBO28" s="429"/>
      <c r="VBP28" s="429"/>
      <c r="VBQ28" s="429"/>
      <c r="VBR28" s="429"/>
      <c r="VBS28" s="429"/>
      <c r="VBT28" s="429"/>
      <c r="VBU28" s="429"/>
      <c r="VBV28" s="429"/>
      <c r="VBW28" s="429"/>
      <c r="VBX28" s="429"/>
      <c r="VBY28" s="429"/>
      <c r="VBZ28" s="429"/>
      <c r="VCA28" s="429"/>
      <c r="VCB28" s="429"/>
      <c r="VCC28" s="429"/>
      <c r="VCD28" s="429"/>
      <c r="VCE28" s="429"/>
      <c r="VCF28" s="429"/>
      <c r="VCG28" s="429"/>
      <c r="VCH28" s="429"/>
      <c r="VCI28" s="429"/>
      <c r="VCJ28" s="429"/>
      <c r="VCK28" s="429"/>
      <c r="VCL28" s="429"/>
      <c r="VCM28" s="429"/>
      <c r="VCN28" s="429"/>
      <c r="VCO28" s="429"/>
      <c r="VCP28" s="429"/>
      <c r="VCQ28" s="429"/>
      <c r="VCR28" s="429"/>
      <c r="VCS28" s="429"/>
      <c r="VCT28" s="429"/>
      <c r="VCU28" s="429"/>
      <c r="VCV28" s="429"/>
      <c r="VCW28" s="429"/>
      <c r="VCX28" s="429"/>
      <c r="VCY28" s="429"/>
      <c r="VCZ28" s="429"/>
      <c r="VDA28" s="429"/>
      <c r="VDB28" s="429"/>
      <c r="VDC28" s="429"/>
      <c r="VDD28" s="429"/>
      <c r="VDE28" s="429"/>
      <c r="VDF28" s="429"/>
      <c r="VDG28" s="429"/>
      <c r="VDH28" s="429"/>
      <c r="VDI28" s="429"/>
      <c r="VDJ28" s="429"/>
      <c r="VDK28" s="429"/>
      <c r="VDL28" s="429"/>
      <c r="VDM28" s="429"/>
      <c r="VDN28" s="429"/>
      <c r="VDO28" s="429"/>
      <c r="VDP28" s="429"/>
      <c r="VDQ28" s="429"/>
      <c r="VDR28" s="429"/>
      <c r="VDS28" s="429"/>
      <c r="VDT28" s="429"/>
      <c r="VDU28" s="429"/>
      <c r="VDV28" s="429"/>
      <c r="VDW28" s="429"/>
      <c r="VDX28" s="429"/>
      <c r="VDY28" s="429"/>
      <c r="VDZ28" s="429"/>
      <c r="VEA28" s="429"/>
      <c r="VEB28" s="429"/>
      <c r="VEC28" s="429"/>
      <c r="VED28" s="429"/>
      <c r="VEE28" s="429"/>
      <c r="VEF28" s="429"/>
      <c r="VEG28" s="429"/>
      <c r="VEH28" s="429"/>
      <c r="VEI28" s="429"/>
      <c r="VEJ28" s="429"/>
      <c r="VEK28" s="429"/>
      <c r="VEL28" s="429"/>
      <c r="VEM28" s="429"/>
      <c r="VEN28" s="429"/>
      <c r="VEO28" s="429"/>
      <c r="VEP28" s="429"/>
      <c r="VEQ28" s="429"/>
      <c r="VER28" s="429"/>
      <c r="VES28" s="429"/>
      <c r="VET28" s="429"/>
      <c r="VEU28" s="429"/>
      <c r="VEV28" s="429"/>
      <c r="VEW28" s="429"/>
      <c r="VEX28" s="429"/>
      <c r="VEY28" s="429"/>
      <c r="VEZ28" s="429"/>
      <c r="VFA28" s="429"/>
      <c r="VFB28" s="429"/>
      <c r="VFC28" s="429"/>
      <c r="VFD28" s="429"/>
      <c r="VFE28" s="429"/>
      <c r="VFF28" s="429"/>
      <c r="VFG28" s="429"/>
      <c r="VFH28" s="429"/>
      <c r="VFI28" s="429"/>
      <c r="VFJ28" s="429"/>
      <c r="VFK28" s="429"/>
      <c r="VFL28" s="429"/>
      <c r="VFM28" s="429"/>
      <c r="VFN28" s="429"/>
      <c r="VFO28" s="429"/>
      <c r="VFP28" s="429"/>
      <c r="VFQ28" s="429"/>
      <c r="VFR28" s="429"/>
      <c r="VFS28" s="429"/>
      <c r="VFT28" s="429"/>
      <c r="VFU28" s="429"/>
      <c r="VFV28" s="429"/>
      <c r="VFW28" s="429"/>
      <c r="VFX28" s="429"/>
      <c r="VFY28" s="429"/>
      <c r="VFZ28" s="429"/>
      <c r="VGA28" s="429"/>
      <c r="VGB28" s="429"/>
      <c r="VGC28" s="429"/>
      <c r="VGD28" s="429"/>
      <c r="VGE28" s="429"/>
      <c r="VGF28" s="429"/>
      <c r="VGG28" s="429"/>
      <c r="VGH28" s="429"/>
      <c r="VGI28" s="429"/>
      <c r="VGJ28" s="429"/>
      <c r="VGK28" s="429"/>
      <c r="VGL28" s="429"/>
      <c r="VGM28" s="429"/>
      <c r="VGN28" s="429"/>
      <c r="VGO28" s="429"/>
      <c r="VGP28" s="429"/>
      <c r="VGQ28" s="429"/>
      <c r="VGR28" s="429"/>
      <c r="VGS28" s="429"/>
      <c r="VGT28" s="429"/>
      <c r="VGU28" s="429"/>
      <c r="VGV28" s="429"/>
      <c r="VGW28" s="429"/>
      <c r="VGX28" s="429"/>
      <c r="VGY28" s="429"/>
      <c r="VGZ28" s="429"/>
      <c r="VHA28" s="429"/>
      <c r="VHB28" s="429"/>
      <c r="VHC28" s="429"/>
      <c r="VHD28" s="429"/>
      <c r="VHE28" s="429"/>
      <c r="VHF28" s="429"/>
      <c r="VHG28" s="429"/>
      <c r="VHH28" s="429"/>
      <c r="VHI28" s="429"/>
      <c r="VHJ28" s="429"/>
      <c r="VHK28" s="429"/>
      <c r="VHL28" s="429"/>
      <c r="VHM28" s="429"/>
      <c r="VHN28" s="429"/>
      <c r="VHO28" s="429"/>
      <c r="VHP28" s="429"/>
      <c r="VHQ28" s="429"/>
      <c r="VHR28" s="429"/>
      <c r="VHS28" s="429"/>
      <c r="VHT28" s="429"/>
      <c r="VHU28" s="429"/>
      <c r="VHV28" s="429"/>
      <c r="VHW28" s="429"/>
      <c r="VHX28" s="429"/>
      <c r="VHY28" s="429"/>
      <c r="VHZ28" s="429"/>
      <c r="VIA28" s="429"/>
      <c r="VIB28" s="429"/>
      <c r="VIC28" s="429"/>
      <c r="VID28" s="429"/>
      <c r="VIE28" s="429"/>
      <c r="VIF28" s="429"/>
      <c r="VIG28" s="429"/>
      <c r="VIH28" s="429"/>
      <c r="VII28" s="429"/>
      <c r="VIJ28" s="429"/>
      <c r="VIK28" s="429"/>
      <c r="VIL28" s="429"/>
      <c r="VIM28" s="429"/>
      <c r="VIN28" s="429"/>
      <c r="VIO28" s="429"/>
      <c r="VIP28" s="429"/>
      <c r="VIQ28" s="429"/>
      <c r="VIR28" s="429"/>
      <c r="VIS28" s="429"/>
      <c r="VIT28" s="429"/>
      <c r="VIU28" s="429"/>
      <c r="VIV28" s="429"/>
      <c r="VIW28" s="429"/>
      <c r="VIX28" s="429"/>
      <c r="VIY28" s="429"/>
      <c r="VIZ28" s="429"/>
      <c r="VJA28" s="429"/>
      <c r="VJB28" s="429"/>
      <c r="VJC28" s="429"/>
      <c r="VJD28" s="429"/>
      <c r="VJE28" s="429"/>
      <c r="VJF28" s="429"/>
      <c r="VJG28" s="429"/>
      <c r="VJH28" s="429"/>
      <c r="VJI28" s="429"/>
      <c r="VJJ28" s="429"/>
      <c r="VJK28" s="429"/>
      <c r="VJL28" s="429"/>
      <c r="VJM28" s="429"/>
      <c r="VJN28" s="429"/>
      <c r="VJO28" s="429"/>
      <c r="VJP28" s="429"/>
      <c r="VJQ28" s="429"/>
      <c r="VJR28" s="429"/>
      <c r="VJS28" s="429"/>
      <c r="VJT28" s="429"/>
      <c r="VJU28" s="429"/>
      <c r="VJV28" s="429"/>
      <c r="VJW28" s="429"/>
      <c r="VJX28" s="429"/>
      <c r="VJY28" s="429"/>
      <c r="VJZ28" s="429"/>
      <c r="VKA28" s="429"/>
      <c r="VKB28" s="429"/>
      <c r="VKC28" s="429"/>
      <c r="VKD28" s="429"/>
      <c r="VKE28" s="429"/>
      <c r="VKF28" s="429"/>
      <c r="VKG28" s="429"/>
      <c r="VKH28" s="429"/>
      <c r="VKI28" s="429"/>
      <c r="VKJ28" s="429"/>
      <c r="VKK28" s="429"/>
      <c r="VKL28" s="429"/>
      <c r="VKM28" s="429"/>
      <c r="VKN28" s="429"/>
      <c r="VKO28" s="429"/>
      <c r="VKP28" s="429"/>
      <c r="VKQ28" s="429"/>
      <c r="VKR28" s="429"/>
      <c r="VKS28" s="429"/>
      <c r="VKT28" s="429"/>
      <c r="VKU28" s="429"/>
      <c r="VKV28" s="429"/>
      <c r="VKW28" s="429"/>
      <c r="VKX28" s="429"/>
      <c r="VKY28" s="429"/>
      <c r="VKZ28" s="429"/>
      <c r="VLA28" s="429"/>
      <c r="VLB28" s="429"/>
      <c r="VLC28" s="429"/>
      <c r="VLD28" s="429"/>
      <c r="VLE28" s="429"/>
      <c r="VLF28" s="429"/>
      <c r="VLG28" s="429"/>
      <c r="VLH28" s="429"/>
      <c r="VLI28" s="429"/>
      <c r="VLJ28" s="429"/>
      <c r="VLK28" s="429"/>
      <c r="VLL28" s="429"/>
      <c r="VLM28" s="429"/>
      <c r="VLN28" s="429"/>
      <c r="VLO28" s="429"/>
      <c r="VLP28" s="429"/>
      <c r="VLQ28" s="429"/>
      <c r="VLR28" s="429"/>
      <c r="VLS28" s="429"/>
      <c r="VLT28" s="429"/>
      <c r="VLU28" s="429"/>
      <c r="VLV28" s="429"/>
      <c r="VLW28" s="429"/>
      <c r="VLX28" s="429"/>
      <c r="VLY28" s="429"/>
      <c r="VLZ28" s="429"/>
      <c r="VMA28" s="429"/>
      <c r="VMB28" s="429"/>
      <c r="VMC28" s="429"/>
      <c r="VMD28" s="429"/>
      <c r="VME28" s="429"/>
      <c r="VMF28" s="429"/>
      <c r="VMG28" s="429"/>
      <c r="VMH28" s="429"/>
      <c r="VMI28" s="429"/>
      <c r="VMJ28" s="429"/>
      <c r="VMK28" s="429"/>
      <c r="VML28" s="429"/>
      <c r="VMM28" s="429"/>
      <c r="VMN28" s="429"/>
      <c r="VMO28" s="429"/>
      <c r="VMP28" s="429"/>
      <c r="VMQ28" s="429"/>
      <c r="VMR28" s="429"/>
      <c r="VMS28" s="429"/>
      <c r="VMT28" s="429"/>
      <c r="VMU28" s="429"/>
      <c r="VMV28" s="429"/>
      <c r="VMW28" s="429"/>
      <c r="VMX28" s="429"/>
      <c r="VMY28" s="429"/>
      <c r="VMZ28" s="429"/>
      <c r="VNA28" s="429"/>
      <c r="VNB28" s="429"/>
      <c r="VNC28" s="429"/>
      <c r="VND28" s="429"/>
      <c r="VNE28" s="429"/>
      <c r="VNF28" s="429"/>
      <c r="VNG28" s="429"/>
      <c r="VNH28" s="429"/>
      <c r="VNI28" s="429"/>
      <c r="VNJ28" s="429"/>
      <c r="VNK28" s="429"/>
      <c r="VNL28" s="429"/>
      <c r="VNM28" s="429"/>
      <c r="VNN28" s="429"/>
      <c r="VNO28" s="429"/>
      <c r="VNP28" s="429"/>
      <c r="VNQ28" s="429"/>
      <c r="VNR28" s="429"/>
      <c r="VNS28" s="429"/>
      <c r="VNT28" s="429"/>
      <c r="VNU28" s="429"/>
      <c r="VNV28" s="429"/>
      <c r="VNW28" s="429"/>
      <c r="VNX28" s="429"/>
      <c r="VNY28" s="429"/>
      <c r="VNZ28" s="429"/>
      <c r="VOA28" s="429"/>
      <c r="VOB28" s="429"/>
      <c r="VOC28" s="429"/>
      <c r="VOD28" s="429"/>
      <c r="VOE28" s="429"/>
      <c r="VOF28" s="429"/>
      <c r="VOG28" s="429"/>
      <c r="VOH28" s="429"/>
      <c r="VOI28" s="429"/>
      <c r="VOJ28" s="429"/>
      <c r="VOK28" s="429"/>
      <c r="VOL28" s="429"/>
      <c r="VOM28" s="429"/>
      <c r="VON28" s="429"/>
      <c r="VOO28" s="429"/>
      <c r="VOP28" s="429"/>
      <c r="VOQ28" s="429"/>
      <c r="VOR28" s="429"/>
      <c r="VOS28" s="429"/>
      <c r="VOT28" s="429"/>
      <c r="VOU28" s="429"/>
      <c r="VOV28" s="429"/>
      <c r="VOW28" s="429"/>
      <c r="VOX28" s="429"/>
      <c r="VOY28" s="429"/>
      <c r="VOZ28" s="429"/>
      <c r="VPA28" s="429"/>
      <c r="VPB28" s="429"/>
      <c r="VPC28" s="429"/>
      <c r="VPD28" s="429"/>
      <c r="VPE28" s="429"/>
      <c r="VPF28" s="429"/>
      <c r="VPG28" s="429"/>
      <c r="VPH28" s="429"/>
      <c r="VPI28" s="429"/>
      <c r="VPJ28" s="429"/>
      <c r="VPK28" s="429"/>
      <c r="VPL28" s="429"/>
      <c r="VPM28" s="429"/>
      <c r="VPN28" s="429"/>
      <c r="VPO28" s="429"/>
      <c r="VPP28" s="429"/>
      <c r="VPQ28" s="429"/>
      <c r="VPR28" s="429"/>
      <c r="VPS28" s="429"/>
      <c r="VPT28" s="429"/>
      <c r="VPU28" s="429"/>
      <c r="VPV28" s="429"/>
      <c r="VPW28" s="429"/>
      <c r="VPX28" s="429"/>
      <c r="VPY28" s="429"/>
      <c r="VPZ28" s="429"/>
      <c r="VQA28" s="429"/>
      <c r="VQB28" s="429"/>
      <c r="VQC28" s="429"/>
      <c r="VQD28" s="429"/>
      <c r="VQE28" s="429"/>
      <c r="VQF28" s="429"/>
      <c r="VQG28" s="429"/>
      <c r="VQH28" s="429"/>
      <c r="VQI28" s="429"/>
      <c r="VQJ28" s="429"/>
      <c r="VQK28" s="429"/>
      <c r="VQL28" s="429"/>
      <c r="VQM28" s="429"/>
      <c r="VQN28" s="429"/>
      <c r="VQO28" s="429"/>
      <c r="VQP28" s="429"/>
      <c r="VQQ28" s="429"/>
      <c r="VQR28" s="429"/>
      <c r="VQS28" s="429"/>
      <c r="VQT28" s="429"/>
      <c r="VQU28" s="429"/>
      <c r="VQV28" s="429"/>
      <c r="VQW28" s="429"/>
      <c r="VQX28" s="429"/>
      <c r="VQY28" s="429"/>
      <c r="VQZ28" s="429"/>
      <c r="VRA28" s="429"/>
      <c r="VRB28" s="429"/>
      <c r="VRC28" s="429"/>
      <c r="VRD28" s="429"/>
      <c r="VRE28" s="429"/>
      <c r="VRF28" s="429"/>
      <c r="VRG28" s="429"/>
      <c r="VRH28" s="429"/>
      <c r="VRI28" s="429"/>
      <c r="VRJ28" s="429"/>
      <c r="VRK28" s="429"/>
      <c r="VRL28" s="429"/>
      <c r="VRM28" s="429"/>
      <c r="VRN28" s="429"/>
      <c r="VRO28" s="429"/>
      <c r="VRP28" s="429"/>
      <c r="VRQ28" s="429"/>
      <c r="VRR28" s="429"/>
      <c r="VRS28" s="429"/>
      <c r="VRT28" s="429"/>
      <c r="VRU28" s="429"/>
      <c r="VRV28" s="429"/>
      <c r="VRW28" s="429"/>
      <c r="VRX28" s="429"/>
      <c r="VRY28" s="429"/>
      <c r="VRZ28" s="429"/>
      <c r="VSA28" s="429"/>
      <c r="VSB28" s="429"/>
      <c r="VSC28" s="429"/>
      <c r="VSD28" s="429"/>
      <c r="VSE28" s="429"/>
      <c r="VSF28" s="429"/>
      <c r="VSG28" s="429"/>
      <c r="VSH28" s="429"/>
      <c r="VSI28" s="429"/>
      <c r="VSJ28" s="429"/>
      <c r="VSK28" s="429"/>
      <c r="VSL28" s="429"/>
      <c r="VSM28" s="429"/>
      <c r="VSN28" s="429"/>
      <c r="VSO28" s="429"/>
      <c r="VSP28" s="429"/>
      <c r="VSQ28" s="429"/>
      <c r="VSR28" s="429"/>
      <c r="VSS28" s="429"/>
      <c r="VST28" s="429"/>
      <c r="VSU28" s="429"/>
      <c r="VSV28" s="429"/>
      <c r="VSW28" s="429"/>
      <c r="VSX28" s="429"/>
      <c r="VSY28" s="429"/>
      <c r="VSZ28" s="429"/>
      <c r="VTA28" s="429"/>
      <c r="VTB28" s="429"/>
      <c r="VTC28" s="429"/>
      <c r="VTD28" s="429"/>
      <c r="VTE28" s="429"/>
      <c r="VTF28" s="429"/>
      <c r="VTG28" s="429"/>
      <c r="VTH28" s="429"/>
      <c r="VTI28" s="429"/>
      <c r="VTJ28" s="429"/>
      <c r="VTK28" s="429"/>
      <c r="VTL28" s="429"/>
      <c r="VTM28" s="429"/>
      <c r="VTN28" s="429"/>
      <c r="VTO28" s="429"/>
      <c r="VTP28" s="429"/>
      <c r="VTQ28" s="429"/>
      <c r="VTR28" s="429"/>
      <c r="VTS28" s="429"/>
      <c r="VTT28" s="429"/>
      <c r="VTU28" s="429"/>
      <c r="VTV28" s="429"/>
      <c r="VTW28" s="429"/>
      <c r="VTX28" s="429"/>
      <c r="VTY28" s="429"/>
      <c r="VTZ28" s="429"/>
      <c r="VUA28" s="429"/>
      <c r="VUB28" s="429"/>
      <c r="VUC28" s="429"/>
      <c r="VUD28" s="429"/>
      <c r="VUE28" s="429"/>
      <c r="VUF28" s="429"/>
      <c r="VUG28" s="429"/>
      <c r="VUH28" s="429"/>
      <c r="VUI28" s="429"/>
      <c r="VUJ28" s="429"/>
      <c r="VUK28" s="429"/>
      <c r="VUL28" s="429"/>
      <c r="VUM28" s="429"/>
      <c r="VUN28" s="429"/>
      <c r="VUO28" s="429"/>
      <c r="VUP28" s="429"/>
      <c r="VUQ28" s="429"/>
      <c r="VUR28" s="429"/>
      <c r="VUS28" s="429"/>
      <c r="VUT28" s="429"/>
      <c r="VUU28" s="429"/>
      <c r="VUV28" s="429"/>
      <c r="VUW28" s="429"/>
      <c r="VUX28" s="429"/>
      <c r="VUY28" s="429"/>
      <c r="VUZ28" s="429"/>
      <c r="VVA28" s="429"/>
      <c r="VVB28" s="429"/>
      <c r="VVC28" s="429"/>
      <c r="VVD28" s="429"/>
      <c r="VVE28" s="429"/>
      <c r="VVF28" s="429"/>
      <c r="VVG28" s="429"/>
      <c r="VVH28" s="429"/>
      <c r="VVI28" s="429"/>
      <c r="VVJ28" s="429"/>
      <c r="VVK28" s="429"/>
      <c r="VVL28" s="429"/>
      <c r="VVM28" s="429"/>
      <c r="VVN28" s="429"/>
      <c r="VVO28" s="429"/>
      <c r="VVP28" s="429"/>
      <c r="VVQ28" s="429"/>
      <c r="VVR28" s="429"/>
      <c r="VVS28" s="429"/>
      <c r="VVT28" s="429"/>
      <c r="VVU28" s="429"/>
      <c r="VVV28" s="429"/>
      <c r="VVW28" s="429"/>
      <c r="VVX28" s="429"/>
      <c r="VVY28" s="429"/>
      <c r="VVZ28" s="429"/>
      <c r="VWA28" s="429"/>
      <c r="VWB28" s="429"/>
      <c r="VWC28" s="429"/>
      <c r="VWD28" s="429"/>
      <c r="VWE28" s="429"/>
      <c r="VWF28" s="429"/>
      <c r="VWG28" s="429"/>
      <c r="VWH28" s="429"/>
      <c r="VWI28" s="429"/>
      <c r="VWJ28" s="429"/>
      <c r="VWK28" s="429"/>
      <c r="VWL28" s="429"/>
      <c r="VWM28" s="429"/>
      <c r="VWN28" s="429"/>
      <c r="VWO28" s="429"/>
      <c r="VWP28" s="429"/>
      <c r="VWQ28" s="429"/>
      <c r="VWR28" s="429"/>
      <c r="VWS28" s="429"/>
      <c r="VWT28" s="429"/>
      <c r="VWU28" s="429"/>
      <c r="VWV28" s="429"/>
      <c r="VWW28" s="429"/>
      <c r="VWX28" s="429"/>
      <c r="VWY28" s="429"/>
      <c r="VWZ28" s="429"/>
      <c r="VXA28" s="429"/>
      <c r="VXB28" s="429"/>
      <c r="VXC28" s="429"/>
      <c r="VXD28" s="429"/>
      <c r="VXE28" s="429"/>
      <c r="VXF28" s="429"/>
      <c r="VXG28" s="429"/>
      <c r="VXH28" s="429"/>
      <c r="VXI28" s="429"/>
      <c r="VXJ28" s="429"/>
      <c r="VXK28" s="429"/>
      <c r="VXL28" s="429"/>
      <c r="VXM28" s="429"/>
      <c r="VXN28" s="429"/>
      <c r="VXO28" s="429"/>
      <c r="VXP28" s="429"/>
      <c r="VXQ28" s="429"/>
      <c r="VXR28" s="429"/>
      <c r="VXS28" s="429"/>
      <c r="VXT28" s="429"/>
      <c r="VXU28" s="429"/>
      <c r="VXV28" s="429"/>
      <c r="VXW28" s="429"/>
      <c r="VXX28" s="429"/>
      <c r="VXY28" s="429"/>
      <c r="VXZ28" s="429"/>
      <c r="VYA28" s="429"/>
      <c r="VYB28" s="429"/>
      <c r="VYC28" s="429"/>
      <c r="VYD28" s="429"/>
      <c r="VYE28" s="429"/>
      <c r="VYF28" s="429"/>
      <c r="VYG28" s="429"/>
      <c r="VYH28" s="429"/>
      <c r="VYI28" s="429"/>
      <c r="VYJ28" s="429"/>
      <c r="VYK28" s="429"/>
      <c r="VYL28" s="429"/>
      <c r="VYM28" s="429"/>
      <c r="VYN28" s="429"/>
      <c r="VYO28" s="429"/>
      <c r="VYP28" s="429"/>
      <c r="VYQ28" s="429"/>
      <c r="VYR28" s="429"/>
      <c r="VYS28" s="429"/>
      <c r="VYT28" s="429"/>
      <c r="VYU28" s="429"/>
      <c r="VYV28" s="429"/>
      <c r="VYW28" s="429"/>
      <c r="VYX28" s="429"/>
      <c r="VYY28" s="429"/>
      <c r="VYZ28" s="429"/>
      <c r="VZA28" s="429"/>
      <c r="VZB28" s="429"/>
      <c r="VZC28" s="429"/>
      <c r="VZD28" s="429"/>
      <c r="VZE28" s="429"/>
      <c r="VZF28" s="429"/>
      <c r="VZG28" s="429"/>
      <c r="VZH28" s="429"/>
      <c r="VZI28" s="429"/>
      <c r="VZJ28" s="429"/>
      <c r="VZK28" s="429"/>
      <c r="VZL28" s="429"/>
      <c r="VZM28" s="429"/>
      <c r="VZN28" s="429"/>
      <c r="VZO28" s="429"/>
      <c r="VZP28" s="429"/>
      <c r="VZQ28" s="429"/>
      <c r="VZR28" s="429"/>
      <c r="VZS28" s="429"/>
      <c r="VZT28" s="429"/>
      <c r="VZU28" s="429"/>
      <c r="VZV28" s="429"/>
      <c r="VZW28" s="429"/>
      <c r="VZX28" s="429"/>
      <c r="VZY28" s="429"/>
      <c r="VZZ28" s="429"/>
      <c r="WAA28" s="429"/>
      <c r="WAB28" s="429"/>
      <c r="WAC28" s="429"/>
      <c r="WAD28" s="429"/>
      <c r="WAE28" s="429"/>
      <c r="WAF28" s="429"/>
      <c r="WAG28" s="429"/>
      <c r="WAH28" s="429"/>
      <c r="WAI28" s="429"/>
      <c r="WAJ28" s="429"/>
      <c r="WAK28" s="429"/>
      <c r="WAL28" s="429"/>
      <c r="WAM28" s="429"/>
      <c r="WAN28" s="429"/>
      <c r="WAO28" s="429"/>
      <c r="WAP28" s="429"/>
      <c r="WAQ28" s="429"/>
      <c r="WAR28" s="429"/>
      <c r="WAS28" s="429"/>
      <c r="WAT28" s="429"/>
      <c r="WAU28" s="429"/>
      <c r="WAV28" s="429"/>
      <c r="WAW28" s="429"/>
      <c r="WAX28" s="429"/>
      <c r="WAY28" s="429"/>
      <c r="WAZ28" s="429"/>
      <c r="WBA28" s="429"/>
      <c r="WBB28" s="429"/>
      <c r="WBC28" s="429"/>
      <c r="WBD28" s="429"/>
      <c r="WBE28" s="429"/>
      <c r="WBF28" s="429"/>
      <c r="WBG28" s="429"/>
      <c r="WBH28" s="429"/>
      <c r="WBI28" s="429"/>
      <c r="WBJ28" s="429"/>
      <c r="WBK28" s="429"/>
      <c r="WBL28" s="429"/>
      <c r="WBM28" s="429"/>
      <c r="WBN28" s="429"/>
      <c r="WBO28" s="429"/>
      <c r="WBP28" s="429"/>
      <c r="WBQ28" s="429"/>
      <c r="WBR28" s="429"/>
      <c r="WBS28" s="429"/>
      <c r="WBT28" s="429"/>
      <c r="WBU28" s="429"/>
      <c r="WBV28" s="429"/>
      <c r="WBW28" s="429"/>
      <c r="WBX28" s="429"/>
      <c r="WBY28" s="429"/>
      <c r="WBZ28" s="429"/>
      <c r="WCA28" s="429"/>
      <c r="WCB28" s="429"/>
      <c r="WCC28" s="429"/>
      <c r="WCD28" s="429"/>
      <c r="WCE28" s="429"/>
      <c r="WCF28" s="429"/>
      <c r="WCG28" s="429"/>
      <c r="WCH28" s="429"/>
      <c r="WCI28" s="429"/>
      <c r="WCJ28" s="429"/>
      <c r="WCK28" s="429"/>
      <c r="WCL28" s="429"/>
      <c r="WCM28" s="429"/>
      <c r="WCN28" s="429"/>
      <c r="WCO28" s="429"/>
      <c r="WCP28" s="429"/>
      <c r="WCQ28" s="429"/>
      <c r="WCR28" s="429"/>
      <c r="WCS28" s="429"/>
      <c r="WCT28" s="429"/>
      <c r="WCU28" s="429"/>
      <c r="WCV28" s="429"/>
      <c r="WCW28" s="429"/>
      <c r="WCX28" s="429"/>
      <c r="WCY28" s="429"/>
      <c r="WCZ28" s="429"/>
      <c r="WDA28" s="429"/>
      <c r="WDB28" s="429"/>
      <c r="WDC28" s="429"/>
      <c r="WDD28" s="429"/>
      <c r="WDE28" s="429"/>
      <c r="WDF28" s="429"/>
      <c r="WDG28" s="429"/>
      <c r="WDH28" s="429"/>
      <c r="WDI28" s="429"/>
      <c r="WDJ28" s="429"/>
      <c r="WDK28" s="429"/>
      <c r="WDL28" s="429"/>
      <c r="WDM28" s="429"/>
      <c r="WDN28" s="429"/>
      <c r="WDO28" s="429"/>
      <c r="WDP28" s="429"/>
      <c r="WDQ28" s="429"/>
      <c r="WDR28" s="429"/>
      <c r="WDS28" s="429"/>
      <c r="WDT28" s="429"/>
      <c r="WDU28" s="429"/>
      <c r="WDV28" s="429"/>
      <c r="WDW28" s="429"/>
      <c r="WDX28" s="429"/>
      <c r="WDY28" s="429"/>
      <c r="WDZ28" s="429"/>
      <c r="WEA28" s="429"/>
      <c r="WEB28" s="429"/>
      <c r="WEC28" s="429"/>
      <c r="WED28" s="429"/>
      <c r="WEE28" s="429"/>
      <c r="WEF28" s="429"/>
      <c r="WEG28" s="429"/>
      <c r="WEH28" s="429"/>
      <c r="WEI28" s="429"/>
      <c r="WEJ28" s="429"/>
      <c r="WEK28" s="429"/>
      <c r="WEL28" s="429"/>
      <c r="WEM28" s="429"/>
      <c r="WEN28" s="429"/>
      <c r="WEO28" s="429"/>
      <c r="WEP28" s="429"/>
      <c r="WEQ28" s="429"/>
      <c r="WER28" s="429"/>
      <c r="WES28" s="429"/>
      <c r="WET28" s="429"/>
      <c r="WEU28" s="429"/>
      <c r="WEV28" s="429"/>
      <c r="WEW28" s="429"/>
      <c r="WEX28" s="429"/>
      <c r="WEY28" s="429"/>
      <c r="WEZ28" s="429"/>
      <c r="WFA28" s="429"/>
      <c r="WFB28" s="429"/>
      <c r="WFC28" s="429"/>
      <c r="WFD28" s="429"/>
      <c r="WFE28" s="429"/>
      <c r="WFF28" s="429"/>
      <c r="WFG28" s="429"/>
      <c r="WFH28" s="429"/>
      <c r="WFI28" s="429"/>
      <c r="WFJ28" s="429"/>
      <c r="WFK28" s="429"/>
      <c r="WFL28" s="429"/>
      <c r="WFM28" s="429"/>
      <c r="WFN28" s="429"/>
      <c r="WFO28" s="429"/>
      <c r="WFP28" s="429"/>
      <c r="WFQ28" s="429"/>
      <c r="WFR28" s="429"/>
      <c r="WFS28" s="429"/>
      <c r="WFT28" s="429"/>
      <c r="WFU28" s="429"/>
      <c r="WFV28" s="429"/>
      <c r="WFW28" s="429"/>
      <c r="WFX28" s="429"/>
      <c r="WFY28" s="429"/>
      <c r="WFZ28" s="429"/>
      <c r="WGA28" s="429"/>
      <c r="WGB28" s="429"/>
      <c r="WGC28" s="429"/>
      <c r="WGD28" s="429"/>
      <c r="WGE28" s="429"/>
      <c r="WGF28" s="429"/>
      <c r="WGG28" s="429"/>
      <c r="WGH28" s="429"/>
      <c r="WGI28" s="429"/>
      <c r="WGJ28" s="429"/>
      <c r="WGK28" s="429"/>
      <c r="WGL28" s="429"/>
      <c r="WGM28" s="429"/>
      <c r="WGN28" s="429"/>
      <c r="WGO28" s="429"/>
      <c r="WGP28" s="429"/>
      <c r="WGQ28" s="429"/>
      <c r="WGR28" s="429"/>
      <c r="WGS28" s="429"/>
      <c r="WGT28" s="429"/>
      <c r="WGU28" s="429"/>
      <c r="WGV28" s="429"/>
      <c r="WGW28" s="429"/>
      <c r="WGX28" s="429"/>
      <c r="WGY28" s="429"/>
      <c r="WGZ28" s="429"/>
      <c r="WHA28" s="429"/>
      <c r="WHB28" s="429"/>
      <c r="WHC28" s="429"/>
      <c r="WHD28" s="429"/>
      <c r="WHE28" s="429"/>
      <c r="WHF28" s="429"/>
      <c r="WHG28" s="429"/>
      <c r="WHH28" s="429"/>
      <c r="WHI28" s="429"/>
      <c r="WHJ28" s="429"/>
      <c r="WHK28" s="429"/>
      <c r="WHL28" s="429"/>
      <c r="WHM28" s="429"/>
      <c r="WHN28" s="429"/>
      <c r="WHO28" s="429"/>
      <c r="WHP28" s="429"/>
      <c r="WHQ28" s="429"/>
      <c r="WHR28" s="429"/>
      <c r="WHS28" s="429"/>
      <c r="WHT28" s="429"/>
      <c r="WHU28" s="429"/>
      <c r="WHV28" s="429"/>
      <c r="WHW28" s="429"/>
      <c r="WHX28" s="429"/>
      <c r="WHY28" s="429"/>
      <c r="WHZ28" s="429"/>
      <c r="WIA28" s="429"/>
      <c r="WIB28" s="429"/>
      <c r="WIC28" s="429"/>
      <c r="WID28" s="429"/>
      <c r="WIE28" s="429"/>
      <c r="WIF28" s="429"/>
      <c r="WIG28" s="429"/>
      <c r="WIH28" s="429"/>
      <c r="WII28" s="429"/>
      <c r="WIJ28" s="429"/>
      <c r="WIK28" s="429"/>
      <c r="WIL28" s="429"/>
      <c r="WIM28" s="429"/>
      <c r="WIN28" s="429"/>
      <c r="WIO28" s="429"/>
      <c r="WIP28" s="429"/>
      <c r="WIQ28" s="429"/>
      <c r="WIR28" s="429"/>
      <c r="WIS28" s="429"/>
      <c r="WIT28" s="429"/>
      <c r="WIU28" s="429"/>
      <c r="WIV28" s="429"/>
      <c r="WIW28" s="429"/>
      <c r="WIX28" s="429"/>
      <c r="WIY28" s="429"/>
      <c r="WIZ28" s="429"/>
      <c r="WJA28" s="429"/>
      <c r="WJB28" s="429"/>
      <c r="WJC28" s="429"/>
      <c r="WJD28" s="429"/>
      <c r="WJE28" s="429"/>
      <c r="WJF28" s="429"/>
      <c r="WJG28" s="429"/>
      <c r="WJH28" s="429"/>
      <c r="WJI28" s="429"/>
      <c r="WJJ28" s="429"/>
      <c r="WJK28" s="429"/>
      <c r="WJL28" s="429"/>
      <c r="WJM28" s="429"/>
      <c r="WJN28" s="429"/>
      <c r="WJO28" s="429"/>
      <c r="WJP28" s="429"/>
      <c r="WJQ28" s="429"/>
      <c r="WJR28" s="429"/>
      <c r="WJS28" s="429"/>
      <c r="WJT28" s="429"/>
      <c r="WJU28" s="429"/>
      <c r="WJV28" s="429"/>
      <c r="WJW28" s="429"/>
      <c r="WJX28" s="429"/>
      <c r="WJY28" s="429"/>
      <c r="WJZ28" s="429"/>
      <c r="WKA28" s="429"/>
      <c r="WKB28" s="429"/>
      <c r="WKC28" s="429"/>
      <c r="WKD28" s="429"/>
      <c r="WKE28" s="429"/>
      <c r="WKF28" s="429"/>
      <c r="WKG28" s="429"/>
      <c r="WKH28" s="429"/>
      <c r="WKI28" s="429"/>
      <c r="WKJ28" s="429"/>
      <c r="WKK28" s="429"/>
      <c r="WKL28" s="429"/>
      <c r="WKM28" s="429"/>
      <c r="WKN28" s="429"/>
      <c r="WKO28" s="429"/>
      <c r="WKP28" s="429"/>
      <c r="WKQ28" s="429"/>
      <c r="WKR28" s="429"/>
      <c r="WKS28" s="429"/>
      <c r="WKT28" s="429"/>
      <c r="WKU28" s="429"/>
      <c r="WKV28" s="429"/>
      <c r="WKW28" s="429"/>
      <c r="WKX28" s="429"/>
      <c r="WKY28" s="429"/>
      <c r="WKZ28" s="429"/>
      <c r="WLA28" s="429"/>
      <c r="WLB28" s="429"/>
      <c r="WLC28" s="429"/>
      <c r="WLD28" s="429"/>
      <c r="WLE28" s="429"/>
      <c r="WLF28" s="429"/>
      <c r="WLG28" s="429"/>
      <c r="WLH28" s="429"/>
      <c r="WLI28" s="429"/>
      <c r="WLJ28" s="429"/>
      <c r="WLK28" s="429"/>
      <c r="WLL28" s="429"/>
      <c r="WLM28" s="429"/>
      <c r="WLN28" s="429"/>
      <c r="WLO28" s="429"/>
      <c r="WLP28" s="429"/>
      <c r="WLQ28" s="429"/>
      <c r="WLR28" s="429"/>
      <c r="WLS28" s="429"/>
      <c r="WLT28" s="429"/>
      <c r="WLU28" s="429"/>
      <c r="WLV28" s="429"/>
      <c r="WLW28" s="429"/>
      <c r="WLX28" s="429"/>
      <c r="WLY28" s="429"/>
      <c r="WLZ28" s="429"/>
      <c r="WMA28" s="429"/>
      <c r="WMB28" s="429"/>
      <c r="WMC28" s="429"/>
      <c r="WMD28" s="429"/>
      <c r="WME28" s="429"/>
      <c r="WMF28" s="429"/>
      <c r="WMG28" s="429"/>
      <c r="WMH28" s="429"/>
      <c r="WMI28" s="429"/>
      <c r="WMJ28" s="429"/>
      <c r="WMK28" s="429"/>
      <c r="WML28" s="429"/>
      <c r="WMM28" s="429"/>
      <c r="WMN28" s="429"/>
      <c r="WMO28" s="429"/>
      <c r="WMP28" s="429"/>
      <c r="WMQ28" s="429"/>
      <c r="WMR28" s="429"/>
      <c r="WMS28" s="429"/>
      <c r="WMT28" s="429"/>
      <c r="WMU28" s="429"/>
      <c r="WMV28" s="429"/>
      <c r="WMW28" s="429"/>
      <c r="WMX28" s="429"/>
      <c r="WMY28" s="429"/>
      <c r="WMZ28" s="429"/>
      <c r="WNA28" s="429"/>
      <c r="WNB28" s="429"/>
      <c r="WNC28" s="429"/>
      <c r="WND28" s="429"/>
      <c r="WNE28" s="429"/>
      <c r="WNF28" s="429"/>
      <c r="WNG28" s="429"/>
      <c r="WNH28" s="429"/>
      <c r="WNI28" s="429"/>
      <c r="WNJ28" s="429"/>
      <c r="WNK28" s="429"/>
      <c r="WNL28" s="429"/>
      <c r="WNM28" s="429"/>
      <c r="WNN28" s="429"/>
      <c r="WNO28" s="429"/>
      <c r="WNP28" s="429"/>
      <c r="WNQ28" s="429"/>
      <c r="WNR28" s="429"/>
      <c r="WNS28" s="429"/>
      <c r="WNT28" s="429"/>
      <c r="WNU28" s="429"/>
      <c r="WNV28" s="429"/>
      <c r="WNW28" s="429"/>
      <c r="WNX28" s="429"/>
      <c r="WNY28" s="429"/>
      <c r="WNZ28" s="429"/>
      <c r="WOA28" s="429"/>
      <c r="WOB28" s="429"/>
      <c r="WOC28" s="429"/>
      <c r="WOD28" s="429"/>
      <c r="WOE28" s="429"/>
      <c r="WOF28" s="429"/>
      <c r="WOG28" s="429"/>
      <c r="WOH28" s="429"/>
      <c r="WOI28" s="429"/>
      <c r="WOJ28" s="429"/>
      <c r="WOK28" s="429"/>
      <c r="WOL28" s="429"/>
      <c r="WOM28" s="429"/>
      <c r="WON28" s="429"/>
      <c r="WOO28" s="429"/>
      <c r="WOP28" s="429"/>
      <c r="WOQ28" s="429"/>
      <c r="WOR28" s="429"/>
      <c r="WOS28" s="429"/>
      <c r="WOT28" s="429"/>
      <c r="WOU28" s="429"/>
      <c r="WOV28" s="429"/>
      <c r="WOW28" s="429"/>
      <c r="WOX28" s="429"/>
      <c r="WOY28" s="429"/>
      <c r="WOZ28" s="429"/>
      <c r="WPA28" s="429"/>
      <c r="WPB28" s="429"/>
      <c r="WPC28" s="429"/>
      <c r="WPD28" s="429"/>
      <c r="WPE28" s="429"/>
      <c r="WPF28" s="429"/>
      <c r="WPG28" s="429"/>
      <c r="WPH28" s="429"/>
      <c r="WPI28" s="429"/>
      <c r="WPJ28" s="429"/>
      <c r="WPK28" s="429"/>
      <c r="WPL28" s="429"/>
      <c r="WPM28" s="429"/>
      <c r="WPN28" s="429"/>
      <c r="WPO28" s="429"/>
      <c r="WPP28" s="429"/>
      <c r="WPQ28" s="429"/>
      <c r="WPR28" s="429"/>
      <c r="WPS28" s="429"/>
      <c r="WPT28" s="429"/>
      <c r="WPU28" s="429"/>
      <c r="WPV28" s="429"/>
      <c r="WPW28" s="429"/>
      <c r="WPX28" s="429"/>
      <c r="WPY28" s="429"/>
      <c r="WPZ28" s="429"/>
      <c r="WQA28" s="429"/>
      <c r="WQB28" s="429"/>
      <c r="WQC28" s="429"/>
      <c r="WQD28" s="429"/>
      <c r="WQE28" s="429"/>
      <c r="WQF28" s="429"/>
      <c r="WQG28" s="429"/>
      <c r="WQH28" s="429"/>
      <c r="WQI28" s="429"/>
      <c r="WQJ28" s="429"/>
      <c r="WQK28" s="429"/>
      <c r="WQL28" s="429"/>
      <c r="WQM28" s="429"/>
      <c r="WQN28" s="429"/>
      <c r="WQO28" s="429"/>
      <c r="WQP28" s="429"/>
      <c r="WQQ28" s="429"/>
      <c r="WQR28" s="429"/>
      <c r="WQS28" s="429"/>
      <c r="WQT28" s="429"/>
      <c r="WQU28" s="429"/>
      <c r="WQV28" s="429"/>
      <c r="WQW28" s="429"/>
      <c r="WQX28" s="429"/>
      <c r="WQY28" s="429"/>
      <c r="WQZ28" s="429"/>
      <c r="WRA28" s="429"/>
      <c r="WRB28" s="429"/>
      <c r="WRC28" s="429"/>
      <c r="WRD28" s="429"/>
      <c r="WRE28" s="429"/>
      <c r="WRF28" s="429"/>
      <c r="WRG28" s="429"/>
      <c r="WRH28" s="429"/>
      <c r="WRI28" s="429"/>
      <c r="WRJ28" s="429"/>
      <c r="WRK28" s="429"/>
      <c r="WRL28" s="429"/>
      <c r="WRM28" s="429"/>
      <c r="WRN28" s="429"/>
      <c r="WRO28" s="429"/>
      <c r="WRP28" s="429"/>
      <c r="WRQ28" s="429"/>
      <c r="WRR28" s="429"/>
      <c r="WRS28" s="429"/>
      <c r="WRT28" s="429"/>
      <c r="WRU28" s="429"/>
      <c r="WRV28" s="429"/>
      <c r="WRW28" s="429"/>
      <c r="WRX28" s="429"/>
      <c r="WRY28" s="429"/>
      <c r="WRZ28" s="429"/>
      <c r="WSA28" s="429"/>
      <c r="WSB28" s="429"/>
      <c r="WSC28" s="429"/>
      <c r="WSD28" s="429"/>
      <c r="WSE28" s="429"/>
      <c r="WSF28" s="429"/>
      <c r="WSG28" s="429"/>
      <c r="WSH28" s="429"/>
      <c r="WSI28" s="429"/>
      <c r="WSJ28" s="429"/>
      <c r="WSK28" s="429"/>
      <c r="WSL28" s="429"/>
      <c r="WSM28" s="429"/>
      <c r="WSN28" s="429"/>
      <c r="WSO28" s="429"/>
      <c r="WSP28" s="429"/>
      <c r="WSQ28" s="429"/>
      <c r="WSR28" s="429"/>
      <c r="WSS28" s="429"/>
      <c r="WST28" s="429"/>
      <c r="WSU28" s="429"/>
      <c r="WSV28" s="429"/>
      <c r="WSW28" s="429"/>
      <c r="WSX28" s="429"/>
      <c r="WSY28" s="429"/>
      <c r="WSZ28" s="429"/>
      <c r="WTA28" s="429"/>
      <c r="WTB28" s="429"/>
      <c r="WTC28" s="429"/>
      <c r="WTD28" s="429"/>
      <c r="WTE28" s="429"/>
      <c r="WTF28" s="429"/>
      <c r="WTG28" s="429"/>
      <c r="WTH28" s="429"/>
      <c r="WTI28" s="429"/>
      <c r="WTJ28" s="429"/>
      <c r="WTK28" s="429"/>
      <c r="WTL28" s="429"/>
      <c r="WTM28" s="429"/>
      <c r="WTN28" s="429"/>
      <c r="WTO28" s="429"/>
      <c r="WTP28" s="429"/>
      <c r="WTQ28" s="429"/>
      <c r="WTR28" s="429"/>
      <c r="WTS28" s="429"/>
      <c r="WTT28" s="429"/>
      <c r="WTU28" s="429"/>
      <c r="WTV28" s="429"/>
      <c r="WTW28" s="429"/>
      <c r="WTX28" s="429"/>
      <c r="WTY28" s="429"/>
      <c r="WTZ28" s="429"/>
      <c r="WUA28" s="429"/>
      <c r="WUB28" s="429"/>
      <c r="WUC28" s="429"/>
      <c r="WUD28" s="429"/>
      <c r="WUE28" s="429"/>
      <c r="WUF28" s="429"/>
      <c r="WUG28" s="429"/>
      <c r="WUH28" s="429"/>
      <c r="WUI28" s="429"/>
      <c r="WUJ28" s="429"/>
      <c r="WUK28" s="429"/>
      <c r="WUL28" s="429"/>
      <c r="WUM28" s="429"/>
      <c r="WUN28" s="429"/>
      <c r="WUO28" s="429"/>
      <c r="WUP28" s="429"/>
      <c r="WUQ28" s="429"/>
      <c r="WUR28" s="429"/>
      <c r="WUS28" s="429"/>
      <c r="WUT28" s="429"/>
      <c r="WUU28" s="429"/>
      <c r="WUV28" s="429"/>
      <c r="WUW28" s="429"/>
      <c r="WUX28" s="429"/>
      <c r="WUY28" s="429"/>
      <c r="WUZ28" s="429"/>
      <c r="WVA28" s="429"/>
      <c r="WVB28" s="429"/>
      <c r="WVC28" s="429"/>
      <c r="WVD28" s="429"/>
      <c r="WVE28" s="429"/>
      <c r="WVF28" s="429"/>
      <c r="WVG28" s="429"/>
      <c r="WVH28" s="429"/>
      <c r="WVI28" s="429"/>
      <c r="WVJ28" s="429"/>
      <c r="WVK28" s="429"/>
      <c r="WVL28" s="429"/>
      <c r="WVM28" s="429"/>
      <c r="WVN28" s="429"/>
      <c r="WVO28" s="429"/>
      <c r="WVP28" s="429"/>
      <c r="WVQ28" s="429"/>
      <c r="WVR28" s="429"/>
      <c r="WVS28" s="429"/>
      <c r="WVT28" s="429"/>
      <c r="WVU28" s="429"/>
      <c r="WVV28" s="429"/>
      <c r="WVW28" s="429"/>
      <c r="WVX28" s="429"/>
      <c r="WVY28" s="429"/>
      <c r="WVZ28" s="429"/>
      <c r="WWA28" s="429"/>
      <c r="WWB28" s="429"/>
      <c r="WWC28" s="429"/>
      <c r="WWD28" s="429"/>
      <c r="WWE28" s="429"/>
      <c r="WWF28" s="429"/>
      <c r="WWG28" s="429"/>
      <c r="WWH28" s="429"/>
      <c r="WWI28" s="429"/>
      <c r="WWJ28" s="429"/>
      <c r="WWK28" s="429"/>
      <c r="WWL28" s="429"/>
      <c r="WWM28" s="429"/>
      <c r="WWN28" s="429"/>
      <c r="WWO28" s="429"/>
      <c r="WWP28" s="429"/>
      <c r="WWQ28" s="429"/>
      <c r="WWR28" s="429"/>
      <c r="WWS28" s="429"/>
      <c r="WWT28" s="429"/>
      <c r="WWU28" s="429"/>
      <c r="WWV28" s="429"/>
      <c r="WWW28" s="429"/>
      <c r="WWX28" s="429"/>
      <c r="WWY28" s="429"/>
      <c r="WWZ28" s="429"/>
      <c r="WXA28" s="429"/>
      <c r="WXB28" s="429"/>
      <c r="WXC28" s="429"/>
      <c r="WXD28" s="429"/>
      <c r="WXE28" s="429"/>
      <c r="WXF28" s="429"/>
      <c r="WXG28" s="429"/>
      <c r="WXH28" s="429"/>
      <c r="WXI28" s="429"/>
      <c r="WXJ28" s="429"/>
      <c r="WXK28" s="429"/>
      <c r="WXL28" s="429"/>
      <c r="WXM28" s="429"/>
      <c r="WXN28" s="429"/>
      <c r="WXO28" s="429"/>
      <c r="WXP28" s="429"/>
      <c r="WXQ28" s="429"/>
      <c r="WXR28" s="429"/>
      <c r="WXS28" s="429"/>
      <c r="WXT28" s="429"/>
      <c r="WXU28" s="429"/>
      <c r="WXV28" s="429"/>
      <c r="WXW28" s="429"/>
      <c r="WXX28" s="429"/>
      <c r="WXY28" s="429"/>
      <c r="WXZ28" s="429"/>
      <c r="WYA28" s="429"/>
      <c r="WYB28" s="429"/>
      <c r="WYC28" s="429"/>
      <c r="WYD28" s="429"/>
      <c r="WYE28" s="429"/>
      <c r="WYF28" s="429"/>
      <c r="WYG28" s="429"/>
      <c r="WYH28" s="429"/>
      <c r="WYI28" s="429"/>
      <c r="WYJ28" s="429"/>
      <c r="WYK28" s="429"/>
      <c r="WYL28" s="429"/>
      <c r="WYM28" s="429"/>
      <c r="WYN28" s="429"/>
      <c r="WYO28" s="429"/>
      <c r="WYP28" s="429"/>
      <c r="WYQ28" s="429"/>
      <c r="WYR28" s="429"/>
      <c r="WYS28" s="429"/>
      <c r="WYT28" s="429"/>
      <c r="WYU28" s="429"/>
      <c r="WYV28" s="429"/>
      <c r="WYW28" s="429"/>
      <c r="WYX28" s="429"/>
      <c r="WYY28" s="429"/>
      <c r="WYZ28" s="429"/>
      <c r="WZA28" s="429"/>
      <c r="WZB28" s="429"/>
      <c r="WZC28" s="429"/>
      <c r="WZD28" s="429"/>
      <c r="WZE28" s="429"/>
      <c r="WZF28" s="429"/>
      <c r="WZG28" s="429"/>
      <c r="WZH28" s="429"/>
      <c r="WZI28" s="429"/>
      <c r="WZJ28" s="429"/>
      <c r="WZK28" s="429"/>
      <c r="WZL28" s="429"/>
      <c r="WZM28" s="429"/>
      <c r="WZN28" s="429"/>
      <c r="WZO28" s="429"/>
      <c r="WZP28" s="429"/>
      <c r="WZQ28" s="429"/>
      <c r="WZR28" s="429"/>
      <c r="WZS28" s="429"/>
      <c r="WZT28" s="429"/>
      <c r="WZU28" s="429"/>
      <c r="WZV28" s="429"/>
      <c r="WZW28" s="429"/>
      <c r="WZX28" s="429"/>
      <c r="WZY28" s="429"/>
      <c r="WZZ28" s="429"/>
      <c r="XAA28" s="429"/>
      <c r="XAB28" s="429"/>
      <c r="XAC28" s="429"/>
      <c r="XAD28" s="429"/>
      <c r="XAE28" s="429"/>
      <c r="XAF28" s="429"/>
      <c r="XAG28" s="429"/>
      <c r="XAH28" s="429"/>
      <c r="XAI28" s="429"/>
      <c r="XAJ28" s="429"/>
      <c r="XAK28" s="429"/>
      <c r="XAL28" s="429"/>
      <c r="XAM28" s="429"/>
      <c r="XAN28" s="429"/>
      <c r="XAO28" s="429"/>
      <c r="XAP28" s="429"/>
      <c r="XAQ28" s="429"/>
      <c r="XAR28" s="429"/>
      <c r="XAS28" s="429"/>
      <c r="XAT28" s="429"/>
      <c r="XAU28" s="429"/>
      <c r="XAV28" s="429"/>
      <c r="XAW28" s="429"/>
      <c r="XAX28" s="429"/>
      <c r="XAY28" s="429"/>
      <c r="XAZ28" s="429"/>
      <c r="XBA28" s="429"/>
      <c r="XBB28" s="429"/>
      <c r="XBC28" s="429"/>
      <c r="XBD28" s="429"/>
      <c r="XBE28" s="429"/>
      <c r="XBF28" s="429"/>
      <c r="XBG28" s="429"/>
      <c r="XBH28" s="429"/>
      <c r="XBI28" s="429"/>
      <c r="XBJ28" s="429"/>
      <c r="XBK28" s="429"/>
      <c r="XBL28" s="429"/>
      <c r="XBM28" s="429"/>
      <c r="XBN28" s="429"/>
      <c r="XBO28" s="429"/>
      <c r="XBP28" s="429"/>
      <c r="XBQ28" s="429"/>
      <c r="XBR28" s="429"/>
      <c r="XBS28" s="429"/>
      <c r="XBT28" s="429"/>
      <c r="XBU28" s="429"/>
      <c r="XBV28" s="429"/>
      <c r="XBW28" s="429"/>
      <c r="XBX28" s="429"/>
      <c r="XBY28" s="429"/>
      <c r="XBZ28" s="429"/>
      <c r="XCA28" s="429"/>
      <c r="XCB28" s="429"/>
      <c r="XCC28" s="429"/>
      <c r="XCD28" s="429"/>
      <c r="XCE28" s="429"/>
      <c r="XCF28" s="429"/>
      <c r="XCG28" s="429"/>
      <c r="XCH28" s="429"/>
      <c r="XCI28" s="429"/>
      <c r="XCJ28" s="429"/>
      <c r="XCK28" s="429"/>
      <c r="XCL28" s="429"/>
      <c r="XCM28" s="429"/>
      <c r="XCN28" s="429"/>
      <c r="XCO28" s="429"/>
      <c r="XCP28" s="429"/>
      <c r="XCQ28" s="429"/>
      <c r="XCR28" s="429"/>
      <c r="XCS28" s="429"/>
      <c r="XCT28" s="429"/>
      <c r="XCU28" s="429"/>
      <c r="XCV28" s="429"/>
      <c r="XCW28" s="429"/>
      <c r="XCX28" s="429"/>
      <c r="XCY28" s="429"/>
      <c r="XCZ28" s="429"/>
      <c r="XDA28" s="429"/>
      <c r="XDB28" s="429"/>
      <c r="XDC28" s="429"/>
      <c r="XDD28" s="429"/>
      <c r="XDE28" s="429"/>
      <c r="XDF28" s="429"/>
      <c r="XDG28" s="429"/>
      <c r="XDH28" s="429"/>
      <c r="XDI28" s="429"/>
      <c r="XDJ28" s="429"/>
      <c r="XDK28" s="429"/>
      <c r="XDL28" s="429"/>
      <c r="XDM28" s="429"/>
      <c r="XDN28" s="429"/>
      <c r="XDO28" s="429"/>
      <c r="XDP28" s="429"/>
      <c r="XDQ28" s="429"/>
      <c r="XDR28" s="429"/>
      <c r="XDS28" s="429"/>
      <c r="XDT28" s="429"/>
      <c r="XDU28" s="429"/>
      <c r="XDV28" s="429"/>
      <c r="XDW28" s="429"/>
      <c r="XDX28" s="429"/>
      <c r="XDY28" s="429"/>
      <c r="XDZ28" s="429"/>
      <c r="XEA28" s="429"/>
      <c r="XEB28" s="429"/>
      <c r="XEC28" s="429"/>
      <c r="XED28" s="429"/>
      <c r="XEE28" s="429"/>
      <c r="XEF28" s="429"/>
      <c r="XEG28" s="429"/>
      <c r="XEH28" s="429"/>
      <c r="XEI28" s="429"/>
      <c r="XEJ28" s="429"/>
      <c r="XEK28" s="429"/>
      <c r="XEL28" s="429"/>
      <c r="XEM28" s="429"/>
      <c r="XEN28" s="429"/>
      <c r="XEO28" s="429"/>
      <c r="XEP28" s="429"/>
      <c r="XEQ28" s="429"/>
      <c r="XER28" s="429"/>
      <c r="XES28" s="429"/>
      <c r="XET28" s="429"/>
      <c r="XEU28" s="429"/>
      <c r="XEV28" s="429"/>
      <c r="XEW28" s="429"/>
      <c r="XEX28" s="429"/>
      <c r="XEY28" s="429"/>
      <c r="XEZ28" s="429"/>
      <c r="XFA28" s="429"/>
      <c r="XFB28" s="429"/>
    </row>
    <row r="29" spans="1:16382" s="495" customFormat="1" ht="5.0999999999999996" customHeight="1" thickBot="1">
      <c r="A29" s="499">
        <v>1</v>
      </c>
      <c r="B29" s="473"/>
      <c r="C29" s="473"/>
      <c r="D29" s="473"/>
      <c r="E29" s="473"/>
      <c r="F29" s="473"/>
      <c r="G29" s="473"/>
      <c r="H29" s="473"/>
      <c r="I29" s="473"/>
      <c r="J29" s="473"/>
      <c r="K29" s="473"/>
      <c r="L29" s="473"/>
      <c r="M29" s="473"/>
      <c r="N29" s="490"/>
      <c r="O29" s="491"/>
      <c r="P29" s="492" t="str">
        <f>ROUNDUP($A35/10,0)*10&amp;" " &amp; [3]Formeln!$A$110 &amp; "                     "  &amp; "(="&amp;ROUNDUP($A35/10,0)*40&amp; " " &amp; [3]Formeln!$A$111 &amp; ")"</f>
        <v>0 m²                     (=0 STK)</v>
      </c>
      <c r="Q29" s="493" t="str">
        <f>ROUNDUP($A35/1,0)*1 &amp;" " &amp; [3]Formeln!$A$110 &amp; "                                    (="&amp;ROUNDUP($A35/1,0)*4 &amp;" " &amp; [3]Formeln!$A$111 &amp; ")"</f>
        <v>0 m²                                    (=0 STK)</v>
      </c>
      <c r="R29" s="494"/>
      <c r="T29" s="496">
        <v>110700</v>
      </c>
      <c r="U29" s="496">
        <v>110701</v>
      </c>
      <c r="V29" s="496">
        <v>110702</v>
      </c>
      <c r="W29" s="496">
        <v>110703</v>
      </c>
      <c r="X29" s="496">
        <v>110704</v>
      </c>
      <c r="Y29" s="496">
        <v>110705</v>
      </c>
      <c r="Z29" s="496">
        <v>110706</v>
      </c>
      <c r="AA29" s="496">
        <v>110707</v>
      </c>
      <c r="AB29" s="496">
        <v>110708</v>
      </c>
      <c r="AC29" s="496"/>
      <c r="AD29" s="496">
        <v>110710</v>
      </c>
      <c r="AE29" s="496">
        <v>110711</v>
      </c>
      <c r="AF29" s="496">
        <v>110712</v>
      </c>
      <c r="AG29" s="496">
        <v>110713</v>
      </c>
      <c r="AH29" s="496">
        <v>110714</v>
      </c>
      <c r="AI29" s="462"/>
      <c r="AJ29" s="459"/>
      <c r="AK29" s="459"/>
      <c r="AL29" s="456"/>
      <c r="AM29" s="497"/>
      <c r="AN29" s="497"/>
      <c r="AO29" s="497"/>
      <c r="AP29" s="497"/>
      <c r="AQ29" s="497"/>
      <c r="AR29" s="497"/>
      <c r="AS29" s="497"/>
      <c r="AT29" s="497"/>
      <c r="AU29" s="497"/>
      <c r="AV29" s="497"/>
      <c r="AW29" s="497"/>
      <c r="AX29" s="497"/>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c r="HN29" s="429"/>
      <c r="HO29" s="429"/>
      <c r="HP29" s="429"/>
      <c r="HQ29" s="429"/>
      <c r="HR29" s="429"/>
      <c r="HS29" s="429"/>
      <c r="HT29" s="429"/>
      <c r="HU29" s="429"/>
      <c r="HV29" s="429"/>
      <c r="HW29" s="429"/>
      <c r="HX29" s="429"/>
      <c r="HY29" s="429"/>
      <c r="HZ29" s="429"/>
      <c r="IA29" s="429"/>
      <c r="IB29" s="429"/>
      <c r="IC29" s="429"/>
      <c r="ID29" s="429"/>
      <c r="IE29" s="429"/>
      <c r="IF29" s="429"/>
      <c r="IG29" s="429"/>
      <c r="IH29" s="429"/>
      <c r="II29" s="429"/>
      <c r="IJ29" s="429"/>
      <c r="IK29" s="429"/>
      <c r="IL29" s="429"/>
      <c r="IM29" s="429"/>
      <c r="IN29" s="429"/>
      <c r="IO29" s="429"/>
      <c r="IP29" s="429"/>
      <c r="IQ29" s="429"/>
      <c r="IR29" s="429"/>
      <c r="IS29" s="429"/>
      <c r="IT29" s="429"/>
      <c r="IU29" s="429"/>
      <c r="IV29" s="429"/>
      <c r="IW29" s="429"/>
      <c r="IX29" s="429"/>
      <c r="IY29" s="429"/>
      <c r="IZ29" s="429"/>
      <c r="JA29" s="429"/>
      <c r="JB29" s="429"/>
      <c r="JC29" s="429"/>
      <c r="JD29" s="429"/>
      <c r="JE29" s="429"/>
      <c r="JF29" s="429"/>
      <c r="JG29" s="429"/>
      <c r="JH29" s="429"/>
      <c r="JI29" s="429"/>
      <c r="JJ29" s="429"/>
      <c r="JK29" s="429"/>
      <c r="JL29" s="429"/>
      <c r="JM29" s="429"/>
      <c r="JN29" s="429"/>
      <c r="JO29" s="429"/>
      <c r="JP29" s="429"/>
      <c r="JQ29" s="429"/>
      <c r="JR29" s="429"/>
      <c r="JS29" s="429"/>
      <c r="JT29" s="429"/>
      <c r="JU29" s="429"/>
      <c r="JV29" s="429"/>
      <c r="JW29" s="429"/>
      <c r="JX29" s="429"/>
      <c r="JY29" s="429"/>
      <c r="JZ29" s="429"/>
      <c r="KA29" s="429"/>
      <c r="KB29" s="429"/>
      <c r="KC29" s="429"/>
      <c r="KD29" s="429"/>
      <c r="KE29" s="429"/>
      <c r="KF29" s="429"/>
      <c r="KG29" s="429"/>
      <c r="KH29" s="429"/>
      <c r="KI29" s="429"/>
      <c r="KJ29" s="429"/>
      <c r="KK29" s="429"/>
      <c r="KL29" s="429"/>
      <c r="KM29" s="429"/>
      <c r="KN29" s="429"/>
      <c r="KO29" s="429"/>
      <c r="KP29" s="429"/>
      <c r="KQ29" s="429"/>
      <c r="KR29" s="429"/>
      <c r="KS29" s="429"/>
      <c r="KT29" s="429"/>
      <c r="KU29" s="429"/>
      <c r="KV29" s="429"/>
      <c r="KW29" s="429"/>
      <c r="KX29" s="429"/>
      <c r="KY29" s="429"/>
      <c r="KZ29" s="429"/>
      <c r="LA29" s="429"/>
      <c r="LB29" s="429"/>
      <c r="LC29" s="429"/>
      <c r="LD29" s="429"/>
      <c r="LE29" s="429"/>
      <c r="LF29" s="429"/>
      <c r="LG29" s="429"/>
      <c r="LH29" s="429"/>
      <c r="LI29" s="429"/>
      <c r="LJ29" s="429"/>
      <c r="LK29" s="429"/>
      <c r="LL29" s="429"/>
      <c r="LM29" s="429"/>
      <c r="LN29" s="429"/>
      <c r="LO29" s="429"/>
      <c r="LP29" s="429"/>
      <c r="LQ29" s="429"/>
      <c r="LR29" s="429"/>
      <c r="LS29" s="429"/>
      <c r="LT29" s="429"/>
      <c r="LU29" s="429"/>
      <c r="LV29" s="429"/>
      <c r="LW29" s="429"/>
      <c r="LX29" s="429"/>
      <c r="LY29" s="429"/>
      <c r="LZ29" s="429"/>
      <c r="MA29" s="429"/>
      <c r="MB29" s="429"/>
      <c r="MC29" s="429"/>
      <c r="MD29" s="429"/>
      <c r="ME29" s="429"/>
      <c r="MF29" s="429"/>
      <c r="MG29" s="429"/>
      <c r="MH29" s="429"/>
      <c r="MI29" s="429"/>
      <c r="MJ29" s="429"/>
      <c r="MK29" s="429"/>
      <c r="ML29" s="429"/>
      <c r="MM29" s="429"/>
      <c r="MN29" s="429"/>
      <c r="MO29" s="429"/>
      <c r="MP29" s="429"/>
      <c r="MQ29" s="429"/>
      <c r="MR29" s="429"/>
      <c r="MS29" s="429"/>
      <c r="MT29" s="429"/>
      <c r="MU29" s="429"/>
      <c r="MV29" s="429"/>
      <c r="MW29" s="429"/>
      <c r="MX29" s="429"/>
      <c r="MY29" s="429"/>
      <c r="MZ29" s="429"/>
      <c r="NA29" s="429"/>
      <c r="NB29" s="429"/>
      <c r="NC29" s="429"/>
      <c r="ND29" s="429"/>
      <c r="NE29" s="429"/>
      <c r="NF29" s="429"/>
      <c r="NG29" s="429"/>
      <c r="NH29" s="429"/>
      <c r="NI29" s="429"/>
      <c r="NJ29" s="429"/>
      <c r="NK29" s="429"/>
      <c r="NL29" s="429"/>
      <c r="NM29" s="429"/>
      <c r="NN29" s="429"/>
      <c r="NO29" s="429"/>
      <c r="NP29" s="429"/>
      <c r="NQ29" s="429"/>
      <c r="NR29" s="429"/>
      <c r="NS29" s="429"/>
      <c r="NT29" s="429"/>
      <c r="NU29" s="429"/>
      <c r="NV29" s="429"/>
      <c r="NW29" s="429"/>
      <c r="NX29" s="429"/>
      <c r="NY29" s="429"/>
      <c r="NZ29" s="429"/>
      <c r="OA29" s="429"/>
      <c r="OB29" s="429"/>
      <c r="OC29" s="429"/>
      <c r="OD29" s="429"/>
      <c r="OE29" s="429"/>
      <c r="OF29" s="429"/>
      <c r="OG29" s="429"/>
      <c r="OH29" s="429"/>
      <c r="OI29" s="429"/>
      <c r="OJ29" s="429"/>
      <c r="OK29" s="429"/>
      <c r="OL29" s="429"/>
      <c r="OM29" s="429"/>
      <c r="ON29" s="429"/>
      <c r="OO29" s="429"/>
      <c r="OP29" s="429"/>
      <c r="OQ29" s="429"/>
      <c r="OR29" s="429"/>
      <c r="OS29" s="429"/>
      <c r="OT29" s="429"/>
      <c r="OU29" s="429"/>
      <c r="OV29" s="429"/>
      <c r="OW29" s="429"/>
      <c r="OX29" s="429"/>
      <c r="OY29" s="429"/>
      <c r="OZ29" s="429"/>
      <c r="PA29" s="429"/>
      <c r="PB29" s="429"/>
      <c r="PC29" s="429"/>
      <c r="PD29" s="429"/>
      <c r="PE29" s="429"/>
      <c r="PF29" s="429"/>
      <c r="PG29" s="429"/>
      <c r="PH29" s="429"/>
      <c r="PI29" s="429"/>
      <c r="PJ29" s="429"/>
      <c r="PK29" s="429"/>
      <c r="PL29" s="429"/>
      <c r="PM29" s="429"/>
      <c r="PN29" s="429"/>
      <c r="PO29" s="429"/>
      <c r="PP29" s="429"/>
      <c r="PQ29" s="429"/>
      <c r="PR29" s="429"/>
      <c r="PS29" s="429"/>
      <c r="PT29" s="429"/>
      <c r="PU29" s="429"/>
      <c r="PV29" s="429"/>
      <c r="PW29" s="429"/>
      <c r="PX29" s="429"/>
      <c r="PY29" s="429"/>
      <c r="PZ29" s="429"/>
      <c r="QA29" s="429"/>
      <c r="QB29" s="429"/>
      <c r="QC29" s="429"/>
      <c r="QD29" s="429"/>
      <c r="QE29" s="429"/>
      <c r="QF29" s="429"/>
      <c r="QG29" s="429"/>
      <c r="QH29" s="429"/>
      <c r="QI29" s="429"/>
      <c r="QJ29" s="429"/>
      <c r="QK29" s="429"/>
      <c r="QL29" s="429"/>
      <c r="QM29" s="429"/>
      <c r="QN29" s="429"/>
      <c r="QO29" s="429"/>
      <c r="QP29" s="429"/>
      <c r="QQ29" s="429"/>
      <c r="QR29" s="429"/>
      <c r="QS29" s="429"/>
      <c r="QT29" s="429"/>
      <c r="QU29" s="429"/>
      <c r="QV29" s="429"/>
      <c r="QW29" s="429"/>
      <c r="QX29" s="429"/>
      <c r="QY29" s="429"/>
      <c r="QZ29" s="429"/>
      <c r="RA29" s="429"/>
      <c r="RB29" s="429"/>
      <c r="RC29" s="429"/>
      <c r="RD29" s="429"/>
      <c r="RE29" s="429"/>
      <c r="RF29" s="429"/>
      <c r="RG29" s="429"/>
      <c r="RH29" s="429"/>
      <c r="RI29" s="429"/>
      <c r="RJ29" s="429"/>
      <c r="RK29" s="429"/>
      <c r="RL29" s="429"/>
      <c r="RM29" s="429"/>
      <c r="RN29" s="429"/>
      <c r="RO29" s="429"/>
      <c r="RP29" s="429"/>
      <c r="RQ29" s="429"/>
      <c r="RR29" s="429"/>
      <c r="RS29" s="429"/>
      <c r="RT29" s="429"/>
      <c r="RU29" s="429"/>
      <c r="RV29" s="429"/>
      <c r="RW29" s="429"/>
      <c r="RX29" s="429"/>
      <c r="RY29" s="429"/>
      <c r="RZ29" s="429"/>
      <c r="SA29" s="429"/>
      <c r="SB29" s="429"/>
      <c r="SC29" s="429"/>
      <c r="SD29" s="429"/>
      <c r="SE29" s="429"/>
      <c r="SF29" s="429"/>
      <c r="SG29" s="429"/>
      <c r="SH29" s="429"/>
      <c r="SI29" s="429"/>
      <c r="SJ29" s="429"/>
      <c r="SK29" s="429"/>
      <c r="SL29" s="429"/>
      <c r="SM29" s="429"/>
      <c r="SN29" s="429"/>
      <c r="SO29" s="429"/>
      <c r="SP29" s="429"/>
      <c r="SQ29" s="429"/>
      <c r="SR29" s="429"/>
      <c r="SS29" s="429"/>
      <c r="ST29" s="429"/>
      <c r="SU29" s="429"/>
      <c r="SV29" s="429"/>
      <c r="SW29" s="429"/>
      <c r="SX29" s="429"/>
      <c r="SY29" s="429"/>
      <c r="SZ29" s="429"/>
      <c r="TA29" s="429"/>
      <c r="TB29" s="429"/>
      <c r="TC29" s="429"/>
      <c r="TD29" s="429"/>
      <c r="TE29" s="429"/>
      <c r="TF29" s="429"/>
      <c r="TG29" s="429"/>
      <c r="TH29" s="429"/>
      <c r="TI29" s="429"/>
      <c r="TJ29" s="429"/>
      <c r="TK29" s="429"/>
      <c r="TL29" s="429"/>
      <c r="TM29" s="429"/>
      <c r="TN29" s="429"/>
      <c r="TO29" s="429"/>
      <c r="TP29" s="429"/>
      <c r="TQ29" s="429"/>
      <c r="TR29" s="429"/>
      <c r="TS29" s="429"/>
      <c r="TT29" s="429"/>
      <c r="TU29" s="429"/>
      <c r="TV29" s="429"/>
      <c r="TW29" s="429"/>
      <c r="TX29" s="429"/>
      <c r="TY29" s="429"/>
      <c r="TZ29" s="429"/>
      <c r="UA29" s="429"/>
      <c r="UB29" s="429"/>
      <c r="UC29" s="429"/>
      <c r="UD29" s="429"/>
      <c r="UE29" s="429"/>
      <c r="UF29" s="429"/>
      <c r="UG29" s="429"/>
      <c r="UH29" s="429"/>
      <c r="UI29" s="429"/>
      <c r="UJ29" s="429"/>
      <c r="UK29" s="429"/>
      <c r="UL29" s="429"/>
      <c r="UM29" s="429"/>
      <c r="UN29" s="429"/>
      <c r="UO29" s="429"/>
      <c r="UP29" s="429"/>
      <c r="UQ29" s="429"/>
      <c r="UR29" s="429"/>
      <c r="US29" s="429"/>
      <c r="UT29" s="429"/>
      <c r="UU29" s="429"/>
      <c r="UV29" s="429"/>
      <c r="UW29" s="429"/>
      <c r="UX29" s="429"/>
      <c r="UY29" s="429"/>
      <c r="UZ29" s="429"/>
      <c r="VA29" s="429"/>
      <c r="VB29" s="429"/>
      <c r="VC29" s="429"/>
      <c r="VD29" s="429"/>
      <c r="VE29" s="429"/>
      <c r="VF29" s="429"/>
      <c r="VG29" s="429"/>
      <c r="VH29" s="429"/>
      <c r="VI29" s="429"/>
      <c r="VJ29" s="429"/>
      <c r="VK29" s="429"/>
      <c r="VL29" s="429"/>
      <c r="VM29" s="429"/>
      <c r="VN29" s="429"/>
      <c r="VO29" s="429"/>
      <c r="VP29" s="429"/>
      <c r="VQ29" s="429"/>
      <c r="VR29" s="429"/>
      <c r="VS29" s="429"/>
      <c r="VT29" s="429"/>
      <c r="VU29" s="429"/>
      <c r="VV29" s="429"/>
      <c r="VW29" s="429"/>
      <c r="VX29" s="429"/>
      <c r="VY29" s="429"/>
      <c r="VZ29" s="429"/>
      <c r="WA29" s="429"/>
      <c r="WB29" s="429"/>
      <c r="WC29" s="429"/>
      <c r="WD29" s="429"/>
      <c r="WE29" s="429"/>
      <c r="WF29" s="429"/>
      <c r="WG29" s="429"/>
      <c r="WH29" s="429"/>
      <c r="WI29" s="429"/>
      <c r="WJ29" s="429"/>
      <c r="WK29" s="429"/>
      <c r="WL29" s="429"/>
      <c r="WM29" s="429"/>
      <c r="WN29" s="429"/>
      <c r="WO29" s="429"/>
      <c r="WP29" s="429"/>
      <c r="WQ29" s="429"/>
      <c r="WR29" s="429"/>
      <c r="WS29" s="429"/>
      <c r="WT29" s="429"/>
      <c r="WU29" s="429"/>
      <c r="WV29" s="429"/>
      <c r="WW29" s="429"/>
      <c r="WX29" s="429"/>
      <c r="WY29" s="429"/>
      <c r="WZ29" s="429"/>
      <c r="XA29" s="429"/>
      <c r="XB29" s="429"/>
      <c r="XC29" s="429"/>
      <c r="XD29" s="429"/>
      <c r="XE29" s="429"/>
      <c r="XF29" s="429"/>
      <c r="XG29" s="429"/>
      <c r="XH29" s="429"/>
      <c r="XI29" s="429"/>
      <c r="XJ29" s="429"/>
      <c r="XK29" s="429"/>
      <c r="XL29" s="429"/>
      <c r="XM29" s="429"/>
      <c r="XN29" s="429"/>
      <c r="XO29" s="429"/>
      <c r="XP29" s="429"/>
      <c r="XQ29" s="429"/>
      <c r="XR29" s="429"/>
      <c r="XS29" s="429"/>
      <c r="XT29" s="429"/>
      <c r="XU29" s="429"/>
      <c r="XV29" s="429"/>
      <c r="XW29" s="429"/>
      <c r="XX29" s="429"/>
      <c r="XY29" s="429"/>
      <c r="XZ29" s="429"/>
      <c r="YA29" s="429"/>
      <c r="YB29" s="429"/>
      <c r="YC29" s="429"/>
      <c r="YD29" s="429"/>
      <c r="YE29" s="429"/>
      <c r="YF29" s="429"/>
      <c r="YG29" s="429"/>
      <c r="YH29" s="429"/>
      <c r="YI29" s="429"/>
      <c r="YJ29" s="429"/>
      <c r="YK29" s="429"/>
      <c r="YL29" s="429"/>
      <c r="YM29" s="429"/>
      <c r="YN29" s="429"/>
      <c r="YO29" s="429"/>
      <c r="YP29" s="429"/>
      <c r="YQ29" s="429"/>
      <c r="YR29" s="429"/>
      <c r="YS29" s="429"/>
      <c r="YT29" s="429"/>
      <c r="YU29" s="429"/>
      <c r="YV29" s="429"/>
      <c r="YW29" s="429"/>
      <c r="YX29" s="429"/>
      <c r="YY29" s="429"/>
      <c r="YZ29" s="429"/>
      <c r="ZA29" s="429"/>
      <c r="ZB29" s="429"/>
      <c r="ZC29" s="429"/>
      <c r="ZD29" s="429"/>
      <c r="ZE29" s="429"/>
      <c r="ZF29" s="429"/>
      <c r="ZG29" s="429"/>
      <c r="ZH29" s="429"/>
      <c r="ZI29" s="429"/>
      <c r="ZJ29" s="429"/>
      <c r="ZK29" s="429"/>
      <c r="ZL29" s="429"/>
      <c r="ZM29" s="429"/>
      <c r="ZN29" s="429"/>
      <c r="ZO29" s="429"/>
      <c r="ZP29" s="429"/>
      <c r="ZQ29" s="429"/>
      <c r="ZR29" s="429"/>
      <c r="ZS29" s="429"/>
      <c r="ZT29" s="429"/>
      <c r="ZU29" s="429"/>
      <c r="ZV29" s="429"/>
      <c r="ZW29" s="429"/>
      <c r="ZX29" s="429"/>
      <c r="ZY29" s="429"/>
      <c r="ZZ29" s="429"/>
      <c r="AAA29" s="429"/>
      <c r="AAB29" s="429"/>
      <c r="AAC29" s="429"/>
      <c r="AAD29" s="429"/>
      <c r="AAE29" s="429"/>
      <c r="AAF29" s="429"/>
      <c r="AAG29" s="429"/>
      <c r="AAH29" s="429"/>
      <c r="AAI29" s="429"/>
      <c r="AAJ29" s="429"/>
      <c r="AAK29" s="429"/>
      <c r="AAL29" s="429"/>
      <c r="AAM29" s="429"/>
      <c r="AAN29" s="429"/>
      <c r="AAO29" s="429"/>
      <c r="AAP29" s="429"/>
      <c r="AAQ29" s="429"/>
      <c r="AAR29" s="429"/>
      <c r="AAS29" s="429"/>
      <c r="AAT29" s="429"/>
      <c r="AAU29" s="429"/>
      <c r="AAV29" s="429"/>
      <c r="AAW29" s="429"/>
      <c r="AAX29" s="429"/>
      <c r="AAY29" s="429"/>
      <c r="AAZ29" s="429"/>
      <c r="ABA29" s="429"/>
      <c r="ABB29" s="429"/>
      <c r="ABC29" s="429"/>
      <c r="ABD29" s="429"/>
      <c r="ABE29" s="429"/>
      <c r="ABF29" s="429"/>
      <c r="ABG29" s="429"/>
      <c r="ABH29" s="429"/>
      <c r="ABI29" s="429"/>
      <c r="ABJ29" s="429"/>
      <c r="ABK29" s="429"/>
      <c r="ABL29" s="429"/>
      <c r="ABM29" s="429"/>
      <c r="ABN29" s="429"/>
      <c r="ABO29" s="429"/>
      <c r="ABP29" s="429"/>
      <c r="ABQ29" s="429"/>
      <c r="ABR29" s="429"/>
      <c r="ABS29" s="429"/>
      <c r="ABT29" s="429"/>
      <c r="ABU29" s="429"/>
      <c r="ABV29" s="429"/>
      <c r="ABW29" s="429"/>
      <c r="ABX29" s="429"/>
      <c r="ABY29" s="429"/>
      <c r="ABZ29" s="429"/>
      <c r="ACA29" s="429"/>
      <c r="ACB29" s="429"/>
      <c r="ACC29" s="429"/>
      <c r="ACD29" s="429"/>
      <c r="ACE29" s="429"/>
      <c r="ACF29" s="429"/>
      <c r="ACG29" s="429"/>
      <c r="ACH29" s="429"/>
      <c r="ACI29" s="429"/>
      <c r="ACJ29" s="429"/>
      <c r="ACK29" s="429"/>
      <c r="ACL29" s="429"/>
      <c r="ACM29" s="429"/>
      <c r="ACN29" s="429"/>
      <c r="ACO29" s="429"/>
      <c r="ACP29" s="429"/>
      <c r="ACQ29" s="429"/>
      <c r="ACR29" s="429"/>
      <c r="ACS29" s="429"/>
      <c r="ACT29" s="429"/>
      <c r="ACU29" s="429"/>
      <c r="ACV29" s="429"/>
      <c r="ACW29" s="429"/>
      <c r="ACX29" s="429"/>
      <c r="ACY29" s="429"/>
      <c r="ACZ29" s="429"/>
      <c r="ADA29" s="429"/>
      <c r="ADB29" s="429"/>
      <c r="ADC29" s="429"/>
      <c r="ADD29" s="429"/>
      <c r="ADE29" s="429"/>
      <c r="ADF29" s="429"/>
      <c r="ADG29" s="429"/>
      <c r="ADH29" s="429"/>
      <c r="ADI29" s="429"/>
      <c r="ADJ29" s="429"/>
      <c r="ADK29" s="429"/>
      <c r="ADL29" s="429"/>
      <c r="ADM29" s="429"/>
      <c r="ADN29" s="429"/>
      <c r="ADO29" s="429"/>
      <c r="ADP29" s="429"/>
      <c r="ADQ29" s="429"/>
      <c r="ADR29" s="429"/>
      <c r="ADS29" s="429"/>
      <c r="ADT29" s="429"/>
      <c r="ADU29" s="429"/>
      <c r="ADV29" s="429"/>
      <c r="ADW29" s="429"/>
      <c r="ADX29" s="429"/>
      <c r="ADY29" s="429"/>
      <c r="ADZ29" s="429"/>
      <c r="AEA29" s="429"/>
      <c r="AEB29" s="429"/>
      <c r="AEC29" s="429"/>
      <c r="AED29" s="429"/>
      <c r="AEE29" s="429"/>
      <c r="AEF29" s="429"/>
      <c r="AEG29" s="429"/>
      <c r="AEH29" s="429"/>
      <c r="AEI29" s="429"/>
      <c r="AEJ29" s="429"/>
      <c r="AEK29" s="429"/>
      <c r="AEL29" s="429"/>
      <c r="AEM29" s="429"/>
      <c r="AEN29" s="429"/>
      <c r="AEO29" s="429"/>
      <c r="AEP29" s="429"/>
      <c r="AEQ29" s="429"/>
      <c r="AER29" s="429"/>
      <c r="AES29" s="429"/>
      <c r="AET29" s="429"/>
      <c r="AEU29" s="429"/>
      <c r="AEV29" s="429"/>
      <c r="AEW29" s="429"/>
      <c r="AEX29" s="429"/>
      <c r="AEY29" s="429"/>
      <c r="AEZ29" s="429"/>
      <c r="AFA29" s="429"/>
      <c r="AFB29" s="429"/>
      <c r="AFC29" s="429"/>
      <c r="AFD29" s="429"/>
      <c r="AFE29" s="429"/>
      <c r="AFF29" s="429"/>
      <c r="AFG29" s="429"/>
      <c r="AFH29" s="429"/>
      <c r="AFI29" s="429"/>
      <c r="AFJ29" s="429"/>
      <c r="AFK29" s="429"/>
      <c r="AFL29" s="429"/>
      <c r="AFM29" s="429"/>
      <c r="AFN29" s="429"/>
      <c r="AFO29" s="429"/>
      <c r="AFP29" s="429"/>
      <c r="AFQ29" s="429"/>
      <c r="AFR29" s="429"/>
      <c r="AFS29" s="429"/>
      <c r="AFT29" s="429"/>
      <c r="AFU29" s="429"/>
      <c r="AFV29" s="429"/>
      <c r="AFW29" s="429"/>
      <c r="AFX29" s="429"/>
      <c r="AFY29" s="429"/>
      <c r="AFZ29" s="429"/>
      <c r="AGA29" s="429"/>
      <c r="AGB29" s="429"/>
      <c r="AGC29" s="429"/>
      <c r="AGD29" s="429"/>
      <c r="AGE29" s="429"/>
      <c r="AGF29" s="429"/>
      <c r="AGG29" s="429"/>
      <c r="AGH29" s="429"/>
      <c r="AGI29" s="429"/>
      <c r="AGJ29" s="429"/>
      <c r="AGK29" s="429"/>
      <c r="AGL29" s="429"/>
      <c r="AGM29" s="429"/>
      <c r="AGN29" s="429"/>
      <c r="AGO29" s="429"/>
      <c r="AGP29" s="429"/>
      <c r="AGQ29" s="429"/>
      <c r="AGR29" s="429"/>
      <c r="AGS29" s="429"/>
      <c r="AGT29" s="429"/>
      <c r="AGU29" s="429"/>
      <c r="AGV29" s="429"/>
      <c r="AGW29" s="429"/>
      <c r="AGX29" s="429"/>
      <c r="AGY29" s="429"/>
      <c r="AGZ29" s="429"/>
      <c r="AHA29" s="429"/>
      <c r="AHB29" s="429"/>
      <c r="AHC29" s="429"/>
      <c r="AHD29" s="429"/>
      <c r="AHE29" s="429"/>
      <c r="AHF29" s="429"/>
      <c r="AHG29" s="429"/>
      <c r="AHH29" s="429"/>
      <c r="AHI29" s="429"/>
      <c r="AHJ29" s="429"/>
      <c r="AHK29" s="429"/>
      <c r="AHL29" s="429"/>
      <c r="AHM29" s="429"/>
      <c r="AHN29" s="429"/>
      <c r="AHO29" s="429"/>
      <c r="AHP29" s="429"/>
      <c r="AHQ29" s="429"/>
      <c r="AHR29" s="429"/>
      <c r="AHS29" s="429"/>
      <c r="AHT29" s="429"/>
      <c r="AHU29" s="429"/>
      <c r="AHV29" s="429"/>
      <c r="AHW29" s="429"/>
      <c r="AHX29" s="429"/>
      <c r="AHY29" s="429"/>
      <c r="AHZ29" s="429"/>
      <c r="AIA29" s="429"/>
      <c r="AIB29" s="429"/>
      <c r="AIC29" s="429"/>
      <c r="AID29" s="429"/>
      <c r="AIE29" s="429"/>
      <c r="AIF29" s="429"/>
      <c r="AIG29" s="429"/>
      <c r="AIH29" s="429"/>
      <c r="AII29" s="429"/>
      <c r="AIJ29" s="429"/>
      <c r="AIK29" s="429"/>
      <c r="AIL29" s="429"/>
      <c r="AIM29" s="429"/>
      <c r="AIN29" s="429"/>
      <c r="AIO29" s="429"/>
      <c r="AIP29" s="429"/>
      <c r="AIQ29" s="429"/>
      <c r="AIR29" s="429"/>
      <c r="AIS29" s="429"/>
      <c r="AIT29" s="429"/>
      <c r="AIU29" s="429"/>
      <c r="AIV29" s="429"/>
      <c r="AIW29" s="429"/>
      <c r="AIX29" s="429"/>
      <c r="AIY29" s="429"/>
      <c r="AIZ29" s="429"/>
      <c r="AJA29" s="429"/>
      <c r="AJB29" s="429"/>
      <c r="AJC29" s="429"/>
      <c r="AJD29" s="429"/>
      <c r="AJE29" s="429"/>
      <c r="AJF29" s="429"/>
      <c r="AJG29" s="429"/>
      <c r="AJH29" s="429"/>
      <c r="AJI29" s="429"/>
      <c r="AJJ29" s="429"/>
      <c r="AJK29" s="429"/>
      <c r="AJL29" s="429"/>
      <c r="AJM29" s="429"/>
      <c r="AJN29" s="429"/>
      <c r="AJO29" s="429"/>
      <c r="AJP29" s="429"/>
      <c r="AJQ29" s="429"/>
      <c r="AJR29" s="429"/>
      <c r="AJS29" s="429"/>
      <c r="AJT29" s="429"/>
      <c r="AJU29" s="429"/>
      <c r="AJV29" s="429"/>
      <c r="AJW29" s="429"/>
      <c r="AJX29" s="429"/>
      <c r="AJY29" s="429"/>
      <c r="AJZ29" s="429"/>
      <c r="AKA29" s="429"/>
      <c r="AKB29" s="429"/>
      <c r="AKC29" s="429"/>
      <c r="AKD29" s="429"/>
      <c r="AKE29" s="429"/>
      <c r="AKF29" s="429"/>
      <c r="AKG29" s="429"/>
      <c r="AKH29" s="429"/>
      <c r="AKI29" s="429"/>
      <c r="AKJ29" s="429"/>
      <c r="AKK29" s="429"/>
      <c r="AKL29" s="429"/>
      <c r="AKM29" s="429"/>
      <c r="AKN29" s="429"/>
      <c r="AKO29" s="429"/>
      <c r="AKP29" s="429"/>
      <c r="AKQ29" s="429"/>
      <c r="AKR29" s="429"/>
      <c r="AKS29" s="429"/>
      <c r="AKT29" s="429"/>
      <c r="AKU29" s="429"/>
      <c r="AKV29" s="429"/>
      <c r="AKW29" s="429"/>
      <c r="AKX29" s="429"/>
      <c r="AKY29" s="429"/>
      <c r="AKZ29" s="429"/>
      <c r="ALA29" s="429"/>
      <c r="ALB29" s="429"/>
      <c r="ALC29" s="429"/>
      <c r="ALD29" s="429"/>
      <c r="ALE29" s="429"/>
      <c r="ALF29" s="429"/>
      <c r="ALG29" s="429"/>
      <c r="ALH29" s="429"/>
      <c r="ALI29" s="429"/>
      <c r="ALJ29" s="429"/>
      <c r="ALK29" s="429"/>
      <c r="ALL29" s="429"/>
      <c r="ALM29" s="429"/>
      <c r="ALN29" s="429"/>
      <c r="ALO29" s="429"/>
      <c r="ALP29" s="429"/>
      <c r="ALQ29" s="429"/>
      <c r="ALR29" s="429"/>
      <c r="ALS29" s="429"/>
      <c r="ALT29" s="429"/>
      <c r="ALU29" s="429"/>
      <c r="ALV29" s="429"/>
      <c r="ALW29" s="429"/>
      <c r="ALX29" s="429"/>
      <c r="ALY29" s="429"/>
      <c r="ALZ29" s="429"/>
      <c r="AMA29" s="429"/>
      <c r="AMB29" s="429"/>
      <c r="AMC29" s="429"/>
      <c r="AMD29" s="429"/>
      <c r="AME29" s="429"/>
      <c r="AMF29" s="429"/>
      <c r="AMG29" s="429"/>
      <c r="AMH29" s="429"/>
      <c r="AMI29" s="429"/>
      <c r="AMJ29" s="429"/>
      <c r="AMK29" s="429"/>
      <c r="AML29" s="429"/>
      <c r="AMM29" s="429"/>
      <c r="AMN29" s="429"/>
      <c r="AMO29" s="429"/>
      <c r="AMP29" s="429"/>
      <c r="AMQ29" s="429"/>
      <c r="AMR29" s="429"/>
      <c r="AMS29" s="429"/>
      <c r="AMT29" s="429"/>
      <c r="AMU29" s="429"/>
      <c r="AMV29" s="429"/>
      <c r="AMW29" s="429"/>
      <c r="AMX29" s="429"/>
      <c r="AMY29" s="429"/>
      <c r="AMZ29" s="429"/>
      <c r="ANA29" s="429"/>
      <c r="ANB29" s="429"/>
      <c r="ANC29" s="429"/>
      <c r="AND29" s="429"/>
      <c r="ANE29" s="429"/>
      <c r="ANF29" s="429"/>
      <c r="ANG29" s="429"/>
      <c r="ANH29" s="429"/>
      <c r="ANI29" s="429"/>
      <c r="ANJ29" s="429"/>
      <c r="ANK29" s="429"/>
      <c r="ANL29" s="429"/>
      <c r="ANM29" s="429"/>
      <c r="ANN29" s="429"/>
      <c r="ANO29" s="429"/>
      <c r="ANP29" s="429"/>
      <c r="ANQ29" s="429"/>
      <c r="ANR29" s="429"/>
      <c r="ANS29" s="429"/>
      <c r="ANT29" s="429"/>
      <c r="ANU29" s="429"/>
      <c r="ANV29" s="429"/>
      <c r="ANW29" s="429"/>
      <c r="ANX29" s="429"/>
      <c r="ANY29" s="429"/>
      <c r="ANZ29" s="429"/>
      <c r="AOA29" s="429"/>
      <c r="AOB29" s="429"/>
      <c r="AOC29" s="429"/>
      <c r="AOD29" s="429"/>
      <c r="AOE29" s="429"/>
      <c r="AOF29" s="429"/>
      <c r="AOG29" s="429"/>
      <c r="AOH29" s="429"/>
      <c r="AOI29" s="429"/>
      <c r="AOJ29" s="429"/>
      <c r="AOK29" s="429"/>
      <c r="AOL29" s="429"/>
      <c r="AOM29" s="429"/>
      <c r="AON29" s="429"/>
      <c r="AOO29" s="429"/>
      <c r="AOP29" s="429"/>
      <c r="AOQ29" s="429"/>
      <c r="AOR29" s="429"/>
      <c r="AOS29" s="429"/>
      <c r="AOT29" s="429"/>
      <c r="AOU29" s="429"/>
      <c r="AOV29" s="429"/>
      <c r="AOW29" s="429"/>
      <c r="AOX29" s="429"/>
      <c r="AOY29" s="429"/>
      <c r="AOZ29" s="429"/>
      <c r="APA29" s="429"/>
      <c r="APB29" s="429"/>
      <c r="APC29" s="429"/>
      <c r="APD29" s="429"/>
      <c r="APE29" s="429"/>
      <c r="APF29" s="429"/>
      <c r="APG29" s="429"/>
      <c r="APH29" s="429"/>
      <c r="API29" s="429"/>
      <c r="APJ29" s="429"/>
      <c r="APK29" s="429"/>
      <c r="APL29" s="429"/>
      <c r="APM29" s="429"/>
      <c r="APN29" s="429"/>
      <c r="APO29" s="429"/>
      <c r="APP29" s="429"/>
      <c r="APQ29" s="429"/>
      <c r="APR29" s="429"/>
      <c r="APS29" s="429"/>
      <c r="APT29" s="429"/>
      <c r="APU29" s="429"/>
      <c r="APV29" s="429"/>
      <c r="APW29" s="429"/>
      <c r="APX29" s="429"/>
      <c r="APY29" s="429"/>
      <c r="APZ29" s="429"/>
      <c r="AQA29" s="429"/>
      <c r="AQB29" s="429"/>
      <c r="AQC29" s="429"/>
      <c r="AQD29" s="429"/>
      <c r="AQE29" s="429"/>
      <c r="AQF29" s="429"/>
      <c r="AQG29" s="429"/>
      <c r="AQH29" s="429"/>
      <c r="AQI29" s="429"/>
      <c r="AQJ29" s="429"/>
      <c r="AQK29" s="429"/>
      <c r="AQL29" s="429"/>
      <c r="AQM29" s="429"/>
      <c r="AQN29" s="429"/>
      <c r="AQO29" s="429"/>
      <c r="AQP29" s="429"/>
      <c r="AQQ29" s="429"/>
      <c r="AQR29" s="429"/>
      <c r="AQS29" s="429"/>
      <c r="AQT29" s="429"/>
      <c r="AQU29" s="429"/>
      <c r="AQV29" s="429"/>
      <c r="AQW29" s="429"/>
      <c r="AQX29" s="429"/>
      <c r="AQY29" s="429"/>
      <c r="AQZ29" s="429"/>
      <c r="ARA29" s="429"/>
      <c r="ARB29" s="429"/>
      <c r="ARC29" s="429"/>
      <c r="ARD29" s="429"/>
      <c r="ARE29" s="429"/>
      <c r="ARF29" s="429"/>
      <c r="ARG29" s="429"/>
      <c r="ARH29" s="429"/>
      <c r="ARI29" s="429"/>
      <c r="ARJ29" s="429"/>
      <c r="ARK29" s="429"/>
      <c r="ARL29" s="429"/>
      <c r="ARM29" s="429"/>
      <c r="ARN29" s="429"/>
      <c r="ARO29" s="429"/>
      <c r="ARP29" s="429"/>
      <c r="ARQ29" s="429"/>
      <c r="ARR29" s="429"/>
      <c r="ARS29" s="429"/>
      <c r="ART29" s="429"/>
      <c r="ARU29" s="429"/>
      <c r="ARV29" s="429"/>
      <c r="ARW29" s="429"/>
      <c r="ARX29" s="429"/>
      <c r="ARY29" s="429"/>
      <c r="ARZ29" s="429"/>
      <c r="ASA29" s="429"/>
      <c r="ASB29" s="429"/>
      <c r="ASC29" s="429"/>
      <c r="ASD29" s="429"/>
      <c r="ASE29" s="429"/>
      <c r="ASF29" s="429"/>
      <c r="ASG29" s="429"/>
      <c r="ASH29" s="429"/>
      <c r="ASI29" s="429"/>
      <c r="ASJ29" s="429"/>
      <c r="ASK29" s="429"/>
      <c r="ASL29" s="429"/>
      <c r="ASM29" s="429"/>
      <c r="ASN29" s="429"/>
      <c r="ASO29" s="429"/>
      <c r="ASP29" s="429"/>
      <c r="ASQ29" s="429"/>
      <c r="ASR29" s="429"/>
      <c r="ASS29" s="429"/>
      <c r="AST29" s="429"/>
      <c r="ASU29" s="429"/>
      <c r="ASV29" s="429"/>
      <c r="ASW29" s="429"/>
      <c r="ASX29" s="429"/>
      <c r="ASY29" s="429"/>
      <c r="ASZ29" s="429"/>
      <c r="ATA29" s="429"/>
      <c r="ATB29" s="429"/>
      <c r="ATC29" s="429"/>
      <c r="ATD29" s="429"/>
      <c r="ATE29" s="429"/>
      <c r="ATF29" s="429"/>
      <c r="ATG29" s="429"/>
      <c r="ATH29" s="429"/>
      <c r="ATI29" s="429"/>
      <c r="ATJ29" s="429"/>
      <c r="ATK29" s="429"/>
      <c r="ATL29" s="429"/>
      <c r="ATM29" s="429"/>
      <c r="ATN29" s="429"/>
      <c r="ATO29" s="429"/>
      <c r="ATP29" s="429"/>
      <c r="ATQ29" s="429"/>
      <c r="ATR29" s="429"/>
      <c r="ATS29" s="429"/>
      <c r="ATT29" s="429"/>
      <c r="ATU29" s="429"/>
      <c r="ATV29" s="429"/>
      <c r="ATW29" s="429"/>
      <c r="ATX29" s="429"/>
      <c r="ATY29" s="429"/>
      <c r="ATZ29" s="429"/>
      <c r="AUA29" s="429"/>
      <c r="AUB29" s="429"/>
      <c r="AUC29" s="429"/>
      <c r="AUD29" s="429"/>
      <c r="AUE29" s="429"/>
      <c r="AUF29" s="429"/>
      <c r="AUG29" s="429"/>
      <c r="AUH29" s="429"/>
      <c r="AUI29" s="429"/>
      <c r="AUJ29" s="429"/>
      <c r="AUK29" s="429"/>
      <c r="AUL29" s="429"/>
      <c r="AUM29" s="429"/>
      <c r="AUN29" s="429"/>
      <c r="AUO29" s="429"/>
      <c r="AUP29" s="429"/>
      <c r="AUQ29" s="429"/>
      <c r="AUR29" s="429"/>
      <c r="AUS29" s="429"/>
      <c r="AUT29" s="429"/>
      <c r="AUU29" s="429"/>
      <c r="AUV29" s="429"/>
      <c r="AUW29" s="429"/>
      <c r="AUX29" s="429"/>
      <c r="AUY29" s="429"/>
      <c r="AUZ29" s="429"/>
      <c r="AVA29" s="429"/>
      <c r="AVB29" s="429"/>
      <c r="AVC29" s="429"/>
      <c r="AVD29" s="429"/>
      <c r="AVE29" s="429"/>
      <c r="AVF29" s="429"/>
      <c r="AVG29" s="429"/>
      <c r="AVH29" s="429"/>
      <c r="AVI29" s="429"/>
      <c r="AVJ29" s="429"/>
      <c r="AVK29" s="429"/>
      <c r="AVL29" s="429"/>
      <c r="AVM29" s="429"/>
      <c r="AVN29" s="429"/>
      <c r="AVO29" s="429"/>
      <c r="AVP29" s="429"/>
      <c r="AVQ29" s="429"/>
      <c r="AVR29" s="429"/>
      <c r="AVS29" s="429"/>
      <c r="AVT29" s="429"/>
      <c r="AVU29" s="429"/>
      <c r="AVV29" s="429"/>
      <c r="AVW29" s="429"/>
      <c r="AVX29" s="429"/>
      <c r="AVY29" s="429"/>
      <c r="AVZ29" s="429"/>
      <c r="AWA29" s="429"/>
      <c r="AWB29" s="429"/>
      <c r="AWC29" s="429"/>
      <c r="AWD29" s="429"/>
      <c r="AWE29" s="429"/>
      <c r="AWF29" s="429"/>
      <c r="AWG29" s="429"/>
      <c r="AWH29" s="429"/>
      <c r="AWI29" s="429"/>
      <c r="AWJ29" s="429"/>
      <c r="AWK29" s="429"/>
      <c r="AWL29" s="429"/>
      <c r="AWM29" s="429"/>
      <c r="AWN29" s="429"/>
      <c r="AWO29" s="429"/>
      <c r="AWP29" s="429"/>
      <c r="AWQ29" s="429"/>
      <c r="AWR29" s="429"/>
      <c r="AWS29" s="429"/>
      <c r="AWT29" s="429"/>
      <c r="AWU29" s="429"/>
      <c r="AWV29" s="429"/>
      <c r="AWW29" s="429"/>
      <c r="AWX29" s="429"/>
      <c r="AWY29" s="429"/>
      <c r="AWZ29" s="429"/>
      <c r="AXA29" s="429"/>
      <c r="AXB29" s="429"/>
      <c r="AXC29" s="429"/>
      <c r="AXD29" s="429"/>
      <c r="AXE29" s="429"/>
      <c r="AXF29" s="429"/>
      <c r="AXG29" s="429"/>
      <c r="AXH29" s="429"/>
      <c r="AXI29" s="429"/>
      <c r="AXJ29" s="429"/>
      <c r="AXK29" s="429"/>
      <c r="AXL29" s="429"/>
      <c r="AXM29" s="429"/>
      <c r="AXN29" s="429"/>
      <c r="AXO29" s="429"/>
      <c r="AXP29" s="429"/>
      <c r="AXQ29" s="429"/>
      <c r="AXR29" s="429"/>
      <c r="AXS29" s="429"/>
      <c r="AXT29" s="429"/>
      <c r="AXU29" s="429"/>
      <c r="AXV29" s="429"/>
      <c r="AXW29" s="429"/>
      <c r="AXX29" s="429"/>
      <c r="AXY29" s="429"/>
      <c r="AXZ29" s="429"/>
      <c r="AYA29" s="429"/>
      <c r="AYB29" s="429"/>
      <c r="AYC29" s="429"/>
      <c r="AYD29" s="429"/>
      <c r="AYE29" s="429"/>
      <c r="AYF29" s="429"/>
      <c r="AYG29" s="429"/>
      <c r="AYH29" s="429"/>
      <c r="AYI29" s="429"/>
      <c r="AYJ29" s="429"/>
      <c r="AYK29" s="429"/>
      <c r="AYL29" s="429"/>
      <c r="AYM29" s="429"/>
      <c r="AYN29" s="429"/>
      <c r="AYO29" s="429"/>
      <c r="AYP29" s="429"/>
      <c r="AYQ29" s="429"/>
      <c r="AYR29" s="429"/>
      <c r="AYS29" s="429"/>
      <c r="AYT29" s="429"/>
      <c r="AYU29" s="429"/>
      <c r="AYV29" s="429"/>
      <c r="AYW29" s="429"/>
      <c r="AYX29" s="429"/>
      <c r="AYY29" s="429"/>
      <c r="AYZ29" s="429"/>
      <c r="AZA29" s="429"/>
      <c r="AZB29" s="429"/>
      <c r="AZC29" s="429"/>
      <c r="AZD29" s="429"/>
      <c r="AZE29" s="429"/>
      <c r="AZF29" s="429"/>
      <c r="AZG29" s="429"/>
      <c r="AZH29" s="429"/>
      <c r="AZI29" s="429"/>
      <c r="AZJ29" s="429"/>
      <c r="AZK29" s="429"/>
      <c r="AZL29" s="429"/>
      <c r="AZM29" s="429"/>
      <c r="AZN29" s="429"/>
      <c r="AZO29" s="429"/>
      <c r="AZP29" s="429"/>
      <c r="AZQ29" s="429"/>
      <c r="AZR29" s="429"/>
      <c r="AZS29" s="429"/>
      <c r="AZT29" s="429"/>
      <c r="AZU29" s="429"/>
      <c r="AZV29" s="429"/>
      <c r="AZW29" s="429"/>
      <c r="AZX29" s="429"/>
      <c r="AZY29" s="429"/>
      <c r="AZZ29" s="429"/>
      <c r="BAA29" s="429"/>
      <c r="BAB29" s="429"/>
      <c r="BAC29" s="429"/>
      <c r="BAD29" s="429"/>
      <c r="BAE29" s="429"/>
      <c r="BAF29" s="429"/>
      <c r="BAG29" s="429"/>
      <c r="BAH29" s="429"/>
      <c r="BAI29" s="429"/>
      <c r="BAJ29" s="429"/>
      <c r="BAK29" s="429"/>
      <c r="BAL29" s="429"/>
      <c r="BAM29" s="429"/>
      <c r="BAN29" s="429"/>
      <c r="BAO29" s="429"/>
      <c r="BAP29" s="429"/>
      <c r="BAQ29" s="429"/>
      <c r="BAR29" s="429"/>
      <c r="BAS29" s="429"/>
      <c r="BAT29" s="429"/>
      <c r="BAU29" s="429"/>
      <c r="BAV29" s="429"/>
      <c r="BAW29" s="429"/>
      <c r="BAX29" s="429"/>
      <c r="BAY29" s="429"/>
      <c r="BAZ29" s="429"/>
      <c r="BBA29" s="429"/>
      <c r="BBB29" s="429"/>
      <c r="BBC29" s="429"/>
      <c r="BBD29" s="429"/>
      <c r="BBE29" s="429"/>
      <c r="BBF29" s="429"/>
      <c r="BBG29" s="429"/>
      <c r="BBH29" s="429"/>
      <c r="BBI29" s="429"/>
      <c r="BBJ29" s="429"/>
      <c r="BBK29" s="429"/>
      <c r="BBL29" s="429"/>
      <c r="BBM29" s="429"/>
      <c r="BBN29" s="429"/>
      <c r="BBO29" s="429"/>
      <c r="BBP29" s="429"/>
      <c r="BBQ29" s="429"/>
      <c r="BBR29" s="429"/>
      <c r="BBS29" s="429"/>
      <c r="BBT29" s="429"/>
      <c r="BBU29" s="429"/>
      <c r="BBV29" s="429"/>
      <c r="BBW29" s="429"/>
      <c r="BBX29" s="429"/>
      <c r="BBY29" s="429"/>
      <c r="BBZ29" s="429"/>
      <c r="BCA29" s="429"/>
      <c r="BCB29" s="429"/>
      <c r="BCC29" s="429"/>
      <c r="BCD29" s="429"/>
      <c r="BCE29" s="429"/>
      <c r="BCF29" s="429"/>
      <c r="BCG29" s="429"/>
      <c r="BCH29" s="429"/>
      <c r="BCI29" s="429"/>
      <c r="BCJ29" s="429"/>
      <c r="BCK29" s="429"/>
      <c r="BCL29" s="429"/>
      <c r="BCM29" s="429"/>
      <c r="BCN29" s="429"/>
      <c r="BCO29" s="429"/>
      <c r="BCP29" s="429"/>
      <c r="BCQ29" s="429"/>
      <c r="BCR29" s="429"/>
      <c r="BCS29" s="429"/>
      <c r="BCT29" s="429"/>
      <c r="BCU29" s="429"/>
      <c r="BCV29" s="429"/>
      <c r="BCW29" s="429"/>
      <c r="BCX29" s="429"/>
      <c r="BCY29" s="429"/>
      <c r="BCZ29" s="429"/>
      <c r="BDA29" s="429"/>
      <c r="BDB29" s="429"/>
      <c r="BDC29" s="429"/>
      <c r="BDD29" s="429"/>
      <c r="BDE29" s="429"/>
      <c r="BDF29" s="429"/>
      <c r="BDG29" s="429"/>
      <c r="BDH29" s="429"/>
      <c r="BDI29" s="429"/>
      <c r="BDJ29" s="429"/>
      <c r="BDK29" s="429"/>
      <c r="BDL29" s="429"/>
      <c r="BDM29" s="429"/>
      <c r="BDN29" s="429"/>
      <c r="BDO29" s="429"/>
      <c r="BDP29" s="429"/>
      <c r="BDQ29" s="429"/>
      <c r="BDR29" s="429"/>
      <c r="BDS29" s="429"/>
      <c r="BDT29" s="429"/>
      <c r="BDU29" s="429"/>
      <c r="BDV29" s="429"/>
      <c r="BDW29" s="429"/>
      <c r="BDX29" s="429"/>
      <c r="BDY29" s="429"/>
      <c r="BDZ29" s="429"/>
      <c r="BEA29" s="429"/>
      <c r="BEB29" s="429"/>
      <c r="BEC29" s="429"/>
      <c r="BED29" s="429"/>
      <c r="BEE29" s="429"/>
      <c r="BEF29" s="429"/>
      <c r="BEG29" s="429"/>
      <c r="BEH29" s="429"/>
      <c r="BEI29" s="429"/>
      <c r="BEJ29" s="429"/>
      <c r="BEK29" s="429"/>
      <c r="BEL29" s="429"/>
      <c r="BEM29" s="429"/>
      <c r="BEN29" s="429"/>
      <c r="BEO29" s="429"/>
      <c r="BEP29" s="429"/>
      <c r="BEQ29" s="429"/>
      <c r="BER29" s="429"/>
      <c r="BES29" s="429"/>
      <c r="BET29" s="429"/>
      <c r="BEU29" s="429"/>
      <c r="BEV29" s="429"/>
      <c r="BEW29" s="429"/>
      <c r="BEX29" s="429"/>
      <c r="BEY29" s="429"/>
      <c r="BEZ29" s="429"/>
      <c r="BFA29" s="429"/>
      <c r="BFB29" s="429"/>
      <c r="BFC29" s="429"/>
      <c r="BFD29" s="429"/>
      <c r="BFE29" s="429"/>
      <c r="BFF29" s="429"/>
      <c r="BFG29" s="429"/>
      <c r="BFH29" s="429"/>
      <c r="BFI29" s="429"/>
      <c r="BFJ29" s="429"/>
      <c r="BFK29" s="429"/>
      <c r="BFL29" s="429"/>
      <c r="BFM29" s="429"/>
      <c r="BFN29" s="429"/>
      <c r="BFO29" s="429"/>
      <c r="BFP29" s="429"/>
      <c r="BFQ29" s="429"/>
      <c r="BFR29" s="429"/>
      <c r="BFS29" s="429"/>
      <c r="BFT29" s="429"/>
      <c r="BFU29" s="429"/>
      <c r="BFV29" s="429"/>
      <c r="BFW29" s="429"/>
      <c r="BFX29" s="429"/>
      <c r="BFY29" s="429"/>
      <c r="BFZ29" s="429"/>
      <c r="BGA29" s="429"/>
      <c r="BGB29" s="429"/>
      <c r="BGC29" s="429"/>
      <c r="BGD29" s="429"/>
      <c r="BGE29" s="429"/>
      <c r="BGF29" s="429"/>
      <c r="BGG29" s="429"/>
      <c r="BGH29" s="429"/>
      <c r="BGI29" s="429"/>
      <c r="BGJ29" s="429"/>
      <c r="BGK29" s="429"/>
      <c r="BGL29" s="429"/>
      <c r="BGM29" s="429"/>
      <c r="BGN29" s="429"/>
      <c r="BGO29" s="429"/>
      <c r="BGP29" s="429"/>
      <c r="BGQ29" s="429"/>
      <c r="BGR29" s="429"/>
      <c r="BGS29" s="429"/>
      <c r="BGT29" s="429"/>
      <c r="BGU29" s="429"/>
      <c r="BGV29" s="429"/>
      <c r="BGW29" s="429"/>
      <c r="BGX29" s="429"/>
      <c r="BGY29" s="429"/>
      <c r="BGZ29" s="429"/>
      <c r="BHA29" s="429"/>
      <c r="BHB29" s="429"/>
      <c r="BHC29" s="429"/>
      <c r="BHD29" s="429"/>
      <c r="BHE29" s="429"/>
      <c r="BHF29" s="429"/>
      <c r="BHG29" s="429"/>
      <c r="BHH29" s="429"/>
      <c r="BHI29" s="429"/>
      <c r="BHJ29" s="429"/>
      <c r="BHK29" s="429"/>
      <c r="BHL29" s="429"/>
      <c r="BHM29" s="429"/>
      <c r="BHN29" s="429"/>
      <c r="BHO29" s="429"/>
      <c r="BHP29" s="429"/>
      <c r="BHQ29" s="429"/>
      <c r="BHR29" s="429"/>
      <c r="BHS29" s="429"/>
      <c r="BHT29" s="429"/>
      <c r="BHU29" s="429"/>
      <c r="BHV29" s="429"/>
      <c r="BHW29" s="429"/>
      <c r="BHX29" s="429"/>
      <c r="BHY29" s="429"/>
      <c r="BHZ29" s="429"/>
      <c r="BIA29" s="429"/>
      <c r="BIB29" s="429"/>
      <c r="BIC29" s="429"/>
      <c r="BID29" s="429"/>
      <c r="BIE29" s="429"/>
      <c r="BIF29" s="429"/>
      <c r="BIG29" s="429"/>
      <c r="BIH29" s="429"/>
      <c r="BII29" s="429"/>
      <c r="BIJ29" s="429"/>
      <c r="BIK29" s="429"/>
      <c r="BIL29" s="429"/>
      <c r="BIM29" s="429"/>
      <c r="BIN29" s="429"/>
      <c r="BIO29" s="429"/>
      <c r="BIP29" s="429"/>
      <c r="BIQ29" s="429"/>
      <c r="BIR29" s="429"/>
      <c r="BIS29" s="429"/>
      <c r="BIT29" s="429"/>
      <c r="BIU29" s="429"/>
      <c r="BIV29" s="429"/>
      <c r="BIW29" s="429"/>
      <c r="BIX29" s="429"/>
      <c r="BIY29" s="429"/>
      <c r="BIZ29" s="429"/>
      <c r="BJA29" s="429"/>
      <c r="BJB29" s="429"/>
      <c r="BJC29" s="429"/>
      <c r="BJD29" s="429"/>
      <c r="BJE29" s="429"/>
      <c r="BJF29" s="429"/>
      <c r="BJG29" s="429"/>
      <c r="BJH29" s="429"/>
      <c r="BJI29" s="429"/>
      <c r="BJJ29" s="429"/>
      <c r="BJK29" s="429"/>
      <c r="BJL29" s="429"/>
      <c r="BJM29" s="429"/>
      <c r="BJN29" s="429"/>
      <c r="BJO29" s="429"/>
      <c r="BJP29" s="429"/>
      <c r="BJQ29" s="429"/>
      <c r="BJR29" s="429"/>
      <c r="BJS29" s="429"/>
      <c r="BJT29" s="429"/>
      <c r="BJU29" s="429"/>
      <c r="BJV29" s="429"/>
      <c r="BJW29" s="429"/>
      <c r="BJX29" s="429"/>
      <c r="BJY29" s="429"/>
      <c r="BJZ29" s="429"/>
      <c r="BKA29" s="429"/>
      <c r="BKB29" s="429"/>
      <c r="BKC29" s="429"/>
      <c r="BKD29" s="429"/>
      <c r="BKE29" s="429"/>
      <c r="BKF29" s="429"/>
      <c r="BKG29" s="429"/>
      <c r="BKH29" s="429"/>
      <c r="BKI29" s="429"/>
      <c r="BKJ29" s="429"/>
      <c r="BKK29" s="429"/>
      <c r="BKL29" s="429"/>
      <c r="BKM29" s="429"/>
      <c r="BKN29" s="429"/>
      <c r="BKO29" s="429"/>
      <c r="BKP29" s="429"/>
      <c r="BKQ29" s="429"/>
      <c r="BKR29" s="429"/>
      <c r="BKS29" s="429"/>
      <c r="BKT29" s="429"/>
      <c r="BKU29" s="429"/>
      <c r="BKV29" s="429"/>
      <c r="BKW29" s="429"/>
      <c r="BKX29" s="429"/>
      <c r="BKY29" s="429"/>
      <c r="BKZ29" s="429"/>
      <c r="BLA29" s="429"/>
      <c r="BLB29" s="429"/>
      <c r="BLC29" s="429"/>
      <c r="BLD29" s="429"/>
      <c r="BLE29" s="429"/>
      <c r="BLF29" s="429"/>
      <c r="BLG29" s="429"/>
      <c r="BLH29" s="429"/>
      <c r="BLI29" s="429"/>
      <c r="BLJ29" s="429"/>
      <c r="BLK29" s="429"/>
      <c r="BLL29" s="429"/>
      <c r="BLM29" s="429"/>
      <c r="BLN29" s="429"/>
      <c r="BLO29" s="429"/>
      <c r="BLP29" s="429"/>
      <c r="BLQ29" s="429"/>
      <c r="BLR29" s="429"/>
      <c r="BLS29" s="429"/>
      <c r="BLT29" s="429"/>
      <c r="BLU29" s="429"/>
      <c r="BLV29" s="429"/>
      <c r="BLW29" s="429"/>
      <c r="BLX29" s="429"/>
      <c r="BLY29" s="429"/>
      <c r="BLZ29" s="429"/>
      <c r="BMA29" s="429"/>
      <c r="BMB29" s="429"/>
      <c r="BMC29" s="429"/>
      <c r="BMD29" s="429"/>
      <c r="BME29" s="429"/>
      <c r="BMF29" s="429"/>
      <c r="BMG29" s="429"/>
      <c r="BMH29" s="429"/>
      <c r="BMI29" s="429"/>
      <c r="BMJ29" s="429"/>
      <c r="BMK29" s="429"/>
      <c r="BML29" s="429"/>
      <c r="BMM29" s="429"/>
      <c r="BMN29" s="429"/>
      <c r="BMO29" s="429"/>
      <c r="BMP29" s="429"/>
      <c r="BMQ29" s="429"/>
      <c r="BMR29" s="429"/>
      <c r="BMS29" s="429"/>
      <c r="BMT29" s="429"/>
      <c r="BMU29" s="429"/>
      <c r="BMV29" s="429"/>
      <c r="BMW29" s="429"/>
      <c r="BMX29" s="429"/>
      <c r="BMY29" s="429"/>
      <c r="BMZ29" s="429"/>
      <c r="BNA29" s="429"/>
      <c r="BNB29" s="429"/>
      <c r="BNC29" s="429"/>
      <c r="BND29" s="429"/>
      <c r="BNE29" s="429"/>
      <c r="BNF29" s="429"/>
      <c r="BNG29" s="429"/>
      <c r="BNH29" s="429"/>
      <c r="BNI29" s="429"/>
      <c r="BNJ29" s="429"/>
      <c r="BNK29" s="429"/>
      <c r="BNL29" s="429"/>
      <c r="BNM29" s="429"/>
      <c r="BNN29" s="429"/>
      <c r="BNO29" s="429"/>
      <c r="BNP29" s="429"/>
      <c r="BNQ29" s="429"/>
      <c r="BNR29" s="429"/>
      <c r="BNS29" s="429"/>
      <c r="BNT29" s="429"/>
      <c r="BNU29" s="429"/>
      <c r="BNV29" s="429"/>
      <c r="BNW29" s="429"/>
      <c r="BNX29" s="429"/>
      <c r="BNY29" s="429"/>
      <c r="BNZ29" s="429"/>
      <c r="BOA29" s="429"/>
      <c r="BOB29" s="429"/>
      <c r="BOC29" s="429"/>
      <c r="BOD29" s="429"/>
      <c r="BOE29" s="429"/>
      <c r="BOF29" s="429"/>
      <c r="BOG29" s="429"/>
      <c r="BOH29" s="429"/>
      <c r="BOI29" s="429"/>
      <c r="BOJ29" s="429"/>
      <c r="BOK29" s="429"/>
      <c r="BOL29" s="429"/>
      <c r="BOM29" s="429"/>
      <c r="BON29" s="429"/>
      <c r="BOO29" s="429"/>
      <c r="BOP29" s="429"/>
      <c r="BOQ29" s="429"/>
      <c r="BOR29" s="429"/>
      <c r="BOS29" s="429"/>
      <c r="BOT29" s="429"/>
      <c r="BOU29" s="429"/>
      <c r="BOV29" s="429"/>
      <c r="BOW29" s="429"/>
      <c r="BOX29" s="429"/>
      <c r="BOY29" s="429"/>
      <c r="BOZ29" s="429"/>
      <c r="BPA29" s="429"/>
      <c r="BPB29" s="429"/>
      <c r="BPC29" s="429"/>
      <c r="BPD29" s="429"/>
      <c r="BPE29" s="429"/>
      <c r="BPF29" s="429"/>
      <c r="BPG29" s="429"/>
      <c r="BPH29" s="429"/>
      <c r="BPI29" s="429"/>
      <c r="BPJ29" s="429"/>
      <c r="BPK29" s="429"/>
      <c r="BPL29" s="429"/>
      <c r="BPM29" s="429"/>
      <c r="BPN29" s="429"/>
      <c r="BPO29" s="429"/>
      <c r="BPP29" s="429"/>
      <c r="BPQ29" s="429"/>
      <c r="BPR29" s="429"/>
      <c r="BPS29" s="429"/>
      <c r="BPT29" s="429"/>
      <c r="BPU29" s="429"/>
      <c r="BPV29" s="429"/>
      <c r="BPW29" s="429"/>
      <c r="BPX29" s="429"/>
      <c r="BPY29" s="429"/>
      <c r="BPZ29" s="429"/>
      <c r="BQA29" s="429"/>
      <c r="BQB29" s="429"/>
      <c r="BQC29" s="429"/>
      <c r="BQD29" s="429"/>
      <c r="BQE29" s="429"/>
      <c r="BQF29" s="429"/>
      <c r="BQG29" s="429"/>
      <c r="BQH29" s="429"/>
      <c r="BQI29" s="429"/>
      <c r="BQJ29" s="429"/>
      <c r="BQK29" s="429"/>
      <c r="BQL29" s="429"/>
      <c r="BQM29" s="429"/>
      <c r="BQN29" s="429"/>
      <c r="BQO29" s="429"/>
      <c r="BQP29" s="429"/>
      <c r="BQQ29" s="429"/>
      <c r="BQR29" s="429"/>
      <c r="BQS29" s="429"/>
      <c r="BQT29" s="429"/>
      <c r="BQU29" s="429"/>
      <c r="BQV29" s="429"/>
      <c r="BQW29" s="429"/>
      <c r="BQX29" s="429"/>
      <c r="BQY29" s="429"/>
      <c r="BQZ29" s="429"/>
      <c r="BRA29" s="429"/>
      <c r="BRB29" s="429"/>
      <c r="BRC29" s="429"/>
      <c r="BRD29" s="429"/>
      <c r="BRE29" s="429"/>
      <c r="BRF29" s="429"/>
      <c r="BRG29" s="429"/>
      <c r="BRH29" s="429"/>
      <c r="BRI29" s="429"/>
      <c r="BRJ29" s="429"/>
      <c r="BRK29" s="429"/>
      <c r="BRL29" s="429"/>
      <c r="BRM29" s="429"/>
      <c r="BRN29" s="429"/>
      <c r="BRO29" s="429"/>
      <c r="BRP29" s="429"/>
      <c r="BRQ29" s="429"/>
      <c r="BRR29" s="429"/>
      <c r="BRS29" s="429"/>
      <c r="BRT29" s="429"/>
      <c r="BRU29" s="429"/>
      <c r="BRV29" s="429"/>
      <c r="BRW29" s="429"/>
      <c r="BRX29" s="429"/>
      <c r="BRY29" s="429"/>
      <c r="BRZ29" s="429"/>
      <c r="BSA29" s="429"/>
      <c r="BSB29" s="429"/>
      <c r="BSC29" s="429"/>
      <c r="BSD29" s="429"/>
      <c r="BSE29" s="429"/>
      <c r="BSF29" s="429"/>
      <c r="BSG29" s="429"/>
      <c r="BSH29" s="429"/>
      <c r="BSI29" s="429"/>
      <c r="BSJ29" s="429"/>
      <c r="BSK29" s="429"/>
      <c r="BSL29" s="429"/>
      <c r="BSM29" s="429"/>
      <c r="BSN29" s="429"/>
      <c r="BSO29" s="429"/>
      <c r="BSP29" s="429"/>
      <c r="BSQ29" s="429"/>
      <c r="BSR29" s="429"/>
      <c r="BSS29" s="429"/>
      <c r="BST29" s="429"/>
      <c r="BSU29" s="429"/>
      <c r="BSV29" s="429"/>
      <c r="BSW29" s="429"/>
      <c r="BSX29" s="429"/>
      <c r="BSY29" s="429"/>
      <c r="BSZ29" s="429"/>
      <c r="BTA29" s="429"/>
      <c r="BTB29" s="429"/>
      <c r="BTC29" s="429"/>
      <c r="BTD29" s="429"/>
      <c r="BTE29" s="429"/>
      <c r="BTF29" s="429"/>
      <c r="BTG29" s="429"/>
      <c r="BTH29" s="429"/>
      <c r="BTI29" s="429"/>
      <c r="BTJ29" s="429"/>
      <c r="BTK29" s="429"/>
      <c r="BTL29" s="429"/>
      <c r="BTM29" s="429"/>
      <c r="BTN29" s="429"/>
      <c r="BTO29" s="429"/>
      <c r="BTP29" s="429"/>
      <c r="BTQ29" s="429"/>
      <c r="BTR29" s="429"/>
      <c r="BTS29" s="429"/>
      <c r="BTT29" s="429"/>
      <c r="BTU29" s="429"/>
      <c r="BTV29" s="429"/>
      <c r="BTW29" s="429"/>
      <c r="BTX29" s="429"/>
      <c r="BTY29" s="429"/>
      <c r="BTZ29" s="429"/>
      <c r="BUA29" s="429"/>
      <c r="BUB29" s="429"/>
      <c r="BUC29" s="429"/>
      <c r="BUD29" s="429"/>
      <c r="BUE29" s="429"/>
      <c r="BUF29" s="429"/>
      <c r="BUG29" s="429"/>
      <c r="BUH29" s="429"/>
      <c r="BUI29" s="429"/>
      <c r="BUJ29" s="429"/>
      <c r="BUK29" s="429"/>
      <c r="BUL29" s="429"/>
      <c r="BUM29" s="429"/>
      <c r="BUN29" s="429"/>
      <c r="BUO29" s="429"/>
      <c r="BUP29" s="429"/>
      <c r="BUQ29" s="429"/>
      <c r="BUR29" s="429"/>
      <c r="BUS29" s="429"/>
      <c r="BUT29" s="429"/>
      <c r="BUU29" s="429"/>
      <c r="BUV29" s="429"/>
      <c r="BUW29" s="429"/>
      <c r="BUX29" s="429"/>
      <c r="BUY29" s="429"/>
      <c r="BUZ29" s="429"/>
      <c r="BVA29" s="429"/>
      <c r="BVB29" s="429"/>
      <c r="BVC29" s="429"/>
      <c r="BVD29" s="429"/>
      <c r="BVE29" s="429"/>
      <c r="BVF29" s="429"/>
      <c r="BVG29" s="429"/>
      <c r="BVH29" s="429"/>
      <c r="BVI29" s="429"/>
      <c r="BVJ29" s="429"/>
      <c r="BVK29" s="429"/>
      <c r="BVL29" s="429"/>
      <c r="BVM29" s="429"/>
      <c r="BVN29" s="429"/>
      <c r="BVO29" s="429"/>
      <c r="BVP29" s="429"/>
      <c r="BVQ29" s="429"/>
      <c r="BVR29" s="429"/>
      <c r="BVS29" s="429"/>
      <c r="BVT29" s="429"/>
      <c r="BVU29" s="429"/>
      <c r="BVV29" s="429"/>
      <c r="BVW29" s="429"/>
      <c r="BVX29" s="429"/>
      <c r="BVY29" s="429"/>
      <c r="BVZ29" s="429"/>
      <c r="BWA29" s="429"/>
      <c r="BWB29" s="429"/>
      <c r="BWC29" s="429"/>
      <c r="BWD29" s="429"/>
      <c r="BWE29" s="429"/>
      <c r="BWF29" s="429"/>
      <c r="BWG29" s="429"/>
      <c r="BWH29" s="429"/>
      <c r="BWI29" s="429"/>
      <c r="BWJ29" s="429"/>
      <c r="BWK29" s="429"/>
      <c r="BWL29" s="429"/>
      <c r="BWM29" s="429"/>
      <c r="BWN29" s="429"/>
      <c r="BWO29" s="429"/>
      <c r="BWP29" s="429"/>
      <c r="BWQ29" s="429"/>
      <c r="BWR29" s="429"/>
      <c r="BWS29" s="429"/>
      <c r="BWT29" s="429"/>
      <c r="BWU29" s="429"/>
      <c r="BWV29" s="429"/>
      <c r="BWW29" s="429"/>
      <c r="BWX29" s="429"/>
      <c r="BWY29" s="429"/>
      <c r="BWZ29" s="429"/>
      <c r="BXA29" s="429"/>
      <c r="BXB29" s="429"/>
      <c r="BXC29" s="429"/>
      <c r="BXD29" s="429"/>
      <c r="BXE29" s="429"/>
      <c r="BXF29" s="429"/>
      <c r="BXG29" s="429"/>
      <c r="BXH29" s="429"/>
      <c r="BXI29" s="429"/>
      <c r="BXJ29" s="429"/>
      <c r="BXK29" s="429"/>
      <c r="BXL29" s="429"/>
      <c r="BXM29" s="429"/>
      <c r="BXN29" s="429"/>
      <c r="BXO29" s="429"/>
      <c r="BXP29" s="429"/>
      <c r="BXQ29" s="429"/>
      <c r="BXR29" s="429"/>
      <c r="BXS29" s="429"/>
      <c r="BXT29" s="429"/>
      <c r="BXU29" s="429"/>
      <c r="BXV29" s="429"/>
      <c r="BXW29" s="429"/>
      <c r="BXX29" s="429"/>
      <c r="BXY29" s="429"/>
      <c r="BXZ29" s="429"/>
      <c r="BYA29" s="429"/>
      <c r="BYB29" s="429"/>
      <c r="BYC29" s="429"/>
      <c r="BYD29" s="429"/>
      <c r="BYE29" s="429"/>
      <c r="BYF29" s="429"/>
      <c r="BYG29" s="429"/>
      <c r="BYH29" s="429"/>
      <c r="BYI29" s="429"/>
      <c r="BYJ29" s="429"/>
      <c r="BYK29" s="429"/>
      <c r="BYL29" s="429"/>
      <c r="BYM29" s="429"/>
      <c r="BYN29" s="429"/>
      <c r="BYO29" s="429"/>
      <c r="BYP29" s="429"/>
      <c r="BYQ29" s="429"/>
      <c r="BYR29" s="429"/>
      <c r="BYS29" s="429"/>
      <c r="BYT29" s="429"/>
      <c r="BYU29" s="429"/>
      <c r="BYV29" s="429"/>
      <c r="BYW29" s="429"/>
      <c r="BYX29" s="429"/>
      <c r="BYY29" s="429"/>
      <c r="BYZ29" s="429"/>
      <c r="BZA29" s="429"/>
      <c r="BZB29" s="429"/>
      <c r="BZC29" s="429"/>
      <c r="BZD29" s="429"/>
      <c r="BZE29" s="429"/>
      <c r="BZF29" s="429"/>
      <c r="BZG29" s="429"/>
      <c r="BZH29" s="429"/>
      <c r="BZI29" s="429"/>
      <c r="BZJ29" s="429"/>
      <c r="BZK29" s="429"/>
      <c r="BZL29" s="429"/>
      <c r="BZM29" s="429"/>
      <c r="BZN29" s="429"/>
      <c r="BZO29" s="429"/>
      <c r="BZP29" s="429"/>
      <c r="BZQ29" s="429"/>
      <c r="BZR29" s="429"/>
      <c r="BZS29" s="429"/>
      <c r="BZT29" s="429"/>
      <c r="BZU29" s="429"/>
      <c r="BZV29" s="429"/>
      <c r="BZW29" s="429"/>
      <c r="BZX29" s="429"/>
      <c r="BZY29" s="429"/>
      <c r="BZZ29" s="429"/>
      <c r="CAA29" s="429"/>
      <c r="CAB29" s="429"/>
      <c r="CAC29" s="429"/>
      <c r="CAD29" s="429"/>
      <c r="CAE29" s="429"/>
      <c r="CAF29" s="429"/>
      <c r="CAG29" s="429"/>
      <c r="CAH29" s="429"/>
      <c r="CAI29" s="429"/>
      <c r="CAJ29" s="429"/>
      <c r="CAK29" s="429"/>
      <c r="CAL29" s="429"/>
      <c r="CAM29" s="429"/>
      <c r="CAN29" s="429"/>
      <c r="CAO29" s="429"/>
      <c r="CAP29" s="429"/>
      <c r="CAQ29" s="429"/>
      <c r="CAR29" s="429"/>
      <c r="CAS29" s="429"/>
      <c r="CAT29" s="429"/>
      <c r="CAU29" s="429"/>
      <c r="CAV29" s="429"/>
      <c r="CAW29" s="429"/>
      <c r="CAX29" s="429"/>
      <c r="CAY29" s="429"/>
      <c r="CAZ29" s="429"/>
      <c r="CBA29" s="429"/>
      <c r="CBB29" s="429"/>
      <c r="CBC29" s="429"/>
      <c r="CBD29" s="429"/>
      <c r="CBE29" s="429"/>
      <c r="CBF29" s="429"/>
      <c r="CBG29" s="429"/>
      <c r="CBH29" s="429"/>
      <c r="CBI29" s="429"/>
      <c r="CBJ29" s="429"/>
      <c r="CBK29" s="429"/>
      <c r="CBL29" s="429"/>
      <c r="CBM29" s="429"/>
      <c r="CBN29" s="429"/>
      <c r="CBO29" s="429"/>
      <c r="CBP29" s="429"/>
      <c r="CBQ29" s="429"/>
      <c r="CBR29" s="429"/>
      <c r="CBS29" s="429"/>
      <c r="CBT29" s="429"/>
      <c r="CBU29" s="429"/>
      <c r="CBV29" s="429"/>
      <c r="CBW29" s="429"/>
      <c r="CBX29" s="429"/>
      <c r="CBY29" s="429"/>
      <c r="CBZ29" s="429"/>
      <c r="CCA29" s="429"/>
      <c r="CCB29" s="429"/>
      <c r="CCC29" s="429"/>
      <c r="CCD29" s="429"/>
      <c r="CCE29" s="429"/>
      <c r="CCF29" s="429"/>
      <c r="CCG29" s="429"/>
      <c r="CCH29" s="429"/>
      <c r="CCI29" s="429"/>
      <c r="CCJ29" s="429"/>
      <c r="CCK29" s="429"/>
      <c r="CCL29" s="429"/>
      <c r="CCM29" s="429"/>
      <c r="CCN29" s="429"/>
      <c r="CCO29" s="429"/>
      <c r="CCP29" s="429"/>
      <c r="CCQ29" s="429"/>
      <c r="CCR29" s="429"/>
      <c r="CCS29" s="429"/>
      <c r="CCT29" s="429"/>
      <c r="CCU29" s="429"/>
      <c r="CCV29" s="429"/>
      <c r="CCW29" s="429"/>
      <c r="CCX29" s="429"/>
      <c r="CCY29" s="429"/>
      <c r="CCZ29" s="429"/>
      <c r="CDA29" s="429"/>
      <c r="CDB29" s="429"/>
      <c r="CDC29" s="429"/>
      <c r="CDD29" s="429"/>
      <c r="CDE29" s="429"/>
      <c r="CDF29" s="429"/>
      <c r="CDG29" s="429"/>
      <c r="CDH29" s="429"/>
      <c r="CDI29" s="429"/>
      <c r="CDJ29" s="429"/>
      <c r="CDK29" s="429"/>
      <c r="CDL29" s="429"/>
      <c r="CDM29" s="429"/>
      <c r="CDN29" s="429"/>
      <c r="CDO29" s="429"/>
      <c r="CDP29" s="429"/>
      <c r="CDQ29" s="429"/>
      <c r="CDR29" s="429"/>
      <c r="CDS29" s="429"/>
      <c r="CDT29" s="429"/>
      <c r="CDU29" s="429"/>
      <c r="CDV29" s="429"/>
      <c r="CDW29" s="429"/>
      <c r="CDX29" s="429"/>
      <c r="CDY29" s="429"/>
      <c r="CDZ29" s="429"/>
      <c r="CEA29" s="429"/>
      <c r="CEB29" s="429"/>
      <c r="CEC29" s="429"/>
      <c r="CED29" s="429"/>
      <c r="CEE29" s="429"/>
      <c r="CEF29" s="429"/>
      <c r="CEG29" s="429"/>
      <c r="CEH29" s="429"/>
      <c r="CEI29" s="429"/>
      <c r="CEJ29" s="429"/>
      <c r="CEK29" s="429"/>
      <c r="CEL29" s="429"/>
      <c r="CEM29" s="429"/>
      <c r="CEN29" s="429"/>
      <c r="CEO29" s="429"/>
      <c r="CEP29" s="429"/>
      <c r="CEQ29" s="429"/>
      <c r="CER29" s="429"/>
      <c r="CES29" s="429"/>
      <c r="CET29" s="429"/>
      <c r="CEU29" s="429"/>
      <c r="CEV29" s="429"/>
      <c r="CEW29" s="429"/>
      <c r="CEX29" s="429"/>
      <c r="CEY29" s="429"/>
      <c r="CEZ29" s="429"/>
      <c r="CFA29" s="429"/>
      <c r="CFB29" s="429"/>
      <c r="CFC29" s="429"/>
      <c r="CFD29" s="429"/>
      <c r="CFE29" s="429"/>
      <c r="CFF29" s="429"/>
      <c r="CFG29" s="429"/>
      <c r="CFH29" s="429"/>
      <c r="CFI29" s="429"/>
      <c r="CFJ29" s="429"/>
      <c r="CFK29" s="429"/>
      <c r="CFL29" s="429"/>
      <c r="CFM29" s="429"/>
      <c r="CFN29" s="429"/>
      <c r="CFO29" s="429"/>
      <c r="CFP29" s="429"/>
      <c r="CFQ29" s="429"/>
      <c r="CFR29" s="429"/>
      <c r="CFS29" s="429"/>
      <c r="CFT29" s="429"/>
      <c r="CFU29" s="429"/>
      <c r="CFV29" s="429"/>
      <c r="CFW29" s="429"/>
      <c r="CFX29" s="429"/>
      <c r="CFY29" s="429"/>
      <c r="CFZ29" s="429"/>
      <c r="CGA29" s="429"/>
      <c r="CGB29" s="429"/>
      <c r="CGC29" s="429"/>
      <c r="CGD29" s="429"/>
      <c r="CGE29" s="429"/>
      <c r="CGF29" s="429"/>
      <c r="CGG29" s="429"/>
      <c r="CGH29" s="429"/>
      <c r="CGI29" s="429"/>
      <c r="CGJ29" s="429"/>
      <c r="CGK29" s="429"/>
      <c r="CGL29" s="429"/>
      <c r="CGM29" s="429"/>
      <c r="CGN29" s="429"/>
      <c r="CGO29" s="429"/>
      <c r="CGP29" s="429"/>
      <c r="CGQ29" s="429"/>
      <c r="CGR29" s="429"/>
      <c r="CGS29" s="429"/>
      <c r="CGT29" s="429"/>
      <c r="CGU29" s="429"/>
      <c r="CGV29" s="429"/>
      <c r="CGW29" s="429"/>
      <c r="CGX29" s="429"/>
      <c r="CGY29" s="429"/>
      <c r="CGZ29" s="429"/>
      <c r="CHA29" s="429"/>
      <c r="CHB29" s="429"/>
      <c r="CHC29" s="429"/>
      <c r="CHD29" s="429"/>
      <c r="CHE29" s="429"/>
      <c r="CHF29" s="429"/>
      <c r="CHG29" s="429"/>
      <c r="CHH29" s="429"/>
      <c r="CHI29" s="429"/>
      <c r="CHJ29" s="429"/>
      <c r="CHK29" s="429"/>
      <c r="CHL29" s="429"/>
      <c r="CHM29" s="429"/>
      <c r="CHN29" s="429"/>
      <c r="CHO29" s="429"/>
      <c r="CHP29" s="429"/>
      <c r="CHQ29" s="429"/>
      <c r="CHR29" s="429"/>
      <c r="CHS29" s="429"/>
      <c r="CHT29" s="429"/>
      <c r="CHU29" s="429"/>
      <c r="CHV29" s="429"/>
      <c r="CHW29" s="429"/>
      <c r="CHX29" s="429"/>
      <c r="CHY29" s="429"/>
      <c r="CHZ29" s="429"/>
      <c r="CIA29" s="429"/>
      <c r="CIB29" s="429"/>
      <c r="CIC29" s="429"/>
      <c r="CID29" s="429"/>
      <c r="CIE29" s="429"/>
      <c r="CIF29" s="429"/>
      <c r="CIG29" s="429"/>
      <c r="CIH29" s="429"/>
      <c r="CII29" s="429"/>
      <c r="CIJ29" s="429"/>
      <c r="CIK29" s="429"/>
      <c r="CIL29" s="429"/>
      <c r="CIM29" s="429"/>
      <c r="CIN29" s="429"/>
      <c r="CIO29" s="429"/>
      <c r="CIP29" s="429"/>
      <c r="CIQ29" s="429"/>
      <c r="CIR29" s="429"/>
      <c r="CIS29" s="429"/>
      <c r="CIT29" s="429"/>
      <c r="CIU29" s="429"/>
      <c r="CIV29" s="429"/>
      <c r="CIW29" s="429"/>
      <c r="CIX29" s="429"/>
      <c r="CIY29" s="429"/>
      <c r="CIZ29" s="429"/>
      <c r="CJA29" s="429"/>
      <c r="CJB29" s="429"/>
      <c r="CJC29" s="429"/>
      <c r="CJD29" s="429"/>
      <c r="CJE29" s="429"/>
      <c r="CJF29" s="429"/>
      <c r="CJG29" s="429"/>
      <c r="CJH29" s="429"/>
      <c r="CJI29" s="429"/>
      <c r="CJJ29" s="429"/>
      <c r="CJK29" s="429"/>
      <c r="CJL29" s="429"/>
      <c r="CJM29" s="429"/>
      <c r="CJN29" s="429"/>
      <c r="CJO29" s="429"/>
      <c r="CJP29" s="429"/>
      <c r="CJQ29" s="429"/>
      <c r="CJR29" s="429"/>
      <c r="CJS29" s="429"/>
      <c r="CJT29" s="429"/>
      <c r="CJU29" s="429"/>
      <c r="CJV29" s="429"/>
      <c r="CJW29" s="429"/>
      <c r="CJX29" s="429"/>
      <c r="CJY29" s="429"/>
      <c r="CJZ29" s="429"/>
      <c r="CKA29" s="429"/>
      <c r="CKB29" s="429"/>
      <c r="CKC29" s="429"/>
      <c r="CKD29" s="429"/>
      <c r="CKE29" s="429"/>
      <c r="CKF29" s="429"/>
      <c r="CKG29" s="429"/>
      <c r="CKH29" s="429"/>
      <c r="CKI29" s="429"/>
      <c r="CKJ29" s="429"/>
      <c r="CKK29" s="429"/>
      <c r="CKL29" s="429"/>
      <c r="CKM29" s="429"/>
      <c r="CKN29" s="429"/>
      <c r="CKO29" s="429"/>
      <c r="CKP29" s="429"/>
      <c r="CKQ29" s="429"/>
      <c r="CKR29" s="429"/>
      <c r="CKS29" s="429"/>
      <c r="CKT29" s="429"/>
      <c r="CKU29" s="429"/>
      <c r="CKV29" s="429"/>
      <c r="CKW29" s="429"/>
      <c r="CKX29" s="429"/>
      <c r="CKY29" s="429"/>
      <c r="CKZ29" s="429"/>
      <c r="CLA29" s="429"/>
      <c r="CLB29" s="429"/>
      <c r="CLC29" s="429"/>
      <c r="CLD29" s="429"/>
      <c r="CLE29" s="429"/>
      <c r="CLF29" s="429"/>
      <c r="CLG29" s="429"/>
      <c r="CLH29" s="429"/>
      <c r="CLI29" s="429"/>
      <c r="CLJ29" s="429"/>
      <c r="CLK29" s="429"/>
      <c r="CLL29" s="429"/>
      <c r="CLM29" s="429"/>
      <c r="CLN29" s="429"/>
      <c r="CLO29" s="429"/>
      <c r="CLP29" s="429"/>
      <c r="CLQ29" s="429"/>
      <c r="CLR29" s="429"/>
      <c r="CLS29" s="429"/>
      <c r="CLT29" s="429"/>
      <c r="CLU29" s="429"/>
      <c r="CLV29" s="429"/>
      <c r="CLW29" s="429"/>
      <c r="CLX29" s="429"/>
      <c r="CLY29" s="429"/>
      <c r="CLZ29" s="429"/>
      <c r="CMA29" s="429"/>
      <c r="CMB29" s="429"/>
      <c r="CMC29" s="429"/>
      <c r="CMD29" s="429"/>
      <c r="CME29" s="429"/>
      <c r="CMF29" s="429"/>
      <c r="CMG29" s="429"/>
      <c r="CMH29" s="429"/>
      <c r="CMI29" s="429"/>
      <c r="CMJ29" s="429"/>
      <c r="CMK29" s="429"/>
      <c r="CML29" s="429"/>
      <c r="CMM29" s="429"/>
      <c r="CMN29" s="429"/>
      <c r="CMO29" s="429"/>
      <c r="CMP29" s="429"/>
      <c r="CMQ29" s="429"/>
      <c r="CMR29" s="429"/>
      <c r="CMS29" s="429"/>
      <c r="CMT29" s="429"/>
      <c r="CMU29" s="429"/>
      <c r="CMV29" s="429"/>
      <c r="CMW29" s="429"/>
      <c r="CMX29" s="429"/>
      <c r="CMY29" s="429"/>
      <c r="CMZ29" s="429"/>
      <c r="CNA29" s="429"/>
      <c r="CNB29" s="429"/>
      <c r="CNC29" s="429"/>
      <c r="CND29" s="429"/>
      <c r="CNE29" s="429"/>
      <c r="CNF29" s="429"/>
      <c r="CNG29" s="429"/>
      <c r="CNH29" s="429"/>
      <c r="CNI29" s="429"/>
      <c r="CNJ29" s="429"/>
      <c r="CNK29" s="429"/>
      <c r="CNL29" s="429"/>
      <c r="CNM29" s="429"/>
      <c r="CNN29" s="429"/>
      <c r="CNO29" s="429"/>
      <c r="CNP29" s="429"/>
      <c r="CNQ29" s="429"/>
      <c r="CNR29" s="429"/>
      <c r="CNS29" s="429"/>
      <c r="CNT29" s="429"/>
      <c r="CNU29" s="429"/>
      <c r="CNV29" s="429"/>
      <c r="CNW29" s="429"/>
      <c r="CNX29" s="429"/>
      <c r="CNY29" s="429"/>
      <c r="CNZ29" s="429"/>
      <c r="COA29" s="429"/>
      <c r="COB29" s="429"/>
      <c r="COC29" s="429"/>
      <c r="COD29" s="429"/>
      <c r="COE29" s="429"/>
      <c r="COF29" s="429"/>
      <c r="COG29" s="429"/>
      <c r="COH29" s="429"/>
      <c r="COI29" s="429"/>
      <c r="COJ29" s="429"/>
      <c r="COK29" s="429"/>
      <c r="COL29" s="429"/>
      <c r="COM29" s="429"/>
      <c r="CON29" s="429"/>
      <c r="COO29" s="429"/>
      <c r="COP29" s="429"/>
      <c r="COQ29" s="429"/>
      <c r="COR29" s="429"/>
      <c r="COS29" s="429"/>
      <c r="COT29" s="429"/>
      <c r="COU29" s="429"/>
      <c r="COV29" s="429"/>
      <c r="COW29" s="429"/>
      <c r="COX29" s="429"/>
      <c r="COY29" s="429"/>
      <c r="COZ29" s="429"/>
      <c r="CPA29" s="429"/>
      <c r="CPB29" s="429"/>
      <c r="CPC29" s="429"/>
      <c r="CPD29" s="429"/>
      <c r="CPE29" s="429"/>
      <c r="CPF29" s="429"/>
      <c r="CPG29" s="429"/>
      <c r="CPH29" s="429"/>
      <c r="CPI29" s="429"/>
      <c r="CPJ29" s="429"/>
      <c r="CPK29" s="429"/>
      <c r="CPL29" s="429"/>
      <c r="CPM29" s="429"/>
      <c r="CPN29" s="429"/>
      <c r="CPO29" s="429"/>
      <c r="CPP29" s="429"/>
      <c r="CPQ29" s="429"/>
      <c r="CPR29" s="429"/>
      <c r="CPS29" s="429"/>
      <c r="CPT29" s="429"/>
      <c r="CPU29" s="429"/>
      <c r="CPV29" s="429"/>
      <c r="CPW29" s="429"/>
      <c r="CPX29" s="429"/>
      <c r="CPY29" s="429"/>
      <c r="CPZ29" s="429"/>
      <c r="CQA29" s="429"/>
      <c r="CQB29" s="429"/>
      <c r="CQC29" s="429"/>
      <c r="CQD29" s="429"/>
      <c r="CQE29" s="429"/>
      <c r="CQF29" s="429"/>
      <c r="CQG29" s="429"/>
      <c r="CQH29" s="429"/>
      <c r="CQI29" s="429"/>
      <c r="CQJ29" s="429"/>
      <c r="CQK29" s="429"/>
      <c r="CQL29" s="429"/>
      <c r="CQM29" s="429"/>
      <c r="CQN29" s="429"/>
      <c r="CQO29" s="429"/>
      <c r="CQP29" s="429"/>
      <c r="CQQ29" s="429"/>
      <c r="CQR29" s="429"/>
      <c r="CQS29" s="429"/>
      <c r="CQT29" s="429"/>
      <c r="CQU29" s="429"/>
      <c r="CQV29" s="429"/>
      <c r="CQW29" s="429"/>
      <c r="CQX29" s="429"/>
      <c r="CQY29" s="429"/>
      <c r="CQZ29" s="429"/>
      <c r="CRA29" s="429"/>
      <c r="CRB29" s="429"/>
      <c r="CRC29" s="429"/>
      <c r="CRD29" s="429"/>
      <c r="CRE29" s="429"/>
      <c r="CRF29" s="429"/>
      <c r="CRG29" s="429"/>
      <c r="CRH29" s="429"/>
      <c r="CRI29" s="429"/>
      <c r="CRJ29" s="429"/>
      <c r="CRK29" s="429"/>
      <c r="CRL29" s="429"/>
      <c r="CRM29" s="429"/>
      <c r="CRN29" s="429"/>
      <c r="CRO29" s="429"/>
      <c r="CRP29" s="429"/>
      <c r="CRQ29" s="429"/>
      <c r="CRR29" s="429"/>
      <c r="CRS29" s="429"/>
      <c r="CRT29" s="429"/>
      <c r="CRU29" s="429"/>
      <c r="CRV29" s="429"/>
      <c r="CRW29" s="429"/>
      <c r="CRX29" s="429"/>
      <c r="CRY29" s="429"/>
      <c r="CRZ29" s="429"/>
      <c r="CSA29" s="429"/>
      <c r="CSB29" s="429"/>
      <c r="CSC29" s="429"/>
      <c r="CSD29" s="429"/>
      <c r="CSE29" s="429"/>
      <c r="CSF29" s="429"/>
      <c r="CSG29" s="429"/>
      <c r="CSH29" s="429"/>
      <c r="CSI29" s="429"/>
      <c r="CSJ29" s="429"/>
      <c r="CSK29" s="429"/>
      <c r="CSL29" s="429"/>
      <c r="CSM29" s="429"/>
      <c r="CSN29" s="429"/>
      <c r="CSO29" s="429"/>
      <c r="CSP29" s="429"/>
      <c r="CSQ29" s="429"/>
      <c r="CSR29" s="429"/>
      <c r="CSS29" s="429"/>
      <c r="CST29" s="429"/>
      <c r="CSU29" s="429"/>
      <c r="CSV29" s="429"/>
      <c r="CSW29" s="429"/>
      <c r="CSX29" s="429"/>
      <c r="CSY29" s="429"/>
      <c r="CSZ29" s="429"/>
      <c r="CTA29" s="429"/>
      <c r="CTB29" s="429"/>
      <c r="CTC29" s="429"/>
      <c r="CTD29" s="429"/>
      <c r="CTE29" s="429"/>
      <c r="CTF29" s="429"/>
      <c r="CTG29" s="429"/>
      <c r="CTH29" s="429"/>
      <c r="CTI29" s="429"/>
      <c r="CTJ29" s="429"/>
      <c r="CTK29" s="429"/>
      <c r="CTL29" s="429"/>
      <c r="CTM29" s="429"/>
      <c r="CTN29" s="429"/>
      <c r="CTO29" s="429"/>
      <c r="CTP29" s="429"/>
      <c r="CTQ29" s="429"/>
      <c r="CTR29" s="429"/>
      <c r="CTS29" s="429"/>
      <c r="CTT29" s="429"/>
      <c r="CTU29" s="429"/>
      <c r="CTV29" s="429"/>
      <c r="CTW29" s="429"/>
      <c r="CTX29" s="429"/>
      <c r="CTY29" s="429"/>
      <c r="CTZ29" s="429"/>
      <c r="CUA29" s="429"/>
      <c r="CUB29" s="429"/>
      <c r="CUC29" s="429"/>
      <c r="CUD29" s="429"/>
      <c r="CUE29" s="429"/>
      <c r="CUF29" s="429"/>
      <c r="CUG29" s="429"/>
      <c r="CUH29" s="429"/>
      <c r="CUI29" s="429"/>
      <c r="CUJ29" s="429"/>
      <c r="CUK29" s="429"/>
      <c r="CUL29" s="429"/>
      <c r="CUM29" s="429"/>
      <c r="CUN29" s="429"/>
      <c r="CUO29" s="429"/>
      <c r="CUP29" s="429"/>
      <c r="CUQ29" s="429"/>
      <c r="CUR29" s="429"/>
      <c r="CUS29" s="429"/>
      <c r="CUT29" s="429"/>
      <c r="CUU29" s="429"/>
      <c r="CUV29" s="429"/>
      <c r="CUW29" s="429"/>
      <c r="CUX29" s="429"/>
      <c r="CUY29" s="429"/>
      <c r="CUZ29" s="429"/>
      <c r="CVA29" s="429"/>
      <c r="CVB29" s="429"/>
      <c r="CVC29" s="429"/>
      <c r="CVD29" s="429"/>
      <c r="CVE29" s="429"/>
      <c r="CVF29" s="429"/>
      <c r="CVG29" s="429"/>
      <c r="CVH29" s="429"/>
      <c r="CVI29" s="429"/>
      <c r="CVJ29" s="429"/>
      <c r="CVK29" s="429"/>
      <c r="CVL29" s="429"/>
      <c r="CVM29" s="429"/>
      <c r="CVN29" s="429"/>
      <c r="CVO29" s="429"/>
      <c r="CVP29" s="429"/>
      <c r="CVQ29" s="429"/>
      <c r="CVR29" s="429"/>
      <c r="CVS29" s="429"/>
      <c r="CVT29" s="429"/>
      <c r="CVU29" s="429"/>
      <c r="CVV29" s="429"/>
      <c r="CVW29" s="429"/>
      <c r="CVX29" s="429"/>
      <c r="CVY29" s="429"/>
      <c r="CVZ29" s="429"/>
      <c r="CWA29" s="429"/>
      <c r="CWB29" s="429"/>
      <c r="CWC29" s="429"/>
      <c r="CWD29" s="429"/>
      <c r="CWE29" s="429"/>
      <c r="CWF29" s="429"/>
      <c r="CWG29" s="429"/>
      <c r="CWH29" s="429"/>
      <c r="CWI29" s="429"/>
      <c r="CWJ29" s="429"/>
      <c r="CWK29" s="429"/>
      <c r="CWL29" s="429"/>
      <c r="CWM29" s="429"/>
      <c r="CWN29" s="429"/>
      <c r="CWO29" s="429"/>
      <c r="CWP29" s="429"/>
      <c r="CWQ29" s="429"/>
      <c r="CWR29" s="429"/>
      <c r="CWS29" s="429"/>
      <c r="CWT29" s="429"/>
      <c r="CWU29" s="429"/>
      <c r="CWV29" s="429"/>
      <c r="CWW29" s="429"/>
      <c r="CWX29" s="429"/>
      <c r="CWY29" s="429"/>
      <c r="CWZ29" s="429"/>
      <c r="CXA29" s="429"/>
      <c r="CXB29" s="429"/>
      <c r="CXC29" s="429"/>
      <c r="CXD29" s="429"/>
      <c r="CXE29" s="429"/>
      <c r="CXF29" s="429"/>
      <c r="CXG29" s="429"/>
      <c r="CXH29" s="429"/>
      <c r="CXI29" s="429"/>
      <c r="CXJ29" s="429"/>
      <c r="CXK29" s="429"/>
      <c r="CXL29" s="429"/>
      <c r="CXM29" s="429"/>
      <c r="CXN29" s="429"/>
      <c r="CXO29" s="429"/>
      <c r="CXP29" s="429"/>
      <c r="CXQ29" s="429"/>
      <c r="CXR29" s="429"/>
      <c r="CXS29" s="429"/>
      <c r="CXT29" s="429"/>
      <c r="CXU29" s="429"/>
      <c r="CXV29" s="429"/>
      <c r="CXW29" s="429"/>
      <c r="CXX29" s="429"/>
      <c r="CXY29" s="429"/>
      <c r="CXZ29" s="429"/>
      <c r="CYA29" s="429"/>
      <c r="CYB29" s="429"/>
      <c r="CYC29" s="429"/>
      <c r="CYD29" s="429"/>
      <c r="CYE29" s="429"/>
      <c r="CYF29" s="429"/>
      <c r="CYG29" s="429"/>
      <c r="CYH29" s="429"/>
      <c r="CYI29" s="429"/>
      <c r="CYJ29" s="429"/>
      <c r="CYK29" s="429"/>
      <c r="CYL29" s="429"/>
      <c r="CYM29" s="429"/>
      <c r="CYN29" s="429"/>
      <c r="CYO29" s="429"/>
      <c r="CYP29" s="429"/>
      <c r="CYQ29" s="429"/>
      <c r="CYR29" s="429"/>
      <c r="CYS29" s="429"/>
      <c r="CYT29" s="429"/>
      <c r="CYU29" s="429"/>
      <c r="CYV29" s="429"/>
      <c r="CYW29" s="429"/>
      <c r="CYX29" s="429"/>
      <c r="CYY29" s="429"/>
      <c r="CYZ29" s="429"/>
      <c r="CZA29" s="429"/>
      <c r="CZB29" s="429"/>
      <c r="CZC29" s="429"/>
      <c r="CZD29" s="429"/>
      <c r="CZE29" s="429"/>
      <c r="CZF29" s="429"/>
      <c r="CZG29" s="429"/>
      <c r="CZH29" s="429"/>
      <c r="CZI29" s="429"/>
      <c r="CZJ29" s="429"/>
      <c r="CZK29" s="429"/>
      <c r="CZL29" s="429"/>
      <c r="CZM29" s="429"/>
      <c r="CZN29" s="429"/>
      <c r="CZO29" s="429"/>
      <c r="CZP29" s="429"/>
      <c r="CZQ29" s="429"/>
      <c r="CZR29" s="429"/>
      <c r="CZS29" s="429"/>
      <c r="CZT29" s="429"/>
      <c r="CZU29" s="429"/>
      <c r="CZV29" s="429"/>
      <c r="CZW29" s="429"/>
      <c r="CZX29" s="429"/>
      <c r="CZY29" s="429"/>
      <c r="CZZ29" s="429"/>
      <c r="DAA29" s="429"/>
      <c r="DAB29" s="429"/>
      <c r="DAC29" s="429"/>
      <c r="DAD29" s="429"/>
      <c r="DAE29" s="429"/>
      <c r="DAF29" s="429"/>
      <c r="DAG29" s="429"/>
      <c r="DAH29" s="429"/>
      <c r="DAI29" s="429"/>
      <c r="DAJ29" s="429"/>
      <c r="DAK29" s="429"/>
      <c r="DAL29" s="429"/>
      <c r="DAM29" s="429"/>
      <c r="DAN29" s="429"/>
      <c r="DAO29" s="429"/>
      <c r="DAP29" s="429"/>
      <c r="DAQ29" s="429"/>
      <c r="DAR29" s="429"/>
      <c r="DAS29" s="429"/>
      <c r="DAT29" s="429"/>
      <c r="DAU29" s="429"/>
      <c r="DAV29" s="429"/>
      <c r="DAW29" s="429"/>
      <c r="DAX29" s="429"/>
      <c r="DAY29" s="429"/>
      <c r="DAZ29" s="429"/>
      <c r="DBA29" s="429"/>
      <c r="DBB29" s="429"/>
      <c r="DBC29" s="429"/>
      <c r="DBD29" s="429"/>
      <c r="DBE29" s="429"/>
      <c r="DBF29" s="429"/>
      <c r="DBG29" s="429"/>
      <c r="DBH29" s="429"/>
      <c r="DBI29" s="429"/>
      <c r="DBJ29" s="429"/>
      <c r="DBK29" s="429"/>
      <c r="DBL29" s="429"/>
      <c r="DBM29" s="429"/>
      <c r="DBN29" s="429"/>
      <c r="DBO29" s="429"/>
      <c r="DBP29" s="429"/>
      <c r="DBQ29" s="429"/>
      <c r="DBR29" s="429"/>
      <c r="DBS29" s="429"/>
      <c r="DBT29" s="429"/>
      <c r="DBU29" s="429"/>
      <c r="DBV29" s="429"/>
      <c r="DBW29" s="429"/>
      <c r="DBX29" s="429"/>
      <c r="DBY29" s="429"/>
      <c r="DBZ29" s="429"/>
      <c r="DCA29" s="429"/>
      <c r="DCB29" s="429"/>
      <c r="DCC29" s="429"/>
      <c r="DCD29" s="429"/>
      <c r="DCE29" s="429"/>
      <c r="DCF29" s="429"/>
      <c r="DCG29" s="429"/>
      <c r="DCH29" s="429"/>
      <c r="DCI29" s="429"/>
      <c r="DCJ29" s="429"/>
      <c r="DCK29" s="429"/>
      <c r="DCL29" s="429"/>
      <c r="DCM29" s="429"/>
      <c r="DCN29" s="429"/>
      <c r="DCO29" s="429"/>
      <c r="DCP29" s="429"/>
      <c r="DCQ29" s="429"/>
      <c r="DCR29" s="429"/>
      <c r="DCS29" s="429"/>
      <c r="DCT29" s="429"/>
      <c r="DCU29" s="429"/>
      <c r="DCV29" s="429"/>
      <c r="DCW29" s="429"/>
      <c r="DCX29" s="429"/>
      <c r="DCY29" s="429"/>
      <c r="DCZ29" s="429"/>
      <c r="DDA29" s="429"/>
      <c r="DDB29" s="429"/>
      <c r="DDC29" s="429"/>
      <c r="DDD29" s="429"/>
      <c r="DDE29" s="429"/>
      <c r="DDF29" s="429"/>
      <c r="DDG29" s="429"/>
      <c r="DDH29" s="429"/>
      <c r="DDI29" s="429"/>
      <c r="DDJ29" s="429"/>
      <c r="DDK29" s="429"/>
      <c r="DDL29" s="429"/>
      <c r="DDM29" s="429"/>
      <c r="DDN29" s="429"/>
      <c r="DDO29" s="429"/>
      <c r="DDP29" s="429"/>
      <c r="DDQ29" s="429"/>
      <c r="DDR29" s="429"/>
      <c r="DDS29" s="429"/>
      <c r="DDT29" s="429"/>
      <c r="DDU29" s="429"/>
      <c r="DDV29" s="429"/>
      <c r="DDW29" s="429"/>
      <c r="DDX29" s="429"/>
      <c r="DDY29" s="429"/>
      <c r="DDZ29" s="429"/>
      <c r="DEA29" s="429"/>
      <c r="DEB29" s="429"/>
      <c r="DEC29" s="429"/>
      <c r="DED29" s="429"/>
      <c r="DEE29" s="429"/>
      <c r="DEF29" s="429"/>
      <c r="DEG29" s="429"/>
      <c r="DEH29" s="429"/>
      <c r="DEI29" s="429"/>
      <c r="DEJ29" s="429"/>
      <c r="DEK29" s="429"/>
      <c r="DEL29" s="429"/>
      <c r="DEM29" s="429"/>
      <c r="DEN29" s="429"/>
      <c r="DEO29" s="429"/>
      <c r="DEP29" s="429"/>
      <c r="DEQ29" s="429"/>
      <c r="DER29" s="429"/>
      <c r="DES29" s="429"/>
      <c r="DET29" s="429"/>
      <c r="DEU29" s="429"/>
      <c r="DEV29" s="429"/>
      <c r="DEW29" s="429"/>
      <c r="DEX29" s="429"/>
      <c r="DEY29" s="429"/>
      <c r="DEZ29" s="429"/>
      <c r="DFA29" s="429"/>
      <c r="DFB29" s="429"/>
      <c r="DFC29" s="429"/>
      <c r="DFD29" s="429"/>
      <c r="DFE29" s="429"/>
      <c r="DFF29" s="429"/>
      <c r="DFG29" s="429"/>
      <c r="DFH29" s="429"/>
      <c r="DFI29" s="429"/>
      <c r="DFJ29" s="429"/>
      <c r="DFK29" s="429"/>
      <c r="DFL29" s="429"/>
      <c r="DFM29" s="429"/>
      <c r="DFN29" s="429"/>
      <c r="DFO29" s="429"/>
      <c r="DFP29" s="429"/>
      <c r="DFQ29" s="429"/>
      <c r="DFR29" s="429"/>
      <c r="DFS29" s="429"/>
      <c r="DFT29" s="429"/>
      <c r="DFU29" s="429"/>
      <c r="DFV29" s="429"/>
      <c r="DFW29" s="429"/>
      <c r="DFX29" s="429"/>
      <c r="DFY29" s="429"/>
      <c r="DFZ29" s="429"/>
      <c r="DGA29" s="429"/>
      <c r="DGB29" s="429"/>
      <c r="DGC29" s="429"/>
      <c r="DGD29" s="429"/>
      <c r="DGE29" s="429"/>
      <c r="DGF29" s="429"/>
      <c r="DGG29" s="429"/>
      <c r="DGH29" s="429"/>
      <c r="DGI29" s="429"/>
      <c r="DGJ29" s="429"/>
      <c r="DGK29" s="429"/>
      <c r="DGL29" s="429"/>
      <c r="DGM29" s="429"/>
      <c r="DGN29" s="429"/>
      <c r="DGO29" s="429"/>
      <c r="DGP29" s="429"/>
      <c r="DGQ29" s="429"/>
      <c r="DGR29" s="429"/>
      <c r="DGS29" s="429"/>
      <c r="DGT29" s="429"/>
      <c r="DGU29" s="429"/>
      <c r="DGV29" s="429"/>
      <c r="DGW29" s="429"/>
      <c r="DGX29" s="429"/>
      <c r="DGY29" s="429"/>
      <c r="DGZ29" s="429"/>
      <c r="DHA29" s="429"/>
      <c r="DHB29" s="429"/>
      <c r="DHC29" s="429"/>
      <c r="DHD29" s="429"/>
      <c r="DHE29" s="429"/>
      <c r="DHF29" s="429"/>
      <c r="DHG29" s="429"/>
      <c r="DHH29" s="429"/>
      <c r="DHI29" s="429"/>
      <c r="DHJ29" s="429"/>
      <c r="DHK29" s="429"/>
      <c r="DHL29" s="429"/>
      <c r="DHM29" s="429"/>
      <c r="DHN29" s="429"/>
      <c r="DHO29" s="429"/>
      <c r="DHP29" s="429"/>
      <c r="DHQ29" s="429"/>
      <c r="DHR29" s="429"/>
      <c r="DHS29" s="429"/>
      <c r="DHT29" s="429"/>
      <c r="DHU29" s="429"/>
      <c r="DHV29" s="429"/>
      <c r="DHW29" s="429"/>
      <c r="DHX29" s="429"/>
      <c r="DHY29" s="429"/>
      <c r="DHZ29" s="429"/>
      <c r="DIA29" s="429"/>
      <c r="DIB29" s="429"/>
      <c r="DIC29" s="429"/>
      <c r="DID29" s="429"/>
      <c r="DIE29" s="429"/>
      <c r="DIF29" s="429"/>
      <c r="DIG29" s="429"/>
      <c r="DIH29" s="429"/>
      <c r="DII29" s="429"/>
      <c r="DIJ29" s="429"/>
      <c r="DIK29" s="429"/>
      <c r="DIL29" s="429"/>
      <c r="DIM29" s="429"/>
      <c r="DIN29" s="429"/>
      <c r="DIO29" s="429"/>
      <c r="DIP29" s="429"/>
      <c r="DIQ29" s="429"/>
      <c r="DIR29" s="429"/>
      <c r="DIS29" s="429"/>
      <c r="DIT29" s="429"/>
      <c r="DIU29" s="429"/>
      <c r="DIV29" s="429"/>
      <c r="DIW29" s="429"/>
      <c r="DIX29" s="429"/>
      <c r="DIY29" s="429"/>
      <c r="DIZ29" s="429"/>
      <c r="DJA29" s="429"/>
      <c r="DJB29" s="429"/>
      <c r="DJC29" s="429"/>
      <c r="DJD29" s="429"/>
      <c r="DJE29" s="429"/>
      <c r="DJF29" s="429"/>
      <c r="DJG29" s="429"/>
      <c r="DJH29" s="429"/>
      <c r="DJI29" s="429"/>
      <c r="DJJ29" s="429"/>
      <c r="DJK29" s="429"/>
      <c r="DJL29" s="429"/>
      <c r="DJM29" s="429"/>
      <c r="DJN29" s="429"/>
      <c r="DJO29" s="429"/>
      <c r="DJP29" s="429"/>
      <c r="DJQ29" s="429"/>
      <c r="DJR29" s="429"/>
      <c r="DJS29" s="429"/>
      <c r="DJT29" s="429"/>
      <c r="DJU29" s="429"/>
      <c r="DJV29" s="429"/>
      <c r="DJW29" s="429"/>
      <c r="DJX29" s="429"/>
      <c r="DJY29" s="429"/>
      <c r="DJZ29" s="429"/>
      <c r="DKA29" s="429"/>
      <c r="DKB29" s="429"/>
      <c r="DKC29" s="429"/>
      <c r="DKD29" s="429"/>
      <c r="DKE29" s="429"/>
      <c r="DKF29" s="429"/>
      <c r="DKG29" s="429"/>
      <c r="DKH29" s="429"/>
      <c r="DKI29" s="429"/>
      <c r="DKJ29" s="429"/>
      <c r="DKK29" s="429"/>
      <c r="DKL29" s="429"/>
      <c r="DKM29" s="429"/>
      <c r="DKN29" s="429"/>
      <c r="DKO29" s="429"/>
      <c r="DKP29" s="429"/>
      <c r="DKQ29" s="429"/>
      <c r="DKR29" s="429"/>
      <c r="DKS29" s="429"/>
      <c r="DKT29" s="429"/>
      <c r="DKU29" s="429"/>
      <c r="DKV29" s="429"/>
      <c r="DKW29" s="429"/>
      <c r="DKX29" s="429"/>
      <c r="DKY29" s="429"/>
      <c r="DKZ29" s="429"/>
      <c r="DLA29" s="429"/>
      <c r="DLB29" s="429"/>
      <c r="DLC29" s="429"/>
      <c r="DLD29" s="429"/>
      <c r="DLE29" s="429"/>
      <c r="DLF29" s="429"/>
      <c r="DLG29" s="429"/>
      <c r="DLH29" s="429"/>
      <c r="DLI29" s="429"/>
      <c r="DLJ29" s="429"/>
      <c r="DLK29" s="429"/>
      <c r="DLL29" s="429"/>
      <c r="DLM29" s="429"/>
      <c r="DLN29" s="429"/>
      <c r="DLO29" s="429"/>
      <c r="DLP29" s="429"/>
      <c r="DLQ29" s="429"/>
      <c r="DLR29" s="429"/>
      <c r="DLS29" s="429"/>
      <c r="DLT29" s="429"/>
      <c r="DLU29" s="429"/>
      <c r="DLV29" s="429"/>
      <c r="DLW29" s="429"/>
      <c r="DLX29" s="429"/>
      <c r="DLY29" s="429"/>
      <c r="DLZ29" s="429"/>
      <c r="DMA29" s="429"/>
      <c r="DMB29" s="429"/>
      <c r="DMC29" s="429"/>
      <c r="DMD29" s="429"/>
      <c r="DME29" s="429"/>
      <c r="DMF29" s="429"/>
      <c r="DMG29" s="429"/>
      <c r="DMH29" s="429"/>
      <c r="DMI29" s="429"/>
      <c r="DMJ29" s="429"/>
      <c r="DMK29" s="429"/>
      <c r="DML29" s="429"/>
      <c r="DMM29" s="429"/>
      <c r="DMN29" s="429"/>
      <c r="DMO29" s="429"/>
      <c r="DMP29" s="429"/>
      <c r="DMQ29" s="429"/>
      <c r="DMR29" s="429"/>
      <c r="DMS29" s="429"/>
      <c r="DMT29" s="429"/>
      <c r="DMU29" s="429"/>
      <c r="DMV29" s="429"/>
      <c r="DMW29" s="429"/>
      <c r="DMX29" s="429"/>
      <c r="DMY29" s="429"/>
      <c r="DMZ29" s="429"/>
      <c r="DNA29" s="429"/>
      <c r="DNB29" s="429"/>
      <c r="DNC29" s="429"/>
      <c r="DND29" s="429"/>
      <c r="DNE29" s="429"/>
      <c r="DNF29" s="429"/>
      <c r="DNG29" s="429"/>
      <c r="DNH29" s="429"/>
      <c r="DNI29" s="429"/>
      <c r="DNJ29" s="429"/>
      <c r="DNK29" s="429"/>
      <c r="DNL29" s="429"/>
      <c r="DNM29" s="429"/>
      <c r="DNN29" s="429"/>
      <c r="DNO29" s="429"/>
      <c r="DNP29" s="429"/>
      <c r="DNQ29" s="429"/>
      <c r="DNR29" s="429"/>
      <c r="DNS29" s="429"/>
      <c r="DNT29" s="429"/>
      <c r="DNU29" s="429"/>
      <c r="DNV29" s="429"/>
      <c r="DNW29" s="429"/>
      <c r="DNX29" s="429"/>
      <c r="DNY29" s="429"/>
      <c r="DNZ29" s="429"/>
      <c r="DOA29" s="429"/>
      <c r="DOB29" s="429"/>
      <c r="DOC29" s="429"/>
      <c r="DOD29" s="429"/>
      <c r="DOE29" s="429"/>
      <c r="DOF29" s="429"/>
      <c r="DOG29" s="429"/>
      <c r="DOH29" s="429"/>
      <c r="DOI29" s="429"/>
      <c r="DOJ29" s="429"/>
      <c r="DOK29" s="429"/>
      <c r="DOL29" s="429"/>
      <c r="DOM29" s="429"/>
      <c r="DON29" s="429"/>
      <c r="DOO29" s="429"/>
      <c r="DOP29" s="429"/>
      <c r="DOQ29" s="429"/>
      <c r="DOR29" s="429"/>
      <c r="DOS29" s="429"/>
      <c r="DOT29" s="429"/>
      <c r="DOU29" s="429"/>
      <c r="DOV29" s="429"/>
      <c r="DOW29" s="429"/>
      <c r="DOX29" s="429"/>
      <c r="DOY29" s="429"/>
      <c r="DOZ29" s="429"/>
      <c r="DPA29" s="429"/>
      <c r="DPB29" s="429"/>
      <c r="DPC29" s="429"/>
      <c r="DPD29" s="429"/>
      <c r="DPE29" s="429"/>
      <c r="DPF29" s="429"/>
      <c r="DPG29" s="429"/>
      <c r="DPH29" s="429"/>
      <c r="DPI29" s="429"/>
      <c r="DPJ29" s="429"/>
      <c r="DPK29" s="429"/>
      <c r="DPL29" s="429"/>
      <c r="DPM29" s="429"/>
      <c r="DPN29" s="429"/>
      <c r="DPO29" s="429"/>
      <c r="DPP29" s="429"/>
      <c r="DPQ29" s="429"/>
      <c r="DPR29" s="429"/>
      <c r="DPS29" s="429"/>
      <c r="DPT29" s="429"/>
      <c r="DPU29" s="429"/>
      <c r="DPV29" s="429"/>
      <c r="DPW29" s="429"/>
      <c r="DPX29" s="429"/>
      <c r="DPY29" s="429"/>
      <c r="DPZ29" s="429"/>
      <c r="DQA29" s="429"/>
      <c r="DQB29" s="429"/>
      <c r="DQC29" s="429"/>
      <c r="DQD29" s="429"/>
      <c r="DQE29" s="429"/>
      <c r="DQF29" s="429"/>
      <c r="DQG29" s="429"/>
      <c r="DQH29" s="429"/>
      <c r="DQI29" s="429"/>
      <c r="DQJ29" s="429"/>
      <c r="DQK29" s="429"/>
      <c r="DQL29" s="429"/>
      <c r="DQM29" s="429"/>
      <c r="DQN29" s="429"/>
      <c r="DQO29" s="429"/>
      <c r="DQP29" s="429"/>
      <c r="DQQ29" s="429"/>
      <c r="DQR29" s="429"/>
      <c r="DQS29" s="429"/>
      <c r="DQT29" s="429"/>
      <c r="DQU29" s="429"/>
      <c r="DQV29" s="429"/>
      <c r="DQW29" s="429"/>
      <c r="DQX29" s="429"/>
      <c r="DQY29" s="429"/>
      <c r="DQZ29" s="429"/>
      <c r="DRA29" s="429"/>
      <c r="DRB29" s="429"/>
      <c r="DRC29" s="429"/>
      <c r="DRD29" s="429"/>
      <c r="DRE29" s="429"/>
      <c r="DRF29" s="429"/>
      <c r="DRG29" s="429"/>
      <c r="DRH29" s="429"/>
      <c r="DRI29" s="429"/>
      <c r="DRJ29" s="429"/>
      <c r="DRK29" s="429"/>
      <c r="DRL29" s="429"/>
      <c r="DRM29" s="429"/>
      <c r="DRN29" s="429"/>
      <c r="DRO29" s="429"/>
      <c r="DRP29" s="429"/>
      <c r="DRQ29" s="429"/>
      <c r="DRR29" s="429"/>
      <c r="DRS29" s="429"/>
      <c r="DRT29" s="429"/>
      <c r="DRU29" s="429"/>
      <c r="DRV29" s="429"/>
      <c r="DRW29" s="429"/>
      <c r="DRX29" s="429"/>
      <c r="DRY29" s="429"/>
      <c r="DRZ29" s="429"/>
      <c r="DSA29" s="429"/>
      <c r="DSB29" s="429"/>
      <c r="DSC29" s="429"/>
      <c r="DSD29" s="429"/>
      <c r="DSE29" s="429"/>
      <c r="DSF29" s="429"/>
      <c r="DSG29" s="429"/>
      <c r="DSH29" s="429"/>
      <c r="DSI29" s="429"/>
      <c r="DSJ29" s="429"/>
      <c r="DSK29" s="429"/>
      <c r="DSL29" s="429"/>
      <c r="DSM29" s="429"/>
      <c r="DSN29" s="429"/>
      <c r="DSO29" s="429"/>
      <c r="DSP29" s="429"/>
      <c r="DSQ29" s="429"/>
      <c r="DSR29" s="429"/>
      <c r="DSS29" s="429"/>
      <c r="DST29" s="429"/>
      <c r="DSU29" s="429"/>
      <c r="DSV29" s="429"/>
      <c r="DSW29" s="429"/>
      <c r="DSX29" s="429"/>
      <c r="DSY29" s="429"/>
      <c r="DSZ29" s="429"/>
      <c r="DTA29" s="429"/>
      <c r="DTB29" s="429"/>
      <c r="DTC29" s="429"/>
      <c r="DTD29" s="429"/>
      <c r="DTE29" s="429"/>
      <c r="DTF29" s="429"/>
      <c r="DTG29" s="429"/>
      <c r="DTH29" s="429"/>
      <c r="DTI29" s="429"/>
      <c r="DTJ29" s="429"/>
      <c r="DTK29" s="429"/>
      <c r="DTL29" s="429"/>
      <c r="DTM29" s="429"/>
      <c r="DTN29" s="429"/>
      <c r="DTO29" s="429"/>
      <c r="DTP29" s="429"/>
      <c r="DTQ29" s="429"/>
      <c r="DTR29" s="429"/>
      <c r="DTS29" s="429"/>
      <c r="DTT29" s="429"/>
      <c r="DTU29" s="429"/>
      <c r="DTV29" s="429"/>
      <c r="DTW29" s="429"/>
      <c r="DTX29" s="429"/>
      <c r="DTY29" s="429"/>
      <c r="DTZ29" s="429"/>
      <c r="DUA29" s="429"/>
      <c r="DUB29" s="429"/>
      <c r="DUC29" s="429"/>
      <c r="DUD29" s="429"/>
      <c r="DUE29" s="429"/>
      <c r="DUF29" s="429"/>
      <c r="DUG29" s="429"/>
      <c r="DUH29" s="429"/>
      <c r="DUI29" s="429"/>
      <c r="DUJ29" s="429"/>
      <c r="DUK29" s="429"/>
      <c r="DUL29" s="429"/>
      <c r="DUM29" s="429"/>
      <c r="DUN29" s="429"/>
      <c r="DUO29" s="429"/>
      <c r="DUP29" s="429"/>
      <c r="DUQ29" s="429"/>
      <c r="DUR29" s="429"/>
      <c r="DUS29" s="429"/>
      <c r="DUT29" s="429"/>
      <c r="DUU29" s="429"/>
      <c r="DUV29" s="429"/>
      <c r="DUW29" s="429"/>
      <c r="DUX29" s="429"/>
      <c r="DUY29" s="429"/>
      <c r="DUZ29" s="429"/>
      <c r="DVA29" s="429"/>
      <c r="DVB29" s="429"/>
      <c r="DVC29" s="429"/>
      <c r="DVD29" s="429"/>
      <c r="DVE29" s="429"/>
      <c r="DVF29" s="429"/>
      <c r="DVG29" s="429"/>
      <c r="DVH29" s="429"/>
      <c r="DVI29" s="429"/>
      <c r="DVJ29" s="429"/>
      <c r="DVK29" s="429"/>
      <c r="DVL29" s="429"/>
      <c r="DVM29" s="429"/>
      <c r="DVN29" s="429"/>
      <c r="DVO29" s="429"/>
      <c r="DVP29" s="429"/>
      <c r="DVQ29" s="429"/>
      <c r="DVR29" s="429"/>
      <c r="DVS29" s="429"/>
      <c r="DVT29" s="429"/>
      <c r="DVU29" s="429"/>
      <c r="DVV29" s="429"/>
      <c r="DVW29" s="429"/>
      <c r="DVX29" s="429"/>
      <c r="DVY29" s="429"/>
      <c r="DVZ29" s="429"/>
      <c r="DWA29" s="429"/>
      <c r="DWB29" s="429"/>
      <c r="DWC29" s="429"/>
      <c r="DWD29" s="429"/>
      <c r="DWE29" s="429"/>
      <c r="DWF29" s="429"/>
      <c r="DWG29" s="429"/>
      <c r="DWH29" s="429"/>
      <c r="DWI29" s="429"/>
      <c r="DWJ29" s="429"/>
      <c r="DWK29" s="429"/>
      <c r="DWL29" s="429"/>
      <c r="DWM29" s="429"/>
      <c r="DWN29" s="429"/>
      <c r="DWO29" s="429"/>
      <c r="DWP29" s="429"/>
      <c r="DWQ29" s="429"/>
      <c r="DWR29" s="429"/>
      <c r="DWS29" s="429"/>
      <c r="DWT29" s="429"/>
      <c r="DWU29" s="429"/>
      <c r="DWV29" s="429"/>
      <c r="DWW29" s="429"/>
      <c r="DWX29" s="429"/>
      <c r="DWY29" s="429"/>
      <c r="DWZ29" s="429"/>
      <c r="DXA29" s="429"/>
      <c r="DXB29" s="429"/>
      <c r="DXC29" s="429"/>
      <c r="DXD29" s="429"/>
      <c r="DXE29" s="429"/>
      <c r="DXF29" s="429"/>
      <c r="DXG29" s="429"/>
      <c r="DXH29" s="429"/>
      <c r="DXI29" s="429"/>
      <c r="DXJ29" s="429"/>
      <c r="DXK29" s="429"/>
      <c r="DXL29" s="429"/>
      <c r="DXM29" s="429"/>
      <c r="DXN29" s="429"/>
      <c r="DXO29" s="429"/>
      <c r="DXP29" s="429"/>
      <c r="DXQ29" s="429"/>
      <c r="DXR29" s="429"/>
      <c r="DXS29" s="429"/>
      <c r="DXT29" s="429"/>
      <c r="DXU29" s="429"/>
      <c r="DXV29" s="429"/>
      <c r="DXW29" s="429"/>
      <c r="DXX29" s="429"/>
      <c r="DXY29" s="429"/>
      <c r="DXZ29" s="429"/>
      <c r="DYA29" s="429"/>
      <c r="DYB29" s="429"/>
      <c r="DYC29" s="429"/>
      <c r="DYD29" s="429"/>
      <c r="DYE29" s="429"/>
      <c r="DYF29" s="429"/>
      <c r="DYG29" s="429"/>
      <c r="DYH29" s="429"/>
      <c r="DYI29" s="429"/>
      <c r="DYJ29" s="429"/>
      <c r="DYK29" s="429"/>
      <c r="DYL29" s="429"/>
      <c r="DYM29" s="429"/>
      <c r="DYN29" s="429"/>
      <c r="DYO29" s="429"/>
      <c r="DYP29" s="429"/>
      <c r="DYQ29" s="429"/>
      <c r="DYR29" s="429"/>
      <c r="DYS29" s="429"/>
      <c r="DYT29" s="429"/>
      <c r="DYU29" s="429"/>
      <c r="DYV29" s="429"/>
      <c r="DYW29" s="429"/>
      <c r="DYX29" s="429"/>
      <c r="DYY29" s="429"/>
      <c r="DYZ29" s="429"/>
      <c r="DZA29" s="429"/>
      <c r="DZB29" s="429"/>
      <c r="DZC29" s="429"/>
      <c r="DZD29" s="429"/>
      <c r="DZE29" s="429"/>
      <c r="DZF29" s="429"/>
      <c r="DZG29" s="429"/>
      <c r="DZH29" s="429"/>
      <c r="DZI29" s="429"/>
      <c r="DZJ29" s="429"/>
      <c r="DZK29" s="429"/>
      <c r="DZL29" s="429"/>
      <c r="DZM29" s="429"/>
      <c r="DZN29" s="429"/>
      <c r="DZO29" s="429"/>
      <c r="DZP29" s="429"/>
      <c r="DZQ29" s="429"/>
      <c r="DZR29" s="429"/>
      <c r="DZS29" s="429"/>
      <c r="DZT29" s="429"/>
      <c r="DZU29" s="429"/>
      <c r="DZV29" s="429"/>
      <c r="DZW29" s="429"/>
      <c r="DZX29" s="429"/>
      <c r="DZY29" s="429"/>
      <c r="DZZ29" s="429"/>
      <c r="EAA29" s="429"/>
      <c r="EAB29" s="429"/>
      <c r="EAC29" s="429"/>
      <c r="EAD29" s="429"/>
      <c r="EAE29" s="429"/>
      <c r="EAF29" s="429"/>
      <c r="EAG29" s="429"/>
      <c r="EAH29" s="429"/>
      <c r="EAI29" s="429"/>
      <c r="EAJ29" s="429"/>
      <c r="EAK29" s="429"/>
      <c r="EAL29" s="429"/>
      <c r="EAM29" s="429"/>
      <c r="EAN29" s="429"/>
      <c r="EAO29" s="429"/>
      <c r="EAP29" s="429"/>
      <c r="EAQ29" s="429"/>
      <c r="EAR29" s="429"/>
      <c r="EAS29" s="429"/>
      <c r="EAT29" s="429"/>
      <c r="EAU29" s="429"/>
      <c r="EAV29" s="429"/>
      <c r="EAW29" s="429"/>
      <c r="EAX29" s="429"/>
      <c r="EAY29" s="429"/>
      <c r="EAZ29" s="429"/>
      <c r="EBA29" s="429"/>
      <c r="EBB29" s="429"/>
      <c r="EBC29" s="429"/>
      <c r="EBD29" s="429"/>
      <c r="EBE29" s="429"/>
      <c r="EBF29" s="429"/>
      <c r="EBG29" s="429"/>
      <c r="EBH29" s="429"/>
      <c r="EBI29" s="429"/>
      <c r="EBJ29" s="429"/>
      <c r="EBK29" s="429"/>
      <c r="EBL29" s="429"/>
      <c r="EBM29" s="429"/>
      <c r="EBN29" s="429"/>
      <c r="EBO29" s="429"/>
      <c r="EBP29" s="429"/>
      <c r="EBQ29" s="429"/>
      <c r="EBR29" s="429"/>
      <c r="EBS29" s="429"/>
      <c r="EBT29" s="429"/>
      <c r="EBU29" s="429"/>
      <c r="EBV29" s="429"/>
      <c r="EBW29" s="429"/>
      <c r="EBX29" s="429"/>
      <c r="EBY29" s="429"/>
      <c r="EBZ29" s="429"/>
      <c r="ECA29" s="429"/>
      <c r="ECB29" s="429"/>
      <c r="ECC29" s="429"/>
      <c r="ECD29" s="429"/>
      <c r="ECE29" s="429"/>
      <c r="ECF29" s="429"/>
      <c r="ECG29" s="429"/>
      <c r="ECH29" s="429"/>
      <c r="ECI29" s="429"/>
      <c r="ECJ29" s="429"/>
      <c r="ECK29" s="429"/>
      <c r="ECL29" s="429"/>
      <c r="ECM29" s="429"/>
      <c r="ECN29" s="429"/>
      <c r="ECO29" s="429"/>
      <c r="ECP29" s="429"/>
      <c r="ECQ29" s="429"/>
      <c r="ECR29" s="429"/>
      <c r="ECS29" s="429"/>
      <c r="ECT29" s="429"/>
      <c r="ECU29" s="429"/>
      <c r="ECV29" s="429"/>
      <c r="ECW29" s="429"/>
      <c r="ECX29" s="429"/>
      <c r="ECY29" s="429"/>
      <c r="ECZ29" s="429"/>
      <c r="EDA29" s="429"/>
      <c r="EDB29" s="429"/>
      <c r="EDC29" s="429"/>
      <c r="EDD29" s="429"/>
      <c r="EDE29" s="429"/>
      <c r="EDF29" s="429"/>
      <c r="EDG29" s="429"/>
      <c r="EDH29" s="429"/>
      <c r="EDI29" s="429"/>
      <c r="EDJ29" s="429"/>
      <c r="EDK29" s="429"/>
      <c r="EDL29" s="429"/>
      <c r="EDM29" s="429"/>
      <c r="EDN29" s="429"/>
      <c r="EDO29" s="429"/>
      <c r="EDP29" s="429"/>
      <c r="EDQ29" s="429"/>
      <c r="EDR29" s="429"/>
      <c r="EDS29" s="429"/>
      <c r="EDT29" s="429"/>
      <c r="EDU29" s="429"/>
      <c r="EDV29" s="429"/>
      <c r="EDW29" s="429"/>
      <c r="EDX29" s="429"/>
      <c r="EDY29" s="429"/>
      <c r="EDZ29" s="429"/>
      <c r="EEA29" s="429"/>
      <c r="EEB29" s="429"/>
      <c r="EEC29" s="429"/>
      <c r="EED29" s="429"/>
      <c r="EEE29" s="429"/>
      <c r="EEF29" s="429"/>
      <c r="EEG29" s="429"/>
      <c r="EEH29" s="429"/>
      <c r="EEI29" s="429"/>
      <c r="EEJ29" s="429"/>
      <c r="EEK29" s="429"/>
      <c r="EEL29" s="429"/>
      <c r="EEM29" s="429"/>
      <c r="EEN29" s="429"/>
      <c r="EEO29" s="429"/>
      <c r="EEP29" s="429"/>
      <c r="EEQ29" s="429"/>
      <c r="EER29" s="429"/>
      <c r="EES29" s="429"/>
      <c r="EET29" s="429"/>
      <c r="EEU29" s="429"/>
      <c r="EEV29" s="429"/>
      <c r="EEW29" s="429"/>
      <c r="EEX29" s="429"/>
      <c r="EEY29" s="429"/>
      <c r="EEZ29" s="429"/>
      <c r="EFA29" s="429"/>
      <c r="EFB29" s="429"/>
      <c r="EFC29" s="429"/>
      <c r="EFD29" s="429"/>
      <c r="EFE29" s="429"/>
      <c r="EFF29" s="429"/>
      <c r="EFG29" s="429"/>
      <c r="EFH29" s="429"/>
      <c r="EFI29" s="429"/>
      <c r="EFJ29" s="429"/>
      <c r="EFK29" s="429"/>
      <c r="EFL29" s="429"/>
      <c r="EFM29" s="429"/>
      <c r="EFN29" s="429"/>
      <c r="EFO29" s="429"/>
      <c r="EFP29" s="429"/>
      <c r="EFQ29" s="429"/>
      <c r="EFR29" s="429"/>
      <c r="EFS29" s="429"/>
      <c r="EFT29" s="429"/>
      <c r="EFU29" s="429"/>
      <c r="EFV29" s="429"/>
      <c r="EFW29" s="429"/>
      <c r="EFX29" s="429"/>
      <c r="EFY29" s="429"/>
      <c r="EFZ29" s="429"/>
      <c r="EGA29" s="429"/>
      <c r="EGB29" s="429"/>
      <c r="EGC29" s="429"/>
      <c r="EGD29" s="429"/>
      <c r="EGE29" s="429"/>
      <c r="EGF29" s="429"/>
      <c r="EGG29" s="429"/>
      <c r="EGH29" s="429"/>
      <c r="EGI29" s="429"/>
      <c r="EGJ29" s="429"/>
      <c r="EGK29" s="429"/>
      <c r="EGL29" s="429"/>
      <c r="EGM29" s="429"/>
      <c r="EGN29" s="429"/>
      <c r="EGO29" s="429"/>
      <c r="EGP29" s="429"/>
      <c r="EGQ29" s="429"/>
      <c r="EGR29" s="429"/>
      <c r="EGS29" s="429"/>
      <c r="EGT29" s="429"/>
      <c r="EGU29" s="429"/>
      <c r="EGV29" s="429"/>
      <c r="EGW29" s="429"/>
      <c r="EGX29" s="429"/>
      <c r="EGY29" s="429"/>
      <c r="EGZ29" s="429"/>
      <c r="EHA29" s="429"/>
      <c r="EHB29" s="429"/>
      <c r="EHC29" s="429"/>
      <c r="EHD29" s="429"/>
      <c r="EHE29" s="429"/>
      <c r="EHF29" s="429"/>
      <c r="EHG29" s="429"/>
      <c r="EHH29" s="429"/>
      <c r="EHI29" s="429"/>
      <c r="EHJ29" s="429"/>
      <c r="EHK29" s="429"/>
      <c r="EHL29" s="429"/>
      <c r="EHM29" s="429"/>
      <c r="EHN29" s="429"/>
      <c r="EHO29" s="429"/>
      <c r="EHP29" s="429"/>
      <c r="EHQ29" s="429"/>
      <c r="EHR29" s="429"/>
      <c r="EHS29" s="429"/>
      <c r="EHT29" s="429"/>
      <c r="EHU29" s="429"/>
      <c r="EHV29" s="429"/>
      <c r="EHW29" s="429"/>
      <c r="EHX29" s="429"/>
      <c r="EHY29" s="429"/>
      <c r="EHZ29" s="429"/>
      <c r="EIA29" s="429"/>
      <c r="EIB29" s="429"/>
      <c r="EIC29" s="429"/>
      <c r="EID29" s="429"/>
      <c r="EIE29" s="429"/>
      <c r="EIF29" s="429"/>
      <c r="EIG29" s="429"/>
      <c r="EIH29" s="429"/>
      <c r="EII29" s="429"/>
      <c r="EIJ29" s="429"/>
      <c r="EIK29" s="429"/>
      <c r="EIL29" s="429"/>
      <c r="EIM29" s="429"/>
      <c r="EIN29" s="429"/>
      <c r="EIO29" s="429"/>
      <c r="EIP29" s="429"/>
      <c r="EIQ29" s="429"/>
      <c r="EIR29" s="429"/>
      <c r="EIS29" s="429"/>
      <c r="EIT29" s="429"/>
      <c r="EIU29" s="429"/>
      <c r="EIV29" s="429"/>
      <c r="EIW29" s="429"/>
      <c r="EIX29" s="429"/>
      <c r="EIY29" s="429"/>
      <c r="EIZ29" s="429"/>
      <c r="EJA29" s="429"/>
      <c r="EJB29" s="429"/>
      <c r="EJC29" s="429"/>
      <c r="EJD29" s="429"/>
      <c r="EJE29" s="429"/>
      <c r="EJF29" s="429"/>
      <c r="EJG29" s="429"/>
      <c r="EJH29" s="429"/>
      <c r="EJI29" s="429"/>
      <c r="EJJ29" s="429"/>
      <c r="EJK29" s="429"/>
      <c r="EJL29" s="429"/>
      <c r="EJM29" s="429"/>
      <c r="EJN29" s="429"/>
      <c r="EJO29" s="429"/>
      <c r="EJP29" s="429"/>
      <c r="EJQ29" s="429"/>
      <c r="EJR29" s="429"/>
      <c r="EJS29" s="429"/>
      <c r="EJT29" s="429"/>
      <c r="EJU29" s="429"/>
      <c r="EJV29" s="429"/>
      <c r="EJW29" s="429"/>
      <c r="EJX29" s="429"/>
      <c r="EJY29" s="429"/>
      <c r="EJZ29" s="429"/>
      <c r="EKA29" s="429"/>
      <c r="EKB29" s="429"/>
      <c r="EKC29" s="429"/>
      <c r="EKD29" s="429"/>
      <c r="EKE29" s="429"/>
      <c r="EKF29" s="429"/>
      <c r="EKG29" s="429"/>
      <c r="EKH29" s="429"/>
      <c r="EKI29" s="429"/>
      <c r="EKJ29" s="429"/>
      <c r="EKK29" s="429"/>
      <c r="EKL29" s="429"/>
      <c r="EKM29" s="429"/>
      <c r="EKN29" s="429"/>
      <c r="EKO29" s="429"/>
      <c r="EKP29" s="429"/>
      <c r="EKQ29" s="429"/>
      <c r="EKR29" s="429"/>
      <c r="EKS29" s="429"/>
      <c r="EKT29" s="429"/>
      <c r="EKU29" s="429"/>
      <c r="EKV29" s="429"/>
      <c r="EKW29" s="429"/>
      <c r="EKX29" s="429"/>
      <c r="EKY29" s="429"/>
      <c r="EKZ29" s="429"/>
      <c r="ELA29" s="429"/>
      <c r="ELB29" s="429"/>
      <c r="ELC29" s="429"/>
      <c r="ELD29" s="429"/>
      <c r="ELE29" s="429"/>
      <c r="ELF29" s="429"/>
      <c r="ELG29" s="429"/>
      <c r="ELH29" s="429"/>
      <c r="ELI29" s="429"/>
      <c r="ELJ29" s="429"/>
      <c r="ELK29" s="429"/>
      <c r="ELL29" s="429"/>
      <c r="ELM29" s="429"/>
      <c r="ELN29" s="429"/>
      <c r="ELO29" s="429"/>
      <c r="ELP29" s="429"/>
      <c r="ELQ29" s="429"/>
      <c r="ELR29" s="429"/>
      <c r="ELS29" s="429"/>
      <c r="ELT29" s="429"/>
      <c r="ELU29" s="429"/>
      <c r="ELV29" s="429"/>
      <c r="ELW29" s="429"/>
      <c r="ELX29" s="429"/>
      <c r="ELY29" s="429"/>
      <c r="ELZ29" s="429"/>
      <c r="EMA29" s="429"/>
      <c r="EMB29" s="429"/>
      <c r="EMC29" s="429"/>
      <c r="EMD29" s="429"/>
      <c r="EME29" s="429"/>
      <c r="EMF29" s="429"/>
      <c r="EMG29" s="429"/>
      <c r="EMH29" s="429"/>
      <c r="EMI29" s="429"/>
      <c r="EMJ29" s="429"/>
      <c r="EMK29" s="429"/>
      <c r="EML29" s="429"/>
      <c r="EMM29" s="429"/>
      <c r="EMN29" s="429"/>
      <c r="EMO29" s="429"/>
      <c r="EMP29" s="429"/>
      <c r="EMQ29" s="429"/>
      <c r="EMR29" s="429"/>
      <c r="EMS29" s="429"/>
      <c r="EMT29" s="429"/>
      <c r="EMU29" s="429"/>
      <c r="EMV29" s="429"/>
      <c r="EMW29" s="429"/>
      <c r="EMX29" s="429"/>
      <c r="EMY29" s="429"/>
      <c r="EMZ29" s="429"/>
      <c r="ENA29" s="429"/>
      <c r="ENB29" s="429"/>
      <c r="ENC29" s="429"/>
      <c r="END29" s="429"/>
      <c r="ENE29" s="429"/>
      <c r="ENF29" s="429"/>
      <c r="ENG29" s="429"/>
      <c r="ENH29" s="429"/>
      <c r="ENI29" s="429"/>
      <c r="ENJ29" s="429"/>
      <c r="ENK29" s="429"/>
      <c r="ENL29" s="429"/>
      <c r="ENM29" s="429"/>
      <c r="ENN29" s="429"/>
      <c r="ENO29" s="429"/>
      <c r="ENP29" s="429"/>
      <c r="ENQ29" s="429"/>
      <c r="ENR29" s="429"/>
      <c r="ENS29" s="429"/>
      <c r="ENT29" s="429"/>
      <c r="ENU29" s="429"/>
      <c r="ENV29" s="429"/>
      <c r="ENW29" s="429"/>
      <c r="ENX29" s="429"/>
      <c r="ENY29" s="429"/>
      <c r="ENZ29" s="429"/>
      <c r="EOA29" s="429"/>
      <c r="EOB29" s="429"/>
      <c r="EOC29" s="429"/>
      <c r="EOD29" s="429"/>
      <c r="EOE29" s="429"/>
      <c r="EOF29" s="429"/>
      <c r="EOG29" s="429"/>
      <c r="EOH29" s="429"/>
      <c r="EOI29" s="429"/>
      <c r="EOJ29" s="429"/>
      <c r="EOK29" s="429"/>
      <c r="EOL29" s="429"/>
      <c r="EOM29" s="429"/>
      <c r="EON29" s="429"/>
      <c r="EOO29" s="429"/>
      <c r="EOP29" s="429"/>
      <c r="EOQ29" s="429"/>
      <c r="EOR29" s="429"/>
      <c r="EOS29" s="429"/>
      <c r="EOT29" s="429"/>
      <c r="EOU29" s="429"/>
      <c r="EOV29" s="429"/>
      <c r="EOW29" s="429"/>
      <c r="EOX29" s="429"/>
      <c r="EOY29" s="429"/>
      <c r="EOZ29" s="429"/>
      <c r="EPA29" s="429"/>
      <c r="EPB29" s="429"/>
      <c r="EPC29" s="429"/>
      <c r="EPD29" s="429"/>
      <c r="EPE29" s="429"/>
      <c r="EPF29" s="429"/>
      <c r="EPG29" s="429"/>
      <c r="EPH29" s="429"/>
      <c r="EPI29" s="429"/>
      <c r="EPJ29" s="429"/>
      <c r="EPK29" s="429"/>
      <c r="EPL29" s="429"/>
      <c r="EPM29" s="429"/>
      <c r="EPN29" s="429"/>
      <c r="EPO29" s="429"/>
      <c r="EPP29" s="429"/>
      <c r="EPQ29" s="429"/>
      <c r="EPR29" s="429"/>
      <c r="EPS29" s="429"/>
      <c r="EPT29" s="429"/>
      <c r="EPU29" s="429"/>
      <c r="EPV29" s="429"/>
      <c r="EPW29" s="429"/>
      <c r="EPX29" s="429"/>
      <c r="EPY29" s="429"/>
      <c r="EPZ29" s="429"/>
      <c r="EQA29" s="429"/>
      <c r="EQB29" s="429"/>
      <c r="EQC29" s="429"/>
      <c r="EQD29" s="429"/>
      <c r="EQE29" s="429"/>
      <c r="EQF29" s="429"/>
      <c r="EQG29" s="429"/>
      <c r="EQH29" s="429"/>
      <c r="EQI29" s="429"/>
      <c r="EQJ29" s="429"/>
      <c r="EQK29" s="429"/>
      <c r="EQL29" s="429"/>
      <c r="EQM29" s="429"/>
      <c r="EQN29" s="429"/>
      <c r="EQO29" s="429"/>
      <c r="EQP29" s="429"/>
      <c r="EQQ29" s="429"/>
      <c r="EQR29" s="429"/>
      <c r="EQS29" s="429"/>
      <c r="EQT29" s="429"/>
      <c r="EQU29" s="429"/>
      <c r="EQV29" s="429"/>
      <c r="EQW29" s="429"/>
      <c r="EQX29" s="429"/>
      <c r="EQY29" s="429"/>
      <c r="EQZ29" s="429"/>
      <c r="ERA29" s="429"/>
      <c r="ERB29" s="429"/>
      <c r="ERC29" s="429"/>
      <c r="ERD29" s="429"/>
      <c r="ERE29" s="429"/>
      <c r="ERF29" s="429"/>
      <c r="ERG29" s="429"/>
      <c r="ERH29" s="429"/>
      <c r="ERI29" s="429"/>
      <c r="ERJ29" s="429"/>
      <c r="ERK29" s="429"/>
      <c r="ERL29" s="429"/>
      <c r="ERM29" s="429"/>
      <c r="ERN29" s="429"/>
      <c r="ERO29" s="429"/>
      <c r="ERP29" s="429"/>
      <c r="ERQ29" s="429"/>
      <c r="ERR29" s="429"/>
      <c r="ERS29" s="429"/>
      <c r="ERT29" s="429"/>
      <c r="ERU29" s="429"/>
      <c r="ERV29" s="429"/>
      <c r="ERW29" s="429"/>
      <c r="ERX29" s="429"/>
      <c r="ERY29" s="429"/>
      <c r="ERZ29" s="429"/>
      <c r="ESA29" s="429"/>
      <c r="ESB29" s="429"/>
      <c r="ESC29" s="429"/>
      <c r="ESD29" s="429"/>
      <c r="ESE29" s="429"/>
      <c r="ESF29" s="429"/>
      <c r="ESG29" s="429"/>
      <c r="ESH29" s="429"/>
      <c r="ESI29" s="429"/>
      <c r="ESJ29" s="429"/>
      <c r="ESK29" s="429"/>
      <c r="ESL29" s="429"/>
      <c r="ESM29" s="429"/>
      <c r="ESN29" s="429"/>
      <c r="ESO29" s="429"/>
      <c r="ESP29" s="429"/>
      <c r="ESQ29" s="429"/>
      <c r="ESR29" s="429"/>
      <c r="ESS29" s="429"/>
      <c r="EST29" s="429"/>
      <c r="ESU29" s="429"/>
      <c r="ESV29" s="429"/>
      <c r="ESW29" s="429"/>
      <c r="ESX29" s="429"/>
      <c r="ESY29" s="429"/>
      <c r="ESZ29" s="429"/>
      <c r="ETA29" s="429"/>
      <c r="ETB29" s="429"/>
      <c r="ETC29" s="429"/>
      <c r="ETD29" s="429"/>
      <c r="ETE29" s="429"/>
      <c r="ETF29" s="429"/>
      <c r="ETG29" s="429"/>
      <c r="ETH29" s="429"/>
      <c r="ETI29" s="429"/>
      <c r="ETJ29" s="429"/>
      <c r="ETK29" s="429"/>
      <c r="ETL29" s="429"/>
      <c r="ETM29" s="429"/>
      <c r="ETN29" s="429"/>
      <c r="ETO29" s="429"/>
      <c r="ETP29" s="429"/>
      <c r="ETQ29" s="429"/>
      <c r="ETR29" s="429"/>
      <c r="ETS29" s="429"/>
      <c r="ETT29" s="429"/>
      <c r="ETU29" s="429"/>
      <c r="ETV29" s="429"/>
      <c r="ETW29" s="429"/>
      <c r="ETX29" s="429"/>
      <c r="ETY29" s="429"/>
      <c r="ETZ29" s="429"/>
      <c r="EUA29" s="429"/>
      <c r="EUB29" s="429"/>
      <c r="EUC29" s="429"/>
      <c r="EUD29" s="429"/>
      <c r="EUE29" s="429"/>
      <c r="EUF29" s="429"/>
      <c r="EUG29" s="429"/>
      <c r="EUH29" s="429"/>
      <c r="EUI29" s="429"/>
      <c r="EUJ29" s="429"/>
      <c r="EUK29" s="429"/>
      <c r="EUL29" s="429"/>
      <c r="EUM29" s="429"/>
      <c r="EUN29" s="429"/>
      <c r="EUO29" s="429"/>
      <c r="EUP29" s="429"/>
      <c r="EUQ29" s="429"/>
      <c r="EUR29" s="429"/>
      <c r="EUS29" s="429"/>
      <c r="EUT29" s="429"/>
      <c r="EUU29" s="429"/>
      <c r="EUV29" s="429"/>
      <c r="EUW29" s="429"/>
      <c r="EUX29" s="429"/>
      <c r="EUY29" s="429"/>
      <c r="EUZ29" s="429"/>
      <c r="EVA29" s="429"/>
      <c r="EVB29" s="429"/>
      <c r="EVC29" s="429"/>
      <c r="EVD29" s="429"/>
      <c r="EVE29" s="429"/>
      <c r="EVF29" s="429"/>
      <c r="EVG29" s="429"/>
      <c r="EVH29" s="429"/>
      <c r="EVI29" s="429"/>
      <c r="EVJ29" s="429"/>
      <c r="EVK29" s="429"/>
      <c r="EVL29" s="429"/>
      <c r="EVM29" s="429"/>
      <c r="EVN29" s="429"/>
      <c r="EVO29" s="429"/>
      <c r="EVP29" s="429"/>
      <c r="EVQ29" s="429"/>
      <c r="EVR29" s="429"/>
      <c r="EVS29" s="429"/>
      <c r="EVT29" s="429"/>
      <c r="EVU29" s="429"/>
      <c r="EVV29" s="429"/>
      <c r="EVW29" s="429"/>
      <c r="EVX29" s="429"/>
      <c r="EVY29" s="429"/>
      <c r="EVZ29" s="429"/>
      <c r="EWA29" s="429"/>
      <c r="EWB29" s="429"/>
      <c r="EWC29" s="429"/>
      <c r="EWD29" s="429"/>
      <c r="EWE29" s="429"/>
      <c r="EWF29" s="429"/>
      <c r="EWG29" s="429"/>
      <c r="EWH29" s="429"/>
      <c r="EWI29" s="429"/>
      <c r="EWJ29" s="429"/>
      <c r="EWK29" s="429"/>
      <c r="EWL29" s="429"/>
      <c r="EWM29" s="429"/>
      <c r="EWN29" s="429"/>
      <c r="EWO29" s="429"/>
      <c r="EWP29" s="429"/>
      <c r="EWQ29" s="429"/>
      <c r="EWR29" s="429"/>
      <c r="EWS29" s="429"/>
      <c r="EWT29" s="429"/>
      <c r="EWU29" s="429"/>
      <c r="EWV29" s="429"/>
      <c r="EWW29" s="429"/>
      <c r="EWX29" s="429"/>
      <c r="EWY29" s="429"/>
      <c r="EWZ29" s="429"/>
      <c r="EXA29" s="429"/>
      <c r="EXB29" s="429"/>
      <c r="EXC29" s="429"/>
      <c r="EXD29" s="429"/>
      <c r="EXE29" s="429"/>
      <c r="EXF29" s="429"/>
      <c r="EXG29" s="429"/>
      <c r="EXH29" s="429"/>
      <c r="EXI29" s="429"/>
      <c r="EXJ29" s="429"/>
      <c r="EXK29" s="429"/>
      <c r="EXL29" s="429"/>
      <c r="EXM29" s="429"/>
      <c r="EXN29" s="429"/>
      <c r="EXO29" s="429"/>
      <c r="EXP29" s="429"/>
      <c r="EXQ29" s="429"/>
      <c r="EXR29" s="429"/>
      <c r="EXS29" s="429"/>
      <c r="EXT29" s="429"/>
      <c r="EXU29" s="429"/>
      <c r="EXV29" s="429"/>
      <c r="EXW29" s="429"/>
      <c r="EXX29" s="429"/>
      <c r="EXY29" s="429"/>
      <c r="EXZ29" s="429"/>
      <c r="EYA29" s="429"/>
      <c r="EYB29" s="429"/>
      <c r="EYC29" s="429"/>
      <c r="EYD29" s="429"/>
      <c r="EYE29" s="429"/>
      <c r="EYF29" s="429"/>
      <c r="EYG29" s="429"/>
      <c r="EYH29" s="429"/>
      <c r="EYI29" s="429"/>
      <c r="EYJ29" s="429"/>
      <c r="EYK29" s="429"/>
      <c r="EYL29" s="429"/>
      <c r="EYM29" s="429"/>
      <c r="EYN29" s="429"/>
      <c r="EYO29" s="429"/>
      <c r="EYP29" s="429"/>
      <c r="EYQ29" s="429"/>
      <c r="EYR29" s="429"/>
      <c r="EYS29" s="429"/>
      <c r="EYT29" s="429"/>
      <c r="EYU29" s="429"/>
      <c r="EYV29" s="429"/>
      <c r="EYW29" s="429"/>
      <c r="EYX29" s="429"/>
      <c r="EYY29" s="429"/>
      <c r="EYZ29" s="429"/>
      <c r="EZA29" s="429"/>
      <c r="EZB29" s="429"/>
      <c r="EZC29" s="429"/>
      <c r="EZD29" s="429"/>
      <c r="EZE29" s="429"/>
      <c r="EZF29" s="429"/>
      <c r="EZG29" s="429"/>
      <c r="EZH29" s="429"/>
      <c r="EZI29" s="429"/>
      <c r="EZJ29" s="429"/>
      <c r="EZK29" s="429"/>
      <c r="EZL29" s="429"/>
      <c r="EZM29" s="429"/>
      <c r="EZN29" s="429"/>
      <c r="EZO29" s="429"/>
      <c r="EZP29" s="429"/>
      <c r="EZQ29" s="429"/>
      <c r="EZR29" s="429"/>
      <c r="EZS29" s="429"/>
      <c r="EZT29" s="429"/>
      <c r="EZU29" s="429"/>
      <c r="EZV29" s="429"/>
      <c r="EZW29" s="429"/>
      <c r="EZX29" s="429"/>
      <c r="EZY29" s="429"/>
      <c r="EZZ29" s="429"/>
      <c r="FAA29" s="429"/>
      <c r="FAB29" s="429"/>
      <c r="FAC29" s="429"/>
      <c r="FAD29" s="429"/>
      <c r="FAE29" s="429"/>
      <c r="FAF29" s="429"/>
      <c r="FAG29" s="429"/>
      <c r="FAH29" s="429"/>
      <c r="FAI29" s="429"/>
      <c r="FAJ29" s="429"/>
      <c r="FAK29" s="429"/>
      <c r="FAL29" s="429"/>
      <c r="FAM29" s="429"/>
      <c r="FAN29" s="429"/>
      <c r="FAO29" s="429"/>
      <c r="FAP29" s="429"/>
      <c r="FAQ29" s="429"/>
      <c r="FAR29" s="429"/>
      <c r="FAS29" s="429"/>
      <c r="FAT29" s="429"/>
      <c r="FAU29" s="429"/>
      <c r="FAV29" s="429"/>
      <c r="FAW29" s="429"/>
      <c r="FAX29" s="429"/>
      <c r="FAY29" s="429"/>
      <c r="FAZ29" s="429"/>
      <c r="FBA29" s="429"/>
      <c r="FBB29" s="429"/>
      <c r="FBC29" s="429"/>
      <c r="FBD29" s="429"/>
      <c r="FBE29" s="429"/>
      <c r="FBF29" s="429"/>
      <c r="FBG29" s="429"/>
      <c r="FBH29" s="429"/>
      <c r="FBI29" s="429"/>
      <c r="FBJ29" s="429"/>
      <c r="FBK29" s="429"/>
      <c r="FBL29" s="429"/>
      <c r="FBM29" s="429"/>
      <c r="FBN29" s="429"/>
      <c r="FBO29" s="429"/>
      <c r="FBP29" s="429"/>
      <c r="FBQ29" s="429"/>
      <c r="FBR29" s="429"/>
      <c r="FBS29" s="429"/>
      <c r="FBT29" s="429"/>
      <c r="FBU29" s="429"/>
      <c r="FBV29" s="429"/>
      <c r="FBW29" s="429"/>
      <c r="FBX29" s="429"/>
      <c r="FBY29" s="429"/>
      <c r="FBZ29" s="429"/>
      <c r="FCA29" s="429"/>
      <c r="FCB29" s="429"/>
      <c r="FCC29" s="429"/>
      <c r="FCD29" s="429"/>
      <c r="FCE29" s="429"/>
      <c r="FCF29" s="429"/>
      <c r="FCG29" s="429"/>
      <c r="FCH29" s="429"/>
      <c r="FCI29" s="429"/>
      <c r="FCJ29" s="429"/>
      <c r="FCK29" s="429"/>
      <c r="FCL29" s="429"/>
      <c r="FCM29" s="429"/>
      <c r="FCN29" s="429"/>
      <c r="FCO29" s="429"/>
      <c r="FCP29" s="429"/>
      <c r="FCQ29" s="429"/>
      <c r="FCR29" s="429"/>
      <c r="FCS29" s="429"/>
      <c r="FCT29" s="429"/>
      <c r="FCU29" s="429"/>
      <c r="FCV29" s="429"/>
      <c r="FCW29" s="429"/>
      <c r="FCX29" s="429"/>
      <c r="FCY29" s="429"/>
      <c r="FCZ29" s="429"/>
      <c r="FDA29" s="429"/>
      <c r="FDB29" s="429"/>
      <c r="FDC29" s="429"/>
      <c r="FDD29" s="429"/>
      <c r="FDE29" s="429"/>
      <c r="FDF29" s="429"/>
      <c r="FDG29" s="429"/>
      <c r="FDH29" s="429"/>
      <c r="FDI29" s="429"/>
      <c r="FDJ29" s="429"/>
      <c r="FDK29" s="429"/>
      <c r="FDL29" s="429"/>
      <c r="FDM29" s="429"/>
      <c r="FDN29" s="429"/>
      <c r="FDO29" s="429"/>
      <c r="FDP29" s="429"/>
      <c r="FDQ29" s="429"/>
      <c r="FDR29" s="429"/>
      <c r="FDS29" s="429"/>
      <c r="FDT29" s="429"/>
      <c r="FDU29" s="429"/>
      <c r="FDV29" s="429"/>
      <c r="FDW29" s="429"/>
      <c r="FDX29" s="429"/>
      <c r="FDY29" s="429"/>
      <c r="FDZ29" s="429"/>
      <c r="FEA29" s="429"/>
      <c r="FEB29" s="429"/>
      <c r="FEC29" s="429"/>
      <c r="FED29" s="429"/>
      <c r="FEE29" s="429"/>
      <c r="FEF29" s="429"/>
      <c r="FEG29" s="429"/>
      <c r="FEH29" s="429"/>
      <c r="FEI29" s="429"/>
      <c r="FEJ29" s="429"/>
      <c r="FEK29" s="429"/>
      <c r="FEL29" s="429"/>
      <c r="FEM29" s="429"/>
      <c r="FEN29" s="429"/>
      <c r="FEO29" s="429"/>
      <c r="FEP29" s="429"/>
      <c r="FEQ29" s="429"/>
      <c r="FER29" s="429"/>
      <c r="FES29" s="429"/>
      <c r="FET29" s="429"/>
      <c r="FEU29" s="429"/>
      <c r="FEV29" s="429"/>
      <c r="FEW29" s="429"/>
      <c r="FEX29" s="429"/>
      <c r="FEY29" s="429"/>
      <c r="FEZ29" s="429"/>
      <c r="FFA29" s="429"/>
      <c r="FFB29" s="429"/>
      <c r="FFC29" s="429"/>
      <c r="FFD29" s="429"/>
      <c r="FFE29" s="429"/>
      <c r="FFF29" s="429"/>
      <c r="FFG29" s="429"/>
      <c r="FFH29" s="429"/>
      <c r="FFI29" s="429"/>
      <c r="FFJ29" s="429"/>
      <c r="FFK29" s="429"/>
      <c r="FFL29" s="429"/>
      <c r="FFM29" s="429"/>
      <c r="FFN29" s="429"/>
      <c r="FFO29" s="429"/>
      <c r="FFP29" s="429"/>
      <c r="FFQ29" s="429"/>
      <c r="FFR29" s="429"/>
      <c r="FFS29" s="429"/>
      <c r="FFT29" s="429"/>
      <c r="FFU29" s="429"/>
      <c r="FFV29" s="429"/>
      <c r="FFW29" s="429"/>
      <c r="FFX29" s="429"/>
      <c r="FFY29" s="429"/>
      <c r="FFZ29" s="429"/>
      <c r="FGA29" s="429"/>
      <c r="FGB29" s="429"/>
      <c r="FGC29" s="429"/>
      <c r="FGD29" s="429"/>
      <c r="FGE29" s="429"/>
      <c r="FGF29" s="429"/>
      <c r="FGG29" s="429"/>
      <c r="FGH29" s="429"/>
      <c r="FGI29" s="429"/>
      <c r="FGJ29" s="429"/>
      <c r="FGK29" s="429"/>
      <c r="FGL29" s="429"/>
      <c r="FGM29" s="429"/>
      <c r="FGN29" s="429"/>
      <c r="FGO29" s="429"/>
      <c r="FGP29" s="429"/>
      <c r="FGQ29" s="429"/>
      <c r="FGR29" s="429"/>
      <c r="FGS29" s="429"/>
      <c r="FGT29" s="429"/>
      <c r="FGU29" s="429"/>
      <c r="FGV29" s="429"/>
      <c r="FGW29" s="429"/>
      <c r="FGX29" s="429"/>
      <c r="FGY29" s="429"/>
      <c r="FGZ29" s="429"/>
      <c r="FHA29" s="429"/>
      <c r="FHB29" s="429"/>
      <c r="FHC29" s="429"/>
      <c r="FHD29" s="429"/>
      <c r="FHE29" s="429"/>
      <c r="FHF29" s="429"/>
      <c r="FHG29" s="429"/>
      <c r="FHH29" s="429"/>
      <c r="FHI29" s="429"/>
      <c r="FHJ29" s="429"/>
      <c r="FHK29" s="429"/>
      <c r="FHL29" s="429"/>
      <c r="FHM29" s="429"/>
      <c r="FHN29" s="429"/>
      <c r="FHO29" s="429"/>
      <c r="FHP29" s="429"/>
      <c r="FHQ29" s="429"/>
      <c r="FHR29" s="429"/>
      <c r="FHS29" s="429"/>
      <c r="FHT29" s="429"/>
      <c r="FHU29" s="429"/>
      <c r="FHV29" s="429"/>
      <c r="FHW29" s="429"/>
      <c r="FHX29" s="429"/>
      <c r="FHY29" s="429"/>
      <c r="FHZ29" s="429"/>
      <c r="FIA29" s="429"/>
      <c r="FIB29" s="429"/>
      <c r="FIC29" s="429"/>
      <c r="FID29" s="429"/>
      <c r="FIE29" s="429"/>
      <c r="FIF29" s="429"/>
      <c r="FIG29" s="429"/>
      <c r="FIH29" s="429"/>
      <c r="FII29" s="429"/>
      <c r="FIJ29" s="429"/>
      <c r="FIK29" s="429"/>
      <c r="FIL29" s="429"/>
      <c r="FIM29" s="429"/>
      <c r="FIN29" s="429"/>
      <c r="FIO29" s="429"/>
      <c r="FIP29" s="429"/>
      <c r="FIQ29" s="429"/>
      <c r="FIR29" s="429"/>
      <c r="FIS29" s="429"/>
      <c r="FIT29" s="429"/>
      <c r="FIU29" s="429"/>
      <c r="FIV29" s="429"/>
      <c r="FIW29" s="429"/>
      <c r="FIX29" s="429"/>
      <c r="FIY29" s="429"/>
      <c r="FIZ29" s="429"/>
      <c r="FJA29" s="429"/>
      <c r="FJB29" s="429"/>
      <c r="FJC29" s="429"/>
      <c r="FJD29" s="429"/>
      <c r="FJE29" s="429"/>
      <c r="FJF29" s="429"/>
      <c r="FJG29" s="429"/>
      <c r="FJH29" s="429"/>
      <c r="FJI29" s="429"/>
      <c r="FJJ29" s="429"/>
      <c r="FJK29" s="429"/>
      <c r="FJL29" s="429"/>
      <c r="FJM29" s="429"/>
      <c r="FJN29" s="429"/>
      <c r="FJO29" s="429"/>
      <c r="FJP29" s="429"/>
      <c r="FJQ29" s="429"/>
      <c r="FJR29" s="429"/>
      <c r="FJS29" s="429"/>
      <c r="FJT29" s="429"/>
      <c r="FJU29" s="429"/>
      <c r="FJV29" s="429"/>
      <c r="FJW29" s="429"/>
      <c r="FJX29" s="429"/>
      <c r="FJY29" s="429"/>
      <c r="FJZ29" s="429"/>
      <c r="FKA29" s="429"/>
      <c r="FKB29" s="429"/>
      <c r="FKC29" s="429"/>
      <c r="FKD29" s="429"/>
      <c r="FKE29" s="429"/>
      <c r="FKF29" s="429"/>
      <c r="FKG29" s="429"/>
      <c r="FKH29" s="429"/>
      <c r="FKI29" s="429"/>
      <c r="FKJ29" s="429"/>
      <c r="FKK29" s="429"/>
      <c r="FKL29" s="429"/>
      <c r="FKM29" s="429"/>
      <c r="FKN29" s="429"/>
      <c r="FKO29" s="429"/>
      <c r="FKP29" s="429"/>
      <c r="FKQ29" s="429"/>
      <c r="FKR29" s="429"/>
      <c r="FKS29" s="429"/>
      <c r="FKT29" s="429"/>
      <c r="FKU29" s="429"/>
      <c r="FKV29" s="429"/>
      <c r="FKW29" s="429"/>
      <c r="FKX29" s="429"/>
      <c r="FKY29" s="429"/>
      <c r="FKZ29" s="429"/>
      <c r="FLA29" s="429"/>
      <c r="FLB29" s="429"/>
      <c r="FLC29" s="429"/>
      <c r="FLD29" s="429"/>
      <c r="FLE29" s="429"/>
      <c r="FLF29" s="429"/>
      <c r="FLG29" s="429"/>
      <c r="FLH29" s="429"/>
      <c r="FLI29" s="429"/>
      <c r="FLJ29" s="429"/>
      <c r="FLK29" s="429"/>
      <c r="FLL29" s="429"/>
      <c r="FLM29" s="429"/>
      <c r="FLN29" s="429"/>
      <c r="FLO29" s="429"/>
      <c r="FLP29" s="429"/>
      <c r="FLQ29" s="429"/>
      <c r="FLR29" s="429"/>
      <c r="FLS29" s="429"/>
      <c r="FLT29" s="429"/>
      <c r="FLU29" s="429"/>
      <c r="FLV29" s="429"/>
      <c r="FLW29" s="429"/>
      <c r="FLX29" s="429"/>
      <c r="FLY29" s="429"/>
      <c r="FLZ29" s="429"/>
      <c r="FMA29" s="429"/>
      <c r="FMB29" s="429"/>
      <c r="FMC29" s="429"/>
      <c r="FMD29" s="429"/>
      <c r="FME29" s="429"/>
      <c r="FMF29" s="429"/>
      <c r="FMG29" s="429"/>
      <c r="FMH29" s="429"/>
      <c r="FMI29" s="429"/>
      <c r="FMJ29" s="429"/>
      <c r="FMK29" s="429"/>
      <c r="FML29" s="429"/>
      <c r="FMM29" s="429"/>
      <c r="FMN29" s="429"/>
      <c r="FMO29" s="429"/>
      <c r="FMP29" s="429"/>
      <c r="FMQ29" s="429"/>
      <c r="FMR29" s="429"/>
      <c r="FMS29" s="429"/>
      <c r="FMT29" s="429"/>
      <c r="FMU29" s="429"/>
      <c r="FMV29" s="429"/>
      <c r="FMW29" s="429"/>
      <c r="FMX29" s="429"/>
      <c r="FMY29" s="429"/>
      <c r="FMZ29" s="429"/>
      <c r="FNA29" s="429"/>
      <c r="FNB29" s="429"/>
      <c r="FNC29" s="429"/>
      <c r="FND29" s="429"/>
      <c r="FNE29" s="429"/>
      <c r="FNF29" s="429"/>
      <c r="FNG29" s="429"/>
      <c r="FNH29" s="429"/>
      <c r="FNI29" s="429"/>
      <c r="FNJ29" s="429"/>
      <c r="FNK29" s="429"/>
      <c r="FNL29" s="429"/>
      <c r="FNM29" s="429"/>
      <c r="FNN29" s="429"/>
      <c r="FNO29" s="429"/>
      <c r="FNP29" s="429"/>
      <c r="FNQ29" s="429"/>
      <c r="FNR29" s="429"/>
      <c r="FNS29" s="429"/>
      <c r="FNT29" s="429"/>
      <c r="FNU29" s="429"/>
      <c r="FNV29" s="429"/>
      <c r="FNW29" s="429"/>
      <c r="FNX29" s="429"/>
      <c r="FNY29" s="429"/>
      <c r="FNZ29" s="429"/>
      <c r="FOA29" s="429"/>
      <c r="FOB29" s="429"/>
      <c r="FOC29" s="429"/>
      <c r="FOD29" s="429"/>
      <c r="FOE29" s="429"/>
      <c r="FOF29" s="429"/>
      <c r="FOG29" s="429"/>
      <c r="FOH29" s="429"/>
      <c r="FOI29" s="429"/>
      <c r="FOJ29" s="429"/>
      <c r="FOK29" s="429"/>
      <c r="FOL29" s="429"/>
      <c r="FOM29" s="429"/>
      <c r="FON29" s="429"/>
      <c r="FOO29" s="429"/>
      <c r="FOP29" s="429"/>
      <c r="FOQ29" s="429"/>
      <c r="FOR29" s="429"/>
      <c r="FOS29" s="429"/>
      <c r="FOT29" s="429"/>
      <c r="FOU29" s="429"/>
      <c r="FOV29" s="429"/>
      <c r="FOW29" s="429"/>
      <c r="FOX29" s="429"/>
      <c r="FOY29" s="429"/>
      <c r="FOZ29" s="429"/>
      <c r="FPA29" s="429"/>
      <c r="FPB29" s="429"/>
      <c r="FPC29" s="429"/>
      <c r="FPD29" s="429"/>
      <c r="FPE29" s="429"/>
      <c r="FPF29" s="429"/>
      <c r="FPG29" s="429"/>
      <c r="FPH29" s="429"/>
      <c r="FPI29" s="429"/>
      <c r="FPJ29" s="429"/>
      <c r="FPK29" s="429"/>
      <c r="FPL29" s="429"/>
      <c r="FPM29" s="429"/>
      <c r="FPN29" s="429"/>
      <c r="FPO29" s="429"/>
      <c r="FPP29" s="429"/>
      <c r="FPQ29" s="429"/>
      <c r="FPR29" s="429"/>
      <c r="FPS29" s="429"/>
      <c r="FPT29" s="429"/>
      <c r="FPU29" s="429"/>
      <c r="FPV29" s="429"/>
      <c r="FPW29" s="429"/>
      <c r="FPX29" s="429"/>
      <c r="FPY29" s="429"/>
      <c r="FPZ29" s="429"/>
      <c r="FQA29" s="429"/>
      <c r="FQB29" s="429"/>
      <c r="FQC29" s="429"/>
      <c r="FQD29" s="429"/>
      <c r="FQE29" s="429"/>
      <c r="FQF29" s="429"/>
      <c r="FQG29" s="429"/>
      <c r="FQH29" s="429"/>
      <c r="FQI29" s="429"/>
      <c r="FQJ29" s="429"/>
      <c r="FQK29" s="429"/>
      <c r="FQL29" s="429"/>
      <c r="FQM29" s="429"/>
      <c r="FQN29" s="429"/>
      <c r="FQO29" s="429"/>
      <c r="FQP29" s="429"/>
      <c r="FQQ29" s="429"/>
      <c r="FQR29" s="429"/>
      <c r="FQS29" s="429"/>
      <c r="FQT29" s="429"/>
      <c r="FQU29" s="429"/>
      <c r="FQV29" s="429"/>
      <c r="FQW29" s="429"/>
      <c r="FQX29" s="429"/>
      <c r="FQY29" s="429"/>
      <c r="FQZ29" s="429"/>
      <c r="FRA29" s="429"/>
      <c r="FRB29" s="429"/>
      <c r="FRC29" s="429"/>
      <c r="FRD29" s="429"/>
      <c r="FRE29" s="429"/>
      <c r="FRF29" s="429"/>
      <c r="FRG29" s="429"/>
      <c r="FRH29" s="429"/>
      <c r="FRI29" s="429"/>
      <c r="FRJ29" s="429"/>
      <c r="FRK29" s="429"/>
      <c r="FRL29" s="429"/>
      <c r="FRM29" s="429"/>
      <c r="FRN29" s="429"/>
      <c r="FRO29" s="429"/>
      <c r="FRP29" s="429"/>
      <c r="FRQ29" s="429"/>
      <c r="FRR29" s="429"/>
      <c r="FRS29" s="429"/>
      <c r="FRT29" s="429"/>
      <c r="FRU29" s="429"/>
      <c r="FRV29" s="429"/>
      <c r="FRW29" s="429"/>
      <c r="FRX29" s="429"/>
      <c r="FRY29" s="429"/>
      <c r="FRZ29" s="429"/>
      <c r="FSA29" s="429"/>
      <c r="FSB29" s="429"/>
      <c r="FSC29" s="429"/>
      <c r="FSD29" s="429"/>
      <c r="FSE29" s="429"/>
      <c r="FSF29" s="429"/>
      <c r="FSG29" s="429"/>
      <c r="FSH29" s="429"/>
      <c r="FSI29" s="429"/>
      <c r="FSJ29" s="429"/>
      <c r="FSK29" s="429"/>
      <c r="FSL29" s="429"/>
      <c r="FSM29" s="429"/>
      <c r="FSN29" s="429"/>
      <c r="FSO29" s="429"/>
      <c r="FSP29" s="429"/>
      <c r="FSQ29" s="429"/>
      <c r="FSR29" s="429"/>
      <c r="FSS29" s="429"/>
      <c r="FST29" s="429"/>
      <c r="FSU29" s="429"/>
      <c r="FSV29" s="429"/>
      <c r="FSW29" s="429"/>
      <c r="FSX29" s="429"/>
      <c r="FSY29" s="429"/>
      <c r="FSZ29" s="429"/>
      <c r="FTA29" s="429"/>
      <c r="FTB29" s="429"/>
      <c r="FTC29" s="429"/>
      <c r="FTD29" s="429"/>
      <c r="FTE29" s="429"/>
      <c r="FTF29" s="429"/>
      <c r="FTG29" s="429"/>
      <c r="FTH29" s="429"/>
      <c r="FTI29" s="429"/>
      <c r="FTJ29" s="429"/>
      <c r="FTK29" s="429"/>
      <c r="FTL29" s="429"/>
      <c r="FTM29" s="429"/>
      <c r="FTN29" s="429"/>
      <c r="FTO29" s="429"/>
      <c r="FTP29" s="429"/>
      <c r="FTQ29" s="429"/>
      <c r="FTR29" s="429"/>
      <c r="FTS29" s="429"/>
      <c r="FTT29" s="429"/>
      <c r="FTU29" s="429"/>
      <c r="FTV29" s="429"/>
      <c r="FTW29" s="429"/>
      <c r="FTX29" s="429"/>
      <c r="FTY29" s="429"/>
      <c r="FTZ29" s="429"/>
      <c r="FUA29" s="429"/>
      <c r="FUB29" s="429"/>
      <c r="FUC29" s="429"/>
      <c r="FUD29" s="429"/>
      <c r="FUE29" s="429"/>
      <c r="FUF29" s="429"/>
      <c r="FUG29" s="429"/>
      <c r="FUH29" s="429"/>
      <c r="FUI29" s="429"/>
      <c r="FUJ29" s="429"/>
      <c r="FUK29" s="429"/>
      <c r="FUL29" s="429"/>
      <c r="FUM29" s="429"/>
      <c r="FUN29" s="429"/>
      <c r="FUO29" s="429"/>
      <c r="FUP29" s="429"/>
      <c r="FUQ29" s="429"/>
      <c r="FUR29" s="429"/>
      <c r="FUS29" s="429"/>
      <c r="FUT29" s="429"/>
      <c r="FUU29" s="429"/>
      <c r="FUV29" s="429"/>
      <c r="FUW29" s="429"/>
      <c r="FUX29" s="429"/>
      <c r="FUY29" s="429"/>
      <c r="FUZ29" s="429"/>
      <c r="FVA29" s="429"/>
      <c r="FVB29" s="429"/>
      <c r="FVC29" s="429"/>
      <c r="FVD29" s="429"/>
      <c r="FVE29" s="429"/>
      <c r="FVF29" s="429"/>
      <c r="FVG29" s="429"/>
      <c r="FVH29" s="429"/>
      <c r="FVI29" s="429"/>
      <c r="FVJ29" s="429"/>
      <c r="FVK29" s="429"/>
      <c r="FVL29" s="429"/>
      <c r="FVM29" s="429"/>
      <c r="FVN29" s="429"/>
      <c r="FVO29" s="429"/>
      <c r="FVP29" s="429"/>
      <c r="FVQ29" s="429"/>
      <c r="FVR29" s="429"/>
      <c r="FVS29" s="429"/>
      <c r="FVT29" s="429"/>
      <c r="FVU29" s="429"/>
      <c r="FVV29" s="429"/>
      <c r="FVW29" s="429"/>
      <c r="FVX29" s="429"/>
      <c r="FVY29" s="429"/>
      <c r="FVZ29" s="429"/>
      <c r="FWA29" s="429"/>
      <c r="FWB29" s="429"/>
      <c r="FWC29" s="429"/>
      <c r="FWD29" s="429"/>
      <c r="FWE29" s="429"/>
      <c r="FWF29" s="429"/>
      <c r="FWG29" s="429"/>
      <c r="FWH29" s="429"/>
      <c r="FWI29" s="429"/>
      <c r="FWJ29" s="429"/>
      <c r="FWK29" s="429"/>
      <c r="FWL29" s="429"/>
      <c r="FWM29" s="429"/>
      <c r="FWN29" s="429"/>
      <c r="FWO29" s="429"/>
      <c r="FWP29" s="429"/>
      <c r="FWQ29" s="429"/>
      <c r="FWR29" s="429"/>
      <c r="FWS29" s="429"/>
      <c r="FWT29" s="429"/>
      <c r="FWU29" s="429"/>
      <c r="FWV29" s="429"/>
      <c r="FWW29" s="429"/>
      <c r="FWX29" s="429"/>
      <c r="FWY29" s="429"/>
      <c r="FWZ29" s="429"/>
      <c r="FXA29" s="429"/>
      <c r="FXB29" s="429"/>
      <c r="FXC29" s="429"/>
      <c r="FXD29" s="429"/>
      <c r="FXE29" s="429"/>
      <c r="FXF29" s="429"/>
      <c r="FXG29" s="429"/>
      <c r="FXH29" s="429"/>
      <c r="FXI29" s="429"/>
      <c r="FXJ29" s="429"/>
      <c r="FXK29" s="429"/>
      <c r="FXL29" s="429"/>
      <c r="FXM29" s="429"/>
      <c r="FXN29" s="429"/>
      <c r="FXO29" s="429"/>
      <c r="FXP29" s="429"/>
      <c r="FXQ29" s="429"/>
      <c r="FXR29" s="429"/>
      <c r="FXS29" s="429"/>
      <c r="FXT29" s="429"/>
      <c r="FXU29" s="429"/>
      <c r="FXV29" s="429"/>
      <c r="FXW29" s="429"/>
      <c r="FXX29" s="429"/>
      <c r="FXY29" s="429"/>
      <c r="FXZ29" s="429"/>
      <c r="FYA29" s="429"/>
      <c r="FYB29" s="429"/>
      <c r="FYC29" s="429"/>
      <c r="FYD29" s="429"/>
      <c r="FYE29" s="429"/>
      <c r="FYF29" s="429"/>
      <c r="FYG29" s="429"/>
      <c r="FYH29" s="429"/>
      <c r="FYI29" s="429"/>
      <c r="FYJ29" s="429"/>
      <c r="FYK29" s="429"/>
      <c r="FYL29" s="429"/>
      <c r="FYM29" s="429"/>
      <c r="FYN29" s="429"/>
      <c r="FYO29" s="429"/>
      <c r="FYP29" s="429"/>
      <c r="FYQ29" s="429"/>
      <c r="FYR29" s="429"/>
      <c r="FYS29" s="429"/>
      <c r="FYT29" s="429"/>
      <c r="FYU29" s="429"/>
      <c r="FYV29" s="429"/>
      <c r="FYW29" s="429"/>
      <c r="FYX29" s="429"/>
      <c r="FYY29" s="429"/>
      <c r="FYZ29" s="429"/>
      <c r="FZA29" s="429"/>
      <c r="FZB29" s="429"/>
      <c r="FZC29" s="429"/>
      <c r="FZD29" s="429"/>
      <c r="FZE29" s="429"/>
      <c r="FZF29" s="429"/>
      <c r="FZG29" s="429"/>
      <c r="FZH29" s="429"/>
      <c r="FZI29" s="429"/>
      <c r="FZJ29" s="429"/>
      <c r="FZK29" s="429"/>
      <c r="FZL29" s="429"/>
      <c r="FZM29" s="429"/>
      <c r="FZN29" s="429"/>
      <c r="FZO29" s="429"/>
      <c r="FZP29" s="429"/>
      <c r="FZQ29" s="429"/>
      <c r="FZR29" s="429"/>
      <c r="FZS29" s="429"/>
      <c r="FZT29" s="429"/>
      <c r="FZU29" s="429"/>
      <c r="FZV29" s="429"/>
      <c r="FZW29" s="429"/>
      <c r="FZX29" s="429"/>
      <c r="FZY29" s="429"/>
      <c r="FZZ29" s="429"/>
      <c r="GAA29" s="429"/>
      <c r="GAB29" s="429"/>
      <c r="GAC29" s="429"/>
      <c r="GAD29" s="429"/>
      <c r="GAE29" s="429"/>
      <c r="GAF29" s="429"/>
      <c r="GAG29" s="429"/>
      <c r="GAH29" s="429"/>
      <c r="GAI29" s="429"/>
      <c r="GAJ29" s="429"/>
      <c r="GAK29" s="429"/>
      <c r="GAL29" s="429"/>
      <c r="GAM29" s="429"/>
      <c r="GAN29" s="429"/>
      <c r="GAO29" s="429"/>
      <c r="GAP29" s="429"/>
      <c r="GAQ29" s="429"/>
      <c r="GAR29" s="429"/>
      <c r="GAS29" s="429"/>
      <c r="GAT29" s="429"/>
      <c r="GAU29" s="429"/>
      <c r="GAV29" s="429"/>
      <c r="GAW29" s="429"/>
      <c r="GAX29" s="429"/>
      <c r="GAY29" s="429"/>
      <c r="GAZ29" s="429"/>
      <c r="GBA29" s="429"/>
      <c r="GBB29" s="429"/>
      <c r="GBC29" s="429"/>
      <c r="GBD29" s="429"/>
      <c r="GBE29" s="429"/>
      <c r="GBF29" s="429"/>
      <c r="GBG29" s="429"/>
      <c r="GBH29" s="429"/>
      <c r="GBI29" s="429"/>
      <c r="GBJ29" s="429"/>
      <c r="GBK29" s="429"/>
      <c r="GBL29" s="429"/>
      <c r="GBM29" s="429"/>
      <c r="GBN29" s="429"/>
      <c r="GBO29" s="429"/>
      <c r="GBP29" s="429"/>
      <c r="GBQ29" s="429"/>
      <c r="GBR29" s="429"/>
      <c r="GBS29" s="429"/>
      <c r="GBT29" s="429"/>
      <c r="GBU29" s="429"/>
      <c r="GBV29" s="429"/>
      <c r="GBW29" s="429"/>
      <c r="GBX29" s="429"/>
      <c r="GBY29" s="429"/>
      <c r="GBZ29" s="429"/>
      <c r="GCA29" s="429"/>
      <c r="GCB29" s="429"/>
      <c r="GCC29" s="429"/>
      <c r="GCD29" s="429"/>
      <c r="GCE29" s="429"/>
      <c r="GCF29" s="429"/>
      <c r="GCG29" s="429"/>
      <c r="GCH29" s="429"/>
      <c r="GCI29" s="429"/>
      <c r="GCJ29" s="429"/>
      <c r="GCK29" s="429"/>
      <c r="GCL29" s="429"/>
      <c r="GCM29" s="429"/>
      <c r="GCN29" s="429"/>
      <c r="GCO29" s="429"/>
      <c r="GCP29" s="429"/>
      <c r="GCQ29" s="429"/>
      <c r="GCR29" s="429"/>
      <c r="GCS29" s="429"/>
      <c r="GCT29" s="429"/>
      <c r="GCU29" s="429"/>
      <c r="GCV29" s="429"/>
      <c r="GCW29" s="429"/>
      <c r="GCX29" s="429"/>
      <c r="GCY29" s="429"/>
      <c r="GCZ29" s="429"/>
      <c r="GDA29" s="429"/>
      <c r="GDB29" s="429"/>
      <c r="GDC29" s="429"/>
      <c r="GDD29" s="429"/>
      <c r="GDE29" s="429"/>
      <c r="GDF29" s="429"/>
      <c r="GDG29" s="429"/>
      <c r="GDH29" s="429"/>
      <c r="GDI29" s="429"/>
      <c r="GDJ29" s="429"/>
      <c r="GDK29" s="429"/>
      <c r="GDL29" s="429"/>
      <c r="GDM29" s="429"/>
      <c r="GDN29" s="429"/>
      <c r="GDO29" s="429"/>
      <c r="GDP29" s="429"/>
      <c r="GDQ29" s="429"/>
      <c r="GDR29" s="429"/>
      <c r="GDS29" s="429"/>
      <c r="GDT29" s="429"/>
      <c r="GDU29" s="429"/>
      <c r="GDV29" s="429"/>
      <c r="GDW29" s="429"/>
      <c r="GDX29" s="429"/>
      <c r="GDY29" s="429"/>
      <c r="GDZ29" s="429"/>
      <c r="GEA29" s="429"/>
      <c r="GEB29" s="429"/>
      <c r="GEC29" s="429"/>
      <c r="GED29" s="429"/>
      <c r="GEE29" s="429"/>
      <c r="GEF29" s="429"/>
      <c r="GEG29" s="429"/>
      <c r="GEH29" s="429"/>
      <c r="GEI29" s="429"/>
      <c r="GEJ29" s="429"/>
      <c r="GEK29" s="429"/>
      <c r="GEL29" s="429"/>
      <c r="GEM29" s="429"/>
      <c r="GEN29" s="429"/>
      <c r="GEO29" s="429"/>
      <c r="GEP29" s="429"/>
      <c r="GEQ29" s="429"/>
      <c r="GER29" s="429"/>
      <c r="GES29" s="429"/>
      <c r="GET29" s="429"/>
      <c r="GEU29" s="429"/>
      <c r="GEV29" s="429"/>
      <c r="GEW29" s="429"/>
      <c r="GEX29" s="429"/>
      <c r="GEY29" s="429"/>
      <c r="GEZ29" s="429"/>
      <c r="GFA29" s="429"/>
      <c r="GFB29" s="429"/>
      <c r="GFC29" s="429"/>
      <c r="GFD29" s="429"/>
      <c r="GFE29" s="429"/>
      <c r="GFF29" s="429"/>
      <c r="GFG29" s="429"/>
      <c r="GFH29" s="429"/>
      <c r="GFI29" s="429"/>
      <c r="GFJ29" s="429"/>
      <c r="GFK29" s="429"/>
      <c r="GFL29" s="429"/>
      <c r="GFM29" s="429"/>
      <c r="GFN29" s="429"/>
      <c r="GFO29" s="429"/>
      <c r="GFP29" s="429"/>
      <c r="GFQ29" s="429"/>
      <c r="GFR29" s="429"/>
      <c r="GFS29" s="429"/>
      <c r="GFT29" s="429"/>
      <c r="GFU29" s="429"/>
      <c r="GFV29" s="429"/>
      <c r="GFW29" s="429"/>
      <c r="GFX29" s="429"/>
      <c r="GFY29" s="429"/>
      <c r="GFZ29" s="429"/>
      <c r="GGA29" s="429"/>
      <c r="GGB29" s="429"/>
      <c r="GGC29" s="429"/>
      <c r="GGD29" s="429"/>
      <c r="GGE29" s="429"/>
      <c r="GGF29" s="429"/>
      <c r="GGG29" s="429"/>
      <c r="GGH29" s="429"/>
      <c r="GGI29" s="429"/>
      <c r="GGJ29" s="429"/>
      <c r="GGK29" s="429"/>
      <c r="GGL29" s="429"/>
      <c r="GGM29" s="429"/>
      <c r="GGN29" s="429"/>
      <c r="GGO29" s="429"/>
      <c r="GGP29" s="429"/>
      <c r="GGQ29" s="429"/>
      <c r="GGR29" s="429"/>
      <c r="GGS29" s="429"/>
      <c r="GGT29" s="429"/>
      <c r="GGU29" s="429"/>
      <c r="GGV29" s="429"/>
      <c r="GGW29" s="429"/>
      <c r="GGX29" s="429"/>
      <c r="GGY29" s="429"/>
      <c r="GGZ29" s="429"/>
      <c r="GHA29" s="429"/>
      <c r="GHB29" s="429"/>
      <c r="GHC29" s="429"/>
      <c r="GHD29" s="429"/>
      <c r="GHE29" s="429"/>
      <c r="GHF29" s="429"/>
      <c r="GHG29" s="429"/>
      <c r="GHH29" s="429"/>
      <c r="GHI29" s="429"/>
      <c r="GHJ29" s="429"/>
      <c r="GHK29" s="429"/>
      <c r="GHL29" s="429"/>
      <c r="GHM29" s="429"/>
      <c r="GHN29" s="429"/>
      <c r="GHO29" s="429"/>
      <c r="GHP29" s="429"/>
      <c r="GHQ29" s="429"/>
      <c r="GHR29" s="429"/>
      <c r="GHS29" s="429"/>
      <c r="GHT29" s="429"/>
      <c r="GHU29" s="429"/>
      <c r="GHV29" s="429"/>
      <c r="GHW29" s="429"/>
      <c r="GHX29" s="429"/>
      <c r="GHY29" s="429"/>
      <c r="GHZ29" s="429"/>
      <c r="GIA29" s="429"/>
      <c r="GIB29" s="429"/>
      <c r="GIC29" s="429"/>
      <c r="GID29" s="429"/>
      <c r="GIE29" s="429"/>
      <c r="GIF29" s="429"/>
      <c r="GIG29" s="429"/>
      <c r="GIH29" s="429"/>
      <c r="GII29" s="429"/>
      <c r="GIJ29" s="429"/>
      <c r="GIK29" s="429"/>
      <c r="GIL29" s="429"/>
      <c r="GIM29" s="429"/>
      <c r="GIN29" s="429"/>
      <c r="GIO29" s="429"/>
      <c r="GIP29" s="429"/>
      <c r="GIQ29" s="429"/>
      <c r="GIR29" s="429"/>
      <c r="GIS29" s="429"/>
      <c r="GIT29" s="429"/>
      <c r="GIU29" s="429"/>
      <c r="GIV29" s="429"/>
      <c r="GIW29" s="429"/>
      <c r="GIX29" s="429"/>
      <c r="GIY29" s="429"/>
      <c r="GIZ29" s="429"/>
      <c r="GJA29" s="429"/>
      <c r="GJB29" s="429"/>
      <c r="GJC29" s="429"/>
      <c r="GJD29" s="429"/>
      <c r="GJE29" s="429"/>
      <c r="GJF29" s="429"/>
      <c r="GJG29" s="429"/>
      <c r="GJH29" s="429"/>
      <c r="GJI29" s="429"/>
      <c r="GJJ29" s="429"/>
      <c r="GJK29" s="429"/>
      <c r="GJL29" s="429"/>
      <c r="GJM29" s="429"/>
      <c r="GJN29" s="429"/>
      <c r="GJO29" s="429"/>
      <c r="GJP29" s="429"/>
      <c r="GJQ29" s="429"/>
      <c r="GJR29" s="429"/>
      <c r="GJS29" s="429"/>
      <c r="GJT29" s="429"/>
      <c r="GJU29" s="429"/>
      <c r="GJV29" s="429"/>
      <c r="GJW29" s="429"/>
      <c r="GJX29" s="429"/>
      <c r="GJY29" s="429"/>
      <c r="GJZ29" s="429"/>
      <c r="GKA29" s="429"/>
      <c r="GKB29" s="429"/>
      <c r="GKC29" s="429"/>
      <c r="GKD29" s="429"/>
      <c r="GKE29" s="429"/>
      <c r="GKF29" s="429"/>
      <c r="GKG29" s="429"/>
      <c r="GKH29" s="429"/>
      <c r="GKI29" s="429"/>
      <c r="GKJ29" s="429"/>
      <c r="GKK29" s="429"/>
      <c r="GKL29" s="429"/>
      <c r="GKM29" s="429"/>
      <c r="GKN29" s="429"/>
      <c r="GKO29" s="429"/>
      <c r="GKP29" s="429"/>
      <c r="GKQ29" s="429"/>
      <c r="GKR29" s="429"/>
      <c r="GKS29" s="429"/>
      <c r="GKT29" s="429"/>
      <c r="GKU29" s="429"/>
      <c r="GKV29" s="429"/>
      <c r="GKW29" s="429"/>
      <c r="GKX29" s="429"/>
      <c r="GKY29" s="429"/>
      <c r="GKZ29" s="429"/>
      <c r="GLA29" s="429"/>
      <c r="GLB29" s="429"/>
      <c r="GLC29" s="429"/>
      <c r="GLD29" s="429"/>
      <c r="GLE29" s="429"/>
      <c r="GLF29" s="429"/>
      <c r="GLG29" s="429"/>
      <c r="GLH29" s="429"/>
      <c r="GLI29" s="429"/>
      <c r="GLJ29" s="429"/>
      <c r="GLK29" s="429"/>
      <c r="GLL29" s="429"/>
      <c r="GLM29" s="429"/>
      <c r="GLN29" s="429"/>
      <c r="GLO29" s="429"/>
      <c r="GLP29" s="429"/>
      <c r="GLQ29" s="429"/>
      <c r="GLR29" s="429"/>
      <c r="GLS29" s="429"/>
      <c r="GLT29" s="429"/>
      <c r="GLU29" s="429"/>
      <c r="GLV29" s="429"/>
      <c r="GLW29" s="429"/>
      <c r="GLX29" s="429"/>
      <c r="GLY29" s="429"/>
      <c r="GLZ29" s="429"/>
      <c r="GMA29" s="429"/>
      <c r="GMB29" s="429"/>
      <c r="GMC29" s="429"/>
      <c r="GMD29" s="429"/>
      <c r="GME29" s="429"/>
      <c r="GMF29" s="429"/>
      <c r="GMG29" s="429"/>
      <c r="GMH29" s="429"/>
      <c r="GMI29" s="429"/>
      <c r="GMJ29" s="429"/>
      <c r="GMK29" s="429"/>
      <c r="GML29" s="429"/>
      <c r="GMM29" s="429"/>
      <c r="GMN29" s="429"/>
      <c r="GMO29" s="429"/>
      <c r="GMP29" s="429"/>
      <c r="GMQ29" s="429"/>
      <c r="GMR29" s="429"/>
      <c r="GMS29" s="429"/>
      <c r="GMT29" s="429"/>
      <c r="GMU29" s="429"/>
      <c r="GMV29" s="429"/>
      <c r="GMW29" s="429"/>
      <c r="GMX29" s="429"/>
      <c r="GMY29" s="429"/>
      <c r="GMZ29" s="429"/>
      <c r="GNA29" s="429"/>
      <c r="GNB29" s="429"/>
      <c r="GNC29" s="429"/>
      <c r="GND29" s="429"/>
      <c r="GNE29" s="429"/>
      <c r="GNF29" s="429"/>
      <c r="GNG29" s="429"/>
      <c r="GNH29" s="429"/>
      <c r="GNI29" s="429"/>
      <c r="GNJ29" s="429"/>
      <c r="GNK29" s="429"/>
      <c r="GNL29" s="429"/>
      <c r="GNM29" s="429"/>
      <c r="GNN29" s="429"/>
      <c r="GNO29" s="429"/>
      <c r="GNP29" s="429"/>
      <c r="GNQ29" s="429"/>
      <c r="GNR29" s="429"/>
      <c r="GNS29" s="429"/>
      <c r="GNT29" s="429"/>
      <c r="GNU29" s="429"/>
      <c r="GNV29" s="429"/>
      <c r="GNW29" s="429"/>
      <c r="GNX29" s="429"/>
      <c r="GNY29" s="429"/>
      <c r="GNZ29" s="429"/>
      <c r="GOA29" s="429"/>
      <c r="GOB29" s="429"/>
      <c r="GOC29" s="429"/>
      <c r="GOD29" s="429"/>
      <c r="GOE29" s="429"/>
      <c r="GOF29" s="429"/>
      <c r="GOG29" s="429"/>
      <c r="GOH29" s="429"/>
      <c r="GOI29" s="429"/>
      <c r="GOJ29" s="429"/>
      <c r="GOK29" s="429"/>
      <c r="GOL29" s="429"/>
      <c r="GOM29" s="429"/>
      <c r="GON29" s="429"/>
      <c r="GOO29" s="429"/>
      <c r="GOP29" s="429"/>
      <c r="GOQ29" s="429"/>
      <c r="GOR29" s="429"/>
      <c r="GOS29" s="429"/>
      <c r="GOT29" s="429"/>
      <c r="GOU29" s="429"/>
      <c r="GOV29" s="429"/>
      <c r="GOW29" s="429"/>
      <c r="GOX29" s="429"/>
      <c r="GOY29" s="429"/>
      <c r="GOZ29" s="429"/>
      <c r="GPA29" s="429"/>
      <c r="GPB29" s="429"/>
      <c r="GPC29" s="429"/>
      <c r="GPD29" s="429"/>
      <c r="GPE29" s="429"/>
      <c r="GPF29" s="429"/>
      <c r="GPG29" s="429"/>
      <c r="GPH29" s="429"/>
      <c r="GPI29" s="429"/>
      <c r="GPJ29" s="429"/>
      <c r="GPK29" s="429"/>
      <c r="GPL29" s="429"/>
      <c r="GPM29" s="429"/>
      <c r="GPN29" s="429"/>
      <c r="GPO29" s="429"/>
      <c r="GPP29" s="429"/>
      <c r="GPQ29" s="429"/>
      <c r="GPR29" s="429"/>
      <c r="GPS29" s="429"/>
      <c r="GPT29" s="429"/>
      <c r="GPU29" s="429"/>
      <c r="GPV29" s="429"/>
      <c r="GPW29" s="429"/>
      <c r="GPX29" s="429"/>
      <c r="GPY29" s="429"/>
      <c r="GPZ29" s="429"/>
      <c r="GQA29" s="429"/>
      <c r="GQB29" s="429"/>
      <c r="GQC29" s="429"/>
      <c r="GQD29" s="429"/>
      <c r="GQE29" s="429"/>
      <c r="GQF29" s="429"/>
      <c r="GQG29" s="429"/>
      <c r="GQH29" s="429"/>
      <c r="GQI29" s="429"/>
      <c r="GQJ29" s="429"/>
      <c r="GQK29" s="429"/>
      <c r="GQL29" s="429"/>
      <c r="GQM29" s="429"/>
      <c r="GQN29" s="429"/>
      <c r="GQO29" s="429"/>
      <c r="GQP29" s="429"/>
      <c r="GQQ29" s="429"/>
      <c r="GQR29" s="429"/>
      <c r="GQS29" s="429"/>
      <c r="GQT29" s="429"/>
      <c r="GQU29" s="429"/>
      <c r="GQV29" s="429"/>
      <c r="GQW29" s="429"/>
      <c r="GQX29" s="429"/>
      <c r="GQY29" s="429"/>
      <c r="GQZ29" s="429"/>
      <c r="GRA29" s="429"/>
      <c r="GRB29" s="429"/>
      <c r="GRC29" s="429"/>
      <c r="GRD29" s="429"/>
      <c r="GRE29" s="429"/>
      <c r="GRF29" s="429"/>
      <c r="GRG29" s="429"/>
      <c r="GRH29" s="429"/>
      <c r="GRI29" s="429"/>
      <c r="GRJ29" s="429"/>
      <c r="GRK29" s="429"/>
      <c r="GRL29" s="429"/>
      <c r="GRM29" s="429"/>
      <c r="GRN29" s="429"/>
      <c r="GRO29" s="429"/>
      <c r="GRP29" s="429"/>
      <c r="GRQ29" s="429"/>
      <c r="GRR29" s="429"/>
      <c r="GRS29" s="429"/>
      <c r="GRT29" s="429"/>
      <c r="GRU29" s="429"/>
      <c r="GRV29" s="429"/>
      <c r="GRW29" s="429"/>
      <c r="GRX29" s="429"/>
      <c r="GRY29" s="429"/>
      <c r="GRZ29" s="429"/>
      <c r="GSA29" s="429"/>
      <c r="GSB29" s="429"/>
      <c r="GSC29" s="429"/>
      <c r="GSD29" s="429"/>
      <c r="GSE29" s="429"/>
      <c r="GSF29" s="429"/>
      <c r="GSG29" s="429"/>
      <c r="GSH29" s="429"/>
      <c r="GSI29" s="429"/>
      <c r="GSJ29" s="429"/>
      <c r="GSK29" s="429"/>
      <c r="GSL29" s="429"/>
      <c r="GSM29" s="429"/>
      <c r="GSN29" s="429"/>
      <c r="GSO29" s="429"/>
      <c r="GSP29" s="429"/>
      <c r="GSQ29" s="429"/>
      <c r="GSR29" s="429"/>
      <c r="GSS29" s="429"/>
      <c r="GST29" s="429"/>
      <c r="GSU29" s="429"/>
      <c r="GSV29" s="429"/>
      <c r="GSW29" s="429"/>
      <c r="GSX29" s="429"/>
      <c r="GSY29" s="429"/>
      <c r="GSZ29" s="429"/>
      <c r="GTA29" s="429"/>
      <c r="GTB29" s="429"/>
      <c r="GTC29" s="429"/>
      <c r="GTD29" s="429"/>
      <c r="GTE29" s="429"/>
      <c r="GTF29" s="429"/>
      <c r="GTG29" s="429"/>
      <c r="GTH29" s="429"/>
      <c r="GTI29" s="429"/>
      <c r="GTJ29" s="429"/>
      <c r="GTK29" s="429"/>
      <c r="GTL29" s="429"/>
      <c r="GTM29" s="429"/>
      <c r="GTN29" s="429"/>
      <c r="GTO29" s="429"/>
      <c r="GTP29" s="429"/>
      <c r="GTQ29" s="429"/>
      <c r="GTR29" s="429"/>
      <c r="GTS29" s="429"/>
      <c r="GTT29" s="429"/>
      <c r="GTU29" s="429"/>
      <c r="GTV29" s="429"/>
      <c r="GTW29" s="429"/>
      <c r="GTX29" s="429"/>
      <c r="GTY29" s="429"/>
      <c r="GTZ29" s="429"/>
      <c r="GUA29" s="429"/>
      <c r="GUB29" s="429"/>
      <c r="GUC29" s="429"/>
      <c r="GUD29" s="429"/>
      <c r="GUE29" s="429"/>
      <c r="GUF29" s="429"/>
      <c r="GUG29" s="429"/>
      <c r="GUH29" s="429"/>
      <c r="GUI29" s="429"/>
      <c r="GUJ29" s="429"/>
      <c r="GUK29" s="429"/>
      <c r="GUL29" s="429"/>
      <c r="GUM29" s="429"/>
      <c r="GUN29" s="429"/>
      <c r="GUO29" s="429"/>
      <c r="GUP29" s="429"/>
      <c r="GUQ29" s="429"/>
      <c r="GUR29" s="429"/>
      <c r="GUS29" s="429"/>
      <c r="GUT29" s="429"/>
      <c r="GUU29" s="429"/>
      <c r="GUV29" s="429"/>
      <c r="GUW29" s="429"/>
      <c r="GUX29" s="429"/>
      <c r="GUY29" s="429"/>
      <c r="GUZ29" s="429"/>
      <c r="GVA29" s="429"/>
      <c r="GVB29" s="429"/>
      <c r="GVC29" s="429"/>
      <c r="GVD29" s="429"/>
      <c r="GVE29" s="429"/>
      <c r="GVF29" s="429"/>
      <c r="GVG29" s="429"/>
      <c r="GVH29" s="429"/>
      <c r="GVI29" s="429"/>
      <c r="GVJ29" s="429"/>
      <c r="GVK29" s="429"/>
      <c r="GVL29" s="429"/>
      <c r="GVM29" s="429"/>
      <c r="GVN29" s="429"/>
      <c r="GVO29" s="429"/>
      <c r="GVP29" s="429"/>
      <c r="GVQ29" s="429"/>
      <c r="GVR29" s="429"/>
      <c r="GVS29" s="429"/>
      <c r="GVT29" s="429"/>
      <c r="GVU29" s="429"/>
      <c r="GVV29" s="429"/>
      <c r="GVW29" s="429"/>
      <c r="GVX29" s="429"/>
      <c r="GVY29" s="429"/>
      <c r="GVZ29" s="429"/>
      <c r="GWA29" s="429"/>
      <c r="GWB29" s="429"/>
      <c r="GWC29" s="429"/>
      <c r="GWD29" s="429"/>
      <c r="GWE29" s="429"/>
      <c r="GWF29" s="429"/>
      <c r="GWG29" s="429"/>
      <c r="GWH29" s="429"/>
      <c r="GWI29" s="429"/>
      <c r="GWJ29" s="429"/>
      <c r="GWK29" s="429"/>
      <c r="GWL29" s="429"/>
      <c r="GWM29" s="429"/>
      <c r="GWN29" s="429"/>
      <c r="GWO29" s="429"/>
      <c r="GWP29" s="429"/>
      <c r="GWQ29" s="429"/>
      <c r="GWR29" s="429"/>
      <c r="GWS29" s="429"/>
      <c r="GWT29" s="429"/>
      <c r="GWU29" s="429"/>
      <c r="GWV29" s="429"/>
      <c r="GWW29" s="429"/>
      <c r="GWX29" s="429"/>
      <c r="GWY29" s="429"/>
      <c r="GWZ29" s="429"/>
      <c r="GXA29" s="429"/>
      <c r="GXB29" s="429"/>
      <c r="GXC29" s="429"/>
      <c r="GXD29" s="429"/>
      <c r="GXE29" s="429"/>
      <c r="GXF29" s="429"/>
      <c r="GXG29" s="429"/>
      <c r="GXH29" s="429"/>
      <c r="GXI29" s="429"/>
      <c r="GXJ29" s="429"/>
      <c r="GXK29" s="429"/>
      <c r="GXL29" s="429"/>
      <c r="GXM29" s="429"/>
      <c r="GXN29" s="429"/>
      <c r="GXO29" s="429"/>
      <c r="GXP29" s="429"/>
      <c r="GXQ29" s="429"/>
      <c r="GXR29" s="429"/>
      <c r="GXS29" s="429"/>
      <c r="GXT29" s="429"/>
      <c r="GXU29" s="429"/>
      <c r="GXV29" s="429"/>
      <c r="GXW29" s="429"/>
      <c r="GXX29" s="429"/>
      <c r="GXY29" s="429"/>
      <c r="GXZ29" s="429"/>
      <c r="GYA29" s="429"/>
      <c r="GYB29" s="429"/>
      <c r="GYC29" s="429"/>
      <c r="GYD29" s="429"/>
      <c r="GYE29" s="429"/>
      <c r="GYF29" s="429"/>
      <c r="GYG29" s="429"/>
      <c r="GYH29" s="429"/>
      <c r="GYI29" s="429"/>
      <c r="GYJ29" s="429"/>
      <c r="GYK29" s="429"/>
      <c r="GYL29" s="429"/>
      <c r="GYM29" s="429"/>
      <c r="GYN29" s="429"/>
      <c r="GYO29" s="429"/>
      <c r="GYP29" s="429"/>
      <c r="GYQ29" s="429"/>
      <c r="GYR29" s="429"/>
      <c r="GYS29" s="429"/>
      <c r="GYT29" s="429"/>
      <c r="GYU29" s="429"/>
      <c r="GYV29" s="429"/>
      <c r="GYW29" s="429"/>
      <c r="GYX29" s="429"/>
      <c r="GYY29" s="429"/>
      <c r="GYZ29" s="429"/>
      <c r="GZA29" s="429"/>
      <c r="GZB29" s="429"/>
      <c r="GZC29" s="429"/>
      <c r="GZD29" s="429"/>
      <c r="GZE29" s="429"/>
      <c r="GZF29" s="429"/>
      <c r="GZG29" s="429"/>
      <c r="GZH29" s="429"/>
      <c r="GZI29" s="429"/>
      <c r="GZJ29" s="429"/>
      <c r="GZK29" s="429"/>
      <c r="GZL29" s="429"/>
      <c r="GZM29" s="429"/>
      <c r="GZN29" s="429"/>
      <c r="GZO29" s="429"/>
      <c r="GZP29" s="429"/>
      <c r="GZQ29" s="429"/>
      <c r="GZR29" s="429"/>
      <c r="GZS29" s="429"/>
      <c r="GZT29" s="429"/>
      <c r="GZU29" s="429"/>
      <c r="GZV29" s="429"/>
      <c r="GZW29" s="429"/>
      <c r="GZX29" s="429"/>
      <c r="GZY29" s="429"/>
      <c r="GZZ29" s="429"/>
      <c r="HAA29" s="429"/>
      <c r="HAB29" s="429"/>
      <c r="HAC29" s="429"/>
      <c r="HAD29" s="429"/>
      <c r="HAE29" s="429"/>
      <c r="HAF29" s="429"/>
      <c r="HAG29" s="429"/>
      <c r="HAH29" s="429"/>
      <c r="HAI29" s="429"/>
      <c r="HAJ29" s="429"/>
      <c r="HAK29" s="429"/>
      <c r="HAL29" s="429"/>
      <c r="HAM29" s="429"/>
      <c r="HAN29" s="429"/>
      <c r="HAO29" s="429"/>
      <c r="HAP29" s="429"/>
      <c r="HAQ29" s="429"/>
      <c r="HAR29" s="429"/>
      <c r="HAS29" s="429"/>
      <c r="HAT29" s="429"/>
      <c r="HAU29" s="429"/>
      <c r="HAV29" s="429"/>
      <c r="HAW29" s="429"/>
      <c r="HAX29" s="429"/>
      <c r="HAY29" s="429"/>
      <c r="HAZ29" s="429"/>
      <c r="HBA29" s="429"/>
      <c r="HBB29" s="429"/>
      <c r="HBC29" s="429"/>
      <c r="HBD29" s="429"/>
      <c r="HBE29" s="429"/>
      <c r="HBF29" s="429"/>
      <c r="HBG29" s="429"/>
      <c r="HBH29" s="429"/>
      <c r="HBI29" s="429"/>
      <c r="HBJ29" s="429"/>
      <c r="HBK29" s="429"/>
      <c r="HBL29" s="429"/>
      <c r="HBM29" s="429"/>
      <c r="HBN29" s="429"/>
      <c r="HBO29" s="429"/>
      <c r="HBP29" s="429"/>
      <c r="HBQ29" s="429"/>
      <c r="HBR29" s="429"/>
      <c r="HBS29" s="429"/>
      <c r="HBT29" s="429"/>
      <c r="HBU29" s="429"/>
      <c r="HBV29" s="429"/>
      <c r="HBW29" s="429"/>
      <c r="HBX29" s="429"/>
      <c r="HBY29" s="429"/>
      <c r="HBZ29" s="429"/>
      <c r="HCA29" s="429"/>
      <c r="HCB29" s="429"/>
      <c r="HCC29" s="429"/>
      <c r="HCD29" s="429"/>
      <c r="HCE29" s="429"/>
      <c r="HCF29" s="429"/>
      <c r="HCG29" s="429"/>
      <c r="HCH29" s="429"/>
      <c r="HCI29" s="429"/>
      <c r="HCJ29" s="429"/>
      <c r="HCK29" s="429"/>
      <c r="HCL29" s="429"/>
      <c r="HCM29" s="429"/>
      <c r="HCN29" s="429"/>
      <c r="HCO29" s="429"/>
      <c r="HCP29" s="429"/>
      <c r="HCQ29" s="429"/>
      <c r="HCR29" s="429"/>
      <c r="HCS29" s="429"/>
      <c r="HCT29" s="429"/>
      <c r="HCU29" s="429"/>
      <c r="HCV29" s="429"/>
      <c r="HCW29" s="429"/>
      <c r="HCX29" s="429"/>
      <c r="HCY29" s="429"/>
      <c r="HCZ29" s="429"/>
      <c r="HDA29" s="429"/>
      <c r="HDB29" s="429"/>
      <c r="HDC29" s="429"/>
      <c r="HDD29" s="429"/>
      <c r="HDE29" s="429"/>
      <c r="HDF29" s="429"/>
      <c r="HDG29" s="429"/>
      <c r="HDH29" s="429"/>
      <c r="HDI29" s="429"/>
      <c r="HDJ29" s="429"/>
      <c r="HDK29" s="429"/>
      <c r="HDL29" s="429"/>
      <c r="HDM29" s="429"/>
      <c r="HDN29" s="429"/>
      <c r="HDO29" s="429"/>
      <c r="HDP29" s="429"/>
      <c r="HDQ29" s="429"/>
      <c r="HDR29" s="429"/>
      <c r="HDS29" s="429"/>
      <c r="HDT29" s="429"/>
      <c r="HDU29" s="429"/>
      <c r="HDV29" s="429"/>
      <c r="HDW29" s="429"/>
      <c r="HDX29" s="429"/>
      <c r="HDY29" s="429"/>
      <c r="HDZ29" s="429"/>
      <c r="HEA29" s="429"/>
      <c r="HEB29" s="429"/>
      <c r="HEC29" s="429"/>
      <c r="HED29" s="429"/>
      <c r="HEE29" s="429"/>
      <c r="HEF29" s="429"/>
      <c r="HEG29" s="429"/>
      <c r="HEH29" s="429"/>
      <c r="HEI29" s="429"/>
      <c r="HEJ29" s="429"/>
      <c r="HEK29" s="429"/>
      <c r="HEL29" s="429"/>
      <c r="HEM29" s="429"/>
      <c r="HEN29" s="429"/>
      <c r="HEO29" s="429"/>
      <c r="HEP29" s="429"/>
      <c r="HEQ29" s="429"/>
      <c r="HER29" s="429"/>
      <c r="HES29" s="429"/>
      <c r="HET29" s="429"/>
      <c r="HEU29" s="429"/>
      <c r="HEV29" s="429"/>
      <c r="HEW29" s="429"/>
      <c r="HEX29" s="429"/>
      <c r="HEY29" s="429"/>
      <c r="HEZ29" s="429"/>
      <c r="HFA29" s="429"/>
      <c r="HFB29" s="429"/>
      <c r="HFC29" s="429"/>
      <c r="HFD29" s="429"/>
      <c r="HFE29" s="429"/>
      <c r="HFF29" s="429"/>
      <c r="HFG29" s="429"/>
      <c r="HFH29" s="429"/>
      <c r="HFI29" s="429"/>
      <c r="HFJ29" s="429"/>
      <c r="HFK29" s="429"/>
      <c r="HFL29" s="429"/>
      <c r="HFM29" s="429"/>
      <c r="HFN29" s="429"/>
      <c r="HFO29" s="429"/>
      <c r="HFP29" s="429"/>
      <c r="HFQ29" s="429"/>
      <c r="HFR29" s="429"/>
      <c r="HFS29" s="429"/>
      <c r="HFT29" s="429"/>
      <c r="HFU29" s="429"/>
      <c r="HFV29" s="429"/>
      <c r="HFW29" s="429"/>
      <c r="HFX29" s="429"/>
      <c r="HFY29" s="429"/>
      <c r="HFZ29" s="429"/>
      <c r="HGA29" s="429"/>
      <c r="HGB29" s="429"/>
      <c r="HGC29" s="429"/>
      <c r="HGD29" s="429"/>
      <c r="HGE29" s="429"/>
      <c r="HGF29" s="429"/>
      <c r="HGG29" s="429"/>
      <c r="HGH29" s="429"/>
      <c r="HGI29" s="429"/>
      <c r="HGJ29" s="429"/>
      <c r="HGK29" s="429"/>
      <c r="HGL29" s="429"/>
      <c r="HGM29" s="429"/>
      <c r="HGN29" s="429"/>
      <c r="HGO29" s="429"/>
      <c r="HGP29" s="429"/>
      <c r="HGQ29" s="429"/>
      <c r="HGR29" s="429"/>
      <c r="HGS29" s="429"/>
      <c r="HGT29" s="429"/>
      <c r="HGU29" s="429"/>
      <c r="HGV29" s="429"/>
      <c r="HGW29" s="429"/>
      <c r="HGX29" s="429"/>
      <c r="HGY29" s="429"/>
      <c r="HGZ29" s="429"/>
      <c r="HHA29" s="429"/>
      <c r="HHB29" s="429"/>
      <c r="HHC29" s="429"/>
      <c r="HHD29" s="429"/>
      <c r="HHE29" s="429"/>
      <c r="HHF29" s="429"/>
      <c r="HHG29" s="429"/>
      <c r="HHH29" s="429"/>
      <c r="HHI29" s="429"/>
      <c r="HHJ29" s="429"/>
      <c r="HHK29" s="429"/>
      <c r="HHL29" s="429"/>
      <c r="HHM29" s="429"/>
      <c r="HHN29" s="429"/>
      <c r="HHO29" s="429"/>
      <c r="HHP29" s="429"/>
      <c r="HHQ29" s="429"/>
      <c r="HHR29" s="429"/>
      <c r="HHS29" s="429"/>
      <c r="HHT29" s="429"/>
      <c r="HHU29" s="429"/>
      <c r="HHV29" s="429"/>
      <c r="HHW29" s="429"/>
      <c r="HHX29" s="429"/>
      <c r="HHY29" s="429"/>
      <c r="HHZ29" s="429"/>
      <c r="HIA29" s="429"/>
      <c r="HIB29" s="429"/>
      <c r="HIC29" s="429"/>
      <c r="HID29" s="429"/>
      <c r="HIE29" s="429"/>
      <c r="HIF29" s="429"/>
      <c r="HIG29" s="429"/>
      <c r="HIH29" s="429"/>
      <c r="HII29" s="429"/>
      <c r="HIJ29" s="429"/>
      <c r="HIK29" s="429"/>
      <c r="HIL29" s="429"/>
      <c r="HIM29" s="429"/>
      <c r="HIN29" s="429"/>
      <c r="HIO29" s="429"/>
      <c r="HIP29" s="429"/>
      <c r="HIQ29" s="429"/>
      <c r="HIR29" s="429"/>
      <c r="HIS29" s="429"/>
      <c r="HIT29" s="429"/>
      <c r="HIU29" s="429"/>
      <c r="HIV29" s="429"/>
      <c r="HIW29" s="429"/>
      <c r="HIX29" s="429"/>
      <c r="HIY29" s="429"/>
      <c r="HIZ29" s="429"/>
      <c r="HJA29" s="429"/>
      <c r="HJB29" s="429"/>
      <c r="HJC29" s="429"/>
      <c r="HJD29" s="429"/>
      <c r="HJE29" s="429"/>
      <c r="HJF29" s="429"/>
      <c r="HJG29" s="429"/>
      <c r="HJH29" s="429"/>
      <c r="HJI29" s="429"/>
      <c r="HJJ29" s="429"/>
      <c r="HJK29" s="429"/>
      <c r="HJL29" s="429"/>
      <c r="HJM29" s="429"/>
      <c r="HJN29" s="429"/>
      <c r="HJO29" s="429"/>
      <c r="HJP29" s="429"/>
      <c r="HJQ29" s="429"/>
      <c r="HJR29" s="429"/>
      <c r="HJS29" s="429"/>
      <c r="HJT29" s="429"/>
      <c r="HJU29" s="429"/>
      <c r="HJV29" s="429"/>
      <c r="HJW29" s="429"/>
      <c r="HJX29" s="429"/>
      <c r="HJY29" s="429"/>
      <c r="HJZ29" s="429"/>
      <c r="HKA29" s="429"/>
      <c r="HKB29" s="429"/>
      <c r="HKC29" s="429"/>
      <c r="HKD29" s="429"/>
      <c r="HKE29" s="429"/>
      <c r="HKF29" s="429"/>
      <c r="HKG29" s="429"/>
      <c r="HKH29" s="429"/>
      <c r="HKI29" s="429"/>
      <c r="HKJ29" s="429"/>
      <c r="HKK29" s="429"/>
      <c r="HKL29" s="429"/>
      <c r="HKM29" s="429"/>
      <c r="HKN29" s="429"/>
      <c r="HKO29" s="429"/>
      <c r="HKP29" s="429"/>
      <c r="HKQ29" s="429"/>
      <c r="HKR29" s="429"/>
      <c r="HKS29" s="429"/>
      <c r="HKT29" s="429"/>
      <c r="HKU29" s="429"/>
      <c r="HKV29" s="429"/>
      <c r="HKW29" s="429"/>
      <c r="HKX29" s="429"/>
      <c r="HKY29" s="429"/>
      <c r="HKZ29" s="429"/>
      <c r="HLA29" s="429"/>
      <c r="HLB29" s="429"/>
      <c r="HLC29" s="429"/>
      <c r="HLD29" s="429"/>
      <c r="HLE29" s="429"/>
      <c r="HLF29" s="429"/>
      <c r="HLG29" s="429"/>
      <c r="HLH29" s="429"/>
      <c r="HLI29" s="429"/>
      <c r="HLJ29" s="429"/>
      <c r="HLK29" s="429"/>
      <c r="HLL29" s="429"/>
      <c r="HLM29" s="429"/>
      <c r="HLN29" s="429"/>
      <c r="HLO29" s="429"/>
      <c r="HLP29" s="429"/>
      <c r="HLQ29" s="429"/>
      <c r="HLR29" s="429"/>
      <c r="HLS29" s="429"/>
      <c r="HLT29" s="429"/>
      <c r="HLU29" s="429"/>
      <c r="HLV29" s="429"/>
      <c r="HLW29" s="429"/>
      <c r="HLX29" s="429"/>
      <c r="HLY29" s="429"/>
      <c r="HLZ29" s="429"/>
      <c r="HMA29" s="429"/>
      <c r="HMB29" s="429"/>
      <c r="HMC29" s="429"/>
      <c r="HMD29" s="429"/>
      <c r="HME29" s="429"/>
      <c r="HMF29" s="429"/>
      <c r="HMG29" s="429"/>
      <c r="HMH29" s="429"/>
      <c r="HMI29" s="429"/>
      <c r="HMJ29" s="429"/>
      <c r="HMK29" s="429"/>
      <c r="HML29" s="429"/>
      <c r="HMM29" s="429"/>
      <c r="HMN29" s="429"/>
      <c r="HMO29" s="429"/>
      <c r="HMP29" s="429"/>
      <c r="HMQ29" s="429"/>
      <c r="HMR29" s="429"/>
      <c r="HMS29" s="429"/>
      <c r="HMT29" s="429"/>
      <c r="HMU29" s="429"/>
      <c r="HMV29" s="429"/>
      <c r="HMW29" s="429"/>
      <c r="HMX29" s="429"/>
      <c r="HMY29" s="429"/>
      <c r="HMZ29" s="429"/>
      <c r="HNA29" s="429"/>
      <c r="HNB29" s="429"/>
      <c r="HNC29" s="429"/>
      <c r="HND29" s="429"/>
      <c r="HNE29" s="429"/>
      <c r="HNF29" s="429"/>
      <c r="HNG29" s="429"/>
      <c r="HNH29" s="429"/>
      <c r="HNI29" s="429"/>
      <c r="HNJ29" s="429"/>
      <c r="HNK29" s="429"/>
      <c r="HNL29" s="429"/>
      <c r="HNM29" s="429"/>
      <c r="HNN29" s="429"/>
      <c r="HNO29" s="429"/>
      <c r="HNP29" s="429"/>
      <c r="HNQ29" s="429"/>
      <c r="HNR29" s="429"/>
      <c r="HNS29" s="429"/>
      <c r="HNT29" s="429"/>
      <c r="HNU29" s="429"/>
      <c r="HNV29" s="429"/>
      <c r="HNW29" s="429"/>
      <c r="HNX29" s="429"/>
      <c r="HNY29" s="429"/>
      <c r="HNZ29" s="429"/>
      <c r="HOA29" s="429"/>
      <c r="HOB29" s="429"/>
      <c r="HOC29" s="429"/>
      <c r="HOD29" s="429"/>
      <c r="HOE29" s="429"/>
      <c r="HOF29" s="429"/>
      <c r="HOG29" s="429"/>
      <c r="HOH29" s="429"/>
      <c r="HOI29" s="429"/>
      <c r="HOJ29" s="429"/>
      <c r="HOK29" s="429"/>
      <c r="HOL29" s="429"/>
      <c r="HOM29" s="429"/>
      <c r="HON29" s="429"/>
      <c r="HOO29" s="429"/>
      <c r="HOP29" s="429"/>
      <c r="HOQ29" s="429"/>
      <c r="HOR29" s="429"/>
      <c r="HOS29" s="429"/>
      <c r="HOT29" s="429"/>
      <c r="HOU29" s="429"/>
      <c r="HOV29" s="429"/>
      <c r="HOW29" s="429"/>
      <c r="HOX29" s="429"/>
      <c r="HOY29" s="429"/>
      <c r="HOZ29" s="429"/>
      <c r="HPA29" s="429"/>
      <c r="HPB29" s="429"/>
      <c r="HPC29" s="429"/>
      <c r="HPD29" s="429"/>
      <c r="HPE29" s="429"/>
      <c r="HPF29" s="429"/>
      <c r="HPG29" s="429"/>
      <c r="HPH29" s="429"/>
      <c r="HPI29" s="429"/>
      <c r="HPJ29" s="429"/>
      <c r="HPK29" s="429"/>
      <c r="HPL29" s="429"/>
      <c r="HPM29" s="429"/>
      <c r="HPN29" s="429"/>
      <c r="HPO29" s="429"/>
      <c r="HPP29" s="429"/>
      <c r="HPQ29" s="429"/>
      <c r="HPR29" s="429"/>
      <c r="HPS29" s="429"/>
      <c r="HPT29" s="429"/>
      <c r="HPU29" s="429"/>
      <c r="HPV29" s="429"/>
      <c r="HPW29" s="429"/>
      <c r="HPX29" s="429"/>
      <c r="HPY29" s="429"/>
      <c r="HPZ29" s="429"/>
      <c r="HQA29" s="429"/>
      <c r="HQB29" s="429"/>
      <c r="HQC29" s="429"/>
      <c r="HQD29" s="429"/>
      <c r="HQE29" s="429"/>
      <c r="HQF29" s="429"/>
      <c r="HQG29" s="429"/>
      <c r="HQH29" s="429"/>
      <c r="HQI29" s="429"/>
      <c r="HQJ29" s="429"/>
      <c r="HQK29" s="429"/>
      <c r="HQL29" s="429"/>
      <c r="HQM29" s="429"/>
      <c r="HQN29" s="429"/>
      <c r="HQO29" s="429"/>
      <c r="HQP29" s="429"/>
      <c r="HQQ29" s="429"/>
      <c r="HQR29" s="429"/>
      <c r="HQS29" s="429"/>
      <c r="HQT29" s="429"/>
      <c r="HQU29" s="429"/>
      <c r="HQV29" s="429"/>
      <c r="HQW29" s="429"/>
      <c r="HQX29" s="429"/>
      <c r="HQY29" s="429"/>
      <c r="HQZ29" s="429"/>
      <c r="HRA29" s="429"/>
      <c r="HRB29" s="429"/>
      <c r="HRC29" s="429"/>
      <c r="HRD29" s="429"/>
      <c r="HRE29" s="429"/>
      <c r="HRF29" s="429"/>
      <c r="HRG29" s="429"/>
      <c r="HRH29" s="429"/>
      <c r="HRI29" s="429"/>
      <c r="HRJ29" s="429"/>
      <c r="HRK29" s="429"/>
      <c r="HRL29" s="429"/>
      <c r="HRM29" s="429"/>
      <c r="HRN29" s="429"/>
      <c r="HRO29" s="429"/>
      <c r="HRP29" s="429"/>
      <c r="HRQ29" s="429"/>
      <c r="HRR29" s="429"/>
      <c r="HRS29" s="429"/>
      <c r="HRT29" s="429"/>
      <c r="HRU29" s="429"/>
      <c r="HRV29" s="429"/>
      <c r="HRW29" s="429"/>
      <c r="HRX29" s="429"/>
      <c r="HRY29" s="429"/>
      <c r="HRZ29" s="429"/>
      <c r="HSA29" s="429"/>
      <c r="HSB29" s="429"/>
      <c r="HSC29" s="429"/>
      <c r="HSD29" s="429"/>
      <c r="HSE29" s="429"/>
      <c r="HSF29" s="429"/>
      <c r="HSG29" s="429"/>
      <c r="HSH29" s="429"/>
      <c r="HSI29" s="429"/>
      <c r="HSJ29" s="429"/>
      <c r="HSK29" s="429"/>
      <c r="HSL29" s="429"/>
      <c r="HSM29" s="429"/>
      <c r="HSN29" s="429"/>
      <c r="HSO29" s="429"/>
      <c r="HSP29" s="429"/>
      <c r="HSQ29" s="429"/>
      <c r="HSR29" s="429"/>
      <c r="HSS29" s="429"/>
      <c r="HST29" s="429"/>
      <c r="HSU29" s="429"/>
      <c r="HSV29" s="429"/>
      <c r="HSW29" s="429"/>
      <c r="HSX29" s="429"/>
      <c r="HSY29" s="429"/>
      <c r="HSZ29" s="429"/>
      <c r="HTA29" s="429"/>
      <c r="HTB29" s="429"/>
      <c r="HTC29" s="429"/>
      <c r="HTD29" s="429"/>
      <c r="HTE29" s="429"/>
      <c r="HTF29" s="429"/>
      <c r="HTG29" s="429"/>
      <c r="HTH29" s="429"/>
      <c r="HTI29" s="429"/>
      <c r="HTJ29" s="429"/>
      <c r="HTK29" s="429"/>
      <c r="HTL29" s="429"/>
      <c r="HTM29" s="429"/>
      <c r="HTN29" s="429"/>
      <c r="HTO29" s="429"/>
      <c r="HTP29" s="429"/>
      <c r="HTQ29" s="429"/>
      <c r="HTR29" s="429"/>
      <c r="HTS29" s="429"/>
      <c r="HTT29" s="429"/>
      <c r="HTU29" s="429"/>
      <c r="HTV29" s="429"/>
      <c r="HTW29" s="429"/>
      <c r="HTX29" s="429"/>
      <c r="HTY29" s="429"/>
      <c r="HTZ29" s="429"/>
      <c r="HUA29" s="429"/>
      <c r="HUB29" s="429"/>
      <c r="HUC29" s="429"/>
      <c r="HUD29" s="429"/>
      <c r="HUE29" s="429"/>
      <c r="HUF29" s="429"/>
      <c r="HUG29" s="429"/>
      <c r="HUH29" s="429"/>
      <c r="HUI29" s="429"/>
      <c r="HUJ29" s="429"/>
      <c r="HUK29" s="429"/>
      <c r="HUL29" s="429"/>
      <c r="HUM29" s="429"/>
      <c r="HUN29" s="429"/>
      <c r="HUO29" s="429"/>
      <c r="HUP29" s="429"/>
      <c r="HUQ29" s="429"/>
      <c r="HUR29" s="429"/>
      <c r="HUS29" s="429"/>
      <c r="HUT29" s="429"/>
      <c r="HUU29" s="429"/>
      <c r="HUV29" s="429"/>
      <c r="HUW29" s="429"/>
      <c r="HUX29" s="429"/>
      <c r="HUY29" s="429"/>
      <c r="HUZ29" s="429"/>
      <c r="HVA29" s="429"/>
      <c r="HVB29" s="429"/>
      <c r="HVC29" s="429"/>
      <c r="HVD29" s="429"/>
      <c r="HVE29" s="429"/>
      <c r="HVF29" s="429"/>
      <c r="HVG29" s="429"/>
      <c r="HVH29" s="429"/>
      <c r="HVI29" s="429"/>
      <c r="HVJ29" s="429"/>
      <c r="HVK29" s="429"/>
      <c r="HVL29" s="429"/>
      <c r="HVM29" s="429"/>
      <c r="HVN29" s="429"/>
      <c r="HVO29" s="429"/>
      <c r="HVP29" s="429"/>
      <c r="HVQ29" s="429"/>
      <c r="HVR29" s="429"/>
      <c r="HVS29" s="429"/>
      <c r="HVT29" s="429"/>
      <c r="HVU29" s="429"/>
      <c r="HVV29" s="429"/>
      <c r="HVW29" s="429"/>
      <c r="HVX29" s="429"/>
      <c r="HVY29" s="429"/>
      <c r="HVZ29" s="429"/>
      <c r="HWA29" s="429"/>
      <c r="HWB29" s="429"/>
      <c r="HWC29" s="429"/>
      <c r="HWD29" s="429"/>
      <c r="HWE29" s="429"/>
      <c r="HWF29" s="429"/>
      <c r="HWG29" s="429"/>
      <c r="HWH29" s="429"/>
      <c r="HWI29" s="429"/>
      <c r="HWJ29" s="429"/>
      <c r="HWK29" s="429"/>
      <c r="HWL29" s="429"/>
      <c r="HWM29" s="429"/>
      <c r="HWN29" s="429"/>
      <c r="HWO29" s="429"/>
      <c r="HWP29" s="429"/>
      <c r="HWQ29" s="429"/>
      <c r="HWR29" s="429"/>
      <c r="HWS29" s="429"/>
      <c r="HWT29" s="429"/>
      <c r="HWU29" s="429"/>
      <c r="HWV29" s="429"/>
      <c r="HWW29" s="429"/>
      <c r="HWX29" s="429"/>
      <c r="HWY29" s="429"/>
      <c r="HWZ29" s="429"/>
      <c r="HXA29" s="429"/>
      <c r="HXB29" s="429"/>
      <c r="HXC29" s="429"/>
      <c r="HXD29" s="429"/>
      <c r="HXE29" s="429"/>
      <c r="HXF29" s="429"/>
      <c r="HXG29" s="429"/>
      <c r="HXH29" s="429"/>
      <c r="HXI29" s="429"/>
      <c r="HXJ29" s="429"/>
      <c r="HXK29" s="429"/>
      <c r="HXL29" s="429"/>
      <c r="HXM29" s="429"/>
      <c r="HXN29" s="429"/>
      <c r="HXO29" s="429"/>
      <c r="HXP29" s="429"/>
      <c r="HXQ29" s="429"/>
      <c r="HXR29" s="429"/>
      <c r="HXS29" s="429"/>
      <c r="HXT29" s="429"/>
      <c r="HXU29" s="429"/>
      <c r="HXV29" s="429"/>
      <c r="HXW29" s="429"/>
      <c r="HXX29" s="429"/>
      <c r="HXY29" s="429"/>
      <c r="HXZ29" s="429"/>
      <c r="HYA29" s="429"/>
      <c r="HYB29" s="429"/>
      <c r="HYC29" s="429"/>
      <c r="HYD29" s="429"/>
      <c r="HYE29" s="429"/>
      <c r="HYF29" s="429"/>
      <c r="HYG29" s="429"/>
      <c r="HYH29" s="429"/>
      <c r="HYI29" s="429"/>
      <c r="HYJ29" s="429"/>
      <c r="HYK29" s="429"/>
      <c r="HYL29" s="429"/>
      <c r="HYM29" s="429"/>
      <c r="HYN29" s="429"/>
      <c r="HYO29" s="429"/>
      <c r="HYP29" s="429"/>
      <c r="HYQ29" s="429"/>
      <c r="HYR29" s="429"/>
      <c r="HYS29" s="429"/>
      <c r="HYT29" s="429"/>
      <c r="HYU29" s="429"/>
      <c r="HYV29" s="429"/>
      <c r="HYW29" s="429"/>
      <c r="HYX29" s="429"/>
      <c r="HYY29" s="429"/>
      <c r="HYZ29" s="429"/>
      <c r="HZA29" s="429"/>
      <c r="HZB29" s="429"/>
      <c r="HZC29" s="429"/>
      <c r="HZD29" s="429"/>
      <c r="HZE29" s="429"/>
      <c r="HZF29" s="429"/>
      <c r="HZG29" s="429"/>
      <c r="HZH29" s="429"/>
      <c r="HZI29" s="429"/>
      <c r="HZJ29" s="429"/>
      <c r="HZK29" s="429"/>
      <c r="HZL29" s="429"/>
      <c r="HZM29" s="429"/>
      <c r="HZN29" s="429"/>
      <c r="HZO29" s="429"/>
      <c r="HZP29" s="429"/>
      <c r="HZQ29" s="429"/>
      <c r="HZR29" s="429"/>
      <c r="HZS29" s="429"/>
      <c r="HZT29" s="429"/>
      <c r="HZU29" s="429"/>
      <c r="HZV29" s="429"/>
      <c r="HZW29" s="429"/>
      <c r="HZX29" s="429"/>
      <c r="HZY29" s="429"/>
      <c r="HZZ29" s="429"/>
      <c r="IAA29" s="429"/>
      <c r="IAB29" s="429"/>
      <c r="IAC29" s="429"/>
      <c r="IAD29" s="429"/>
      <c r="IAE29" s="429"/>
      <c r="IAF29" s="429"/>
      <c r="IAG29" s="429"/>
      <c r="IAH29" s="429"/>
      <c r="IAI29" s="429"/>
      <c r="IAJ29" s="429"/>
      <c r="IAK29" s="429"/>
      <c r="IAL29" s="429"/>
      <c r="IAM29" s="429"/>
      <c r="IAN29" s="429"/>
      <c r="IAO29" s="429"/>
      <c r="IAP29" s="429"/>
      <c r="IAQ29" s="429"/>
      <c r="IAR29" s="429"/>
      <c r="IAS29" s="429"/>
      <c r="IAT29" s="429"/>
      <c r="IAU29" s="429"/>
      <c r="IAV29" s="429"/>
      <c r="IAW29" s="429"/>
      <c r="IAX29" s="429"/>
      <c r="IAY29" s="429"/>
      <c r="IAZ29" s="429"/>
      <c r="IBA29" s="429"/>
      <c r="IBB29" s="429"/>
      <c r="IBC29" s="429"/>
      <c r="IBD29" s="429"/>
      <c r="IBE29" s="429"/>
      <c r="IBF29" s="429"/>
      <c r="IBG29" s="429"/>
      <c r="IBH29" s="429"/>
      <c r="IBI29" s="429"/>
      <c r="IBJ29" s="429"/>
      <c r="IBK29" s="429"/>
      <c r="IBL29" s="429"/>
      <c r="IBM29" s="429"/>
      <c r="IBN29" s="429"/>
      <c r="IBO29" s="429"/>
      <c r="IBP29" s="429"/>
      <c r="IBQ29" s="429"/>
      <c r="IBR29" s="429"/>
      <c r="IBS29" s="429"/>
      <c r="IBT29" s="429"/>
      <c r="IBU29" s="429"/>
      <c r="IBV29" s="429"/>
      <c r="IBW29" s="429"/>
      <c r="IBX29" s="429"/>
      <c r="IBY29" s="429"/>
      <c r="IBZ29" s="429"/>
      <c r="ICA29" s="429"/>
      <c r="ICB29" s="429"/>
      <c r="ICC29" s="429"/>
      <c r="ICD29" s="429"/>
      <c r="ICE29" s="429"/>
      <c r="ICF29" s="429"/>
      <c r="ICG29" s="429"/>
      <c r="ICH29" s="429"/>
      <c r="ICI29" s="429"/>
      <c r="ICJ29" s="429"/>
      <c r="ICK29" s="429"/>
      <c r="ICL29" s="429"/>
      <c r="ICM29" s="429"/>
      <c r="ICN29" s="429"/>
      <c r="ICO29" s="429"/>
      <c r="ICP29" s="429"/>
      <c r="ICQ29" s="429"/>
      <c r="ICR29" s="429"/>
      <c r="ICS29" s="429"/>
      <c r="ICT29" s="429"/>
      <c r="ICU29" s="429"/>
      <c r="ICV29" s="429"/>
      <c r="ICW29" s="429"/>
      <c r="ICX29" s="429"/>
      <c r="ICY29" s="429"/>
      <c r="ICZ29" s="429"/>
      <c r="IDA29" s="429"/>
      <c r="IDB29" s="429"/>
      <c r="IDC29" s="429"/>
      <c r="IDD29" s="429"/>
      <c r="IDE29" s="429"/>
      <c r="IDF29" s="429"/>
      <c r="IDG29" s="429"/>
      <c r="IDH29" s="429"/>
      <c r="IDI29" s="429"/>
      <c r="IDJ29" s="429"/>
      <c r="IDK29" s="429"/>
      <c r="IDL29" s="429"/>
      <c r="IDM29" s="429"/>
      <c r="IDN29" s="429"/>
      <c r="IDO29" s="429"/>
      <c r="IDP29" s="429"/>
      <c r="IDQ29" s="429"/>
      <c r="IDR29" s="429"/>
      <c r="IDS29" s="429"/>
      <c r="IDT29" s="429"/>
      <c r="IDU29" s="429"/>
      <c r="IDV29" s="429"/>
      <c r="IDW29" s="429"/>
      <c r="IDX29" s="429"/>
      <c r="IDY29" s="429"/>
      <c r="IDZ29" s="429"/>
      <c r="IEA29" s="429"/>
      <c r="IEB29" s="429"/>
      <c r="IEC29" s="429"/>
      <c r="IED29" s="429"/>
      <c r="IEE29" s="429"/>
      <c r="IEF29" s="429"/>
      <c r="IEG29" s="429"/>
      <c r="IEH29" s="429"/>
      <c r="IEI29" s="429"/>
      <c r="IEJ29" s="429"/>
      <c r="IEK29" s="429"/>
      <c r="IEL29" s="429"/>
      <c r="IEM29" s="429"/>
      <c r="IEN29" s="429"/>
      <c r="IEO29" s="429"/>
      <c r="IEP29" s="429"/>
      <c r="IEQ29" s="429"/>
      <c r="IER29" s="429"/>
      <c r="IES29" s="429"/>
      <c r="IET29" s="429"/>
      <c r="IEU29" s="429"/>
      <c r="IEV29" s="429"/>
      <c r="IEW29" s="429"/>
      <c r="IEX29" s="429"/>
      <c r="IEY29" s="429"/>
      <c r="IEZ29" s="429"/>
      <c r="IFA29" s="429"/>
      <c r="IFB29" s="429"/>
      <c r="IFC29" s="429"/>
      <c r="IFD29" s="429"/>
      <c r="IFE29" s="429"/>
      <c r="IFF29" s="429"/>
      <c r="IFG29" s="429"/>
      <c r="IFH29" s="429"/>
      <c r="IFI29" s="429"/>
      <c r="IFJ29" s="429"/>
      <c r="IFK29" s="429"/>
      <c r="IFL29" s="429"/>
      <c r="IFM29" s="429"/>
      <c r="IFN29" s="429"/>
      <c r="IFO29" s="429"/>
      <c r="IFP29" s="429"/>
      <c r="IFQ29" s="429"/>
      <c r="IFR29" s="429"/>
      <c r="IFS29" s="429"/>
      <c r="IFT29" s="429"/>
      <c r="IFU29" s="429"/>
      <c r="IFV29" s="429"/>
      <c r="IFW29" s="429"/>
      <c r="IFX29" s="429"/>
      <c r="IFY29" s="429"/>
      <c r="IFZ29" s="429"/>
      <c r="IGA29" s="429"/>
      <c r="IGB29" s="429"/>
      <c r="IGC29" s="429"/>
      <c r="IGD29" s="429"/>
      <c r="IGE29" s="429"/>
      <c r="IGF29" s="429"/>
      <c r="IGG29" s="429"/>
      <c r="IGH29" s="429"/>
      <c r="IGI29" s="429"/>
      <c r="IGJ29" s="429"/>
      <c r="IGK29" s="429"/>
      <c r="IGL29" s="429"/>
      <c r="IGM29" s="429"/>
      <c r="IGN29" s="429"/>
      <c r="IGO29" s="429"/>
      <c r="IGP29" s="429"/>
      <c r="IGQ29" s="429"/>
      <c r="IGR29" s="429"/>
      <c r="IGS29" s="429"/>
      <c r="IGT29" s="429"/>
      <c r="IGU29" s="429"/>
      <c r="IGV29" s="429"/>
      <c r="IGW29" s="429"/>
      <c r="IGX29" s="429"/>
      <c r="IGY29" s="429"/>
      <c r="IGZ29" s="429"/>
      <c r="IHA29" s="429"/>
      <c r="IHB29" s="429"/>
      <c r="IHC29" s="429"/>
      <c r="IHD29" s="429"/>
      <c r="IHE29" s="429"/>
      <c r="IHF29" s="429"/>
      <c r="IHG29" s="429"/>
      <c r="IHH29" s="429"/>
      <c r="IHI29" s="429"/>
      <c r="IHJ29" s="429"/>
      <c r="IHK29" s="429"/>
      <c r="IHL29" s="429"/>
      <c r="IHM29" s="429"/>
      <c r="IHN29" s="429"/>
      <c r="IHO29" s="429"/>
      <c r="IHP29" s="429"/>
      <c r="IHQ29" s="429"/>
      <c r="IHR29" s="429"/>
      <c r="IHS29" s="429"/>
      <c r="IHT29" s="429"/>
      <c r="IHU29" s="429"/>
      <c r="IHV29" s="429"/>
      <c r="IHW29" s="429"/>
      <c r="IHX29" s="429"/>
      <c r="IHY29" s="429"/>
      <c r="IHZ29" s="429"/>
      <c r="IIA29" s="429"/>
      <c r="IIB29" s="429"/>
      <c r="IIC29" s="429"/>
      <c r="IID29" s="429"/>
      <c r="IIE29" s="429"/>
      <c r="IIF29" s="429"/>
      <c r="IIG29" s="429"/>
      <c r="IIH29" s="429"/>
      <c r="III29" s="429"/>
      <c r="IIJ29" s="429"/>
      <c r="IIK29" s="429"/>
      <c r="IIL29" s="429"/>
      <c r="IIM29" s="429"/>
      <c r="IIN29" s="429"/>
      <c r="IIO29" s="429"/>
      <c r="IIP29" s="429"/>
      <c r="IIQ29" s="429"/>
      <c r="IIR29" s="429"/>
      <c r="IIS29" s="429"/>
      <c r="IIT29" s="429"/>
      <c r="IIU29" s="429"/>
      <c r="IIV29" s="429"/>
      <c r="IIW29" s="429"/>
      <c r="IIX29" s="429"/>
      <c r="IIY29" s="429"/>
      <c r="IIZ29" s="429"/>
      <c r="IJA29" s="429"/>
      <c r="IJB29" s="429"/>
      <c r="IJC29" s="429"/>
      <c r="IJD29" s="429"/>
      <c r="IJE29" s="429"/>
      <c r="IJF29" s="429"/>
      <c r="IJG29" s="429"/>
      <c r="IJH29" s="429"/>
      <c r="IJI29" s="429"/>
      <c r="IJJ29" s="429"/>
      <c r="IJK29" s="429"/>
      <c r="IJL29" s="429"/>
      <c r="IJM29" s="429"/>
      <c r="IJN29" s="429"/>
      <c r="IJO29" s="429"/>
      <c r="IJP29" s="429"/>
      <c r="IJQ29" s="429"/>
      <c r="IJR29" s="429"/>
      <c r="IJS29" s="429"/>
      <c r="IJT29" s="429"/>
      <c r="IJU29" s="429"/>
      <c r="IJV29" s="429"/>
      <c r="IJW29" s="429"/>
      <c r="IJX29" s="429"/>
      <c r="IJY29" s="429"/>
      <c r="IJZ29" s="429"/>
      <c r="IKA29" s="429"/>
      <c r="IKB29" s="429"/>
      <c r="IKC29" s="429"/>
      <c r="IKD29" s="429"/>
      <c r="IKE29" s="429"/>
      <c r="IKF29" s="429"/>
      <c r="IKG29" s="429"/>
      <c r="IKH29" s="429"/>
      <c r="IKI29" s="429"/>
      <c r="IKJ29" s="429"/>
      <c r="IKK29" s="429"/>
      <c r="IKL29" s="429"/>
      <c r="IKM29" s="429"/>
      <c r="IKN29" s="429"/>
      <c r="IKO29" s="429"/>
      <c r="IKP29" s="429"/>
      <c r="IKQ29" s="429"/>
      <c r="IKR29" s="429"/>
      <c r="IKS29" s="429"/>
      <c r="IKT29" s="429"/>
      <c r="IKU29" s="429"/>
      <c r="IKV29" s="429"/>
      <c r="IKW29" s="429"/>
      <c r="IKX29" s="429"/>
      <c r="IKY29" s="429"/>
      <c r="IKZ29" s="429"/>
      <c r="ILA29" s="429"/>
      <c r="ILB29" s="429"/>
      <c r="ILC29" s="429"/>
      <c r="ILD29" s="429"/>
      <c r="ILE29" s="429"/>
      <c r="ILF29" s="429"/>
      <c r="ILG29" s="429"/>
      <c r="ILH29" s="429"/>
      <c r="ILI29" s="429"/>
      <c r="ILJ29" s="429"/>
      <c r="ILK29" s="429"/>
      <c r="ILL29" s="429"/>
      <c r="ILM29" s="429"/>
      <c r="ILN29" s="429"/>
      <c r="ILO29" s="429"/>
      <c r="ILP29" s="429"/>
      <c r="ILQ29" s="429"/>
      <c r="ILR29" s="429"/>
      <c r="ILS29" s="429"/>
      <c r="ILT29" s="429"/>
      <c r="ILU29" s="429"/>
      <c r="ILV29" s="429"/>
      <c r="ILW29" s="429"/>
      <c r="ILX29" s="429"/>
      <c r="ILY29" s="429"/>
      <c r="ILZ29" s="429"/>
      <c r="IMA29" s="429"/>
      <c r="IMB29" s="429"/>
      <c r="IMC29" s="429"/>
      <c r="IMD29" s="429"/>
      <c r="IME29" s="429"/>
      <c r="IMF29" s="429"/>
      <c r="IMG29" s="429"/>
      <c r="IMH29" s="429"/>
      <c r="IMI29" s="429"/>
      <c r="IMJ29" s="429"/>
      <c r="IMK29" s="429"/>
      <c r="IML29" s="429"/>
      <c r="IMM29" s="429"/>
      <c r="IMN29" s="429"/>
      <c r="IMO29" s="429"/>
      <c r="IMP29" s="429"/>
      <c r="IMQ29" s="429"/>
      <c r="IMR29" s="429"/>
      <c r="IMS29" s="429"/>
      <c r="IMT29" s="429"/>
      <c r="IMU29" s="429"/>
      <c r="IMV29" s="429"/>
      <c r="IMW29" s="429"/>
      <c r="IMX29" s="429"/>
      <c r="IMY29" s="429"/>
      <c r="IMZ29" s="429"/>
      <c r="INA29" s="429"/>
      <c r="INB29" s="429"/>
      <c r="INC29" s="429"/>
      <c r="IND29" s="429"/>
      <c r="INE29" s="429"/>
      <c r="INF29" s="429"/>
      <c r="ING29" s="429"/>
      <c r="INH29" s="429"/>
      <c r="INI29" s="429"/>
      <c r="INJ29" s="429"/>
      <c r="INK29" s="429"/>
      <c r="INL29" s="429"/>
      <c r="INM29" s="429"/>
      <c r="INN29" s="429"/>
      <c r="INO29" s="429"/>
      <c r="INP29" s="429"/>
      <c r="INQ29" s="429"/>
      <c r="INR29" s="429"/>
      <c r="INS29" s="429"/>
      <c r="INT29" s="429"/>
      <c r="INU29" s="429"/>
      <c r="INV29" s="429"/>
      <c r="INW29" s="429"/>
      <c r="INX29" s="429"/>
      <c r="INY29" s="429"/>
      <c r="INZ29" s="429"/>
      <c r="IOA29" s="429"/>
      <c r="IOB29" s="429"/>
      <c r="IOC29" s="429"/>
      <c r="IOD29" s="429"/>
      <c r="IOE29" s="429"/>
      <c r="IOF29" s="429"/>
      <c r="IOG29" s="429"/>
      <c r="IOH29" s="429"/>
      <c r="IOI29" s="429"/>
      <c r="IOJ29" s="429"/>
      <c r="IOK29" s="429"/>
      <c r="IOL29" s="429"/>
      <c r="IOM29" s="429"/>
      <c r="ION29" s="429"/>
      <c r="IOO29" s="429"/>
      <c r="IOP29" s="429"/>
      <c r="IOQ29" s="429"/>
      <c r="IOR29" s="429"/>
      <c r="IOS29" s="429"/>
      <c r="IOT29" s="429"/>
      <c r="IOU29" s="429"/>
      <c r="IOV29" s="429"/>
      <c r="IOW29" s="429"/>
      <c r="IOX29" s="429"/>
      <c r="IOY29" s="429"/>
      <c r="IOZ29" s="429"/>
      <c r="IPA29" s="429"/>
      <c r="IPB29" s="429"/>
      <c r="IPC29" s="429"/>
      <c r="IPD29" s="429"/>
      <c r="IPE29" s="429"/>
      <c r="IPF29" s="429"/>
      <c r="IPG29" s="429"/>
      <c r="IPH29" s="429"/>
      <c r="IPI29" s="429"/>
      <c r="IPJ29" s="429"/>
      <c r="IPK29" s="429"/>
      <c r="IPL29" s="429"/>
      <c r="IPM29" s="429"/>
      <c r="IPN29" s="429"/>
      <c r="IPO29" s="429"/>
      <c r="IPP29" s="429"/>
      <c r="IPQ29" s="429"/>
      <c r="IPR29" s="429"/>
      <c r="IPS29" s="429"/>
      <c r="IPT29" s="429"/>
      <c r="IPU29" s="429"/>
      <c r="IPV29" s="429"/>
      <c r="IPW29" s="429"/>
      <c r="IPX29" s="429"/>
      <c r="IPY29" s="429"/>
      <c r="IPZ29" s="429"/>
      <c r="IQA29" s="429"/>
      <c r="IQB29" s="429"/>
      <c r="IQC29" s="429"/>
      <c r="IQD29" s="429"/>
      <c r="IQE29" s="429"/>
      <c r="IQF29" s="429"/>
      <c r="IQG29" s="429"/>
      <c r="IQH29" s="429"/>
      <c r="IQI29" s="429"/>
      <c r="IQJ29" s="429"/>
      <c r="IQK29" s="429"/>
      <c r="IQL29" s="429"/>
      <c r="IQM29" s="429"/>
      <c r="IQN29" s="429"/>
      <c r="IQO29" s="429"/>
      <c r="IQP29" s="429"/>
      <c r="IQQ29" s="429"/>
      <c r="IQR29" s="429"/>
      <c r="IQS29" s="429"/>
      <c r="IQT29" s="429"/>
      <c r="IQU29" s="429"/>
      <c r="IQV29" s="429"/>
      <c r="IQW29" s="429"/>
      <c r="IQX29" s="429"/>
      <c r="IQY29" s="429"/>
      <c r="IQZ29" s="429"/>
      <c r="IRA29" s="429"/>
      <c r="IRB29" s="429"/>
      <c r="IRC29" s="429"/>
      <c r="IRD29" s="429"/>
      <c r="IRE29" s="429"/>
      <c r="IRF29" s="429"/>
      <c r="IRG29" s="429"/>
      <c r="IRH29" s="429"/>
      <c r="IRI29" s="429"/>
      <c r="IRJ29" s="429"/>
      <c r="IRK29" s="429"/>
      <c r="IRL29" s="429"/>
      <c r="IRM29" s="429"/>
      <c r="IRN29" s="429"/>
      <c r="IRO29" s="429"/>
      <c r="IRP29" s="429"/>
      <c r="IRQ29" s="429"/>
      <c r="IRR29" s="429"/>
      <c r="IRS29" s="429"/>
      <c r="IRT29" s="429"/>
      <c r="IRU29" s="429"/>
      <c r="IRV29" s="429"/>
      <c r="IRW29" s="429"/>
      <c r="IRX29" s="429"/>
      <c r="IRY29" s="429"/>
      <c r="IRZ29" s="429"/>
      <c r="ISA29" s="429"/>
      <c r="ISB29" s="429"/>
      <c r="ISC29" s="429"/>
      <c r="ISD29" s="429"/>
      <c r="ISE29" s="429"/>
      <c r="ISF29" s="429"/>
      <c r="ISG29" s="429"/>
      <c r="ISH29" s="429"/>
      <c r="ISI29" s="429"/>
      <c r="ISJ29" s="429"/>
      <c r="ISK29" s="429"/>
      <c r="ISL29" s="429"/>
      <c r="ISM29" s="429"/>
      <c r="ISN29" s="429"/>
      <c r="ISO29" s="429"/>
      <c r="ISP29" s="429"/>
      <c r="ISQ29" s="429"/>
      <c r="ISR29" s="429"/>
      <c r="ISS29" s="429"/>
      <c r="IST29" s="429"/>
      <c r="ISU29" s="429"/>
      <c r="ISV29" s="429"/>
      <c r="ISW29" s="429"/>
      <c r="ISX29" s="429"/>
      <c r="ISY29" s="429"/>
      <c r="ISZ29" s="429"/>
      <c r="ITA29" s="429"/>
      <c r="ITB29" s="429"/>
      <c r="ITC29" s="429"/>
      <c r="ITD29" s="429"/>
      <c r="ITE29" s="429"/>
      <c r="ITF29" s="429"/>
      <c r="ITG29" s="429"/>
      <c r="ITH29" s="429"/>
      <c r="ITI29" s="429"/>
      <c r="ITJ29" s="429"/>
      <c r="ITK29" s="429"/>
      <c r="ITL29" s="429"/>
      <c r="ITM29" s="429"/>
      <c r="ITN29" s="429"/>
      <c r="ITO29" s="429"/>
      <c r="ITP29" s="429"/>
      <c r="ITQ29" s="429"/>
      <c r="ITR29" s="429"/>
      <c r="ITS29" s="429"/>
      <c r="ITT29" s="429"/>
      <c r="ITU29" s="429"/>
      <c r="ITV29" s="429"/>
      <c r="ITW29" s="429"/>
      <c r="ITX29" s="429"/>
      <c r="ITY29" s="429"/>
      <c r="ITZ29" s="429"/>
      <c r="IUA29" s="429"/>
      <c r="IUB29" s="429"/>
      <c r="IUC29" s="429"/>
      <c r="IUD29" s="429"/>
      <c r="IUE29" s="429"/>
      <c r="IUF29" s="429"/>
      <c r="IUG29" s="429"/>
      <c r="IUH29" s="429"/>
      <c r="IUI29" s="429"/>
      <c r="IUJ29" s="429"/>
      <c r="IUK29" s="429"/>
      <c r="IUL29" s="429"/>
      <c r="IUM29" s="429"/>
      <c r="IUN29" s="429"/>
      <c r="IUO29" s="429"/>
      <c r="IUP29" s="429"/>
      <c r="IUQ29" s="429"/>
      <c r="IUR29" s="429"/>
      <c r="IUS29" s="429"/>
      <c r="IUT29" s="429"/>
      <c r="IUU29" s="429"/>
      <c r="IUV29" s="429"/>
      <c r="IUW29" s="429"/>
      <c r="IUX29" s="429"/>
      <c r="IUY29" s="429"/>
      <c r="IUZ29" s="429"/>
      <c r="IVA29" s="429"/>
      <c r="IVB29" s="429"/>
      <c r="IVC29" s="429"/>
      <c r="IVD29" s="429"/>
      <c r="IVE29" s="429"/>
      <c r="IVF29" s="429"/>
      <c r="IVG29" s="429"/>
      <c r="IVH29" s="429"/>
      <c r="IVI29" s="429"/>
      <c r="IVJ29" s="429"/>
      <c r="IVK29" s="429"/>
      <c r="IVL29" s="429"/>
      <c r="IVM29" s="429"/>
      <c r="IVN29" s="429"/>
      <c r="IVO29" s="429"/>
      <c r="IVP29" s="429"/>
      <c r="IVQ29" s="429"/>
      <c r="IVR29" s="429"/>
      <c r="IVS29" s="429"/>
      <c r="IVT29" s="429"/>
      <c r="IVU29" s="429"/>
      <c r="IVV29" s="429"/>
      <c r="IVW29" s="429"/>
      <c r="IVX29" s="429"/>
      <c r="IVY29" s="429"/>
      <c r="IVZ29" s="429"/>
      <c r="IWA29" s="429"/>
      <c r="IWB29" s="429"/>
      <c r="IWC29" s="429"/>
      <c r="IWD29" s="429"/>
      <c r="IWE29" s="429"/>
      <c r="IWF29" s="429"/>
      <c r="IWG29" s="429"/>
      <c r="IWH29" s="429"/>
      <c r="IWI29" s="429"/>
      <c r="IWJ29" s="429"/>
      <c r="IWK29" s="429"/>
      <c r="IWL29" s="429"/>
      <c r="IWM29" s="429"/>
      <c r="IWN29" s="429"/>
      <c r="IWO29" s="429"/>
      <c r="IWP29" s="429"/>
      <c r="IWQ29" s="429"/>
      <c r="IWR29" s="429"/>
      <c r="IWS29" s="429"/>
      <c r="IWT29" s="429"/>
      <c r="IWU29" s="429"/>
      <c r="IWV29" s="429"/>
      <c r="IWW29" s="429"/>
      <c r="IWX29" s="429"/>
      <c r="IWY29" s="429"/>
      <c r="IWZ29" s="429"/>
      <c r="IXA29" s="429"/>
      <c r="IXB29" s="429"/>
      <c r="IXC29" s="429"/>
      <c r="IXD29" s="429"/>
      <c r="IXE29" s="429"/>
      <c r="IXF29" s="429"/>
      <c r="IXG29" s="429"/>
      <c r="IXH29" s="429"/>
      <c r="IXI29" s="429"/>
      <c r="IXJ29" s="429"/>
      <c r="IXK29" s="429"/>
      <c r="IXL29" s="429"/>
      <c r="IXM29" s="429"/>
      <c r="IXN29" s="429"/>
      <c r="IXO29" s="429"/>
      <c r="IXP29" s="429"/>
      <c r="IXQ29" s="429"/>
      <c r="IXR29" s="429"/>
      <c r="IXS29" s="429"/>
      <c r="IXT29" s="429"/>
      <c r="IXU29" s="429"/>
      <c r="IXV29" s="429"/>
      <c r="IXW29" s="429"/>
      <c r="IXX29" s="429"/>
      <c r="IXY29" s="429"/>
      <c r="IXZ29" s="429"/>
      <c r="IYA29" s="429"/>
      <c r="IYB29" s="429"/>
      <c r="IYC29" s="429"/>
      <c r="IYD29" s="429"/>
      <c r="IYE29" s="429"/>
      <c r="IYF29" s="429"/>
      <c r="IYG29" s="429"/>
      <c r="IYH29" s="429"/>
      <c r="IYI29" s="429"/>
      <c r="IYJ29" s="429"/>
      <c r="IYK29" s="429"/>
      <c r="IYL29" s="429"/>
      <c r="IYM29" s="429"/>
      <c r="IYN29" s="429"/>
      <c r="IYO29" s="429"/>
      <c r="IYP29" s="429"/>
      <c r="IYQ29" s="429"/>
      <c r="IYR29" s="429"/>
      <c r="IYS29" s="429"/>
      <c r="IYT29" s="429"/>
      <c r="IYU29" s="429"/>
      <c r="IYV29" s="429"/>
      <c r="IYW29" s="429"/>
      <c r="IYX29" s="429"/>
      <c r="IYY29" s="429"/>
      <c r="IYZ29" s="429"/>
      <c r="IZA29" s="429"/>
      <c r="IZB29" s="429"/>
      <c r="IZC29" s="429"/>
      <c r="IZD29" s="429"/>
      <c r="IZE29" s="429"/>
      <c r="IZF29" s="429"/>
      <c r="IZG29" s="429"/>
      <c r="IZH29" s="429"/>
      <c r="IZI29" s="429"/>
      <c r="IZJ29" s="429"/>
      <c r="IZK29" s="429"/>
      <c r="IZL29" s="429"/>
      <c r="IZM29" s="429"/>
      <c r="IZN29" s="429"/>
      <c r="IZO29" s="429"/>
      <c r="IZP29" s="429"/>
      <c r="IZQ29" s="429"/>
      <c r="IZR29" s="429"/>
      <c r="IZS29" s="429"/>
      <c r="IZT29" s="429"/>
      <c r="IZU29" s="429"/>
      <c r="IZV29" s="429"/>
      <c r="IZW29" s="429"/>
      <c r="IZX29" s="429"/>
      <c r="IZY29" s="429"/>
      <c r="IZZ29" s="429"/>
      <c r="JAA29" s="429"/>
      <c r="JAB29" s="429"/>
      <c r="JAC29" s="429"/>
      <c r="JAD29" s="429"/>
      <c r="JAE29" s="429"/>
      <c r="JAF29" s="429"/>
      <c r="JAG29" s="429"/>
      <c r="JAH29" s="429"/>
      <c r="JAI29" s="429"/>
      <c r="JAJ29" s="429"/>
      <c r="JAK29" s="429"/>
      <c r="JAL29" s="429"/>
      <c r="JAM29" s="429"/>
      <c r="JAN29" s="429"/>
      <c r="JAO29" s="429"/>
      <c r="JAP29" s="429"/>
      <c r="JAQ29" s="429"/>
      <c r="JAR29" s="429"/>
      <c r="JAS29" s="429"/>
      <c r="JAT29" s="429"/>
      <c r="JAU29" s="429"/>
      <c r="JAV29" s="429"/>
      <c r="JAW29" s="429"/>
      <c r="JAX29" s="429"/>
      <c r="JAY29" s="429"/>
      <c r="JAZ29" s="429"/>
      <c r="JBA29" s="429"/>
      <c r="JBB29" s="429"/>
      <c r="JBC29" s="429"/>
      <c r="JBD29" s="429"/>
      <c r="JBE29" s="429"/>
      <c r="JBF29" s="429"/>
      <c r="JBG29" s="429"/>
      <c r="JBH29" s="429"/>
      <c r="JBI29" s="429"/>
      <c r="JBJ29" s="429"/>
      <c r="JBK29" s="429"/>
      <c r="JBL29" s="429"/>
      <c r="JBM29" s="429"/>
      <c r="JBN29" s="429"/>
      <c r="JBO29" s="429"/>
      <c r="JBP29" s="429"/>
      <c r="JBQ29" s="429"/>
      <c r="JBR29" s="429"/>
      <c r="JBS29" s="429"/>
      <c r="JBT29" s="429"/>
      <c r="JBU29" s="429"/>
      <c r="JBV29" s="429"/>
      <c r="JBW29" s="429"/>
      <c r="JBX29" s="429"/>
      <c r="JBY29" s="429"/>
      <c r="JBZ29" s="429"/>
      <c r="JCA29" s="429"/>
      <c r="JCB29" s="429"/>
      <c r="JCC29" s="429"/>
      <c r="JCD29" s="429"/>
      <c r="JCE29" s="429"/>
      <c r="JCF29" s="429"/>
      <c r="JCG29" s="429"/>
      <c r="JCH29" s="429"/>
      <c r="JCI29" s="429"/>
      <c r="JCJ29" s="429"/>
      <c r="JCK29" s="429"/>
      <c r="JCL29" s="429"/>
      <c r="JCM29" s="429"/>
      <c r="JCN29" s="429"/>
      <c r="JCO29" s="429"/>
      <c r="JCP29" s="429"/>
      <c r="JCQ29" s="429"/>
      <c r="JCR29" s="429"/>
      <c r="JCS29" s="429"/>
      <c r="JCT29" s="429"/>
      <c r="JCU29" s="429"/>
      <c r="JCV29" s="429"/>
      <c r="JCW29" s="429"/>
      <c r="JCX29" s="429"/>
      <c r="JCY29" s="429"/>
      <c r="JCZ29" s="429"/>
      <c r="JDA29" s="429"/>
      <c r="JDB29" s="429"/>
      <c r="JDC29" s="429"/>
      <c r="JDD29" s="429"/>
      <c r="JDE29" s="429"/>
      <c r="JDF29" s="429"/>
      <c r="JDG29" s="429"/>
      <c r="JDH29" s="429"/>
      <c r="JDI29" s="429"/>
      <c r="JDJ29" s="429"/>
      <c r="JDK29" s="429"/>
      <c r="JDL29" s="429"/>
      <c r="JDM29" s="429"/>
      <c r="JDN29" s="429"/>
      <c r="JDO29" s="429"/>
      <c r="JDP29" s="429"/>
      <c r="JDQ29" s="429"/>
      <c r="JDR29" s="429"/>
      <c r="JDS29" s="429"/>
      <c r="JDT29" s="429"/>
      <c r="JDU29" s="429"/>
      <c r="JDV29" s="429"/>
      <c r="JDW29" s="429"/>
      <c r="JDX29" s="429"/>
      <c r="JDY29" s="429"/>
      <c r="JDZ29" s="429"/>
      <c r="JEA29" s="429"/>
      <c r="JEB29" s="429"/>
      <c r="JEC29" s="429"/>
      <c r="JED29" s="429"/>
      <c r="JEE29" s="429"/>
      <c r="JEF29" s="429"/>
      <c r="JEG29" s="429"/>
      <c r="JEH29" s="429"/>
      <c r="JEI29" s="429"/>
      <c r="JEJ29" s="429"/>
      <c r="JEK29" s="429"/>
      <c r="JEL29" s="429"/>
      <c r="JEM29" s="429"/>
      <c r="JEN29" s="429"/>
      <c r="JEO29" s="429"/>
      <c r="JEP29" s="429"/>
      <c r="JEQ29" s="429"/>
      <c r="JER29" s="429"/>
      <c r="JES29" s="429"/>
      <c r="JET29" s="429"/>
      <c r="JEU29" s="429"/>
      <c r="JEV29" s="429"/>
      <c r="JEW29" s="429"/>
      <c r="JEX29" s="429"/>
      <c r="JEY29" s="429"/>
      <c r="JEZ29" s="429"/>
      <c r="JFA29" s="429"/>
      <c r="JFB29" s="429"/>
      <c r="JFC29" s="429"/>
      <c r="JFD29" s="429"/>
      <c r="JFE29" s="429"/>
      <c r="JFF29" s="429"/>
      <c r="JFG29" s="429"/>
      <c r="JFH29" s="429"/>
      <c r="JFI29" s="429"/>
      <c r="JFJ29" s="429"/>
      <c r="JFK29" s="429"/>
      <c r="JFL29" s="429"/>
      <c r="JFM29" s="429"/>
      <c r="JFN29" s="429"/>
      <c r="JFO29" s="429"/>
      <c r="JFP29" s="429"/>
      <c r="JFQ29" s="429"/>
      <c r="JFR29" s="429"/>
      <c r="JFS29" s="429"/>
      <c r="JFT29" s="429"/>
      <c r="JFU29" s="429"/>
      <c r="JFV29" s="429"/>
      <c r="JFW29" s="429"/>
      <c r="JFX29" s="429"/>
      <c r="JFY29" s="429"/>
      <c r="JFZ29" s="429"/>
      <c r="JGA29" s="429"/>
      <c r="JGB29" s="429"/>
      <c r="JGC29" s="429"/>
      <c r="JGD29" s="429"/>
      <c r="JGE29" s="429"/>
      <c r="JGF29" s="429"/>
      <c r="JGG29" s="429"/>
      <c r="JGH29" s="429"/>
      <c r="JGI29" s="429"/>
      <c r="JGJ29" s="429"/>
      <c r="JGK29" s="429"/>
      <c r="JGL29" s="429"/>
      <c r="JGM29" s="429"/>
      <c r="JGN29" s="429"/>
      <c r="JGO29" s="429"/>
      <c r="JGP29" s="429"/>
      <c r="JGQ29" s="429"/>
      <c r="JGR29" s="429"/>
      <c r="JGS29" s="429"/>
      <c r="JGT29" s="429"/>
      <c r="JGU29" s="429"/>
      <c r="JGV29" s="429"/>
      <c r="JGW29" s="429"/>
      <c r="JGX29" s="429"/>
      <c r="JGY29" s="429"/>
      <c r="JGZ29" s="429"/>
      <c r="JHA29" s="429"/>
      <c r="JHB29" s="429"/>
      <c r="JHC29" s="429"/>
      <c r="JHD29" s="429"/>
      <c r="JHE29" s="429"/>
      <c r="JHF29" s="429"/>
      <c r="JHG29" s="429"/>
      <c r="JHH29" s="429"/>
      <c r="JHI29" s="429"/>
      <c r="JHJ29" s="429"/>
      <c r="JHK29" s="429"/>
      <c r="JHL29" s="429"/>
      <c r="JHM29" s="429"/>
      <c r="JHN29" s="429"/>
      <c r="JHO29" s="429"/>
      <c r="JHP29" s="429"/>
      <c r="JHQ29" s="429"/>
      <c r="JHR29" s="429"/>
      <c r="JHS29" s="429"/>
      <c r="JHT29" s="429"/>
      <c r="JHU29" s="429"/>
      <c r="JHV29" s="429"/>
      <c r="JHW29" s="429"/>
      <c r="JHX29" s="429"/>
      <c r="JHY29" s="429"/>
      <c r="JHZ29" s="429"/>
      <c r="JIA29" s="429"/>
      <c r="JIB29" s="429"/>
      <c r="JIC29" s="429"/>
      <c r="JID29" s="429"/>
      <c r="JIE29" s="429"/>
      <c r="JIF29" s="429"/>
      <c r="JIG29" s="429"/>
      <c r="JIH29" s="429"/>
      <c r="JII29" s="429"/>
      <c r="JIJ29" s="429"/>
      <c r="JIK29" s="429"/>
      <c r="JIL29" s="429"/>
      <c r="JIM29" s="429"/>
      <c r="JIN29" s="429"/>
      <c r="JIO29" s="429"/>
      <c r="JIP29" s="429"/>
      <c r="JIQ29" s="429"/>
      <c r="JIR29" s="429"/>
      <c r="JIS29" s="429"/>
      <c r="JIT29" s="429"/>
      <c r="JIU29" s="429"/>
      <c r="JIV29" s="429"/>
      <c r="JIW29" s="429"/>
      <c r="JIX29" s="429"/>
      <c r="JIY29" s="429"/>
      <c r="JIZ29" s="429"/>
      <c r="JJA29" s="429"/>
      <c r="JJB29" s="429"/>
      <c r="JJC29" s="429"/>
      <c r="JJD29" s="429"/>
      <c r="JJE29" s="429"/>
      <c r="JJF29" s="429"/>
      <c r="JJG29" s="429"/>
      <c r="JJH29" s="429"/>
      <c r="JJI29" s="429"/>
      <c r="JJJ29" s="429"/>
      <c r="JJK29" s="429"/>
      <c r="JJL29" s="429"/>
      <c r="JJM29" s="429"/>
      <c r="JJN29" s="429"/>
      <c r="JJO29" s="429"/>
      <c r="JJP29" s="429"/>
      <c r="JJQ29" s="429"/>
      <c r="JJR29" s="429"/>
      <c r="JJS29" s="429"/>
      <c r="JJT29" s="429"/>
      <c r="JJU29" s="429"/>
      <c r="JJV29" s="429"/>
      <c r="JJW29" s="429"/>
      <c r="JJX29" s="429"/>
      <c r="JJY29" s="429"/>
      <c r="JJZ29" s="429"/>
      <c r="JKA29" s="429"/>
      <c r="JKB29" s="429"/>
      <c r="JKC29" s="429"/>
      <c r="JKD29" s="429"/>
      <c r="JKE29" s="429"/>
      <c r="JKF29" s="429"/>
      <c r="JKG29" s="429"/>
      <c r="JKH29" s="429"/>
      <c r="JKI29" s="429"/>
      <c r="JKJ29" s="429"/>
      <c r="JKK29" s="429"/>
      <c r="JKL29" s="429"/>
      <c r="JKM29" s="429"/>
      <c r="JKN29" s="429"/>
      <c r="JKO29" s="429"/>
      <c r="JKP29" s="429"/>
      <c r="JKQ29" s="429"/>
      <c r="JKR29" s="429"/>
      <c r="JKS29" s="429"/>
      <c r="JKT29" s="429"/>
      <c r="JKU29" s="429"/>
      <c r="JKV29" s="429"/>
      <c r="JKW29" s="429"/>
      <c r="JKX29" s="429"/>
      <c r="JKY29" s="429"/>
      <c r="JKZ29" s="429"/>
      <c r="JLA29" s="429"/>
      <c r="JLB29" s="429"/>
      <c r="JLC29" s="429"/>
      <c r="JLD29" s="429"/>
      <c r="JLE29" s="429"/>
      <c r="JLF29" s="429"/>
      <c r="JLG29" s="429"/>
      <c r="JLH29" s="429"/>
      <c r="JLI29" s="429"/>
      <c r="JLJ29" s="429"/>
      <c r="JLK29" s="429"/>
      <c r="JLL29" s="429"/>
      <c r="JLM29" s="429"/>
      <c r="JLN29" s="429"/>
      <c r="JLO29" s="429"/>
      <c r="JLP29" s="429"/>
      <c r="JLQ29" s="429"/>
      <c r="JLR29" s="429"/>
      <c r="JLS29" s="429"/>
      <c r="JLT29" s="429"/>
      <c r="JLU29" s="429"/>
      <c r="JLV29" s="429"/>
      <c r="JLW29" s="429"/>
      <c r="JLX29" s="429"/>
      <c r="JLY29" s="429"/>
      <c r="JLZ29" s="429"/>
      <c r="JMA29" s="429"/>
      <c r="JMB29" s="429"/>
      <c r="JMC29" s="429"/>
      <c r="JMD29" s="429"/>
      <c r="JME29" s="429"/>
      <c r="JMF29" s="429"/>
      <c r="JMG29" s="429"/>
      <c r="JMH29" s="429"/>
      <c r="JMI29" s="429"/>
      <c r="JMJ29" s="429"/>
      <c r="JMK29" s="429"/>
      <c r="JML29" s="429"/>
      <c r="JMM29" s="429"/>
      <c r="JMN29" s="429"/>
      <c r="JMO29" s="429"/>
      <c r="JMP29" s="429"/>
      <c r="JMQ29" s="429"/>
      <c r="JMR29" s="429"/>
      <c r="JMS29" s="429"/>
      <c r="JMT29" s="429"/>
      <c r="JMU29" s="429"/>
      <c r="JMV29" s="429"/>
      <c r="JMW29" s="429"/>
      <c r="JMX29" s="429"/>
      <c r="JMY29" s="429"/>
      <c r="JMZ29" s="429"/>
      <c r="JNA29" s="429"/>
      <c r="JNB29" s="429"/>
      <c r="JNC29" s="429"/>
      <c r="JND29" s="429"/>
      <c r="JNE29" s="429"/>
      <c r="JNF29" s="429"/>
      <c r="JNG29" s="429"/>
      <c r="JNH29" s="429"/>
      <c r="JNI29" s="429"/>
      <c r="JNJ29" s="429"/>
      <c r="JNK29" s="429"/>
      <c r="JNL29" s="429"/>
      <c r="JNM29" s="429"/>
      <c r="JNN29" s="429"/>
      <c r="JNO29" s="429"/>
      <c r="JNP29" s="429"/>
      <c r="JNQ29" s="429"/>
      <c r="JNR29" s="429"/>
      <c r="JNS29" s="429"/>
      <c r="JNT29" s="429"/>
      <c r="JNU29" s="429"/>
      <c r="JNV29" s="429"/>
      <c r="JNW29" s="429"/>
      <c r="JNX29" s="429"/>
      <c r="JNY29" s="429"/>
      <c r="JNZ29" s="429"/>
      <c r="JOA29" s="429"/>
      <c r="JOB29" s="429"/>
      <c r="JOC29" s="429"/>
      <c r="JOD29" s="429"/>
      <c r="JOE29" s="429"/>
      <c r="JOF29" s="429"/>
      <c r="JOG29" s="429"/>
      <c r="JOH29" s="429"/>
      <c r="JOI29" s="429"/>
      <c r="JOJ29" s="429"/>
      <c r="JOK29" s="429"/>
      <c r="JOL29" s="429"/>
      <c r="JOM29" s="429"/>
      <c r="JON29" s="429"/>
      <c r="JOO29" s="429"/>
      <c r="JOP29" s="429"/>
      <c r="JOQ29" s="429"/>
      <c r="JOR29" s="429"/>
      <c r="JOS29" s="429"/>
      <c r="JOT29" s="429"/>
      <c r="JOU29" s="429"/>
      <c r="JOV29" s="429"/>
      <c r="JOW29" s="429"/>
      <c r="JOX29" s="429"/>
      <c r="JOY29" s="429"/>
      <c r="JOZ29" s="429"/>
      <c r="JPA29" s="429"/>
      <c r="JPB29" s="429"/>
      <c r="JPC29" s="429"/>
      <c r="JPD29" s="429"/>
      <c r="JPE29" s="429"/>
      <c r="JPF29" s="429"/>
      <c r="JPG29" s="429"/>
      <c r="JPH29" s="429"/>
      <c r="JPI29" s="429"/>
      <c r="JPJ29" s="429"/>
      <c r="JPK29" s="429"/>
      <c r="JPL29" s="429"/>
      <c r="JPM29" s="429"/>
      <c r="JPN29" s="429"/>
      <c r="JPO29" s="429"/>
      <c r="JPP29" s="429"/>
      <c r="JPQ29" s="429"/>
      <c r="JPR29" s="429"/>
      <c r="JPS29" s="429"/>
      <c r="JPT29" s="429"/>
      <c r="JPU29" s="429"/>
      <c r="JPV29" s="429"/>
      <c r="JPW29" s="429"/>
      <c r="JPX29" s="429"/>
      <c r="JPY29" s="429"/>
      <c r="JPZ29" s="429"/>
      <c r="JQA29" s="429"/>
      <c r="JQB29" s="429"/>
      <c r="JQC29" s="429"/>
      <c r="JQD29" s="429"/>
      <c r="JQE29" s="429"/>
      <c r="JQF29" s="429"/>
      <c r="JQG29" s="429"/>
      <c r="JQH29" s="429"/>
      <c r="JQI29" s="429"/>
      <c r="JQJ29" s="429"/>
      <c r="JQK29" s="429"/>
      <c r="JQL29" s="429"/>
      <c r="JQM29" s="429"/>
      <c r="JQN29" s="429"/>
      <c r="JQO29" s="429"/>
      <c r="JQP29" s="429"/>
      <c r="JQQ29" s="429"/>
      <c r="JQR29" s="429"/>
      <c r="JQS29" s="429"/>
      <c r="JQT29" s="429"/>
      <c r="JQU29" s="429"/>
      <c r="JQV29" s="429"/>
      <c r="JQW29" s="429"/>
      <c r="JQX29" s="429"/>
      <c r="JQY29" s="429"/>
      <c r="JQZ29" s="429"/>
      <c r="JRA29" s="429"/>
      <c r="JRB29" s="429"/>
      <c r="JRC29" s="429"/>
      <c r="JRD29" s="429"/>
      <c r="JRE29" s="429"/>
      <c r="JRF29" s="429"/>
      <c r="JRG29" s="429"/>
      <c r="JRH29" s="429"/>
      <c r="JRI29" s="429"/>
      <c r="JRJ29" s="429"/>
      <c r="JRK29" s="429"/>
      <c r="JRL29" s="429"/>
      <c r="JRM29" s="429"/>
      <c r="JRN29" s="429"/>
      <c r="JRO29" s="429"/>
      <c r="JRP29" s="429"/>
      <c r="JRQ29" s="429"/>
      <c r="JRR29" s="429"/>
      <c r="JRS29" s="429"/>
      <c r="JRT29" s="429"/>
      <c r="JRU29" s="429"/>
      <c r="JRV29" s="429"/>
      <c r="JRW29" s="429"/>
      <c r="JRX29" s="429"/>
      <c r="JRY29" s="429"/>
      <c r="JRZ29" s="429"/>
      <c r="JSA29" s="429"/>
      <c r="JSB29" s="429"/>
      <c r="JSC29" s="429"/>
      <c r="JSD29" s="429"/>
      <c r="JSE29" s="429"/>
      <c r="JSF29" s="429"/>
      <c r="JSG29" s="429"/>
      <c r="JSH29" s="429"/>
      <c r="JSI29" s="429"/>
      <c r="JSJ29" s="429"/>
      <c r="JSK29" s="429"/>
      <c r="JSL29" s="429"/>
      <c r="JSM29" s="429"/>
      <c r="JSN29" s="429"/>
      <c r="JSO29" s="429"/>
      <c r="JSP29" s="429"/>
      <c r="JSQ29" s="429"/>
      <c r="JSR29" s="429"/>
      <c r="JSS29" s="429"/>
      <c r="JST29" s="429"/>
      <c r="JSU29" s="429"/>
      <c r="JSV29" s="429"/>
      <c r="JSW29" s="429"/>
      <c r="JSX29" s="429"/>
      <c r="JSY29" s="429"/>
      <c r="JSZ29" s="429"/>
      <c r="JTA29" s="429"/>
      <c r="JTB29" s="429"/>
      <c r="JTC29" s="429"/>
      <c r="JTD29" s="429"/>
      <c r="JTE29" s="429"/>
      <c r="JTF29" s="429"/>
      <c r="JTG29" s="429"/>
      <c r="JTH29" s="429"/>
      <c r="JTI29" s="429"/>
      <c r="JTJ29" s="429"/>
      <c r="JTK29" s="429"/>
      <c r="JTL29" s="429"/>
      <c r="JTM29" s="429"/>
      <c r="JTN29" s="429"/>
      <c r="JTO29" s="429"/>
      <c r="JTP29" s="429"/>
      <c r="JTQ29" s="429"/>
      <c r="JTR29" s="429"/>
      <c r="JTS29" s="429"/>
      <c r="JTT29" s="429"/>
      <c r="JTU29" s="429"/>
      <c r="JTV29" s="429"/>
      <c r="JTW29" s="429"/>
      <c r="JTX29" s="429"/>
      <c r="JTY29" s="429"/>
      <c r="JTZ29" s="429"/>
      <c r="JUA29" s="429"/>
      <c r="JUB29" s="429"/>
      <c r="JUC29" s="429"/>
      <c r="JUD29" s="429"/>
      <c r="JUE29" s="429"/>
      <c r="JUF29" s="429"/>
      <c r="JUG29" s="429"/>
      <c r="JUH29" s="429"/>
      <c r="JUI29" s="429"/>
      <c r="JUJ29" s="429"/>
      <c r="JUK29" s="429"/>
      <c r="JUL29" s="429"/>
      <c r="JUM29" s="429"/>
      <c r="JUN29" s="429"/>
      <c r="JUO29" s="429"/>
      <c r="JUP29" s="429"/>
      <c r="JUQ29" s="429"/>
      <c r="JUR29" s="429"/>
      <c r="JUS29" s="429"/>
      <c r="JUT29" s="429"/>
      <c r="JUU29" s="429"/>
      <c r="JUV29" s="429"/>
      <c r="JUW29" s="429"/>
      <c r="JUX29" s="429"/>
      <c r="JUY29" s="429"/>
      <c r="JUZ29" s="429"/>
      <c r="JVA29" s="429"/>
      <c r="JVB29" s="429"/>
      <c r="JVC29" s="429"/>
      <c r="JVD29" s="429"/>
      <c r="JVE29" s="429"/>
      <c r="JVF29" s="429"/>
      <c r="JVG29" s="429"/>
      <c r="JVH29" s="429"/>
      <c r="JVI29" s="429"/>
      <c r="JVJ29" s="429"/>
      <c r="JVK29" s="429"/>
      <c r="JVL29" s="429"/>
      <c r="JVM29" s="429"/>
      <c r="JVN29" s="429"/>
      <c r="JVO29" s="429"/>
      <c r="JVP29" s="429"/>
      <c r="JVQ29" s="429"/>
      <c r="JVR29" s="429"/>
      <c r="JVS29" s="429"/>
      <c r="JVT29" s="429"/>
      <c r="JVU29" s="429"/>
      <c r="JVV29" s="429"/>
      <c r="JVW29" s="429"/>
      <c r="JVX29" s="429"/>
      <c r="JVY29" s="429"/>
      <c r="JVZ29" s="429"/>
      <c r="JWA29" s="429"/>
      <c r="JWB29" s="429"/>
      <c r="JWC29" s="429"/>
      <c r="JWD29" s="429"/>
      <c r="JWE29" s="429"/>
      <c r="JWF29" s="429"/>
      <c r="JWG29" s="429"/>
      <c r="JWH29" s="429"/>
      <c r="JWI29" s="429"/>
      <c r="JWJ29" s="429"/>
      <c r="JWK29" s="429"/>
      <c r="JWL29" s="429"/>
      <c r="JWM29" s="429"/>
      <c r="JWN29" s="429"/>
      <c r="JWO29" s="429"/>
      <c r="JWP29" s="429"/>
      <c r="JWQ29" s="429"/>
      <c r="JWR29" s="429"/>
      <c r="JWS29" s="429"/>
      <c r="JWT29" s="429"/>
      <c r="JWU29" s="429"/>
      <c r="JWV29" s="429"/>
      <c r="JWW29" s="429"/>
      <c r="JWX29" s="429"/>
      <c r="JWY29" s="429"/>
      <c r="JWZ29" s="429"/>
      <c r="JXA29" s="429"/>
      <c r="JXB29" s="429"/>
      <c r="JXC29" s="429"/>
      <c r="JXD29" s="429"/>
      <c r="JXE29" s="429"/>
      <c r="JXF29" s="429"/>
      <c r="JXG29" s="429"/>
      <c r="JXH29" s="429"/>
      <c r="JXI29" s="429"/>
      <c r="JXJ29" s="429"/>
      <c r="JXK29" s="429"/>
      <c r="JXL29" s="429"/>
      <c r="JXM29" s="429"/>
      <c r="JXN29" s="429"/>
      <c r="JXO29" s="429"/>
      <c r="JXP29" s="429"/>
      <c r="JXQ29" s="429"/>
      <c r="JXR29" s="429"/>
      <c r="JXS29" s="429"/>
      <c r="JXT29" s="429"/>
      <c r="JXU29" s="429"/>
      <c r="JXV29" s="429"/>
      <c r="JXW29" s="429"/>
      <c r="JXX29" s="429"/>
      <c r="JXY29" s="429"/>
      <c r="JXZ29" s="429"/>
      <c r="JYA29" s="429"/>
      <c r="JYB29" s="429"/>
      <c r="JYC29" s="429"/>
      <c r="JYD29" s="429"/>
      <c r="JYE29" s="429"/>
      <c r="JYF29" s="429"/>
      <c r="JYG29" s="429"/>
      <c r="JYH29" s="429"/>
      <c r="JYI29" s="429"/>
      <c r="JYJ29" s="429"/>
      <c r="JYK29" s="429"/>
      <c r="JYL29" s="429"/>
      <c r="JYM29" s="429"/>
      <c r="JYN29" s="429"/>
      <c r="JYO29" s="429"/>
      <c r="JYP29" s="429"/>
      <c r="JYQ29" s="429"/>
      <c r="JYR29" s="429"/>
      <c r="JYS29" s="429"/>
      <c r="JYT29" s="429"/>
      <c r="JYU29" s="429"/>
      <c r="JYV29" s="429"/>
      <c r="JYW29" s="429"/>
      <c r="JYX29" s="429"/>
      <c r="JYY29" s="429"/>
      <c r="JYZ29" s="429"/>
      <c r="JZA29" s="429"/>
      <c r="JZB29" s="429"/>
      <c r="JZC29" s="429"/>
      <c r="JZD29" s="429"/>
      <c r="JZE29" s="429"/>
      <c r="JZF29" s="429"/>
      <c r="JZG29" s="429"/>
      <c r="JZH29" s="429"/>
      <c r="JZI29" s="429"/>
      <c r="JZJ29" s="429"/>
      <c r="JZK29" s="429"/>
      <c r="JZL29" s="429"/>
      <c r="JZM29" s="429"/>
      <c r="JZN29" s="429"/>
      <c r="JZO29" s="429"/>
      <c r="JZP29" s="429"/>
      <c r="JZQ29" s="429"/>
      <c r="JZR29" s="429"/>
      <c r="JZS29" s="429"/>
      <c r="JZT29" s="429"/>
      <c r="JZU29" s="429"/>
      <c r="JZV29" s="429"/>
      <c r="JZW29" s="429"/>
      <c r="JZX29" s="429"/>
      <c r="JZY29" s="429"/>
      <c r="JZZ29" s="429"/>
      <c r="KAA29" s="429"/>
      <c r="KAB29" s="429"/>
      <c r="KAC29" s="429"/>
      <c r="KAD29" s="429"/>
      <c r="KAE29" s="429"/>
      <c r="KAF29" s="429"/>
      <c r="KAG29" s="429"/>
      <c r="KAH29" s="429"/>
      <c r="KAI29" s="429"/>
      <c r="KAJ29" s="429"/>
      <c r="KAK29" s="429"/>
      <c r="KAL29" s="429"/>
      <c r="KAM29" s="429"/>
      <c r="KAN29" s="429"/>
      <c r="KAO29" s="429"/>
      <c r="KAP29" s="429"/>
      <c r="KAQ29" s="429"/>
      <c r="KAR29" s="429"/>
      <c r="KAS29" s="429"/>
      <c r="KAT29" s="429"/>
      <c r="KAU29" s="429"/>
      <c r="KAV29" s="429"/>
      <c r="KAW29" s="429"/>
      <c r="KAX29" s="429"/>
      <c r="KAY29" s="429"/>
      <c r="KAZ29" s="429"/>
      <c r="KBA29" s="429"/>
      <c r="KBB29" s="429"/>
      <c r="KBC29" s="429"/>
      <c r="KBD29" s="429"/>
      <c r="KBE29" s="429"/>
      <c r="KBF29" s="429"/>
      <c r="KBG29" s="429"/>
      <c r="KBH29" s="429"/>
      <c r="KBI29" s="429"/>
      <c r="KBJ29" s="429"/>
      <c r="KBK29" s="429"/>
      <c r="KBL29" s="429"/>
      <c r="KBM29" s="429"/>
      <c r="KBN29" s="429"/>
      <c r="KBO29" s="429"/>
      <c r="KBP29" s="429"/>
      <c r="KBQ29" s="429"/>
      <c r="KBR29" s="429"/>
      <c r="KBS29" s="429"/>
      <c r="KBT29" s="429"/>
      <c r="KBU29" s="429"/>
      <c r="KBV29" s="429"/>
      <c r="KBW29" s="429"/>
      <c r="KBX29" s="429"/>
      <c r="KBY29" s="429"/>
      <c r="KBZ29" s="429"/>
      <c r="KCA29" s="429"/>
      <c r="KCB29" s="429"/>
      <c r="KCC29" s="429"/>
      <c r="KCD29" s="429"/>
      <c r="KCE29" s="429"/>
      <c r="KCF29" s="429"/>
      <c r="KCG29" s="429"/>
      <c r="KCH29" s="429"/>
      <c r="KCI29" s="429"/>
      <c r="KCJ29" s="429"/>
      <c r="KCK29" s="429"/>
      <c r="KCL29" s="429"/>
      <c r="KCM29" s="429"/>
      <c r="KCN29" s="429"/>
      <c r="KCO29" s="429"/>
      <c r="KCP29" s="429"/>
      <c r="KCQ29" s="429"/>
      <c r="KCR29" s="429"/>
      <c r="KCS29" s="429"/>
      <c r="KCT29" s="429"/>
      <c r="KCU29" s="429"/>
      <c r="KCV29" s="429"/>
      <c r="KCW29" s="429"/>
      <c r="KCX29" s="429"/>
      <c r="KCY29" s="429"/>
      <c r="KCZ29" s="429"/>
      <c r="KDA29" s="429"/>
      <c r="KDB29" s="429"/>
      <c r="KDC29" s="429"/>
      <c r="KDD29" s="429"/>
      <c r="KDE29" s="429"/>
      <c r="KDF29" s="429"/>
      <c r="KDG29" s="429"/>
      <c r="KDH29" s="429"/>
      <c r="KDI29" s="429"/>
      <c r="KDJ29" s="429"/>
      <c r="KDK29" s="429"/>
      <c r="KDL29" s="429"/>
      <c r="KDM29" s="429"/>
      <c r="KDN29" s="429"/>
      <c r="KDO29" s="429"/>
      <c r="KDP29" s="429"/>
      <c r="KDQ29" s="429"/>
      <c r="KDR29" s="429"/>
      <c r="KDS29" s="429"/>
      <c r="KDT29" s="429"/>
      <c r="KDU29" s="429"/>
      <c r="KDV29" s="429"/>
      <c r="KDW29" s="429"/>
      <c r="KDX29" s="429"/>
      <c r="KDY29" s="429"/>
      <c r="KDZ29" s="429"/>
      <c r="KEA29" s="429"/>
      <c r="KEB29" s="429"/>
      <c r="KEC29" s="429"/>
      <c r="KED29" s="429"/>
      <c r="KEE29" s="429"/>
      <c r="KEF29" s="429"/>
      <c r="KEG29" s="429"/>
      <c r="KEH29" s="429"/>
      <c r="KEI29" s="429"/>
      <c r="KEJ29" s="429"/>
      <c r="KEK29" s="429"/>
      <c r="KEL29" s="429"/>
      <c r="KEM29" s="429"/>
      <c r="KEN29" s="429"/>
      <c r="KEO29" s="429"/>
      <c r="KEP29" s="429"/>
      <c r="KEQ29" s="429"/>
      <c r="KER29" s="429"/>
      <c r="KES29" s="429"/>
      <c r="KET29" s="429"/>
      <c r="KEU29" s="429"/>
      <c r="KEV29" s="429"/>
      <c r="KEW29" s="429"/>
      <c r="KEX29" s="429"/>
      <c r="KEY29" s="429"/>
      <c r="KEZ29" s="429"/>
      <c r="KFA29" s="429"/>
      <c r="KFB29" s="429"/>
      <c r="KFC29" s="429"/>
      <c r="KFD29" s="429"/>
      <c r="KFE29" s="429"/>
      <c r="KFF29" s="429"/>
      <c r="KFG29" s="429"/>
      <c r="KFH29" s="429"/>
      <c r="KFI29" s="429"/>
      <c r="KFJ29" s="429"/>
      <c r="KFK29" s="429"/>
      <c r="KFL29" s="429"/>
      <c r="KFM29" s="429"/>
      <c r="KFN29" s="429"/>
      <c r="KFO29" s="429"/>
      <c r="KFP29" s="429"/>
      <c r="KFQ29" s="429"/>
      <c r="KFR29" s="429"/>
      <c r="KFS29" s="429"/>
      <c r="KFT29" s="429"/>
      <c r="KFU29" s="429"/>
      <c r="KFV29" s="429"/>
      <c r="KFW29" s="429"/>
      <c r="KFX29" s="429"/>
      <c r="KFY29" s="429"/>
      <c r="KFZ29" s="429"/>
      <c r="KGA29" s="429"/>
      <c r="KGB29" s="429"/>
      <c r="KGC29" s="429"/>
      <c r="KGD29" s="429"/>
      <c r="KGE29" s="429"/>
      <c r="KGF29" s="429"/>
      <c r="KGG29" s="429"/>
      <c r="KGH29" s="429"/>
      <c r="KGI29" s="429"/>
      <c r="KGJ29" s="429"/>
      <c r="KGK29" s="429"/>
      <c r="KGL29" s="429"/>
      <c r="KGM29" s="429"/>
      <c r="KGN29" s="429"/>
      <c r="KGO29" s="429"/>
      <c r="KGP29" s="429"/>
      <c r="KGQ29" s="429"/>
      <c r="KGR29" s="429"/>
      <c r="KGS29" s="429"/>
      <c r="KGT29" s="429"/>
      <c r="KGU29" s="429"/>
      <c r="KGV29" s="429"/>
      <c r="KGW29" s="429"/>
      <c r="KGX29" s="429"/>
      <c r="KGY29" s="429"/>
      <c r="KGZ29" s="429"/>
      <c r="KHA29" s="429"/>
      <c r="KHB29" s="429"/>
      <c r="KHC29" s="429"/>
      <c r="KHD29" s="429"/>
      <c r="KHE29" s="429"/>
      <c r="KHF29" s="429"/>
      <c r="KHG29" s="429"/>
      <c r="KHH29" s="429"/>
      <c r="KHI29" s="429"/>
      <c r="KHJ29" s="429"/>
      <c r="KHK29" s="429"/>
      <c r="KHL29" s="429"/>
      <c r="KHM29" s="429"/>
      <c r="KHN29" s="429"/>
      <c r="KHO29" s="429"/>
      <c r="KHP29" s="429"/>
      <c r="KHQ29" s="429"/>
      <c r="KHR29" s="429"/>
      <c r="KHS29" s="429"/>
      <c r="KHT29" s="429"/>
      <c r="KHU29" s="429"/>
      <c r="KHV29" s="429"/>
      <c r="KHW29" s="429"/>
      <c r="KHX29" s="429"/>
      <c r="KHY29" s="429"/>
      <c r="KHZ29" s="429"/>
      <c r="KIA29" s="429"/>
      <c r="KIB29" s="429"/>
      <c r="KIC29" s="429"/>
      <c r="KID29" s="429"/>
      <c r="KIE29" s="429"/>
      <c r="KIF29" s="429"/>
      <c r="KIG29" s="429"/>
      <c r="KIH29" s="429"/>
      <c r="KII29" s="429"/>
      <c r="KIJ29" s="429"/>
      <c r="KIK29" s="429"/>
      <c r="KIL29" s="429"/>
      <c r="KIM29" s="429"/>
      <c r="KIN29" s="429"/>
      <c r="KIO29" s="429"/>
      <c r="KIP29" s="429"/>
      <c r="KIQ29" s="429"/>
      <c r="KIR29" s="429"/>
      <c r="KIS29" s="429"/>
      <c r="KIT29" s="429"/>
      <c r="KIU29" s="429"/>
      <c r="KIV29" s="429"/>
      <c r="KIW29" s="429"/>
      <c r="KIX29" s="429"/>
      <c r="KIY29" s="429"/>
      <c r="KIZ29" s="429"/>
      <c r="KJA29" s="429"/>
      <c r="KJB29" s="429"/>
      <c r="KJC29" s="429"/>
      <c r="KJD29" s="429"/>
      <c r="KJE29" s="429"/>
      <c r="KJF29" s="429"/>
      <c r="KJG29" s="429"/>
      <c r="KJH29" s="429"/>
      <c r="KJI29" s="429"/>
      <c r="KJJ29" s="429"/>
      <c r="KJK29" s="429"/>
      <c r="KJL29" s="429"/>
      <c r="KJM29" s="429"/>
      <c r="KJN29" s="429"/>
      <c r="KJO29" s="429"/>
      <c r="KJP29" s="429"/>
      <c r="KJQ29" s="429"/>
      <c r="KJR29" s="429"/>
      <c r="KJS29" s="429"/>
      <c r="KJT29" s="429"/>
      <c r="KJU29" s="429"/>
      <c r="KJV29" s="429"/>
      <c r="KJW29" s="429"/>
      <c r="KJX29" s="429"/>
      <c r="KJY29" s="429"/>
      <c r="KJZ29" s="429"/>
      <c r="KKA29" s="429"/>
      <c r="KKB29" s="429"/>
      <c r="KKC29" s="429"/>
      <c r="KKD29" s="429"/>
      <c r="KKE29" s="429"/>
      <c r="KKF29" s="429"/>
      <c r="KKG29" s="429"/>
      <c r="KKH29" s="429"/>
      <c r="KKI29" s="429"/>
      <c r="KKJ29" s="429"/>
      <c r="KKK29" s="429"/>
      <c r="KKL29" s="429"/>
      <c r="KKM29" s="429"/>
      <c r="KKN29" s="429"/>
      <c r="KKO29" s="429"/>
      <c r="KKP29" s="429"/>
      <c r="KKQ29" s="429"/>
      <c r="KKR29" s="429"/>
      <c r="KKS29" s="429"/>
      <c r="KKT29" s="429"/>
      <c r="KKU29" s="429"/>
      <c r="KKV29" s="429"/>
      <c r="KKW29" s="429"/>
      <c r="KKX29" s="429"/>
      <c r="KKY29" s="429"/>
      <c r="KKZ29" s="429"/>
      <c r="KLA29" s="429"/>
      <c r="KLB29" s="429"/>
      <c r="KLC29" s="429"/>
      <c r="KLD29" s="429"/>
      <c r="KLE29" s="429"/>
      <c r="KLF29" s="429"/>
      <c r="KLG29" s="429"/>
      <c r="KLH29" s="429"/>
      <c r="KLI29" s="429"/>
      <c r="KLJ29" s="429"/>
      <c r="KLK29" s="429"/>
      <c r="KLL29" s="429"/>
      <c r="KLM29" s="429"/>
      <c r="KLN29" s="429"/>
      <c r="KLO29" s="429"/>
      <c r="KLP29" s="429"/>
      <c r="KLQ29" s="429"/>
      <c r="KLR29" s="429"/>
      <c r="KLS29" s="429"/>
      <c r="KLT29" s="429"/>
      <c r="KLU29" s="429"/>
      <c r="KLV29" s="429"/>
      <c r="KLW29" s="429"/>
      <c r="KLX29" s="429"/>
      <c r="KLY29" s="429"/>
      <c r="KLZ29" s="429"/>
      <c r="KMA29" s="429"/>
      <c r="KMB29" s="429"/>
      <c r="KMC29" s="429"/>
      <c r="KMD29" s="429"/>
      <c r="KME29" s="429"/>
      <c r="KMF29" s="429"/>
      <c r="KMG29" s="429"/>
      <c r="KMH29" s="429"/>
      <c r="KMI29" s="429"/>
      <c r="KMJ29" s="429"/>
      <c r="KMK29" s="429"/>
      <c r="KML29" s="429"/>
      <c r="KMM29" s="429"/>
      <c r="KMN29" s="429"/>
      <c r="KMO29" s="429"/>
      <c r="KMP29" s="429"/>
      <c r="KMQ29" s="429"/>
      <c r="KMR29" s="429"/>
      <c r="KMS29" s="429"/>
      <c r="KMT29" s="429"/>
      <c r="KMU29" s="429"/>
      <c r="KMV29" s="429"/>
      <c r="KMW29" s="429"/>
      <c r="KMX29" s="429"/>
      <c r="KMY29" s="429"/>
      <c r="KMZ29" s="429"/>
      <c r="KNA29" s="429"/>
      <c r="KNB29" s="429"/>
      <c r="KNC29" s="429"/>
      <c r="KND29" s="429"/>
      <c r="KNE29" s="429"/>
      <c r="KNF29" s="429"/>
      <c r="KNG29" s="429"/>
      <c r="KNH29" s="429"/>
      <c r="KNI29" s="429"/>
      <c r="KNJ29" s="429"/>
      <c r="KNK29" s="429"/>
      <c r="KNL29" s="429"/>
      <c r="KNM29" s="429"/>
      <c r="KNN29" s="429"/>
      <c r="KNO29" s="429"/>
      <c r="KNP29" s="429"/>
      <c r="KNQ29" s="429"/>
      <c r="KNR29" s="429"/>
      <c r="KNS29" s="429"/>
      <c r="KNT29" s="429"/>
      <c r="KNU29" s="429"/>
      <c r="KNV29" s="429"/>
      <c r="KNW29" s="429"/>
      <c r="KNX29" s="429"/>
      <c r="KNY29" s="429"/>
      <c r="KNZ29" s="429"/>
      <c r="KOA29" s="429"/>
      <c r="KOB29" s="429"/>
      <c r="KOC29" s="429"/>
      <c r="KOD29" s="429"/>
      <c r="KOE29" s="429"/>
      <c r="KOF29" s="429"/>
      <c r="KOG29" s="429"/>
      <c r="KOH29" s="429"/>
      <c r="KOI29" s="429"/>
      <c r="KOJ29" s="429"/>
      <c r="KOK29" s="429"/>
      <c r="KOL29" s="429"/>
      <c r="KOM29" s="429"/>
      <c r="KON29" s="429"/>
      <c r="KOO29" s="429"/>
      <c r="KOP29" s="429"/>
      <c r="KOQ29" s="429"/>
      <c r="KOR29" s="429"/>
      <c r="KOS29" s="429"/>
      <c r="KOT29" s="429"/>
      <c r="KOU29" s="429"/>
      <c r="KOV29" s="429"/>
      <c r="KOW29" s="429"/>
      <c r="KOX29" s="429"/>
      <c r="KOY29" s="429"/>
      <c r="KOZ29" s="429"/>
      <c r="KPA29" s="429"/>
      <c r="KPB29" s="429"/>
      <c r="KPC29" s="429"/>
      <c r="KPD29" s="429"/>
      <c r="KPE29" s="429"/>
      <c r="KPF29" s="429"/>
      <c r="KPG29" s="429"/>
      <c r="KPH29" s="429"/>
      <c r="KPI29" s="429"/>
      <c r="KPJ29" s="429"/>
      <c r="KPK29" s="429"/>
      <c r="KPL29" s="429"/>
      <c r="KPM29" s="429"/>
      <c r="KPN29" s="429"/>
      <c r="KPO29" s="429"/>
      <c r="KPP29" s="429"/>
      <c r="KPQ29" s="429"/>
      <c r="KPR29" s="429"/>
      <c r="KPS29" s="429"/>
      <c r="KPT29" s="429"/>
      <c r="KPU29" s="429"/>
      <c r="KPV29" s="429"/>
      <c r="KPW29" s="429"/>
      <c r="KPX29" s="429"/>
      <c r="KPY29" s="429"/>
      <c r="KPZ29" s="429"/>
      <c r="KQA29" s="429"/>
      <c r="KQB29" s="429"/>
      <c r="KQC29" s="429"/>
      <c r="KQD29" s="429"/>
      <c r="KQE29" s="429"/>
      <c r="KQF29" s="429"/>
      <c r="KQG29" s="429"/>
      <c r="KQH29" s="429"/>
      <c r="KQI29" s="429"/>
      <c r="KQJ29" s="429"/>
      <c r="KQK29" s="429"/>
      <c r="KQL29" s="429"/>
      <c r="KQM29" s="429"/>
      <c r="KQN29" s="429"/>
      <c r="KQO29" s="429"/>
      <c r="KQP29" s="429"/>
      <c r="KQQ29" s="429"/>
      <c r="KQR29" s="429"/>
      <c r="KQS29" s="429"/>
      <c r="KQT29" s="429"/>
      <c r="KQU29" s="429"/>
      <c r="KQV29" s="429"/>
      <c r="KQW29" s="429"/>
      <c r="KQX29" s="429"/>
      <c r="KQY29" s="429"/>
      <c r="KQZ29" s="429"/>
      <c r="KRA29" s="429"/>
      <c r="KRB29" s="429"/>
      <c r="KRC29" s="429"/>
      <c r="KRD29" s="429"/>
      <c r="KRE29" s="429"/>
      <c r="KRF29" s="429"/>
      <c r="KRG29" s="429"/>
      <c r="KRH29" s="429"/>
      <c r="KRI29" s="429"/>
      <c r="KRJ29" s="429"/>
      <c r="KRK29" s="429"/>
      <c r="KRL29" s="429"/>
      <c r="KRM29" s="429"/>
      <c r="KRN29" s="429"/>
      <c r="KRO29" s="429"/>
      <c r="KRP29" s="429"/>
      <c r="KRQ29" s="429"/>
      <c r="KRR29" s="429"/>
      <c r="KRS29" s="429"/>
      <c r="KRT29" s="429"/>
      <c r="KRU29" s="429"/>
      <c r="KRV29" s="429"/>
      <c r="KRW29" s="429"/>
      <c r="KRX29" s="429"/>
      <c r="KRY29" s="429"/>
      <c r="KRZ29" s="429"/>
      <c r="KSA29" s="429"/>
      <c r="KSB29" s="429"/>
      <c r="KSC29" s="429"/>
      <c r="KSD29" s="429"/>
      <c r="KSE29" s="429"/>
      <c r="KSF29" s="429"/>
      <c r="KSG29" s="429"/>
      <c r="KSH29" s="429"/>
      <c r="KSI29" s="429"/>
      <c r="KSJ29" s="429"/>
      <c r="KSK29" s="429"/>
      <c r="KSL29" s="429"/>
      <c r="KSM29" s="429"/>
      <c r="KSN29" s="429"/>
      <c r="KSO29" s="429"/>
      <c r="KSP29" s="429"/>
      <c r="KSQ29" s="429"/>
      <c r="KSR29" s="429"/>
      <c r="KSS29" s="429"/>
      <c r="KST29" s="429"/>
      <c r="KSU29" s="429"/>
      <c r="KSV29" s="429"/>
      <c r="KSW29" s="429"/>
      <c r="KSX29" s="429"/>
      <c r="KSY29" s="429"/>
      <c r="KSZ29" s="429"/>
      <c r="KTA29" s="429"/>
      <c r="KTB29" s="429"/>
      <c r="KTC29" s="429"/>
      <c r="KTD29" s="429"/>
      <c r="KTE29" s="429"/>
      <c r="KTF29" s="429"/>
      <c r="KTG29" s="429"/>
      <c r="KTH29" s="429"/>
      <c r="KTI29" s="429"/>
      <c r="KTJ29" s="429"/>
      <c r="KTK29" s="429"/>
      <c r="KTL29" s="429"/>
      <c r="KTM29" s="429"/>
      <c r="KTN29" s="429"/>
      <c r="KTO29" s="429"/>
      <c r="KTP29" s="429"/>
      <c r="KTQ29" s="429"/>
      <c r="KTR29" s="429"/>
      <c r="KTS29" s="429"/>
      <c r="KTT29" s="429"/>
      <c r="KTU29" s="429"/>
      <c r="KTV29" s="429"/>
      <c r="KTW29" s="429"/>
      <c r="KTX29" s="429"/>
      <c r="KTY29" s="429"/>
      <c r="KTZ29" s="429"/>
      <c r="KUA29" s="429"/>
      <c r="KUB29" s="429"/>
      <c r="KUC29" s="429"/>
      <c r="KUD29" s="429"/>
      <c r="KUE29" s="429"/>
      <c r="KUF29" s="429"/>
      <c r="KUG29" s="429"/>
      <c r="KUH29" s="429"/>
      <c r="KUI29" s="429"/>
      <c r="KUJ29" s="429"/>
      <c r="KUK29" s="429"/>
      <c r="KUL29" s="429"/>
      <c r="KUM29" s="429"/>
      <c r="KUN29" s="429"/>
      <c r="KUO29" s="429"/>
      <c r="KUP29" s="429"/>
      <c r="KUQ29" s="429"/>
      <c r="KUR29" s="429"/>
      <c r="KUS29" s="429"/>
      <c r="KUT29" s="429"/>
      <c r="KUU29" s="429"/>
      <c r="KUV29" s="429"/>
      <c r="KUW29" s="429"/>
      <c r="KUX29" s="429"/>
      <c r="KUY29" s="429"/>
      <c r="KUZ29" s="429"/>
      <c r="KVA29" s="429"/>
      <c r="KVB29" s="429"/>
      <c r="KVC29" s="429"/>
      <c r="KVD29" s="429"/>
      <c r="KVE29" s="429"/>
      <c r="KVF29" s="429"/>
      <c r="KVG29" s="429"/>
      <c r="KVH29" s="429"/>
      <c r="KVI29" s="429"/>
      <c r="KVJ29" s="429"/>
      <c r="KVK29" s="429"/>
      <c r="KVL29" s="429"/>
      <c r="KVM29" s="429"/>
      <c r="KVN29" s="429"/>
      <c r="KVO29" s="429"/>
      <c r="KVP29" s="429"/>
      <c r="KVQ29" s="429"/>
      <c r="KVR29" s="429"/>
      <c r="KVS29" s="429"/>
      <c r="KVT29" s="429"/>
      <c r="KVU29" s="429"/>
      <c r="KVV29" s="429"/>
      <c r="KVW29" s="429"/>
      <c r="KVX29" s="429"/>
      <c r="KVY29" s="429"/>
      <c r="KVZ29" s="429"/>
      <c r="KWA29" s="429"/>
      <c r="KWB29" s="429"/>
      <c r="KWC29" s="429"/>
      <c r="KWD29" s="429"/>
      <c r="KWE29" s="429"/>
      <c r="KWF29" s="429"/>
      <c r="KWG29" s="429"/>
      <c r="KWH29" s="429"/>
      <c r="KWI29" s="429"/>
      <c r="KWJ29" s="429"/>
      <c r="KWK29" s="429"/>
      <c r="KWL29" s="429"/>
      <c r="KWM29" s="429"/>
      <c r="KWN29" s="429"/>
      <c r="KWO29" s="429"/>
      <c r="KWP29" s="429"/>
      <c r="KWQ29" s="429"/>
      <c r="KWR29" s="429"/>
      <c r="KWS29" s="429"/>
      <c r="KWT29" s="429"/>
      <c r="KWU29" s="429"/>
      <c r="KWV29" s="429"/>
      <c r="KWW29" s="429"/>
      <c r="KWX29" s="429"/>
      <c r="KWY29" s="429"/>
      <c r="KWZ29" s="429"/>
      <c r="KXA29" s="429"/>
      <c r="KXB29" s="429"/>
      <c r="KXC29" s="429"/>
      <c r="KXD29" s="429"/>
      <c r="KXE29" s="429"/>
      <c r="KXF29" s="429"/>
      <c r="KXG29" s="429"/>
      <c r="KXH29" s="429"/>
      <c r="KXI29" s="429"/>
      <c r="KXJ29" s="429"/>
      <c r="KXK29" s="429"/>
      <c r="KXL29" s="429"/>
      <c r="KXM29" s="429"/>
      <c r="KXN29" s="429"/>
      <c r="KXO29" s="429"/>
      <c r="KXP29" s="429"/>
      <c r="KXQ29" s="429"/>
      <c r="KXR29" s="429"/>
      <c r="KXS29" s="429"/>
      <c r="KXT29" s="429"/>
      <c r="KXU29" s="429"/>
      <c r="KXV29" s="429"/>
      <c r="KXW29" s="429"/>
      <c r="KXX29" s="429"/>
      <c r="KXY29" s="429"/>
      <c r="KXZ29" s="429"/>
      <c r="KYA29" s="429"/>
      <c r="KYB29" s="429"/>
      <c r="KYC29" s="429"/>
      <c r="KYD29" s="429"/>
      <c r="KYE29" s="429"/>
      <c r="KYF29" s="429"/>
      <c r="KYG29" s="429"/>
      <c r="KYH29" s="429"/>
      <c r="KYI29" s="429"/>
      <c r="KYJ29" s="429"/>
      <c r="KYK29" s="429"/>
      <c r="KYL29" s="429"/>
      <c r="KYM29" s="429"/>
      <c r="KYN29" s="429"/>
      <c r="KYO29" s="429"/>
      <c r="KYP29" s="429"/>
      <c r="KYQ29" s="429"/>
      <c r="KYR29" s="429"/>
      <c r="KYS29" s="429"/>
      <c r="KYT29" s="429"/>
      <c r="KYU29" s="429"/>
      <c r="KYV29" s="429"/>
      <c r="KYW29" s="429"/>
      <c r="KYX29" s="429"/>
      <c r="KYY29" s="429"/>
      <c r="KYZ29" s="429"/>
      <c r="KZA29" s="429"/>
      <c r="KZB29" s="429"/>
      <c r="KZC29" s="429"/>
      <c r="KZD29" s="429"/>
      <c r="KZE29" s="429"/>
      <c r="KZF29" s="429"/>
      <c r="KZG29" s="429"/>
      <c r="KZH29" s="429"/>
      <c r="KZI29" s="429"/>
      <c r="KZJ29" s="429"/>
      <c r="KZK29" s="429"/>
      <c r="KZL29" s="429"/>
      <c r="KZM29" s="429"/>
      <c r="KZN29" s="429"/>
      <c r="KZO29" s="429"/>
      <c r="KZP29" s="429"/>
      <c r="KZQ29" s="429"/>
      <c r="KZR29" s="429"/>
      <c r="KZS29" s="429"/>
      <c r="KZT29" s="429"/>
      <c r="KZU29" s="429"/>
      <c r="KZV29" s="429"/>
      <c r="KZW29" s="429"/>
      <c r="KZX29" s="429"/>
      <c r="KZY29" s="429"/>
      <c r="KZZ29" s="429"/>
      <c r="LAA29" s="429"/>
      <c r="LAB29" s="429"/>
      <c r="LAC29" s="429"/>
      <c r="LAD29" s="429"/>
      <c r="LAE29" s="429"/>
      <c r="LAF29" s="429"/>
      <c r="LAG29" s="429"/>
      <c r="LAH29" s="429"/>
      <c r="LAI29" s="429"/>
      <c r="LAJ29" s="429"/>
      <c r="LAK29" s="429"/>
      <c r="LAL29" s="429"/>
      <c r="LAM29" s="429"/>
      <c r="LAN29" s="429"/>
      <c r="LAO29" s="429"/>
      <c r="LAP29" s="429"/>
      <c r="LAQ29" s="429"/>
      <c r="LAR29" s="429"/>
      <c r="LAS29" s="429"/>
      <c r="LAT29" s="429"/>
      <c r="LAU29" s="429"/>
      <c r="LAV29" s="429"/>
      <c r="LAW29" s="429"/>
      <c r="LAX29" s="429"/>
      <c r="LAY29" s="429"/>
      <c r="LAZ29" s="429"/>
      <c r="LBA29" s="429"/>
      <c r="LBB29" s="429"/>
      <c r="LBC29" s="429"/>
      <c r="LBD29" s="429"/>
      <c r="LBE29" s="429"/>
      <c r="LBF29" s="429"/>
      <c r="LBG29" s="429"/>
      <c r="LBH29" s="429"/>
      <c r="LBI29" s="429"/>
      <c r="LBJ29" s="429"/>
      <c r="LBK29" s="429"/>
      <c r="LBL29" s="429"/>
      <c r="LBM29" s="429"/>
      <c r="LBN29" s="429"/>
      <c r="LBO29" s="429"/>
      <c r="LBP29" s="429"/>
      <c r="LBQ29" s="429"/>
      <c r="LBR29" s="429"/>
      <c r="LBS29" s="429"/>
      <c r="LBT29" s="429"/>
      <c r="LBU29" s="429"/>
      <c r="LBV29" s="429"/>
      <c r="LBW29" s="429"/>
      <c r="LBX29" s="429"/>
      <c r="LBY29" s="429"/>
      <c r="LBZ29" s="429"/>
      <c r="LCA29" s="429"/>
      <c r="LCB29" s="429"/>
      <c r="LCC29" s="429"/>
      <c r="LCD29" s="429"/>
      <c r="LCE29" s="429"/>
      <c r="LCF29" s="429"/>
      <c r="LCG29" s="429"/>
      <c r="LCH29" s="429"/>
      <c r="LCI29" s="429"/>
      <c r="LCJ29" s="429"/>
      <c r="LCK29" s="429"/>
      <c r="LCL29" s="429"/>
      <c r="LCM29" s="429"/>
      <c r="LCN29" s="429"/>
      <c r="LCO29" s="429"/>
      <c r="LCP29" s="429"/>
      <c r="LCQ29" s="429"/>
      <c r="LCR29" s="429"/>
      <c r="LCS29" s="429"/>
      <c r="LCT29" s="429"/>
      <c r="LCU29" s="429"/>
      <c r="LCV29" s="429"/>
      <c r="LCW29" s="429"/>
      <c r="LCX29" s="429"/>
      <c r="LCY29" s="429"/>
      <c r="LCZ29" s="429"/>
      <c r="LDA29" s="429"/>
      <c r="LDB29" s="429"/>
      <c r="LDC29" s="429"/>
      <c r="LDD29" s="429"/>
      <c r="LDE29" s="429"/>
      <c r="LDF29" s="429"/>
      <c r="LDG29" s="429"/>
      <c r="LDH29" s="429"/>
      <c r="LDI29" s="429"/>
      <c r="LDJ29" s="429"/>
      <c r="LDK29" s="429"/>
      <c r="LDL29" s="429"/>
      <c r="LDM29" s="429"/>
      <c r="LDN29" s="429"/>
      <c r="LDO29" s="429"/>
      <c r="LDP29" s="429"/>
      <c r="LDQ29" s="429"/>
      <c r="LDR29" s="429"/>
      <c r="LDS29" s="429"/>
      <c r="LDT29" s="429"/>
      <c r="LDU29" s="429"/>
      <c r="LDV29" s="429"/>
      <c r="LDW29" s="429"/>
      <c r="LDX29" s="429"/>
      <c r="LDY29" s="429"/>
      <c r="LDZ29" s="429"/>
      <c r="LEA29" s="429"/>
      <c r="LEB29" s="429"/>
      <c r="LEC29" s="429"/>
      <c r="LED29" s="429"/>
      <c r="LEE29" s="429"/>
      <c r="LEF29" s="429"/>
      <c r="LEG29" s="429"/>
      <c r="LEH29" s="429"/>
      <c r="LEI29" s="429"/>
      <c r="LEJ29" s="429"/>
      <c r="LEK29" s="429"/>
      <c r="LEL29" s="429"/>
      <c r="LEM29" s="429"/>
      <c r="LEN29" s="429"/>
      <c r="LEO29" s="429"/>
      <c r="LEP29" s="429"/>
      <c r="LEQ29" s="429"/>
      <c r="LER29" s="429"/>
      <c r="LES29" s="429"/>
      <c r="LET29" s="429"/>
      <c r="LEU29" s="429"/>
      <c r="LEV29" s="429"/>
      <c r="LEW29" s="429"/>
      <c r="LEX29" s="429"/>
      <c r="LEY29" s="429"/>
      <c r="LEZ29" s="429"/>
      <c r="LFA29" s="429"/>
      <c r="LFB29" s="429"/>
      <c r="LFC29" s="429"/>
      <c r="LFD29" s="429"/>
      <c r="LFE29" s="429"/>
      <c r="LFF29" s="429"/>
      <c r="LFG29" s="429"/>
      <c r="LFH29" s="429"/>
      <c r="LFI29" s="429"/>
      <c r="LFJ29" s="429"/>
      <c r="LFK29" s="429"/>
      <c r="LFL29" s="429"/>
      <c r="LFM29" s="429"/>
      <c r="LFN29" s="429"/>
      <c r="LFO29" s="429"/>
      <c r="LFP29" s="429"/>
      <c r="LFQ29" s="429"/>
      <c r="LFR29" s="429"/>
      <c r="LFS29" s="429"/>
      <c r="LFT29" s="429"/>
      <c r="LFU29" s="429"/>
      <c r="LFV29" s="429"/>
      <c r="LFW29" s="429"/>
      <c r="LFX29" s="429"/>
      <c r="LFY29" s="429"/>
      <c r="LFZ29" s="429"/>
      <c r="LGA29" s="429"/>
      <c r="LGB29" s="429"/>
      <c r="LGC29" s="429"/>
      <c r="LGD29" s="429"/>
      <c r="LGE29" s="429"/>
      <c r="LGF29" s="429"/>
      <c r="LGG29" s="429"/>
      <c r="LGH29" s="429"/>
      <c r="LGI29" s="429"/>
      <c r="LGJ29" s="429"/>
      <c r="LGK29" s="429"/>
      <c r="LGL29" s="429"/>
      <c r="LGM29" s="429"/>
      <c r="LGN29" s="429"/>
      <c r="LGO29" s="429"/>
      <c r="LGP29" s="429"/>
      <c r="LGQ29" s="429"/>
      <c r="LGR29" s="429"/>
      <c r="LGS29" s="429"/>
      <c r="LGT29" s="429"/>
      <c r="LGU29" s="429"/>
      <c r="LGV29" s="429"/>
      <c r="LGW29" s="429"/>
      <c r="LGX29" s="429"/>
      <c r="LGY29" s="429"/>
      <c r="LGZ29" s="429"/>
      <c r="LHA29" s="429"/>
      <c r="LHB29" s="429"/>
      <c r="LHC29" s="429"/>
      <c r="LHD29" s="429"/>
      <c r="LHE29" s="429"/>
      <c r="LHF29" s="429"/>
      <c r="LHG29" s="429"/>
      <c r="LHH29" s="429"/>
      <c r="LHI29" s="429"/>
      <c r="LHJ29" s="429"/>
      <c r="LHK29" s="429"/>
      <c r="LHL29" s="429"/>
      <c r="LHM29" s="429"/>
      <c r="LHN29" s="429"/>
      <c r="LHO29" s="429"/>
      <c r="LHP29" s="429"/>
      <c r="LHQ29" s="429"/>
      <c r="LHR29" s="429"/>
      <c r="LHS29" s="429"/>
      <c r="LHT29" s="429"/>
      <c r="LHU29" s="429"/>
      <c r="LHV29" s="429"/>
      <c r="LHW29" s="429"/>
      <c r="LHX29" s="429"/>
      <c r="LHY29" s="429"/>
      <c r="LHZ29" s="429"/>
      <c r="LIA29" s="429"/>
      <c r="LIB29" s="429"/>
      <c r="LIC29" s="429"/>
      <c r="LID29" s="429"/>
      <c r="LIE29" s="429"/>
      <c r="LIF29" s="429"/>
      <c r="LIG29" s="429"/>
      <c r="LIH29" s="429"/>
      <c r="LII29" s="429"/>
      <c r="LIJ29" s="429"/>
      <c r="LIK29" s="429"/>
      <c r="LIL29" s="429"/>
      <c r="LIM29" s="429"/>
      <c r="LIN29" s="429"/>
      <c r="LIO29" s="429"/>
      <c r="LIP29" s="429"/>
      <c r="LIQ29" s="429"/>
      <c r="LIR29" s="429"/>
      <c r="LIS29" s="429"/>
      <c r="LIT29" s="429"/>
      <c r="LIU29" s="429"/>
      <c r="LIV29" s="429"/>
      <c r="LIW29" s="429"/>
      <c r="LIX29" s="429"/>
      <c r="LIY29" s="429"/>
      <c r="LIZ29" s="429"/>
      <c r="LJA29" s="429"/>
      <c r="LJB29" s="429"/>
      <c r="LJC29" s="429"/>
      <c r="LJD29" s="429"/>
      <c r="LJE29" s="429"/>
      <c r="LJF29" s="429"/>
      <c r="LJG29" s="429"/>
      <c r="LJH29" s="429"/>
      <c r="LJI29" s="429"/>
      <c r="LJJ29" s="429"/>
      <c r="LJK29" s="429"/>
      <c r="LJL29" s="429"/>
      <c r="LJM29" s="429"/>
      <c r="LJN29" s="429"/>
      <c r="LJO29" s="429"/>
      <c r="LJP29" s="429"/>
      <c r="LJQ29" s="429"/>
      <c r="LJR29" s="429"/>
      <c r="LJS29" s="429"/>
      <c r="LJT29" s="429"/>
      <c r="LJU29" s="429"/>
      <c r="LJV29" s="429"/>
      <c r="LJW29" s="429"/>
      <c r="LJX29" s="429"/>
      <c r="LJY29" s="429"/>
      <c r="LJZ29" s="429"/>
      <c r="LKA29" s="429"/>
      <c r="LKB29" s="429"/>
      <c r="LKC29" s="429"/>
      <c r="LKD29" s="429"/>
      <c r="LKE29" s="429"/>
      <c r="LKF29" s="429"/>
      <c r="LKG29" s="429"/>
      <c r="LKH29" s="429"/>
      <c r="LKI29" s="429"/>
      <c r="LKJ29" s="429"/>
      <c r="LKK29" s="429"/>
      <c r="LKL29" s="429"/>
      <c r="LKM29" s="429"/>
      <c r="LKN29" s="429"/>
      <c r="LKO29" s="429"/>
      <c r="LKP29" s="429"/>
      <c r="LKQ29" s="429"/>
      <c r="LKR29" s="429"/>
      <c r="LKS29" s="429"/>
      <c r="LKT29" s="429"/>
      <c r="LKU29" s="429"/>
      <c r="LKV29" s="429"/>
      <c r="LKW29" s="429"/>
      <c r="LKX29" s="429"/>
      <c r="LKY29" s="429"/>
      <c r="LKZ29" s="429"/>
      <c r="LLA29" s="429"/>
      <c r="LLB29" s="429"/>
      <c r="LLC29" s="429"/>
      <c r="LLD29" s="429"/>
      <c r="LLE29" s="429"/>
      <c r="LLF29" s="429"/>
      <c r="LLG29" s="429"/>
      <c r="LLH29" s="429"/>
      <c r="LLI29" s="429"/>
      <c r="LLJ29" s="429"/>
      <c r="LLK29" s="429"/>
      <c r="LLL29" s="429"/>
      <c r="LLM29" s="429"/>
      <c r="LLN29" s="429"/>
      <c r="LLO29" s="429"/>
      <c r="LLP29" s="429"/>
      <c r="LLQ29" s="429"/>
      <c r="LLR29" s="429"/>
      <c r="LLS29" s="429"/>
      <c r="LLT29" s="429"/>
      <c r="LLU29" s="429"/>
      <c r="LLV29" s="429"/>
      <c r="LLW29" s="429"/>
      <c r="LLX29" s="429"/>
      <c r="LLY29" s="429"/>
      <c r="LLZ29" s="429"/>
      <c r="LMA29" s="429"/>
      <c r="LMB29" s="429"/>
      <c r="LMC29" s="429"/>
      <c r="LMD29" s="429"/>
      <c r="LME29" s="429"/>
      <c r="LMF29" s="429"/>
      <c r="LMG29" s="429"/>
      <c r="LMH29" s="429"/>
      <c r="LMI29" s="429"/>
      <c r="LMJ29" s="429"/>
      <c r="LMK29" s="429"/>
      <c r="LML29" s="429"/>
      <c r="LMM29" s="429"/>
      <c r="LMN29" s="429"/>
      <c r="LMO29" s="429"/>
      <c r="LMP29" s="429"/>
      <c r="LMQ29" s="429"/>
      <c r="LMR29" s="429"/>
      <c r="LMS29" s="429"/>
      <c r="LMT29" s="429"/>
      <c r="LMU29" s="429"/>
      <c r="LMV29" s="429"/>
      <c r="LMW29" s="429"/>
      <c r="LMX29" s="429"/>
      <c r="LMY29" s="429"/>
      <c r="LMZ29" s="429"/>
      <c r="LNA29" s="429"/>
      <c r="LNB29" s="429"/>
      <c r="LNC29" s="429"/>
      <c r="LND29" s="429"/>
      <c r="LNE29" s="429"/>
      <c r="LNF29" s="429"/>
      <c r="LNG29" s="429"/>
      <c r="LNH29" s="429"/>
      <c r="LNI29" s="429"/>
      <c r="LNJ29" s="429"/>
      <c r="LNK29" s="429"/>
      <c r="LNL29" s="429"/>
      <c r="LNM29" s="429"/>
      <c r="LNN29" s="429"/>
      <c r="LNO29" s="429"/>
      <c r="LNP29" s="429"/>
      <c r="LNQ29" s="429"/>
      <c r="LNR29" s="429"/>
      <c r="LNS29" s="429"/>
      <c r="LNT29" s="429"/>
      <c r="LNU29" s="429"/>
      <c r="LNV29" s="429"/>
      <c r="LNW29" s="429"/>
      <c r="LNX29" s="429"/>
      <c r="LNY29" s="429"/>
      <c r="LNZ29" s="429"/>
      <c r="LOA29" s="429"/>
      <c r="LOB29" s="429"/>
      <c r="LOC29" s="429"/>
      <c r="LOD29" s="429"/>
      <c r="LOE29" s="429"/>
      <c r="LOF29" s="429"/>
      <c r="LOG29" s="429"/>
      <c r="LOH29" s="429"/>
      <c r="LOI29" s="429"/>
      <c r="LOJ29" s="429"/>
      <c r="LOK29" s="429"/>
      <c r="LOL29" s="429"/>
      <c r="LOM29" s="429"/>
      <c r="LON29" s="429"/>
      <c r="LOO29" s="429"/>
      <c r="LOP29" s="429"/>
      <c r="LOQ29" s="429"/>
      <c r="LOR29" s="429"/>
      <c r="LOS29" s="429"/>
      <c r="LOT29" s="429"/>
      <c r="LOU29" s="429"/>
      <c r="LOV29" s="429"/>
      <c r="LOW29" s="429"/>
      <c r="LOX29" s="429"/>
      <c r="LOY29" s="429"/>
      <c r="LOZ29" s="429"/>
      <c r="LPA29" s="429"/>
      <c r="LPB29" s="429"/>
      <c r="LPC29" s="429"/>
      <c r="LPD29" s="429"/>
      <c r="LPE29" s="429"/>
      <c r="LPF29" s="429"/>
      <c r="LPG29" s="429"/>
      <c r="LPH29" s="429"/>
      <c r="LPI29" s="429"/>
      <c r="LPJ29" s="429"/>
      <c r="LPK29" s="429"/>
      <c r="LPL29" s="429"/>
      <c r="LPM29" s="429"/>
      <c r="LPN29" s="429"/>
      <c r="LPO29" s="429"/>
      <c r="LPP29" s="429"/>
      <c r="LPQ29" s="429"/>
      <c r="LPR29" s="429"/>
      <c r="LPS29" s="429"/>
      <c r="LPT29" s="429"/>
      <c r="LPU29" s="429"/>
      <c r="LPV29" s="429"/>
      <c r="LPW29" s="429"/>
      <c r="LPX29" s="429"/>
      <c r="LPY29" s="429"/>
      <c r="LPZ29" s="429"/>
      <c r="LQA29" s="429"/>
      <c r="LQB29" s="429"/>
      <c r="LQC29" s="429"/>
      <c r="LQD29" s="429"/>
      <c r="LQE29" s="429"/>
      <c r="LQF29" s="429"/>
      <c r="LQG29" s="429"/>
      <c r="LQH29" s="429"/>
      <c r="LQI29" s="429"/>
      <c r="LQJ29" s="429"/>
      <c r="LQK29" s="429"/>
      <c r="LQL29" s="429"/>
      <c r="LQM29" s="429"/>
      <c r="LQN29" s="429"/>
      <c r="LQO29" s="429"/>
      <c r="LQP29" s="429"/>
      <c r="LQQ29" s="429"/>
      <c r="LQR29" s="429"/>
      <c r="LQS29" s="429"/>
      <c r="LQT29" s="429"/>
      <c r="LQU29" s="429"/>
      <c r="LQV29" s="429"/>
      <c r="LQW29" s="429"/>
      <c r="LQX29" s="429"/>
      <c r="LQY29" s="429"/>
      <c r="LQZ29" s="429"/>
      <c r="LRA29" s="429"/>
      <c r="LRB29" s="429"/>
      <c r="LRC29" s="429"/>
      <c r="LRD29" s="429"/>
      <c r="LRE29" s="429"/>
      <c r="LRF29" s="429"/>
      <c r="LRG29" s="429"/>
      <c r="LRH29" s="429"/>
      <c r="LRI29" s="429"/>
      <c r="LRJ29" s="429"/>
      <c r="LRK29" s="429"/>
      <c r="LRL29" s="429"/>
      <c r="LRM29" s="429"/>
      <c r="LRN29" s="429"/>
      <c r="LRO29" s="429"/>
      <c r="LRP29" s="429"/>
      <c r="LRQ29" s="429"/>
      <c r="LRR29" s="429"/>
      <c r="LRS29" s="429"/>
      <c r="LRT29" s="429"/>
      <c r="LRU29" s="429"/>
      <c r="LRV29" s="429"/>
      <c r="LRW29" s="429"/>
      <c r="LRX29" s="429"/>
      <c r="LRY29" s="429"/>
      <c r="LRZ29" s="429"/>
      <c r="LSA29" s="429"/>
      <c r="LSB29" s="429"/>
      <c r="LSC29" s="429"/>
      <c r="LSD29" s="429"/>
      <c r="LSE29" s="429"/>
      <c r="LSF29" s="429"/>
      <c r="LSG29" s="429"/>
      <c r="LSH29" s="429"/>
      <c r="LSI29" s="429"/>
      <c r="LSJ29" s="429"/>
      <c r="LSK29" s="429"/>
      <c r="LSL29" s="429"/>
      <c r="LSM29" s="429"/>
      <c r="LSN29" s="429"/>
      <c r="LSO29" s="429"/>
      <c r="LSP29" s="429"/>
      <c r="LSQ29" s="429"/>
      <c r="LSR29" s="429"/>
      <c r="LSS29" s="429"/>
      <c r="LST29" s="429"/>
      <c r="LSU29" s="429"/>
      <c r="LSV29" s="429"/>
      <c r="LSW29" s="429"/>
      <c r="LSX29" s="429"/>
      <c r="LSY29" s="429"/>
      <c r="LSZ29" s="429"/>
      <c r="LTA29" s="429"/>
      <c r="LTB29" s="429"/>
      <c r="LTC29" s="429"/>
      <c r="LTD29" s="429"/>
      <c r="LTE29" s="429"/>
      <c r="LTF29" s="429"/>
      <c r="LTG29" s="429"/>
      <c r="LTH29" s="429"/>
      <c r="LTI29" s="429"/>
      <c r="LTJ29" s="429"/>
      <c r="LTK29" s="429"/>
      <c r="LTL29" s="429"/>
      <c r="LTM29" s="429"/>
      <c r="LTN29" s="429"/>
      <c r="LTO29" s="429"/>
      <c r="LTP29" s="429"/>
      <c r="LTQ29" s="429"/>
      <c r="LTR29" s="429"/>
      <c r="LTS29" s="429"/>
      <c r="LTT29" s="429"/>
      <c r="LTU29" s="429"/>
      <c r="LTV29" s="429"/>
      <c r="LTW29" s="429"/>
      <c r="LTX29" s="429"/>
      <c r="LTY29" s="429"/>
      <c r="LTZ29" s="429"/>
      <c r="LUA29" s="429"/>
      <c r="LUB29" s="429"/>
      <c r="LUC29" s="429"/>
      <c r="LUD29" s="429"/>
      <c r="LUE29" s="429"/>
      <c r="LUF29" s="429"/>
      <c r="LUG29" s="429"/>
      <c r="LUH29" s="429"/>
      <c r="LUI29" s="429"/>
      <c r="LUJ29" s="429"/>
      <c r="LUK29" s="429"/>
      <c r="LUL29" s="429"/>
      <c r="LUM29" s="429"/>
      <c r="LUN29" s="429"/>
      <c r="LUO29" s="429"/>
      <c r="LUP29" s="429"/>
      <c r="LUQ29" s="429"/>
      <c r="LUR29" s="429"/>
      <c r="LUS29" s="429"/>
      <c r="LUT29" s="429"/>
      <c r="LUU29" s="429"/>
      <c r="LUV29" s="429"/>
      <c r="LUW29" s="429"/>
      <c r="LUX29" s="429"/>
      <c r="LUY29" s="429"/>
      <c r="LUZ29" s="429"/>
      <c r="LVA29" s="429"/>
      <c r="LVB29" s="429"/>
      <c r="LVC29" s="429"/>
      <c r="LVD29" s="429"/>
      <c r="LVE29" s="429"/>
      <c r="LVF29" s="429"/>
      <c r="LVG29" s="429"/>
      <c r="LVH29" s="429"/>
      <c r="LVI29" s="429"/>
      <c r="LVJ29" s="429"/>
      <c r="LVK29" s="429"/>
      <c r="LVL29" s="429"/>
      <c r="LVM29" s="429"/>
      <c r="LVN29" s="429"/>
      <c r="LVO29" s="429"/>
      <c r="LVP29" s="429"/>
      <c r="LVQ29" s="429"/>
      <c r="LVR29" s="429"/>
      <c r="LVS29" s="429"/>
      <c r="LVT29" s="429"/>
      <c r="LVU29" s="429"/>
      <c r="LVV29" s="429"/>
      <c r="LVW29" s="429"/>
      <c r="LVX29" s="429"/>
      <c r="LVY29" s="429"/>
      <c r="LVZ29" s="429"/>
      <c r="LWA29" s="429"/>
      <c r="LWB29" s="429"/>
      <c r="LWC29" s="429"/>
      <c r="LWD29" s="429"/>
      <c r="LWE29" s="429"/>
      <c r="LWF29" s="429"/>
      <c r="LWG29" s="429"/>
      <c r="LWH29" s="429"/>
      <c r="LWI29" s="429"/>
      <c r="LWJ29" s="429"/>
      <c r="LWK29" s="429"/>
      <c r="LWL29" s="429"/>
      <c r="LWM29" s="429"/>
      <c r="LWN29" s="429"/>
      <c r="LWO29" s="429"/>
      <c r="LWP29" s="429"/>
      <c r="LWQ29" s="429"/>
      <c r="LWR29" s="429"/>
      <c r="LWS29" s="429"/>
      <c r="LWT29" s="429"/>
      <c r="LWU29" s="429"/>
      <c r="LWV29" s="429"/>
      <c r="LWW29" s="429"/>
      <c r="LWX29" s="429"/>
      <c r="LWY29" s="429"/>
      <c r="LWZ29" s="429"/>
      <c r="LXA29" s="429"/>
      <c r="LXB29" s="429"/>
      <c r="LXC29" s="429"/>
      <c r="LXD29" s="429"/>
      <c r="LXE29" s="429"/>
      <c r="LXF29" s="429"/>
      <c r="LXG29" s="429"/>
      <c r="LXH29" s="429"/>
      <c r="LXI29" s="429"/>
      <c r="LXJ29" s="429"/>
      <c r="LXK29" s="429"/>
      <c r="LXL29" s="429"/>
      <c r="LXM29" s="429"/>
      <c r="LXN29" s="429"/>
      <c r="LXO29" s="429"/>
      <c r="LXP29" s="429"/>
      <c r="LXQ29" s="429"/>
      <c r="LXR29" s="429"/>
      <c r="LXS29" s="429"/>
      <c r="LXT29" s="429"/>
      <c r="LXU29" s="429"/>
      <c r="LXV29" s="429"/>
      <c r="LXW29" s="429"/>
      <c r="LXX29" s="429"/>
      <c r="LXY29" s="429"/>
      <c r="LXZ29" s="429"/>
      <c r="LYA29" s="429"/>
      <c r="LYB29" s="429"/>
      <c r="LYC29" s="429"/>
      <c r="LYD29" s="429"/>
      <c r="LYE29" s="429"/>
      <c r="LYF29" s="429"/>
      <c r="LYG29" s="429"/>
      <c r="LYH29" s="429"/>
      <c r="LYI29" s="429"/>
      <c r="LYJ29" s="429"/>
      <c r="LYK29" s="429"/>
      <c r="LYL29" s="429"/>
      <c r="LYM29" s="429"/>
      <c r="LYN29" s="429"/>
      <c r="LYO29" s="429"/>
      <c r="LYP29" s="429"/>
      <c r="LYQ29" s="429"/>
      <c r="LYR29" s="429"/>
      <c r="LYS29" s="429"/>
      <c r="LYT29" s="429"/>
      <c r="LYU29" s="429"/>
      <c r="LYV29" s="429"/>
      <c r="LYW29" s="429"/>
      <c r="LYX29" s="429"/>
      <c r="LYY29" s="429"/>
      <c r="LYZ29" s="429"/>
      <c r="LZA29" s="429"/>
      <c r="LZB29" s="429"/>
      <c r="LZC29" s="429"/>
      <c r="LZD29" s="429"/>
      <c r="LZE29" s="429"/>
      <c r="LZF29" s="429"/>
      <c r="LZG29" s="429"/>
      <c r="LZH29" s="429"/>
      <c r="LZI29" s="429"/>
      <c r="LZJ29" s="429"/>
      <c r="LZK29" s="429"/>
      <c r="LZL29" s="429"/>
      <c r="LZM29" s="429"/>
      <c r="LZN29" s="429"/>
      <c r="LZO29" s="429"/>
      <c r="LZP29" s="429"/>
      <c r="LZQ29" s="429"/>
      <c r="LZR29" s="429"/>
      <c r="LZS29" s="429"/>
      <c r="LZT29" s="429"/>
      <c r="LZU29" s="429"/>
      <c r="LZV29" s="429"/>
      <c r="LZW29" s="429"/>
      <c r="LZX29" s="429"/>
      <c r="LZY29" s="429"/>
      <c r="LZZ29" s="429"/>
      <c r="MAA29" s="429"/>
      <c r="MAB29" s="429"/>
      <c r="MAC29" s="429"/>
      <c r="MAD29" s="429"/>
      <c r="MAE29" s="429"/>
      <c r="MAF29" s="429"/>
      <c r="MAG29" s="429"/>
      <c r="MAH29" s="429"/>
      <c r="MAI29" s="429"/>
      <c r="MAJ29" s="429"/>
      <c r="MAK29" s="429"/>
      <c r="MAL29" s="429"/>
      <c r="MAM29" s="429"/>
      <c r="MAN29" s="429"/>
      <c r="MAO29" s="429"/>
      <c r="MAP29" s="429"/>
      <c r="MAQ29" s="429"/>
      <c r="MAR29" s="429"/>
      <c r="MAS29" s="429"/>
      <c r="MAT29" s="429"/>
      <c r="MAU29" s="429"/>
      <c r="MAV29" s="429"/>
      <c r="MAW29" s="429"/>
      <c r="MAX29" s="429"/>
      <c r="MAY29" s="429"/>
      <c r="MAZ29" s="429"/>
      <c r="MBA29" s="429"/>
      <c r="MBB29" s="429"/>
      <c r="MBC29" s="429"/>
      <c r="MBD29" s="429"/>
      <c r="MBE29" s="429"/>
      <c r="MBF29" s="429"/>
      <c r="MBG29" s="429"/>
      <c r="MBH29" s="429"/>
      <c r="MBI29" s="429"/>
      <c r="MBJ29" s="429"/>
      <c r="MBK29" s="429"/>
      <c r="MBL29" s="429"/>
      <c r="MBM29" s="429"/>
      <c r="MBN29" s="429"/>
      <c r="MBO29" s="429"/>
      <c r="MBP29" s="429"/>
      <c r="MBQ29" s="429"/>
      <c r="MBR29" s="429"/>
      <c r="MBS29" s="429"/>
      <c r="MBT29" s="429"/>
      <c r="MBU29" s="429"/>
      <c r="MBV29" s="429"/>
      <c r="MBW29" s="429"/>
      <c r="MBX29" s="429"/>
      <c r="MBY29" s="429"/>
      <c r="MBZ29" s="429"/>
      <c r="MCA29" s="429"/>
      <c r="MCB29" s="429"/>
      <c r="MCC29" s="429"/>
      <c r="MCD29" s="429"/>
      <c r="MCE29" s="429"/>
      <c r="MCF29" s="429"/>
      <c r="MCG29" s="429"/>
      <c r="MCH29" s="429"/>
      <c r="MCI29" s="429"/>
      <c r="MCJ29" s="429"/>
      <c r="MCK29" s="429"/>
      <c r="MCL29" s="429"/>
      <c r="MCM29" s="429"/>
      <c r="MCN29" s="429"/>
      <c r="MCO29" s="429"/>
      <c r="MCP29" s="429"/>
      <c r="MCQ29" s="429"/>
      <c r="MCR29" s="429"/>
      <c r="MCS29" s="429"/>
      <c r="MCT29" s="429"/>
      <c r="MCU29" s="429"/>
      <c r="MCV29" s="429"/>
      <c r="MCW29" s="429"/>
      <c r="MCX29" s="429"/>
      <c r="MCY29" s="429"/>
      <c r="MCZ29" s="429"/>
      <c r="MDA29" s="429"/>
      <c r="MDB29" s="429"/>
      <c r="MDC29" s="429"/>
      <c r="MDD29" s="429"/>
      <c r="MDE29" s="429"/>
      <c r="MDF29" s="429"/>
      <c r="MDG29" s="429"/>
      <c r="MDH29" s="429"/>
      <c r="MDI29" s="429"/>
      <c r="MDJ29" s="429"/>
      <c r="MDK29" s="429"/>
      <c r="MDL29" s="429"/>
      <c r="MDM29" s="429"/>
      <c r="MDN29" s="429"/>
      <c r="MDO29" s="429"/>
      <c r="MDP29" s="429"/>
      <c r="MDQ29" s="429"/>
      <c r="MDR29" s="429"/>
      <c r="MDS29" s="429"/>
      <c r="MDT29" s="429"/>
      <c r="MDU29" s="429"/>
      <c r="MDV29" s="429"/>
      <c r="MDW29" s="429"/>
      <c r="MDX29" s="429"/>
      <c r="MDY29" s="429"/>
      <c r="MDZ29" s="429"/>
      <c r="MEA29" s="429"/>
      <c r="MEB29" s="429"/>
      <c r="MEC29" s="429"/>
      <c r="MED29" s="429"/>
      <c r="MEE29" s="429"/>
      <c r="MEF29" s="429"/>
      <c r="MEG29" s="429"/>
      <c r="MEH29" s="429"/>
      <c r="MEI29" s="429"/>
      <c r="MEJ29" s="429"/>
      <c r="MEK29" s="429"/>
      <c r="MEL29" s="429"/>
      <c r="MEM29" s="429"/>
      <c r="MEN29" s="429"/>
      <c r="MEO29" s="429"/>
      <c r="MEP29" s="429"/>
      <c r="MEQ29" s="429"/>
      <c r="MER29" s="429"/>
      <c r="MES29" s="429"/>
      <c r="MET29" s="429"/>
      <c r="MEU29" s="429"/>
      <c r="MEV29" s="429"/>
      <c r="MEW29" s="429"/>
      <c r="MEX29" s="429"/>
      <c r="MEY29" s="429"/>
      <c r="MEZ29" s="429"/>
      <c r="MFA29" s="429"/>
      <c r="MFB29" s="429"/>
      <c r="MFC29" s="429"/>
      <c r="MFD29" s="429"/>
      <c r="MFE29" s="429"/>
      <c r="MFF29" s="429"/>
      <c r="MFG29" s="429"/>
      <c r="MFH29" s="429"/>
      <c r="MFI29" s="429"/>
      <c r="MFJ29" s="429"/>
      <c r="MFK29" s="429"/>
      <c r="MFL29" s="429"/>
      <c r="MFM29" s="429"/>
      <c r="MFN29" s="429"/>
      <c r="MFO29" s="429"/>
      <c r="MFP29" s="429"/>
      <c r="MFQ29" s="429"/>
      <c r="MFR29" s="429"/>
      <c r="MFS29" s="429"/>
      <c r="MFT29" s="429"/>
      <c r="MFU29" s="429"/>
      <c r="MFV29" s="429"/>
      <c r="MFW29" s="429"/>
      <c r="MFX29" s="429"/>
      <c r="MFY29" s="429"/>
      <c r="MFZ29" s="429"/>
      <c r="MGA29" s="429"/>
      <c r="MGB29" s="429"/>
      <c r="MGC29" s="429"/>
      <c r="MGD29" s="429"/>
      <c r="MGE29" s="429"/>
      <c r="MGF29" s="429"/>
      <c r="MGG29" s="429"/>
      <c r="MGH29" s="429"/>
      <c r="MGI29" s="429"/>
      <c r="MGJ29" s="429"/>
      <c r="MGK29" s="429"/>
      <c r="MGL29" s="429"/>
      <c r="MGM29" s="429"/>
      <c r="MGN29" s="429"/>
      <c r="MGO29" s="429"/>
      <c r="MGP29" s="429"/>
      <c r="MGQ29" s="429"/>
      <c r="MGR29" s="429"/>
      <c r="MGS29" s="429"/>
      <c r="MGT29" s="429"/>
      <c r="MGU29" s="429"/>
      <c r="MGV29" s="429"/>
      <c r="MGW29" s="429"/>
      <c r="MGX29" s="429"/>
      <c r="MGY29" s="429"/>
      <c r="MGZ29" s="429"/>
      <c r="MHA29" s="429"/>
      <c r="MHB29" s="429"/>
      <c r="MHC29" s="429"/>
      <c r="MHD29" s="429"/>
      <c r="MHE29" s="429"/>
      <c r="MHF29" s="429"/>
      <c r="MHG29" s="429"/>
      <c r="MHH29" s="429"/>
      <c r="MHI29" s="429"/>
      <c r="MHJ29" s="429"/>
      <c r="MHK29" s="429"/>
      <c r="MHL29" s="429"/>
      <c r="MHM29" s="429"/>
      <c r="MHN29" s="429"/>
      <c r="MHO29" s="429"/>
      <c r="MHP29" s="429"/>
      <c r="MHQ29" s="429"/>
      <c r="MHR29" s="429"/>
      <c r="MHS29" s="429"/>
      <c r="MHT29" s="429"/>
      <c r="MHU29" s="429"/>
      <c r="MHV29" s="429"/>
      <c r="MHW29" s="429"/>
      <c r="MHX29" s="429"/>
      <c r="MHY29" s="429"/>
      <c r="MHZ29" s="429"/>
      <c r="MIA29" s="429"/>
      <c r="MIB29" s="429"/>
      <c r="MIC29" s="429"/>
      <c r="MID29" s="429"/>
      <c r="MIE29" s="429"/>
      <c r="MIF29" s="429"/>
      <c r="MIG29" s="429"/>
      <c r="MIH29" s="429"/>
      <c r="MII29" s="429"/>
      <c r="MIJ29" s="429"/>
      <c r="MIK29" s="429"/>
      <c r="MIL29" s="429"/>
      <c r="MIM29" s="429"/>
      <c r="MIN29" s="429"/>
      <c r="MIO29" s="429"/>
      <c r="MIP29" s="429"/>
      <c r="MIQ29" s="429"/>
      <c r="MIR29" s="429"/>
      <c r="MIS29" s="429"/>
      <c r="MIT29" s="429"/>
      <c r="MIU29" s="429"/>
      <c r="MIV29" s="429"/>
      <c r="MIW29" s="429"/>
      <c r="MIX29" s="429"/>
      <c r="MIY29" s="429"/>
      <c r="MIZ29" s="429"/>
      <c r="MJA29" s="429"/>
      <c r="MJB29" s="429"/>
      <c r="MJC29" s="429"/>
      <c r="MJD29" s="429"/>
      <c r="MJE29" s="429"/>
      <c r="MJF29" s="429"/>
      <c r="MJG29" s="429"/>
      <c r="MJH29" s="429"/>
      <c r="MJI29" s="429"/>
      <c r="MJJ29" s="429"/>
      <c r="MJK29" s="429"/>
      <c r="MJL29" s="429"/>
      <c r="MJM29" s="429"/>
      <c r="MJN29" s="429"/>
      <c r="MJO29" s="429"/>
      <c r="MJP29" s="429"/>
      <c r="MJQ29" s="429"/>
      <c r="MJR29" s="429"/>
      <c r="MJS29" s="429"/>
      <c r="MJT29" s="429"/>
      <c r="MJU29" s="429"/>
      <c r="MJV29" s="429"/>
      <c r="MJW29" s="429"/>
      <c r="MJX29" s="429"/>
      <c r="MJY29" s="429"/>
      <c r="MJZ29" s="429"/>
      <c r="MKA29" s="429"/>
      <c r="MKB29" s="429"/>
      <c r="MKC29" s="429"/>
      <c r="MKD29" s="429"/>
      <c r="MKE29" s="429"/>
      <c r="MKF29" s="429"/>
      <c r="MKG29" s="429"/>
      <c r="MKH29" s="429"/>
      <c r="MKI29" s="429"/>
      <c r="MKJ29" s="429"/>
      <c r="MKK29" s="429"/>
      <c r="MKL29" s="429"/>
      <c r="MKM29" s="429"/>
      <c r="MKN29" s="429"/>
      <c r="MKO29" s="429"/>
      <c r="MKP29" s="429"/>
      <c r="MKQ29" s="429"/>
      <c r="MKR29" s="429"/>
      <c r="MKS29" s="429"/>
      <c r="MKT29" s="429"/>
      <c r="MKU29" s="429"/>
      <c r="MKV29" s="429"/>
      <c r="MKW29" s="429"/>
      <c r="MKX29" s="429"/>
      <c r="MKY29" s="429"/>
      <c r="MKZ29" s="429"/>
      <c r="MLA29" s="429"/>
      <c r="MLB29" s="429"/>
      <c r="MLC29" s="429"/>
      <c r="MLD29" s="429"/>
      <c r="MLE29" s="429"/>
      <c r="MLF29" s="429"/>
      <c r="MLG29" s="429"/>
      <c r="MLH29" s="429"/>
      <c r="MLI29" s="429"/>
      <c r="MLJ29" s="429"/>
      <c r="MLK29" s="429"/>
      <c r="MLL29" s="429"/>
      <c r="MLM29" s="429"/>
      <c r="MLN29" s="429"/>
      <c r="MLO29" s="429"/>
      <c r="MLP29" s="429"/>
      <c r="MLQ29" s="429"/>
      <c r="MLR29" s="429"/>
      <c r="MLS29" s="429"/>
      <c r="MLT29" s="429"/>
      <c r="MLU29" s="429"/>
      <c r="MLV29" s="429"/>
      <c r="MLW29" s="429"/>
      <c r="MLX29" s="429"/>
      <c r="MLY29" s="429"/>
      <c r="MLZ29" s="429"/>
      <c r="MMA29" s="429"/>
      <c r="MMB29" s="429"/>
      <c r="MMC29" s="429"/>
      <c r="MMD29" s="429"/>
      <c r="MME29" s="429"/>
      <c r="MMF29" s="429"/>
      <c r="MMG29" s="429"/>
      <c r="MMH29" s="429"/>
      <c r="MMI29" s="429"/>
      <c r="MMJ29" s="429"/>
      <c r="MMK29" s="429"/>
      <c r="MML29" s="429"/>
      <c r="MMM29" s="429"/>
      <c r="MMN29" s="429"/>
      <c r="MMO29" s="429"/>
      <c r="MMP29" s="429"/>
      <c r="MMQ29" s="429"/>
      <c r="MMR29" s="429"/>
      <c r="MMS29" s="429"/>
      <c r="MMT29" s="429"/>
      <c r="MMU29" s="429"/>
      <c r="MMV29" s="429"/>
      <c r="MMW29" s="429"/>
      <c r="MMX29" s="429"/>
      <c r="MMY29" s="429"/>
      <c r="MMZ29" s="429"/>
      <c r="MNA29" s="429"/>
      <c r="MNB29" s="429"/>
      <c r="MNC29" s="429"/>
      <c r="MND29" s="429"/>
      <c r="MNE29" s="429"/>
      <c r="MNF29" s="429"/>
      <c r="MNG29" s="429"/>
      <c r="MNH29" s="429"/>
      <c r="MNI29" s="429"/>
      <c r="MNJ29" s="429"/>
      <c r="MNK29" s="429"/>
      <c r="MNL29" s="429"/>
      <c r="MNM29" s="429"/>
      <c r="MNN29" s="429"/>
      <c r="MNO29" s="429"/>
      <c r="MNP29" s="429"/>
      <c r="MNQ29" s="429"/>
      <c r="MNR29" s="429"/>
      <c r="MNS29" s="429"/>
      <c r="MNT29" s="429"/>
      <c r="MNU29" s="429"/>
      <c r="MNV29" s="429"/>
      <c r="MNW29" s="429"/>
      <c r="MNX29" s="429"/>
      <c r="MNY29" s="429"/>
      <c r="MNZ29" s="429"/>
      <c r="MOA29" s="429"/>
      <c r="MOB29" s="429"/>
      <c r="MOC29" s="429"/>
      <c r="MOD29" s="429"/>
      <c r="MOE29" s="429"/>
      <c r="MOF29" s="429"/>
      <c r="MOG29" s="429"/>
      <c r="MOH29" s="429"/>
      <c r="MOI29" s="429"/>
      <c r="MOJ29" s="429"/>
      <c r="MOK29" s="429"/>
      <c r="MOL29" s="429"/>
      <c r="MOM29" s="429"/>
      <c r="MON29" s="429"/>
      <c r="MOO29" s="429"/>
      <c r="MOP29" s="429"/>
      <c r="MOQ29" s="429"/>
      <c r="MOR29" s="429"/>
      <c r="MOS29" s="429"/>
      <c r="MOT29" s="429"/>
      <c r="MOU29" s="429"/>
      <c r="MOV29" s="429"/>
      <c r="MOW29" s="429"/>
      <c r="MOX29" s="429"/>
      <c r="MOY29" s="429"/>
      <c r="MOZ29" s="429"/>
      <c r="MPA29" s="429"/>
      <c r="MPB29" s="429"/>
      <c r="MPC29" s="429"/>
      <c r="MPD29" s="429"/>
      <c r="MPE29" s="429"/>
      <c r="MPF29" s="429"/>
      <c r="MPG29" s="429"/>
      <c r="MPH29" s="429"/>
      <c r="MPI29" s="429"/>
      <c r="MPJ29" s="429"/>
      <c r="MPK29" s="429"/>
      <c r="MPL29" s="429"/>
      <c r="MPM29" s="429"/>
      <c r="MPN29" s="429"/>
      <c r="MPO29" s="429"/>
      <c r="MPP29" s="429"/>
      <c r="MPQ29" s="429"/>
      <c r="MPR29" s="429"/>
      <c r="MPS29" s="429"/>
      <c r="MPT29" s="429"/>
      <c r="MPU29" s="429"/>
      <c r="MPV29" s="429"/>
      <c r="MPW29" s="429"/>
      <c r="MPX29" s="429"/>
      <c r="MPY29" s="429"/>
      <c r="MPZ29" s="429"/>
      <c r="MQA29" s="429"/>
      <c r="MQB29" s="429"/>
      <c r="MQC29" s="429"/>
      <c r="MQD29" s="429"/>
      <c r="MQE29" s="429"/>
      <c r="MQF29" s="429"/>
      <c r="MQG29" s="429"/>
      <c r="MQH29" s="429"/>
      <c r="MQI29" s="429"/>
      <c r="MQJ29" s="429"/>
      <c r="MQK29" s="429"/>
      <c r="MQL29" s="429"/>
      <c r="MQM29" s="429"/>
      <c r="MQN29" s="429"/>
      <c r="MQO29" s="429"/>
      <c r="MQP29" s="429"/>
      <c r="MQQ29" s="429"/>
      <c r="MQR29" s="429"/>
      <c r="MQS29" s="429"/>
      <c r="MQT29" s="429"/>
      <c r="MQU29" s="429"/>
      <c r="MQV29" s="429"/>
      <c r="MQW29" s="429"/>
      <c r="MQX29" s="429"/>
      <c r="MQY29" s="429"/>
      <c r="MQZ29" s="429"/>
      <c r="MRA29" s="429"/>
      <c r="MRB29" s="429"/>
      <c r="MRC29" s="429"/>
      <c r="MRD29" s="429"/>
      <c r="MRE29" s="429"/>
      <c r="MRF29" s="429"/>
      <c r="MRG29" s="429"/>
      <c r="MRH29" s="429"/>
      <c r="MRI29" s="429"/>
      <c r="MRJ29" s="429"/>
      <c r="MRK29" s="429"/>
      <c r="MRL29" s="429"/>
      <c r="MRM29" s="429"/>
      <c r="MRN29" s="429"/>
      <c r="MRO29" s="429"/>
      <c r="MRP29" s="429"/>
      <c r="MRQ29" s="429"/>
      <c r="MRR29" s="429"/>
      <c r="MRS29" s="429"/>
      <c r="MRT29" s="429"/>
      <c r="MRU29" s="429"/>
      <c r="MRV29" s="429"/>
      <c r="MRW29" s="429"/>
      <c r="MRX29" s="429"/>
      <c r="MRY29" s="429"/>
      <c r="MRZ29" s="429"/>
      <c r="MSA29" s="429"/>
      <c r="MSB29" s="429"/>
      <c r="MSC29" s="429"/>
      <c r="MSD29" s="429"/>
      <c r="MSE29" s="429"/>
      <c r="MSF29" s="429"/>
      <c r="MSG29" s="429"/>
      <c r="MSH29" s="429"/>
      <c r="MSI29" s="429"/>
      <c r="MSJ29" s="429"/>
      <c r="MSK29" s="429"/>
      <c r="MSL29" s="429"/>
      <c r="MSM29" s="429"/>
      <c r="MSN29" s="429"/>
      <c r="MSO29" s="429"/>
      <c r="MSP29" s="429"/>
      <c r="MSQ29" s="429"/>
      <c r="MSR29" s="429"/>
      <c r="MSS29" s="429"/>
      <c r="MST29" s="429"/>
      <c r="MSU29" s="429"/>
      <c r="MSV29" s="429"/>
      <c r="MSW29" s="429"/>
      <c r="MSX29" s="429"/>
      <c r="MSY29" s="429"/>
      <c r="MSZ29" s="429"/>
      <c r="MTA29" s="429"/>
      <c r="MTB29" s="429"/>
      <c r="MTC29" s="429"/>
      <c r="MTD29" s="429"/>
      <c r="MTE29" s="429"/>
      <c r="MTF29" s="429"/>
      <c r="MTG29" s="429"/>
      <c r="MTH29" s="429"/>
      <c r="MTI29" s="429"/>
      <c r="MTJ29" s="429"/>
      <c r="MTK29" s="429"/>
      <c r="MTL29" s="429"/>
      <c r="MTM29" s="429"/>
      <c r="MTN29" s="429"/>
      <c r="MTO29" s="429"/>
      <c r="MTP29" s="429"/>
      <c r="MTQ29" s="429"/>
      <c r="MTR29" s="429"/>
      <c r="MTS29" s="429"/>
      <c r="MTT29" s="429"/>
      <c r="MTU29" s="429"/>
      <c r="MTV29" s="429"/>
      <c r="MTW29" s="429"/>
      <c r="MTX29" s="429"/>
      <c r="MTY29" s="429"/>
      <c r="MTZ29" s="429"/>
      <c r="MUA29" s="429"/>
      <c r="MUB29" s="429"/>
      <c r="MUC29" s="429"/>
      <c r="MUD29" s="429"/>
      <c r="MUE29" s="429"/>
      <c r="MUF29" s="429"/>
      <c r="MUG29" s="429"/>
      <c r="MUH29" s="429"/>
      <c r="MUI29" s="429"/>
      <c r="MUJ29" s="429"/>
      <c r="MUK29" s="429"/>
      <c r="MUL29" s="429"/>
      <c r="MUM29" s="429"/>
      <c r="MUN29" s="429"/>
      <c r="MUO29" s="429"/>
      <c r="MUP29" s="429"/>
      <c r="MUQ29" s="429"/>
      <c r="MUR29" s="429"/>
      <c r="MUS29" s="429"/>
      <c r="MUT29" s="429"/>
      <c r="MUU29" s="429"/>
      <c r="MUV29" s="429"/>
      <c r="MUW29" s="429"/>
      <c r="MUX29" s="429"/>
      <c r="MUY29" s="429"/>
      <c r="MUZ29" s="429"/>
      <c r="MVA29" s="429"/>
      <c r="MVB29" s="429"/>
      <c r="MVC29" s="429"/>
      <c r="MVD29" s="429"/>
      <c r="MVE29" s="429"/>
      <c r="MVF29" s="429"/>
      <c r="MVG29" s="429"/>
      <c r="MVH29" s="429"/>
      <c r="MVI29" s="429"/>
      <c r="MVJ29" s="429"/>
      <c r="MVK29" s="429"/>
      <c r="MVL29" s="429"/>
      <c r="MVM29" s="429"/>
      <c r="MVN29" s="429"/>
      <c r="MVO29" s="429"/>
      <c r="MVP29" s="429"/>
      <c r="MVQ29" s="429"/>
      <c r="MVR29" s="429"/>
      <c r="MVS29" s="429"/>
      <c r="MVT29" s="429"/>
      <c r="MVU29" s="429"/>
      <c r="MVV29" s="429"/>
      <c r="MVW29" s="429"/>
      <c r="MVX29" s="429"/>
      <c r="MVY29" s="429"/>
      <c r="MVZ29" s="429"/>
      <c r="MWA29" s="429"/>
      <c r="MWB29" s="429"/>
      <c r="MWC29" s="429"/>
      <c r="MWD29" s="429"/>
      <c r="MWE29" s="429"/>
      <c r="MWF29" s="429"/>
      <c r="MWG29" s="429"/>
      <c r="MWH29" s="429"/>
      <c r="MWI29" s="429"/>
      <c r="MWJ29" s="429"/>
      <c r="MWK29" s="429"/>
      <c r="MWL29" s="429"/>
      <c r="MWM29" s="429"/>
      <c r="MWN29" s="429"/>
      <c r="MWO29" s="429"/>
      <c r="MWP29" s="429"/>
      <c r="MWQ29" s="429"/>
      <c r="MWR29" s="429"/>
      <c r="MWS29" s="429"/>
      <c r="MWT29" s="429"/>
      <c r="MWU29" s="429"/>
      <c r="MWV29" s="429"/>
      <c r="MWW29" s="429"/>
      <c r="MWX29" s="429"/>
      <c r="MWY29" s="429"/>
      <c r="MWZ29" s="429"/>
      <c r="MXA29" s="429"/>
      <c r="MXB29" s="429"/>
      <c r="MXC29" s="429"/>
      <c r="MXD29" s="429"/>
      <c r="MXE29" s="429"/>
      <c r="MXF29" s="429"/>
      <c r="MXG29" s="429"/>
      <c r="MXH29" s="429"/>
      <c r="MXI29" s="429"/>
      <c r="MXJ29" s="429"/>
      <c r="MXK29" s="429"/>
      <c r="MXL29" s="429"/>
      <c r="MXM29" s="429"/>
      <c r="MXN29" s="429"/>
      <c r="MXO29" s="429"/>
      <c r="MXP29" s="429"/>
      <c r="MXQ29" s="429"/>
      <c r="MXR29" s="429"/>
      <c r="MXS29" s="429"/>
      <c r="MXT29" s="429"/>
      <c r="MXU29" s="429"/>
      <c r="MXV29" s="429"/>
      <c r="MXW29" s="429"/>
      <c r="MXX29" s="429"/>
      <c r="MXY29" s="429"/>
      <c r="MXZ29" s="429"/>
      <c r="MYA29" s="429"/>
      <c r="MYB29" s="429"/>
      <c r="MYC29" s="429"/>
      <c r="MYD29" s="429"/>
      <c r="MYE29" s="429"/>
      <c r="MYF29" s="429"/>
      <c r="MYG29" s="429"/>
      <c r="MYH29" s="429"/>
      <c r="MYI29" s="429"/>
      <c r="MYJ29" s="429"/>
      <c r="MYK29" s="429"/>
      <c r="MYL29" s="429"/>
      <c r="MYM29" s="429"/>
      <c r="MYN29" s="429"/>
      <c r="MYO29" s="429"/>
      <c r="MYP29" s="429"/>
      <c r="MYQ29" s="429"/>
      <c r="MYR29" s="429"/>
      <c r="MYS29" s="429"/>
      <c r="MYT29" s="429"/>
      <c r="MYU29" s="429"/>
      <c r="MYV29" s="429"/>
      <c r="MYW29" s="429"/>
      <c r="MYX29" s="429"/>
      <c r="MYY29" s="429"/>
      <c r="MYZ29" s="429"/>
      <c r="MZA29" s="429"/>
      <c r="MZB29" s="429"/>
      <c r="MZC29" s="429"/>
      <c r="MZD29" s="429"/>
      <c r="MZE29" s="429"/>
      <c r="MZF29" s="429"/>
      <c r="MZG29" s="429"/>
      <c r="MZH29" s="429"/>
      <c r="MZI29" s="429"/>
      <c r="MZJ29" s="429"/>
      <c r="MZK29" s="429"/>
      <c r="MZL29" s="429"/>
      <c r="MZM29" s="429"/>
      <c r="MZN29" s="429"/>
      <c r="MZO29" s="429"/>
      <c r="MZP29" s="429"/>
      <c r="MZQ29" s="429"/>
      <c r="MZR29" s="429"/>
      <c r="MZS29" s="429"/>
      <c r="MZT29" s="429"/>
      <c r="MZU29" s="429"/>
      <c r="MZV29" s="429"/>
      <c r="MZW29" s="429"/>
      <c r="MZX29" s="429"/>
      <c r="MZY29" s="429"/>
      <c r="MZZ29" s="429"/>
      <c r="NAA29" s="429"/>
      <c r="NAB29" s="429"/>
      <c r="NAC29" s="429"/>
      <c r="NAD29" s="429"/>
      <c r="NAE29" s="429"/>
      <c r="NAF29" s="429"/>
      <c r="NAG29" s="429"/>
      <c r="NAH29" s="429"/>
      <c r="NAI29" s="429"/>
      <c r="NAJ29" s="429"/>
      <c r="NAK29" s="429"/>
      <c r="NAL29" s="429"/>
      <c r="NAM29" s="429"/>
      <c r="NAN29" s="429"/>
      <c r="NAO29" s="429"/>
      <c r="NAP29" s="429"/>
      <c r="NAQ29" s="429"/>
      <c r="NAR29" s="429"/>
      <c r="NAS29" s="429"/>
      <c r="NAT29" s="429"/>
      <c r="NAU29" s="429"/>
      <c r="NAV29" s="429"/>
      <c r="NAW29" s="429"/>
      <c r="NAX29" s="429"/>
      <c r="NAY29" s="429"/>
      <c r="NAZ29" s="429"/>
      <c r="NBA29" s="429"/>
      <c r="NBB29" s="429"/>
      <c r="NBC29" s="429"/>
      <c r="NBD29" s="429"/>
      <c r="NBE29" s="429"/>
      <c r="NBF29" s="429"/>
      <c r="NBG29" s="429"/>
      <c r="NBH29" s="429"/>
      <c r="NBI29" s="429"/>
      <c r="NBJ29" s="429"/>
      <c r="NBK29" s="429"/>
      <c r="NBL29" s="429"/>
      <c r="NBM29" s="429"/>
      <c r="NBN29" s="429"/>
      <c r="NBO29" s="429"/>
      <c r="NBP29" s="429"/>
      <c r="NBQ29" s="429"/>
      <c r="NBR29" s="429"/>
      <c r="NBS29" s="429"/>
      <c r="NBT29" s="429"/>
      <c r="NBU29" s="429"/>
      <c r="NBV29" s="429"/>
      <c r="NBW29" s="429"/>
      <c r="NBX29" s="429"/>
      <c r="NBY29" s="429"/>
      <c r="NBZ29" s="429"/>
      <c r="NCA29" s="429"/>
      <c r="NCB29" s="429"/>
      <c r="NCC29" s="429"/>
      <c r="NCD29" s="429"/>
      <c r="NCE29" s="429"/>
      <c r="NCF29" s="429"/>
      <c r="NCG29" s="429"/>
      <c r="NCH29" s="429"/>
      <c r="NCI29" s="429"/>
      <c r="NCJ29" s="429"/>
      <c r="NCK29" s="429"/>
      <c r="NCL29" s="429"/>
      <c r="NCM29" s="429"/>
      <c r="NCN29" s="429"/>
      <c r="NCO29" s="429"/>
      <c r="NCP29" s="429"/>
      <c r="NCQ29" s="429"/>
      <c r="NCR29" s="429"/>
      <c r="NCS29" s="429"/>
      <c r="NCT29" s="429"/>
      <c r="NCU29" s="429"/>
      <c r="NCV29" s="429"/>
      <c r="NCW29" s="429"/>
      <c r="NCX29" s="429"/>
      <c r="NCY29" s="429"/>
      <c r="NCZ29" s="429"/>
      <c r="NDA29" s="429"/>
      <c r="NDB29" s="429"/>
      <c r="NDC29" s="429"/>
      <c r="NDD29" s="429"/>
      <c r="NDE29" s="429"/>
      <c r="NDF29" s="429"/>
      <c r="NDG29" s="429"/>
      <c r="NDH29" s="429"/>
      <c r="NDI29" s="429"/>
      <c r="NDJ29" s="429"/>
      <c r="NDK29" s="429"/>
      <c r="NDL29" s="429"/>
      <c r="NDM29" s="429"/>
      <c r="NDN29" s="429"/>
      <c r="NDO29" s="429"/>
      <c r="NDP29" s="429"/>
      <c r="NDQ29" s="429"/>
      <c r="NDR29" s="429"/>
      <c r="NDS29" s="429"/>
      <c r="NDT29" s="429"/>
      <c r="NDU29" s="429"/>
      <c r="NDV29" s="429"/>
      <c r="NDW29" s="429"/>
      <c r="NDX29" s="429"/>
      <c r="NDY29" s="429"/>
      <c r="NDZ29" s="429"/>
      <c r="NEA29" s="429"/>
      <c r="NEB29" s="429"/>
      <c r="NEC29" s="429"/>
      <c r="NED29" s="429"/>
      <c r="NEE29" s="429"/>
      <c r="NEF29" s="429"/>
      <c r="NEG29" s="429"/>
      <c r="NEH29" s="429"/>
      <c r="NEI29" s="429"/>
      <c r="NEJ29" s="429"/>
      <c r="NEK29" s="429"/>
      <c r="NEL29" s="429"/>
      <c r="NEM29" s="429"/>
      <c r="NEN29" s="429"/>
      <c r="NEO29" s="429"/>
      <c r="NEP29" s="429"/>
      <c r="NEQ29" s="429"/>
      <c r="NER29" s="429"/>
      <c r="NES29" s="429"/>
      <c r="NET29" s="429"/>
      <c r="NEU29" s="429"/>
      <c r="NEV29" s="429"/>
      <c r="NEW29" s="429"/>
      <c r="NEX29" s="429"/>
      <c r="NEY29" s="429"/>
      <c r="NEZ29" s="429"/>
      <c r="NFA29" s="429"/>
      <c r="NFB29" s="429"/>
      <c r="NFC29" s="429"/>
      <c r="NFD29" s="429"/>
      <c r="NFE29" s="429"/>
      <c r="NFF29" s="429"/>
      <c r="NFG29" s="429"/>
      <c r="NFH29" s="429"/>
      <c r="NFI29" s="429"/>
      <c r="NFJ29" s="429"/>
      <c r="NFK29" s="429"/>
      <c r="NFL29" s="429"/>
      <c r="NFM29" s="429"/>
      <c r="NFN29" s="429"/>
      <c r="NFO29" s="429"/>
      <c r="NFP29" s="429"/>
      <c r="NFQ29" s="429"/>
      <c r="NFR29" s="429"/>
      <c r="NFS29" s="429"/>
      <c r="NFT29" s="429"/>
      <c r="NFU29" s="429"/>
      <c r="NFV29" s="429"/>
      <c r="NFW29" s="429"/>
      <c r="NFX29" s="429"/>
      <c r="NFY29" s="429"/>
      <c r="NFZ29" s="429"/>
      <c r="NGA29" s="429"/>
      <c r="NGB29" s="429"/>
      <c r="NGC29" s="429"/>
      <c r="NGD29" s="429"/>
      <c r="NGE29" s="429"/>
      <c r="NGF29" s="429"/>
      <c r="NGG29" s="429"/>
      <c r="NGH29" s="429"/>
      <c r="NGI29" s="429"/>
      <c r="NGJ29" s="429"/>
      <c r="NGK29" s="429"/>
      <c r="NGL29" s="429"/>
      <c r="NGM29" s="429"/>
      <c r="NGN29" s="429"/>
      <c r="NGO29" s="429"/>
      <c r="NGP29" s="429"/>
      <c r="NGQ29" s="429"/>
      <c r="NGR29" s="429"/>
      <c r="NGS29" s="429"/>
      <c r="NGT29" s="429"/>
      <c r="NGU29" s="429"/>
      <c r="NGV29" s="429"/>
      <c r="NGW29" s="429"/>
      <c r="NGX29" s="429"/>
      <c r="NGY29" s="429"/>
      <c r="NGZ29" s="429"/>
      <c r="NHA29" s="429"/>
      <c r="NHB29" s="429"/>
      <c r="NHC29" s="429"/>
      <c r="NHD29" s="429"/>
      <c r="NHE29" s="429"/>
      <c r="NHF29" s="429"/>
      <c r="NHG29" s="429"/>
      <c r="NHH29" s="429"/>
      <c r="NHI29" s="429"/>
      <c r="NHJ29" s="429"/>
      <c r="NHK29" s="429"/>
      <c r="NHL29" s="429"/>
      <c r="NHM29" s="429"/>
      <c r="NHN29" s="429"/>
      <c r="NHO29" s="429"/>
      <c r="NHP29" s="429"/>
      <c r="NHQ29" s="429"/>
      <c r="NHR29" s="429"/>
      <c r="NHS29" s="429"/>
      <c r="NHT29" s="429"/>
      <c r="NHU29" s="429"/>
      <c r="NHV29" s="429"/>
      <c r="NHW29" s="429"/>
      <c r="NHX29" s="429"/>
      <c r="NHY29" s="429"/>
      <c r="NHZ29" s="429"/>
      <c r="NIA29" s="429"/>
      <c r="NIB29" s="429"/>
      <c r="NIC29" s="429"/>
      <c r="NID29" s="429"/>
      <c r="NIE29" s="429"/>
      <c r="NIF29" s="429"/>
      <c r="NIG29" s="429"/>
      <c r="NIH29" s="429"/>
      <c r="NII29" s="429"/>
      <c r="NIJ29" s="429"/>
      <c r="NIK29" s="429"/>
      <c r="NIL29" s="429"/>
      <c r="NIM29" s="429"/>
      <c r="NIN29" s="429"/>
      <c r="NIO29" s="429"/>
      <c r="NIP29" s="429"/>
      <c r="NIQ29" s="429"/>
      <c r="NIR29" s="429"/>
      <c r="NIS29" s="429"/>
      <c r="NIT29" s="429"/>
      <c r="NIU29" s="429"/>
      <c r="NIV29" s="429"/>
      <c r="NIW29" s="429"/>
      <c r="NIX29" s="429"/>
      <c r="NIY29" s="429"/>
      <c r="NIZ29" s="429"/>
      <c r="NJA29" s="429"/>
      <c r="NJB29" s="429"/>
      <c r="NJC29" s="429"/>
      <c r="NJD29" s="429"/>
      <c r="NJE29" s="429"/>
      <c r="NJF29" s="429"/>
      <c r="NJG29" s="429"/>
      <c r="NJH29" s="429"/>
      <c r="NJI29" s="429"/>
      <c r="NJJ29" s="429"/>
      <c r="NJK29" s="429"/>
      <c r="NJL29" s="429"/>
      <c r="NJM29" s="429"/>
      <c r="NJN29" s="429"/>
      <c r="NJO29" s="429"/>
      <c r="NJP29" s="429"/>
      <c r="NJQ29" s="429"/>
      <c r="NJR29" s="429"/>
      <c r="NJS29" s="429"/>
      <c r="NJT29" s="429"/>
      <c r="NJU29" s="429"/>
      <c r="NJV29" s="429"/>
      <c r="NJW29" s="429"/>
      <c r="NJX29" s="429"/>
      <c r="NJY29" s="429"/>
      <c r="NJZ29" s="429"/>
      <c r="NKA29" s="429"/>
      <c r="NKB29" s="429"/>
      <c r="NKC29" s="429"/>
      <c r="NKD29" s="429"/>
      <c r="NKE29" s="429"/>
      <c r="NKF29" s="429"/>
      <c r="NKG29" s="429"/>
      <c r="NKH29" s="429"/>
      <c r="NKI29" s="429"/>
      <c r="NKJ29" s="429"/>
      <c r="NKK29" s="429"/>
      <c r="NKL29" s="429"/>
      <c r="NKM29" s="429"/>
      <c r="NKN29" s="429"/>
      <c r="NKO29" s="429"/>
      <c r="NKP29" s="429"/>
      <c r="NKQ29" s="429"/>
      <c r="NKR29" s="429"/>
      <c r="NKS29" s="429"/>
      <c r="NKT29" s="429"/>
      <c r="NKU29" s="429"/>
      <c r="NKV29" s="429"/>
      <c r="NKW29" s="429"/>
      <c r="NKX29" s="429"/>
      <c r="NKY29" s="429"/>
      <c r="NKZ29" s="429"/>
      <c r="NLA29" s="429"/>
      <c r="NLB29" s="429"/>
      <c r="NLC29" s="429"/>
      <c r="NLD29" s="429"/>
      <c r="NLE29" s="429"/>
      <c r="NLF29" s="429"/>
      <c r="NLG29" s="429"/>
      <c r="NLH29" s="429"/>
      <c r="NLI29" s="429"/>
      <c r="NLJ29" s="429"/>
      <c r="NLK29" s="429"/>
      <c r="NLL29" s="429"/>
      <c r="NLM29" s="429"/>
      <c r="NLN29" s="429"/>
      <c r="NLO29" s="429"/>
      <c r="NLP29" s="429"/>
      <c r="NLQ29" s="429"/>
      <c r="NLR29" s="429"/>
      <c r="NLS29" s="429"/>
      <c r="NLT29" s="429"/>
      <c r="NLU29" s="429"/>
      <c r="NLV29" s="429"/>
      <c r="NLW29" s="429"/>
      <c r="NLX29" s="429"/>
      <c r="NLY29" s="429"/>
      <c r="NLZ29" s="429"/>
      <c r="NMA29" s="429"/>
      <c r="NMB29" s="429"/>
      <c r="NMC29" s="429"/>
      <c r="NMD29" s="429"/>
      <c r="NME29" s="429"/>
      <c r="NMF29" s="429"/>
      <c r="NMG29" s="429"/>
      <c r="NMH29" s="429"/>
      <c r="NMI29" s="429"/>
      <c r="NMJ29" s="429"/>
      <c r="NMK29" s="429"/>
      <c r="NML29" s="429"/>
      <c r="NMM29" s="429"/>
      <c r="NMN29" s="429"/>
      <c r="NMO29" s="429"/>
      <c r="NMP29" s="429"/>
      <c r="NMQ29" s="429"/>
      <c r="NMR29" s="429"/>
      <c r="NMS29" s="429"/>
      <c r="NMT29" s="429"/>
      <c r="NMU29" s="429"/>
      <c r="NMV29" s="429"/>
      <c r="NMW29" s="429"/>
      <c r="NMX29" s="429"/>
      <c r="NMY29" s="429"/>
      <c r="NMZ29" s="429"/>
      <c r="NNA29" s="429"/>
      <c r="NNB29" s="429"/>
      <c r="NNC29" s="429"/>
      <c r="NND29" s="429"/>
      <c r="NNE29" s="429"/>
      <c r="NNF29" s="429"/>
      <c r="NNG29" s="429"/>
      <c r="NNH29" s="429"/>
      <c r="NNI29" s="429"/>
      <c r="NNJ29" s="429"/>
      <c r="NNK29" s="429"/>
      <c r="NNL29" s="429"/>
      <c r="NNM29" s="429"/>
      <c r="NNN29" s="429"/>
      <c r="NNO29" s="429"/>
      <c r="NNP29" s="429"/>
      <c r="NNQ29" s="429"/>
      <c r="NNR29" s="429"/>
      <c r="NNS29" s="429"/>
      <c r="NNT29" s="429"/>
      <c r="NNU29" s="429"/>
      <c r="NNV29" s="429"/>
      <c r="NNW29" s="429"/>
      <c r="NNX29" s="429"/>
      <c r="NNY29" s="429"/>
      <c r="NNZ29" s="429"/>
      <c r="NOA29" s="429"/>
      <c r="NOB29" s="429"/>
      <c r="NOC29" s="429"/>
      <c r="NOD29" s="429"/>
      <c r="NOE29" s="429"/>
      <c r="NOF29" s="429"/>
      <c r="NOG29" s="429"/>
      <c r="NOH29" s="429"/>
      <c r="NOI29" s="429"/>
      <c r="NOJ29" s="429"/>
      <c r="NOK29" s="429"/>
      <c r="NOL29" s="429"/>
      <c r="NOM29" s="429"/>
      <c r="NON29" s="429"/>
      <c r="NOO29" s="429"/>
      <c r="NOP29" s="429"/>
      <c r="NOQ29" s="429"/>
      <c r="NOR29" s="429"/>
      <c r="NOS29" s="429"/>
      <c r="NOT29" s="429"/>
      <c r="NOU29" s="429"/>
      <c r="NOV29" s="429"/>
      <c r="NOW29" s="429"/>
      <c r="NOX29" s="429"/>
      <c r="NOY29" s="429"/>
      <c r="NOZ29" s="429"/>
      <c r="NPA29" s="429"/>
      <c r="NPB29" s="429"/>
      <c r="NPC29" s="429"/>
      <c r="NPD29" s="429"/>
      <c r="NPE29" s="429"/>
      <c r="NPF29" s="429"/>
      <c r="NPG29" s="429"/>
      <c r="NPH29" s="429"/>
      <c r="NPI29" s="429"/>
      <c r="NPJ29" s="429"/>
      <c r="NPK29" s="429"/>
      <c r="NPL29" s="429"/>
      <c r="NPM29" s="429"/>
      <c r="NPN29" s="429"/>
      <c r="NPO29" s="429"/>
      <c r="NPP29" s="429"/>
      <c r="NPQ29" s="429"/>
      <c r="NPR29" s="429"/>
      <c r="NPS29" s="429"/>
      <c r="NPT29" s="429"/>
      <c r="NPU29" s="429"/>
      <c r="NPV29" s="429"/>
      <c r="NPW29" s="429"/>
      <c r="NPX29" s="429"/>
      <c r="NPY29" s="429"/>
      <c r="NPZ29" s="429"/>
      <c r="NQA29" s="429"/>
      <c r="NQB29" s="429"/>
      <c r="NQC29" s="429"/>
      <c r="NQD29" s="429"/>
      <c r="NQE29" s="429"/>
      <c r="NQF29" s="429"/>
      <c r="NQG29" s="429"/>
      <c r="NQH29" s="429"/>
      <c r="NQI29" s="429"/>
      <c r="NQJ29" s="429"/>
      <c r="NQK29" s="429"/>
      <c r="NQL29" s="429"/>
      <c r="NQM29" s="429"/>
      <c r="NQN29" s="429"/>
      <c r="NQO29" s="429"/>
      <c r="NQP29" s="429"/>
      <c r="NQQ29" s="429"/>
      <c r="NQR29" s="429"/>
      <c r="NQS29" s="429"/>
      <c r="NQT29" s="429"/>
      <c r="NQU29" s="429"/>
      <c r="NQV29" s="429"/>
      <c r="NQW29" s="429"/>
      <c r="NQX29" s="429"/>
      <c r="NQY29" s="429"/>
      <c r="NQZ29" s="429"/>
      <c r="NRA29" s="429"/>
      <c r="NRB29" s="429"/>
      <c r="NRC29" s="429"/>
      <c r="NRD29" s="429"/>
      <c r="NRE29" s="429"/>
      <c r="NRF29" s="429"/>
      <c r="NRG29" s="429"/>
      <c r="NRH29" s="429"/>
      <c r="NRI29" s="429"/>
      <c r="NRJ29" s="429"/>
      <c r="NRK29" s="429"/>
      <c r="NRL29" s="429"/>
      <c r="NRM29" s="429"/>
      <c r="NRN29" s="429"/>
      <c r="NRO29" s="429"/>
      <c r="NRP29" s="429"/>
      <c r="NRQ29" s="429"/>
      <c r="NRR29" s="429"/>
      <c r="NRS29" s="429"/>
      <c r="NRT29" s="429"/>
      <c r="NRU29" s="429"/>
      <c r="NRV29" s="429"/>
      <c r="NRW29" s="429"/>
      <c r="NRX29" s="429"/>
      <c r="NRY29" s="429"/>
      <c r="NRZ29" s="429"/>
      <c r="NSA29" s="429"/>
      <c r="NSB29" s="429"/>
      <c r="NSC29" s="429"/>
      <c r="NSD29" s="429"/>
      <c r="NSE29" s="429"/>
      <c r="NSF29" s="429"/>
      <c r="NSG29" s="429"/>
      <c r="NSH29" s="429"/>
      <c r="NSI29" s="429"/>
      <c r="NSJ29" s="429"/>
      <c r="NSK29" s="429"/>
      <c r="NSL29" s="429"/>
      <c r="NSM29" s="429"/>
      <c r="NSN29" s="429"/>
      <c r="NSO29" s="429"/>
      <c r="NSP29" s="429"/>
      <c r="NSQ29" s="429"/>
      <c r="NSR29" s="429"/>
      <c r="NSS29" s="429"/>
      <c r="NST29" s="429"/>
      <c r="NSU29" s="429"/>
      <c r="NSV29" s="429"/>
      <c r="NSW29" s="429"/>
      <c r="NSX29" s="429"/>
      <c r="NSY29" s="429"/>
      <c r="NSZ29" s="429"/>
      <c r="NTA29" s="429"/>
      <c r="NTB29" s="429"/>
      <c r="NTC29" s="429"/>
      <c r="NTD29" s="429"/>
      <c r="NTE29" s="429"/>
      <c r="NTF29" s="429"/>
      <c r="NTG29" s="429"/>
      <c r="NTH29" s="429"/>
      <c r="NTI29" s="429"/>
      <c r="NTJ29" s="429"/>
      <c r="NTK29" s="429"/>
      <c r="NTL29" s="429"/>
      <c r="NTM29" s="429"/>
      <c r="NTN29" s="429"/>
      <c r="NTO29" s="429"/>
      <c r="NTP29" s="429"/>
      <c r="NTQ29" s="429"/>
      <c r="NTR29" s="429"/>
      <c r="NTS29" s="429"/>
      <c r="NTT29" s="429"/>
      <c r="NTU29" s="429"/>
      <c r="NTV29" s="429"/>
      <c r="NTW29" s="429"/>
      <c r="NTX29" s="429"/>
      <c r="NTY29" s="429"/>
      <c r="NTZ29" s="429"/>
      <c r="NUA29" s="429"/>
      <c r="NUB29" s="429"/>
      <c r="NUC29" s="429"/>
      <c r="NUD29" s="429"/>
      <c r="NUE29" s="429"/>
      <c r="NUF29" s="429"/>
      <c r="NUG29" s="429"/>
      <c r="NUH29" s="429"/>
      <c r="NUI29" s="429"/>
      <c r="NUJ29" s="429"/>
      <c r="NUK29" s="429"/>
      <c r="NUL29" s="429"/>
      <c r="NUM29" s="429"/>
      <c r="NUN29" s="429"/>
      <c r="NUO29" s="429"/>
      <c r="NUP29" s="429"/>
      <c r="NUQ29" s="429"/>
      <c r="NUR29" s="429"/>
      <c r="NUS29" s="429"/>
      <c r="NUT29" s="429"/>
      <c r="NUU29" s="429"/>
      <c r="NUV29" s="429"/>
      <c r="NUW29" s="429"/>
      <c r="NUX29" s="429"/>
      <c r="NUY29" s="429"/>
      <c r="NUZ29" s="429"/>
      <c r="NVA29" s="429"/>
      <c r="NVB29" s="429"/>
      <c r="NVC29" s="429"/>
      <c r="NVD29" s="429"/>
      <c r="NVE29" s="429"/>
      <c r="NVF29" s="429"/>
      <c r="NVG29" s="429"/>
      <c r="NVH29" s="429"/>
      <c r="NVI29" s="429"/>
      <c r="NVJ29" s="429"/>
      <c r="NVK29" s="429"/>
      <c r="NVL29" s="429"/>
      <c r="NVM29" s="429"/>
      <c r="NVN29" s="429"/>
      <c r="NVO29" s="429"/>
      <c r="NVP29" s="429"/>
      <c r="NVQ29" s="429"/>
      <c r="NVR29" s="429"/>
      <c r="NVS29" s="429"/>
      <c r="NVT29" s="429"/>
      <c r="NVU29" s="429"/>
      <c r="NVV29" s="429"/>
      <c r="NVW29" s="429"/>
      <c r="NVX29" s="429"/>
      <c r="NVY29" s="429"/>
      <c r="NVZ29" s="429"/>
      <c r="NWA29" s="429"/>
      <c r="NWB29" s="429"/>
      <c r="NWC29" s="429"/>
      <c r="NWD29" s="429"/>
      <c r="NWE29" s="429"/>
      <c r="NWF29" s="429"/>
      <c r="NWG29" s="429"/>
      <c r="NWH29" s="429"/>
      <c r="NWI29" s="429"/>
      <c r="NWJ29" s="429"/>
      <c r="NWK29" s="429"/>
      <c r="NWL29" s="429"/>
      <c r="NWM29" s="429"/>
      <c r="NWN29" s="429"/>
      <c r="NWO29" s="429"/>
      <c r="NWP29" s="429"/>
      <c r="NWQ29" s="429"/>
      <c r="NWR29" s="429"/>
      <c r="NWS29" s="429"/>
      <c r="NWT29" s="429"/>
      <c r="NWU29" s="429"/>
      <c r="NWV29" s="429"/>
      <c r="NWW29" s="429"/>
      <c r="NWX29" s="429"/>
      <c r="NWY29" s="429"/>
      <c r="NWZ29" s="429"/>
      <c r="NXA29" s="429"/>
      <c r="NXB29" s="429"/>
      <c r="NXC29" s="429"/>
      <c r="NXD29" s="429"/>
      <c r="NXE29" s="429"/>
      <c r="NXF29" s="429"/>
      <c r="NXG29" s="429"/>
      <c r="NXH29" s="429"/>
      <c r="NXI29" s="429"/>
      <c r="NXJ29" s="429"/>
      <c r="NXK29" s="429"/>
      <c r="NXL29" s="429"/>
      <c r="NXM29" s="429"/>
      <c r="NXN29" s="429"/>
      <c r="NXO29" s="429"/>
      <c r="NXP29" s="429"/>
      <c r="NXQ29" s="429"/>
      <c r="NXR29" s="429"/>
      <c r="NXS29" s="429"/>
      <c r="NXT29" s="429"/>
      <c r="NXU29" s="429"/>
      <c r="NXV29" s="429"/>
      <c r="NXW29" s="429"/>
      <c r="NXX29" s="429"/>
      <c r="NXY29" s="429"/>
      <c r="NXZ29" s="429"/>
      <c r="NYA29" s="429"/>
      <c r="NYB29" s="429"/>
      <c r="NYC29" s="429"/>
      <c r="NYD29" s="429"/>
      <c r="NYE29" s="429"/>
      <c r="NYF29" s="429"/>
      <c r="NYG29" s="429"/>
      <c r="NYH29" s="429"/>
      <c r="NYI29" s="429"/>
      <c r="NYJ29" s="429"/>
      <c r="NYK29" s="429"/>
      <c r="NYL29" s="429"/>
      <c r="NYM29" s="429"/>
      <c r="NYN29" s="429"/>
      <c r="NYO29" s="429"/>
      <c r="NYP29" s="429"/>
      <c r="NYQ29" s="429"/>
      <c r="NYR29" s="429"/>
      <c r="NYS29" s="429"/>
      <c r="NYT29" s="429"/>
      <c r="NYU29" s="429"/>
      <c r="NYV29" s="429"/>
      <c r="NYW29" s="429"/>
      <c r="NYX29" s="429"/>
      <c r="NYY29" s="429"/>
      <c r="NYZ29" s="429"/>
      <c r="NZA29" s="429"/>
      <c r="NZB29" s="429"/>
      <c r="NZC29" s="429"/>
      <c r="NZD29" s="429"/>
      <c r="NZE29" s="429"/>
      <c r="NZF29" s="429"/>
      <c r="NZG29" s="429"/>
      <c r="NZH29" s="429"/>
      <c r="NZI29" s="429"/>
      <c r="NZJ29" s="429"/>
      <c r="NZK29" s="429"/>
      <c r="NZL29" s="429"/>
      <c r="NZM29" s="429"/>
      <c r="NZN29" s="429"/>
      <c r="NZO29" s="429"/>
      <c r="NZP29" s="429"/>
      <c r="NZQ29" s="429"/>
      <c r="NZR29" s="429"/>
      <c r="NZS29" s="429"/>
      <c r="NZT29" s="429"/>
      <c r="NZU29" s="429"/>
      <c r="NZV29" s="429"/>
      <c r="NZW29" s="429"/>
      <c r="NZX29" s="429"/>
      <c r="NZY29" s="429"/>
      <c r="NZZ29" s="429"/>
      <c r="OAA29" s="429"/>
      <c r="OAB29" s="429"/>
      <c r="OAC29" s="429"/>
      <c r="OAD29" s="429"/>
      <c r="OAE29" s="429"/>
      <c r="OAF29" s="429"/>
      <c r="OAG29" s="429"/>
      <c r="OAH29" s="429"/>
      <c r="OAI29" s="429"/>
      <c r="OAJ29" s="429"/>
      <c r="OAK29" s="429"/>
      <c r="OAL29" s="429"/>
      <c r="OAM29" s="429"/>
      <c r="OAN29" s="429"/>
      <c r="OAO29" s="429"/>
      <c r="OAP29" s="429"/>
      <c r="OAQ29" s="429"/>
      <c r="OAR29" s="429"/>
      <c r="OAS29" s="429"/>
      <c r="OAT29" s="429"/>
      <c r="OAU29" s="429"/>
      <c r="OAV29" s="429"/>
      <c r="OAW29" s="429"/>
      <c r="OAX29" s="429"/>
      <c r="OAY29" s="429"/>
      <c r="OAZ29" s="429"/>
      <c r="OBA29" s="429"/>
      <c r="OBB29" s="429"/>
      <c r="OBC29" s="429"/>
      <c r="OBD29" s="429"/>
      <c r="OBE29" s="429"/>
      <c r="OBF29" s="429"/>
      <c r="OBG29" s="429"/>
      <c r="OBH29" s="429"/>
      <c r="OBI29" s="429"/>
      <c r="OBJ29" s="429"/>
      <c r="OBK29" s="429"/>
      <c r="OBL29" s="429"/>
      <c r="OBM29" s="429"/>
      <c r="OBN29" s="429"/>
      <c r="OBO29" s="429"/>
      <c r="OBP29" s="429"/>
      <c r="OBQ29" s="429"/>
      <c r="OBR29" s="429"/>
      <c r="OBS29" s="429"/>
      <c r="OBT29" s="429"/>
      <c r="OBU29" s="429"/>
      <c r="OBV29" s="429"/>
      <c r="OBW29" s="429"/>
      <c r="OBX29" s="429"/>
      <c r="OBY29" s="429"/>
      <c r="OBZ29" s="429"/>
      <c r="OCA29" s="429"/>
      <c r="OCB29" s="429"/>
      <c r="OCC29" s="429"/>
      <c r="OCD29" s="429"/>
      <c r="OCE29" s="429"/>
      <c r="OCF29" s="429"/>
      <c r="OCG29" s="429"/>
      <c r="OCH29" s="429"/>
      <c r="OCI29" s="429"/>
      <c r="OCJ29" s="429"/>
      <c r="OCK29" s="429"/>
      <c r="OCL29" s="429"/>
      <c r="OCM29" s="429"/>
      <c r="OCN29" s="429"/>
      <c r="OCO29" s="429"/>
      <c r="OCP29" s="429"/>
      <c r="OCQ29" s="429"/>
      <c r="OCR29" s="429"/>
      <c r="OCS29" s="429"/>
      <c r="OCT29" s="429"/>
      <c r="OCU29" s="429"/>
      <c r="OCV29" s="429"/>
      <c r="OCW29" s="429"/>
      <c r="OCX29" s="429"/>
      <c r="OCY29" s="429"/>
      <c r="OCZ29" s="429"/>
      <c r="ODA29" s="429"/>
      <c r="ODB29" s="429"/>
      <c r="ODC29" s="429"/>
      <c r="ODD29" s="429"/>
      <c r="ODE29" s="429"/>
      <c r="ODF29" s="429"/>
      <c r="ODG29" s="429"/>
      <c r="ODH29" s="429"/>
      <c r="ODI29" s="429"/>
      <c r="ODJ29" s="429"/>
      <c r="ODK29" s="429"/>
      <c r="ODL29" s="429"/>
      <c r="ODM29" s="429"/>
      <c r="ODN29" s="429"/>
      <c r="ODO29" s="429"/>
      <c r="ODP29" s="429"/>
      <c r="ODQ29" s="429"/>
      <c r="ODR29" s="429"/>
      <c r="ODS29" s="429"/>
      <c r="ODT29" s="429"/>
      <c r="ODU29" s="429"/>
      <c r="ODV29" s="429"/>
      <c r="ODW29" s="429"/>
      <c r="ODX29" s="429"/>
      <c r="ODY29" s="429"/>
      <c r="ODZ29" s="429"/>
      <c r="OEA29" s="429"/>
      <c r="OEB29" s="429"/>
      <c r="OEC29" s="429"/>
      <c r="OED29" s="429"/>
      <c r="OEE29" s="429"/>
      <c r="OEF29" s="429"/>
      <c r="OEG29" s="429"/>
      <c r="OEH29" s="429"/>
      <c r="OEI29" s="429"/>
      <c r="OEJ29" s="429"/>
      <c r="OEK29" s="429"/>
      <c r="OEL29" s="429"/>
      <c r="OEM29" s="429"/>
      <c r="OEN29" s="429"/>
      <c r="OEO29" s="429"/>
      <c r="OEP29" s="429"/>
      <c r="OEQ29" s="429"/>
      <c r="OER29" s="429"/>
      <c r="OES29" s="429"/>
      <c r="OET29" s="429"/>
      <c r="OEU29" s="429"/>
      <c r="OEV29" s="429"/>
      <c r="OEW29" s="429"/>
      <c r="OEX29" s="429"/>
      <c r="OEY29" s="429"/>
      <c r="OEZ29" s="429"/>
      <c r="OFA29" s="429"/>
      <c r="OFB29" s="429"/>
      <c r="OFC29" s="429"/>
      <c r="OFD29" s="429"/>
      <c r="OFE29" s="429"/>
      <c r="OFF29" s="429"/>
      <c r="OFG29" s="429"/>
      <c r="OFH29" s="429"/>
      <c r="OFI29" s="429"/>
      <c r="OFJ29" s="429"/>
      <c r="OFK29" s="429"/>
      <c r="OFL29" s="429"/>
      <c r="OFM29" s="429"/>
      <c r="OFN29" s="429"/>
      <c r="OFO29" s="429"/>
      <c r="OFP29" s="429"/>
      <c r="OFQ29" s="429"/>
      <c r="OFR29" s="429"/>
      <c r="OFS29" s="429"/>
      <c r="OFT29" s="429"/>
      <c r="OFU29" s="429"/>
      <c r="OFV29" s="429"/>
      <c r="OFW29" s="429"/>
      <c r="OFX29" s="429"/>
      <c r="OFY29" s="429"/>
      <c r="OFZ29" s="429"/>
      <c r="OGA29" s="429"/>
      <c r="OGB29" s="429"/>
      <c r="OGC29" s="429"/>
      <c r="OGD29" s="429"/>
      <c r="OGE29" s="429"/>
      <c r="OGF29" s="429"/>
      <c r="OGG29" s="429"/>
      <c r="OGH29" s="429"/>
      <c r="OGI29" s="429"/>
      <c r="OGJ29" s="429"/>
      <c r="OGK29" s="429"/>
      <c r="OGL29" s="429"/>
      <c r="OGM29" s="429"/>
      <c r="OGN29" s="429"/>
      <c r="OGO29" s="429"/>
      <c r="OGP29" s="429"/>
      <c r="OGQ29" s="429"/>
      <c r="OGR29" s="429"/>
      <c r="OGS29" s="429"/>
      <c r="OGT29" s="429"/>
      <c r="OGU29" s="429"/>
      <c r="OGV29" s="429"/>
      <c r="OGW29" s="429"/>
      <c r="OGX29" s="429"/>
      <c r="OGY29" s="429"/>
      <c r="OGZ29" s="429"/>
      <c r="OHA29" s="429"/>
      <c r="OHB29" s="429"/>
      <c r="OHC29" s="429"/>
      <c r="OHD29" s="429"/>
      <c r="OHE29" s="429"/>
      <c r="OHF29" s="429"/>
      <c r="OHG29" s="429"/>
      <c r="OHH29" s="429"/>
      <c r="OHI29" s="429"/>
      <c r="OHJ29" s="429"/>
      <c r="OHK29" s="429"/>
      <c r="OHL29" s="429"/>
      <c r="OHM29" s="429"/>
      <c r="OHN29" s="429"/>
      <c r="OHO29" s="429"/>
      <c r="OHP29" s="429"/>
      <c r="OHQ29" s="429"/>
      <c r="OHR29" s="429"/>
      <c r="OHS29" s="429"/>
      <c r="OHT29" s="429"/>
      <c r="OHU29" s="429"/>
      <c r="OHV29" s="429"/>
      <c r="OHW29" s="429"/>
      <c r="OHX29" s="429"/>
      <c r="OHY29" s="429"/>
      <c r="OHZ29" s="429"/>
      <c r="OIA29" s="429"/>
      <c r="OIB29" s="429"/>
      <c r="OIC29" s="429"/>
      <c r="OID29" s="429"/>
      <c r="OIE29" s="429"/>
      <c r="OIF29" s="429"/>
      <c r="OIG29" s="429"/>
      <c r="OIH29" s="429"/>
      <c r="OII29" s="429"/>
      <c r="OIJ29" s="429"/>
      <c r="OIK29" s="429"/>
      <c r="OIL29" s="429"/>
      <c r="OIM29" s="429"/>
      <c r="OIN29" s="429"/>
      <c r="OIO29" s="429"/>
      <c r="OIP29" s="429"/>
      <c r="OIQ29" s="429"/>
      <c r="OIR29" s="429"/>
      <c r="OIS29" s="429"/>
      <c r="OIT29" s="429"/>
      <c r="OIU29" s="429"/>
      <c r="OIV29" s="429"/>
      <c r="OIW29" s="429"/>
      <c r="OIX29" s="429"/>
      <c r="OIY29" s="429"/>
      <c r="OIZ29" s="429"/>
      <c r="OJA29" s="429"/>
      <c r="OJB29" s="429"/>
      <c r="OJC29" s="429"/>
      <c r="OJD29" s="429"/>
      <c r="OJE29" s="429"/>
      <c r="OJF29" s="429"/>
      <c r="OJG29" s="429"/>
      <c r="OJH29" s="429"/>
      <c r="OJI29" s="429"/>
      <c r="OJJ29" s="429"/>
      <c r="OJK29" s="429"/>
      <c r="OJL29" s="429"/>
      <c r="OJM29" s="429"/>
      <c r="OJN29" s="429"/>
      <c r="OJO29" s="429"/>
      <c r="OJP29" s="429"/>
      <c r="OJQ29" s="429"/>
      <c r="OJR29" s="429"/>
      <c r="OJS29" s="429"/>
      <c r="OJT29" s="429"/>
      <c r="OJU29" s="429"/>
      <c r="OJV29" s="429"/>
      <c r="OJW29" s="429"/>
      <c r="OJX29" s="429"/>
      <c r="OJY29" s="429"/>
      <c r="OJZ29" s="429"/>
      <c r="OKA29" s="429"/>
      <c r="OKB29" s="429"/>
      <c r="OKC29" s="429"/>
      <c r="OKD29" s="429"/>
      <c r="OKE29" s="429"/>
      <c r="OKF29" s="429"/>
      <c r="OKG29" s="429"/>
      <c r="OKH29" s="429"/>
      <c r="OKI29" s="429"/>
      <c r="OKJ29" s="429"/>
      <c r="OKK29" s="429"/>
      <c r="OKL29" s="429"/>
      <c r="OKM29" s="429"/>
      <c r="OKN29" s="429"/>
      <c r="OKO29" s="429"/>
      <c r="OKP29" s="429"/>
      <c r="OKQ29" s="429"/>
      <c r="OKR29" s="429"/>
      <c r="OKS29" s="429"/>
      <c r="OKT29" s="429"/>
      <c r="OKU29" s="429"/>
      <c r="OKV29" s="429"/>
      <c r="OKW29" s="429"/>
      <c r="OKX29" s="429"/>
      <c r="OKY29" s="429"/>
      <c r="OKZ29" s="429"/>
      <c r="OLA29" s="429"/>
      <c r="OLB29" s="429"/>
      <c r="OLC29" s="429"/>
      <c r="OLD29" s="429"/>
      <c r="OLE29" s="429"/>
      <c r="OLF29" s="429"/>
      <c r="OLG29" s="429"/>
      <c r="OLH29" s="429"/>
      <c r="OLI29" s="429"/>
      <c r="OLJ29" s="429"/>
      <c r="OLK29" s="429"/>
      <c r="OLL29" s="429"/>
      <c r="OLM29" s="429"/>
      <c r="OLN29" s="429"/>
      <c r="OLO29" s="429"/>
      <c r="OLP29" s="429"/>
      <c r="OLQ29" s="429"/>
      <c r="OLR29" s="429"/>
      <c r="OLS29" s="429"/>
      <c r="OLT29" s="429"/>
      <c r="OLU29" s="429"/>
      <c r="OLV29" s="429"/>
      <c r="OLW29" s="429"/>
      <c r="OLX29" s="429"/>
      <c r="OLY29" s="429"/>
      <c r="OLZ29" s="429"/>
      <c r="OMA29" s="429"/>
      <c r="OMB29" s="429"/>
      <c r="OMC29" s="429"/>
      <c r="OMD29" s="429"/>
      <c r="OME29" s="429"/>
      <c r="OMF29" s="429"/>
      <c r="OMG29" s="429"/>
      <c r="OMH29" s="429"/>
      <c r="OMI29" s="429"/>
      <c r="OMJ29" s="429"/>
      <c r="OMK29" s="429"/>
      <c r="OML29" s="429"/>
      <c r="OMM29" s="429"/>
      <c r="OMN29" s="429"/>
      <c r="OMO29" s="429"/>
      <c r="OMP29" s="429"/>
      <c r="OMQ29" s="429"/>
      <c r="OMR29" s="429"/>
      <c r="OMS29" s="429"/>
      <c r="OMT29" s="429"/>
      <c r="OMU29" s="429"/>
      <c r="OMV29" s="429"/>
      <c r="OMW29" s="429"/>
      <c r="OMX29" s="429"/>
      <c r="OMY29" s="429"/>
      <c r="OMZ29" s="429"/>
      <c r="ONA29" s="429"/>
      <c r="ONB29" s="429"/>
      <c r="ONC29" s="429"/>
      <c r="OND29" s="429"/>
      <c r="ONE29" s="429"/>
      <c r="ONF29" s="429"/>
      <c r="ONG29" s="429"/>
      <c r="ONH29" s="429"/>
      <c r="ONI29" s="429"/>
      <c r="ONJ29" s="429"/>
      <c r="ONK29" s="429"/>
      <c r="ONL29" s="429"/>
      <c r="ONM29" s="429"/>
      <c r="ONN29" s="429"/>
      <c r="ONO29" s="429"/>
      <c r="ONP29" s="429"/>
      <c r="ONQ29" s="429"/>
      <c r="ONR29" s="429"/>
      <c r="ONS29" s="429"/>
      <c r="ONT29" s="429"/>
      <c r="ONU29" s="429"/>
      <c r="ONV29" s="429"/>
      <c r="ONW29" s="429"/>
      <c r="ONX29" s="429"/>
      <c r="ONY29" s="429"/>
      <c r="ONZ29" s="429"/>
      <c r="OOA29" s="429"/>
      <c r="OOB29" s="429"/>
      <c r="OOC29" s="429"/>
      <c r="OOD29" s="429"/>
      <c r="OOE29" s="429"/>
      <c r="OOF29" s="429"/>
      <c r="OOG29" s="429"/>
      <c r="OOH29" s="429"/>
      <c r="OOI29" s="429"/>
      <c r="OOJ29" s="429"/>
      <c r="OOK29" s="429"/>
      <c r="OOL29" s="429"/>
      <c r="OOM29" s="429"/>
      <c r="OON29" s="429"/>
      <c r="OOO29" s="429"/>
      <c r="OOP29" s="429"/>
      <c r="OOQ29" s="429"/>
      <c r="OOR29" s="429"/>
      <c r="OOS29" s="429"/>
      <c r="OOT29" s="429"/>
      <c r="OOU29" s="429"/>
      <c r="OOV29" s="429"/>
      <c r="OOW29" s="429"/>
      <c r="OOX29" s="429"/>
      <c r="OOY29" s="429"/>
      <c r="OOZ29" s="429"/>
      <c r="OPA29" s="429"/>
      <c r="OPB29" s="429"/>
      <c r="OPC29" s="429"/>
      <c r="OPD29" s="429"/>
      <c r="OPE29" s="429"/>
      <c r="OPF29" s="429"/>
      <c r="OPG29" s="429"/>
      <c r="OPH29" s="429"/>
      <c r="OPI29" s="429"/>
      <c r="OPJ29" s="429"/>
      <c r="OPK29" s="429"/>
      <c r="OPL29" s="429"/>
      <c r="OPM29" s="429"/>
      <c r="OPN29" s="429"/>
      <c r="OPO29" s="429"/>
      <c r="OPP29" s="429"/>
      <c r="OPQ29" s="429"/>
      <c r="OPR29" s="429"/>
      <c r="OPS29" s="429"/>
      <c r="OPT29" s="429"/>
      <c r="OPU29" s="429"/>
      <c r="OPV29" s="429"/>
      <c r="OPW29" s="429"/>
      <c r="OPX29" s="429"/>
      <c r="OPY29" s="429"/>
      <c r="OPZ29" s="429"/>
      <c r="OQA29" s="429"/>
      <c r="OQB29" s="429"/>
      <c r="OQC29" s="429"/>
      <c r="OQD29" s="429"/>
      <c r="OQE29" s="429"/>
      <c r="OQF29" s="429"/>
      <c r="OQG29" s="429"/>
      <c r="OQH29" s="429"/>
      <c r="OQI29" s="429"/>
      <c r="OQJ29" s="429"/>
      <c r="OQK29" s="429"/>
      <c r="OQL29" s="429"/>
      <c r="OQM29" s="429"/>
      <c r="OQN29" s="429"/>
      <c r="OQO29" s="429"/>
      <c r="OQP29" s="429"/>
      <c r="OQQ29" s="429"/>
      <c r="OQR29" s="429"/>
      <c r="OQS29" s="429"/>
      <c r="OQT29" s="429"/>
      <c r="OQU29" s="429"/>
      <c r="OQV29" s="429"/>
      <c r="OQW29" s="429"/>
      <c r="OQX29" s="429"/>
      <c r="OQY29" s="429"/>
      <c r="OQZ29" s="429"/>
      <c r="ORA29" s="429"/>
      <c r="ORB29" s="429"/>
      <c r="ORC29" s="429"/>
      <c r="ORD29" s="429"/>
      <c r="ORE29" s="429"/>
      <c r="ORF29" s="429"/>
      <c r="ORG29" s="429"/>
      <c r="ORH29" s="429"/>
      <c r="ORI29" s="429"/>
      <c r="ORJ29" s="429"/>
      <c r="ORK29" s="429"/>
      <c r="ORL29" s="429"/>
      <c r="ORM29" s="429"/>
      <c r="ORN29" s="429"/>
      <c r="ORO29" s="429"/>
      <c r="ORP29" s="429"/>
      <c r="ORQ29" s="429"/>
      <c r="ORR29" s="429"/>
      <c r="ORS29" s="429"/>
      <c r="ORT29" s="429"/>
      <c r="ORU29" s="429"/>
      <c r="ORV29" s="429"/>
      <c r="ORW29" s="429"/>
      <c r="ORX29" s="429"/>
      <c r="ORY29" s="429"/>
      <c r="ORZ29" s="429"/>
      <c r="OSA29" s="429"/>
      <c r="OSB29" s="429"/>
      <c r="OSC29" s="429"/>
      <c r="OSD29" s="429"/>
      <c r="OSE29" s="429"/>
      <c r="OSF29" s="429"/>
      <c r="OSG29" s="429"/>
      <c r="OSH29" s="429"/>
      <c r="OSI29" s="429"/>
      <c r="OSJ29" s="429"/>
      <c r="OSK29" s="429"/>
      <c r="OSL29" s="429"/>
      <c r="OSM29" s="429"/>
      <c r="OSN29" s="429"/>
      <c r="OSO29" s="429"/>
      <c r="OSP29" s="429"/>
      <c r="OSQ29" s="429"/>
      <c r="OSR29" s="429"/>
      <c r="OSS29" s="429"/>
      <c r="OST29" s="429"/>
      <c r="OSU29" s="429"/>
      <c r="OSV29" s="429"/>
      <c r="OSW29" s="429"/>
      <c r="OSX29" s="429"/>
      <c r="OSY29" s="429"/>
      <c r="OSZ29" s="429"/>
      <c r="OTA29" s="429"/>
      <c r="OTB29" s="429"/>
      <c r="OTC29" s="429"/>
      <c r="OTD29" s="429"/>
      <c r="OTE29" s="429"/>
      <c r="OTF29" s="429"/>
      <c r="OTG29" s="429"/>
      <c r="OTH29" s="429"/>
      <c r="OTI29" s="429"/>
      <c r="OTJ29" s="429"/>
      <c r="OTK29" s="429"/>
      <c r="OTL29" s="429"/>
      <c r="OTM29" s="429"/>
      <c r="OTN29" s="429"/>
      <c r="OTO29" s="429"/>
      <c r="OTP29" s="429"/>
      <c r="OTQ29" s="429"/>
      <c r="OTR29" s="429"/>
      <c r="OTS29" s="429"/>
      <c r="OTT29" s="429"/>
      <c r="OTU29" s="429"/>
      <c r="OTV29" s="429"/>
      <c r="OTW29" s="429"/>
      <c r="OTX29" s="429"/>
      <c r="OTY29" s="429"/>
      <c r="OTZ29" s="429"/>
      <c r="OUA29" s="429"/>
      <c r="OUB29" s="429"/>
      <c r="OUC29" s="429"/>
      <c r="OUD29" s="429"/>
      <c r="OUE29" s="429"/>
      <c r="OUF29" s="429"/>
      <c r="OUG29" s="429"/>
      <c r="OUH29" s="429"/>
      <c r="OUI29" s="429"/>
      <c r="OUJ29" s="429"/>
      <c r="OUK29" s="429"/>
      <c r="OUL29" s="429"/>
      <c r="OUM29" s="429"/>
      <c r="OUN29" s="429"/>
      <c r="OUO29" s="429"/>
      <c r="OUP29" s="429"/>
      <c r="OUQ29" s="429"/>
      <c r="OUR29" s="429"/>
      <c r="OUS29" s="429"/>
      <c r="OUT29" s="429"/>
      <c r="OUU29" s="429"/>
      <c r="OUV29" s="429"/>
      <c r="OUW29" s="429"/>
      <c r="OUX29" s="429"/>
      <c r="OUY29" s="429"/>
      <c r="OUZ29" s="429"/>
      <c r="OVA29" s="429"/>
      <c r="OVB29" s="429"/>
      <c r="OVC29" s="429"/>
      <c r="OVD29" s="429"/>
      <c r="OVE29" s="429"/>
      <c r="OVF29" s="429"/>
      <c r="OVG29" s="429"/>
      <c r="OVH29" s="429"/>
      <c r="OVI29" s="429"/>
      <c r="OVJ29" s="429"/>
      <c r="OVK29" s="429"/>
      <c r="OVL29" s="429"/>
      <c r="OVM29" s="429"/>
      <c r="OVN29" s="429"/>
      <c r="OVO29" s="429"/>
      <c r="OVP29" s="429"/>
      <c r="OVQ29" s="429"/>
      <c r="OVR29" s="429"/>
      <c r="OVS29" s="429"/>
      <c r="OVT29" s="429"/>
      <c r="OVU29" s="429"/>
      <c r="OVV29" s="429"/>
      <c r="OVW29" s="429"/>
      <c r="OVX29" s="429"/>
      <c r="OVY29" s="429"/>
      <c r="OVZ29" s="429"/>
      <c r="OWA29" s="429"/>
      <c r="OWB29" s="429"/>
      <c r="OWC29" s="429"/>
      <c r="OWD29" s="429"/>
      <c r="OWE29" s="429"/>
      <c r="OWF29" s="429"/>
      <c r="OWG29" s="429"/>
      <c r="OWH29" s="429"/>
      <c r="OWI29" s="429"/>
      <c r="OWJ29" s="429"/>
      <c r="OWK29" s="429"/>
      <c r="OWL29" s="429"/>
      <c r="OWM29" s="429"/>
      <c r="OWN29" s="429"/>
      <c r="OWO29" s="429"/>
      <c r="OWP29" s="429"/>
      <c r="OWQ29" s="429"/>
      <c r="OWR29" s="429"/>
      <c r="OWS29" s="429"/>
      <c r="OWT29" s="429"/>
      <c r="OWU29" s="429"/>
      <c r="OWV29" s="429"/>
      <c r="OWW29" s="429"/>
      <c r="OWX29" s="429"/>
      <c r="OWY29" s="429"/>
      <c r="OWZ29" s="429"/>
      <c r="OXA29" s="429"/>
      <c r="OXB29" s="429"/>
      <c r="OXC29" s="429"/>
      <c r="OXD29" s="429"/>
      <c r="OXE29" s="429"/>
      <c r="OXF29" s="429"/>
      <c r="OXG29" s="429"/>
      <c r="OXH29" s="429"/>
      <c r="OXI29" s="429"/>
      <c r="OXJ29" s="429"/>
      <c r="OXK29" s="429"/>
      <c r="OXL29" s="429"/>
      <c r="OXM29" s="429"/>
      <c r="OXN29" s="429"/>
      <c r="OXO29" s="429"/>
      <c r="OXP29" s="429"/>
      <c r="OXQ29" s="429"/>
      <c r="OXR29" s="429"/>
      <c r="OXS29" s="429"/>
      <c r="OXT29" s="429"/>
      <c r="OXU29" s="429"/>
      <c r="OXV29" s="429"/>
      <c r="OXW29" s="429"/>
      <c r="OXX29" s="429"/>
      <c r="OXY29" s="429"/>
      <c r="OXZ29" s="429"/>
      <c r="OYA29" s="429"/>
      <c r="OYB29" s="429"/>
      <c r="OYC29" s="429"/>
      <c r="OYD29" s="429"/>
      <c r="OYE29" s="429"/>
      <c r="OYF29" s="429"/>
      <c r="OYG29" s="429"/>
      <c r="OYH29" s="429"/>
      <c r="OYI29" s="429"/>
      <c r="OYJ29" s="429"/>
      <c r="OYK29" s="429"/>
      <c r="OYL29" s="429"/>
      <c r="OYM29" s="429"/>
      <c r="OYN29" s="429"/>
      <c r="OYO29" s="429"/>
      <c r="OYP29" s="429"/>
      <c r="OYQ29" s="429"/>
      <c r="OYR29" s="429"/>
      <c r="OYS29" s="429"/>
      <c r="OYT29" s="429"/>
      <c r="OYU29" s="429"/>
      <c r="OYV29" s="429"/>
      <c r="OYW29" s="429"/>
      <c r="OYX29" s="429"/>
      <c r="OYY29" s="429"/>
      <c r="OYZ29" s="429"/>
      <c r="OZA29" s="429"/>
      <c r="OZB29" s="429"/>
      <c r="OZC29" s="429"/>
      <c r="OZD29" s="429"/>
      <c r="OZE29" s="429"/>
      <c r="OZF29" s="429"/>
      <c r="OZG29" s="429"/>
      <c r="OZH29" s="429"/>
      <c r="OZI29" s="429"/>
      <c r="OZJ29" s="429"/>
      <c r="OZK29" s="429"/>
      <c r="OZL29" s="429"/>
      <c r="OZM29" s="429"/>
      <c r="OZN29" s="429"/>
      <c r="OZO29" s="429"/>
      <c r="OZP29" s="429"/>
      <c r="OZQ29" s="429"/>
      <c r="OZR29" s="429"/>
      <c r="OZS29" s="429"/>
      <c r="OZT29" s="429"/>
      <c r="OZU29" s="429"/>
      <c r="OZV29" s="429"/>
      <c r="OZW29" s="429"/>
      <c r="OZX29" s="429"/>
      <c r="OZY29" s="429"/>
      <c r="OZZ29" s="429"/>
      <c r="PAA29" s="429"/>
      <c r="PAB29" s="429"/>
      <c r="PAC29" s="429"/>
      <c r="PAD29" s="429"/>
      <c r="PAE29" s="429"/>
      <c r="PAF29" s="429"/>
      <c r="PAG29" s="429"/>
      <c r="PAH29" s="429"/>
      <c r="PAI29" s="429"/>
      <c r="PAJ29" s="429"/>
      <c r="PAK29" s="429"/>
      <c r="PAL29" s="429"/>
      <c r="PAM29" s="429"/>
      <c r="PAN29" s="429"/>
      <c r="PAO29" s="429"/>
      <c r="PAP29" s="429"/>
      <c r="PAQ29" s="429"/>
      <c r="PAR29" s="429"/>
      <c r="PAS29" s="429"/>
      <c r="PAT29" s="429"/>
      <c r="PAU29" s="429"/>
      <c r="PAV29" s="429"/>
      <c r="PAW29" s="429"/>
      <c r="PAX29" s="429"/>
      <c r="PAY29" s="429"/>
      <c r="PAZ29" s="429"/>
      <c r="PBA29" s="429"/>
      <c r="PBB29" s="429"/>
      <c r="PBC29" s="429"/>
      <c r="PBD29" s="429"/>
      <c r="PBE29" s="429"/>
      <c r="PBF29" s="429"/>
      <c r="PBG29" s="429"/>
      <c r="PBH29" s="429"/>
      <c r="PBI29" s="429"/>
      <c r="PBJ29" s="429"/>
      <c r="PBK29" s="429"/>
      <c r="PBL29" s="429"/>
      <c r="PBM29" s="429"/>
      <c r="PBN29" s="429"/>
      <c r="PBO29" s="429"/>
      <c r="PBP29" s="429"/>
      <c r="PBQ29" s="429"/>
      <c r="PBR29" s="429"/>
      <c r="PBS29" s="429"/>
      <c r="PBT29" s="429"/>
      <c r="PBU29" s="429"/>
      <c r="PBV29" s="429"/>
      <c r="PBW29" s="429"/>
      <c r="PBX29" s="429"/>
      <c r="PBY29" s="429"/>
      <c r="PBZ29" s="429"/>
      <c r="PCA29" s="429"/>
      <c r="PCB29" s="429"/>
      <c r="PCC29" s="429"/>
      <c r="PCD29" s="429"/>
      <c r="PCE29" s="429"/>
      <c r="PCF29" s="429"/>
      <c r="PCG29" s="429"/>
      <c r="PCH29" s="429"/>
      <c r="PCI29" s="429"/>
      <c r="PCJ29" s="429"/>
      <c r="PCK29" s="429"/>
      <c r="PCL29" s="429"/>
      <c r="PCM29" s="429"/>
      <c r="PCN29" s="429"/>
      <c r="PCO29" s="429"/>
      <c r="PCP29" s="429"/>
      <c r="PCQ29" s="429"/>
      <c r="PCR29" s="429"/>
      <c r="PCS29" s="429"/>
      <c r="PCT29" s="429"/>
      <c r="PCU29" s="429"/>
      <c r="PCV29" s="429"/>
      <c r="PCW29" s="429"/>
      <c r="PCX29" s="429"/>
      <c r="PCY29" s="429"/>
      <c r="PCZ29" s="429"/>
      <c r="PDA29" s="429"/>
      <c r="PDB29" s="429"/>
      <c r="PDC29" s="429"/>
      <c r="PDD29" s="429"/>
      <c r="PDE29" s="429"/>
      <c r="PDF29" s="429"/>
      <c r="PDG29" s="429"/>
      <c r="PDH29" s="429"/>
      <c r="PDI29" s="429"/>
      <c r="PDJ29" s="429"/>
      <c r="PDK29" s="429"/>
      <c r="PDL29" s="429"/>
      <c r="PDM29" s="429"/>
      <c r="PDN29" s="429"/>
      <c r="PDO29" s="429"/>
      <c r="PDP29" s="429"/>
      <c r="PDQ29" s="429"/>
      <c r="PDR29" s="429"/>
      <c r="PDS29" s="429"/>
      <c r="PDT29" s="429"/>
      <c r="PDU29" s="429"/>
      <c r="PDV29" s="429"/>
      <c r="PDW29" s="429"/>
      <c r="PDX29" s="429"/>
      <c r="PDY29" s="429"/>
      <c r="PDZ29" s="429"/>
      <c r="PEA29" s="429"/>
      <c r="PEB29" s="429"/>
      <c r="PEC29" s="429"/>
      <c r="PED29" s="429"/>
      <c r="PEE29" s="429"/>
      <c r="PEF29" s="429"/>
      <c r="PEG29" s="429"/>
      <c r="PEH29" s="429"/>
      <c r="PEI29" s="429"/>
      <c r="PEJ29" s="429"/>
      <c r="PEK29" s="429"/>
      <c r="PEL29" s="429"/>
      <c r="PEM29" s="429"/>
      <c r="PEN29" s="429"/>
      <c r="PEO29" s="429"/>
      <c r="PEP29" s="429"/>
      <c r="PEQ29" s="429"/>
      <c r="PER29" s="429"/>
      <c r="PES29" s="429"/>
      <c r="PET29" s="429"/>
      <c r="PEU29" s="429"/>
      <c r="PEV29" s="429"/>
      <c r="PEW29" s="429"/>
      <c r="PEX29" s="429"/>
      <c r="PEY29" s="429"/>
      <c r="PEZ29" s="429"/>
      <c r="PFA29" s="429"/>
      <c r="PFB29" s="429"/>
      <c r="PFC29" s="429"/>
      <c r="PFD29" s="429"/>
      <c r="PFE29" s="429"/>
      <c r="PFF29" s="429"/>
      <c r="PFG29" s="429"/>
      <c r="PFH29" s="429"/>
      <c r="PFI29" s="429"/>
      <c r="PFJ29" s="429"/>
      <c r="PFK29" s="429"/>
      <c r="PFL29" s="429"/>
      <c r="PFM29" s="429"/>
      <c r="PFN29" s="429"/>
      <c r="PFO29" s="429"/>
      <c r="PFP29" s="429"/>
      <c r="PFQ29" s="429"/>
      <c r="PFR29" s="429"/>
      <c r="PFS29" s="429"/>
      <c r="PFT29" s="429"/>
      <c r="PFU29" s="429"/>
      <c r="PFV29" s="429"/>
      <c r="PFW29" s="429"/>
      <c r="PFX29" s="429"/>
      <c r="PFY29" s="429"/>
      <c r="PFZ29" s="429"/>
      <c r="PGA29" s="429"/>
      <c r="PGB29" s="429"/>
      <c r="PGC29" s="429"/>
      <c r="PGD29" s="429"/>
      <c r="PGE29" s="429"/>
      <c r="PGF29" s="429"/>
      <c r="PGG29" s="429"/>
      <c r="PGH29" s="429"/>
      <c r="PGI29" s="429"/>
      <c r="PGJ29" s="429"/>
      <c r="PGK29" s="429"/>
      <c r="PGL29" s="429"/>
      <c r="PGM29" s="429"/>
      <c r="PGN29" s="429"/>
      <c r="PGO29" s="429"/>
      <c r="PGP29" s="429"/>
      <c r="PGQ29" s="429"/>
      <c r="PGR29" s="429"/>
      <c r="PGS29" s="429"/>
      <c r="PGT29" s="429"/>
      <c r="PGU29" s="429"/>
      <c r="PGV29" s="429"/>
      <c r="PGW29" s="429"/>
      <c r="PGX29" s="429"/>
      <c r="PGY29" s="429"/>
      <c r="PGZ29" s="429"/>
      <c r="PHA29" s="429"/>
      <c r="PHB29" s="429"/>
      <c r="PHC29" s="429"/>
      <c r="PHD29" s="429"/>
      <c r="PHE29" s="429"/>
      <c r="PHF29" s="429"/>
      <c r="PHG29" s="429"/>
      <c r="PHH29" s="429"/>
      <c r="PHI29" s="429"/>
      <c r="PHJ29" s="429"/>
      <c r="PHK29" s="429"/>
      <c r="PHL29" s="429"/>
      <c r="PHM29" s="429"/>
      <c r="PHN29" s="429"/>
      <c r="PHO29" s="429"/>
      <c r="PHP29" s="429"/>
      <c r="PHQ29" s="429"/>
      <c r="PHR29" s="429"/>
      <c r="PHS29" s="429"/>
      <c r="PHT29" s="429"/>
      <c r="PHU29" s="429"/>
      <c r="PHV29" s="429"/>
      <c r="PHW29" s="429"/>
      <c r="PHX29" s="429"/>
      <c r="PHY29" s="429"/>
      <c r="PHZ29" s="429"/>
      <c r="PIA29" s="429"/>
      <c r="PIB29" s="429"/>
      <c r="PIC29" s="429"/>
      <c r="PID29" s="429"/>
      <c r="PIE29" s="429"/>
      <c r="PIF29" s="429"/>
      <c r="PIG29" s="429"/>
      <c r="PIH29" s="429"/>
      <c r="PII29" s="429"/>
      <c r="PIJ29" s="429"/>
      <c r="PIK29" s="429"/>
      <c r="PIL29" s="429"/>
      <c r="PIM29" s="429"/>
      <c r="PIN29" s="429"/>
      <c r="PIO29" s="429"/>
      <c r="PIP29" s="429"/>
      <c r="PIQ29" s="429"/>
      <c r="PIR29" s="429"/>
      <c r="PIS29" s="429"/>
      <c r="PIT29" s="429"/>
      <c r="PIU29" s="429"/>
      <c r="PIV29" s="429"/>
      <c r="PIW29" s="429"/>
      <c r="PIX29" s="429"/>
      <c r="PIY29" s="429"/>
      <c r="PIZ29" s="429"/>
      <c r="PJA29" s="429"/>
      <c r="PJB29" s="429"/>
      <c r="PJC29" s="429"/>
      <c r="PJD29" s="429"/>
      <c r="PJE29" s="429"/>
      <c r="PJF29" s="429"/>
      <c r="PJG29" s="429"/>
      <c r="PJH29" s="429"/>
      <c r="PJI29" s="429"/>
      <c r="PJJ29" s="429"/>
      <c r="PJK29" s="429"/>
      <c r="PJL29" s="429"/>
      <c r="PJM29" s="429"/>
      <c r="PJN29" s="429"/>
      <c r="PJO29" s="429"/>
      <c r="PJP29" s="429"/>
      <c r="PJQ29" s="429"/>
      <c r="PJR29" s="429"/>
      <c r="PJS29" s="429"/>
      <c r="PJT29" s="429"/>
      <c r="PJU29" s="429"/>
      <c r="PJV29" s="429"/>
      <c r="PJW29" s="429"/>
      <c r="PJX29" s="429"/>
      <c r="PJY29" s="429"/>
      <c r="PJZ29" s="429"/>
      <c r="PKA29" s="429"/>
      <c r="PKB29" s="429"/>
      <c r="PKC29" s="429"/>
      <c r="PKD29" s="429"/>
      <c r="PKE29" s="429"/>
      <c r="PKF29" s="429"/>
      <c r="PKG29" s="429"/>
      <c r="PKH29" s="429"/>
      <c r="PKI29" s="429"/>
      <c r="PKJ29" s="429"/>
      <c r="PKK29" s="429"/>
      <c r="PKL29" s="429"/>
      <c r="PKM29" s="429"/>
      <c r="PKN29" s="429"/>
      <c r="PKO29" s="429"/>
      <c r="PKP29" s="429"/>
      <c r="PKQ29" s="429"/>
      <c r="PKR29" s="429"/>
      <c r="PKS29" s="429"/>
      <c r="PKT29" s="429"/>
      <c r="PKU29" s="429"/>
      <c r="PKV29" s="429"/>
      <c r="PKW29" s="429"/>
      <c r="PKX29" s="429"/>
      <c r="PKY29" s="429"/>
      <c r="PKZ29" s="429"/>
      <c r="PLA29" s="429"/>
      <c r="PLB29" s="429"/>
      <c r="PLC29" s="429"/>
      <c r="PLD29" s="429"/>
      <c r="PLE29" s="429"/>
      <c r="PLF29" s="429"/>
      <c r="PLG29" s="429"/>
      <c r="PLH29" s="429"/>
      <c r="PLI29" s="429"/>
      <c r="PLJ29" s="429"/>
      <c r="PLK29" s="429"/>
      <c r="PLL29" s="429"/>
      <c r="PLM29" s="429"/>
      <c r="PLN29" s="429"/>
      <c r="PLO29" s="429"/>
      <c r="PLP29" s="429"/>
      <c r="PLQ29" s="429"/>
      <c r="PLR29" s="429"/>
      <c r="PLS29" s="429"/>
      <c r="PLT29" s="429"/>
      <c r="PLU29" s="429"/>
      <c r="PLV29" s="429"/>
      <c r="PLW29" s="429"/>
      <c r="PLX29" s="429"/>
      <c r="PLY29" s="429"/>
      <c r="PLZ29" s="429"/>
      <c r="PMA29" s="429"/>
      <c r="PMB29" s="429"/>
      <c r="PMC29" s="429"/>
      <c r="PMD29" s="429"/>
      <c r="PME29" s="429"/>
      <c r="PMF29" s="429"/>
      <c r="PMG29" s="429"/>
      <c r="PMH29" s="429"/>
      <c r="PMI29" s="429"/>
      <c r="PMJ29" s="429"/>
      <c r="PMK29" s="429"/>
      <c r="PML29" s="429"/>
      <c r="PMM29" s="429"/>
      <c r="PMN29" s="429"/>
      <c r="PMO29" s="429"/>
      <c r="PMP29" s="429"/>
      <c r="PMQ29" s="429"/>
      <c r="PMR29" s="429"/>
      <c r="PMS29" s="429"/>
      <c r="PMT29" s="429"/>
      <c r="PMU29" s="429"/>
      <c r="PMV29" s="429"/>
      <c r="PMW29" s="429"/>
      <c r="PMX29" s="429"/>
      <c r="PMY29" s="429"/>
      <c r="PMZ29" s="429"/>
      <c r="PNA29" s="429"/>
      <c r="PNB29" s="429"/>
      <c r="PNC29" s="429"/>
      <c r="PND29" s="429"/>
      <c r="PNE29" s="429"/>
      <c r="PNF29" s="429"/>
      <c r="PNG29" s="429"/>
      <c r="PNH29" s="429"/>
      <c r="PNI29" s="429"/>
      <c r="PNJ29" s="429"/>
      <c r="PNK29" s="429"/>
      <c r="PNL29" s="429"/>
      <c r="PNM29" s="429"/>
      <c r="PNN29" s="429"/>
      <c r="PNO29" s="429"/>
      <c r="PNP29" s="429"/>
      <c r="PNQ29" s="429"/>
      <c r="PNR29" s="429"/>
      <c r="PNS29" s="429"/>
      <c r="PNT29" s="429"/>
      <c r="PNU29" s="429"/>
      <c r="PNV29" s="429"/>
      <c r="PNW29" s="429"/>
      <c r="PNX29" s="429"/>
      <c r="PNY29" s="429"/>
      <c r="PNZ29" s="429"/>
      <c r="POA29" s="429"/>
      <c r="POB29" s="429"/>
      <c r="POC29" s="429"/>
      <c r="POD29" s="429"/>
      <c r="POE29" s="429"/>
      <c r="POF29" s="429"/>
      <c r="POG29" s="429"/>
      <c r="POH29" s="429"/>
      <c r="POI29" s="429"/>
      <c r="POJ29" s="429"/>
      <c r="POK29" s="429"/>
      <c r="POL29" s="429"/>
      <c r="POM29" s="429"/>
      <c r="PON29" s="429"/>
      <c r="POO29" s="429"/>
      <c r="POP29" s="429"/>
      <c r="POQ29" s="429"/>
      <c r="POR29" s="429"/>
      <c r="POS29" s="429"/>
      <c r="POT29" s="429"/>
      <c r="POU29" s="429"/>
      <c r="POV29" s="429"/>
      <c r="POW29" s="429"/>
      <c r="POX29" s="429"/>
      <c r="POY29" s="429"/>
      <c r="POZ29" s="429"/>
      <c r="PPA29" s="429"/>
      <c r="PPB29" s="429"/>
      <c r="PPC29" s="429"/>
      <c r="PPD29" s="429"/>
      <c r="PPE29" s="429"/>
      <c r="PPF29" s="429"/>
      <c r="PPG29" s="429"/>
      <c r="PPH29" s="429"/>
      <c r="PPI29" s="429"/>
      <c r="PPJ29" s="429"/>
      <c r="PPK29" s="429"/>
      <c r="PPL29" s="429"/>
      <c r="PPM29" s="429"/>
      <c r="PPN29" s="429"/>
      <c r="PPO29" s="429"/>
      <c r="PPP29" s="429"/>
      <c r="PPQ29" s="429"/>
      <c r="PPR29" s="429"/>
      <c r="PPS29" s="429"/>
      <c r="PPT29" s="429"/>
      <c r="PPU29" s="429"/>
      <c r="PPV29" s="429"/>
      <c r="PPW29" s="429"/>
      <c r="PPX29" s="429"/>
      <c r="PPY29" s="429"/>
      <c r="PPZ29" s="429"/>
      <c r="PQA29" s="429"/>
      <c r="PQB29" s="429"/>
      <c r="PQC29" s="429"/>
      <c r="PQD29" s="429"/>
      <c r="PQE29" s="429"/>
      <c r="PQF29" s="429"/>
      <c r="PQG29" s="429"/>
      <c r="PQH29" s="429"/>
      <c r="PQI29" s="429"/>
      <c r="PQJ29" s="429"/>
      <c r="PQK29" s="429"/>
      <c r="PQL29" s="429"/>
      <c r="PQM29" s="429"/>
      <c r="PQN29" s="429"/>
      <c r="PQO29" s="429"/>
      <c r="PQP29" s="429"/>
      <c r="PQQ29" s="429"/>
      <c r="PQR29" s="429"/>
      <c r="PQS29" s="429"/>
      <c r="PQT29" s="429"/>
      <c r="PQU29" s="429"/>
      <c r="PQV29" s="429"/>
      <c r="PQW29" s="429"/>
      <c r="PQX29" s="429"/>
      <c r="PQY29" s="429"/>
      <c r="PQZ29" s="429"/>
      <c r="PRA29" s="429"/>
      <c r="PRB29" s="429"/>
      <c r="PRC29" s="429"/>
      <c r="PRD29" s="429"/>
      <c r="PRE29" s="429"/>
      <c r="PRF29" s="429"/>
      <c r="PRG29" s="429"/>
      <c r="PRH29" s="429"/>
      <c r="PRI29" s="429"/>
      <c r="PRJ29" s="429"/>
      <c r="PRK29" s="429"/>
      <c r="PRL29" s="429"/>
      <c r="PRM29" s="429"/>
      <c r="PRN29" s="429"/>
      <c r="PRO29" s="429"/>
      <c r="PRP29" s="429"/>
      <c r="PRQ29" s="429"/>
      <c r="PRR29" s="429"/>
      <c r="PRS29" s="429"/>
      <c r="PRT29" s="429"/>
      <c r="PRU29" s="429"/>
      <c r="PRV29" s="429"/>
      <c r="PRW29" s="429"/>
      <c r="PRX29" s="429"/>
      <c r="PRY29" s="429"/>
      <c r="PRZ29" s="429"/>
      <c r="PSA29" s="429"/>
      <c r="PSB29" s="429"/>
      <c r="PSC29" s="429"/>
      <c r="PSD29" s="429"/>
      <c r="PSE29" s="429"/>
      <c r="PSF29" s="429"/>
      <c r="PSG29" s="429"/>
      <c r="PSH29" s="429"/>
      <c r="PSI29" s="429"/>
      <c r="PSJ29" s="429"/>
      <c r="PSK29" s="429"/>
      <c r="PSL29" s="429"/>
      <c r="PSM29" s="429"/>
      <c r="PSN29" s="429"/>
      <c r="PSO29" s="429"/>
      <c r="PSP29" s="429"/>
      <c r="PSQ29" s="429"/>
      <c r="PSR29" s="429"/>
      <c r="PSS29" s="429"/>
      <c r="PST29" s="429"/>
      <c r="PSU29" s="429"/>
      <c r="PSV29" s="429"/>
      <c r="PSW29" s="429"/>
      <c r="PSX29" s="429"/>
      <c r="PSY29" s="429"/>
      <c r="PSZ29" s="429"/>
      <c r="PTA29" s="429"/>
      <c r="PTB29" s="429"/>
      <c r="PTC29" s="429"/>
      <c r="PTD29" s="429"/>
      <c r="PTE29" s="429"/>
      <c r="PTF29" s="429"/>
      <c r="PTG29" s="429"/>
      <c r="PTH29" s="429"/>
      <c r="PTI29" s="429"/>
      <c r="PTJ29" s="429"/>
      <c r="PTK29" s="429"/>
      <c r="PTL29" s="429"/>
      <c r="PTM29" s="429"/>
      <c r="PTN29" s="429"/>
      <c r="PTO29" s="429"/>
      <c r="PTP29" s="429"/>
      <c r="PTQ29" s="429"/>
      <c r="PTR29" s="429"/>
      <c r="PTS29" s="429"/>
      <c r="PTT29" s="429"/>
      <c r="PTU29" s="429"/>
      <c r="PTV29" s="429"/>
      <c r="PTW29" s="429"/>
      <c r="PTX29" s="429"/>
      <c r="PTY29" s="429"/>
      <c r="PTZ29" s="429"/>
      <c r="PUA29" s="429"/>
      <c r="PUB29" s="429"/>
      <c r="PUC29" s="429"/>
      <c r="PUD29" s="429"/>
      <c r="PUE29" s="429"/>
      <c r="PUF29" s="429"/>
      <c r="PUG29" s="429"/>
      <c r="PUH29" s="429"/>
      <c r="PUI29" s="429"/>
      <c r="PUJ29" s="429"/>
      <c r="PUK29" s="429"/>
      <c r="PUL29" s="429"/>
      <c r="PUM29" s="429"/>
      <c r="PUN29" s="429"/>
      <c r="PUO29" s="429"/>
      <c r="PUP29" s="429"/>
      <c r="PUQ29" s="429"/>
      <c r="PUR29" s="429"/>
      <c r="PUS29" s="429"/>
      <c r="PUT29" s="429"/>
      <c r="PUU29" s="429"/>
      <c r="PUV29" s="429"/>
      <c r="PUW29" s="429"/>
      <c r="PUX29" s="429"/>
      <c r="PUY29" s="429"/>
      <c r="PUZ29" s="429"/>
      <c r="PVA29" s="429"/>
      <c r="PVB29" s="429"/>
      <c r="PVC29" s="429"/>
      <c r="PVD29" s="429"/>
      <c r="PVE29" s="429"/>
      <c r="PVF29" s="429"/>
      <c r="PVG29" s="429"/>
      <c r="PVH29" s="429"/>
      <c r="PVI29" s="429"/>
      <c r="PVJ29" s="429"/>
      <c r="PVK29" s="429"/>
      <c r="PVL29" s="429"/>
      <c r="PVM29" s="429"/>
      <c r="PVN29" s="429"/>
      <c r="PVO29" s="429"/>
      <c r="PVP29" s="429"/>
      <c r="PVQ29" s="429"/>
      <c r="PVR29" s="429"/>
      <c r="PVS29" s="429"/>
      <c r="PVT29" s="429"/>
      <c r="PVU29" s="429"/>
      <c r="PVV29" s="429"/>
      <c r="PVW29" s="429"/>
      <c r="PVX29" s="429"/>
      <c r="PVY29" s="429"/>
      <c r="PVZ29" s="429"/>
      <c r="PWA29" s="429"/>
      <c r="PWB29" s="429"/>
      <c r="PWC29" s="429"/>
      <c r="PWD29" s="429"/>
      <c r="PWE29" s="429"/>
      <c r="PWF29" s="429"/>
      <c r="PWG29" s="429"/>
      <c r="PWH29" s="429"/>
      <c r="PWI29" s="429"/>
      <c r="PWJ29" s="429"/>
      <c r="PWK29" s="429"/>
      <c r="PWL29" s="429"/>
      <c r="PWM29" s="429"/>
      <c r="PWN29" s="429"/>
      <c r="PWO29" s="429"/>
      <c r="PWP29" s="429"/>
      <c r="PWQ29" s="429"/>
      <c r="PWR29" s="429"/>
      <c r="PWS29" s="429"/>
      <c r="PWT29" s="429"/>
      <c r="PWU29" s="429"/>
      <c r="PWV29" s="429"/>
      <c r="PWW29" s="429"/>
      <c r="PWX29" s="429"/>
      <c r="PWY29" s="429"/>
      <c r="PWZ29" s="429"/>
      <c r="PXA29" s="429"/>
      <c r="PXB29" s="429"/>
      <c r="PXC29" s="429"/>
      <c r="PXD29" s="429"/>
      <c r="PXE29" s="429"/>
      <c r="PXF29" s="429"/>
      <c r="PXG29" s="429"/>
      <c r="PXH29" s="429"/>
      <c r="PXI29" s="429"/>
      <c r="PXJ29" s="429"/>
      <c r="PXK29" s="429"/>
      <c r="PXL29" s="429"/>
      <c r="PXM29" s="429"/>
      <c r="PXN29" s="429"/>
      <c r="PXO29" s="429"/>
      <c r="PXP29" s="429"/>
      <c r="PXQ29" s="429"/>
      <c r="PXR29" s="429"/>
      <c r="PXS29" s="429"/>
      <c r="PXT29" s="429"/>
      <c r="PXU29" s="429"/>
      <c r="PXV29" s="429"/>
      <c r="PXW29" s="429"/>
      <c r="PXX29" s="429"/>
      <c r="PXY29" s="429"/>
      <c r="PXZ29" s="429"/>
      <c r="PYA29" s="429"/>
      <c r="PYB29" s="429"/>
      <c r="PYC29" s="429"/>
      <c r="PYD29" s="429"/>
      <c r="PYE29" s="429"/>
      <c r="PYF29" s="429"/>
      <c r="PYG29" s="429"/>
      <c r="PYH29" s="429"/>
      <c r="PYI29" s="429"/>
      <c r="PYJ29" s="429"/>
      <c r="PYK29" s="429"/>
      <c r="PYL29" s="429"/>
      <c r="PYM29" s="429"/>
      <c r="PYN29" s="429"/>
      <c r="PYO29" s="429"/>
      <c r="PYP29" s="429"/>
      <c r="PYQ29" s="429"/>
      <c r="PYR29" s="429"/>
      <c r="PYS29" s="429"/>
      <c r="PYT29" s="429"/>
      <c r="PYU29" s="429"/>
      <c r="PYV29" s="429"/>
      <c r="PYW29" s="429"/>
      <c r="PYX29" s="429"/>
      <c r="PYY29" s="429"/>
      <c r="PYZ29" s="429"/>
      <c r="PZA29" s="429"/>
      <c r="PZB29" s="429"/>
      <c r="PZC29" s="429"/>
      <c r="PZD29" s="429"/>
      <c r="PZE29" s="429"/>
      <c r="PZF29" s="429"/>
      <c r="PZG29" s="429"/>
      <c r="PZH29" s="429"/>
      <c r="PZI29" s="429"/>
      <c r="PZJ29" s="429"/>
      <c r="PZK29" s="429"/>
      <c r="PZL29" s="429"/>
      <c r="PZM29" s="429"/>
      <c r="PZN29" s="429"/>
      <c r="PZO29" s="429"/>
      <c r="PZP29" s="429"/>
      <c r="PZQ29" s="429"/>
      <c r="PZR29" s="429"/>
      <c r="PZS29" s="429"/>
      <c r="PZT29" s="429"/>
      <c r="PZU29" s="429"/>
      <c r="PZV29" s="429"/>
      <c r="PZW29" s="429"/>
      <c r="PZX29" s="429"/>
      <c r="PZY29" s="429"/>
      <c r="PZZ29" s="429"/>
      <c r="QAA29" s="429"/>
      <c r="QAB29" s="429"/>
      <c r="QAC29" s="429"/>
      <c r="QAD29" s="429"/>
      <c r="QAE29" s="429"/>
      <c r="QAF29" s="429"/>
      <c r="QAG29" s="429"/>
      <c r="QAH29" s="429"/>
      <c r="QAI29" s="429"/>
      <c r="QAJ29" s="429"/>
      <c r="QAK29" s="429"/>
      <c r="QAL29" s="429"/>
      <c r="QAM29" s="429"/>
      <c r="QAN29" s="429"/>
      <c r="QAO29" s="429"/>
      <c r="QAP29" s="429"/>
      <c r="QAQ29" s="429"/>
      <c r="QAR29" s="429"/>
      <c r="QAS29" s="429"/>
      <c r="QAT29" s="429"/>
      <c r="QAU29" s="429"/>
      <c r="QAV29" s="429"/>
      <c r="QAW29" s="429"/>
      <c r="QAX29" s="429"/>
      <c r="QAY29" s="429"/>
      <c r="QAZ29" s="429"/>
      <c r="QBA29" s="429"/>
      <c r="QBB29" s="429"/>
      <c r="QBC29" s="429"/>
      <c r="QBD29" s="429"/>
      <c r="QBE29" s="429"/>
      <c r="QBF29" s="429"/>
      <c r="QBG29" s="429"/>
      <c r="QBH29" s="429"/>
      <c r="QBI29" s="429"/>
      <c r="QBJ29" s="429"/>
      <c r="QBK29" s="429"/>
      <c r="QBL29" s="429"/>
      <c r="QBM29" s="429"/>
      <c r="QBN29" s="429"/>
      <c r="QBO29" s="429"/>
      <c r="QBP29" s="429"/>
      <c r="QBQ29" s="429"/>
      <c r="QBR29" s="429"/>
      <c r="QBS29" s="429"/>
      <c r="QBT29" s="429"/>
      <c r="QBU29" s="429"/>
      <c r="QBV29" s="429"/>
      <c r="QBW29" s="429"/>
      <c r="QBX29" s="429"/>
      <c r="QBY29" s="429"/>
      <c r="QBZ29" s="429"/>
      <c r="QCA29" s="429"/>
      <c r="QCB29" s="429"/>
      <c r="QCC29" s="429"/>
      <c r="QCD29" s="429"/>
      <c r="QCE29" s="429"/>
      <c r="QCF29" s="429"/>
      <c r="QCG29" s="429"/>
      <c r="QCH29" s="429"/>
      <c r="QCI29" s="429"/>
      <c r="QCJ29" s="429"/>
      <c r="QCK29" s="429"/>
      <c r="QCL29" s="429"/>
      <c r="QCM29" s="429"/>
      <c r="QCN29" s="429"/>
      <c r="QCO29" s="429"/>
      <c r="QCP29" s="429"/>
      <c r="QCQ29" s="429"/>
      <c r="QCR29" s="429"/>
      <c r="QCS29" s="429"/>
      <c r="QCT29" s="429"/>
      <c r="QCU29" s="429"/>
      <c r="QCV29" s="429"/>
      <c r="QCW29" s="429"/>
      <c r="QCX29" s="429"/>
      <c r="QCY29" s="429"/>
      <c r="QCZ29" s="429"/>
      <c r="QDA29" s="429"/>
      <c r="QDB29" s="429"/>
      <c r="QDC29" s="429"/>
      <c r="QDD29" s="429"/>
      <c r="QDE29" s="429"/>
      <c r="QDF29" s="429"/>
      <c r="QDG29" s="429"/>
      <c r="QDH29" s="429"/>
      <c r="QDI29" s="429"/>
      <c r="QDJ29" s="429"/>
      <c r="QDK29" s="429"/>
      <c r="QDL29" s="429"/>
      <c r="QDM29" s="429"/>
      <c r="QDN29" s="429"/>
      <c r="QDO29" s="429"/>
      <c r="QDP29" s="429"/>
      <c r="QDQ29" s="429"/>
      <c r="QDR29" s="429"/>
      <c r="QDS29" s="429"/>
      <c r="QDT29" s="429"/>
      <c r="QDU29" s="429"/>
      <c r="QDV29" s="429"/>
      <c r="QDW29" s="429"/>
      <c r="QDX29" s="429"/>
      <c r="QDY29" s="429"/>
      <c r="QDZ29" s="429"/>
      <c r="QEA29" s="429"/>
      <c r="QEB29" s="429"/>
      <c r="QEC29" s="429"/>
      <c r="QED29" s="429"/>
      <c r="QEE29" s="429"/>
      <c r="QEF29" s="429"/>
      <c r="QEG29" s="429"/>
      <c r="QEH29" s="429"/>
      <c r="QEI29" s="429"/>
      <c r="QEJ29" s="429"/>
      <c r="QEK29" s="429"/>
      <c r="QEL29" s="429"/>
      <c r="QEM29" s="429"/>
      <c r="QEN29" s="429"/>
      <c r="QEO29" s="429"/>
      <c r="QEP29" s="429"/>
      <c r="QEQ29" s="429"/>
      <c r="QER29" s="429"/>
      <c r="QES29" s="429"/>
      <c r="QET29" s="429"/>
      <c r="QEU29" s="429"/>
      <c r="QEV29" s="429"/>
      <c r="QEW29" s="429"/>
      <c r="QEX29" s="429"/>
      <c r="QEY29" s="429"/>
      <c r="QEZ29" s="429"/>
      <c r="QFA29" s="429"/>
      <c r="QFB29" s="429"/>
      <c r="QFC29" s="429"/>
      <c r="QFD29" s="429"/>
      <c r="QFE29" s="429"/>
      <c r="QFF29" s="429"/>
      <c r="QFG29" s="429"/>
      <c r="QFH29" s="429"/>
      <c r="QFI29" s="429"/>
      <c r="QFJ29" s="429"/>
      <c r="QFK29" s="429"/>
      <c r="QFL29" s="429"/>
      <c r="QFM29" s="429"/>
      <c r="QFN29" s="429"/>
      <c r="QFO29" s="429"/>
      <c r="QFP29" s="429"/>
      <c r="QFQ29" s="429"/>
      <c r="QFR29" s="429"/>
      <c r="QFS29" s="429"/>
      <c r="QFT29" s="429"/>
      <c r="QFU29" s="429"/>
      <c r="QFV29" s="429"/>
      <c r="QFW29" s="429"/>
      <c r="QFX29" s="429"/>
      <c r="QFY29" s="429"/>
      <c r="QFZ29" s="429"/>
      <c r="QGA29" s="429"/>
      <c r="QGB29" s="429"/>
      <c r="QGC29" s="429"/>
      <c r="QGD29" s="429"/>
      <c r="QGE29" s="429"/>
      <c r="QGF29" s="429"/>
      <c r="QGG29" s="429"/>
      <c r="QGH29" s="429"/>
      <c r="QGI29" s="429"/>
      <c r="QGJ29" s="429"/>
      <c r="QGK29" s="429"/>
      <c r="QGL29" s="429"/>
      <c r="QGM29" s="429"/>
      <c r="QGN29" s="429"/>
      <c r="QGO29" s="429"/>
      <c r="QGP29" s="429"/>
      <c r="QGQ29" s="429"/>
      <c r="QGR29" s="429"/>
      <c r="QGS29" s="429"/>
      <c r="QGT29" s="429"/>
      <c r="QGU29" s="429"/>
      <c r="QGV29" s="429"/>
      <c r="QGW29" s="429"/>
      <c r="QGX29" s="429"/>
      <c r="QGY29" s="429"/>
      <c r="QGZ29" s="429"/>
      <c r="QHA29" s="429"/>
      <c r="QHB29" s="429"/>
      <c r="QHC29" s="429"/>
      <c r="QHD29" s="429"/>
      <c r="QHE29" s="429"/>
      <c r="QHF29" s="429"/>
      <c r="QHG29" s="429"/>
      <c r="QHH29" s="429"/>
      <c r="QHI29" s="429"/>
      <c r="QHJ29" s="429"/>
      <c r="QHK29" s="429"/>
      <c r="QHL29" s="429"/>
      <c r="QHM29" s="429"/>
      <c r="QHN29" s="429"/>
      <c r="QHO29" s="429"/>
      <c r="QHP29" s="429"/>
      <c r="QHQ29" s="429"/>
      <c r="QHR29" s="429"/>
      <c r="QHS29" s="429"/>
      <c r="QHT29" s="429"/>
      <c r="QHU29" s="429"/>
      <c r="QHV29" s="429"/>
      <c r="QHW29" s="429"/>
      <c r="QHX29" s="429"/>
      <c r="QHY29" s="429"/>
      <c r="QHZ29" s="429"/>
      <c r="QIA29" s="429"/>
      <c r="QIB29" s="429"/>
      <c r="QIC29" s="429"/>
      <c r="QID29" s="429"/>
      <c r="QIE29" s="429"/>
      <c r="QIF29" s="429"/>
      <c r="QIG29" s="429"/>
      <c r="QIH29" s="429"/>
      <c r="QII29" s="429"/>
      <c r="QIJ29" s="429"/>
      <c r="QIK29" s="429"/>
      <c r="QIL29" s="429"/>
      <c r="QIM29" s="429"/>
      <c r="QIN29" s="429"/>
      <c r="QIO29" s="429"/>
      <c r="QIP29" s="429"/>
      <c r="QIQ29" s="429"/>
      <c r="QIR29" s="429"/>
      <c r="QIS29" s="429"/>
      <c r="QIT29" s="429"/>
      <c r="QIU29" s="429"/>
      <c r="QIV29" s="429"/>
      <c r="QIW29" s="429"/>
      <c r="QIX29" s="429"/>
      <c r="QIY29" s="429"/>
      <c r="QIZ29" s="429"/>
      <c r="QJA29" s="429"/>
      <c r="QJB29" s="429"/>
      <c r="QJC29" s="429"/>
      <c r="QJD29" s="429"/>
      <c r="QJE29" s="429"/>
      <c r="QJF29" s="429"/>
      <c r="QJG29" s="429"/>
      <c r="QJH29" s="429"/>
      <c r="QJI29" s="429"/>
      <c r="QJJ29" s="429"/>
      <c r="QJK29" s="429"/>
      <c r="QJL29" s="429"/>
      <c r="QJM29" s="429"/>
      <c r="QJN29" s="429"/>
      <c r="QJO29" s="429"/>
      <c r="QJP29" s="429"/>
      <c r="QJQ29" s="429"/>
      <c r="QJR29" s="429"/>
      <c r="QJS29" s="429"/>
      <c r="QJT29" s="429"/>
      <c r="QJU29" s="429"/>
      <c r="QJV29" s="429"/>
      <c r="QJW29" s="429"/>
      <c r="QJX29" s="429"/>
      <c r="QJY29" s="429"/>
      <c r="QJZ29" s="429"/>
      <c r="QKA29" s="429"/>
      <c r="QKB29" s="429"/>
      <c r="QKC29" s="429"/>
      <c r="QKD29" s="429"/>
      <c r="QKE29" s="429"/>
      <c r="QKF29" s="429"/>
      <c r="QKG29" s="429"/>
      <c r="QKH29" s="429"/>
      <c r="QKI29" s="429"/>
      <c r="QKJ29" s="429"/>
      <c r="QKK29" s="429"/>
      <c r="QKL29" s="429"/>
      <c r="QKM29" s="429"/>
      <c r="QKN29" s="429"/>
      <c r="QKO29" s="429"/>
      <c r="QKP29" s="429"/>
      <c r="QKQ29" s="429"/>
      <c r="QKR29" s="429"/>
      <c r="QKS29" s="429"/>
      <c r="QKT29" s="429"/>
      <c r="QKU29" s="429"/>
      <c r="QKV29" s="429"/>
      <c r="QKW29" s="429"/>
      <c r="QKX29" s="429"/>
      <c r="QKY29" s="429"/>
      <c r="QKZ29" s="429"/>
      <c r="QLA29" s="429"/>
      <c r="QLB29" s="429"/>
      <c r="QLC29" s="429"/>
      <c r="QLD29" s="429"/>
      <c r="QLE29" s="429"/>
      <c r="QLF29" s="429"/>
      <c r="QLG29" s="429"/>
      <c r="QLH29" s="429"/>
      <c r="QLI29" s="429"/>
      <c r="QLJ29" s="429"/>
      <c r="QLK29" s="429"/>
      <c r="QLL29" s="429"/>
      <c r="QLM29" s="429"/>
      <c r="QLN29" s="429"/>
      <c r="QLO29" s="429"/>
      <c r="QLP29" s="429"/>
      <c r="QLQ29" s="429"/>
      <c r="QLR29" s="429"/>
      <c r="QLS29" s="429"/>
      <c r="QLT29" s="429"/>
      <c r="QLU29" s="429"/>
      <c r="QLV29" s="429"/>
      <c r="QLW29" s="429"/>
      <c r="QLX29" s="429"/>
      <c r="QLY29" s="429"/>
      <c r="QLZ29" s="429"/>
      <c r="QMA29" s="429"/>
      <c r="QMB29" s="429"/>
      <c r="QMC29" s="429"/>
      <c r="QMD29" s="429"/>
      <c r="QME29" s="429"/>
      <c r="QMF29" s="429"/>
      <c r="QMG29" s="429"/>
      <c r="QMH29" s="429"/>
      <c r="QMI29" s="429"/>
      <c r="QMJ29" s="429"/>
      <c r="QMK29" s="429"/>
      <c r="QML29" s="429"/>
      <c r="QMM29" s="429"/>
      <c r="QMN29" s="429"/>
      <c r="QMO29" s="429"/>
      <c r="QMP29" s="429"/>
      <c r="QMQ29" s="429"/>
      <c r="QMR29" s="429"/>
      <c r="QMS29" s="429"/>
      <c r="QMT29" s="429"/>
      <c r="QMU29" s="429"/>
      <c r="QMV29" s="429"/>
      <c r="QMW29" s="429"/>
      <c r="QMX29" s="429"/>
      <c r="QMY29" s="429"/>
      <c r="QMZ29" s="429"/>
      <c r="QNA29" s="429"/>
      <c r="QNB29" s="429"/>
      <c r="QNC29" s="429"/>
      <c r="QND29" s="429"/>
      <c r="QNE29" s="429"/>
      <c r="QNF29" s="429"/>
      <c r="QNG29" s="429"/>
      <c r="QNH29" s="429"/>
      <c r="QNI29" s="429"/>
      <c r="QNJ29" s="429"/>
      <c r="QNK29" s="429"/>
      <c r="QNL29" s="429"/>
      <c r="QNM29" s="429"/>
      <c r="QNN29" s="429"/>
      <c r="QNO29" s="429"/>
      <c r="QNP29" s="429"/>
      <c r="QNQ29" s="429"/>
      <c r="QNR29" s="429"/>
      <c r="QNS29" s="429"/>
      <c r="QNT29" s="429"/>
      <c r="QNU29" s="429"/>
      <c r="QNV29" s="429"/>
      <c r="QNW29" s="429"/>
      <c r="QNX29" s="429"/>
      <c r="QNY29" s="429"/>
      <c r="QNZ29" s="429"/>
      <c r="QOA29" s="429"/>
      <c r="QOB29" s="429"/>
      <c r="QOC29" s="429"/>
      <c r="QOD29" s="429"/>
      <c r="QOE29" s="429"/>
      <c r="QOF29" s="429"/>
      <c r="QOG29" s="429"/>
      <c r="QOH29" s="429"/>
      <c r="QOI29" s="429"/>
      <c r="QOJ29" s="429"/>
      <c r="QOK29" s="429"/>
      <c r="QOL29" s="429"/>
      <c r="QOM29" s="429"/>
      <c r="QON29" s="429"/>
      <c r="QOO29" s="429"/>
      <c r="QOP29" s="429"/>
      <c r="QOQ29" s="429"/>
      <c r="QOR29" s="429"/>
      <c r="QOS29" s="429"/>
      <c r="QOT29" s="429"/>
      <c r="QOU29" s="429"/>
      <c r="QOV29" s="429"/>
      <c r="QOW29" s="429"/>
      <c r="QOX29" s="429"/>
      <c r="QOY29" s="429"/>
      <c r="QOZ29" s="429"/>
      <c r="QPA29" s="429"/>
      <c r="QPB29" s="429"/>
      <c r="QPC29" s="429"/>
      <c r="QPD29" s="429"/>
      <c r="QPE29" s="429"/>
      <c r="QPF29" s="429"/>
      <c r="QPG29" s="429"/>
      <c r="QPH29" s="429"/>
      <c r="QPI29" s="429"/>
      <c r="QPJ29" s="429"/>
      <c r="QPK29" s="429"/>
      <c r="QPL29" s="429"/>
      <c r="QPM29" s="429"/>
      <c r="QPN29" s="429"/>
      <c r="QPO29" s="429"/>
      <c r="QPP29" s="429"/>
      <c r="QPQ29" s="429"/>
      <c r="QPR29" s="429"/>
      <c r="QPS29" s="429"/>
      <c r="QPT29" s="429"/>
      <c r="QPU29" s="429"/>
      <c r="QPV29" s="429"/>
      <c r="QPW29" s="429"/>
      <c r="QPX29" s="429"/>
      <c r="QPY29" s="429"/>
      <c r="QPZ29" s="429"/>
      <c r="QQA29" s="429"/>
      <c r="QQB29" s="429"/>
      <c r="QQC29" s="429"/>
      <c r="QQD29" s="429"/>
      <c r="QQE29" s="429"/>
      <c r="QQF29" s="429"/>
      <c r="QQG29" s="429"/>
      <c r="QQH29" s="429"/>
      <c r="QQI29" s="429"/>
      <c r="QQJ29" s="429"/>
      <c r="QQK29" s="429"/>
      <c r="QQL29" s="429"/>
      <c r="QQM29" s="429"/>
      <c r="QQN29" s="429"/>
      <c r="QQO29" s="429"/>
      <c r="QQP29" s="429"/>
      <c r="QQQ29" s="429"/>
      <c r="QQR29" s="429"/>
      <c r="QQS29" s="429"/>
      <c r="QQT29" s="429"/>
      <c r="QQU29" s="429"/>
      <c r="QQV29" s="429"/>
      <c r="QQW29" s="429"/>
      <c r="QQX29" s="429"/>
      <c r="QQY29" s="429"/>
      <c r="QQZ29" s="429"/>
      <c r="QRA29" s="429"/>
      <c r="QRB29" s="429"/>
      <c r="QRC29" s="429"/>
      <c r="QRD29" s="429"/>
      <c r="QRE29" s="429"/>
      <c r="QRF29" s="429"/>
      <c r="QRG29" s="429"/>
      <c r="QRH29" s="429"/>
      <c r="QRI29" s="429"/>
      <c r="QRJ29" s="429"/>
      <c r="QRK29" s="429"/>
      <c r="QRL29" s="429"/>
      <c r="QRM29" s="429"/>
      <c r="QRN29" s="429"/>
      <c r="QRO29" s="429"/>
      <c r="QRP29" s="429"/>
      <c r="QRQ29" s="429"/>
      <c r="QRR29" s="429"/>
      <c r="QRS29" s="429"/>
      <c r="QRT29" s="429"/>
      <c r="QRU29" s="429"/>
      <c r="QRV29" s="429"/>
      <c r="QRW29" s="429"/>
      <c r="QRX29" s="429"/>
      <c r="QRY29" s="429"/>
      <c r="QRZ29" s="429"/>
      <c r="QSA29" s="429"/>
      <c r="QSB29" s="429"/>
      <c r="QSC29" s="429"/>
      <c r="QSD29" s="429"/>
      <c r="QSE29" s="429"/>
      <c r="QSF29" s="429"/>
      <c r="QSG29" s="429"/>
      <c r="QSH29" s="429"/>
      <c r="QSI29" s="429"/>
      <c r="QSJ29" s="429"/>
      <c r="QSK29" s="429"/>
      <c r="QSL29" s="429"/>
      <c r="QSM29" s="429"/>
      <c r="QSN29" s="429"/>
      <c r="QSO29" s="429"/>
      <c r="QSP29" s="429"/>
      <c r="QSQ29" s="429"/>
      <c r="QSR29" s="429"/>
      <c r="QSS29" s="429"/>
      <c r="QST29" s="429"/>
      <c r="QSU29" s="429"/>
      <c r="QSV29" s="429"/>
      <c r="QSW29" s="429"/>
      <c r="QSX29" s="429"/>
      <c r="QSY29" s="429"/>
      <c r="QSZ29" s="429"/>
      <c r="QTA29" s="429"/>
      <c r="QTB29" s="429"/>
      <c r="QTC29" s="429"/>
      <c r="QTD29" s="429"/>
      <c r="QTE29" s="429"/>
      <c r="QTF29" s="429"/>
      <c r="QTG29" s="429"/>
      <c r="QTH29" s="429"/>
      <c r="QTI29" s="429"/>
      <c r="QTJ29" s="429"/>
      <c r="QTK29" s="429"/>
      <c r="QTL29" s="429"/>
      <c r="QTM29" s="429"/>
      <c r="QTN29" s="429"/>
      <c r="QTO29" s="429"/>
      <c r="QTP29" s="429"/>
      <c r="QTQ29" s="429"/>
      <c r="QTR29" s="429"/>
      <c r="QTS29" s="429"/>
      <c r="QTT29" s="429"/>
      <c r="QTU29" s="429"/>
      <c r="QTV29" s="429"/>
      <c r="QTW29" s="429"/>
      <c r="QTX29" s="429"/>
      <c r="QTY29" s="429"/>
      <c r="QTZ29" s="429"/>
      <c r="QUA29" s="429"/>
      <c r="QUB29" s="429"/>
      <c r="QUC29" s="429"/>
      <c r="QUD29" s="429"/>
      <c r="QUE29" s="429"/>
      <c r="QUF29" s="429"/>
      <c r="QUG29" s="429"/>
      <c r="QUH29" s="429"/>
      <c r="QUI29" s="429"/>
      <c r="QUJ29" s="429"/>
      <c r="QUK29" s="429"/>
      <c r="QUL29" s="429"/>
      <c r="QUM29" s="429"/>
      <c r="QUN29" s="429"/>
      <c r="QUO29" s="429"/>
      <c r="QUP29" s="429"/>
      <c r="QUQ29" s="429"/>
      <c r="QUR29" s="429"/>
      <c r="QUS29" s="429"/>
      <c r="QUT29" s="429"/>
      <c r="QUU29" s="429"/>
      <c r="QUV29" s="429"/>
      <c r="QUW29" s="429"/>
      <c r="QUX29" s="429"/>
      <c r="QUY29" s="429"/>
      <c r="QUZ29" s="429"/>
      <c r="QVA29" s="429"/>
      <c r="QVB29" s="429"/>
      <c r="QVC29" s="429"/>
      <c r="QVD29" s="429"/>
      <c r="QVE29" s="429"/>
      <c r="QVF29" s="429"/>
      <c r="QVG29" s="429"/>
      <c r="QVH29" s="429"/>
      <c r="QVI29" s="429"/>
      <c r="QVJ29" s="429"/>
      <c r="QVK29" s="429"/>
      <c r="QVL29" s="429"/>
      <c r="QVM29" s="429"/>
      <c r="QVN29" s="429"/>
      <c r="QVO29" s="429"/>
      <c r="QVP29" s="429"/>
      <c r="QVQ29" s="429"/>
      <c r="QVR29" s="429"/>
      <c r="QVS29" s="429"/>
      <c r="QVT29" s="429"/>
      <c r="QVU29" s="429"/>
      <c r="QVV29" s="429"/>
      <c r="QVW29" s="429"/>
      <c r="QVX29" s="429"/>
      <c r="QVY29" s="429"/>
      <c r="QVZ29" s="429"/>
      <c r="QWA29" s="429"/>
      <c r="QWB29" s="429"/>
      <c r="QWC29" s="429"/>
      <c r="QWD29" s="429"/>
      <c r="QWE29" s="429"/>
      <c r="QWF29" s="429"/>
      <c r="QWG29" s="429"/>
      <c r="QWH29" s="429"/>
      <c r="QWI29" s="429"/>
      <c r="QWJ29" s="429"/>
      <c r="QWK29" s="429"/>
      <c r="QWL29" s="429"/>
      <c r="QWM29" s="429"/>
      <c r="QWN29" s="429"/>
      <c r="QWO29" s="429"/>
      <c r="QWP29" s="429"/>
      <c r="QWQ29" s="429"/>
      <c r="QWR29" s="429"/>
      <c r="QWS29" s="429"/>
      <c r="QWT29" s="429"/>
      <c r="QWU29" s="429"/>
      <c r="QWV29" s="429"/>
      <c r="QWW29" s="429"/>
      <c r="QWX29" s="429"/>
      <c r="QWY29" s="429"/>
      <c r="QWZ29" s="429"/>
      <c r="QXA29" s="429"/>
      <c r="QXB29" s="429"/>
      <c r="QXC29" s="429"/>
      <c r="QXD29" s="429"/>
      <c r="QXE29" s="429"/>
      <c r="QXF29" s="429"/>
      <c r="QXG29" s="429"/>
      <c r="QXH29" s="429"/>
      <c r="QXI29" s="429"/>
      <c r="QXJ29" s="429"/>
      <c r="QXK29" s="429"/>
      <c r="QXL29" s="429"/>
      <c r="QXM29" s="429"/>
      <c r="QXN29" s="429"/>
      <c r="QXO29" s="429"/>
      <c r="QXP29" s="429"/>
      <c r="QXQ29" s="429"/>
      <c r="QXR29" s="429"/>
      <c r="QXS29" s="429"/>
      <c r="QXT29" s="429"/>
      <c r="QXU29" s="429"/>
      <c r="QXV29" s="429"/>
      <c r="QXW29" s="429"/>
      <c r="QXX29" s="429"/>
      <c r="QXY29" s="429"/>
      <c r="QXZ29" s="429"/>
      <c r="QYA29" s="429"/>
      <c r="QYB29" s="429"/>
      <c r="QYC29" s="429"/>
      <c r="QYD29" s="429"/>
      <c r="QYE29" s="429"/>
      <c r="QYF29" s="429"/>
      <c r="QYG29" s="429"/>
      <c r="QYH29" s="429"/>
      <c r="QYI29" s="429"/>
      <c r="QYJ29" s="429"/>
      <c r="QYK29" s="429"/>
      <c r="QYL29" s="429"/>
      <c r="QYM29" s="429"/>
      <c r="QYN29" s="429"/>
      <c r="QYO29" s="429"/>
      <c r="QYP29" s="429"/>
      <c r="QYQ29" s="429"/>
      <c r="QYR29" s="429"/>
      <c r="QYS29" s="429"/>
      <c r="QYT29" s="429"/>
      <c r="QYU29" s="429"/>
      <c r="QYV29" s="429"/>
      <c r="QYW29" s="429"/>
      <c r="QYX29" s="429"/>
      <c r="QYY29" s="429"/>
      <c r="QYZ29" s="429"/>
      <c r="QZA29" s="429"/>
      <c r="QZB29" s="429"/>
      <c r="QZC29" s="429"/>
      <c r="QZD29" s="429"/>
      <c r="QZE29" s="429"/>
      <c r="QZF29" s="429"/>
      <c r="QZG29" s="429"/>
      <c r="QZH29" s="429"/>
      <c r="QZI29" s="429"/>
      <c r="QZJ29" s="429"/>
      <c r="QZK29" s="429"/>
      <c r="QZL29" s="429"/>
      <c r="QZM29" s="429"/>
      <c r="QZN29" s="429"/>
      <c r="QZO29" s="429"/>
      <c r="QZP29" s="429"/>
      <c r="QZQ29" s="429"/>
      <c r="QZR29" s="429"/>
      <c r="QZS29" s="429"/>
      <c r="QZT29" s="429"/>
      <c r="QZU29" s="429"/>
      <c r="QZV29" s="429"/>
      <c r="QZW29" s="429"/>
      <c r="QZX29" s="429"/>
      <c r="QZY29" s="429"/>
      <c r="QZZ29" s="429"/>
      <c r="RAA29" s="429"/>
      <c r="RAB29" s="429"/>
      <c r="RAC29" s="429"/>
      <c r="RAD29" s="429"/>
      <c r="RAE29" s="429"/>
      <c r="RAF29" s="429"/>
      <c r="RAG29" s="429"/>
      <c r="RAH29" s="429"/>
      <c r="RAI29" s="429"/>
      <c r="RAJ29" s="429"/>
      <c r="RAK29" s="429"/>
      <c r="RAL29" s="429"/>
      <c r="RAM29" s="429"/>
      <c r="RAN29" s="429"/>
      <c r="RAO29" s="429"/>
      <c r="RAP29" s="429"/>
      <c r="RAQ29" s="429"/>
      <c r="RAR29" s="429"/>
      <c r="RAS29" s="429"/>
      <c r="RAT29" s="429"/>
      <c r="RAU29" s="429"/>
      <c r="RAV29" s="429"/>
      <c r="RAW29" s="429"/>
      <c r="RAX29" s="429"/>
      <c r="RAY29" s="429"/>
      <c r="RAZ29" s="429"/>
      <c r="RBA29" s="429"/>
      <c r="RBB29" s="429"/>
      <c r="RBC29" s="429"/>
      <c r="RBD29" s="429"/>
      <c r="RBE29" s="429"/>
      <c r="RBF29" s="429"/>
      <c r="RBG29" s="429"/>
      <c r="RBH29" s="429"/>
      <c r="RBI29" s="429"/>
      <c r="RBJ29" s="429"/>
      <c r="RBK29" s="429"/>
      <c r="RBL29" s="429"/>
      <c r="RBM29" s="429"/>
      <c r="RBN29" s="429"/>
      <c r="RBO29" s="429"/>
      <c r="RBP29" s="429"/>
      <c r="RBQ29" s="429"/>
      <c r="RBR29" s="429"/>
      <c r="RBS29" s="429"/>
      <c r="RBT29" s="429"/>
      <c r="RBU29" s="429"/>
      <c r="RBV29" s="429"/>
      <c r="RBW29" s="429"/>
      <c r="RBX29" s="429"/>
      <c r="RBY29" s="429"/>
      <c r="RBZ29" s="429"/>
      <c r="RCA29" s="429"/>
      <c r="RCB29" s="429"/>
      <c r="RCC29" s="429"/>
      <c r="RCD29" s="429"/>
      <c r="RCE29" s="429"/>
      <c r="RCF29" s="429"/>
      <c r="RCG29" s="429"/>
      <c r="RCH29" s="429"/>
      <c r="RCI29" s="429"/>
      <c r="RCJ29" s="429"/>
      <c r="RCK29" s="429"/>
      <c r="RCL29" s="429"/>
      <c r="RCM29" s="429"/>
      <c r="RCN29" s="429"/>
      <c r="RCO29" s="429"/>
      <c r="RCP29" s="429"/>
      <c r="RCQ29" s="429"/>
      <c r="RCR29" s="429"/>
      <c r="RCS29" s="429"/>
      <c r="RCT29" s="429"/>
      <c r="RCU29" s="429"/>
      <c r="RCV29" s="429"/>
      <c r="RCW29" s="429"/>
      <c r="RCX29" s="429"/>
      <c r="RCY29" s="429"/>
      <c r="RCZ29" s="429"/>
      <c r="RDA29" s="429"/>
      <c r="RDB29" s="429"/>
      <c r="RDC29" s="429"/>
      <c r="RDD29" s="429"/>
      <c r="RDE29" s="429"/>
      <c r="RDF29" s="429"/>
      <c r="RDG29" s="429"/>
      <c r="RDH29" s="429"/>
      <c r="RDI29" s="429"/>
      <c r="RDJ29" s="429"/>
      <c r="RDK29" s="429"/>
      <c r="RDL29" s="429"/>
      <c r="RDM29" s="429"/>
      <c r="RDN29" s="429"/>
      <c r="RDO29" s="429"/>
      <c r="RDP29" s="429"/>
      <c r="RDQ29" s="429"/>
      <c r="RDR29" s="429"/>
      <c r="RDS29" s="429"/>
      <c r="RDT29" s="429"/>
      <c r="RDU29" s="429"/>
      <c r="RDV29" s="429"/>
      <c r="RDW29" s="429"/>
      <c r="RDX29" s="429"/>
      <c r="RDY29" s="429"/>
      <c r="RDZ29" s="429"/>
      <c r="REA29" s="429"/>
      <c r="REB29" s="429"/>
      <c r="REC29" s="429"/>
      <c r="RED29" s="429"/>
      <c r="REE29" s="429"/>
      <c r="REF29" s="429"/>
      <c r="REG29" s="429"/>
      <c r="REH29" s="429"/>
      <c r="REI29" s="429"/>
      <c r="REJ29" s="429"/>
      <c r="REK29" s="429"/>
      <c r="REL29" s="429"/>
      <c r="REM29" s="429"/>
      <c r="REN29" s="429"/>
      <c r="REO29" s="429"/>
      <c r="REP29" s="429"/>
      <c r="REQ29" s="429"/>
      <c r="RER29" s="429"/>
      <c r="RES29" s="429"/>
      <c r="RET29" s="429"/>
      <c r="REU29" s="429"/>
      <c r="REV29" s="429"/>
      <c r="REW29" s="429"/>
      <c r="REX29" s="429"/>
      <c r="REY29" s="429"/>
      <c r="REZ29" s="429"/>
      <c r="RFA29" s="429"/>
      <c r="RFB29" s="429"/>
      <c r="RFC29" s="429"/>
      <c r="RFD29" s="429"/>
      <c r="RFE29" s="429"/>
      <c r="RFF29" s="429"/>
      <c r="RFG29" s="429"/>
      <c r="RFH29" s="429"/>
      <c r="RFI29" s="429"/>
      <c r="RFJ29" s="429"/>
      <c r="RFK29" s="429"/>
      <c r="RFL29" s="429"/>
      <c r="RFM29" s="429"/>
      <c r="RFN29" s="429"/>
      <c r="RFO29" s="429"/>
      <c r="RFP29" s="429"/>
      <c r="RFQ29" s="429"/>
      <c r="RFR29" s="429"/>
      <c r="RFS29" s="429"/>
      <c r="RFT29" s="429"/>
      <c r="RFU29" s="429"/>
      <c r="RFV29" s="429"/>
      <c r="RFW29" s="429"/>
      <c r="RFX29" s="429"/>
      <c r="RFY29" s="429"/>
      <c r="RFZ29" s="429"/>
      <c r="RGA29" s="429"/>
      <c r="RGB29" s="429"/>
      <c r="RGC29" s="429"/>
      <c r="RGD29" s="429"/>
      <c r="RGE29" s="429"/>
      <c r="RGF29" s="429"/>
      <c r="RGG29" s="429"/>
      <c r="RGH29" s="429"/>
      <c r="RGI29" s="429"/>
      <c r="RGJ29" s="429"/>
      <c r="RGK29" s="429"/>
      <c r="RGL29" s="429"/>
      <c r="RGM29" s="429"/>
      <c r="RGN29" s="429"/>
      <c r="RGO29" s="429"/>
      <c r="RGP29" s="429"/>
      <c r="RGQ29" s="429"/>
      <c r="RGR29" s="429"/>
      <c r="RGS29" s="429"/>
      <c r="RGT29" s="429"/>
      <c r="RGU29" s="429"/>
      <c r="RGV29" s="429"/>
      <c r="RGW29" s="429"/>
      <c r="RGX29" s="429"/>
      <c r="RGY29" s="429"/>
      <c r="RGZ29" s="429"/>
      <c r="RHA29" s="429"/>
      <c r="RHB29" s="429"/>
      <c r="RHC29" s="429"/>
      <c r="RHD29" s="429"/>
      <c r="RHE29" s="429"/>
      <c r="RHF29" s="429"/>
      <c r="RHG29" s="429"/>
      <c r="RHH29" s="429"/>
      <c r="RHI29" s="429"/>
      <c r="RHJ29" s="429"/>
      <c r="RHK29" s="429"/>
      <c r="RHL29" s="429"/>
      <c r="RHM29" s="429"/>
      <c r="RHN29" s="429"/>
      <c r="RHO29" s="429"/>
      <c r="RHP29" s="429"/>
      <c r="RHQ29" s="429"/>
      <c r="RHR29" s="429"/>
      <c r="RHS29" s="429"/>
      <c r="RHT29" s="429"/>
      <c r="RHU29" s="429"/>
      <c r="RHV29" s="429"/>
      <c r="RHW29" s="429"/>
      <c r="RHX29" s="429"/>
      <c r="RHY29" s="429"/>
      <c r="RHZ29" s="429"/>
      <c r="RIA29" s="429"/>
      <c r="RIB29" s="429"/>
      <c r="RIC29" s="429"/>
      <c r="RID29" s="429"/>
      <c r="RIE29" s="429"/>
      <c r="RIF29" s="429"/>
      <c r="RIG29" s="429"/>
      <c r="RIH29" s="429"/>
      <c r="RII29" s="429"/>
      <c r="RIJ29" s="429"/>
      <c r="RIK29" s="429"/>
      <c r="RIL29" s="429"/>
      <c r="RIM29" s="429"/>
      <c r="RIN29" s="429"/>
      <c r="RIO29" s="429"/>
      <c r="RIP29" s="429"/>
      <c r="RIQ29" s="429"/>
      <c r="RIR29" s="429"/>
      <c r="RIS29" s="429"/>
      <c r="RIT29" s="429"/>
      <c r="RIU29" s="429"/>
      <c r="RIV29" s="429"/>
      <c r="RIW29" s="429"/>
      <c r="RIX29" s="429"/>
      <c r="RIY29" s="429"/>
      <c r="RIZ29" s="429"/>
      <c r="RJA29" s="429"/>
      <c r="RJB29" s="429"/>
      <c r="RJC29" s="429"/>
      <c r="RJD29" s="429"/>
      <c r="RJE29" s="429"/>
      <c r="RJF29" s="429"/>
      <c r="RJG29" s="429"/>
      <c r="RJH29" s="429"/>
      <c r="RJI29" s="429"/>
      <c r="RJJ29" s="429"/>
      <c r="RJK29" s="429"/>
      <c r="RJL29" s="429"/>
      <c r="RJM29" s="429"/>
      <c r="RJN29" s="429"/>
      <c r="RJO29" s="429"/>
      <c r="RJP29" s="429"/>
      <c r="RJQ29" s="429"/>
      <c r="RJR29" s="429"/>
      <c r="RJS29" s="429"/>
      <c r="RJT29" s="429"/>
      <c r="RJU29" s="429"/>
      <c r="RJV29" s="429"/>
      <c r="RJW29" s="429"/>
      <c r="RJX29" s="429"/>
      <c r="RJY29" s="429"/>
      <c r="RJZ29" s="429"/>
      <c r="RKA29" s="429"/>
      <c r="RKB29" s="429"/>
      <c r="RKC29" s="429"/>
      <c r="RKD29" s="429"/>
      <c r="RKE29" s="429"/>
      <c r="RKF29" s="429"/>
      <c r="RKG29" s="429"/>
      <c r="RKH29" s="429"/>
      <c r="RKI29" s="429"/>
      <c r="RKJ29" s="429"/>
      <c r="RKK29" s="429"/>
      <c r="RKL29" s="429"/>
      <c r="RKM29" s="429"/>
      <c r="RKN29" s="429"/>
      <c r="RKO29" s="429"/>
      <c r="RKP29" s="429"/>
      <c r="RKQ29" s="429"/>
      <c r="RKR29" s="429"/>
      <c r="RKS29" s="429"/>
      <c r="RKT29" s="429"/>
      <c r="RKU29" s="429"/>
      <c r="RKV29" s="429"/>
      <c r="RKW29" s="429"/>
      <c r="RKX29" s="429"/>
      <c r="RKY29" s="429"/>
      <c r="RKZ29" s="429"/>
      <c r="RLA29" s="429"/>
      <c r="RLB29" s="429"/>
      <c r="RLC29" s="429"/>
      <c r="RLD29" s="429"/>
      <c r="RLE29" s="429"/>
      <c r="RLF29" s="429"/>
      <c r="RLG29" s="429"/>
      <c r="RLH29" s="429"/>
      <c r="RLI29" s="429"/>
      <c r="RLJ29" s="429"/>
      <c r="RLK29" s="429"/>
      <c r="RLL29" s="429"/>
      <c r="RLM29" s="429"/>
      <c r="RLN29" s="429"/>
      <c r="RLO29" s="429"/>
      <c r="RLP29" s="429"/>
      <c r="RLQ29" s="429"/>
      <c r="RLR29" s="429"/>
      <c r="RLS29" s="429"/>
      <c r="RLT29" s="429"/>
      <c r="RLU29" s="429"/>
      <c r="RLV29" s="429"/>
      <c r="RLW29" s="429"/>
      <c r="RLX29" s="429"/>
      <c r="RLY29" s="429"/>
      <c r="RLZ29" s="429"/>
      <c r="RMA29" s="429"/>
      <c r="RMB29" s="429"/>
      <c r="RMC29" s="429"/>
      <c r="RMD29" s="429"/>
      <c r="RME29" s="429"/>
      <c r="RMF29" s="429"/>
      <c r="RMG29" s="429"/>
      <c r="RMH29" s="429"/>
      <c r="RMI29" s="429"/>
      <c r="RMJ29" s="429"/>
      <c r="RMK29" s="429"/>
      <c r="RML29" s="429"/>
      <c r="RMM29" s="429"/>
      <c r="RMN29" s="429"/>
      <c r="RMO29" s="429"/>
      <c r="RMP29" s="429"/>
      <c r="RMQ29" s="429"/>
      <c r="RMR29" s="429"/>
      <c r="RMS29" s="429"/>
      <c r="RMT29" s="429"/>
      <c r="RMU29" s="429"/>
      <c r="RMV29" s="429"/>
      <c r="RMW29" s="429"/>
      <c r="RMX29" s="429"/>
      <c r="RMY29" s="429"/>
      <c r="RMZ29" s="429"/>
      <c r="RNA29" s="429"/>
      <c r="RNB29" s="429"/>
      <c r="RNC29" s="429"/>
      <c r="RND29" s="429"/>
      <c r="RNE29" s="429"/>
      <c r="RNF29" s="429"/>
      <c r="RNG29" s="429"/>
      <c r="RNH29" s="429"/>
      <c r="RNI29" s="429"/>
      <c r="RNJ29" s="429"/>
      <c r="RNK29" s="429"/>
      <c r="RNL29" s="429"/>
      <c r="RNM29" s="429"/>
      <c r="RNN29" s="429"/>
      <c r="RNO29" s="429"/>
      <c r="RNP29" s="429"/>
      <c r="RNQ29" s="429"/>
      <c r="RNR29" s="429"/>
      <c r="RNS29" s="429"/>
      <c r="RNT29" s="429"/>
      <c r="RNU29" s="429"/>
      <c r="RNV29" s="429"/>
      <c r="RNW29" s="429"/>
      <c r="RNX29" s="429"/>
      <c r="RNY29" s="429"/>
      <c r="RNZ29" s="429"/>
      <c r="ROA29" s="429"/>
      <c r="ROB29" s="429"/>
      <c r="ROC29" s="429"/>
      <c r="ROD29" s="429"/>
      <c r="ROE29" s="429"/>
      <c r="ROF29" s="429"/>
      <c r="ROG29" s="429"/>
      <c r="ROH29" s="429"/>
      <c r="ROI29" s="429"/>
      <c r="ROJ29" s="429"/>
      <c r="ROK29" s="429"/>
      <c r="ROL29" s="429"/>
      <c r="ROM29" s="429"/>
      <c r="RON29" s="429"/>
      <c r="ROO29" s="429"/>
      <c r="ROP29" s="429"/>
      <c r="ROQ29" s="429"/>
      <c r="ROR29" s="429"/>
      <c r="ROS29" s="429"/>
      <c r="ROT29" s="429"/>
      <c r="ROU29" s="429"/>
      <c r="ROV29" s="429"/>
      <c r="ROW29" s="429"/>
      <c r="ROX29" s="429"/>
      <c r="ROY29" s="429"/>
      <c r="ROZ29" s="429"/>
      <c r="RPA29" s="429"/>
      <c r="RPB29" s="429"/>
      <c r="RPC29" s="429"/>
      <c r="RPD29" s="429"/>
      <c r="RPE29" s="429"/>
      <c r="RPF29" s="429"/>
      <c r="RPG29" s="429"/>
      <c r="RPH29" s="429"/>
      <c r="RPI29" s="429"/>
      <c r="RPJ29" s="429"/>
      <c r="RPK29" s="429"/>
      <c r="RPL29" s="429"/>
      <c r="RPM29" s="429"/>
      <c r="RPN29" s="429"/>
      <c r="RPO29" s="429"/>
      <c r="RPP29" s="429"/>
      <c r="RPQ29" s="429"/>
      <c r="RPR29" s="429"/>
      <c r="RPS29" s="429"/>
      <c r="RPT29" s="429"/>
      <c r="RPU29" s="429"/>
      <c r="RPV29" s="429"/>
      <c r="RPW29" s="429"/>
      <c r="RPX29" s="429"/>
      <c r="RPY29" s="429"/>
      <c r="RPZ29" s="429"/>
      <c r="RQA29" s="429"/>
      <c r="RQB29" s="429"/>
      <c r="RQC29" s="429"/>
      <c r="RQD29" s="429"/>
      <c r="RQE29" s="429"/>
      <c r="RQF29" s="429"/>
      <c r="RQG29" s="429"/>
      <c r="RQH29" s="429"/>
      <c r="RQI29" s="429"/>
      <c r="RQJ29" s="429"/>
      <c r="RQK29" s="429"/>
      <c r="RQL29" s="429"/>
      <c r="RQM29" s="429"/>
      <c r="RQN29" s="429"/>
      <c r="RQO29" s="429"/>
      <c r="RQP29" s="429"/>
      <c r="RQQ29" s="429"/>
      <c r="RQR29" s="429"/>
      <c r="RQS29" s="429"/>
      <c r="RQT29" s="429"/>
      <c r="RQU29" s="429"/>
      <c r="RQV29" s="429"/>
      <c r="RQW29" s="429"/>
      <c r="RQX29" s="429"/>
      <c r="RQY29" s="429"/>
      <c r="RQZ29" s="429"/>
      <c r="RRA29" s="429"/>
      <c r="RRB29" s="429"/>
      <c r="RRC29" s="429"/>
      <c r="RRD29" s="429"/>
      <c r="RRE29" s="429"/>
      <c r="RRF29" s="429"/>
      <c r="RRG29" s="429"/>
      <c r="RRH29" s="429"/>
      <c r="RRI29" s="429"/>
      <c r="RRJ29" s="429"/>
      <c r="RRK29" s="429"/>
      <c r="RRL29" s="429"/>
      <c r="RRM29" s="429"/>
      <c r="RRN29" s="429"/>
      <c r="RRO29" s="429"/>
      <c r="RRP29" s="429"/>
      <c r="RRQ29" s="429"/>
      <c r="RRR29" s="429"/>
      <c r="RRS29" s="429"/>
      <c r="RRT29" s="429"/>
      <c r="RRU29" s="429"/>
      <c r="RRV29" s="429"/>
      <c r="RRW29" s="429"/>
      <c r="RRX29" s="429"/>
      <c r="RRY29" s="429"/>
      <c r="RRZ29" s="429"/>
      <c r="RSA29" s="429"/>
      <c r="RSB29" s="429"/>
      <c r="RSC29" s="429"/>
      <c r="RSD29" s="429"/>
      <c r="RSE29" s="429"/>
      <c r="RSF29" s="429"/>
      <c r="RSG29" s="429"/>
      <c r="RSH29" s="429"/>
      <c r="RSI29" s="429"/>
      <c r="RSJ29" s="429"/>
      <c r="RSK29" s="429"/>
      <c r="RSL29" s="429"/>
      <c r="RSM29" s="429"/>
      <c r="RSN29" s="429"/>
      <c r="RSO29" s="429"/>
      <c r="RSP29" s="429"/>
      <c r="RSQ29" s="429"/>
      <c r="RSR29" s="429"/>
      <c r="RSS29" s="429"/>
      <c r="RST29" s="429"/>
      <c r="RSU29" s="429"/>
      <c r="RSV29" s="429"/>
      <c r="RSW29" s="429"/>
      <c r="RSX29" s="429"/>
      <c r="RSY29" s="429"/>
      <c r="RSZ29" s="429"/>
      <c r="RTA29" s="429"/>
      <c r="RTB29" s="429"/>
      <c r="RTC29" s="429"/>
      <c r="RTD29" s="429"/>
      <c r="RTE29" s="429"/>
      <c r="RTF29" s="429"/>
      <c r="RTG29" s="429"/>
      <c r="RTH29" s="429"/>
      <c r="RTI29" s="429"/>
      <c r="RTJ29" s="429"/>
      <c r="RTK29" s="429"/>
      <c r="RTL29" s="429"/>
      <c r="RTM29" s="429"/>
      <c r="RTN29" s="429"/>
      <c r="RTO29" s="429"/>
      <c r="RTP29" s="429"/>
      <c r="RTQ29" s="429"/>
      <c r="RTR29" s="429"/>
      <c r="RTS29" s="429"/>
      <c r="RTT29" s="429"/>
      <c r="RTU29" s="429"/>
      <c r="RTV29" s="429"/>
      <c r="RTW29" s="429"/>
      <c r="RTX29" s="429"/>
      <c r="RTY29" s="429"/>
      <c r="RTZ29" s="429"/>
      <c r="RUA29" s="429"/>
      <c r="RUB29" s="429"/>
      <c r="RUC29" s="429"/>
      <c r="RUD29" s="429"/>
      <c r="RUE29" s="429"/>
      <c r="RUF29" s="429"/>
      <c r="RUG29" s="429"/>
      <c r="RUH29" s="429"/>
      <c r="RUI29" s="429"/>
      <c r="RUJ29" s="429"/>
      <c r="RUK29" s="429"/>
      <c r="RUL29" s="429"/>
      <c r="RUM29" s="429"/>
      <c r="RUN29" s="429"/>
      <c r="RUO29" s="429"/>
      <c r="RUP29" s="429"/>
      <c r="RUQ29" s="429"/>
      <c r="RUR29" s="429"/>
      <c r="RUS29" s="429"/>
      <c r="RUT29" s="429"/>
      <c r="RUU29" s="429"/>
      <c r="RUV29" s="429"/>
      <c r="RUW29" s="429"/>
      <c r="RUX29" s="429"/>
      <c r="RUY29" s="429"/>
      <c r="RUZ29" s="429"/>
      <c r="RVA29" s="429"/>
      <c r="RVB29" s="429"/>
      <c r="RVC29" s="429"/>
      <c r="RVD29" s="429"/>
      <c r="RVE29" s="429"/>
      <c r="RVF29" s="429"/>
      <c r="RVG29" s="429"/>
      <c r="RVH29" s="429"/>
      <c r="RVI29" s="429"/>
      <c r="RVJ29" s="429"/>
      <c r="RVK29" s="429"/>
      <c r="RVL29" s="429"/>
      <c r="RVM29" s="429"/>
      <c r="RVN29" s="429"/>
      <c r="RVO29" s="429"/>
      <c r="RVP29" s="429"/>
      <c r="RVQ29" s="429"/>
      <c r="RVR29" s="429"/>
      <c r="RVS29" s="429"/>
      <c r="RVT29" s="429"/>
      <c r="RVU29" s="429"/>
      <c r="RVV29" s="429"/>
      <c r="RVW29" s="429"/>
      <c r="RVX29" s="429"/>
      <c r="RVY29" s="429"/>
      <c r="RVZ29" s="429"/>
      <c r="RWA29" s="429"/>
      <c r="RWB29" s="429"/>
      <c r="RWC29" s="429"/>
      <c r="RWD29" s="429"/>
      <c r="RWE29" s="429"/>
      <c r="RWF29" s="429"/>
      <c r="RWG29" s="429"/>
      <c r="RWH29" s="429"/>
      <c r="RWI29" s="429"/>
      <c r="RWJ29" s="429"/>
      <c r="RWK29" s="429"/>
      <c r="RWL29" s="429"/>
      <c r="RWM29" s="429"/>
      <c r="RWN29" s="429"/>
      <c r="RWO29" s="429"/>
      <c r="RWP29" s="429"/>
      <c r="RWQ29" s="429"/>
      <c r="RWR29" s="429"/>
      <c r="RWS29" s="429"/>
      <c r="RWT29" s="429"/>
      <c r="RWU29" s="429"/>
      <c r="RWV29" s="429"/>
      <c r="RWW29" s="429"/>
      <c r="RWX29" s="429"/>
      <c r="RWY29" s="429"/>
      <c r="RWZ29" s="429"/>
      <c r="RXA29" s="429"/>
      <c r="RXB29" s="429"/>
      <c r="RXC29" s="429"/>
      <c r="RXD29" s="429"/>
      <c r="RXE29" s="429"/>
      <c r="RXF29" s="429"/>
      <c r="RXG29" s="429"/>
      <c r="RXH29" s="429"/>
      <c r="RXI29" s="429"/>
      <c r="RXJ29" s="429"/>
      <c r="RXK29" s="429"/>
      <c r="RXL29" s="429"/>
      <c r="RXM29" s="429"/>
      <c r="RXN29" s="429"/>
      <c r="RXO29" s="429"/>
      <c r="RXP29" s="429"/>
      <c r="RXQ29" s="429"/>
      <c r="RXR29" s="429"/>
      <c r="RXS29" s="429"/>
      <c r="RXT29" s="429"/>
      <c r="RXU29" s="429"/>
      <c r="RXV29" s="429"/>
      <c r="RXW29" s="429"/>
      <c r="RXX29" s="429"/>
      <c r="RXY29" s="429"/>
      <c r="RXZ29" s="429"/>
      <c r="RYA29" s="429"/>
      <c r="RYB29" s="429"/>
      <c r="RYC29" s="429"/>
      <c r="RYD29" s="429"/>
      <c r="RYE29" s="429"/>
      <c r="RYF29" s="429"/>
      <c r="RYG29" s="429"/>
      <c r="RYH29" s="429"/>
      <c r="RYI29" s="429"/>
      <c r="RYJ29" s="429"/>
      <c r="RYK29" s="429"/>
      <c r="RYL29" s="429"/>
      <c r="RYM29" s="429"/>
      <c r="RYN29" s="429"/>
      <c r="RYO29" s="429"/>
      <c r="RYP29" s="429"/>
      <c r="RYQ29" s="429"/>
      <c r="RYR29" s="429"/>
      <c r="RYS29" s="429"/>
      <c r="RYT29" s="429"/>
      <c r="RYU29" s="429"/>
      <c r="RYV29" s="429"/>
      <c r="RYW29" s="429"/>
      <c r="RYX29" s="429"/>
      <c r="RYY29" s="429"/>
      <c r="RYZ29" s="429"/>
      <c r="RZA29" s="429"/>
      <c r="RZB29" s="429"/>
      <c r="RZC29" s="429"/>
      <c r="RZD29" s="429"/>
      <c r="RZE29" s="429"/>
      <c r="RZF29" s="429"/>
      <c r="RZG29" s="429"/>
      <c r="RZH29" s="429"/>
      <c r="RZI29" s="429"/>
      <c r="RZJ29" s="429"/>
      <c r="RZK29" s="429"/>
      <c r="RZL29" s="429"/>
      <c r="RZM29" s="429"/>
      <c r="RZN29" s="429"/>
      <c r="RZO29" s="429"/>
      <c r="RZP29" s="429"/>
      <c r="RZQ29" s="429"/>
      <c r="RZR29" s="429"/>
      <c r="RZS29" s="429"/>
      <c r="RZT29" s="429"/>
      <c r="RZU29" s="429"/>
      <c r="RZV29" s="429"/>
      <c r="RZW29" s="429"/>
      <c r="RZX29" s="429"/>
      <c r="RZY29" s="429"/>
      <c r="RZZ29" s="429"/>
      <c r="SAA29" s="429"/>
      <c r="SAB29" s="429"/>
      <c r="SAC29" s="429"/>
      <c r="SAD29" s="429"/>
      <c r="SAE29" s="429"/>
      <c r="SAF29" s="429"/>
      <c r="SAG29" s="429"/>
      <c r="SAH29" s="429"/>
      <c r="SAI29" s="429"/>
      <c r="SAJ29" s="429"/>
      <c r="SAK29" s="429"/>
      <c r="SAL29" s="429"/>
      <c r="SAM29" s="429"/>
      <c r="SAN29" s="429"/>
      <c r="SAO29" s="429"/>
      <c r="SAP29" s="429"/>
      <c r="SAQ29" s="429"/>
      <c r="SAR29" s="429"/>
      <c r="SAS29" s="429"/>
      <c r="SAT29" s="429"/>
      <c r="SAU29" s="429"/>
      <c r="SAV29" s="429"/>
      <c r="SAW29" s="429"/>
      <c r="SAX29" s="429"/>
      <c r="SAY29" s="429"/>
      <c r="SAZ29" s="429"/>
      <c r="SBA29" s="429"/>
      <c r="SBB29" s="429"/>
      <c r="SBC29" s="429"/>
      <c r="SBD29" s="429"/>
      <c r="SBE29" s="429"/>
      <c r="SBF29" s="429"/>
      <c r="SBG29" s="429"/>
      <c r="SBH29" s="429"/>
      <c r="SBI29" s="429"/>
      <c r="SBJ29" s="429"/>
      <c r="SBK29" s="429"/>
      <c r="SBL29" s="429"/>
      <c r="SBM29" s="429"/>
      <c r="SBN29" s="429"/>
      <c r="SBO29" s="429"/>
      <c r="SBP29" s="429"/>
      <c r="SBQ29" s="429"/>
      <c r="SBR29" s="429"/>
      <c r="SBS29" s="429"/>
      <c r="SBT29" s="429"/>
      <c r="SBU29" s="429"/>
      <c r="SBV29" s="429"/>
      <c r="SBW29" s="429"/>
      <c r="SBX29" s="429"/>
      <c r="SBY29" s="429"/>
      <c r="SBZ29" s="429"/>
      <c r="SCA29" s="429"/>
      <c r="SCB29" s="429"/>
      <c r="SCC29" s="429"/>
      <c r="SCD29" s="429"/>
      <c r="SCE29" s="429"/>
      <c r="SCF29" s="429"/>
      <c r="SCG29" s="429"/>
      <c r="SCH29" s="429"/>
      <c r="SCI29" s="429"/>
      <c r="SCJ29" s="429"/>
      <c r="SCK29" s="429"/>
      <c r="SCL29" s="429"/>
      <c r="SCM29" s="429"/>
      <c r="SCN29" s="429"/>
      <c r="SCO29" s="429"/>
      <c r="SCP29" s="429"/>
      <c r="SCQ29" s="429"/>
      <c r="SCR29" s="429"/>
      <c r="SCS29" s="429"/>
      <c r="SCT29" s="429"/>
      <c r="SCU29" s="429"/>
      <c r="SCV29" s="429"/>
      <c r="SCW29" s="429"/>
      <c r="SCX29" s="429"/>
      <c r="SCY29" s="429"/>
      <c r="SCZ29" s="429"/>
      <c r="SDA29" s="429"/>
      <c r="SDB29" s="429"/>
      <c r="SDC29" s="429"/>
      <c r="SDD29" s="429"/>
      <c r="SDE29" s="429"/>
      <c r="SDF29" s="429"/>
      <c r="SDG29" s="429"/>
      <c r="SDH29" s="429"/>
      <c r="SDI29" s="429"/>
      <c r="SDJ29" s="429"/>
      <c r="SDK29" s="429"/>
      <c r="SDL29" s="429"/>
      <c r="SDM29" s="429"/>
      <c r="SDN29" s="429"/>
      <c r="SDO29" s="429"/>
      <c r="SDP29" s="429"/>
      <c r="SDQ29" s="429"/>
      <c r="SDR29" s="429"/>
      <c r="SDS29" s="429"/>
      <c r="SDT29" s="429"/>
      <c r="SDU29" s="429"/>
      <c r="SDV29" s="429"/>
      <c r="SDW29" s="429"/>
      <c r="SDX29" s="429"/>
      <c r="SDY29" s="429"/>
      <c r="SDZ29" s="429"/>
      <c r="SEA29" s="429"/>
      <c r="SEB29" s="429"/>
      <c r="SEC29" s="429"/>
      <c r="SED29" s="429"/>
      <c r="SEE29" s="429"/>
      <c r="SEF29" s="429"/>
      <c r="SEG29" s="429"/>
      <c r="SEH29" s="429"/>
      <c r="SEI29" s="429"/>
      <c r="SEJ29" s="429"/>
      <c r="SEK29" s="429"/>
      <c r="SEL29" s="429"/>
      <c r="SEM29" s="429"/>
      <c r="SEN29" s="429"/>
      <c r="SEO29" s="429"/>
      <c r="SEP29" s="429"/>
      <c r="SEQ29" s="429"/>
      <c r="SER29" s="429"/>
      <c r="SES29" s="429"/>
      <c r="SET29" s="429"/>
      <c r="SEU29" s="429"/>
      <c r="SEV29" s="429"/>
      <c r="SEW29" s="429"/>
      <c r="SEX29" s="429"/>
      <c r="SEY29" s="429"/>
      <c r="SEZ29" s="429"/>
      <c r="SFA29" s="429"/>
      <c r="SFB29" s="429"/>
      <c r="SFC29" s="429"/>
      <c r="SFD29" s="429"/>
      <c r="SFE29" s="429"/>
      <c r="SFF29" s="429"/>
      <c r="SFG29" s="429"/>
      <c r="SFH29" s="429"/>
      <c r="SFI29" s="429"/>
      <c r="SFJ29" s="429"/>
      <c r="SFK29" s="429"/>
      <c r="SFL29" s="429"/>
      <c r="SFM29" s="429"/>
      <c r="SFN29" s="429"/>
      <c r="SFO29" s="429"/>
      <c r="SFP29" s="429"/>
      <c r="SFQ29" s="429"/>
      <c r="SFR29" s="429"/>
      <c r="SFS29" s="429"/>
      <c r="SFT29" s="429"/>
      <c r="SFU29" s="429"/>
      <c r="SFV29" s="429"/>
      <c r="SFW29" s="429"/>
      <c r="SFX29" s="429"/>
      <c r="SFY29" s="429"/>
      <c r="SFZ29" s="429"/>
      <c r="SGA29" s="429"/>
      <c r="SGB29" s="429"/>
      <c r="SGC29" s="429"/>
      <c r="SGD29" s="429"/>
      <c r="SGE29" s="429"/>
      <c r="SGF29" s="429"/>
      <c r="SGG29" s="429"/>
      <c r="SGH29" s="429"/>
      <c r="SGI29" s="429"/>
      <c r="SGJ29" s="429"/>
      <c r="SGK29" s="429"/>
      <c r="SGL29" s="429"/>
      <c r="SGM29" s="429"/>
      <c r="SGN29" s="429"/>
      <c r="SGO29" s="429"/>
      <c r="SGP29" s="429"/>
      <c r="SGQ29" s="429"/>
      <c r="SGR29" s="429"/>
      <c r="SGS29" s="429"/>
      <c r="SGT29" s="429"/>
      <c r="SGU29" s="429"/>
      <c r="SGV29" s="429"/>
      <c r="SGW29" s="429"/>
      <c r="SGX29" s="429"/>
      <c r="SGY29" s="429"/>
      <c r="SGZ29" s="429"/>
      <c r="SHA29" s="429"/>
      <c r="SHB29" s="429"/>
      <c r="SHC29" s="429"/>
      <c r="SHD29" s="429"/>
      <c r="SHE29" s="429"/>
      <c r="SHF29" s="429"/>
      <c r="SHG29" s="429"/>
      <c r="SHH29" s="429"/>
      <c r="SHI29" s="429"/>
      <c r="SHJ29" s="429"/>
      <c r="SHK29" s="429"/>
      <c r="SHL29" s="429"/>
      <c r="SHM29" s="429"/>
      <c r="SHN29" s="429"/>
      <c r="SHO29" s="429"/>
      <c r="SHP29" s="429"/>
      <c r="SHQ29" s="429"/>
      <c r="SHR29" s="429"/>
      <c r="SHS29" s="429"/>
      <c r="SHT29" s="429"/>
      <c r="SHU29" s="429"/>
      <c r="SHV29" s="429"/>
      <c r="SHW29" s="429"/>
      <c r="SHX29" s="429"/>
      <c r="SHY29" s="429"/>
      <c r="SHZ29" s="429"/>
      <c r="SIA29" s="429"/>
      <c r="SIB29" s="429"/>
      <c r="SIC29" s="429"/>
      <c r="SID29" s="429"/>
      <c r="SIE29" s="429"/>
      <c r="SIF29" s="429"/>
      <c r="SIG29" s="429"/>
      <c r="SIH29" s="429"/>
      <c r="SII29" s="429"/>
      <c r="SIJ29" s="429"/>
      <c r="SIK29" s="429"/>
      <c r="SIL29" s="429"/>
      <c r="SIM29" s="429"/>
      <c r="SIN29" s="429"/>
      <c r="SIO29" s="429"/>
      <c r="SIP29" s="429"/>
      <c r="SIQ29" s="429"/>
      <c r="SIR29" s="429"/>
      <c r="SIS29" s="429"/>
      <c r="SIT29" s="429"/>
      <c r="SIU29" s="429"/>
      <c r="SIV29" s="429"/>
      <c r="SIW29" s="429"/>
      <c r="SIX29" s="429"/>
      <c r="SIY29" s="429"/>
      <c r="SIZ29" s="429"/>
      <c r="SJA29" s="429"/>
      <c r="SJB29" s="429"/>
      <c r="SJC29" s="429"/>
      <c r="SJD29" s="429"/>
      <c r="SJE29" s="429"/>
      <c r="SJF29" s="429"/>
      <c r="SJG29" s="429"/>
      <c r="SJH29" s="429"/>
      <c r="SJI29" s="429"/>
      <c r="SJJ29" s="429"/>
      <c r="SJK29" s="429"/>
      <c r="SJL29" s="429"/>
      <c r="SJM29" s="429"/>
      <c r="SJN29" s="429"/>
      <c r="SJO29" s="429"/>
      <c r="SJP29" s="429"/>
      <c r="SJQ29" s="429"/>
      <c r="SJR29" s="429"/>
      <c r="SJS29" s="429"/>
      <c r="SJT29" s="429"/>
      <c r="SJU29" s="429"/>
      <c r="SJV29" s="429"/>
      <c r="SJW29" s="429"/>
      <c r="SJX29" s="429"/>
      <c r="SJY29" s="429"/>
      <c r="SJZ29" s="429"/>
      <c r="SKA29" s="429"/>
      <c r="SKB29" s="429"/>
      <c r="SKC29" s="429"/>
      <c r="SKD29" s="429"/>
      <c r="SKE29" s="429"/>
      <c r="SKF29" s="429"/>
      <c r="SKG29" s="429"/>
      <c r="SKH29" s="429"/>
      <c r="SKI29" s="429"/>
      <c r="SKJ29" s="429"/>
      <c r="SKK29" s="429"/>
      <c r="SKL29" s="429"/>
      <c r="SKM29" s="429"/>
      <c r="SKN29" s="429"/>
      <c r="SKO29" s="429"/>
      <c r="SKP29" s="429"/>
      <c r="SKQ29" s="429"/>
      <c r="SKR29" s="429"/>
      <c r="SKS29" s="429"/>
      <c r="SKT29" s="429"/>
      <c r="SKU29" s="429"/>
      <c r="SKV29" s="429"/>
      <c r="SKW29" s="429"/>
      <c r="SKX29" s="429"/>
      <c r="SKY29" s="429"/>
      <c r="SKZ29" s="429"/>
      <c r="SLA29" s="429"/>
      <c r="SLB29" s="429"/>
      <c r="SLC29" s="429"/>
      <c r="SLD29" s="429"/>
      <c r="SLE29" s="429"/>
      <c r="SLF29" s="429"/>
      <c r="SLG29" s="429"/>
      <c r="SLH29" s="429"/>
      <c r="SLI29" s="429"/>
      <c r="SLJ29" s="429"/>
      <c r="SLK29" s="429"/>
      <c r="SLL29" s="429"/>
      <c r="SLM29" s="429"/>
      <c r="SLN29" s="429"/>
      <c r="SLO29" s="429"/>
      <c r="SLP29" s="429"/>
      <c r="SLQ29" s="429"/>
      <c r="SLR29" s="429"/>
      <c r="SLS29" s="429"/>
      <c r="SLT29" s="429"/>
      <c r="SLU29" s="429"/>
      <c r="SLV29" s="429"/>
      <c r="SLW29" s="429"/>
      <c r="SLX29" s="429"/>
      <c r="SLY29" s="429"/>
      <c r="SLZ29" s="429"/>
      <c r="SMA29" s="429"/>
      <c r="SMB29" s="429"/>
      <c r="SMC29" s="429"/>
      <c r="SMD29" s="429"/>
      <c r="SME29" s="429"/>
      <c r="SMF29" s="429"/>
      <c r="SMG29" s="429"/>
      <c r="SMH29" s="429"/>
      <c r="SMI29" s="429"/>
      <c r="SMJ29" s="429"/>
      <c r="SMK29" s="429"/>
      <c r="SML29" s="429"/>
      <c r="SMM29" s="429"/>
      <c r="SMN29" s="429"/>
      <c r="SMO29" s="429"/>
      <c r="SMP29" s="429"/>
      <c r="SMQ29" s="429"/>
      <c r="SMR29" s="429"/>
      <c r="SMS29" s="429"/>
      <c r="SMT29" s="429"/>
      <c r="SMU29" s="429"/>
      <c r="SMV29" s="429"/>
      <c r="SMW29" s="429"/>
      <c r="SMX29" s="429"/>
      <c r="SMY29" s="429"/>
      <c r="SMZ29" s="429"/>
      <c r="SNA29" s="429"/>
      <c r="SNB29" s="429"/>
      <c r="SNC29" s="429"/>
      <c r="SND29" s="429"/>
      <c r="SNE29" s="429"/>
      <c r="SNF29" s="429"/>
      <c r="SNG29" s="429"/>
      <c r="SNH29" s="429"/>
      <c r="SNI29" s="429"/>
      <c r="SNJ29" s="429"/>
      <c r="SNK29" s="429"/>
      <c r="SNL29" s="429"/>
      <c r="SNM29" s="429"/>
      <c r="SNN29" s="429"/>
      <c r="SNO29" s="429"/>
      <c r="SNP29" s="429"/>
      <c r="SNQ29" s="429"/>
      <c r="SNR29" s="429"/>
      <c r="SNS29" s="429"/>
      <c r="SNT29" s="429"/>
      <c r="SNU29" s="429"/>
      <c r="SNV29" s="429"/>
      <c r="SNW29" s="429"/>
      <c r="SNX29" s="429"/>
      <c r="SNY29" s="429"/>
      <c r="SNZ29" s="429"/>
      <c r="SOA29" s="429"/>
      <c r="SOB29" s="429"/>
      <c r="SOC29" s="429"/>
      <c r="SOD29" s="429"/>
      <c r="SOE29" s="429"/>
      <c r="SOF29" s="429"/>
      <c r="SOG29" s="429"/>
      <c r="SOH29" s="429"/>
      <c r="SOI29" s="429"/>
      <c r="SOJ29" s="429"/>
      <c r="SOK29" s="429"/>
      <c r="SOL29" s="429"/>
      <c r="SOM29" s="429"/>
      <c r="SON29" s="429"/>
      <c r="SOO29" s="429"/>
      <c r="SOP29" s="429"/>
      <c r="SOQ29" s="429"/>
      <c r="SOR29" s="429"/>
      <c r="SOS29" s="429"/>
      <c r="SOT29" s="429"/>
      <c r="SOU29" s="429"/>
      <c r="SOV29" s="429"/>
      <c r="SOW29" s="429"/>
      <c r="SOX29" s="429"/>
      <c r="SOY29" s="429"/>
      <c r="SOZ29" s="429"/>
      <c r="SPA29" s="429"/>
      <c r="SPB29" s="429"/>
      <c r="SPC29" s="429"/>
      <c r="SPD29" s="429"/>
      <c r="SPE29" s="429"/>
      <c r="SPF29" s="429"/>
      <c r="SPG29" s="429"/>
      <c r="SPH29" s="429"/>
      <c r="SPI29" s="429"/>
      <c r="SPJ29" s="429"/>
      <c r="SPK29" s="429"/>
      <c r="SPL29" s="429"/>
      <c r="SPM29" s="429"/>
      <c r="SPN29" s="429"/>
      <c r="SPO29" s="429"/>
      <c r="SPP29" s="429"/>
      <c r="SPQ29" s="429"/>
      <c r="SPR29" s="429"/>
      <c r="SPS29" s="429"/>
      <c r="SPT29" s="429"/>
      <c r="SPU29" s="429"/>
      <c r="SPV29" s="429"/>
      <c r="SPW29" s="429"/>
      <c r="SPX29" s="429"/>
      <c r="SPY29" s="429"/>
      <c r="SPZ29" s="429"/>
      <c r="SQA29" s="429"/>
      <c r="SQB29" s="429"/>
      <c r="SQC29" s="429"/>
      <c r="SQD29" s="429"/>
      <c r="SQE29" s="429"/>
      <c r="SQF29" s="429"/>
      <c r="SQG29" s="429"/>
      <c r="SQH29" s="429"/>
      <c r="SQI29" s="429"/>
      <c r="SQJ29" s="429"/>
      <c r="SQK29" s="429"/>
      <c r="SQL29" s="429"/>
      <c r="SQM29" s="429"/>
      <c r="SQN29" s="429"/>
      <c r="SQO29" s="429"/>
      <c r="SQP29" s="429"/>
      <c r="SQQ29" s="429"/>
      <c r="SQR29" s="429"/>
      <c r="SQS29" s="429"/>
      <c r="SQT29" s="429"/>
      <c r="SQU29" s="429"/>
      <c r="SQV29" s="429"/>
      <c r="SQW29" s="429"/>
      <c r="SQX29" s="429"/>
      <c r="SQY29" s="429"/>
      <c r="SQZ29" s="429"/>
      <c r="SRA29" s="429"/>
      <c r="SRB29" s="429"/>
      <c r="SRC29" s="429"/>
      <c r="SRD29" s="429"/>
      <c r="SRE29" s="429"/>
      <c r="SRF29" s="429"/>
      <c r="SRG29" s="429"/>
      <c r="SRH29" s="429"/>
      <c r="SRI29" s="429"/>
      <c r="SRJ29" s="429"/>
      <c r="SRK29" s="429"/>
      <c r="SRL29" s="429"/>
      <c r="SRM29" s="429"/>
      <c r="SRN29" s="429"/>
      <c r="SRO29" s="429"/>
      <c r="SRP29" s="429"/>
      <c r="SRQ29" s="429"/>
      <c r="SRR29" s="429"/>
      <c r="SRS29" s="429"/>
      <c r="SRT29" s="429"/>
      <c r="SRU29" s="429"/>
      <c r="SRV29" s="429"/>
      <c r="SRW29" s="429"/>
      <c r="SRX29" s="429"/>
      <c r="SRY29" s="429"/>
      <c r="SRZ29" s="429"/>
      <c r="SSA29" s="429"/>
      <c r="SSB29" s="429"/>
      <c r="SSC29" s="429"/>
      <c r="SSD29" s="429"/>
      <c r="SSE29" s="429"/>
      <c r="SSF29" s="429"/>
      <c r="SSG29" s="429"/>
      <c r="SSH29" s="429"/>
      <c r="SSI29" s="429"/>
      <c r="SSJ29" s="429"/>
      <c r="SSK29" s="429"/>
      <c r="SSL29" s="429"/>
      <c r="SSM29" s="429"/>
      <c r="SSN29" s="429"/>
      <c r="SSO29" s="429"/>
      <c r="SSP29" s="429"/>
      <c r="SSQ29" s="429"/>
      <c r="SSR29" s="429"/>
      <c r="SSS29" s="429"/>
      <c r="SST29" s="429"/>
      <c r="SSU29" s="429"/>
      <c r="SSV29" s="429"/>
      <c r="SSW29" s="429"/>
      <c r="SSX29" s="429"/>
      <c r="SSY29" s="429"/>
      <c r="SSZ29" s="429"/>
      <c r="STA29" s="429"/>
      <c r="STB29" s="429"/>
      <c r="STC29" s="429"/>
      <c r="STD29" s="429"/>
      <c r="STE29" s="429"/>
      <c r="STF29" s="429"/>
      <c r="STG29" s="429"/>
      <c r="STH29" s="429"/>
      <c r="STI29" s="429"/>
      <c r="STJ29" s="429"/>
      <c r="STK29" s="429"/>
      <c r="STL29" s="429"/>
      <c r="STM29" s="429"/>
      <c r="STN29" s="429"/>
      <c r="STO29" s="429"/>
      <c r="STP29" s="429"/>
      <c r="STQ29" s="429"/>
      <c r="STR29" s="429"/>
      <c r="STS29" s="429"/>
      <c r="STT29" s="429"/>
      <c r="STU29" s="429"/>
      <c r="STV29" s="429"/>
      <c r="STW29" s="429"/>
      <c r="STX29" s="429"/>
      <c r="STY29" s="429"/>
      <c r="STZ29" s="429"/>
      <c r="SUA29" s="429"/>
      <c r="SUB29" s="429"/>
      <c r="SUC29" s="429"/>
      <c r="SUD29" s="429"/>
      <c r="SUE29" s="429"/>
      <c r="SUF29" s="429"/>
      <c r="SUG29" s="429"/>
      <c r="SUH29" s="429"/>
      <c r="SUI29" s="429"/>
      <c r="SUJ29" s="429"/>
      <c r="SUK29" s="429"/>
      <c r="SUL29" s="429"/>
      <c r="SUM29" s="429"/>
      <c r="SUN29" s="429"/>
      <c r="SUO29" s="429"/>
      <c r="SUP29" s="429"/>
      <c r="SUQ29" s="429"/>
      <c r="SUR29" s="429"/>
      <c r="SUS29" s="429"/>
      <c r="SUT29" s="429"/>
      <c r="SUU29" s="429"/>
      <c r="SUV29" s="429"/>
      <c r="SUW29" s="429"/>
      <c r="SUX29" s="429"/>
      <c r="SUY29" s="429"/>
      <c r="SUZ29" s="429"/>
      <c r="SVA29" s="429"/>
      <c r="SVB29" s="429"/>
      <c r="SVC29" s="429"/>
      <c r="SVD29" s="429"/>
      <c r="SVE29" s="429"/>
      <c r="SVF29" s="429"/>
      <c r="SVG29" s="429"/>
      <c r="SVH29" s="429"/>
      <c r="SVI29" s="429"/>
      <c r="SVJ29" s="429"/>
      <c r="SVK29" s="429"/>
      <c r="SVL29" s="429"/>
      <c r="SVM29" s="429"/>
      <c r="SVN29" s="429"/>
      <c r="SVO29" s="429"/>
      <c r="SVP29" s="429"/>
      <c r="SVQ29" s="429"/>
      <c r="SVR29" s="429"/>
      <c r="SVS29" s="429"/>
      <c r="SVT29" s="429"/>
      <c r="SVU29" s="429"/>
      <c r="SVV29" s="429"/>
      <c r="SVW29" s="429"/>
      <c r="SVX29" s="429"/>
      <c r="SVY29" s="429"/>
      <c r="SVZ29" s="429"/>
      <c r="SWA29" s="429"/>
      <c r="SWB29" s="429"/>
      <c r="SWC29" s="429"/>
      <c r="SWD29" s="429"/>
      <c r="SWE29" s="429"/>
      <c r="SWF29" s="429"/>
      <c r="SWG29" s="429"/>
      <c r="SWH29" s="429"/>
      <c r="SWI29" s="429"/>
      <c r="SWJ29" s="429"/>
      <c r="SWK29" s="429"/>
      <c r="SWL29" s="429"/>
      <c r="SWM29" s="429"/>
      <c r="SWN29" s="429"/>
      <c r="SWO29" s="429"/>
      <c r="SWP29" s="429"/>
      <c r="SWQ29" s="429"/>
      <c r="SWR29" s="429"/>
      <c r="SWS29" s="429"/>
      <c r="SWT29" s="429"/>
      <c r="SWU29" s="429"/>
      <c r="SWV29" s="429"/>
      <c r="SWW29" s="429"/>
      <c r="SWX29" s="429"/>
      <c r="SWY29" s="429"/>
      <c r="SWZ29" s="429"/>
      <c r="SXA29" s="429"/>
      <c r="SXB29" s="429"/>
      <c r="SXC29" s="429"/>
      <c r="SXD29" s="429"/>
      <c r="SXE29" s="429"/>
      <c r="SXF29" s="429"/>
      <c r="SXG29" s="429"/>
      <c r="SXH29" s="429"/>
      <c r="SXI29" s="429"/>
      <c r="SXJ29" s="429"/>
      <c r="SXK29" s="429"/>
      <c r="SXL29" s="429"/>
      <c r="SXM29" s="429"/>
      <c r="SXN29" s="429"/>
      <c r="SXO29" s="429"/>
      <c r="SXP29" s="429"/>
      <c r="SXQ29" s="429"/>
      <c r="SXR29" s="429"/>
      <c r="SXS29" s="429"/>
      <c r="SXT29" s="429"/>
      <c r="SXU29" s="429"/>
      <c r="SXV29" s="429"/>
      <c r="SXW29" s="429"/>
      <c r="SXX29" s="429"/>
      <c r="SXY29" s="429"/>
      <c r="SXZ29" s="429"/>
      <c r="SYA29" s="429"/>
      <c r="SYB29" s="429"/>
      <c r="SYC29" s="429"/>
      <c r="SYD29" s="429"/>
      <c r="SYE29" s="429"/>
      <c r="SYF29" s="429"/>
      <c r="SYG29" s="429"/>
      <c r="SYH29" s="429"/>
      <c r="SYI29" s="429"/>
      <c r="SYJ29" s="429"/>
      <c r="SYK29" s="429"/>
      <c r="SYL29" s="429"/>
      <c r="SYM29" s="429"/>
      <c r="SYN29" s="429"/>
      <c r="SYO29" s="429"/>
      <c r="SYP29" s="429"/>
      <c r="SYQ29" s="429"/>
      <c r="SYR29" s="429"/>
      <c r="SYS29" s="429"/>
      <c r="SYT29" s="429"/>
      <c r="SYU29" s="429"/>
      <c r="SYV29" s="429"/>
      <c r="SYW29" s="429"/>
      <c r="SYX29" s="429"/>
      <c r="SYY29" s="429"/>
      <c r="SYZ29" s="429"/>
      <c r="SZA29" s="429"/>
      <c r="SZB29" s="429"/>
      <c r="SZC29" s="429"/>
      <c r="SZD29" s="429"/>
      <c r="SZE29" s="429"/>
      <c r="SZF29" s="429"/>
      <c r="SZG29" s="429"/>
      <c r="SZH29" s="429"/>
      <c r="SZI29" s="429"/>
      <c r="SZJ29" s="429"/>
      <c r="SZK29" s="429"/>
      <c r="SZL29" s="429"/>
      <c r="SZM29" s="429"/>
      <c r="SZN29" s="429"/>
      <c r="SZO29" s="429"/>
      <c r="SZP29" s="429"/>
      <c r="SZQ29" s="429"/>
      <c r="SZR29" s="429"/>
      <c r="SZS29" s="429"/>
      <c r="SZT29" s="429"/>
      <c r="SZU29" s="429"/>
      <c r="SZV29" s="429"/>
      <c r="SZW29" s="429"/>
      <c r="SZX29" s="429"/>
      <c r="SZY29" s="429"/>
      <c r="SZZ29" s="429"/>
      <c r="TAA29" s="429"/>
      <c r="TAB29" s="429"/>
      <c r="TAC29" s="429"/>
      <c r="TAD29" s="429"/>
      <c r="TAE29" s="429"/>
      <c r="TAF29" s="429"/>
      <c r="TAG29" s="429"/>
      <c r="TAH29" s="429"/>
      <c r="TAI29" s="429"/>
      <c r="TAJ29" s="429"/>
      <c r="TAK29" s="429"/>
      <c r="TAL29" s="429"/>
      <c r="TAM29" s="429"/>
      <c r="TAN29" s="429"/>
      <c r="TAO29" s="429"/>
      <c r="TAP29" s="429"/>
      <c r="TAQ29" s="429"/>
      <c r="TAR29" s="429"/>
      <c r="TAS29" s="429"/>
      <c r="TAT29" s="429"/>
      <c r="TAU29" s="429"/>
      <c r="TAV29" s="429"/>
      <c r="TAW29" s="429"/>
      <c r="TAX29" s="429"/>
      <c r="TAY29" s="429"/>
      <c r="TAZ29" s="429"/>
      <c r="TBA29" s="429"/>
      <c r="TBB29" s="429"/>
      <c r="TBC29" s="429"/>
      <c r="TBD29" s="429"/>
      <c r="TBE29" s="429"/>
      <c r="TBF29" s="429"/>
      <c r="TBG29" s="429"/>
      <c r="TBH29" s="429"/>
      <c r="TBI29" s="429"/>
      <c r="TBJ29" s="429"/>
      <c r="TBK29" s="429"/>
      <c r="TBL29" s="429"/>
      <c r="TBM29" s="429"/>
      <c r="TBN29" s="429"/>
      <c r="TBO29" s="429"/>
      <c r="TBP29" s="429"/>
      <c r="TBQ29" s="429"/>
      <c r="TBR29" s="429"/>
      <c r="TBS29" s="429"/>
      <c r="TBT29" s="429"/>
      <c r="TBU29" s="429"/>
      <c r="TBV29" s="429"/>
      <c r="TBW29" s="429"/>
      <c r="TBX29" s="429"/>
      <c r="TBY29" s="429"/>
      <c r="TBZ29" s="429"/>
      <c r="TCA29" s="429"/>
      <c r="TCB29" s="429"/>
      <c r="TCC29" s="429"/>
      <c r="TCD29" s="429"/>
      <c r="TCE29" s="429"/>
      <c r="TCF29" s="429"/>
      <c r="TCG29" s="429"/>
      <c r="TCH29" s="429"/>
      <c r="TCI29" s="429"/>
      <c r="TCJ29" s="429"/>
      <c r="TCK29" s="429"/>
      <c r="TCL29" s="429"/>
      <c r="TCM29" s="429"/>
      <c r="TCN29" s="429"/>
      <c r="TCO29" s="429"/>
      <c r="TCP29" s="429"/>
      <c r="TCQ29" s="429"/>
      <c r="TCR29" s="429"/>
      <c r="TCS29" s="429"/>
      <c r="TCT29" s="429"/>
      <c r="TCU29" s="429"/>
      <c r="TCV29" s="429"/>
      <c r="TCW29" s="429"/>
      <c r="TCX29" s="429"/>
      <c r="TCY29" s="429"/>
      <c r="TCZ29" s="429"/>
      <c r="TDA29" s="429"/>
      <c r="TDB29" s="429"/>
      <c r="TDC29" s="429"/>
      <c r="TDD29" s="429"/>
      <c r="TDE29" s="429"/>
      <c r="TDF29" s="429"/>
      <c r="TDG29" s="429"/>
      <c r="TDH29" s="429"/>
      <c r="TDI29" s="429"/>
      <c r="TDJ29" s="429"/>
      <c r="TDK29" s="429"/>
      <c r="TDL29" s="429"/>
      <c r="TDM29" s="429"/>
      <c r="TDN29" s="429"/>
      <c r="TDO29" s="429"/>
      <c r="TDP29" s="429"/>
      <c r="TDQ29" s="429"/>
      <c r="TDR29" s="429"/>
      <c r="TDS29" s="429"/>
      <c r="TDT29" s="429"/>
      <c r="TDU29" s="429"/>
      <c r="TDV29" s="429"/>
      <c r="TDW29" s="429"/>
      <c r="TDX29" s="429"/>
      <c r="TDY29" s="429"/>
      <c r="TDZ29" s="429"/>
      <c r="TEA29" s="429"/>
      <c r="TEB29" s="429"/>
      <c r="TEC29" s="429"/>
      <c r="TED29" s="429"/>
      <c r="TEE29" s="429"/>
      <c r="TEF29" s="429"/>
      <c r="TEG29" s="429"/>
      <c r="TEH29" s="429"/>
      <c r="TEI29" s="429"/>
      <c r="TEJ29" s="429"/>
      <c r="TEK29" s="429"/>
      <c r="TEL29" s="429"/>
      <c r="TEM29" s="429"/>
      <c r="TEN29" s="429"/>
      <c r="TEO29" s="429"/>
      <c r="TEP29" s="429"/>
      <c r="TEQ29" s="429"/>
      <c r="TER29" s="429"/>
      <c r="TES29" s="429"/>
      <c r="TET29" s="429"/>
      <c r="TEU29" s="429"/>
      <c r="TEV29" s="429"/>
      <c r="TEW29" s="429"/>
      <c r="TEX29" s="429"/>
      <c r="TEY29" s="429"/>
      <c r="TEZ29" s="429"/>
      <c r="TFA29" s="429"/>
      <c r="TFB29" s="429"/>
      <c r="TFC29" s="429"/>
      <c r="TFD29" s="429"/>
      <c r="TFE29" s="429"/>
      <c r="TFF29" s="429"/>
      <c r="TFG29" s="429"/>
      <c r="TFH29" s="429"/>
      <c r="TFI29" s="429"/>
      <c r="TFJ29" s="429"/>
      <c r="TFK29" s="429"/>
      <c r="TFL29" s="429"/>
      <c r="TFM29" s="429"/>
      <c r="TFN29" s="429"/>
      <c r="TFO29" s="429"/>
      <c r="TFP29" s="429"/>
      <c r="TFQ29" s="429"/>
      <c r="TFR29" s="429"/>
      <c r="TFS29" s="429"/>
      <c r="TFT29" s="429"/>
      <c r="TFU29" s="429"/>
      <c r="TFV29" s="429"/>
      <c r="TFW29" s="429"/>
      <c r="TFX29" s="429"/>
      <c r="TFY29" s="429"/>
      <c r="TFZ29" s="429"/>
      <c r="TGA29" s="429"/>
      <c r="TGB29" s="429"/>
      <c r="TGC29" s="429"/>
      <c r="TGD29" s="429"/>
      <c r="TGE29" s="429"/>
      <c r="TGF29" s="429"/>
      <c r="TGG29" s="429"/>
      <c r="TGH29" s="429"/>
      <c r="TGI29" s="429"/>
      <c r="TGJ29" s="429"/>
      <c r="TGK29" s="429"/>
      <c r="TGL29" s="429"/>
      <c r="TGM29" s="429"/>
      <c r="TGN29" s="429"/>
      <c r="TGO29" s="429"/>
      <c r="TGP29" s="429"/>
      <c r="TGQ29" s="429"/>
      <c r="TGR29" s="429"/>
      <c r="TGS29" s="429"/>
      <c r="TGT29" s="429"/>
      <c r="TGU29" s="429"/>
      <c r="TGV29" s="429"/>
      <c r="TGW29" s="429"/>
      <c r="TGX29" s="429"/>
      <c r="TGY29" s="429"/>
      <c r="TGZ29" s="429"/>
      <c r="THA29" s="429"/>
      <c r="THB29" s="429"/>
      <c r="THC29" s="429"/>
      <c r="THD29" s="429"/>
      <c r="THE29" s="429"/>
      <c r="THF29" s="429"/>
      <c r="THG29" s="429"/>
      <c r="THH29" s="429"/>
      <c r="THI29" s="429"/>
      <c r="THJ29" s="429"/>
      <c r="THK29" s="429"/>
      <c r="THL29" s="429"/>
      <c r="THM29" s="429"/>
      <c r="THN29" s="429"/>
      <c r="THO29" s="429"/>
      <c r="THP29" s="429"/>
      <c r="THQ29" s="429"/>
      <c r="THR29" s="429"/>
      <c r="THS29" s="429"/>
      <c r="THT29" s="429"/>
      <c r="THU29" s="429"/>
      <c r="THV29" s="429"/>
      <c r="THW29" s="429"/>
      <c r="THX29" s="429"/>
      <c r="THY29" s="429"/>
      <c r="THZ29" s="429"/>
      <c r="TIA29" s="429"/>
      <c r="TIB29" s="429"/>
      <c r="TIC29" s="429"/>
      <c r="TID29" s="429"/>
      <c r="TIE29" s="429"/>
      <c r="TIF29" s="429"/>
      <c r="TIG29" s="429"/>
      <c r="TIH29" s="429"/>
      <c r="TII29" s="429"/>
      <c r="TIJ29" s="429"/>
      <c r="TIK29" s="429"/>
      <c r="TIL29" s="429"/>
      <c r="TIM29" s="429"/>
      <c r="TIN29" s="429"/>
      <c r="TIO29" s="429"/>
      <c r="TIP29" s="429"/>
      <c r="TIQ29" s="429"/>
      <c r="TIR29" s="429"/>
      <c r="TIS29" s="429"/>
      <c r="TIT29" s="429"/>
      <c r="TIU29" s="429"/>
      <c r="TIV29" s="429"/>
      <c r="TIW29" s="429"/>
      <c r="TIX29" s="429"/>
      <c r="TIY29" s="429"/>
      <c r="TIZ29" s="429"/>
      <c r="TJA29" s="429"/>
      <c r="TJB29" s="429"/>
      <c r="TJC29" s="429"/>
      <c r="TJD29" s="429"/>
      <c r="TJE29" s="429"/>
      <c r="TJF29" s="429"/>
      <c r="TJG29" s="429"/>
      <c r="TJH29" s="429"/>
      <c r="TJI29" s="429"/>
      <c r="TJJ29" s="429"/>
      <c r="TJK29" s="429"/>
      <c r="TJL29" s="429"/>
      <c r="TJM29" s="429"/>
      <c r="TJN29" s="429"/>
      <c r="TJO29" s="429"/>
      <c r="TJP29" s="429"/>
      <c r="TJQ29" s="429"/>
      <c r="TJR29" s="429"/>
      <c r="TJS29" s="429"/>
      <c r="TJT29" s="429"/>
      <c r="TJU29" s="429"/>
      <c r="TJV29" s="429"/>
      <c r="TJW29" s="429"/>
      <c r="TJX29" s="429"/>
      <c r="TJY29" s="429"/>
      <c r="TJZ29" s="429"/>
      <c r="TKA29" s="429"/>
      <c r="TKB29" s="429"/>
      <c r="TKC29" s="429"/>
      <c r="TKD29" s="429"/>
      <c r="TKE29" s="429"/>
      <c r="TKF29" s="429"/>
      <c r="TKG29" s="429"/>
      <c r="TKH29" s="429"/>
      <c r="TKI29" s="429"/>
      <c r="TKJ29" s="429"/>
      <c r="TKK29" s="429"/>
      <c r="TKL29" s="429"/>
      <c r="TKM29" s="429"/>
      <c r="TKN29" s="429"/>
      <c r="TKO29" s="429"/>
      <c r="TKP29" s="429"/>
      <c r="TKQ29" s="429"/>
      <c r="TKR29" s="429"/>
      <c r="TKS29" s="429"/>
      <c r="TKT29" s="429"/>
      <c r="TKU29" s="429"/>
      <c r="TKV29" s="429"/>
      <c r="TKW29" s="429"/>
      <c r="TKX29" s="429"/>
      <c r="TKY29" s="429"/>
      <c r="TKZ29" s="429"/>
      <c r="TLA29" s="429"/>
      <c r="TLB29" s="429"/>
      <c r="TLC29" s="429"/>
      <c r="TLD29" s="429"/>
      <c r="TLE29" s="429"/>
      <c r="TLF29" s="429"/>
      <c r="TLG29" s="429"/>
      <c r="TLH29" s="429"/>
      <c r="TLI29" s="429"/>
      <c r="TLJ29" s="429"/>
      <c r="TLK29" s="429"/>
      <c r="TLL29" s="429"/>
      <c r="TLM29" s="429"/>
      <c r="TLN29" s="429"/>
      <c r="TLO29" s="429"/>
      <c r="TLP29" s="429"/>
      <c r="TLQ29" s="429"/>
      <c r="TLR29" s="429"/>
      <c r="TLS29" s="429"/>
      <c r="TLT29" s="429"/>
      <c r="TLU29" s="429"/>
      <c r="TLV29" s="429"/>
      <c r="TLW29" s="429"/>
      <c r="TLX29" s="429"/>
      <c r="TLY29" s="429"/>
      <c r="TLZ29" s="429"/>
      <c r="TMA29" s="429"/>
      <c r="TMB29" s="429"/>
      <c r="TMC29" s="429"/>
      <c r="TMD29" s="429"/>
      <c r="TME29" s="429"/>
      <c r="TMF29" s="429"/>
      <c r="TMG29" s="429"/>
      <c r="TMH29" s="429"/>
      <c r="TMI29" s="429"/>
      <c r="TMJ29" s="429"/>
      <c r="TMK29" s="429"/>
      <c r="TML29" s="429"/>
      <c r="TMM29" s="429"/>
      <c r="TMN29" s="429"/>
      <c r="TMO29" s="429"/>
      <c r="TMP29" s="429"/>
      <c r="TMQ29" s="429"/>
      <c r="TMR29" s="429"/>
      <c r="TMS29" s="429"/>
      <c r="TMT29" s="429"/>
      <c r="TMU29" s="429"/>
      <c r="TMV29" s="429"/>
      <c r="TMW29" s="429"/>
      <c r="TMX29" s="429"/>
      <c r="TMY29" s="429"/>
      <c r="TMZ29" s="429"/>
      <c r="TNA29" s="429"/>
      <c r="TNB29" s="429"/>
      <c r="TNC29" s="429"/>
      <c r="TND29" s="429"/>
      <c r="TNE29" s="429"/>
      <c r="TNF29" s="429"/>
      <c r="TNG29" s="429"/>
      <c r="TNH29" s="429"/>
      <c r="TNI29" s="429"/>
      <c r="TNJ29" s="429"/>
      <c r="TNK29" s="429"/>
      <c r="TNL29" s="429"/>
      <c r="TNM29" s="429"/>
      <c r="TNN29" s="429"/>
      <c r="TNO29" s="429"/>
      <c r="TNP29" s="429"/>
      <c r="TNQ29" s="429"/>
      <c r="TNR29" s="429"/>
      <c r="TNS29" s="429"/>
      <c r="TNT29" s="429"/>
      <c r="TNU29" s="429"/>
      <c r="TNV29" s="429"/>
      <c r="TNW29" s="429"/>
      <c r="TNX29" s="429"/>
      <c r="TNY29" s="429"/>
      <c r="TNZ29" s="429"/>
      <c r="TOA29" s="429"/>
      <c r="TOB29" s="429"/>
      <c r="TOC29" s="429"/>
      <c r="TOD29" s="429"/>
      <c r="TOE29" s="429"/>
      <c r="TOF29" s="429"/>
      <c r="TOG29" s="429"/>
      <c r="TOH29" s="429"/>
      <c r="TOI29" s="429"/>
      <c r="TOJ29" s="429"/>
      <c r="TOK29" s="429"/>
      <c r="TOL29" s="429"/>
      <c r="TOM29" s="429"/>
      <c r="TON29" s="429"/>
      <c r="TOO29" s="429"/>
      <c r="TOP29" s="429"/>
      <c r="TOQ29" s="429"/>
      <c r="TOR29" s="429"/>
      <c r="TOS29" s="429"/>
      <c r="TOT29" s="429"/>
      <c r="TOU29" s="429"/>
      <c r="TOV29" s="429"/>
      <c r="TOW29" s="429"/>
      <c r="TOX29" s="429"/>
      <c r="TOY29" s="429"/>
      <c r="TOZ29" s="429"/>
      <c r="TPA29" s="429"/>
      <c r="TPB29" s="429"/>
      <c r="TPC29" s="429"/>
      <c r="TPD29" s="429"/>
      <c r="TPE29" s="429"/>
      <c r="TPF29" s="429"/>
      <c r="TPG29" s="429"/>
      <c r="TPH29" s="429"/>
      <c r="TPI29" s="429"/>
      <c r="TPJ29" s="429"/>
      <c r="TPK29" s="429"/>
      <c r="TPL29" s="429"/>
      <c r="TPM29" s="429"/>
      <c r="TPN29" s="429"/>
      <c r="TPO29" s="429"/>
      <c r="TPP29" s="429"/>
      <c r="TPQ29" s="429"/>
      <c r="TPR29" s="429"/>
      <c r="TPS29" s="429"/>
      <c r="TPT29" s="429"/>
      <c r="TPU29" s="429"/>
      <c r="TPV29" s="429"/>
      <c r="TPW29" s="429"/>
      <c r="TPX29" s="429"/>
      <c r="TPY29" s="429"/>
      <c r="TPZ29" s="429"/>
      <c r="TQA29" s="429"/>
      <c r="TQB29" s="429"/>
      <c r="TQC29" s="429"/>
      <c r="TQD29" s="429"/>
      <c r="TQE29" s="429"/>
      <c r="TQF29" s="429"/>
      <c r="TQG29" s="429"/>
      <c r="TQH29" s="429"/>
      <c r="TQI29" s="429"/>
      <c r="TQJ29" s="429"/>
      <c r="TQK29" s="429"/>
      <c r="TQL29" s="429"/>
      <c r="TQM29" s="429"/>
      <c r="TQN29" s="429"/>
      <c r="TQO29" s="429"/>
      <c r="TQP29" s="429"/>
      <c r="TQQ29" s="429"/>
      <c r="TQR29" s="429"/>
      <c r="TQS29" s="429"/>
      <c r="TQT29" s="429"/>
      <c r="TQU29" s="429"/>
      <c r="TQV29" s="429"/>
      <c r="TQW29" s="429"/>
      <c r="TQX29" s="429"/>
      <c r="TQY29" s="429"/>
      <c r="TQZ29" s="429"/>
      <c r="TRA29" s="429"/>
      <c r="TRB29" s="429"/>
      <c r="TRC29" s="429"/>
      <c r="TRD29" s="429"/>
      <c r="TRE29" s="429"/>
      <c r="TRF29" s="429"/>
      <c r="TRG29" s="429"/>
      <c r="TRH29" s="429"/>
      <c r="TRI29" s="429"/>
      <c r="TRJ29" s="429"/>
      <c r="TRK29" s="429"/>
      <c r="TRL29" s="429"/>
      <c r="TRM29" s="429"/>
      <c r="TRN29" s="429"/>
      <c r="TRO29" s="429"/>
      <c r="TRP29" s="429"/>
      <c r="TRQ29" s="429"/>
      <c r="TRR29" s="429"/>
      <c r="TRS29" s="429"/>
      <c r="TRT29" s="429"/>
      <c r="TRU29" s="429"/>
      <c r="TRV29" s="429"/>
      <c r="TRW29" s="429"/>
      <c r="TRX29" s="429"/>
      <c r="TRY29" s="429"/>
      <c r="TRZ29" s="429"/>
      <c r="TSA29" s="429"/>
      <c r="TSB29" s="429"/>
      <c r="TSC29" s="429"/>
      <c r="TSD29" s="429"/>
      <c r="TSE29" s="429"/>
      <c r="TSF29" s="429"/>
      <c r="TSG29" s="429"/>
      <c r="TSH29" s="429"/>
      <c r="TSI29" s="429"/>
      <c r="TSJ29" s="429"/>
      <c r="TSK29" s="429"/>
      <c r="TSL29" s="429"/>
      <c r="TSM29" s="429"/>
      <c r="TSN29" s="429"/>
      <c r="TSO29" s="429"/>
      <c r="TSP29" s="429"/>
      <c r="TSQ29" s="429"/>
      <c r="TSR29" s="429"/>
      <c r="TSS29" s="429"/>
      <c r="TST29" s="429"/>
      <c r="TSU29" s="429"/>
      <c r="TSV29" s="429"/>
      <c r="TSW29" s="429"/>
      <c r="TSX29" s="429"/>
      <c r="TSY29" s="429"/>
      <c r="TSZ29" s="429"/>
      <c r="TTA29" s="429"/>
      <c r="TTB29" s="429"/>
      <c r="TTC29" s="429"/>
      <c r="TTD29" s="429"/>
      <c r="TTE29" s="429"/>
      <c r="TTF29" s="429"/>
      <c r="TTG29" s="429"/>
      <c r="TTH29" s="429"/>
      <c r="TTI29" s="429"/>
      <c r="TTJ29" s="429"/>
      <c r="TTK29" s="429"/>
      <c r="TTL29" s="429"/>
      <c r="TTM29" s="429"/>
      <c r="TTN29" s="429"/>
      <c r="TTO29" s="429"/>
      <c r="TTP29" s="429"/>
      <c r="TTQ29" s="429"/>
      <c r="TTR29" s="429"/>
      <c r="TTS29" s="429"/>
      <c r="TTT29" s="429"/>
      <c r="TTU29" s="429"/>
      <c r="TTV29" s="429"/>
      <c r="TTW29" s="429"/>
      <c r="TTX29" s="429"/>
      <c r="TTY29" s="429"/>
      <c r="TTZ29" s="429"/>
      <c r="TUA29" s="429"/>
      <c r="TUB29" s="429"/>
      <c r="TUC29" s="429"/>
      <c r="TUD29" s="429"/>
      <c r="TUE29" s="429"/>
      <c r="TUF29" s="429"/>
      <c r="TUG29" s="429"/>
      <c r="TUH29" s="429"/>
      <c r="TUI29" s="429"/>
      <c r="TUJ29" s="429"/>
      <c r="TUK29" s="429"/>
      <c r="TUL29" s="429"/>
      <c r="TUM29" s="429"/>
      <c r="TUN29" s="429"/>
      <c r="TUO29" s="429"/>
      <c r="TUP29" s="429"/>
      <c r="TUQ29" s="429"/>
      <c r="TUR29" s="429"/>
      <c r="TUS29" s="429"/>
      <c r="TUT29" s="429"/>
      <c r="TUU29" s="429"/>
      <c r="TUV29" s="429"/>
      <c r="TUW29" s="429"/>
      <c r="TUX29" s="429"/>
      <c r="TUY29" s="429"/>
      <c r="TUZ29" s="429"/>
      <c r="TVA29" s="429"/>
      <c r="TVB29" s="429"/>
      <c r="TVC29" s="429"/>
      <c r="TVD29" s="429"/>
      <c r="TVE29" s="429"/>
      <c r="TVF29" s="429"/>
      <c r="TVG29" s="429"/>
      <c r="TVH29" s="429"/>
      <c r="TVI29" s="429"/>
      <c r="TVJ29" s="429"/>
      <c r="TVK29" s="429"/>
      <c r="TVL29" s="429"/>
      <c r="TVM29" s="429"/>
      <c r="TVN29" s="429"/>
      <c r="TVO29" s="429"/>
      <c r="TVP29" s="429"/>
      <c r="TVQ29" s="429"/>
      <c r="TVR29" s="429"/>
      <c r="TVS29" s="429"/>
      <c r="TVT29" s="429"/>
      <c r="TVU29" s="429"/>
      <c r="TVV29" s="429"/>
      <c r="TVW29" s="429"/>
      <c r="TVX29" s="429"/>
      <c r="TVY29" s="429"/>
      <c r="TVZ29" s="429"/>
      <c r="TWA29" s="429"/>
      <c r="TWB29" s="429"/>
      <c r="TWC29" s="429"/>
      <c r="TWD29" s="429"/>
      <c r="TWE29" s="429"/>
      <c r="TWF29" s="429"/>
      <c r="TWG29" s="429"/>
      <c r="TWH29" s="429"/>
      <c r="TWI29" s="429"/>
      <c r="TWJ29" s="429"/>
      <c r="TWK29" s="429"/>
      <c r="TWL29" s="429"/>
      <c r="TWM29" s="429"/>
      <c r="TWN29" s="429"/>
      <c r="TWO29" s="429"/>
      <c r="TWP29" s="429"/>
      <c r="TWQ29" s="429"/>
      <c r="TWR29" s="429"/>
      <c r="TWS29" s="429"/>
      <c r="TWT29" s="429"/>
      <c r="TWU29" s="429"/>
      <c r="TWV29" s="429"/>
      <c r="TWW29" s="429"/>
      <c r="TWX29" s="429"/>
      <c r="TWY29" s="429"/>
      <c r="TWZ29" s="429"/>
      <c r="TXA29" s="429"/>
      <c r="TXB29" s="429"/>
      <c r="TXC29" s="429"/>
      <c r="TXD29" s="429"/>
      <c r="TXE29" s="429"/>
      <c r="TXF29" s="429"/>
      <c r="TXG29" s="429"/>
      <c r="TXH29" s="429"/>
      <c r="TXI29" s="429"/>
      <c r="TXJ29" s="429"/>
      <c r="TXK29" s="429"/>
      <c r="TXL29" s="429"/>
      <c r="TXM29" s="429"/>
      <c r="TXN29" s="429"/>
      <c r="TXO29" s="429"/>
      <c r="TXP29" s="429"/>
      <c r="TXQ29" s="429"/>
      <c r="TXR29" s="429"/>
      <c r="TXS29" s="429"/>
      <c r="TXT29" s="429"/>
      <c r="TXU29" s="429"/>
      <c r="TXV29" s="429"/>
      <c r="TXW29" s="429"/>
      <c r="TXX29" s="429"/>
      <c r="TXY29" s="429"/>
      <c r="TXZ29" s="429"/>
      <c r="TYA29" s="429"/>
      <c r="TYB29" s="429"/>
      <c r="TYC29" s="429"/>
      <c r="TYD29" s="429"/>
      <c r="TYE29" s="429"/>
      <c r="TYF29" s="429"/>
      <c r="TYG29" s="429"/>
      <c r="TYH29" s="429"/>
      <c r="TYI29" s="429"/>
      <c r="TYJ29" s="429"/>
      <c r="TYK29" s="429"/>
      <c r="TYL29" s="429"/>
      <c r="TYM29" s="429"/>
      <c r="TYN29" s="429"/>
      <c r="TYO29" s="429"/>
      <c r="TYP29" s="429"/>
      <c r="TYQ29" s="429"/>
      <c r="TYR29" s="429"/>
      <c r="TYS29" s="429"/>
      <c r="TYT29" s="429"/>
      <c r="TYU29" s="429"/>
      <c r="TYV29" s="429"/>
      <c r="TYW29" s="429"/>
      <c r="TYX29" s="429"/>
      <c r="TYY29" s="429"/>
      <c r="TYZ29" s="429"/>
      <c r="TZA29" s="429"/>
      <c r="TZB29" s="429"/>
      <c r="TZC29" s="429"/>
      <c r="TZD29" s="429"/>
      <c r="TZE29" s="429"/>
      <c r="TZF29" s="429"/>
      <c r="TZG29" s="429"/>
      <c r="TZH29" s="429"/>
      <c r="TZI29" s="429"/>
      <c r="TZJ29" s="429"/>
      <c r="TZK29" s="429"/>
      <c r="TZL29" s="429"/>
      <c r="TZM29" s="429"/>
      <c r="TZN29" s="429"/>
      <c r="TZO29" s="429"/>
      <c r="TZP29" s="429"/>
      <c r="TZQ29" s="429"/>
      <c r="TZR29" s="429"/>
      <c r="TZS29" s="429"/>
      <c r="TZT29" s="429"/>
      <c r="TZU29" s="429"/>
      <c r="TZV29" s="429"/>
      <c r="TZW29" s="429"/>
      <c r="TZX29" s="429"/>
      <c r="TZY29" s="429"/>
      <c r="TZZ29" s="429"/>
      <c r="UAA29" s="429"/>
      <c r="UAB29" s="429"/>
      <c r="UAC29" s="429"/>
      <c r="UAD29" s="429"/>
      <c r="UAE29" s="429"/>
      <c r="UAF29" s="429"/>
      <c r="UAG29" s="429"/>
      <c r="UAH29" s="429"/>
      <c r="UAI29" s="429"/>
      <c r="UAJ29" s="429"/>
      <c r="UAK29" s="429"/>
      <c r="UAL29" s="429"/>
      <c r="UAM29" s="429"/>
      <c r="UAN29" s="429"/>
      <c r="UAO29" s="429"/>
      <c r="UAP29" s="429"/>
      <c r="UAQ29" s="429"/>
      <c r="UAR29" s="429"/>
      <c r="UAS29" s="429"/>
      <c r="UAT29" s="429"/>
      <c r="UAU29" s="429"/>
      <c r="UAV29" s="429"/>
      <c r="UAW29" s="429"/>
      <c r="UAX29" s="429"/>
      <c r="UAY29" s="429"/>
      <c r="UAZ29" s="429"/>
      <c r="UBA29" s="429"/>
      <c r="UBB29" s="429"/>
      <c r="UBC29" s="429"/>
      <c r="UBD29" s="429"/>
      <c r="UBE29" s="429"/>
      <c r="UBF29" s="429"/>
      <c r="UBG29" s="429"/>
      <c r="UBH29" s="429"/>
      <c r="UBI29" s="429"/>
      <c r="UBJ29" s="429"/>
      <c r="UBK29" s="429"/>
      <c r="UBL29" s="429"/>
      <c r="UBM29" s="429"/>
      <c r="UBN29" s="429"/>
      <c r="UBO29" s="429"/>
      <c r="UBP29" s="429"/>
      <c r="UBQ29" s="429"/>
      <c r="UBR29" s="429"/>
      <c r="UBS29" s="429"/>
      <c r="UBT29" s="429"/>
      <c r="UBU29" s="429"/>
      <c r="UBV29" s="429"/>
      <c r="UBW29" s="429"/>
      <c r="UBX29" s="429"/>
      <c r="UBY29" s="429"/>
      <c r="UBZ29" s="429"/>
      <c r="UCA29" s="429"/>
      <c r="UCB29" s="429"/>
      <c r="UCC29" s="429"/>
      <c r="UCD29" s="429"/>
      <c r="UCE29" s="429"/>
      <c r="UCF29" s="429"/>
      <c r="UCG29" s="429"/>
      <c r="UCH29" s="429"/>
      <c r="UCI29" s="429"/>
      <c r="UCJ29" s="429"/>
      <c r="UCK29" s="429"/>
      <c r="UCL29" s="429"/>
      <c r="UCM29" s="429"/>
      <c r="UCN29" s="429"/>
      <c r="UCO29" s="429"/>
      <c r="UCP29" s="429"/>
      <c r="UCQ29" s="429"/>
      <c r="UCR29" s="429"/>
      <c r="UCS29" s="429"/>
      <c r="UCT29" s="429"/>
      <c r="UCU29" s="429"/>
      <c r="UCV29" s="429"/>
      <c r="UCW29" s="429"/>
      <c r="UCX29" s="429"/>
      <c r="UCY29" s="429"/>
      <c r="UCZ29" s="429"/>
      <c r="UDA29" s="429"/>
      <c r="UDB29" s="429"/>
      <c r="UDC29" s="429"/>
      <c r="UDD29" s="429"/>
      <c r="UDE29" s="429"/>
      <c r="UDF29" s="429"/>
      <c r="UDG29" s="429"/>
      <c r="UDH29" s="429"/>
      <c r="UDI29" s="429"/>
      <c r="UDJ29" s="429"/>
      <c r="UDK29" s="429"/>
      <c r="UDL29" s="429"/>
      <c r="UDM29" s="429"/>
      <c r="UDN29" s="429"/>
      <c r="UDO29" s="429"/>
      <c r="UDP29" s="429"/>
      <c r="UDQ29" s="429"/>
      <c r="UDR29" s="429"/>
      <c r="UDS29" s="429"/>
      <c r="UDT29" s="429"/>
      <c r="UDU29" s="429"/>
      <c r="UDV29" s="429"/>
      <c r="UDW29" s="429"/>
      <c r="UDX29" s="429"/>
      <c r="UDY29" s="429"/>
      <c r="UDZ29" s="429"/>
      <c r="UEA29" s="429"/>
      <c r="UEB29" s="429"/>
      <c r="UEC29" s="429"/>
      <c r="UED29" s="429"/>
      <c r="UEE29" s="429"/>
      <c r="UEF29" s="429"/>
      <c r="UEG29" s="429"/>
      <c r="UEH29" s="429"/>
      <c r="UEI29" s="429"/>
      <c r="UEJ29" s="429"/>
      <c r="UEK29" s="429"/>
      <c r="UEL29" s="429"/>
      <c r="UEM29" s="429"/>
      <c r="UEN29" s="429"/>
      <c r="UEO29" s="429"/>
      <c r="UEP29" s="429"/>
      <c r="UEQ29" s="429"/>
      <c r="UER29" s="429"/>
      <c r="UES29" s="429"/>
      <c r="UET29" s="429"/>
      <c r="UEU29" s="429"/>
      <c r="UEV29" s="429"/>
      <c r="UEW29" s="429"/>
      <c r="UEX29" s="429"/>
      <c r="UEY29" s="429"/>
      <c r="UEZ29" s="429"/>
      <c r="UFA29" s="429"/>
      <c r="UFB29" s="429"/>
      <c r="UFC29" s="429"/>
      <c r="UFD29" s="429"/>
      <c r="UFE29" s="429"/>
      <c r="UFF29" s="429"/>
      <c r="UFG29" s="429"/>
      <c r="UFH29" s="429"/>
      <c r="UFI29" s="429"/>
      <c r="UFJ29" s="429"/>
      <c r="UFK29" s="429"/>
      <c r="UFL29" s="429"/>
      <c r="UFM29" s="429"/>
      <c r="UFN29" s="429"/>
      <c r="UFO29" s="429"/>
      <c r="UFP29" s="429"/>
      <c r="UFQ29" s="429"/>
      <c r="UFR29" s="429"/>
      <c r="UFS29" s="429"/>
      <c r="UFT29" s="429"/>
      <c r="UFU29" s="429"/>
      <c r="UFV29" s="429"/>
      <c r="UFW29" s="429"/>
      <c r="UFX29" s="429"/>
      <c r="UFY29" s="429"/>
      <c r="UFZ29" s="429"/>
      <c r="UGA29" s="429"/>
      <c r="UGB29" s="429"/>
      <c r="UGC29" s="429"/>
      <c r="UGD29" s="429"/>
      <c r="UGE29" s="429"/>
      <c r="UGF29" s="429"/>
      <c r="UGG29" s="429"/>
      <c r="UGH29" s="429"/>
      <c r="UGI29" s="429"/>
      <c r="UGJ29" s="429"/>
      <c r="UGK29" s="429"/>
      <c r="UGL29" s="429"/>
      <c r="UGM29" s="429"/>
      <c r="UGN29" s="429"/>
      <c r="UGO29" s="429"/>
      <c r="UGP29" s="429"/>
      <c r="UGQ29" s="429"/>
      <c r="UGR29" s="429"/>
      <c r="UGS29" s="429"/>
      <c r="UGT29" s="429"/>
      <c r="UGU29" s="429"/>
      <c r="UGV29" s="429"/>
      <c r="UGW29" s="429"/>
      <c r="UGX29" s="429"/>
      <c r="UGY29" s="429"/>
      <c r="UGZ29" s="429"/>
      <c r="UHA29" s="429"/>
      <c r="UHB29" s="429"/>
      <c r="UHC29" s="429"/>
      <c r="UHD29" s="429"/>
      <c r="UHE29" s="429"/>
      <c r="UHF29" s="429"/>
      <c r="UHG29" s="429"/>
      <c r="UHH29" s="429"/>
      <c r="UHI29" s="429"/>
      <c r="UHJ29" s="429"/>
      <c r="UHK29" s="429"/>
      <c r="UHL29" s="429"/>
      <c r="UHM29" s="429"/>
      <c r="UHN29" s="429"/>
      <c r="UHO29" s="429"/>
      <c r="UHP29" s="429"/>
      <c r="UHQ29" s="429"/>
      <c r="UHR29" s="429"/>
      <c r="UHS29" s="429"/>
      <c r="UHT29" s="429"/>
      <c r="UHU29" s="429"/>
      <c r="UHV29" s="429"/>
      <c r="UHW29" s="429"/>
      <c r="UHX29" s="429"/>
      <c r="UHY29" s="429"/>
      <c r="UHZ29" s="429"/>
      <c r="UIA29" s="429"/>
      <c r="UIB29" s="429"/>
      <c r="UIC29" s="429"/>
      <c r="UID29" s="429"/>
      <c r="UIE29" s="429"/>
      <c r="UIF29" s="429"/>
      <c r="UIG29" s="429"/>
      <c r="UIH29" s="429"/>
      <c r="UII29" s="429"/>
      <c r="UIJ29" s="429"/>
      <c r="UIK29" s="429"/>
      <c r="UIL29" s="429"/>
      <c r="UIM29" s="429"/>
      <c r="UIN29" s="429"/>
      <c r="UIO29" s="429"/>
      <c r="UIP29" s="429"/>
      <c r="UIQ29" s="429"/>
      <c r="UIR29" s="429"/>
      <c r="UIS29" s="429"/>
      <c r="UIT29" s="429"/>
      <c r="UIU29" s="429"/>
      <c r="UIV29" s="429"/>
      <c r="UIW29" s="429"/>
      <c r="UIX29" s="429"/>
      <c r="UIY29" s="429"/>
      <c r="UIZ29" s="429"/>
      <c r="UJA29" s="429"/>
      <c r="UJB29" s="429"/>
      <c r="UJC29" s="429"/>
      <c r="UJD29" s="429"/>
      <c r="UJE29" s="429"/>
      <c r="UJF29" s="429"/>
      <c r="UJG29" s="429"/>
      <c r="UJH29" s="429"/>
      <c r="UJI29" s="429"/>
      <c r="UJJ29" s="429"/>
      <c r="UJK29" s="429"/>
      <c r="UJL29" s="429"/>
      <c r="UJM29" s="429"/>
      <c r="UJN29" s="429"/>
      <c r="UJO29" s="429"/>
      <c r="UJP29" s="429"/>
      <c r="UJQ29" s="429"/>
      <c r="UJR29" s="429"/>
      <c r="UJS29" s="429"/>
      <c r="UJT29" s="429"/>
      <c r="UJU29" s="429"/>
      <c r="UJV29" s="429"/>
      <c r="UJW29" s="429"/>
      <c r="UJX29" s="429"/>
      <c r="UJY29" s="429"/>
      <c r="UJZ29" s="429"/>
      <c r="UKA29" s="429"/>
      <c r="UKB29" s="429"/>
      <c r="UKC29" s="429"/>
      <c r="UKD29" s="429"/>
      <c r="UKE29" s="429"/>
      <c r="UKF29" s="429"/>
      <c r="UKG29" s="429"/>
      <c r="UKH29" s="429"/>
      <c r="UKI29" s="429"/>
      <c r="UKJ29" s="429"/>
      <c r="UKK29" s="429"/>
      <c r="UKL29" s="429"/>
      <c r="UKM29" s="429"/>
      <c r="UKN29" s="429"/>
      <c r="UKO29" s="429"/>
      <c r="UKP29" s="429"/>
      <c r="UKQ29" s="429"/>
      <c r="UKR29" s="429"/>
      <c r="UKS29" s="429"/>
      <c r="UKT29" s="429"/>
      <c r="UKU29" s="429"/>
      <c r="UKV29" s="429"/>
      <c r="UKW29" s="429"/>
      <c r="UKX29" s="429"/>
      <c r="UKY29" s="429"/>
      <c r="UKZ29" s="429"/>
      <c r="ULA29" s="429"/>
      <c r="ULB29" s="429"/>
      <c r="ULC29" s="429"/>
      <c r="ULD29" s="429"/>
      <c r="ULE29" s="429"/>
      <c r="ULF29" s="429"/>
      <c r="ULG29" s="429"/>
      <c r="ULH29" s="429"/>
      <c r="ULI29" s="429"/>
      <c r="ULJ29" s="429"/>
      <c r="ULK29" s="429"/>
      <c r="ULL29" s="429"/>
      <c r="ULM29" s="429"/>
      <c r="ULN29" s="429"/>
      <c r="ULO29" s="429"/>
      <c r="ULP29" s="429"/>
      <c r="ULQ29" s="429"/>
      <c r="ULR29" s="429"/>
      <c r="ULS29" s="429"/>
      <c r="ULT29" s="429"/>
      <c r="ULU29" s="429"/>
      <c r="ULV29" s="429"/>
      <c r="ULW29" s="429"/>
      <c r="ULX29" s="429"/>
      <c r="ULY29" s="429"/>
      <c r="ULZ29" s="429"/>
      <c r="UMA29" s="429"/>
      <c r="UMB29" s="429"/>
      <c r="UMC29" s="429"/>
      <c r="UMD29" s="429"/>
      <c r="UME29" s="429"/>
      <c r="UMF29" s="429"/>
      <c r="UMG29" s="429"/>
      <c r="UMH29" s="429"/>
      <c r="UMI29" s="429"/>
      <c r="UMJ29" s="429"/>
      <c r="UMK29" s="429"/>
      <c r="UML29" s="429"/>
      <c r="UMM29" s="429"/>
      <c r="UMN29" s="429"/>
      <c r="UMO29" s="429"/>
      <c r="UMP29" s="429"/>
      <c r="UMQ29" s="429"/>
      <c r="UMR29" s="429"/>
      <c r="UMS29" s="429"/>
      <c r="UMT29" s="429"/>
      <c r="UMU29" s="429"/>
      <c r="UMV29" s="429"/>
      <c r="UMW29" s="429"/>
      <c r="UMX29" s="429"/>
      <c r="UMY29" s="429"/>
      <c r="UMZ29" s="429"/>
      <c r="UNA29" s="429"/>
      <c r="UNB29" s="429"/>
      <c r="UNC29" s="429"/>
      <c r="UND29" s="429"/>
      <c r="UNE29" s="429"/>
      <c r="UNF29" s="429"/>
      <c r="UNG29" s="429"/>
      <c r="UNH29" s="429"/>
      <c r="UNI29" s="429"/>
      <c r="UNJ29" s="429"/>
      <c r="UNK29" s="429"/>
      <c r="UNL29" s="429"/>
      <c r="UNM29" s="429"/>
      <c r="UNN29" s="429"/>
      <c r="UNO29" s="429"/>
      <c r="UNP29" s="429"/>
      <c r="UNQ29" s="429"/>
      <c r="UNR29" s="429"/>
      <c r="UNS29" s="429"/>
      <c r="UNT29" s="429"/>
      <c r="UNU29" s="429"/>
      <c r="UNV29" s="429"/>
      <c r="UNW29" s="429"/>
      <c r="UNX29" s="429"/>
      <c r="UNY29" s="429"/>
      <c r="UNZ29" s="429"/>
      <c r="UOA29" s="429"/>
      <c r="UOB29" s="429"/>
      <c r="UOC29" s="429"/>
      <c r="UOD29" s="429"/>
      <c r="UOE29" s="429"/>
      <c r="UOF29" s="429"/>
      <c r="UOG29" s="429"/>
      <c r="UOH29" s="429"/>
      <c r="UOI29" s="429"/>
      <c r="UOJ29" s="429"/>
      <c r="UOK29" s="429"/>
      <c r="UOL29" s="429"/>
      <c r="UOM29" s="429"/>
      <c r="UON29" s="429"/>
      <c r="UOO29" s="429"/>
      <c r="UOP29" s="429"/>
      <c r="UOQ29" s="429"/>
      <c r="UOR29" s="429"/>
      <c r="UOS29" s="429"/>
      <c r="UOT29" s="429"/>
      <c r="UOU29" s="429"/>
      <c r="UOV29" s="429"/>
      <c r="UOW29" s="429"/>
      <c r="UOX29" s="429"/>
      <c r="UOY29" s="429"/>
      <c r="UOZ29" s="429"/>
      <c r="UPA29" s="429"/>
      <c r="UPB29" s="429"/>
      <c r="UPC29" s="429"/>
      <c r="UPD29" s="429"/>
      <c r="UPE29" s="429"/>
      <c r="UPF29" s="429"/>
      <c r="UPG29" s="429"/>
      <c r="UPH29" s="429"/>
      <c r="UPI29" s="429"/>
      <c r="UPJ29" s="429"/>
      <c r="UPK29" s="429"/>
      <c r="UPL29" s="429"/>
      <c r="UPM29" s="429"/>
      <c r="UPN29" s="429"/>
      <c r="UPO29" s="429"/>
      <c r="UPP29" s="429"/>
      <c r="UPQ29" s="429"/>
      <c r="UPR29" s="429"/>
      <c r="UPS29" s="429"/>
      <c r="UPT29" s="429"/>
      <c r="UPU29" s="429"/>
      <c r="UPV29" s="429"/>
      <c r="UPW29" s="429"/>
      <c r="UPX29" s="429"/>
      <c r="UPY29" s="429"/>
      <c r="UPZ29" s="429"/>
      <c r="UQA29" s="429"/>
      <c r="UQB29" s="429"/>
      <c r="UQC29" s="429"/>
      <c r="UQD29" s="429"/>
      <c r="UQE29" s="429"/>
      <c r="UQF29" s="429"/>
      <c r="UQG29" s="429"/>
      <c r="UQH29" s="429"/>
      <c r="UQI29" s="429"/>
      <c r="UQJ29" s="429"/>
      <c r="UQK29" s="429"/>
      <c r="UQL29" s="429"/>
      <c r="UQM29" s="429"/>
      <c r="UQN29" s="429"/>
      <c r="UQO29" s="429"/>
      <c r="UQP29" s="429"/>
      <c r="UQQ29" s="429"/>
      <c r="UQR29" s="429"/>
      <c r="UQS29" s="429"/>
      <c r="UQT29" s="429"/>
      <c r="UQU29" s="429"/>
      <c r="UQV29" s="429"/>
      <c r="UQW29" s="429"/>
      <c r="UQX29" s="429"/>
      <c r="UQY29" s="429"/>
      <c r="UQZ29" s="429"/>
      <c r="URA29" s="429"/>
      <c r="URB29" s="429"/>
      <c r="URC29" s="429"/>
      <c r="URD29" s="429"/>
      <c r="URE29" s="429"/>
      <c r="URF29" s="429"/>
      <c r="URG29" s="429"/>
      <c r="URH29" s="429"/>
      <c r="URI29" s="429"/>
      <c r="URJ29" s="429"/>
      <c r="URK29" s="429"/>
      <c r="URL29" s="429"/>
      <c r="URM29" s="429"/>
      <c r="URN29" s="429"/>
      <c r="URO29" s="429"/>
      <c r="URP29" s="429"/>
      <c r="URQ29" s="429"/>
      <c r="URR29" s="429"/>
      <c r="URS29" s="429"/>
      <c r="URT29" s="429"/>
      <c r="URU29" s="429"/>
      <c r="URV29" s="429"/>
      <c r="URW29" s="429"/>
      <c r="URX29" s="429"/>
      <c r="URY29" s="429"/>
      <c r="URZ29" s="429"/>
      <c r="USA29" s="429"/>
      <c r="USB29" s="429"/>
      <c r="USC29" s="429"/>
      <c r="USD29" s="429"/>
      <c r="USE29" s="429"/>
      <c r="USF29" s="429"/>
      <c r="USG29" s="429"/>
      <c r="USH29" s="429"/>
      <c r="USI29" s="429"/>
      <c r="USJ29" s="429"/>
      <c r="USK29" s="429"/>
      <c r="USL29" s="429"/>
      <c r="USM29" s="429"/>
      <c r="USN29" s="429"/>
      <c r="USO29" s="429"/>
      <c r="USP29" s="429"/>
      <c r="USQ29" s="429"/>
      <c r="USR29" s="429"/>
      <c r="USS29" s="429"/>
      <c r="UST29" s="429"/>
      <c r="USU29" s="429"/>
      <c r="USV29" s="429"/>
      <c r="USW29" s="429"/>
      <c r="USX29" s="429"/>
      <c r="USY29" s="429"/>
      <c r="USZ29" s="429"/>
      <c r="UTA29" s="429"/>
      <c r="UTB29" s="429"/>
      <c r="UTC29" s="429"/>
      <c r="UTD29" s="429"/>
      <c r="UTE29" s="429"/>
      <c r="UTF29" s="429"/>
      <c r="UTG29" s="429"/>
      <c r="UTH29" s="429"/>
      <c r="UTI29" s="429"/>
      <c r="UTJ29" s="429"/>
      <c r="UTK29" s="429"/>
      <c r="UTL29" s="429"/>
      <c r="UTM29" s="429"/>
      <c r="UTN29" s="429"/>
      <c r="UTO29" s="429"/>
      <c r="UTP29" s="429"/>
      <c r="UTQ29" s="429"/>
      <c r="UTR29" s="429"/>
      <c r="UTS29" s="429"/>
      <c r="UTT29" s="429"/>
      <c r="UTU29" s="429"/>
      <c r="UTV29" s="429"/>
      <c r="UTW29" s="429"/>
      <c r="UTX29" s="429"/>
      <c r="UTY29" s="429"/>
      <c r="UTZ29" s="429"/>
      <c r="UUA29" s="429"/>
      <c r="UUB29" s="429"/>
      <c r="UUC29" s="429"/>
      <c r="UUD29" s="429"/>
      <c r="UUE29" s="429"/>
      <c r="UUF29" s="429"/>
      <c r="UUG29" s="429"/>
      <c r="UUH29" s="429"/>
      <c r="UUI29" s="429"/>
      <c r="UUJ29" s="429"/>
      <c r="UUK29" s="429"/>
      <c r="UUL29" s="429"/>
      <c r="UUM29" s="429"/>
      <c r="UUN29" s="429"/>
      <c r="UUO29" s="429"/>
      <c r="UUP29" s="429"/>
      <c r="UUQ29" s="429"/>
      <c r="UUR29" s="429"/>
      <c r="UUS29" s="429"/>
      <c r="UUT29" s="429"/>
      <c r="UUU29" s="429"/>
      <c r="UUV29" s="429"/>
      <c r="UUW29" s="429"/>
      <c r="UUX29" s="429"/>
      <c r="UUY29" s="429"/>
      <c r="UUZ29" s="429"/>
      <c r="UVA29" s="429"/>
      <c r="UVB29" s="429"/>
      <c r="UVC29" s="429"/>
      <c r="UVD29" s="429"/>
      <c r="UVE29" s="429"/>
      <c r="UVF29" s="429"/>
      <c r="UVG29" s="429"/>
      <c r="UVH29" s="429"/>
      <c r="UVI29" s="429"/>
      <c r="UVJ29" s="429"/>
      <c r="UVK29" s="429"/>
      <c r="UVL29" s="429"/>
      <c r="UVM29" s="429"/>
      <c r="UVN29" s="429"/>
      <c r="UVO29" s="429"/>
      <c r="UVP29" s="429"/>
      <c r="UVQ29" s="429"/>
      <c r="UVR29" s="429"/>
      <c r="UVS29" s="429"/>
      <c r="UVT29" s="429"/>
      <c r="UVU29" s="429"/>
      <c r="UVV29" s="429"/>
      <c r="UVW29" s="429"/>
      <c r="UVX29" s="429"/>
      <c r="UVY29" s="429"/>
      <c r="UVZ29" s="429"/>
      <c r="UWA29" s="429"/>
      <c r="UWB29" s="429"/>
      <c r="UWC29" s="429"/>
      <c r="UWD29" s="429"/>
      <c r="UWE29" s="429"/>
      <c r="UWF29" s="429"/>
      <c r="UWG29" s="429"/>
      <c r="UWH29" s="429"/>
      <c r="UWI29" s="429"/>
      <c r="UWJ29" s="429"/>
      <c r="UWK29" s="429"/>
      <c r="UWL29" s="429"/>
      <c r="UWM29" s="429"/>
      <c r="UWN29" s="429"/>
      <c r="UWO29" s="429"/>
      <c r="UWP29" s="429"/>
      <c r="UWQ29" s="429"/>
      <c r="UWR29" s="429"/>
      <c r="UWS29" s="429"/>
      <c r="UWT29" s="429"/>
      <c r="UWU29" s="429"/>
      <c r="UWV29" s="429"/>
      <c r="UWW29" s="429"/>
      <c r="UWX29" s="429"/>
      <c r="UWY29" s="429"/>
      <c r="UWZ29" s="429"/>
      <c r="UXA29" s="429"/>
      <c r="UXB29" s="429"/>
      <c r="UXC29" s="429"/>
      <c r="UXD29" s="429"/>
      <c r="UXE29" s="429"/>
      <c r="UXF29" s="429"/>
      <c r="UXG29" s="429"/>
      <c r="UXH29" s="429"/>
      <c r="UXI29" s="429"/>
      <c r="UXJ29" s="429"/>
      <c r="UXK29" s="429"/>
      <c r="UXL29" s="429"/>
      <c r="UXM29" s="429"/>
      <c r="UXN29" s="429"/>
      <c r="UXO29" s="429"/>
      <c r="UXP29" s="429"/>
      <c r="UXQ29" s="429"/>
      <c r="UXR29" s="429"/>
      <c r="UXS29" s="429"/>
      <c r="UXT29" s="429"/>
      <c r="UXU29" s="429"/>
      <c r="UXV29" s="429"/>
      <c r="UXW29" s="429"/>
      <c r="UXX29" s="429"/>
      <c r="UXY29" s="429"/>
      <c r="UXZ29" s="429"/>
      <c r="UYA29" s="429"/>
      <c r="UYB29" s="429"/>
      <c r="UYC29" s="429"/>
      <c r="UYD29" s="429"/>
      <c r="UYE29" s="429"/>
      <c r="UYF29" s="429"/>
      <c r="UYG29" s="429"/>
      <c r="UYH29" s="429"/>
      <c r="UYI29" s="429"/>
      <c r="UYJ29" s="429"/>
      <c r="UYK29" s="429"/>
      <c r="UYL29" s="429"/>
      <c r="UYM29" s="429"/>
      <c r="UYN29" s="429"/>
      <c r="UYO29" s="429"/>
      <c r="UYP29" s="429"/>
      <c r="UYQ29" s="429"/>
      <c r="UYR29" s="429"/>
      <c r="UYS29" s="429"/>
      <c r="UYT29" s="429"/>
      <c r="UYU29" s="429"/>
      <c r="UYV29" s="429"/>
      <c r="UYW29" s="429"/>
      <c r="UYX29" s="429"/>
      <c r="UYY29" s="429"/>
      <c r="UYZ29" s="429"/>
      <c r="UZA29" s="429"/>
      <c r="UZB29" s="429"/>
      <c r="UZC29" s="429"/>
      <c r="UZD29" s="429"/>
      <c r="UZE29" s="429"/>
      <c r="UZF29" s="429"/>
      <c r="UZG29" s="429"/>
      <c r="UZH29" s="429"/>
      <c r="UZI29" s="429"/>
      <c r="UZJ29" s="429"/>
      <c r="UZK29" s="429"/>
      <c r="UZL29" s="429"/>
      <c r="UZM29" s="429"/>
      <c r="UZN29" s="429"/>
      <c r="UZO29" s="429"/>
      <c r="UZP29" s="429"/>
      <c r="UZQ29" s="429"/>
      <c r="UZR29" s="429"/>
      <c r="UZS29" s="429"/>
      <c r="UZT29" s="429"/>
      <c r="UZU29" s="429"/>
      <c r="UZV29" s="429"/>
      <c r="UZW29" s="429"/>
      <c r="UZX29" s="429"/>
      <c r="UZY29" s="429"/>
      <c r="UZZ29" s="429"/>
      <c r="VAA29" s="429"/>
      <c r="VAB29" s="429"/>
      <c r="VAC29" s="429"/>
      <c r="VAD29" s="429"/>
      <c r="VAE29" s="429"/>
      <c r="VAF29" s="429"/>
      <c r="VAG29" s="429"/>
      <c r="VAH29" s="429"/>
      <c r="VAI29" s="429"/>
      <c r="VAJ29" s="429"/>
      <c r="VAK29" s="429"/>
      <c r="VAL29" s="429"/>
      <c r="VAM29" s="429"/>
      <c r="VAN29" s="429"/>
      <c r="VAO29" s="429"/>
      <c r="VAP29" s="429"/>
      <c r="VAQ29" s="429"/>
      <c r="VAR29" s="429"/>
      <c r="VAS29" s="429"/>
      <c r="VAT29" s="429"/>
      <c r="VAU29" s="429"/>
      <c r="VAV29" s="429"/>
      <c r="VAW29" s="429"/>
      <c r="VAX29" s="429"/>
      <c r="VAY29" s="429"/>
      <c r="VAZ29" s="429"/>
      <c r="VBA29" s="429"/>
      <c r="VBB29" s="429"/>
      <c r="VBC29" s="429"/>
      <c r="VBD29" s="429"/>
      <c r="VBE29" s="429"/>
      <c r="VBF29" s="429"/>
      <c r="VBG29" s="429"/>
      <c r="VBH29" s="429"/>
      <c r="VBI29" s="429"/>
      <c r="VBJ29" s="429"/>
      <c r="VBK29" s="429"/>
      <c r="VBL29" s="429"/>
      <c r="VBM29" s="429"/>
      <c r="VBN29" s="429"/>
      <c r="VBO29" s="429"/>
      <c r="VBP29" s="429"/>
      <c r="VBQ29" s="429"/>
      <c r="VBR29" s="429"/>
      <c r="VBS29" s="429"/>
      <c r="VBT29" s="429"/>
      <c r="VBU29" s="429"/>
      <c r="VBV29" s="429"/>
      <c r="VBW29" s="429"/>
      <c r="VBX29" s="429"/>
      <c r="VBY29" s="429"/>
      <c r="VBZ29" s="429"/>
      <c r="VCA29" s="429"/>
      <c r="VCB29" s="429"/>
      <c r="VCC29" s="429"/>
      <c r="VCD29" s="429"/>
      <c r="VCE29" s="429"/>
      <c r="VCF29" s="429"/>
      <c r="VCG29" s="429"/>
      <c r="VCH29" s="429"/>
      <c r="VCI29" s="429"/>
      <c r="VCJ29" s="429"/>
      <c r="VCK29" s="429"/>
      <c r="VCL29" s="429"/>
      <c r="VCM29" s="429"/>
      <c r="VCN29" s="429"/>
      <c r="VCO29" s="429"/>
      <c r="VCP29" s="429"/>
      <c r="VCQ29" s="429"/>
      <c r="VCR29" s="429"/>
      <c r="VCS29" s="429"/>
      <c r="VCT29" s="429"/>
      <c r="VCU29" s="429"/>
      <c r="VCV29" s="429"/>
      <c r="VCW29" s="429"/>
      <c r="VCX29" s="429"/>
      <c r="VCY29" s="429"/>
      <c r="VCZ29" s="429"/>
      <c r="VDA29" s="429"/>
      <c r="VDB29" s="429"/>
      <c r="VDC29" s="429"/>
      <c r="VDD29" s="429"/>
      <c r="VDE29" s="429"/>
      <c r="VDF29" s="429"/>
      <c r="VDG29" s="429"/>
      <c r="VDH29" s="429"/>
      <c r="VDI29" s="429"/>
      <c r="VDJ29" s="429"/>
      <c r="VDK29" s="429"/>
      <c r="VDL29" s="429"/>
      <c r="VDM29" s="429"/>
      <c r="VDN29" s="429"/>
      <c r="VDO29" s="429"/>
      <c r="VDP29" s="429"/>
      <c r="VDQ29" s="429"/>
      <c r="VDR29" s="429"/>
      <c r="VDS29" s="429"/>
      <c r="VDT29" s="429"/>
      <c r="VDU29" s="429"/>
      <c r="VDV29" s="429"/>
      <c r="VDW29" s="429"/>
      <c r="VDX29" s="429"/>
      <c r="VDY29" s="429"/>
      <c r="VDZ29" s="429"/>
      <c r="VEA29" s="429"/>
      <c r="VEB29" s="429"/>
      <c r="VEC29" s="429"/>
      <c r="VED29" s="429"/>
      <c r="VEE29" s="429"/>
      <c r="VEF29" s="429"/>
      <c r="VEG29" s="429"/>
      <c r="VEH29" s="429"/>
      <c r="VEI29" s="429"/>
      <c r="VEJ29" s="429"/>
      <c r="VEK29" s="429"/>
      <c r="VEL29" s="429"/>
      <c r="VEM29" s="429"/>
      <c r="VEN29" s="429"/>
      <c r="VEO29" s="429"/>
      <c r="VEP29" s="429"/>
      <c r="VEQ29" s="429"/>
      <c r="VER29" s="429"/>
      <c r="VES29" s="429"/>
      <c r="VET29" s="429"/>
      <c r="VEU29" s="429"/>
      <c r="VEV29" s="429"/>
      <c r="VEW29" s="429"/>
      <c r="VEX29" s="429"/>
      <c r="VEY29" s="429"/>
      <c r="VEZ29" s="429"/>
      <c r="VFA29" s="429"/>
      <c r="VFB29" s="429"/>
      <c r="VFC29" s="429"/>
      <c r="VFD29" s="429"/>
      <c r="VFE29" s="429"/>
      <c r="VFF29" s="429"/>
      <c r="VFG29" s="429"/>
      <c r="VFH29" s="429"/>
      <c r="VFI29" s="429"/>
      <c r="VFJ29" s="429"/>
      <c r="VFK29" s="429"/>
      <c r="VFL29" s="429"/>
      <c r="VFM29" s="429"/>
      <c r="VFN29" s="429"/>
      <c r="VFO29" s="429"/>
      <c r="VFP29" s="429"/>
      <c r="VFQ29" s="429"/>
      <c r="VFR29" s="429"/>
      <c r="VFS29" s="429"/>
      <c r="VFT29" s="429"/>
      <c r="VFU29" s="429"/>
      <c r="VFV29" s="429"/>
      <c r="VFW29" s="429"/>
      <c r="VFX29" s="429"/>
      <c r="VFY29" s="429"/>
      <c r="VFZ29" s="429"/>
      <c r="VGA29" s="429"/>
      <c r="VGB29" s="429"/>
      <c r="VGC29" s="429"/>
      <c r="VGD29" s="429"/>
      <c r="VGE29" s="429"/>
      <c r="VGF29" s="429"/>
      <c r="VGG29" s="429"/>
      <c r="VGH29" s="429"/>
      <c r="VGI29" s="429"/>
      <c r="VGJ29" s="429"/>
      <c r="VGK29" s="429"/>
      <c r="VGL29" s="429"/>
      <c r="VGM29" s="429"/>
      <c r="VGN29" s="429"/>
      <c r="VGO29" s="429"/>
      <c r="VGP29" s="429"/>
      <c r="VGQ29" s="429"/>
      <c r="VGR29" s="429"/>
      <c r="VGS29" s="429"/>
      <c r="VGT29" s="429"/>
      <c r="VGU29" s="429"/>
      <c r="VGV29" s="429"/>
      <c r="VGW29" s="429"/>
      <c r="VGX29" s="429"/>
      <c r="VGY29" s="429"/>
      <c r="VGZ29" s="429"/>
      <c r="VHA29" s="429"/>
      <c r="VHB29" s="429"/>
      <c r="VHC29" s="429"/>
      <c r="VHD29" s="429"/>
      <c r="VHE29" s="429"/>
      <c r="VHF29" s="429"/>
      <c r="VHG29" s="429"/>
      <c r="VHH29" s="429"/>
      <c r="VHI29" s="429"/>
      <c r="VHJ29" s="429"/>
      <c r="VHK29" s="429"/>
      <c r="VHL29" s="429"/>
      <c r="VHM29" s="429"/>
      <c r="VHN29" s="429"/>
      <c r="VHO29" s="429"/>
      <c r="VHP29" s="429"/>
      <c r="VHQ29" s="429"/>
      <c r="VHR29" s="429"/>
      <c r="VHS29" s="429"/>
      <c r="VHT29" s="429"/>
      <c r="VHU29" s="429"/>
      <c r="VHV29" s="429"/>
      <c r="VHW29" s="429"/>
      <c r="VHX29" s="429"/>
      <c r="VHY29" s="429"/>
      <c r="VHZ29" s="429"/>
      <c r="VIA29" s="429"/>
      <c r="VIB29" s="429"/>
      <c r="VIC29" s="429"/>
      <c r="VID29" s="429"/>
      <c r="VIE29" s="429"/>
      <c r="VIF29" s="429"/>
      <c r="VIG29" s="429"/>
      <c r="VIH29" s="429"/>
      <c r="VII29" s="429"/>
      <c r="VIJ29" s="429"/>
      <c r="VIK29" s="429"/>
      <c r="VIL29" s="429"/>
      <c r="VIM29" s="429"/>
      <c r="VIN29" s="429"/>
      <c r="VIO29" s="429"/>
      <c r="VIP29" s="429"/>
      <c r="VIQ29" s="429"/>
      <c r="VIR29" s="429"/>
      <c r="VIS29" s="429"/>
      <c r="VIT29" s="429"/>
      <c r="VIU29" s="429"/>
      <c r="VIV29" s="429"/>
      <c r="VIW29" s="429"/>
      <c r="VIX29" s="429"/>
      <c r="VIY29" s="429"/>
      <c r="VIZ29" s="429"/>
      <c r="VJA29" s="429"/>
      <c r="VJB29" s="429"/>
      <c r="VJC29" s="429"/>
      <c r="VJD29" s="429"/>
      <c r="VJE29" s="429"/>
      <c r="VJF29" s="429"/>
      <c r="VJG29" s="429"/>
      <c r="VJH29" s="429"/>
      <c r="VJI29" s="429"/>
      <c r="VJJ29" s="429"/>
      <c r="VJK29" s="429"/>
      <c r="VJL29" s="429"/>
      <c r="VJM29" s="429"/>
      <c r="VJN29" s="429"/>
      <c r="VJO29" s="429"/>
      <c r="VJP29" s="429"/>
      <c r="VJQ29" s="429"/>
      <c r="VJR29" s="429"/>
      <c r="VJS29" s="429"/>
      <c r="VJT29" s="429"/>
      <c r="VJU29" s="429"/>
      <c r="VJV29" s="429"/>
      <c r="VJW29" s="429"/>
      <c r="VJX29" s="429"/>
      <c r="VJY29" s="429"/>
      <c r="VJZ29" s="429"/>
      <c r="VKA29" s="429"/>
      <c r="VKB29" s="429"/>
      <c r="VKC29" s="429"/>
      <c r="VKD29" s="429"/>
      <c r="VKE29" s="429"/>
      <c r="VKF29" s="429"/>
      <c r="VKG29" s="429"/>
      <c r="VKH29" s="429"/>
      <c r="VKI29" s="429"/>
      <c r="VKJ29" s="429"/>
      <c r="VKK29" s="429"/>
      <c r="VKL29" s="429"/>
      <c r="VKM29" s="429"/>
      <c r="VKN29" s="429"/>
      <c r="VKO29" s="429"/>
      <c r="VKP29" s="429"/>
      <c r="VKQ29" s="429"/>
      <c r="VKR29" s="429"/>
      <c r="VKS29" s="429"/>
      <c r="VKT29" s="429"/>
      <c r="VKU29" s="429"/>
      <c r="VKV29" s="429"/>
      <c r="VKW29" s="429"/>
      <c r="VKX29" s="429"/>
      <c r="VKY29" s="429"/>
      <c r="VKZ29" s="429"/>
      <c r="VLA29" s="429"/>
      <c r="VLB29" s="429"/>
      <c r="VLC29" s="429"/>
      <c r="VLD29" s="429"/>
      <c r="VLE29" s="429"/>
      <c r="VLF29" s="429"/>
      <c r="VLG29" s="429"/>
      <c r="VLH29" s="429"/>
      <c r="VLI29" s="429"/>
      <c r="VLJ29" s="429"/>
      <c r="VLK29" s="429"/>
      <c r="VLL29" s="429"/>
      <c r="VLM29" s="429"/>
      <c r="VLN29" s="429"/>
      <c r="VLO29" s="429"/>
      <c r="VLP29" s="429"/>
      <c r="VLQ29" s="429"/>
      <c r="VLR29" s="429"/>
      <c r="VLS29" s="429"/>
      <c r="VLT29" s="429"/>
      <c r="VLU29" s="429"/>
      <c r="VLV29" s="429"/>
      <c r="VLW29" s="429"/>
      <c r="VLX29" s="429"/>
      <c r="VLY29" s="429"/>
      <c r="VLZ29" s="429"/>
      <c r="VMA29" s="429"/>
      <c r="VMB29" s="429"/>
      <c r="VMC29" s="429"/>
      <c r="VMD29" s="429"/>
      <c r="VME29" s="429"/>
      <c r="VMF29" s="429"/>
      <c r="VMG29" s="429"/>
      <c r="VMH29" s="429"/>
      <c r="VMI29" s="429"/>
      <c r="VMJ29" s="429"/>
      <c r="VMK29" s="429"/>
      <c r="VML29" s="429"/>
      <c r="VMM29" s="429"/>
      <c r="VMN29" s="429"/>
      <c r="VMO29" s="429"/>
      <c r="VMP29" s="429"/>
      <c r="VMQ29" s="429"/>
      <c r="VMR29" s="429"/>
      <c r="VMS29" s="429"/>
      <c r="VMT29" s="429"/>
      <c r="VMU29" s="429"/>
      <c r="VMV29" s="429"/>
      <c r="VMW29" s="429"/>
      <c r="VMX29" s="429"/>
      <c r="VMY29" s="429"/>
      <c r="VMZ29" s="429"/>
      <c r="VNA29" s="429"/>
      <c r="VNB29" s="429"/>
      <c r="VNC29" s="429"/>
      <c r="VND29" s="429"/>
      <c r="VNE29" s="429"/>
      <c r="VNF29" s="429"/>
      <c r="VNG29" s="429"/>
      <c r="VNH29" s="429"/>
      <c r="VNI29" s="429"/>
      <c r="VNJ29" s="429"/>
      <c r="VNK29" s="429"/>
      <c r="VNL29" s="429"/>
      <c r="VNM29" s="429"/>
      <c r="VNN29" s="429"/>
      <c r="VNO29" s="429"/>
      <c r="VNP29" s="429"/>
      <c r="VNQ29" s="429"/>
      <c r="VNR29" s="429"/>
      <c r="VNS29" s="429"/>
      <c r="VNT29" s="429"/>
      <c r="VNU29" s="429"/>
      <c r="VNV29" s="429"/>
      <c r="VNW29" s="429"/>
      <c r="VNX29" s="429"/>
      <c r="VNY29" s="429"/>
      <c r="VNZ29" s="429"/>
      <c r="VOA29" s="429"/>
      <c r="VOB29" s="429"/>
      <c r="VOC29" s="429"/>
      <c r="VOD29" s="429"/>
      <c r="VOE29" s="429"/>
      <c r="VOF29" s="429"/>
      <c r="VOG29" s="429"/>
      <c r="VOH29" s="429"/>
      <c r="VOI29" s="429"/>
      <c r="VOJ29" s="429"/>
      <c r="VOK29" s="429"/>
      <c r="VOL29" s="429"/>
      <c r="VOM29" s="429"/>
      <c r="VON29" s="429"/>
      <c r="VOO29" s="429"/>
      <c r="VOP29" s="429"/>
      <c r="VOQ29" s="429"/>
      <c r="VOR29" s="429"/>
      <c r="VOS29" s="429"/>
      <c r="VOT29" s="429"/>
      <c r="VOU29" s="429"/>
      <c r="VOV29" s="429"/>
      <c r="VOW29" s="429"/>
      <c r="VOX29" s="429"/>
      <c r="VOY29" s="429"/>
      <c r="VOZ29" s="429"/>
      <c r="VPA29" s="429"/>
      <c r="VPB29" s="429"/>
      <c r="VPC29" s="429"/>
      <c r="VPD29" s="429"/>
      <c r="VPE29" s="429"/>
      <c r="VPF29" s="429"/>
      <c r="VPG29" s="429"/>
      <c r="VPH29" s="429"/>
      <c r="VPI29" s="429"/>
      <c r="VPJ29" s="429"/>
      <c r="VPK29" s="429"/>
      <c r="VPL29" s="429"/>
      <c r="VPM29" s="429"/>
      <c r="VPN29" s="429"/>
      <c r="VPO29" s="429"/>
      <c r="VPP29" s="429"/>
      <c r="VPQ29" s="429"/>
      <c r="VPR29" s="429"/>
      <c r="VPS29" s="429"/>
      <c r="VPT29" s="429"/>
      <c r="VPU29" s="429"/>
      <c r="VPV29" s="429"/>
      <c r="VPW29" s="429"/>
      <c r="VPX29" s="429"/>
      <c r="VPY29" s="429"/>
      <c r="VPZ29" s="429"/>
      <c r="VQA29" s="429"/>
      <c r="VQB29" s="429"/>
      <c r="VQC29" s="429"/>
      <c r="VQD29" s="429"/>
      <c r="VQE29" s="429"/>
      <c r="VQF29" s="429"/>
      <c r="VQG29" s="429"/>
      <c r="VQH29" s="429"/>
      <c r="VQI29" s="429"/>
      <c r="VQJ29" s="429"/>
      <c r="VQK29" s="429"/>
      <c r="VQL29" s="429"/>
      <c r="VQM29" s="429"/>
      <c r="VQN29" s="429"/>
      <c r="VQO29" s="429"/>
      <c r="VQP29" s="429"/>
      <c r="VQQ29" s="429"/>
      <c r="VQR29" s="429"/>
      <c r="VQS29" s="429"/>
      <c r="VQT29" s="429"/>
      <c r="VQU29" s="429"/>
      <c r="VQV29" s="429"/>
      <c r="VQW29" s="429"/>
      <c r="VQX29" s="429"/>
      <c r="VQY29" s="429"/>
      <c r="VQZ29" s="429"/>
      <c r="VRA29" s="429"/>
      <c r="VRB29" s="429"/>
      <c r="VRC29" s="429"/>
      <c r="VRD29" s="429"/>
      <c r="VRE29" s="429"/>
      <c r="VRF29" s="429"/>
      <c r="VRG29" s="429"/>
      <c r="VRH29" s="429"/>
      <c r="VRI29" s="429"/>
      <c r="VRJ29" s="429"/>
      <c r="VRK29" s="429"/>
      <c r="VRL29" s="429"/>
      <c r="VRM29" s="429"/>
      <c r="VRN29" s="429"/>
      <c r="VRO29" s="429"/>
      <c r="VRP29" s="429"/>
      <c r="VRQ29" s="429"/>
      <c r="VRR29" s="429"/>
      <c r="VRS29" s="429"/>
      <c r="VRT29" s="429"/>
      <c r="VRU29" s="429"/>
      <c r="VRV29" s="429"/>
      <c r="VRW29" s="429"/>
      <c r="VRX29" s="429"/>
      <c r="VRY29" s="429"/>
      <c r="VRZ29" s="429"/>
      <c r="VSA29" s="429"/>
      <c r="VSB29" s="429"/>
      <c r="VSC29" s="429"/>
      <c r="VSD29" s="429"/>
      <c r="VSE29" s="429"/>
      <c r="VSF29" s="429"/>
      <c r="VSG29" s="429"/>
      <c r="VSH29" s="429"/>
      <c r="VSI29" s="429"/>
      <c r="VSJ29" s="429"/>
      <c r="VSK29" s="429"/>
      <c r="VSL29" s="429"/>
      <c r="VSM29" s="429"/>
      <c r="VSN29" s="429"/>
      <c r="VSO29" s="429"/>
      <c r="VSP29" s="429"/>
      <c r="VSQ29" s="429"/>
      <c r="VSR29" s="429"/>
      <c r="VSS29" s="429"/>
      <c r="VST29" s="429"/>
      <c r="VSU29" s="429"/>
      <c r="VSV29" s="429"/>
      <c r="VSW29" s="429"/>
      <c r="VSX29" s="429"/>
      <c r="VSY29" s="429"/>
      <c r="VSZ29" s="429"/>
      <c r="VTA29" s="429"/>
      <c r="VTB29" s="429"/>
      <c r="VTC29" s="429"/>
      <c r="VTD29" s="429"/>
      <c r="VTE29" s="429"/>
      <c r="VTF29" s="429"/>
      <c r="VTG29" s="429"/>
      <c r="VTH29" s="429"/>
      <c r="VTI29" s="429"/>
      <c r="VTJ29" s="429"/>
      <c r="VTK29" s="429"/>
      <c r="VTL29" s="429"/>
      <c r="VTM29" s="429"/>
      <c r="VTN29" s="429"/>
      <c r="VTO29" s="429"/>
      <c r="VTP29" s="429"/>
      <c r="VTQ29" s="429"/>
      <c r="VTR29" s="429"/>
      <c r="VTS29" s="429"/>
      <c r="VTT29" s="429"/>
      <c r="VTU29" s="429"/>
      <c r="VTV29" s="429"/>
      <c r="VTW29" s="429"/>
      <c r="VTX29" s="429"/>
      <c r="VTY29" s="429"/>
      <c r="VTZ29" s="429"/>
      <c r="VUA29" s="429"/>
      <c r="VUB29" s="429"/>
      <c r="VUC29" s="429"/>
      <c r="VUD29" s="429"/>
      <c r="VUE29" s="429"/>
      <c r="VUF29" s="429"/>
      <c r="VUG29" s="429"/>
      <c r="VUH29" s="429"/>
      <c r="VUI29" s="429"/>
      <c r="VUJ29" s="429"/>
      <c r="VUK29" s="429"/>
      <c r="VUL29" s="429"/>
      <c r="VUM29" s="429"/>
      <c r="VUN29" s="429"/>
      <c r="VUO29" s="429"/>
      <c r="VUP29" s="429"/>
      <c r="VUQ29" s="429"/>
      <c r="VUR29" s="429"/>
      <c r="VUS29" s="429"/>
      <c r="VUT29" s="429"/>
      <c r="VUU29" s="429"/>
      <c r="VUV29" s="429"/>
      <c r="VUW29" s="429"/>
      <c r="VUX29" s="429"/>
      <c r="VUY29" s="429"/>
      <c r="VUZ29" s="429"/>
      <c r="VVA29" s="429"/>
      <c r="VVB29" s="429"/>
      <c r="VVC29" s="429"/>
      <c r="VVD29" s="429"/>
      <c r="VVE29" s="429"/>
      <c r="VVF29" s="429"/>
      <c r="VVG29" s="429"/>
      <c r="VVH29" s="429"/>
      <c r="VVI29" s="429"/>
      <c r="VVJ29" s="429"/>
      <c r="VVK29" s="429"/>
      <c r="VVL29" s="429"/>
      <c r="VVM29" s="429"/>
      <c r="VVN29" s="429"/>
      <c r="VVO29" s="429"/>
      <c r="VVP29" s="429"/>
      <c r="VVQ29" s="429"/>
      <c r="VVR29" s="429"/>
      <c r="VVS29" s="429"/>
      <c r="VVT29" s="429"/>
      <c r="VVU29" s="429"/>
      <c r="VVV29" s="429"/>
      <c r="VVW29" s="429"/>
      <c r="VVX29" s="429"/>
      <c r="VVY29" s="429"/>
      <c r="VVZ29" s="429"/>
      <c r="VWA29" s="429"/>
      <c r="VWB29" s="429"/>
      <c r="VWC29" s="429"/>
      <c r="VWD29" s="429"/>
      <c r="VWE29" s="429"/>
      <c r="VWF29" s="429"/>
      <c r="VWG29" s="429"/>
      <c r="VWH29" s="429"/>
      <c r="VWI29" s="429"/>
      <c r="VWJ29" s="429"/>
      <c r="VWK29" s="429"/>
      <c r="VWL29" s="429"/>
      <c r="VWM29" s="429"/>
      <c r="VWN29" s="429"/>
      <c r="VWO29" s="429"/>
      <c r="VWP29" s="429"/>
      <c r="VWQ29" s="429"/>
      <c r="VWR29" s="429"/>
      <c r="VWS29" s="429"/>
      <c r="VWT29" s="429"/>
      <c r="VWU29" s="429"/>
      <c r="VWV29" s="429"/>
      <c r="VWW29" s="429"/>
      <c r="VWX29" s="429"/>
      <c r="VWY29" s="429"/>
      <c r="VWZ29" s="429"/>
      <c r="VXA29" s="429"/>
      <c r="VXB29" s="429"/>
      <c r="VXC29" s="429"/>
      <c r="VXD29" s="429"/>
      <c r="VXE29" s="429"/>
      <c r="VXF29" s="429"/>
      <c r="VXG29" s="429"/>
      <c r="VXH29" s="429"/>
      <c r="VXI29" s="429"/>
      <c r="VXJ29" s="429"/>
      <c r="VXK29" s="429"/>
      <c r="VXL29" s="429"/>
      <c r="VXM29" s="429"/>
      <c r="VXN29" s="429"/>
      <c r="VXO29" s="429"/>
      <c r="VXP29" s="429"/>
      <c r="VXQ29" s="429"/>
      <c r="VXR29" s="429"/>
      <c r="VXS29" s="429"/>
      <c r="VXT29" s="429"/>
      <c r="VXU29" s="429"/>
      <c r="VXV29" s="429"/>
      <c r="VXW29" s="429"/>
      <c r="VXX29" s="429"/>
      <c r="VXY29" s="429"/>
      <c r="VXZ29" s="429"/>
      <c r="VYA29" s="429"/>
      <c r="VYB29" s="429"/>
      <c r="VYC29" s="429"/>
      <c r="VYD29" s="429"/>
      <c r="VYE29" s="429"/>
      <c r="VYF29" s="429"/>
      <c r="VYG29" s="429"/>
      <c r="VYH29" s="429"/>
      <c r="VYI29" s="429"/>
      <c r="VYJ29" s="429"/>
      <c r="VYK29" s="429"/>
      <c r="VYL29" s="429"/>
      <c r="VYM29" s="429"/>
      <c r="VYN29" s="429"/>
      <c r="VYO29" s="429"/>
      <c r="VYP29" s="429"/>
      <c r="VYQ29" s="429"/>
      <c r="VYR29" s="429"/>
      <c r="VYS29" s="429"/>
      <c r="VYT29" s="429"/>
      <c r="VYU29" s="429"/>
      <c r="VYV29" s="429"/>
      <c r="VYW29" s="429"/>
      <c r="VYX29" s="429"/>
      <c r="VYY29" s="429"/>
      <c r="VYZ29" s="429"/>
      <c r="VZA29" s="429"/>
      <c r="VZB29" s="429"/>
      <c r="VZC29" s="429"/>
      <c r="VZD29" s="429"/>
      <c r="VZE29" s="429"/>
      <c r="VZF29" s="429"/>
      <c r="VZG29" s="429"/>
      <c r="VZH29" s="429"/>
      <c r="VZI29" s="429"/>
      <c r="VZJ29" s="429"/>
      <c r="VZK29" s="429"/>
      <c r="VZL29" s="429"/>
      <c r="VZM29" s="429"/>
      <c r="VZN29" s="429"/>
      <c r="VZO29" s="429"/>
      <c r="VZP29" s="429"/>
      <c r="VZQ29" s="429"/>
      <c r="VZR29" s="429"/>
      <c r="VZS29" s="429"/>
      <c r="VZT29" s="429"/>
      <c r="VZU29" s="429"/>
      <c r="VZV29" s="429"/>
      <c r="VZW29" s="429"/>
      <c r="VZX29" s="429"/>
      <c r="VZY29" s="429"/>
      <c r="VZZ29" s="429"/>
      <c r="WAA29" s="429"/>
      <c r="WAB29" s="429"/>
      <c r="WAC29" s="429"/>
      <c r="WAD29" s="429"/>
      <c r="WAE29" s="429"/>
      <c r="WAF29" s="429"/>
      <c r="WAG29" s="429"/>
      <c r="WAH29" s="429"/>
      <c r="WAI29" s="429"/>
      <c r="WAJ29" s="429"/>
      <c r="WAK29" s="429"/>
      <c r="WAL29" s="429"/>
      <c r="WAM29" s="429"/>
      <c r="WAN29" s="429"/>
      <c r="WAO29" s="429"/>
      <c r="WAP29" s="429"/>
      <c r="WAQ29" s="429"/>
      <c r="WAR29" s="429"/>
      <c r="WAS29" s="429"/>
      <c r="WAT29" s="429"/>
      <c r="WAU29" s="429"/>
      <c r="WAV29" s="429"/>
      <c r="WAW29" s="429"/>
      <c r="WAX29" s="429"/>
      <c r="WAY29" s="429"/>
      <c r="WAZ29" s="429"/>
      <c r="WBA29" s="429"/>
      <c r="WBB29" s="429"/>
      <c r="WBC29" s="429"/>
      <c r="WBD29" s="429"/>
      <c r="WBE29" s="429"/>
      <c r="WBF29" s="429"/>
      <c r="WBG29" s="429"/>
      <c r="WBH29" s="429"/>
      <c r="WBI29" s="429"/>
      <c r="WBJ29" s="429"/>
      <c r="WBK29" s="429"/>
      <c r="WBL29" s="429"/>
      <c r="WBM29" s="429"/>
      <c r="WBN29" s="429"/>
      <c r="WBO29" s="429"/>
      <c r="WBP29" s="429"/>
      <c r="WBQ29" s="429"/>
      <c r="WBR29" s="429"/>
      <c r="WBS29" s="429"/>
      <c r="WBT29" s="429"/>
      <c r="WBU29" s="429"/>
      <c r="WBV29" s="429"/>
      <c r="WBW29" s="429"/>
      <c r="WBX29" s="429"/>
      <c r="WBY29" s="429"/>
      <c r="WBZ29" s="429"/>
      <c r="WCA29" s="429"/>
      <c r="WCB29" s="429"/>
      <c r="WCC29" s="429"/>
      <c r="WCD29" s="429"/>
      <c r="WCE29" s="429"/>
      <c r="WCF29" s="429"/>
      <c r="WCG29" s="429"/>
      <c r="WCH29" s="429"/>
      <c r="WCI29" s="429"/>
      <c r="WCJ29" s="429"/>
      <c r="WCK29" s="429"/>
      <c r="WCL29" s="429"/>
      <c r="WCM29" s="429"/>
      <c r="WCN29" s="429"/>
      <c r="WCO29" s="429"/>
      <c r="WCP29" s="429"/>
      <c r="WCQ29" s="429"/>
      <c r="WCR29" s="429"/>
      <c r="WCS29" s="429"/>
      <c r="WCT29" s="429"/>
      <c r="WCU29" s="429"/>
      <c r="WCV29" s="429"/>
      <c r="WCW29" s="429"/>
      <c r="WCX29" s="429"/>
      <c r="WCY29" s="429"/>
      <c r="WCZ29" s="429"/>
      <c r="WDA29" s="429"/>
      <c r="WDB29" s="429"/>
      <c r="WDC29" s="429"/>
      <c r="WDD29" s="429"/>
      <c r="WDE29" s="429"/>
      <c r="WDF29" s="429"/>
      <c r="WDG29" s="429"/>
      <c r="WDH29" s="429"/>
      <c r="WDI29" s="429"/>
      <c r="WDJ29" s="429"/>
      <c r="WDK29" s="429"/>
      <c r="WDL29" s="429"/>
      <c r="WDM29" s="429"/>
      <c r="WDN29" s="429"/>
      <c r="WDO29" s="429"/>
      <c r="WDP29" s="429"/>
      <c r="WDQ29" s="429"/>
      <c r="WDR29" s="429"/>
      <c r="WDS29" s="429"/>
      <c r="WDT29" s="429"/>
      <c r="WDU29" s="429"/>
      <c r="WDV29" s="429"/>
      <c r="WDW29" s="429"/>
      <c r="WDX29" s="429"/>
      <c r="WDY29" s="429"/>
      <c r="WDZ29" s="429"/>
      <c r="WEA29" s="429"/>
      <c r="WEB29" s="429"/>
      <c r="WEC29" s="429"/>
      <c r="WED29" s="429"/>
      <c r="WEE29" s="429"/>
      <c r="WEF29" s="429"/>
      <c r="WEG29" s="429"/>
      <c r="WEH29" s="429"/>
      <c r="WEI29" s="429"/>
      <c r="WEJ29" s="429"/>
      <c r="WEK29" s="429"/>
      <c r="WEL29" s="429"/>
      <c r="WEM29" s="429"/>
      <c r="WEN29" s="429"/>
      <c r="WEO29" s="429"/>
      <c r="WEP29" s="429"/>
      <c r="WEQ29" s="429"/>
      <c r="WER29" s="429"/>
      <c r="WES29" s="429"/>
      <c r="WET29" s="429"/>
      <c r="WEU29" s="429"/>
      <c r="WEV29" s="429"/>
      <c r="WEW29" s="429"/>
      <c r="WEX29" s="429"/>
      <c r="WEY29" s="429"/>
      <c r="WEZ29" s="429"/>
      <c r="WFA29" s="429"/>
      <c r="WFB29" s="429"/>
      <c r="WFC29" s="429"/>
      <c r="WFD29" s="429"/>
      <c r="WFE29" s="429"/>
      <c r="WFF29" s="429"/>
      <c r="WFG29" s="429"/>
      <c r="WFH29" s="429"/>
      <c r="WFI29" s="429"/>
      <c r="WFJ29" s="429"/>
      <c r="WFK29" s="429"/>
      <c r="WFL29" s="429"/>
      <c r="WFM29" s="429"/>
      <c r="WFN29" s="429"/>
      <c r="WFO29" s="429"/>
      <c r="WFP29" s="429"/>
      <c r="WFQ29" s="429"/>
      <c r="WFR29" s="429"/>
      <c r="WFS29" s="429"/>
      <c r="WFT29" s="429"/>
      <c r="WFU29" s="429"/>
      <c r="WFV29" s="429"/>
      <c r="WFW29" s="429"/>
      <c r="WFX29" s="429"/>
      <c r="WFY29" s="429"/>
      <c r="WFZ29" s="429"/>
      <c r="WGA29" s="429"/>
      <c r="WGB29" s="429"/>
      <c r="WGC29" s="429"/>
      <c r="WGD29" s="429"/>
      <c r="WGE29" s="429"/>
      <c r="WGF29" s="429"/>
      <c r="WGG29" s="429"/>
      <c r="WGH29" s="429"/>
      <c r="WGI29" s="429"/>
      <c r="WGJ29" s="429"/>
      <c r="WGK29" s="429"/>
      <c r="WGL29" s="429"/>
      <c r="WGM29" s="429"/>
      <c r="WGN29" s="429"/>
      <c r="WGO29" s="429"/>
      <c r="WGP29" s="429"/>
      <c r="WGQ29" s="429"/>
      <c r="WGR29" s="429"/>
      <c r="WGS29" s="429"/>
      <c r="WGT29" s="429"/>
      <c r="WGU29" s="429"/>
      <c r="WGV29" s="429"/>
      <c r="WGW29" s="429"/>
      <c r="WGX29" s="429"/>
      <c r="WGY29" s="429"/>
      <c r="WGZ29" s="429"/>
      <c r="WHA29" s="429"/>
      <c r="WHB29" s="429"/>
      <c r="WHC29" s="429"/>
      <c r="WHD29" s="429"/>
      <c r="WHE29" s="429"/>
      <c r="WHF29" s="429"/>
      <c r="WHG29" s="429"/>
      <c r="WHH29" s="429"/>
      <c r="WHI29" s="429"/>
      <c r="WHJ29" s="429"/>
      <c r="WHK29" s="429"/>
      <c r="WHL29" s="429"/>
      <c r="WHM29" s="429"/>
      <c r="WHN29" s="429"/>
      <c r="WHO29" s="429"/>
      <c r="WHP29" s="429"/>
      <c r="WHQ29" s="429"/>
      <c r="WHR29" s="429"/>
      <c r="WHS29" s="429"/>
      <c r="WHT29" s="429"/>
      <c r="WHU29" s="429"/>
      <c r="WHV29" s="429"/>
      <c r="WHW29" s="429"/>
      <c r="WHX29" s="429"/>
      <c r="WHY29" s="429"/>
      <c r="WHZ29" s="429"/>
      <c r="WIA29" s="429"/>
      <c r="WIB29" s="429"/>
      <c r="WIC29" s="429"/>
      <c r="WID29" s="429"/>
      <c r="WIE29" s="429"/>
      <c r="WIF29" s="429"/>
      <c r="WIG29" s="429"/>
      <c r="WIH29" s="429"/>
      <c r="WII29" s="429"/>
      <c r="WIJ29" s="429"/>
      <c r="WIK29" s="429"/>
      <c r="WIL29" s="429"/>
      <c r="WIM29" s="429"/>
      <c r="WIN29" s="429"/>
      <c r="WIO29" s="429"/>
      <c r="WIP29" s="429"/>
      <c r="WIQ29" s="429"/>
      <c r="WIR29" s="429"/>
      <c r="WIS29" s="429"/>
      <c r="WIT29" s="429"/>
      <c r="WIU29" s="429"/>
      <c r="WIV29" s="429"/>
      <c r="WIW29" s="429"/>
      <c r="WIX29" s="429"/>
      <c r="WIY29" s="429"/>
      <c r="WIZ29" s="429"/>
      <c r="WJA29" s="429"/>
      <c r="WJB29" s="429"/>
      <c r="WJC29" s="429"/>
      <c r="WJD29" s="429"/>
      <c r="WJE29" s="429"/>
      <c r="WJF29" s="429"/>
      <c r="WJG29" s="429"/>
      <c r="WJH29" s="429"/>
      <c r="WJI29" s="429"/>
      <c r="WJJ29" s="429"/>
      <c r="WJK29" s="429"/>
      <c r="WJL29" s="429"/>
      <c r="WJM29" s="429"/>
      <c r="WJN29" s="429"/>
      <c r="WJO29" s="429"/>
      <c r="WJP29" s="429"/>
      <c r="WJQ29" s="429"/>
      <c r="WJR29" s="429"/>
      <c r="WJS29" s="429"/>
      <c r="WJT29" s="429"/>
      <c r="WJU29" s="429"/>
      <c r="WJV29" s="429"/>
      <c r="WJW29" s="429"/>
      <c r="WJX29" s="429"/>
      <c r="WJY29" s="429"/>
      <c r="WJZ29" s="429"/>
      <c r="WKA29" s="429"/>
      <c r="WKB29" s="429"/>
      <c r="WKC29" s="429"/>
      <c r="WKD29" s="429"/>
      <c r="WKE29" s="429"/>
      <c r="WKF29" s="429"/>
      <c r="WKG29" s="429"/>
      <c r="WKH29" s="429"/>
      <c r="WKI29" s="429"/>
      <c r="WKJ29" s="429"/>
      <c r="WKK29" s="429"/>
      <c r="WKL29" s="429"/>
      <c r="WKM29" s="429"/>
      <c r="WKN29" s="429"/>
      <c r="WKO29" s="429"/>
      <c r="WKP29" s="429"/>
      <c r="WKQ29" s="429"/>
      <c r="WKR29" s="429"/>
      <c r="WKS29" s="429"/>
      <c r="WKT29" s="429"/>
      <c r="WKU29" s="429"/>
      <c r="WKV29" s="429"/>
      <c r="WKW29" s="429"/>
      <c r="WKX29" s="429"/>
      <c r="WKY29" s="429"/>
      <c r="WKZ29" s="429"/>
      <c r="WLA29" s="429"/>
      <c r="WLB29" s="429"/>
      <c r="WLC29" s="429"/>
      <c r="WLD29" s="429"/>
      <c r="WLE29" s="429"/>
      <c r="WLF29" s="429"/>
      <c r="WLG29" s="429"/>
      <c r="WLH29" s="429"/>
      <c r="WLI29" s="429"/>
      <c r="WLJ29" s="429"/>
      <c r="WLK29" s="429"/>
      <c r="WLL29" s="429"/>
      <c r="WLM29" s="429"/>
      <c r="WLN29" s="429"/>
      <c r="WLO29" s="429"/>
      <c r="WLP29" s="429"/>
      <c r="WLQ29" s="429"/>
      <c r="WLR29" s="429"/>
      <c r="WLS29" s="429"/>
      <c r="WLT29" s="429"/>
      <c r="WLU29" s="429"/>
      <c r="WLV29" s="429"/>
      <c r="WLW29" s="429"/>
      <c r="WLX29" s="429"/>
      <c r="WLY29" s="429"/>
      <c r="WLZ29" s="429"/>
      <c r="WMA29" s="429"/>
      <c r="WMB29" s="429"/>
      <c r="WMC29" s="429"/>
      <c r="WMD29" s="429"/>
      <c r="WME29" s="429"/>
      <c r="WMF29" s="429"/>
      <c r="WMG29" s="429"/>
      <c r="WMH29" s="429"/>
      <c r="WMI29" s="429"/>
      <c r="WMJ29" s="429"/>
      <c r="WMK29" s="429"/>
      <c r="WML29" s="429"/>
      <c r="WMM29" s="429"/>
      <c r="WMN29" s="429"/>
      <c r="WMO29" s="429"/>
      <c r="WMP29" s="429"/>
      <c r="WMQ29" s="429"/>
      <c r="WMR29" s="429"/>
      <c r="WMS29" s="429"/>
      <c r="WMT29" s="429"/>
      <c r="WMU29" s="429"/>
      <c r="WMV29" s="429"/>
      <c r="WMW29" s="429"/>
      <c r="WMX29" s="429"/>
      <c r="WMY29" s="429"/>
      <c r="WMZ29" s="429"/>
      <c r="WNA29" s="429"/>
      <c r="WNB29" s="429"/>
      <c r="WNC29" s="429"/>
      <c r="WND29" s="429"/>
      <c r="WNE29" s="429"/>
      <c r="WNF29" s="429"/>
      <c r="WNG29" s="429"/>
      <c r="WNH29" s="429"/>
      <c r="WNI29" s="429"/>
      <c r="WNJ29" s="429"/>
      <c r="WNK29" s="429"/>
      <c r="WNL29" s="429"/>
      <c r="WNM29" s="429"/>
      <c r="WNN29" s="429"/>
      <c r="WNO29" s="429"/>
      <c r="WNP29" s="429"/>
      <c r="WNQ29" s="429"/>
      <c r="WNR29" s="429"/>
      <c r="WNS29" s="429"/>
      <c r="WNT29" s="429"/>
      <c r="WNU29" s="429"/>
      <c r="WNV29" s="429"/>
      <c r="WNW29" s="429"/>
      <c r="WNX29" s="429"/>
      <c r="WNY29" s="429"/>
      <c r="WNZ29" s="429"/>
      <c r="WOA29" s="429"/>
      <c r="WOB29" s="429"/>
      <c r="WOC29" s="429"/>
      <c r="WOD29" s="429"/>
      <c r="WOE29" s="429"/>
      <c r="WOF29" s="429"/>
      <c r="WOG29" s="429"/>
      <c r="WOH29" s="429"/>
      <c r="WOI29" s="429"/>
      <c r="WOJ29" s="429"/>
      <c r="WOK29" s="429"/>
      <c r="WOL29" s="429"/>
      <c r="WOM29" s="429"/>
      <c r="WON29" s="429"/>
      <c r="WOO29" s="429"/>
      <c r="WOP29" s="429"/>
      <c r="WOQ29" s="429"/>
      <c r="WOR29" s="429"/>
      <c r="WOS29" s="429"/>
      <c r="WOT29" s="429"/>
      <c r="WOU29" s="429"/>
      <c r="WOV29" s="429"/>
      <c r="WOW29" s="429"/>
      <c r="WOX29" s="429"/>
      <c r="WOY29" s="429"/>
      <c r="WOZ29" s="429"/>
      <c r="WPA29" s="429"/>
      <c r="WPB29" s="429"/>
      <c r="WPC29" s="429"/>
      <c r="WPD29" s="429"/>
      <c r="WPE29" s="429"/>
      <c r="WPF29" s="429"/>
      <c r="WPG29" s="429"/>
      <c r="WPH29" s="429"/>
      <c r="WPI29" s="429"/>
      <c r="WPJ29" s="429"/>
      <c r="WPK29" s="429"/>
      <c r="WPL29" s="429"/>
      <c r="WPM29" s="429"/>
      <c r="WPN29" s="429"/>
      <c r="WPO29" s="429"/>
      <c r="WPP29" s="429"/>
      <c r="WPQ29" s="429"/>
      <c r="WPR29" s="429"/>
      <c r="WPS29" s="429"/>
      <c r="WPT29" s="429"/>
      <c r="WPU29" s="429"/>
      <c r="WPV29" s="429"/>
      <c r="WPW29" s="429"/>
      <c r="WPX29" s="429"/>
      <c r="WPY29" s="429"/>
      <c r="WPZ29" s="429"/>
      <c r="WQA29" s="429"/>
      <c r="WQB29" s="429"/>
      <c r="WQC29" s="429"/>
      <c r="WQD29" s="429"/>
      <c r="WQE29" s="429"/>
      <c r="WQF29" s="429"/>
      <c r="WQG29" s="429"/>
      <c r="WQH29" s="429"/>
      <c r="WQI29" s="429"/>
      <c r="WQJ29" s="429"/>
      <c r="WQK29" s="429"/>
      <c r="WQL29" s="429"/>
      <c r="WQM29" s="429"/>
      <c r="WQN29" s="429"/>
      <c r="WQO29" s="429"/>
      <c r="WQP29" s="429"/>
      <c r="WQQ29" s="429"/>
      <c r="WQR29" s="429"/>
      <c r="WQS29" s="429"/>
      <c r="WQT29" s="429"/>
      <c r="WQU29" s="429"/>
      <c r="WQV29" s="429"/>
      <c r="WQW29" s="429"/>
      <c r="WQX29" s="429"/>
      <c r="WQY29" s="429"/>
      <c r="WQZ29" s="429"/>
      <c r="WRA29" s="429"/>
      <c r="WRB29" s="429"/>
      <c r="WRC29" s="429"/>
      <c r="WRD29" s="429"/>
      <c r="WRE29" s="429"/>
      <c r="WRF29" s="429"/>
      <c r="WRG29" s="429"/>
      <c r="WRH29" s="429"/>
      <c r="WRI29" s="429"/>
      <c r="WRJ29" s="429"/>
      <c r="WRK29" s="429"/>
      <c r="WRL29" s="429"/>
      <c r="WRM29" s="429"/>
      <c r="WRN29" s="429"/>
      <c r="WRO29" s="429"/>
      <c r="WRP29" s="429"/>
      <c r="WRQ29" s="429"/>
      <c r="WRR29" s="429"/>
      <c r="WRS29" s="429"/>
      <c r="WRT29" s="429"/>
      <c r="WRU29" s="429"/>
      <c r="WRV29" s="429"/>
      <c r="WRW29" s="429"/>
      <c r="WRX29" s="429"/>
      <c r="WRY29" s="429"/>
      <c r="WRZ29" s="429"/>
      <c r="WSA29" s="429"/>
      <c r="WSB29" s="429"/>
      <c r="WSC29" s="429"/>
      <c r="WSD29" s="429"/>
      <c r="WSE29" s="429"/>
      <c r="WSF29" s="429"/>
      <c r="WSG29" s="429"/>
      <c r="WSH29" s="429"/>
      <c r="WSI29" s="429"/>
      <c r="WSJ29" s="429"/>
      <c r="WSK29" s="429"/>
      <c r="WSL29" s="429"/>
      <c r="WSM29" s="429"/>
      <c r="WSN29" s="429"/>
      <c r="WSO29" s="429"/>
      <c r="WSP29" s="429"/>
      <c r="WSQ29" s="429"/>
      <c r="WSR29" s="429"/>
      <c r="WSS29" s="429"/>
      <c r="WST29" s="429"/>
      <c r="WSU29" s="429"/>
      <c r="WSV29" s="429"/>
      <c r="WSW29" s="429"/>
      <c r="WSX29" s="429"/>
      <c r="WSY29" s="429"/>
      <c r="WSZ29" s="429"/>
      <c r="WTA29" s="429"/>
      <c r="WTB29" s="429"/>
      <c r="WTC29" s="429"/>
      <c r="WTD29" s="429"/>
      <c r="WTE29" s="429"/>
      <c r="WTF29" s="429"/>
      <c r="WTG29" s="429"/>
      <c r="WTH29" s="429"/>
      <c r="WTI29" s="429"/>
      <c r="WTJ29" s="429"/>
      <c r="WTK29" s="429"/>
      <c r="WTL29" s="429"/>
      <c r="WTM29" s="429"/>
      <c r="WTN29" s="429"/>
      <c r="WTO29" s="429"/>
      <c r="WTP29" s="429"/>
      <c r="WTQ29" s="429"/>
      <c r="WTR29" s="429"/>
      <c r="WTS29" s="429"/>
      <c r="WTT29" s="429"/>
      <c r="WTU29" s="429"/>
      <c r="WTV29" s="429"/>
      <c r="WTW29" s="429"/>
      <c r="WTX29" s="429"/>
      <c r="WTY29" s="429"/>
      <c r="WTZ29" s="429"/>
      <c r="WUA29" s="429"/>
      <c r="WUB29" s="429"/>
      <c r="WUC29" s="429"/>
      <c r="WUD29" s="429"/>
      <c r="WUE29" s="429"/>
      <c r="WUF29" s="429"/>
      <c r="WUG29" s="429"/>
      <c r="WUH29" s="429"/>
      <c r="WUI29" s="429"/>
      <c r="WUJ29" s="429"/>
      <c r="WUK29" s="429"/>
      <c r="WUL29" s="429"/>
      <c r="WUM29" s="429"/>
      <c r="WUN29" s="429"/>
      <c r="WUO29" s="429"/>
      <c r="WUP29" s="429"/>
      <c r="WUQ29" s="429"/>
      <c r="WUR29" s="429"/>
      <c r="WUS29" s="429"/>
      <c r="WUT29" s="429"/>
      <c r="WUU29" s="429"/>
      <c r="WUV29" s="429"/>
      <c r="WUW29" s="429"/>
      <c r="WUX29" s="429"/>
      <c r="WUY29" s="429"/>
      <c r="WUZ29" s="429"/>
      <c r="WVA29" s="429"/>
      <c r="WVB29" s="429"/>
      <c r="WVC29" s="429"/>
      <c r="WVD29" s="429"/>
      <c r="WVE29" s="429"/>
      <c r="WVF29" s="429"/>
      <c r="WVG29" s="429"/>
      <c r="WVH29" s="429"/>
      <c r="WVI29" s="429"/>
      <c r="WVJ29" s="429"/>
      <c r="WVK29" s="429"/>
      <c r="WVL29" s="429"/>
      <c r="WVM29" s="429"/>
      <c r="WVN29" s="429"/>
      <c r="WVO29" s="429"/>
      <c r="WVP29" s="429"/>
      <c r="WVQ29" s="429"/>
      <c r="WVR29" s="429"/>
      <c r="WVS29" s="429"/>
      <c r="WVT29" s="429"/>
      <c r="WVU29" s="429"/>
      <c r="WVV29" s="429"/>
      <c r="WVW29" s="429"/>
      <c r="WVX29" s="429"/>
      <c r="WVY29" s="429"/>
      <c r="WVZ29" s="429"/>
      <c r="WWA29" s="429"/>
      <c r="WWB29" s="429"/>
      <c r="WWC29" s="429"/>
      <c r="WWD29" s="429"/>
      <c r="WWE29" s="429"/>
      <c r="WWF29" s="429"/>
      <c r="WWG29" s="429"/>
      <c r="WWH29" s="429"/>
      <c r="WWI29" s="429"/>
      <c r="WWJ29" s="429"/>
      <c r="WWK29" s="429"/>
      <c r="WWL29" s="429"/>
      <c r="WWM29" s="429"/>
      <c r="WWN29" s="429"/>
      <c r="WWO29" s="429"/>
      <c r="WWP29" s="429"/>
      <c r="WWQ29" s="429"/>
      <c r="WWR29" s="429"/>
      <c r="WWS29" s="429"/>
      <c r="WWT29" s="429"/>
      <c r="WWU29" s="429"/>
      <c r="WWV29" s="429"/>
      <c r="WWW29" s="429"/>
      <c r="WWX29" s="429"/>
      <c r="WWY29" s="429"/>
      <c r="WWZ29" s="429"/>
      <c r="WXA29" s="429"/>
      <c r="WXB29" s="429"/>
      <c r="WXC29" s="429"/>
      <c r="WXD29" s="429"/>
      <c r="WXE29" s="429"/>
      <c r="WXF29" s="429"/>
      <c r="WXG29" s="429"/>
      <c r="WXH29" s="429"/>
      <c r="WXI29" s="429"/>
      <c r="WXJ29" s="429"/>
      <c r="WXK29" s="429"/>
      <c r="WXL29" s="429"/>
      <c r="WXM29" s="429"/>
      <c r="WXN29" s="429"/>
      <c r="WXO29" s="429"/>
      <c r="WXP29" s="429"/>
      <c r="WXQ29" s="429"/>
      <c r="WXR29" s="429"/>
      <c r="WXS29" s="429"/>
      <c r="WXT29" s="429"/>
      <c r="WXU29" s="429"/>
      <c r="WXV29" s="429"/>
      <c r="WXW29" s="429"/>
      <c r="WXX29" s="429"/>
      <c r="WXY29" s="429"/>
      <c r="WXZ29" s="429"/>
      <c r="WYA29" s="429"/>
      <c r="WYB29" s="429"/>
      <c r="WYC29" s="429"/>
      <c r="WYD29" s="429"/>
      <c r="WYE29" s="429"/>
      <c r="WYF29" s="429"/>
      <c r="WYG29" s="429"/>
      <c r="WYH29" s="429"/>
      <c r="WYI29" s="429"/>
      <c r="WYJ29" s="429"/>
      <c r="WYK29" s="429"/>
      <c r="WYL29" s="429"/>
      <c r="WYM29" s="429"/>
      <c r="WYN29" s="429"/>
      <c r="WYO29" s="429"/>
      <c r="WYP29" s="429"/>
      <c r="WYQ29" s="429"/>
      <c r="WYR29" s="429"/>
      <c r="WYS29" s="429"/>
      <c r="WYT29" s="429"/>
      <c r="WYU29" s="429"/>
      <c r="WYV29" s="429"/>
      <c r="WYW29" s="429"/>
      <c r="WYX29" s="429"/>
      <c r="WYY29" s="429"/>
      <c r="WYZ29" s="429"/>
      <c r="WZA29" s="429"/>
      <c r="WZB29" s="429"/>
      <c r="WZC29" s="429"/>
      <c r="WZD29" s="429"/>
      <c r="WZE29" s="429"/>
      <c r="WZF29" s="429"/>
      <c r="WZG29" s="429"/>
      <c r="WZH29" s="429"/>
      <c r="WZI29" s="429"/>
      <c r="WZJ29" s="429"/>
      <c r="WZK29" s="429"/>
      <c r="WZL29" s="429"/>
      <c r="WZM29" s="429"/>
      <c r="WZN29" s="429"/>
      <c r="WZO29" s="429"/>
      <c r="WZP29" s="429"/>
      <c r="WZQ29" s="429"/>
      <c r="WZR29" s="429"/>
      <c r="WZS29" s="429"/>
      <c r="WZT29" s="429"/>
      <c r="WZU29" s="429"/>
      <c r="WZV29" s="429"/>
      <c r="WZW29" s="429"/>
      <c r="WZX29" s="429"/>
      <c r="WZY29" s="429"/>
      <c r="WZZ29" s="429"/>
      <c r="XAA29" s="429"/>
      <c r="XAB29" s="429"/>
      <c r="XAC29" s="429"/>
      <c r="XAD29" s="429"/>
      <c r="XAE29" s="429"/>
      <c r="XAF29" s="429"/>
      <c r="XAG29" s="429"/>
      <c r="XAH29" s="429"/>
      <c r="XAI29" s="429"/>
      <c r="XAJ29" s="429"/>
      <c r="XAK29" s="429"/>
      <c r="XAL29" s="429"/>
      <c r="XAM29" s="429"/>
      <c r="XAN29" s="429"/>
      <c r="XAO29" s="429"/>
      <c r="XAP29" s="429"/>
      <c r="XAQ29" s="429"/>
      <c r="XAR29" s="429"/>
      <c r="XAS29" s="429"/>
      <c r="XAT29" s="429"/>
      <c r="XAU29" s="429"/>
      <c r="XAV29" s="429"/>
      <c r="XAW29" s="429"/>
      <c r="XAX29" s="429"/>
      <c r="XAY29" s="429"/>
      <c r="XAZ29" s="429"/>
      <c r="XBA29" s="429"/>
      <c r="XBB29" s="429"/>
      <c r="XBC29" s="429"/>
      <c r="XBD29" s="429"/>
      <c r="XBE29" s="429"/>
      <c r="XBF29" s="429"/>
      <c r="XBG29" s="429"/>
      <c r="XBH29" s="429"/>
      <c r="XBI29" s="429"/>
      <c r="XBJ29" s="429"/>
      <c r="XBK29" s="429"/>
      <c r="XBL29" s="429"/>
      <c r="XBM29" s="429"/>
      <c r="XBN29" s="429"/>
      <c r="XBO29" s="429"/>
      <c r="XBP29" s="429"/>
      <c r="XBQ29" s="429"/>
      <c r="XBR29" s="429"/>
      <c r="XBS29" s="429"/>
      <c r="XBT29" s="429"/>
      <c r="XBU29" s="429"/>
      <c r="XBV29" s="429"/>
      <c r="XBW29" s="429"/>
      <c r="XBX29" s="429"/>
      <c r="XBY29" s="429"/>
      <c r="XBZ29" s="429"/>
      <c r="XCA29" s="429"/>
      <c r="XCB29" s="429"/>
      <c r="XCC29" s="429"/>
      <c r="XCD29" s="429"/>
      <c r="XCE29" s="429"/>
      <c r="XCF29" s="429"/>
      <c r="XCG29" s="429"/>
      <c r="XCH29" s="429"/>
      <c r="XCI29" s="429"/>
      <c r="XCJ29" s="429"/>
      <c r="XCK29" s="429"/>
      <c r="XCL29" s="429"/>
      <c r="XCM29" s="429"/>
      <c r="XCN29" s="429"/>
      <c r="XCO29" s="429"/>
      <c r="XCP29" s="429"/>
      <c r="XCQ29" s="429"/>
      <c r="XCR29" s="429"/>
      <c r="XCS29" s="429"/>
      <c r="XCT29" s="429"/>
      <c r="XCU29" s="429"/>
      <c r="XCV29" s="429"/>
      <c r="XCW29" s="429"/>
      <c r="XCX29" s="429"/>
      <c r="XCY29" s="429"/>
      <c r="XCZ29" s="429"/>
      <c r="XDA29" s="429"/>
      <c r="XDB29" s="429"/>
      <c r="XDC29" s="429"/>
      <c r="XDD29" s="429"/>
      <c r="XDE29" s="429"/>
      <c r="XDF29" s="429"/>
      <c r="XDG29" s="429"/>
      <c r="XDH29" s="429"/>
      <c r="XDI29" s="429"/>
      <c r="XDJ29" s="429"/>
      <c r="XDK29" s="429"/>
      <c r="XDL29" s="429"/>
      <c r="XDM29" s="429"/>
      <c r="XDN29" s="429"/>
      <c r="XDO29" s="429"/>
      <c r="XDP29" s="429"/>
      <c r="XDQ29" s="429"/>
      <c r="XDR29" s="429"/>
      <c r="XDS29" s="429"/>
      <c r="XDT29" s="429"/>
      <c r="XDU29" s="429"/>
      <c r="XDV29" s="429"/>
      <c r="XDW29" s="429"/>
      <c r="XDX29" s="429"/>
      <c r="XDY29" s="429"/>
      <c r="XDZ29" s="429"/>
      <c r="XEA29" s="429"/>
      <c r="XEB29" s="429"/>
      <c r="XEC29" s="429"/>
      <c r="XED29" s="429"/>
      <c r="XEE29" s="429"/>
      <c r="XEF29" s="429"/>
      <c r="XEG29" s="429"/>
      <c r="XEH29" s="429"/>
      <c r="XEI29" s="429"/>
      <c r="XEJ29" s="429"/>
      <c r="XEK29" s="429"/>
      <c r="XEL29" s="429"/>
      <c r="XEM29" s="429"/>
      <c r="XEN29" s="429"/>
      <c r="XEO29" s="429"/>
      <c r="XEP29" s="429"/>
      <c r="XEQ29" s="429"/>
      <c r="XER29" s="429"/>
      <c r="XES29" s="429"/>
      <c r="XET29" s="429"/>
      <c r="XEU29" s="429"/>
      <c r="XEV29" s="429"/>
      <c r="XEW29" s="429"/>
      <c r="XEX29" s="429"/>
      <c r="XEY29" s="429"/>
      <c r="XEZ29" s="429"/>
      <c r="XFA29" s="429"/>
      <c r="XFB29" s="429"/>
    </row>
    <row r="30" spans="1:16382" s="495" customFormat="1" ht="34.35" customHeight="1" thickBot="1">
      <c r="A30" s="474" t="str">
        <f>VLOOKUP(598,[2]Sprachindex!$A:$Z,$AL$9,FALSE)</f>
        <v>quantité</v>
      </c>
      <c r="B30" s="475" t="str">
        <f>VLOOKUP(332,[2]Sprachindex!$A:$Z,$AL$9,FALSE)</f>
        <v>unité</v>
      </c>
      <c r="C30" s="475" t="str">
        <f>VLOOKUP(136,[2]Sprachindex!$A:$Z,$AL$9,FALSE)</f>
        <v>Illustration</v>
      </c>
      <c r="D30" s="475" t="str">
        <f>VLOOKUP(177,[2]Sprachindex!$A:$Z,$AL$9,FALSE)</f>
        <v>Référence</v>
      </c>
      <c r="E30" s="639" t="str">
        <f>VLOOKUP(234,[2]Sprachindex!$A:$Z,$AL$9,FALSE)</f>
        <v>Désignation</v>
      </c>
      <c r="F30" s="640"/>
      <c r="G30" s="640"/>
      <c r="H30" s="640"/>
      <c r="I30" s="640"/>
      <c r="J30" s="640"/>
      <c r="K30" s="641"/>
      <c r="L30" s="475" t="str">
        <f>VLOOKUP(903,[2]Sprachindex!$A:$Z,$AL$9,FALSE)</f>
        <v>Total</v>
      </c>
      <c r="M30" s="476" t="str">
        <f>VLOOKUP(377,[2]Sprachindex!$A:$Z,$AL$9,FALSE)</f>
        <v>Éventuellement</v>
      </c>
      <c r="N30" s="490"/>
      <c r="O30" s="491"/>
      <c r="P30" s="492" t="str">
        <f>ROUNDUP($A36/10,0)*10&amp;" " &amp; [3]Formeln!$A$110 &amp; "                     "  &amp; "(="&amp;ROUNDUP($A36/10,0)*40&amp; " " &amp; [3]Formeln!$A$111 &amp; ")"</f>
        <v>0 m²                     (=0 STK)</v>
      </c>
      <c r="Q30" s="493" t="str">
        <f>ROUNDUP($A36/1,0)*1 &amp;" " &amp; [3]Formeln!$A$110 &amp; "                                    (="&amp;ROUNDUP($A36/1,0)*4 &amp;" " &amp; [3]Formeln!$A$111 &amp; ")"</f>
        <v>0 m²                                    (=0 STK)</v>
      </c>
      <c r="R30" s="494"/>
      <c r="T30" s="496">
        <v>110700</v>
      </c>
      <c r="U30" s="496">
        <v>110701</v>
      </c>
      <c r="V30" s="496">
        <v>110702</v>
      </c>
      <c r="W30" s="496">
        <v>110703</v>
      </c>
      <c r="X30" s="496">
        <v>110704</v>
      </c>
      <c r="Y30" s="496">
        <v>110705</v>
      </c>
      <c r="Z30" s="496">
        <v>110706</v>
      </c>
      <c r="AA30" s="496">
        <v>110707</v>
      </c>
      <c r="AB30" s="496">
        <v>110708</v>
      </c>
      <c r="AC30" s="496"/>
      <c r="AD30" s="496">
        <v>110710</v>
      </c>
      <c r="AE30" s="496">
        <v>110711</v>
      </c>
      <c r="AF30" s="496">
        <v>110712</v>
      </c>
      <c r="AG30" s="496">
        <v>110713</v>
      </c>
      <c r="AH30" s="496">
        <v>110714</v>
      </c>
      <c r="AI30" s="462"/>
      <c r="AJ30" s="459"/>
      <c r="AK30" s="459"/>
      <c r="AL30" s="456"/>
      <c r="AM30" s="477" t="str">
        <f>VLOOKUP(27,[2]Sprachindex!$A:$Z,$AL$9,FALSE)</f>
        <v>02 P.10 anthracite</v>
      </c>
      <c r="AN30" s="477" t="str">
        <f>VLOOKUP(28,[2]Sprachindex!$A:$Z,$AL$9,FALSE)</f>
        <v>03 P.10 noir</v>
      </c>
      <c r="AO30" s="477" t="str">
        <f>VLOOKUP(42,[2]Sprachindex!$A:$Z,$AL$9,FALSE)</f>
        <v>10 P.10 blanc PREFA</v>
      </c>
      <c r="AP30" s="477" t="str">
        <f>VLOOKUP(51,[2]Sprachindex!$A:$Z,$AL$9,FALSE)</f>
        <v>11 P.10 brun noisette</v>
      </c>
      <c r="AQ30" s="477" t="str">
        <f>VLOOKUP(52,[2]Sprachindex!$A:$Z,$AL$9,FALSE)</f>
        <v>12 argent métallisé</v>
      </c>
      <c r="AR30" s="477" t="str">
        <f>VLOOKUP(60,[2]Sprachindex!$A:$Z,$AL$9,FALSE)</f>
        <v>17 blanc pur</v>
      </c>
      <c r="AS30" s="477" t="str">
        <f>VLOOKUP(63,[2]Sprachindex!$A:$Z,$AL$9,FALSE)</f>
        <v>19 P.10 gris sombre</v>
      </c>
      <c r="AT30" s="477" t="str">
        <f>VLOOKUP(68,[2]Sprachindex!$A:$Z,$AL$9,FALSE)</f>
        <v>20 argent fumé</v>
      </c>
      <c r="AU30" s="477" t="str">
        <f>VLOOKUP(72,[2]Sprachindex!$A:$Z,$AL$9,FALSE)</f>
        <v>23 gris noir</v>
      </c>
      <c r="AV30" s="477" t="str">
        <f>VLOOKUP(1449,[2]Sprachindex!$A:$Z,$AL$9,FALSE)</f>
        <v>44 anthracite noir</v>
      </c>
      <c r="AW30" s="477" t="str">
        <f>VLOOKUP(111,[2]Sprachindex!$A:$Z,$AL$9,FALSE)</f>
        <v>45 bronze</v>
      </c>
      <c r="AX30" s="477" t="s">
        <v>16</v>
      </c>
      <c r="AY30" s="478" t="s">
        <v>236</v>
      </c>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c r="HN30" s="429"/>
      <c r="HO30" s="429"/>
      <c r="HP30" s="429"/>
      <c r="HQ30" s="429"/>
      <c r="HR30" s="429"/>
      <c r="HS30" s="429"/>
      <c r="HT30" s="429"/>
      <c r="HU30" s="429"/>
      <c r="HV30" s="429"/>
      <c r="HW30" s="429"/>
      <c r="HX30" s="429"/>
      <c r="HY30" s="429"/>
      <c r="HZ30" s="429"/>
      <c r="IA30" s="429"/>
      <c r="IB30" s="429"/>
      <c r="IC30" s="429"/>
      <c r="ID30" s="429"/>
      <c r="IE30" s="429"/>
      <c r="IF30" s="429"/>
      <c r="IG30" s="429"/>
      <c r="IH30" s="429"/>
      <c r="II30" s="429"/>
      <c r="IJ30" s="429"/>
      <c r="IK30" s="429"/>
      <c r="IL30" s="429"/>
      <c r="IM30" s="429"/>
      <c r="IN30" s="429"/>
      <c r="IO30" s="429"/>
      <c r="IP30" s="429"/>
      <c r="IQ30" s="429"/>
      <c r="IR30" s="429"/>
      <c r="IS30" s="429"/>
      <c r="IT30" s="429"/>
      <c r="IU30" s="429"/>
      <c r="IV30" s="429"/>
      <c r="IW30" s="429"/>
      <c r="IX30" s="429"/>
      <c r="IY30" s="429"/>
      <c r="IZ30" s="429"/>
      <c r="JA30" s="429"/>
      <c r="JB30" s="429"/>
      <c r="JC30" s="429"/>
      <c r="JD30" s="429"/>
      <c r="JE30" s="429"/>
      <c r="JF30" s="429"/>
      <c r="JG30" s="429"/>
      <c r="JH30" s="429"/>
      <c r="JI30" s="429"/>
      <c r="JJ30" s="429"/>
      <c r="JK30" s="429"/>
      <c r="JL30" s="429"/>
      <c r="JM30" s="429"/>
      <c r="JN30" s="429"/>
      <c r="JO30" s="429"/>
      <c r="JP30" s="429"/>
      <c r="JQ30" s="429"/>
      <c r="JR30" s="429"/>
      <c r="JS30" s="429"/>
      <c r="JT30" s="429"/>
      <c r="JU30" s="429"/>
      <c r="JV30" s="429"/>
      <c r="JW30" s="429"/>
      <c r="JX30" s="429"/>
      <c r="JY30" s="429"/>
      <c r="JZ30" s="429"/>
      <c r="KA30" s="429"/>
      <c r="KB30" s="429"/>
      <c r="KC30" s="429"/>
      <c r="KD30" s="429"/>
      <c r="KE30" s="429"/>
      <c r="KF30" s="429"/>
      <c r="KG30" s="429"/>
      <c r="KH30" s="429"/>
      <c r="KI30" s="429"/>
      <c r="KJ30" s="429"/>
      <c r="KK30" s="429"/>
      <c r="KL30" s="429"/>
      <c r="KM30" s="429"/>
      <c r="KN30" s="429"/>
      <c r="KO30" s="429"/>
      <c r="KP30" s="429"/>
      <c r="KQ30" s="429"/>
      <c r="KR30" s="429"/>
      <c r="KS30" s="429"/>
      <c r="KT30" s="429"/>
      <c r="KU30" s="429"/>
      <c r="KV30" s="429"/>
      <c r="KW30" s="429"/>
      <c r="KX30" s="429"/>
      <c r="KY30" s="429"/>
      <c r="KZ30" s="429"/>
      <c r="LA30" s="429"/>
      <c r="LB30" s="429"/>
      <c r="LC30" s="429"/>
      <c r="LD30" s="429"/>
      <c r="LE30" s="429"/>
      <c r="LF30" s="429"/>
      <c r="LG30" s="429"/>
      <c r="LH30" s="429"/>
      <c r="LI30" s="429"/>
      <c r="LJ30" s="429"/>
      <c r="LK30" s="429"/>
      <c r="LL30" s="429"/>
      <c r="LM30" s="429"/>
      <c r="LN30" s="429"/>
      <c r="LO30" s="429"/>
      <c r="LP30" s="429"/>
      <c r="LQ30" s="429"/>
      <c r="LR30" s="429"/>
      <c r="LS30" s="429"/>
      <c r="LT30" s="429"/>
      <c r="LU30" s="429"/>
      <c r="LV30" s="429"/>
      <c r="LW30" s="429"/>
      <c r="LX30" s="429"/>
      <c r="LY30" s="429"/>
      <c r="LZ30" s="429"/>
      <c r="MA30" s="429"/>
      <c r="MB30" s="429"/>
      <c r="MC30" s="429"/>
      <c r="MD30" s="429"/>
      <c r="ME30" s="429"/>
      <c r="MF30" s="429"/>
      <c r="MG30" s="429"/>
      <c r="MH30" s="429"/>
      <c r="MI30" s="429"/>
      <c r="MJ30" s="429"/>
      <c r="MK30" s="429"/>
      <c r="ML30" s="429"/>
      <c r="MM30" s="429"/>
      <c r="MN30" s="429"/>
      <c r="MO30" s="429"/>
      <c r="MP30" s="429"/>
      <c r="MQ30" s="429"/>
      <c r="MR30" s="429"/>
      <c r="MS30" s="429"/>
      <c r="MT30" s="429"/>
      <c r="MU30" s="429"/>
      <c r="MV30" s="429"/>
      <c r="MW30" s="429"/>
      <c r="MX30" s="429"/>
      <c r="MY30" s="429"/>
      <c r="MZ30" s="429"/>
      <c r="NA30" s="429"/>
      <c r="NB30" s="429"/>
      <c r="NC30" s="429"/>
      <c r="ND30" s="429"/>
      <c r="NE30" s="429"/>
      <c r="NF30" s="429"/>
      <c r="NG30" s="429"/>
      <c r="NH30" s="429"/>
      <c r="NI30" s="429"/>
      <c r="NJ30" s="429"/>
      <c r="NK30" s="429"/>
      <c r="NL30" s="429"/>
      <c r="NM30" s="429"/>
      <c r="NN30" s="429"/>
      <c r="NO30" s="429"/>
      <c r="NP30" s="429"/>
      <c r="NQ30" s="429"/>
      <c r="NR30" s="429"/>
      <c r="NS30" s="429"/>
      <c r="NT30" s="429"/>
      <c r="NU30" s="429"/>
      <c r="NV30" s="429"/>
      <c r="NW30" s="429"/>
      <c r="NX30" s="429"/>
      <c r="NY30" s="429"/>
      <c r="NZ30" s="429"/>
      <c r="OA30" s="429"/>
      <c r="OB30" s="429"/>
      <c r="OC30" s="429"/>
      <c r="OD30" s="429"/>
      <c r="OE30" s="429"/>
      <c r="OF30" s="429"/>
      <c r="OG30" s="429"/>
      <c r="OH30" s="429"/>
      <c r="OI30" s="429"/>
      <c r="OJ30" s="429"/>
      <c r="OK30" s="429"/>
      <c r="OL30" s="429"/>
      <c r="OM30" s="429"/>
      <c r="ON30" s="429"/>
      <c r="OO30" s="429"/>
      <c r="OP30" s="429"/>
      <c r="OQ30" s="429"/>
      <c r="OR30" s="429"/>
      <c r="OS30" s="429"/>
      <c r="OT30" s="429"/>
      <c r="OU30" s="429"/>
      <c r="OV30" s="429"/>
      <c r="OW30" s="429"/>
      <c r="OX30" s="429"/>
      <c r="OY30" s="429"/>
      <c r="OZ30" s="429"/>
      <c r="PA30" s="429"/>
      <c r="PB30" s="429"/>
      <c r="PC30" s="429"/>
      <c r="PD30" s="429"/>
      <c r="PE30" s="429"/>
      <c r="PF30" s="429"/>
      <c r="PG30" s="429"/>
      <c r="PH30" s="429"/>
      <c r="PI30" s="429"/>
      <c r="PJ30" s="429"/>
      <c r="PK30" s="429"/>
      <c r="PL30" s="429"/>
      <c r="PM30" s="429"/>
      <c r="PN30" s="429"/>
      <c r="PO30" s="429"/>
      <c r="PP30" s="429"/>
      <c r="PQ30" s="429"/>
      <c r="PR30" s="429"/>
      <c r="PS30" s="429"/>
      <c r="PT30" s="429"/>
      <c r="PU30" s="429"/>
      <c r="PV30" s="429"/>
      <c r="PW30" s="429"/>
      <c r="PX30" s="429"/>
      <c r="PY30" s="429"/>
      <c r="PZ30" s="429"/>
      <c r="QA30" s="429"/>
      <c r="QB30" s="429"/>
      <c r="QC30" s="429"/>
      <c r="QD30" s="429"/>
      <c r="QE30" s="429"/>
      <c r="QF30" s="429"/>
      <c r="QG30" s="429"/>
      <c r="QH30" s="429"/>
      <c r="QI30" s="429"/>
      <c r="QJ30" s="429"/>
      <c r="QK30" s="429"/>
      <c r="QL30" s="429"/>
      <c r="QM30" s="429"/>
      <c r="QN30" s="429"/>
      <c r="QO30" s="429"/>
      <c r="QP30" s="429"/>
      <c r="QQ30" s="429"/>
      <c r="QR30" s="429"/>
      <c r="QS30" s="429"/>
      <c r="QT30" s="429"/>
      <c r="QU30" s="429"/>
      <c r="QV30" s="429"/>
      <c r="QW30" s="429"/>
      <c r="QX30" s="429"/>
      <c r="QY30" s="429"/>
      <c r="QZ30" s="429"/>
      <c r="RA30" s="429"/>
      <c r="RB30" s="429"/>
      <c r="RC30" s="429"/>
      <c r="RD30" s="429"/>
      <c r="RE30" s="429"/>
      <c r="RF30" s="429"/>
      <c r="RG30" s="429"/>
      <c r="RH30" s="429"/>
      <c r="RI30" s="429"/>
      <c r="RJ30" s="429"/>
      <c r="RK30" s="429"/>
      <c r="RL30" s="429"/>
      <c r="RM30" s="429"/>
      <c r="RN30" s="429"/>
      <c r="RO30" s="429"/>
      <c r="RP30" s="429"/>
      <c r="RQ30" s="429"/>
      <c r="RR30" s="429"/>
      <c r="RS30" s="429"/>
      <c r="RT30" s="429"/>
      <c r="RU30" s="429"/>
      <c r="RV30" s="429"/>
      <c r="RW30" s="429"/>
      <c r="RX30" s="429"/>
      <c r="RY30" s="429"/>
      <c r="RZ30" s="429"/>
      <c r="SA30" s="429"/>
      <c r="SB30" s="429"/>
      <c r="SC30" s="429"/>
      <c r="SD30" s="429"/>
      <c r="SE30" s="429"/>
      <c r="SF30" s="429"/>
      <c r="SG30" s="429"/>
      <c r="SH30" s="429"/>
      <c r="SI30" s="429"/>
      <c r="SJ30" s="429"/>
      <c r="SK30" s="429"/>
      <c r="SL30" s="429"/>
      <c r="SM30" s="429"/>
      <c r="SN30" s="429"/>
      <c r="SO30" s="429"/>
      <c r="SP30" s="429"/>
      <c r="SQ30" s="429"/>
      <c r="SR30" s="429"/>
      <c r="SS30" s="429"/>
      <c r="ST30" s="429"/>
      <c r="SU30" s="429"/>
      <c r="SV30" s="429"/>
      <c r="SW30" s="429"/>
      <c r="SX30" s="429"/>
      <c r="SY30" s="429"/>
      <c r="SZ30" s="429"/>
      <c r="TA30" s="429"/>
      <c r="TB30" s="429"/>
      <c r="TC30" s="429"/>
      <c r="TD30" s="429"/>
      <c r="TE30" s="429"/>
      <c r="TF30" s="429"/>
      <c r="TG30" s="429"/>
      <c r="TH30" s="429"/>
      <c r="TI30" s="429"/>
      <c r="TJ30" s="429"/>
      <c r="TK30" s="429"/>
      <c r="TL30" s="429"/>
      <c r="TM30" s="429"/>
      <c r="TN30" s="429"/>
      <c r="TO30" s="429"/>
      <c r="TP30" s="429"/>
      <c r="TQ30" s="429"/>
      <c r="TR30" s="429"/>
      <c r="TS30" s="429"/>
      <c r="TT30" s="429"/>
      <c r="TU30" s="429"/>
      <c r="TV30" s="429"/>
      <c r="TW30" s="429"/>
      <c r="TX30" s="429"/>
      <c r="TY30" s="429"/>
      <c r="TZ30" s="429"/>
      <c r="UA30" s="429"/>
      <c r="UB30" s="429"/>
      <c r="UC30" s="429"/>
      <c r="UD30" s="429"/>
      <c r="UE30" s="429"/>
      <c r="UF30" s="429"/>
      <c r="UG30" s="429"/>
      <c r="UH30" s="429"/>
      <c r="UI30" s="429"/>
      <c r="UJ30" s="429"/>
      <c r="UK30" s="429"/>
      <c r="UL30" s="429"/>
      <c r="UM30" s="429"/>
      <c r="UN30" s="429"/>
      <c r="UO30" s="429"/>
      <c r="UP30" s="429"/>
      <c r="UQ30" s="429"/>
      <c r="UR30" s="429"/>
      <c r="US30" s="429"/>
      <c r="UT30" s="429"/>
      <c r="UU30" s="429"/>
      <c r="UV30" s="429"/>
      <c r="UW30" s="429"/>
      <c r="UX30" s="429"/>
      <c r="UY30" s="429"/>
      <c r="UZ30" s="429"/>
      <c r="VA30" s="429"/>
      <c r="VB30" s="429"/>
      <c r="VC30" s="429"/>
      <c r="VD30" s="429"/>
      <c r="VE30" s="429"/>
      <c r="VF30" s="429"/>
      <c r="VG30" s="429"/>
      <c r="VH30" s="429"/>
      <c r="VI30" s="429"/>
      <c r="VJ30" s="429"/>
      <c r="VK30" s="429"/>
      <c r="VL30" s="429"/>
      <c r="VM30" s="429"/>
      <c r="VN30" s="429"/>
      <c r="VO30" s="429"/>
      <c r="VP30" s="429"/>
      <c r="VQ30" s="429"/>
      <c r="VR30" s="429"/>
      <c r="VS30" s="429"/>
      <c r="VT30" s="429"/>
      <c r="VU30" s="429"/>
      <c r="VV30" s="429"/>
      <c r="VW30" s="429"/>
      <c r="VX30" s="429"/>
      <c r="VY30" s="429"/>
      <c r="VZ30" s="429"/>
      <c r="WA30" s="429"/>
      <c r="WB30" s="429"/>
      <c r="WC30" s="429"/>
      <c r="WD30" s="429"/>
      <c r="WE30" s="429"/>
      <c r="WF30" s="429"/>
      <c r="WG30" s="429"/>
      <c r="WH30" s="429"/>
      <c r="WI30" s="429"/>
      <c r="WJ30" s="429"/>
      <c r="WK30" s="429"/>
      <c r="WL30" s="429"/>
      <c r="WM30" s="429"/>
      <c r="WN30" s="429"/>
      <c r="WO30" s="429"/>
      <c r="WP30" s="429"/>
      <c r="WQ30" s="429"/>
      <c r="WR30" s="429"/>
      <c r="WS30" s="429"/>
      <c r="WT30" s="429"/>
      <c r="WU30" s="429"/>
      <c r="WV30" s="429"/>
      <c r="WW30" s="429"/>
      <c r="WX30" s="429"/>
      <c r="WY30" s="429"/>
      <c r="WZ30" s="429"/>
      <c r="XA30" s="429"/>
      <c r="XB30" s="429"/>
      <c r="XC30" s="429"/>
      <c r="XD30" s="429"/>
      <c r="XE30" s="429"/>
      <c r="XF30" s="429"/>
      <c r="XG30" s="429"/>
      <c r="XH30" s="429"/>
      <c r="XI30" s="429"/>
      <c r="XJ30" s="429"/>
      <c r="XK30" s="429"/>
      <c r="XL30" s="429"/>
      <c r="XM30" s="429"/>
      <c r="XN30" s="429"/>
      <c r="XO30" s="429"/>
      <c r="XP30" s="429"/>
      <c r="XQ30" s="429"/>
      <c r="XR30" s="429"/>
      <c r="XS30" s="429"/>
      <c r="XT30" s="429"/>
      <c r="XU30" s="429"/>
      <c r="XV30" s="429"/>
      <c r="XW30" s="429"/>
      <c r="XX30" s="429"/>
      <c r="XY30" s="429"/>
      <c r="XZ30" s="429"/>
      <c r="YA30" s="429"/>
      <c r="YB30" s="429"/>
      <c r="YC30" s="429"/>
      <c r="YD30" s="429"/>
      <c r="YE30" s="429"/>
      <c r="YF30" s="429"/>
      <c r="YG30" s="429"/>
      <c r="YH30" s="429"/>
      <c r="YI30" s="429"/>
      <c r="YJ30" s="429"/>
      <c r="YK30" s="429"/>
      <c r="YL30" s="429"/>
      <c r="YM30" s="429"/>
      <c r="YN30" s="429"/>
      <c r="YO30" s="429"/>
      <c r="YP30" s="429"/>
      <c r="YQ30" s="429"/>
      <c r="YR30" s="429"/>
      <c r="YS30" s="429"/>
      <c r="YT30" s="429"/>
      <c r="YU30" s="429"/>
      <c r="YV30" s="429"/>
      <c r="YW30" s="429"/>
      <c r="YX30" s="429"/>
      <c r="YY30" s="429"/>
      <c r="YZ30" s="429"/>
      <c r="ZA30" s="429"/>
      <c r="ZB30" s="429"/>
      <c r="ZC30" s="429"/>
      <c r="ZD30" s="429"/>
      <c r="ZE30" s="429"/>
      <c r="ZF30" s="429"/>
      <c r="ZG30" s="429"/>
      <c r="ZH30" s="429"/>
      <c r="ZI30" s="429"/>
      <c r="ZJ30" s="429"/>
      <c r="ZK30" s="429"/>
      <c r="ZL30" s="429"/>
      <c r="ZM30" s="429"/>
      <c r="ZN30" s="429"/>
      <c r="ZO30" s="429"/>
      <c r="ZP30" s="429"/>
      <c r="ZQ30" s="429"/>
      <c r="ZR30" s="429"/>
      <c r="ZS30" s="429"/>
      <c r="ZT30" s="429"/>
      <c r="ZU30" s="429"/>
      <c r="ZV30" s="429"/>
      <c r="ZW30" s="429"/>
      <c r="ZX30" s="429"/>
      <c r="ZY30" s="429"/>
      <c r="ZZ30" s="429"/>
      <c r="AAA30" s="429"/>
      <c r="AAB30" s="429"/>
      <c r="AAC30" s="429"/>
      <c r="AAD30" s="429"/>
      <c r="AAE30" s="429"/>
      <c r="AAF30" s="429"/>
      <c r="AAG30" s="429"/>
      <c r="AAH30" s="429"/>
      <c r="AAI30" s="429"/>
      <c r="AAJ30" s="429"/>
      <c r="AAK30" s="429"/>
      <c r="AAL30" s="429"/>
      <c r="AAM30" s="429"/>
      <c r="AAN30" s="429"/>
      <c r="AAO30" s="429"/>
      <c r="AAP30" s="429"/>
      <c r="AAQ30" s="429"/>
      <c r="AAR30" s="429"/>
      <c r="AAS30" s="429"/>
      <c r="AAT30" s="429"/>
      <c r="AAU30" s="429"/>
      <c r="AAV30" s="429"/>
      <c r="AAW30" s="429"/>
      <c r="AAX30" s="429"/>
      <c r="AAY30" s="429"/>
      <c r="AAZ30" s="429"/>
      <c r="ABA30" s="429"/>
      <c r="ABB30" s="429"/>
      <c r="ABC30" s="429"/>
      <c r="ABD30" s="429"/>
      <c r="ABE30" s="429"/>
      <c r="ABF30" s="429"/>
      <c r="ABG30" s="429"/>
      <c r="ABH30" s="429"/>
      <c r="ABI30" s="429"/>
      <c r="ABJ30" s="429"/>
      <c r="ABK30" s="429"/>
      <c r="ABL30" s="429"/>
      <c r="ABM30" s="429"/>
      <c r="ABN30" s="429"/>
      <c r="ABO30" s="429"/>
      <c r="ABP30" s="429"/>
      <c r="ABQ30" s="429"/>
      <c r="ABR30" s="429"/>
      <c r="ABS30" s="429"/>
      <c r="ABT30" s="429"/>
      <c r="ABU30" s="429"/>
      <c r="ABV30" s="429"/>
      <c r="ABW30" s="429"/>
      <c r="ABX30" s="429"/>
      <c r="ABY30" s="429"/>
      <c r="ABZ30" s="429"/>
      <c r="ACA30" s="429"/>
      <c r="ACB30" s="429"/>
      <c r="ACC30" s="429"/>
      <c r="ACD30" s="429"/>
      <c r="ACE30" s="429"/>
      <c r="ACF30" s="429"/>
      <c r="ACG30" s="429"/>
      <c r="ACH30" s="429"/>
      <c r="ACI30" s="429"/>
      <c r="ACJ30" s="429"/>
      <c r="ACK30" s="429"/>
      <c r="ACL30" s="429"/>
      <c r="ACM30" s="429"/>
      <c r="ACN30" s="429"/>
      <c r="ACO30" s="429"/>
      <c r="ACP30" s="429"/>
      <c r="ACQ30" s="429"/>
      <c r="ACR30" s="429"/>
      <c r="ACS30" s="429"/>
      <c r="ACT30" s="429"/>
      <c r="ACU30" s="429"/>
      <c r="ACV30" s="429"/>
      <c r="ACW30" s="429"/>
      <c r="ACX30" s="429"/>
      <c r="ACY30" s="429"/>
      <c r="ACZ30" s="429"/>
      <c r="ADA30" s="429"/>
      <c r="ADB30" s="429"/>
      <c r="ADC30" s="429"/>
      <c r="ADD30" s="429"/>
      <c r="ADE30" s="429"/>
      <c r="ADF30" s="429"/>
      <c r="ADG30" s="429"/>
      <c r="ADH30" s="429"/>
      <c r="ADI30" s="429"/>
      <c r="ADJ30" s="429"/>
      <c r="ADK30" s="429"/>
      <c r="ADL30" s="429"/>
      <c r="ADM30" s="429"/>
      <c r="ADN30" s="429"/>
      <c r="ADO30" s="429"/>
      <c r="ADP30" s="429"/>
      <c r="ADQ30" s="429"/>
      <c r="ADR30" s="429"/>
      <c r="ADS30" s="429"/>
      <c r="ADT30" s="429"/>
      <c r="ADU30" s="429"/>
      <c r="ADV30" s="429"/>
      <c r="ADW30" s="429"/>
      <c r="ADX30" s="429"/>
      <c r="ADY30" s="429"/>
      <c r="ADZ30" s="429"/>
      <c r="AEA30" s="429"/>
      <c r="AEB30" s="429"/>
      <c r="AEC30" s="429"/>
      <c r="AED30" s="429"/>
      <c r="AEE30" s="429"/>
      <c r="AEF30" s="429"/>
      <c r="AEG30" s="429"/>
      <c r="AEH30" s="429"/>
      <c r="AEI30" s="429"/>
      <c r="AEJ30" s="429"/>
      <c r="AEK30" s="429"/>
      <c r="AEL30" s="429"/>
      <c r="AEM30" s="429"/>
      <c r="AEN30" s="429"/>
      <c r="AEO30" s="429"/>
      <c r="AEP30" s="429"/>
      <c r="AEQ30" s="429"/>
      <c r="AER30" s="429"/>
      <c r="AES30" s="429"/>
      <c r="AET30" s="429"/>
      <c r="AEU30" s="429"/>
      <c r="AEV30" s="429"/>
      <c r="AEW30" s="429"/>
      <c r="AEX30" s="429"/>
      <c r="AEY30" s="429"/>
      <c r="AEZ30" s="429"/>
      <c r="AFA30" s="429"/>
      <c r="AFB30" s="429"/>
      <c r="AFC30" s="429"/>
      <c r="AFD30" s="429"/>
      <c r="AFE30" s="429"/>
      <c r="AFF30" s="429"/>
      <c r="AFG30" s="429"/>
      <c r="AFH30" s="429"/>
      <c r="AFI30" s="429"/>
      <c r="AFJ30" s="429"/>
      <c r="AFK30" s="429"/>
      <c r="AFL30" s="429"/>
      <c r="AFM30" s="429"/>
      <c r="AFN30" s="429"/>
      <c r="AFO30" s="429"/>
      <c r="AFP30" s="429"/>
      <c r="AFQ30" s="429"/>
      <c r="AFR30" s="429"/>
      <c r="AFS30" s="429"/>
      <c r="AFT30" s="429"/>
      <c r="AFU30" s="429"/>
      <c r="AFV30" s="429"/>
      <c r="AFW30" s="429"/>
      <c r="AFX30" s="429"/>
      <c r="AFY30" s="429"/>
      <c r="AFZ30" s="429"/>
      <c r="AGA30" s="429"/>
      <c r="AGB30" s="429"/>
      <c r="AGC30" s="429"/>
      <c r="AGD30" s="429"/>
      <c r="AGE30" s="429"/>
      <c r="AGF30" s="429"/>
      <c r="AGG30" s="429"/>
      <c r="AGH30" s="429"/>
      <c r="AGI30" s="429"/>
      <c r="AGJ30" s="429"/>
      <c r="AGK30" s="429"/>
      <c r="AGL30" s="429"/>
      <c r="AGM30" s="429"/>
      <c r="AGN30" s="429"/>
      <c r="AGO30" s="429"/>
      <c r="AGP30" s="429"/>
      <c r="AGQ30" s="429"/>
      <c r="AGR30" s="429"/>
      <c r="AGS30" s="429"/>
      <c r="AGT30" s="429"/>
      <c r="AGU30" s="429"/>
      <c r="AGV30" s="429"/>
      <c r="AGW30" s="429"/>
      <c r="AGX30" s="429"/>
      <c r="AGY30" s="429"/>
      <c r="AGZ30" s="429"/>
      <c r="AHA30" s="429"/>
      <c r="AHB30" s="429"/>
      <c r="AHC30" s="429"/>
      <c r="AHD30" s="429"/>
      <c r="AHE30" s="429"/>
      <c r="AHF30" s="429"/>
      <c r="AHG30" s="429"/>
      <c r="AHH30" s="429"/>
      <c r="AHI30" s="429"/>
      <c r="AHJ30" s="429"/>
      <c r="AHK30" s="429"/>
      <c r="AHL30" s="429"/>
      <c r="AHM30" s="429"/>
      <c r="AHN30" s="429"/>
      <c r="AHO30" s="429"/>
      <c r="AHP30" s="429"/>
      <c r="AHQ30" s="429"/>
      <c r="AHR30" s="429"/>
      <c r="AHS30" s="429"/>
      <c r="AHT30" s="429"/>
      <c r="AHU30" s="429"/>
      <c r="AHV30" s="429"/>
      <c r="AHW30" s="429"/>
      <c r="AHX30" s="429"/>
      <c r="AHY30" s="429"/>
      <c r="AHZ30" s="429"/>
      <c r="AIA30" s="429"/>
      <c r="AIB30" s="429"/>
      <c r="AIC30" s="429"/>
      <c r="AID30" s="429"/>
      <c r="AIE30" s="429"/>
      <c r="AIF30" s="429"/>
      <c r="AIG30" s="429"/>
      <c r="AIH30" s="429"/>
      <c r="AII30" s="429"/>
      <c r="AIJ30" s="429"/>
      <c r="AIK30" s="429"/>
      <c r="AIL30" s="429"/>
      <c r="AIM30" s="429"/>
      <c r="AIN30" s="429"/>
      <c r="AIO30" s="429"/>
      <c r="AIP30" s="429"/>
      <c r="AIQ30" s="429"/>
      <c r="AIR30" s="429"/>
      <c r="AIS30" s="429"/>
      <c r="AIT30" s="429"/>
      <c r="AIU30" s="429"/>
      <c r="AIV30" s="429"/>
      <c r="AIW30" s="429"/>
      <c r="AIX30" s="429"/>
      <c r="AIY30" s="429"/>
      <c r="AIZ30" s="429"/>
      <c r="AJA30" s="429"/>
      <c r="AJB30" s="429"/>
      <c r="AJC30" s="429"/>
      <c r="AJD30" s="429"/>
      <c r="AJE30" s="429"/>
      <c r="AJF30" s="429"/>
      <c r="AJG30" s="429"/>
      <c r="AJH30" s="429"/>
      <c r="AJI30" s="429"/>
      <c r="AJJ30" s="429"/>
      <c r="AJK30" s="429"/>
      <c r="AJL30" s="429"/>
      <c r="AJM30" s="429"/>
      <c r="AJN30" s="429"/>
      <c r="AJO30" s="429"/>
      <c r="AJP30" s="429"/>
      <c r="AJQ30" s="429"/>
      <c r="AJR30" s="429"/>
      <c r="AJS30" s="429"/>
      <c r="AJT30" s="429"/>
      <c r="AJU30" s="429"/>
      <c r="AJV30" s="429"/>
      <c r="AJW30" s="429"/>
      <c r="AJX30" s="429"/>
      <c r="AJY30" s="429"/>
      <c r="AJZ30" s="429"/>
      <c r="AKA30" s="429"/>
      <c r="AKB30" s="429"/>
      <c r="AKC30" s="429"/>
      <c r="AKD30" s="429"/>
      <c r="AKE30" s="429"/>
      <c r="AKF30" s="429"/>
      <c r="AKG30" s="429"/>
      <c r="AKH30" s="429"/>
      <c r="AKI30" s="429"/>
      <c r="AKJ30" s="429"/>
      <c r="AKK30" s="429"/>
      <c r="AKL30" s="429"/>
      <c r="AKM30" s="429"/>
      <c r="AKN30" s="429"/>
      <c r="AKO30" s="429"/>
      <c r="AKP30" s="429"/>
      <c r="AKQ30" s="429"/>
      <c r="AKR30" s="429"/>
      <c r="AKS30" s="429"/>
      <c r="AKT30" s="429"/>
      <c r="AKU30" s="429"/>
      <c r="AKV30" s="429"/>
      <c r="AKW30" s="429"/>
      <c r="AKX30" s="429"/>
      <c r="AKY30" s="429"/>
      <c r="AKZ30" s="429"/>
      <c r="ALA30" s="429"/>
      <c r="ALB30" s="429"/>
      <c r="ALC30" s="429"/>
      <c r="ALD30" s="429"/>
      <c r="ALE30" s="429"/>
      <c r="ALF30" s="429"/>
      <c r="ALG30" s="429"/>
      <c r="ALH30" s="429"/>
      <c r="ALI30" s="429"/>
      <c r="ALJ30" s="429"/>
      <c r="ALK30" s="429"/>
      <c r="ALL30" s="429"/>
      <c r="ALM30" s="429"/>
      <c r="ALN30" s="429"/>
      <c r="ALO30" s="429"/>
      <c r="ALP30" s="429"/>
      <c r="ALQ30" s="429"/>
      <c r="ALR30" s="429"/>
      <c r="ALS30" s="429"/>
      <c r="ALT30" s="429"/>
      <c r="ALU30" s="429"/>
      <c r="ALV30" s="429"/>
      <c r="ALW30" s="429"/>
      <c r="ALX30" s="429"/>
      <c r="ALY30" s="429"/>
      <c r="ALZ30" s="429"/>
      <c r="AMA30" s="429"/>
      <c r="AMB30" s="429"/>
      <c r="AMC30" s="429"/>
      <c r="AMD30" s="429"/>
      <c r="AME30" s="429"/>
      <c r="AMF30" s="429"/>
      <c r="AMG30" s="429"/>
      <c r="AMH30" s="429"/>
      <c r="AMI30" s="429"/>
      <c r="AMJ30" s="429"/>
      <c r="AMK30" s="429"/>
      <c r="AML30" s="429"/>
      <c r="AMM30" s="429"/>
      <c r="AMN30" s="429"/>
      <c r="AMO30" s="429"/>
      <c r="AMP30" s="429"/>
      <c r="AMQ30" s="429"/>
      <c r="AMR30" s="429"/>
      <c r="AMS30" s="429"/>
      <c r="AMT30" s="429"/>
      <c r="AMU30" s="429"/>
      <c r="AMV30" s="429"/>
      <c r="AMW30" s="429"/>
      <c r="AMX30" s="429"/>
      <c r="AMY30" s="429"/>
      <c r="AMZ30" s="429"/>
      <c r="ANA30" s="429"/>
      <c r="ANB30" s="429"/>
      <c r="ANC30" s="429"/>
      <c r="AND30" s="429"/>
      <c r="ANE30" s="429"/>
      <c r="ANF30" s="429"/>
      <c r="ANG30" s="429"/>
      <c r="ANH30" s="429"/>
      <c r="ANI30" s="429"/>
      <c r="ANJ30" s="429"/>
      <c r="ANK30" s="429"/>
      <c r="ANL30" s="429"/>
      <c r="ANM30" s="429"/>
      <c r="ANN30" s="429"/>
      <c r="ANO30" s="429"/>
      <c r="ANP30" s="429"/>
      <c r="ANQ30" s="429"/>
      <c r="ANR30" s="429"/>
      <c r="ANS30" s="429"/>
      <c r="ANT30" s="429"/>
      <c r="ANU30" s="429"/>
      <c r="ANV30" s="429"/>
      <c r="ANW30" s="429"/>
      <c r="ANX30" s="429"/>
      <c r="ANY30" s="429"/>
      <c r="ANZ30" s="429"/>
      <c r="AOA30" s="429"/>
      <c r="AOB30" s="429"/>
      <c r="AOC30" s="429"/>
      <c r="AOD30" s="429"/>
      <c r="AOE30" s="429"/>
      <c r="AOF30" s="429"/>
      <c r="AOG30" s="429"/>
      <c r="AOH30" s="429"/>
      <c r="AOI30" s="429"/>
      <c r="AOJ30" s="429"/>
      <c r="AOK30" s="429"/>
      <c r="AOL30" s="429"/>
      <c r="AOM30" s="429"/>
      <c r="AON30" s="429"/>
      <c r="AOO30" s="429"/>
      <c r="AOP30" s="429"/>
      <c r="AOQ30" s="429"/>
      <c r="AOR30" s="429"/>
      <c r="AOS30" s="429"/>
      <c r="AOT30" s="429"/>
      <c r="AOU30" s="429"/>
      <c r="AOV30" s="429"/>
      <c r="AOW30" s="429"/>
      <c r="AOX30" s="429"/>
      <c r="AOY30" s="429"/>
      <c r="AOZ30" s="429"/>
      <c r="APA30" s="429"/>
      <c r="APB30" s="429"/>
      <c r="APC30" s="429"/>
      <c r="APD30" s="429"/>
      <c r="APE30" s="429"/>
      <c r="APF30" s="429"/>
      <c r="APG30" s="429"/>
      <c r="APH30" s="429"/>
      <c r="API30" s="429"/>
      <c r="APJ30" s="429"/>
      <c r="APK30" s="429"/>
      <c r="APL30" s="429"/>
      <c r="APM30" s="429"/>
      <c r="APN30" s="429"/>
      <c r="APO30" s="429"/>
      <c r="APP30" s="429"/>
      <c r="APQ30" s="429"/>
      <c r="APR30" s="429"/>
      <c r="APS30" s="429"/>
      <c r="APT30" s="429"/>
      <c r="APU30" s="429"/>
      <c r="APV30" s="429"/>
      <c r="APW30" s="429"/>
      <c r="APX30" s="429"/>
      <c r="APY30" s="429"/>
      <c r="APZ30" s="429"/>
      <c r="AQA30" s="429"/>
      <c r="AQB30" s="429"/>
      <c r="AQC30" s="429"/>
      <c r="AQD30" s="429"/>
      <c r="AQE30" s="429"/>
      <c r="AQF30" s="429"/>
      <c r="AQG30" s="429"/>
      <c r="AQH30" s="429"/>
      <c r="AQI30" s="429"/>
      <c r="AQJ30" s="429"/>
      <c r="AQK30" s="429"/>
      <c r="AQL30" s="429"/>
      <c r="AQM30" s="429"/>
      <c r="AQN30" s="429"/>
      <c r="AQO30" s="429"/>
      <c r="AQP30" s="429"/>
      <c r="AQQ30" s="429"/>
      <c r="AQR30" s="429"/>
      <c r="AQS30" s="429"/>
      <c r="AQT30" s="429"/>
      <c r="AQU30" s="429"/>
      <c r="AQV30" s="429"/>
      <c r="AQW30" s="429"/>
      <c r="AQX30" s="429"/>
      <c r="AQY30" s="429"/>
      <c r="AQZ30" s="429"/>
      <c r="ARA30" s="429"/>
      <c r="ARB30" s="429"/>
      <c r="ARC30" s="429"/>
      <c r="ARD30" s="429"/>
      <c r="ARE30" s="429"/>
      <c r="ARF30" s="429"/>
      <c r="ARG30" s="429"/>
      <c r="ARH30" s="429"/>
      <c r="ARI30" s="429"/>
      <c r="ARJ30" s="429"/>
      <c r="ARK30" s="429"/>
      <c r="ARL30" s="429"/>
      <c r="ARM30" s="429"/>
      <c r="ARN30" s="429"/>
      <c r="ARO30" s="429"/>
      <c r="ARP30" s="429"/>
      <c r="ARQ30" s="429"/>
      <c r="ARR30" s="429"/>
      <c r="ARS30" s="429"/>
      <c r="ART30" s="429"/>
      <c r="ARU30" s="429"/>
      <c r="ARV30" s="429"/>
      <c r="ARW30" s="429"/>
      <c r="ARX30" s="429"/>
      <c r="ARY30" s="429"/>
      <c r="ARZ30" s="429"/>
      <c r="ASA30" s="429"/>
      <c r="ASB30" s="429"/>
      <c r="ASC30" s="429"/>
      <c r="ASD30" s="429"/>
      <c r="ASE30" s="429"/>
      <c r="ASF30" s="429"/>
      <c r="ASG30" s="429"/>
      <c r="ASH30" s="429"/>
      <c r="ASI30" s="429"/>
      <c r="ASJ30" s="429"/>
      <c r="ASK30" s="429"/>
      <c r="ASL30" s="429"/>
      <c r="ASM30" s="429"/>
      <c r="ASN30" s="429"/>
      <c r="ASO30" s="429"/>
      <c r="ASP30" s="429"/>
      <c r="ASQ30" s="429"/>
      <c r="ASR30" s="429"/>
      <c r="ASS30" s="429"/>
      <c r="AST30" s="429"/>
      <c r="ASU30" s="429"/>
      <c r="ASV30" s="429"/>
      <c r="ASW30" s="429"/>
      <c r="ASX30" s="429"/>
      <c r="ASY30" s="429"/>
      <c r="ASZ30" s="429"/>
      <c r="ATA30" s="429"/>
      <c r="ATB30" s="429"/>
      <c r="ATC30" s="429"/>
      <c r="ATD30" s="429"/>
      <c r="ATE30" s="429"/>
      <c r="ATF30" s="429"/>
      <c r="ATG30" s="429"/>
      <c r="ATH30" s="429"/>
      <c r="ATI30" s="429"/>
      <c r="ATJ30" s="429"/>
      <c r="ATK30" s="429"/>
      <c r="ATL30" s="429"/>
      <c r="ATM30" s="429"/>
      <c r="ATN30" s="429"/>
      <c r="ATO30" s="429"/>
      <c r="ATP30" s="429"/>
      <c r="ATQ30" s="429"/>
      <c r="ATR30" s="429"/>
      <c r="ATS30" s="429"/>
      <c r="ATT30" s="429"/>
      <c r="ATU30" s="429"/>
      <c r="ATV30" s="429"/>
      <c r="ATW30" s="429"/>
      <c r="ATX30" s="429"/>
      <c r="ATY30" s="429"/>
      <c r="ATZ30" s="429"/>
      <c r="AUA30" s="429"/>
      <c r="AUB30" s="429"/>
      <c r="AUC30" s="429"/>
      <c r="AUD30" s="429"/>
      <c r="AUE30" s="429"/>
      <c r="AUF30" s="429"/>
      <c r="AUG30" s="429"/>
      <c r="AUH30" s="429"/>
      <c r="AUI30" s="429"/>
      <c r="AUJ30" s="429"/>
      <c r="AUK30" s="429"/>
      <c r="AUL30" s="429"/>
      <c r="AUM30" s="429"/>
      <c r="AUN30" s="429"/>
      <c r="AUO30" s="429"/>
      <c r="AUP30" s="429"/>
      <c r="AUQ30" s="429"/>
      <c r="AUR30" s="429"/>
      <c r="AUS30" s="429"/>
      <c r="AUT30" s="429"/>
      <c r="AUU30" s="429"/>
      <c r="AUV30" s="429"/>
      <c r="AUW30" s="429"/>
      <c r="AUX30" s="429"/>
      <c r="AUY30" s="429"/>
      <c r="AUZ30" s="429"/>
      <c r="AVA30" s="429"/>
      <c r="AVB30" s="429"/>
      <c r="AVC30" s="429"/>
      <c r="AVD30" s="429"/>
      <c r="AVE30" s="429"/>
      <c r="AVF30" s="429"/>
      <c r="AVG30" s="429"/>
      <c r="AVH30" s="429"/>
      <c r="AVI30" s="429"/>
      <c r="AVJ30" s="429"/>
      <c r="AVK30" s="429"/>
      <c r="AVL30" s="429"/>
      <c r="AVM30" s="429"/>
      <c r="AVN30" s="429"/>
      <c r="AVO30" s="429"/>
      <c r="AVP30" s="429"/>
      <c r="AVQ30" s="429"/>
      <c r="AVR30" s="429"/>
      <c r="AVS30" s="429"/>
      <c r="AVT30" s="429"/>
      <c r="AVU30" s="429"/>
      <c r="AVV30" s="429"/>
      <c r="AVW30" s="429"/>
      <c r="AVX30" s="429"/>
      <c r="AVY30" s="429"/>
      <c r="AVZ30" s="429"/>
      <c r="AWA30" s="429"/>
      <c r="AWB30" s="429"/>
      <c r="AWC30" s="429"/>
      <c r="AWD30" s="429"/>
      <c r="AWE30" s="429"/>
      <c r="AWF30" s="429"/>
      <c r="AWG30" s="429"/>
      <c r="AWH30" s="429"/>
      <c r="AWI30" s="429"/>
      <c r="AWJ30" s="429"/>
      <c r="AWK30" s="429"/>
      <c r="AWL30" s="429"/>
      <c r="AWM30" s="429"/>
      <c r="AWN30" s="429"/>
      <c r="AWO30" s="429"/>
      <c r="AWP30" s="429"/>
      <c r="AWQ30" s="429"/>
      <c r="AWR30" s="429"/>
      <c r="AWS30" s="429"/>
      <c r="AWT30" s="429"/>
      <c r="AWU30" s="429"/>
      <c r="AWV30" s="429"/>
      <c r="AWW30" s="429"/>
      <c r="AWX30" s="429"/>
      <c r="AWY30" s="429"/>
      <c r="AWZ30" s="429"/>
      <c r="AXA30" s="429"/>
      <c r="AXB30" s="429"/>
      <c r="AXC30" s="429"/>
      <c r="AXD30" s="429"/>
      <c r="AXE30" s="429"/>
      <c r="AXF30" s="429"/>
      <c r="AXG30" s="429"/>
      <c r="AXH30" s="429"/>
      <c r="AXI30" s="429"/>
      <c r="AXJ30" s="429"/>
      <c r="AXK30" s="429"/>
      <c r="AXL30" s="429"/>
      <c r="AXM30" s="429"/>
      <c r="AXN30" s="429"/>
      <c r="AXO30" s="429"/>
      <c r="AXP30" s="429"/>
      <c r="AXQ30" s="429"/>
      <c r="AXR30" s="429"/>
      <c r="AXS30" s="429"/>
      <c r="AXT30" s="429"/>
      <c r="AXU30" s="429"/>
      <c r="AXV30" s="429"/>
      <c r="AXW30" s="429"/>
      <c r="AXX30" s="429"/>
      <c r="AXY30" s="429"/>
      <c r="AXZ30" s="429"/>
      <c r="AYA30" s="429"/>
      <c r="AYB30" s="429"/>
      <c r="AYC30" s="429"/>
      <c r="AYD30" s="429"/>
      <c r="AYE30" s="429"/>
      <c r="AYF30" s="429"/>
      <c r="AYG30" s="429"/>
      <c r="AYH30" s="429"/>
      <c r="AYI30" s="429"/>
      <c r="AYJ30" s="429"/>
      <c r="AYK30" s="429"/>
      <c r="AYL30" s="429"/>
      <c r="AYM30" s="429"/>
      <c r="AYN30" s="429"/>
      <c r="AYO30" s="429"/>
      <c r="AYP30" s="429"/>
      <c r="AYQ30" s="429"/>
      <c r="AYR30" s="429"/>
      <c r="AYS30" s="429"/>
      <c r="AYT30" s="429"/>
      <c r="AYU30" s="429"/>
      <c r="AYV30" s="429"/>
      <c r="AYW30" s="429"/>
      <c r="AYX30" s="429"/>
      <c r="AYY30" s="429"/>
      <c r="AYZ30" s="429"/>
      <c r="AZA30" s="429"/>
      <c r="AZB30" s="429"/>
      <c r="AZC30" s="429"/>
      <c r="AZD30" s="429"/>
      <c r="AZE30" s="429"/>
      <c r="AZF30" s="429"/>
      <c r="AZG30" s="429"/>
      <c r="AZH30" s="429"/>
      <c r="AZI30" s="429"/>
      <c r="AZJ30" s="429"/>
      <c r="AZK30" s="429"/>
      <c r="AZL30" s="429"/>
      <c r="AZM30" s="429"/>
      <c r="AZN30" s="429"/>
      <c r="AZO30" s="429"/>
      <c r="AZP30" s="429"/>
      <c r="AZQ30" s="429"/>
      <c r="AZR30" s="429"/>
      <c r="AZS30" s="429"/>
      <c r="AZT30" s="429"/>
      <c r="AZU30" s="429"/>
      <c r="AZV30" s="429"/>
      <c r="AZW30" s="429"/>
      <c r="AZX30" s="429"/>
      <c r="AZY30" s="429"/>
      <c r="AZZ30" s="429"/>
      <c r="BAA30" s="429"/>
      <c r="BAB30" s="429"/>
      <c r="BAC30" s="429"/>
      <c r="BAD30" s="429"/>
      <c r="BAE30" s="429"/>
      <c r="BAF30" s="429"/>
      <c r="BAG30" s="429"/>
      <c r="BAH30" s="429"/>
      <c r="BAI30" s="429"/>
      <c r="BAJ30" s="429"/>
      <c r="BAK30" s="429"/>
      <c r="BAL30" s="429"/>
      <c r="BAM30" s="429"/>
      <c r="BAN30" s="429"/>
      <c r="BAO30" s="429"/>
      <c r="BAP30" s="429"/>
      <c r="BAQ30" s="429"/>
      <c r="BAR30" s="429"/>
      <c r="BAS30" s="429"/>
      <c r="BAT30" s="429"/>
      <c r="BAU30" s="429"/>
      <c r="BAV30" s="429"/>
      <c r="BAW30" s="429"/>
      <c r="BAX30" s="429"/>
      <c r="BAY30" s="429"/>
      <c r="BAZ30" s="429"/>
      <c r="BBA30" s="429"/>
      <c r="BBB30" s="429"/>
      <c r="BBC30" s="429"/>
      <c r="BBD30" s="429"/>
      <c r="BBE30" s="429"/>
      <c r="BBF30" s="429"/>
      <c r="BBG30" s="429"/>
      <c r="BBH30" s="429"/>
      <c r="BBI30" s="429"/>
      <c r="BBJ30" s="429"/>
      <c r="BBK30" s="429"/>
      <c r="BBL30" s="429"/>
      <c r="BBM30" s="429"/>
      <c r="BBN30" s="429"/>
      <c r="BBO30" s="429"/>
      <c r="BBP30" s="429"/>
      <c r="BBQ30" s="429"/>
      <c r="BBR30" s="429"/>
      <c r="BBS30" s="429"/>
      <c r="BBT30" s="429"/>
      <c r="BBU30" s="429"/>
      <c r="BBV30" s="429"/>
      <c r="BBW30" s="429"/>
      <c r="BBX30" s="429"/>
      <c r="BBY30" s="429"/>
      <c r="BBZ30" s="429"/>
      <c r="BCA30" s="429"/>
      <c r="BCB30" s="429"/>
      <c r="BCC30" s="429"/>
      <c r="BCD30" s="429"/>
      <c r="BCE30" s="429"/>
      <c r="BCF30" s="429"/>
      <c r="BCG30" s="429"/>
      <c r="BCH30" s="429"/>
      <c r="BCI30" s="429"/>
      <c r="BCJ30" s="429"/>
      <c r="BCK30" s="429"/>
      <c r="BCL30" s="429"/>
      <c r="BCM30" s="429"/>
      <c r="BCN30" s="429"/>
      <c r="BCO30" s="429"/>
      <c r="BCP30" s="429"/>
      <c r="BCQ30" s="429"/>
      <c r="BCR30" s="429"/>
      <c r="BCS30" s="429"/>
      <c r="BCT30" s="429"/>
      <c r="BCU30" s="429"/>
      <c r="BCV30" s="429"/>
      <c r="BCW30" s="429"/>
      <c r="BCX30" s="429"/>
      <c r="BCY30" s="429"/>
      <c r="BCZ30" s="429"/>
      <c r="BDA30" s="429"/>
      <c r="BDB30" s="429"/>
      <c r="BDC30" s="429"/>
      <c r="BDD30" s="429"/>
      <c r="BDE30" s="429"/>
      <c r="BDF30" s="429"/>
      <c r="BDG30" s="429"/>
      <c r="BDH30" s="429"/>
      <c r="BDI30" s="429"/>
      <c r="BDJ30" s="429"/>
      <c r="BDK30" s="429"/>
      <c r="BDL30" s="429"/>
      <c r="BDM30" s="429"/>
      <c r="BDN30" s="429"/>
      <c r="BDO30" s="429"/>
      <c r="BDP30" s="429"/>
      <c r="BDQ30" s="429"/>
      <c r="BDR30" s="429"/>
      <c r="BDS30" s="429"/>
      <c r="BDT30" s="429"/>
      <c r="BDU30" s="429"/>
      <c r="BDV30" s="429"/>
      <c r="BDW30" s="429"/>
      <c r="BDX30" s="429"/>
      <c r="BDY30" s="429"/>
      <c r="BDZ30" s="429"/>
      <c r="BEA30" s="429"/>
      <c r="BEB30" s="429"/>
      <c r="BEC30" s="429"/>
      <c r="BED30" s="429"/>
      <c r="BEE30" s="429"/>
      <c r="BEF30" s="429"/>
      <c r="BEG30" s="429"/>
      <c r="BEH30" s="429"/>
      <c r="BEI30" s="429"/>
      <c r="BEJ30" s="429"/>
      <c r="BEK30" s="429"/>
      <c r="BEL30" s="429"/>
      <c r="BEM30" s="429"/>
      <c r="BEN30" s="429"/>
      <c r="BEO30" s="429"/>
      <c r="BEP30" s="429"/>
      <c r="BEQ30" s="429"/>
      <c r="BER30" s="429"/>
      <c r="BES30" s="429"/>
      <c r="BET30" s="429"/>
      <c r="BEU30" s="429"/>
      <c r="BEV30" s="429"/>
      <c r="BEW30" s="429"/>
      <c r="BEX30" s="429"/>
      <c r="BEY30" s="429"/>
      <c r="BEZ30" s="429"/>
      <c r="BFA30" s="429"/>
      <c r="BFB30" s="429"/>
      <c r="BFC30" s="429"/>
      <c r="BFD30" s="429"/>
      <c r="BFE30" s="429"/>
      <c r="BFF30" s="429"/>
      <c r="BFG30" s="429"/>
      <c r="BFH30" s="429"/>
      <c r="BFI30" s="429"/>
      <c r="BFJ30" s="429"/>
      <c r="BFK30" s="429"/>
      <c r="BFL30" s="429"/>
      <c r="BFM30" s="429"/>
      <c r="BFN30" s="429"/>
      <c r="BFO30" s="429"/>
      <c r="BFP30" s="429"/>
      <c r="BFQ30" s="429"/>
      <c r="BFR30" s="429"/>
      <c r="BFS30" s="429"/>
      <c r="BFT30" s="429"/>
      <c r="BFU30" s="429"/>
      <c r="BFV30" s="429"/>
      <c r="BFW30" s="429"/>
      <c r="BFX30" s="429"/>
      <c r="BFY30" s="429"/>
      <c r="BFZ30" s="429"/>
      <c r="BGA30" s="429"/>
      <c r="BGB30" s="429"/>
      <c r="BGC30" s="429"/>
      <c r="BGD30" s="429"/>
      <c r="BGE30" s="429"/>
      <c r="BGF30" s="429"/>
      <c r="BGG30" s="429"/>
      <c r="BGH30" s="429"/>
      <c r="BGI30" s="429"/>
      <c r="BGJ30" s="429"/>
      <c r="BGK30" s="429"/>
      <c r="BGL30" s="429"/>
      <c r="BGM30" s="429"/>
      <c r="BGN30" s="429"/>
      <c r="BGO30" s="429"/>
      <c r="BGP30" s="429"/>
      <c r="BGQ30" s="429"/>
      <c r="BGR30" s="429"/>
      <c r="BGS30" s="429"/>
      <c r="BGT30" s="429"/>
      <c r="BGU30" s="429"/>
      <c r="BGV30" s="429"/>
      <c r="BGW30" s="429"/>
      <c r="BGX30" s="429"/>
      <c r="BGY30" s="429"/>
      <c r="BGZ30" s="429"/>
      <c r="BHA30" s="429"/>
      <c r="BHB30" s="429"/>
      <c r="BHC30" s="429"/>
      <c r="BHD30" s="429"/>
      <c r="BHE30" s="429"/>
      <c r="BHF30" s="429"/>
      <c r="BHG30" s="429"/>
      <c r="BHH30" s="429"/>
      <c r="BHI30" s="429"/>
      <c r="BHJ30" s="429"/>
      <c r="BHK30" s="429"/>
      <c r="BHL30" s="429"/>
      <c r="BHM30" s="429"/>
      <c r="BHN30" s="429"/>
      <c r="BHO30" s="429"/>
      <c r="BHP30" s="429"/>
      <c r="BHQ30" s="429"/>
      <c r="BHR30" s="429"/>
      <c r="BHS30" s="429"/>
      <c r="BHT30" s="429"/>
      <c r="BHU30" s="429"/>
      <c r="BHV30" s="429"/>
      <c r="BHW30" s="429"/>
      <c r="BHX30" s="429"/>
      <c r="BHY30" s="429"/>
      <c r="BHZ30" s="429"/>
      <c r="BIA30" s="429"/>
      <c r="BIB30" s="429"/>
      <c r="BIC30" s="429"/>
      <c r="BID30" s="429"/>
      <c r="BIE30" s="429"/>
      <c r="BIF30" s="429"/>
      <c r="BIG30" s="429"/>
      <c r="BIH30" s="429"/>
      <c r="BII30" s="429"/>
      <c r="BIJ30" s="429"/>
      <c r="BIK30" s="429"/>
      <c r="BIL30" s="429"/>
      <c r="BIM30" s="429"/>
      <c r="BIN30" s="429"/>
      <c r="BIO30" s="429"/>
      <c r="BIP30" s="429"/>
      <c r="BIQ30" s="429"/>
      <c r="BIR30" s="429"/>
      <c r="BIS30" s="429"/>
      <c r="BIT30" s="429"/>
      <c r="BIU30" s="429"/>
      <c r="BIV30" s="429"/>
      <c r="BIW30" s="429"/>
      <c r="BIX30" s="429"/>
      <c r="BIY30" s="429"/>
      <c r="BIZ30" s="429"/>
      <c r="BJA30" s="429"/>
      <c r="BJB30" s="429"/>
      <c r="BJC30" s="429"/>
      <c r="BJD30" s="429"/>
      <c r="BJE30" s="429"/>
      <c r="BJF30" s="429"/>
      <c r="BJG30" s="429"/>
      <c r="BJH30" s="429"/>
      <c r="BJI30" s="429"/>
      <c r="BJJ30" s="429"/>
      <c r="BJK30" s="429"/>
      <c r="BJL30" s="429"/>
      <c r="BJM30" s="429"/>
      <c r="BJN30" s="429"/>
      <c r="BJO30" s="429"/>
      <c r="BJP30" s="429"/>
      <c r="BJQ30" s="429"/>
      <c r="BJR30" s="429"/>
      <c r="BJS30" s="429"/>
      <c r="BJT30" s="429"/>
      <c r="BJU30" s="429"/>
      <c r="BJV30" s="429"/>
      <c r="BJW30" s="429"/>
      <c r="BJX30" s="429"/>
      <c r="BJY30" s="429"/>
      <c r="BJZ30" s="429"/>
      <c r="BKA30" s="429"/>
      <c r="BKB30" s="429"/>
      <c r="BKC30" s="429"/>
      <c r="BKD30" s="429"/>
      <c r="BKE30" s="429"/>
      <c r="BKF30" s="429"/>
      <c r="BKG30" s="429"/>
      <c r="BKH30" s="429"/>
      <c r="BKI30" s="429"/>
      <c r="BKJ30" s="429"/>
      <c r="BKK30" s="429"/>
      <c r="BKL30" s="429"/>
      <c r="BKM30" s="429"/>
      <c r="BKN30" s="429"/>
      <c r="BKO30" s="429"/>
      <c r="BKP30" s="429"/>
      <c r="BKQ30" s="429"/>
      <c r="BKR30" s="429"/>
      <c r="BKS30" s="429"/>
      <c r="BKT30" s="429"/>
      <c r="BKU30" s="429"/>
      <c r="BKV30" s="429"/>
      <c r="BKW30" s="429"/>
      <c r="BKX30" s="429"/>
      <c r="BKY30" s="429"/>
      <c r="BKZ30" s="429"/>
      <c r="BLA30" s="429"/>
      <c r="BLB30" s="429"/>
      <c r="BLC30" s="429"/>
      <c r="BLD30" s="429"/>
      <c r="BLE30" s="429"/>
      <c r="BLF30" s="429"/>
      <c r="BLG30" s="429"/>
      <c r="BLH30" s="429"/>
      <c r="BLI30" s="429"/>
      <c r="BLJ30" s="429"/>
      <c r="BLK30" s="429"/>
      <c r="BLL30" s="429"/>
      <c r="BLM30" s="429"/>
      <c r="BLN30" s="429"/>
      <c r="BLO30" s="429"/>
      <c r="BLP30" s="429"/>
      <c r="BLQ30" s="429"/>
      <c r="BLR30" s="429"/>
      <c r="BLS30" s="429"/>
      <c r="BLT30" s="429"/>
      <c r="BLU30" s="429"/>
      <c r="BLV30" s="429"/>
      <c r="BLW30" s="429"/>
      <c r="BLX30" s="429"/>
      <c r="BLY30" s="429"/>
      <c r="BLZ30" s="429"/>
      <c r="BMA30" s="429"/>
      <c r="BMB30" s="429"/>
      <c r="BMC30" s="429"/>
      <c r="BMD30" s="429"/>
      <c r="BME30" s="429"/>
      <c r="BMF30" s="429"/>
      <c r="BMG30" s="429"/>
      <c r="BMH30" s="429"/>
      <c r="BMI30" s="429"/>
      <c r="BMJ30" s="429"/>
      <c r="BMK30" s="429"/>
      <c r="BML30" s="429"/>
      <c r="BMM30" s="429"/>
      <c r="BMN30" s="429"/>
      <c r="BMO30" s="429"/>
      <c r="BMP30" s="429"/>
      <c r="BMQ30" s="429"/>
      <c r="BMR30" s="429"/>
      <c r="BMS30" s="429"/>
      <c r="BMT30" s="429"/>
      <c r="BMU30" s="429"/>
      <c r="BMV30" s="429"/>
      <c r="BMW30" s="429"/>
      <c r="BMX30" s="429"/>
      <c r="BMY30" s="429"/>
      <c r="BMZ30" s="429"/>
      <c r="BNA30" s="429"/>
      <c r="BNB30" s="429"/>
      <c r="BNC30" s="429"/>
      <c r="BND30" s="429"/>
      <c r="BNE30" s="429"/>
      <c r="BNF30" s="429"/>
      <c r="BNG30" s="429"/>
      <c r="BNH30" s="429"/>
      <c r="BNI30" s="429"/>
      <c r="BNJ30" s="429"/>
      <c r="BNK30" s="429"/>
      <c r="BNL30" s="429"/>
      <c r="BNM30" s="429"/>
      <c r="BNN30" s="429"/>
      <c r="BNO30" s="429"/>
      <c r="BNP30" s="429"/>
      <c r="BNQ30" s="429"/>
      <c r="BNR30" s="429"/>
      <c r="BNS30" s="429"/>
      <c r="BNT30" s="429"/>
      <c r="BNU30" s="429"/>
      <c r="BNV30" s="429"/>
      <c r="BNW30" s="429"/>
      <c r="BNX30" s="429"/>
      <c r="BNY30" s="429"/>
      <c r="BNZ30" s="429"/>
      <c r="BOA30" s="429"/>
      <c r="BOB30" s="429"/>
      <c r="BOC30" s="429"/>
      <c r="BOD30" s="429"/>
      <c r="BOE30" s="429"/>
      <c r="BOF30" s="429"/>
      <c r="BOG30" s="429"/>
      <c r="BOH30" s="429"/>
      <c r="BOI30" s="429"/>
      <c r="BOJ30" s="429"/>
      <c r="BOK30" s="429"/>
      <c r="BOL30" s="429"/>
      <c r="BOM30" s="429"/>
      <c r="BON30" s="429"/>
      <c r="BOO30" s="429"/>
      <c r="BOP30" s="429"/>
      <c r="BOQ30" s="429"/>
      <c r="BOR30" s="429"/>
      <c r="BOS30" s="429"/>
      <c r="BOT30" s="429"/>
      <c r="BOU30" s="429"/>
      <c r="BOV30" s="429"/>
      <c r="BOW30" s="429"/>
      <c r="BOX30" s="429"/>
      <c r="BOY30" s="429"/>
      <c r="BOZ30" s="429"/>
      <c r="BPA30" s="429"/>
      <c r="BPB30" s="429"/>
      <c r="BPC30" s="429"/>
      <c r="BPD30" s="429"/>
      <c r="BPE30" s="429"/>
      <c r="BPF30" s="429"/>
      <c r="BPG30" s="429"/>
      <c r="BPH30" s="429"/>
      <c r="BPI30" s="429"/>
      <c r="BPJ30" s="429"/>
      <c r="BPK30" s="429"/>
      <c r="BPL30" s="429"/>
      <c r="BPM30" s="429"/>
      <c r="BPN30" s="429"/>
      <c r="BPO30" s="429"/>
      <c r="BPP30" s="429"/>
      <c r="BPQ30" s="429"/>
      <c r="BPR30" s="429"/>
      <c r="BPS30" s="429"/>
      <c r="BPT30" s="429"/>
      <c r="BPU30" s="429"/>
      <c r="BPV30" s="429"/>
      <c r="BPW30" s="429"/>
      <c r="BPX30" s="429"/>
      <c r="BPY30" s="429"/>
      <c r="BPZ30" s="429"/>
      <c r="BQA30" s="429"/>
      <c r="BQB30" s="429"/>
      <c r="BQC30" s="429"/>
      <c r="BQD30" s="429"/>
      <c r="BQE30" s="429"/>
      <c r="BQF30" s="429"/>
      <c r="BQG30" s="429"/>
      <c r="BQH30" s="429"/>
      <c r="BQI30" s="429"/>
      <c r="BQJ30" s="429"/>
      <c r="BQK30" s="429"/>
      <c r="BQL30" s="429"/>
      <c r="BQM30" s="429"/>
      <c r="BQN30" s="429"/>
      <c r="BQO30" s="429"/>
      <c r="BQP30" s="429"/>
      <c r="BQQ30" s="429"/>
      <c r="BQR30" s="429"/>
      <c r="BQS30" s="429"/>
      <c r="BQT30" s="429"/>
      <c r="BQU30" s="429"/>
      <c r="BQV30" s="429"/>
      <c r="BQW30" s="429"/>
      <c r="BQX30" s="429"/>
      <c r="BQY30" s="429"/>
      <c r="BQZ30" s="429"/>
      <c r="BRA30" s="429"/>
      <c r="BRB30" s="429"/>
      <c r="BRC30" s="429"/>
      <c r="BRD30" s="429"/>
      <c r="BRE30" s="429"/>
      <c r="BRF30" s="429"/>
      <c r="BRG30" s="429"/>
      <c r="BRH30" s="429"/>
      <c r="BRI30" s="429"/>
      <c r="BRJ30" s="429"/>
      <c r="BRK30" s="429"/>
      <c r="BRL30" s="429"/>
      <c r="BRM30" s="429"/>
      <c r="BRN30" s="429"/>
      <c r="BRO30" s="429"/>
      <c r="BRP30" s="429"/>
      <c r="BRQ30" s="429"/>
      <c r="BRR30" s="429"/>
      <c r="BRS30" s="429"/>
      <c r="BRT30" s="429"/>
      <c r="BRU30" s="429"/>
      <c r="BRV30" s="429"/>
      <c r="BRW30" s="429"/>
      <c r="BRX30" s="429"/>
      <c r="BRY30" s="429"/>
      <c r="BRZ30" s="429"/>
      <c r="BSA30" s="429"/>
      <c r="BSB30" s="429"/>
      <c r="BSC30" s="429"/>
      <c r="BSD30" s="429"/>
      <c r="BSE30" s="429"/>
      <c r="BSF30" s="429"/>
      <c r="BSG30" s="429"/>
      <c r="BSH30" s="429"/>
      <c r="BSI30" s="429"/>
      <c r="BSJ30" s="429"/>
      <c r="BSK30" s="429"/>
      <c r="BSL30" s="429"/>
      <c r="BSM30" s="429"/>
      <c r="BSN30" s="429"/>
      <c r="BSO30" s="429"/>
      <c r="BSP30" s="429"/>
      <c r="BSQ30" s="429"/>
      <c r="BSR30" s="429"/>
      <c r="BSS30" s="429"/>
      <c r="BST30" s="429"/>
      <c r="BSU30" s="429"/>
      <c r="BSV30" s="429"/>
      <c r="BSW30" s="429"/>
      <c r="BSX30" s="429"/>
      <c r="BSY30" s="429"/>
      <c r="BSZ30" s="429"/>
      <c r="BTA30" s="429"/>
      <c r="BTB30" s="429"/>
      <c r="BTC30" s="429"/>
      <c r="BTD30" s="429"/>
      <c r="BTE30" s="429"/>
      <c r="BTF30" s="429"/>
      <c r="BTG30" s="429"/>
      <c r="BTH30" s="429"/>
      <c r="BTI30" s="429"/>
      <c r="BTJ30" s="429"/>
      <c r="BTK30" s="429"/>
      <c r="BTL30" s="429"/>
      <c r="BTM30" s="429"/>
      <c r="BTN30" s="429"/>
      <c r="BTO30" s="429"/>
      <c r="BTP30" s="429"/>
      <c r="BTQ30" s="429"/>
      <c r="BTR30" s="429"/>
      <c r="BTS30" s="429"/>
      <c r="BTT30" s="429"/>
      <c r="BTU30" s="429"/>
      <c r="BTV30" s="429"/>
      <c r="BTW30" s="429"/>
      <c r="BTX30" s="429"/>
      <c r="BTY30" s="429"/>
      <c r="BTZ30" s="429"/>
      <c r="BUA30" s="429"/>
      <c r="BUB30" s="429"/>
      <c r="BUC30" s="429"/>
      <c r="BUD30" s="429"/>
      <c r="BUE30" s="429"/>
      <c r="BUF30" s="429"/>
      <c r="BUG30" s="429"/>
      <c r="BUH30" s="429"/>
      <c r="BUI30" s="429"/>
      <c r="BUJ30" s="429"/>
      <c r="BUK30" s="429"/>
      <c r="BUL30" s="429"/>
      <c r="BUM30" s="429"/>
      <c r="BUN30" s="429"/>
      <c r="BUO30" s="429"/>
      <c r="BUP30" s="429"/>
      <c r="BUQ30" s="429"/>
      <c r="BUR30" s="429"/>
      <c r="BUS30" s="429"/>
      <c r="BUT30" s="429"/>
      <c r="BUU30" s="429"/>
      <c r="BUV30" s="429"/>
      <c r="BUW30" s="429"/>
      <c r="BUX30" s="429"/>
      <c r="BUY30" s="429"/>
      <c r="BUZ30" s="429"/>
      <c r="BVA30" s="429"/>
      <c r="BVB30" s="429"/>
      <c r="BVC30" s="429"/>
      <c r="BVD30" s="429"/>
      <c r="BVE30" s="429"/>
      <c r="BVF30" s="429"/>
      <c r="BVG30" s="429"/>
      <c r="BVH30" s="429"/>
      <c r="BVI30" s="429"/>
      <c r="BVJ30" s="429"/>
      <c r="BVK30" s="429"/>
      <c r="BVL30" s="429"/>
      <c r="BVM30" s="429"/>
      <c r="BVN30" s="429"/>
      <c r="BVO30" s="429"/>
      <c r="BVP30" s="429"/>
      <c r="BVQ30" s="429"/>
      <c r="BVR30" s="429"/>
      <c r="BVS30" s="429"/>
      <c r="BVT30" s="429"/>
      <c r="BVU30" s="429"/>
      <c r="BVV30" s="429"/>
      <c r="BVW30" s="429"/>
      <c r="BVX30" s="429"/>
      <c r="BVY30" s="429"/>
      <c r="BVZ30" s="429"/>
      <c r="BWA30" s="429"/>
      <c r="BWB30" s="429"/>
      <c r="BWC30" s="429"/>
      <c r="BWD30" s="429"/>
      <c r="BWE30" s="429"/>
      <c r="BWF30" s="429"/>
      <c r="BWG30" s="429"/>
      <c r="BWH30" s="429"/>
      <c r="BWI30" s="429"/>
      <c r="BWJ30" s="429"/>
      <c r="BWK30" s="429"/>
      <c r="BWL30" s="429"/>
      <c r="BWM30" s="429"/>
      <c r="BWN30" s="429"/>
      <c r="BWO30" s="429"/>
      <c r="BWP30" s="429"/>
      <c r="BWQ30" s="429"/>
      <c r="BWR30" s="429"/>
      <c r="BWS30" s="429"/>
      <c r="BWT30" s="429"/>
      <c r="BWU30" s="429"/>
      <c r="BWV30" s="429"/>
      <c r="BWW30" s="429"/>
      <c r="BWX30" s="429"/>
      <c r="BWY30" s="429"/>
      <c r="BWZ30" s="429"/>
      <c r="BXA30" s="429"/>
      <c r="BXB30" s="429"/>
      <c r="BXC30" s="429"/>
      <c r="BXD30" s="429"/>
      <c r="BXE30" s="429"/>
      <c r="BXF30" s="429"/>
      <c r="BXG30" s="429"/>
      <c r="BXH30" s="429"/>
      <c r="BXI30" s="429"/>
      <c r="BXJ30" s="429"/>
      <c r="BXK30" s="429"/>
      <c r="BXL30" s="429"/>
      <c r="BXM30" s="429"/>
      <c r="BXN30" s="429"/>
      <c r="BXO30" s="429"/>
      <c r="BXP30" s="429"/>
      <c r="BXQ30" s="429"/>
      <c r="BXR30" s="429"/>
      <c r="BXS30" s="429"/>
      <c r="BXT30" s="429"/>
      <c r="BXU30" s="429"/>
      <c r="BXV30" s="429"/>
      <c r="BXW30" s="429"/>
      <c r="BXX30" s="429"/>
      <c r="BXY30" s="429"/>
      <c r="BXZ30" s="429"/>
      <c r="BYA30" s="429"/>
      <c r="BYB30" s="429"/>
      <c r="BYC30" s="429"/>
      <c r="BYD30" s="429"/>
      <c r="BYE30" s="429"/>
      <c r="BYF30" s="429"/>
      <c r="BYG30" s="429"/>
      <c r="BYH30" s="429"/>
      <c r="BYI30" s="429"/>
      <c r="BYJ30" s="429"/>
      <c r="BYK30" s="429"/>
      <c r="BYL30" s="429"/>
      <c r="BYM30" s="429"/>
      <c r="BYN30" s="429"/>
      <c r="BYO30" s="429"/>
      <c r="BYP30" s="429"/>
      <c r="BYQ30" s="429"/>
      <c r="BYR30" s="429"/>
      <c r="BYS30" s="429"/>
      <c r="BYT30" s="429"/>
      <c r="BYU30" s="429"/>
      <c r="BYV30" s="429"/>
      <c r="BYW30" s="429"/>
      <c r="BYX30" s="429"/>
      <c r="BYY30" s="429"/>
      <c r="BYZ30" s="429"/>
      <c r="BZA30" s="429"/>
      <c r="BZB30" s="429"/>
      <c r="BZC30" s="429"/>
      <c r="BZD30" s="429"/>
      <c r="BZE30" s="429"/>
      <c r="BZF30" s="429"/>
      <c r="BZG30" s="429"/>
      <c r="BZH30" s="429"/>
      <c r="BZI30" s="429"/>
      <c r="BZJ30" s="429"/>
      <c r="BZK30" s="429"/>
      <c r="BZL30" s="429"/>
      <c r="BZM30" s="429"/>
      <c r="BZN30" s="429"/>
      <c r="BZO30" s="429"/>
      <c r="BZP30" s="429"/>
      <c r="BZQ30" s="429"/>
      <c r="BZR30" s="429"/>
      <c r="BZS30" s="429"/>
      <c r="BZT30" s="429"/>
      <c r="BZU30" s="429"/>
      <c r="BZV30" s="429"/>
      <c r="BZW30" s="429"/>
      <c r="BZX30" s="429"/>
      <c r="BZY30" s="429"/>
      <c r="BZZ30" s="429"/>
      <c r="CAA30" s="429"/>
      <c r="CAB30" s="429"/>
      <c r="CAC30" s="429"/>
      <c r="CAD30" s="429"/>
      <c r="CAE30" s="429"/>
      <c r="CAF30" s="429"/>
      <c r="CAG30" s="429"/>
      <c r="CAH30" s="429"/>
      <c r="CAI30" s="429"/>
      <c r="CAJ30" s="429"/>
      <c r="CAK30" s="429"/>
      <c r="CAL30" s="429"/>
      <c r="CAM30" s="429"/>
      <c r="CAN30" s="429"/>
      <c r="CAO30" s="429"/>
      <c r="CAP30" s="429"/>
      <c r="CAQ30" s="429"/>
      <c r="CAR30" s="429"/>
      <c r="CAS30" s="429"/>
      <c r="CAT30" s="429"/>
      <c r="CAU30" s="429"/>
      <c r="CAV30" s="429"/>
      <c r="CAW30" s="429"/>
      <c r="CAX30" s="429"/>
      <c r="CAY30" s="429"/>
      <c r="CAZ30" s="429"/>
      <c r="CBA30" s="429"/>
      <c r="CBB30" s="429"/>
      <c r="CBC30" s="429"/>
      <c r="CBD30" s="429"/>
      <c r="CBE30" s="429"/>
      <c r="CBF30" s="429"/>
      <c r="CBG30" s="429"/>
      <c r="CBH30" s="429"/>
      <c r="CBI30" s="429"/>
      <c r="CBJ30" s="429"/>
      <c r="CBK30" s="429"/>
      <c r="CBL30" s="429"/>
      <c r="CBM30" s="429"/>
      <c r="CBN30" s="429"/>
      <c r="CBO30" s="429"/>
      <c r="CBP30" s="429"/>
      <c r="CBQ30" s="429"/>
      <c r="CBR30" s="429"/>
      <c r="CBS30" s="429"/>
      <c r="CBT30" s="429"/>
      <c r="CBU30" s="429"/>
      <c r="CBV30" s="429"/>
      <c r="CBW30" s="429"/>
      <c r="CBX30" s="429"/>
      <c r="CBY30" s="429"/>
      <c r="CBZ30" s="429"/>
      <c r="CCA30" s="429"/>
      <c r="CCB30" s="429"/>
      <c r="CCC30" s="429"/>
      <c r="CCD30" s="429"/>
      <c r="CCE30" s="429"/>
      <c r="CCF30" s="429"/>
      <c r="CCG30" s="429"/>
      <c r="CCH30" s="429"/>
      <c r="CCI30" s="429"/>
      <c r="CCJ30" s="429"/>
      <c r="CCK30" s="429"/>
      <c r="CCL30" s="429"/>
      <c r="CCM30" s="429"/>
      <c r="CCN30" s="429"/>
      <c r="CCO30" s="429"/>
      <c r="CCP30" s="429"/>
      <c r="CCQ30" s="429"/>
      <c r="CCR30" s="429"/>
      <c r="CCS30" s="429"/>
      <c r="CCT30" s="429"/>
      <c r="CCU30" s="429"/>
      <c r="CCV30" s="429"/>
      <c r="CCW30" s="429"/>
      <c r="CCX30" s="429"/>
      <c r="CCY30" s="429"/>
      <c r="CCZ30" s="429"/>
      <c r="CDA30" s="429"/>
      <c r="CDB30" s="429"/>
      <c r="CDC30" s="429"/>
      <c r="CDD30" s="429"/>
      <c r="CDE30" s="429"/>
      <c r="CDF30" s="429"/>
      <c r="CDG30" s="429"/>
      <c r="CDH30" s="429"/>
      <c r="CDI30" s="429"/>
      <c r="CDJ30" s="429"/>
      <c r="CDK30" s="429"/>
      <c r="CDL30" s="429"/>
      <c r="CDM30" s="429"/>
      <c r="CDN30" s="429"/>
      <c r="CDO30" s="429"/>
      <c r="CDP30" s="429"/>
      <c r="CDQ30" s="429"/>
      <c r="CDR30" s="429"/>
      <c r="CDS30" s="429"/>
      <c r="CDT30" s="429"/>
      <c r="CDU30" s="429"/>
      <c r="CDV30" s="429"/>
      <c r="CDW30" s="429"/>
      <c r="CDX30" s="429"/>
      <c r="CDY30" s="429"/>
      <c r="CDZ30" s="429"/>
      <c r="CEA30" s="429"/>
      <c r="CEB30" s="429"/>
      <c r="CEC30" s="429"/>
      <c r="CED30" s="429"/>
      <c r="CEE30" s="429"/>
      <c r="CEF30" s="429"/>
      <c r="CEG30" s="429"/>
      <c r="CEH30" s="429"/>
      <c r="CEI30" s="429"/>
      <c r="CEJ30" s="429"/>
      <c r="CEK30" s="429"/>
      <c r="CEL30" s="429"/>
      <c r="CEM30" s="429"/>
      <c r="CEN30" s="429"/>
      <c r="CEO30" s="429"/>
      <c r="CEP30" s="429"/>
      <c r="CEQ30" s="429"/>
      <c r="CER30" s="429"/>
      <c r="CES30" s="429"/>
      <c r="CET30" s="429"/>
      <c r="CEU30" s="429"/>
      <c r="CEV30" s="429"/>
      <c r="CEW30" s="429"/>
      <c r="CEX30" s="429"/>
      <c r="CEY30" s="429"/>
      <c r="CEZ30" s="429"/>
      <c r="CFA30" s="429"/>
      <c r="CFB30" s="429"/>
      <c r="CFC30" s="429"/>
      <c r="CFD30" s="429"/>
      <c r="CFE30" s="429"/>
      <c r="CFF30" s="429"/>
      <c r="CFG30" s="429"/>
      <c r="CFH30" s="429"/>
      <c r="CFI30" s="429"/>
      <c r="CFJ30" s="429"/>
      <c r="CFK30" s="429"/>
      <c r="CFL30" s="429"/>
      <c r="CFM30" s="429"/>
      <c r="CFN30" s="429"/>
      <c r="CFO30" s="429"/>
      <c r="CFP30" s="429"/>
      <c r="CFQ30" s="429"/>
      <c r="CFR30" s="429"/>
      <c r="CFS30" s="429"/>
      <c r="CFT30" s="429"/>
      <c r="CFU30" s="429"/>
      <c r="CFV30" s="429"/>
      <c r="CFW30" s="429"/>
      <c r="CFX30" s="429"/>
      <c r="CFY30" s="429"/>
      <c r="CFZ30" s="429"/>
      <c r="CGA30" s="429"/>
      <c r="CGB30" s="429"/>
      <c r="CGC30" s="429"/>
      <c r="CGD30" s="429"/>
      <c r="CGE30" s="429"/>
      <c r="CGF30" s="429"/>
      <c r="CGG30" s="429"/>
      <c r="CGH30" s="429"/>
      <c r="CGI30" s="429"/>
      <c r="CGJ30" s="429"/>
      <c r="CGK30" s="429"/>
      <c r="CGL30" s="429"/>
      <c r="CGM30" s="429"/>
      <c r="CGN30" s="429"/>
      <c r="CGO30" s="429"/>
      <c r="CGP30" s="429"/>
      <c r="CGQ30" s="429"/>
      <c r="CGR30" s="429"/>
      <c r="CGS30" s="429"/>
      <c r="CGT30" s="429"/>
      <c r="CGU30" s="429"/>
      <c r="CGV30" s="429"/>
      <c r="CGW30" s="429"/>
      <c r="CGX30" s="429"/>
      <c r="CGY30" s="429"/>
      <c r="CGZ30" s="429"/>
      <c r="CHA30" s="429"/>
      <c r="CHB30" s="429"/>
      <c r="CHC30" s="429"/>
      <c r="CHD30" s="429"/>
      <c r="CHE30" s="429"/>
      <c r="CHF30" s="429"/>
      <c r="CHG30" s="429"/>
      <c r="CHH30" s="429"/>
      <c r="CHI30" s="429"/>
      <c r="CHJ30" s="429"/>
      <c r="CHK30" s="429"/>
      <c r="CHL30" s="429"/>
      <c r="CHM30" s="429"/>
      <c r="CHN30" s="429"/>
      <c r="CHO30" s="429"/>
      <c r="CHP30" s="429"/>
      <c r="CHQ30" s="429"/>
      <c r="CHR30" s="429"/>
      <c r="CHS30" s="429"/>
      <c r="CHT30" s="429"/>
      <c r="CHU30" s="429"/>
      <c r="CHV30" s="429"/>
      <c r="CHW30" s="429"/>
      <c r="CHX30" s="429"/>
      <c r="CHY30" s="429"/>
      <c r="CHZ30" s="429"/>
      <c r="CIA30" s="429"/>
      <c r="CIB30" s="429"/>
      <c r="CIC30" s="429"/>
      <c r="CID30" s="429"/>
      <c r="CIE30" s="429"/>
      <c r="CIF30" s="429"/>
      <c r="CIG30" s="429"/>
      <c r="CIH30" s="429"/>
      <c r="CII30" s="429"/>
      <c r="CIJ30" s="429"/>
      <c r="CIK30" s="429"/>
      <c r="CIL30" s="429"/>
      <c r="CIM30" s="429"/>
      <c r="CIN30" s="429"/>
      <c r="CIO30" s="429"/>
      <c r="CIP30" s="429"/>
      <c r="CIQ30" s="429"/>
      <c r="CIR30" s="429"/>
      <c r="CIS30" s="429"/>
      <c r="CIT30" s="429"/>
      <c r="CIU30" s="429"/>
      <c r="CIV30" s="429"/>
      <c r="CIW30" s="429"/>
      <c r="CIX30" s="429"/>
      <c r="CIY30" s="429"/>
      <c r="CIZ30" s="429"/>
      <c r="CJA30" s="429"/>
      <c r="CJB30" s="429"/>
      <c r="CJC30" s="429"/>
      <c r="CJD30" s="429"/>
      <c r="CJE30" s="429"/>
      <c r="CJF30" s="429"/>
      <c r="CJG30" s="429"/>
      <c r="CJH30" s="429"/>
      <c r="CJI30" s="429"/>
      <c r="CJJ30" s="429"/>
      <c r="CJK30" s="429"/>
      <c r="CJL30" s="429"/>
      <c r="CJM30" s="429"/>
      <c r="CJN30" s="429"/>
      <c r="CJO30" s="429"/>
      <c r="CJP30" s="429"/>
      <c r="CJQ30" s="429"/>
      <c r="CJR30" s="429"/>
      <c r="CJS30" s="429"/>
      <c r="CJT30" s="429"/>
      <c r="CJU30" s="429"/>
      <c r="CJV30" s="429"/>
      <c r="CJW30" s="429"/>
      <c r="CJX30" s="429"/>
      <c r="CJY30" s="429"/>
      <c r="CJZ30" s="429"/>
      <c r="CKA30" s="429"/>
      <c r="CKB30" s="429"/>
      <c r="CKC30" s="429"/>
      <c r="CKD30" s="429"/>
      <c r="CKE30" s="429"/>
      <c r="CKF30" s="429"/>
      <c r="CKG30" s="429"/>
      <c r="CKH30" s="429"/>
      <c r="CKI30" s="429"/>
      <c r="CKJ30" s="429"/>
      <c r="CKK30" s="429"/>
      <c r="CKL30" s="429"/>
      <c r="CKM30" s="429"/>
      <c r="CKN30" s="429"/>
      <c r="CKO30" s="429"/>
      <c r="CKP30" s="429"/>
      <c r="CKQ30" s="429"/>
      <c r="CKR30" s="429"/>
      <c r="CKS30" s="429"/>
      <c r="CKT30" s="429"/>
      <c r="CKU30" s="429"/>
      <c r="CKV30" s="429"/>
      <c r="CKW30" s="429"/>
      <c r="CKX30" s="429"/>
      <c r="CKY30" s="429"/>
      <c r="CKZ30" s="429"/>
      <c r="CLA30" s="429"/>
      <c r="CLB30" s="429"/>
      <c r="CLC30" s="429"/>
      <c r="CLD30" s="429"/>
      <c r="CLE30" s="429"/>
      <c r="CLF30" s="429"/>
      <c r="CLG30" s="429"/>
      <c r="CLH30" s="429"/>
      <c r="CLI30" s="429"/>
      <c r="CLJ30" s="429"/>
      <c r="CLK30" s="429"/>
      <c r="CLL30" s="429"/>
      <c r="CLM30" s="429"/>
      <c r="CLN30" s="429"/>
      <c r="CLO30" s="429"/>
      <c r="CLP30" s="429"/>
      <c r="CLQ30" s="429"/>
      <c r="CLR30" s="429"/>
      <c r="CLS30" s="429"/>
      <c r="CLT30" s="429"/>
      <c r="CLU30" s="429"/>
      <c r="CLV30" s="429"/>
      <c r="CLW30" s="429"/>
      <c r="CLX30" s="429"/>
      <c r="CLY30" s="429"/>
      <c r="CLZ30" s="429"/>
      <c r="CMA30" s="429"/>
      <c r="CMB30" s="429"/>
      <c r="CMC30" s="429"/>
      <c r="CMD30" s="429"/>
      <c r="CME30" s="429"/>
      <c r="CMF30" s="429"/>
      <c r="CMG30" s="429"/>
      <c r="CMH30" s="429"/>
      <c r="CMI30" s="429"/>
      <c r="CMJ30" s="429"/>
      <c r="CMK30" s="429"/>
      <c r="CML30" s="429"/>
      <c r="CMM30" s="429"/>
      <c r="CMN30" s="429"/>
      <c r="CMO30" s="429"/>
      <c r="CMP30" s="429"/>
      <c r="CMQ30" s="429"/>
      <c r="CMR30" s="429"/>
      <c r="CMS30" s="429"/>
      <c r="CMT30" s="429"/>
      <c r="CMU30" s="429"/>
      <c r="CMV30" s="429"/>
      <c r="CMW30" s="429"/>
      <c r="CMX30" s="429"/>
      <c r="CMY30" s="429"/>
      <c r="CMZ30" s="429"/>
      <c r="CNA30" s="429"/>
      <c r="CNB30" s="429"/>
      <c r="CNC30" s="429"/>
      <c r="CND30" s="429"/>
      <c r="CNE30" s="429"/>
      <c r="CNF30" s="429"/>
      <c r="CNG30" s="429"/>
      <c r="CNH30" s="429"/>
      <c r="CNI30" s="429"/>
      <c r="CNJ30" s="429"/>
      <c r="CNK30" s="429"/>
      <c r="CNL30" s="429"/>
      <c r="CNM30" s="429"/>
      <c r="CNN30" s="429"/>
      <c r="CNO30" s="429"/>
      <c r="CNP30" s="429"/>
      <c r="CNQ30" s="429"/>
      <c r="CNR30" s="429"/>
      <c r="CNS30" s="429"/>
      <c r="CNT30" s="429"/>
      <c r="CNU30" s="429"/>
      <c r="CNV30" s="429"/>
      <c r="CNW30" s="429"/>
      <c r="CNX30" s="429"/>
      <c r="CNY30" s="429"/>
      <c r="CNZ30" s="429"/>
      <c r="COA30" s="429"/>
      <c r="COB30" s="429"/>
      <c r="COC30" s="429"/>
      <c r="COD30" s="429"/>
      <c r="COE30" s="429"/>
      <c r="COF30" s="429"/>
      <c r="COG30" s="429"/>
      <c r="COH30" s="429"/>
      <c r="COI30" s="429"/>
      <c r="COJ30" s="429"/>
      <c r="COK30" s="429"/>
      <c r="COL30" s="429"/>
      <c r="COM30" s="429"/>
      <c r="CON30" s="429"/>
      <c r="COO30" s="429"/>
      <c r="COP30" s="429"/>
      <c r="COQ30" s="429"/>
      <c r="COR30" s="429"/>
      <c r="COS30" s="429"/>
      <c r="COT30" s="429"/>
      <c r="COU30" s="429"/>
      <c r="COV30" s="429"/>
      <c r="COW30" s="429"/>
      <c r="COX30" s="429"/>
      <c r="COY30" s="429"/>
      <c r="COZ30" s="429"/>
      <c r="CPA30" s="429"/>
      <c r="CPB30" s="429"/>
      <c r="CPC30" s="429"/>
      <c r="CPD30" s="429"/>
      <c r="CPE30" s="429"/>
      <c r="CPF30" s="429"/>
      <c r="CPG30" s="429"/>
      <c r="CPH30" s="429"/>
      <c r="CPI30" s="429"/>
      <c r="CPJ30" s="429"/>
      <c r="CPK30" s="429"/>
      <c r="CPL30" s="429"/>
      <c r="CPM30" s="429"/>
      <c r="CPN30" s="429"/>
      <c r="CPO30" s="429"/>
      <c r="CPP30" s="429"/>
      <c r="CPQ30" s="429"/>
      <c r="CPR30" s="429"/>
      <c r="CPS30" s="429"/>
      <c r="CPT30" s="429"/>
      <c r="CPU30" s="429"/>
      <c r="CPV30" s="429"/>
      <c r="CPW30" s="429"/>
      <c r="CPX30" s="429"/>
      <c r="CPY30" s="429"/>
      <c r="CPZ30" s="429"/>
      <c r="CQA30" s="429"/>
      <c r="CQB30" s="429"/>
      <c r="CQC30" s="429"/>
      <c r="CQD30" s="429"/>
      <c r="CQE30" s="429"/>
      <c r="CQF30" s="429"/>
      <c r="CQG30" s="429"/>
      <c r="CQH30" s="429"/>
      <c r="CQI30" s="429"/>
      <c r="CQJ30" s="429"/>
      <c r="CQK30" s="429"/>
      <c r="CQL30" s="429"/>
      <c r="CQM30" s="429"/>
      <c r="CQN30" s="429"/>
      <c r="CQO30" s="429"/>
      <c r="CQP30" s="429"/>
      <c r="CQQ30" s="429"/>
      <c r="CQR30" s="429"/>
      <c r="CQS30" s="429"/>
      <c r="CQT30" s="429"/>
      <c r="CQU30" s="429"/>
      <c r="CQV30" s="429"/>
      <c r="CQW30" s="429"/>
      <c r="CQX30" s="429"/>
      <c r="CQY30" s="429"/>
      <c r="CQZ30" s="429"/>
      <c r="CRA30" s="429"/>
      <c r="CRB30" s="429"/>
      <c r="CRC30" s="429"/>
      <c r="CRD30" s="429"/>
      <c r="CRE30" s="429"/>
      <c r="CRF30" s="429"/>
      <c r="CRG30" s="429"/>
      <c r="CRH30" s="429"/>
      <c r="CRI30" s="429"/>
      <c r="CRJ30" s="429"/>
      <c r="CRK30" s="429"/>
      <c r="CRL30" s="429"/>
      <c r="CRM30" s="429"/>
      <c r="CRN30" s="429"/>
      <c r="CRO30" s="429"/>
      <c r="CRP30" s="429"/>
      <c r="CRQ30" s="429"/>
      <c r="CRR30" s="429"/>
      <c r="CRS30" s="429"/>
      <c r="CRT30" s="429"/>
      <c r="CRU30" s="429"/>
      <c r="CRV30" s="429"/>
      <c r="CRW30" s="429"/>
      <c r="CRX30" s="429"/>
      <c r="CRY30" s="429"/>
      <c r="CRZ30" s="429"/>
      <c r="CSA30" s="429"/>
      <c r="CSB30" s="429"/>
      <c r="CSC30" s="429"/>
      <c r="CSD30" s="429"/>
      <c r="CSE30" s="429"/>
      <c r="CSF30" s="429"/>
      <c r="CSG30" s="429"/>
      <c r="CSH30" s="429"/>
      <c r="CSI30" s="429"/>
      <c r="CSJ30" s="429"/>
      <c r="CSK30" s="429"/>
      <c r="CSL30" s="429"/>
      <c r="CSM30" s="429"/>
      <c r="CSN30" s="429"/>
      <c r="CSO30" s="429"/>
      <c r="CSP30" s="429"/>
      <c r="CSQ30" s="429"/>
      <c r="CSR30" s="429"/>
      <c r="CSS30" s="429"/>
      <c r="CST30" s="429"/>
      <c r="CSU30" s="429"/>
      <c r="CSV30" s="429"/>
      <c r="CSW30" s="429"/>
      <c r="CSX30" s="429"/>
      <c r="CSY30" s="429"/>
      <c r="CSZ30" s="429"/>
      <c r="CTA30" s="429"/>
      <c r="CTB30" s="429"/>
      <c r="CTC30" s="429"/>
      <c r="CTD30" s="429"/>
      <c r="CTE30" s="429"/>
      <c r="CTF30" s="429"/>
      <c r="CTG30" s="429"/>
      <c r="CTH30" s="429"/>
      <c r="CTI30" s="429"/>
      <c r="CTJ30" s="429"/>
      <c r="CTK30" s="429"/>
      <c r="CTL30" s="429"/>
      <c r="CTM30" s="429"/>
      <c r="CTN30" s="429"/>
      <c r="CTO30" s="429"/>
      <c r="CTP30" s="429"/>
      <c r="CTQ30" s="429"/>
      <c r="CTR30" s="429"/>
      <c r="CTS30" s="429"/>
      <c r="CTT30" s="429"/>
      <c r="CTU30" s="429"/>
      <c r="CTV30" s="429"/>
      <c r="CTW30" s="429"/>
      <c r="CTX30" s="429"/>
      <c r="CTY30" s="429"/>
      <c r="CTZ30" s="429"/>
      <c r="CUA30" s="429"/>
      <c r="CUB30" s="429"/>
      <c r="CUC30" s="429"/>
      <c r="CUD30" s="429"/>
      <c r="CUE30" s="429"/>
      <c r="CUF30" s="429"/>
      <c r="CUG30" s="429"/>
      <c r="CUH30" s="429"/>
      <c r="CUI30" s="429"/>
      <c r="CUJ30" s="429"/>
      <c r="CUK30" s="429"/>
      <c r="CUL30" s="429"/>
      <c r="CUM30" s="429"/>
      <c r="CUN30" s="429"/>
      <c r="CUO30" s="429"/>
      <c r="CUP30" s="429"/>
      <c r="CUQ30" s="429"/>
      <c r="CUR30" s="429"/>
      <c r="CUS30" s="429"/>
      <c r="CUT30" s="429"/>
      <c r="CUU30" s="429"/>
      <c r="CUV30" s="429"/>
      <c r="CUW30" s="429"/>
      <c r="CUX30" s="429"/>
      <c r="CUY30" s="429"/>
      <c r="CUZ30" s="429"/>
      <c r="CVA30" s="429"/>
      <c r="CVB30" s="429"/>
      <c r="CVC30" s="429"/>
      <c r="CVD30" s="429"/>
      <c r="CVE30" s="429"/>
      <c r="CVF30" s="429"/>
      <c r="CVG30" s="429"/>
      <c r="CVH30" s="429"/>
      <c r="CVI30" s="429"/>
      <c r="CVJ30" s="429"/>
      <c r="CVK30" s="429"/>
      <c r="CVL30" s="429"/>
      <c r="CVM30" s="429"/>
      <c r="CVN30" s="429"/>
      <c r="CVO30" s="429"/>
      <c r="CVP30" s="429"/>
      <c r="CVQ30" s="429"/>
      <c r="CVR30" s="429"/>
      <c r="CVS30" s="429"/>
      <c r="CVT30" s="429"/>
      <c r="CVU30" s="429"/>
      <c r="CVV30" s="429"/>
      <c r="CVW30" s="429"/>
      <c r="CVX30" s="429"/>
      <c r="CVY30" s="429"/>
      <c r="CVZ30" s="429"/>
      <c r="CWA30" s="429"/>
      <c r="CWB30" s="429"/>
      <c r="CWC30" s="429"/>
      <c r="CWD30" s="429"/>
      <c r="CWE30" s="429"/>
      <c r="CWF30" s="429"/>
      <c r="CWG30" s="429"/>
      <c r="CWH30" s="429"/>
      <c r="CWI30" s="429"/>
      <c r="CWJ30" s="429"/>
      <c r="CWK30" s="429"/>
      <c r="CWL30" s="429"/>
      <c r="CWM30" s="429"/>
      <c r="CWN30" s="429"/>
      <c r="CWO30" s="429"/>
      <c r="CWP30" s="429"/>
      <c r="CWQ30" s="429"/>
      <c r="CWR30" s="429"/>
      <c r="CWS30" s="429"/>
      <c r="CWT30" s="429"/>
      <c r="CWU30" s="429"/>
      <c r="CWV30" s="429"/>
      <c r="CWW30" s="429"/>
      <c r="CWX30" s="429"/>
      <c r="CWY30" s="429"/>
      <c r="CWZ30" s="429"/>
      <c r="CXA30" s="429"/>
      <c r="CXB30" s="429"/>
      <c r="CXC30" s="429"/>
      <c r="CXD30" s="429"/>
      <c r="CXE30" s="429"/>
      <c r="CXF30" s="429"/>
      <c r="CXG30" s="429"/>
      <c r="CXH30" s="429"/>
      <c r="CXI30" s="429"/>
      <c r="CXJ30" s="429"/>
      <c r="CXK30" s="429"/>
      <c r="CXL30" s="429"/>
      <c r="CXM30" s="429"/>
      <c r="CXN30" s="429"/>
      <c r="CXO30" s="429"/>
      <c r="CXP30" s="429"/>
      <c r="CXQ30" s="429"/>
      <c r="CXR30" s="429"/>
      <c r="CXS30" s="429"/>
      <c r="CXT30" s="429"/>
      <c r="CXU30" s="429"/>
      <c r="CXV30" s="429"/>
      <c r="CXW30" s="429"/>
      <c r="CXX30" s="429"/>
      <c r="CXY30" s="429"/>
      <c r="CXZ30" s="429"/>
      <c r="CYA30" s="429"/>
      <c r="CYB30" s="429"/>
      <c r="CYC30" s="429"/>
      <c r="CYD30" s="429"/>
      <c r="CYE30" s="429"/>
      <c r="CYF30" s="429"/>
      <c r="CYG30" s="429"/>
      <c r="CYH30" s="429"/>
      <c r="CYI30" s="429"/>
      <c r="CYJ30" s="429"/>
      <c r="CYK30" s="429"/>
      <c r="CYL30" s="429"/>
      <c r="CYM30" s="429"/>
      <c r="CYN30" s="429"/>
      <c r="CYO30" s="429"/>
      <c r="CYP30" s="429"/>
      <c r="CYQ30" s="429"/>
      <c r="CYR30" s="429"/>
      <c r="CYS30" s="429"/>
      <c r="CYT30" s="429"/>
      <c r="CYU30" s="429"/>
      <c r="CYV30" s="429"/>
      <c r="CYW30" s="429"/>
      <c r="CYX30" s="429"/>
      <c r="CYY30" s="429"/>
      <c r="CYZ30" s="429"/>
      <c r="CZA30" s="429"/>
      <c r="CZB30" s="429"/>
      <c r="CZC30" s="429"/>
      <c r="CZD30" s="429"/>
      <c r="CZE30" s="429"/>
      <c r="CZF30" s="429"/>
      <c r="CZG30" s="429"/>
      <c r="CZH30" s="429"/>
      <c r="CZI30" s="429"/>
      <c r="CZJ30" s="429"/>
      <c r="CZK30" s="429"/>
      <c r="CZL30" s="429"/>
      <c r="CZM30" s="429"/>
      <c r="CZN30" s="429"/>
      <c r="CZO30" s="429"/>
      <c r="CZP30" s="429"/>
      <c r="CZQ30" s="429"/>
      <c r="CZR30" s="429"/>
      <c r="CZS30" s="429"/>
      <c r="CZT30" s="429"/>
      <c r="CZU30" s="429"/>
      <c r="CZV30" s="429"/>
      <c r="CZW30" s="429"/>
      <c r="CZX30" s="429"/>
      <c r="CZY30" s="429"/>
      <c r="CZZ30" s="429"/>
      <c r="DAA30" s="429"/>
      <c r="DAB30" s="429"/>
      <c r="DAC30" s="429"/>
      <c r="DAD30" s="429"/>
      <c r="DAE30" s="429"/>
      <c r="DAF30" s="429"/>
      <c r="DAG30" s="429"/>
      <c r="DAH30" s="429"/>
      <c r="DAI30" s="429"/>
      <c r="DAJ30" s="429"/>
      <c r="DAK30" s="429"/>
      <c r="DAL30" s="429"/>
      <c r="DAM30" s="429"/>
      <c r="DAN30" s="429"/>
      <c r="DAO30" s="429"/>
      <c r="DAP30" s="429"/>
      <c r="DAQ30" s="429"/>
      <c r="DAR30" s="429"/>
      <c r="DAS30" s="429"/>
      <c r="DAT30" s="429"/>
      <c r="DAU30" s="429"/>
      <c r="DAV30" s="429"/>
      <c r="DAW30" s="429"/>
      <c r="DAX30" s="429"/>
      <c r="DAY30" s="429"/>
      <c r="DAZ30" s="429"/>
      <c r="DBA30" s="429"/>
      <c r="DBB30" s="429"/>
      <c r="DBC30" s="429"/>
      <c r="DBD30" s="429"/>
      <c r="DBE30" s="429"/>
      <c r="DBF30" s="429"/>
      <c r="DBG30" s="429"/>
      <c r="DBH30" s="429"/>
      <c r="DBI30" s="429"/>
      <c r="DBJ30" s="429"/>
      <c r="DBK30" s="429"/>
      <c r="DBL30" s="429"/>
      <c r="DBM30" s="429"/>
      <c r="DBN30" s="429"/>
      <c r="DBO30" s="429"/>
      <c r="DBP30" s="429"/>
      <c r="DBQ30" s="429"/>
      <c r="DBR30" s="429"/>
      <c r="DBS30" s="429"/>
      <c r="DBT30" s="429"/>
      <c r="DBU30" s="429"/>
      <c r="DBV30" s="429"/>
      <c r="DBW30" s="429"/>
      <c r="DBX30" s="429"/>
      <c r="DBY30" s="429"/>
      <c r="DBZ30" s="429"/>
      <c r="DCA30" s="429"/>
      <c r="DCB30" s="429"/>
      <c r="DCC30" s="429"/>
      <c r="DCD30" s="429"/>
      <c r="DCE30" s="429"/>
      <c r="DCF30" s="429"/>
      <c r="DCG30" s="429"/>
      <c r="DCH30" s="429"/>
      <c r="DCI30" s="429"/>
      <c r="DCJ30" s="429"/>
      <c r="DCK30" s="429"/>
      <c r="DCL30" s="429"/>
      <c r="DCM30" s="429"/>
      <c r="DCN30" s="429"/>
      <c r="DCO30" s="429"/>
      <c r="DCP30" s="429"/>
      <c r="DCQ30" s="429"/>
      <c r="DCR30" s="429"/>
      <c r="DCS30" s="429"/>
      <c r="DCT30" s="429"/>
      <c r="DCU30" s="429"/>
      <c r="DCV30" s="429"/>
      <c r="DCW30" s="429"/>
      <c r="DCX30" s="429"/>
      <c r="DCY30" s="429"/>
      <c r="DCZ30" s="429"/>
      <c r="DDA30" s="429"/>
      <c r="DDB30" s="429"/>
      <c r="DDC30" s="429"/>
      <c r="DDD30" s="429"/>
      <c r="DDE30" s="429"/>
      <c r="DDF30" s="429"/>
      <c r="DDG30" s="429"/>
      <c r="DDH30" s="429"/>
      <c r="DDI30" s="429"/>
      <c r="DDJ30" s="429"/>
      <c r="DDK30" s="429"/>
      <c r="DDL30" s="429"/>
      <c r="DDM30" s="429"/>
      <c r="DDN30" s="429"/>
      <c r="DDO30" s="429"/>
      <c r="DDP30" s="429"/>
      <c r="DDQ30" s="429"/>
      <c r="DDR30" s="429"/>
      <c r="DDS30" s="429"/>
      <c r="DDT30" s="429"/>
      <c r="DDU30" s="429"/>
      <c r="DDV30" s="429"/>
      <c r="DDW30" s="429"/>
      <c r="DDX30" s="429"/>
      <c r="DDY30" s="429"/>
      <c r="DDZ30" s="429"/>
      <c r="DEA30" s="429"/>
      <c r="DEB30" s="429"/>
      <c r="DEC30" s="429"/>
      <c r="DED30" s="429"/>
      <c r="DEE30" s="429"/>
      <c r="DEF30" s="429"/>
      <c r="DEG30" s="429"/>
      <c r="DEH30" s="429"/>
      <c r="DEI30" s="429"/>
      <c r="DEJ30" s="429"/>
      <c r="DEK30" s="429"/>
      <c r="DEL30" s="429"/>
      <c r="DEM30" s="429"/>
      <c r="DEN30" s="429"/>
      <c r="DEO30" s="429"/>
      <c r="DEP30" s="429"/>
      <c r="DEQ30" s="429"/>
      <c r="DER30" s="429"/>
      <c r="DES30" s="429"/>
      <c r="DET30" s="429"/>
      <c r="DEU30" s="429"/>
      <c r="DEV30" s="429"/>
      <c r="DEW30" s="429"/>
      <c r="DEX30" s="429"/>
      <c r="DEY30" s="429"/>
      <c r="DEZ30" s="429"/>
      <c r="DFA30" s="429"/>
      <c r="DFB30" s="429"/>
      <c r="DFC30" s="429"/>
      <c r="DFD30" s="429"/>
      <c r="DFE30" s="429"/>
      <c r="DFF30" s="429"/>
      <c r="DFG30" s="429"/>
      <c r="DFH30" s="429"/>
      <c r="DFI30" s="429"/>
      <c r="DFJ30" s="429"/>
      <c r="DFK30" s="429"/>
      <c r="DFL30" s="429"/>
      <c r="DFM30" s="429"/>
      <c r="DFN30" s="429"/>
      <c r="DFO30" s="429"/>
      <c r="DFP30" s="429"/>
      <c r="DFQ30" s="429"/>
      <c r="DFR30" s="429"/>
      <c r="DFS30" s="429"/>
      <c r="DFT30" s="429"/>
      <c r="DFU30" s="429"/>
      <c r="DFV30" s="429"/>
      <c r="DFW30" s="429"/>
      <c r="DFX30" s="429"/>
      <c r="DFY30" s="429"/>
      <c r="DFZ30" s="429"/>
      <c r="DGA30" s="429"/>
      <c r="DGB30" s="429"/>
      <c r="DGC30" s="429"/>
      <c r="DGD30" s="429"/>
      <c r="DGE30" s="429"/>
      <c r="DGF30" s="429"/>
      <c r="DGG30" s="429"/>
      <c r="DGH30" s="429"/>
      <c r="DGI30" s="429"/>
      <c r="DGJ30" s="429"/>
      <c r="DGK30" s="429"/>
      <c r="DGL30" s="429"/>
      <c r="DGM30" s="429"/>
      <c r="DGN30" s="429"/>
      <c r="DGO30" s="429"/>
      <c r="DGP30" s="429"/>
      <c r="DGQ30" s="429"/>
      <c r="DGR30" s="429"/>
      <c r="DGS30" s="429"/>
      <c r="DGT30" s="429"/>
      <c r="DGU30" s="429"/>
      <c r="DGV30" s="429"/>
      <c r="DGW30" s="429"/>
      <c r="DGX30" s="429"/>
      <c r="DGY30" s="429"/>
      <c r="DGZ30" s="429"/>
      <c r="DHA30" s="429"/>
      <c r="DHB30" s="429"/>
      <c r="DHC30" s="429"/>
      <c r="DHD30" s="429"/>
      <c r="DHE30" s="429"/>
      <c r="DHF30" s="429"/>
      <c r="DHG30" s="429"/>
      <c r="DHH30" s="429"/>
      <c r="DHI30" s="429"/>
      <c r="DHJ30" s="429"/>
      <c r="DHK30" s="429"/>
      <c r="DHL30" s="429"/>
      <c r="DHM30" s="429"/>
      <c r="DHN30" s="429"/>
      <c r="DHO30" s="429"/>
      <c r="DHP30" s="429"/>
      <c r="DHQ30" s="429"/>
      <c r="DHR30" s="429"/>
      <c r="DHS30" s="429"/>
      <c r="DHT30" s="429"/>
      <c r="DHU30" s="429"/>
      <c r="DHV30" s="429"/>
      <c r="DHW30" s="429"/>
      <c r="DHX30" s="429"/>
      <c r="DHY30" s="429"/>
      <c r="DHZ30" s="429"/>
      <c r="DIA30" s="429"/>
      <c r="DIB30" s="429"/>
      <c r="DIC30" s="429"/>
      <c r="DID30" s="429"/>
      <c r="DIE30" s="429"/>
      <c r="DIF30" s="429"/>
      <c r="DIG30" s="429"/>
      <c r="DIH30" s="429"/>
      <c r="DII30" s="429"/>
      <c r="DIJ30" s="429"/>
      <c r="DIK30" s="429"/>
      <c r="DIL30" s="429"/>
      <c r="DIM30" s="429"/>
      <c r="DIN30" s="429"/>
      <c r="DIO30" s="429"/>
      <c r="DIP30" s="429"/>
      <c r="DIQ30" s="429"/>
      <c r="DIR30" s="429"/>
      <c r="DIS30" s="429"/>
      <c r="DIT30" s="429"/>
      <c r="DIU30" s="429"/>
      <c r="DIV30" s="429"/>
      <c r="DIW30" s="429"/>
      <c r="DIX30" s="429"/>
      <c r="DIY30" s="429"/>
      <c r="DIZ30" s="429"/>
      <c r="DJA30" s="429"/>
      <c r="DJB30" s="429"/>
      <c r="DJC30" s="429"/>
      <c r="DJD30" s="429"/>
      <c r="DJE30" s="429"/>
      <c r="DJF30" s="429"/>
      <c r="DJG30" s="429"/>
      <c r="DJH30" s="429"/>
      <c r="DJI30" s="429"/>
      <c r="DJJ30" s="429"/>
      <c r="DJK30" s="429"/>
      <c r="DJL30" s="429"/>
      <c r="DJM30" s="429"/>
      <c r="DJN30" s="429"/>
      <c r="DJO30" s="429"/>
      <c r="DJP30" s="429"/>
      <c r="DJQ30" s="429"/>
      <c r="DJR30" s="429"/>
      <c r="DJS30" s="429"/>
      <c r="DJT30" s="429"/>
      <c r="DJU30" s="429"/>
      <c r="DJV30" s="429"/>
      <c r="DJW30" s="429"/>
      <c r="DJX30" s="429"/>
      <c r="DJY30" s="429"/>
      <c r="DJZ30" s="429"/>
      <c r="DKA30" s="429"/>
      <c r="DKB30" s="429"/>
      <c r="DKC30" s="429"/>
      <c r="DKD30" s="429"/>
      <c r="DKE30" s="429"/>
      <c r="DKF30" s="429"/>
      <c r="DKG30" s="429"/>
      <c r="DKH30" s="429"/>
      <c r="DKI30" s="429"/>
      <c r="DKJ30" s="429"/>
      <c r="DKK30" s="429"/>
      <c r="DKL30" s="429"/>
      <c r="DKM30" s="429"/>
      <c r="DKN30" s="429"/>
      <c r="DKO30" s="429"/>
      <c r="DKP30" s="429"/>
      <c r="DKQ30" s="429"/>
      <c r="DKR30" s="429"/>
      <c r="DKS30" s="429"/>
      <c r="DKT30" s="429"/>
      <c r="DKU30" s="429"/>
      <c r="DKV30" s="429"/>
      <c r="DKW30" s="429"/>
      <c r="DKX30" s="429"/>
      <c r="DKY30" s="429"/>
      <c r="DKZ30" s="429"/>
      <c r="DLA30" s="429"/>
      <c r="DLB30" s="429"/>
      <c r="DLC30" s="429"/>
      <c r="DLD30" s="429"/>
      <c r="DLE30" s="429"/>
      <c r="DLF30" s="429"/>
      <c r="DLG30" s="429"/>
      <c r="DLH30" s="429"/>
      <c r="DLI30" s="429"/>
      <c r="DLJ30" s="429"/>
      <c r="DLK30" s="429"/>
      <c r="DLL30" s="429"/>
      <c r="DLM30" s="429"/>
      <c r="DLN30" s="429"/>
      <c r="DLO30" s="429"/>
      <c r="DLP30" s="429"/>
      <c r="DLQ30" s="429"/>
      <c r="DLR30" s="429"/>
      <c r="DLS30" s="429"/>
      <c r="DLT30" s="429"/>
      <c r="DLU30" s="429"/>
      <c r="DLV30" s="429"/>
      <c r="DLW30" s="429"/>
      <c r="DLX30" s="429"/>
      <c r="DLY30" s="429"/>
      <c r="DLZ30" s="429"/>
      <c r="DMA30" s="429"/>
      <c r="DMB30" s="429"/>
      <c r="DMC30" s="429"/>
      <c r="DMD30" s="429"/>
      <c r="DME30" s="429"/>
      <c r="DMF30" s="429"/>
      <c r="DMG30" s="429"/>
      <c r="DMH30" s="429"/>
      <c r="DMI30" s="429"/>
      <c r="DMJ30" s="429"/>
      <c r="DMK30" s="429"/>
      <c r="DML30" s="429"/>
      <c r="DMM30" s="429"/>
      <c r="DMN30" s="429"/>
      <c r="DMO30" s="429"/>
      <c r="DMP30" s="429"/>
      <c r="DMQ30" s="429"/>
      <c r="DMR30" s="429"/>
      <c r="DMS30" s="429"/>
      <c r="DMT30" s="429"/>
      <c r="DMU30" s="429"/>
      <c r="DMV30" s="429"/>
      <c r="DMW30" s="429"/>
      <c r="DMX30" s="429"/>
      <c r="DMY30" s="429"/>
      <c r="DMZ30" s="429"/>
      <c r="DNA30" s="429"/>
      <c r="DNB30" s="429"/>
      <c r="DNC30" s="429"/>
      <c r="DND30" s="429"/>
      <c r="DNE30" s="429"/>
      <c r="DNF30" s="429"/>
      <c r="DNG30" s="429"/>
      <c r="DNH30" s="429"/>
      <c r="DNI30" s="429"/>
      <c r="DNJ30" s="429"/>
      <c r="DNK30" s="429"/>
      <c r="DNL30" s="429"/>
      <c r="DNM30" s="429"/>
      <c r="DNN30" s="429"/>
      <c r="DNO30" s="429"/>
      <c r="DNP30" s="429"/>
      <c r="DNQ30" s="429"/>
      <c r="DNR30" s="429"/>
      <c r="DNS30" s="429"/>
      <c r="DNT30" s="429"/>
      <c r="DNU30" s="429"/>
      <c r="DNV30" s="429"/>
      <c r="DNW30" s="429"/>
      <c r="DNX30" s="429"/>
      <c r="DNY30" s="429"/>
      <c r="DNZ30" s="429"/>
      <c r="DOA30" s="429"/>
      <c r="DOB30" s="429"/>
      <c r="DOC30" s="429"/>
      <c r="DOD30" s="429"/>
      <c r="DOE30" s="429"/>
      <c r="DOF30" s="429"/>
      <c r="DOG30" s="429"/>
      <c r="DOH30" s="429"/>
      <c r="DOI30" s="429"/>
      <c r="DOJ30" s="429"/>
      <c r="DOK30" s="429"/>
      <c r="DOL30" s="429"/>
      <c r="DOM30" s="429"/>
      <c r="DON30" s="429"/>
      <c r="DOO30" s="429"/>
      <c r="DOP30" s="429"/>
      <c r="DOQ30" s="429"/>
      <c r="DOR30" s="429"/>
      <c r="DOS30" s="429"/>
      <c r="DOT30" s="429"/>
      <c r="DOU30" s="429"/>
      <c r="DOV30" s="429"/>
      <c r="DOW30" s="429"/>
      <c r="DOX30" s="429"/>
      <c r="DOY30" s="429"/>
      <c r="DOZ30" s="429"/>
      <c r="DPA30" s="429"/>
      <c r="DPB30" s="429"/>
      <c r="DPC30" s="429"/>
      <c r="DPD30" s="429"/>
      <c r="DPE30" s="429"/>
      <c r="DPF30" s="429"/>
      <c r="DPG30" s="429"/>
      <c r="DPH30" s="429"/>
      <c r="DPI30" s="429"/>
      <c r="DPJ30" s="429"/>
      <c r="DPK30" s="429"/>
      <c r="DPL30" s="429"/>
      <c r="DPM30" s="429"/>
      <c r="DPN30" s="429"/>
      <c r="DPO30" s="429"/>
      <c r="DPP30" s="429"/>
      <c r="DPQ30" s="429"/>
      <c r="DPR30" s="429"/>
      <c r="DPS30" s="429"/>
      <c r="DPT30" s="429"/>
      <c r="DPU30" s="429"/>
      <c r="DPV30" s="429"/>
      <c r="DPW30" s="429"/>
      <c r="DPX30" s="429"/>
      <c r="DPY30" s="429"/>
      <c r="DPZ30" s="429"/>
      <c r="DQA30" s="429"/>
      <c r="DQB30" s="429"/>
      <c r="DQC30" s="429"/>
      <c r="DQD30" s="429"/>
      <c r="DQE30" s="429"/>
      <c r="DQF30" s="429"/>
      <c r="DQG30" s="429"/>
      <c r="DQH30" s="429"/>
      <c r="DQI30" s="429"/>
      <c r="DQJ30" s="429"/>
      <c r="DQK30" s="429"/>
      <c r="DQL30" s="429"/>
      <c r="DQM30" s="429"/>
      <c r="DQN30" s="429"/>
      <c r="DQO30" s="429"/>
      <c r="DQP30" s="429"/>
      <c r="DQQ30" s="429"/>
      <c r="DQR30" s="429"/>
      <c r="DQS30" s="429"/>
      <c r="DQT30" s="429"/>
      <c r="DQU30" s="429"/>
      <c r="DQV30" s="429"/>
      <c r="DQW30" s="429"/>
      <c r="DQX30" s="429"/>
      <c r="DQY30" s="429"/>
      <c r="DQZ30" s="429"/>
      <c r="DRA30" s="429"/>
      <c r="DRB30" s="429"/>
      <c r="DRC30" s="429"/>
      <c r="DRD30" s="429"/>
      <c r="DRE30" s="429"/>
      <c r="DRF30" s="429"/>
      <c r="DRG30" s="429"/>
      <c r="DRH30" s="429"/>
      <c r="DRI30" s="429"/>
      <c r="DRJ30" s="429"/>
      <c r="DRK30" s="429"/>
      <c r="DRL30" s="429"/>
      <c r="DRM30" s="429"/>
      <c r="DRN30" s="429"/>
      <c r="DRO30" s="429"/>
      <c r="DRP30" s="429"/>
      <c r="DRQ30" s="429"/>
      <c r="DRR30" s="429"/>
      <c r="DRS30" s="429"/>
      <c r="DRT30" s="429"/>
      <c r="DRU30" s="429"/>
      <c r="DRV30" s="429"/>
      <c r="DRW30" s="429"/>
      <c r="DRX30" s="429"/>
      <c r="DRY30" s="429"/>
      <c r="DRZ30" s="429"/>
      <c r="DSA30" s="429"/>
      <c r="DSB30" s="429"/>
      <c r="DSC30" s="429"/>
      <c r="DSD30" s="429"/>
      <c r="DSE30" s="429"/>
      <c r="DSF30" s="429"/>
      <c r="DSG30" s="429"/>
      <c r="DSH30" s="429"/>
      <c r="DSI30" s="429"/>
      <c r="DSJ30" s="429"/>
      <c r="DSK30" s="429"/>
      <c r="DSL30" s="429"/>
      <c r="DSM30" s="429"/>
      <c r="DSN30" s="429"/>
      <c r="DSO30" s="429"/>
      <c r="DSP30" s="429"/>
      <c r="DSQ30" s="429"/>
      <c r="DSR30" s="429"/>
      <c r="DSS30" s="429"/>
      <c r="DST30" s="429"/>
      <c r="DSU30" s="429"/>
      <c r="DSV30" s="429"/>
      <c r="DSW30" s="429"/>
      <c r="DSX30" s="429"/>
      <c r="DSY30" s="429"/>
      <c r="DSZ30" s="429"/>
      <c r="DTA30" s="429"/>
      <c r="DTB30" s="429"/>
      <c r="DTC30" s="429"/>
      <c r="DTD30" s="429"/>
      <c r="DTE30" s="429"/>
      <c r="DTF30" s="429"/>
      <c r="DTG30" s="429"/>
      <c r="DTH30" s="429"/>
      <c r="DTI30" s="429"/>
      <c r="DTJ30" s="429"/>
      <c r="DTK30" s="429"/>
      <c r="DTL30" s="429"/>
      <c r="DTM30" s="429"/>
      <c r="DTN30" s="429"/>
      <c r="DTO30" s="429"/>
      <c r="DTP30" s="429"/>
      <c r="DTQ30" s="429"/>
      <c r="DTR30" s="429"/>
      <c r="DTS30" s="429"/>
      <c r="DTT30" s="429"/>
      <c r="DTU30" s="429"/>
      <c r="DTV30" s="429"/>
      <c r="DTW30" s="429"/>
      <c r="DTX30" s="429"/>
      <c r="DTY30" s="429"/>
      <c r="DTZ30" s="429"/>
      <c r="DUA30" s="429"/>
      <c r="DUB30" s="429"/>
      <c r="DUC30" s="429"/>
      <c r="DUD30" s="429"/>
      <c r="DUE30" s="429"/>
      <c r="DUF30" s="429"/>
      <c r="DUG30" s="429"/>
      <c r="DUH30" s="429"/>
      <c r="DUI30" s="429"/>
      <c r="DUJ30" s="429"/>
      <c r="DUK30" s="429"/>
      <c r="DUL30" s="429"/>
      <c r="DUM30" s="429"/>
      <c r="DUN30" s="429"/>
      <c r="DUO30" s="429"/>
      <c r="DUP30" s="429"/>
      <c r="DUQ30" s="429"/>
      <c r="DUR30" s="429"/>
      <c r="DUS30" s="429"/>
      <c r="DUT30" s="429"/>
      <c r="DUU30" s="429"/>
      <c r="DUV30" s="429"/>
      <c r="DUW30" s="429"/>
      <c r="DUX30" s="429"/>
      <c r="DUY30" s="429"/>
      <c r="DUZ30" s="429"/>
      <c r="DVA30" s="429"/>
      <c r="DVB30" s="429"/>
      <c r="DVC30" s="429"/>
      <c r="DVD30" s="429"/>
      <c r="DVE30" s="429"/>
      <c r="DVF30" s="429"/>
      <c r="DVG30" s="429"/>
      <c r="DVH30" s="429"/>
      <c r="DVI30" s="429"/>
      <c r="DVJ30" s="429"/>
      <c r="DVK30" s="429"/>
      <c r="DVL30" s="429"/>
      <c r="DVM30" s="429"/>
      <c r="DVN30" s="429"/>
      <c r="DVO30" s="429"/>
      <c r="DVP30" s="429"/>
      <c r="DVQ30" s="429"/>
      <c r="DVR30" s="429"/>
      <c r="DVS30" s="429"/>
      <c r="DVT30" s="429"/>
      <c r="DVU30" s="429"/>
      <c r="DVV30" s="429"/>
      <c r="DVW30" s="429"/>
      <c r="DVX30" s="429"/>
      <c r="DVY30" s="429"/>
      <c r="DVZ30" s="429"/>
      <c r="DWA30" s="429"/>
      <c r="DWB30" s="429"/>
      <c r="DWC30" s="429"/>
      <c r="DWD30" s="429"/>
      <c r="DWE30" s="429"/>
      <c r="DWF30" s="429"/>
      <c r="DWG30" s="429"/>
      <c r="DWH30" s="429"/>
      <c r="DWI30" s="429"/>
      <c r="DWJ30" s="429"/>
      <c r="DWK30" s="429"/>
      <c r="DWL30" s="429"/>
      <c r="DWM30" s="429"/>
      <c r="DWN30" s="429"/>
      <c r="DWO30" s="429"/>
      <c r="DWP30" s="429"/>
      <c r="DWQ30" s="429"/>
      <c r="DWR30" s="429"/>
      <c r="DWS30" s="429"/>
      <c r="DWT30" s="429"/>
      <c r="DWU30" s="429"/>
      <c r="DWV30" s="429"/>
      <c r="DWW30" s="429"/>
      <c r="DWX30" s="429"/>
      <c r="DWY30" s="429"/>
      <c r="DWZ30" s="429"/>
      <c r="DXA30" s="429"/>
      <c r="DXB30" s="429"/>
      <c r="DXC30" s="429"/>
      <c r="DXD30" s="429"/>
      <c r="DXE30" s="429"/>
      <c r="DXF30" s="429"/>
      <c r="DXG30" s="429"/>
      <c r="DXH30" s="429"/>
      <c r="DXI30" s="429"/>
      <c r="DXJ30" s="429"/>
      <c r="DXK30" s="429"/>
      <c r="DXL30" s="429"/>
      <c r="DXM30" s="429"/>
      <c r="DXN30" s="429"/>
      <c r="DXO30" s="429"/>
      <c r="DXP30" s="429"/>
      <c r="DXQ30" s="429"/>
      <c r="DXR30" s="429"/>
      <c r="DXS30" s="429"/>
      <c r="DXT30" s="429"/>
      <c r="DXU30" s="429"/>
      <c r="DXV30" s="429"/>
      <c r="DXW30" s="429"/>
      <c r="DXX30" s="429"/>
      <c r="DXY30" s="429"/>
      <c r="DXZ30" s="429"/>
      <c r="DYA30" s="429"/>
      <c r="DYB30" s="429"/>
      <c r="DYC30" s="429"/>
      <c r="DYD30" s="429"/>
      <c r="DYE30" s="429"/>
      <c r="DYF30" s="429"/>
      <c r="DYG30" s="429"/>
      <c r="DYH30" s="429"/>
      <c r="DYI30" s="429"/>
      <c r="DYJ30" s="429"/>
      <c r="DYK30" s="429"/>
      <c r="DYL30" s="429"/>
      <c r="DYM30" s="429"/>
      <c r="DYN30" s="429"/>
      <c r="DYO30" s="429"/>
      <c r="DYP30" s="429"/>
      <c r="DYQ30" s="429"/>
      <c r="DYR30" s="429"/>
      <c r="DYS30" s="429"/>
      <c r="DYT30" s="429"/>
      <c r="DYU30" s="429"/>
      <c r="DYV30" s="429"/>
      <c r="DYW30" s="429"/>
      <c r="DYX30" s="429"/>
      <c r="DYY30" s="429"/>
      <c r="DYZ30" s="429"/>
      <c r="DZA30" s="429"/>
      <c r="DZB30" s="429"/>
      <c r="DZC30" s="429"/>
      <c r="DZD30" s="429"/>
      <c r="DZE30" s="429"/>
      <c r="DZF30" s="429"/>
      <c r="DZG30" s="429"/>
      <c r="DZH30" s="429"/>
      <c r="DZI30" s="429"/>
      <c r="DZJ30" s="429"/>
      <c r="DZK30" s="429"/>
      <c r="DZL30" s="429"/>
      <c r="DZM30" s="429"/>
      <c r="DZN30" s="429"/>
      <c r="DZO30" s="429"/>
      <c r="DZP30" s="429"/>
      <c r="DZQ30" s="429"/>
      <c r="DZR30" s="429"/>
      <c r="DZS30" s="429"/>
      <c r="DZT30" s="429"/>
      <c r="DZU30" s="429"/>
      <c r="DZV30" s="429"/>
      <c r="DZW30" s="429"/>
      <c r="DZX30" s="429"/>
      <c r="DZY30" s="429"/>
      <c r="DZZ30" s="429"/>
      <c r="EAA30" s="429"/>
      <c r="EAB30" s="429"/>
      <c r="EAC30" s="429"/>
      <c r="EAD30" s="429"/>
      <c r="EAE30" s="429"/>
      <c r="EAF30" s="429"/>
      <c r="EAG30" s="429"/>
      <c r="EAH30" s="429"/>
      <c r="EAI30" s="429"/>
      <c r="EAJ30" s="429"/>
      <c r="EAK30" s="429"/>
      <c r="EAL30" s="429"/>
      <c r="EAM30" s="429"/>
      <c r="EAN30" s="429"/>
      <c r="EAO30" s="429"/>
      <c r="EAP30" s="429"/>
      <c r="EAQ30" s="429"/>
      <c r="EAR30" s="429"/>
      <c r="EAS30" s="429"/>
      <c r="EAT30" s="429"/>
      <c r="EAU30" s="429"/>
      <c r="EAV30" s="429"/>
      <c r="EAW30" s="429"/>
      <c r="EAX30" s="429"/>
      <c r="EAY30" s="429"/>
      <c r="EAZ30" s="429"/>
      <c r="EBA30" s="429"/>
      <c r="EBB30" s="429"/>
      <c r="EBC30" s="429"/>
      <c r="EBD30" s="429"/>
      <c r="EBE30" s="429"/>
      <c r="EBF30" s="429"/>
      <c r="EBG30" s="429"/>
      <c r="EBH30" s="429"/>
      <c r="EBI30" s="429"/>
      <c r="EBJ30" s="429"/>
      <c r="EBK30" s="429"/>
      <c r="EBL30" s="429"/>
      <c r="EBM30" s="429"/>
      <c r="EBN30" s="429"/>
      <c r="EBO30" s="429"/>
      <c r="EBP30" s="429"/>
      <c r="EBQ30" s="429"/>
      <c r="EBR30" s="429"/>
      <c r="EBS30" s="429"/>
      <c r="EBT30" s="429"/>
      <c r="EBU30" s="429"/>
      <c r="EBV30" s="429"/>
      <c r="EBW30" s="429"/>
      <c r="EBX30" s="429"/>
      <c r="EBY30" s="429"/>
      <c r="EBZ30" s="429"/>
      <c r="ECA30" s="429"/>
      <c r="ECB30" s="429"/>
      <c r="ECC30" s="429"/>
      <c r="ECD30" s="429"/>
      <c r="ECE30" s="429"/>
      <c r="ECF30" s="429"/>
      <c r="ECG30" s="429"/>
      <c r="ECH30" s="429"/>
      <c r="ECI30" s="429"/>
      <c r="ECJ30" s="429"/>
      <c r="ECK30" s="429"/>
      <c r="ECL30" s="429"/>
      <c r="ECM30" s="429"/>
      <c r="ECN30" s="429"/>
      <c r="ECO30" s="429"/>
      <c r="ECP30" s="429"/>
      <c r="ECQ30" s="429"/>
      <c r="ECR30" s="429"/>
      <c r="ECS30" s="429"/>
      <c r="ECT30" s="429"/>
      <c r="ECU30" s="429"/>
      <c r="ECV30" s="429"/>
      <c r="ECW30" s="429"/>
      <c r="ECX30" s="429"/>
      <c r="ECY30" s="429"/>
      <c r="ECZ30" s="429"/>
      <c r="EDA30" s="429"/>
      <c r="EDB30" s="429"/>
      <c r="EDC30" s="429"/>
      <c r="EDD30" s="429"/>
      <c r="EDE30" s="429"/>
      <c r="EDF30" s="429"/>
      <c r="EDG30" s="429"/>
      <c r="EDH30" s="429"/>
      <c r="EDI30" s="429"/>
      <c r="EDJ30" s="429"/>
      <c r="EDK30" s="429"/>
      <c r="EDL30" s="429"/>
      <c r="EDM30" s="429"/>
      <c r="EDN30" s="429"/>
      <c r="EDO30" s="429"/>
      <c r="EDP30" s="429"/>
      <c r="EDQ30" s="429"/>
      <c r="EDR30" s="429"/>
      <c r="EDS30" s="429"/>
      <c r="EDT30" s="429"/>
      <c r="EDU30" s="429"/>
      <c r="EDV30" s="429"/>
      <c r="EDW30" s="429"/>
      <c r="EDX30" s="429"/>
      <c r="EDY30" s="429"/>
      <c r="EDZ30" s="429"/>
      <c r="EEA30" s="429"/>
      <c r="EEB30" s="429"/>
      <c r="EEC30" s="429"/>
      <c r="EED30" s="429"/>
      <c r="EEE30" s="429"/>
      <c r="EEF30" s="429"/>
      <c r="EEG30" s="429"/>
      <c r="EEH30" s="429"/>
      <c r="EEI30" s="429"/>
      <c r="EEJ30" s="429"/>
      <c r="EEK30" s="429"/>
      <c r="EEL30" s="429"/>
      <c r="EEM30" s="429"/>
      <c r="EEN30" s="429"/>
      <c r="EEO30" s="429"/>
      <c r="EEP30" s="429"/>
      <c r="EEQ30" s="429"/>
      <c r="EER30" s="429"/>
      <c r="EES30" s="429"/>
      <c r="EET30" s="429"/>
      <c r="EEU30" s="429"/>
      <c r="EEV30" s="429"/>
      <c r="EEW30" s="429"/>
      <c r="EEX30" s="429"/>
      <c r="EEY30" s="429"/>
      <c r="EEZ30" s="429"/>
      <c r="EFA30" s="429"/>
      <c r="EFB30" s="429"/>
      <c r="EFC30" s="429"/>
      <c r="EFD30" s="429"/>
      <c r="EFE30" s="429"/>
      <c r="EFF30" s="429"/>
      <c r="EFG30" s="429"/>
      <c r="EFH30" s="429"/>
      <c r="EFI30" s="429"/>
      <c r="EFJ30" s="429"/>
      <c r="EFK30" s="429"/>
      <c r="EFL30" s="429"/>
      <c r="EFM30" s="429"/>
      <c r="EFN30" s="429"/>
      <c r="EFO30" s="429"/>
      <c r="EFP30" s="429"/>
      <c r="EFQ30" s="429"/>
      <c r="EFR30" s="429"/>
      <c r="EFS30" s="429"/>
      <c r="EFT30" s="429"/>
      <c r="EFU30" s="429"/>
      <c r="EFV30" s="429"/>
      <c r="EFW30" s="429"/>
      <c r="EFX30" s="429"/>
      <c r="EFY30" s="429"/>
      <c r="EFZ30" s="429"/>
      <c r="EGA30" s="429"/>
      <c r="EGB30" s="429"/>
      <c r="EGC30" s="429"/>
      <c r="EGD30" s="429"/>
      <c r="EGE30" s="429"/>
      <c r="EGF30" s="429"/>
      <c r="EGG30" s="429"/>
      <c r="EGH30" s="429"/>
      <c r="EGI30" s="429"/>
      <c r="EGJ30" s="429"/>
      <c r="EGK30" s="429"/>
      <c r="EGL30" s="429"/>
      <c r="EGM30" s="429"/>
      <c r="EGN30" s="429"/>
      <c r="EGO30" s="429"/>
      <c r="EGP30" s="429"/>
      <c r="EGQ30" s="429"/>
      <c r="EGR30" s="429"/>
      <c r="EGS30" s="429"/>
      <c r="EGT30" s="429"/>
      <c r="EGU30" s="429"/>
      <c r="EGV30" s="429"/>
      <c r="EGW30" s="429"/>
      <c r="EGX30" s="429"/>
      <c r="EGY30" s="429"/>
      <c r="EGZ30" s="429"/>
      <c r="EHA30" s="429"/>
      <c r="EHB30" s="429"/>
      <c r="EHC30" s="429"/>
      <c r="EHD30" s="429"/>
      <c r="EHE30" s="429"/>
      <c r="EHF30" s="429"/>
      <c r="EHG30" s="429"/>
      <c r="EHH30" s="429"/>
      <c r="EHI30" s="429"/>
      <c r="EHJ30" s="429"/>
      <c r="EHK30" s="429"/>
      <c r="EHL30" s="429"/>
      <c r="EHM30" s="429"/>
      <c r="EHN30" s="429"/>
      <c r="EHO30" s="429"/>
      <c r="EHP30" s="429"/>
      <c r="EHQ30" s="429"/>
      <c r="EHR30" s="429"/>
      <c r="EHS30" s="429"/>
      <c r="EHT30" s="429"/>
      <c r="EHU30" s="429"/>
      <c r="EHV30" s="429"/>
      <c r="EHW30" s="429"/>
      <c r="EHX30" s="429"/>
      <c r="EHY30" s="429"/>
      <c r="EHZ30" s="429"/>
      <c r="EIA30" s="429"/>
      <c r="EIB30" s="429"/>
      <c r="EIC30" s="429"/>
      <c r="EID30" s="429"/>
      <c r="EIE30" s="429"/>
      <c r="EIF30" s="429"/>
      <c r="EIG30" s="429"/>
      <c r="EIH30" s="429"/>
      <c r="EII30" s="429"/>
      <c r="EIJ30" s="429"/>
      <c r="EIK30" s="429"/>
      <c r="EIL30" s="429"/>
      <c r="EIM30" s="429"/>
      <c r="EIN30" s="429"/>
      <c r="EIO30" s="429"/>
      <c r="EIP30" s="429"/>
      <c r="EIQ30" s="429"/>
      <c r="EIR30" s="429"/>
      <c r="EIS30" s="429"/>
      <c r="EIT30" s="429"/>
      <c r="EIU30" s="429"/>
      <c r="EIV30" s="429"/>
      <c r="EIW30" s="429"/>
      <c r="EIX30" s="429"/>
      <c r="EIY30" s="429"/>
      <c r="EIZ30" s="429"/>
      <c r="EJA30" s="429"/>
      <c r="EJB30" s="429"/>
      <c r="EJC30" s="429"/>
      <c r="EJD30" s="429"/>
      <c r="EJE30" s="429"/>
      <c r="EJF30" s="429"/>
      <c r="EJG30" s="429"/>
      <c r="EJH30" s="429"/>
      <c r="EJI30" s="429"/>
      <c r="EJJ30" s="429"/>
      <c r="EJK30" s="429"/>
      <c r="EJL30" s="429"/>
      <c r="EJM30" s="429"/>
      <c r="EJN30" s="429"/>
      <c r="EJO30" s="429"/>
      <c r="EJP30" s="429"/>
      <c r="EJQ30" s="429"/>
      <c r="EJR30" s="429"/>
      <c r="EJS30" s="429"/>
      <c r="EJT30" s="429"/>
      <c r="EJU30" s="429"/>
      <c r="EJV30" s="429"/>
      <c r="EJW30" s="429"/>
      <c r="EJX30" s="429"/>
      <c r="EJY30" s="429"/>
      <c r="EJZ30" s="429"/>
      <c r="EKA30" s="429"/>
      <c r="EKB30" s="429"/>
      <c r="EKC30" s="429"/>
      <c r="EKD30" s="429"/>
      <c r="EKE30" s="429"/>
      <c r="EKF30" s="429"/>
      <c r="EKG30" s="429"/>
      <c r="EKH30" s="429"/>
      <c r="EKI30" s="429"/>
      <c r="EKJ30" s="429"/>
      <c r="EKK30" s="429"/>
      <c r="EKL30" s="429"/>
      <c r="EKM30" s="429"/>
      <c r="EKN30" s="429"/>
      <c r="EKO30" s="429"/>
      <c r="EKP30" s="429"/>
      <c r="EKQ30" s="429"/>
      <c r="EKR30" s="429"/>
      <c r="EKS30" s="429"/>
      <c r="EKT30" s="429"/>
      <c r="EKU30" s="429"/>
      <c r="EKV30" s="429"/>
      <c r="EKW30" s="429"/>
      <c r="EKX30" s="429"/>
      <c r="EKY30" s="429"/>
      <c r="EKZ30" s="429"/>
      <c r="ELA30" s="429"/>
      <c r="ELB30" s="429"/>
      <c r="ELC30" s="429"/>
      <c r="ELD30" s="429"/>
      <c r="ELE30" s="429"/>
      <c r="ELF30" s="429"/>
      <c r="ELG30" s="429"/>
      <c r="ELH30" s="429"/>
      <c r="ELI30" s="429"/>
      <c r="ELJ30" s="429"/>
      <c r="ELK30" s="429"/>
      <c r="ELL30" s="429"/>
      <c r="ELM30" s="429"/>
      <c r="ELN30" s="429"/>
      <c r="ELO30" s="429"/>
      <c r="ELP30" s="429"/>
      <c r="ELQ30" s="429"/>
      <c r="ELR30" s="429"/>
      <c r="ELS30" s="429"/>
      <c r="ELT30" s="429"/>
      <c r="ELU30" s="429"/>
      <c r="ELV30" s="429"/>
      <c r="ELW30" s="429"/>
      <c r="ELX30" s="429"/>
      <c r="ELY30" s="429"/>
      <c r="ELZ30" s="429"/>
      <c r="EMA30" s="429"/>
      <c r="EMB30" s="429"/>
      <c r="EMC30" s="429"/>
      <c r="EMD30" s="429"/>
      <c r="EME30" s="429"/>
      <c r="EMF30" s="429"/>
      <c r="EMG30" s="429"/>
      <c r="EMH30" s="429"/>
      <c r="EMI30" s="429"/>
      <c r="EMJ30" s="429"/>
      <c r="EMK30" s="429"/>
      <c r="EML30" s="429"/>
      <c r="EMM30" s="429"/>
      <c r="EMN30" s="429"/>
      <c r="EMO30" s="429"/>
      <c r="EMP30" s="429"/>
      <c r="EMQ30" s="429"/>
      <c r="EMR30" s="429"/>
      <c r="EMS30" s="429"/>
      <c r="EMT30" s="429"/>
      <c r="EMU30" s="429"/>
      <c r="EMV30" s="429"/>
      <c r="EMW30" s="429"/>
      <c r="EMX30" s="429"/>
      <c r="EMY30" s="429"/>
      <c r="EMZ30" s="429"/>
      <c r="ENA30" s="429"/>
      <c r="ENB30" s="429"/>
      <c r="ENC30" s="429"/>
      <c r="END30" s="429"/>
      <c r="ENE30" s="429"/>
      <c r="ENF30" s="429"/>
      <c r="ENG30" s="429"/>
      <c r="ENH30" s="429"/>
      <c r="ENI30" s="429"/>
      <c r="ENJ30" s="429"/>
      <c r="ENK30" s="429"/>
      <c r="ENL30" s="429"/>
      <c r="ENM30" s="429"/>
      <c r="ENN30" s="429"/>
      <c r="ENO30" s="429"/>
      <c r="ENP30" s="429"/>
      <c r="ENQ30" s="429"/>
      <c r="ENR30" s="429"/>
      <c r="ENS30" s="429"/>
      <c r="ENT30" s="429"/>
      <c r="ENU30" s="429"/>
      <c r="ENV30" s="429"/>
      <c r="ENW30" s="429"/>
      <c r="ENX30" s="429"/>
      <c r="ENY30" s="429"/>
      <c r="ENZ30" s="429"/>
      <c r="EOA30" s="429"/>
      <c r="EOB30" s="429"/>
      <c r="EOC30" s="429"/>
      <c r="EOD30" s="429"/>
      <c r="EOE30" s="429"/>
      <c r="EOF30" s="429"/>
      <c r="EOG30" s="429"/>
      <c r="EOH30" s="429"/>
      <c r="EOI30" s="429"/>
      <c r="EOJ30" s="429"/>
      <c r="EOK30" s="429"/>
      <c r="EOL30" s="429"/>
      <c r="EOM30" s="429"/>
      <c r="EON30" s="429"/>
      <c r="EOO30" s="429"/>
      <c r="EOP30" s="429"/>
      <c r="EOQ30" s="429"/>
      <c r="EOR30" s="429"/>
      <c r="EOS30" s="429"/>
      <c r="EOT30" s="429"/>
      <c r="EOU30" s="429"/>
      <c r="EOV30" s="429"/>
      <c r="EOW30" s="429"/>
      <c r="EOX30" s="429"/>
      <c r="EOY30" s="429"/>
      <c r="EOZ30" s="429"/>
      <c r="EPA30" s="429"/>
      <c r="EPB30" s="429"/>
      <c r="EPC30" s="429"/>
      <c r="EPD30" s="429"/>
      <c r="EPE30" s="429"/>
      <c r="EPF30" s="429"/>
      <c r="EPG30" s="429"/>
      <c r="EPH30" s="429"/>
      <c r="EPI30" s="429"/>
      <c r="EPJ30" s="429"/>
      <c r="EPK30" s="429"/>
      <c r="EPL30" s="429"/>
      <c r="EPM30" s="429"/>
      <c r="EPN30" s="429"/>
      <c r="EPO30" s="429"/>
      <c r="EPP30" s="429"/>
      <c r="EPQ30" s="429"/>
      <c r="EPR30" s="429"/>
      <c r="EPS30" s="429"/>
      <c r="EPT30" s="429"/>
      <c r="EPU30" s="429"/>
      <c r="EPV30" s="429"/>
      <c r="EPW30" s="429"/>
      <c r="EPX30" s="429"/>
      <c r="EPY30" s="429"/>
      <c r="EPZ30" s="429"/>
      <c r="EQA30" s="429"/>
      <c r="EQB30" s="429"/>
      <c r="EQC30" s="429"/>
      <c r="EQD30" s="429"/>
      <c r="EQE30" s="429"/>
      <c r="EQF30" s="429"/>
      <c r="EQG30" s="429"/>
      <c r="EQH30" s="429"/>
      <c r="EQI30" s="429"/>
      <c r="EQJ30" s="429"/>
      <c r="EQK30" s="429"/>
      <c r="EQL30" s="429"/>
      <c r="EQM30" s="429"/>
      <c r="EQN30" s="429"/>
      <c r="EQO30" s="429"/>
      <c r="EQP30" s="429"/>
      <c r="EQQ30" s="429"/>
      <c r="EQR30" s="429"/>
      <c r="EQS30" s="429"/>
      <c r="EQT30" s="429"/>
      <c r="EQU30" s="429"/>
      <c r="EQV30" s="429"/>
      <c r="EQW30" s="429"/>
      <c r="EQX30" s="429"/>
      <c r="EQY30" s="429"/>
      <c r="EQZ30" s="429"/>
      <c r="ERA30" s="429"/>
      <c r="ERB30" s="429"/>
      <c r="ERC30" s="429"/>
      <c r="ERD30" s="429"/>
      <c r="ERE30" s="429"/>
      <c r="ERF30" s="429"/>
      <c r="ERG30" s="429"/>
      <c r="ERH30" s="429"/>
      <c r="ERI30" s="429"/>
      <c r="ERJ30" s="429"/>
      <c r="ERK30" s="429"/>
      <c r="ERL30" s="429"/>
      <c r="ERM30" s="429"/>
      <c r="ERN30" s="429"/>
      <c r="ERO30" s="429"/>
      <c r="ERP30" s="429"/>
      <c r="ERQ30" s="429"/>
      <c r="ERR30" s="429"/>
      <c r="ERS30" s="429"/>
      <c r="ERT30" s="429"/>
      <c r="ERU30" s="429"/>
      <c r="ERV30" s="429"/>
      <c r="ERW30" s="429"/>
      <c r="ERX30" s="429"/>
      <c r="ERY30" s="429"/>
      <c r="ERZ30" s="429"/>
      <c r="ESA30" s="429"/>
      <c r="ESB30" s="429"/>
      <c r="ESC30" s="429"/>
      <c r="ESD30" s="429"/>
      <c r="ESE30" s="429"/>
      <c r="ESF30" s="429"/>
      <c r="ESG30" s="429"/>
      <c r="ESH30" s="429"/>
      <c r="ESI30" s="429"/>
      <c r="ESJ30" s="429"/>
      <c r="ESK30" s="429"/>
      <c r="ESL30" s="429"/>
      <c r="ESM30" s="429"/>
      <c r="ESN30" s="429"/>
      <c r="ESO30" s="429"/>
      <c r="ESP30" s="429"/>
      <c r="ESQ30" s="429"/>
      <c r="ESR30" s="429"/>
      <c r="ESS30" s="429"/>
      <c r="EST30" s="429"/>
      <c r="ESU30" s="429"/>
      <c r="ESV30" s="429"/>
      <c r="ESW30" s="429"/>
      <c r="ESX30" s="429"/>
      <c r="ESY30" s="429"/>
      <c r="ESZ30" s="429"/>
      <c r="ETA30" s="429"/>
      <c r="ETB30" s="429"/>
      <c r="ETC30" s="429"/>
      <c r="ETD30" s="429"/>
      <c r="ETE30" s="429"/>
      <c r="ETF30" s="429"/>
      <c r="ETG30" s="429"/>
      <c r="ETH30" s="429"/>
      <c r="ETI30" s="429"/>
      <c r="ETJ30" s="429"/>
      <c r="ETK30" s="429"/>
      <c r="ETL30" s="429"/>
      <c r="ETM30" s="429"/>
      <c r="ETN30" s="429"/>
      <c r="ETO30" s="429"/>
      <c r="ETP30" s="429"/>
      <c r="ETQ30" s="429"/>
      <c r="ETR30" s="429"/>
      <c r="ETS30" s="429"/>
      <c r="ETT30" s="429"/>
      <c r="ETU30" s="429"/>
      <c r="ETV30" s="429"/>
      <c r="ETW30" s="429"/>
      <c r="ETX30" s="429"/>
      <c r="ETY30" s="429"/>
      <c r="ETZ30" s="429"/>
      <c r="EUA30" s="429"/>
      <c r="EUB30" s="429"/>
      <c r="EUC30" s="429"/>
      <c r="EUD30" s="429"/>
      <c r="EUE30" s="429"/>
      <c r="EUF30" s="429"/>
      <c r="EUG30" s="429"/>
      <c r="EUH30" s="429"/>
      <c r="EUI30" s="429"/>
      <c r="EUJ30" s="429"/>
      <c r="EUK30" s="429"/>
      <c r="EUL30" s="429"/>
      <c r="EUM30" s="429"/>
      <c r="EUN30" s="429"/>
      <c r="EUO30" s="429"/>
      <c r="EUP30" s="429"/>
      <c r="EUQ30" s="429"/>
      <c r="EUR30" s="429"/>
      <c r="EUS30" s="429"/>
      <c r="EUT30" s="429"/>
      <c r="EUU30" s="429"/>
      <c r="EUV30" s="429"/>
      <c r="EUW30" s="429"/>
      <c r="EUX30" s="429"/>
      <c r="EUY30" s="429"/>
      <c r="EUZ30" s="429"/>
      <c r="EVA30" s="429"/>
      <c r="EVB30" s="429"/>
      <c r="EVC30" s="429"/>
      <c r="EVD30" s="429"/>
      <c r="EVE30" s="429"/>
      <c r="EVF30" s="429"/>
      <c r="EVG30" s="429"/>
      <c r="EVH30" s="429"/>
      <c r="EVI30" s="429"/>
      <c r="EVJ30" s="429"/>
      <c r="EVK30" s="429"/>
      <c r="EVL30" s="429"/>
      <c r="EVM30" s="429"/>
      <c r="EVN30" s="429"/>
      <c r="EVO30" s="429"/>
      <c r="EVP30" s="429"/>
      <c r="EVQ30" s="429"/>
      <c r="EVR30" s="429"/>
      <c r="EVS30" s="429"/>
      <c r="EVT30" s="429"/>
      <c r="EVU30" s="429"/>
      <c r="EVV30" s="429"/>
      <c r="EVW30" s="429"/>
      <c r="EVX30" s="429"/>
      <c r="EVY30" s="429"/>
      <c r="EVZ30" s="429"/>
      <c r="EWA30" s="429"/>
      <c r="EWB30" s="429"/>
      <c r="EWC30" s="429"/>
      <c r="EWD30" s="429"/>
      <c r="EWE30" s="429"/>
      <c r="EWF30" s="429"/>
      <c r="EWG30" s="429"/>
      <c r="EWH30" s="429"/>
      <c r="EWI30" s="429"/>
      <c r="EWJ30" s="429"/>
      <c r="EWK30" s="429"/>
      <c r="EWL30" s="429"/>
      <c r="EWM30" s="429"/>
      <c r="EWN30" s="429"/>
      <c r="EWO30" s="429"/>
      <c r="EWP30" s="429"/>
      <c r="EWQ30" s="429"/>
      <c r="EWR30" s="429"/>
      <c r="EWS30" s="429"/>
      <c r="EWT30" s="429"/>
      <c r="EWU30" s="429"/>
      <c r="EWV30" s="429"/>
      <c r="EWW30" s="429"/>
      <c r="EWX30" s="429"/>
      <c r="EWY30" s="429"/>
      <c r="EWZ30" s="429"/>
      <c r="EXA30" s="429"/>
      <c r="EXB30" s="429"/>
      <c r="EXC30" s="429"/>
      <c r="EXD30" s="429"/>
      <c r="EXE30" s="429"/>
      <c r="EXF30" s="429"/>
      <c r="EXG30" s="429"/>
      <c r="EXH30" s="429"/>
      <c r="EXI30" s="429"/>
      <c r="EXJ30" s="429"/>
      <c r="EXK30" s="429"/>
      <c r="EXL30" s="429"/>
      <c r="EXM30" s="429"/>
      <c r="EXN30" s="429"/>
      <c r="EXO30" s="429"/>
      <c r="EXP30" s="429"/>
      <c r="EXQ30" s="429"/>
      <c r="EXR30" s="429"/>
      <c r="EXS30" s="429"/>
      <c r="EXT30" s="429"/>
      <c r="EXU30" s="429"/>
      <c r="EXV30" s="429"/>
      <c r="EXW30" s="429"/>
      <c r="EXX30" s="429"/>
      <c r="EXY30" s="429"/>
      <c r="EXZ30" s="429"/>
      <c r="EYA30" s="429"/>
      <c r="EYB30" s="429"/>
      <c r="EYC30" s="429"/>
      <c r="EYD30" s="429"/>
      <c r="EYE30" s="429"/>
      <c r="EYF30" s="429"/>
      <c r="EYG30" s="429"/>
      <c r="EYH30" s="429"/>
      <c r="EYI30" s="429"/>
      <c r="EYJ30" s="429"/>
      <c r="EYK30" s="429"/>
      <c r="EYL30" s="429"/>
      <c r="EYM30" s="429"/>
      <c r="EYN30" s="429"/>
      <c r="EYO30" s="429"/>
      <c r="EYP30" s="429"/>
      <c r="EYQ30" s="429"/>
      <c r="EYR30" s="429"/>
      <c r="EYS30" s="429"/>
      <c r="EYT30" s="429"/>
      <c r="EYU30" s="429"/>
      <c r="EYV30" s="429"/>
      <c r="EYW30" s="429"/>
      <c r="EYX30" s="429"/>
      <c r="EYY30" s="429"/>
      <c r="EYZ30" s="429"/>
      <c r="EZA30" s="429"/>
      <c r="EZB30" s="429"/>
      <c r="EZC30" s="429"/>
      <c r="EZD30" s="429"/>
      <c r="EZE30" s="429"/>
      <c r="EZF30" s="429"/>
      <c r="EZG30" s="429"/>
      <c r="EZH30" s="429"/>
      <c r="EZI30" s="429"/>
      <c r="EZJ30" s="429"/>
      <c r="EZK30" s="429"/>
      <c r="EZL30" s="429"/>
      <c r="EZM30" s="429"/>
      <c r="EZN30" s="429"/>
      <c r="EZO30" s="429"/>
      <c r="EZP30" s="429"/>
      <c r="EZQ30" s="429"/>
      <c r="EZR30" s="429"/>
      <c r="EZS30" s="429"/>
      <c r="EZT30" s="429"/>
      <c r="EZU30" s="429"/>
      <c r="EZV30" s="429"/>
      <c r="EZW30" s="429"/>
      <c r="EZX30" s="429"/>
      <c r="EZY30" s="429"/>
      <c r="EZZ30" s="429"/>
      <c r="FAA30" s="429"/>
      <c r="FAB30" s="429"/>
      <c r="FAC30" s="429"/>
      <c r="FAD30" s="429"/>
      <c r="FAE30" s="429"/>
      <c r="FAF30" s="429"/>
      <c r="FAG30" s="429"/>
      <c r="FAH30" s="429"/>
      <c r="FAI30" s="429"/>
      <c r="FAJ30" s="429"/>
      <c r="FAK30" s="429"/>
      <c r="FAL30" s="429"/>
      <c r="FAM30" s="429"/>
      <c r="FAN30" s="429"/>
      <c r="FAO30" s="429"/>
      <c r="FAP30" s="429"/>
      <c r="FAQ30" s="429"/>
      <c r="FAR30" s="429"/>
      <c r="FAS30" s="429"/>
      <c r="FAT30" s="429"/>
      <c r="FAU30" s="429"/>
      <c r="FAV30" s="429"/>
      <c r="FAW30" s="429"/>
      <c r="FAX30" s="429"/>
      <c r="FAY30" s="429"/>
      <c r="FAZ30" s="429"/>
      <c r="FBA30" s="429"/>
      <c r="FBB30" s="429"/>
      <c r="FBC30" s="429"/>
      <c r="FBD30" s="429"/>
      <c r="FBE30" s="429"/>
      <c r="FBF30" s="429"/>
      <c r="FBG30" s="429"/>
      <c r="FBH30" s="429"/>
      <c r="FBI30" s="429"/>
      <c r="FBJ30" s="429"/>
      <c r="FBK30" s="429"/>
      <c r="FBL30" s="429"/>
      <c r="FBM30" s="429"/>
      <c r="FBN30" s="429"/>
      <c r="FBO30" s="429"/>
      <c r="FBP30" s="429"/>
      <c r="FBQ30" s="429"/>
      <c r="FBR30" s="429"/>
      <c r="FBS30" s="429"/>
      <c r="FBT30" s="429"/>
      <c r="FBU30" s="429"/>
      <c r="FBV30" s="429"/>
      <c r="FBW30" s="429"/>
      <c r="FBX30" s="429"/>
      <c r="FBY30" s="429"/>
      <c r="FBZ30" s="429"/>
      <c r="FCA30" s="429"/>
      <c r="FCB30" s="429"/>
      <c r="FCC30" s="429"/>
      <c r="FCD30" s="429"/>
      <c r="FCE30" s="429"/>
      <c r="FCF30" s="429"/>
      <c r="FCG30" s="429"/>
      <c r="FCH30" s="429"/>
      <c r="FCI30" s="429"/>
      <c r="FCJ30" s="429"/>
      <c r="FCK30" s="429"/>
      <c r="FCL30" s="429"/>
      <c r="FCM30" s="429"/>
      <c r="FCN30" s="429"/>
      <c r="FCO30" s="429"/>
      <c r="FCP30" s="429"/>
      <c r="FCQ30" s="429"/>
      <c r="FCR30" s="429"/>
      <c r="FCS30" s="429"/>
      <c r="FCT30" s="429"/>
      <c r="FCU30" s="429"/>
      <c r="FCV30" s="429"/>
      <c r="FCW30" s="429"/>
      <c r="FCX30" s="429"/>
      <c r="FCY30" s="429"/>
      <c r="FCZ30" s="429"/>
      <c r="FDA30" s="429"/>
      <c r="FDB30" s="429"/>
      <c r="FDC30" s="429"/>
      <c r="FDD30" s="429"/>
      <c r="FDE30" s="429"/>
      <c r="FDF30" s="429"/>
      <c r="FDG30" s="429"/>
      <c r="FDH30" s="429"/>
      <c r="FDI30" s="429"/>
      <c r="FDJ30" s="429"/>
      <c r="FDK30" s="429"/>
      <c r="FDL30" s="429"/>
      <c r="FDM30" s="429"/>
      <c r="FDN30" s="429"/>
      <c r="FDO30" s="429"/>
      <c r="FDP30" s="429"/>
      <c r="FDQ30" s="429"/>
      <c r="FDR30" s="429"/>
      <c r="FDS30" s="429"/>
      <c r="FDT30" s="429"/>
      <c r="FDU30" s="429"/>
      <c r="FDV30" s="429"/>
      <c r="FDW30" s="429"/>
      <c r="FDX30" s="429"/>
      <c r="FDY30" s="429"/>
      <c r="FDZ30" s="429"/>
      <c r="FEA30" s="429"/>
      <c r="FEB30" s="429"/>
      <c r="FEC30" s="429"/>
      <c r="FED30" s="429"/>
      <c r="FEE30" s="429"/>
      <c r="FEF30" s="429"/>
      <c r="FEG30" s="429"/>
      <c r="FEH30" s="429"/>
      <c r="FEI30" s="429"/>
      <c r="FEJ30" s="429"/>
      <c r="FEK30" s="429"/>
      <c r="FEL30" s="429"/>
      <c r="FEM30" s="429"/>
      <c r="FEN30" s="429"/>
      <c r="FEO30" s="429"/>
      <c r="FEP30" s="429"/>
      <c r="FEQ30" s="429"/>
      <c r="FER30" s="429"/>
      <c r="FES30" s="429"/>
      <c r="FET30" s="429"/>
      <c r="FEU30" s="429"/>
      <c r="FEV30" s="429"/>
      <c r="FEW30" s="429"/>
      <c r="FEX30" s="429"/>
      <c r="FEY30" s="429"/>
      <c r="FEZ30" s="429"/>
      <c r="FFA30" s="429"/>
      <c r="FFB30" s="429"/>
      <c r="FFC30" s="429"/>
      <c r="FFD30" s="429"/>
      <c r="FFE30" s="429"/>
      <c r="FFF30" s="429"/>
      <c r="FFG30" s="429"/>
      <c r="FFH30" s="429"/>
      <c r="FFI30" s="429"/>
      <c r="FFJ30" s="429"/>
      <c r="FFK30" s="429"/>
      <c r="FFL30" s="429"/>
      <c r="FFM30" s="429"/>
      <c r="FFN30" s="429"/>
      <c r="FFO30" s="429"/>
      <c r="FFP30" s="429"/>
      <c r="FFQ30" s="429"/>
      <c r="FFR30" s="429"/>
      <c r="FFS30" s="429"/>
      <c r="FFT30" s="429"/>
      <c r="FFU30" s="429"/>
      <c r="FFV30" s="429"/>
      <c r="FFW30" s="429"/>
      <c r="FFX30" s="429"/>
      <c r="FFY30" s="429"/>
      <c r="FFZ30" s="429"/>
      <c r="FGA30" s="429"/>
      <c r="FGB30" s="429"/>
      <c r="FGC30" s="429"/>
      <c r="FGD30" s="429"/>
      <c r="FGE30" s="429"/>
      <c r="FGF30" s="429"/>
      <c r="FGG30" s="429"/>
      <c r="FGH30" s="429"/>
      <c r="FGI30" s="429"/>
      <c r="FGJ30" s="429"/>
      <c r="FGK30" s="429"/>
      <c r="FGL30" s="429"/>
      <c r="FGM30" s="429"/>
      <c r="FGN30" s="429"/>
      <c r="FGO30" s="429"/>
      <c r="FGP30" s="429"/>
      <c r="FGQ30" s="429"/>
      <c r="FGR30" s="429"/>
      <c r="FGS30" s="429"/>
      <c r="FGT30" s="429"/>
      <c r="FGU30" s="429"/>
      <c r="FGV30" s="429"/>
      <c r="FGW30" s="429"/>
      <c r="FGX30" s="429"/>
      <c r="FGY30" s="429"/>
      <c r="FGZ30" s="429"/>
      <c r="FHA30" s="429"/>
      <c r="FHB30" s="429"/>
      <c r="FHC30" s="429"/>
      <c r="FHD30" s="429"/>
      <c r="FHE30" s="429"/>
      <c r="FHF30" s="429"/>
      <c r="FHG30" s="429"/>
      <c r="FHH30" s="429"/>
      <c r="FHI30" s="429"/>
      <c r="FHJ30" s="429"/>
      <c r="FHK30" s="429"/>
      <c r="FHL30" s="429"/>
      <c r="FHM30" s="429"/>
      <c r="FHN30" s="429"/>
      <c r="FHO30" s="429"/>
      <c r="FHP30" s="429"/>
      <c r="FHQ30" s="429"/>
      <c r="FHR30" s="429"/>
      <c r="FHS30" s="429"/>
      <c r="FHT30" s="429"/>
      <c r="FHU30" s="429"/>
      <c r="FHV30" s="429"/>
      <c r="FHW30" s="429"/>
      <c r="FHX30" s="429"/>
      <c r="FHY30" s="429"/>
      <c r="FHZ30" s="429"/>
      <c r="FIA30" s="429"/>
      <c r="FIB30" s="429"/>
      <c r="FIC30" s="429"/>
      <c r="FID30" s="429"/>
      <c r="FIE30" s="429"/>
      <c r="FIF30" s="429"/>
      <c r="FIG30" s="429"/>
      <c r="FIH30" s="429"/>
      <c r="FII30" s="429"/>
      <c r="FIJ30" s="429"/>
      <c r="FIK30" s="429"/>
      <c r="FIL30" s="429"/>
      <c r="FIM30" s="429"/>
      <c r="FIN30" s="429"/>
      <c r="FIO30" s="429"/>
      <c r="FIP30" s="429"/>
      <c r="FIQ30" s="429"/>
      <c r="FIR30" s="429"/>
      <c r="FIS30" s="429"/>
      <c r="FIT30" s="429"/>
      <c r="FIU30" s="429"/>
      <c r="FIV30" s="429"/>
      <c r="FIW30" s="429"/>
      <c r="FIX30" s="429"/>
      <c r="FIY30" s="429"/>
      <c r="FIZ30" s="429"/>
      <c r="FJA30" s="429"/>
      <c r="FJB30" s="429"/>
      <c r="FJC30" s="429"/>
      <c r="FJD30" s="429"/>
      <c r="FJE30" s="429"/>
      <c r="FJF30" s="429"/>
      <c r="FJG30" s="429"/>
      <c r="FJH30" s="429"/>
      <c r="FJI30" s="429"/>
      <c r="FJJ30" s="429"/>
      <c r="FJK30" s="429"/>
      <c r="FJL30" s="429"/>
      <c r="FJM30" s="429"/>
      <c r="FJN30" s="429"/>
      <c r="FJO30" s="429"/>
      <c r="FJP30" s="429"/>
      <c r="FJQ30" s="429"/>
      <c r="FJR30" s="429"/>
      <c r="FJS30" s="429"/>
      <c r="FJT30" s="429"/>
      <c r="FJU30" s="429"/>
      <c r="FJV30" s="429"/>
      <c r="FJW30" s="429"/>
      <c r="FJX30" s="429"/>
      <c r="FJY30" s="429"/>
      <c r="FJZ30" s="429"/>
      <c r="FKA30" s="429"/>
      <c r="FKB30" s="429"/>
      <c r="FKC30" s="429"/>
      <c r="FKD30" s="429"/>
      <c r="FKE30" s="429"/>
      <c r="FKF30" s="429"/>
      <c r="FKG30" s="429"/>
      <c r="FKH30" s="429"/>
      <c r="FKI30" s="429"/>
      <c r="FKJ30" s="429"/>
      <c r="FKK30" s="429"/>
      <c r="FKL30" s="429"/>
      <c r="FKM30" s="429"/>
      <c r="FKN30" s="429"/>
      <c r="FKO30" s="429"/>
      <c r="FKP30" s="429"/>
      <c r="FKQ30" s="429"/>
      <c r="FKR30" s="429"/>
      <c r="FKS30" s="429"/>
      <c r="FKT30" s="429"/>
      <c r="FKU30" s="429"/>
      <c r="FKV30" s="429"/>
      <c r="FKW30" s="429"/>
      <c r="FKX30" s="429"/>
      <c r="FKY30" s="429"/>
      <c r="FKZ30" s="429"/>
      <c r="FLA30" s="429"/>
      <c r="FLB30" s="429"/>
      <c r="FLC30" s="429"/>
      <c r="FLD30" s="429"/>
      <c r="FLE30" s="429"/>
      <c r="FLF30" s="429"/>
      <c r="FLG30" s="429"/>
      <c r="FLH30" s="429"/>
      <c r="FLI30" s="429"/>
      <c r="FLJ30" s="429"/>
      <c r="FLK30" s="429"/>
      <c r="FLL30" s="429"/>
      <c r="FLM30" s="429"/>
      <c r="FLN30" s="429"/>
      <c r="FLO30" s="429"/>
      <c r="FLP30" s="429"/>
      <c r="FLQ30" s="429"/>
      <c r="FLR30" s="429"/>
      <c r="FLS30" s="429"/>
      <c r="FLT30" s="429"/>
      <c r="FLU30" s="429"/>
      <c r="FLV30" s="429"/>
      <c r="FLW30" s="429"/>
      <c r="FLX30" s="429"/>
      <c r="FLY30" s="429"/>
      <c r="FLZ30" s="429"/>
      <c r="FMA30" s="429"/>
      <c r="FMB30" s="429"/>
      <c r="FMC30" s="429"/>
      <c r="FMD30" s="429"/>
      <c r="FME30" s="429"/>
      <c r="FMF30" s="429"/>
      <c r="FMG30" s="429"/>
      <c r="FMH30" s="429"/>
      <c r="FMI30" s="429"/>
      <c r="FMJ30" s="429"/>
      <c r="FMK30" s="429"/>
      <c r="FML30" s="429"/>
      <c r="FMM30" s="429"/>
      <c r="FMN30" s="429"/>
      <c r="FMO30" s="429"/>
      <c r="FMP30" s="429"/>
      <c r="FMQ30" s="429"/>
      <c r="FMR30" s="429"/>
      <c r="FMS30" s="429"/>
      <c r="FMT30" s="429"/>
      <c r="FMU30" s="429"/>
      <c r="FMV30" s="429"/>
      <c r="FMW30" s="429"/>
      <c r="FMX30" s="429"/>
      <c r="FMY30" s="429"/>
      <c r="FMZ30" s="429"/>
      <c r="FNA30" s="429"/>
      <c r="FNB30" s="429"/>
      <c r="FNC30" s="429"/>
      <c r="FND30" s="429"/>
      <c r="FNE30" s="429"/>
      <c r="FNF30" s="429"/>
      <c r="FNG30" s="429"/>
      <c r="FNH30" s="429"/>
      <c r="FNI30" s="429"/>
      <c r="FNJ30" s="429"/>
      <c r="FNK30" s="429"/>
      <c r="FNL30" s="429"/>
      <c r="FNM30" s="429"/>
      <c r="FNN30" s="429"/>
      <c r="FNO30" s="429"/>
      <c r="FNP30" s="429"/>
      <c r="FNQ30" s="429"/>
      <c r="FNR30" s="429"/>
      <c r="FNS30" s="429"/>
      <c r="FNT30" s="429"/>
      <c r="FNU30" s="429"/>
      <c r="FNV30" s="429"/>
      <c r="FNW30" s="429"/>
      <c r="FNX30" s="429"/>
      <c r="FNY30" s="429"/>
      <c r="FNZ30" s="429"/>
      <c r="FOA30" s="429"/>
      <c r="FOB30" s="429"/>
      <c r="FOC30" s="429"/>
      <c r="FOD30" s="429"/>
      <c r="FOE30" s="429"/>
      <c r="FOF30" s="429"/>
      <c r="FOG30" s="429"/>
      <c r="FOH30" s="429"/>
      <c r="FOI30" s="429"/>
      <c r="FOJ30" s="429"/>
      <c r="FOK30" s="429"/>
      <c r="FOL30" s="429"/>
      <c r="FOM30" s="429"/>
      <c r="FON30" s="429"/>
      <c r="FOO30" s="429"/>
      <c r="FOP30" s="429"/>
      <c r="FOQ30" s="429"/>
      <c r="FOR30" s="429"/>
      <c r="FOS30" s="429"/>
      <c r="FOT30" s="429"/>
      <c r="FOU30" s="429"/>
      <c r="FOV30" s="429"/>
      <c r="FOW30" s="429"/>
      <c r="FOX30" s="429"/>
      <c r="FOY30" s="429"/>
      <c r="FOZ30" s="429"/>
      <c r="FPA30" s="429"/>
      <c r="FPB30" s="429"/>
      <c r="FPC30" s="429"/>
      <c r="FPD30" s="429"/>
      <c r="FPE30" s="429"/>
      <c r="FPF30" s="429"/>
      <c r="FPG30" s="429"/>
      <c r="FPH30" s="429"/>
      <c r="FPI30" s="429"/>
      <c r="FPJ30" s="429"/>
      <c r="FPK30" s="429"/>
      <c r="FPL30" s="429"/>
      <c r="FPM30" s="429"/>
      <c r="FPN30" s="429"/>
      <c r="FPO30" s="429"/>
      <c r="FPP30" s="429"/>
      <c r="FPQ30" s="429"/>
      <c r="FPR30" s="429"/>
      <c r="FPS30" s="429"/>
      <c r="FPT30" s="429"/>
      <c r="FPU30" s="429"/>
      <c r="FPV30" s="429"/>
      <c r="FPW30" s="429"/>
      <c r="FPX30" s="429"/>
      <c r="FPY30" s="429"/>
      <c r="FPZ30" s="429"/>
      <c r="FQA30" s="429"/>
      <c r="FQB30" s="429"/>
      <c r="FQC30" s="429"/>
      <c r="FQD30" s="429"/>
      <c r="FQE30" s="429"/>
      <c r="FQF30" s="429"/>
      <c r="FQG30" s="429"/>
      <c r="FQH30" s="429"/>
      <c r="FQI30" s="429"/>
      <c r="FQJ30" s="429"/>
      <c r="FQK30" s="429"/>
      <c r="FQL30" s="429"/>
      <c r="FQM30" s="429"/>
      <c r="FQN30" s="429"/>
      <c r="FQO30" s="429"/>
      <c r="FQP30" s="429"/>
      <c r="FQQ30" s="429"/>
      <c r="FQR30" s="429"/>
      <c r="FQS30" s="429"/>
      <c r="FQT30" s="429"/>
      <c r="FQU30" s="429"/>
      <c r="FQV30" s="429"/>
      <c r="FQW30" s="429"/>
      <c r="FQX30" s="429"/>
      <c r="FQY30" s="429"/>
      <c r="FQZ30" s="429"/>
      <c r="FRA30" s="429"/>
      <c r="FRB30" s="429"/>
      <c r="FRC30" s="429"/>
      <c r="FRD30" s="429"/>
      <c r="FRE30" s="429"/>
      <c r="FRF30" s="429"/>
      <c r="FRG30" s="429"/>
      <c r="FRH30" s="429"/>
      <c r="FRI30" s="429"/>
      <c r="FRJ30" s="429"/>
      <c r="FRK30" s="429"/>
      <c r="FRL30" s="429"/>
      <c r="FRM30" s="429"/>
      <c r="FRN30" s="429"/>
      <c r="FRO30" s="429"/>
      <c r="FRP30" s="429"/>
      <c r="FRQ30" s="429"/>
      <c r="FRR30" s="429"/>
      <c r="FRS30" s="429"/>
      <c r="FRT30" s="429"/>
      <c r="FRU30" s="429"/>
      <c r="FRV30" s="429"/>
      <c r="FRW30" s="429"/>
      <c r="FRX30" s="429"/>
      <c r="FRY30" s="429"/>
      <c r="FRZ30" s="429"/>
      <c r="FSA30" s="429"/>
      <c r="FSB30" s="429"/>
      <c r="FSC30" s="429"/>
      <c r="FSD30" s="429"/>
      <c r="FSE30" s="429"/>
      <c r="FSF30" s="429"/>
      <c r="FSG30" s="429"/>
      <c r="FSH30" s="429"/>
      <c r="FSI30" s="429"/>
      <c r="FSJ30" s="429"/>
      <c r="FSK30" s="429"/>
      <c r="FSL30" s="429"/>
      <c r="FSM30" s="429"/>
      <c r="FSN30" s="429"/>
      <c r="FSO30" s="429"/>
      <c r="FSP30" s="429"/>
      <c r="FSQ30" s="429"/>
      <c r="FSR30" s="429"/>
      <c r="FSS30" s="429"/>
      <c r="FST30" s="429"/>
      <c r="FSU30" s="429"/>
      <c r="FSV30" s="429"/>
      <c r="FSW30" s="429"/>
      <c r="FSX30" s="429"/>
      <c r="FSY30" s="429"/>
      <c r="FSZ30" s="429"/>
      <c r="FTA30" s="429"/>
      <c r="FTB30" s="429"/>
      <c r="FTC30" s="429"/>
      <c r="FTD30" s="429"/>
      <c r="FTE30" s="429"/>
      <c r="FTF30" s="429"/>
      <c r="FTG30" s="429"/>
      <c r="FTH30" s="429"/>
      <c r="FTI30" s="429"/>
      <c r="FTJ30" s="429"/>
      <c r="FTK30" s="429"/>
      <c r="FTL30" s="429"/>
      <c r="FTM30" s="429"/>
      <c r="FTN30" s="429"/>
      <c r="FTO30" s="429"/>
      <c r="FTP30" s="429"/>
      <c r="FTQ30" s="429"/>
      <c r="FTR30" s="429"/>
      <c r="FTS30" s="429"/>
      <c r="FTT30" s="429"/>
      <c r="FTU30" s="429"/>
      <c r="FTV30" s="429"/>
      <c r="FTW30" s="429"/>
      <c r="FTX30" s="429"/>
      <c r="FTY30" s="429"/>
      <c r="FTZ30" s="429"/>
      <c r="FUA30" s="429"/>
      <c r="FUB30" s="429"/>
      <c r="FUC30" s="429"/>
      <c r="FUD30" s="429"/>
      <c r="FUE30" s="429"/>
      <c r="FUF30" s="429"/>
      <c r="FUG30" s="429"/>
      <c r="FUH30" s="429"/>
      <c r="FUI30" s="429"/>
      <c r="FUJ30" s="429"/>
      <c r="FUK30" s="429"/>
      <c r="FUL30" s="429"/>
      <c r="FUM30" s="429"/>
      <c r="FUN30" s="429"/>
      <c r="FUO30" s="429"/>
      <c r="FUP30" s="429"/>
      <c r="FUQ30" s="429"/>
      <c r="FUR30" s="429"/>
      <c r="FUS30" s="429"/>
      <c r="FUT30" s="429"/>
      <c r="FUU30" s="429"/>
      <c r="FUV30" s="429"/>
      <c r="FUW30" s="429"/>
      <c r="FUX30" s="429"/>
      <c r="FUY30" s="429"/>
      <c r="FUZ30" s="429"/>
      <c r="FVA30" s="429"/>
      <c r="FVB30" s="429"/>
      <c r="FVC30" s="429"/>
      <c r="FVD30" s="429"/>
      <c r="FVE30" s="429"/>
      <c r="FVF30" s="429"/>
      <c r="FVG30" s="429"/>
      <c r="FVH30" s="429"/>
      <c r="FVI30" s="429"/>
      <c r="FVJ30" s="429"/>
      <c r="FVK30" s="429"/>
      <c r="FVL30" s="429"/>
      <c r="FVM30" s="429"/>
      <c r="FVN30" s="429"/>
      <c r="FVO30" s="429"/>
      <c r="FVP30" s="429"/>
      <c r="FVQ30" s="429"/>
      <c r="FVR30" s="429"/>
      <c r="FVS30" s="429"/>
      <c r="FVT30" s="429"/>
      <c r="FVU30" s="429"/>
      <c r="FVV30" s="429"/>
      <c r="FVW30" s="429"/>
      <c r="FVX30" s="429"/>
      <c r="FVY30" s="429"/>
      <c r="FVZ30" s="429"/>
      <c r="FWA30" s="429"/>
      <c r="FWB30" s="429"/>
      <c r="FWC30" s="429"/>
      <c r="FWD30" s="429"/>
      <c r="FWE30" s="429"/>
      <c r="FWF30" s="429"/>
      <c r="FWG30" s="429"/>
      <c r="FWH30" s="429"/>
      <c r="FWI30" s="429"/>
      <c r="FWJ30" s="429"/>
      <c r="FWK30" s="429"/>
      <c r="FWL30" s="429"/>
      <c r="FWM30" s="429"/>
      <c r="FWN30" s="429"/>
      <c r="FWO30" s="429"/>
      <c r="FWP30" s="429"/>
      <c r="FWQ30" s="429"/>
      <c r="FWR30" s="429"/>
      <c r="FWS30" s="429"/>
      <c r="FWT30" s="429"/>
      <c r="FWU30" s="429"/>
      <c r="FWV30" s="429"/>
      <c r="FWW30" s="429"/>
      <c r="FWX30" s="429"/>
      <c r="FWY30" s="429"/>
      <c r="FWZ30" s="429"/>
      <c r="FXA30" s="429"/>
      <c r="FXB30" s="429"/>
      <c r="FXC30" s="429"/>
      <c r="FXD30" s="429"/>
      <c r="FXE30" s="429"/>
      <c r="FXF30" s="429"/>
      <c r="FXG30" s="429"/>
      <c r="FXH30" s="429"/>
      <c r="FXI30" s="429"/>
      <c r="FXJ30" s="429"/>
      <c r="FXK30" s="429"/>
      <c r="FXL30" s="429"/>
      <c r="FXM30" s="429"/>
      <c r="FXN30" s="429"/>
      <c r="FXO30" s="429"/>
      <c r="FXP30" s="429"/>
      <c r="FXQ30" s="429"/>
      <c r="FXR30" s="429"/>
      <c r="FXS30" s="429"/>
      <c r="FXT30" s="429"/>
      <c r="FXU30" s="429"/>
      <c r="FXV30" s="429"/>
      <c r="FXW30" s="429"/>
      <c r="FXX30" s="429"/>
      <c r="FXY30" s="429"/>
      <c r="FXZ30" s="429"/>
      <c r="FYA30" s="429"/>
      <c r="FYB30" s="429"/>
      <c r="FYC30" s="429"/>
      <c r="FYD30" s="429"/>
      <c r="FYE30" s="429"/>
      <c r="FYF30" s="429"/>
      <c r="FYG30" s="429"/>
      <c r="FYH30" s="429"/>
      <c r="FYI30" s="429"/>
      <c r="FYJ30" s="429"/>
      <c r="FYK30" s="429"/>
      <c r="FYL30" s="429"/>
      <c r="FYM30" s="429"/>
      <c r="FYN30" s="429"/>
      <c r="FYO30" s="429"/>
      <c r="FYP30" s="429"/>
      <c r="FYQ30" s="429"/>
      <c r="FYR30" s="429"/>
      <c r="FYS30" s="429"/>
      <c r="FYT30" s="429"/>
      <c r="FYU30" s="429"/>
      <c r="FYV30" s="429"/>
      <c r="FYW30" s="429"/>
      <c r="FYX30" s="429"/>
      <c r="FYY30" s="429"/>
      <c r="FYZ30" s="429"/>
      <c r="FZA30" s="429"/>
      <c r="FZB30" s="429"/>
      <c r="FZC30" s="429"/>
      <c r="FZD30" s="429"/>
      <c r="FZE30" s="429"/>
      <c r="FZF30" s="429"/>
      <c r="FZG30" s="429"/>
      <c r="FZH30" s="429"/>
      <c r="FZI30" s="429"/>
      <c r="FZJ30" s="429"/>
      <c r="FZK30" s="429"/>
      <c r="FZL30" s="429"/>
      <c r="FZM30" s="429"/>
      <c r="FZN30" s="429"/>
      <c r="FZO30" s="429"/>
      <c r="FZP30" s="429"/>
      <c r="FZQ30" s="429"/>
      <c r="FZR30" s="429"/>
      <c r="FZS30" s="429"/>
      <c r="FZT30" s="429"/>
      <c r="FZU30" s="429"/>
      <c r="FZV30" s="429"/>
      <c r="FZW30" s="429"/>
      <c r="FZX30" s="429"/>
      <c r="FZY30" s="429"/>
      <c r="FZZ30" s="429"/>
      <c r="GAA30" s="429"/>
      <c r="GAB30" s="429"/>
      <c r="GAC30" s="429"/>
      <c r="GAD30" s="429"/>
      <c r="GAE30" s="429"/>
      <c r="GAF30" s="429"/>
      <c r="GAG30" s="429"/>
      <c r="GAH30" s="429"/>
      <c r="GAI30" s="429"/>
      <c r="GAJ30" s="429"/>
      <c r="GAK30" s="429"/>
      <c r="GAL30" s="429"/>
      <c r="GAM30" s="429"/>
      <c r="GAN30" s="429"/>
      <c r="GAO30" s="429"/>
      <c r="GAP30" s="429"/>
      <c r="GAQ30" s="429"/>
      <c r="GAR30" s="429"/>
      <c r="GAS30" s="429"/>
      <c r="GAT30" s="429"/>
      <c r="GAU30" s="429"/>
      <c r="GAV30" s="429"/>
      <c r="GAW30" s="429"/>
      <c r="GAX30" s="429"/>
      <c r="GAY30" s="429"/>
      <c r="GAZ30" s="429"/>
      <c r="GBA30" s="429"/>
      <c r="GBB30" s="429"/>
      <c r="GBC30" s="429"/>
      <c r="GBD30" s="429"/>
      <c r="GBE30" s="429"/>
      <c r="GBF30" s="429"/>
      <c r="GBG30" s="429"/>
      <c r="GBH30" s="429"/>
      <c r="GBI30" s="429"/>
      <c r="GBJ30" s="429"/>
      <c r="GBK30" s="429"/>
      <c r="GBL30" s="429"/>
      <c r="GBM30" s="429"/>
      <c r="GBN30" s="429"/>
      <c r="GBO30" s="429"/>
      <c r="GBP30" s="429"/>
      <c r="GBQ30" s="429"/>
      <c r="GBR30" s="429"/>
      <c r="GBS30" s="429"/>
      <c r="GBT30" s="429"/>
      <c r="GBU30" s="429"/>
      <c r="GBV30" s="429"/>
      <c r="GBW30" s="429"/>
      <c r="GBX30" s="429"/>
      <c r="GBY30" s="429"/>
      <c r="GBZ30" s="429"/>
      <c r="GCA30" s="429"/>
      <c r="GCB30" s="429"/>
      <c r="GCC30" s="429"/>
      <c r="GCD30" s="429"/>
      <c r="GCE30" s="429"/>
      <c r="GCF30" s="429"/>
      <c r="GCG30" s="429"/>
      <c r="GCH30" s="429"/>
      <c r="GCI30" s="429"/>
      <c r="GCJ30" s="429"/>
      <c r="GCK30" s="429"/>
      <c r="GCL30" s="429"/>
      <c r="GCM30" s="429"/>
      <c r="GCN30" s="429"/>
      <c r="GCO30" s="429"/>
      <c r="GCP30" s="429"/>
      <c r="GCQ30" s="429"/>
      <c r="GCR30" s="429"/>
      <c r="GCS30" s="429"/>
      <c r="GCT30" s="429"/>
      <c r="GCU30" s="429"/>
      <c r="GCV30" s="429"/>
      <c r="GCW30" s="429"/>
      <c r="GCX30" s="429"/>
      <c r="GCY30" s="429"/>
      <c r="GCZ30" s="429"/>
      <c r="GDA30" s="429"/>
      <c r="GDB30" s="429"/>
      <c r="GDC30" s="429"/>
      <c r="GDD30" s="429"/>
      <c r="GDE30" s="429"/>
      <c r="GDF30" s="429"/>
      <c r="GDG30" s="429"/>
      <c r="GDH30" s="429"/>
      <c r="GDI30" s="429"/>
      <c r="GDJ30" s="429"/>
      <c r="GDK30" s="429"/>
      <c r="GDL30" s="429"/>
      <c r="GDM30" s="429"/>
      <c r="GDN30" s="429"/>
      <c r="GDO30" s="429"/>
      <c r="GDP30" s="429"/>
      <c r="GDQ30" s="429"/>
      <c r="GDR30" s="429"/>
      <c r="GDS30" s="429"/>
      <c r="GDT30" s="429"/>
      <c r="GDU30" s="429"/>
      <c r="GDV30" s="429"/>
      <c r="GDW30" s="429"/>
      <c r="GDX30" s="429"/>
      <c r="GDY30" s="429"/>
      <c r="GDZ30" s="429"/>
      <c r="GEA30" s="429"/>
      <c r="GEB30" s="429"/>
      <c r="GEC30" s="429"/>
      <c r="GED30" s="429"/>
      <c r="GEE30" s="429"/>
      <c r="GEF30" s="429"/>
      <c r="GEG30" s="429"/>
      <c r="GEH30" s="429"/>
      <c r="GEI30" s="429"/>
      <c r="GEJ30" s="429"/>
      <c r="GEK30" s="429"/>
      <c r="GEL30" s="429"/>
      <c r="GEM30" s="429"/>
      <c r="GEN30" s="429"/>
      <c r="GEO30" s="429"/>
      <c r="GEP30" s="429"/>
      <c r="GEQ30" s="429"/>
      <c r="GER30" s="429"/>
      <c r="GES30" s="429"/>
      <c r="GET30" s="429"/>
      <c r="GEU30" s="429"/>
      <c r="GEV30" s="429"/>
      <c r="GEW30" s="429"/>
      <c r="GEX30" s="429"/>
      <c r="GEY30" s="429"/>
      <c r="GEZ30" s="429"/>
      <c r="GFA30" s="429"/>
      <c r="GFB30" s="429"/>
      <c r="GFC30" s="429"/>
      <c r="GFD30" s="429"/>
      <c r="GFE30" s="429"/>
      <c r="GFF30" s="429"/>
      <c r="GFG30" s="429"/>
      <c r="GFH30" s="429"/>
      <c r="GFI30" s="429"/>
      <c r="GFJ30" s="429"/>
      <c r="GFK30" s="429"/>
      <c r="GFL30" s="429"/>
      <c r="GFM30" s="429"/>
      <c r="GFN30" s="429"/>
      <c r="GFO30" s="429"/>
      <c r="GFP30" s="429"/>
      <c r="GFQ30" s="429"/>
      <c r="GFR30" s="429"/>
      <c r="GFS30" s="429"/>
      <c r="GFT30" s="429"/>
      <c r="GFU30" s="429"/>
      <c r="GFV30" s="429"/>
      <c r="GFW30" s="429"/>
      <c r="GFX30" s="429"/>
      <c r="GFY30" s="429"/>
      <c r="GFZ30" s="429"/>
      <c r="GGA30" s="429"/>
      <c r="GGB30" s="429"/>
      <c r="GGC30" s="429"/>
      <c r="GGD30" s="429"/>
      <c r="GGE30" s="429"/>
      <c r="GGF30" s="429"/>
      <c r="GGG30" s="429"/>
      <c r="GGH30" s="429"/>
      <c r="GGI30" s="429"/>
      <c r="GGJ30" s="429"/>
      <c r="GGK30" s="429"/>
      <c r="GGL30" s="429"/>
      <c r="GGM30" s="429"/>
      <c r="GGN30" s="429"/>
      <c r="GGO30" s="429"/>
      <c r="GGP30" s="429"/>
      <c r="GGQ30" s="429"/>
      <c r="GGR30" s="429"/>
      <c r="GGS30" s="429"/>
      <c r="GGT30" s="429"/>
      <c r="GGU30" s="429"/>
      <c r="GGV30" s="429"/>
      <c r="GGW30" s="429"/>
      <c r="GGX30" s="429"/>
      <c r="GGY30" s="429"/>
      <c r="GGZ30" s="429"/>
      <c r="GHA30" s="429"/>
      <c r="GHB30" s="429"/>
      <c r="GHC30" s="429"/>
      <c r="GHD30" s="429"/>
      <c r="GHE30" s="429"/>
      <c r="GHF30" s="429"/>
      <c r="GHG30" s="429"/>
      <c r="GHH30" s="429"/>
      <c r="GHI30" s="429"/>
      <c r="GHJ30" s="429"/>
      <c r="GHK30" s="429"/>
      <c r="GHL30" s="429"/>
      <c r="GHM30" s="429"/>
      <c r="GHN30" s="429"/>
      <c r="GHO30" s="429"/>
      <c r="GHP30" s="429"/>
      <c r="GHQ30" s="429"/>
      <c r="GHR30" s="429"/>
      <c r="GHS30" s="429"/>
      <c r="GHT30" s="429"/>
      <c r="GHU30" s="429"/>
      <c r="GHV30" s="429"/>
      <c r="GHW30" s="429"/>
      <c r="GHX30" s="429"/>
      <c r="GHY30" s="429"/>
      <c r="GHZ30" s="429"/>
      <c r="GIA30" s="429"/>
      <c r="GIB30" s="429"/>
      <c r="GIC30" s="429"/>
      <c r="GID30" s="429"/>
      <c r="GIE30" s="429"/>
      <c r="GIF30" s="429"/>
      <c r="GIG30" s="429"/>
      <c r="GIH30" s="429"/>
      <c r="GII30" s="429"/>
      <c r="GIJ30" s="429"/>
      <c r="GIK30" s="429"/>
      <c r="GIL30" s="429"/>
      <c r="GIM30" s="429"/>
      <c r="GIN30" s="429"/>
      <c r="GIO30" s="429"/>
      <c r="GIP30" s="429"/>
      <c r="GIQ30" s="429"/>
      <c r="GIR30" s="429"/>
      <c r="GIS30" s="429"/>
      <c r="GIT30" s="429"/>
      <c r="GIU30" s="429"/>
      <c r="GIV30" s="429"/>
      <c r="GIW30" s="429"/>
      <c r="GIX30" s="429"/>
      <c r="GIY30" s="429"/>
      <c r="GIZ30" s="429"/>
      <c r="GJA30" s="429"/>
      <c r="GJB30" s="429"/>
      <c r="GJC30" s="429"/>
      <c r="GJD30" s="429"/>
      <c r="GJE30" s="429"/>
      <c r="GJF30" s="429"/>
      <c r="GJG30" s="429"/>
      <c r="GJH30" s="429"/>
      <c r="GJI30" s="429"/>
      <c r="GJJ30" s="429"/>
      <c r="GJK30" s="429"/>
      <c r="GJL30" s="429"/>
      <c r="GJM30" s="429"/>
      <c r="GJN30" s="429"/>
      <c r="GJO30" s="429"/>
      <c r="GJP30" s="429"/>
      <c r="GJQ30" s="429"/>
      <c r="GJR30" s="429"/>
      <c r="GJS30" s="429"/>
      <c r="GJT30" s="429"/>
      <c r="GJU30" s="429"/>
      <c r="GJV30" s="429"/>
      <c r="GJW30" s="429"/>
      <c r="GJX30" s="429"/>
      <c r="GJY30" s="429"/>
      <c r="GJZ30" s="429"/>
      <c r="GKA30" s="429"/>
      <c r="GKB30" s="429"/>
      <c r="GKC30" s="429"/>
      <c r="GKD30" s="429"/>
      <c r="GKE30" s="429"/>
      <c r="GKF30" s="429"/>
      <c r="GKG30" s="429"/>
      <c r="GKH30" s="429"/>
      <c r="GKI30" s="429"/>
      <c r="GKJ30" s="429"/>
      <c r="GKK30" s="429"/>
      <c r="GKL30" s="429"/>
      <c r="GKM30" s="429"/>
      <c r="GKN30" s="429"/>
      <c r="GKO30" s="429"/>
      <c r="GKP30" s="429"/>
      <c r="GKQ30" s="429"/>
      <c r="GKR30" s="429"/>
      <c r="GKS30" s="429"/>
      <c r="GKT30" s="429"/>
      <c r="GKU30" s="429"/>
      <c r="GKV30" s="429"/>
      <c r="GKW30" s="429"/>
      <c r="GKX30" s="429"/>
      <c r="GKY30" s="429"/>
      <c r="GKZ30" s="429"/>
      <c r="GLA30" s="429"/>
      <c r="GLB30" s="429"/>
      <c r="GLC30" s="429"/>
      <c r="GLD30" s="429"/>
      <c r="GLE30" s="429"/>
      <c r="GLF30" s="429"/>
      <c r="GLG30" s="429"/>
      <c r="GLH30" s="429"/>
      <c r="GLI30" s="429"/>
      <c r="GLJ30" s="429"/>
      <c r="GLK30" s="429"/>
      <c r="GLL30" s="429"/>
      <c r="GLM30" s="429"/>
      <c r="GLN30" s="429"/>
      <c r="GLO30" s="429"/>
      <c r="GLP30" s="429"/>
      <c r="GLQ30" s="429"/>
      <c r="GLR30" s="429"/>
      <c r="GLS30" s="429"/>
      <c r="GLT30" s="429"/>
      <c r="GLU30" s="429"/>
      <c r="GLV30" s="429"/>
      <c r="GLW30" s="429"/>
      <c r="GLX30" s="429"/>
      <c r="GLY30" s="429"/>
      <c r="GLZ30" s="429"/>
      <c r="GMA30" s="429"/>
      <c r="GMB30" s="429"/>
      <c r="GMC30" s="429"/>
      <c r="GMD30" s="429"/>
      <c r="GME30" s="429"/>
      <c r="GMF30" s="429"/>
      <c r="GMG30" s="429"/>
      <c r="GMH30" s="429"/>
      <c r="GMI30" s="429"/>
      <c r="GMJ30" s="429"/>
      <c r="GMK30" s="429"/>
      <c r="GML30" s="429"/>
      <c r="GMM30" s="429"/>
      <c r="GMN30" s="429"/>
      <c r="GMO30" s="429"/>
      <c r="GMP30" s="429"/>
      <c r="GMQ30" s="429"/>
      <c r="GMR30" s="429"/>
      <c r="GMS30" s="429"/>
      <c r="GMT30" s="429"/>
      <c r="GMU30" s="429"/>
      <c r="GMV30" s="429"/>
      <c r="GMW30" s="429"/>
      <c r="GMX30" s="429"/>
      <c r="GMY30" s="429"/>
      <c r="GMZ30" s="429"/>
      <c r="GNA30" s="429"/>
      <c r="GNB30" s="429"/>
      <c r="GNC30" s="429"/>
      <c r="GND30" s="429"/>
      <c r="GNE30" s="429"/>
      <c r="GNF30" s="429"/>
      <c r="GNG30" s="429"/>
      <c r="GNH30" s="429"/>
      <c r="GNI30" s="429"/>
      <c r="GNJ30" s="429"/>
      <c r="GNK30" s="429"/>
      <c r="GNL30" s="429"/>
      <c r="GNM30" s="429"/>
      <c r="GNN30" s="429"/>
      <c r="GNO30" s="429"/>
      <c r="GNP30" s="429"/>
      <c r="GNQ30" s="429"/>
      <c r="GNR30" s="429"/>
      <c r="GNS30" s="429"/>
      <c r="GNT30" s="429"/>
      <c r="GNU30" s="429"/>
      <c r="GNV30" s="429"/>
      <c r="GNW30" s="429"/>
      <c r="GNX30" s="429"/>
      <c r="GNY30" s="429"/>
      <c r="GNZ30" s="429"/>
      <c r="GOA30" s="429"/>
      <c r="GOB30" s="429"/>
      <c r="GOC30" s="429"/>
      <c r="GOD30" s="429"/>
      <c r="GOE30" s="429"/>
      <c r="GOF30" s="429"/>
      <c r="GOG30" s="429"/>
      <c r="GOH30" s="429"/>
      <c r="GOI30" s="429"/>
      <c r="GOJ30" s="429"/>
      <c r="GOK30" s="429"/>
      <c r="GOL30" s="429"/>
      <c r="GOM30" s="429"/>
      <c r="GON30" s="429"/>
      <c r="GOO30" s="429"/>
      <c r="GOP30" s="429"/>
      <c r="GOQ30" s="429"/>
      <c r="GOR30" s="429"/>
      <c r="GOS30" s="429"/>
      <c r="GOT30" s="429"/>
      <c r="GOU30" s="429"/>
      <c r="GOV30" s="429"/>
      <c r="GOW30" s="429"/>
      <c r="GOX30" s="429"/>
      <c r="GOY30" s="429"/>
      <c r="GOZ30" s="429"/>
      <c r="GPA30" s="429"/>
      <c r="GPB30" s="429"/>
      <c r="GPC30" s="429"/>
      <c r="GPD30" s="429"/>
      <c r="GPE30" s="429"/>
      <c r="GPF30" s="429"/>
      <c r="GPG30" s="429"/>
      <c r="GPH30" s="429"/>
      <c r="GPI30" s="429"/>
      <c r="GPJ30" s="429"/>
      <c r="GPK30" s="429"/>
      <c r="GPL30" s="429"/>
      <c r="GPM30" s="429"/>
      <c r="GPN30" s="429"/>
      <c r="GPO30" s="429"/>
      <c r="GPP30" s="429"/>
      <c r="GPQ30" s="429"/>
      <c r="GPR30" s="429"/>
      <c r="GPS30" s="429"/>
      <c r="GPT30" s="429"/>
      <c r="GPU30" s="429"/>
      <c r="GPV30" s="429"/>
      <c r="GPW30" s="429"/>
      <c r="GPX30" s="429"/>
      <c r="GPY30" s="429"/>
      <c r="GPZ30" s="429"/>
      <c r="GQA30" s="429"/>
      <c r="GQB30" s="429"/>
      <c r="GQC30" s="429"/>
      <c r="GQD30" s="429"/>
      <c r="GQE30" s="429"/>
      <c r="GQF30" s="429"/>
      <c r="GQG30" s="429"/>
      <c r="GQH30" s="429"/>
      <c r="GQI30" s="429"/>
      <c r="GQJ30" s="429"/>
      <c r="GQK30" s="429"/>
      <c r="GQL30" s="429"/>
      <c r="GQM30" s="429"/>
      <c r="GQN30" s="429"/>
      <c r="GQO30" s="429"/>
      <c r="GQP30" s="429"/>
      <c r="GQQ30" s="429"/>
      <c r="GQR30" s="429"/>
      <c r="GQS30" s="429"/>
      <c r="GQT30" s="429"/>
      <c r="GQU30" s="429"/>
      <c r="GQV30" s="429"/>
      <c r="GQW30" s="429"/>
      <c r="GQX30" s="429"/>
      <c r="GQY30" s="429"/>
      <c r="GQZ30" s="429"/>
      <c r="GRA30" s="429"/>
      <c r="GRB30" s="429"/>
      <c r="GRC30" s="429"/>
      <c r="GRD30" s="429"/>
      <c r="GRE30" s="429"/>
      <c r="GRF30" s="429"/>
      <c r="GRG30" s="429"/>
      <c r="GRH30" s="429"/>
      <c r="GRI30" s="429"/>
      <c r="GRJ30" s="429"/>
      <c r="GRK30" s="429"/>
      <c r="GRL30" s="429"/>
      <c r="GRM30" s="429"/>
      <c r="GRN30" s="429"/>
      <c r="GRO30" s="429"/>
      <c r="GRP30" s="429"/>
      <c r="GRQ30" s="429"/>
      <c r="GRR30" s="429"/>
      <c r="GRS30" s="429"/>
      <c r="GRT30" s="429"/>
      <c r="GRU30" s="429"/>
      <c r="GRV30" s="429"/>
      <c r="GRW30" s="429"/>
      <c r="GRX30" s="429"/>
      <c r="GRY30" s="429"/>
      <c r="GRZ30" s="429"/>
      <c r="GSA30" s="429"/>
      <c r="GSB30" s="429"/>
      <c r="GSC30" s="429"/>
      <c r="GSD30" s="429"/>
      <c r="GSE30" s="429"/>
      <c r="GSF30" s="429"/>
      <c r="GSG30" s="429"/>
      <c r="GSH30" s="429"/>
      <c r="GSI30" s="429"/>
      <c r="GSJ30" s="429"/>
      <c r="GSK30" s="429"/>
      <c r="GSL30" s="429"/>
      <c r="GSM30" s="429"/>
      <c r="GSN30" s="429"/>
      <c r="GSO30" s="429"/>
      <c r="GSP30" s="429"/>
      <c r="GSQ30" s="429"/>
      <c r="GSR30" s="429"/>
      <c r="GSS30" s="429"/>
      <c r="GST30" s="429"/>
      <c r="GSU30" s="429"/>
      <c r="GSV30" s="429"/>
      <c r="GSW30" s="429"/>
      <c r="GSX30" s="429"/>
      <c r="GSY30" s="429"/>
      <c r="GSZ30" s="429"/>
      <c r="GTA30" s="429"/>
      <c r="GTB30" s="429"/>
      <c r="GTC30" s="429"/>
      <c r="GTD30" s="429"/>
      <c r="GTE30" s="429"/>
      <c r="GTF30" s="429"/>
      <c r="GTG30" s="429"/>
      <c r="GTH30" s="429"/>
      <c r="GTI30" s="429"/>
      <c r="GTJ30" s="429"/>
      <c r="GTK30" s="429"/>
      <c r="GTL30" s="429"/>
      <c r="GTM30" s="429"/>
      <c r="GTN30" s="429"/>
      <c r="GTO30" s="429"/>
      <c r="GTP30" s="429"/>
      <c r="GTQ30" s="429"/>
      <c r="GTR30" s="429"/>
      <c r="GTS30" s="429"/>
      <c r="GTT30" s="429"/>
      <c r="GTU30" s="429"/>
      <c r="GTV30" s="429"/>
      <c r="GTW30" s="429"/>
      <c r="GTX30" s="429"/>
      <c r="GTY30" s="429"/>
      <c r="GTZ30" s="429"/>
      <c r="GUA30" s="429"/>
      <c r="GUB30" s="429"/>
      <c r="GUC30" s="429"/>
      <c r="GUD30" s="429"/>
      <c r="GUE30" s="429"/>
      <c r="GUF30" s="429"/>
      <c r="GUG30" s="429"/>
      <c r="GUH30" s="429"/>
      <c r="GUI30" s="429"/>
      <c r="GUJ30" s="429"/>
      <c r="GUK30" s="429"/>
      <c r="GUL30" s="429"/>
      <c r="GUM30" s="429"/>
      <c r="GUN30" s="429"/>
      <c r="GUO30" s="429"/>
      <c r="GUP30" s="429"/>
      <c r="GUQ30" s="429"/>
      <c r="GUR30" s="429"/>
      <c r="GUS30" s="429"/>
      <c r="GUT30" s="429"/>
      <c r="GUU30" s="429"/>
      <c r="GUV30" s="429"/>
      <c r="GUW30" s="429"/>
      <c r="GUX30" s="429"/>
      <c r="GUY30" s="429"/>
      <c r="GUZ30" s="429"/>
      <c r="GVA30" s="429"/>
      <c r="GVB30" s="429"/>
      <c r="GVC30" s="429"/>
      <c r="GVD30" s="429"/>
      <c r="GVE30" s="429"/>
      <c r="GVF30" s="429"/>
      <c r="GVG30" s="429"/>
      <c r="GVH30" s="429"/>
      <c r="GVI30" s="429"/>
      <c r="GVJ30" s="429"/>
      <c r="GVK30" s="429"/>
      <c r="GVL30" s="429"/>
      <c r="GVM30" s="429"/>
      <c r="GVN30" s="429"/>
      <c r="GVO30" s="429"/>
      <c r="GVP30" s="429"/>
      <c r="GVQ30" s="429"/>
      <c r="GVR30" s="429"/>
      <c r="GVS30" s="429"/>
      <c r="GVT30" s="429"/>
      <c r="GVU30" s="429"/>
      <c r="GVV30" s="429"/>
      <c r="GVW30" s="429"/>
      <c r="GVX30" s="429"/>
      <c r="GVY30" s="429"/>
      <c r="GVZ30" s="429"/>
      <c r="GWA30" s="429"/>
      <c r="GWB30" s="429"/>
      <c r="GWC30" s="429"/>
      <c r="GWD30" s="429"/>
      <c r="GWE30" s="429"/>
      <c r="GWF30" s="429"/>
      <c r="GWG30" s="429"/>
      <c r="GWH30" s="429"/>
      <c r="GWI30" s="429"/>
      <c r="GWJ30" s="429"/>
      <c r="GWK30" s="429"/>
      <c r="GWL30" s="429"/>
      <c r="GWM30" s="429"/>
      <c r="GWN30" s="429"/>
      <c r="GWO30" s="429"/>
      <c r="GWP30" s="429"/>
      <c r="GWQ30" s="429"/>
      <c r="GWR30" s="429"/>
      <c r="GWS30" s="429"/>
      <c r="GWT30" s="429"/>
      <c r="GWU30" s="429"/>
      <c r="GWV30" s="429"/>
      <c r="GWW30" s="429"/>
      <c r="GWX30" s="429"/>
      <c r="GWY30" s="429"/>
      <c r="GWZ30" s="429"/>
      <c r="GXA30" s="429"/>
      <c r="GXB30" s="429"/>
      <c r="GXC30" s="429"/>
      <c r="GXD30" s="429"/>
      <c r="GXE30" s="429"/>
      <c r="GXF30" s="429"/>
      <c r="GXG30" s="429"/>
      <c r="GXH30" s="429"/>
      <c r="GXI30" s="429"/>
      <c r="GXJ30" s="429"/>
      <c r="GXK30" s="429"/>
      <c r="GXL30" s="429"/>
      <c r="GXM30" s="429"/>
      <c r="GXN30" s="429"/>
      <c r="GXO30" s="429"/>
      <c r="GXP30" s="429"/>
      <c r="GXQ30" s="429"/>
      <c r="GXR30" s="429"/>
      <c r="GXS30" s="429"/>
      <c r="GXT30" s="429"/>
      <c r="GXU30" s="429"/>
      <c r="GXV30" s="429"/>
      <c r="GXW30" s="429"/>
      <c r="GXX30" s="429"/>
      <c r="GXY30" s="429"/>
      <c r="GXZ30" s="429"/>
      <c r="GYA30" s="429"/>
      <c r="GYB30" s="429"/>
      <c r="GYC30" s="429"/>
      <c r="GYD30" s="429"/>
      <c r="GYE30" s="429"/>
      <c r="GYF30" s="429"/>
      <c r="GYG30" s="429"/>
      <c r="GYH30" s="429"/>
      <c r="GYI30" s="429"/>
      <c r="GYJ30" s="429"/>
      <c r="GYK30" s="429"/>
      <c r="GYL30" s="429"/>
      <c r="GYM30" s="429"/>
      <c r="GYN30" s="429"/>
      <c r="GYO30" s="429"/>
      <c r="GYP30" s="429"/>
      <c r="GYQ30" s="429"/>
      <c r="GYR30" s="429"/>
      <c r="GYS30" s="429"/>
      <c r="GYT30" s="429"/>
      <c r="GYU30" s="429"/>
      <c r="GYV30" s="429"/>
      <c r="GYW30" s="429"/>
      <c r="GYX30" s="429"/>
      <c r="GYY30" s="429"/>
      <c r="GYZ30" s="429"/>
      <c r="GZA30" s="429"/>
      <c r="GZB30" s="429"/>
      <c r="GZC30" s="429"/>
      <c r="GZD30" s="429"/>
      <c r="GZE30" s="429"/>
      <c r="GZF30" s="429"/>
      <c r="GZG30" s="429"/>
      <c r="GZH30" s="429"/>
      <c r="GZI30" s="429"/>
      <c r="GZJ30" s="429"/>
      <c r="GZK30" s="429"/>
      <c r="GZL30" s="429"/>
      <c r="GZM30" s="429"/>
      <c r="GZN30" s="429"/>
      <c r="GZO30" s="429"/>
      <c r="GZP30" s="429"/>
      <c r="GZQ30" s="429"/>
      <c r="GZR30" s="429"/>
      <c r="GZS30" s="429"/>
      <c r="GZT30" s="429"/>
      <c r="GZU30" s="429"/>
      <c r="GZV30" s="429"/>
      <c r="GZW30" s="429"/>
      <c r="GZX30" s="429"/>
      <c r="GZY30" s="429"/>
      <c r="GZZ30" s="429"/>
      <c r="HAA30" s="429"/>
      <c r="HAB30" s="429"/>
      <c r="HAC30" s="429"/>
      <c r="HAD30" s="429"/>
      <c r="HAE30" s="429"/>
      <c r="HAF30" s="429"/>
      <c r="HAG30" s="429"/>
      <c r="HAH30" s="429"/>
      <c r="HAI30" s="429"/>
      <c r="HAJ30" s="429"/>
      <c r="HAK30" s="429"/>
      <c r="HAL30" s="429"/>
      <c r="HAM30" s="429"/>
      <c r="HAN30" s="429"/>
      <c r="HAO30" s="429"/>
      <c r="HAP30" s="429"/>
      <c r="HAQ30" s="429"/>
      <c r="HAR30" s="429"/>
      <c r="HAS30" s="429"/>
      <c r="HAT30" s="429"/>
      <c r="HAU30" s="429"/>
      <c r="HAV30" s="429"/>
      <c r="HAW30" s="429"/>
      <c r="HAX30" s="429"/>
      <c r="HAY30" s="429"/>
      <c r="HAZ30" s="429"/>
      <c r="HBA30" s="429"/>
      <c r="HBB30" s="429"/>
      <c r="HBC30" s="429"/>
      <c r="HBD30" s="429"/>
      <c r="HBE30" s="429"/>
      <c r="HBF30" s="429"/>
      <c r="HBG30" s="429"/>
      <c r="HBH30" s="429"/>
      <c r="HBI30" s="429"/>
      <c r="HBJ30" s="429"/>
      <c r="HBK30" s="429"/>
      <c r="HBL30" s="429"/>
      <c r="HBM30" s="429"/>
      <c r="HBN30" s="429"/>
      <c r="HBO30" s="429"/>
      <c r="HBP30" s="429"/>
      <c r="HBQ30" s="429"/>
      <c r="HBR30" s="429"/>
      <c r="HBS30" s="429"/>
      <c r="HBT30" s="429"/>
      <c r="HBU30" s="429"/>
      <c r="HBV30" s="429"/>
      <c r="HBW30" s="429"/>
      <c r="HBX30" s="429"/>
      <c r="HBY30" s="429"/>
      <c r="HBZ30" s="429"/>
      <c r="HCA30" s="429"/>
      <c r="HCB30" s="429"/>
      <c r="HCC30" s="429"/>
      <c r="HCD30" s="429"/>
      <c r="HCE30" s="429"/>
      <c r="HCF30" s="429"/>
      <c r="HCG30" s="429"/>
      <c r="HCH30" s="429"/>
      <c r="HCI30" s="429"/>
      <c r="HCJ30" s="429"/>
      <c r="HCK30" s="429"/>
      <c r="HCL30" s="429"/>
      <c r="HCM30" s="429"/>
      <c r="HCN30" s="429"/>
      <c r="HCO30" s="429"/>
      <c r="HCP30" s="429"/>
      <c r="HCQ30" s="429"/>
      <c r="HCR30" s="429"/>
      <c r="HCS30" s="429"/>
      <c r="HCT30" s="429"/>
      <c r="HCU30" s="429"/>
      <c r="HCV30" s="429"/>
      <c r="HCW30" s="429"/>
      <c r="HCX30" s="429"/>
      <c r="HCY30" s="429"/>
      <c r="HCZ30" s="429"/>
      <c r="HDA30" s="429"/>
      <c r="HDB30" s="429"/>
      <c r="HDC30" s="429"/>
      <c r="HDD30" s="429"/>
      <c r="HDE30" s="429"/>
      <c r="HDF30" s="429"/>
      <c r="HDG30" s="429"/>
      <c r="HDH30" s="429"/>
      <c r="HDI30" s="429"/>
      <c r="HDJ30" s="429"/>
      <c r="HDK30" s="429"/>
      <c r="HDL30" s="429"/>
      <c r="HDM30" s="429"/>
      <c r="HDN30" s="429"/>
      <c r="HDO30" s="429"/>
      <c r="HDP30" s="429"/>
      <c r="HDQ30" s="429"/>
      <c r="HDR30" s="429"/>
      <c r="HDS30" s="429"/>
      <c r="HDT30" s="429"/>
      <c r="HDU30" s="429"/>
      <c r="HDV30" s="429"/>
      <c r="HDW30" s="429"/>
      <c r="HDX30" s="429"/>
      <c r="HDY30" s="429"/>
      <c r="HDZ30" s="429"/>
      <c r="HEA30" s="429"/>
      <c r="HEB30" s="429"/>
      <c r="HEC30" s="429"/>
      <c r="HED30" s="429"/>
      <c r="HEE30" s="429"/>
      <c r="HEF30" s="429"/>
      <c r="HEG30" s="429"/>
      <c r="HEH30" s="429"/>
      <c r="HEI30" s="429"/>
      <c r="HEJ30" s="429"/>
      <c r="HEK30" s="429"/>
      <c r="HEL30" s="429"/>
      <c r="HEM30" s="429"/>
      <c r="HEN30" s="429"/>
      <c r="HEO30" s="429"/>
      <c r="HEP30" s="429"/>
      <c r="HEQ30" s="429"/>
      <c r="HER30" s="429"/>
      <c r="HES30" s="429"/>
      <c r="HET30" s="429"/>
      <c r="HEU30" s="429"/>
      <c r="HEV30" s="429"/>
      <c r="HEW30" s="429"/>
      <c r="HEX30" s="429"/>
      <c r="HEY30" s="429"/>
      <c r="HEZ30" s="429"/>
      <c r="HFA30" s="429"/>
      <c r="HFB30" s="429"/>
      <c r="HFC30" s="429"/>
      <c r="HFD30" s="429"/>
      <c r="HFE30" s="429"/>
      <c r="HFF30" s="429"/>
      <c r="HFG30" s="429"/>
      <c r="HFH30" s="429"/>
      <c r="HFI30" s="429"/>
      <c r="HFJ30" s="429"/>
      <c r="HFK30" s="429"/>
      <c r="HFL30" s="429"/>
      <c r="HFM30" s="429"/>
      <c r="HFN30" s="429"/>
      <c r="HFO30" s="429"/>
      <c r="HFP30" s="429"/>
      <c r="HFQ30" s="429"/>
      <c r="HFR30" s="429"/>
      <c r="HFS30" s="429"/>
      <c r="HFT30" s="429"/>
      <c r="HFU30" s="429"/>
      <c r="HFV30" s="429"/>
      <c r="HFW30" s="429"/>
      <c r="HFX30" s="429"/>
      <c r="HFY30" s="429"/>
      <c r="HFZ30" s="429"/>
      <c r="HGA30" s="429"/>
      <c r="HGB30" s="429"/>
      <c r="HGC30" s="429"/>
      <c r="HGD30" s="429"/>
      <c r="HGE30" s="429"/>
      <c r="HGF30" s="429"/>
      <c r="HGG30" s="429"/>
      <c r="HGH30" s="429"/>
      <c r="HGI30" s="429"/>
      <c r="HGJ30" s="429"/>
      <c r="HGK30" s="429"/>
      <c r="HGL30" s="429"/>
      <c r="HGM30" s="429"/>
      <c r="HGN30" s="429"/>
      <c r="HGO30" s="429"/>
      <c r="HGP30" s="429"/>
      <c r="HGQ30" s="429"/>
      <c r="HGR30" s="429"/>
      <c r="HGS30" s="429"/>
      <c r="HGT30" s="429"/>
      <c r="HGU30" s="429"/>
      <c r="HGV30" s="429"/>
      <c r="HGW30" s="429"/>
      <c r="HGX30" s="429"/>
      <c r="HGY30" s="429"/>
      <c r="HGZ30" s="429"/>
      <c r="HHA30" s="429"/>
      <c r="HHB30" s="429"/>
      <c r="HHC30" s="429"/>
      <c r="HHD30" s="429"/>
      <c r="HHE30" s="429"/>
      <c r="HHF30" s="429"/>
      <c r="HHG30" s="429"/>
      <c r="HHH30" s="429"/>
      <c r="HHI30" s="429"/>
      <c r="HHJ30" s="429"/>
      <c r="HHK30" s="429"/>
      <c r="HHL30" s="429"/>
      <c r="HHM30" s="429"/>
      <c r="HHN30" s="429"/>
      <c r="HHO30" s="429"/>
      <c r="HHP30" s="429"/>
      <c r="HHQ30" s="429"/>
      <c r="HHR30" s="429"/>
      <c r="HHS30" s="429"/>
      <c r="HHT30" s="429"/>
      <c r="HHU30" s="429"/>
      <c r="HHV30" s="429"/>
      <c r="HHW30" s="429"/>
      <c r="HHX30" s="429"/>
      <c r="HHY30" s="429"/>
      <c r="HHZ30" s="429"/>
      <c r="HIA30" s="429"/>
      <c r="HIB30" s="429"/>
      <c r="HIC30" s="429"/>
      <c r="HID30" s="429"/>
      <c r="HIE30" s="429"/>
      <c r="HIF30" s="429"/>
      <c r="HIG30" s="429"/>
      <c r="HIH30" s="429"/>
      <c r="HII30" s="429"/>
      <c r="HIJ30" s="429"/>
      <c r="HIK30" s="429"/>
      <c r="HIL30" s="429"/>
      <c r="HIM30" s="429"/>
      <c r="HIN30" s="429"/>
      <c r="HIO30" s="429"/>
      <c r="HIP30" s="429"/>
      <c r="HIQ30" s="429"/>
      <c r="HIR30" s="429"/>
      <c r="HIS30" s="429"/>
      <c r="HIT30" s="429"/>
      <c r="HIU30" s="429"/>
      <c r="HIV30" s="429"/>
      <c r="HIW30" s="429"/>
      <c r="HIX30" s="429"/>
      <c r="HIY30" s="429"/>
      <c r="HIZ30" s="429"/>
      <c r="HJA30" s="429"/>
      <c r="HJB30" s="429"/>
      <c r="HJC30" s="429"/>
      <c r="HJD30" s="429"/>
      <c r="HJE30" s="429"/>
      <c r="HJF30" s="429"/>
      <c r="HJG30" s="429"/>
      <c r="HJH30" s="429"/>
      <c r="HJI30" s="429"/>
      <c r="HJJ30" s="429"/>
      <c r="HJK30" s="429"/>
      <c r="HJL30" s="429"/>
      <c r="HJM30" s="429"/>
      <c r="HJN30" s="429"/>
      <c r="HJO30" s="429"/>
      <c r="HJP30" s="429"/>
      <c r="HJQ30" s="429"/>
      <c r="HJR30" s="429"/>
      <c r="HJS30" s="429"/>
      <c r="HJT30" s="429"/>
      <c r="HJU30" s="429"/>
      <c r="HJV30" s="429"/>
      <c r="HJW30" s="429"/>
      <c r="HJX30" s="429"/>
      <c r="HJY30" s="429"/>
      <c r="HJZ30" s="429"/>
      <c r="HKA30" s="429"/>
      <c r="HKB30" s="429"/>
      <c r="HKC30" s="429"/>
      <c r="HKD30" s="429"/>
      <c r="HKE30" s="429"/>
      <c r="HKF30" s="429"/>
      <c r="HKG30" s="429"/>
      <c r="HKH30" s="429"/>
      <c r="HKI30" s="429"/>
      <c r="HKJ30" s="429"/>
      <c r="HKK30" s="429"/>
      <c r="HKL30" s="429"/>
      <c r="HKM30" s="429"/>
      <c r="HKN30" s="429"/>
      <c r="HKO30" s="429"/>
      <c r="HKP30" s="429"/>
      <c r="HKQ30" s="429"/>
      <c r="HKR30" s="429"/>
      <c r="HKS30" s="429"/>
      <c r="HKT30" s="429"/>
      <c r="HKU30" s="429"/>
      <c r="HKV30" s="429"/>
      <c r="HKW30" s="429"/>
      <c r="HKX30" s="429"/>
      <c r="HKY30" s="429"/>
      <c r="HKZ30" s="429"/>
      <c r="HLA30" s="429"/>
      <c r="HLB30" s="429"/>
      <c r="HLC30" s="429"/>
      <c r="HLD30" s="429"/>
      <c r="HLE30" s="429"/>
      <c r="HLF30" s="429"/>
      <c r="HLG30" s="429"/>
      <c r="HLH30" s="429"/>
      <c r="HLI30" s="429"/>
      <c r="HLJ30" s="429"/>
      <c r="HLK30" s="429"/>
      <c r="HLL30" s="429"/>
      <c r="HLM30" s="429"/>
      <c r="HLN30" s="429"/>
      <c r="HLO30" s="429"/>
      <c r="HLP30" s="429"/>
      <c r="HLQ30" s="429"/>
      <c r="HLR30" s="429"/>
      <c r="HLS30" s="429"/>
      <c r="HLT30" s="429"/>
      <c r="HLU30" s="429"/>
      <c r="HLV30" s="429"/>
      <c r="HLW30" s="429"/>
      <c r="HLX30" s="429"/>
      <c r="HLY30" s="429"/>
      <c r="HLZ30" s="429"/>
      <c r="HMA30" s="429"/>
      <c r="HMB30" s="429"/>
      <c r="HMC30" s="429"/>
      <c r="HMD30" s="429"/>
      <c r="HME30" s="429"/>
      <c r="HMF30" s="429"/>
      <c r="HMG30" s="429"/>
      <c r="HMH30" s="429"/>
      <c r="HMI30" s="429"/>
      <c r="HMJ30" s="429"/>
      <c r="HMK30" s="429"/>
      <c r="HML30" s="429"/>
      <c r="HMM30" s="429"/>
      <c r="HMN30" s="429"/>
      <c r="HMO30" s="429"/>
      <c r="HMP30" s="429"/>
      <c r="HMQ30" s="429"/>
      <c r="HMR30" s="429"/>
      <c r="HMS30" s="429"/>
      <c r="HMT30" s="429"/>
      <c r="HMU30" s="429"/>
      <c r="HMV30" s="429"/>
      <c r="HMW30" s="429"/>
      <c r="HMX30" s="429"/>
      <c r="HMY30" s="429"/>
      <c r="HMZ30" s="429"/>
      <c r="HNA30" s="429"/>
      <c r="HNB30" s="429"/>
      <c r="HNC30" s="429"/>
      <c r="HND30" s="429"/>
      <c r="HNE30" s="429"/>
      <c r="HNF30" s="429"/>
      <c r="HNG30" s="429"/>
      <c r="HNH30" s="429"/>
      <c r="HNI30" s="429"/>
      <c r="HNJ30" s="429"/>
      <c r="HNK30" s="429"/>
      <c r="HNL30" s="429"/>
      <c r="HNM30" s="429"/>
      <c r="HNN30" s="429"/>
      <c r="HNO30" s="429"/>
      <c r="HNP30" s="429"/>
      <c r="HNQ30" s="429"/>
      <c r="HNR30" s="429"/>
      <c r="HNS30" s="429"/>
      <c r="HNT30" s="429"/>
      <c r="HNU30" s="429"/>
      <c r="HNV30" s="429"/>
      <c r="HNW30" s="429"/>
      <c r="HNX30" s="429"/>
      <c r="HNY30" s="429"/>
      <c r="HNZ30" s="429"/>
      <c r="HOA30" s="429"/>
      <c r="HOB30" s="429"/>
      <c r="HOC30" s="429"/>
      <c r="HOD30" s="429"/>
      <c r="HOE30" s="429"/>
      <c r="HOF30" s="429"/>
      <c r="HOG30" s="429"/>
      <c r="HOH30" s="429"/>
      <c r="HOI30" s="429"/>
      <c r="HOJ30" s="429"/>
      <c r="HOK30" s="429"/>
      <c r="HOL30" s="429"/>
      <c r="HOM30" s="429"/>
      <c r="HON30" s="429"/>
      <c r="HOO30" s="429"/>
      <c r="HOP30" s="429"/>
      <c r="HOQ30" s="429"/>
      <c r="HOR30" s="429"/>
      <c r="HOS30" s="429"/>
      <c r="HOT30" s="429"/>
      <c r="HOU30" s="429"/>
      <c r="HOV30" s="429"/>
      <c r="HOW30" s="429"/>
      <c r="HOX30" s="429"/>
      <c r="HOY30" s="429"/>
      <c r="HOZ30" s="429"/>
      <c r="HPA30" s="429"/>
      <c r="HPB30" s="429"/>
      <c r="HPC30" s="429"/>
      <c r="HPD30" s="429"/>
      <c r="HPE30" s="429"/>
      <c r="HPF30" s="429"/>
      <c r="HPG30" s="429"/>
      <c r="HPH30" s="429"/>
      <c r="HPI30" s="429"/>
      <c r="HPJ30" s="429"/>
      <c r="HPK30" s="429"/>
      <c r="HPL30" s="429"/>
      <c r="HPM30" s="429"/>
      <c r="HPN30" s="429"/>
      <c r="HPO30" s="429"/>
      <c r="HPP30" s="429"/>
      <c r="HPQ30" s="429"/>
      <c r="HPR30" s="429"/>
      <c r="HPS30" s="429"/>
      <c r="HPT30" s="429"/>
      <c r="HPU30" s="429"/>
      <c r="HPV30" s="429"/>
      <c r="HPW30" s="429"/>
      <c r="HPX30" s="429"/>
      <c r="HPY30" s="429"/>
      <c r="HPZ30" s="429"/>
      <c r="HQA30" s="429"/>
      <c r="HQB30" s="429"/>
      <c r="HQC30" s="429"/>
      <c r="HQD30" s="429"/>
      <c r="HQE30" s="429"/>
      <c r="HQF30" s="429"/>
      <c r="HQG30" s="429"/>
      <c r="HQH30" s="429"/>
      <c r="HQI30" s="429"/>
      <c r="HQJ30" s="429"/>
      <c r="HQK30" s="429"/>
      <c r="HQL30" s="429"/>
      <c r="HQM30" s="429"/>
      <c r="HQN30" s="429"/>
      <c r="HQO30" s="429"/>
      <c r="HQP30" s="429"/>
      <c r="HQQ30" s="429"/>
      <c r="HQR30" s="429"/>
      <c r="HQS30" s="429"/>
      <c r="HQT30" s="429"/>
      <c r="HQU30" s="429"/>
      <c r="HQV30" s="429"/>
      <c r="HQW30" s="429"/>
      <c r="HQX30" s="429"/>
      <c r="HQY30" s="429"/>
      <c r="HQZ30" s="429"/>
      <c r="HRA30" s="429"/>
      <c r="HRB30" s="429"/>
      <c r="HRC30" s="429"/>
      <c r="HRD30" s="429"/>
      <c r="HRE30" s="429"/>
      <c r="HRF30" s="429"/>
      <c r="HRG30" s="429"/>
      <c r="HRH30" s="429"/>
      <c r="HRI30" s="429"/>
      <c r="HRJ30" s="429"/>
      <c r="HRK30" s="429"/>
      <c r="HRL30" s="429"/>
      <c r="HRM30" s="429"/>
      <c r="HRN30" s="429"/>
      <c r="HRO30" s="429"/>
      <c r="HRP30" s="429"/>
      <c r="HRQ30" s="429"/>
      <c r="HRR30" s="429"/>
      <c r="HRS30" s="429"/>
      <c r="HRT30" s="429"/>
      <c r="HRU30" s="429"/>
      <c r="HRV30" s="429"/>
      <c r="HRW30" s="429"/>
      <c r="HRX30" s="429"/>
      <c r="HRY30" s="429"/>
      <c r="HRZ30" s="429"/>
      <c r="HSA30" s="429"/>
      <c r="HSB30" s="429"/>
      <c r="HSC30" s="429"/>
      <c r="HSD30" s="429"/>
      <c r="HSE30" s="429"/>
      <c r="HSF30" s="429"/>
      <c r="HSG30" s="429"/>
      <c r="HSH30" s="429"/>
      <c r="HSI30" s="429"/>
      <c r="HSJ30" s="429"/>
      <c r="HSK30" s="429"/>
      <c r="HSL30" s="429"/>
      <c r="HSM30" s="429"/>
      <c r="HSN30" s="429"/>
      <c r="HSO30" s="429"/>
      <c r="HSP30" s="429"/>
      <c r="HSQ30" s="429"/>
      <c r="HSR30" s="429"/>
      <c r="HSS30" s="429"/>
      <c r="HST30" s="429"/>
      <c r="HSU30" s="429"/>
      <c r="HSV30" s="429"/>
      <c r="HSW30" s="429"/>
      <c r="HSX30" s="429"/>
      <c r="HSY30" s="429"/>
      <c r="HSZ30" s="429"/>
      <c r="HTA30" s="429"/>
      <c r="HTB30" s="429"/>
      <c r="HTC30" s="429"/>
      <c r="HTD30" s="429"/>
      <c r="HTE30" s="429"/>
      <c r="HTF30" s="429"/>
      <c r="HTG30" s="429"/>
      <c r="HTH30" s="429"/>
      <c r="HTI30" s="429"/>
      <c r="HTJ30" s="429"/>
      <c r="HTK30" s="429"/>
      <c r="HTL30" s="429"/>
      <c r="HTM30" s="429"/>
      <c r="HTN30" s="429"/>
      <c r="HTO30" s="429"/>
      <c r="HTP30" s="429"/>
      <c r="HTQ30" s="429"/>
      <c r="HTR30" s="429"/>
      <c r="HTS30" s="429"/>
      <c r="HTT30" s="429"/>
      <c r="HTU30" s="429"/>
      <c r="HTV30" s="429"/>
      <c r="HTW30" s="429"/>
      <c r="HTX30" s="429"/>
      <c r="HTY30" s="429"/>
      <c r="HTZ30" s="429"/>
      <c r="HUA30" s="429"/>
      <c r="HUB30" s="429"/>
      <c r="HUC30" s="429"/>
      <c r="HUD30" s="429"/>
      <c r="HUE30" s="429"/>
      <c r="HUF30" s="429"/>
      <c r="HUG30" s="429"/>
      <c r="HUH30" s="429"/>
      <c r="HUI30" s="429"/>
      <c r="HUJ30" s="429"/>
      <c r="HUK30" s="429"/>
      <c r="HUL30" s="429"/>
      <c r="HUM30" s="429"/>
      <c r="HUN30" s="429"/>
      <c r="HUO30" s="429"/>
      <c r="HUP30" s="429"/>
      <c r="HUQ30" s="429"/>
      <c r="HUR30" s="429"/>
      <c r="HUS30" s="429"/>
      <c r="HUT30" s="429"/>
      <c r="HUU30" s="429"/>
      <c r="HUV30" s="429"/>
      <c r="HUW30" s="429"/>
      <c r="HUX30" s="429"/>
      <c r="HUY30" s="429"/>
      <c r="HUZ30" s="429"/>
      <c r="HVA30" s="429"/>
      <c r="HVB30" s="429"/>
      <c r="HVC30" s="429"/>
      <c r="HVD30" s="429"/>
      <c r="HVE30" s="429"/>
      <c r="HVF30" s="429"/>
      <c r="HVG30" s="429"/>
      <c r="HVH30" s="429"/>
      <c r="HVI30" s="429"/>
      <c r="HVJ30" s="429"/>
      <c r="HVK30" s="429"/>
      <c r="HVL30" s="429"/>
      <c r="HVM30" s="429"/>
      <c r="HVN30" s="429"/>
      <c r="HVO30" s="429"/>
      <c r="HVP30" s="429"/>
      <c r="HVQ30" s="429"/>
      <c r="HVR30" s="429"/>
      <c r="HVS30" s="429"/>
      <c r="HVT30" s="429"/>
      <c r="HVU30" s="429"/>
      <c r="HVV30" s="429"/>
      <c r="HVW30" s="429"/>
      <c r="HVX30" s="429"/>
      <c r="HVY30" s="429"/>
      <c r="HVZ30" s="429"/>
      <c r="HWA30" s="429"/>
      <c r="HWB30" s="429"/>
      <c r="HWC30" s="429"/>
      <c r="HWD30" s="429"/>
      <c r="HWE30" s="429"/>
      <c r="HWF30" s="429"/>
      <c r="HWG30" s="429"/>
      <c r="HWH30" s="429"/>
      <c r="HWI30" s="429"/>
      <c r="HWJ30" s="429"/>
      <c r="HWK30" s="429"/>
      <c r="HWL30" s="429"/>
      <c r="HWM30" s="429"/>
      <c r="HWN30" s="429"/>
      <c r="HWO30" s="429"/>
      <c r="HWP30" s="429"/>
      <c r="HWQ30" s="429"/>
      <c r="HWR30" s="429"/>
      <c r="HWS30" s="429"/>
      <c r="HWT30" s="429"/>
      <c r="HWU30" s="429"/>
      <c r="HWV30" s="429"/>
      <c r="HWW30" s="429"/>
      <c r="HWX30" s="429"/>
      <c r="HWY30" s="429"/>
      <c r="HWZ30" s="429"/>
      <c r="HXA30" s="429"/>
      <c r="HXB30" s="429"/>
      <c r="HXC30" s="429"/>
      <c r="HXD30" s="429"/>
      <c r="HXE30" s="429"/>
      <c r="HXF30" s="429"/>
      <c r="HXG30" s="429"/>
      <c r="HXH30" s="429"/>
      <c r="HXI30" s="429"/>
      <c r="HXJ30" s="429"/>
      <c r="HXK30" s="429"/>
      <c r="HXL30" s="429"/>
      <c r="HXM30" s="429"/>
      <c r="HXN30" s="429"/>
      <c r="HXO30" s="429"/>
      <c r="HXP30" s="429"/>
      <c r="HXQ30" s="429"/>
      <c r="HXR30" s="429"/>
      <c r="HXS30" s="429"/>
      <c r="HXT30" s="429"/>
      <c r="HXU30" s="429"/>
      <c r="HXV30" s="429"/>
      <c r="HXW30" s="429"/>
      <c r="HXX30" s="429"/>
      <c r="HXY30" s="429"/>
      <c r="HXZ30" s="429"/>
      <c r="HYA30" s="429"/>
      <c r="HYB30" s="429"/>
      <c r="HYC30" s="429"/>
      <c r="HYD30" s="429"/>
      <c r="HYE30" s="429"/>
      <c r="HYF30" s="429"/>
      <c r="HYG30" s="429"/>
      <c r="HYH30" s="429"/>
      <c r="HYI30" s="429"/>
      <c r="HYJ30" s="429"/>
      <c r="HYK30" s="429"/>
      <c r="HYL30" s="429"/>
      <c r="HYM30" s="429"/>
      <c r="HYN30" s="429"/>
      <c r="HYO30" s="429"/>
      <c r="HYP30" s="429"/>
      <c r="HYQ30" s="429"/>
      <c r="HYR30" s="429"/>
      <c r="HYS30" s="429"/>
      <c r="HYT30" s="429"/>
      <c r="HYU30" s="429"/>
      <c r="HYV30" s="429"/>
      <c r="HYW30" s="429"/>
      <c r="HYX30" s="429"/>
      <c r="HYY30" s="429"/>
      <c r="HYZ30" s="429"/>
      <c r="HZA30" s="429"/>
      <c r="HZB30" s="429"/>
      <c r="HZC30" s="429"/>
      <c r="HZD30" s="429"/>
      <c r="HZE30" s="429"/>
      <c r="HZF30" s="429"/>
      <c r="HZG30" s="429"/>
      <c r="HZH30" s="429"/>
      <c r="HZI30" s="429"/>
      <c r="HZJ30" s="429"/>
      <c r="HZK30" s="429"/>
      <c r="HZL30" s="429"/>
      <c r="HZM30" s="429"/>
      <c r="HZN30" s="429"/>
      <c r="HZO30" s="429"/>
      <c r="HZP30" s="429"/>
      <c r="HZQ30" s="429"/>
      <c r="HZR30" s="429"/>
      <c r="HZS30" s="429"/>
      <c r="HZT30" s="429"/>
      <c r="HZU30" s="429"/>
      <c r="HZV30" s="429"/>
      <c r="HZW30" s="429"/>
      <c r="HZX30" s="429"/>
      <c r="HZY30" s="429"/>
      <c r="HZZ30" s="429"/>
      <c r="IAA30" s="429"/>
      <c r="IAB30" s="429"/>
      <c r="IAC30" s="429"/>
      <c r="IAD30" s="429"/>
      <c r="IAE30" s="429"/>
      <c r="IAF30" s="429"/>
      <c r="IAG30" s="429"/>
      <c r="IAH30" s="429"/>
      <c r="IAI30" s="429"/>
      <c r="IAJ30" s="429"/>
      <c r="IAK30" s="429"/>
      <c r="IAL30" s="429"/>
      <c r="IAM30" s="429"/>
      <c r="IAN30" s="429"/>
      <c r="IAO30" s="429"/>
      <c r="IAP30" s="429"/>
      <c r="IAQ30" s="429"/>
      <c r="IAR30" s="429"/>
      <c r="IAS30" s="429"/>
      <c r="IAT30" s="429"/>
      <c r="IAU30" s="429"/>
      <c r="IAV30" s="429"/>
      <c r="IAW30" s="429"/>
      <c r="IAX30" s="429"/>
      <c r="IAY30" s="429"/>
      <c r="IAZ30" s="429"/>
      <c r="IBA30" s="429"/>
      <c r="IBB30" s="429"/>
      <c r="IBC30" s="429"/>
      <c r="IBD30" s="429"/>
      <c r="IBE30" s="429"/>
      <c r="IBF30" s="429"/>
      <c r="IBG30" s="429"/>
      <c r="IBH30" s="429"/>
      <c r="IBI30" s="429"/>
      <c r="IBJ30" s="429"/>
      <c r="IBK30" s="429"/>
      <c r="IBL30" s="429"/>
      <c r="IBM30" s="429"/>
      <c r="IBN30" s="429"/>
      <c r="IBO30" s="429"/>
      <c r="IBP30" s="429"/>
      <c r="IBQ30" s="429"/>
      <c r="IBR30" s="429"/>
      <c r="IBS30" s="429"/>
      <c r="IBT30" s="429"/>
      <c r="IBU30" s="429"/>
      <c r="IBV30" s="429"/>
      <c r="IBW30" s="429"/>
      <c r="IBX30" s="429"/>
      <c r="IBY30" s="429"/>
      <c r="IBZ30" s="429"/>
      <c r="ICA30" s="429"/>
      <c r="ICB30" s="429"/>
      <c r="ICC30" s="429"/>
      <c r="ICD30" s="429"/>
      <c r="ICE30" s="429"/>
      <c r="ICF30" s="429"/>
      <c r="ICG30" s="429"/>
      <c r="ICH30" s="429"/>
      <c r="ICI30" s="429"/>
      <c r="ICJ30" s="429"/>
      <c r="ICK30" s="429"/>
      <c r="ICL30" s="429"/>
      <c r="ICM30" s="429"/>
      <c r="ICN30" s="429"/>
      <c r="ICO30" s="429"/>
      <c r="ICP30" s="429"/>
      <c r="ICQ30" s="429"/>
      <c r="ICR30" s="429"/>
      <c r="ICS30" s="429"/>
      <c r="ICT30" s="429"/>
      <c r="ICU30" s="429"/>
      <c r="ICV30" s="429"/>
      <c r="ICW30" s="429"/>
      <c r="ICX30" s="429"/>
      <c r="ICY30" s="429"/>
      <c r="ICZ30" s="429"/>
      <c r="IDA30" s="429"/>
      <c r="IDB30" s="429"/>
      <c r="IDC30" s="429"/>
      <c r="IDD30" s="429"/>
      <c r="IDE30" s="429"/>
      <c r="IDF30" s="429"/>
      <c r="IDG30" s="429"/>
      <c r="IDH30" s="429"/>
      <c r="IDI30" s="429"/>
      <c r="IDJ30" s="429"/>
      <c r="IDK30" s="429"/>
      <c r="IDL30" s="429"/>
      <c r="IDM30" s="429"/>
      <c r="IDN30" s="429"/>
      <c r="IDO30" s="429"/>
      <c r="IDP30" s="429"/>
      <c r="IDQ30" s="429"/>
      <c r="IDR30" s="429"/>
      <c r="IDS30" s="429"/>
      <c r="IDT30" s="429"/>
      <c r="IDU30" s="429"/>
      <c r="IDV30" s="429"/>
      <c r="IDW30" s="429"/>
      <c r="IDX30" s="429"/>
      <c r="IDY30" s="429"/>
      <c r="IDZ30" s="429"/>
      <c r="IEA30" s="429"/>
      <c r="IEB30" s="429"/>
      <c r="IEC30" s="429"/>
      <c r="IED30" s="429"/>
      <c r="IEE30" s="429"/>
      <c r="IEF30" s="429"/>
      <c r="IEG30" s="429"/>
      <c r="IEH30" s="429"/>
      <c r="IEI30" s="429"/>
      <c r="IEJ30" s="429"/>
      <c r="IEK30" s="429"/>
      <c r="IEL30" s="429"/>
      <c r="IEM30" s="429"/>
      <c r="IEN30" s="429"/>
      <c r="IEO30" s="429"/>
      <c r="IEP30" s="429"/>
      <c r="IEQ30" s="429"/>
      <c r="IER30" s="429"/>
      <c r="IES30" s="429"/>
      <c r="IET30" s="429"/>
      <c r="IEU30" s="429"/>
      <c r="IEV30" s="429"/>
      <c r="IEW30" s="429"/>
      <c r="IEX30" s="429"/>
      <c r="IEY30" s="429"/>
      <c r="IEZ30" s="429"/>
      <c r="IFA30" s="429"/>
      <c r="IFB30" s="429"/>
      <c r="IFC30" s="429"/>
      <c r="IFD30" s="429"/>
      <c r="IFE30" s="429"/>
      <c r="IFF30" s="429"/>
      <c r="IFG30" s="429"/>
      <c r="IFH30" s="429"/>
      <c r="IFI30" s="429"/>
      <c r="IFJ30" s="429"/>
      <c r="IFK30" s="429"/>
      <c r="IFL30" s="429"/>
      <c r="IFM30" s="429"/>
      <c r="IFN30" s="429"/>
      <c r="IFO30" s="429"/>
      <c r="IFP30" s="429"/>
      <c r="IFQ30" s="429"/>
      <c r="IFR30" s="429"/>
      <c r="IFS30" s="429"/>
      <c r="IFT30" s="429"/>
      <c r="IFU30" s="429"/>
      <c r="IFV30" s="429"/>
      <c r="IFW30" s="429"/>
      <c r="IFX30" s="429"/>
      <c r="IFY30" s="429"/>
      <c r="IFZ30" s="429"/>
      <c r="IGA30" s="429"/>
      <c r="IGB30" s="429"/>
      <c r="IGC30" s="429"/>
      <c r="IGD30" s="429"/>
      <c r="IGE30" s="429"/>
      <c r="IGF30" s="429"/>
      <c r="IGG30" s="429"/>
      <c r="IGH30" s="429"/>
      <c r="IGI30" s="429"/>
      <c r="IGJ30" s="429"/>
      <c r="IGK30" s="429"/>
      <c r="IGL30" s="429"/>
      <c r="IGM30" s="429"/>
      <c r="IGN30" s="429"/>
      <c r="IGO30" s="429"/>
      <c r="IGP30" s="429"/>
      <c r="IGQ30" s="429"/>
      <c r="IGR30" s="429"/>
      <c r="IGS30" s="429"/>
      <c r="IGT30" s="429"/>
      <c r="IGU30" s="429"/>
      <c r="IGV30" s="429"/>
      <c r="IGW30" s="429"/>
      <c r="IGX30" s="429"/>
      <c r="IGY30" s="429"/>
      <c r="IGZ30" s="429"/>
      <c r="IHA30" s="429"/>
      <c r="IHB30" s="429"/>
      <c r="IHC30" s="429"/>
      <c r="IHD30" s="429"/>
      <c r="IHE30" s="429"/>
      <c r="IHF30" s="429"/>
      <c r="IHG30" s="429"/>
      <c r="IHH30" s="429"/>
      <c r="IHI30" s="429"/>
      <c r="IHJ30" s="429"/>
      <c r="IHK30" s="429"/>
      <c r="IHL30" s="429"/>
      <c r="IHM30" s="429"/>
      <c r="IHN30" s="429"/>
      <c r="IHO30" s="429"/>
      <c r="IHP30" s="429"/>
      <c r="IHQ30" s="429"/>
      <c r="IHR30" s="429"/>
      <c r="IHS30" s="429"/>
      <c r="IHT30" s="429"/>
      <c r="IHU30" s="429"/>
      <c r="IHV30" s="429"/>
      <c r="IHW30" s="429"/>
      <c r="IHX30" s="429"/>
      <c r="IHY30" s="429"/>
      <c r="IHZ30" s="429"/>
      <c r="IIA30" s="429"/>
      <c r="IIB30" s="429"/>
      <c r="IIC30" s="429"/>
      <c r="IID30" s="429"/>
      <c r="IIE30" s="429"/>
      <c r="IIF30" s="429"/>
      <c r="IIG30" s="429"/>
      <c r="IIH30" s="429"/>
      <c r="III30" s="429"/>
      <c r="IIJ30" s="429"/>
      <c r="IIK30" s="429"/>
      <c r="IIL30" s="429"/>
      <c r="IIM30" s="429"/>
      <c r="IIN30" s="429"/>
      <c r="IIO30" s="429"/>
      <c r="IIP30" s="429"/>
      <c r="IIQ30" s="429"/>
      <c r="IIR30" s="429"/>
      <c r="IIS30" s="429"/>
      <c r="IIT30" s="429"/>
      <c r="IIU30" s="429"/>
      <c r="IIV30" s="429"/>
      <c r="IIW30" s="429"/>
      <c r="IIX30" s="429"/>
      <c r="IIY30" s="429"/>
      <c r="IIZ30" s="429"/>
      <c r="IJA30" s="429"/>
      <c r="IJB30" s="429"/>
      <c r="IJC30" s="429"/>
      <c r="IJD30" s="429"/>
      <c r="IJE30" s="429"/>
      <c r="IJF30" s="429"/>
      <c r="IJG30" s="429"/>
      <c r="IJH30" s="429"/>
      <c r="IJI30" s="429"/>
      <c r="IJJ30" s="429"/>
      <c r="IJK30" s="429"/>
      <c r="IJL30" s="429"/>
      <c r="IJM30" s="429"/>
      <c r="IJN30" s="429"/>
      <c r="IJO30" s="429"/>
      <c r="IJP30" s="429"/>
      <c r="IJQ30" s="429"/>
      <c r="IJR30" s="429"/>
      <c r="IJS30" s="429"/>
      <c r="IJT30" s="429"/>
      <c r="IJU30" s="429"/>
      <c r="IJV30" s="429"/>
      <c r="IJW30" s="429"/>
      <c r="IJX30" s="429"/>
      <c r="IJY30" s="429"/>
      <c r="IJZ30" s="429"/>
      <c r="IKA30" s="429"/>
      <c r="IKB30" s="429"/>
      <c r="IKC30" s="429"/>
      <c r="IKD30" s="429"/>
      <c r="IKE30" s="429"/>
      <c r="IKF30" s="429"/>
      <c r="IKG30" s="429"/>
      <c r="IKH30" s="429"/>
      <c r="IKI30" s="429"/>
      <c r="IKJ30" s="429"/>
      <c r="IKK30" s="429"/>
      <c r="IKL30" s="429"/>
      <c r="IKM30" s="429"/>
      <c r="IKN30" s="429"/>
      <c r="IKO30" s="429"/>
      <c r="IKP30" s="429"/>
      <c r="IKQ30" s="429"/>
      <c r="IKR30" s="429"/>
      <c r="IKS30" s="429"/>
      <c r="IKT30" s="429"/>
      <c r="IKU30" s="429"/>
      <c r="IKV30" s="429"/>
      <c r="IKW30" s="429"/>
      <c r="IKX30" s="429"/>
      <c r="IKY30" s="429"/>
      <c r="IKZ30" s="429"/>
      <c r="ILA30" s="429"/>
      <c r="ILB30" s="429"/>
      <c r="ILC30" s="429"/>
      <c r="ILD30" s="429"/>
      <c r="ILE30" s="429"/>
      <c r="ILF30" s="429"/>
      <c r="ILG30" s="429"/>
      <c r="ILH30" s="429"/>
      <c r="ILI30" s="429"/>
      <c r="ILJ30" s="429"/>
      <c r="ILK30" s="429"/>
      <c r="ILL30" s="429"/>
      <c r="ILM30" s="429"/>
      <c r="ILN30" s="429"/>
      <c r="ILO30" s="429"/>
      <c r="ILP30" s="429"/>
      <c r="ILQ30" s="429"/>
      <c r="ILR30" s="429"/>
      <c r="ILS30" s="429"/>
      <c r="ILT30" s="429"/>
      <c r="ILU30" s="429"/>
      <c r="ILV30" s="429"/>
      <c r="ILW30" s="429"/>
      <c r="ILX30" s="429"/>
      <c r="ILY30" s="429"/>
      <c r="ILZ30" s="429"/>
      <c r="IMA30" s="429"/>
      <c r="IMB30" s="429"/>
      <c r="IMC30" s="429"/>
      <c r="IMD30" s="429"/>
      <c r="IME30" s="429"/>
      <c r="IMF30" s="429"/>
      <c r="IMG30" s="429"/>
      <c r="IMH30" s="429"/>
      <c r="IMI30" s="429"/>
      <c r="IMJ30" s="429"/>
      <c r="IMK30" s="429"/>
      <c r="IML30" s="429"/>
      <c r="IMM30" s="429"/>
      <c r="IMN30" s="429"/>
      <c r="IMO30" s="429"/>
      <c r="IMP30" s="429"/>
      <c r="IMQ30" s="429"/>
      <c r="IMR30" s="429"/>
      <c r="IMS30" s="429"/>
      <c r="IMT30" s="429"/>
      <c r="IMU30" s="429"/>
      <c r="IMV30" s="429"/>
      <c r="IMW30" s="429"/>
      <c r="IMX30" s="429"/>
      <c r="IMY30" s="429"/>
      <c r="IMZ30" s="429"/>
      <c r="INA30" s="429"/>
      <c r="INB30" s="429"/>
      <c r="INC30" s="429"/>
      <c r="IND30" s="429"/>
      <c r="INE30" s="429"/>
      <c r="INF30" s="429"/>
      <c r="ING30" s="429"/>
      <c r="INH30" s="429"/>
      <c r="INI30" s="429"/>
      <c r="INJ30" s="429"/>
      <c r="INK30" s="429"/>
      <c r="INL30" s="429"/>
      <c r="INM30" s="429"/>
      <c r="INN30" s="429"/>
      <c r="INO30" s="429"/>
      <c r="INP30" s="429"/>
      <c r="INQ30" s="429"/>
      <c r="INR30" s="429"/>
      <c r="INS30" s="429"/>
      <c r="INT30" s="429"/>
      <c r="INU30" s="429"/>
      <c r="INV30" s="429"/>
      <c r="INW30" s="429"/>
      <c r="INX30" s="429"/>
      <c r="INY30" s="429"/>
      <c r="INZ30" s="429"/>
      <c r="IOA30" s="429"/>
      <c r="IOB30" s="429"/>
      <c r="IOC30" s="429"/>
      <c r="IOD30" s="429"/>
      <c r="IOE30" s="429"/>
      <c r="IOF30" s="429"/>
      <c r="IOG30" s="429"/>
      <c r="IOH30" s="429"/>
      <c r="IOI30" s="429"/>
      <c r="IOJ30" s="429"/>
      <c r="IOK30" s="429"/>
      <c r="IOL30" s="429"/>
      <c r="IOM30" s="429"/>
      <c r="ION30" s="429"/>
      <c r="IOO30" s="429"/>
      <c r="IOP30" s="429"/>
      <c r="IOQ30" s="429"/>
      <c r="IOR30" s="429"/>
      <c r="IOS30" s="429"/>
      <c r="IOT30" s="429"/>
      <c r="IOU30" s="429"/>
      <c r="IOV30" s="429"/>
      <c r="IOW30" s="429"/>
      <c r="IOX30" s="429"/>
      <c r="IOY30" s="429"/>
      <c r="IOZ30" s="429"/>
      <c r="IPA30" s="429"/>
      <c r="IPB30" s="429"/>
      <c r="IPC30" s="429"/>
      <c r="IPD30" s="429"/>
      <c r="IPE30" s="429"/>
      <c r="IPF30" s="429"/>
      <c r="IPG30" s="429"/>
      <c r="IPH30" s="429"/>
      <c r="IPI30" s="429"/>
      <c r="IPJ30" s="429"/>
      <c r="IPK30" s="429"/>
      <c r="IPL30" s="429"/>
      <c r="IPM30" s="429"/>
      <c r="IPN30" s="429"/>
      <c r="IPO30" s="429"/>
      <c r="IPP30" s="429"/>
      <c r="IPQ30" s="429"/>
      <c r="IPR30" s="429"/>
      <c r="IPS30" s="429"/>
      <c r="IPT30" s="429"/>
      <c r="IPU30" s="429"/>
      <c r="IPV30" s="429"/>
      <c r="IPW30" s="429"/>
      <c r="IPX30" s="429"/>
      <c r="IPY30" s="429"/>
      <c r="IPZ30" s="429"/>
      <c r="IQA30" s="429"/>
      <c r="IQB30" s="429"/>
      <c r="IQC30" s="429"/>
      <c r="IQD30" s="429"/>
      <c r="IQE30" s="429"/>
      <c r="IQF30" s="429"/>
      <c r="IQG30" s="429"/>
      <c r="IQH30" s="429"/>
      <c r="IQI30" s="429"/>
      <c r="IQJ30" s="429"/>
      <c r="IQK30" s="429"/>
      <c r="IQL30" s="429"/>
      <c r="IQM30" s="429"/>
      <c r="IQN30" s="429"/>
      <c r="IQO30" s="429"/>
      <c r="IQP30" s="429"/>
      <c r="IQQ30" s="429"/>
      <c r="IQR30" s="429"/>
      <c r="IQS30" s="429"/>
      <c r="IQT30" s="429"/>
      <c r="IQU30" s="429"/>
      <c r="IQV30" s="429"/>
      <c r="IQW30" s="429"/>
      <c r="IQX30" s="429"/>
      <c r="IQY30" s="429"/>
      <c r="IQZ30" s="429"/>
      <c r="IRA30" s="429"/>
      <c r="IRB30" s="429"/>
      <c r="IRC30" s="429"/>
      <c r="IRD30" s="429"/>
      <c r="IRE30" s="429"/>
      <c r="IRF30" s="429"/>
      <c r="IRG30" s="429"/>
      <c r="IRH30" s="429"/>
      <c r="IRI30" s="429"/>
      <c r="IRJ30" s="429"/>
      <c r="IRK30" s="429"/>
      <c r="IRL30" s="429"/>
      <c r="IRM30" s="429"/>
      <c r="IRN30" s="429"/>
      <c r="IRO30" s="429"/>
      <c r="IRP30" s="429"/>
      <c r="IRQ30" s="429"/>
      <c r="IRR30" s="429"/>
      <c r="IRS30" s="429"/>
      <c r="IRT30" s="429"/>
      <c r="IRU30" s="429"/>
      <c r="IRV30" s="429"/>
      <c r="IRW30" s="429"/>
      <c r="IRX30" s="429"/>
      <c r="IRY30" s="429"/>
      <c r="IRZ30" s="429"/>
      <c r="ISA30" s="429"/>
      <c r="ISB30" s="429"/>
      <c r="ISC30" s="429"/>
      <c r="ISD30" s="429"/>
      <c r="ISE30" s="429"/>
      <c r="ISF30" s="429"/>
      <c r="ISG30" s="429"/>
      <c r="ISH30" s="429"/>
      <c r="ISI30" s="429"/>
      <c r="ISJ30" s="429"/>
      <c r="ISK30" s="429"/>
      <c r="ISL30" s="429"/>
      <c r="ISM30" s="429"/>
      <c r="ISN30" s="429"/>
      <c r="ISO30" s="429"/>
      <c r="ISP30" s="429"/>
      <c r="ISQ30" s="429"/>
      <c r="ISR30" s="429"/>
      <c r="ISS30" s="429"/>
      <c r="IST30" s="429"/>
      <c r="ISU30" s="429"/>
      <c r="ISV30" s="429"/>
      <c r="ISW30" s="429"/>
      <c r="ISX30" s="429"/>
      <c r="ISY30" s="429"/>
      <c r="ISZ30" s="429"/>
      <c r="ITA30" s="429"/>
      <c r="ITB30" s="429"/>
      <c r="ITC30" s="429"/>
      <c r="ITD30" s="429"/>
      <c r="ITE30" s="429"/>
      <c r="ITF30" s="429"/>
      <c r="ITG30" s="429"/>
      <c r="ITH30" s="429"/>
      <c r="ITI30" s="429"/>
      <c r="ITJ30" s="429"/>
      <c r="ITK30" s="429"/>
      <c r="ITL30" s="429"/>
      <c r="ITM30" s="429"/>
      <c r="ITN30" s="429"/>
      <c r="ITO30" s="429"/>
      <c r="ITP30" s="429"/>
      <c r="ITQ30" s="429"/>
      <c r="ITR30" s="429"/>
      <c r="ITS30" s="429"/>
      <c r="ITT30" s="429"/>
      <c r="ITU30" s="429"/>
      <c r="ITV30" s="429"/>
      <c r="ITW30" s="429"/>
      <c r="ITX30" s="429"/>
      <c r="ITY30" s="429"/>
      <c r="ITZ30" s="429"/>
      <c r="IUA30" s="429"/>
      <c r="IUB30" s="429"/>
      <c r="IUC30" s="429"/>
      <c r="IUD30" s="429"/>
      <c r="IUE30" s="429"/>
      <c r="IUF30" s="429"/>
      <c r="IUG30" s="429"/>
      <c r="IUH30" s="429"/>
      <c r="IUI30" s="429"/>
      <c r="IUJ30" s="429"/>
      <c r="IUK30" s="429"/>
      <c r="IUL30" s="429"/>
      <c r="IUM30" s="429"/>
      <c r="IUN30" s="429"/>
      <c r="IUO30" s="429"/>
      <c r="IUP30" s="429"/>
      <c r="IUQ30" s="429"/>
      <c r="IUR30" s="429"/>
      <c r="IUS30" s="429"/>
      <c r="IUT30" s="429"/>
      <c r="IUU30" s="429"/>
      <c r="IUV30" s="429"/>
      <c r="IUW30" s="429"/>
      <c r="IUX30" s="429"/>
      <c r="IUY30" s="429"/>
      <c r="IUZ30" s="429"/>
      <c r="IVA30" s="429"/>
      <c r="IVB30" s="429"/>
      <c r="IVC30" s="429"/>
      <c r="IVD30" s="429"/>
      <c r="IVE30" s="429"/>
      <c r="IVF30" s="429"/>
      <c r="IVG30" s="429"/>
      <c r="IVH30" s="429"/>
      <c r="IVI30" s="429"/>
      <c r="IVJ30" s="429"/>
      <c r="IVK30" s="429"/>
      <c r="IVL30" s="429"/>
      <c r="IVM30" s="429"/>
      <c r="IVN30" s="429"/>
      <c r="IVO30" s="429"/>
      <c r="IVP30" s="429"/>
      <c r="IVQ30" s="429"/>
      <c r="IVR30" s="429"/>
      <c r="IVS30" s="429"/>
      <c r="IVT30" s="429"/>
      <c r="IVU30" s="429"/>
      <c r="IVV30" s="429"/>
      <c r="IVW30" s="429"/>
      <c r="IVX30" s="429"/>
      <c r="IVY30" s="429"/>
      <c r="IVZ30" s="429"/>
      <c r="IWA30" s="429"/>
      <c r="IWB30" s="429"/>
      <c r="IWC30" s="429"/>
      <c r="IWD30" s="429"/>
      <c r="IWE30" s="429"/>
      <c r="IWF30" s="429"/>
      <c r="IWG30" s="429"/>
      <c r="IWH30" s="429"/>
      <c r="IWI30" s="429"/>
      <c r="IWJ30" s="429"/>
      <c r="IWK30" s="429"/>
      <c r="IWL30" s="429"/>
      <c r="IWM30" s="429"/>
      <c r="IWN30" s="429"/>
      <c r="IWO30" s="429"/>
      <c r="IWP30" s="429"/>
      <c r="IWQ30" s="429"/>
      <c r="IWR30" s="429"/>
      <c r="IWS30" s="429"/>
      <c r="IWT30" s="429"/>
      <c r="IWU30" s="429"/>
      <c r="IWV30" s="429"/>
      <c r="IWW30" s="429"/>
      <c r="IWX30" s="429"/>
      <c r="IWY30" s="429"/>
      <c r="IWZ30" s="429"/>
      <c r="IXA30" s="429"/>
      <c r="IXB30" s="429"/>
      <c r="IXC30" s="429"/>
      <c r="IXD30" s="429"/>
      <c r="IXE30" s="429"/>
      <c r="IXF30" s="429"/>
      <c r="IXG30" s="429"/>
      <c r="IXH30" s="429"/>
      <c r="IXI30" s="429"/>
      <c r="IXJ30" s="429"/>
      <c r="IXK30" s="429"/>
      <c r="IXL30" s="429"/>
      <c r="IXM30" s="429"/>
      <c r="IXN30" s="429"/>
      <c r="IXO30" s="429"/>
      <c r="IXP30" s="429"/>
      <c r="IXQ30" s="429"/>
      <c r="IXR30" s="429"/>
      <c r="IXS30" s="429"/>
      <c r="IXT30" s="429"/>
      <c r="IXU30" s="429"/>
      <c r="IXV30" s="429"/>
      <c r="IXW30" s="429"/>
      <c r="IXX30" s="429"/>
      <c r="IXY30" s="429"/>
      <c r="IXZ30" s="429"/>
      <c r="IYA30" s="429"/>
      <c r="IYB30" s="429"/>
      <c r="IYC30" s="429"/>
      <c r="IYD30" s="429"/>
      <c r="IYE30" s="429"/>
      <c r="IYF30" s="429"/>
      <c r="IYG30" s="429"/>
      <c r="IYH30" s="429"/>
      <c r="IYI30" s="429"/>
      <c r="IYJ30" s="429"/>
      <c r="IYK30" s="429"/>
      <c r="IYL30" s="429"/>
      <c r="IYM30" s="429"/>
      <c r="IYN30" s="429"/>
      <c r="IYO30" s="429"/>
      <c r="IYP30" s="429"/>
      <c r="IYQ30" s="429"/>
      <c r="IYR30" s="429"/>
      <c r="IYS30" s="429"/>
      <c r="IYT30" s="429"/>
      <c r="IYU30" s="429"/>
      <c r="IYV30" s="429"/>
      <c r="IYW30" s="429"/>
      <c r="IYX30" s="429"/>
      <c r="IYY30" s="429"/>
      <c r="IYZ30" s="429"/>
      <c r="IZA30" s="429"/>
      <c r="IZB30" s="429"/>
      <c r="IZC30" s="429"/>
      <c r="IZD30" s="429"/>
      <c r="IZE30" s="429"/>
      <c r="IZF30" s="429"/>
      <c r="IZG30" s="429"/>
      <c r="IZH30" s="429"/>
      <c r="IZI30" s="429"/>
      <c r="IZJ30" s="429"/>
      <c r="IZK30" s="429"/>
      <c r="IZL30" s="429"/>
      <c r="IZM30" s="429"/>
      <c r="IZN30" s="429"/>
      <c r="IZO30" s="429"/>
      <c r="IZP30" s="429"/>
      <c r="IZQ30" s="429"/>
      <c r="IZR30" s="429"/>
      <c r="IZS30" s="429"/>
      <c r="IZT30" s="429"/>
      <c r="IZU30" s="429"/>
      <c r="IZV30" s="429"/>
      <c r="IZW30" s="429"/>
      <c r="IZX30" s="429"/>
      <c r="IZY30" s="429"/>
      <c r="IZZ30" s="429"/>
      <c r="JAA30" s="429"/>
      <c r="JAB30" s="429"/>
      <c r="JAC30" s="429"/>
      <c r="JAD30" s="429"/>
      <c r="JAE30" s="429"/>
      <c r="JAF30" s="429"/>
      <c r="JAG30" s="429"/>
      <c r="JAH30" s="429"/>
      <c r="JAI30" s="429"/>
      <c r="JAJ30" s="429"/>
      <c r="JAK30" s="429"/>
      <c r="JAL30" s="429"/>
      <c r="JAM30" s="429"/>
      <c r="JAN30" s="429"/>
      <c r="JAO30" s="429"/>
      <c r="JAP30" s="429"/>
      <c r="JAQ30" s="429"/>
      <c r="JAR30" s="429"/>
      <c r="JAS30" s="429"/>
      <c r="JAT30" s="429"/>
      <c r="JAU30" s="429"/>
      <c r="JAV30" s="429"/>
      <c r="JAW30" s="429"/>
      <c r="JAX30" s="429"/>
      <c r="JAY30" s="429"/>
      <c r="JAZ30" s="429"/>
      <c r="JBA30" s="429"/>
      <c r="JBB30" s="429"/>
      <c r="JBC30" s="429"/>
      <c r="JBD30" s="429"/>
      <c r="JBE30" s="429"/>
      <c r="JBF30" s="429"/>
      <c r="JBG30" s="429"/>
      <c r="JBH30" s="429"/>
      <c r="JBI30" s="429"/>
      <c r="JBJ30" s="429"/>
      <c r="JBK30" s="429"/>
      <c r="JBL30" s="429"/>
      <c r="JBM30" s="429"/>
      <c r="JBN30" s="429"/>
      <c r="JBO30" s="429"/>
      <c r="JBP30" s="429"/>
      <c r="JBQ30" s="429"/>
      <c r="JBR30" s="429"/>
      <c r="JBS30" s="429"/>
      <c r="JBT30" s="429"/>
      <c r="JBU30" s="429"/>
      <c r="JBV30" s="429"/>
      <c r="JBW30" s="429"/>
      <c r="JBX30" s="429"/>
      <c r="JBY30" s="429"/>
      <c r="JBZ30" s="429"/>
      <c r="JCA30" s="429"/>
      <c r="JCB30" s="429"/>
      <c r="JCC30" s="429"/>
      <c r="JCD30" s="429"/>
      <c r="JCE30" s="429"/>
      <c r="JCF30" s="429"/>
      <c r="JCG30" s="429"/>
      <c r="JCH30" s="429"/>
      <c r="JCI30" s="429"/>
      <c r="JCJ30" s="429"/>
      <c r="JCK30" s="429"/>
      <c r="JCL30" s="429"/>
      <c r="JCM30" s="429"/>
      <c r="JCN30" s="429"/>
      <c r="JCO30" s="429"/>
      <c r="JCP30" s="429"/>
      <c r="JCQ30" s="429"/>
      <c r="JCR30" s="429"/>
      <c r="JCS30" s="429"/>
      <c r="JCT30" s="429"/>
      <c r="JCU30" s="429"/>
      <c r="JCV30" s="429"/>
      <c r="JCW30" s="429"/>
      <c r="JCX30" s="429"/>
      <c r="JCY30" s="429"/>
      <c r="JCZ30" s="429"/>
      <c r="JDA30" s="429"/>
      <c r="JDB30" s="429"/>
      <c r="JDC30" s="429"/>
      <c r="JDD30" s="429"/>
      <c r="JDE30" s="429"/>
      <c r="JDF30" s="429"/>
      <c r="JDG30" s="429"/>
      <c r="JDH30" s="429"/>
      <c r="JDI30" s="429"/>
      <c r="JDJ30" s="429"/>
      <c r="JDK30" s="429"/>
      <c r="JDL30" s="429"/>
      <c r="JDM30" s="429"/>
      <c r="JDN30" s="429"/>
      <c r="JDO30" s="429"/>
      <c r="JDP30" s="429"/>
      <c r="JDQ30" s="429"/>
      <c r="JDR30" s="429"/>
      <c r="JDS30" s="429"/>
      <c r="JDT30" s="429"/>
      <c r="JDU30" s="429"/>
      <c r="JDV30" s="429"/>
      <c r="JDW30" s="429"/>
      <c r="JDX30" s="429"/>
      <c r="JDY30" s="429"/>
      <c r="JDZ30" s="429"/>
      <c r="JEA30" s="429"/>
      <c r="JEB30" s="429"/>
      <c r="JEC30" s="429"/>
      <c r="JED30" s="429"/>
      <c r="JEE30" s="429"/>
      <c r="JEF30" s="429"/>
      <c r="JEG30" s="429"/>
      <c r="JEH30" s="429"/>
      <c r="JEI30" s="429"/>
      <c r="JEJ30" s="429"/>
      <c r="JEK30" s="429"/>
      <c r="JEL30" s="429"/>
      <c r="JEM30" s="429"/>
      <c r="JEN30" s="429"/>
      <c r="JEO30" s="429"/>
      <c r="JEP30" s="429"/>
      <c r="JEQ30" s="429"/>
      <c r="JER30" s="429"/>
      <c r="JES30" s="429"/>
      <c r="JET30" s="429"/>
      <c r="JEU30" s="429"/>
      <c r="JEV30" s="429"/>
      <c r="JEW30" s="429"/>
      <c r="JEX30" s="429"/>
      <c r="JEY30" s="429"/>
      <c r="JEZ30" s="429"/>
      <c r="JFA30" s="429"/>
      <c r="JFB30" s="429"/>
      <c r="JFC30" s="429"/>
      <c r="JFD30" s="429"/>
      <c r="JFE30" s="429"/>
      <c r="JFF30" s="429"/>
      <c r="JFG30" s="429"/>
      <c r="JFH30" s="429"/>
      <c r="JFI30" s="429"/>
      <c r="JFJ30" s="429"/>
      <c r="JFK30" s="429"/>
      <c r="JFL30" s="429"/>
      <c r="JFM30" s="429"/>
      <c r="JFN30" s="429"/>
      <c r="JFO30" s="429"/>
      <c r="JFP30" s="429"/>
      <c r="JFQ30" s="429"/>
      <c r="JFR30" s="429"/>
      <c r="JFS30" s="429"/>
      <c r="JFT30" s="429"/>
      <c r="JFU30" s="429"/>
      <c r="JFV30" s="429"/>
      <c r="JFW30" s="429"/>
      <c r="JFX30" s="429"/>
      <c r="JFY30" s="429"/>
      <c r="JFZ30" s="429"/>
      <c r="JGA30" s="429"/>
      <c r="JGB30" s="429"/>
      <c r="JGC30" s="429"/>
      <c r="JGD30" s="429"/>
      <c r="JGE30" s="429"/>
      <c r="JGF30" s="429"/>
      <c r="JGG30" s="429"/>
      <c r="JGH30" s="429"/>
      <c r="JGI30" s="429"/>
      <c r="JGJ30" s="429"/>
      <c r="JGK30" s="429"/>
      <c r="JGL30" s="429"/>
      <c r="JGM30" s="429"/>
      <c r="JGN30" s="429"/>
      <c r="JGO30" s="429"/>
      <c r="JGP30" s="429"/>
      <c r="JGQ30" s="429"/>
      <c r="JGR30" s="429"/>
      <c r="JGS30" s="429"/>
      <c r="JGT30" s="429"/>
      <c r="JGU30" s="429"/>
      <c r="JGV30" s="429"/>
      <c r="JGW30" s="429"/>
      <c r="JGX30" s="429"/>
      <c r="JGY30" s="429"/>
      <c r="JGZ30" s="429"/>
      <c r="JHA30" s="429"/>
      <c r="JHB30" s="429"/>
      <c r="JHC30" s="429"/>
      <c r="JHD30" s="429"/>
      <c r="JHE30" s="429"/>
      <c r="JHF30" s="429"/>
      <c r="JHG30" s="429"/>
      <c r="JHH30" s="429"/>
      <c r="JHI30" s="429"/>
      <c r="JHJ30" s="429"/>
      <c r="JHK30" s="429"/>
      <c r="JHL30" s="429"/>
      <c r="JHM30" s="429"/>
      <c r="JHN30" s="429"/>
      <c r="JHO30" s="429"/>
      <c r="JHP30" s="429"/>
      <c r="JHQ30" s="429"/>
      <c r="JHR30" s="429"/>
      <c r="JHS30" s="429"/>
      <c r="JHT30" s="429"/>
      <c r="JHU30" s="429"/>
      <c r="JHV30" s="429"/>
      <c r="JHW30" s="429"/>
      <c r="JHX30" s="429"/>
      <c r="JHY30" s="429"/>
      <c r="JHZ30" s="429"/>
      <c r="JIA30" s="429"/>
      <c r="JIB30" s="429"/>
      <c r="JIC30" s="429"/>
      <c r="JID30" s="429"/>
      <c r="JIE30" s="429"/>
      <c r="JIF30" s="429"/>
      <c r="JIG30" s="429"/>
      <c r="JIH30" s="429"/>
      <c r="JII30" s="429"/>
      <c r="JIJ30" s="429"/>
      <c r="JIK30" s="429"/>
      <c r="JIL30" s="429"/>
      <c r="JIM30" s="429"/>
      <c r="JIN30" s="429"/>
      <c r="JIO30" s="429"/>
      <c r="JIP30" s="429"/>
      <c r="JIQ30" s="429"/>
      <c r="JIR30" s="429"/>
      <c r="JIS30" s="429"/>
      <c r="JIT30" s="429"/>
      <c r="JIU30" s="429"/>
      <c r="JIV30" s="429"/>
      <c r="JIW30" s="429"/>
      <c r="JIX30" s="429"/>
      <c r="JIY30" s="429"/>
      <c r="JIZ30" s="429"/>
      <c r="JJA30" s="429"/>
      <c r="JJB30" s="429"/>
      <c r="JJC30" s="429"/>
      <c r="JJD30" s="429"/>
      <c r="JJE30" s="429"/>
      <c r="JJF30" s="429"/>
      <c r="JJG30" s="429"/>
      <c r="JJH30" s="429"/>
      <c r="JJI30" s="429"/>
      <c r="JJJ30" s="429"/>
      <c r="JJK30" s="429"/>
      <c r="JJL30" s="429"/>
      <c r="JJM30" s="429"/>
      <c r="JJN30" s="429"/>
      <c r="JJO30" s="429"/>
      <c r="JJP30" s="429"/>
      <c r="JJQ30" s="429"/>
      <c r="JJR30" s="429"/>
      <c r="JJS30" s="429"/>
      <c r="JJT30" s="429"/>
      <c r="JJU30" s="429"/>
      <c r="JJV30" s="429"/>
      <c r="JJW30" s="429"/>
      <c r="JJX30" s="429"/>
      <c r="JJY30" s="429"/>
      <c r="JJZ30" s="429"/>
      <c r="JKA30" s="429"/>
      <c r="JKB30" s="429"/>
      <c r="JKC30" s="429"/>
      <c r="JKD30" s="429"/>
      <c r="JKE30" s="429"/>
      <c r="JKF30" s="429"/>
      <c r="JKG30" s="429"/>
      <c r="JKH30" s="429"/>
      <c r="JKI30" s="429"/>
      <c r="JKJ30" s="429"/>
      <c r="JKK30" s="429"/>
      <c r="JKL30" s="429"/>
      <c r="JKM30" s="429"/>
      <c r="JKN30" s="429"/>
      <c r="JKO30" s="429"/>
      <c r="JKP30" s="429"/>
      <c r="JKQ30" s="429"/>
      <c r="JKR30" s="429"/>
      <c r="JKS30" s="429"/>
      <c r="JKT30" s="429"/>
      <c r="JKU30" s="429"/>
      <c r="JKV30" s="429"/>
      <c r="JKW30" s="429"/>
      <c r="JKX30" s="429"/>
      <c r="JKY30" s="429"/>
      <c r="JKZ30" s="429"/>
      <c r="JLA30" s="429"/>
      <c r="JLB30" s="429"/>
      <c r="JLC30" s="429"/>
      <c r="JLD30" s="429"/>
      <c r="JLE30" s="429"/>
      <c r="JLF30" s="429"/>
      <c r="JLG30" s="429"/>
      <c r="JLH30" s="429"/>
      <c r="JLI30" s="429"/>
      <c r="JLJ30" s="429"/>
      <c r="JLK30" s="429"/>
      <c r="JLL30" s="429"/>
      <c r="JLM30" s="429"/>
      <c r="JLN30" s="429"/>
      <c r="JLO30" s="429"/>
      <c r="JLP30" s="429"/>
      <c r="JLQ30" s="429"/>
      <c r="JLR30" s="429"/>
      <c r="JLS30" s="429"/>
      <c r="JLT30" s="429"/>
      <c r="JLU30" s="429"/>
      <c r="JLV30" s="429"/>
      <c r="JLW30" s="429"/>
      <c r="JLX30" s="429"/>
      <c r="JLY30" s="429"/>
      <c r="JLZ30" s="429"/>
      <c r="JMA30" s="429"/>
      <c r="JMB30" s="429"/>
      <c r="JMC30" s="429"/>
      <c r="JMD30" s="429"/>
      <c r="JME30" s="429"/>
      <c r="JMF30" s="429"/>
      <c r="JMG30" s="429"/>
      <c r="JMH30" s="429"/>
      <c r="JMI30" s="429"/>
      <c r="JMJ30" s="429"/>
      <c r="JMK30" s="429"/>
      <c r="JML30" s="429"/>
      <c r="JMM30" s="429"/>
      <c r="JMN30" s="429"/>
      <c r="JMO30" s="429"/>
      <c r="JMP30" s="429"/>
      <c r="JMQ30" s="429"/>
      <c r="JMR30" s="429"/>
      <c r="JMS30" s="429"/>
      <c r="JMT30" s="429"/>
      <c r="JMU30" s="429"/>
      <c r="JMV30" s="429"/>
      <c r="JMW30" s="429"/>
      <c r="JMX30" s="429"/>
      <c r="JMY30" s="429"/>
      <c r="JMZ30" s="429"/>
      <c r="JNA30" s="429"/>
      <c r="JNB30" s="429"/>
      <c r="JNC30" s="429"/>
      <c r="JND30" s="429"/>
      <c r="JNE30" s="429"/>
      <c r="JNF30" s="429"/>
      <c r="JNG30" s="429"/>
      <c r="JNH30" s="429"/>
      <c r="JNI30" s="429"/>
      <c r="JNJ30" s="429"/>
      <c r="JNK30" s="429"/>
      <c r="JNL30" s="429"/>
      <c r="JNM30" s="429"/>
      <c r="JNN30" s="429"/>
      <c r="JNO30" s="429"/>
      <c r="JNP30" s="429"/>
      <c r="JNQ30" s="429"/>
      <c r="JNR30" s="429"/>
      <c r="JNS30" s="429"/>
      <c r="JNT30" s="429"/>
      <c r="JNU30" s="429"/>
      <c r="JNV30" s="429"/>
      <c r="JNW30" s="429"/>
      <c r="JNX30" s="429"/>
      <c r="JNY30" s="429"/>
      <c r="JNZ30" s="429"/>
      <c r="JOA30" s="429"/>
      <c r="JOB30" s="429"/>
      <c r="JOC30" s="429"/>
      <c r="JOD30" s="429"/>
      <c r="JOE30" s="429"/>
      <c r="JOF30" s="429"/>
      <c r="JOG30" s="429"/>
      <c r="JOH30" s="429"/>
      <c r="JOI30" s="429"/>
      <c r="JOJ30" s="429"/>
      <c r="JOK30" s="429"/>
      <c r="JOL30" s="429"/>
      <c r="JOM30" s="429"/>
      <c r="JON30" s="429"/>
      <c r="JOO30" s="429"/>
      <c r="JOP30" s="429"/>
      <c r="JOQ30" s="429"/>
      <c r="JOR30" s="429"/>
      <c r="JOS30" s="429"/>
      <c r="JOT30" s="429"/>
      <c r="JOU30" s="429"/>
      <c r="JOV30" s="429"/>
      <c r="JOW30" s="429"/>
      <c r="JOX30" s="429"/>
      <c r="JOY30" s="429"/>
      <c r="JOZ30" s="429"/>
      <c r="JPA30" s="429"/>
      <c r="JPB30" s="429"/>
      <c r="JPC30" s="429"/>
      <c r="JPD30" s="429"/>
      <c r="JPE30" s="429"/>
      <c r="JPF30" s="429"/>
      <c r="JPG30" s="429"/>
      <c r="JPH30" s="429"/>
      <c r="JPI30" s="429"/>
      <c r="JPJ30" s="429"/>
      <c r="JPK30" s="429"/>
      <c r="JPL30" s="429"/>
      <c r="JPM30" s="429"/>
      <c r="JPN30" s="429"/>
      <c r="JPO30" s="429"/>
      <c r="JPP30" s="429"/>
      <c r="JPQ30" s="429"/>
      <c r="JPR30" s="429"/>
      <c r="JPS30" s="429"/>
      <c r="JPT30" s="429"/>
      <c r="JPU30" s="429"/>
      <c r="JPV30" s="429"/>
      <c r="JPW30" s="429"/>
      <c r="JPX30" s="429"/>
      <c r="JPY30" s="429"/>
      <c r="JPZ30" s="429"/>
      <c r="JQA30" s="429"/>
      <c r="JQB30" s="429"/>
      <c r="JQC30" s="429"/>
      <c r="JQD30" s="429"/>
      <c r="JQE30" s="429"/>
      <c r="JQF30" s="429"/>
      <c r="JQG30" s="429"/>
      <c r="JQH30" s="429"/>
      <c r="JQI30" s="429"/>
      <c r="JQJ30" s="429"/>
      <c r="JQK30" s="429"/>
      <c r="JQL30" s="429"/>
      <c r="JQM30" s="429"/>
      <c r="JQN30" s="429"/>
      <c r="JQO30" s="429"/>
      <c r="JQP30" s="429"/>
      <c r="JQQ30" s="429"/>
      <c r="JQR30" s="429"/>
      <c r="JQS30" s="429"/>
      <c r="JQT30" s="429"/>
      <c r="JQU30" s="429"/>
      <c r="JQV30" s="429"/>
      <c r="JQW30" s="429"/>
      <c r="JQX30" s="429"/>
      <c r="JQY30" s="429"/>
      <c r="JQZ30" s="429"/>
      <c r="JRA30" s="429"/>
      <c r="JRB30" s="429"/>
      <c r="JRC30" s="429"/>
      <c r="JRD30" s="429"/>
      <c r="JRE30" s="429"/>
      <c r="JRF30" s="429"/>
      <c r="JRG30" s="429"/>
      <c r="JRH30" s="429"/>
      <c r="JRI30" s="429"/>
      <c r="JRJ30" s="429"/>
      <c r="JRK30" s="429"/>
      <c r="JRL30" s="429"/>
      <c r="JRM30" s="429"/>
      <c r="JRN30" s="429"/>
      <c r="JRO30" s="429"/>
      <c r="JRP30" s="429"/>
      <c r="JRQ30" s="429"/>
      <c r="JRR30" s="429"/>
      <c r="JRS30" s="429"/>
      <c r="JRT30" s="429"/>
      <c r="JRU30" s="429"/>
      <c r="JRV30" s="429"/>
      <c r="JRW30" s="429"/>
      <c r="JRX30" s="429"/>
      <c r="JRY30" s="429"/>
      <c r="JRZ30" s="429"/>
      <c r="JSA30" s="429"/>
      <c r="JSB30" s="429"/>
      <c r="JSC30" s="429"/>
      <c r="JSD30" s="429"/>
      <c r="JSE30" s="429"/>
      <c r="JSF30" s="429"/>
      <c r="JSG30" s="429"/>
      <c r="JSH30" s="429"/>
      <c r="JSI30" s="429"/>
      <c r="JSJ30" s="429"/>
      <c r="JSK30" s="429"/>
      <c r="JSL30" s="429"/>
      <c r="JSM30" s="429"/>
      <c r="JSN30" s="429"/>
      <c r="JSO30" s="429"/>
      <c r="JSP30" s="429"/>
      <c r="JSQ30" s="429"/>
      <c r="JSR30" s="429"/>
      <c r="JSS30" s="429"/>
      <c r="JST30" s="429"/>
      <c r="JSU30" s="429"/>
      <c r="JSV30" s="429"/>
      <c r="JSW30" s="429"/>
      <c r="JSX30" s="429"/>
      <c r="JSY30" s="429"/>
      <c r="JSZ30" s="429"/>
      <c r="JTA30" s="429"/>
      <c r="JTB30" s="429"/>
      <c r="JTC30" s="429"/>
      <c r="JTD30" s="429"/>
      <c r="JTE30" s="429"/>
      <c r="JTF30" s="429"/>
      <c r="JTG30" s="429"/>
      <c r="JTH30" s="429"/>
      <c r="JTI30" s="429"/>
      <c r="JTJ30" s="429"/>
      <c r="JTK30" s="429"/>
      <c r="JTL30" s="429"/>
      <c r="JTM30" s="429"/>
      <c r="JTN30" s="429"/>
      <c r="JTO30" s="429"/>
      <c r="JTP30" s="429"/>
      <c r="JTQ30" s="429"/>
      <c r="JTR30" s="429"/>
      <c r="JTS30" s="429"/>
      <c r="JTT30" s="429"/>
      <c r="JTU30" s="429"/>
      <c r="JTV30" s="429"/>
      <c r="JTW30" s="429"/>
      <c r="JTX30" s="429"/>
      <c r="JTY30" s="429"/>
      <c r="JTZ30" s="429"/>
      <c r="JUA30" s="429"/>
      <c r="JUB30" s="429"/>
      <c r="JUC30" s="429"/>
      <c r="JUD30" s="429"/>
      <c r="JUE30" s="429"/>
      <c r="JUF30" s="429"/>
      <c r="JUG30" s="429"/>
      <c r="JUH30" s="429"/>
      <c r="JUI30" s="429"/>
      <c r="JUJ30" s="429"/>
      <c r="JUK30" s="429"/>
      <c r="JUL30" s="429"/>
      <c r="JUM30" s="429"/>
      <c r="JUN30" s="429"/>
      <c r="JUO30" s="429"/>
      <c r="JUP30" s="429"/>
      <c r="JUQ30" s="429"/>
      <c r="JUR30" s="429"/>
      <c r="JUS30" s="429"/>
      <c r="JUT30" s="429"/>
      <c r="JUU30" s="429"/>
      <c r="JUV30" s="429"/>
      <c r="JUW30" s="429"/>
      <c r="JUX30" s="429"/>
      <c r="JUY30" s="429"/>
      <c r="JUZ30" s="429"/>
      <c r="JVA30" s="429"/>
      <c r="JVB30" s="429"/>
      <c r="JVC30" s="429"/>
      <c r="JVD30" s="429"/>
      <c r="JVE30" s="429"/>
      <c r="JVF30" s="429"/>
      <c r="JVG30" s="429"/>
      <c r="JVH30" s="429"/>
      <c r="JVI30" s="429"/>
      <c r="JVJ30" s="429"/>
      <c r="JVK30" s="429"/>
      <c r="JVL30" s="429"/>
      <c r="JVM30" s="429"/>
      <c r="JVN30" s="429"/>
      <c r="JVO30" s="429"/>
      <c r="JVP30" s="429"/>
      <c r="JVQ30" s="429"/>
      <c r="JVR30" s="429"/>
      <c r="JVS30" s="429"/>
      <c r="JVT30" s="429"/>
      <c r="JVU30" s="429"/>
      <c r="JVV30" s="429"/>
      <c r="JVW30" s="429"/>
      <c r="JVX30" s="429"/>
      <c r="JVY30" s="429"/>
      <c r="JVZ30" s="429"/>
      <c r="JWA30" s="429"/>
      <c r="JWB30" s="429"/>
      <c r="JWC30" s="429"/>
      <c r="JWD30" s="429"/>
      <c r="JWE30" s="429"/>
      <c r="JWF30" s="429"/>
      <c r="JWG30" s="429"/>
      <c r="JWH30" s="429"/>
      <c r="JWI30" s="429"/>
      <c r="JWJ30" s="429"/>
      <c r="JWK30" s="429"/>
      <c r="JWL30" s="429"/>
      <c r="JWM30" s="429"/>
      <c r="JWN30" s="429"/>
      <c r="JWO30" s="429"/>
      <c r="JWP30" s="429"/>
      <c r="JWQ30" s="429"/>
      <c r="JWR30" s="429"/>
      <c r="JWS30" s="429"/>
      <c r="JWT30" s="429"/>
      <c r="JWU30" s="429"/>
      <c r="JWV30" s="429"/>
      <c r="JWW30" s="429"/>
      <c r="JWX30" s="429"/>
      <c r="JWY30" s="429"/>
      <c r="JWZ30" s="429"/>
      <c r="JXA30" s="429"/>
      <c r="JXB30" s="429"/>
      <c r="JXC30" s="429"/>
      <c r="JXD30" s="429"/>
      <c r="JXE30" s="429"/>
      <c r="JXF30" s="429"/>
      <c r="JXG30" s="429"/>
      <c r="JXH30" s="429"/>
      <c r="JXI30" s="429"/>
      <c r="JXJ30" s="429"/>
      <c r="JXK30" s="429"/>
      <c r="JXL30" s="429"/>
      <c r="JXM30" s="429"/>
      <c r="JXN30" s="429"/>
      <c r="JXO30" s="429"/>
      <c r="JXP30" s="429"/>
      <c r="JXQ30" s="429"/>
      <c r="JXR30" s="429"/>
      <c r="JXS30" s="429"/>
      <c r="JXT30" s="429"/>
      <c r="JXU30" s="429"/>
      <c r="JXV30" s="429"/>
      <c r="JXW30" s="429"/>
      <c r="JXX30" s="429"/>
      <c r="JXY30" s="429"/>
      <c r="JXZ30" s="429"/>
      <c r="JYA30" s="429"/>
      <c r="JYB30" s="429"/>
      <c r="JYC30" s="429"/>
      <c r="JYD30" s="429"/>
      <c r="JYE30" s="429"/>
      <c r="JYF30" s="429"/>
      <c r="JYG30" s="429"/>
      <c r="JYH30" s="429"/>
      <c r="JYI30" s="429"/>
      <c r="JYJ30" s="429"/>
      <c r="JYK30" s="429"/>
      <c r="JYL30" s="429"/>
      <c r="JYM30" s="429"/>
      <c r="JYN30" s="429"/>
      <c r="JYO30" s="429"/>
      <c r="JYP30" s="429"/>
      <c r="JYQ30" s="429"/>
      <c r="JYR30" s="429"/>
      <c r="JYS30" s="429"/>
      <c r="JYT30" s="429"/>
      <c r="JYU30" s="429"/>
      <c r="JYV30" s="429"/>
      <c r="JYW30" s="429"/>
      <c r="JYX30" s="429"/>
      <c r="JYY30" s="429"/>
      <c r="JYZ30" s="429"/>
      <c r="JZA30" s="429"/>
      <c r="JZB30" s="429"/>
      <c r="JZC30" s="429"/>
      <c r="JZD30" s="429"/>
      <c r="JZE30" s="429"/>
      <c r="JZF30" s="429"/>
      <c r="JZG30" s="429"/>
      <c r="JZH30" s="429"/>
      <c r="JZI30" s="429"/>
      <c r="JZJ30" s="429"/>
      <c r="JZK30" s="429"/>
      <c r="JZL30" s="429"/>
      <c r="JZM30" s="429"/>
      <c r="JZN30" s="429"/>
      <c r="JZO30" s="429"/>
      <c r="JZP30" s="429"/>
      <c r="JZQ30" s="429"/>
      <c r="JZR30" s="429"/>
      <c r="JZS30" s="429"/>
      <c r="JZT30" s="429"/>
      <c r="JZU30" s="429"/>
      <c r="JZV30" s="429"/>
      <c r="JZW30" s="429"/>
      <c r="JZX30" s="429"/>
      <c r="JZY30" s="429"/>
      <c r="JZZ30" s="429"/>
      <c r="KAA30" s="429"/>
      <c r="KAB30" s="429"/>
      <c r="KAC30" s="429"/>
      <c r="KAD30" s="429"/>
      <c r="KAE30" s="429"/>
      <c r="KAF30" s="429"/>
      <c r="KAG30" s="429"/>
      <c r="KAH30" s="429"/>
      <c r="KAI30" s="429"/>
      <c r="KAJ30" s="429"/>
      <c r="KAK30" s="429"/>
      <c r="KAL30" s="429"/>
      <c r="KAM30" s="429"/>
      <c r="KAN30" s="429"/>
      <c r="KAO30" s="429"/>
      <c r="KAP30" s="429"/>
      <c r="KAQ30" s="429"/>
      <c r="KAR30" s="429"/>
      <c r="KAS30" s="429"/>
      <c r="KAT30" s="429"/>
      <c r="KAU30" s="429"/>
      <c r="KAV30" s="429"/>
      <c r="KAW30" s="429"/>
      <c r="KAX30" s="429"/>
      <c r="KAY30" s="429"/>
      <c r="KAZ30" s="429"/>
      <c r="KBA30" s="429"/>
      <c r="KBB30" s="429"/>
      <c r="KBC30" s="429"/>
      <c r="KBD30" s="429"/>
      <c r="KBE30" s="429"/>
      <c r="KBF30" s="429"/>
      <c r="KBG30" s="429"/>
      <c r="KBH30" s="429"/>
      <c r="KBI30" s="429"/>
      <c r="KBJ30" s="429"/>
      <c r="KBK30" s="429"/>
      <c r="KBL30" s="429"/>
      <c r="KBM30" s="429"/>
      <c r="KBN30" s="429"/>
      <c r="KBO30" s="429"/>
      <c r="KBP30" s="429"/>
      <c r="KBQ30" s="429"/>
      <c r="KBR30" s="429"/>
      <c r="KBS30" s="429"/>
      <c r="KBT30" s="429"/>
      <c r="KBU30" s="429"/>
      <c r="KBV30" s="429"/>
      <c r="KBW30" s="429"/>
      <c r="KBX30" s="429"/>
      <c r="KBY30" s="429"/>
      <c r="KBZ30" s="429"/>
      <c r="KCA30" s="429"/>
      <c r="KCB30" s="429"/>
      <c r="KCC30" s="429"/>
      <c r="KCD30" s="429"/>
      <c r="KCE30" s="429"/>
      <c r="KCF30" s="429"/>
      <c r="KCG30" s="429"/>
      <c r="KCH30" s="429"/>
      <c r="KCI30" s="429"/>
      <c r="KCJ30" s="429"/>
      <c r="KCK30" s="429"/>
      <c r="KCL30" s="429"/>
      <c r="KCM30" s="429"/>
      <c r="KCN30" s="429"/>
      <c r="KCO30" s="429"/>
      <c r="KCP30" s="429"/>
      <c r="KCQ30" s="429"/>
      <c r="KCR30" s="429"/>
      <c r="KCS30" s="429"/>
      <c r="KCT30" s="429"/>
      <c r="KCU30" s="429"/>
      <c r="KCV30" s="429"/>
      <c r="KCW30" s="429"/>
      <c r="KCX30" s="429"/>
      <c r="KCY30" s="429"/>
      <c r="KCZ30" s="429"/>
      <c r="KDA30" s="429"/>
      <c r="KDB30" s="429"/>
      <c r="KDC30" s="429"/>
      <c r="KDD30" s="429"/>
      <c r="KDE30" s="429"/>
      <c r="KDF30" s="429"/>
      <c r="KDG30" s="429"/>
      <c r="KDH30" s="429"/>
      <c r="KDI30" s="429"/>
      <c r="KDJ30" s="429"/>
      <c r="KDK30" s="429"/>
      <c r="KDL30" s="429"/>
      <c r="KDM30" s="429"/>
      <c r="KDN30" s="429"/>
      <c r="KDO30" s="429"/>
      <c r="KDP30" s="429"/>
      <c r="KDQ30" s="429"/>
      <c r="KDR30" s="429"/>
      <c r="KDS30" s="429"/>
      <c r="KDT30" s="429"/>
      <c r="KDU30" s="429"/>
      <c r="KDV30" s="429"/>
      <c r="KDW30" s="429"/>
      <c r="KDX30" s="429"/>
      <c r="KDY30" s="429"/>
      <c r="KDZ30" s="429"/>
      <c r="KEA30" s="429"/>
      <c r="KEB30" s="429"/>
      <c r="KEC30" s="429"/>
      <c r="KED30" s="429"/>
      <c r="KEE30" s="429"/>
      <c r="KEF30" s="429"/>
      <c r="KEG30" s="429"/>
      <c r="KEH30" s="429"/>
      <c r="KEI30" s="429"/>
      <c r="KEJ30" s="429"/>
      <c r="KEK30" s="429"/>
      <c r="KEL30" s="429"/>
      <c r="KEM30" s="429"/>
      <c r="KEN30" s="429"/>
      <c r="KEO30" s="429"/>
      <c r="KEP30" s="429"/>
      <c r="KEQ30" s="429"/>
      <c r="KER30" s="429"/>
      <c r="KES30" s="429"/>
      <c r="KET30" s="429"/>
      <c r="KEU30" s="429"/>
      <c r="KEV30" s="429"/>
      <c r="KEW30" s="429"/>
      <c r="KEX30" s="429"/>
      <c r="KEY30" s="429"/>
      <c r="KEZ30" s="429"/>
      <c r="KFA30" s="429"/>
      <c r="KFB30" s="429"/>
      <c r="KFC30" s="429"/>
      <c r="KFD30" s="429"/>
      <c r="KFE30" s="429"/>
      <c r="KFF30" s="429"/>
      <c r="KFG30" s="429"/>
      <c r="KFH30" s="429"/>
      <c r="KFI30" s="429"/>
      <c r="KFJ30" s="429"/>
      <c r="KFK30" s="429"/>
      <c r="KFL30" s="429"/>
      <c r="KFM30" s="429"/>
      <c r="KFN30" s="429"/>
      <c r="KFO30" s="429"/>
      <c r="KFP30" s="429"/>
      <c r="KFQ30" s="429"/>
      <c r="KFR30" s="429"/>
      <c r="KFS30" s="429"/>
      <c r="KFT30" s="429"/>
      <c r="KFU30" s="429"/>
      <c r="KFV30" s="429"/>
      <c r="KFW30" s="429"/>
      <c r="KFX30" s="429"/>
      <c r="KFY30" s="429"/>
      <c r="KFZ30" s="429"/>
      <c r="KGA30" s="429"/>
      <c r="KGB30" s="429"/>
      <c r="KGC30" s="429"/>
      <c r="KGD30" s="429"/>
      <c r="KGE30" s="429"/>
      <c r="KGF30" s="429"/>
      <c r="KGG30" s="429"/>
      <c r="KGH30" s="429"/>
      <c r="KGI30" s="429"/>
      <c r="KGJ30" s="429"/>
      <c r="KGK30" s="429"/>
      <c r="KGL30" s="429"/>
      <c r="KGM30" s="429"/>
      <c r="KGN30" s="429"/>
      <c r="KGO30" s="429"/>
      <c r="KGP30" s="429"/>
      <c r="KGQ30" s="429"/>
      <c r="KGR30" s="429"/>
      <c r="KGS30" s="429"/>
      <c r="KGT30" s="429"/>
      <c r="KGU30" s="429"/>
      <c r="KGV30" s="429"/>
      <c r="KGW30" s="429"/>
      <c r="KGX30" s="429"/>
      <c r="KGY30" s="429"/>
      <c r="KGZ30" s="429"/>
      <c r="KHA30" s="429"/>
      <c r="KHB30" s="429"/>
      <c r="KHC30" s="429"/>
      <c r="KHD30" s="429"/>
      <c r="KHE30" s="429"/>
      <c r="KHF30" s="429"/>
      <c r="KHG30" s="429"/>
      <c r="KHH30" s="429"/>
      <c r="KHI30" s="429"/>
      <c r="KHJ30" s="429"/>
      <c r="KHK30" s="429"/>
      <c r="KHL30" s="429"/>
      <c r="KHM30" s="429"/>
      <c r="KHN30" s="429"/>
      <c r="KHO30" s="429"/>
      <c r="KHP30" s="429"/>
      <c r="KHQ30" s="429"/>
      <c r="KHR30" s="429"/>
      <c r="KHS30" s="429"/>
      <c r="KHT30" s="429"/>
      <c r="KHU30" s="429"/>
      <c r="KHV30" s="429"/>
      <c r="KHW30" s="429"/>
      <c r="KHX30" s="429"/>
      <c r="KHY30" s="429"/>
      <c r="KHZ30" s="429"/>
      <c r="KIA30" s="429"/>
      <c r="KIB30" s="429"/>
      <c r="KIC30" s="429"/>
      <c r="KID30" s="429"/>
      <c r="KIE30" s="429"/>
      <c r="KIF30" s="429"/>
      <c r="KIG30" s="429"/>
      <c r="KIH30" s="429"/>
      <c r="KII30" s="429"/>
      <c r="KIJ30" s="429"/>
      <c r="KIK30" s="429"/>
      <c r="KIL30" s="429"/>
      <c r="KIM30" s="429"/>
      <c r="KIN30" s="429"/>
      <c r="KIO30" s="429"/>
      <c r="KIP30" s="429"/>
      <c r="KIQ30" s="429"/>
      <c r="KIR30" s="429"/>
      <c r="KIS30" s="429"/>
      <c r="KIT30" s="429"/>
      <c r="KIU30" s="429"/>
      <c r="KIV30" s="429"/>
      <c r="KIW30" s="429"/>
      <c r="KIX30" s="429"/>
      <c r="KIY30" s="429"/>
      <c r="KIZ30" s="429"/>
      <c r="KJA30" s="429"/>
      <c r="KJB30" s="429"/>
      <c r="KJC30" s="429"/>
      <c r="KJD30" s="429"/>
      <c r="KJE30" s="429"/>
      <c r="KJF30" s="429"/>
      <c r="KJG30" s="429"/>
      <c r="KJH30" s="429"/>
      <c r="KJI30" s="429"/>
      <c r="KJJ30" s="429"/>
      <c r="KJK30" s="429"/>
      <c r="KJL30" s="429"/>
      <c r="KJM30" s="429"/>
      <c r="KJN30" s="429"/>
      <c r="KJO30" s="429"/>
      <c r="KJP30" s="429"/>
      <c r="KJQ30" s="429"/>
      <c r="KJR30" s="429"/>
      <c r="KJS30" s="429"/>
      <c r="KJT30" s="429"/>
      <c r="KJU30" s="429"/>
      <c r="KJV30" s="429"/>
      <c r="KJW30" s="429"/>
      <c r="KJX30" s="429"/>
      <c r="KJY30" s="429"/>
      <c r="KJZ30" s="429"/>
      <c r="KKA30" s="429"/>
      <c r="KKB30" s="429"/>
      <c r="KKC30" s="429"/>
      <c r="KKD30" s="429"/>
      <c r="KKE30" s="429"/>
      <c r="KKF30" s="429"/>
      <c r="KKG30" s="429"/>
      <c r="KKH30" s="429"/>
      <c r="KKI30" s="429"/>
      <c r="KKJ30" s="429"/>
      <c r="KKK30" s="429"/>
      <c r="KKL30" s="429"/>
      <c r="KKM30" s="429"/>
      <c r="KKN30" s="429"/>
      <c r="KKO30" s="429"/>
      <c r="KKP30" s="429"/>
      <c r="KKQ30" s="429"/>
      <c r="KKR30" s="429"/>
      <c r="KKS30" s="429"/>
      <c r="KKT30" s="429"/>
      <c r="KKU30" s="429"/>
      <c r="KKV30" s="429"/>
      <c r="KKW30" s="429"/>
      <c r="KKX30" s="429"/>
      <c r="KKY30" s="429"/>
      <c r="KKZ30" s="429"/>
      <c r="KLA30" s="429"/>
      <c r="KLB30" s="429"/>
      <c r="KLC30" s="429"/>
      <c r="KLD30" s="429"/>
      <c r="KLE30" s="429"/>
      <c r="KLF30" s="429"/>
      <c r="KLG30" s="429"/>
      <c r="KLH30" s="429"/>
      <c r="KLI30" s="429"/>
      <c r="KLJ30" s="429"/>
      <c r="KLK30" s="429"/>
      <c r="KLL30" s="429"/>
      <c r="KLM30" s="429"/>
      <c r="KLN30" s="429"/>
      <c r="KLO30" s="429"/>
      <c r="KLP30" s="429"/>
      <c r="KLQ30" s="429"/>
      <c r="KLR30" s="429"/>
      <c r="KLS30" s="429"/>
      <c r="KLT30" s="429"/>
      <c r="KLU30" s="429"/>
      <c r="KLV30" s="429"/>
      <c r="KLW30" s="429"/>
      <c r="KLX30" s="429"/>
      <c r="KLY30" s="429"/>
      <c r="KLZ30" s="429"/>
      <c r="KMA30" s="429"/>
      <c r="KMB30" s="429"/>
      <c r="KMC30" s="429"/>
      <c r="KMD30" s="429"/>
      <c r="KME30" s="429"/>
      <c r="KMF30" s="429"/>
      <c r="KMG30" s="429"/>
      <c r="KMH30" s="429"/>
      <c r="KMI30" s="429"/>
      <c r="KMJ30" s="429"/>
      <c r="KMK30" s="429"/>
      <c r="KML30" s="429"/>
      <c r="KMM30" s="429"/>
      <c r="KMN30" s="429"/>
      <c r="KMO30" s="429"/>
      <c r="KMP30" s="429"/>
      <c r="KMQ30" s="429"/>
      <c r="KMR30" s="429"/>
      <c r="KMS30" s="429"/>
      <c r="KMT30" s="429"/>
      <c r="KMU30" s="429"/>
      <c r="KMV30" s="429"/>
      <c r="KMW30" s="429"/>
      <c r="KMX30" s="429"/>
      <c r="KMY30" s="429"/>
      <c r="KMZ30" s="429"/>
      <c r="KNA30" s="429"/>
      <c r="KNB30" s="429"/>
      <c r="KNC30" s="429"/>
      <c r="KND30" s="429"/>
      <c r="KNE30" s="429"/>
      <c r="KNF30" s="429"/>
      <c r="KNG30" s="429"/>
      <c r="KNH30" s="429"/>
      <c r="KNI30" s="429"/>
      <c r="KNJ30" s="429"/>
      <c r="KNK30" s="429"/>
      <c r="KNL30" s="429"/>
      <c r="KNM30" s="429"/>
      <c r="KNN30" s="429"/>
      <c r="KNO30" s="429"/>
      <c r="KNP30" s="429"/>
      <c r="KNQ30" s="429"/>
      <c r="KNR30" s="429"/>
      <c r="KNS30" s="429"/>
      <c r="KNT30" s="429"/>
      <c r="KNU30" s="429"/>
      <c r="KNV30" s="429"/>
      <c r="KNW30" s="429"/>
      <c r="KNX30" s="429"/>
      <c r="KNY30" s="429"/>
      <c r="KNZ30" s="429"/>
      <c r="KOA30" s="429"/>
      <c r="KOB30" s="429"/>
      <c r="KOC30" s="429"/>
      <c r="KOD30" s="429"/>
      <c r="KOE30" s="429"/>
      <c r="KOF30" s="429"/>
      <c r="KOG30" s="429"/>
      <c r="KOH30" s="429"/>
      <c r="KOI30" s="429"/>
      <c r="KOJ30" s="429"/>
      <c r="KOK30" s="429"/>
      <c r="KOL30" s="429"/>
      <c r="KOM30" s="429"/>
      <c r="KON30" s="429"/>
      <c r="KOO30" s="429"/>
      <c r="KOP30" s="429"/>
      <c r="KOQ30" s="429"/>
      <c r="KOR30" s="429"/>
      <c r="KOS30" s="429"/>
      <c r="KOT30" s="429"/>
      <c r="KOU30" s="429"/>
      <c r="KOV30" s="429"/>
      <c r="KOW30" s="429"/>
      <c r="KOX30" s="429"/>
      <c r="KOY30" s="429"/>
      <c r="KOZ30" s="429"/>
      <c r="KPA30" s="429"/>
      <c r="KPB30" s="429"/>
      <c r="KPC30" s="429"/>
      <c r="KPD30" s="429"/>
      <c r="KPE30" s="429"/>
      <c r="KPF30" s="429"/>
      <c r="KPG30" s="429"/>
      <c r="KPH30" s="429"/>
      <c r="KPI30" s="429"/>
      <c r="KPJ30" s="429"/>
      <c r="KPK30" s="429"/>
      <c r="KPL30" s="429"/>
      <c r="KPM30" s="429"/>
      <c r="KPN30" s="429"/>
      <c r="KPO30" s="429"/>
      <c r="KPP30" s="429"/>
      <c r="KPQ30" s="429"/>
      <c r="KPR30" s="429"/>
      <c r="KPS30" s="429"/>
      <c r="KPT30" s="429"/>
      <c r="KPU30" s="429"/>
      <c r="KPV30" s="429"/>
      <c r="KPW30" s="429"/>
      <c r="KPX30" s="429"/>
      <c r="KPY30" s="429"/>
      <c r="KPZ30" s="429"/>
      <c r="KQA30" s="429"/>
      <c r="KQB30" s="429"/>
      <c r="KQC30" s="429"/>
      <c r="KQD30" s="429"/>
      <c r="KQE30" s="429"/>
      <c r="KQF30" s="429"/>
      <c r="KQG30" s="429"/>
      <c r="KQH30" s="429"/>
      <c r="KQI30" s="429"/>
      <c r="KQJ30" s="429"/>
      <c r="KQK30" s="429"/>
      <c r="KQL30" s="429"/>
      <c r="KQM30" s="429"/>
      <c r="KQN30" s="429"/>
      <c r="KQO30" s="429"/>
      <c r="KQP30" s="429"/>
      <c r="KQQ30" s="429"/>
      <c r="KQR30" s="429"/>
      <c r="KQS30" s="429"/>
      <c r="KQT30" s="429"/>
      <c r="KQU30" s="429"/>
      <c r="KQV30" s="429"/>
      <c r="KQW30" s="429"/>
      <c r="KQX30" s="429"/>
      <c r="KQY30" s="429"/>
      <c r="KQZ30" s="429"/>
      <c r="KRA30" s="429"/>
      <c r="KRB30" s="429"/>
      <c r="KRC30" s="429"/>
      <c r="KRD30" s="429"/>
      <c r="KRE30" s="429"/>
      <c r="KRF30" s="429"/>
      <c r="KRG30" s="429"/>
      <c r="KRH30" s="429"/>
      <c r="KRI30" s="429"/>
      <c r="KRJ30" s="429"/>
      <c r="KRK30" s="429"/>
      <c r="KRL30" s="429"/>
      <c r="KRM30" s="429"/>
      <c r="KRN30" s="429"/>
      <c r="KRO30" s="429"/>
      <c r="KRP30" s="429"/>
      <c r="KRQ30" s="429"/>
      <c r="KRR30" s="429"/>
      <c r="KRS30" s="429"/>
      <c r="KRT30" s="429"/>
      <c r="KRU30" s="429"/>
      <c r="KRV30" s="429"/>
      <c r="KRW30" s="429"/>
      <c r="KRX30" s="429"/>
      <c r="KRY30" s="429"/>
      <c r="KRZ30" s="429"/>
      <c r="KSA30" s="429"/>
      <c r="KSB30" s="429"/>
      <c r="KSC30" s="429"/>
      <c r="KSD30" s="429"/>
      <c r="KSE30" s="429"/>
      <c r="KSF30" s="429"/>
      <c r="KSG30" s="429"/>
      <c r="KSH30" s="429"/>
      <c r="KSI30" s="429"/>
      <c r="KSJ30" s="429"/>
      <c r="KSK30" s="429"/>
      <c r="KSL30" s="429"/>
      <c r="KSM30" s="429"/>
      <c r="KSN30" s="429"/>
      <c r="KSO30" s="429"/>
      <c r="KSP30" s="429"/>
      <c r="KSQ30" s="429"/>
      <c r="KSR30" s="429"/>
      <c r="KSS30" s="429"/>
      <c r="KST30" s="429"/>
      <c r="KSU30" s="429"/>
      <c r="KSV30" s="429"/>
      <c r="KSW30" s="429"/>
      <c r="KSX30" s="429"/>
      <c r="KSY30" s="429"/>
      <c r="KSZ30" s="429"/>
      <c r="KTA30" s="429"/>
      <c r="KTB30" s="429"/>
      <c r="KTC30" s="429"/>
      <c r="KTD30" s="429"/>
      <c r="KTE30" s="429"/>
      <c r="KTF30" s="429"/>
      <c r="KTG30" s="429"/>
      <c r="KTH30" s="429"/>
      <c r="KTI30" s="429"/>
      <c r="KTJ30" s="429"/>
      <c r="KTK30" s="429"/>
      <c r="KTL30" s="429"/>
      <c r="KTM30" s="429"/>
      <c r="KTN30" s="429"/>
      <c r="KTO30" s="429"/>
      <c r="KTP30" s="429"/>
      <c r="KTQ30" s="429"/>
      <c r="KTR30" s="429"/>
      <c r="KTS30" s="429"/>
      <c r="KTT30" s="429"/>
      <c r="KTU30" s="429"/>
      <c r="KTV30" s="429"/>
      <c r="KTW30" s="429"/>
      <c r="KTX30" s="429"/>
      <c r="KTY30" s="429"/>
      <c r="KTZ30" s="429"/>
      <c r="KUA30" s="429"/>
      <c r="KUB30" s="429"/>
      <c r="KUC30" s="429"/>
      <c r="KUD30" s="429"/>
      <c r="KUE30" s="429"/>
      <c r="KUF30" s="429"/>
      <c r="KUG30" s="429"/>
      <c r="KUH30" s="429"/>
      <c r="KUI30" s="429"/>
      <c r="KUJ30" s="429"/>
      <c r="KUK30" s="429"/>
      <c r="KUL30" s="429"/>
      <c r="KUM30" s="429"/>
      <c r="KUN30" s="429"/>
      <c r="KUO30" s="429"/>
      <c r="KUP30" s="429"/>
      <c r="KUQ30" s="429"/>
      <c r="KUR30" s="429"/>
      <c r="KUS30" s="429"/>
      <c r="KUT30" s="429"/>
      <c r="KUU30" s="429"/>
      <c r="KUV30" s="429"/>
      <c r="KUW30" s="429"/>
      <c r="KUX30" s="429"/>
      <c r="KUY30" s="429"/>
      <c r="KUZ30" s="429"/>
      <c r="KVA30" s="429"/>
      <c r="KVB30" s="429"/>
      <c r="KVC30" s="429"/>
      <c r="KVD30" s="429"/>
      <c r="KVE30" s="429"/>
      <c r="KVF30" s="429"/>
      <c r="KVG30" s="429"/>
      <c r="KVH30" s="429"/>
      <c r="KVI30" s="429"/>
      <c r="KVJ30" s="429"/>
      <c r="KVK30" s="429"/>
      <c r="KVL30" s="429"/>
      <c r="KVM30" s="429"/>
      <c r="KVN30" s="429"/>
      <c r="KVO30" s="429"/>
      <c r="KVP30" s="429"/>
      <c r="KVQ30" s="429"/>
      <c r="KVR30" s="429"/>
      <c r="KVS30" s="429"/>
      <c r="KVT30" s="429"/>
      <c r="KVU30" s="429"/>
      <c r="KVV30" s="429"/>
      <c r="KVW30" s="429"/>
      <c r="KVX30" s="429"/>
      <c r="KVY30" s="429"/>
      <c r="KVZ30" s="429"/>
      <c r="KWA30" s="429"/>
      <c r="KWB30" s="429"/>
      <c r="KWC30" s="429"/>
      <c r="KWD30" s="429"/>
      <c r="KWE30" s="429"/>
      <c r="KWF30" s="429"/>
      <c r="KWG30" s="429"/>
      <c r="KWH30" s="429"/>
      <c r="KWI30" s="429"/>
      <c r="KWJ30" s="429"/>
      <c r="KWK30" s="429"/>
      <c r="KWL30" s="429"/>
      <c r="KWM30" s="429"/>
      <c r="KWN30" s="429"/>
      <c r="KWO30" s="429"/>
      <c r="KWP30" s="429"/>
      <c r="KWQ30" s="429"/>
      <c r="KWR30" s="429"/>
      <c r="KWS30" s="429"/>
      <c r="KWT30" s="429"/>
      <c r="KWU30" s="429"/>
      <c r="KWV30" s="429"/>
      <c r="KWW30" s="429"/>
      <c r="KWX30" s="429"/>
      <c r="KWY30" s="429"/>
      <c r="KWZ30" s="429"/>
      <c r="KXA30" s="429"/>
      <c r="KXB30" s="429"/>
      <c r="KXC30" s="429"/>
      <c r="KXD30" s="429"/>
      <c r="KXE30" s="429"/>
      <c r="KXF30" s="429"/>
      <c r="KXG30" s="429"/>
      <c r="KXH30" s="429"/>
      <c r="KXI30" s="429"/>
      <c r="KXJ30" s="429"/>
      <c r="KXK30" s="429"/>
      <c r="KXL30" s="429"/>
      <c r="KXM30" s="429"/>
      <c r="KXN30" s="429"/>
      <c r="KXO30" s="429"/>
      <c r="KXP30" s="429"/>
      <c r="KXQ30" s="429"/>
      <c r="KXR30" s="429"/>
      <c r="KXS30" s="429"/>
      <c r="KXT30" s="429"/>
      <c r="KXU30" s="429"/>
      <c r="KXV30" s="429"/>
      <c r="KXW30" s="429"/>
      <c r="KXX30" s="429"/>
      <c r="KXY30" s="429"/>
      <c r="KXZ30" s="429"/>
      <c r="KYA30" s="429"/>
      <c r="KYB30" s="429"/>
      <c r="KYC30" s="429"/>
      <c r="KYD30" s="429"/>
      <c r="KYE30" s="429"/>
      <c r="KYF30" s="429"/>
      <c r="KYG30" s="429"/>
      <c r="KYH30" s="429"/>
      <c r="KYI30" s="429"/>
      <c r="KYJ30" s="429"/>
      <c r="KYK30" s="429"/>
      <c r="KYL30" s="429"/>
      <c r="KYM30" s="429"/>
      <c r="KYN30" s="429"/>
      <c r="KYO30" s="429"/>
      <c r="KYP30" s="429"/>
      <c r="KYQ30" s="429"/>
      <c r="KYR30" s="429"/>
      <c r="KYS30" s="429"/>
      <c r="KYT30" s="429"/>
      <c r="KYU30" s="429"/>
      <c r="KYV30" s="429"/>
      <c r="KYW30" s="429"/>
      <c r="KYX30" s="429"/>
      <c r="KYY30" s="429"/>
      <c r="KYZ30" s="429"/>
      <c r="KZA30" s="429"/>
      <c r="KZB30" s="429"/>
      <c r="KZC30" s="429"/>
      <c r="KZD30" s="429"/>
      <c r="KZE30" s="429"/>
      <c r="KZF30" s="429"/>
      <c r="KZG30" s="429"/>
      <c r="KZH30" s="429"/>
      <c r="KZI30" s="429"/>
      <c r="KZJ30" s="429"/>
      <c r="KZK30" s="429"/>
      <c r="KZL30" s="429"/>
      <c r="KZM30" s="429"/>
      <c r="KZN30" s="429"/>
      <c r="KZO30" s="429"/>
      <c r="KZP30" s="429"/>
      <c r="KZQ30" s="429"/>
      <c r="KZR30" s="429"/>
      <c r="KZS30" s="429"/>
      <c r="KZT30" s="429"/>
      <c r="KZU30" s="429"/>
      <c r="KZV30" s="429"/>
      <c r="KZW30" s="429"/>
      <c r="KZX30" s="429"/>
      <c r="KZY30" s="429"/>
      <c r="KZZ30" s="429"/>
      <c r="LAA30" s="429"/>
      <c r="LAB30" s="429"/>
      <c r="LAC30" s="429"/>
      <c r="LAD30" s="429"/>
      <c r="LAE30" s="429"/>
      <c r="LAF30" s="429"/>
      <c r="LAG30" s="429"/>
      <c r="LAH30" s="429"/>
      <c r="LAI30" s="429"/>
      <c r="LAJ30" s="429"/>
      <c r="LAK30" s="429"/>
      <c r="LAL30" s="429"/>
      <c r="LAM30" s="429"/>
      <c r="LAN30" s="429"/>
      <c r="LAO30" s="429"/>
      <c r="LAP30" s="429"/>
      <c r="LAQ30" s="429"/>
      <c r="LAR30" s="429"/>
      <c r="LAS30" s="429"/>
      <c r="LAT30" s="429"/>
      <c r="LAU30" s="429"/>
      <c r="LAV30" s="429"/>
      <c r="LAW30" s="429"/>
      <c r="LAX30" s="429"/>
      <c r="LAY30" s="429"/>
      <c r="LAZ30" s="429"/>
      <c r="LBA30" s="429"/>
      <c r="LBB30" s="429"/>
      <c r="LBC30" s="429"/>
      <c r="LBD30" s="429"/>
      <c r="LBE30" s="429"/>
      <c r="LBF30" s="429"/>
      <c r="LBG30" s="429"/>
      <c r="LBH30" s="429"/>
      <c r="LBI30" s="429"/>
      <c r="LBJ30" s="429"/>
      <c r="LBK30" s="429"/>
      <c r="LBL30" s="429"/>
      <c r="LBM30" s="429"/>
      <c r="LBN30" s="429"/>
      <c r="LBO30" s="429"/>
      <c r="LBP30" s="429"/>
      <c r="LBQ30" s="429"/>
      <c r="LBR30" s="429"/>
      <c r="LBS30" s="429"/>
      <c r="LBT30" s="429"/>
      <c r="LBU30" s="429"/>
      <c r="LBV30" s="429"/>
      <c r="LBW30" s="429"/>
      <c r="LBX30" s="429"/>
      <c r="LBY30" s="429"/>
      <c r="LBZ30" s="429"/>
      <c r="LCA30" s="429"/>
      <c r="LCB30" s="429"/>
      <c r="LCC30" s="429"/>
      <c r="LCD30" s="429"/>
      <c r="LCE30" s="429"/>
      <c r="LCF30" s="429"/>
      <c r="LCG30" s="429"/>
      <c r="LCH30" s="429"/>
      <c r="LCI30" s="429"/>
      <c r="LCJ30" s="429"/>
      <c r="LCK30" s="429"/>
      <c r="LCL30" s="429"/>
      <c r="LCM30" s="429"/>
      <c r="LCN30" s="429"/>
      <c r="LCO30" s="429"/>
      <c r="LCP30" s="429"/>
      <c r="LCQ30" s="429"/>
      <c r="LCR30" s="429"/>
      <c r="LCS30" s="429"/>
      <c r="LCT30" s="429"/>
      <c r="LCU30" s="429"/>
      <c r="LCV30" s="429"/>
      <c r="LCW30" s="429"/>
      <c r="LCX30" s="429"/>
      <c r="LCY30" s="429"/>
      <c r="LCZ30" s="429"/>
      <c r="LDA30" s="429"/>
      <c r="LDB30" s="429"/>
      <c r="LDC30" s="429"/>
      <c r="LDD30" s="429"/>
      <c r="LDE30" s="429"/>
      <c r="LDF30" s="429"/>
      <c r="LDG30" s="429"/>
      <c r="LDH30" s="429"/>
      <c r="LDI30" s="429"/>
      <c r="LDJ30" s="429"/>
      <c r="LDK30" s="429"/>
      <c r="LDL30" s="429"/>
      <c r="LDM30" s="429"/>
      <c r="LDN30" s="429"/>
      <c r="LDO30" s="429"/>
      <c r="LDP30" s="429"/>
      <c r="LDQ30" s="429"/>
      <c r="LDR30" s="429"/>
      <c r="LDS30" s="429"/>
      <c r="LDT30" s="429"/>
      <c r="LDU30" s="429"/>
      <c r="LDV30" s="429"/>
      <c r="LDW30" s="429"/>
      <c r="LDX30" s="429"/>
      <c r="LDY30" s="429"/>
      <c r="LDZ30" s="429"/>
      <c r="LEA30" s="429"/>
      <c r="LEB30" s="429"/>
      <c r="LEC30" s="429"/>
      <c r="LED30" s="429"/>
      <c r="LEE30" s="429"/>
      <c r="LEF30" s="429"/>
      <c r="LEG30" s="429"/>
      <c r="LEH30" s="429"/>
      <c r="LEI30" s="429"/>
      <c r="LEJ30" s="429"/>
      <c r="LEK30" s="429"/>
      <c r="LEL30" s="429"/>
      <c r="LEM30" s="429"/>
      <c r="LEN30" s="429"/>
      <c r="LEO30" s="429"/>
      <c r="LEP30" s="429"/>
      <c r="LEQ30" s="429"/>
      <c r="LER30" s="429"/>
      <c r="LES30" s="429"/>
      <c r="LET30" s="429"/>
      <c r="LEU30" s="429"/>
      <c r="LEV30" s="429"/>
      <c r="LEW30" s="429"/>
      <c r="LEX30" s="429"/>
      <c r="LEY30" s="429"/>
      <c r="LEZ30" s="429"/>
      <c r="LFA30" s="429"/>
      <c r="LFB30" s="429"/>
      <c r="LFC30" s="429"/>
      <c r="LFD30" s="429"/>
      <c r="LFE30" s="429"/>
      <c r="LFF30" s="429"/>
      <c r="LFG30" s="429"/>
      <c r="LFH30" s="429"/>
      <c r="LFI30" s="429"/>
      <c r="LFJ30" s="429"/>
      <c r="LFK30" s="429"/>
      <c r="LFL30" s="429"/>
      <c r="LFM30" s="429"/>
      <c r="LFN30" s="429"/>
      <c r="LFO30" s="429"/>
      <c r="LFP30" s="429"/>
      <c r="LFQ30" s="429"/>
      <c r="LFR30" s="429"/>
      <c r="LFS30" s="429"/>
      <c r="LFT30" s="429"/>
      <c r="LFU30" s="429"/>
      <c r="LFV30" s="429"/>
      <c r="LFW30" s="429"/>
      <c r="LFX30" s="429"/>
      <c r="LFY30" s="429"/>
      <c r="LFZ30" s="429"/>
      <c r="LGA30" s="429"/>
      <c r="LGB30" s="429"/>
      <c r="LGC30" s="429"/>
      <c r="LGD30" s="429"/>
      <c r="LGE30" s="429"/>
      <c r="LGF30" s="429"/>
      <c r="LGG30" s="429"/>
      <c r="LGH30" s="429"/>
      <c r="LGI30" s="429"/>
      <c r="LGJ30" s="429"/>
      <c r="LGK30" s="429"/>
      <c r="LGL30" s="429"/>
      <c r="LGM30" s="429"/>
      <c r="LGN30" s="429"/>
      <c r="LGO30" s="429"/>
      <c r="LGP30" s="429"/>
      <c r="LGQ30" s="429"/>
      <c r="LGR30" s="429"/>
      <c r="LGS30" s="429"/>
      <c r="LGT30" s="429"/>
      <c r="LGU30" s="429"/>
      <c r="LGV30" s="429"/>
      <c r="LGW30" s="429"/>
      <c r="LGX30" s="429"/>
      <c r="LGY30" s="429"/>
      <c r="LGZ30" s="429"/>
      <c r="LHA30" s="429"/>
      <c r="LHB30" s="429"/>
      <c r="LHC30" s="429"/>
      <c r="LHD30" s="429"/>
      <c r="LHE30" s="429"/>
      <c r="LHF30" s="429"/>
      <c r="LHG30" s="429"/>
      <c r="LHH30" s="429"/>
      <c r="LHI30" s="429"/>
      <c r="LHJ30" s="429"/>
      <c r="LHK30" s="429"/>
      <c r="LHL30" s="429"/>
      <c r="LHM30" s="429"/>
      <c r="LHN30" s="429"/>
      <c r="LHO30" s="429"/>
      <c r="LHP30" s="429"/>
      <c r="LHQ30" s="429"/>
      <c r="LHR30" s="429"/>
      <c r="LHS30" s="429"/>
      <c r="LHT30" s="429"/>
      <c r="LHU30" s="429"/>
      <c r="LHV30" s="429"/>
      <c r="LHW30" s="429"/>
      <c r="LHX30" s="429"/>
      <c r="LHY30" s="429"/>
      <c r="LHZ30" s="429"/>
      <c r="LIA30" s="429"/>
      <c r="LIB30" s="429"/>
      <c r="LIC30" s="429"/>
      <c r="LID30" s="429"/>
      <c r="LIE30" s="429"/>
      <c r="LIF30" s="429"/>
      <c r="LIG30" s="429"/>
      <c r="LIH30" s="429"/>
      <c r="LII30" s="429"/>
      <c r="LIJ30" s="429"/>
      <c r="LIK30" s="429"/>
      <c r="LIL30" s="429"/>
      <c r="LIM30" s="429"/>
      <c r="LIN30" s="429"/>
      <c r="LIO30" s="429"/>
      <c r="LIP30" s="429"/>
      <c r="LIQ30" s="429"/>
      <c r="LIR30" s="429"/>
      <c r="LIS30" s="429"/>
      <c r="LIT30" s="429"/>
      <c r="LIU30" s="429"/>
      <c r="LIV30" s="429"/>
      <c r="LIW30" s="429"/>
      <c r="LIX30" s="429"/>
      <c r="LIY30" s="429"/>
      <c r="LIZ30" s="429"/>
      <c r="LJA30" s="429"/>
      <c r="LJB30" s="429"/>
      <c r="LJC30" s="429"/>
      <c r="LJD30" s="429"/>
      <c r="LJE30" s="429"/>
      <c r="LJF30" s="429"/>
      <c r="LJG30" s="429"/>
      <c r="LJH30" s="429"/>
      <c r="LJI30" s="429"/>
      <c r="LJJ30" s="429"/>
      <c r="LJK30" s="429"/>
      <c r="LJL30" s="429"/>
      <c r="LJM30" s="429"/>
      <c r="LJN30" s="429"/>
      <c r="LJO30" s="429"/>
      <c r="LJP30" s="429"/>
      <c r="LJQ30" s="429"/>
      <c r="LJR30" s="429"/>
      <c r="LJS30" s="429"/>
      <c r="LJT30" s="429"/>
      <c r="LJU30" s="429"/>
      <c r="LJV30" s="429"/>
      <c r="LJW30" s="429"/>
      <c r="LJX30" s="429"/>
      <c r="LJY30" s="429"/>
      <c r="LJZ30" s="429"/>
      <c r="LKA30" s="429"/>
      <c r="LKB30" s="429"/>
      <c r="LKC30" s="429"/>
      <c r="LKD30" s="429"/>
      <c r="LKE30" s="429"/>
      <c r="LKF30" s="429"/>
      <c r="LKG30" s="429"/>
      <c r="LKH30" s="429"/>
      <c r="LKI30" s="429"/>
      <c r="LKJ30" s="429"/>
      <c r="LKK30" s="429"/>
      <c r="LKL30" s="429"/>
      <c r="LKM30" s="429"/>
      <c r="LKN30" s="429"/>
      <c r="LKO30" s="429"/>
      <c r="LKP30" s="429"/>
      <c r="LKQ30" s="429"/>
      <c r="LKR30" s="429"/>
      <c r="LKS30" s="429"/>
      <c r="LKT30" s="429"/>
      <c r="LKU30" s="429"/>
      <c r="LKV30" s="429"/>
      <c r="LKW30" s="429"/>
      <c r="LKX30" s="429"/>
      <c r="LKY30" s="429"/>
      <c r="LKZ30" s="429"/>
      <c r="LLA30" s="429"/>
      <c r="LLB30" s="429"/>
      <c r="LLC30" s="429"/>
      <c r="LLD30" s="429"/>
      <c r="LLE30" s="429"/>
      <c r="LLF30" s="429"/>
      <c r="LLG30" s="429"/>
      <c r="LLH30" s="429"/>
      <c r="LLI30" s="429"/>
      <c r="LLJ30" s="429"/>
      <c r="LLK30" s="429"/>
      <c r="LLL30" s="429"/>
      <c r="LLM30" s="429"/>
      <c r="LLN30" s="429"/>
      <c r="LLO30" s="429"/>
      <c r="LLP30" s="429"/>
      <c r="LLQ30" s="429"/>
      <c r="LLR30" s="429"/>
      <c r="LLS30" s="429"/>
      <c r="LLT30" s="429"/>
      <c r="LLU30" s="429"/>
      <c r="LLV30" s="429"/>
      <c r="LLW30" s="429"/>
      <c r="LLX30" s="429"/>
      <c r="LLY30" s="429"/>
      <c r="LLZ30" s="429"/>
      <c r="LMA30" s="429"/>
      <c r="LMB30" s="429"/>
      <c r="LMC30" s="429"/>
      <c r="LMD30" s="429"/>
      <c r="LME30" s="429"/>
      <c r="LMF30" s="429"/>
      <c r="LMG30" s="429"/>
      <c r="LMH30" s="429"/>
      <c r="LMI30" s="429"/>
      <c r="LMJ30" s="429"/>
      <c r="LMK30" s="429"/>
      <c r="LML30" s="429"/>
      <c r="LMM30" s="429"/>
      <c r="LMN30" s="429"/>
      <c r="LMO30" s="429"/>
      <c r="LMP30" s="429"/>
      <c r="LMQ30" s="429"/>
      <c r="LMR30" s="429"/>
      <c r="LMS30" s="429"/>
      <c r="LMT30" s="429"/>
      <c r="LMU30" s="429"/>
      <c r="LMV30" s="429"/>
      <c r="LMW30" s="429"/>
      <c r="LMX30" s="429"/>
      <c r="LMY30" s="429"/>
      <c r="LMZ30" s="429"/>
      <c r="LNA30" s="429"/>
      <c r="LNB30" s="429"/>
      <c r="LNC30" s="429"/>
      <c r="LND30" s="429"/>
      <c r="LNE30" s="429"/>
      <c r="LNF30" s="429"/>
      <c r="LNG30" s="429"/>
      <c r="LNH30" s="429"/>
      <c r="LNI30" s="429"/>
      <c r="LNJ30" s="429"/>
      <c r="LNK30" s="429"/>
      <c r="LNL30" s="429"/>
      <c r="LNM30" s="429"/>
      <c r="LNN30" s="429"/>
      <c r="LNO30" s="429"/>
      <c r="LNP30" s="429"/>
      <c r="LNQ30" s="429"/>
      <c r="LNR30" s="429"/>
      <c r="LNS30" s="429"/>
      <c r="LNT30" s="429"/>
      <c r="LNU30" s="429"/>
      <c r="LNV30" s="429"/>
      <c r="LNW30" s="429"/>
      <c r="LNX30" s="429"/>
      <c r="LNY30" s="429"/>
      <c r="LNZ30" s="429"/>
      <c r="LOA30" s="429"/>
      <c r="LOB30" s="429"/>
      <c r="LOC30" s="429"/>
      <c r="LOD30" s="429"/>
      <c r="LOE30" s="429"/>
      <c r="LOF30" s="429"/>
      <c r="LOG30" s="429"/>
      <c r="LOH30" s="429"/>
      <c r="LOI30" s="429"/>
      <c r="LOJ30" s="429"/>
      <c r="LOK30" s="429"/>
      <c r="LOL30" s="429"/>
      <c r="LOM30" s="429"/>
      <c r="LON30" s="429"/>
      <c r="LOO30" s="429"/>
      <c r="LOP30" s="429"/>
      <c r="LOQ30" s="429"/>
      <c r="LOR30" s="429"/>
      <c r="LOS30" s="429"/>
      <c r="LOT30" s="429"/>
      <c r="LOU30" s="429"/>
      <c r="LOV30" s="429"/>
      <c r="LOW30" s="429"/>
      <c r="LOX30" s="429"/>
      <c r="LOY30" s="429"/>
      <c r="LOZ30" s="429"/>
      <c r="LPA30" s="429"/>
      <c r="LPB30" s="429"/>
      <c r="LPC30" s="429"/>
      <c r="LPD30" s="429"/>
      <c r="LPE30" s="429"/>
      <c r="LPF30" s="429"/>
      <c r="LPG30" s="429"/>
      <c r="LPH30" s="429"/>
      <c r="LPI30" s="429"/>
      <c r="LPJ30" s="429"/>
      <c r="LPK30" s="429"/>
      <c r="LPL30" s="429"/>
      <c r="LPM30" s="429"/>
      <c r="LPN30" s="429"/>
      <c r="LPO30" s="429"/>
      <c r="LPP30" s="429"/>
      <c r="LPQ30" s="429"/>
      <c r="LPR30" s="429"/>
      <c r="LPS30" s="429"/>
      <c r="LPT30" s="429"/>
      <c r="LPU30" s="429"/>
      <c r="LPV30" s="429"/>
      <c r="LPW30" s="429"/>
      <c r="LPX30" s="429"/>
      <c r="LPY30" s="429"/>
      <c r="LPZ30" s="429"/>
      <c r="LQA30" s="429"/>
      <c r="LQB30" s="429"/>
      <c r="LQC30" s="429"/>
      <c r="LQD30" s="429"/>
      <c r="LQE30" s="429"/>
      <c r="LQF30" s="429"/>
      <c r="LQG30" s="429"/>
      <c r="LQH30" s="429"/>
      <c r="LQI30" s="429"/>
      <c r="LQJ30" s="429"/>
      <c r="LQK30" s="429"/>
      <c r="LQL30" s="429"/>
      <c r="LQM30" s="429"/>
      <c r="LQN30" s="429"/>
      <c r="LQO30" s="429"/>
      <c r="LQP30" s="429"/>
      <c r="LQQ30" s="429"/>
      <c r="LQR30" s="429"/>
      <c r="LQS30" s="429"/>
      <c r="LQT30" s="429"/>
      <c r="LQU30" s="429"/>
      <c r="LQV30" s="429"/>
      <c r="LQW30" s="429"/>
      <c r="LQX30" s="429"/>
      <c r="LQY30" s="429"/>
      <c r="LQZ30" s="429"/>
      <c r="LRA30" s="429"/>
      <c r="LRB30" s="429"/>
      <c r="LRC30" s="429"/>
      <c r="LRD30" s="429"/>
      <c r="LRE30" s="429"/>
      <c r="LRF30" s="429"/>
      <c r="LRG30" s="429"/>
      <c r="LRH30" s="429"/>
      <c r="LRI30" s="429"/>
      <c r="LRJ30" s="429"/>
      <c r="LRK30" s="429"/>
      <c r="LRL30" s="429"/>
      <c r="LRM30" s="429"/>
      <c r="LRN30" s="429"/>
      <c r="LRO30" s="429"/>
      <c r="LRP30" s="429"/>
      <c r="LRQ30" s="429"/>
      <c r="LRR30" s="429"/>
      <c r="LRS30" s="429"/>
      <c r="LRT30" s="429"/>
      <c r="LRU30" s="429"/>
      <c r="LRV30" s="429"/>
      <c r="LRW30" s="429"/>
      <c r="LRX30" s="429"/>
      <c r="LRY30" s="429"/>
      <c r="LRZ30" s="429"/>
      <c r="LSA30" s="429"/>
      <c r="LSB30" s="429"/>
      <c r="LSC30" s="429"/>
      <c r="LSD30" s="429"/>
      <c r="LSE30" s="429"/>
      <c r="LSF30" s="429"/>
      <c r="LSG30" s="429"/>
      <c r="LSH30" s="429"/>
      <c r="LSI30" s="429"/>
      <c r="LSJ30" s="429"/>
      <c r="LSK30" s="429"/>
      <c r="LSL30" s="429"/>
      <c r="LSM30" s="429"/>
      <c r="LSN30" s="429"/>
      <c r="LSO30" s="429"/>
      <c r="LSP30" s="429"/>
      <c r="LSQ30" s="429"/>
      <c r="LSR30" s="429"/>
      <c r="LSS30" s="429"/>
      <c r="LST30" s="429"/>
      <c r="LSU30" s="429"/>
      <c r="LSV30" s="429"/>
      <c r="LSW30" s="429"/>
      <c r="LSX30" s="429"/>
      <c r="LSY30" s="429"/>
      <c r="LSZ30" s="429"/>
      <c r="LTA30" s="429"/>
      <c r="LTB30" s="429"/>
      <c r="LTC30" s="429"/>
      <c r="LTD30" s="429"/>
      <c r="LTE30" s="429"/>
      <c r="LTF30" s="429"/>
      <c r="LTG30" s="429"/>
      <c r="LTH30" s="429"/>
      <c r="LTI30" s="429"/>
      <c r="LTJ30" s="429"/>
      <c r="LTK30" s="429"/>
      <c r="LTL30" s="429"/>
      <c r="LTM30" s="429"/>
      <c r="LTN30" s="429"/>
      <c r="LTO30" s="429"/>
      <c r="LTP30" s="429"/>
      <c r="LTQ30" s="429"/>
      <c r="LTR30" s="429"/>
      <c r="LTS30" s="429"/>
      <c r="LTT30" s="429"/>
      <c r="LTU30" s="429"/>
      <c r="LTV30" s="429"/>
      <c r="LTW30" s="429"/>
      <c r="LTX30" s="429"/>
      <c r="LTY30" s="429"/>
      <c r="LTZ30" s="429"/>
      <c r="LUA30" s="429"/>
      <c r="LUB30" s="429"/>
      <c r="LUC30" s="429"/>
      <c r="LUD30" s="429"/>
      <c r="LUE30" s="429"/>
      <c r="LUF30" s="429"/>
      <c r="LUG30" s="429"/>
      <c r="LUH30" s="429"/>
      <c r="LUI30" s="429"/>
      <c r="LUJ30" s="429"/>
      <c r="LUK30" s="429"/>
      <c r="LUL30" s="429"/>
      <c r="LUM30" s="429"/>
      <c r="LUN30" s="429"/>
      <c r="LUO30" s="429"/>
      <c r="LUP30" s="429"/>
      <c r="LUQ30" s="429"/>
      <c r="LUR30" s="429"/>
      <c r="LUS30" s="429"/>
      <c r="LUT30" s="429"/>
      <c r="LUU30" s="429"/>
      <c r="LUV30" s="429"/>
      <c r="LUW30" s="429"/>
      <c r="LUX30" s="429"/>
      <c r="LUY30" s="429"/>
      <c r="LUZ30" s="429"/>
      <c r="LVA30" s="429"/>
      <c r="LVB30" s="429"/>
      <c r="LVC30" s="429"/>
      <c r="LVD30" s="429"/>
      <c r="LVE30" s="429"/>
      <c r="LVF30" s="429"/>
      <c r="LVG30" s="429"/>
      <c r="LVH30" s="429"/>
      <c r="LVI30" s="429"/>
      <c r="LVJ30" s="429"/>
      <c r="LVK30" s="429"/>
      <c r="LVL30" s="429"/>
      <c r="LVM30" s="429"/>
      <c r="LVN30" s="429"/>
      <c r="LVO30" s="429"/>
      <c r="LVP30" s="429"/>
      <c r="LVQ30" s="429"/>
      <c r="LVR30" s="429"/>
      <c r="LVS30" s="429"/>
      <c r="LVT30" s="429"/>
      <c r="LVU30" s="429"/>
      <c r="LVV30" s="429"/>
      <c r="LVW30" s="429"/>
      <c r="LVX30" s="429"/>
      <c r="LVY30" s="429"/>
      <c r="LVZ30" s="429"/>
      <c r="LWA30" s="429"/>
      <c r="LWB30" s="429"/>
      <c r="LWC30" s="429"/>
      <c r="LWD30" s="429"/>
      <c r="LWE30" s="429"/>
      <c r="LWF30" s="429"/>
      <c r="LWG30" s="429"/>
      <c r="LWH30" s="429"/>
      <c r="LWI30" s="429"/>
      <c r="LWJ30" s="429"/>
      <c r="LWK30" s="429"/>
      <c r="LWL30" s="429"/>
      <c r="LWM30" s="429"/>
      <c r="LWN30" s="429"/>
      <c r="LWO30" s="429"/>
      <c r="LWP30" s="429"/>
      <c r="LWQ30" s="429"/>
      <c r="LWR30" s="429"/>
      <c r="LWS30" s="429"/>
      <c r="LWT30" s="429"/>
      <c r="LWU30" s="429"/>
      <c r="LWV30" s="429"/>
      <c r="LWW30" s="429"/>
      <c r="LWX30" s="429"/>
      <c r="LWY30" s="429"/>
      <c r="LWZ30" s="429"/>
      <c r="LXA30" s="429"/>
      <c r="LXB30" s="429"/>
      <c r="LXC30" s="429"/>
      <c r="LXD30" s="429"/>
      <c r="LXE30" s="429"/>
      <c r="LXF30" s="429"/>
      <c r="LXG30" s="429"/>
      <c r="LXH30" s="429"/>
      <c r="LXI30" s="429"/>
      <c r="LXJ30" s="429"/>
      <c r="LXK30" s="429"/>
      <c r="LXL30" s="429"/>
      <c r="LXM30" s="429"/>
      <c r="LXN30" s="429"/>
      <c r="LXO30" s="429"/>
      <c r="LXP30" s="429"/>
      <c r="LXQ30" s="429"/>
      <c r="LXR30" s="429"/>
      <c r="LXS30" s="429"/>
      <c r="LXT30" s="429"/>
      <c r="LXU30" s="429"/>
      <c r="LXV30" s="429"/>
      <c r="LXW30" s="429"/>
      <c r="LXX30" s="429"/>
      <c r="LXY30" s="429"/>
      <c r="LXZ30" s="429"/>
      <c r="LYA30" s="429"/>
      <c r="LYB30" s="429"/>
      <c r="LYC30" s="429"/>
      <c r="LYD30" s="429"/>
      <c r="LYE30" s="429"/>
      <c r="LYF30" s="429"/>
      <c r="LYG30" s="429"/>
      <c r="LYH30" s="429"/>
      <c r="LYI30" s="429"/>
      <c r="LYJ30" s="429"/>
      <c r="LYK30" s="429"/>
      <c r="LYL30" s="429"/>
      <c r="LYM30" s="429"/>
      <c r="LYN30" s="429"/>
      <c r="LYO30" s="429"/>
      <c r="LYP30" s="429"/>
      <c r="LYQ30" s="429"/>
      <c r="LYR30" s="429"/>
      <c r="LYS30" s="429"/>
      <c r="LYT30" s="429"/>
      <c r="LYU30" s="429"/>
      <c r="LYV30" s="429"/>
      <c r="LYW30" s="429"/>
      <c r="LYX30" s="429"/>
      <c r="LYY30" s="429"/>
      <c r="LYZ30" s="429"/>
      <c r="LZA30" s="429"/>
      <c r="LZB30" s="429"/>
      <c r="LZC30" s="429"/>
      <c r="LZD30" s="429"/>
      <c r="LZE30" s="429"/>
      <c r="LZF30" s="429"/>
      <c r="LZG30" s="429"/>
      <c r="LZH30" s="429"/>
      <c r="LZI30" s="429"/>
      <c r="LZJ30" s="429"/>
      <c r="LZK30" s="429"/>
      <c r="LZL30" s="429"/>
      <c r="LZM30" s="429"/>
      <c r="LZN30" s="429"/>
      <c r="LZO30" s="429"/>
      <c r="LZP30" s="429"/>
      <c r="LZQ30" s="429"/>
      <c r="LZR30" s="429"/>
      <c r="LZS30" s="429"/>
      <c r="LZT30" s="429"/>
      <c r="LZU30" s="429"/>
      <c r="LZV30" s="429"/>
      <c r="LZW30" s="429"/>
      <c r="LZX30" s="429"/>
      <c r="LZY30" s="429"/>
      <c r="LZZ30" s="429"/>
      <c r="MAA30" s="429"/>
      <c r="MAB30" s="429"/>
      <c r="MAC30" s="429"/>
      <c r="MAD30" s="429"/>
      <c r="MAE30" s="429"/>
      <c r="MAF30" s="429"/>
      <c r="MAG30" s="429"/>
      <c r="MAH30" s="429"/>
      <c r="MAI30" s="429"/>
      <c r="MAJ30" s="429"/>
      <c r="MAK30" s="429"/>
      <c r="MAL30" s="429"/>
      <c r="MAM30" s="429"/>
      <c r="MAN30" s="429"/>
      <c r="MAO30" s="429"/>
      <c r="MAP30" s="429"/>
      <c r="MAQ30" s="429"/>
      <c r="MAR30" s="429"/>
      <c r="MAS30" s="429"/>
      <c r="MAT30" s="429"/>
      <c r="MAU30" s="429"/>
      <c r="MAV30" s="429"/>
      <c r="MAW30" s="429"/>
      <c r="MAX30" s="429"/>
      <c r="MAY30" s="429"/>
      <c r="MAZ30" s="429"/>
      <c r="MBA30" s="429"/>
      <c r="MBB30" s="429"/>
      <c r="MBC30" s="429"/>
      <c r="MBD30" s="429"/>
      <c r="MBE30" s="429"/>
      <c r="MBF30" s="429"/>
      <c r="MBG30" s="429"/>
      <c r="MBH30" s="429"/>
      <c r="MBI30" s="429"/>
      <c r="MBJ30" s="429"/>
      <c r="MBK30" s="429"/>
      <c r="MBL30" s="429"/>
      <c r="MBM30" s="429"/>
      <c r="MBN30" s="429"/>
      <c r="MBO30" s="429"/>
      <c r="MBP30" s="429"/>
      <c r="MBQ30" s="429"/>
      <c r="MBR30" s="429"/>
      <c r="MBS30" s="429"/>
      <c r="MBT30" s="429"/>
      <c r="MBU30" s="429"/>
      <c r="MBV30" s="429"/>
      <c r="MBW30" s="429"/>
      <c r="MBX30" s="429"/>
      <c r="MBY30" s="429"/>
      <c r="MBZ30" s="429"/>
      <c r="MCA30" s="429"/>
      <c r="MCB30" s="429"/>
      <c r="MCC30" s="429"/>
      <c r="MCD30" s="429"/>
      <c r="MCE30" s="429"/>
      <c r="MCF30" s="429"/>
      <c r="MCG30" s="429"/>
      <c r="MCH30" s="429"/>
      <c r="MCI30" s="429"/>
      <c r="MCJ30" s="429"/>
      <c r="MCK30" s="429"/>
      <c r="MCL30" s="429"/>
      <c r="MCM30" s="429"/>
      <c r="MCN30" s="429"/>
      <c r="MCO30" s="429"/>
      <c r="MCP30" s="429"/>
      <c r="MCQ30" s="429"/>
      <c r="MCR30" s="429"/>
      <c r="MCS30" s="429"/>
      <c r="MCT30" s="429"/>
      <c r="MCU30" s="429"/>
      <c r="MCV30" s="429"/>
      <c r="MCW30" s="429"/>
      <c r="MCX30" s="429"/>
      <c r="MCY30" s="429"/>
      <c r="MCZ30" s="429"/>
      <c r="MDA30" s="429"/>
      <c r="MDB30" s="429"/>
      <c r="MDC30" s="429"/>
      <c r="MDD30" s="429"/>
      <c r="MDE30" s="429"/>
      <c r="MDF30" s="429"/>
      <c r="MDG30" s="429"/>
      <c r="MDH30" s="429"/>
      <c r="MDI30" s="429"/>
      <c r="MDJ30" s="429"/>
      <c r="MDK30" s="429"/>
      <c r="MDL30" s="429"/>
      <c r="MDM30" s="429"/>
      <c r="MDN30" s="429"/>
      <c r="MDO30" s="429"/>
      <c r="MDP30" s="429"/>
      <c r="MDQ30" s="429"/>
      <c r="MDR30" s="429"/>
      <c r="MDS30" s="429"/>
      <c r="MDT30" s="429"/>
      <c r="MDU30" s="429"/>
      <c r="MDV30" s="429"/>
      <c r="MDW30" s="429"/>
      <c r="MDX30" s="429"/>
      <c r="MDY30" s="429"/>
      <c r="MDZ30" s="429"/>
      <c r="MEA30" s="429"/>
      <c r="MEB30" s="429"/>
      <c r="MEC30" s="429"/>
      <c r="MED30" s="429"/>
      <c r="MEE30" s="429"/>
      <c r="MEF30" s="429"/>
      <c r="MEG30" s="429"/>
      <c r="MEH30" s="429"/>
      <c r="MEI30" s="429"/>
      <c r="MEJ30" s="429"/>
      <c r="MEK30" s="429"/>
      <c r="MEL30" s="429"/>
      <c r="MEM30" s="429"/>
      <c r="MEN30" s="429"/>
      <c r="MEO30" s="429"/>
      <c r="MEP30" s="429"/>
      <c r="MEQ30" s="429"/>
      <c r="MER30" s="429"/>
      <c r="MES30" s="429"/>
      <c r="MET30" s="429"/>
      <c r="MEU30" s="429"/>
      <c r="MEV30" s="429"/>
      <c r="MEW30" s="429"/>
      <c r="MEX30" s="429"/>
      <c r="MEY30" s="429"/>
      <c r="MEZ30" s="429"/>
      <c r="MFA30" s="429"/>
      <c r="MFB30" s="429"/>
      <c r="MFC30" s="429"/>
      <c r="MFD30" s="429"/>
      <c r="MFE30" s="429"/>
      <c r="MFF30" s="429"/>
      <c r="MFG30" s="429"/>
      <c r="MFH30" s="429"/>
      <c r="MFI30" s="429"/>
      <c r="MFJ30" s="429"/>
      <c r="MFK30" s="429"/>
      <c r="MFL30" s="429"/>
      <c r="MFM30" s="429"/>
      <c r="MFN30" s="429"/>
      <c r="MFO30" s="429"/>
      <c r="MFP30" s="429"/>
      <c r="MFQ30" s="429"/>
      <c r="MFR30" s="429"/>
      <c r="MFS30" s="429"/>
      <c r="MFT30" s="429"/>
      <c r="MFU30" s="429"/>
      <c r="MFV30" s="429"/>
      <c r="MFW30" s="429"/>
      <c r="MFX30" s="429"/>
      <c r="MFY30" s="429"/>
      <c r="MFZ30" s="429"/>
      <c r="MGA30" s="429"/>
      <c r="MGB30" s="429"/>
      <c r="MGC30" s="429"/>
      <c r="MGD30" s="429"/>
      <c r="MGE30" s="429"/>
      <c r="MGF30" s="429"/>
      <c r="MGG30" s="429"/>
      <c r="MGH30" s="429"/>
      <c r="MGI30" s="429"/>
      <c r="MGJ30" s="429"/>
      <c r="MGK30" s="429"/>
      <c r="MGL30" s="429"/>
      <c r="MGM30" s="429"/>
      <c r="MGN30" s="429"/>
      <c r="MGO30" s="429"/>
      <c r="MGP30" s="429"/>
      <c r="MGQ30" s="429"/>
      <c r="MGR30" s="429"/>
      <c r="MGS30" s="429"/>
      <c r="MGT30" s="429"/>
      <c r="MGU30" s="429"/>
      <c r="MGV30" s="429"/>
      <c r="MGW30" s="429"/>
      <c r="MGX30" s="429"/>
      <c r="MGY30" s="429"/>
      <c r="MGZ30" s="429"/>
      <c r="MHA30" s="429"/>
      <c r="MHB30" s="429"/>
      <c r="MHC30" s="429"/>
      <c r="MHD30" s="429"/>
      <c r="MHE30" s="429"/>
      <c r="MHF30" s="429"/>
      <c r="MHG30" s="429"/>
      <c r="MHH30" s="429"/>
      <c r="MHI30" s="429"/>
      <c r="MHJ30" s="429"/>
      <c r="MHK30" s="429"/>
      <c r="MHL30" s="429"/>
      <c r="MHM30" s="429"/>
      <c r="MHN30" s="429"/>
      <c r="MHO30" s="429"/>
      <c r="MHP30" s="429"/>
      <c r="MHQ30" s="429"/>
      <c r="MHR30" s="429"/>
      <c r="MHS30" s="429"/>
      <c r="MHT30" s="429"/>
      <c r="MHU30" s="429"/>
      <c r="MHV30" s="429"/>
      <c r="MHW30" s="429"/>
      <c r="MHX30" s="429"/>
      <c r="MHY30" s="429"/>
      <c r="MHZ30" s="429"/>
      <c r="MIA30" s="429"/>
      <c r="MIB30" s="429"/>
      <c r="MIC30" s="429"/>
      <c r="MID30" s="429"/>
      <c r="MIE30" s="429"/>
      <c r="MIF30" s="429"/>
      <c r="MIG30" s="429"/>
      <c r="MIH30" s="429"/>
      <c r="MII30" s="429"/>
      <c r="MIJ30" s="429"/>
      <c r="MIK30" s="429"/>
      <c r="MIL30" s="429"/>
      <c r="MIM30" s="429"/>
      <c r="MIN30" s="429"/>
      <c r="MIO30" s="429"/>
      <c r="MIP30" s="429"/>
      <c r="MIQ30" s="429"/>
      <c r="MIR30" s="429"/>
      <c r="MIS30" s="429"/>
      <c r="MIT30" s="429"/>
      <c r="MIU30" s="429"/>
      <c r="MIV30" s="429"/>
      <c r="MIW30" s="429"/>
      <c r="MIX30" s="429"/>
      <c r="MIY30" s="429"/>
      <c r="MIZ30" s="429"/>
      <c r="MJA30" s="429"/>
      <c r="MJB30" s="429"/>
      <c r="MJC30" s="429"/>
      <c r="MJD30" s="429"/>
      <c r="MJE30" s="429"/>
      <c r="MJF30" s="429"/>
      <c r="MJG30" s="429"/>
      <c r="MJH30" s="429"/>
      <c r="MJI30" s="429"/>
      <c r="MJJ30" s="429"/>
      <c r="MJK30" s="429"/>
      <c r="MJL30" s="429"/>
      <c r="MJM30" s="429"/>
      <c r="MJN30" s="429"/>
      <c r="MJO30" s="429"/>
      <c r="MJP30" s="429"/>
      <c r="MJQ30" s="429"/>
      <c r="MJR30" s="429"/>
      <c r="MJS30" s="429"/>
      <c r="MJT30" s="429"/>
      <c r="MJU30" s="429"/>
      <c r="MJV30" s="429"/>
      <c r="MJW30" s="429"/>
      <c r="MJX30" s="429"/>
      <c r="MJY30" s="429"/>
      <c r="MJZ30" s="429"/>
      <c r="MKA30" s="429"/>
      <c r="MKB30" s="429"/>
      <c r="MKC30" s="429"/>
      <c r="MKD30" s="429"/>
      <c r="MKE30" s="429"/>
      <c r="MKF30" s="429"/>
      <c r="MKG30" s="429"/>
      <c r="MKH30" s="429"/>
      <c r="MKI30" s="429"/>
      <c r="MKJ30" s="429"/>
      <c r="MKK30" s="429"/>
      <c r="MKL30" s="429"/>
      <c r="MKM30" s="429"/>
      <c r="MKN30" s="429"/>
      <c r="MKO30" s="429"/>
      <c r="MKP30" s="429"/>
      <c r="MKQ30" s="429"/>
      <c r="MKR30" s="429"/>
      <c r="MKS30" s="429"/>
      <c r="MKT30" s="429"/>
      <c r="MKU30" s="429"/>
      <c r="MKV30" s="429"/>
      <c r="MKW30" s="429"/>
      <c r="MKX30" s="429"/>
      <c r="MKY30" s="429"/>
      <c r="MKZ30" s="429"/>
      <c r="MLA30" s="429"/>
      <c r="MLB30" s="429"/>
      <c r="MLC30" s="429"/>
      <c r="MLD30" s="429"/>
      <c r="MLE30" s="429"/>
      <c r="MLF30" s="429"/>
      <c r="MLG30" s="429"/>
      <c r="MLH30" s="429"/>
      <c r="MLI30" s="429"/>
      <c r="MLJ30" s="429"/>
      <c r="MLK30" s="429"/>
      <c r="MLL30" s="429"/>
      <c r="MLM30" s="429"/>
      <c r="MLN30" s="429"/>
      <c r="MLO30" s="429"/>
      <c r="MLP30" s="429"/>
      <c r="MLQ30" s="429"/>
      <c r="MLR30" s="429"/>
      <c r="MLS30" s="429"/>
      <c r="MLT30" s="429"/>
      <c r="MLU30" s="429"/>
      <c r="MLV30" s="429"/>
      <c r="MLW30" s="429"/>
      <c r="MLX30" s="429"/>
      <c r="MLY30" s="429"/>
      <c r="MLZ30" s="429"/>
      <c r="MMA30" s="429"/>
      <c r="MMB30" s="429"/>
      <c r="MMC30" s="429"/>
      <c r="MMD30" s="429"/>
      <c r="MME30" s="429"/>
      <c r="MMF30" s="429"/>
      <c r="MMG30" s="429"/>
      <c r="MMH30" s="429"/>
      <c r="MMI30" s="429"/>
      <c r="MMJ30" s="429"/>
      <c r="MMK30" s="429"/>
      <c r="MML30" s="429"/>
      <c r="MMM30" s="429"/>
      <c r="MMN30" s="429"/>
      <c r="MMO30" s="429"/>
      <c r="MMP30" s="429"/>
      <c r="MMQ30" s="429"/>
      <c r="MMR30" s="429"/>
      <c r="MMS30" s="429"/>
      <c r="MMT30" s="429"/>
      <c r="MMU30" s="429"/>
      <c r="MMV30" s="429"/>
      <c r="MMW30" s="429"/>
      <c r="MMX30" s="429"/>
      <c r="MMY30" s="429"/>
      <c r="MMZ30" s="429"/>
      <c r="MNA30" s="429"/>
      <c r="MNB30" s="429"/>
      <c r="MNC30" s="429"/>
      <c r="MND30" s="429"/>
      <c r="MNE30" s="429"/>
      <c r="MNF30" s="429"/>
      <c r="MNG30" s="429"/>
      <c r="MNH30" s="429"/>
      <c r="MNI30" s="429"/>
      <c r="MNJ30" s="429"/>
      <c r="MNK30" s="429"/>
      <c r="MNL30" s="429"/>
      <c r="MNM30" s="429"/>
      <c r="MNN30" s="429"/>
      <c r="MNO30" s="429"/>
      <c r="MNP30" s="429"/>
      <c r="MNQ30" s="429"/>
      <c r="MNR30" s="429"/>
      <c r="MNS30" s="429"/>
      <c r="MNT30" s="429"/>
      <c r="MNU30" s="429"/>
      <c r="MNV30" s="429"/>
      <c r="MNW30" s="429"/>
      <c r="MNX30" s="429"/>
      <c r="MNY30" s="429"/>
      <c r="MNZ30" s="429"/>
      <c r="MOA30" s="429"/>
      <c r="MOB30" s="429"/>
      <c r="MOC30" s="429"/>
      <c r="MOD30" s="429"/>
      <c r="MOE30" s="429"/>
      <c r="MOF30" s="429"/>
      <c r="MOG30" s="429"/>
      <c r="MOH30" s="429"/>
      <c r="MOI30" s="429"/>
      <c r="MOJ30" s="429"/>
      <c r="MOK30" s="429"/>
      <c r="MOL30" s="429"/>
      <c r="MOM30" s="429"/>
      <c r="MON30" s="429"/>
      <c r="MOO30" s="429"/>
      <c r="MOP30" s="429"/>
      <c r="MOQ30" s="429"/>
      <c r="MOR30" s="429"/>
      <c r="MOS30" s="429"/>
      <c r="MOT30" s="429"/>
      <c r="MOU30" s="429"/>
      <c r="MOV30" s="429"/>
      <c r="MOW30" s="429"/>
      <c r="MOX30" s="429"/>
      <c r="MOY30" s="429"/>
      <c r="MOZ30" s="429"/>
      <c r="MPA30" s="429"/>
      <c r="MPB30" s="429"/>
      <c r="MPC30" s="429"/>
      <c r="MPD30" s="429"/>
      <c r="MPE30" s="429"/>
      <c r="MPF30" s="429"/>
      <c r="MPG30" s="429"/>
      <c r="MPH30" s="429"/>
      <c r="MPI30" s="429"/>
      <c r="MPJ30" s="429"/>
      <c r="MPK30" s="429"/>
      <c r="MPL30" s="429"/>
      <c r="MPM30" s="429"/>
      <c r="MPN30" s="429"/>
      <c r="MPO30" s="429"/>
      <c r="MPP30" s="429"/>
      <c r="MPQ30" s="429"/>
      <c r="MPR30" s="429"/>
      <c r="MPS30" s="429"/>
      <c r="MPT30" s="429"/>
      <c r="MPU30" s="429"/>
      <c r="MPV30" s="429"/>
      <c r="MPW30" s="429"/>
      <c r="MPX30" s="429"/>
      <c r="MPY30" s="429"/>
      <c r="MPZ30" s="429"/>
      <c r="MQA30" s="429"/>
      <c r="MQB30" s="429"/>
      <c r="MQC30" s="429"/>
      <c r="MQD30" s="429"/>
      <c r="MQE30" s="429"/>
      <c r="MQF30" s="429"/>
      <c r="MQG30" s="429"/>
      <c r="MQH30" s="429"/>
      <c r="MQI30" s="429"/>
      <c r="MQJ30" s="429"/>
      <c r="MQK30" s="429"/>
      <c r="MQL30" s="429"/>
      <c r="MQM30" s="429"/>
      <c r="MQN30" s="429"/>
      <c r="MQO30" s="429"/>
      <c r="MQP30" s="429"/>
      <c r="MQQ30" s="429"/>
      <c r="MQR30" s="429"/>
      <c r="MQS30" s="429"/>
      <c r="MQT30" s="429"/>
      <c r="MQU30" s="429"/>
      <c r="MQV30" s="429"/>
      <c r="MQW30" s="429"/>
      <c r="MQX30" s="429"/>
      <c r="MQY30" s="429"/>
      <c r="MQZ30" s="429"/>
      <c r="MRA30" s="429"/>
      <c r="MRB30" s="429"/>
      <c r="MRC30" s="429"/>
      <c r="MRD30" s="429"/>
      <c r="MRE30" s="429"/>
      <c r="MRF30" s="429"/>
      <c r="MRG30" s="429"/>
      <c r="MRH30" s="429"/>
      <c r="MRI30" s="429"/>
      <c r="MRJ30" s="429"/>
      <c r="MRK30" s="429"/>
      <c r="MRL30" s="429"/>
      <c r="MRM30" s="429"/>
      <c r="MRN30" s="429"/>
      <c r="MRO30" s="429"/>
      <c r="MRP30" s="429"/>
      <c r="MRQ30" s="429"/>
      <c r="MRR30" s="429"/>
      <c r="MRS30" s="429"/>
      <c r="MRT30" s="429"/>
      <c r="MRU30" s="429"/>
      <c r="MRV30" s="429"/>
      <c r="MRW30" s="429"/>
      <c r="MRX30" s="429"/>
      <c r="MRY30" s="429"/>
      <c r="MRZ30" s="429"/>
      <c r="MSA30" s="429"/>
      <c r="MSB30" s="429"/>
      <c r="MSC30" s="429"/>
      <c r="MSD30" s="429"/>
      <c r="MSE30" s="429"/>
      <c r="MSF30" s="429"/>
      <c r="MSG30" s="429"/>
      <c r="MSH30" s="429"/>
      <c r="MSI30" s="429"/>
      <c r="MSJ30" s="429"/>
      <c r="MSK30" s="429"/>
      <c r="MSL30" s="429"/>
      <c r="MSM30" s="429"/>
      <c r="MSN30" s="429"/>
      <c r="MSO30" s="429"/>
      <c r="MSP30" s="429"/>
      <c r="MSQ30" s="429"/>
      <c r="MSR30" s="429"/>
      <c r="MSS30" s="429"/>
      <c r="MST30" s="429"/>
      <c r="MSU30" s="429"/>
      <c r="MSV30" s="429"/>
      <c r="MSW30" s="429"/>
      <c r="MSX30" s="429"/>
      <c r="MSY30" s="429"/>
      <c r="MSZ30" s="429"/>
      <c r="MTA30" s="429"/>
      <c r="MTB30" s="429"/>
      <c r="MTC30" s="429"/>
      <c r="MTD30" s="429"/>
      <c r="MTE30" s="429"/>
      <c r="MTF30" s="429"/>
      <c r="MTG30" s="429"/>
      <c r="MTH30" s="429"/>
      <c r="MTI30" s="429"/>
      <c r="MTJ30" s="429"/>
      <c r="MTK30" s="429"/>
      <c r="MTL30" s="429"/>
      <c r="MTM30" s="429"/>
      <c r="MTN30" s="429"/>
      <c r="MTO30" s="429"/>
      <c r="MTP30" s="429"/>
      <c r="MTQ30" s="429"/>
      <c r="MTR30" s="429"/>
      <c r="MTS30" s="429"/>
      <c r="MTT30" s="429"/>
      <c r="MTU30" s="429"/>
      <c r="MTV30" s="429"/>
      <c r="MTW30" s="429"/>
      <c r="MTX30" s="429"/>
      <c r="MTY30" s="429"/>
      <c r="MTZ30" s="429"/>
      <c r="MUA30" s="429"/>
      <c r="MUB30" s="429"/>
      <c r="MUC30" s="429"/>
      <c r="MUD30" s="429"/>
      <c r="MUE30" s="429"/>
      <c r="MUF30" s="429"/>
      <c r="MUG30" s="429"/>
      <c r="MUH30" s="429"/>
      <c r="MUI30" s="429"/>
      <c r="MUJ30" s="429"/>
      <c r="MUK30" s="429"/>
      <c r="MUL30" s="429"/>
      <c r="MUM30" s="429"/>
      <c r="MUN30" s="429"/>
      <c r="MUO30" s="429"/>
      <c r="MUP30" s="429"/>
      <c r="MUQ30" s="429"/>
      <c r="MUR30" s="429"/>
      <c r="MUS30" s="429"/>
      <c r="MUT30" s="429"/>
      <c r="MUU30" s="429"/>
      <c r="MUV30" s="429"/>
      <c r="MUW30" s="429"/>
      <c r="MUX30" s="429"/>
      <c r="MUY30" s="429"/>
      <c r="MUZ30" s="429"/>
      <c r="MVA30" s="429"/>
      <c r="MVB30" s="429"/>
      <c r="MVC30" s="429"/>
      <c r="MVD30" s="429"/>
      <c r="MVE30" s="429"/>
      <c r="MVF30" s="429"/>
      <c r="MVG30" s="429"/>
      <c r="MVH30" s="429"/>
      <c r="MVI30" s="429"/>
      <c r="MVJ30" s="429"/>
      <c r="MVK30" s="429"/>
      <c r="MVL30" s="429"/>
      <c r="MVM30" s="429"/>
      <c r="MVN30" s="429"/>
      <c r="MVO30" s="429"/>
      <c r="MVP30" s="429"/>
      <c r="MVQ30" s="429"/>
      <c r="MVR30" s="429"/>
      <c r="MVS30" s="429"/>
      <c r="MVT30" s="429"/>
      <c r="MVU30" s="429"/>
      <c r="MVV30" s="429"/>
      <c r="MVW30" s="429"/>
      <c r="MVX30" s="429"/>
      <c r="MVY30" s="429"/>
      <c r="MVZ30" s="429"/>
      <c r="MWA30" s="429"/>
      <c r="MWB30" s="429"/>
      <c r="MWC30" s="429"/>
      <c r="MWD30" s="429"/>
      <c r="MWE30" s="429"/>
      <c r="MWF30" s="429"/>
      <c r="MWG30" s="429"/>
      <c r="MWH30" s="429"/>
      <c r="MWI30" s="429"/>
      <c r="MWJ30" s="429"/>
      <c r="MWK30" s="429"/>
      <c r="MWL30" s="429"/>
      <c r="MWM30" s="429"/>
      <c r="MWN30" s="429"/>
      <c r="MWO30" s="429"/>
      <c r="MWP30" s="429"/>
      <c r="MWQ30" s="429"/>
      <c r="MWR30" s="429"/>
      <c r="MWS30" s="429"/>
      <c r="MWT30" s="429"/>
      <c r="MWU30" s="429"/>
      <c r="MWV30" s="429"/>
      <c r="MWW30" s="429"/>
      <c r="MWX30" s="429"/>
      <c r="MWY30" s="429"/>
      <c r="MWZ30" s="429"/>
      <c r="MXA30" s="429"/>
      <c r="MXB30" s="429"/>
      <c r="MXC30" s="429"/>
      <c r="MXD30" s="429"/>
      <c r="MXE30" s="429"/>
      <c r="MXF30" s="429"/>
      <c r="MXG30" s="429"/>
      <c r="MXH30" s="429"/>
      <c r="MXI30" s="429"/>
      <c r="MXJ30" s="429"/>
      <c r="MXK30" s="429"/>
      <c r="MXL30" s="429"/>
      <c r="MXM30" s="429"/>
      <c r="MXN30" s="429"/>
      <c r="MXO30" s="429"/>
      <c r="MXP30" s="429"/>
      <c r="MXQ30" s="429"/>
      <c r="MXR30" s="429"/>
      <c r="MXS30" s="429"/>
      <c r="MXT30" s="429"/>
      <c r="MXU30" s="429"/>
      <c r="MXV30" s="429"/>
      <c r="MXW30" s="429"/>
      <c r="MXX30" s="429"/>
      <c r="MXY30" s="429"/>
      <c r="MXZ30" s="429"/>
      <c r="MYA30" s="429"/>
      <c r="MYB30" s="429"/>
      <c r="MYC30" s="429"/>
      <c r="MYD30" s="429"/>
      <c r="MYE30" s="429"/>
      <c r="MYF30" s="429"/>
      <c r="MYG30" s="429"/>
      <c r="MYH30" s="429"/>
      <c r="MYI30" s="429"/>
      <c r="MYJ30" s="429"/>
      <c r="MYK30" s="429"/>
      <c r="MYL30" s="429"/>
      <c r="MYM30" s="429"/>
      <c r="MYN30" s="429"/>
      <c r="MYO30" s="429"/>
      <c r="MYP30" s="429"/>
      <c r="MYQ30" s="429"/>
      <c r="MYR30" s="429"/>
      <c r="MYS30" s="429"/>
      <c r="MYT30" s="429"/>
      <c r="MYU30" s="429"/>
      <c r="MYV30" s="429"/>
      <c r="MYW30" s="429"/>
      <c r="MYX30" s="429"/>
      <c r="MYY30" s="429"/>
      <c r="MYZ30" s="429"/>
      <c r="MZA30" s="429"/>
      <c r="MZB30" s="429"/>
      <c r="MZC30" s="429"/>
      <c r="MZD30" s="429"/>
      <c r="MZE30" s="429"/>
      <c r="MZF30" s="429"/>
      <c r="MZG30" s="429"/>
      <c r="MZH30" s="429"/>
      <c r="MZI30" s="429"/>
      <c r="MZJ30" s="429"/>
      <c r="MZK30" s="429"/>
      <c r="MZL30" s="429"/>
      <c r="MZM30" s="429"/>
      <c r="MZN30" s="429"/>
      <c r="MZO30" s="429"/>
      <c r="MZP30" s="429"/>
      <c r="MZQ30" s="429"/>
      <c r="MZR30" s="429"/>
      <c r="MZS30" s="429"/>
      <c r="MZT30" s="429"/>
      <c r="MZU30" s="429"/>
      <c r="MZV30" s="429"/>
      <c r="MZW30" s="429"/>
      <c r="MZX30" s="429"/>
      <c r="MZY30" s="429"/>
      <c r="MZZ30" s="429"/>
      <c r="NAA30" s="429"/>
      <c r="NAB30" s="429"/>
      <c r="NAC30" s="429"/>
      <c r="NAD30" s="429"/>
      <c r="NAE30" s="429"/>
      <c r="NAF30" s="429"/>
      <c r="NAG30" s="429"/>
      <c r="NAH30" s="429"/>
      <c r="NAI30" s="429"/>
      <c r="NAJ30" s="429"/>
      <c r="NAK30" s="429"/>
      <c r="NAL30" s="429"/>
      <c r="NAM30" s="429"/>
      <c r="NAN30" s="429"/>
      <c r="NAO30" s="429"/>
      <c r="NAP30" s="429"/>
      <c r="NAQ30" s="429"/>
      <c r="NAR30" s="429"/>
      <c r="NAS30" s="429"/>
      <c r="NAT30" s="429"/>
      <c r="NAU30" s="429"/>
      <c r="NAV30" s="429"/>
      <c r="NAW30" s="429"/>
      <c r="NAX30" s="429"/>
      <c r="NAY30" s="429"/>
      <c r="NAZ30" s="429"/>
      <c r="NBA30" s="429"/>
      <c r="NBB30" s="429"/>
      <c r="NBC30" s="429"/>
      <c r="NBD30" s="429"/>
      <c r="NBE30" s="429"/>
      <c r="NBF30" s="429"/>
      <c r="NBG30" s="429"/>
      <c r="NBH30" s="429"/>
      <c r="NBI30" s="429"/>
      <c r="NBJ30" s="429"/>
      <c r="NBK30" s="429"/>
      <c r="NBL30" s="429"/>
      <c r="NBM30" s="429"/>
      <c r="NBN30" s="429"/>
      <c r="NBO30" s="429"/>
      <c r="NBP30" s="429"/>
      <c r="NBQ30" s="429"/>
      <c r="NBR30" s="429"/>
      <c r="NBS30" s="429"/>
      <c r="NBT30" s="429"/>
      <c r="NBU30" s="429"/>
      <c r="NBV30" s="429"/>
      <c r="NBW30" s="429"/>
      <c r="NBX30" s="429"/>
      <c r="NBY30" s="429"/>
      <c r="NBZ30" s="429"/>
      <c r="NCA30" s="429"/>
      <c r="NCB30" s="429"/>
      <c r="NCC30" s="429"/>
      <c r="NCD30" s="429"/>
      <c r="NCE30" s="429"/>
      <c r="NCF30" s="429"/>
      <c r="NCG30" s="429"/>
      <c r="NCH30" s="429"/>
      <c r="NCI30" s="429"/>
      <c r="NCJ30" s="429"/>
      <c r="NCK30" s="429"/>
      <c r="NCL30" s="429"/>
      <c r="NCM30" s="429"/>
      <c r="NCN30" s="429"/>
      <c r="NCO30" s="429"/>
      <c r="NCP30" s="429"/>
      <c r="NCQ30" s="429"/>
      <c r="NCR30" s="429"/>
      <c r="NCS30" s="429"/>
      <c r="NCT30" s="429"/>
      <c r="NCU30" s="429"/>
      <c r="NCV30" s="429"/>
      <c r="NCW30" s="429"/>
      <c r="NCX30" s="429"/>
      <c r="NCY30" s="429"/>
      <c r="NCZ30" s="429"/>
      <c r="NDA30" s="429"/>
      <c r="NDB30" s="429"/>
      <c r="NDC30" s="429"/>
      <c r="NDD30" s="429"/>
      <c r="NDE30" s="429"/>
      <c r="NDF30" s="429"/>
      <c r="NDG30" s="429"/>
      <c r="NDH30" s="429"/>
      <c r="NDI30" s="429"/>
      <c r="NDJ30" s="429"/>
      <c r="NDK30" s="429"/>
      <c r="NDL30" s="429"/>
      <c r="NDM30" s="429"/>
      <c r="NDN30" s="429"/>
      <c r="NDO30" s="429"/>
      <c r="NDP30" s="429"/>
      <c r="NDQ30" s="429"/>
      <c r="NDR30" s="429"/>
      <c r="NDS30" s="429"/>
      <c r="NDT30" s="429"/>
      <c r="NDU30" s="429"/>
      <c r="NDV30" s="429"/>
      <c r="NDW30" s="429"/>
      <c r="NDX30" s="429"/>
      <c r="NDY30" s="429"/>
      <c r="NDZ30" s="429"/>
      <c r="NEA30" s="429"/>
      <c r="NEB30" s="429"/>
      <c r="NEC30" s="429"/>
      <c r="NED30" s="429"/>
      <c r="NEE30" s="429"/>
      <c r="NEF30" s="429"/>
      <c r="NEG30" s="429"/>
      <c r="NEH30" s="429"/>
      <c r="NEI30" s="429"/>
      <c r="NEJ30" s="429"/>
      <c r="NEK30" s="429"/>
      <c r="NEL30" s="429"/>
      <c r="NEM30" s="429"/>
      <c r="NEN30" s="429"/>
      <c r="NEO30" s="429"/>
      <c r="NEP30" s="429"/>
      <c r="NEQ30" s="429"/>
      <c r="NER30" s="429"/>
      <c r="NES30" s="429"/>
      <c r="NET30" s="429"/>
      <c r="NEU30" s="429"/>
      <c r="NEV30" s="429"/>
      <c r="NEW30" s="429"/>
      <c r="NEX30" s="429"/>
      <c r="NEY30" s="429"/>
      <c r="NEZ30" s="429"/>
      <c r="NFA30" s="429"/>
      <c r="NFB30" s="429"/>
      <c r="NFC30" s="429"/>
      <c r="NFD30" s="429"/>
      <c r="NFE30" s="429"/>
      <c r="NFF30" s="429"/>
      <c r="NFG30" s="429"/>
      <c r="NFH30" s="429"/>
      <c r="NFI30" s="429"/>
      <c r="NFJ30" s="429"/>
      <c r="NFK30" s="429"/>
      <c r="NFL30" s="429"/>
      <c r="NFM30" s="429"/>
      <c r="NFN30" s="429"/>
      <c r="NFO30" s="429"/>
      <c r="NFP30" s="429"/>
      <c r="NFQ30" s="429"/>
      <c r="NFR30" s="429"/>
      <c r="NFS30" s="429"/>
      <c r="NFT30" s="429"/>
      <c r="NFU30" s="429"/>
      <c r="NFV30" s="429"/>
      <c r="NFW30" s="429"/>
      <c r="NFX30" s="429"/>
      <c r="NFY30" s="429"/>
      <c r="NFZ30" s="429"/>
      <c r="NGA30" s="429"/>
      <c r="NGB30" s="429"/>
      <c r="NGC30" s="429"/>
      <c r="NGD30" s="429"/>
      <c r="NGE30" s="429"/>
      <c r="NGF30" s="429"/>
      <c r="NGG30" s="429"/>
      <c r="NGH30" s="429"/>
      <c r="NGI30" s="429"/>
      <c r="NGJ30" s="429"/>
      <c r="NGK30" s="429"/>
      <c r="NGL30" s="429"/>
      <c r="NGM30" s="429"/>
      <c r="NGN30" s="429"/>
      <c r="NGO30" s="429"/>
      <c r="NGP30" s="429"/>
      <c r="NGQ30" s="429"/>
      <c r="NGR30" s="429"/>
      <c r="NGS30" s="429"/>
      <c r="NGT30" s="429"/>
      <c r="NGU30" s="429"/>
      <c r="NGV30" s="429"/>
      <c r="NGW30" s="429"/>
      <c r="NGX30" s="429"/>
      <c r="NGY30" s="429"/>
      <c r="NGZ30" s="429"/>
      <c r="NHA30" s="429"/>
      <c r="NHB30" s="429"/>
      <c r="NHC30" s="429"/>
      <c r="NHD30" s="429"/>
      <c r="NHE30" s="429"/>
      <c r="NHF30" s="429"/>
      <c r="NHG30" s="429"/>
      <c r="NHH30" s="429"/>
      <c r="NHI30" s="429"/>
      <c r="NHJ30" s="429"/>
      <c r="NHK30" s="429"/>
      <c r="NHL30" s="429"/>
      <c r="NHM30" s="429"/>
      <c r="NHN30" s="429"/>
      <c r="NHO30" s="429"/>
      <c r="NHP30" s="429"/>
      <c r="NHQ30" s="429"/>
      <c r="NHR30" s="429"/>
      <c r="NHS30" s="429"/>
      <c r="NHT30" s="429"/>
      <c r="NHU30" s="429"/>
      <c r="NHV30" s="429"/>
      <c r="NHW30" s="429"/>
      <c r="NHX30" s="429"/>
      <c r="NHY30" s="429"/>
      <c r="NHZ30" s="429"/>
      <c r="NIA30" s="429"/>
      <c r="NIB30" s="429"/>
      <c r="NIC30" s="429"/>
      <c r="NID30" s="429"/>
      <c r="NIE30" s="429"/>
      <c r="NIF30" s="429"/>
      <c r="NIG30" s="429"/>
      <c r="NIH30" s="429"/>
      <c r="NII30" s="429"/>
      <c r="NIJ30" s="429"/>
      <c r="NIK30" s="429"/>
      <c r="NIL30" s="429"/>
      <c r="NIM30" s="429"/>
      <c r="NIN30" s="429"/>
      <c r="NIO30" s="429"/>
      <c r="NIP30" s="429"/>
      <c r="NIQ30" s="429"/>
      <c r="NIR30" s="429"/>
      <c r="NIS30" s="429"/>
      <c r="NIT30" s="429"/>
      <c r="NIU30" s="429"/>
      <c r="NIV30" s="429"/>
      <c r="NIW30" s="429"/>
      <c r="NIX30" s="429"/>
      <c r="NIY30" s="429"/>
      <c r="NIZ30" s="429"/>
      <c r="NJA30" s="429"/>
      <c r="NJB30" s="429"/>
      <c r="NJC30" s="429"/>
      <c r="NJD30" s="429"/>
      <c r="NJE30" s="429"/>
      <c r="NJF30" s="429"/>
      <c r="NJG30" s="429"/>
      <c r="NJH30" s="429"/>
      <c r="NJI30" s="429"/>
      <c r="NJJ30" s="429"/>
      <c r="NJK30" s="429"/>
      <c r="NJL30" s="429"/>
      <c r="NJM30" s="429"/>
      <c r="NJN30" s="429"/>
      <c r="NJO30" s="429"/>
      <c r="NJP30" s="429"/>
      <c r="NJQ30" s="429"/>
      <c r="NJR30" s="429"/>
      <c r="NJS30" s="429"/>
      <c r="NJT30" s="429"/>
      <c r="NJU30" s="429"/>
      <c r="NJV30" s="429"/>
      <c r="NJW30" s="429"/>
      <c r="NJX30" s="429"/>
      <c r="NJY30" s="429"/>
      <c r="NJZ30" s="429"/>
      <c r="NKA30" s="429"/>
      <c r="NKB30" s="429"/>
      <c r="NKC30" s="429"/>
      <c r="NKD30" s="429"/>
      <c r="NKE30" s="429"/>
      <c r="NKF30" s="429"/>
      <c r="NKG30" s="429"/>
      <c r="NKH30" s="429"/>
      <c r="NKI30" s="429"/>
      <c r="NKJ30" s="429"/>
      <c r="NKK30" s="429"/>
      <c r="NKL30" s="429"/>
      <c r="NKM30" s="429"/>
      <c r="NKN30" s="429"/>
      <c r="NKO30" s="429"/>
      <c r="NKP30" s="429"/>
      <c r="NKQ30" s="429"/>
      <c r="NKR30" s="429"/>
      <c r="NKS30" s="429"/>
      <c r="NKT30" s="429"/>
      <c r="NKU30" s="429"/>
      <c r="NKV30" s="429"/>
      <c r="NKW30" s="429"/>
      <c r="NKX30" s="429"/>
      <c r="NKY30" s="429"/>
      <c r="NKZ30" s="429"/>
      <c r="NLA30" s="429"/>
      <c r="NLB30" s="429"/>
      <c r="NLC30" s="429"/>
      <c r="NLD30" s="429"/>
      <c r="NLE30" s="429"/>
      <c r="NLF30" s="429"/>
      <c r="NLG30" s="429"/>
      <c r="NLH30" s="429"/>
      <c r="NLI30" s="429"/>
      <c r="NLJ30" s="429"/>
      <c r="NLK30" s="429"/>
      <c r="NLL30" s="429"/>
      <c r="NLM30" s="429"/>
      <c r="NLN30" s="429"/>
      <c r="NLO30" s="429"/>
      <c r="NLP30" s="429"/>
      <c r="NLQ30" s="429"/>
      <c r="NLR30" s="429"/>
      <c r="NLS30" s="429"/>
      <c r="NLT30" s="429"/>
      <c r="NLU30" s="429"/>
      <c r="NLV30" s="429"/>
      <c r="NLW30" s="429"/>
      <c r="NLX30" s="429"/>
      <c r="NLY30" s="429"/>
      <c r="NLZ30" s="429"/>
      <c r="NMA30" s="429"/>
      <c r="NMB30" s="429"/>
      <c r="NMC30" s="429"/>
      <c r="NMD30" s="429"/>
      <c r="NME30" s="429"/>
      <c r="NMF30" s="429"/>
      <c r="NMG30" s="429"/>
      <c r="NMH30" s="429"/>
      <c r="NMI30" s="429"/>
      <c r="NMJ30" s="429"/>
      <c r="NMK30" s="429"/>
      <c r="NML30" s="429"/>
      <c r="NMM30" s="429"/>
      <c r="NMN30" s="429"/>
      <c r="NMO30" s="429"/>
      <c r="NMP30" s="429"/>
      <c r="NMQ30" s="429"/>
      <c r="NMR30" s="429"/>
      <c r="NMS30" s="429"/>
      <c r="NMT30" s="429"/>
      <c r="NMU30" s="429"/>
      <c r="NMV30" s="429"/>
      <c r="NMW30" s="429"/>
      <c r="NMX30" s="429"/>
      <c r="NMY30" s="429"/>
      <c r="NMZ30" s="429"/>
      <c r="NNA30" s="429"/>
      <c r="NNB30" s="429"/>
      <c r="NNC30" s="429"/>
      <c r="NND30" s="429"/>
      <c r="NNE30" s="429"/>
      <c r="NNF30" s="429"/>
      <c r="NNG30" s="429"/>
      <c r="NNH30" s="429"/>
      <c r="NNI30" s="429"/>
      <c r="NNJ30" s="429"/>
      <c r="NNK30" s="429"/>
      <c r="NNL30" s="429"/>
      <c r="NNM30" s="429"/>
      <c r="NNN30" s="429"/>
      <c r="NNO30" s="429"/>
      <c r="NNP30" s="429"/>
      <c r="NNQ30" s="429"/>
      <c r="NNR30" s="429"/>
      <c r="NNS30" s="429"/>
      <c r="NNT30" s="429"/>
      <c r="NNU30" s="429"/>
      <c r="NNV30" s="429"/>
      <c r="NNW30" s="429"/>
      <c r="NNX30" s="429"/>
      <c r="NNY30" s="429"/>
      <c r="NNZ30" s="429"/>
      <c r="NOA30" s="429"/>
      <c r="NOB30" s="429"/>
      <c r="NOC30" s="429"/>
      <c r="NOD30" s="429"/>
      <c r="NOE30" s="429"/>
      <c r="NOF30" s="429"/>
      <c r="NOG30" s="429"/>
      <c r="NOH30" s="429"/>
      <c r="NOI30" s="429"/>
      <c r="NOJ30" s="429"/>
      <c r="NOK30" s="429"/>
      <c r="NOL30" s="429"/>
      <c r="NOM30" s="429"/>
      <c r="NON30" s="429"/>
      <c r="NOO30" s="429"/>
      <c r="NOP30" s="429"/>
      <c r="NOQ30" s="429"/>
      <c r="NOR30" s="429"/>
      <c r="NOS30" s="429"/>
      <c r="NOT30" s="429"/>
      <c r="NOU30" s="429"/>
      <c r="NOV30" s="429"/>
      <c r="NOW30" s="429"/>
      <c r="NOX30" s="429"/>
      <c r="NOY30" s="429"/>
      <c r="NOZ30" s="429"/>
      <c r="NPA30" s="429"/>
      <c r="NPB30" s="429"/>
      <c r="NPC30" s="429"/>
      <c r="NPD30" s="429"/>
      <c r="NPE30" s="429"/>
      <c r="NPF30" s="429"/>
      <c r="NPG30" s="429"/>
      <c r="NPH30" s="429"/>
      <c r="NPI30" s="429"/>
      <c r="NPJ30" s="429"/>
      <c r="NPK30" s="429"/>
      <c r="NPL30" s="429"/>
      <c r="NPM30" s="429"/>
      <c r="NPN30" s="429"/>
      <c r="NPO30" s="429"/>
      <c r="NPP30" s="429"/>
      <c r="NPQ30" s="429"/>
      <c r="NPR30" s="429"/>
      <c r="NPS30" s="429"/>
      <c r="NPT30" s="429"/>
      <c r="NPU30" s="429"/>
      <c r="NPV30" s="429"/>
      <c r="NPW30" s="429"/>
      <c r="NPX30" s="429"/>
      <c r="NPY30" s="429"/>
      <c r="NPZ30" s="429"/>
      <c r="NQA30" s="429"/>
      <c r="NQB30" s="429"/>
      <c r="NQC30" s="429"/>
      <c r="NQD30" s="429"/>
      <c r="NQE30" s="429"/>
      <c r="NQF30" s="429"/>
      <c r="NQG30" s="429"/>
      <c r="NQH30" s="429"/>
      <c r="NQI30" s="429"/>
      <c r="NQJ30" s="429"/>
      <c r="NQK30" s="429"/>
      <c r="NQL30" s="429"/>
      <c r="NQM30" s="429"/>
      <c r="NQN30" s="429"/>
      <c r="NQO30" s="429"/>
      <c r="NQP30" s="429"/>
      <c r="NQQ30" s="429"/>
      <c r="NQR30" s="429"/>
      <c r="NQS30" s="429"/>
      <c r="NQT30" s="429"/>
      <c r="NQU30" s="429"/>
      <c r="NQV30" s="429"/>
      <c r="NQW30" s="429"/>
      <c r="NQX30" s="429"/>
      <c r="NQY30" s="429"/>
      <c r="NQZ30" s="429"/>
      <c r="NRA30" s="429"/>
      <c r="NRB30" s="429"/>
      <c r="NRC30" s="429"/>
      <c r="NRD30" s="429"/>
      <c r="NRE30" s="429"/>
      <c r="NRF30" s="429"/>
      <c r="NRG30" s="429"/>
      <c r="NRH30" s="429"/>
      <c r="NRI30" s="429"/>
      <c r="NRJ30" s="429"/>
      <c r="NRK30" s="429"/>
      <c r="NRL30" s="429"/>
      <c r="NRM30" s="429"/>
      <c r="NRN30" s="429"/>
      <c r="NRO30" s="429"/>
      <c r="NRP30" s="429"/>
      <c r="NRQ30" s="429"/>
      <c r="NRR30" s="429"/>
      <c r="NRS30" s="429"/>
      <c r="NRT30" s="429"/>
      <c r="NRU30" s="429"/>
      <c r="NRV30" s="429"/>
      <c r="NRW30" s="429"/>
      <c r="NRX30" s="429"/>
      <c r="NRY30" s="429"/>
      <c r="NRZ30" s="429"/>
      <c r="NSA30" s="429"/>
      <c r="NSB30" s="429"/>
      <c r="NSC30" s="429"/>
      <c r="NSD30" s="429"/>
      <c r="NSE30" s="429"/>
      <c r="NSF30" s="429"/>
      <c r="NSG30" s="429"/>
      <c r="NSH30" s="429"/>
      <c r="NSI30" s="429"/>
      <c r="NSJ30" s="429"/>
      <c r="NSK30" s="429"/>
      <c r="NSL30" s="429"/>
      <c r="NSM30" s="429"/>
      <c r="NSN30" s="429"/>
      <c r="NSO30" s="429"/>
      <c r="NSP30" s="429"/>
      <c r="NSQ30" s="429"/>
      <c r="NSR30" s="429"/>
      <c r="NSS30" s="429"/>
      <c r="NST30" s="429"/>
      <c r="NSU30" s="429"/>
      <c r="NSV30" s="429"/>
      <c r="NSW30" s="429"/>
      <c r="NSX30" s="429"/>
      <c r="NSY30" s="429"/>
      <c r="NSZ30" s="429"/>
      <c r="NTA30" s="429"/>
      <c r="NTB30" s="429"/>
      <c r="NTC30" s="429"/>
      <c r="NTD30" s="429"/>
      <c r="NTE30" s="429"/>
      <c r="NTF30" s="429"/>
      <c r="NTG30" s="429"/>
      <c r="NTH30" s="429"/>
      <c r="NTI30" s="429"/>
      <c r="NTJ30" s="429"/>
      <c r="NTK30" s="429"/>
      <c r="NTL30" s="429"/>
      <c r="NTM30" s="429"/>
      <c r="NTN30" s="429"/>
      <c r="NTO30" s="429"/>
      <c r="NTP30" s="429"/>
      <c r="NTQ30" s="429"/>
      <c r="NTR30" s="429"/>
      <c r="NTS30" s="429"/>
      <c r="NTT30" s="429"/>
      <c r="NTU30" s="429"/>
      <c r="NTV30" s="429"/>
      <c r="NTW30" s="429"/>
      <c r="NTX30" s="429"/>
      <c r="NTY30" s="429"/>
      <c r="NTZ30" s="429"/>
      <c r="NUA30" s="429"/>
      <c r="NUB30" s="429"/>
      <c r="NUC30" s="429"/>
      <c r="NUD30" s="429"/>
      <c r="NUE30" s="429"/>
      <c r="NUF30" s="429"/>
      <c r="NUG30" s="429"/>
      <c r="NUH30" s="429"/>
      <c r="NUI30" s="429"/>
      <c r="NUJ30" s="429"/>
      <c r="NUK30" s="429"/>
      <c r="NUL30" s="429"/>
      <c r="NUM30" s="429"/>
      <c r="NUN30" s="429"/>
      <c r="NUO30" s="429"/>
      <c r="NUP30" s="429"/>
      <c r="NUQ30" s="429"/>
      <c r="NUR30" s="429"/>
      <c r="NUS30" s="429"/>
      <c r="NUT30" s="429"/>
      <c r="NUU30" s="429"/>
      <c r="NUV30" s="429"/>
      <c r="NUW30" s="429"/>
      <c r="NUX30" s="429"/>
      <c r="NUY30" s="429"/>
      <c r="NUZ30" s="429"/>
      <c r="NVA30" s="429"/>
      <c r="NVB30" s="429"/>
      <c r="NVC30" s="429"/>
      <c r="NVD30" s="429"/>
      <c r="NVE30" s="429"/>
      <c r="NVF30" s="429"/>
      <c r="NVG30" s="429"/>
      <c r="NVH30" s="429"/>
      <c r="NVI30" s="429"/>
      <c r="NVJ30" s="429"/>
      <c r="NVK30" s="429"/>
      <c r="NVL30" s="429"/>
      <c r="NVM30" s="429"/>
      <c r="NVN30" s="429"/>
      <c r="NVO30" s="429"/>
      <c r="NVP30" s="429"/>
      <c r="NVQ30" s="429"/>
      <c r="NVR30" s="429"/>
      <c r="NVS30" s="429"/>
      <c r="NVT30" s="429"/>
      <c r="NVU30" s="429"/>
      <c r="NVV30" s="429"/>
      <c r="NVW30" s="429"/>
      <c r="NVX30" s="429"/>
      <c r="NVY30" s="429"/>
      <c r="NVZ30" s="429"/>
      <c r="NWA30" s="429"/>
      <c r="NWB30" s="429"/>
      <c r="NWC30" s="429"/>
      <c r="NWD30" s="429"/>
      <c r="NWE30" s="429"/>
      <c r="NWF30" s="429"/>
      <c r="NWG30" s="429"/>
      <c r="NWH30" s="429"/>
      <c r="NWI30" s="429"/>
      <c r="NWJ30" s="429"/>
      <c r="NWK30" s="429"/>
      <c r="NWL30" s="429"/>
      <c r="NWM30" s="429"/>
      <c r="NWN30" s="429"/>
      <c r="NWO30" s="429"/>
      <c r="NWP30" s="429"/>
      <c r="NWQ30" s="429"/>
      <c r="NWR30" s="429"/>
      <c r="NWS30" s="429"/>
      <c r="NWT30" s="429"/>
      <c r="NWU30" s="429"/>
      <c r="NWV30" s="429"/>
      <c r="NWW30" s="429"/>
      <c r="NWX30" s="429"/>
      <c r="NWY30" s="429"/>
      <c r="NWZ30" s="429"/>
      <c r="NXA30" s="429"/>
      <c r="NXB30" s="429"/>
      <c r="NXC30" s="429"/>
      <c r="NXD30" s="429"/>
      <c r="NXE30" s="429"/>
      <c r="NXF30" s="429"/>
      <c r="NXG30" s="429"/>
      <c r="NXH30" s="429"/>
      <c r="NXI30" s="429"/>
      <c r="NXJ30" s="429"/>
      <c r="NXK30" s="429"/>
      <c r="NXL30" s="429"/>
      <c r="NXM30" s="429"/>
      <c r="NXN30" s="429"/>
      <c r="NXO30" s="429"/>
      <c r="NXP30" s="429"/>
      <c r="NXQ30" s="429"/>
      <c r="NXR30" s="429"/>
      <c r="NXS30" s="429"/>
      <c r="NXT30" s="429"/>
      <c r="NXU30" s="429"/>
      <c r="NXV30" s="429"/>
      <c r="NXW30" s="429"/>
      <c r="NXX30" s="429"/>
      <c r="NXY30" s="429"/>
      <c r="NXZ30" s="429"/>
      <c r="NYA30" s="429"/>
      <c r="NYB30" s="429"/>
      <c r="NYC30" s="429"/>
      <c r="NYD30" s="429"/>
      <c r="NYE30" s="429"/>
      <c r="NYF30" s="429"/>
      <c r="NYG30" s="429"/>
      <c r="NYH30" s="429"/>
      <c r="NYI30" s="429"/>
      <c r="NYJ30" s="429"/>
      <c r="NYK30" s="429"/>
      <c r="NYL30" s="429"/>
      <c r="NYM30" s="429"/>
      <c r="NYN30" s="429"/>
      <c r="NYO30" s="429"/>
      <c r="NYP30" s="429"/>
      <c r="NYQ30" s="429"/>
      <c r="NYR30" s="429"/>
      <c r="NYS30" s="429"/>
      <c r="NYT30" s="429"/>
      <c r="NYU30" s="429"/>
      <c r="NYV30" s="429"/>
      <c r="NYW30" s="429"/>
      <c r="NYX30" s="429"/>
      <c r="NYY30" s="429"/>
      <c r="NYZ30" s="429"/>
      <c r="NZA30" s="429"/>
      <c r="NZB30" s="429"/>
      <c r="NZC30" s="429"/>
      <c r="NZD30" s="429"/>
      <c r="NZE30" s="429"/>
      <c r="NZF30" s="429"/>
      <c r="NZG30" s="429"/>
      <c r="NZH30" s="429"/>
      <c r="NZI30" s="429"/>
      <c r="NZJ30" s="429"/>
      <c r="NZK30" s="429"/>
      <c r="NZL30" s="429"/>
      <c r="NZM30" s="429"/>
      <c r="NZN30" s="429"/>
      <c r="NZO30" s="429"/>
      <c r="NZP30" s="429"/>
      <c r="NZQ30" s="429"/>
      <c r="NZR30" s="429"/>
      <c r="NZS30" s="429"/>
      <c r="NZT30" s="429"/>
      <c r="NZU30" s="429"/>
      <c r="NZV30" s="429"/>
      <c r="NZW30" s="429"/>
      <c r="NZX30" s="429"/>
      <c r="NZY30" s="429"/>
      <c r="NZZ30" s="429"/>
      <c r="OAA30" s="429"/>
      <c r="OAB30" s="429"/>
      <c r="OAC30" s="429"/>
      <c r="OAD30" s="429"/>
      <c r="OAE30" s="429"/>
      <c r="OAF30" s="429"/>
      <c r="OAG30" s="429"/>
      <c r="OAH30" s="429"/>
      <c r="OAI30" s="429"/>
      <c r="OAJ30" s="429"/>
      <c r="OAK30" s="429"/>
      <c r="OAL30" s="429"/>
      <c r="OAM30" s="429"/>
      <c r="OAN30" s="429"/>
      <c r="OAO30" s="429"/>
      <c r="OAP30" s="429"/>
      <c r="OAQ30" s="429"/>
      <c r="OAR30" s="429"/>
      <c r="OAS30" s="429"/>
      <c r="OAT30" s="429"/>
      <c r="OAU30" s="429"/>
      <c r="OAV30" s="429"/>
      <c r="OAW30" s="429"/>
      <c r="OAX30" s="429"/>
      <c r="OAY30" s="429"/>
      <c r="OAZ30" s="429"/>
      <c r="OBA30" s="429"/>
      <c r="OBB30" s="429"/>
      <c r="OBC30" s="429"/>
      <c r="OBD30" s="429"/>
      <c r="OBE30" s="429"/>
      <c r="OBF30" s="429"/>
      <c r="OBG30" s="429"/>
      <c r="OBH30" s="429"/>
      <c r="OBI30" s="429"/>
      <c r="OBJ30" s="429"/>
      <c r="OBK30" s="429"/>
      <c r="OBL30" s="429"/>
      <c r="OBM30" s="429"/>
      <c r="OBN30" s="429"/>
      <c r="OBO30" s="429"/>
      <c r="OBP30" s="429"/>
      <c r="OBQ30" s="429"/>
      <c r="OBR30" s="429"/>
      <c r="OBS30" s="429"/>
      <c r="OBT30" s="429"/>
      <c r="OBU30" s="429"/>
      <c r="OBV30" s="429"/>
      <c r="OBW30" s="429"/>
      <c r="OBX30" s="429"/>
      <c r="OBY30" s="429"/>
      <c r="OBZ30" s="429"/>
      <c r="OCA30" s="429"/>
      <c r="OCB30" s="429"/>
      <c r="OCC30" s="429"/>
      <c r="OCD30" s="429"/>
      <c r="OCE30" s="429"/>
      <c r="OCF30" s="429"/>
      <c r="OCG30" s="429"/>
      <c r="OCH30" s="429"/>
      <c r="OCI30" s="429"/>
      <c r="OCJ30" s="429"/>
      <c r="OCK30" s="429"/>
      <c r="OCL30" s="429"/>
      <c r="OCM30" s="429"/>
      <c r="OCN30" s="429"/>
      <c r="OCO30" s="429"/>
      <c r="OCP30" s="429"/>
      <c r="OCQ30" s="429"/>
      <c r="OCR30" s="429"/>
      <c r="OCS30" s="429"/>
      <c r="OCT30" s="429"/>
      <c r="OCU30" s="429"/>
      <c r="OCV30" s="429"/>
      <c r="OCW30" s="429"/>
      <c r="OCX30" s="429"/>
      <c r="OCY30" s="429"/>
      <c r="OCZ30" s="429"/>
      <c r="ODA30" s="429"/>
      <c r="ODB30" s="429"/>
      <c r="ODC30" s="429"/>
      <c r="ODD30" s="429"/>
      <c r="ODE30" s="429"/>
      <c r="ODF30" s="429"/>
      <c r="ODG30" s="429"/>
      <c r="ODH30" s="429"/>
      <c r="ODI30" s="429"/>
      <c r="ODJ30" s="429"/>
      <c r="ODK30" s="429"/>
      <c r="ODL30" s="429"/>
      <c r="ODM30" s="429"/>
      <c r="ODN30" s="429"/>
      <c r="ODO30" s="429"/>
      <c r="ODP30" s="429"/>
      <c r="ODQ30" s="429"/>
      <c r="ODR30" s="429"/>
      <c r="ODS30" s="429"/>
      <c r="ODT30" s="429"/>
      <c r="ODU30" s="429"/>
      <c r="ODV30" s="429"/>
      <c r="ODW30" s="429"/>
      <c r="ODX30" s="429"/>
      <c r="ODY30" s="429"/>
      <c r="ODZ30" s="429"/>
      <c r="OEA30" s="429"/>
      <c r="OEB30" s="429"/>
      <c r="OEC30" s="429"/>
      <c r="OED30" s="429"/>
      <c r="OEE30" s="429"/>
      <c r="OEF30" s="429"/>
      <c r="OEG30" s="429"/>
      <c r="OEH30" s="429"/>
      <c r="OEI30" s="429"/>
      <c r="OEJ30" s="429"/>
      <c r="OEK30" s="429"/>
      <c r="OEL30" s="429"/>
      <c r="OEM30" s="429"/>
      <c r="OEN30" s="429"/>
      <c r="OEO30" s="429"/>
      <c r="OEP30" s="429"/>
      <c r="OEQ30" s="429"/>
      <c r="OER30" s="429"/>
      <c r="OES30" s="429"/>
      <c r="OET30" s="429"/>
      <c r="OEU30" s="429"/>
      <c r="OEV30" s="429"/>
      <c r="OEW30" s="429"/>
      <c r="OEX30" s="429"/>
      <c r="OEY30" s="429"/>
      <c r="OEZ30" s="429"/>
      <c r="OFA30" s="429"/>
      <c r="OFB30" s="429"/>
      <c r="OFC30" s="429"/>
      <c r="OFD30" s="429"/>
      <c r="OFE30" s="429"/>
      <c r="OFF30" s="429"/>
      <c r="OFG30" s="429"/>
      <c r="OFH30" s="429"/>
      <c r="OFI30" s="429"/>
      <c r="OFJ30" s="429"/>
      <c r="OFK30" s="429"/>
      <c r="OFL30" s="429"/>
      <c r="OFM30" s="429"/>
      <c r="OFN30" s="429"/>
      <c r="OFO30" s="429"/>
      <c r="OFP30" s="429"/>
      <c r="OFQ30" s="429"/>
      <c r="OFR30" s="429"/>
      <c r="OFS30" s="429"/>
      <c r="OFT30" s="429"/>
      <c r="OFU30" s="429"/>
      <c r="OFV30" s="429"/>
      <c r="OFW30" s="429"/>
      <c r="OFX30" s="429"/>
      <c r="OFY30" s="429"/>
      <c r="OFZ30" s="429"/>
      <c r="OGA30" s="429"/>
      <c r="OGB30" s="429"/>
      <c r="OGC30" s="429"/>
      <c r="OGD30" s="429"/>
      <c r="OGE30" s="429"/>
      <c r="OGF30" s="429"/>
      <c r="OGG30" s="429"/>
      <c r="OGH30" s="429"/>
      <c r="OGI30" s="429"/>
      <c r="OGJ30" s="429"/>
      <c r="OGK30" s="429"/>
      <c r="OGL30" s="429"/>
      <c r="OGM30" s="429"/>
      <c r="OGN30" s="429"/>
      <c r="OGO30" s="429"/>
      <c r="OGP30" s="429"/>
      <c r="OGQ30" s="429"/>
      <c r="OGR30" s="429"/>
      <c r="OGS30" s="429"/>
      <c r="OGT30" s="429"/>
      <c r="OGU30" s="429"/>
      <c r="OGV30" s="429"/>
      <c r="OGW30" s="429"/>
      <c r="OGX30" s="429"/>
      <c r="OGY30" s="429"/>
      <c r="OGZ30" s="429"/>
      <c r="OHA30" s="429"/>
      <c r="OHB30" s="429"/>
      <c r="OHC30" s="429"/>
      <c r="OHD30" s="429"/>
      <c r="OHE30" s="429"/>
      <c r="OHF30" s="429"/>
      <c r="OHG30" s="429"/>
      <c r="OHH30" s="429"/>
      <c r="OHI30" s="429"/>
      <c r="OHJ30" s="429"/>
      <c r="OHK30" s="429"/>
      <c r="OHL30" s="429"/>
      <c r="OHM30" s="429"/>
      <c r="OHN30" s="429"/>
      <c r="OHO30" s="429"/>
      <c r="OHP30" s="429"/>
      <c r="OHQ30" s="429"/>
      <c r="OHR30" s="429"/>
      <c r="OHS30" s="429"/>
      <c r="OHT30" s="429"/>
      <c r="OHU30" s="429"/>
      <c r="OHV30" s="429"/>
      <c r="OHW30" s="429"/>
      <c r="OHX30" s="429"/>
      <c r="OHY30" s="429"/>
      <c r="OHZ30" s="429"/>
      <c r="OIA30" s="429"/>
      <c r="OIB30" s="429"/>
      <c r="OIC30" s="429"/>
      <c r="OID30" s="429"/>
      <c r="OIE30" s="429"/>
      <c r="OIF30" s="429"/>
      <c r="OIG30" s="429"/>
      <c r="OIH30" s="429"/>
      <c r="OII30" s="429"/>
      <c r="OIJ30" s="429"/>
      <c r="OIK30" s="429"/>
      <c r="OIL30" s="429"/>
      <c r="OIM30" s="429"/>
      <c r="OIN30" s="429"/>
      <c r="OIO30" s="429"/>
      <c r="OIP30" s="429"/>
      <c r="OIQ30" s="429"/>
      <c r="OIR30" s="429"/>
      <c r="OIS30" s="429"/>
      <c r="OIT30" s="429"/>
      <c r="OIU30" s="429"/>
      <c r="OIV30" s="429"/>
      <c r="OIW30" s="429"/>
      <c r="OIX30" s="429"/>
      <c r="OIY30" s="429"/>
      <c r="OIZ30" s="429"/>
      <c r="OJA30" s="429"/>
      <c r="OJB30" s="429"/>
      <c r="OJC30" s="429"/>
      <c r="OJD30" s="429"/>
      <c r="OJE30" s="429"/>
      <c r="OJF30" s="429"/>
      <c r="OJG30" s="429"/>
      <c r="OJH30" s="429"/>
      <c r="OJI30" s="429"/>
      <c r="OJJ30" s="429"/>
      <c r="OJK30" s="429"/>
      <c r="OJL30" s="429"/>
      <c r="OJM30" s="429"/>
      <c r="OJN30" s="429"/>
      <c r="OJO30" s="429"/>
      <c r="OJP30" s="429"/>
      <c r="OJQ30" s="429"/>
      <c r="OJR30" s="429"/>
      <c r="OJS30" s="429"/>
      <c r="OJT30" s="429"/>
      <c r="OJU30" s="429"/>
      <c r="OJV30" s="429"/>
      <c r="OJW30" s="429"/>
      <c r="OJX30" s="429"/>
      <c r="OJY30" s="429"/>
      <c r="OJZ30" s="429"/>
      <c r="OKA30" s="429"/>
      <c r="OKB30" s="429"/>
      <c r="OKC30" s="429"/>
      <c r="OKD30" s="429"/>
      <c r="OKE30" s="429"/>
      <c r="OKF30" s="429"/>
      <c r="OKG30" s="429"/>
      <c r="OKH30" s="429"/>
      <c r="OKI30" s="429"/>
      <c r="OKJ30" s="429"/>
      <c r="OKK30" s="429"/>
      <c r="OKL30" s="429"/>
      <c r="OKM30" s="429"/>
      <c r="OKN30" s="429"/>
      <c r="OKO30" s="429"/>
      <c r="OKP30" s="429"/>
      <c r="OKQ30" s="429"/>
      <c r="OKR30" s="429"/>
      <c r="OKS30" s="429"/>
      <c r="OKT30" s="429"/>
      <c r="OKU30" s="429"/>
      <c r="OKV30" s="429"/>
      <c r="OKW30" s="429"/>
      <c r="OKX30" s="429"/>
      <c r="OKY30" s="429"/>
      <c r="OKZ30" s="429"/>
      <c r="OLA30" s="429"/>
      <c r="OLB30" s="429"/>
      <c r="OLC30" s="429"/>
      <c r="OLD30" s="429"/>
      <c r="OLE30" s="429"/>
      <c r="OLF30" s="429"/>
      <c r="OLG30" s="429"/>
      <c r="OLH30" s="429"/>
      <c r="OLI30" s="429"/>
      <c r="OLJ30" s="429"/>
      <c r="OLK30" s="429"/>
      <c r="OLL30" s="429"/>
      <c r="OLM30" s="429"/>
      <c r="OLN30" s="429"/>
      <c r="OLO30" s="429"/>
      <c r="OLP30" s="429"/>
      <c r="OLQ30" s="429"/>
      <c r="OLR30" s="429"/>
      <c r="OLS30" s="429"/>
      <c r="OLT30" s="429"/>
      <c r="OLU30" s="429"/>
      <c r="OLV30" s="429"/>
      <c r="OLW30" s="429"/>
      <c r="OLX30" s="429"/>
      <c r="OLY30" s="429"/>
      <c r="OLZ30" s="429"/>
      <c r="OMA30" s="429"/>
      <c r="OMB30" s="429"/>
      <c r="OMC30" s="429"/>
      <c r="OMD30" s="429"/>
      <c r="OME30" s="429"/>
      <c r="OMF30" s="429"/>
      <c r="OMG30" s="429"/>
      <c r="OMH30" s="429"/>
      <c r="OMI30" s="429"/>
      <c r="OMJ30" s="429"/>
      <c r="OMK30" s="429"/>
      <c r="OML30" s="429"/>
      <c r="OMM30" s="429"/>
      <c r="OMN30" s="429"/>
      <c r="OMO30" s="429"/>
      <c r="OMP30" s="429"/>
      <c r="OMQ30" s="429"/>
      <c r="OMR30" s="429"/>
      <c r="OMS30" s="429"/>
      <c r="OMT30" s="429"/>
      <c r="OMU30" s="429"/>
      <c r="OMV30" s="429"/>
      <c r="OMW30" s="429"/>
      <c r="OMX30" s="429"/>
      <c r="OMY30" s="429"/>
      <c r="OMZ30" s="429"/>
      <c r="ONA30" s="429"/>
      <c r="ONB30" s="429"/>
      <c r="ONC30" s="429"/>
      <c r="OND30" s="429"/>
      <c r="ONE30" s="429"/>
      <c r="ONF30" s="429"/>
      <c r="ONG30" s="429"/>
      <c r="ONH30" s="429"/>
      <c r="ONI30" s="429"/>
      <c r="ONJ30" s="429"/>
      <c r="ONK30" s="429"/>
      <c r="ONL30" s="429"/>
      <c r="ONM30" s="429"/>
      <c r="ONN30" s="429"/>
      <c r="ONO30" s="429"/>
      <c r="ONP30" s="429"/>
      <c r="ONQ30" s="429"/>
      <c r="ONR30" s="429"/>
      <c r="ONS30" s="429"/>
      <c r="ONT30" s="429"/>
      <c r="ONU30" s="429"/>
      <c r="ONV30" s="429"/>
      <c r="ONW30" s="429"/>
      <c r="ONX30" s="429"/>
      <c r="ONY30" s="429"/>
      <c r="ONZ30" s="429"/>
      <c r="OOA30" s="429"/>
      <c r="OOB30" s="429"/>
      <c r="OOC30" s="429"/>
      <c r="OOD30" s="429"/>
      <c r="OOE30" s="429"/>
      <c r="OOF30" s="429"/>
      <c r="OOG30" s="429"/>
      <c r="OOH30" s="429"/>
      <c r="OOI30" s="429"/>
      <c r="OOJ30" s="429"/>
      <c r="OOK30" s="429"/>
      <c r="OOL30" s="429"/>
      <c r="OOM30" s="429"/>
      <c r="OON30" s="429"/>
      <c r="OOO30" s="429"/>
      <c r="OOP30" s="429"/>
      <c r="OOQ30" s="429"/>
      <c r="OOR30" s="429"/>
      <c r="OOS30" s="429"/>
      <c r="OOT30" s="429"/>
      <c r="OOU30" s="429"/>
      <c r="OOV30" s="429"/>
      <c r="OOW30" s="429"/>
      <c r="OOX30" s="429"/>
      <c r="OOY30" s="429"/>
      <c r="OOZ30" s="429"/>
      <c r="OPA30" s="429"/>
      <c r="OPB30" s="429"/>
      <c r="OPC30" s="429"/>
      <c r="OPD30" s="429"/>
      <c r="OPE30" s="429"/>
      <c r="OPF30" s="429"/>
      <c r="OPG30" s="429"/>
      <c r="OPH30" s="429"/>
      <c r="OPI30" s="429"/>
      <c r="OPJ30" s="429"/>
      <c r="OPK30" s="429"/>
      <c r="OPL30" s="429"/>
      <c r="OPM30" s="429"/>
      <c r="OPN30" s="429"/>
      <c r="OPO30" s="429"/>
      <c r="OPP30" s="429"/>
      <c r="OPQ30" s="429"/>
      <c r="OPR30" s="429"/>
      <c r="OPS30" s="429"/>
      <c r="OPT30" s="429"/>
      <c r="OPU30" s="429"/>
      <c r="OPV30" s="429"/>
      <c r="OPW30" s="429"/>
      <c r="OPX30" s="429"/>
      <c r="OPY30" s="429"/>
      <c r="OPZ30" s="429"/>
      <c r="OQA30" s="429"/>
      <c r="OQB30" s="429"/>
      <c r="OQC30" s="429"/>
      <c r="OQD30" s="429"/>
      <c r="OQE30" s="429"/>
      <c r="OQF30" s="429"/>
      <c r="OQG30" s="429"/>
      <c r="OQH30" s="429"/>
      <c r="OQI30" s="429"/>
      <c r="OQJ30" s="429"/>
      <c r="OQK30" s="429"/>
      <c r="OQL30" s="429"/>
      <c r="OQM30" s="429"/>
      <c r="OQN30" s="429"/>
      <c r="OQO30" s="429"/>
      <c r="OQP30" s="429"/>
      <c r="OQQ30" s="429"/>
      <c r="OQR30" s="429"/>
      <c r="OQS30" s="429"/>
      <c r="OQT30" s="429"/>
      <c r="OQU30" s="429"/>
      <c r="OQV30" s="429"/>
      <c r="OQW30" s="429"/>
      <c r="OQX30" s="429"/>
      <c r="OQY30" s="429"/>
      <c r="OQZ30" s="429"/>
      <c r="ORA30" s="429"/>
      <c r="ORB30" s="429"/>
      <c r="ORC30" s="429"/>
      <c r="ORD30" s="429"/>
      <c r="ORE30" s="429"/>
      <c r="ORF30" s="429"/>
      <c r="ORG30" s="429"/>
      <c r="ORH30" s="429"/>
      <c r="ORI30" s="429"/>
      <c r="ORJ30" s="429"/>
      <c r="ORK30" s="429"/>
      <c r="ORL30" s="429"/>
      <c r="ORM30" s="429"/>
      <c r="ORN30" s="429"/>
      <c r="ORO30" s="429"/>
      <c r="ORP30" s="429"/>
      <c r="ORQ30" s="429"/>
      <c r="ORR30" s="429"/>
      <c r="ORS30" s="429"/>
      <c r="ORT30" s="429"/>
      <c r="ORU30" s="429"/>
      <c r="ORV30" s="429"/>
      <c r="ORW30" s="429"/>
      <c r="ORX30" s="429"/>
      <c r="ORY30" s="429"/>
      <c r="ORZ30" s="429"/>
      <c r="OSA30" s="429"/>
      <c r="OSB30" s="429"/>
      <c r="OSC30" s="429"/>
      <c r="OSD30" s="429"/>
      <c r="OSE30" s="429"/>
      <c r="OSF30" s="429"/>
      <c r="OSG30" s="429"/>
      <c r="OSH30" s="429"/>
      <c r="OSI30" s="429"/>
      <c r="OSJ30" s="429"/>
      <c r="OSK30" s="429"/>
      <c r="OSL30" s="429"/>
      <c r="OSM30" s="429"/>
      <c r="OSN30" s="429"/>
      <c r="OSO30" s="429"/>
      <c r="OSP30" s="429"/>
      <c r="OSQ30" s="429"/>
      <c r="OSR30" s="429"/>
      <c r="OSS30" s="429"/>
      <c r="OST30" s="429"/>
      <c r="OSU30" s="429"/>
      <c r="OSV30" s="429"/>
      <c r="OSW30" s="429"/>
      <c r="OSX30" s="429"/>
      <c r="OSY30" s="429"/>
      <c r="OSZ30" s="429"/>
      <c r="OTA30" s="429"/>
      <c r="OTB30" s="429"/>
      <c r="OTC30" s="429"/>
      <c r="OTD30" s="429"/>
      <c r="OTE30" s="429"/>
      <c r="OTF30" s="429"/>
      <c r="OTG30" s="429"/>
      <c r="OTH30" s="429"/>
      <c r="OTI30" s="429"/>
      <c r="OTJ30" s="429"/>
      <c r="OTK30" s="429"/>
      <c r="OTL30" s="429"/>
      <c r="OTM30" s="429"/>
      <c r="OTN30" s="429"/>
      <c r="OTO30" s="429"/>
      <c r="OTP30" s="429"/>
      <c r="OTQ30" s="429"/>
      <c r="OTR30" s="429"/>
      <c r="OTS30" s="429"/>
      <c r="OTT30" s="429"/>
      <c r="OTU30" s="429"/>
      <c r="OTV30" s="429"/>
      <c r="OTW30" s="429"/>
      <c r="OTX30" s="429"/>
      <c r="OTY30" s="429"/>
      <c r="OTZ30" s="429"/>
      <c r="OUA30" s="429"/>
      <c r="OUB30" s="429"/>
      <c r="OUC30" s="429"/>
      <c r="OUD30" s="429"/>
      <c r="OUE30" s="429"/>
      <c r="OUF30" s="429"/>
      <c r="OUG30" s="429"/>
      <c r="OUH30" s="429"/>
      <c r="OUI30" s="429"/>
      <c r="OUJ30" s="429"/>
      <c r="OUK30" s="429"/>
      <c r="OUL30" s="429"/>
      <c r="OUM30" s="429"/>
      <c r="OUN30" s="429"/>
      <c r="OUO30" s="429"/>
      <c r="OUP30" s="429"/>
      <c r="OUQ30" s="429"/>
      <c r="OUR30" s="429"/>
      <c r="OUS30" s="429"/>
      <c r="OUT30" s="429"/>
      <c r="OUU30" s="429"/>
      <c r="OUV30" s="429"/>
      <c r="OUW30" s="429"/>
      <c r="OUX30" s="429"/>
      <c r="OUY30" s="429"/>
      <c r="OUZ30" s="429"/>
      <c r="OVA30" s="429"/>
      <c r="OVB30" s="429"/>
      <c r="OVC30" s="429"/>
      <c r="OVD30" s="429"/>
      <c r="OVE30" s="429"/>
      <c r="OVF30" s="429"/>
      <c r="OVG30" s="429"/>
      <c r="OVH30" s="429"/>
      <c r="OVI30" s="429"/>
      <c r="OVJ30" s="429"/>
      <c r="OVK30" s="429"/>
      <c r="OVL30" s="429"/>
      <c r="OVM30" s="429"/>
      <c r="OVN30" s="429"/>
      <c r="OVO30" s="429"/>
      <c r="OVP30" s="429"/>
      <c r="OVQ30" s="429"/>
      <c r="OVR30" s="429"/>
      <c r="OVS30" s="429"/>
      <c r="OVT30" s="429"/>
      <c r="OVU30" s="429"/>
      <c r="OVV30" s="429"/>
      <c r="OVW30" s="429"/>
      <c r="OVX30" s="429"/>
      <c r="OVY30" s="429"/>
      <c r="OVZ30" s="429"/>
      <c r="OWA30" s="429"/>
      <c r="OWB30" s="429"/>
      <c r="OWC30" s="429"/>
      <c r="OWD30" s="429"/>
      <c r="OWE30" s="429"/>
      <c r="OWF30" s="429"/>
      <c r="OWG30" s="429"/>
      <c r="OWH30" s="429"/>
      <c r="OWI30" s="429"/>
      <c r="OWJ30" s="429"/>
      <c r="OWK30" s="429"/>
      <c r="OWL30" s="429"/>
      <c r="OWM30" s="429"/>
      <c r="OWN30" s="429"/>
      <c r="OWO30" s="429"/>
      <c r="OWP30" s="429"/>
      <c r="OWQ30" s="429"/>
      <c r="OWR30" s="429"/>
      <c r="OWS30" s="429"/>
      <c r="OWT30" s="429"/>
      <c r="OWU30" s="429"/>
      <c r="OWV30" s="429"/>
      <c r="OWW30" s="429"/>
      <c r="OWX30" s="429"/>
      <c r="OWY30" s="429"/>
      <c r="OWZ30" s="429"/>
      <c r="OXA30" s="429"/>
      <c r="OXB30" s="429"/>
      <c r="OXC30" s="429"/>
      <c r="OXD30" s="429"/>
      <c r="OXE30" s="429"/>
      <c r="OXF30" s="429"/>
      <c r="OXG30" s="429"/>
      <c r="OXH30" s="429"/>
      <c r="OXI30" s="429"/>
      <c r="OXJ30" s="429"/>
      <c r="OXK30" s="429"/>
      <c r="OXL30" s="429"/>
      <c r="OXM30" s="429"/>
      <c r="OXN30" s="429"/>
      <c r="OXO30" s="429"/>
      <c r="OXP30" s="429"/>
      <c r="OXQ30" s="429"/>
      <c r="OXR30" s="429"/>
      <c r="OXS30" s="429"/>
      <c r="OXT30" s="429"/>
      <c r="OXU30" s="429"/>
      <c r="OXV30" s="429"/>
      <c r="OXW30" s="429"/>
      <c r="OXX30" s="429"/>
      <c r="OXY30" s="429"/>
      <c r="OXZ30" s="429"/>
      <c r="OYA30" s="429"/>
      <c r="OYB30" s="429"/>
      <c r="OYC30" s="429"/>
      <c r="OYD30" s="429"/>
      <c r="OYE30" s="429"/>
      <c r="OYF30" s="429"/>
      <c r="OYG30" s="429"/>
      <c r="OYH30" s="429"/>
      <c r="OYI30" s="429"/>
      <c r="OYJ30" s="429"/>
      <c r="OYK30" s="429"/>
      <c r="OYL30" s="429"/>
      <c r="OYM30" s="429"/>
      <c r="OYN30" s="429"/>
      <c r="OYO30" s="429"/>
      <c r="OYP30" s="429"/>
      <c r="OYQ30" s="429"/>
      <c r="OYR30" s="429"/>
      <c r="OYS30" s="429"/>
      <c r="OYT30" s="429"/>
      <c r="OYU30" s="429"/>
      <c r="OYV30" s="429"/>
      <c r="OYW30" s="429"/>
      <c r="OYX30" s="429"/>
      <c r="OYY30" s="429"/>
      <c r="OYZ30" s="429"/>
      <c r="OZA30" s="429"/>
      <c r="OZB30" s="429"/>
      <c r="OZC30" s="429"/>
      <c r="OZD30" s="429"/>
      <c r="OZE30" s="429"/>
      <c r="OZF30" s="429"/>
      <c r="OZG30" s="429"/>
      <c r="OZH30" s="429"/>
      <c r="OZI30" s="429"/>
      <c r="OZJ30" s="429"/>
      <c r="OZK30" s="429"/>
      <c r="OZL30" s="429"/>
      <c r="OZM30" s="429"/>
      <c r="OZN30" s="429"/>
      <c r="OZO30" s="429"/>
      <c r="OZP30" s="429"/>
      <c r="OZQ30" s="429"/>
      <c r="OZR30" s="429"/>
      <c r="OZS30" s="429"/>
      <c r="OZT30" s="429"/>
      <c r="OZU30" s="429"/>
      <c r="OZV30" s="429"/>
      <c r="OZW30" s="429"/>
      <c r="OZX30" s="429"/>
      <c r="OZY30" s="429"/>
      <c r="OZZ30" s="429"/>
      <c r="PAA30" s="429"/>
      <c r="PAB30" s="429"/>
      <c r="PAC30" s="429"/>
      <c r="PAD30" s="429"/>
      <c r="PAE30" s="429"/>
      <c r="PAF30" s="429"/>
      <c r="PAG30" s="429"/>
      <c r="PAH30" s="429"/>
      <c r="PAI30" s="429"/>
      <c r="PAJ30" s="429"/>
      <c r="PAK30" s="429"/>
      <c r="PAL30" s="429"/>
      <c r="PAM30" s="429"/>
      <c r="PAN30" s="429"/>
      <c r="PAO30" s="429"/>
      <c r="PAP30" s="429"/>
      <c r="PAQ30" s="429"/>
      <c r="PAR30" s="429"/>
      <c r="PAS30" s="429"/>
      <c r="PAT30" s="429"/>
      <c r="PAU30" s="429"/>
      <c r="PAV30" s="429"/>
      <c r="PAW30" s="429"/>
      <c r="PAX30" s="429"/>
      <c r="PAY30" s="429"/>
      <c r="PAZ30" s="429"/>
      <c r="PBA30" s="429"/>
      <c r="PBB30" s="429"/>
      <c r="PBC30" s="429"/>
      <c r="PBD30" s="429"/>
      <c r="PBE30" s="429"/>
      <c r="PBF30" s="429"/>
      <c r="PBG30" s="429"/>
      <c r="PBH30" s="429"/>
      <c r="PBI30" s="429"/>
      <c r="PBJ30" s="429"/>
      <c r="PBK30" s="429"/>
      <c r="PBL30" s="429"/>
      <c r="PBM30" s="429"/>
      <c r="PBN30" s="429"/>
      <c r="PBO30" s="429"/>
      <c r="PBP30" s="429"/>
      <c r="PBQ30" s="429"/>
      <c r="PBR30" s="429"/>
      <c r="PBS30" s="429"/>
      <c r="PBT30" s="429"/>
      <c r="PBU30" s="429"/>
      <c r="PBV30" s="429"/>
      <c r="PBW30" s="429"/>
      <c r="PBX30" s="429"/>
      <c r="PBY30" s="429"/>
      <c r="PBZ30" s="429"/>
      <c r="PCA30" s="429"/>
      <c r="PCB30" s="429"/>
      <c r="PCC30" s="429"/>
      <c r="PCD30" s="429"/>
      <c r="PCE30" s="429"/>
      <c r="PCF30" s="429"/>
      <c r="PCG30" s="429"/>
      <c r="PCH30" s="429"/>
      <c r="PCI30" s="429"/>
      <c r="PCJ30" s="429"/>
      <c r="PCK30" s="429"/>
      <c r="PCL30" s="429"/>
      <c r="PCM30" s="429"/>
      <c r="PCN30" s="429"/>
      <c r="PCO30" s="429"/>
      <c r="PCP30" s="429"/>
      <c r="PCQ30" s="429"/>
      <c r="PCR30" s="429"/>
      <c r="PCS30" s="429"/>
      <c r="PCT30" s="429"/>
      <c r="PCU30" s="429"/>
      <c r="PCV30" s="429"/>
      <c r="PCW30" s="429"/>
      <c r="PCX30" s="429"/>
      <c r="PCY30" s="429"/>
      <c r="PCZ30" s="429"/>
      <c r="PDA30" s="429"/>
      <c r="PDB30" s="429"/>
      <c r="PDC30" s="429"/>
      <c r="PDD30" s="429"/>
      <c r="PDE30" s="429"/>
      <c r="PDF30" s="429"/>
      <c r="PDG30" s="429"/>
      <c r="PDH30" s="429"/>
      <c r="PDI30" s="429"/>
      <c r="PDJ30" s="429"/>
      <c r="PDK30" s="429"/>
      <c r="PDL30" s="429"/>
      <c r="PDM30" s="429"/>
      <c r="PDN30" s="429"/>
      <c r="PDO30" s="429"/>
      <c r="PDP30" s="429"/>
      <c r="PDQ30" s="429"/>
      <c r="PDR30" s="429"/>
      <c r="PDS30" s="429"/>
      <c r="PDT30" s="429"/>
      <c r="PDU30" s="429"/>
      <c r="PDV30" s="429"/>
      <c r="PDW30" s="429"/>
      <c r="PDX30" s="429"/>
      <c r="PDY30" s="429"/>
      <c r="PDZ30" s="429"/>
      <c r="PEA30" s="429"/>
      <c r="PEB30" s="429"/>
      <c r="PEC30" s="429"/>
      <c r="PED30" s="429"/>
      <c r="PEE30" s="429"/>
      <c r="PEF30" s="429"/>
      <c r="PEG30" s="429"/>
      <c r="PEH30" s="429"/>
      <c r="PEI30" s="429"/>
      <c r="PEJ30" s="429"/>
      <c r="PEK30" s="429"/>
      <c r="PEL30" s="429"/>
      <c r="PEM30" s="429"/>
      <c r="PEN30" s="429"/>
      <c r="PEO30" s="429"/>
      <c r="PEP30" s="429"/>
      <c r="PEQ30" s="429"/>
      <c r="PER30" s="429"/>
      <c r="PES30" s="429"/>
      <c r="PET30" s="429"/>
      <c r="PEU30" s="429"/>
      <c r="PEV30" s="429"/>
      <c r="PEW30" s="429"/>
      <c r="PEX30" s="429"/>
      <c r="PEY30" s="429"/>
      <c r="PEZ30" s="429"/>
      <c r="PFA30" s="429"/>
      <c r="PFB30" s="429"/>
      <c r="PFC30" s="429"/>
      <c r="PFD30" s="429"/>
      <c r="PFE30" s="429"/>
      <c r="PFF30" s="429"/>
      <c r="PFG30" s="429"/>
      <c r="PFH30" s="429"/>
      <c r="PFI30" s="429"/>
      <c r="PFJ30" s="429"/>
      <c r="PFK30" s="429"/>
      <c r="PFL30" s="429"/>
      <c r="PFM30" s="429"/>
      <c r="PFN30" s="429"/>
      <c r="PFO30" s="429"/>
      <c r="PFP30" s="429"/>
      <c r="PFQ30" s="429"/>
      <c r="PFR30" s="429"/>
      <c r="PFS30" s="429"/>
      <c r="PFT30" s="429"/>
      <c r="PFU30" s="429"/>
      <c r="PFV30" s="429"/>
      <c r="PFW30" s="429"/>
      <c r="PFX30" s="429"/>
      <c r="PFY30" s="429"/>
      <c r="PFZ30" s="429"/>
      <c r="PGA30" s="429"/>
      <c r="PGB30" s="429"/>
      <c r="PGC30" s="429"/>
      <c r="PGD30" s="429"/>
      <c r="PGE30" s="429"/>
      <c r="PGF30" s="429"/>
      <c r="PGG30" s="429"/>
      <c r="PGH30" s="429"/>
      <c r="PGI30" s="429"/>
      <c r="PGJ30" s="429"/>
      <c r="PGK30" s="429"/>
      <c r="PGL30" s="429"/>
      <c r="PGM30" s="429"/>
      <c r="PGN30" s="429"/>
      <c r="PGO30" s="429"/>
      <c r="PGP30" s="429"/>
      <c r="PGQ30" s="429"/>
      <c r="PGR30" s="429"/>
      <c r="PGS30" s="429"/>
      <c r="PGT30" s="429"/>
      <c r="PGU30" s="429"/>
      <c r="PGV30" s="429"/>
      <c r="PGW30" s="429"/>
      <c r="PGX30" s="429"/>
      <c r="PGY30" s="429"/>
      <c r="PGZ30" s="429"/>
      <c r="PHA30" s="429"/>
      <c r="PHB30" s="429"/>
      <c r="PHC30" s="429"/>
      <c r="PHD30" s="429"/>
      <c r="PHE30" s="429"/>
      <c r="PHF30" s="429"/>
      <c r="PHG30" s="429"/>
      <c r="PHH30" s="429"/>
      <c r="PHI30" s="429"/>
      <c r="PHJ30" s="429"/>
      <c r="PHK30" s="429"/>
      <c r="PHL30" s="429"/>
      <c r="PHM30" s="429"/>
      <c r="PHN30" s="429"/>
      <c r="PHO30" s="429"/>
      <c r="PHP30" s="429"/>
      <c r="PHQ30" s="429"/>
      <c r="PHR30" s="429"/>
      <c r="PHS30" s="429"/>
      <c r="PHT30" s="429"/>
      <c r="PHU30" s="429"/>
      <c r="PHV30" s="429"/>
      <c r="PHW30" s="429"/>
      <c r="PHX30" s="429"/>
      <c r="PHY30" s="429"/>
      <c r="PHZ30" s="429"/>
      <c r="PIA30" s="429"/>
      <c r="PIB30" s="429"/>
      <c r="PIC30" s="429"/>
      <c r="PID30" s="429"/>
      <c r="PIE30" s="429"/>
      <c r="PIF30" s="429"/>
      <c r="PIG30" s="429"/>
      <c r="PIH30" s="429"/>
      <c r="PII30" s="429"/>
      <c r="PIJ30" s="429"/>
      <c r="PIK30" s="429"/>
      <c r="PIL30" s="429"/>
      <c r="PIM30" s="429"/>
      <c r="PIN30" s="429"/>
      <c r="PIO30" s="429"/>
      <c r="PIP30" s="429"/>
      <c r="PIQ30" s="429"/>
      <c r="PIR30" s="429"/>
      <c r="PIS30" s="429"/>
      <c r="PIT30" s="429"/>
      <c r="PIU30" s="429"/>
      <c r="PIV30" s="429"/>
      <c r="PIW30" s="429"/>
      <c r="PIX30" s="429"/>
      <c r="PIY30" s="429"/>
      <c r="PIZ30" s="429"/>
      <c r="PJA30" s="429"/>
      <c r="PJB30" s="429"/>
      <c r="PJC30" s="429"/>
      <c r="PJD30" s="429"/>
      <c r="PJE30" s="429"/>
      <c r="PJF30" s="429"/>
      <c r="PJG30" s="429"/>
      <c r="PJH30" s="429"/>
      <c r="PJI30" s="429"/>
      <c r="PJJ30" s="429"/>
      <c r="PJK30" s="429"/>
      <c r="PJL30" s="429"/>
      <c r="PJM30" s="429"/>
      <c r="PJN30" s="429"/>
      <c r="PJO30" s="429"/>
      <c r="PJP30" s="429"/>
      <c r="PJQ30" s="429"/>
      <c r="PJR30" s="429"/>
      <c r="PJS30" s="429"/>
      <c r="PJT30" s="429"/>
      <c r="PJU30" s="429"/>
      <c r="PJV30" s="429"/>
      <c r="PJW30" s="429"/>
      <c r="PJX30" s="429"/>
      <c r="PJY30" s="429"/>
      <c r="PJZ30" s="429"/>
      <c r="PKA30" s="429"/>
      <c r="PKB30" s="429"/>
      <c r="PKC30" s="429"/>
      <c r="PKD30" s="429"/>
      <c r="PKE30" s="429"/>
      <c r="PKF30" s="429"/>
      <c r="PKG30" s="429"/>
      <c r="PKH30" s="429"/>
      <c r="PKI30" s="429"/>
      <c r="PKJ30" s="429"/>
      <c r="PKK30" s="429"/>
      <c r="PKL30" s="429"/>
      <c r="PKM30" s="429"/>
      <c r="PKN30" s="429"/>
      <c r="PKO30" s="429"/>
      <c r="PKP30" s="429"/>
      <c r="PKQ30" s="429"/>
      <c r="PKR30" s="429"/>
      <c r="PKS30" s="429"/>
      <c r="PKT30" s="429"/>
      <c r="PKU30" s="429"/>
      <c r="PKV30" s="429"/>
      <c r="PKW30" s="429"/>
      <c r="PKX30" s="429"/>
      <c r="PKY30" s="429"/>
      <c r="PKZ30" s="429"/>
      <c r="PLA30" s="429"/>
      <c r="PLB30" s="429"/>
      <c r="PLC30" s="429"/>
      <c r="PLD30" s="429"/>
      <c r="PLE30" s="429"/>
      <c r="PLF30" s="429"/>
      <c r="PLG30" s="429"/>
      <c r="PLH30" s="429"/>
      <c r="PLI30" s="429"/>
      <c r="PLJ30" s="429"/>
      <c r="PLK30" s="429"/>
      <c r="PLL30" s="429"/>
      <c r="PLM30" s="429"/>
      <c r="PLN30" s="429"/>
      <c r="PLO30" s="429"/>
      <c r="PLP30" s="429"/>
      <c r="PLQ30" s="429"/>
      <c r="PLR30" s="429"/>
      <c r="PLS30" s="429"/>
      <c r="PLT30" s="429"/>
      <c r="PLU30" s="429"/>
      <c r="PLV30" s="429"/>
      <c r="PLW30" s="429"/>
      <c r="PLX30" s="429"/>
      <c r="PLY30" s="429"/>
      <c r="PLZ30" s="429"/>
      <c r="PMA30" s="429"/>
      <c r="PMB30" s="429"/>
      <c r="PMC30" s="429"/>
      <c r="PMD30" s="429"/>
      <c r="PME30" s="429"/>
      <c r="PMF30" s="429"/>
      <c r="PMG30" s="429"/>
      <c r="PMH30" s="429"/>
      <c r="PMI30" s="429"/>
      <c r="PMJ30" s="429"/>
      <c r="PMK30" s="429"/>
      <c r="PML30" s="429"/>
      <c r="PMM30" s="429"/>
      <c r="PMN30" s="429"/>
      <c r="PMO30" s="429"/>
      <c r="PMP30" s="429"/>
      <c r="PMQ30" s="429"/>
      <c r="PMR30" s="429"/>
      <c r="PMS30" s="429"/>
      <c r="PMT30" s="429"/>
      <c r="PMU30" s="429"/>
      <c r="PMV30" s="429"/>
      <c r="PMW30" s="429"/>
      <c r="PMX30" s="429"/>
      <c r="PMY30" s="429"/>
      <c r="PMZ30" s="429"/>
      <c r="PNA30" s="429"/>
      <c r="PNB30" s="429"/>
      <c r="PNC30" s="429"/>
      <c r="PND30" s="429"/>
      <c r="PNE30" s="429"/>
      <c r="PNF30" s="429"/>
      <c r="PNG30" s="429"/>
      <c r="PNH30" s="429"/>
      <c r="PNI30" s="429"/>
      <c r="PNJ30" s="429"/>
      <c r="PNK30" s="429"/>
      <c r="PNL30" s="429"/>
      <c r="PNM30" s="429"/>
      <c r="PNN30" s="429"/>
      <c r="PNO30" s="429"/>
      <c r="PNP30" s="429"/>
      <c r="PNQ30" s="429"/>
      <c r="PNR30" s="429"/>
      <c r="PNS30" s="429"/>
      <c r="PNT30" s="429"/>
      <c r="PNU30" s="429"/>
      <c r="PNV30" s="429"/>
      <c r="PNW30" s="429"/>
      <c r="PNX30" s="429"/>
      <c r="PNY30" s="429"/>
      <c r="PNZ30" s="429"/>
      <c r="POA30" s="429"/>
      <c r="POB30" s="429"/>
      <c r="POC30" s="429"/>
      <c r="POD30" s="429"/>
      <c r="POE30" s="429"/>
      <c r="POF30" s="429"/>
      <c r="POG30" s="429"/>
      <c r="POH30" s="429"/>
      <c r="POI30" s="429"/>
      <c r="POJ30" s="429"/>
      <c r="POK30" s="429"/>
      <c r="POL30" s="429"/>
      <c r="POM30" s="429"/>
      <c r="PON30" s="429"/>
      <c r="POO30" s="429"/>
      <c r="POP30" s="429"/>
      <c r="POQ30" s="429"/>
      <c r="POR30" s="429"/>
      <c r="POS30" s="429"/>
      <c r="POT30" s="429"/>
      <c r="POU30" s="429"/>
      <c r="POV30" s="429"/>
      <c r="POW30" s="429"/>
      <c r="POX30" s="429"/>
      <c r="POY30" s="429"/>
      <c r="POZ30" s="429"/>
      <c r="PPA30" s="429"/>
      <c r="PPB30" s="429"/>
      <c r="PPC30" s="429"/>
      <c r="PPD30" s="429"/>
      <c r="PPE30" s="429"/>
      <c r="PPF30" s="429"/>
      <c r="PPG30" s="429"/>
      <c r="PPH30" s="429"/>
      <c r="PPI30" s="429"/>
      <c r="PPJ30" s="429"/>
      <c r="PPK30" s="429"/>
      <c r="PPL30" s="429"/>
      <c r="PPM30" s="429"/>
      <c r="PPN30" s="429"/>
      <c r="PPO30" s="429"/>
      <c r="PPP30" s="429"/>
      <c r="PPQ30" s="429"/>
      <c r="PPR30" s="429"/>
      <c r="PPS30" s="429"/>
      <c r="PPT30" s="429"/>
      <c r="PPU30" s="429"/>
      <c r="PPV30" s="429"/>
      <c r="PPW30" s="429"/>
      <c r="PPX30" s="429"/>
      <c r="PPY30" s="429"/>
      <c r="PPZ30" s="429"/>
      <c r="PQA30" s="429"/>
      <c r="PQB30" s="429"/>
      <c r="PQC30" s="429"/>
      <c r="PQD30" s="429"/>
      <c r="PQE30" s="429"/>
      <c r="PQF30" s="429"/>
      <c r="PQG30" s="429"/>
      <c r="PQH30" s="429"/>
      <c r="PQI30" s="429"/>
      <c r="PQJ30" s="429"/>
      <c r="PQK30" s="429"/>
      <c r="PQL30" s="429"/>
      <c r="PQM30" s="429"/>
      <c r="PQN30" s="429"/>
      <c r="PQO30" s="429"/>
      <c r="PQP30" s="429"/>
      <c r="PQQ30" s="429"/>
      <c r="PQR30" s="429"/>
      <c r="PQS30" s="429"/>
      <c r="PQT30" s="429"/>
      <c r="PQU30" s="429"/>
      <c r="PQV30" s="429"/>
      <c r="PQW30" s="429"/>
      <c r="PQX30" s="429"/>
      <c r="PQY30" s="429"/>
      <c r="PQZ30" s="429"/>
      <c r="PRA30" s="429"/>
      <c r="PRB30" s="429"/>
      <c r="PRC30" s="429"/>
      <c r="PRD30" s="429"/>
      <c r="PRE30" s="429"/>
      <c r="PRF30" s="429"/>
      <c r="PRG30" s="429"/>
      <c r="PRH30" s="429"/>
      <c r="PRI30" s="429"/>
      <c r="PRJ30" s="429"/>
      <c r="PRK30" s="429"/>
      <c r="PRL30" s="429"/>
      <c r="PRM30" s="429"/>
      <c r="PRN30" s="429"/>
      <c r="PRO30" s="429"/>
      <c r="PRP30" s="429"/>
      <c r="PRQ30" s="429"/>
      <c r="PRR30" s="429"/>
      <c r="PRS30" s="429"/>
      <c r="PRT30" s="429"/>
      <c r="PRU30" s="429"/>
      <c r="PRV30" s="429"/>
      <c r="PRW30" s="429"/>
      <c r="PRX30" s="429"/>
      <c r="PRY30" s="429"/>
      <c r="PRZ30" s="429"/>
      <c r="PSA30" s="429"/>
      <c r="PSB30" s="429"/>
      <c r="PSC30" s="429"/>
      <c r="PSD30" s="429"/>
      <c r="PSE30" s="429"/>
      <c r="PSF30" s="429"/>
      <c r="PSG30" s="429"/>
      <c r="PSH30" s="429"/>
      <c r="PSI30" s="429"/>
      <c r="PSJ30" s="429"/>
      <c r="PSK30" s="429"/>
      <c r="PSL30" s="429"/>
      <c r="PSM30" s="429"/>
      <c r="PSN30" s="429"/>
      <c r="PSO30" s="429"/>
      <c r="PSP30" s="429"/>
      <c r="PSQ30" s="429"/>
      <c r="PSR30" s="429"/>
      <c r="PSS30" s="429"/>
      <c r="PST30" s="429"/>
      <c r="PSU30" s="429"/>
      <c r="PSV30" s="429"/>
      <c r="PSW30" s="429"/>
      <c r="PSX30" s="429"/>
      <c r="PSY30" s="429"/>
      <c r="PSZ30" s="429"/>
      <c r="PTA30" s="429"/>
      <c r="PTB30" s="429"/>
      <c r="PTC30" s="429"/>
      <c r="PTD30" s="429"/>
      <c r="PTE30" s="429"/>
      <c r="PTF30" s="429"/>
      <c r="PTG30" s="429"/>
      <c r="PTH30" s="429"/>
      <c r="PTI30" s="429"/>
      <c r="PTJ30" s="429"/>
      <c r="PTK30" s="429"/>
      <c r="PTL30" s="429"/>
      <c r="PTM30" s="429"/>
      <c r="PTN30" s="429"/>
      <c r="PTO30" s="429"/>
      <c r="PTP30" s="429"/>
      <c r="PTQ30" s="429"/>
      <c r="PTR30" s="429"/>
      <c r="PTS30" s="429"/>
      <c r="PTT30" s="429"/>
      <c r="PTU30" s="429"/>
      <c r="PTV30" s="429"/>
      <c r="PTW30" s="429"/>
      <c r="PTX30" s="429"/>
      <c r="PTY30" s="429"/>
      <c r="PTZ30" s="429"/>
      <c r="PUA30" s="429"/>
      <c r="PUB30" s="429"/>
      <c r="PUC30" s="429"/>
      <c r="PUD30" s="429"/>
      <c r="PUE30" s="429"/>
      <c r="PUF30" s="429"/>
      <c r="PUG30" s="429"/>
      <c r="PUH30" s="429"/>
      <c r="PUI30" s="429"/>
      <c r="PUJ30" s="429"/>
      <c r="PUK30" s="429"/>
      <c r="PUL30" s="429"/>
      <c r="PUM30" s="429"/>
      <c r="PUN30" s="429"/>
      <c r="PUO30" s="429"/>
      <c r="PUP30" s="429"/>
      <c r="PUQ30" s="429"/>
      <c r="PUR30" s="429"/>
      <c r="PUS30" s="429"/>
      <c r="PUT30" s="429"/>
      <c r="PUU30" s="429"/>
      <c r="PUV30" s="429"/>
      <c r="PUW30" s="429"/>
      <c r="PUX30" s="429"/>
      <c r="PUY30" s="429"/>
      <c r="PUZ30" s="429"/>
      <c r="PVA30" s="429"/>
      <c r="PVB30" s="429"/>
      <c r="PVC30" s="429"/>
      <c r="PVD30" s="429"/>
      <c r="PVE30" s="429"/>
      <c r="PVF30" s="429"/>
      <c r="PVG30" s="429"/>
      <c r="PVH30" s="429"/>
      <c r="PVI30" s="429"/>
      <c r="PVJ30" s="429"/>
      <c r="PVK30" s="429"/>
      <c r="PVL30" s="429"/>
      <c r="PVM30" s="429"/>
      <c r="PVN30" s="429"/>
      <c r="PVO30" s="429"/>
      <c r="PVP30" s="429"/>
      <c r="PVQ30" s="429"/>
      <c r="PVR30" s="429"/>
      <c r="PVS30" s="429"/>
      <c r="PVT30" s="429"/>
      <c r="PVU30" s="429"/>
      <c r="PVV30" s="429"/>
      <c r="PVW30" s="429"/>
      <c r="PVX30" s="429"/>
      <c r="PVY30" s="429"/>
      <c r="PVZ30" s="429"/>
      <c r="PWA30" s="429"/>
      <c r="PWB30" s="429"/>
      <c r="PWC30" s="429"/>
      <c r="PWD30" s="429"/>
      <c r="PWE30" s="429"/>
      <c r="PWF30" s="429"/>
      <c r="PWG30" s="429"/>
      <c r="PWH30" s="429"/>
      <c r="PWI30" s="429"/>
      <c r="PWJ30" s="429"/>
      <c r="PWK30" s="429"/>
      <c r="PWL30" s="429"/>
      <c r="PWM30" s="429"/>
      <c r="PWN30" s="429"/>
      <c r="PWO30" s="429"/>
      <c r="PWP30" s="429"/>
      <c r="PWQ30" s="429"/>
      <c r="PWR30" s="429"/>
      <c r="PWS30" s="429"/>
      <c r="PWT30" s="429"/>
      <c r="PWU30" s="429"/>
      <c r="PWV30" s="429"/>
      <c r="PWW30" s="429"/>
      <c r="PWX30" s="429"/>
      <c r="PWY30" s="429"/>
      <c r="PWZ30" s="429"/>
      <c r="PXA30" s="429"/>
      <c r="PXB30" s="429"/>
      <c r="PXC30" s="429"/>
      <c r="PXD30" s="429"/>
      <c r="PXE30" s="429"/>
      <c r="PXF30" s="429"/>
      <c r="PXG30" s="429"/>
      <c r="PXH30" s="429"/>
      <c r="PXI30" s="429"/>
      <c r="PXJ30" s="429"/>
      <c r="PXK30" s="429"/>
      <c r="PXL30" s="429"/>
      <c r="PXM30" s="429"/>
      <c r="PXN30" s="429"/>
      <c r="PXO30" s="429"/>
      <c r="PXP30" s="429"/>
      <c r="PXQ30" s="429"/>
      <c r="PXR30" s="429"/>
      <c r="PXS30" s="429"/>
      <c r="PXT30" s="429"/>
      <c r="PXU30" s="429"/>
      <c r="PXV30" s="429"/>
      <c r="PXW30" s="429"/>
      <c r="PXX30" s="429"/>
      <c r="PXY30" s="429"/>
      <c r="PXZ30" s="429"/>
      <c r="PYA30" s="429"/>
      <c r="PYB30" s="429"/>
      <c r="PYC30" s="429"/>
      <c r="PYD30" s="429"/>
      <c r="PYE30" s="429"/>
      <c r="PYF30" s="429"/>
      <c r="PYG30" s="429"/>
      <c r="PYH30" s="429"/>
      <c r="PYI30" s="429"/>
      <c r="PYJ30" s="429"/>
      <c r="PYK30" s="429"/>
      <c r="PYL30" s="429"/>
      <c r="PYM30" s="429"/>
      <c r="PYN30" s="429"/>
      <c r="PYO30" s="429"/>
      <c r="PYP30" s="429"/>
      <c r="PYQ30" s="429"/>
      <c r="PYR30" s="429"/>
      <c r="PYS30" s="429"/>
      <c r="PYT30" s="429"/>
      <c r="PYU30" s="429"/>
      <c r="PYV30" s="429"/>
      <c r="PYW30" s="429"/>
      <c r="PYX30" s="429"/>
      <c r="PYY30" s="429"/>
      <c r="PYZ30" s="429"/>
      <c r="PZA30" s="429"/>
      <c r="PZB30" s="429"/>
      <c r="PZC30" s="429"/>
      <c r="PZD30" s="429"/>
      <c r="PZE30" s="429"/>
      <c r="PZF30" s="429"/>
      <c r="PZG30" s="429"/>
      <c r="PZH30" s="429"/>
      <c r="PZI30" s="429"/>
      <c r="PZJ30" s="429"/>
      <c r="PZK30" s="429"/>
      <c r="PZL30" s="429"/>
      <c r="PZM30" s="429"/>
      <c r="PZN30" s="429"/>
      <c r="PZO30" s="429"/>
      <c r="PZP30" s="429"/>
      <c r="PZQ30" s="429"/>
      <c r="PZR30" s="429"/>
      <c r="PZS30" s="429"/>
      <c r="PZT30" s="429"/>
      <c r="PZU30" s="429"/>
      <c r="PZV30" s="429"/>
      <c r="PZW30" s="429"/>
      <c r="PZX30" s="429"/>
      <c r="PZY30" s="429"/>
      <c r="PZZ30" s="429"/>
      <c r="QAA30" s="429"/>
      <c r="QAB30" s="429"/>
      <c r="QAC30" s="429"/>
      <c r="QAD30" s="429"/>
      <c r="QAE30" s="429"/>
      <c r="QAF30" s="429"/>
      <c r="QAG30" s="429"/>
      <c r="QAH30" s="429"/>
      <c r="QAI30" s="429"/>
      <c r="QAJ30" s="429"/>
      <c r="QAK30" s="429"/>
      <c r="QAL30" s="429"/>
      <c r="QAM30" s="429"/>
      <c r="QAN30" s="429"/>
      <c r="QAO30" s="429"/>
      <c r="QAP30" s="429"/>
      <c r="QAQ30" s="429"/>
      <c r="QAR30" s="429"/>
      <c r="QAS30" s="429"/>
      <c r="QAT30" s="429"/>
      <c r="QAU30" s="429"/>
      <c r="QAV30" s="429"/>
      <c r="QAW30" s="429"/>
      <c r="QAX30" s="429"/>
      <c r="QAY30" s="429"/>
      <c r="QAZ30" s="429"/>
      <c r="QBA30" s="429"/>
      <c r="QBB30" s="429"/>
      <c r="QBC30" s="429"/>
      <c r="QBD30" s="429"/>
      <c r="QBE30" s="429"/>
      <c r="QBF30" s="429"/>
      <c r="QBG30" s="429"/>
      <c r="QBH30" s="429"/>
      <c r="QBI30" s="429"/>
      <c r="QBJ30" s="429"/>
      <c r="QBK30" s="429"/>
      <c r="QBL30" s="429"/>
      <c r="QBM30" s="429"/>
      <c r="QBN30" s="429"/>
      <c r="QBO30" s="429"/>
      <c r="QBP30" s="429"/>
      <c r="QBQ30" s="429"/>
      <c r="QBR30" s="429"/>
      <c r="QBS30" s="429"/>
      <c r="QBT30" s="429"/>
      <c r="QBU30" s="429"/>
      <c r="QBV30" s="429"/>
      <c r="QBW30" s="429"/>
      <c r="QBX30" s="429"/>
      <c r="QBY30" s="429"/>
      <c r="QBZ30" s="429"/>
      <c r="QCA30" s="429"/>
      <c r="QCB30" s="429"/>
      <c r="QCC30" s="429"/>
      <c r="QCD30" s="429"/>
      <c r="QCE30" s="429"/>
      <c r="QCF30" s="429"/>
      <c r="QCG30" s="429"/>
      <c r="QCH30" s="429"/>
      <c r="QCI30" s="429"/>
      <c r="QCJ30" s="429"/>
      <c r="QCK30" s="429"/>
      <c r="QCL30" s="429"/>
      <c r="QCM30" s="429"/>
      <c r="QCN30" s="429"/>
      <c r="QCO30" s="429"/>
      <c r="QCP30" s="429"/>
      <c r="QCQ30" s="429"/>
      <c r="QCR30" s="429"/>
      <c r="QCS30" s="429"/>
      <c r="QCT30" s="429"/>
      <c r="QCU30" s="429"/>
      <c r="QCV30" s="429"/>
      <c r="QCW30" s="429"/>
      <c r="QCX30" s="429"/>
      <c r="QCY30" s="429"/>
      <c r="QCZ30" s="429"/>
      <c r="QDA30" s="429"/>
      <c r="QDB30" s="429"/>
      <c r="QDC30" s="429"/>
      <c r="QDD30" s="429"/>
      <c r="QDE30" s="429"/>
      <c r="QDF30" s="429"/>
      <c r="QDG30" s="429"/>
      <c r="QDH30" s="429"/>
      <c r="QDI30" s="429"/>
      <c r="QDJ30" s="429"/>
      <c r="QDK30" s="429"/>
      <c r="QDL30" s="429"/>
      <c r="QDM30" s="429"/>
      <c r="QDN30" s="429"/>
      <c r="QDO30" s="429"/>
      <c r="QDP30" s="429"/>
      <c r="QDQ30" s="429"/>
      <c r="QDR30" s="429"/>
      <c r="QDS30" s="429"/>
      <c r="QDT30" s="429"/>
      <c r="QDU30" s="429"/>
      <c r="QDV30" s="429"/>
      <c r="QDW30" s="429"/>
      <c r="QDX30" s="429"/>
      <c r="QDY30" s="429"/>
      <c r="QDZ30" s="429"/>
      <c r="QEA30" s="429"/>
      <c r="QEB30" s="429"/>
      <c r="QEC30" s="429"/>
      <c r="QED30" s="429"/>
      <c r="QEE30" s="429"/>
      <c r="QEF30" s="429"/>
      <c r="QEG30" s="429"/>
      <c r="QEH30" s="429"/>
      <c r="QEI30" s="429"/>
      <c r="QEJ30" s="429"/>
      <c r="QEK30" s="429"/>
      <c r="QEL30" s="429"/>
      <c r="QEM30" s="429"/>
      <c r="QEN30" s="429"/>
      <c r="QEO30" s="429"/>
      <c r="QEP30" s="429"/>
      <c r="QEQ30" s="429"/>
      <c r="QER30" s="429"/>
      <c r="QES30" s="429"/>
      <c r="QET30" s="429"/>
      <c r="QEU30" s="429"/>
      <c r="QEV30" s="429"/>
      <c r="QEW30" s="429"/>
      <c r="QEX30" s="429"/>
      <c r="QEY30" s="429"/>
      <c r="QEZ30" s="429"/>
      <c r="QFA30" s="429"/>
      <c r="QFB30" s="429"/>
      <c r="QFC30" s="429"/>
      <c r="QFD30" s="429"/>
      <c r="QFE30" s="429"/>
      <c r="QFF30" s="429"/>
      <c r="QFG30" s="429"/>
      <c r="QFH30" s="429"/>
      <c r="QFI30" s="429"/>
      <c r="QFJ30" s="429"/>
      <c r="QFK30" s="429"/>
      <c r="QFL30" s="429"/>
      <c r="QFM30" s="429"/>
      <c r="QFN30" s="429"/>
      <c r="QFO30" s="429"/>
      <c r="QFP30" s="429"/>
      <c r="QFQ30" s="429"/>
      <c r="QFR30" s="429"/>
      <c r="QFS30" s="429"/>
      <c r="QFT30" s="429"/>
      <c r="QFU30" s="429"/>
      <c r="QFV30" s="429"/>
      <c r="QFW30" s="429"/>
      <c r="QFX30" s="429"/>
      <c r="QFY30" s="429"/>
      <c r="QFZ30" s="429"/>
      <c r="QGA30" s="429"/>
      <c r="QGB30" s="429"/>
      <c r="QGC30" s="429"/>
      <c r="QGD30" s="429"/>
      <c r="QGE30" s="429"/>
      <c r="QGF30" s="429"/>
      <c r="QGG30" s="429"/>
      <c r="QGH30" s="429"/>
      <c r="QGI30" s="429"/>
      <c r="QGJ30" s="429"/>
      <c r="QGK30" s="429"/>
      <c r="QGL30" s="429"/>
      <c r="QGM30" s="429"/>
      <c r="QGN30" s="429"/>
      <c r="QGO30" s="429"/>
      <c r="QGP30" s="429"/>
      <c r="QGQ30" s="429"/>
      <c r="QGR30" s="429"/>
      <c r="QGS30" s="429"/>
      <c r="QGT30" s="429"/>
      <c r="QGU30" s="429"/>
      <c r="QGV30" s="429"/>
      <c r="QGW30" s="429"/>
      <c r="QGX30" s="429"/>
      <c r="QGY30" s="429"/>
      <c r="QGZ30" s="429"/>
      <c r="QHA30" s="429"/>
      <c r="QHB30" s="429"/>
      <c r="QHC30" s="429"/>
      <c r="QHD30" s="429"/>
      <c r="QHE30" s="429"/>
      <c r="QHF30" s="429"/>
      <c r="QHG30" s="429"/>
      <c r="QHH30" s="429"/>
      <c r="QHI30" s="429"/>
      <c r="QHJ30" s="429"/>
      <c r="QHK30" s="429"/>
      <c r="QHL30" s="429"/>
      <c r="QHM30" s="429"/>
      <c r="QHN30" s="429"/>
      <c r="QHO30" s="429"/>
      <c r="QHP30" s="429"/>
      <c r="QHQ30" s="429"/>
      <c r="QHR30" s="429"/>
      <c r="QHS30" s="429"/>
      <c r="QHT30" s="429"/>
      <c r="QHU30" s="429"/>
      <c r="QHV30" s="429"/>
      <c r="QHW30" s="429"/>
      <c r="QHX30" s="429"/>
      <c r="QHY30" s="429"/>
      <c r="QHZ30" s="429"/>
      <c r="QIA30" s="429"/>
      <c r="QIB30" s="429"/>
      <c r="QIC30" s="429"/>
      <c r="QID30" s="429"/>
      <c r="QIE30" s="429"/>
      <c r="QIF30" s="429"/>
      <c r="QIG30" s="429"/>
      <c r="QIH30" s="429"/>
      <c r="QII30" s="429"/>
      <c r="QIJ30" s="429"/>
      <c r="QIK30" s="429"/>
      <c r="QIL30" s="429"/>
      <c r="QIM30" s="429"/>
      <c r="QIN30" s="429"/>
      <c r="QIO30" s="429"/>
      <c r="QIP30" s="429"/>
      <c r="QIQ30" s="429"/>
      <c r="QIR30" s="429"/>
      <c r="QIS30" s="429"/>
      <c r="QIT30" s="429"/>
      <c r="QIU30" s="429"/>
      <c r="QIV30" s="429"/>
      <c r="QIW30" s="429"/>
      <c r="QIX30" s="429"/>
      <c r="QIY30" s="429"/>
      <c r="QIZ30" s="429"/>
      <c r="QJA30" s="429"/>
      <c r="QJB30" s="429"/>
      <c r="QJC30" s="429"/>
      <c r="QJD30" s="429"/>
      <c r="QJE30" s="429"/>
      <c r="QJF30" s="429"/>
      <c r="QJG30" s="429"/>
      <c r="QJH30" s="429"/>
      <c r="QJI30" s="429"/>
      <c r="QJJ30" s="429"/>
      <c r="QJK30" s="429"/>
      <c r="QJL30" s="429"/>
      <c r="QJM30" s="429"/>
      <c r="QJN30" s="429"/>
      <c r="QJO30" s="429"/>
      <c r="QJP30" s="429"/>
      <c r="QJQ30" s="429"/>
      <c r="QJR30" s="429"/>
      <c r="QJS30" s="429"/>
      <c r="QJT30" s="429"/>
      <c r="QJU30" s="429"/>
      <c r="QJV30" s="429"/>
      <c r="QJW30" s="429"/>
      <c r="QJX30" s="429"/>
      <c r="QJY30" s="429"/>
      <c r="QJZ30" s="429"/>
      <c r="QKA30" s="429"/>
      <c r="QKB30" s="429"/>
      <c r="QKC30" s="429"/>
      <c r="QKD30" s="429"/>
      <c r="QKE30" s="429"/>
      <c r="QKF30" s="429"/>
      <c r="QKG30" s="429"/>
      <c r="QKH30" s="429"/>
      <c r="QKI30" s="429"/>
      <c r="QKJ30" s="429"/>
      <c r="QKK30" s="429"/>
      <c r="QKL30" s="429"/>
      <c r="QKM30" s="429"/>
      <c r="QKN30" s="429"/>
      <c r="QKO30" s="429"/>
      <c r="QKP30" s="429"/>
      <c r="QKQ30" s="429"/>
      <c r="QKR30" s="429"/>
      <c r="QKS30" s="429"/>
      <c r="QKT30" s="429"/>
      <c r="QKU30" s="429"/>
      <c r="QKV30" s="429"/>
      <c r="QKW30" s="429"/>
      <c r="QKX30" s="429"/>
      <c r="QKY30" s="429"/>
      <c r="QKZ30" s="429"/>
      <c r="QLA30" s="429"/>
      <c r="QLB30" s="429"/>
      <c r="QLC30" s="429"/>
      <c r="QLD30" s="429"/>
      <c r="QLE30" s="429"/>
      <c r="QLF30" s="429"/>
      <c r="QLG30" s="429"/>
      <c r="QLH30" s="429"/>
      <c r="QLI30" s="429"/>
      <c r="QLJ30" s="429"/>
      <c r="QLK30" s="429"/>
      <c r="QLL30" s="429"/>
      <c r="QLM30" s="429"/>
      <c r="QLN30" s="429"/>
      <c r="QLO30" s="429"/>
      <c r="QLP30" s="429"/>
      <c r="QLQ30" s="429"/>
      <c r="QLR30" s="429"/>
      <c r="QLS30" s="429"/>
      <c r="QLT30" s="429"/>
      <c r="QLU30" s="429"/>
      <c r="QLV30" s="429"/>
      <c r="QLW30" s="429"/>
      <c r="QLX30" s="429"/>
      <c r="QLY30" s="429"/>
      <c r="QLZ30" s="429"/>
      <c r="QMA30" s="429"/>
      <c r="QMB30" s="429"/>
      <c r="QMC30" s="429"/>
      <c r="QMD30" s="429"/>
      <c r="QME30" s="429"/>
      <c r="QMF30" s="429"/>
      <c r="QMG30" s="429"/>
      <c r="QMH30" s="429"/>
      <c r="QMI30" s="429"/>
      <c r="QMJ30" s="429"/>
      <c r="QMK30" s="429"/>
      <c r="QML30" s="429"/>
      <c r="QMM30" s="429"/>
      <c r="QMN30" s="429"/>
      <c r="QMO30" s="429"/>
      <c r="QMP30" s="429"/>
      <c r="QMQ30" s="429"/>
      <c r="QMR30" s="429"/>
      <c r="QMS30" s="429"/>
      <c r="QMT30" s="429"/>
      <c r="QMU30" s="429"/>
      <c r="QMV30" s="429"/>
      <c r="QMW30" s="429"/>
      <c r="QMX30" s="429"/>
      <c r="QMY30" s="429"/>
      <c r="QMZ30" s="429"/>
      <c r="QNA30" s="429"/>
      <c r="QNB30" s="429"/>
      <c r="QNC30" s="429"/>
      <c r="QND30" s="429"/>
      <c r="QNE30" s="429"/>
      <c r="QNF30" s="429"/>
      <c r="QNG30" s="429"/>
      <c r="QNH30" s="429"/>
      <c r="QNI30" s="429"/>
      <c r="QNJ30" s="429"/>
      <c r="QNK30" s="429"/>
      <c r="QNL30" s="429"/>
      <c r="QNM30" s="429"/>
      <c r="QNN30" s="429"/>
      <c r="QNO30" s="429"/>
      <c r="QNP30" s="429"/>
      <c r="QNQ30" s="429"/>
      <c r="QNR30" s="429"/>
      <c r="QNS30" s="429"/>
      <c r="QNT30" s="429"/>
      <c r="QNU30" s="429"/>
      <c r="QNV30" s="429"/>
      <c r="QNW30" s="429"/>
      <c r="QNX30" s="429"/>
      <c r="QNY30" s="429"/>
      <c r="QNZ30" s="429"/>
      <c r="QOA30" s="429"/>
      <c r="QOB30" s="429"/>
      <c r="QOC30" s="429"/>
      <c r="QOD30" s="429"/>
      <c r="QOE30" s="429"/>
      <c r="QOF30" s="429"/>
      <c r="QOG30" s="429"/>
      <c r="QOH30" s="429"/>
      <c r="QOI30" s="429"/>
      <c r="QOJ30" s="429"/>
      <c r="QOK30" s="429"/>
      <c r="QOL30" s="429"/>
      <c r="QOM30" s="429"/>
      <c r="QON30" s="429"/>
      <c r="QOO30" s="429"/>
      <c r="QOP30" s="429"/>
      <c r="QOQ30" s="429"/>
      <c r="QOR30" s="429"/>
      <c r="QOS30" s="429"/>
      <c r="QOT30" s="429"/>
      <c r="QOU30" s="429"/>
      <c r="QOV30" s="429"/>
      <c r="QOW30" s="429"/>
      <c r="QOX30" s="429"/>
      <c r="QOY30" s="429"/>
      <c r="QOZ30" s="429"/>
      <c r="QPA30" s="429"/>
      <c r="QPB30" s="429"/>
      <c r="QPC30" s="429"/>
      <c r="QPD30" s="429"/>
      <c r="QPE30" s="429"/>
      <c r="QPF30" s="429"/>
      <c r="QPG30" s="429"/>
      <c r="QPH30" s="429"/>
      <c r="QPI30" s="429"/>
      <c r="QPJ30" s="429"/>
      <c r="QPK30" s="429"/>
      <c r="QPL30" s="429"/>
      <c r="QPM30" s="429"/>
      <c r="QPN30" s="429"/>
      <c r="QPO30" s="429"/>
      <c r="QPP30" s="429"/>
      <c r="QPQ30" s="429"/>
      <c r="QPR30" s="429"/>
      <c r="QPS30" s="429"/>
      <c r="QPT30" s="429"/>
      <c r="QPU30" s="429"/>
      <c r="QPV30" s="429"/>
      <c r="QPW30" s="429"/>
      <c r="QPX30" s="429"/>
      <c r="QPY30" s="429"/>
      <c r="QPZ30" s="429"/>
      <c r="QQA30" s="429"/>
      <c r="QQB30" s="429"/>
      <c r="QQC30" s="429"/>
      <c r="QQD30" s="429"/>
      <c r="QQE30" s="429"/>
      <c r="QQF30" s="429"/>
      <c r="QQG30" s="429"/>
      <c r="QQH30" s="429"/>
      <c r="QQI30" s="429"/>
      <c r="QQJ30" s="429"/>
      <c r="QQK30" s="429"/>
      <c r="QQL30" s="429"/>
      <c r="QQM30" s="429"/>
      <c r="QQN30" s="429"/>
      <c r="QQO30" s="429"/>
      <c r="QQP30" s="429"/>
      <c r="QQQ30" s="429"/>
      <c r="QQR30" s="429"/>
      <c r="QQS30" s="429"/>
      <c r="QQT30" s="429"/>
      <c r="QQU30" s="429"/>
      <c r="QQV30" s="429"/>
      <c r="QQW30" s="429"/>
      <c r="QQX30" s="429"/>
      <c r="QQY30" s="429"/>
      <c r="QQZ30" s="429"/>
      <c r="QRA30" s="429"/>
      <c r="QRB30" s="429"/>
      <c r="QRC30" s="429"/>
      <c r="QRD30" s="429"/>
      <c r="QRE30" s="429"/>
      <c r="QRF30" s="429"/>
      <c r="QRG30" s="429"/>
      <c r="QRH30" s="429"/>
      <c r="QRI30" s="429"/>
      <c r="QRJ30" s="429"/>
      <c r="QRK30" s="429"/>
      <c r="QRL30" s="429"/>
      <c r="QRM30" s="429"/>
      <c r="QRN30" s="429"/>
      <c r="QRO30" s="429"/>
      <c r="QRP30" s="429"/>
      <c r="QRQ30" s="429"/>
      <c r="QRR30" s="429"/>
      <c r="QRS30" s="429"/>
      <c r="QRT30" s="429"/>
      <c r="QRU30" s="429"/>
      <c r="QRV30" s="429"/>
      <c r="QRW30" s="429"/>
      <c r="QRX30" s="429"/>
      <c r="QRY30" s="429"/>
      <c r="QRZ30" s="429"/>
      <c r="QSA30" s="429"/>
      <c r="QSB30" s="429"/>
      <c r="QSC30" s="429"/>
      <c r="QSD30" s="429"/>
      <c r="QSE30" s="429"/>
      <c r="QSF30" s="429"/>
      <c r="QSG30" s="429"/>
      <c r="QSH30" s="429"/>
      <c r="QSI30" s="429"/>
      <c r="QSJ30" s="429"/>
      <c r="QSK30" s="429"/>
      <c r="QSL30" s="429"/>
      <c r="QSM30" s="429"/>
      <c r="QSN30" s="429"/>
      <c r="QSO30" s="429"/>
      <c r="QSP30" s="429"/>
      <c r="QSQ30" s="429"/>
      <c r="QSR30" s="429"/>
      <c r="QSS30" s="429"/>
      <c r="QST30" s="429"/>
      <c r="QSU30" s="429"/>
      <c r="QSV30" s="429"/>
      <c r="QSW30" s="429"/>
      <c r="QSX30" s="429"/>
      <c r="QSY30" s="429"/>
      <c r="QSZ30" s="429"/>
      <c r="QTA30" s="429"/>
      <c r="QTB30" s="429"/>
      <c r="QTC30" s="429"/>
      <c r="QTD30" s="429"/>
      <c r="QTE30" s="429"/>
      <c r="QTF30" s="429"/>
      <c r="QTG30" s="429"/>
      <c r="QTH30" s="429"/>
      <c r="QTI30" s="429"/>
      <c r="QTJ30" s="429"/>
      <c r="QTK30" s="429"/>
      <c r="QTL30" s="429"/>
      <c r="QTM30" s="429"/>
      <c r="QTN30" s="429"/>
      <c r="QTO30" s="429"/>
      <c r="QTP30" s="429"/>
      <c r="QTQ30" s="429"/>
      <c r="QTR30" s="429"/>
      <c r="QTS30" s="429"/>
      <c r="QTT30" s="429"/>
      <c r="QTU30" s="429"/>
      <c r="QTV30" s="429"/>
      <c r="QTW30" s="429"/>
      <c r="QTX30" s="429"/>
      <c r="QTY30" s="429"/>
      <c r="QTZ30" s="429"/>
      <c r="QUA30" s="429"/>
      <c r="QUB30" s="429"/>
      <c r="QUC30" s="429"/>
      <c r="QUD30" s="429"/>
      <c r="QUE30" s="429"/>
      <c r="QUF30" s="429"/>
      <c r="QUG30" s="429"/>
      <c r="QUH30" s="429"/>
      <c r="QUI30" s="429"/>
      <c r="QUJ30" s="429"/>
      <c r="QUK30" s="429"/>
      <c r="QUL30" s="429"/>
      <c r="QUM30" s="429"/>
      <c r="QUN30" s="429"/>
      <c r="QUO30" s="429"/>
      <c r="QUP30" s="429"/>
      <c r="QUQ30" s="429"/>
      <c r="QUR30" s="429"/>
      <c r="QUS30" s="429"/>
      <c r="QUT30" s="429"/>
      <c r="QUU30" s="429"/>
      <c r="QUV30" s="429"/>
      <c r="QUW30" s="429"/>
      <c r="QUX30" s="429"/>
      <c r="QUY30" s="429"/>
      <c r="QUZ30" s="429"/>
      <c r="QVA30" s="429"/>
      <c r="QVB30" s="429"/>
      <c r="QVC30" s="429"/>
      <c r="QVD30" s="429"/>
      <c r="QVE30" s="429"/>
      <c r="QVF30" s="429"/>
      <c r="QVG30" s="429"/>
      <c r="QVH30" s="429"/>
      <c r="QVI30" s="429"/>
      <c r="QVJ30" s="429"/>
      <c r="QVK30" s="429"/>
      <c r="QVL30" s="429"/>
      <c r="QVM30" s="429"/>
      <c r="QVN30" s="429"/>
      <c r="QVO30" s="429"/>
      <c r="QVP30" s="429"/>
      <c r="QVQ30" s="429"/>
      <c r="QVR30" s="429"/>
      <c r="QVS30" s="429"/>
      <c r="QVT30" s="429"/>
      <c r="QVU30" s="429"/>
      <c r="QVV30" s="429"/>
      <c r="QVW30" s="429"/>
      <c r="QVX30" s="429"/>
      <c r="QVY30" s="429"/>
      <c r="QVZ30" s="429"/>
      <c r="QWA30" s="429"/>
      <c r="QWB30" s="429"/>
      <c r="QWC30" s="429"/>
      <c r="QWD30" s="429"/>
      <c r="QWE30" s="429"/>
      <c r="QWF30" s="429"/>
      <c r="QWG30" s="429"/>
      <c r="QWH30" s="429"/>
      <c r="QWI30" s="429"/>
      <c r="QWJ30" s="429"/>
      <c r="QWK30" s="429"/>
      <c r="QWL30" s="429"/>
      <c r="QWM30" s="429"/>
      <c r="QWN30" s="429"/>
      <c r="QWO30" s="429"/>
      <c r="QWP30" s="429"/>
      <c r="QWQ30" s="429"/>
      <c r="QWR30" s="429"/>
      <c r="QWS30" s="429"/>
      <c r="QWT30" s="429"/>
      <c r="QWU30" s="429"/>
      <c r="QWV30" s="429"/>
      <c r="QWW30" s="429"/>
      <c r="QWX30" s="429"/>
      <c r="QWY30" s="429"/>
      <c r="QWZ30" s="429"/>
      <c r="QXA30" s="429"/>
      <c r="QXB30" s="429"/>
      <c r="QXC30" s="429"/>
      <c r="QXD30" s="429"/>
      <c r="QXE30" s="429"/>
      <c r="QXF30" s="429"/>
      <c r="QXG30" s="429"/>
      <c r="QXH30" s="429"/>
      <c r="QXI30" s="429"/>
      <c r="QXJ30" s="429"/>
      <c r="QXK30" s="429"/>
      <c r="QXL30" s="429"/>
      <c r="QXM30" s="429"/>
      <c r="QXN30" s="429"/>
      <c r="QXO30" s="429"/>
      <c r="QXP30" s="429"/>
      <c r="QXQ30" s="429"/>
      <c r="QXR30" s="429"/>
      <c r="QXS30" s="429"/>
      <c r="QXT30" s="429"/>
      <c r="QXU30" s="429"/>
      <c r="QXV30" s="429"/>
      <c r="QXW30" s="429"/>
      <c r="QXX30" s="429"/>
      <c r="QXY30" s="429"/>
      <c r="QXZ30" s="429"/>
      <c r="QYA30" s="429"/>
      <c r="QYB30" s="429"/>
      <c r="QYC30" s="429"/>
      <c r="QYD30" s="429"/>
      <c r="QYE30" s="429"/>
      <c r="QYF30" s="429"/>
      <c r="QYG30" s="429"/>
      <c r="QYH30" s="429"/>
      <c r="QYI30" s="429"/>
      <c r="QYJ30" s="429"/>
      <c r="QYK30" s="429"/>
      <c r="QYL30" s="429"/>
      <c r="QYM30" s="429"/>
      <c r="QYN30" s="429"/>
      <c r="QYO30" s="429"/>
      <c r="QYP30" s="429"/>
      <c r="QYQ30" s="429"/>
      <c r="QYR30" s="429"/>
      <c r="QYS30" s="429"/>
      <c r="QYT30" s="429"/>
      <c r="QYU30" s="429"/>
      <c r="QYV30" s="429"/>
      <c r="QYW30" s="429"/>
      <c r="QYX30" s="429"/>
      <c r="QYY30" s="429"/>
      <c r="QYZ30" s="429"/>
      <c r="QZA30" s="429"/>
      <c r="QZB30" s="429"/>
      <c r="QZC30" s="429"/>
      <c r="QZD30" s="429"/>
      <c r="QZE30" s="429"/>
      <c r="QZF30" s="429"/>
      <c r="QZG30" s="429"/>
      <c r="QZH30" s="429"/>
      <c r="QZI30" s="429"/>
      <c r="QZJ30" s="429"/>
      <c r="QZK30" s="429"/>
      <c r="QZL30" s="429"/>
      <c r="QZM30" s="429"/>
      <c r="QZN30" s="429"/>
      <c r="QZO30" s="429"/>
      <c r="QZP30" s="429"/>
      <c r="QZQ30" s="429"/>
      <c r="QZR30" s="429"/>
      <c r="QZS30" s="429"/>
      <c r="QZT30" s="429"/>
      <c r="QZU30" s="429"/>
      <c r="QZV30" s="429"/>
      <c r="QZW30" s="429"/>
      <c r="QZX30" s="429"/>
      <c r="QZY30" s="429"/>
      <c r="QZZ30" s="429"/>
      <c r="RAA30" s="429"/>
      <c r="RAB30" s="429"/>
      <c r="RAC30" s="429"/>
      <c r="RAD30" s="429"/>
      <c r="RAE30" s="429"/>
      <c r="RAF30" s="429"/>
      <c r="RAG30" s="429"/>
      <c r="RAH30" s="429"/>
      <c r="RAI30" s="429"/>
      <c r="RAJ30" s="429"/>
      <c r="RAK30" s="429"/>
      <c r="RAL30" s="429"/>
      <c r="RAM30" s="429"/>
      <c r="RAN30" s="429"/>
      <c r="RAO30" s="429"/>
      <c r="RAP30" s="429"/>
      <c r="RAQ30" s="429"/>
      <c r="RAR30" s="429"/>
      <c r="RAS30" s="429"/>
      <c r="RAT30" s="429"/>
      <c r="RAU30" s="429"/>
      <c r="RAV30" s="429"/>
      <c r="RAW30" s="429"/>
      <c r="RAX30" s="429"/>
      <c r="RAY30" s="429"/>
      <c r="RAZ30" s="429"/>
      <c r="RBA30" s="429"/>
      <c r="RBB30" s="429"/>
      <c r="RBC30" s="429"/>
      <c r="RBD30" s="429"/>
      <c r="RBE30" s="429"/>
      <c r="RBF30" s="429"/>
      <c r="RBG30" s="429"/>
      <c r="RBH30" s="429"/>
      <c r="RBI30" s="429"/>
      <c r="RBJ30" s="429"/>
      <c r="RBK30" s="429"/>
      <c r="RBL30" s="429"/>
      <c r="RBM30" s="429"/>
      <c r="RBN30" s="429"/>
      <c r="RBO30" s="429"/>
      <c r="RBP30" s="429"/>
      <c r="RBQ30" s="429"/>
      <c r="RBR30" s="429"/>
      <c r="RBS30" s="429"/>
      <c r="RBT30" s="429"/>
      <c r="RBU30" s="429"/>
      <c r="RBV30" s="429"/>
      <c r="RBW30" s="429"/>
      <c r="RBX30" s="429"/>
      <c r="RBY30" s="429"/>
      <c r="RBZ30" s="429"/>
      <c r="RCA30" s="429"/>
      <c r="RCB30" s="429"/>
      <c r="RCC30" s="429"/>
      <c r="RCD30" s="429"/>
      <c r="RCE30" s="429"/>
      <c r="RCF30" s="429"/>
      <c r="RCG30" s="429"/>
      <c r="RCH30" s="429"/>
      <c r="RCI30" s="429"/>
      <c r="RCJ30" s="429"/>
      <c r="RCK30" s="429"/>
      <c r="RCL30" s="429"/>
      <c r="RCM30" s="429"/>
      <c r="RCN30" s="429"/>
      <c r="RCO30" s="429"/>
      <c r="RCP30" s="429"/>
      <c r="RCQ30" s="429"/>
      <c r="RCR30" s="429"/>
      <c r="RCS30" s="429"/>
      <c r="RCT30" s="429"/>
      <c r="RCU30" s="429"/>
      <c r="RCV30" s="429"/>
      <c r="RCW30" s="429"/>
      <c r="RCX30" s="429"/>
      <c r="RCY30" s="429"/>
      <c r="RCZ30" s="429"/>
      <c r="RDA30" s="429"/>
      <c r="RDB30" s="429"/>
      <c r="RDC30" s="429"/>
      <c r="RDD30" s="429"/>
      <c r="RDE30" s="429"/>
      <c r="RDF30" s="429"/>
      <c r="RDG30" s="429"/>
      <c r="RDH30" s="429"/>
      <c r="RDI30" s="429"/>
      <c r="RDJ30" s="429"/>
      <c r="RDK30" s="429"/>
      <c r="RDL30" s="429"/>
      <c r="RDM30" s="429"/>
      <c r="RDN30" s="429"/>
      <c r="RDO30" s="429"/>
      <c r="RDP30" s="429"/>
      <c r="RDQ30" s="429"/>
      <c r="RDR30" s="429"/>
      <c r="RDS30" s="429"/>
      <c r="RDT30" s="429"/>
      <c r="RDU30" s="429"/>
      <c r="RDV30" s="429"/>
      <c r="RDW30" s="429"/>
      <c r="RDX30" s="429"/>
      <c r="RDY30" s="429"/>
      <c r="RDZ30" s="429"/>
      <c r="REA30" s="429"/>
      <c r="REB30" s="429"/>
      <c r="REC30" s="429"/>
      <c r="RED30" s="429"/>
      <c r="REE30" s="429"/>
      <c r="REF30" s="429"/>
      <c r="REG30" s="429"/>
      <c r="REH30" s="429"/>
      <c r="REI30" s="429"/>
      <c r="REJ30" s="429"/>
      <c r="REK30" s="429"/>
      <c r="REL30" s="429"/>
      <c r="REM30" s="429"/>
      <c r="REN30" s="429"/>
      <c r="REO30" s="429"/>
      <c r="REP30" s="429"/>
      <c r="REQ30" s="429"/>
      <c r="RER30" s="429"/>
      <c r="RES30" s="429"/>
      <c r="RET30" s="429"/>
      <c r="REU30" s="429"/>
      <c r="REV30" s="429"/>
      <c r="REW30" s="429"/>
      <c r="REX30" s="429"/>
      <c r="REY30" s="429"/>
      <c r="REZ30" s="429"/>
      <c r="RFA30" s="429"/>
      <c r="RFB30" s="429"/>
      <c r="RFC30" s="429"/>
      <c r="RFD30" s="429"/>
      <c r="RFE30" s="429"/>
      <c r="RFF30" s="429"/>
      <c r="RFG30" s="429"/>
      <c r="RFH30" s="429"/>
      <c r="RFI30" s="429"/>
      <c r="RFJ30" s="429"/>
      <c r="RFK30" s="429"/>
      <c r="RFL30" s="429"/>
      <c r="RFM30" s="429"/>
      <c r="RFN30" s="429"/>
      <c r="RFO30" s="429"/>
      <c r="RFP30" s="429"/>
      <c r="RFQ30" s="429"/>
      <c r="RFR30" s="429"/>
      <c r="RFS30" s="429"/>
      <c r="RFT30" s="429"/>
      <c r="RFU30" s="429"/>
      <c r="RFV30" s="429"/>
      <c r="RFW30" s="429"/>
      <c r="RFX30" s="429"/>
      <c r="RFY30" s="429"/>
      <c r="RFZ30" s="429"/>
      <c r="RGA30" s="429"/>
      <c r="RGB30" s="429"/>
      <c r="RGC30" s="429"/>
      <c r="RGD30" s="429"/>
      <c r="RGE30" s="429"/>
      <c r="RGF30" s="429"/>
      <c r="RGG30" s="429"/>
      <c r="RGH30" s="429"/>
      <c r="RGI30" s="429"/>
      <c r="RGJ30" s="429"/>
      <c r="RGK30" s="429"/>
      <c r="RGL30" s="429"/>
      <c r="RGM30" s="429"/>
      <c r="RGN30" s="429"/>
      <c r="RGO30" s="429"/>
      <c r="RGP30" s="429"/>
      <c r="RGQ30" s="429"/>
      <c r="RGR30" s="429"/>
      <c r="RGS30" s="429"/>
      <c r="RGT30" s="429"/>
      <c r="RGU30" s="429"/>
      <c r="RGV30" s="429"/>
      <c r="RGW30" s="429"/>
      <c r="RGX30" s="429"/>
      <c r="RGY30" s="429"/>
      <c r="RGZ30" s="429"/>
      <c r="RHA30" s="429"/>
      <c r="RHB30" s="429"/>
      <c r="RHC30" s="429"/>
      <c r="RHD30" s="429"/>
      <c r="RHE30" s="429"/>
      <c r="RHF30" s="429"/>
      <c r="RHG30" s="429"/>
      <c r="RHH30" s="429"/>
      <c r="RHI30" s="429"/>
      <c r="RHJ30" s="429"/>
      <c r="RHK30" s="429"/>
      <c r="RHL30" s="429"/>
      <c r="RHM30" s="429"/>
      <c r="RHN30" s="429"/>
      <c r="RHO30" s="429"/>
      <c r="RHP30" s="429"/>
      <c r="RHQ30" s="429"/>
      <c r="RHR30" s="429"/>
      <c r="RHS30" s="429"/>
      <c r="RHT30" s="429"/>
      <c r="RHU30" s="429"/>
      <c r="RHV30" s="429"/>
      <c r="RHW30" s="429"/>
      <c r="RHX30" s="429"/>
      <c r="RHY30" s="429"/>
      <c r="RHZ30" s="429"/>
      <c r="RIA30" s="429"/>
      <c r="RIB30" s="429"/>
      <c r="RIC30" s="429"/>
      <c r="RID30" s="429"/>
      <c r="RIE30" s="429"/>
      <c r="RIF30" s="429"/>
      <c r="RIG30" s="429"/>
      <c r="RIH30" s="429"/>
      <c r="RII30" s="429"/>
      <c r="RIJ30" s="429"/>
      <c r="RIK30" s="429"/>
      <c r="RIL30" s="429"/>
      <c r="RIM30" s="429"/>
      <c r="RIN30" s="429"/>
      <c r="RIO30" s="429"/>
      <c r="RIP30" s="429"/>
      <c r="RIQ30" s="429"/>
      <c r="RIR30" s="429"/>
      <c r="RIS30" s="429"/>
      <c r="RIT30" s="429"/>
      <c r="RIU30" s="429"/>
      <c r="RIV30" s="429"/>
      <c r="RIW30" s="429"/>
      <c r="RIX30" s="429"/>
      <c r="RIY30" s="429"/>
      <c r="RIZ30" s="429"/>
      <c r="RJA30" s="429"/>
      <c r="RJB30" s="429"/>
      <c r="RJC30" s="429"/>
      <c r="RJD30" s="429"/>
      <c r="RJE30" s="429"/>
      <c r="RJF30" s="429"/>
      <c r="RJG30" s="429"/>
      <c r="RJH30" s="429"/>
      <c r="RJI30" s="429"/>
      <c r="RJJ30" s="429"/>
      <c r="RJK30" s="429"/>
      <c r="RJL30" s="429"/>
      <c r="RJM30" s="429"/>
      <c r="RJN30" s="429"/>
      <c r="RJO30" s="429"/>
      <c r="RJP30" s="429"/>
      <c r="RJQ30" s="429"/>
      <c r="RJR30" s="429"/>
      <c r="RJS30" s="429"/>
      <c r="RJT30" s="429"/>
      <c r="RJU30" s="429"/>
      <c r="RJV30" s="429"/>
      <c r="RJW30" s="429"/>
      <c r="RJX30" s="429"/>
      <c r="RJY30" s="429"/>
      <c r="RJZ30" s="429"/>
      <c r="RKA30" s="429"/>
      <c r="RKB30" s="429"/>
      <c r="RKC30" s="429"/>
      <c r="RKD30" s="429"/>
      <c r="RKE30" s="429"/>
      <c r="RKF30" s="429"/>
      <c r="RKG30" s="429"/>
      <c r="RKH30" s="429"/>
      <c r="RKI30" s="429"/>
      <c r="RKJ30" s="429"/>
      <c r="RKK30" s="429"/>
      <c r="RKL30" s="429"/>
      <c r="RKM30" s="429"/>
      <c r="RKN30" s="429"/>
      <c r="RKO30" s="429"/>
      <c r="RKP30" s="429"/>
      <c r="RKQ30" s="429"/>
      <c r="RKR30" s="429"/>
      <c r="RKS30" s="429"/>
      <c r="RKT30" s="429"/>
      <c r="RKU30" s="429"/>
      <c r="RKV30" s="429"/>
      <c r="RKW30" s="429"/>
      <c r="RKX30" s="429"/>
      <c r="RKY30" s="429"/>
      <c r="RKZ30" s="429"/>
      <c r="RLA30" s="429"/>
      <c r="RLB30" s="429"/>
      <c r="RLC30" s="429"/>
      <c r="RLD30" s="429"/>
      <c r="RLE30" s="429"/>
      <c r="RLF30" s="429"/>
      <c r="RLG30" s="429"/>
      <c r="RLH30" s="429"/>
      <c r="RLI30" s="429"/>
      <c r="RLJ30" s="429"/>
      <c r="RLK30" s="429"/>
      <c r="RLL30" s="429"/>
      <c r="RLM30" s="429"/>
      <c r="RLN30" s="429"/>
      <c r="RLO30" s="429"/>
      <c r="RLP30" s="429"/>
      <c r="RLQ30" s="429"/>
      <c r="RLR30" s="429"/>
      <c r="RLS30" s="429"/>
      <c r="RLT30" s="429"/>
      <c r="RLU30" s="429"/>
      <c r="RLV30" s="429"/>
      <c r="RLW30" s="429"/>
      <c r="RLX30" s="429"/>
      <c r="RLY30" s="429"/>
      <c r="RLZ30" s="429"/>
      <c r="RMA30" s="429"/>
      <c r="RMB30" s="429"/>
      <c r="RMC30" s="429"/>
      <c r="RMD30" s="429"/>
      <c r="RME30" s="429"/>
      <c r="RMF30" s="429"/>
      <c r="RMG30" s="429"/>
      <c r="RMH30" s="429"/>
      <c r="RMI30" s="429"/>
      <c r="RMJ30" s="429"/>
      <c r="RMK30" s="429"/>
      <c r="RML30" s="429"/>
      <c r="RMM30" s="429"/>
      <c r="RMN30" s="429"/>
      <c r="RMO30" s="429"/>
      <c r="RMP30" s="429"/>
      <c r="RMQ30" s="429"/>
      <c r="RMR30" s="429"/>
      <c r="RMS30" s="429"/>
      <c r="RMT30" s="429"/>
      <c r="RMU30" s="429"/>
      <c r="RMV30" s="429"/>
      <c r="RMW30" s="429"/>
      <c r="RMX30" s="429"/>
      <c r="RMY30" s="429"/>
      <c r="RMZ30" s="429"/>
      <c r="RNA30" s="429"/>
      <c r="RNB30" s="429"/>
      <c r="RNC30" s="429"/>
      <c r="RND30" s="429"/>
      <c r="RNE30" s="429"/>
      <c r="RNF30" s="429"/>
      <c r="RNG30" s="429"/>
      <c r="RNH30" s="429"/>
      <c r="RNI30" s="429"/>
      <c r="RNJ30" s="429"/>
      <c r="RNK30" s="429"/>
      <c r="RNL30" s="429"/>
      <c r="RNM30" s="429"/>
      <c r="RNN30" s="429"/>
      <c r="RNO30" s="429"/>
      <c r="RNP30" s="429"/>
      <c r="RNQ30" s="429"/>
      <c r="RNR30" s="429"/>
      <c r="RNS30" s="429"/>
      <c r="RNT30" s="429"/>
      <c r="RNU30" s="429"/>
      <c r="RNV30" s="429"/>
      <c r="RNW30" s="429"/>
      <c r="RNX30" s="429"/>
      <c r="RNY30" s="429"/>
      <c r="RNZ30" s="429"/>
      <c r="ROA30" s="429"/>
      <c r="ROB30" s="429"/>
      <c r="ROC30" s="429"/>
      <c r="ROD30" s="429"/>
      <c r="ROE30" s="429"/>
      <c r="ROF30" s="429"/>
      <c r="ROG30" s="429"/>
      <c r="ROH30" s="429"/>
      <c r="ROI30" s="429"/>
      <c r="ROJ30" s="429"/>
      <c r="ROK30" s="429"/>
      <c r="ROL30" s="429"/>
      <c r="ROM30" s="429"/>
      <c r="RON30" s="429"/>
      <c r="ROO30" s="429"/>
      <c r="ROP30" s="429"/>
      <c r="ROQ30" s="429"/>
      <c r="ROR30" s="429"/>
      <c r="ROS30" s="429"/>
      <c r="ROT30" s="429"/>
      <c r="ROU30" s="429"/>
      <c r="ROV30" s="429"/>
      <c r="ROW30" s="429"/>
      <c r="ROX30" s="429"/>
      <c r="ROY30" s="429"/>
      <c r="ROZ30" s="429"/>
      <c r="RPA30" s="429"/>
      <c r="RPB30" s="429"/>
      <c r="RPC30" s="429"/>
      <c r="RPD30" s="429"/>
      <c r="RPE30" s="429"/>
      <c r="RPF30" s="429"/>
      <c r="RPG30" s="429"/>
      <c r="RPH30" s="429"/>
      <c r="RPI30" s="429"/>
      <c r="RPJ30" s="429"/>
      <c r="RPK30" s="429"/>
      <c r="RPL30" s="429"/>
      <c r="RPM30" s="429"/>
      <c r="RPN30" s="429"/>
      <c r="RPO30" s="429"/>
      <c r="RPP30" s="429"/>
      <c r="RPQ30" s="429"/>
      <c r="RPR30" s="429"/>
      <c r="RPS30" s="429"/>
      <c r="RPT30" s="429"/>
      <c r="RPU30" s="429"/>
      <c r="RPV30" s="429"/>
      <c r="RPW30" s="429"/>
      <c r="RPX30" s="429"/>
      <c r="RPY30" s="429"/>
      <c r="RPZ30" s="429"/>
      <c r="RQA30" s="429"/>
      <c r="RQB30" s="429"/>
      <c r="RQC30" s="429"/>
      <c r="RQD30" s="429"/>
      <c r="RQE30" s="429"/>
      <c r="RQF30" s="429"/>
      <c r="RQG30" s="429"/>
      <c r="RQH30" s="429"/>
      <c r="RQI30" s="429"/>
      <c r="RQJ30" s="429"/>
      <c r="RQK30" s="429"/>
      <c r="RQL30" s="429"/>
      <c r="RQM30" s="429"/>
      <c r="RQN30" s="429"/>
      <c r="RQO30" s="429"/>
      <c r="RQP30" s="429"/>
      <c r="RQQ30" s="429"/>
      <c r="RQR30" s="429"/>
      <c r="RQS30" s="429"/>
      <c r="RQT30" s="429"/>
      <c r="RQU30" s="429"/>
      <c r="RQV30" s="429"/>
      <c r="RQW30" s="429"/>
      <c r="RQX30" s="429"/>
      <c r="RQY30" s="429"/>
      <c r="RQZ30" s="429"/>
      <c r="RRA30" s="429"/>
      <c r="RRB30" s="429"/>
      <c r="RRC30" s="429"/>
      <c r="RRD30" s="429"/>
      <c r="RRE30" s="429"/>
      <c r="RRF30" s="429"/>
      <c r="RRG30" s="429"/>
      <c r="RRH30" s="429"/>
      <c r="RRI30" s="429"/>
      <c r="RRJ30" s="429"/>
      <c r="RRK30" s="429"/>
      <c r="RRL30" s="429"/>
      <c r="RRM30" s="429"/>
      <c r="RRN30" s="429"/>
      <c r="RRO30" s="429"/>
      <c r="RRP30" s="429"/>
      <c r="RRQ30" s="429"/>
      <c r="RRR30" s="429"/>
      <c r="RRS30" s="429"/>
      <c r="RRT30" s="429"/>
      <c r="RRU30" s="429"/>
      <c r="RRV30" s="429"/>
      <c r="RRW30" s="429"/>
      <c r="RRX30" s="429"/>
      <c r="RRY30" s="429"/>
      <c r="RRZ30" s="429"/>
      <c r="RSA30" s="429"/>
      <c r="RSB30" s="429"/>
      <c r="RSC30" s="429"/>
      <c r="RSD30" s="429"/>
      <c r="RSE30" s="429"/>
      <c r="RSF30" s="429"/>
      <c r="RSG30" s="429"/>
      <c r="RSH30" s="429"/>
      <c r="RSI30" s="429"/>
      <c r="RSJ30" s="429"/>
      <c r="RSK30" s="429"/>
      <c r="RSL30" s="429"/>
      <c r="RSM30" s="429"/>
      <c r="RSN30" s="429"/>
      <c r="RSO30" s="429"/>
      <c r="RSP30" s="429"/>
      <c r="RSQ30" s="429"/>
      <c r="RSR30" s="429"/>
      <c r="RSS30" s="429"/>
      <c r="RST30" s="429"/>
      <c r="RSU30" s="429"/>
      <c r="RSV30" s="429"/>
      <c r="RSW30" s="429"/>
      <c r="RSX30" s="429"/>
      <c r="RSY30" s="429"/>
      <c r="RSZ30" s="429"/>
      <c r="RTA30" s="429"/>
      <c r="RTB30" s="429"/>
      <c r="RTC30" s="429"/>
      <c r="RTD30" s="429"/>
      <c r="RTE30" s="429"/>
      <c r="RTF30" s="429"/>
      <c r="RTG30" s="429"/>
      <c r="RTH30" s="429"/>
      <c r="RTI30" s="429"/>
      <c r="RTJ30" s="429"/>
      <c r="RTK30" s="429"/>
      <c r="RTL30" s="429"/>
      <c r="RTM30" s="429"/>
      <c r="RTN30" s="429"/>
      <c r="RTO30" s="429"/>
      <c r="RTP30" s="429"/>
      <c r="RTQ30" s="429"/>
      <c r="RTR30" s="429"/>
      <c r="RTS30" s="429"/>
      <c r="RTT30" s="429"/>
      <c r="RTU30" s="429"/>
      <c r="RTV30" s="429"/>
      <c r="RTW30" s="429"/>
      <c r="RTX30" s="429"/>
      <c r="RTY30" s="429"/>
      <c r="RTZ30" s="429"/>
      <c r="RUA30" s="429"/>
      <c r="RUB30" s="429"/>
      <c r="RUC30" s="429"/>
      <c r="RUD30" s="429"/>
      <c r="RUE30" s="429"/>
      <c r="RUF30" s="429"/>
      <c r="RUG30" s="429"/>
      <c r="RUH30" s="429"/>
      <c r="RUI30" s="429"/>
      <c r="RUJ30" s="429"/>
      <c r="RUK30" s="429"/>
      <c r="RUL30" s="429"/>
      <c r="RUM30" s="429"/>
      <c r="RUN30" s="429"/>
      <c r="RUO30" s="429"/>
      <c r="RUP30" s="429"/>
      <c r="RUQ30" s="429"/>
      <c r="RUR30" s="429"/>
      <c r="RUS30" s="429"/>
      <c r="RUT30" s="429"/>
      <c r="RUU30" s="429"/>
      <c r="RUV30" s="429"/>
      <c r="RUW30" s="429"/>
      <c r="RUX30" s="429"/>
      <c r="RUY30" s="429"/>
      <c r="RUZ30" s="429"/>
      <c r="RVA30" s="429"/>
      <c r="RVB30" s="429"/>
      <c r="RVC30" s="429"/>
      <c r="RVD30" s="429"/>
      <c r="RVE30" s="429"/>
      <c r="RVF30" s="429"/>
      <c r="RVG30" s="429"/>
      <c r="RVH30" s="429"/>
      <c r="RVI30" s="429"/>
      <c r="RVJ30" s="429"/>
      <c r="RVK30" s="429"/>
      <c r="RVL30" s="429"/>
      <c r="RVM30" s="429"/>
      <c r="RVN30" s="429"/>
      <c r="RVO30" s="429"/>
      <c r="RVP30" s="429"/>
      <c r="RVQ30" s="429"/>
      <c r="RVR30" s="429"/>
      <c r="RVS30" s="429"/>
      <c r="RVT30" s="429"/>
      <c r="RVU30" s="429"/>
      <c r="RVV30" s="429"/>
      <c r="RVW30" s="429"/>
      <c r="RVX30" s="429"/>
      <c r="RVY30" s="429"/>
      <c r="RVZ30" s="429"/>
      <c r="RWA30" s="429"/>
      <c r="RWB30" s="429"/>
      <c r="RWC30" s="429"/>
      <c r="RWD30" s="429"/>
      <c r="RWE30" s="429"/>
      <c r="RWF30" s="429"/>
      <c r="RWG30" s="429"/>
      <c r="RWH30" s="429"/>
      <c r="RWI30" s="429"/>
      <c r="RWJ30" s="429"/>
      <c r="RWK30" s="429"/>
      <c r="RWL30" s="429"/>
      <c r="RWM30" s="429"/>
      <c r="RWN30" s="429"/>
      <c r="RWO30" s="429"/>
      <c r="RWP30" s="429"/>
      <c r="RWQ30" s="429"/>
      <c r="RWR30" s="429"/>
      <c r="RWS30" s="429"/>
      <c r="RWT30" s="429"/>
      <c r="RWU30" s="429"/>
      <c r="RWV30" s="429"/>
      <c r="RWW30" s="429"/>
      <c r="RWX30" s="429"/>
      <c r="RWY30" s="429"/>
      <c r="RWZ30" s="429"/>
      <c r="RXA30" s="429"/>
      <c r="RXB30" s="429"/>
      <c r="RXC30" s="429"/>
      <c r="RXD30" s="429"/>
      <c r="RXE30" s="429"/>
      <c r="RXF30" s="429"/>
      <c r="RXG30" s="429"/>
      <c r="RXH30" s="429"/>
      <c r="RXI30" s="429"/>
      <c r="RXJ30" s="429"/>
      <c r="RXK30" s="429"/>
      <c r="RXL30" s="429"/>
      <c r="RXM30" s="429"/>
      <c r="RXN30" s="429"/>
      <c r="RXO30" s="429"/>
      <c r="RXP30" s="429"/>
      <c r="RXQ30" s="429"/>
      <c r="RXR30" s="429"/>
      <c r="RXS30" s="429"/>
      <c r="RXT30" s="429"/>
      <c r="RXU30" s="429"/>
      <c r="RXV30" s="429"/>
      <c r="RXW30" s="429"/>
      <c r="RXX30" s="429"/>
      <c r="RXY30" s="429"/>
      <c r="RXZ30" s="429"/>
      <c r="RYA30" s="429"/>
      <c r="RYB30" s="429"/>
      <c r="RYC30" s="429"/>
      <c r="RYD30" s="429"/>
      <c r="RYE30" s="429"/>
      <c r="RYF30" s="429"/>
      <c r="RYG30" s="429"/>
      <c r="RYH30" s="429"/>
      <c r="RYI30" s="429"/>
      <c r="RYJ30" s="429"/>
      <c r="RYK30" s="429"/>
      <c r="RYL30" s="429"/>
      <c r="RYM30" s="429"/>
      <c r="RYN30" s="429"/>
      <c r="RYO30" s="429"/>
      <c r="RYP30" s="429"/>
      <c r="RYQ30" s="429"/>
      <c r="RYR30" s="429"/>
      <c r="RYS30" s="429"/>
      <c r="RYT30" s="429"/>
      <c r="RYU30" s="429"/>
      <c r="RYV30" s="429"/>
      <c r="RYW30" s="429"/>
      <c r="RYX30" s="429"/>
      <c r="RYY30" s="429"/>
      <c r="RYZ30" s="429"/>
      <c r="RZA30" s="429"/>
      <c r="RZB30" s="429"/>
      <c r="RZC30" s="429"/>
      <c r="RZD30" s="429"/>
      <c r="RZE30" s="429"/>
      <c r="RZF30" s="429"/>
      <c r="RZG30" s="429"/>
      <c r="RZH30" s="429"/>
      <c r="RZI30" s="429"/>
      <c r="RZJ30" s="429"/>
      <c r="RZK30" s="429"/>
      <c r="RZL30" s="429"/>
      <c r="RZM30" s="429"/>
      <c r="RZN30" s="429"/>
      <c r="RZO30" s="429"/>
      <c r="RZP30" s="429"/>
      <c r="RZQ30" s="429"/>
      <c r="RZR30" s="429"/>
      <c r="RZS30" s="429"/>
      <c r="RZT30" s="429"/>
      <c r="RZU30" s="429"/>
      <c r="RZV30" s="429"/>
      <c r="RZW30" s="429"/>
      <c r="RZX30" s="429"/>
      <c r="RZY30" s="429"/>
      <c r="RZZ30" s="429"/>
      <c r="SAA30" s="429"/>
      <c r="SAB30" s="429"/>
      <c r="SAC30" s="429"/>
      <c r="SAD30" s="429"/>
      <c r="SAE30" s="429"/>
      <c r="SAF30" s="429"/>
      <c r="SAG30" s="429"/>
      <c r="SAH30" s="429"/>
      <c r="SAI30" s="429"/>
      <c r="SAJ30" s="429"/>
      <c r="SAK30" s="429"/>
      <c r="SAL30" s="429"/>
      <c r="SAM30" s="429"/>
      <c r="SAN30" s="429"/>
      <c r="SAO30" s="429"/>
      <c r="SAP30" s="429"/>
      <c r="SAQ30" s="429"/>
      <c r="SAR30" s="429"/>
      <c r="SAS30" s="429"/>
      <c r="SAT30" s="429"/>
      <c r="SAU30" s="429"/>
      <c r="SAV30" s="429"/>
      <c r="SAW30" s="429"/>
      <c r="SAX30" s="429"/>
      <c r="SAY30" s="429"/>
      <c r="SAZ30" s="429"/>
      <c r="SBA30" s="429"/>
      <c r="SBB30" s="429"/>
      <c r="SBC30" s="429"/>
      <c r="SBD30" s="429"/>
      <c r="SBE30" s="429"/>
      <c r="SBF30" s="429"/>
      <c r="SBG30" s="429"/>
      <c r="SBH30" s="429"/>
      <c r="SBI30" s="429"/>
      <c r="SBJ30" s="429"/>
      <c r="SBK30" s="429"/>
      <c r="SBL30" s="429"/>
      <c r="SBM30" s="429"/>
      <c r="SBN30" s="429"/>
      <c r="SBO30" s="429"/>
      <c r="SBP30" s="429"/>
      <c r="SBQ30" s="429"/>
      <c r="SBR30" s="429"/>
      <c r="SBS30" s="429"/>
      <c r="SBT30" s="429"/>
      <c r="SBU30" s="429"/>
      <c r="SBV30" s="429"/>
      <c r="SBW30" s="429"/>
      <c r="SBX30" s="429"/>
      <c r="SBY30" s="429"/>
      <c r="SBZ30" s="429"/>
      <c r="SCA30" s="429"/>
      <c r="SCB30" s="429"/>
      <c r="SCC30" s="429"/>
      <c r="SCD30" s="429"/>
      <c r="SCE30" s="429"/>
      <c r="SCF30" s="429"/>
      <c r="SCG30" s="429"/>
      <c r="SCH30" s="429"/>
      <c r="SCI30" s="429"/>
      <c r="SCJ30" s="429"/>
      <c r="SCK30" s="429"/>
      <c r="SCL30" s="429"/>
      <c r="SCM30" s="429"/>
      <c r="SCN30" s="429"/>
      <c r="SCO30" s="429"/>
      <c r="SCP30" s="429"/>
      <c r="SCQ30" s="429"/>
      <c r="SCR30" s="429"/>
      <c r="SCS30" s="429"/>
      <c r="SCT30" s="429"/>
      <c r="SCU30" s="429"/>
      <c r="SCV30" s="429"/>
      <c r="SCW30" s="429"/>
      <c r="SCX30" s="429"/>
      <c r="SCY30" s="429"/>
      <c r="SCZ30" s="429"/>
      <c r="SDA30" s="429"/>
      <c r="SDB30" s="429"/>
      <c r="SDC30" s="429"/>
      <c r="SDD30" s="429"/>
      <c r="SDE30" s="429"/>
      <c r="SDF30" s="429"/>
      <c r="SDG30" s="429"/>
      <c r="SDH30" s="429"/>
      <c r="SDI30" s="429"/>
      <c r="SDJ30" s="429"/>
      <c r="SDK30" s="429"/>
      <c r="SDL30" s="429"/>
      <c r="SDM30" s="429"/>
      <c r="SDN30" s="429"/>
      <c r="SDO30" s="429"/>
      <c r="SDP30" s="429"/>
      <c r="SDQ30" s="429"/>
      <c r="SDR30" s="429"/>
      <c r="SDS30" s="429"/>
      <c r="SDT30" s="429"/>
      <c r="SDU30" s="429"/>
      <c r="SDV30" s="429"/>
      <c r="SDW30" s="429"/>
      <c r="SDX30" s="429"/>
      <c r="SDY30" s="429"/>
      <c r="SDZ30" s="429"/>
      <c r="SEA30" s="429"/>
      <c r="SEB30" s="429"/>
      <c r="SEC30" s="429"/>
      <c r="SED30" s="429"/>
      <c r="SEE30" s="429"/>
      <c r="SEF30" s="429"/>
      <c r="SEG30" s="429"/>
      <c r="SEH30" s="429"/>
      <c r="SEI30" s="429"/>
      <c r="SEJ30" s="429"/>
      <c r="SEK30" s="429"/>
      <c r="SEL30" s="429"/>
      <c r="SEM30" s="429"/>
      <c r="SEN30" s="429"/>
      <c r="SEO30" s="429"/>
      <c r="SEP30" s="429"/>
      <c r="SEQ30" s="429"/>
      <c r="SER30" s="429"/>
      <c r="SES30" s="429"/>
      <c r="SET30" s="429"/>
      <c r="SEU30" s="429"/>
      <c r="SEV30" s="429"/>
      <c r="SEW30" s="429"/>
      <c r="SEX30" s="429"/>
      <c r="SEY30" s="429"/>
      <c r="SEZ30" s="429"/>
      <c r="SFA30" s="429"/>
      <c r="SFB30" s="429"/>
      <c r="SFC30" s="429"/>
      <c r="SFD30" s="429"/>
      <c r="SFE30" s="429"/>
      <c r="SFF30" s="429"/>
      <c r="SFG30" s="429"/>
      <c r="SFH30" s="429"/>
      <c r="SFI30" s="429"/>
      <c r="SFJ30" s="429"/>
      <c r="SFK30" s="429"/>
      <c r="SFL30" s="429"/>
      <c r="SFM30" s="429"/>
      <c r="SFN30" s="429"/>
      <c r="SFO30" s="429"/>
      <c r="SFP30" s="429"/>
      <c r="SFQ30" s="429"/>
      <c r="SFR30" s="429"/>
      <c r="SFS30" s="429"/>
      <c r="SFT30" s="429"/>
      <c r="SFU30" s="429"/>
      <c r="SFV30" s="429"/>
      <c r="SFW30" s="429"/>
      <c r="SFX30" s="429"/>
      <c r="SFY30" s="429"/>
      <c r="SFZ30" s="429"/>
      <c r="SGA30" s="429"/>
      <c r="SGB30" s="429"/>
      <c r="SGC30" s="429"/>
      <c r="SGD30" s="429"/>
      <c r="SGE30" s="429"/>
      <c r="SGF30" s="429"/>
      <c r="SGG30" s="429"/>
      <c r="SGH30" s="429"/>
      <c r="SGI30" s="429"/>
      <c r="SGJ30" s="429"/>
      <c r="SGK30" s="429"/>
      <c r="SGL30" s="429"/>
      <c r="SGM30" s="429"/>
      <c r="SGN30" s="429"/>
      <c r="SGO30" s="429"/>
      <c r="SGP30" s="429"/>
      <c r="SGQ30" s="429"/>
      <c r="SGR30" s="429"/>
      <c r="SGS30" s="429"/>
      <c r="SGT30" s="429"/>
      <c r="SGU30" s="429"/>
      <c r="SGV30" s="429"/>
      <c r="SGW30" s="429"/>
      <c r="SGX30" s="429"/>
      <c r="SGY30" s="429"/>
      <c r="SGZ30" s="429"/>
      <c r="SHA30" s="429"/>
      <c r="SHB30" s="429"/>
      <c r="SHC30" s="429"/>
      <c r="SHD30" s="429"/>
      <c r="SHE30" s="429"/>
      <c r="SHF30" s="429"/>
      <c r="SHG30" s="429"/>
      <c r="SHH30" s="429"/>
      <c r="SHI30" s="429"/>
      <c r="SHJ30" s="429"/>
      <c r="SHK30" s="429"/>
      <c r="SHL30" s="429"/>
      <c r="SHM30" s="429"/>
      <c r="SHN30" s="429"/>
      <c r="SHO30" s="429"/>
      <c r="SHP30" s="429"/>
      <c r="SHQ30" s="429"/>
      <c r="SHR30" s="429"/>
      <c r="SHS30" s="429"/>
      <c r="SHT30" s="429"/>
      <c r="SHU30" s="429"/>
      <c r="SHV30" s="429"/>
      <c r="SHW30" s="429"/>
      <c r="SHX30" s="429"/>
      <c r="SHY30" s="429"/>
      <c r="SHZ30" s="429"/>
      <c r="SIA30" s="429"/>
      <c r="SIB30" s="429"/>
      <c r="SIC30" s="429"/>
      <c r="SID30" s="429"/>
      <c r="SIE30" s="429"/>
      <c r="SIF30" s="429"/>
      <c r="SIG30" s="429"/>
      <c r="SIH30" s="429"/>
      <c r="SII30" s="429"/>
      <c r="SIJ30" s="429"/>
      <c r="SIK30" s="429"/>
      <c r="SIL30" s="429"/>
      <c r="SIM30" s="429"/>
      <c r="SIN30" s="429"/>
      <c r="SIO30" s="429"/>
      <c r="SIP30" s="429"/>
      <c r="SIQ30" s="429"/>
      <c r="SIR30" s="429"/>
      <c r="SIS30" s="429"/>
      <c r="SIT30" s="429"/>
      <c r="SIU30" s="429"/>
      <c r="SIV30" s="429"/>
      <c r="SIW30" s="429"/>
      <c r="SIX30" s="429"/>
      <c r="SIY30" s="429"/>
      <c r="SIZ30" s="429"/>
      <c r="SJA30" s="429"/>
      <c r="SJB30" s="429"/>
      <c r="SJC30" s="429"/>
      <c r="SJD30" s="429"/>
      <c r="SJE30" s="429"/>
      <c r="SJF30" s="429"/>
      <c r="SJG30" s="429"/>
      <c r="SJH30" s="429"/>
      <c r="SJI30" s="429"/>
      <c r="SJJ30" s="429"/>
      <c r="SJK30" s="429"/>
      <c r="SJL30" s="429"/>
      <c r="SJM30" s="429"/>
      <c r="SJN30" s="429"/>
      <c r="SJO30" s="429"/>
      <c r="SJP30" s="429"/>
      <c r="SJQ30" s="429"/>
      <c r="SJR30" s="429"/>
      <c r="SJS30" s="429"/>
      <c r="SJT30" s="429"/>
      <c r="SJU30" s="429"/>
      <c r="SJV30" s="429"/>
      <c r="SJW30" s="429"/>
      <c r="SJX30" s="429"/>
      <c r="SJY30" s="429"/>
      <c r="SJZ30" s="429"/>
      <c r="SKA30" s="429"/>
      <c r="SKB30" s="429"/>
      <c r="SKC30" s="429"/>
      <c r="SKD30" s="429"/>
      <c r="SKE30" s="429"/>
      <c r="SKF30" s="429"/>
      <c r="SKG30" s="429"/>
      <c r="SKH30" s="429"/>
      <c r="SKI30" s="429"/>
      <c r="SKJ30" s="429"/>
      <c r="SKK30" s="429"/>
      <c r="SKL30" s="429"/>
      <c r="SKM30" s="429"/>
      <c r="SKN30" s="429"/>
      <c r="SKO30" s="429"/>
      <c r="SKP30" s="429"/>
      <c r="SKQ30" s="429"/>
      <c r="SKR30" s="429"/>
      <c r="SKS30" s="429"/>
      <c r="SKT30" s="429"/>
      <c r="SKU30" s="429"/>
      <c r="SKV30" s="429"/>
      <c r="SKW30" s="429"/>
      <c r="SKX30" s="429"/>
      <c r="SKY30" s="429"/>
      <c r="SKZ30" s="429"/>
      <c r="SLA30" s="429"/>
      <c r="SLB30" s="429"/>
      <c r="SLC30" s="429"/>
      <c r="SLD30" s="429"/>
      <c r="SLE30" s="429"/>
      <c r="SLF30" s="429"/>
      <c r="SLG30" s="429"/>
      <c r="SLH30" s="429"/>
      <c r="SLI30" s="429"/>
      <c r="SLJ30" s="429"/>
      <c r="SLK30" s="429"/>
      <c r="SLL30" s="429"/>
      <c r="SLM30" s="429"/>
      <c r="SLN30" s="429"/>
      <c r="SLO30" s="429"/>
      <c r="SLP30" s="429"/>
      <c r="SLQ30" s="429"/>
      <c r="SLR30" s="429"/>
      <c r="SLS30" s="429"/>
      <c r="SLT30" s="429"/>
      <c r="SLU30" s="429"/>
      <c r="SLV30" s="429"/>
      <c r="SLW30" s="429"/>
      <c r="SLX30" s="429"/>
      <c r="SLY30" s="429"/>
      <c r="SLZ30" s="429"/>
      <c r="SMA30" s="429"/>
      <c r="SMB30" s="429"/>
      <c r="SMC30" s="429"/>
      <c r="SMD30" s="429"/>
      <c r="SME30" s="429"/>
      <c r="SMF30" s="429"/>
      <c r="SMG30" s="429"/>
      <c r="SMH30" s="429"/>
      <c r="SMI30" s="429"/>
      <c r="SMJ30" s="429"/>
      <c r="SMK30" s="429"/>
      <c r="SML30" s="429"/>
      <c r="SMM30" s="429"/>
      <c r="SMN30" s="429"/>
      <c r="SMO30" s="429"/>
      <c r="SMP30" s="429"/>
      <c r="SMQ30" s="429"/>
      <c r="SMR30" s="429"/>
      <c r="SMS30" s="429"/>
      <c r="SMT30" s="429"/>
      <c r="SMU30" s="429"/>
      <c r="SMV30" s="429"/>
      <c r="SMW30" s="429"/>
      <c r="SMX30" s="429"/>
      <c r="SMY30" s="429"/>
      <c r="SMZ30" s="429"/>
      <c r="SNA30" s="429"/>
      <c r="SNB30" s="429"/>
      <c r="SNC30" s="429"/>
      <c r="SND30" s="429"/>
      <c r="SNE30" s="429"/>
      <c r="SNF30" s="429"/>
      <c r="SNG30" s="429"/>
      <c r="SNH30" s="429"/>
      <c r="SNI30" s="429"/>
      <c r="SNJ30" s="429"/>
      <c r="SNK30" s="429"/>
      <c r="SNL30" s="429"/>
      <c r="SNM30" s="429"/>
      <c r="SNN30" s="429"/>
      <c r="SNO30" s="429"/>
      <c r="SNP30" s="429"/>
      <c r="SNQ30" s="429"/>
      <c r="SNR30" s="429"/>
      <c r="SNS30" s="429"/>
      <c r="SNT30" s="429"/>
      <c r="SNU30" s="429"/>
      <c r="SNV30" s="429"/>
      <c r="SNW30" s="429"/>
      <c r="SNX30" s="429"/>
      <c r="SNY30" s="429"/>
      <c r="SNZ30" s="429"/>
      <c r="SOA30" s="429"/>
      <c r="SOB30" s="429"/>
      <c r="SOC30" s="429"/>
      <c r="SOD30" s="429"/>
      <c r="SOE30" s="429"/>
      <c r="SOF30" s="429"/>
      <c r="SOG30" s="429"/>
      <c r="SOH30" s="429"/>
      <c r="SOI30" s="429"/>
      <c r="SOJ30" s="429"/>
      <c r="SOK30" s="429"/>
      <c r="SOL30" s="429"/>
      <c r="SOM30" s="429"/>
      <c r="SON30" s="429"/>
      <c r="SOO30" s="429"/>
      <c r="SOP30" s="429"/>
      <c r="SOQ30" s="429"/>
      <c r="SOR30" s="429"/>
      <c r="SOS30" s="429"/>
      <c r="SOT30" s="429"/>
      <c r="SOU30" s="429"/>
      <c r="SOV30" s="429"/>
      <c r="SOW30" s="429"/>
      <c r="SOX30" s="429"/>
      <c r="SOY30" s="429"/>
      <c r="SOZ30" s="429"/>
      <c r="SPA30" s="429"/>
      <c r="SPB30" s="429"/>
      <c r="SPC30" s="429"/>
      <c r="SPD30" s="429"/>
      <c r="SPE30" s="429"/>
      <c r="SPF30" s="429"/>
      <c r="SPG30" s="429"/>
      <c r="SPH30" s="429"/>
      <c r="SPI30" s="429"/>
      <c r="SPJ30" s="429"/>
      <c r="SPK30" s="429"/>
      <c r="SPL30" s="429"/>
      <c r="SPM30" s="429"/>
      <c r="SPN30" s="429"/>
      <c r="SPO30" s="429"/>
      <c r="SPP30" s="429"/>
      <c r="SPQ30" s="429"/>
      <c r="SPR30" s="429"/>
      <c r="SPS30" s="429"/>
      <c r="SPT30" s="429"/>
      <c r="SPU30" s="429"/>
      <c r="SPV30" s="429"/>
      <c r="SPW30" s="429"/>
      <c r="SPX30" s="429"/>
      <c r="SPY30" s="429"/>
      <c r="SPZ30" s="429"/>
      <c r="SQA30" s="429"/>
      <c r="SQB30" s="429"/>
      <c r="SQC30" s="429"/>
      <c r="SQD30" s="429"/>
      <c r="SQE30" s="429"/>
      <c r="SQF30" s="429"/>
      <c r="SQG30" s="429"/>
      <c r="SQH30" s="429"/>
      <c r="SQI30" s="429"/>
      <c r="SQJ30" s="429"/>
      <c r="SQK30" s="429"/>
      <c r="SQL30" s="429"/>
      <c r="SQM30" s="429"/>
      <c r="SQN30" s="429"/>
      <c r="SQO30" s="429"/>
      <c r="SQP30" s="429"/>
      <c r="SQQ30" s="429"/>
      <c r="SQR30" s="429"/>
      <c r="SQS30" s="429"/>
      <c r="SQT30" s="429"/>
      <c r="SQU30" s="429"/>
      <c r="SQV30" s="429"/>
      <c r="SQW30" s="429"/>
      <c r="SQX30" s="429"/>
      <c r="SQY30" s="429"/>
      <c r="SQZ30" s="429"/>
      <c r="SRA30" s="429"/>
      <c r="SRB30" s="429"/>
      <c r="SRC30" s="429"/>
      <c r="SRD30" s="429"/>
      <c r="SRE30" s="429"/>
      <c r="SRF30" s="429"/>
      <c r="SRG30" s="429"/>
      <c r="SRH30" s="429"/>
      <c r="SRI30" s="429"/>
      <c r="SRJ30" s="429"/>
      <c r="SRK30" s="429"/>
      <c r="SRL30" s="429"/>
      <c r="SRM30" s="429"/>
      <c r="SRN30" s="429"/>
      <c r="SRO30" s="429"/>
      <c r="SRP30" s="429"/>
      <c r="SRQ30" s="429"/>
      <c r="SRR30" s="429"/>
      <c r="SRS30" s="429"/>
      <c r="SRT30" s="429"/>
      <c r="SRU30" s="429"/>
      <c r="SRV30" s="429"/>
      <c r="SRW30" s="429"/>
      <c r="SRX30" s="429"/>
      <c r="SRY30" s="429"/>
      <c r="SRZ30" s="429"/>
      <c r="SSA30" s="429"/>
      <c r="SSB30" s="429"/>
      <c r="SSC30" s="429"/>
      <c r="SSD30" s="429"/>
      <c r="SSE30" s="429"/>
      <c r="SSF30" s="429"/>
      <c r="SSG30" s="429"/>
      <c r="SSH30" s="429"/>
      <c r="SSI30" s="429"/>
      <c r="SSJ30" s="429"/>
      <c r="SSK30" s="429"/>
      <c r="SSL30" s="429"/>
      <c r="SSM30" s="429"/>
      <c r="SSN30" s="429"/>
      <c r="SSO30" s="429"/>
      <c r="SSP30" s="429"/>
      <c r="SSQ30" s="429"/>
      <c r="SSR30" s="429"/>
      <c r="SSS30" s="429"/>
      <c r="SST30" s="429"/>
      <c r="SSU30" s="429"/>
      <c r="SSV30" s="429"/>
      <c r="SSW30" s="429"/>
      <c r="SSX30" s="429"/>
      <c r="SSY30" s="429"/>
      <c r="SSZ30" s="429"/>
      <c r="STA30" s="429"/>
      <c r="STB30" s="429"/>
      <c r="STC30" s="429"/>
      <c r="STD30" s="429"/>
      <c r="STE30" s="429"/>
      <c r="STF30" s="429"/>
      <c r="STG30" s="429"/>
      <c r="STH30" s="429"/>
      <c r="STI30" s="429"/>
      <c r="STJ30" s="429"/>
      <c r="STK30" s="429"/>
      <c r="STL30" s="429"/>
      <c r="STM30" s="429"/>
      <c r="STN30" s="429"/>
      <c r="STO30" s="429"/>
      <c r="STP30" s="429"/>
      <c r="STQ30" s="429"/>
      <c r="STR30" s="429"/>
      <c r="STS30" s="429"/>
      <c r="STT30" s="429"/>
      <c r="STU30" s="429"/>
      <c r="STV30" s="429"/>
      <c r="STW30" s="429"/>
      <c r="STX30" s="429"/>
      <c r="STY30" s="429"/>
      <c r="STZ30" s="429"/>
      <c r="SUA30" s="429"/>
      <c r="SUB30" s="429"/>
      <c r="SUC30" s="429"/>
      <c r="SUD30" s="429"/>
      <c r="SUE30" s="429"/>
      <c r="SUF30" s="429"/>
      <c r="SUG30" s="429"/>
      <c r="SUH30" s="429"/>
      <c r="SUI30" s="429"/>
      <c r="SUJ30" s="429"/>
      <c r="SUK30" s="429"/>
      <c r="SUL30" s="429"/>
      <c r="SUM30" s="429"/>
      <c r="SUN30" s="429"/>
      <c r="SUO30" s="429"/>
      <c r="SUP30" s="429"/>
      <c r="SUQ30" s="429"/>
      <c r="SUR30" s="429"/>
      <c r="SUS30" s="429"/>
      <c r="SUT30" s="429"/>
      <c r="SUU30" s="429"/>
      <c r="SUV30" s="429"/>
      <c r="SUW30" s="429"/>
      <c r="SUX30" s="429"/>
      <c r="SUY30" s="429"/>
      <c r="SUZ30" s="429"/>
      <c r="SVA30" s="429"/>
      <c r="SVB30" s="429"/>
      <c r="SVC30" s="429"/>
      <c r="SVD30" s="429"/>
      <c r="SVE30" s="429"/>
      <c r="SVF30" s="429"/>
      <c r="SVG30" s="429"/>
      <c r="SVH30" s="429"/>
      <c r="SVI30" s="429"/>
      <c r="SVJ30" s="429"/>
      <c r="SVK30" s="429"/>
      <c r="SVL30" s="429"/>
      <c r="SVM30" s="429"/>
      <c r="SVN30" s="429"/>
      <c r="SVO30" s="429"/>
      <c r="SVP30" s="429"/>
      <c r="SVQ30" s="429"/>
      <c r="SVR30" s="429"/>
      <c r="SVS30" s="429"/>
      <c r="SVT30" s="429"/>
      <c r="SVU30" s="429"/>
      <c r="SVV30" s="429"/>
      <c r="SVW30" s="429"/>
      <c r="SVX30" s="429"/>
      <c r="SVY30" s="429"/>
      <c r="SVZ30" s="429"/>
      <c r="SWA30" s="429"/>
      <c r="SWB30" s="429"/>
      <c r="SWC30" s="429"/>
      <c r="SWD30" s="429"/>
      <c r="SWE30" s="429"/>
      <c r="SWF30" s="429"/>
      <c r="SWG30" s="429"/>
      <c r="SWH30" s="429"/>
      <c r="SWI30" s="429"/>
      <c r="SWJ30" s="429"/>
      <c r="SWK30" s="429"/>
      <c r="SWL30" s="429"/>
      <c r="SWM30" s="429"/>
      <c r="SWN30" s="429"/>
      <c r="SWO30" s="429"/>
      <c r="SWP30" s="429"/>
      <c r="SWQ30" s="429"/>
      <c r="SWR30" s="429"/>
      <c r="SWS30" s="429"/>
      <c r="SWT30" s="429"/>
      <c r="SWU30" s="429"/>
      <c r="SWV30" s="429"/>
      <c r="SWW30" s="429"/>
      <c r="SWX30" s="429"/>
      <c r="SWY30" s="429"/>
      <c r="SWZ30" s="429"/>
      <c r="SXA30" s="429"/>
      <c r="SXB30" s="429"/>
      <c r="SXC30" s="429"/>
      <c r="SXD30" s="429"/>
      <c r="SXE30" s="429"/>
      <c r="SXF30" s="429"/>
      <c r="SXG30" s="429"/>
      <c r="SXH30" s="429"/>
      <c r="SXI30" s="429"/>
      <c r="SXJ30" s="429"/>
      <c r="SXK30" s="429"/>
      <c r="SXL30" s="429"/>
      <c r="SXM30" s="429"/>
      <c r="SXN30" s="429"/>
      <c r="SXO30" s="429"/>
      <c r="SXP30" s="429"/>
      <c r="SXQ30" s="429"/>
      <c r="SXR30" s="429"/>
      <c r="SXS30" s="429"/>
      <c r="SXT30" s="429"/>
      <c r="SXU30" s="429"/>
      <c r="SXV30" s="429"/>
      <c r="SXW30" s="429"/>
      <c r="SXX30" s="429"/>
      <c r="SXY30" s="429"/>
      <c r="SXZ30" s="429"/>
      <c r="SYA30" s="429"/>
      <c r="SYB30" s="429"/>
      <c r="SYC30" s="429"/>
      <c r="SYD30" s="429"/>
      <c r="SYE30" s="429"/>
      <c r="SYF30" s="429"/>
      <c r="SYG30" s="429"/>
      <c r="SYH30" s="429"/>
      <c r="SYI30" s="429"/>
      <c r="SYJ30" s="429"/>
      <c r="SYK30" s="429"/>
      <c r="SYL30" s="429"/>
      <c r="SYM30" s="429"/>
      <c r="SYN30" s="429"/>
      <c r="SYO30" s="429"/>
      <c r="SYP30" s="429"/>
      <c r="SYQ30" s="429"/>
      <c r="SYR30" s="429"/>
      <c r="SYS30" s="429"/>
      <c r="SYT30" s="429"/>
      <c r="SYU30" s="429"/>
      <c r="SYV30" s="429"/>
      <c r="SYW30" s="429"/>
      <c r="SYX30" s="429"/>
      <c r="SYY30" s="429"/>
      <c r="SYZ30" s="429"/>
      <c r="SZA30" s="429"/>
      <c r="SZB30" s="429"/>
      <c r="SZC30" s="429"/>
      <c r="SZD30" s="429"/>
      <c r="SZE30" s="429"/>
      <c r="SZF30" s="429"/>
      <c r="SZG30" s="429"/>
      <c r="SZH30" s="429"/>
      <c r="SZI30" s="429"/>
      <c r="SZJ30" s="429"/>
      <c r="SZK30" s="429"/>
      <c r="SZL30" s="429"/>
      <c r="SZM30" s="429"/>
      <c r="SZN30" s="429"/>
      <c r="SZO30" s="429"/>
      <c r="SZP30" s="429"/>
      <c r="SZQ30" s="429"/>
      <c r="SZR30" s="429"/>
      <c r="SZS30" s="429"/>
      <c r="SZT30" s="429"/>
      <c r="SZU30" s="429"/>
      <c r="SZV30" s="429"/>
      <c r="SZW30" s="429"/>
      <c r="SZX30" s="429"/>
      <c r="SZY30" s="429"/>
      <c r="SZZ30" s="429"/>
      <c r="TAA30" s="429"/>
      <c r="TAB30" s="429"/>
      <c r="TAC30" s="429"/>
      <c r="TAD30" s="429"/>
      <c r="TAE30" s="429"/>
      <c r="TAF30" s="429"/>
      <c r="TAG30" s="429"/>
      <c r="TAH30" s="429"/>
      <c r="TAI30" s="429"/>
      <c r="TAJ30" s="429"/>
      <c r="TAK30" s="429"/>
      <c r="TAL30" s="429"/>
      <c r="TAM30" s="429"/>
      <c r="TAN30" s="429"/>
      <c r="TAO30" s="429"/>
      <c r="TAP30" s="429"/>
      <c r="TAQ30" s="429"/>
      <c r="TAR30" s="429"/>
      <c r="TAS30" s="429"/>
      <c r="TAT30" s="429"/>
      <c r="TAU30" s="429"/>
      <c r="TAV30" s="429"/>
      <c r="TAW30" s="429"/>
      <c r="TAX30" s="429"/>
      <c r="TAY30" s="429"/>
      <c r="TAZ30" s="429"/>
      <c r="TBA30" s="429"/>
      <c r="TBB30" s="429"/>
      <c r="TBC30" s="429"/>
      <c r="TBD30" s="429"/>
      <c r="TBE30" s="429"/>
      <c r="TBF30" s="429"/>
      <c r="TBG30" s="429"/>
      <c r="TBH30" s="429"/>
      <c r="TBI30" s="429"/>
      <c r="TBJ30" s="429"/>
      <c r="TBK30" s="429"/>
      <c r="TBL30" s="429"/>
      <c r="TBM30" s="429"/>
      <c r="TBN30" s="429"/>
      <c r="TBO30" s="429"/>
      <c r="TBP30" s="429"/>
      <c r="TBQ30" s="429"/>
      <c r="TBR30" s="429"/>
      <c r="TBS30" s="429"/>
      <c r="TBT30" s="429"/>
      <c r="TBU30" s="429"/>
      <c r="TBV30" s="429"/>
      <c r="TBW30" s="429"/>
      <c r="TBX30" s="429"/>
      <c r="TBY30" s="429"/>
      <c r="TBZ30" s="429"/>
      <c r="TCA30" s="429"/>
      <c r="TCB30" s="429"/>
      <c r="TCC30" s="429"/>
      <c r="TCD30" s="429"/>
      <c r="TCE30" s="429"/>
      <c r="TCF30" s="429"/>
      <c r="TCG30" s="429"/>
      <c r="TCH30" s="429"/>
      <c r="TCI30" s="429"/>
      <c r="TCJ30" s="429"/>
      <c r="TCK30" s="429"/>
      <c r="TCL30" s="429"/>
      <c r="TCM30" s="429"/>
      <c r="TCN30" s="429"/>
      <c r="TCO30" s="429"/>
      <c r="TCP30" s="429"/>
      <c r="TCQ30" s="429"/>
      <c r="TCR30" s="429"/>
      <c r="TCS30" s="429"/>
      <c r="TCT30" s="429"/>
      <c r="TCU30" s="429"/>
      <c r="TCV30" s="429"/>
      <c r="TCW30" s="429"/>
      <c r="TCX30" s="429"/>
      <c r="TCY30" s="429"/>
      <c r="TCZ30" s="429"/>
      <c r="TDA30" s="429"/>
      <c r="TDB30" s="429"/>
      <c r="TDC30" s="429"/>
      <c r="TDD30" s="429"/>
      <c r="TDE30" s="429"/>
      <c r="TDF30" s="429"/>
      <c r="TDG30" s="429"/>
      <c r="TDH30" s="429"/>
      <c r="TDI30" s="429"/>
      <c r="TDJ30" s="429"/>
      <c r="TDK30" s="429"/>
      <c r="TDL30" s="429"/>
      <c r="TDM30" s="429"/>
      <c r="TDN30" s="429"/>
      <c r="TDO30" s="429"/>
      <c r="TDP30" s="429"/>
      <c r="TDQ30" s="429"/>
      <c r="TDR30" s="429"/>
      <c r="TDS30" s="429"/>
      <c r="TDT30" s="429"/>
      <c r="TDU30" s="429"/>
      <c r="TDV30" s="429"/>
      <c r="TDW30" s="429"/>
      <c r="TDX30" s="429"/>
      <c r="TDY30" s="429"/>
      <c r="TDZ30" s="429"/>
      <c r="TEA30" s="429"/>
      <c r="TEB30" s="429"/>
      <c r="TEC30" s="429"/>
      <c r="TED30" s="429"/>
      <c r="TEE30" s="429"/>
      <c r="TEF30" s="429"/>
      <c r="TEG30" s="429"/>
      <c r="TEH30" s="429"/>
      <c r="TEI30" s="429"/>
      <c r="TEJ30" s="429"/>
      <c r="TEK30" s="429"/>
      <c r="TEL30" s="429"/>
      <c r="TEM30" s="429"/>
      <c r="TEN30" s="429"/>
      <c r="TEO30" s="429"/>
      <c r="TEP30" s="429"/>
      <c r="TEQ30" s="429"/>
      <c r="TER30" s="429"/>
      <c r="TES30" s="429"/>
      <c r="TET30" s="429"/>
      <c r="TEU30" s="429"/>
      <c r="TEV30" s="429"/>
      <c r="TEW30" s="429"/>
      <c r="TEX30" s="429"/>
      <c r="TEY30" s="429"/>
      <c r="TEZ30" s="429"/>
      <c r="TFA30" s="429"/>
      <c r="TFB30" s="429"/>
      <c r="TFC30" s="429"/>
      <c r="TFD30" s="429"/>
      <c r="TFE30" s="429"/>
      <c r="TFF30" s="429"/>
      <c r="TFG30" s="429"/>
      <c r="TFH30" s="429"/>
      <c r="TFI30" s="429"/>
      <c r="TFJ30" s="429"/>
      <c r="TFK30" s="429"/>
      <c r="TFL30" s="429"/>
      <c r="TFM30" s="429"/>
      <c r="TFN30" s="429"/>
      <c r="TFO30" s="429"/>
      <c r="TFP30" s="429"/>
      <c r="TFQ30" s="429"/>
      <c r="TFR30" s="429"/>
      <c r="TFS30" s="429"/>
      <c r="TFT30" s="429"/>
      <c r="TFU30" s="429"/>
      <c r="TFV30" s="429"/>
      <c r="TFW30" s="429"/>
      <c r="TFX30" s="429"/>
      <c r="TFY30" s="429"/>
      <c r="TFZ30" s="429"/>
      <c r="TGA30" s="429"/>
      <c r="TGB30" s="429"/>
      <c r="TGC30" s="429"/>
      <c r="TGD30" s="429"/>
      <c r="TGE30" s="429"/>
      <c r="TGF30" s="429"/>
      <c r="TGG30" s="429"/>
      <c r="TGH30" s="429"/>
      <c r="TGI30" s="429"/>
      <c r="TGJ30" s="429"/>
      <c r="TGK30" s="429"/>
      <c r="TGL30" s="429"/>
      <c r="TGM30" s="429"/>
      <c r="TGN30" s="429"/>
      <c r="TGO30" s="429"/>
      <c r="TGP30" s="429"/>
      <c r="TGQ30" s="429"/>
      <c r="TGR30" s="429"/>
      <c r="TGS30" s="429"/>
      <c r="TGT30" s="429"/>
      <c r="TGU30" s="429"/>
      <c r="TGV30" s="429"/>
      <c r="TGW30" s="429"/>
      <c r="TGX30" s="429"/>
      <c r="TGY30" s="429"/>
      <c r="TGZ30" s="429"/>
      <c r="THA30" s="429"/>
      <c r="THB30" s="429"/>
      <c r="THC30" s="429"/>
      <c r="THD30" s="429"/>
      <c r="THE30" s="429"/>
      <c r="THF30" s="429"/>
      <c r="THG30" s="429"/>
      <c r="THH30" s="429"/>
      <c r="THI30" s="429"/>
      <c r="THJ30" s="429"/>
      <c r="THK30" s="429"/>
      <c r="THL30" s="429"/>
      <c r="THM30" s="429"/>
      <c r="THN30" s="429"/>
      <c r="THO30" s="429"/>
      <c r="THP30" s="429"/>
      <c r="THQ30" s="429"/>
      <c r="THR30" s="429"/>
      <c r="THS30" s="429"/>
      <c r="THT30" s="429"/>
      <c r="THU30" s="429"/>
      <c r="THV30" s="429"/>
      <c r="THW30" s="429"/>
      <c r="THX30" s="429"/>
      <c r="THY30" s="429"/>
      <c r="THZ30" s="429"/>
      <c r="TIA30" s="429"/>
      <c r="TIB30" s="429"/>
      <c r="TIC30" s="429"/>
      <c r="TID30" s="429"/>
      <c r="TIE30" s="429"/>
      <c r="TIF30" s="429"/>
      <c r="TIG30" s="429"/>
      <c r="TIH30" s="429"/>
      <c r="TII30" s="429"/>
      <c r="TIJ30" s="429"/>
      <c r="TIK30" s="429"/>
      <c r="TIL30" s="429"/>
      <c r="TIM30" s="429"/>
      <c r="TIN30" s="429"/>
      <c r="TIO30" s="429"/>
      <c r="TIP30" s="429"/>
      <c r="TIQ30" s="429"/>
      <c r="TIR30" s="429"/>
      <c r="TIS30" s="429"/>
      <c r="TIT30" s="429"/>
      <c r="TIU30" s="429"/>
      <c r="TIV30" s="429"/>
      <c r="TIW30" s="429"/>
      <c r="TIX30" s="429"/>
      <c r="TIY30" s="429"/>
      <c r="TIZ30" s="429"/>
      <c r="TJA30" s="429"/>
      <c r="TJB30" s="429"/>
      <c r="TJC30" s="429"/>
      <c r="TJD30" s="429"/>
      <c r="TJE30" s="429"/>
      <c r="TJF30" s="429"/>
      <c r="TJG30" s="429"/>
      <c r="TJH30" s="429"/>
      <c r="TJI30" s="429"/>
      <c r="TJJ30" s="429"/>
      <c r="TJK30" s="429"/>
      <c r="TJL30" s="429"/>
      <c r="TJM30" s="429"/>
      <c r="TJN30" s="429"/>
      <c r="TJO30" s="429"/>
      <c r="TJP30" s="429"/>
      <c r="TJQ30" s="429"/>
      <c r="TJR30" s="429"/>
      <c r="TJS30" s="429"/>
      <c r="TJT30" s="429"/>
      <c r="TJU30" s="429"/>
      <c r="TJV30" s="429"/>
      <c r="TJW30" s="429"/>
      <c r="TJX30" s="429"/>
      <c r="TJY30" s="429"/>
      <c r="TJZ30" s="429"/>
      <c r="TKA30" s="429"/>
      <c r="TKB30" s="429"/>
      <c r="TKC30" s="429"/>
      <c r="TKD30" s="429"/>
      <c r="TKE30" s="429"/>
      <c r="TKF30" s="429"/>
      <c r="TKG30" s="429"/>
      <c r="TKH30" s="429"/>
      <c r="TKI30" s="429"/>
      <c r="TKJ30" s="429"/>
      <c r="TKK30" s="429"/>
      <c r="TKL30" s="429"/>
      <c r="TKM30" s="429"/>
      <c r="TKN30" s="429"/>
      <c r="TKO30" s="429"/>
      <c r="TKP30" s="429"/>
      <c r="TKQ30" s="429"/>
      <c r="TKR30" s="429"/>
      <c r="TKS30" s="429"/>
      <c r="TKT30" s="429"/>
      <c r="TKU30" s="429"/>
      <c r="TKV30" s="429"/>
      <c r="TKW30" s="429"/>
      <c r="TKX30" s="429"/>
      <c r="TKY30" s="429"/>
      <c r="TKZ30" s="429"/>
      <c r="TLA30" s="429"/>
      <c r="TLB30" s="429"/>
      <c r="TLC30" s="429"/>
      <c r="TLD30" s="429"/>
      <c r="TLE30" s="429"/>
      <c r="TLF30" s="429"/>
      <c r="TLG30" s="429"/>
      <c r="TLH30" s="429"/>
      <c r="TLI30" s="429"/>
      <c r="TLJ30" s="429"/>
      <c r="TLK30" s="429"/>
      <c r="TLL30" s="429"/>
      <c r="TLM30" s="429"/>
      <c r="TLN30" s="429"/>
      <c r="TLO30" s="429"/>
      <c r="TLP30" s="429"/>
      <c r="TLQ30" s="429"/>
      <c r="TLR30" s="429"/>
      <c r="TLS30" s="429"/>
      <c r="TLT30" s="429"/>
      <c r="TLU30" s="429"/>
      <c r="TLV30" s="429"/>
      <c r="TLW30" s="429"/>
      <c r="TLX30" s="429"/>
      <c r="TLY30" s="429"/>
      <c r="TLZ30" s="429"/>
      <c r="TMA30" s="429"/>
      <c r="TMB30" s="429"/>
      <c r="TMC30" s="429"/>
      <c r="TMD30" s="429"/>
      <c r="TME30" s="429"/>
      <c r="TMF30" s="429"/>
      <c r="TMG30" s="429"/>
      <c r="TMH30" s="429"/>
      <c r="TMI30" s="429"/>
      <c r="TMJ30" s="429"/>
      <c r="TMK30" s="429"/>
      <c r="TML30" s="429"/>
      <c r="TMM30" s="429"/>
      <c r="TMN30" s="429"/>
      <c r="TMO30" s="429"/>
      <c r="TMP30" s="429"/>
      <c r="TMQ30" s="429"/>
      <c r="TMR30" s="429"/>
      <c r="TMS30" s="429"/>
      <c r="TMT30" s="429"/>
      <c r="TMU30" s="429"/>
      <c r="TMV30" s="429"/>
      <c r="TMW30" s="429"/>
      <c r="TMX30" s="429"/>
      <c r="TMY30" s="429"/>
      <c r="TMZ30" s="429"/>
      <c r="TNA30" s="429"/>
      <c r="TNB30" s="429"/>
      <c r="TNC30" s="429"/>
      <c r="TND30" s="429"/>
      <c r="TNE30" s="429"/>
      <c r="TNF30" s="429"/>
      <c r="TNG30" s="429"/>
      <c r="TNH30" s="429"/>
      <c r="TNI30" s="429"/>
      <c r="TNJ30" s="429"/>
      <c r="TNK30" s="429"/>
      <c r="TNL30" s="429"/>
      <c r="TNM30" s="429"/>
      <c r="TNN30" s="429"/>
      <c r="TNO30" s="429"/>
      <c r="TNP30" s="429"/>
      <c r="TNQ30" s="429"/>
      <c r="TNR30" s="429"/>
      <c r="TNS30" s="429"/>
      <c r="TNT30" s="429"/>
      <c r="TNU30" s="429"/>
      <c r="TNV30" s="429"/>
      <c r="TNW30" s="429"/>
      <c r="TNX30" s="429"/>
      <c r="TNY30" s="429"/>
      <c r="TNZ30" s="429"/>
      <c r="TOA30" s="429"/>
      <c r="TOB30" s="429"/>
      <c r="TOC30" s="429"/>
      <c r="TOD30" s="429"/>
      <c r="TOE30" s="429"/>
      <c r="TOF30" s="429"/>
      <c r="TOG30" s="429"/>
      <c r="TOH30" s="429"/>
      <c r="TOI30" s="429"/>
      <c r="TOJ30" s="429"/>
      <c r="TOK30" s="429"/>
      <c r="TOL30" s="429"/>
      <c r="TOM30" s="429"/>
      <c r="TON30" s="429"/>
      <c r="TOO30" s="429"/>
      <c r="TOP30" s="429"/>
      <c r="TOQ30" s="429"/>
      <c r="TOR30" s="429"/>
      <c r="TOS30" s="429"/>
      <c r="TOT30" s="429"/>
      <c r="TOU30" s="429"/>
      <c r="TOV30" s="429"/>
      <c r="TOW30" s="429"/>
      <c r="TOX30" s="429"/>
      <c r="TOY30" s="429"/>
      <c r="TOZ30" s="429"/>
      <c r="TPA30" s="429"/>
      <c r="TPB30" s="429"/>
      <c r="TPC30" s="429"/>
      <c r="TPD30" s="429"/>
      <c r="TPE30" s="429"/>
      <c r="TPF30" s="429"/>
      <c r="TPG30" s="429"/>
      <c r="TPH30" s="429"/>
      <c r="TPI30" s="429"/>
      <c r="TPJ30" s="429"/>
      <c r="TPK30" s="429"/>
      <c r="TPL30" s="429"/>
      <c r="TPM30" s="429"/>
      <c r="TPN30" s="429"/>
      <c r="TPO30" s="429"/>
      <c r="TPP30" s="429"/>
      <c r="TPQ30" s="429"/>
      <c r="TPR30" s="429"/>
      <c r="TPS30" s="429"/>
      <c r="TPT30" s="429"/>
      <c r="TPU30" s="429"/>
      <c r="TPV30" s="429"/>
      <c r="TPW30" s="429"/>
      <c r="TPX30" s="429"/>
      <c r="TPY30" s="429"/>
      <c r="TPZ30" s="429"/>
      <c r="TQA30" s="429"/>
      <c r="TQB30" s="429"/>
      <c r="TQC30" s="429"/>
      <c r="TQD30" s="429"/>
      <c r="TQE30" s="429"/>
      <c r="TQF30" s="429"/>
      <c r="TQG30" s="429"/>
      <c r="TQH30" s="429"/>
      <c r="TQI30" s="429"/>
      <c r="TQJ30" s="429"/>
      <c r="TQK30" s="429"/>
      <c r="TQL30" s="429"/>
      <c r="TQM30" s="429"/>
      <c r="TQN30" s="429"/>
      <c r="TQO30" s="429"/>
      <c r="TQP30" s="429"/>
      <c r="TQQ30" s="429"/>
      <c r="TQR30" s="429"/>
      <c r="TQS30" s="429"/>
      <c r="TQT30" s="429"/>
      <c r="TQU30" s="429"/>
      <c r="TQV30" s="429"/>
      <c r="TQW30" s="429"/>
      <c r="TQX30" s="429"/>
      <c r="TQY30" s="429"/>
      <c r="TQZ30" s="429"/>
      <c r="TRA30" s="429"/>
      <c r="TRB30" s="429"/>
      <c r="TRC30" s="429"/>
      <c r="TRD30" s="429"/>
      <c r="TRE30" s="429"/>
      <c r="TRF30" s="429"/>
      <c r="TRG30" s="429"/>
      <c r="TRH30" s="429"/>
      <c r="TRI30" s="429"/>
      <c r="TRJ30" s="429"/>
      <c r="TRK30" s="429"/>
      <c r="TRL30" s="429"/>
      <c r="TRM30" s="429"/>
      <c r="TRN30" s="429"/>
      <c r="TRO30" s="429"/>
      <c r="TRP30" s="429"/>
      <c r="TRQ30" s="429"/>
      <c r="TRR30" s="429"/>
      <c r="TRS30" s="429"/>
      <c r="TRT30" s="429"/>
      <c r="TRU30" s="429"/>
      <c r="TRV30" s="429"/>
      <c r="TRW30" s="429"/>
      <c r="TRX30" s="429"/>
      <c r="TRY30" s="429"/>
      <c r="TRZ30" s="429"/>
      <c r="TSA30" s="429"/>
      <c r="TSB30" s="429"/>
      <c r="TSC30" s="429"/>
      <c r="TSD30" s="429"/>
      <c r="TSE30" s="429"/>
      <c r="TSF30" s="429"/>
      <c r="TSG30" s="429"/>
      <c r="TSH30" s="429"/>
      <c r="TSI30" s="429"/>
      <c r="TSJ30" s="429"/>
      <c r="TSK30" s="429"/>
      <c r="TSL30" s="429"/>
      <c r="TSM30" s="429"/>
      <c r="TSN30" s="429"/>
      <c r="TSO30" s="429"/>
      <c r="TSP30" s="429"/>
      <c r="TSQ30" s="429"/>
      <c r="TSR30" s="429"/>
      <c r="TSS30" s="429"/>
      <c r="TST30" s="429"/>
      <c r="TSU30" s="429"/>
      <c r="TSV30" s="429"/>
      <c r="TSW30" s="429"/>
      <c r="TSX30" s="429"/>
      <c r="TSY30" s="429"/>
      <c r="TSZ30" s="429"/>
      <c r="TTA30" s="429"/>
      <c r="TTB30" s="429"/>
      <c r="TTC30" s="429"/>
      <c r="TTD30" s="429"/>
      <c r="TTE30" s="429"/>
      <c r="TTF30" s="429"/>
      <c r="TTG30" s="429"/>
      <c r="TTH30" s="429"/>
      <c r="TTI30" s="429"/>
      <c r="TTJ30" s="429"/>
      <c r="TTK30" s="429"/>
      <c r="TTL30" s="429"/>
      <c r="TTM30" s="429"/>
      <c r="TTN30" s="429"/>
      <c r="TTO30" s="429"/>
      <c r="TTP30" s="429"/>
      <c r="TTQ30" s="429"/>
      <c r="TTR30" s="429"/>
      <c r="TTS30" s="429"/>
      <c r="TTT30" s="429"/>
      <c r="TTU30" s="429"/>
      <c r="TTV30" s="429"/>
      <c r="TTW30" s="429"/>
      <c r="TTX30" s="429"/>
      <c r="TTY30" s="429"/>
      <c r="TTZ30" s="429"/>
      <c r="TUA30" s="429"/>
      <c r="TUB30" s="429"/>
      <c r="TUC30" s="429"/>
      <c r="TUD30" s="429"/>
      <c r="TUE30" s="429"/>
      <c r="TUF30" s="429"/>
      <c r="TUG30" s="429"/>
      <c r="TUH30" s="429"/>
      <c r="TUI30" s="429"/>
      <c r="TUJ30" s="429"/>
      <c r="TUK30" s="429"/>
      <c r="TUL30" s="429"/>
      <c r="TUM30" s="429"/>
      <c r="TUN30" s="429"/>
      <c r="TUO30" s="429"/>
      <c r="TUP30" s="429"/>
      <c r="TUQ30" s="429"/>
      <c r="TUR30" s="429"/>
      <c r="TUS30" s="429"/>
      <c r="TUT30" s="429"/>
      <c r="TUU30" s="429"/>
      <c r="TUV30" s="429"/>
      <c r="TUW30" s="429"/>
      <c r="TUX30" s="429"/>
      <c r="TUY30" s="429"/>
      <c r="TUZ30" s="429"/>
      <c r="TVA30" s="429"/>
      <c r="TVB30" s="429"/>
      <c r="TVC30" s="429"/>
      <c r="TVD30" s="429"/>
      <c r="TVE30" s="429"/>
      <c r="TVF30" s="429"/>
      <c r="TVG30" s="429"/>
      <c r="TVH30" s="429"/>
      <c r="TVI30" s="429"/>
      <c r="TVJ30" s="429"/>
      <c r="TVK30" s="429"/>
      <c r="TVL30" s="429"/>
      <c r="TVM30" s="429"/>
      <c r="TVN30" s="429"/>
      <c r="TVO30" s="429"/>
      <c r="TVP30" s="429"/>
      <c r="TVQ30" s="429"/>
      <c r="TVR30" s="429"/>
      <c r="TVS30" s="429"/>
      <c r="TVT30" s="429"/>
      <c r="TVU30" s="429"/>
      <c r="TVV30" s="429"/>
      <c r="TVW30" s="429"/>
      <c r="TVX30" s="429"/>
      <c r="TVY30" s="429"/>
      <c r="TVZ30" s="429"/>
      <c r="TWA30" s="429"/>
      <c r="TWB30" s="429"/>
      <c r="TWC30" s="429"/>
      <c r="TWD30" s="429"/>
      <c r="TWE30" s="429"/>
      <c r="TWF30" s="429"/>
      <c r="TWG30" s="429"/>
      <c r="TWH30" s="429"/>
      <c r="TWI30" s="429"/>
      <c r="TWJ30" s="429"/>
      <c r="TWK30" s="429"/>
      <c r="TWL30" s="429"/>
      <c r="TWM30" s="429"/>
      <c r="TWN30" s="429"/>
      <c r="TWO30" s="429"/>
      <c r="TWP30" s="429"/>
      <c r="TWQ30" s="429"/>
      <c r="TWR30" s="429"/>
      <c r="TWS30" s="429"/>
      <c r="TWT30" s="429"/>
      <c r="TWU30" s="429"/>
      <c r="TWV30" s="429"/>
      <c r="TWW30" s="429"/>
      <c r="TWX30" s="429"/>
      <c r="TWY30" s="429"/>
      <c r="TWZ30" s="429"/>
      <c r="TXA30" s="429"/>
      <c r="TXB30" s="429"/>
      <c r="TXC30" s="429"/>
      <c r="TXD30" s="429"/>
      <c r="TXE30" s="429"/>
      <c r="TXF30" s="429"/>
      <c r="TXG30" s="429"/>
      <c r="TXH30" s="429"/>
      <c r="TXI30" s="429"/>
      <c r="TXJ30" s="429"/>
      <c r="TXK30" s="429"/>
      <c r="TXL30" s="429"/>
      <c r="TXM30" s="429"/>
      <c r="TXN30" s="429"/>
      <c r="TXO30" s="429"/>
      <c r="TXP30" s="429"/>
      <c r="TXQ30" s="429"/>
      <c r="TXR30" s="429"/>
      <c r="TXS30" s="429"/>
      <c r="TXT30" s="429"/>
      <c r="TXU30" s="429"/>
      <c r="TXV30" s="429"/>
      <c r="TXW30" s="429"/>
      <c r="TXX30" s="429"/>
      <c r="TXY30" s="429"/>
      <c r="TXZ30" s="429"/>
      <c r="TYA30" s="429"/>
      <c r="TYB30" s="429"/>
      <c r="TYC30" s="429"/>
      <c r="TYD30" s="429"/>
      <c r="TYE30" s="429"/>
      <c r="TYF30" s="429"/>
      <c r="TYG30" s="429"/>
      <c r="TYH30" s="429"/>
      <c r="TYI30" s="429"/>
      <c r="TYJ30" s="429"/>
      <c r="TYK30" s="429"/>
      <c r="TYL30" s="429"/>
      <c r="TYM30" s="429"/>
      <c r="TYN30" s="429"/>
      <c r="TYO30" s="429"/>
      <c r="TYP30" s="429"/>
      <c r="TYQ30" s="429"/>
      <c r="TYR30" s="429"/>
      <c r="TYS30" s="429"/>
      <c r="TYT30" s="429"/>
      <c r="TYU30" s="429"/>
      <c r="TYV30" s="429"/>
      <c r="TYW30" s="429"/>
      <c r="TYX30" s="429"/>
      <c r="TYY30" s="429"/>
      <c r="TYZ30" s="429"/>
      <c r="TZA30" s="429"/>
      <c r="TZB30" s="429"/>
      <c r="TZC30" s="429"/>
      <c r="TZD30" s="429"/>
      <c r="TZE30" s="429"/>
      <c r="TZF30" s="429"/>
      <c r="TZG30" s="429"/>
      <c r="TZH30" s="429"/>
      <c r="TZI30" s="429"/>
      <c r="TZJ30" s="429"/>
      <c r="TZK30" s="429"/>
      <c r="TZL30" s="429"/>
      <c r="TZM30" s="429"/>
      <c r="TZN30" s="429"/>
      <c r="TZO30" s="429"/>
      <c r="TZP30" s="429"/>
      <c r="TZQ30" s="429"/>
      <c r="TZR30" s="429"/>
      <c r="TZS30" s="429"/>
      <c r="TZT30" s="429"/>
      <c r="TZU30" s="429"/>
      <c r="TZV30" s="429"/>
      <c r="TZW30" s="429"/>
      <c r="TZX30" s="429"/>
      <c r="TZY30" s="429"/>
      <c r="TZZ30" s="429"/>
      <c r="UAA30" s="429"/>
      <c r="UAB30" s="429"/>
      <c r="UAC30" s="429"/>
      <c r="UAD30" s="429"/>
      <c r="UAE30" s="429"/>
      <c r="UAF30" s="429"/>
      <c r="UAG30" s="429"/>
      <c r="UAH30" s="429"/>
      <c r="UAI30" s="429"/>
      <c r="UAJ30" s="429"/>
      <c r="UAK30" s="429"/>
      <c r="UAL30" s="429"/>
      <c r="UAM30" s="429"/>
      <c r="UAN30" s="429"/>
      <c r="UAO30" s="429"/>
      <c r="UAP30" s="429"/>
      <c r="UAQ30" s="429"/>
      <c r="UAR30" s="429"/>
      <c r="UAS30" s="429"/>
      <c r="UAT30" s="429"/>
      <c r="UAU30" s="429"/>
      <c r="UAV30" s="429"/>
      <c r="UAW30" s="429"/>
      <c r="UAX30" s="429"/>
      <c r="UAY30" s="429"/>
      <c r="UAZ30" s="429"/>
      <c r="UBA30" s="429"/>
      <c r="UBB30" s="429"/>
      <c r="UBC30" s="429"/>
      <c r="UBD30" s="429"/>
      <c r="UBE30" s="429"/>
      <c r="UBF30" s="429"/>
      <c r="UBG30" s="429"/>
      <c r="UBH30" s="429"/>
      <c r="UBI30" s="429"/>
      <c r="UBJ30" s="429"/>
      <c r="UBK30" s="429"/>
      <c r="UBL30" s="429"/>
      <c r="UBM30" s="429"/>
      <c r="UBN30" s="429"/>
      <c r="UBO30" s="429"/>
      <c r="UBP30" s="429"/>
      <c r="UBQ30" s="429"/>
      <c r="UBR30" s="429"/>
      <c r="UBS30" s="429"/>
      <c r="UBT30" s="429"/>
      <c r="UBU30" s="429"/>
      <c r="UBV30" s="429"/>
      <c r="UBW30" s="429"/>
      <c r="UBX30" s="429"/>
      <c r="UBY30" s="429"/>
      <c r="UBZ30" s="429"/>
      <c r="UCA30" s="429"/>
      <c r="UCB30" s="429"/>
      <c r="UCC30" s="429"/>
      <c r="UCD30" s="429"/>
      <c r="UCE30" s="429"/>
      <c r="UCF30" s="429"/>
      <c r="UCG30" s="429"/>
      <c r="UCH30" s="429"/>
      <c r="UCI30" s="429"/>
      <c r="UCJ30" s="429"/>
      <c r="UCK30" s="429"/>
      <c r="UCL30" s="429"/>
      <c r="UCM30" s="429"/>
      <c r="UCN30" s="429"/>
      <c r="UCO30" s="429"/>
      <c r="UCP30" s="429"/>
      <c r="UCQ30" s="429"/>
      <c r="UCR30" s="429"/>
      <c r="UCS30" s="429"/>
      <c r="UCT30" s="429"/>
      <c r="UCU30" s="429"/>
      <c r="UCV30" s="429"/>
      <c r="UCW30" s="429"/>
      <c r="UCX30" s="429"/>
      <c r="UCY30" s="429"/>
      <c r="UCZ30" s="429"/>
      <c r="UDA30" s="429"/>
      <c r="UDB30" s="429"/>
      <c r="UDC30" s="429"/>
      <c r="UDD30" s="429"/>
      <c r="UDE30" s="429"/>
      <c r="UDF30" s="429"/>
      <c r="UDG30" s="429"/>
      <c r="UDH30" s="429"/>
      <c r="UDI30" s="429"/>
      <c r="UDJ30" s="429"/>
      <c r="UDK30" s="429"/>
      <c r="UDL30" s="429"/>
      <c r="UDM30" s="429"/>
      <c r="UDN30" s="429"/>
      <c r="UDO30" s="429"/>
      <c r="UDP30" s="429"/>
      <c r="UDQ30" s="429"/>
      <c r="UDR30" s="429"/>
      <c r="UDS30" s="429"/>
      <c r="UDT30" s="429"/>
      <c r="UDU30" s="429"/>
      <c r="UDV30" s="429"/>
      <c r="UDW30" s="429"/>
      <c r="UDX30" s="429"/>
      <c r="UDY30" s="429"/>
      <c r="UDZ30" s="429"/>
      <c r="UEA30" s="429"/>
      <c r="UEB30" s="429"/>
      <c r="UEC30" s="429"/>
      <c r="UED30" s="429"/>
      <c r="UEE30" s="429"/>
      <c r="UEF30" s="429"/>
      <c r="UEG30" s="429"/>
      <c r="UEH30" s="429"/>
      <c r="UEI30" s="429"/>
      <c r="UEJ30" s="429"/>
      <c r="UEK30" s="429"/>
      <c r="UEL30" s="429"/>
      <c r="UEM30" s="429"/>
      <c r="UEN30" s="429"/>
      <c r="UEO30" s="429"/>
      <c r="UEP30" s="429"/>
      <c r="UEQ30" s="429"/>
      <c r="UER30" s="429"/>
      <c r="UES30" s="429"/>
      <c r="UET30" s="429"/>
      <c r="UEU30" s="429"/>
      <c r="UEV30" s="429"/>
      <c r="UEW30" s="429"/>
      <c r="UEX30" s="429"/>
      <c r="UEY30" s="429"/>
      <c r="UEZ30" s="429"/>
      <c r="UFA30" s="429"/>
      <c r="UFB30" s="429"/>
      <c r="UFC30" s="429"/>
      <c r="UFD30" s="429"/>
      <c r="UFE30" s="429"/>
      <c r="UFF30" s="429"/>
      <c r="UFG30" s="429"/>
      <c r="UFH30" s="429"/>
      <c r="UFI30" s="429"/>
      <c r="UFJ30" s="429"/>
      <c r="UFK30" s="429"/>
      <c r="UFL30" s="429"/>
      <c r="UFM30" s="429"/>
      <c r="UFN30" s="429"/>
      <c r="UFO30" s="429"/>
      <c r="UFP30" s="429"/>
      <c r="UFQ30" s="429"/>
      <c r="UFR30" s="429"/>
      <c r="UFS30" s="429"/>
      <c r="UFT30" s="429"/>
      <c r="UFU30" s="429"/>
      <c r="UFV30" s="429"/>
      <c r="UFW30" s="429"/>
      <c r="UFX30" s="429"/>
      <c r="UFY30" s="429"/>
      <c r="UFZ30" s="429"/>
      <c r="UGA30" s="429"/>
      <c r="UGB30" s="429"/>
      <c r="UGC30" s="429"/>
      <c r="UGD30" s="429"/>
      <c r="UGE30" s="429"/>
      <c r="UGF30" s="429"/>
      <c r="UGG30" s="429"/>
      <c r="UGH30" s="429"/>
      <c r="UGI30" s="429"/>
      <c r="UGJ30" s="429"/>
      <c r="UGK30" s="429"/>
      <c r="UGL30" s="429"/>
      <c r="UGM30" s="429"/>
      <c r="UGN30" s="429"/>
      <c r="UGO30" s="429"/>
      <c r="UGP30" s="429"/>
      <c r="UGQ30" s="429"/>
      <c r="UGR30" s="429"/>
      <c r="UGS30" s="429"/>
      <c r="UGT30" s="429"/>
      <c r="UGU30" s="429"/>
      <c r="UGV30" s="429"/>
      <c r="UGW30" s="429"/>
      <c r="UGX30" s="429"/>
      <c r="UGY30" s="429"/>
      <c r="UGZ30" s="429"/>
      <c r="UHA30" s="429"/>
      <c r="UHB30" s="429"/>
      <c r="UHC30" s="429"/>
      <c r="UHD30" s="429"/>
      <c r="UHE30" s="429"/>
      <c r="UHF30" s="429"/>
      <c r="UHG30" s="429"/>
      <c r="UHH30" s="429"/>
      <c r="UHI30" s="429"/>
      <c r="UHJ30" s="429"/>
      <c r="UHK30" s="429"/>
      <c r="UHL30" s="429"/>
      <c r="UHM30" s="429"/>
      <c r="UHN30" s="429"/>
      <c r="UHO30" s="429"/>
      <c r="UHP30" s="429"/>
      <c r="UHQ30" s="429"/>
      <c r="UHR30" s="429"/>
      <c r="UHS30" s="429"/>
      <c r="UHT30" s="429"/>
      <c r="UHU30" s="429"/>
      <c r="UHV30" s="429"/>
      <c r="UHW30" s="429"/>
      <c r="UHX30" s="429"/>
      <c r="UHY30" s="429"/>
      <c r="UHZ30" s="429"/>
      <c r="UIA30" s="429"/>
      <c r="UIB30" s="429"/>
      <c r="UIC30" s="429"/>
      <c r="UID30" s="429"/>
      <c r="UIE30" s="429"/>
      <c r="UIF30" s="429"/>
      <c r="UIG30" s="429"/>
      <c r="UIH30" s="429"/>
      <c r="UII30" s="429"/>
      <c r="UIJ30" s="429"/>
      <c r="UIK30" s="429"/>
      <c r="UIL30" s="429"/>
      <c r="UIM30" s="429"/>
      <c r="UIN30" s="429"/>
      <c r="UIO30" s="429"/>
      <c r="UIP30" s="429"/>
      <c r="UIQ30" s="429"/>
      <c r="UIR30" s="429"/>
      <c r="UIS30" s="429"/>
      <c r="UIT30" s="429"/>
      <c r="UIU30" s="429"/>
      <c r="UIV30" s="429"/>
      <c r="UIW30" s="429"/>
      <c r="UIX30" s="429"/>
      <c r="UIY30" s="429"/>
      <c r="UIZ30" s="429"/>
      <c r="UJA30" s="429"/>
      <c r="UJB30" s="429"/>
      <c r="UJC30" s="429"/>
      <c r="UJD30" s="429"/>
      <c r="UJE30" s="429"/>
      <c r="UJF30" s="429"/>
      <c r="UJG30" s="429"/>
      <c r="UJH30" s="429"/>
      <c r="UJI30" s="429"/>
      <c r="UJJ30" s="429"/>
      <c r="UJK30" s="429"/>
      <c r="UJL30" s="429"/>
      <c r="UJM30" s="429"/>
      <c r="UJN30" s="429"/>
      <c r="UJO30" s="429"/>
      <c r="UJP30" s="429"/>
      <c r="UJQ30" s="429"/>
      <c r="UJR30" s="429"/>
      <c r="UJS30" s="429"/>
      <c r="UJT30" s="429"/>
      <c r="UJU30" s="429"/>
      <c r="UJV30" s="429"/>
      <c r="UJW30" s="429"/>
      <c r="UJX30" s="429"/>
      <c r="UJY30" s="429"/>
      <c r="UJZ30" s="429"/>
      <c r="UKA30" s="429"/>
      <c r="UKB30" s="429"/>
      <c r="UKC30" s="429"/>
      <c r="UKD30" s="429"/>
      <c r="UKE30" s="429"/>
      <c r="UKF30" s="429"/>
      <c r="UKG30" s="429"/>
      <c r="UKH30" s="429"/>
      <c r="UKI30" s="429"/>
      <c r="UKJ30" s="429"/>
      <c r="UKK30" s="429"/>
      <c r="UKL30" s="429"/>
      <c r="UKM30" s="429"/>
      <c r="UKN30" s="429"/>
      <c r="UKO30" s="429"/>
      <c r="UKP30" s="429"/>
      <c r="UKQ30" s="429"/>
      <c r="UKR30" s="429"/>
      <c r="UKS30" s="429"/>
      <c r="UKT30" s="429"/>
      <c r="UKU30" s="429"/>
      <c r="UKV30" s="429"/>
      <c r="UKW30" s="429"/>
      <c r="UKX30" s="429"/>
      <c r="UKY30" s="429"/>
      <c r="UKZ30" s="429"/>
      <c r="ULA30" s="429"/>
      <c r="ULB30" s="429"/>
      <c r="ULC30" s="429"/>
      <c r="ULD30" s="429"/>
      <c r="ULE30" s="429"/>
      <c r="ULF30" s="429"/>
      <c r="ULG30" s="429"/>
      <c r="ULH30" s="429"/>
      <c r="ULI30" s="429"/>
      <c r="ULJ30" s="429"/>
      <c r="ULK30" s="429"/>
      <c r="ULL30" s="429"/>
      <c r="ULM30" s="429"/>
      <c r="ULN30" s="429"/>
      <c r="ULO30" s="429"/>
      <c r="ULP30" s="429"/>
      <c r="ULQ30" s="429"/>
      <c r="ULR30" s="429"/>
      <c r="ULS30" s="429"/>
      <c r="ULT30" s="429"/>
      <c r="ULU30" s="429"/>
      <c r="ULV30" s="429"/>
      <c r="ULW30" s="429"/>
      <c r="ULX30" s="429"/>
      <c r="ULY30" s="429"/>
      <c r="ULZ30" s="429"/>
      <c r="UMA30" s="429"/>
      <c r="UMB30" s="429"/>
      <c r="UMC30" s="429"/>
      <c r="UMD30" s="429"/>
      <c r="UME30" s="429"/>
      <c r="UMF30" s="429"/>
      <c r="UMG30" s="429"/>
      <c r="UMH30" s="429"/>
      <c r="UMI30" s="429"/>
      <c r="UMJ30" s="429"/>
      <c r="UMK30" s="429"/>
      <c r="UML30" s="429"/>
      <c r="UMM30" s="429"/>
      <c r="UMN30" s="429"/>
      <c r="UMO30" s="429"/>
      <c r="UMP30" s="429"/>
      <c r="UMQ30" s="429"/>
      <c r="UMR30" s="429"/>
      <c r="UMS30" s="429"/>
      <c r="UMT30" s="429"/>
      <c r="UMU30" s="429"/>
      <c r="UMV30" s="429"/>
      <c r="UMW30" s="429"/>
      <c r="UMX30" s="429"/>
      <c r="UMY30" s="429"/>
      <c r="UMZ30" s="429"/>
      <c r="UNA30" s="429"/>
      <c r="UNB30" s="429"/>
      <c r="UNC30" s="429"/>
      <c r="UND30" s="429"/>
      <c r="UNE30" s="429"/>
      <c r="UNF30" s="429"/>
      <c r="UNG30" s="429"/>
      <c r="UNH30" s="429"/>
      <c r="UNI30" s="429"/>
      <c r="UNJ30" s="429"/>
      <c r="UNK30" s="429"/>
      <c r="UNL30" s="429"/>
      <c r="UNM30" s="429"/>
      <c r="UNN30" s="429"/>
      <c r="UNO30" s="429"/>
      <c r="UNP30" s="429"/>
      <c r="UNQ30" s="429"/>
      <c r="UNR30" s="429"/>
      <c r="UNS30" s="429"/>
      <c r="UNT30" s="429"/>
      <c r="UNU30" s="429"/>
      <c r="UNV30" s="429"/>
      <c r="UNW30" s="429"/>
      <c r="UNX30" s="429"/>
      <c r="UNY30" s="429"/>
      <c r="UNZ30" s="429"/>
      <c r="UOA30" s="429"/>
      <c r="UOB30" s="429"/>
      <c r="UOC30" s="429"/>
      <c r="UOD30" s="429"/>
      <c r="UOE30" s="429"/>
      <c r="UOF30" s="429"/>
      <c r="UOG30" s="429"/>
      <c r="UOH30" s="429"/>
      <c r="UOI30" s="429"/>
      <c r="UOJ30" s="429"/>
      <c r="UOK30" s="429"/>
      <c r="UOL30" s="429"/>
      <c r="UOM30" s="429"/>
      <c r="UON30" s="429"/>
      <c r="UOO30" s="429"/>
      <c r="UOP30" s="429"/>
      <c r="UOQ30" s="429"/>
      <c r="UOR30" s="429"/>
      <c r="UOS30" s="429"/>
      <c r="UOT30" s="429"/>
      <c r="UOU30" s="429"/>
      <c r="UOV30" s="429"/>
      <c r="UOW30" s="429"/>
      <c r="UOX30" s="429"/>
      <c r="UOY30" s="429"/>
      <c r="UOZ30" s="429"/>
      <c r="UPA30" s="429"/>
      <c r="UPB30" s="429"/>
      <c r="UPC30" s="429"/>
      <c r="UPD30" s="429"/>
      <c r="UPE30" s="429"/>
      <c r="UPF30" s="429"/>
      <c r="UPG30" s="429"/>
      <c r="UPH30" s="429"/>
      <c r="UPI30" s="429"/>
      <c r="UPJ30" s="429"/>
      <c r="UPK30" s="429"/>
      <c r="UPL30" s="429"/>
      <c r="UPM30" s="429"/>
      <c r="UPN30" s="429"/>
      <c r="UPO30" s="429"/>
      <c r="UPP30" s="429"/>
      <c r="UPQ30" s="429"/>
      <c r="UPR30" s="429"/>
      <c r="UPS30" s="429"/>
      <c r="UPT30" s="429"/>
      <c r="UPU30" s="429"/>
      <c r="UPV30" s="429"/>
      <c r="UPW30" s="429"/>
      <c r="UPX30" s="429"/>
      <c r="UPY30" s="429"/>
      <c r="UPZ30" s="429"/>
      <c r="UQA30" s="429"/>
      <c r="UQB30" s="429"/>
      <c r="UQC30" s="429"/>
      <c r="UQD30" s="429"/>
      <c r="UQE30" s="429"/>
      <c r="UQF30" s="429"/>
      <c r="UQG30" s="429"/>
      <c r="UQH30" s="429"/>
      <c r="UQI30" s="429"/>
      <c r="UQJ30" s="429"/>
      <c r="UQK30" s="429"/>
      <c r="UQL30" s="429"/>
      <c r="UQM30" s="429"/>
      <c r="UQN30" s="429"/>
      <c r="UQO30" s="429"/>
      <c r="UQP30" s="429"/>
      <c r="UQQ30" s="429"/>
      <c r="UQR30" s="429"/>
      <c r="UQS30" s="429"/>
      <c r="UQT30" s="429"/>
      <c r="UQU30" s="429"/>
      <c r="UQV30" s="429"/>
      <c r="UQW30" s="429"/>
      <c r="UQX30" s="429"/>
      <c r="UQY30" s="429"/>
      <c r="UQZ30" s="429"/>
      <c r="URA30" s="429"/>
      <c r="URB30" s="429"/>
      <c r="URC30" s="429"/>
      <c r="URD30" s="429"/>
      <c r="URE30" s="429"/>
      <c r="URF30" s="429"/>
      <c r="URG30" s="429"/>
      <c r="URH30" s="429"/>
      <c r="URI30" s="429"/>
      <c r="URJ30" s="429"/>
      <c r="URK30" s="429"/>
      <c r="URL30" s="429"/>
      <c r="URM30" s="429"/>
      <c r="URN30" s="429"/>
      <c r="URO30" s="429"/>
      <c r="URP30" s="429"/>
      <c r="URQ30" s="429"/>
      <c r="URR30" s="429"/>
      <c r="URS30" s="429"/>
      <c r="URT30" s="429"/>
      <c r="URU30" s="429"/>
      <c r="URV30" s="429"/>
      <c r="URW30" s="429"/>
      <c r="URX30" s="429"/>
      <c r="URY30" s="429"/>
      <c r="URZ30" s="429"/>
      <c r="USA30" s="429"/>
      <c r="USB30" s="429"/>
      <c r="USC30" s="429"/>
      <c r="USD30" s="429"/>
      <c r="USE30" s="429"/>
      <c r="USF30" s="429"/>
      <c r="USG30" s="429"/>
      <c r="USH30" s="429"/>
      <c r="USI30" s="429"/>
      <c r="USJ30" s="429"/>
      <c r="USK30" s="429"/>
      <c r="USL30" s="429"/>
      <c r="USM30" s="429"/>
      <c r="USN30" s="429"/>
      <c r="USO30" s="429"/>
      <c r="USP30" s="429"/>
      <c r="USQ30" s="429"/>
      <c r="USR30" s="429"/>
      <c r="USS30" s="429"/>
      <c r="UST30" s="429"/>
      <c r="USU30" s="429"/>
      <c r="USV30" s="429"/>
      <c r="USW30" s="429"/>
      <c r="USX30" s="429"/>
      <c r="USY30" s="429"/>
      <c r="USZ30" s="429"/>
      <c r="UTA30" s="429"/>
      <c r="UTB30" s="429"/>
      <c r="UTC30" s="429"/>
      <c r="UTD30" s="429"/>
      <c r="UTE30" s="429"/>
      <c r="UTF30" s="429"/>
      <c r="UTG30" s="429"/>
      <c r="UTH30" s="429"/>
      <c r="UTI30" s="429"/>
      <c r="UTJ30" s="429"/>
      <c r="UTK30" s="429"/>
      <c r="UTL30" s="429"/>
      <c r="UTM30" s="429"/>
      <c r="UTN30" s="429"/>
      <c r="UTO30" s="429"/>
      <c r="UTP30" s="429"/>
      <c r="UTQ30" s="429"/>
      <c r="UTR30" s="429"/>
      <c r="UTS30" s="429"/>
      <c r="UTT30" s="429"/>
      <c r="UTU30" s="429"/>
      <c r="UTV30" s="429"/>
      <c r="UTW30" s="429"/>
      <c r="UTX30" s="429"/>
      <c r="UTY30" s="429"/>
      <c r="UTZ30" s="429"/>
      <c r="UUA30" s="429"/>
      <c r="UUB30" s="429"/>
      <c r="UUC30" s="429"/>
      <c r="UUD30" s="429"/>
      <c r="UUE30" s="429"/>
      <c r="UUF30" s="429"/>
      <c r="UUG30" s="429"/>
      <c r="UUH30" s="429"/>
      <c r="UUI30" s="429"/>
      <c r="UUJ30" s="429"/>
      <c r="UUK30" s="429"/>
      <c r="UUL30" s="429"/>
      <c r="UUM30" s="429"/>
      <c r="UUN30" s="429"/>
      <c r="UUO30" s="429"/>
      <c r="UUP30" s="429"/>
      <c r="UUQ30" s="429"/>
      <c r="UUR30" s="429"/>
      <c r="UUS30" s="429"/>
      <c r="UUT30" s="429"/>
      <c r="UUU30" s="429"/>
      <c r="UUV30" s="429"/>
      <c r="UUW30" s="429"/>
      <c r="UUX30" s="429"/>
      <c r="UUY30" s="429"/>
      <c r="UUZ30" s="429"/>
      <c r="UVA30" s="429"/>
      <c r="UVB30" s="429"/>
      <c r="UVC30" s="429"/>
      <c r="UVD30" s="429"/>
      <c r="UVE30" s="429"/>
      <c r="UVF30" s="429"/>
      <c r="UVG30" s="429"/>
      <c r="UVH30" s="429"/>
      <c r="UVI30" s="429"/>
      <c r="UVJ30" s="429"/>
      <c r="UVK30" s="429"/>
      <c r="UVL30" s="429"/>
      <c r="UVM30" s="429"/>
      <c r="UVN30" s="429"/>
      <c r="UVO30" s="429"/>
      <c r="UVP30" s="429"/>
      <c r="UVQ30" s="429"/>
      <c r="UVR30" s="429"/>
      <c r="UVS30" s="429"/>
      <c r="UVT30" s="429"/>
      <c r="UVU30" s="429"/>
      <c r="UVV30" s="429"/>
      <c r="UVW30" s="429"/>
      <c r="UVX30" s="429"/>
      <c r="UVY30" s="429"/>
      <c r="UVZ30" s="429"/>
      <c r="UWA30" s="429"/>
      <c r="UWB30" s="429"/>
      <c r="UWC30" s="429"/>
      <c r="UWD30" s="429"/>
      <c r="UWE30" s="429"/>
      <c r="UWF30" s="429"/>
      <c r="UWG30" s="429"/>
      <c r="UWH30" s="429"/>
      <c r="UWI30" s="429"/>
      <c r="UWJ30" s="429"/>
      <c r="UWK30" s="429"/>
      <c r="UWL30" s="429"/>
      <c r="UWM30" s="429"/>
      <c r="UWN30" s="429"/>
      <c r="UWO30" s="429"/>
      <c r="UWP30" s="429"/>
      <c r="UWQ30" s="429"/>
      <c r="UWR30" s="429"/>
      <c r="UWS30" s="429"/>
      <c r="UWT30" s="429"/>
      <c r="UWU30" s="429"/>
      <c r="UWV30" s="429"/>
      <c r="UWW30" s="429"/>
      <c r="UWX30" s="429"/>
      <c r="UWY30" s="429"/>
      <c r="UWZ30" s="429"/>
      <c r="UXA30" s="429"/>
      <c r="UXB30" s="429"/>
      <c r="UXC30" s="429"/>
      <c r="UXD30" s="429"/>
      <c r="UXE30" s="429"/>
      <c r="UXF30" s="429"/>
      <c r="UXG30" s="429"/>
      <c r="UXH30" s="429"/>
      <c r="UXI30" s="429"/>
      <c r="UXJ30" s="429"/>
      <c r="UXK30" s="429"/>
      <c r="UXL30" s="429"/>
      <c r="UXM30" s="429"/>
      <c r="UXN30" s="429"/>
      <c r="UXO30" s="429"/>
      <c r="UXP30" s="429"/>
      <c r="UXQ30" s="429"/>
      <c r="UXR30" s="429"/>
      <c r="UXS30" s="429"/>
      <c r="UXT30" s="429"/>
      <c r="UXU30" s="429"/>
      <c r="UXV30" s="429"/>
      <c r="UXW30" s="429"/>
      <c r="UXX30" s="429"/>
      <c r="UXY30" s="429"/>
      <c r="UXZ30" s="429"/>
      <c r="UYA30" s="429"/>
      <c r="UYB30" s="429"/>
      <c r="UYC30" s="429"/>
      <c r="UYD30" s="429"/>
      <c r="UYE30" s="429"/>
      <c r="UYF30" s="429"/>
      <c r="UYG30" s="429"/>
      <c r="UYH30" s="429"/>
      <c r="UYI30" s="429"/>
      <c r="UYJ30" s="429"/>
      <c r="UYK30" s="429"/>
      <c r="UYL30" s="429"/>
      <c r="UYM30" s="429"/>
      <c r="UYN30" s="429"/>
      <c r="UYO30" s="429"/>
      <c r="UYP30" s="429"/>
      <c r="UYQ30" s="429"/>
      <c r="UYR30" s="429"/>
      <c r="UYS30" s="429"/>
      <c r="UYT30" s="429"/>
      <c r="UYU30" s="429"/>
      <c r="UYV30" s="429"/>
      <c r="UYW30" s="429"/>
      <c r="UYX30" s="429"/>
      <c r="UYY30" s="429"/>
      <c r="UYZ30" s="429"/>
      <c r="UZA30" s="429"/>
      <c r="UZB30" s="429"/>
      <c r="UZC30" s="429"/>
      <c r="UZD30" s="429"/>
      <c r="UZE30" s="429"/>
      <c r="UZF30" s="429"/>
      <c r="UZG30" s="429"/>
      <c r="UZH30" s="429"/>
      <c r="UZI30" s="429"/>
      <c r="UZJ30" s="429"/>
      <c r="UZK30" s="429"/>
      <c r="UZL30" s="429"/>
      <c r="UZM30" s="429"/>
      <c r="UZN30" s="429"/>
      <c r="UZO30" s="429"/>
      <c r="UZP30" s="429"/>
      <c r="UZQ30" s="429"/>
      <c r="UZR30" s="429"/>
      <c r="UZS30" s="429"/>
      <c r="UZT30" s="429"/>
      <c r="UZU30" s="429"/>
      <c r="UZV30" s="429"/>
      <c r="UZW30" s="429"/>
      <c r="UZX30" s="429"/>
      <c r="UZY30" s="429"/>
      <c r="UZZ30" s="429"/>
      <c r="VAA30" s="429"/>
      <c r="VAB30" s="429"/>
      <c r="VAC30" s="429"/>
      <c r="VAD30" s="429"/>
      <c r="VAE30" s="429"/>
      <c r="VAF30" s="429"/>
      <c r="VAG30" s="429"/>
      <c r="VAH30" s="429"/>
      <c r="VAI30" s="429"/>
      <c r="VAJ30" s="429"/>
      <c r="VAK30" s="429"/>
      <c r="VAL30" s="429"/>
      <c r="VAM30" s="429"/>
      <c r="VAN30" s="429"/>
      <c r="VAO30" s="429"/>
      <c r="VAP30" s="429"/>
      <c r="VAQ30" s="429"/>
      <c r="VAR30" s="429"/>
      <c r="VAS30" s="429"/>
      <c r="VAT30" s="429"/>
      <c r="VAU30" s="429"/>
      <c r="VAV30" s="429"/>
      <c r="VAW30" s="429"/>
      <c r="VAX30" s="429"/>
      <c r="VAY30" s="429"/>
      <c r="VAZ30" s="429"/>
      <c r="VBA30" s="429"/>
      <c r="VBB30" s="429"/>
      <c r="VBC30" s="429"/>
      <c r="VBD30" s="429"/>
      <c r="VBE30" s="429"/>
      <c r="VBF30" s="429"/>
      <c r="VBG30" s="429"/>
      <c r="VBH30" s="429"/>
      <c r="VBI30" s="429"/>
      <c r="VBJ30" s="429"/>
      <c r="VBK30" s="429"/>
      <c r="VBL30" s="429"/>
      <c r="VBM30" s="429"/>
      <c r="VBN30" s="429"/>
      <c r="VBO30" s="429"/>
      <c r="VBP30" s="429"/>
      <c r="VBQ30" s="429"/>
      <c r="VBR30" s="429"/>
      <c r="VBS30" s="429"/>
      <c r="VBT30" s="429"/>
      <c r="VBU30" s="429"/>
      <c r="VBV30" s="429"/>
      <c r="VBW30" s="429"/>
      <c r="VBX30" s="429"/>
      <c r="VBY30" s="429"/>
      <c r="VBZ30" s="429"/>
      <c r="VCA30" s="429"/>
      <c r="VCB30" s="429"/>
      <c r="VCC30" s="429"/>
      <c r="VCD30" s="429"/>
      <c r="VCE30" s="429"/>
      <c r="VCF30" s="429"/>
      <c r="VCG30" s="429"/>
      <c r="VCH30" s="429"/>
      <c r="VCI30" s="429"/>
      <c r="VCJ30" s="429"/>
      <c r="VCK30" s="429"/>
      <c r="VCL30" s="429"/>
      <c r="VCM30" s="429"/>
      <c r="VCN30" s="429"/>
      <c r="VCO30" s="429"/>
      <c r="VCP30" s="429"/>
      <c r="VCQ30" s="429"/>
      <c r="VCR30" s="429"/>
      <c r="VCS30" s="429"/>
      <c r="VCT30" s="429"/>
      <c r="VCU30" s="429"/>
      <c r="VCV30" s="429"/>
      <c r="VCW30" s="429"/>
      <c r="VCX30" s="429"/>
      <c r="VCY30" s="429"/>
      <c r="VCZ30" s="429"/>
      <c r="VDA30" s="429"/>
      <c r="VDB30" s="429"/>
      <c r="VDC30" s="429"/>
      <c r="VDD30" s="429"/>
      <c r="VDE30" s="429"/>
      <c r="VDF30" s="429"/>
      <c r="VDG30" s="429"/>
      <c r="VDH30" s="429"/>
      <c r="VDI30" s="429"/>
      <c r="VDJ30" s="429"/>
      <c r="VDK30" s="429"/>
      <c r="VDL30" s="429"/>
      <c r="VDM30" s="429"/>
      <c r="VDN30" s="429"/>
      <c r="VDO30" s="429"/>
      <c r="VDP30" s="429"/>
      <c r="VDQ30" s="429"/>
      <c r="VDR30" s="429"/>
      <c r="VDS30" s="429"/>
      <c r="VDT30" s="429"/>
      <c r="VDU30" s="429"/>
      <c r="VDV30" s="429"/>
      <c r="VDW30" s="429"/>
      <c r="VDX30" s="429"/>
      <c r="VDY30" s="429"/>
      <c r="VDZ30" s="429"/>
      <c r="VEA30" s="429"/>
      <c r="VEB30" s="429"/>
      <c r="VEC30" s="429"/>
      <c r="VED30" s="429"/>
      <c r="VEE30" s="429"/>
      <c r="VEF30" s="429"/>
      <c r="VEG30" s="429"/>
      <c r="VEH30" s="429"/>
      <c r="VEI30" s="429"/>
      <c r="VEJ30" s="429"/>
      <c r="VEK30" s="429"/>
      <c r="VEL30" s="429"/>
      <c r="VEM30" s="429"/>
      <c r="VEN30" s="429"/>
      <c r="VEO30" s="429"/>
      <c r="VEP30" s="429"/>
      <c r="VEQ30" s="429"/>
      <c r="VER30" s="429"/>
      <c r="VES30" s="429"/>
      <c r="VET30" s="429"/>
      <c r="VEU30" s="429"/>
      <c r="VEV30" s="429"/>
      <c r="VEW30" s="429"/>
      <c r="VEX30" s="429"/>
      <c r="VEY30" s="429"/>
      <c r="VEZ30" s="429"/>
      <c r="VFA30" s="429"/>
      <c r="VFB30" s="429"/>
      <c r="VFC30" s="429"/>
      <c r="VFD30" s="429"/>
      <c r="VFE30" s="429"/>
      <c r="VFF30" s="429"/>
      <c r="VFG30" s="429"/>
      <c r="VFH30" s="429"/>
      <c r="VFI30" s="429"/>
      <c r="VFJ30" s="429"/>
      <c r="VFK30" s="429"/>
      <c r="VFL30" s="429"/>
      <c r="VFM30" s="429"/>
      <c r="VFN30" s="429"/>
      <c r="VFO30" s="429"/>
      <c r="VFP30" s="429"/>
      <c r="VFQ30" s="429"/>
      <c r="VFR30" s="429"/>
      <c r="VFS30" s="429"/>
      <c r="VFT30" s="429"/>
      <c r="VFU30" s="429"/>
      <c r="VFV30" s="429"/>
      <c r="VFW30" s="429"/>
      <c r="VFX30" s="429"/>
      <c r="VFY30" s="429"/>
      <c r="VFZ30" s="429"/>
      <c r="VGA30" s="429"/>
      <c r="VGB30" s="429"/>
      <c r="VGC30" s="429"/>
      <c r="VGD30" s="429"/>
      <c r="VGE30" s="429"/>
      <c r="VGF30" s="429"/>
      <c r="VGG30" s="429"/>
      <c r="VGH30" s="429"/>
      <c r="VGI30" s="429"/>
      <c r="VGJ30" s="429"/>
      <c r="VGK30" s="429"/>
      <c r="VGL30" s="429"/>
      <c r="VGM30" s="429"/>
      <c r="VGN30" s="429"/>
      <c r="VGO30" s="429"/>
      <c r="VGP30" s="429"/>
      <c r="VGQ30" s="429"/>
      <c r="VGR30" s="429"/>
      <c r="VGS30" s="429"/>
      <c r="VGT30" s="429"/>
      <c r="VGU30" s="429"/>
      <c r="VGV30" s="429"/>
      <c r="VGW30" s="429"/>
      <c r="VGX30" s="429"/>
      <c r="VGY30" s="429"/>
      <c r="VGZ30" s="429"/>
      <c r="VHA30" s="429"/>
      <c r="VHB30" s="429"/>
      <c r="VHC30" s="429"/>
      <c r="VHD30" s="429"/>
      <c r="VHE30" s="429"/>
      <c r="VHF30" s="429"/>
      <c r="VHG30" s="429"/>
      <c r="VHH30" s="429"/>
      <c r="VHI30" s="429"/>
      <c r="VHJ30" s="429"/>
      <c r="VHK30" s="429"/>
      <c r="VHL30" s="429"/>
      <c r="VHM30" s="429"/>
      <c r="VHN30" s="429"/>
      <c r="VHO30" s="429"/>
      <c r="VHP30" s="429"/>
      <c r="VHQ30" s="429"/>
      <c r="VHR30" s="429"/>
      <c r="VHS30" s="429"/>
      <c r="VHT30" s="429"/>
      <c r="VHU30" s="429"/>
      <c r="VHV30" s="429"/>
      <c r="VHW30" s="429"/>
      <c r="VHX30" s="429"/>
      <c r="VHY30" s="429"/>
      <c r="VHZ30" s="429"/>
      <c r="VIA30" s="429"/>
      <c r="VIB30" s="429"/>
      <c r="VIC30" s="429"/>
      <c r="VID30" s="429"/>
      <c r="VIE30" s="429"/>
      <c r="VIF30" s="429"/>
      <c r="VIG30" s="429"/>
      <c r="VIH30" s="429"/>
      <c r="VII30" s="429"/>
      <c r="VIJ30" s="429"/>
      <c r="VIK30" s="429"/>
      <c r="VIL30" s="429"/>
      <c r="VIM30" s="429"/>
      <c r="VIN30" s="429"/>
      <c r="VIO30" s="429"/>
      <c r="VIP30" s="429"/>
      <c r="VIQ30" s="429"/>
      <c r="VIR30" s="429"/>
      <c r="VIS30" s="429"/>
      <c r="VIT30" s="429"/>
      <c r="VIU30" s="429"/>
      <c r="VIV30" s="429"/>
      <c r="VIW30" s="429"/>
      <c r="VIX30" s="429"/>
      <c r="VIY30" s="429"/>
      <c r="VIZ30" s="429"/>
      <c r="VJA30" s="429"/>
      <c r="VJB30" s="429"/>
      <c r="VJC30" s="429"/>
      <c r="VJD30" s="429"/>
      <c r="VJE30" s="429"/>
      <c r="VJF30" s="429"/>
      <c r="VJG30" s="429"/>
      <c r="VJH30" s="429"/>
      <c r="VJI30" s="429"/>
      <c r="VJJ30" s="429"/>
      <c r="VJK30" s="429"/>
      <c r="VJL30" s="429"/>
      <c r="VJM30" s="429"/>
      <c r="VJN30" s="429"/>
      <c r="VJO30" s="429"/>
      <c r="VJP30" s="429"/>
      <c r="VJQ30" s="429"/>
      <c r="VJR30" s="429"/>
      <c r="VJS30" s="429"/>
      <c r="VJT30" s="429"/>
      <c r="VJU30" s="429"/>
      <c r="VJV30" s="429"/>
      <c r="VJW30" s="429"/>
      <c r="VJX30" s="429"/>
      <c r="VJY30" s="429"/>
      <c r="VJZ30" s="429"/>
      <c r="VKA30" s="429"/>
      <c r="VKB30" s="429"/>
      <c r="VKC30" s="429"/>
      <c r="VKD30" s="429"/>
      <c r="VKE30" s="429"/>
      <c r="VKF30" s="429"/>
      <c r="VKG30" s="429"/>
      <c r="VKH30" s="429"/>
      <c r="VKI30" s="429"/>
      <c r="VKJ30" s="429"/>
      <c r="VKK30" s="429"/>
      <c r="VKL30" s="429"/>
      <c r="VKM30" s="429"/>
      <c r="VKN30" s="429"/>
      <c r="VKO30" s="429"/>
      <c r="VKP30" s="429"/>
      <c r="VKQ30" s="429"/>
      <c r="VKR30" s="429"/>
      <c r="VKS30" s="429"/>
      <c r="VKT30" s="429"/>
      <c r="VKU30" s="429"/>
      <c r="VKV30" s="429"/>
      <c r="VKW30" s="429"/>
      <c r="VKX30" s="429"/>
      <c r="VKY30" s="429"/>
      <c r="VKZ30" s="429"/>
      <c r="VLA30" s="429"/>
      <c r="VLB30" s="429"/>
      <c r="VLC30" s="429"/>
      <c r="VLD30" s="429"/>
      <c r="VLE30" s="429"/>
      <c r="VLF30" s="429"/>
      <c r="VLG30" s="429"/>
      <c r="VLH30" s="429"/>
      <c r="VLI30" s="429"/>
      <c r="VLJ30" s="429"/>
      <c r="VLK30" s="429"/>
      <c r="VLL30" s="429"/>
      <c r="VLM30" s="429"/>
      <c r="VLN30" s="429"/>
      <c r="VLO30" s="429"/>
      <c r="VLP30" s="429"/>
      <c r="VLQ30" s="429"/>
      <c r="VLR30" s="429"/>
      <c r="VLS30" s="429"/>
      <c r="VLT30" s="429"/>
      <c r="VLU30" s="429"/>
      <c r="VLV30" s="429"/>
      <c r="VLW30" s="429"/>
      <c r="VLX30" s="429"/>
      <c r="VLY30" s="429"/>
      <c r="VLZ30" s="429"/>
      <c r="VMA30" s="429"/>
      <c r="VMB30" s="429"/>
      <c r="VMC30" s="429"/>
      <c r="VMD30" s="429"/>
      <c r="VME30" s="429"/>
      <c r="VMF30" s="429"/>
      <c r="VMG30" s="429"/>
      <c r="VMH30" s="429"/>
      <c r="VMI30" s="429"/>
      <c r="VMJ30" s="429"/>
      <c r="VMK30" s="429"/>
      <c r="VML30" s="429"/>
      <c r="VMM30" s="429"/>
      <c r="VMN30" s="429"/>
      <c r="VMO30" s="429"/>
      <c r="VMP30" s="429"/>
      <c r="VMQ30" s="429"/>
      <c r="VMR30" s="429"/>
      <c r="VMS30" s="429"/>
      <c r="VMT30" s="429"/>
      <c r="VMU30" s="429"/>
      <c r="VMV30" s="429"/>
      <c r="VMW30" s="429"/>
      <c r="VMX30" s="429"/>
      <c r="VMY30" s="429"/>
      <c r="VMZ30" s="429"/>
      <c r="VNA30" s="429"/>
      <c r="VNB30" s="429"/>
      <c r="VNC30" s="429"/>
      <c r="VND30" s="429"/>
      <c r="VNE30" s="429"/>
      <c r="VNF30" s="429"/>
      <c r="VNG30" s="429"/>
      <c r="VNH30" s="429"/>
      <c r="VNI30" s="429"/>
      <c r="VNJ30" s="429"/>
      <c r="VNK30" s="429"/>
      <c r="VNL30" s="429"/>
      <c r="VNM30" s="429"/>
      <c r="VNN30" s="429"/>
      <c r="VNO30" s="429"/>
      <c r="VNP30" s="429"/>
      <c r="VNQ30" s="429"/>
      <c r="VNR30" s="429"/>
      <c r="VNS30" s="429"/>
      <c r="VNT30" s="429"/>
      <c r="VNU30" s="429"/>
      <c r="VNV30" s="429"/>
      <c r="VNW30" s="429"/>
      <c r="VNX30" s="429"/>
      <c r="VNY30" s="429"/>
      <c r="VNZ30" s="429"/>
      <c r="VOA30" s="429"/>
      <c r="VOB30" s="429"/>
      <c r="VOC30" s="429"/>
      <c r="VOD30" s="429"/>
      <c r="VOE30" s="429"/>
      <c r="VOF30" s="429"/>
      <c r="VOG30" s="429"/>
      <c r="VOH30" s="429"/>
      <c r="VOI30" s="429"/>
      <c r="VOJ30" s="429"/>
      <c r="VOK30" s="429"/>
      <c r="VOL30" s="429"/>
      <c r="VOM30" s="429"/>
      <c r="VON30" s="429"/>
      <c r="VOO30" s="429"/>
      <c r="VOP30" s="429"/>
      <c r="VOQ30" s="429"/>
      <c r="VOR30" s="429"/>
      <c r="VOS30" s="429"/>
      <c r="VOT30" s="429"/>
      <c r="VOU30" s="429"/>
      <c r="VOV30" s="429"/>
      <c r="VOW30" s="429"/>
      <c r="VOX30" s="429"/>
      <c r="VOY30" s="429"/>
      <c r="VOZ30" s="429"/>
      <c r="VPA30" s="429"/>
      <c r="VPB30" s="429"/>
      <c r="VPC30" s="429"/>
      <c r="VPD30" s="429"/>
      <c r="VPE30" s="429"/>
      <c r="VPF30" s="429"/>
      <c r="VPG30" s="429"/>
      <c r="VPH30" s="429"/>
      <c r="VPI30" s="429"/>
      <c r="VPJ30" s="429"/>
      <c r="VPK30" s="429"/>
      <c r="VPL30" s="429"/>
      <c r="VPM30" s="429"/>
      <c r="VPN30" s="429"/>
      <c r="VPO30" s="429"/>
      <c r="VPP30" s="429"/>
      <c r="VPQ30" s="429"/>
      <c r="VPR30" s="429"/>
      <c r="VPS30" s="429"/>
      <c r="VPT30" s="429"/>
      <c r="VPU30" s="429"/>
      <c r="VPV30" s="429"/>
      <c r="VPW30" s="429"/>
      <c r="VPX30" s="429"/>
      <c r="VPY30" s="429"/>
      <c r="VPZ30" s="429"/>
      <c r="VQA30" s="429"/>
      <c r="VQB30" s="429"/>
      <c r="VQC30" s="429"/>
      <c r="VQD30" s="429"/>
      <c r="VQE30" s="429"/>
      <c r="VQF30" s="429"/>
      <c r="VQG30" s="429"/>
      <c r="VQH30" s="429"/>
      <c r="VQI30" s="429"/>
      <c r="VQJ30" s="429"/>
      <c r="VQK30" s="429"/>
      <c r="VQL30" s="429"/>
      <c r="VQM30" s="429"/>
      <c r="VQN30" s="429"/>
      <c r="VQO30" s="429"/>
      <c r="VQP30" s="429"/>
      <c r="VQQ30" s="429"/>
      <c r="VQR30" s="429"/>
      <c r="VQS30" s="429"/>
      <c r="VQT30" s="429"/>
      <c r="VQU30" s="429"/>
      <c r="VQV30" s="429"/>
      <c r="VQW30" s="429"/>
      <c r="VQX30" s="429"/>
      <c r="VQY30" s="429"/>
      <c r="VQZ30" s="429"/>
      <c r="VRA30" s="429"/>
      <c r="VRB30" s="429"/>
      <c r="VRC30" s="429"/>
      <c r="VRD30" s="429"/>
      <c r="VRE30" s="429"/>
      <c r="VRF30" s="429"/>
      <c r="VRG30" s="429"/>
      <c r="VRH30" s="429"/>
      <c r="VRI30" s="429"/>
      <c r="VRJ30" s="429"/>
      <c r="VRK30" s="429"/>
      <c r="VRL30" s="429"/>
      <c r="VRM30" s="429"/>
      <c r="VRN30" s="429"/>
      <c r="VRO30" s="429"/>
      <c r="VRP30" s="429"/>
      <c r="VRQ30" s="429"/>
      <c r="VRR30" s="429"/>
      <c r="VRS30" s="429"/>
      <c r="VRT30" s="429"/>
      <c r="VRU30" s="429"/>
      <c r="VRV30" s="429"/>
      <c r="VRW30" s="429"/>
      <c r="VRX30" s="429"/>
      <c r="VRY30" s="429"/>
      <c r="VRZ30" s="429"/>
      <c r="VSA30" s="429"/>
      <c r="VSB30" s="429"/>
      <c r="VSC30" s="429"/>
      <c r="VSD30" s="429"/>
      <c r="VSE30" s="429"/>
      <c r="VSF30" s="429"/>
      <c r="VSG30" s="429"/>
      <c r="VSH30" s="429"/>
      <c r="VSI30" s="429"/>
      <c r="VSJ30" s="429"/>
      <c r="VSK30" s="429"/>
      <c r="VSL30" s="429"/>
      <c r="VSM30" s="429"/>
      <c r="VSN30" s="429"/>
      <c r="VSO30" s="429"/>
      <c r="VSP30" s="429"/>
      <c r="VSQ30" s="429"/>
      <c r="VSR30" s="429"/>
      <c r="VSS30" s="429"/>
      <c r="VST30" s="429"/>
      <c r="VSU30" s="429"/>
      <c r="VSV30" s="429"/>
      <c r="VSW30" s="429"/>
      <c r="VSX30" s="429"/>
      <c r="VSY30" s="429"/>
      <c r="VSZ30" s="429"/>
      <c r="VTA30" s="429"/>
      <c r="VTB30" s="429"/>
      <c r="VTC30" s="429"/>
      <c r="VTD30" s="429"/>
      <c r="VTE30" s="429"/>
      <c r="VTF30" s="429"/>
      <c r="VTG30" s="429"/>
      <c r="VTH30" s="429"/>
      <c r="VTI30" s="429"/>
      <c r="VTJ30" s="429"/>
      <c r="VTK30" s="429"/>
      <c r="VTL30" s="429"/>
      <c r="VTM30" s="429"/>
      <c r="VTN30" s="429"/>
      <c r="VTO30" s="429"/>
      <c r="VTP30" s="429"/>
      <c r="VTQ30" s="429"/>
      <c r="VTR30" s="429"/>
      <c r="VTS30" s="429"/>
      <c r="VTT30" s="429"/>
      <c r="VTU30" s="429"/>
      <c r="VTV30" s="429"/>
      <c r="VTW30" s="429"/>
      <c r="VTX30" s="429"/>
      <c r="VTY30" s="429"/>
      <c r="VTZ30" s="429"/>
      <c r="VUA30" s="429"/>
      <c r="VUB30" s="429"/>
      <c r="VUC30" s="429"/>
      <c r="VUD30" s="429"/>
      <c r="VUE30" s="429"/>
      <c r="VUF30" s="429"/>
      <c r="VUG30" s="429"/>
      <c r="VUH30" s="429"/>
      <c r="VUI30" s="429"/>
      <c r="VUJ30" s="429"/>
      <c r="VUK30" s="429"/>
      <c r="VUL30" s="429"/>
      <c r="VUM30" s="429"/>
      <c r="VUN30" s="429"/>
      <c r="VUO30" s="429"/>
      <c r="VUP30" s="429"/>
      <c r="VUQ30" s="429"/>
      <c r="VUR30" s="429"/>
      <c r="VUS30" s="429"/>
      <c r="VUT30" s="429"/>
      <c r="VUU30" s="429"/>
      <c r="VUV30" s="429"/>
      <c r="VUW30" s="429"/>
      <c r="VUX30" s="429"/>
      <c r="VUY30" s="429"/>
      <c r="VUZ30" s="429"/>
      <c r="VVA30" s="429"/>
      <c r="VVB30" s="429"/>
      <c r="VVC30" s="429"/>
      <c r="VVD30" s="429"/>
      <c r="VVE30" s="429"/>
      <c r="VVF30" s="429"/>
      <c r="VVG30" s="429"/>
      <c r="VVH30" s="429"/>
      <c r="VVI30" s="429"/>
      <c r="VVJ30" s="429"/>
      <c r="VVK30" s="429"/>
      <c r="VVL30" s="429"/>
      <c r="VVM30" s="429"/>
      <c r="VVN30" s="429"/>
      <c r="VVO30" s="429"/>
      <c r="VVP30" s="429"/>
      <c r="VVQ30" s="429"/>
      <c r="VVR30" s="429"/>
      <c r="VVS30" s="429"/>
      <c r="VVT30" s="429"/>
      <c r="VVU30" s="429"/>
      <c r="VVV30" s="429"/>
      <c r="VVW30" s="429"/>
      <c r="VVX30" s="429"/>
      <c r="VVY30" s="429"/>
      <c r="VVZ30" s="429"/>
      <c r="VWA30" s="429"/>
      <c r="VWB30" s="429"/>
      <c r="VWC30" s="429"/>
      <c r="VWD30" s="429"/>
      <c r="VWE30" s="429"/>
      <c r="VWF30" s="429"/>
      <c r="VWG30" s="429"/>
      <c r="VWH30" s="429"/>
      <c r="VWI30" s="429"/>
      <c r="VWJ30" s="429"/>
      <c r="VWK30" s="429"/>
      <c r="VWL30" s="429"/>
      <c r="VWM30" s="429"/>
      <c r="VWN30" s="429"/>
      <c r="VWO30" s="429"/>
      <c r="VWP30" s="429"/>
      <c r="VWQ30" s="429"/>
      <c r="VWR30" s="429"/>
      <c r="VWS30" s="429"/>
      <c r="VWT30" s="429"/>
      <c r="VWU30" s="429"/>
      <c r="VWV30" s="429"/>
      <c r="VWW30" s="429"/>
      <c r="VWX30" s="429"/>
      <c r="VWY30" s="429"/>
      <c r="VWZ30" s="429"/>
      <c r="VXA30" s="429"/>
      <c r="VXB30" s="429"/>
      <c r="VXC30" s="429"/>
      <c r="VXD30" s="429"/>
      <c r="VXE30" s="429"/>
      <c r="VXF30" s="429"/>
      <c r="VXG30" s="429"/>
      <c r="VXH30" s="429"/>
      <c r="VXI30" s="429"/>
      <c r="VXJ30" s="429"/>
      <c r="VXK30" s="429"/>
      <c r="VXL30" s="429"/>
      <c r="VXM30" s="429"/>
      <c r="VXN30" s="429"/>
      <c r="VXO30" s="429"/>
      <c r="VXP30" s="429"/>
      <c r="VXQ30" s="429"/>
      <c r="VXR30" s="429"/>
      <c r="VXS30" s="429"/>
      <c r="VXT30" s="429"/>
      <c r="VXU30" s="429"/>
      <c r="VXV30" s="429"/>
      <c r="VXW30" s="429"/>
      <c r="VXX30" s="429"/>
      <c r="VXY30" s="429"/>
      <c r="VXZ30" s="429"/>
      <c r="VYA30" s="429"/>
      <c r="VYB30" s="429"/>
      <c r="VYC30" s="429"/>
      <c r="VYD30" s="429"/>
      <c r="VYE30" s="429"/>
      <c r="VYF30" s="429"/>
      <c r="VYG30" s="429"/>
      <c r="VYH30" s="429"/>
      <c r="VYI30" s="429"/>
      <c r="VYJ30" s="429"/>
      <c r="VYK30" s="429"/>
      <c r="VYL30" s="429"/>
      <c r="VYM30" s="429"/>
      <c r="VYN30" s="429"/>
      <c r="VYO30" s="429"/>
      <c r="VYP30" s="429"/>
      <c r="VYQ30" s="429"/>
      <c r="VYR30" s="429"/>
      <c r="VYS30" s="429"/>
      <c r="VYT30" s="429"/>
      <c r="VYU30" s="429"/>
      <c r="VYV30" s="429"/>
      <c r="VYW30" s="429"/>
      <c r="VYX30" s="429"/>
      <c r="VYY30" s="429"/>
      <c r="VYZ30" s="429"/>
      <c r="VZA30" s="429"/>
      <c r="VZB30" s="429"/>
      <c r="VZC30" s="429"/>
      <c r="VZD30" s="429"/>
      <c r="VZE30" s="429"/>
      <c r="VZF30" s="429"/>
      <c r="VZG30" s="429"/>
      <c r="VZH30" s="429"/>
      <c r="VZI30" s="429"/>
      <c r="VZJ30" s="429"/>
      <c r="VZK30" s="429"/>
      <c r="VZL30" s="429"/>
      <c r="VZM30" s="429"/>
      <c r="VZN30" s="429"/>
      <c r="VZO30" s="429"/>
      <c r="VZP30" s="429"/>
      <c r="VZQ30" s="429"/>
      <c r="VZR30" s="429"/>
      <c r="VZS30" s="429"/>
      <c r="VZT30" s="429"/>
      <c r="VZU30" s="429"/>
      <c r="VZV30" s="429"/>
      <c r="VZW30" s="429"/>
      <c r="VZX30" s="429"/>
      <c r="VZY30" s="429"/>
      <c r="VZZ30" s="429"/>
      <c r="WAA30" s="429"/>
      <c r="WAB30" s="429"/>
      <c r="WAC30" s="429"/>
      <c r="WAD30" s="429"/>
      <c r="WAE30" s="429"/>
      <c r="WAF30" s="429"/>
      <c r="WAG30" s="429"/>
      <c r="WAH30" s="429"/>
      <c r="WAI30" s="429"/>
      <c r="WAJ30" s="429"/>
      <c r="WAK30" s="429"/>
      <c r="WAL30" s="429"/>
      <c r="WAM30" s="429"/>
      <c r="WAN30" s="429"/>
      <c r="WAO30" s="429"/>
      <c r="WAP30" s="429"/>
      <c r="WAQ30" s="429"/>
      <c r="WAR30" s="429"/>
      <c r="WAS30" s="429"/>
      <c r="WAT30" s="429"/>
      <c r="WAU30" s="429"/>
      <c r="WAV30" s="429"/>
      <c r="WAW30" s="429"/>
      <c r="WAX30" s="429"/>
      <c r="WAY30" s="429"/>
      <c r="WAZ30" s="429"/>
      <c r="WBA30" s="429"/>
      <c r="WBB30" s="429"/>
      <c r="WBC30" s="429"/>
      <c r="WBD30" s="429"/>
      <c r="WBE30" s="429"/>
      <c r="WBF30" s="429"/>
      <c r="WBG30" s="429"/>
      <c r="WBH30" s="429"/>
      <c r="WBI30" s="429"/>
      <c r="WBJ30" s="429"/>
      <c r="WBK30" s="429"/>
      <c r="WBL30" s="429"/>
      <c r="WBM30" s="429"/>
      <c r="WBN30" s="429"/>
      <c r="WBO30" s="429"/>
      <c r="WBP30" s="429"/>
      <c r="WBQ30" s="429"/>
      <c r="WBR30" s="429"/>
      <c r="WBS30" s="429"/>
      <c r="WBT30" s="429"/>
      <c r="WBU30" s="429"/>
      <c r="WBV30" s="429"/>
      <c r="WBW30" s="429"/>
      <c r="WBX30" s="429"/>
      <c r="WBY30" s="429"/>
      <c r="WBZ30" s="429"/>
      <c r="WCA30" s="429"/>
      <c r="WCB30" s="429"/>
      <c r="WCC30" s="429"/>
      <c r="WCD30" s="429"/>
      <c r="WCE30" s="429"/>
      <c r="WCF30" s="429"/>
      <c r="WCG30" s="429"/>
      <c r="WCH30" s="429"/>
      <c r="WCI30" s="429"/>
      <c r="WCJ30" s="429"/>
      <c r="WCK30" s="429"/>
      <c r="WCL30" s="429"/>
      <c r="WCM30" s="429"/>
      <c r="WCN30" s="429"/>
      <c r="WCO30" s="429"/>
      <c r="WCP30" s="429"/>
      <c r="WCQ30" s="429"/>
      <c r="WCR30" s="429"/>
      <c r="WCS30" s="429"/>
      <c r="WCT30" s="429"/>
      <c r="WCU30" s="429"/>
      <c r="WCV30" s="429"/>
      <c r="WCW30" s="429"/>
      <c r="WCX30" s="429"/>
      <c r="WCY30" s="429"/>
      <c r="WCZ30" s="429"/>
      <c r="WDA30" s="429"/>
      <c r="WDB30" s="429"/>
      <c r="WDC30" s="429"/>
      <c r="WDD30" s="429"/>
      <c r="WDE30" s="429"/>
      <c r="WDF30" s="429"/>
      <c r="WDG30" s="429"/>
      <c r="WDH30" s="429"/>
      <c r="WDI30" s="429"/>
      <c r="WDJ30" s="429"/>
      <c r="WDK30" s="429"/>
      <c r="WDL30" s="429"/>
      <c r="WDM30" s="429"/>
      <c r="WDN30" s="429"/>
      <c r="WDO30" s="429"/>
      <c r="WDP30" s="429"/>
      <c r="WDQ30" s="429"/>
      <c r="WDR30" s="429"/>
      <c r="WDS30" s="429"/>
      <c r="WDT30" s="429"/>
      <c r="WDU30" s="429"/>
      <c r="WDV30" s="429"/>
      <c r="WDW30" s="429"/>
      <c r="WDX30" s="429"/>
      <c r="WDY30" s="429"/>
      <c r="WDZ30" s="429"/>
      <c r="WEA30" s="429"/>
      <c r="WEB30" s="429"/>
      <c r="WEC30" s="429"/>
      <c r="WED30" s="429"/>
      <c r="WEE30" s="429"/>
      <c r="WEF30" s="429"/>
      <c r="WEG30" s="429"/>
      <c r="WEH30" s="429"/>
      <c r="WEI30" s="429"/>
      <c r="WEJ30" s="429"/>
      <c r="WEK30" s="429"/>
      <c r="WEL30" s="429"/>
      <c r="WEM30" s="429"/>
      <c r="WEN30" s="429"/>
      <c r="WEO30" s="429"/>
      <c r="WEP30" s="429"/>
      <c r="WEQ30" s="429"/>
      <c r="WER30" s="429"/>
      <c r="WES30" s="429"/>
      <c r="WET30" s="429"/>
      <c r="WEU30" s="429"/>
      <c r="WEV30" s="429"/>
      <c r="WEW30" s="429"/>
      <c r="WEX30" s="429"/>
      <c r="WEY30" s="429"/>
      <c r="WEZ30" s="429"/>
      <c r="WFA30" s="429"/>
      <c r="WFB30" s="429"/>
      <c r="WFC30" s="429"/>
      <c r="WFD30" s="429"/>
      <c r="WFE30" s="429"/>
      <c r="WFF30" s="429"/>
      <c r="WFG30" s="429"/>
      <c r="WFH30" s="429"/>
      <c r="WFI30" s="429"/>
      <c r="WFJ30" s="429"/>
      <c r="WFK30" s="429"/>
      <c r="WFL30" s="429"/>
      <c r="WFM30" s="429"/>
      <c r="WFN30" s="429"/>
      <c r="WFO30" s="429"/>
      <c r="WFP30" s="429"/>
      <c r="WFQ30" s="429"/>
      <c r="WFR30" s="429"/>
      <c r="WFS30" s="429"/>
      <c r="WFT30" s="429"/>
      <c r="WFU30" s="429"/>
      <c r="WFV30" s="429"/>
      <c r="WFW30" s="429"/>
      <c r="WFX30" s="429"/>
      <c r="WFY30" s="429"/>
      <c r="WFZ30" s="429"/>
      <c r="WGA30" s="429"/>
      <c r="WGB30" s="429"/>
      <c r="WGC30" s="429"/>
      <c r="WGD30" s="429"/>
      <c r="WGE30" s="429"/>
      <c r="WGF30" s="429"/>
      <c r="WGG30" s="429"/>
      <c r="WGH30" s="429"/>
      <c r="WGI30" s="429"/>
      <c r="WGJ30" s="429"/>
      <c r="WGK30" s="429"/>
      <c r="WGL30" s="429"/>
      <c r="WGM30" s="429"/>
      <c r="WGN30" s="429"/>
      <c r="WGO30" s="429"/>
      <c r="WGP30" s="429"/>
      <c r="WGQ30" s="429"/>
      <c r="WGR30" s="429"/>
      <c r="WGS30" s="429"/>
      <c r="WGT30" s="429"/>
      <c r="WGU30" s="429"/>
      <c r="WGV30" s="429"/>
      <c r="WGW30" s="429"/>
      <c r="WGX30" s="429"/>
      <c r="WGY30" s="429"/>
      <c r="WGZ30" s="429"/>
      <c r="WHA30" s="429"/>
      <c r="WHB30" s="429"/>
      <c r="WHC30" s="429"/>
      <c r="WHD30" s="429"/>
      <c r="WHE30" s="429"/>
      <c r="WHF30" s="429"/>
      <c r="WHG30" s="429"/>
      <c r="WHH30" s="429"/>
      <c r="WHI30" s="429"/>
      <c r="WHJ30" s="429"/>
      <c r="WHK30" s="429"/>
      <c r="WHL30" s="429"/>
      <c r="WHM30" s="429"/>
      <c r="WHN30" s="429"/>
      <c r="WHO30" s="429"/>
      <c r="WHP30" s="429"/>
      <c r="WHQ30" s="429"/>
      <c r="WHR30" s="429"/>
      <c r="WHS30" s="429"/>
      <c r="WHT30" s="429"/>
      <c r="WHU30" s="429"/>
      <c r="WHV30" s="429"/>
      <c r="WHW30" s="429"/>
      <c r="WHX30" s="429"/>
      <c r="WHY30" s="429"/>
      <c r="WHZ30" s="429"/>
      <c r="WIA30" s="429"/>
      <c r="WIB30" s="429"/>
      <c r="WIC30" s="429"/>
      <c r="WID30" s="429"/>
      <c r="WIE30" s="429"/>
      <c r="WIF30" s="429"/>
      <c r="WIG30" s="429"/>
      <c r="WIH30" s="429"/>
      <c r="WII30" s="429"/>
      <c r="WIJ30" s="429"/>
      <c r="WIK30" s="429"/>
      <c r="WIL30" s="429"/>
      <c r="WIM30" s="429"/>
      <c r="WIN30" s="429"/>
      <c r="WIO30" s="429"/>
      <c r="WIP30" s="429"/>
      <c r="WIQ30" s="429"/>
      <c r="WIR30" s="429"/>
      <c r="WIS30" s="429"/>
      <c r="WIT30" s="429"/>
      <c r="WIU30" s="429"/>
      <c r="WIV30" s="429"/>
      <c r="WIW30" s="429"/>
      <c r="WIX30" s="429"/>
      <c r="WIY30" s="429"/>
      <c r="WIZ30" s="429"/>
      <c r="WJA30" s="429"/>
      <c r="WJB30" s="429"/>
      <c r="WJC30" s="429"/>
      <c r="WJD30" s="429"/>
      <c r="WJE30" s="429"/>
      <c r="WJF30" s="429"/>
      <c r="WJG30" s="429"/>
      <c r="WJH30" s="429"/>
      <c r="WJI30" s="429"/>
      <c r="WJJ30" s="429"/>
      <c r="WJK30" s="429"/>
      <c r="WJL30" s="429"/>
      <c r="WJM30" s="429"/>
      <c r="WJN30" s="429"/>
      <c r="WJO30" s="429"/>
      <c r="WJP30" s="429"/>
      <c r="WJQ30" s="429"/>
      <c r="WJR30" s="429"/>
      <c r="WJS30" s="429"/>
      <c r="WJT30" s="429"/>
      <c r="WJU30" s="429"/>
      <c r="WJV30" s="429"/>
      <c r="WJW30" s="429"/>
      <c r="WJX30" s="429"/>
      <c r="WJY30" s="429"/>
      <c r="WJZ30" s="429"/>
      <c r="WKA30" s="429"/>
      <c r="WKB30" s="429"/>
      <c r="WKC30" s="429"/>
      <c r="WKD30" s="429"/>
      <c r="WKE30" s="429"/>
      <c r="WKF30" s="429"/>
      <c r="WKG30" s="429"/>
      <c r="WKH30" s="429"/>
      <c r="WKI30" s="429"/>
      <c r="WKJ30" s="429"/>
      <c r="WKK30" s="429"/>
      <c r="WKL30" s="429"/>
      <c r="WKM30" s="429"/>
      <c r="WKN30" s="429"/>
      <c r="WKO30" s="429"/>
      <c r="WKP30" s="429"/>
      <c r="WKQ30" s="429"/>
      <c r="WKR30" s="429"/>
      <c r="WKS30" s="429"/>
      <c r="WKT30" s="429"/>
      <c r="WKU30" s="429"/>
      <c r="WKV30" s="429"/>
      <c r="WKW30" s="429"/>
      <c r="WKX30" s="429"/>
      <c r="WKY30" s="429"/>
      <c r="WKZ30" s="429"/>
      <c r="WLA30" s="429"/>
      <c r="WLB30" s="429"/>
      <c r="WLC30" s="429"/>
      <c r="WLD30" s="429"/>
      <c r="WLE30" s="429"/>
      <c r="WLF30" s="429"/>
      <c r="WLG30" s="429"/>
      <c r="WLH30" s="429"/>
      <c r="WLI30" s="429"/>
      <c r="WLJ30" s="429"/>
      <c r="WLK30" s="429"/>
      <c r="WLL30" s="429"/>
      <c r="WLM30" s="429"/>
      <c r="WLN30" s="429"/>
      <c r="WLO30" s="429"/>
      <c r="WLP30" s="429"/>
      <c r="WLQ30" s="429"/>
      <c r="WLR30" s="429"/>
      <c r="WLS30" s="429"/>
      <c r="WLT30" s="429"/>
      <c r="WLU30" s="429"/>
      <c r="WLV30" s="429"/>
      <c r="WLW30" s="429"/>
      <c r="WLX30" s="429"/>
      <c r="WLY30" s="429"/>
      <c r="WLZ30" s="429"/>
      <c r="WMA30" s="429"/>
      <c r="WMB30" s="429"/>
      <c r="WMC30" s="429"/>
      <c r="WMD30" s="429"/>
      <c r="WME30" s="429"/>
      <c r="WMF30" s="429"/>
      <c r="WMG30" s="429"/>
      <c r="WMH30" s="429"/>
      <c r="WMI30" s="429"/>
      <c r="WMJ30" s="429"/>
      <c r="WMK30" s="429"/>
      <c r="WML30" s="429"/>
      <c r="WMM30" s="429"/>
      <c r="WMN30" s="429"/>
      <c r="WMO30" s="429"/>
      <c r="WMP30" s="429"/>
      <c r="WMQ30" s="429"/>
      <c r="WMR30" s="429"/>
      <c r="WMS30" s="429"/>
      <c r="WMT30" s="429"/>
      <c r="WMU30" s="429"/>
      <c r="WMV30" s="429"/>
      <c r="WMW30" s="429"/>
      <c r="WMX30" s="429"/>
      <c r="WMY30" s="429"/>
      <c r="WMZ30" s="429"/>
      <c r="WNA30" s="429"/>
      <c r="WNB30" s="429"/>
      <c r="WNC30" s="429"/>
      <c r="WND30" s="429"/>
      <c r="WNE30" s="429"/>
      <c r="WNF30" s="429"/>
      <c r="WNG30" s="429"/>
      <c r="WNH30" s="429"/>
      <c r="WNI30" s="429"/>
      <c r="WNJ30" s="429"/>
      <c r="WNK30" s="429"/>
      <c r="WNL30" s="429"/>
      <c r="WNM30" s="429"/>
      <c r="WNN30" s="429"/>
      <c r="WNO30" s="429"/>
      <c r="WNP30" s="429"/>
      <c r="WNQ30" s="429"/>
      <c r="WNR30" s="429"/>
      <c r="WNS30" s="429"/>
      <c r="WNT30" s="429"/>
      <c r="WNU30" s="429"/>
      <c r="WNV30" s="429"/>
      <c r="WNW30" s="429"/>
      <c r="WNX30" s="429"/>
      <c r="WNY30" s="429"/>
      <c r="WNZ30" s="429"/>
      <c r="WOA30" s="429"/>
      <c r="WOB30" s="429"/>
      <c r="WOC30" s="429"/>
      <c r="WOD30" s="429"/>
      <c r="WOE30" s="429"/>
      <c r="WOF30" s="429"/>
      <c r="WOG30" s="429"/>
      <c r="WOH30" s="429"/>
      <c r="WOI30" s="429"/>
      <c r="WOJ30" s="429"/>
      <c r="WOK30" s="429"/>
      <c r="WOL30" s="429"/>
      <c r="WOM30" s="429"/>
      <c r="WON30" s="429"/>
      <c r="WOO30" s="429"/>
      <c r="WOP30" s="429"/>
      <c r="WOQ30" s="429"/>
      <c r="WOR30" s="429"/>
      <c r="WOS30" s="429"/>
      <c r="WOT30" s="429"/>
      <c r="WOU30" s="429"/>
      <c r="WOV30" s="429"/>
      <c r="WOW30" s="429"/>
      <c r="WOX30" s="429"/>
      <c r="WOY30" s="429"/>
      <c r="WOZ30" s="429"/>
      <c r="WPA30" s="429"/>
      <c r="WPB30" s="429"/>
      <c r="WPC30" s="429"/>
      <c r="WPD30" s="429"/>
      <c r="WPE30" s="429"/>
      <c r="WPF30" s="429"/>
      <c r="WPG30" s="429"/>
      <c r="WPH30" s="429"/>
      <c r="WPI30" s="429"/>
      <c r="WPJ30" s="429"/>
      <c r="WPK30" s="429"/>
      <c r="WPL30" s="429"/>
      <c r="WPM30" s="429"/>
      <c r="WPN30" s="429"/>
      <c r="WPO30" s="429"/>
      <c r="WPP30" s="429"/>
      <c r="WPQ30" s="429"/>
      <c r="WPR30" s="429"/>
      <c r="WPS30" s="429"/>
      <c r="WPT30" s="429"/>
      <c r="WPU30" s="429"/>
      <c r="WPV30" s="429"/>
      <c r="WPW30" s="429"/>
      <c r="WPX30" s="429"/>
      <c r="WPY30" s="429"/>
      <c r="WPZ30" s="429"/>
      <c r="WQA30" s="429"/>
      <c r="WQB30" s="429"/>
      <c r="WQC30" s="429"/>
      <c r="WQD30" s="429"/>
      <c r="WQE30" s="429"/>
      <c r="WQF30" s="429"/>
      <c r="WQG30" s="429"/>
      <c r="WQH30" s="429"/>
      <c r="WQI30" s="429"/>
      <c r="WQJ30" s="429"/>
      <c r="WQK30" s="429"/>
      <c r="WQL30" s="429"/>
      <c r="WQM30" s="429"/>
      <c r="WQN30" s="429"/>
      <c r="WQO30" s="429"/>
      <c r="WQP30" s="429"/>
      <c r="WQQ30" s="429"/>
      <c r="WQR30" s="429"/>
      <c r="WQS30" s="429"/>
      <c r="WQT30" s="429"/>
      <c r="WQU30" s="429"/>
      <c r="WQV30" s="429"/>
      <c r="WQW30" s="429"/>
      <c r="WQX30" s="429"/>
      <c r="WQY30" s="429"/>
      <c r="WQZ30" s="429"/>
      <c r="WRA30" s="429"/>
      <c r="WRB30" s="429"/>
      <c r="WRC30" s="429"/>
      <c r="WRD30" s="429"/>
      <c r="WRE30" s="429"/>
      <c r="WRF30" s="429"/>
      <c r="WRG30" s="429"/>
      <c r="WRH30" s="429"/>
      <c r="WRI30" s="429"/>
      <c r="WRJ30" s="429"/>
      <c r="WRK30" s="429"/>
      <c r="WRL30" s="429"/>
      <c r="WRM30" s="429"/>
      <c r="WRN30" s="429"/>
      <c r="WRO30" s="429"/>
      <c r="WRP30" s="429"/>
      <c r="WRQ30" s="429"/>
      <c r="WRR30" s="429"/>
      <c r="WRS30" s="429"/>
      <c r="WRT30" s="429"/>
      <c r="WRU30" s="429"/>
      <c r="WRV30" s="429"/>
      <c r="WRW30" s="429"/>
      <c r="WRX30" s="429"/>
      <c r="WRY30" s="429"/>
      <c r="WRZ30" s="429"/>
      <c r="WSA30" s="429"/>
      <c r="WSB30" s="429"/>
      <c r="WSC30" s="429"/>
      <c r="WSD30" s="429"/>
      <c r="WSE30" s="429"/>
      <c r="WSF30" s="429"/>
      <c r="WSG30" s="429"/>
      <c r="WSH30" s="429"/>
      <c r="WSI30" s="429"/>
      <c r="WSJ30" s="429"/>
      <c r="WSK30" s="429"/>
      <c r="WSL30" s="429"/>
      <c r="WSM30" s="429"/>
      <c r="WSN30" s="429"/>
      <c r="WSO30" s="429"/>
      <c r="WSP30" s="429"/>
      <c r="WSQ30" s="429"/>
      <c r="WSR30" s="429"/>
      <c r="WSS30" s="429"/>
      <c r="WST30" s="429"/>
      <c r="WSU30" s="429"/>
      <c r="WSV30" s="429"/>
      <c r="WSW30" s="429"/>
      <c r="WSX30" s="429"/>
      <c r="WSY30" s="429"/>
      <c r="WSZ30" s="429"/>
      <c r="WTA30" s="429"/>
      <c r="WTB30" s="429"/>
      <c r="WTC30" s="429"/>
      <c r="WTD30" s="429"/>
      <c r="WTE30" s="429"/>
      <c r="WTF30" s="429"/>
      <c r="WTG30" s="429"/>
      <c r="WTH30" s="429"/>
      <c r="WTI30" s="429"/>
      <c r="WTJ30" s="429"/>
      <c r="WTK30" s="429"/>
      <c r="WTL30" s="429"/>
      <c r="WTM30" s="429"/>
      <c r="WTN30" s="429"/>
      <c r="WTO30" s="429"/>
      <c r="WTP30" s="429"/>
      <c r="WTQ30" s="429"/>
      <c r="WTR30" s="429"/>
      <c r="WTS30" s="429"/>
      <c r="WTT30" s="429"/>
      <c r="WTU30" s="429"/>
      <c r="WTV30" s="429"/>
      <c r="WTW30" s="429"/>
      <c r="WTX30" s="429"/>
      <c r="WTY30" s="429"/>
      <c r="WTZ30" s="429"/>
      <c r="WUA30" s="429"/>
      <c r="WUB30" s="429"/>
      <c r="WUC30" s="429"/>
      <c r="WUD30" s="429"/>
      <c r="WUE30" s="429"/>
      <c r="WUF30" s="429"/>
      <c r="WUG30" s="429"/>
      <c r="WUH30" s="429"/>
      <c r="WUI30" s="429"/>
      <c r="WUJ30" s="429"/>
      <c r="WUK30" s="429"/>
      <c r="WUL30" s="429"/>
      <c r="WUM30" s="429"/>
      <c r="WUN30" s="429"/>
      <c r="WUO30" s="429"/>
      <c r="WUP30" s="429"/>
      <c r="WUQ30" s="429"/>
      <c r="WUR30" s="429"/>
      <c r="WUS30" s="429"/>
      <c r="WUT30" s="429"/>
      <c r="WUU30" s="429"/>
      <c r="WUV30" s="429"/>
      <c r="WUW30" s="429"/>
      <c r="WUX30" s="429"/>
      <c r="WUY30" s="429"/>
      <c r="WUZ30" s="429"/>
      <c r="WVA30" s="429"/>
      <c r="WVB30" s="429"/>
      <c r="WVC30" s="429"/>
      <c r="WVD30" s="429"/>
      <c r="WVE30" s="429"/>
      <c r="WVF30" s="429"/>
      <c r="WVG30" s="429"/>
      <c r="WVH30" s="429"/>
      <c r="WVI30" s="429"/>
      <c r="WVJ30" s="429"/>
      <c r="WVK30" s="429"/>
      <c r="WVL30" s="429"/>
      <c r="WVM30" s="429"/>
      <c r="WVN30" s="429"/>
      <c r="WVO30" s="429"/>
      <c r="WVP30" s="429"/>
      <c r="WVQ30" s="429"/>
      <c r="WVR30" s="429"/>
      <c r="WVS30" s="429"/>
      <c r="WVT30" s="429"/>
      <c r="WVU30" s="429"/>
      <c r="WVV30" s="429"/>
      <c r="WVW30" s="429"/>
      <c r="WVX30" s="429"/>
      <c r="WVY30" s="429"/>
      <c r="WVZ30" s="429"/>
      <c r="WWA30" s="429"/>
      <c r="WWB30" s="429"/>
      <c r="WWC30" s="429"/>
      <c r="WWD30" s="429"/>
      <c r="WWE30" s="429"/>
      <c r="WWF30" s="429"/>
      <c r="WWG30" s="429"/>
      <c r="WWH30" s="429"/>
      <c r="WWI30" s="429"/>
      <c r="WWJ30" s="429"/>
      <c r="WWK30" s="429"/>
      <c r="WWL30" s="429"/>
      <c r="WWM30" s="429"/>
      <c r="WWN30" s="429"/>
      <c r="WWO30" s="429"/>
      <c r="WWP30" s="429"/>
      <c r="WWQ30" s="429"/>
      <c r="WWR30" s="429"/>
      <c r="WWS30" s="429"/>
      <c r="WWT30" s="429"/>
      <c r="WWU30" s="429"/>
      <c r="WWV30" s="429"/>
      <c r="WWW30" s="429"/>
      <c r="WWX30" s="429"/>
      <c r="WWY30" s="429"/>
      <c r="WWZ30" s="429"/>
      <c r="WXA30" s="429"/>
      <c r="WXB30" s="429"/>
      <c r="WXC30" s="429"/>
      <c r="WXD30" s="429"/>
      <c r="WXE30" s="429"/>
      <c r="WXF30" s="429"/>
      <c r="WXG30" s="429"/>
      <c r="WXH30" s="429"/>
      <c r="WXI30" s="429"/>
      <c r="WXJ30" s="429"/>
      <c r="WXK30" s="429"/>
      <c r="WXL30" s="429"/>
      <c r="WXM30" s="429"/>
      <c r="WXN30" s="429"/>
      <c r="WXO30" s="429"/>
      <c r="WXP30" s="429"/>
      <c r="WXQ30" s="429"/>
      <c r="WXR30" s="429"/>
      <c r="WXS30" s="429"/>
      <c r="WXT30" s="429"/>
      <c r="WXU30" s="429"/>
      <c r="WXV30" s="429"/>
      <c r="WXW30" s="429"/>
      <c r="WXX30" s="429"/>
      <c r="WXY30" s="429"/>
      <c r="WXZ30" s="429"/>
      <c r="WYA30" s="429"/>
      <c r="WYB30" s="429"/>
      <c r="WYC30" s="429"/>
      <c r="WYD30" s="429"/>
      <c r="WYE30" s="429"/>
      <c r="WYF30" s="429"/>
      <c r="WYG30" s="429"/>
      <c r="WYH30" s="429"/>
      <c r="WYI30" s="429"/>
      <c r="WYJ30" s="429"/>
      <c r="WYK30" s="429"/>
      <c r="WYL30" s="429"/>
      <c r="WYM30" s="429"/>
      <c r="WYN30" s="429"/>
      <c r="WYO30" s="429"/>
      <c r="WYP30" s="429"/>
      <c r="WYQ30" s="429"/>
      <c r="WYR30" s="429"/>
      <c r="WYS30" s="429"/>
      <c r="WYT30" s="429"/>
      <c r="WYU30" s="429"/>
      <c r="WYV30" s="429"/>
      <c r="WYW30" s="429"/>
      <c r="WYX30" s="429"/>
      <c r="WYY30" s="429"/>
      <c r="WYZ30" s="429"/>
      <c r="WZA30" s="429"/>
      <c r="WZB30" s="429"/>
      <c r="WZC30" s="429"/>
      <c r="WZD30" s="429"/>
      <c r="WZE30" s="429"/>
      <c r="WZF30" s="429"/>
      <c r="WZG30" s="429"/>
      <c r="WZH30" s="429"/>
      <c r="WZI30" s="429"/>
      <c r="WZJ30" s="429"/>
      <c r="WZK30" s="429"/>
      <c r="WZL30" s="429"/>
      <c r="WZM30" s="429"/>
      <c r="WZN30" s="429"/>
      <c r="WZO30" s="429"/>
      <c r="WZP30" s="429"/>
      <c r="WZQ30" s="429"/>
      <c r="WZR30" s="429"/>
      <c r="WZS30" s="429"/>
      <c r="WZT30" s="429"/>
      <c r="WZU30" s="429"/>
      <c r="WZV30" s="429"/>
      <c r="WZW30" s="429"/>
      <c r="WZX30" s="429"/>
      <c r="WZY30" s="429"/>
      <c r="WZZ30" s="429"/>
      <c r="XAA30" s="429"/>
      <c r="XAB30" s="429"/>
      <c r="XAC30" s="429"/>
      <c r="XAD30" s="429"/>
      <c r="XAE30" s="429"/>
      <c r="XAF30" s="429"/>
      <c r="XAG30" s="429"/>
      <c r="XAH30" s="429"/>
      <c r="XAI30" s="429"/>
      <c r="XAJ30" s="429"/>
      <c r="XAK30" s="429"/>
      <c r="XAL30" s="429"/>
      <c r="XAM30" s="429"/>
      <c r="XAN30" s="429"/>
      <c r="XAO30" s="429"/>
      <c r="XAP30" s="429"/>
      <c r="XAQ30" s="429"/>
      <c r="XAR30" s="429"/>
      <c r="XAS30" s="429"/>
      <c r="XAT30" s="429"/>
      <c r="XAU30" s="429"/>
      <c r="XAV30" s="429"/>
      <c r="XAW30" s="429"/>
      <c r="XAX30" s="429"/>
      <c r="XAY30" s="429"/>
      <c r="XAZ30" s="429"/>
      <c r="XBA30" s="429"/>
      <c r="XBB30" s="429"/>
      <c r="XBC30" s="429"/>
      <c r="XBD30" s="429"/>
      <c r="XBE30" s="429"/>
      <c r="XBF30" s="429"/>
      <c r="XBG30" s="429"/>
      <c r="XBH30" s="429"/>
      <c r="XBI30" s="429"/>
      <c r="XBJ30" s="429"/>
      <c r="XBK30" s="429"/>
      <c r="XBL30" s="429"/>
      <c r="XBM30" s="429"/>
      <c r="XBN30" s="429"/>
      <c r="XBO30" s="429"/>
      <c r="XBP30" s="429"/>
      <c r="XBQ30" s="429"/>
      <c r="XBR30" s="429"/>
      <c r="XBS30" s="429"/>
      <c r="XBT30" s="429"/>
      <c r="XBU30" s="429"/>
      <c r="XBV30" s="429"/>
      <c r="XBW30" s="429"/>
      <c r="XBX30" s="429"/>
      <c r="XBY30" s="429"/>
      <c r="XBZ30" s="429"/>
      <c r="XCA30" s="429"/>
      <c r="XCB30" s="429"/>
      <c r="XCC30" s="429"/>
      <c r="XCD30" s="429"/>
      <c r="XCE30" s="429"/>
      <c r="XCF30" s="429"/>
      <c r="XCG30" s="429"/>
      <c r="XCH30" s="429"/>
      <c r="XCI30" s="429"/>
      <c r="XCJ30" s="429"/>
      <c r="XCK30" s="429"/>
      <c r="XCL30" s="429"/>
      <c r="XCM30" s="429"/>
      <c r="XCN30" s="429"/>
      <c r="XCO30" s="429"/>
      <c r="XCP30" s="429"/>
      <c r="XCQ30" s="429"/>
      <c r="XCR30" s="429"/>
      <c r="XCS30" s="429"/>
      <c r="XCT30" s="429"/>
      <c r="XCU30" s="429"/>
      <c r="XCV30" s="429"/>
      <c r="XCW30" s="429"/>
      <c r="XCX30" s="429"/>
      <c r="XCY30" s="429"/>
      <c r="XCZ30" s="429"/>
      <c r="XDA30" s="429"/>
      <c r="XDB30" s="429"/>
      <c r="XDC30" s="429"/>
      <c r="XDD30" s="429"/>
      <c r="XDE30" s="429"/>
      <c r="XDF30" s="429"/>
      <c r="XDG30" s="429"/>
      <c r="XDH30" s="429"/>
      <c r="XDI30" s="429"/>
      <c r="XDJ30" s="429"/>
      <c r="XDK30" s="429"/>
      <c r="XDL30" s="429"/>
      <c r="XDM30" s="429"/>
      <c r="XDN30" s="429"/>
      <c r="XDO30" s="429"/>
      <c r="XDP30" s="429"/>
      <c r="XDQ30" s="429"/>
      <c r="XDR30" s="429"/>
      <c r="XDS30" s="429"/>
      <c r="XDT30" s="429"/>
      <c r="XDU30" s="429"/>
      <c r="XDV30" s="429"/>
      <c r="XDW30" s="429"/>
      <c r="XDX30" s="429"/>
      <c r="XDY30" s="429"/>
      <c r="XDZ30" s="429"/>
      <c r="XEA30" s="429"/>
      <c r="XEB30" s="429"/>
      <c r="XEC30" s="429"/>
      <c r="XED30" s="429"/>
      <c r="XEE30" s="429"/>
      <c r="XEF30" s="429"/>
      <c r="XEG30" s="429"/>
      <c r="XEH30" s="429"/>
      <c r="XEI30" s="429"/>
      <c r="XEJ30" s="429"/>
      <c r="XEK30" s="429"/>
      <c r="XEL30" s="429"/>
      <c r="XEM30" s="429"/>
      <c r="XEN30" s="429"/>
      <c r="XEO30" s="429"/>
      <c r="XEP30" s="429"/>
      <c r="XEQ30" s="429"/>
      <c r="XER30" s="429"/>
      <c r="XES30" s="429"/>
      <c r="XET30" s="429"/>
      <c r="XEU30" s="429"/>
      <c r="XEV30" s="429"/>
      <c r="XEW30" s="429"/>
      <c r="XEX30" s="429"/>
      <c r="XEY30" s="429"/>
      <c r="XEZ30" s="429"/>
      <c r="XFA30" s="429"/>
      <c r="XFB30" s="429"/>
    </row>
    <row r="31" spans="1:16382" s="429" customFormat="1" ht="34.35" customHeight="1">
      <c r="A31" s="479"/>
      <c r="B31" s="480" t="str">
        <f>VLOOKUP(878,[2]Sprachindex!$A:$Z,$AL$9,FALSE)</f>
        <v>pc.</v>
      </c>
      <c r="C31" s="481"/>
      <c r="D31" s="482" t="str">
        <f>AY31</f>
        <v/>
      </c>
      <c r="E31" s="651">
        <f>VLOOKUP(1906,[2]Sprachindex!$A:$Z,$AL$9,FALSE)</f>
        <v>0</v>
      </c>
      <c r="F31" s="652"/>
      <c r="G31" s="652"/>
      <c r="H31" s="652"/>
      <c r="I31" s="652"/>
      <c r="J31" s="652"/>
      <c r="K31" s="653"/>
      <c r="L31" s="482">
        <f>ROUNDUP($A31/250,0)*250</f>
        <v>0</v>
      </c>
      <c r="M31" s="483"/>
      <c r="N31" s="433"/>
      <c r="AI31" s="462"/>
      <c r="AJ31" s="459"/>
      <c r="AK31" s="459"/>
      <c r="AL31" s="456"/>
      <c r="AM31" s="477" t="s">
        <v>248</v>
      </c>
      <c r="AN31" s="477" t="s">
        <v>249</v>
      </c>
      <c r="AO31" s="477" t="s">
        <v>250</v>
      </c>
      <c r="AP31" s="477" t="s">
        <v>251</v>
      </c>
      <c r="AQ31" s="477" t="s">
        <v>252</v>
      </c>
      <c r="AR31" s="477" t="s">
        <v>253</v>
      </c>
      <c r="AS31" s="477" t="s">
        <v>254</v>
      </c>
      <c r="AT31" s="477" t="s">
        <v>255</v>
      </c>
      <c r="AU31" s="477" t="s">
        <v>256</v>
      </c>
      <c r="AV31" s="477" t="s">
        <v>257</v>
      </c>
      <c r="AW31" s="477" t="s">
        <v>258</v>
      </c>
      <c r="AX31" s="477" t="s">
        <v>259</v>
      </c>
      <c r="AY31" s="484" t="str">
        <f>IF($AL$8,VLOOKUP(AM31,AM31:AX31,$AL$8),"")</f>
        <v/>
      </c>
    </row>
    <row r="32" spans="1:16382" s="429" customFormat="1" ht="34.35" customHeight="1">
      <c r="A32" s="500"/>
      <c r="B32" s="501" t="str">
        <f>VLOOKUP(878,[2]Sprachindex!$A:$Z,$AL$9,FALSE)</f>
        <v>pc.</v>
      </c>
      <c r="C32" s="502"/>
      <c r="D32" s="484">
        <v>340497</v>
      </c>
      <c r="E32" s="633" t="str">
        <f>VLOOKUP(1454,[2]Sprachindex!$A:$Z,$AL$9,FALSE)</f>
        <v>douille de guidage pour point fixe (⌀ 9,5 × 5,1 mm)</v>
      </c>
      <c r="F32" s="634"/>
      <c r="G32" s="634"/>
      <c r="H32" s="634"/>
      <c r="I32" s="634"/>
      <c r="J32" s="634"/>
      <c r="K32" s="635"/>
      <c r="L32" s="484">
        <f>ROUNDUP($A32/100,0)*100</f>
        <v>0</v>
      </c>
      <c r="M32" s="503"/>
      <c r="N32" s="433"/>
      <c r="AI32" s="462"/>
      <c r="AJ32" s="459"/>
      <c r="AK32" s="459"/>
      <c r="AL32" s="456"/>
      <c r="AM32" s="477"/>
      <c r="AN32" s="477"/>
      <c r="AO32" s="477"/>
      <c r="AP32" s="477"/>
      <c r="AQ32" s="477"/>
      <c r="AR32" s="477"/>
      <c r="AS32" s="477"/>
      <c r="AT32" s="477"/>
      <c r="AU32" s="477"/>
      <c r="AV32" s="477"/>
      <c r="AW32" s="477"/>
      <c r="AX32" s="477"/>
      <c r="AY32" s="477"/>
    </row>
    <row r="33" spans="1:16382" s="495" customFormat="1" ht="34.35" customHeight="1">
      <c r="A33" s="500"/>
      <c r="B33" s="501" t="str">
        <f>VLOOKUP(878,[2]Sprachindex!$A:$Z,$AL$9,FALSE)</f>
        <v>pc.</v>
      </c>
      <c r="C33" s="502"/>
      <c r="D33" s="484">
        <v>340460</v>
      </c>
      <c r="E33" s="633" t="str">
        <f>VLOOKUP(1456,[2]Sprachindex!$A:$Z,$AL$9,FALSE) &amp; " " &amp; VLOOKUP(1457,[2]Sprachindex!$A:$Z,$AL$9,FALSE) &amp; " 49 mm"</f>
        <v>embout de riveteuse pour rivet de façade diamètre extérieur : 49 mm</v>
      </c>
      <c r="F33" s="634"/>
      <c r="G33" s="634"/>
      <c r="H33" s="634"/>
      <c r="I33" s="634"/>
      <c r="J33" s="634"/>
      <c r="K33" s="635"/>
      <c r="L33" s="484">
        <f>A33</f>
        <v>0</v>
      </c>
      <c r="M33" s="503"/>
      <c r="N33" s="490"/>
      <c r="O33" s="491"/>
      <c r="P33" s="504" t="s">
        <v>260</v>
      </c>
      <c r="Q33" s="504" t="s">
        <v>261</v>
      </c>
      <c r="R33" s="494"/>
      <c r="T33" s="505" t="s">
        <v>262</v>
      </c>
      <c r="U33" s="505" t="s">
        <v>263</v>
      </c>
      <c r="V33" s="505" t="s">
        <v>264</v>
      </c>
      <c r="W33" s="505" t="s">
        <v>265</v>
      </c>
      <c r="X33" s="505" t="s">
        <v>266</v>
      </c>
      <c r="Y33" s="505" t="s">
        <v>267</v>
      </c>
      <c r="Z33" s="505" t="s">
        <v>268</v>
      </c>
      <c r="AA33" s="505" t="s">
        <v>269</v>
      </c>
      <c r="AB33" s="505" t="s">
        <v>270</v>
      </c>
      <c r="AC33" s="505" t="s">
        <v>271</v>
      </c>
      <c r="AD33" s="505" t="s">
        <v>262</v>
      </c>
      <c r="AE33" s="505" t="s">
        <v>263</v>
      </c>
      <c r="AF33" s="505" t="s">
        <v>264</v>
      </c>
      <c r="AG33" s="505" t="s">
        <v>265</v>
      </c>
      <c r="AH33" s="505" t="s">
        <v>266</v>
      </c>
      <c r="AI33" s="462"/>
      <c r="AJ33" s="459"/>
      <c r="AK33" s="459"/>
      <c r="AL33" s="456"/>
      <c r="AM33" s="477"/>
      <c r="AN33" s="477"/>
      <c r="AO33" s="477"/>
      <c r="AP33" s="477"/>
      <c r="AQ33" s="477"/>
      <c r="AR33" s="477"/>
      <c r="AS33" s="477"/>
      <c r="AT33" s="477"/>
      <c r="AU33" s="477"/>
      <c r="AV33" s="477"/>
      <c r="AW33" s="477"/>
      <c r="AX33" s="477"/>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c r="HN33" s="429"/>
      <c r="HO33" s="429"/>
      <c r="HP33" s="429"/>
      <c r="HQ33" s="429"/>
      <c r="HR33" s="429"/>
      <c r="HS33" s="429"/>
      <c r="HT33" s="429"/>
      <c r="HU33" s="429"/>
      <c r="HV33" s="429"/>
      <c r="HW33" s="429"/>
      <c r="HX33" s="429"/>
      <c r="HY33" s="429"/>
      <c r="HZ33" s="429"/>
      <c r="IA33" s="429"/>
      <c r="IB33" s="429"/>
      <c r="IC33" s="429"/>
      <c r="ID33" s="429"/>
      <c r="IE33" s="429"/>
      <c r="IF33" s="429"/>
      <c r="IG33" s="429"/>
      <c r="IH33" s="429"/>
      <c r="II33" s="429"/>
      <c r="IJ33" s="429"/>
      <c r="IK33" s="429"/>
      <c r="IL33" s="429"/>
      <c r="IM33" s="429"/>
      <c r="IN33" s="429"/>
      <c r="IO33" s="429"/>
      <c r="IP33" s="429"/>
      <c r="IQ33" s="429"/>
      <c r="IR33" s="429"/>
      <c r="IS33" s="429"/>
      <c r="IT33" s="429"/>
      <c r="IU33" s="429"/>
      <c r="IV33" s="429"/>
      <c r="IW33" s="429"/>
      <c r="IX33" s="429"/>
      <c r="IY33" s="429"/>
      <c r="IZ33" s="429"/>
      <c r="JA33" s="429"/>
      <c r="JB33" s="429"/>
      <c r="JC33" s="429"/>
      <c r="JD33" s="429"/>
      <c r="JE33" s="429"/>
      <c r="JF33" s="429"/>
      <c r="JG33" s="429"/>
      <c r="JH33" s="429"/>
      <c r="JI33" s="429"/>
      <c r="JJ33" s="429"/>
      <c r="JK33" s="429"/>
      <c r="JL33" s="429"/>
      <c r="JM33" s="429"/>
      <c r="JN33" s="429"/>
      <c r="JO33" s="429"/>
      <c r="JP33" s="429"/>
      <c r="JQ33" s="429"/>
      <c r="JR33" s="429"/>
      <c r="JS33" s="429"/>
      <c r="JT33" s="429"/>
      <c r="JU33" s="429"/>
      <c r="JV33" s="429"/>
      <c r="JW33" s="429"/>
      <c r="JX33" s="429"/>
      <c r="JY33" s="429"/>
      <c r="JZ33" s="429"/>
      <c r="KA33" s="429"/>
      <c r="KB33" s="429"/>
      <c r="KC33" s="429"/>
      <c r="KD33" s="429"/>
      <c r="KE33" s="429"/>
      <c r="KF33" s="429"/>
      <c r="KG33" s="429"/>
      <c r="KH33" s="429"/>
      <c r="KI33" s="429"/>
      <c r="KJ33" s="429"/>
      <c r="KK33" s="429"/>
      <c r="KL33" s="429"/>
      <c r="KM33" s="429"/>
      <c r="KN33" s="429"/>
      <c r="KO33" s="429"/>
      <c r="KP33" s="429"/>
      <c r="KQ33" s="429"/>
      <c r="KR33" s="429"/>
      <c r="KS33" s="429"/>
      <c r="KT33" s="429"/>
      <c r="KU33" s="429"/>
      <c r="KV33" s="429"/>
      <c r="KW33" s="429"/>
      <c r="KX33" s="429"/>
      <c r="KY33" s="429"/>
      <c r="KZ33" s="429"/>
      <c r="LA33" s="429"/>
      <c r="LB33" s="429"/>
      <c r="LC33" s="429"/>
      <c r="LD33" s="429"/>
      <c r="LE33" s="429"/>
      <c r="LF33" s="429"/>
      <c r="LG33" s="429"/>
      <c r="LH33" s="429"/>
      <c r="LI33" s="429"/>
      <c r="LJ33" s="429"/>
      <c r="LK33" s="429"/>
      <c r="LL33" s="429"/>
      <c r="LM33" s="429"/>
      <c r="LN33" s="429"/>
      <c r="LO33" s="429"/>
      <c r="LP33" s="429"/>
      <c r="LQ33" s="429"/>
      <c r="LR33" s="429"/>
      <c r="LS33" s="429"/>
      <c r="LT33" s="429"/>
      <c r="LU33" s="429"/>
      <c r="LV33" s="429"/>
      <c r="LW33" s="429"/>
      <c r="LX33" s="429"/>
      <c r="LY33" s="429"/>
      <c r="LZ33" s="429"/>
      <c r="MA33" s="429"/>
      <c r="MB33" s="429"/>
      <c r="MC33" s="429"/>
      <c r="MD33" s="429"/>
      <c r="ME33" s="429"/>
      <c r="MF33" s="429"/>
      <c r="MG33" s="429"/>
      <c r="MH33" s="429"/>
      <c r="MI33" s="429"/>
      <c r="MJ33" s="429"/>
      <c r="MK33" s="429"/>
      <c r="ML33" s="429"/>
      <c r="MM33" s="429"/>
      <c r="MN33" s="429"/>
      <c r="MO33" s="429"/>
      <c r="MP33" s="429"/>
      <c r="MQ33" s="429"/>
      <c r="MR33" s="429"/>
      <c r="MS33" s="429"/>
      <c r="MT33" s="429"/>
      <c r="MU33" s="429"/>
      <c r="MV33" s="429"/>
      <c r="MW33" s="429"/>
      <c r="MX33" s="429"/>
      <c r="MY33" s="429"/>
      <c r="MZ33" s="429"/>
      <c r="NA33" s="429"/>
      <c r="NB33" s="429"/>
      <c r="NC33" s="429"/>
      <c r="ND33" s="429"/>
      <c r="NE33" s="429"/>
      <c r="NF33" s="429"/>
      <c r="NG33" s="429"/>
      <c r="NH33" s="429"/>
      <c r="NI33" s="429"/>
      <c r="NJ33" s="429"/>
      <c r="NK33" s="429"/>
      <c r="NL33" s="429"/>
      <c r="NM33" s="429"/>
      <c r="NN33" s="429"/>
      <c r="NO33" s="429"/>
      <c r="NP33" s="429"/>
      <c r="NQ33" s="429"/>
      <c r="NR33" s="429"/>
      <c r="NS33" s="429"/>
      <c r="NT33" s="429"/>
      <c r="NU33" s="429"/>
      <c r="NV33" s="429"/>
      <c r="NW33" s="429"/>
      <c r="NX33" s="429"/>
      <c r="NY33" s="429"/>
      <c r="NZ33" s="429"/>
      <c r="OA33" s="429"/>
      <c r="OB33" s="429"/>
      <c r="OC33" s="429"/>
      <c r="OD33" s="429"/>
      <c r="OE33" s="429"/>
      <c r="OF33" s="429"/>
      <c r="OG33" s="429"/>
      <c r="OH33" s="429"/>
      <c r="OI33" s="429"/>
      <c r="OJ33" s="429"/>
      <c r="OK33" s="429"/>
      <c r="OL33" s="429"/>
      <c r="OM33" s="429"/>
      <c r="ON33" s="429"/>
      <c r="OO33" s="429"/>
      <c r="OP33" s="429"/>
      <c r="OQ33" s="429"/>
      <c r="OR33" s="429"/>
      <c r="OS33" s="429"/>
      <c r="OT33" s="429"/>
      <c r="OU33" s="429"/>
      <c r="OV33" s="429"/>
      <c r="OW33" s="429"/>
      <c r="OX33" s="429"/>
      <c r="OY33" s="429"/>
      <c r="OZ33" s="429"/>
      <c r="PA33" s="429"/>
      <c r="PB33" s="429"/>
      <c r="PC33" s="429"/>
      <c r="PD33" s="429"/>
      <c r="PE33" s="429"/>
      <c r="PF33" s="429"/>
      <c r="PG33" s="429"/>
      <c r="PH33" s="429"/>
      <c r="PI33" s="429"/>
      <c r="PJ33" s="429"/>
      <c r="PK33" s="429"/>
      <c r="PL33" s="429"/>
      <c r="PM33" s="429"/>
      <c r="PN33" s="429"/>
      <c r="PO33" s="429"/>
      <c r="PP33" s="429"/>
      <c r="PQ33" s="429"/>
      <c r="PR33" s="429"/>
      <c r="PS33" s="429"/>
      <c r="PT33" s="429"/>
      <c r="PU33" s="429"/>
      <c r="PV33" s="429"/>
      <c r="PW33" s="429"/>
      <c r="PX33" s="429"/>
      <c r="PY33" s="429"/>
      <c r="PZ33" s="429"/>
      <c r="QA33" s="429"/>
      <c r="QB33" s="429"/>
      <c r="QC33" s="429"/>
      <c r="QD33" s="429"/>
      <c r="QE33" s="429"/>
      <c r="QF33" s="429"/>
      <c r="QG33" s="429"/>
      <c r="QH33" s="429"/>
      <c r="QI33" s="429"/>
      <c r="QJ33" s="429"/>
      <c r="QK33" s="429"/>
      <c r="QL33" s="429"/>
      <c r="QM33" s="429"/>
      <c r="QN33" s="429"/>
      <c r="QO33" s="429"/>
      <c r="QP33" s="429"/>
      <c r="QQ33" s="429"/>
      <c r="QR33" s="429"/>
      <c r="QS33" s="429"/>
      <c r="QT33" s="429"/>
      <c r="QU33" s="429"/>
      <c r="QV33" s="429"/>
      <c r="QW33" s="429"/>
      <c r="QX33" s="429"/>
      <c r="QY33" s="429"/>
      <c r="QZ33" s="429"/>
      <c r="RA33" s="429"/>
      <c r="RB33" s="429"/>
      <c r="RC33" s="429"/>
      <c r="RD33" s="429"/>
      <c r="RE33" s="429"/>
      <c r="RF33" s="429"/>
      <c r="RG33" s="429"/>
      <c r="RH33" s="429"/>
      <c r="RI33" s="429"/>
      <c r="RJ33" s="429"/>
      <c r="RK33" s="429"/>
      <c r="RL33" s="429"/>
      <c r="RM33" s="429"/>
      <c r="RN33" s="429"/>
      <c r="RO33" s="429"/>
      <c r="RP33" s="429"/>
      <c r="RQ33" s="429"/>
      <c r="RR33" s="429"/>
      <c r="RS33" s="429"/>
      <c r="RT33" s="429"/>
      <c r="RU33" s="429"/>
      <c r="RV33" s="429"/>
      <c r="RW33" s="429"/>
      <c r="RX33" s="429"/>
      <c r="RY33" s="429"/>
      <c r="RZ33" s="429"/>
      <c r="SA33" s="429"/>
      <c r="SB33" s="429"/>
      <c r="SC33" s="429"/>
      <c r="SD33" s="429"/>
      <c r="SE33" s="429"/>
      <c r="SF33" s="429"/>
      <c r="SG33" s="429"/>
      <c r="SH33" s="429"/>
      <c r="SI33" s="429"/>
      <c r="SJ33" s="429"/>
      <c r="SK33" s="429"/>
      <c r="SL33" s="429"/>
      <c r="SM33" s="429"/>
      <c r="SN33" s="429"/>
      <c r="SO33" s="429"/>
      <c r="SP33" s="429"/>
      <c r="SQ33" s="429"/>
      <c r="SR33" s="429"/>
      <c r="SS33" s="429"/>
      <c r="ST33" s="429"/>
      <c r="SU33" s="429"/>
      <c r="SV33" s="429"/>
      <c r="SW33" s="429"/>
      <c r="SX33" s="429"/>
      <c r="SY33" s="429"/>
      <c r="SZ33" s="429"/>
      <c r="TA33" s="429"/>
      <c r="TB33" s="429"/>
      <c r="TC33" s="429"/>
      <c r="TD33" s="429"/>
      <c r="TE33" s="429"/>
      <c r="TF33" s="429"/>
      <c r="TG33" s="429"/>
      <c r="TH33" s="429"/>
      <c r="TI33" s="429"/>
      <c r="TJ33" s="429"/>
      <c r="TK33" s="429"/>
      <c r="TL33" s="429"/>
      <c r="TM33" s="429"/>
      <c r="TN33" s="429"/>
      <c r="TO33" s="429"/>
      <c r="TP33" s="429"/>
      <c r="TQ33" s="429"/>
      <c r="TR33" s="429"/>
      <c r="TS33" s="429"/>
      <c r="TT33" s="429"/>
      <c r="TU33" s="429"/>
      <c r="TV33" s="429"/>
      <c r="TW33" s="429"/>
      <c r="TX33" s="429"/>
      <c r="TY33" s="429"/>
      <c r="TZ33" s="429"/>
      <c r="UA33" s="429"/>
      <c r="UB33" s="429"/>
      <c r="UC33" s="429"/>
      <c r="UD33" s="429"/>
      <c r="UE33" s="429"/>
      <c r="UF33" s="429"/>
      <c r="UG33" s="429"/>
      <c r="UH33" s="429"/>
      <c r="UI33" s="429"/>
      <c r="UJ33" s="429"/>
      <c r="UK33" s="429"/>
      <c r="UL33" s="429"/>
      <c r="UM33" s="429"/>
      <c r="UN33" s="429"/>
      <c r="UO33" s="429"/>
      <c r="UP33" s="429"/>
      <c r="UQ33" s="429"/>
      <c r="UR33" s="429"/>
      <c r="US33" s="429"/>
      <c r="UT33" s="429"/>
      <c r="UU33" s="429"/>
      <c r="UV33" s="429"/>
      <c r="UW33" s="429"/>
      <c r="UX33" s="429"/>
      <c r="UY33" s="429"/>
      <c r="UZ33" s="429"/>
      <c r="VA33" s="429"/>
      <c r="VB33" s="429"/>
      <c r="VC33" s="429"/>
      <c r="VD33" s="429"/>
      <c r="VE33" s="429"/>
      <c r="VF33" s="429"/>
      <c r="VG33" s="429"/>
      <c r="VH33" s="429"/>
      <c r="VI33" s="429"/>
      <c r="VJ33" s="429"/>
      <c r="VK33" s="429"/>
      <c r="VL33" s="429"/>
      <c r="VM33" s="429"/>
      <c r="VN33" s="429"/>
      <c r="VO33" s="429"/>
      <c r="VP33" s="429"/>
      <c r="VQ33" s="429"/>
      <c r="VR33" s="429"/>
      <c r="VS33" s="429"/>
      <c r="VT33" s="429"/>
      <c r="VU33" s="429"/>
      <c r="VV33" s="429"/>
      <c r="VW33" s="429"/>
      <c r="VX33" s="429"/>
      <c r="VY33" s="429"/>
      <c r="VZ33" s="429"/>
      <c r="WA33" s="429"/>
      <c r="WB33" s="429"/>
      <c r="WC33" s="429"/>
      <c r="WD33" s="429"/>
      <c r="WE33" s="429"/>
      <c r="WF33" s="429"/>
      <c r="WG33" s="429"/>
      <c r="WH33" s="429"/>
      <c r="WI33" s="429"/>
      <c r="WJ33" s="429"/>
      <c r="WK33" s="429"/>
      <c r="WL33" s="429"/>
      <c r="WM33" s="429"/>
      <c r="WN33" s="429"/>
      <c r="WO33" s="429"/>
      <c r="WP33" s="429"/>
      <c r="WQ33" s="429"/>
      <c r="WR33" s="429"/>
      <c r="WS33" s="429"/>
      <c r="WT33" s="429"/>
      <c r="WU33" s="429"/>
      <c r="WV33" s="429"/>
      <c r="WW33" s="429"/>
      <c r="WX33" s="429"/>
      <c r="WY33" s="429"/>
      <c r="WZ33" s="429"/>
      <c r="XA33" s="429"/>
      <c r="XB33" s="429"/>
      <c r="XC33" s="429"/>
      <c r="XD33" s="429"/>
      <c r="XE33" s="429"/>
      <c r="XF33" s="429"/>
      <c r="XG33" s="429"/>
      <c r="XH33" s="429"/>
      <c r="XI33" s="429"/>
      <c r="XJ33" s="429"/>
      <c r="XK33" s="429"/>
      <c r="XL33" s="429"/>
      <c r="XM33" s="429"/>
      <c r="XN33" s="429"/>
      <c r="XO33" s="429"/>
      <c r="XP33" s="429"/>
      <c r="XQ33" s="429"/>
      <c r="XR33" s="429"/>
      <c r="XS33" s="429"/>
      <c r="XT33" s="429"/>
      <c r="XU33" s="429"/>
      <c r="XV33" s="429"/>
      <c r="XW33" s="429"/>
      <c r="XX33" s="429"/>
      <c r="XY33" s="429"/>
      <c r="XZ33" s="429"/>
      <c r="YA33" s="429"/>
      <c r="YB33" s="429"/>
      <c r="YC33" s="429"/>
      <c r="YD33" s="429"/>
      <c r="YE33" s="429"/>
      <c r="YF33" s="429"/>
      <c r="YG33" s="429"/>
      <c r="YH33" s="429"/>
      <c r="YI33" s="429"/>
      <c r="YJ33" s="429"/>
      <c r="YK33" s="429"/>
      <c r="YL33" s="429"/>
      <c r="YM33" s="429"/>
      <c r="YN33" s="429"/>
      <c r="YO33" s="429"/>
      <c r="YP33" s="429"/>
      <c r="YQ33" s="429"/>
      <c r="YR33" s="429"/>
      <c r="YS33" s="429"/>
      <c r="YT33" s="429"/>
      <c r="YU33" s="429"/>
      <c r="YV33" s="429"/>
      <c r="YW33" s="429"/>
      <c r="YX33" s="429"/>
      <c r="YY33" s="429"/>
      <c r="YZ33" s="429"/>
      <c r="ZA33" s="429"/>
      <c r="ZB33" s="429"/>
      <c r="ZC33" s="429"/>
      <c r="ZD33" s="429"/>
      <c r="ZE33" s="429"/>
      <c r="ZF33" s="429"/>
      <c r="ZG33" s="429"/>
      <c r="ZH33" s="429"/>
      <c r="ZI33" s="429"/>
      <c r="ZJ33" s="429"/>
      <c r="ZK33" s="429"/>
      <c r="ZL33" s="429"/>
      <c r="ZM33" s="429"/>
      <c r="ZN33" s="429"/>
      <c r="ZO33" s="429"/>
      <c r="ZP33" s="429"/>
      <c r="ZQ33" s="429"/>
      <c r="ZR33" s="429"/>
      <c r="ZS33" s="429"/>
      <c r="ZT33" s="429"/>
      <c r="ZU33" s="429"/>
      <c r="ZV33" s="429"/>
      <c r="ZW33" s="429"/>
      <c r="ZX33" s="429"/>
      <c r="ZY33" s="429"/>
      <c r="ZZ33" s="429"/>
      <c r="AAA33" s="429"/>
      <c r="AAB33" s="429"/>
      <c r="AAC33" s="429"/>
      <c r="AAD33" s="429"/>
      <c r="AAE33" s="429"/>
      <c r="AAF33" s="429"/>
      <c r="AAG33" s="429"/>
      <c r="AAH33" s="429"/>
      <c r="AAI33" s="429"/>
      <c r="AAJ33" s="429"/>
      <c r="AAK33" s="429"/>
      <c r="AAL33" s="429"/>
      <c r="AAM33" s="429"/>
      <c r="AAN33" s="429"/>
      <c r="AAO33" s="429"/>
      <c r="AAP33" s="429"/>
      <c r="AAQ33" s="429"/>
      <c r="AAR33" s="429"/>
      <c r="AAS33" s="429"/>
      <c r="AAT33" s="429"/>
      <c r="AAU33" s="429"/>
      <c r="AAV33" s="429"/>
      <c r="AAW33" s="429"/>
      <c r="AAX33" s="429"/>
      <c r="AAY33" s="429"/>
      <c r="AAZ33" s="429"/>
      <c r="ABA33" s="429"/>
      <c r="ABB33" s="429"/>
      <c r="ABC33" s="429"/>
      <c r="ABD33" s="429"/>
      <c r="ABE33" s="429"/>
      <c r="ABF33" s="429"/>
      <c r="ABG33" s="429"/>
      <c r="ABH33" s="429"/>
      <c r="ABI33" s="429"/>
      <c r="ABJ33" s="429"/>
      <c r="ABK33" s="429"/>
      <c r="ABL33" s="429"/>
      <c r="ABM33" s="429"/>
      <c r="ABN33" s="429"/>
      <c r="ABO33" s="429"/>
      <c r="ABP33" s="429"/>
      <c r="ABQ33" s="429"/>
      <c r="ABR33" s="429"/>
      <c r="ABS33" s="429"/>
      <c r="ABT33" s="429"/>
      <c r="ABU33" s="429"/>
      <c r="ABV33" s="429"/>
      <c r="ABW33" s="429"/>
      <c r="ABX33" s="429"/>
      <c r="ABY33" s="429"/>
      <c r="ABZ33" s="429"/>
      <c r="ACA33" s="429"/>
      <c r="ACB33" s="429"/>
      <c r="ACC33" s="429"/>
      <c r="ACD33" s="429"/>
      <c r="ACE33" s="429"/>
      <c r="ACF33" s="429"/>
      <c r="ACG33" s="429"/>
      <c r="ACH33" s="429"/>
      <c r="ACI33" s="429"/>
      <c r="ACJ33" s="429"/>
      <c r="ACK33" s="429"/>
      <c r="ACL33" s="429"/>
      <c r="ACM33" s="429"/>
      <c r="ACN33" s="429"/>
      <c r="ACO33" s="429"/>
      <c r="ACP33" s="429"/>
      <c r="ACQ33" s="429"/>
      <c r="ACR33" s="429"/>
      <c r="ACS33" s="429"/>
      <c r="ACT33" s="429"/>
      <c r="ACU33" s="429"/>
      <c r="ACV33" s="429"/>
      <c r="ACW33" s="429"/>
      <c r="ACX33" s="429"/>
      <c r="ACY33" s="429"/>
      <c r="ACZ33" s="429"/>
      <c r="ADA33" s="429"/>
      <c r="ADB33" s="429"/>
      <c r="ADC33" s="429"/>
      <c r="ADD33" s="429"/>
      <c r="ADE33" s="429"/>
      <c r="ADF33" s="429"/>
      <c r="ADG33" s="429"/>
      <c r="ADH33" s="429"/>
      <c r="ADI33" s="429"/>
      <c r="ADJ33" s="429"/>
      <c r="ADK33" s="429"/>
      <c r="ADL33" s="429"/>
      <c r="ADM33" s="429"/>
      <c r="ADN33" s="429"/>
      <c r="ADO33" s="429"/>
      <c r="ADP33" s="429"/>
      <c r="ADQ33" s="429"/>
      <c r="ADR33" s="429"/>
      <c r="ADS33" s="429"/>
      <c r="ADT33" s="429"/>
      <c r="ADU33" s="429"/>
      <c r="ADV33" s="429"/>
      <c r="ADW33" s="429"/>
      <c r="ADX33" s="429"/>
      <c r="ADY33" s="429"/>
      <c r="ADZ33" s="429"/>
      <c r="AEA33" s="429"/>
      <c r="AEB33" s="429"/>
      <c r="AEC33" s="429"/>
      <c r="AED33" s="429"/>
      <c r="AEE33" s="429"/>
      <c r="AEF33" s="429"/>
      <c r="AEG33" s="429"/>
      <c r="AEH33" s="429"/>
      <c r="AEI33" s="429"/>
      <c r="AEJ33" s="429"/>
      <c r="AEK33" s="429"/>
      <c r="AEL33" s="429"/>
      <c r="AEM33" s="429"/>
      <c r="AEN33" s="429"/>
      <c r="AEO33" s="429"/>
      <c r="AEP33" s="429"/>
      <c r="AEQ33" s="429"/>
      <c r="AER33" s="429"/>
      <c r="AES33" s="429"/>
      <c r="AET33" s="429"/>
      <c r="AEU33" s="429"/>
      <c r="AEV33" s="429"/>
      <c r="AEW33" s="429"/>
      <c r="AEX33" s="429"/>
      <c r="AEY33" s="429"/>
      <c r="AEZ33" s="429"/>
      <c r="AFA33" s="429"/>
      <c r="AFB33" s="429"/>
      <c r="AFC33" s="429"/>
      <c r="AFD33" s="429"/>
      <c r="AFE33" s="429"/>
      <c r="AFF33" s="429"/>
      <c r="AFG33" s="429"/>
      <c r="AFH33" s="429"/>
      <c r="AFI33" s="429"/>
      <c r="AFJ33" s="429"/>
      <c r="AFK33" s="429"/>
      <c r="AFL33" s="429"/>
      <c r="AFM33" s="429"/>
      <c r="AFN33" s="429"/>
      <c r="AFO33" s="429"/>
      <c r="AFP33" s="429"/>
      <c r="AFQ33" s="429"/>
      <c r="AFR33" s="429"/>
      <c r="AFS33" s="429"/>
      <c r="AFT33" s="429"/>
      <c r="AFU33" s="429"/>
      <c r="AFV33" s="429"/>
      <c r="AFW33" s="429"/>
      <c r="AFX33" s="429"/>
      <c r="AFY33" s="429"/>
      <c r="AFZ33" s="429"/>
      <c r="AGA33" s="429"/>
      <c r="AGB33" s="429"/>
      <c r="AGC33" s="429"/>
      <c r="AGD33" s="429"/>
      <c r="AGE33" s="429"/>
      <c r="AGF33" s="429"/>
      <c r="AGG33" s="429"/>
      <c r="AGH33" s="429"/>
      <c r="AGI33" s="429"/>
      <c r="AGJ33" s="429"/>
      <c r="AGK33" s="429"/>
      <c r="AGL33" s="429"/>
      <c r="AGM33" s="429"/>
      <c r="AGN33" s="429"/>
      <c r="AGO33" s="429"/>
      <c r="AGP33" s="429"/>
      <c r="AGQ33" s="429"/>
      <c r="AGR33" s="429"/>
      <c r="AGS33" s="429"/>
      <c r="AGT33" s="429"/>
      <c r="AGU33" s="429"/>
      <c r="AGV33" s="429"/>
      <c r="AGW33" s="429"/>
      <c r="AGX33" s="429"/>
      <c r="AGY33" s="429"/>
      <c r="AGZ33" s="429"/>
      <c r="AHA33" s="429"/>
      <c r="AHB33" s="429"/>
      <c r="AHC33" s="429"/>
      <c r="AHD33" s="429"/>
      <c r="AHE33" s="429"/>
      <c r="AHF33" s="429"/>
      <c r="AHG33" s="429"/>
      <c r="AHH33" s="429"/>
      <c r="AHI33" s="429"/>
      <c r="AHJ33" s="429"/>
      <c r="AHK33" s="429"/>
      <c r="AHL33" s="429"/>
      <c r="AHM33" s="429"/>
      <c r="AHN33" s="429"/>
      <c r="AHO33" s="429"/>
      <c r="AHP33" s="429"/>
      <c r="AHQ33" s="429"/>
      <c r="AHR33" s="429"/>
      <c r="AHS33" s="429"/>
      <c r="AHT33" s="429"/>
      <c r="AHU33" s="429"/>
      <c r="AHV33" s="429"/>
      <c r="AHW33" s="429"/>
      <c r="AHX33" s="429"/>
      <c r="AHY33" s="429"/>
      <c r="AHZ33" s="429"/>
      <c r="AIA33" s="429"/>
      <c r="AIB33" s="429"/>
      <c r="AIC33" s="429"/>
      <c r="AID33" s="429"/>
      <c r="AIE33" s="429"/>
      <c r="AIF33" s="429"/>
      <c r="AIG33" s="429"/>
      <c r="AIH33" s="429"/>
      <c r="AII33" s="429"/>
      <c r="AIJ33" s="429"/>
      <c r="AIK33" s="429"/>
      <c r="AIL33" s="429"/>
      <c r="AIM33" s="429"/>
      <c r="AIN33" s="429"/>
      <c r="AIO33" s="429"/>
      <c r="AIP33" s="429"/>
      <c r="AIQ33" s="429"/>
      <c r="AIR33" s="429"/>
      <c r="AIS33" s="429"/>
      <c r="AIT33" s="429"/>
      <c r="AIU33" s="429"/>
      <c r="AIV33" s="429"/>
      <c r="AIW33" s="429"/>
      <c r="AIX33" s="429"/>
      <c r="AIY33" s="429"/>
      <c r="AIZ33" s="429"/>
      <c r="AJA33" s="429"/>
      <c r="AJB33" s="429"/>
      <c r="AJC33" s="429"/>
      <c r="AJD33" s="429"/>
      <c r="AJE33" s="429"/>
      <c r="AJF33" s="429"/>
      <c r="AJG33" s="429"/>
      <c r="AJH33" s="429"/>
      <c r="AJI33" s="429"/>
      <c r="AJJ33" s="429"/>
      <c r="AJK33" s="429"/>
      <c r="AJL33" s="429"/>
      <c r="AJM33" s="429"/>
      <c r="AJN33" s="429"/>
      <c r="AJO33" s="429"/>
      <c r="AJP33" s="429"/>
      <c r="AJQ33" s="429"/>
      <c r="AJR33" s="429"/>
      <c r="AJS33" s="429"/>
      <c r="AJT33" s="429"/>
      <c r="AJU33" s="429"/>
      <c r="AJV33" s="429"/>
      <c r="AJW33" s="429"/>
      <c r="AJX33" s="429"/>
      <c r="AJY33" s="429"/>
      <c r="AJZ33" s="429"/>
      <c r="AKA33" s="429"/>
      <c r="AKB33" s="429"/>
      <c r="AKC33" s="429"/>
      <c r="AKD33" s="429"/>
      <c r="AKE33" s="429"/>
      <c r="AKF33" s="429"/>
      <c r="AKG33" s="429"/>
      <c r="AKH33" s="429"/>
      <c r="AKI33" s="429"/>
      <c r="AKJ33" s="429"/>
      <c r="AKK33" s="429"/>
      <c r="AKL33" s="429"/>
      <c r="AKM33" s="429"/>
      <c r="AKN33" s="429"/>
      <c r="AKO33" s="429"/>
      <c r="AKP33" s="429"/>
      <c r="AKQ33" s="429"/>
      <c r="AKR33" s="429"/>
      <c r="AKS33" s="429"/>
      <c r="AKT33" s="429"/>
      <c r="AKU33" s="429"/>
      <c r="AKV33" s="429"/>
      <c r="AKW33" s="429"/>
      <c r="AKX33" s="429"/>
      <c r="AKY33" s="429"/>
      <c r="AKZ33" s="429"/>
      <c r="ALA33" s="429"/>
      <c r="ALB33" s="429"/>
      <c r="ALC33" s="429"/>
      <c r="ALD33" s="429"/>
      <c r="ALE33" s="429"/>
      <c r="ALF33" s="429"/>
      <c r="ALG33" s="429"/>
      <c r="ALH33" s="429"/>
      <c r="ALI33" s="429"/>
      <c r="ALJ33" s="429"/>
      <c r="ALK33" s="429"/>
      <c r="ALL33" s="429"/>
      <c r="ALM33" s="429"/>
      <c r="ALN33" s="429"/>
      <c r="ALO33" s="429"/>
      <c r="ALP33" s="429"/>
      <c r="ALQ33" s="429"/>
      <c r="ALR33" s="429"/>
      <c r="ALS33" s="429"/>
      <c r="ALT33" s="429"/>
      <c r="ALU33" s="429"/>
      <c r="ALV33" s="429"/>
      <c r="ALW33" s="429"/>
      <c r="ALX33" s="429"/>
      <c r="ALY33" s="429"/>
      <c r="ALZ33" s="429"/>
      <c r="AMA33" s="429"/>
      <c r="AMB33" s="429"/>
      <c r="AMC33" s="429"/>
      <c r="AMD33" s="429"/>
      <c r="AME33" s="429"/>
      <c r="AMF33" s="429"/>
      <c r="AMG33" s="429"/>
      <c r="AMH33" s="429"/>
      <c r="AMI33" s="429"/>
      <c r="AMJ33" s="429"/>
      <c r="AMK33" s="429"/>
      <c r="AML33" s="429"/>
      <c r="AMM33" s="429"/>
      <c r="AMN33" s="429"/>
      <c r="AMO33" s="429"/>
      <c r="AMP33" s="429"/>
      <c r="AMQ33" s="429"/>
      <c r="AMR33" s="429"/>
      <c r="AMS33" s="429"/>
      <c r="AMT33" s="429"/>
      <c r="AMU33" s="429"/>
      <c r="AMV33" s="429"/>
      <c r="AMW33" s="429"/>
      <c r="AMX33" s="429"/>
      <c r="AMY33" s="429"/>
      <c r="AMZ33" s="429"/>
      <c r="ANA33" s="429"/>
      <c r="ANB33" s="429"/>
      <c r="ANC33" s="429"/>
      <c r="AND33" s="429"/>
      <c r="ANE33" s="429"/>
      <c r="ANF33" s="429"/>
      <c r="ANG33" s="429"/>
      <c r="ANH33" s="429"/>
      <c r="ANI33" s="429"/>
      <c r="ANJ33" s="429"/>
      <c r="ANK33" s="429"/>
      <c r="ANL33" s="429"/>
      <c r="ANM33" s="429"/>
      <c r="ANN33" s="429"/>
      <c r="ANO33" s="429"/>
      <c r="ANP33" s="429"/>
      <c r="ANQ33" s="429"/>
      <c r="ANR33" s="429"/>
      <c r="ANS33" s="429"/>
      <c r="ANT33" s="429"/>
      <c r="ANU33" s="429"/>
      <c r="ANV33" s="429"/>
      <c r="ANW33" s="429"/>
      <c r="ANX33" s="429"/>
      <c r="ANY33" s="429"/>
      <c r="ANZ33" s="429"/>
      <c r="AOA33" s="429"/>
      <c r="AOB33" s="429"/>
      <c r="AOC33" s="429"/>
      <c r="AOD33" s="429"/>
      <c r="AOE33" s="429"/>
      <c r="AOF33" s="429"/>
      <c r="AOG33" s="429"/>
      <c r="AOH33" s="429"/>
      <c r="AOI33" s="429"/>
      <c r="AOJ33" s="429"/>
      <c r="AOK33" s="429"/>
      <c r="AOL33" s="429"/>
      <c r="AOM33" s="429"/>
      <c r="AON33" s="429"/>
      <c r="AOO33" s="429"/>
      <c r="AOP33" s="429"/>
      <c r="AOQ33" s="429"/>
      <c r="AOR33" s="429"/>
      <c r="AOS33" s="429"/>
      <c r="AOT33" s="429"/>
      <c r="AOU33" s="429"/>
      <c r="AOV33" s="429"/>
      <c r="AOW33" s="429"/>
      <c r="AOX33" s="429"/>
      <c r="AOY33" s="429"/>
      <c r="AOZ33" s="429"/>
      <c r="APA33" s="429"/>
      <c r="APB33" s="429"/>
      <c r="APC33" s="429"/>
      <c r="APD33" s="429"/>
      <c r="APE33" s="429"/>
      <c r="APF33" s="429"/>
      <c r="APG33" s="429"/>
      <c r="APH33" s="429"/>
      <c r="API33" s="429"/>
      <c r="APJ33" s="429"/>
      <c r="APK33" s="429"/>
      <c r="APL33" s="429"/>
      <c r="APM33" s="429"/>
      <c r="APN33" s="429"/>
      <c r="APO33" s="429"/>
      <c r="APP33" s="429"/>
      <c r="APQ33" s="429"/>
      <c r="APR33" s="429"/>
      <c r="APS33" s="429"/>
      <c r="APT33" s="429"/>
      <c r="APU33" s="429"/>
      <c r="APV33" s="429"/>
      <c r="APW33" s="429"/>
      <c r="APX33" s="429"/>
      <c r="APY33" s="429"/>
      <c r="APZ33" s="429"/>
      <c r="AQA33" s="429"/>
      <c r="AQB33" s="429"/>
      <c r="AQC33" s="429"/>
      <c r="AQD33" s="429"/>
      <c r="AQE33" s="429"/>
      <c r="AQF33" s="429"/>
      <c r="AQG33" s="429"/>
      <c r="AQH33" s="429"/>
      <c r="AQI33" s="429"/>
      <c r="AQJ33" s="429"/>
      <c r="AQK33" s="429"/>
      <c r="AQL33" s="429"/>
      <c r="AQM33" s="429"/>
      <c r="AQN33" s="429"/>
      <c r="AQO33" s="429"/>
      <c r="AQP33" s="429"/>
      <c r="AQQ33" s="429"/>
      <c r="AQR33" s="429"/>
      <c r="AQS33" s="429"/>
      <c r="AQT33" s="429"/>
      <c r="AQU33" s="429"/>
      <c r="AQV33" s="429"/>
      <c r="AQW33" s="429"/>
      <c r="AQX33" s="429"/>
      <c r="AQY33" s="429"/>
      <c r="AQZ33" s="429"/>
      <c r="ARA33" s="429"/>
      <c r="ARB33" s="429"/>
      <c r="ARC33" s="429"/>
      <c r="ARD33" s="429"/>
      <c r="ARE33" s="429"/>
      <c r="ARF33" s="429"/>
      <c r="ARG33" s="429"/>
      <c r="ARH33" s="429"/>
      <c r="ARI33" s="429"/>
      <c r="ARJ33" s="429"/>
      <c r="ARK33" s="429"/>
      <c r="ARL33" s="429"/>
      <c r="ARM33" s="429"/>
      <c r="ARN33" s="429"/>
      <c r="ARO33" s="429"/>
      <c r="ARP33" s="429"/>
      <c r="ARQ33" s="429"/>
      <c r="ARR33" s="429"/>
      <c r="ARS33" s="429"/>
      <c r="ART33" s="429"/>
      <c r="ARU33" s="429"/>
      <c r="ARV33" s="429"/>
      <c r="ARW33" s="429"/>
      <c r="ARX33" s="429"/>
      <c r="ARY33" s="429"/>
      <c r="ARZ33" s="429"/>
      <c r="ASA33" s="429"/>
      <c r="ASB33" s="429"/>
      <c r="ASC33" s="429"/>
      <c r="ASD33" s="429"/>
      <c r="ASE33" s="429"/>
      <c r="ASF33" s="429"/>
      <c r="ASG33" s="429"/>
      <c r="ASH33" s="429"/>
      <c r="ASI33" s="429"/>
      <c r="ASJ33" s="429"/>
      <c r="ASK33" s="429"/>
      <c r="ASL33" s="429"/>
      <c r="ASM33" s="429"/>
      <c r="ASN33" s="429"/>
      <c r="ASO33" s="429"/>
      <c r="ASP33" s="429"/>
      <c r="ASQ33" s="429"/>
      <c r="ASR33" s="429"/>
      <c r="ASS33" s="429"/>
      <c r="AST33" s="429"/>
      <c r="ASU33" s="429"/>
      <c r="ASV33" s="429"/>
      <c r="ASW33" s="429"/>
      <c r="ASX33" s="429"/>
      <c r="ASY33" s="429"/>
      <c r="ASZ33" s="429"/>
      <c r="ATA33" s="429"/>
      <c r="ATB33" s="429"/>
      <c r="ATC33" s="429"/>
      <c r="ATD33" s="429"/>
      <c r="ATE33" s="429"/>
      <c r="ATF33" s="429"/>
      <c r="ATG33" s="429"/>
      <c r="ATH33" s="429"/>
      <c r="ATI33" s="429"/>
      <c r="ATJ33" s="429"/>
      <c r="ATK33" s="429"/>
      <c r="ATL33" s="429"/>
      <c r="ATM33" s="429"/>
      <c r="ATN33" s="429"/>
      <c r="ATO33" s="429"/>
      <c r="ATP33" s="429"/>
      <c r="ATQ33" s="429"/>
      <c r="ATR33" s="429"/>
      <c r="ATS33" s="429"/>
      <c r="ATT33" s="429"/>
      <c r="ATU33" s="429"/>
      <c r="ATV33" s="429"/>
      <c r="ATW33" s="429"/>
      <c r="ATX33" s="429"/>
      <c r="ATY33" s="429"/>
      <c r="ATZ33" s="429"/>
      <c r="AUA33" s="429"/>
      <c r="AUB33" s="429"/>
      <c r="AUC33" s="429"/>
      <c r="AUD33" s="429"/>
      <c r="AUE33" s="429"/>
      <c r="AUF33" s="429"/>
      <c r="AUG33" s="429"/>
      <c r="AUH33" s="429"/>
      <c r="AUI33" s="429"/>
      <c r="AUJ33" s="429"/>
      <c r="AUK33" s="429"/>
      <c r="AUL33" s="429"/>
      <c r="AUM33" s="429"/>
      <c r="AUN33" s="429"/>
      <c r="AUO33" s="429"/>
      <c r="AUP33" s="429"/>
      <c r="AUQ33" s="429"/>
      <c r="AUR33" s="429"/>
      <c r="AUS33" s="429"/>
      <c r="AUT33" s="429"/>
      <c r="AUU33" s="429"/>
      <c r="AUV33" s="429"/>
      <c r="AUW33" s="429"/>
      <c r="AUX33" s="429"/>
      <c r="AUY33" s="429"/>
      <c r="AUZ33" s="429"/>
      <c r="AVA33" s="429"/>
      <c r="AVB33" s="429"/>
      <c r="AVC33" s="429"/>
      <c r="AVD33" s="429"/>
      <c r="AVE33" s="429"/>
      <c r="AVF33" s="429"/>
      <c r="AVG33" s="429"/>
      <c r="AVH33" s="429"/>
      <c r="AVI33" s="429"/>
      <c r="AVJ33" s="429"/>
      <c r="AVK33" s="429"/>
      <c r="AVL33" s="429"/>
      <c r="AVM33" s="429"/>
      <c r="AVN33" s="429"/>
      <c r="AVO33" s="429"/>
      <c r="AVP33" s="429"/>
      <c r="AVQ33" s="429"/>
      <c r="AVR33" s="429"/>
      <c r="AVS33" s="429"/>
      <c r="AVT33" s="429"/>
      <c r="AVU33" s="429"/>
      <c r="AVV33" s="429"/>
      <c r="AVW33" s="429"/>
      <c r="AVX33" s="429"/>
      <c r="AVY33" s="429"/>
      <c r="AVZ33" s="429"/>
      <c r="AWA33" s="429"/>
      <c r="AWB33" s="429"/>
      <c r="AWC33" s="429"/>
      <c r="AWD33" s="429"/>
      <c r="AWE33" s="429"/>
      <c r="AWF33" s="429"/>
      <c r="AWG33" s="429"/>
      <c r="AWH33" s="429"/>
      <c r="AWI33" s="429"/>
      <c r="AWJ33" s="429"/>
      <c r="AWK33" s="429"/>
      <c r="AWL33" s="429"/>
      <c r="AWM33" s="429"/>
      <c r="AWN33" s="429"/>
      <c r="AWO33" s="429"/>
      <c r="AWP33" s="429"/>
      <c r="AWQ33" s="429"/>
      <c r="AWR33" s="429"/>
      <c r="AWS33" s="429"/>
      <c r="AWT33" s="429"/>
      <c r="AWU33" s="429"/>
      <c r="AWV33" s="429"/>
      <c r="AWW33" s="429"/>
      <c r="AWX33" s="429"/>
      <c r="AWY33" s="429"/>
      <c r="AWZ33" s="429"/>
      <c r="AXA33" s="429"/>
      <c r="AXB33" s="429"/>
      <c r="AXC33" s="429"/>
      <c r="AXD33" s="429"/>
      <c r="AXE33" s="429"/>
      <c r="AXF33" s="429"/>
      <c r="AXG33" s="429"/>
      <c r="AXH33" s="429"/>
      <c r="AXI33" s="429"/>
      <c r="AXJ33" s="429"/>
      <c r="AXK33" s="429"/>
      <c r="AXL33" s="429"/>
      <c r="AXM33" s="429"/>
      <c r="AXN33" s="429"/>
      <c r="AXO33" s="429"/>
      <c r="AXP33" s="429"/>
      <c r="AXQ33" s="429"/>
      <c r="AXR33" s="429"/>
      <c r="AXS33" s="429"/>
      <c r="AXT33" s="429"/>
      <c r="AXU33" s="429"/>
      <c r="AXV33" s="429"/>
      <c r="AXW33" s="429"/>
      <c r="AXX33" s="429"/>
      <c r="AXY33" s="429"/>
      <c r="AXZ33" s="429"/>
      <c r="AYA33" s="429"/>
      <c r="AYB33" s="429"/>
      <c r="AYC33" s="429"/>
      <c r="AYD33" s="429"/>
      <c r="AYE33" s="429"/>
      <c r="AYF33" s="429"/>
      <c r="AYG33" s="429"/>
      <c r="AYH33" s="429"/>
      <c r="AYI33" s="429"/>
      <c r="AYJ33" s="429"/>
      <c r="AYK33" s="429"/>
      <c r="AYL33" s="429"/>
      <c r="AYM33" s="429"/>
      <c r="AYN33" s="429"/>
      <c r="AYO33" s="429"/>
      <c r="AYP33" s="429"/>
      <c r="AYQ33" s="429"/>
      <c r="AYR33" s="429"/>
      <c r="AYS33" s="429"/>
      <c r="AYT33" s="429"/>
      <c r="AYU33" s="429"/>
      <c r="AYV33" s="429"/>
      <c r="AYW33" s="429"/>
      <c r="AYX33" s="429"/>
      <c r="AYY33" s="429"/>
      <c r="AYZ33" s="429"/>
      <c r="AZA33" s="429"/>
      <c r="AZB33" s="429"/>
      <c r="AZC33" s="429"/>
      <c r="AZD33" s="429"/>
      <c r="AZE33" s="429"/>
      <c r="AZF33" s="429"/>
      <c r="AZG33" s="429"/>
      <c r="AZH33" s="429"/>
      <c r="AZI33" s="429"/>
      <c r="AZJ33" s="429"/>
      <c r="AZK33" s="429"/>
      <c r="AZL33" s="429"/>
      <c r="AZM33" s="429"/>
      <c r="AZN33" s="429"/>
      <c r="AZO33" s="429"/>
      <c r="AZP33" s="429"/>
      <c r="AZQ33" s="429"/>
      <c r="AZR33" s="429"/>
      <c r="AZS33" s="429"/>
      <c r="AZT33" s="429"/>
      <c r="AZU33" s="429"/>
      <c r="AZV33" s="429"/>
      <c r="AZW33" s="429"/>
      <c r="AZX33" s="429"/>
      <c r="AZY33" s="429"/>
      <c r="AZZ33" s="429"/>
      <c r="BAA33" s="429"/>
      <c r="BAB33" s="429"/>
      <c r="BAC33" s="429"/>
      <c r="BAD33" s="429"/>
      <c r="BAE33" s="429"/>
      <c r="BAF33" s="429"/>
      <c r="BAG33" s="429"/>
      <c r="BAH33" s="429"/>
      <c r="BAI33" s="429"/>
      <c r="BAJ33" s="429"/>
      <c r="BAK33" s="429"/>
      <c r="BAL33" s="429"/>
      <c r="BAM33" s="429"/>
      <c r="BAN33" s="429"/>
      <c r="BAO33" s="429"/>
      <c r="BAP33" s="429"/>
      <c r="BAQ33" s="429"/>
      <c r="BAR33" s="429"/>
      <c r="BAS33" s="429"/>
      <c r="BAT33" s="429"/>
      <c r="BAU33" s="429"/>
      <c r="BAV33" s="429"/>
      <c r="BAW33" s="429"/>
      <c r="BAX33" s="429"/>
      <c r="BAY33" s="429"/>
      <c r="BAZ33" s="429"/>
      <c r="BBA33" s="429"/>
      <c r="BBB33" s="429"/>
      <c r="BBC33" s="429"/>
      <c r="BBD33" s="429"/>
      <c r="BBE33" s="429"/>
      <c r="BBF33" s="429"/>
      <c r="BBG33" s="429"/>
      <c r="BBH33" s="429"/>
      <c r="BBI33" s="429"/>
      <c r="BBJ33" s="429"/>
      <c r="BBK33" s="429"/>
      <c r="BBL33" s="429"/>
      <c r="BBM33" s="429"/>
      <c r="BBN33" s="429"/>
      <c r="BBO33" s="429"/>
      <c r="BBP33" s="429"/>
      <c r="BBQ33" s="429"/>
      <c r="BBR33" s="429"/>
      <c r="BBS33" s="429"/>
      <c r="BBT33" s="429"/>
      <c r="BBU33" s="429"/>
      <c r="BBV33" s="429"/>
      <c r="BBW33" s="429"/>
      <c r="BBX33" s="429"/>
      <c r="BBY33" s="429"/>
      <c r="BBZ33" s="429"/>
      <c r="BCA33" s="429"/>
      <c r="BCB33" s="429"/>
      <c r="BCC33" s="429"/>
      <c r="BCD33" s="429"/>
      <c r="BCE33" s="429"/>
      <c r="BCF33" s="429"/>
      <c r="BCG33" s="429"/>
      <c r="BCH33" s="429"/>
      <c r="BCI33" s="429"/>
      <c r="BCJ33" s="429"/>
      <c r="BCK33" s="429"/>
      <c r="BCL33" s="429"/>
      <c r="BCM33" s="429"/>
      <c r="BCN33" s="429"/>
      <c r="BCO33" s="429"/>
      <c r="BCP33" s="429"/>
      <c r="BCQ33" s="429"/>
      <c r="BCR33" s="429"/>
      <c r="BCS33" s="429"/>
      <c r="BCT33" s="429"/>
      <c r="BCU33" s="429"/>
      <c r="BCV33" s="429"/>
      <c r="BCW33" s="429"/>
      <c r="BCX33" s="429"/>
      <c r="BCY33" s="429"/>
      <c r="BCZ33" s="429"/>
      <c r="BDA33" s="429"/>
      <c r="BDB33" s="429"/>
      <c r="BDC33" s="429"/>
      <c r="BDD33" s="429"/>
      <c r="BDE33" s="429"/>
      <c r="BDF33" s="429"/>
      <c r="BDG33" s="429"/>
      <c r="BDH33" s="429"/>
      <c r="BDI33" s="429"/>
      <c r="BDJ33" s="429"/>
      <c r="BDK33" s="429"/>
      <c r="BDL33" s="429"/>
      <c r="BDM33" s="429"/>
      <c r="BDN33" s="429"/>
      <c r="BDO33" s="429"/>
      <c r="BDP33" s="429"/>
      <c r="BDQ33" s="429"/>
      <c r="BDR33" s="429"/>
      <c r="BDS33" s="429"/>
      <c r="BDT33" s="429"/>
      <c r="BDU33" s="429"/>
      <c r="BDV33" s="429"/>
      <c r="BDW33" s="429"/>
      <c r="BDX33" s="429"/>
      <c r="BDY33" s="429"/>
      <c r="BDZ33" s="429"/>
      <c r="BEA33" s="429"/>
      <c r="BEB33" s="429"/>
      <c r="BEC33" s="429"/>
      <c r="BED33" s="429"/>
      <c r="BEE33" s="429"/>
      <c r="BEF33" s="429"/>
      <c r="BEG33" s="429"/>
      <c r="BEH33" s="429"/>
      <c r="BEI33" s="429"/>
      <c r="BEJ33" s="429"/>
      <c r="BEK33" s="429"/>
      <c r="BEL33" s="429"/>
      <c r="BEM33" s="429"/>
      <c r="BEN33" s="429"/>
      <c r="BEO33" s="429"/>
      <c r="BEP33" s="429"/>
      <c r="BEQ33" s="429"/>
      <c r="BER33" s="429"/>
      <c r="BES33" s="429"/>
      <c r="BET33" s="429"/>
      <c r="BEU33" s="429"/>
      <c r="BEV33" s="429"/>
      <c r="BEW33" s="429"/>
      <c r="BEX33" s="429"/>
      <c r="BEY33" s="429"/>
      <c r="BEZ33" s="429"/>
      <c r="BFA33" s="429"/>
      <c r="BFB33" s="429"/>
      <c r="BFC33" s="429"/>
      <c r="BFD33" s="429"/>
      <c r="BFE33" s="429"/>
      <c r="BFF33" s="429"/>
      <c r="BFG33" s="429"/>
      <c r="BFH33" s="429"/>
      <c r="BFI33" s="429"/>
      <c r="BFJ33" s="429"/>
      <c r="BFK33" s="429"/>
      <c r="BFL33" s="429"/>
      <c r="BFM33" s="429"/>
      <c r="BFN33" s="429"/>
      <c r="BFO33" s="429"/>
      <c r="BFP33" s="429"/>
      <c r="BFQ33" s="429"/>
      <c r="BFR33" s="429"/>
      <c r="BFS33" s="429"/>
      <c r="BFT33" s="429"/>
      <c r="BFU33" s="429"/>
      <c r="BFV33" s="429"/>
      <c r="BFW33" s="429"/>
      <c r="BFX33" s="429"/>
      <c r="BFY33" s="429"/>
      <c r="BFZ33" s="429"/>
      <c r="BGA33" s="429"/>
      <c r="BGB33" s="429"/>
      <c r="BGC33" s="429"/>
      <c r="BGD33" s="429"/>
      <c r="BGE33" s="429"/>
      <c r="BGF33" s="429"/>
      <c r="BGG33" s="429"/>
      <c r="BGH33" s="429"/>
      <c r="BGI33" s="429"/>
      <c r="BGJ33" s="429"/>
      <c r="BGK33" s="429"/>
      <c r="BGL33" s="429"/>
      <c r="BGM33" s="429"/>
      <c r="BGN33" s="429"/>
      <c r="BGO33" s="429"/>
      <c r="BGP33" s="429"/>
      <c r="BGQ33" s="429"/>
      <c r="BGR33" s="429"/>
      <c r="BGS33" s="429"/>
      <c r="BGT33" s="429"/>
      <c r="BGU33" s="429"/>
      <c r="BGV33" s="429"/>
      <c r="BGW33" s="429"/>
      <c r="BGX33" s="429"/>
      <c r="BGY33" s="429"/>
      <c r="BGZ33" s="429"/>
      <c r="BHA33" s="429"/>
      <c r="BHB33" s="429"/>
      <c r="BHC33" s="429"/>
      <c r="BHD33" s="429"/>
      <c r="BHE33" s="429"/>
      <c r="BHF33" s="429"/>
      <c r="BHG33" s="429"/>
      <c r="BHH33" s="429"/>
      <c r="BHI33" s="429"/>
      <c r="BHJ33" s="429"/>
      <c r="BHK33" s="429"/>
      <c r="BHL33" s="429"/>
      <c r="BHM33" s="429"/>
      <c r="BHN33" s="429"/>
      <c r="BHO33" s="429"/>
      <c r="BHP33" s="429"/>
      <c r="BHQ33" s="429"/>
      <c r="BHR33" s="429"/>
      <c r="BHS33" s="429"/>
      <c r="BHT33" s="429"/>
      <c r="BHU33" s="429"/>
      <c r="BHV33" s="429"/>
      <c r="BHW33" s="429"/>
      <c r="BHX33" s="429"/>
      <c r="BHY33" s="429"/>
      <c r="BHZ33" s="429"/>
      <c r="BIA33" s="429"/>
      <c r="BIB33" s="429"/>
      <c r="BIC33" s="429"/>
      <c r="BID33" s="429"/>
      <c r="BIE33" s="429"/>
      <c r="BIF33" s="429"/>
      <c r="BIG33" s="429"/>
      <c r="BIH33" s="429"/>
      <c r="BII33" s="429"/>
      <c r="BIJ33" s="429"/>
      <c r="BIK33" s="429"/>
      <c r="BIL33" s="429"/>
      <c r="BIM33" s="429"/>
      <c r="BIN33" s="429"/>
      <c r="BIO33" s="429"/>
      <c r="BIP33" s="429"/>
      <c r="BIQ33" s="429"/>
      <c r="BIR33" s="429"/>
      <c r="BIS33" s="429"/>
      <c r="BIT33" s="429"/>
      <c r="BIU33" s="429"/>
      <c r="BIV33" s="429"/>
      <c r="BIW33" s="429"/>
      <c r="BIX33" s="429"/>
      <c r="BIY33" s="429"/>
      <c r="BIZ33" s="429"/>
      <c r="BJA33" s="429"/>
      <c r="BJB33" s="429"/>
      <c r="BJC33" s="429"/>
      <c r="BJD33" s="429"/>
      <c r="BJE33" s="429"/>
      <c r="BJF33" s="429"/>
      <c r="BJG33" s="429"/>
      <c r="BJH33" s="429"/>
      <c r="BJI33" s="429"/>
      <c r="BJJ33" s="429"/>
      <c r="BJK33" s="429"/>
      <c r="BJL33" s="429"/>
      <c r="BJM33" s="429"/>
      <c r="BJN33" s="429"/>
      <c r="BJO33" s="429"/>
      <c r="BJP33" s="429"/>
      <c r="BJQ33" s="429"/>
      <c r="BJR33" s="429"/>
      <c r="BJS33" s="429"/>
      <c r="BJT33" s="429"/>
      <c r="BJU33" s="429"/>
      <c r="BJV33" s="429"/>
      <c r="BJW33" s="429"/>
      <c r="BJX33" s="429"/>
      <c r="BJY33" s="429"/>
      <c r="BJZ33" s="429"/>
      <c r="BKA33" s="429"/>
      <c r="BKB33" s="429"/>
      <c r="BKC33" s="429"/>
      <c r="BKD33" s="429"/>
      <c r="BKE33" s="429"/>
      <c r="BKF33" s="429"/>
      <c r="BKG33" s="429"/>
      <c r="BKH33" s="429"/>
      <c r="BKI33" s="429"/>
      <c r="BKJ33" s="429"/>
      <c r="BKK33" s="429"/>
      <c r="BKL33" s="429"/>
      <c r="BKM33" s="429"/>
      <c r="BKN33" s="429"/>
      <c r="BKO33" s="429"/>
      <c r="BKP33" s="429"/>
      <c r="BKQ33" s="429"/>
      <c r="BKR33" s="429"/>
      <c r="BKS33" s="429"/>
      <c r="BKT33" s="429"/>
      <c r="BKU33" s="429"/>
      <c r="BKV33" s="429"/>
      <c r="BKW33" s="429"/>
      <c r="BKX33" s="429"/>
      <c r="BKY33" s="429"/>
      <c r="BKZ33" s="429"/>
      <c r="BLA33" s="429"/>
      <c r="BLB33" s="429"/>
      <c r="BLC33" s="429"/>
      <c r="BLD33" s="429"/>
      <c r="BLE33" s="429"/>
      <c r="BLF33" s="429"/>
      <c r="BLG33" s="429"/>
      <c r="BLH33" s="429"/>
      <c r="BLI33" s="429"/>
      <c r="BLJ33" s="429"/>
      <c r="BLK33" s="429"/>
      <c r="BLL33" s="429"/>
      <c r="BLM33" s="429"/>
      <c r="BLN33" s="429"/>
      <c r="BLO33" s="429"/>
      <c r="BLP33" s="429"/>
      <c r="BLQ33" s="429"/>
      <c r="BLR33" s="429"/>
      <c r="BLS33" s="429"/>
      <c r="BLT33" s="429"/>
      <c r="BLU33" s="429"/>
      <c r="BLV33" s="429"/>
      <c r="BLW33" s="429"/>
      <c r="BLX33" s="429"/>
      <c r="BLY33" s="429"/>
      <c r="BLZ33" s="429"/>
      <c r="BMA33" s="429"/>
      <c r="BMB33" s="429"/>
      <c r="BMC33" s="429"/>
      <c r="BMD33" s="429"/>
      <c r="BME33" s="429"/>
      <c r="BMF33" s="429"/>
      <c r="BMG33" s="429"/>
      <c r="BMH33" s="429"/>
      <c r="BMI33" s="429"/>
      <c r="BMJ33" s="429"/>
      <c r="BMK33" s="429"/>
      <c r="BML33" s="429"/>
      <c r="BMM33" s="429"/>
      <c r="BMN33" s="429"/>
      <c r="BMO33" s="429"/>
      <c r="BMP33" s="429"/>
      <c r="BMQ33" s="429"/>
      <c r="BMR33" s="429"/>
      <c r="BMS33" s="429"/>
      <c r="BMT33" s="429"/>
      <c r="BMU33" s="429"/>
      <c r="BMV33" s="429"/>
      <c r="BMW33" s="429"/>
      <c r="BMX33" s="429"/>
      <c r="BMY33" s="429"/>
      <c r="BMZ33" s="429"/>
      <c r="BNA33" s="429"/>
      <c r="BNB33" s="429"/>
      <c r="BNC33" s="429"/>
      <c r="BND33" s="429"/>
      <c r="BNE33" s="429"/>
      <c r="BNF33" s="429"/>
      <c r="BNG33" s="429"/>
      <c r="BNH33" s="429"/>
      <c r="BNI33" s="429"/>
      <c r="BNJ33" s="429"/>
      <c r="BNK33" s="429"/>
      <c r="BNL33" s="429"/>
      <c r="BNM33" s="429"/>
      <c r="BNN33" s="429"/>
      <c r="BNO33" s="429"/>
      <c r="BNP33" s="429"/>
      <c r="BNQ33" s="429"/>
      <c r="BNR33" s="429"/>
      <c r="BNS33" s="429"/>
      <c r="BNT33" s="429"/>
      <c r="BNU33" s="429"/>
      <c r="BNV33" s="429"/>
      <c r="BNW33" s="429"/>
      <c r="BNX33" s="429"/>
      <c r="BNY33" s="429"/>
      <c r="BNZ33" s="429"/>
      <c r="BOA33" s="429"/>
      <c r="BOB33" s="429"/>
      <c r="BOC33" s="429"/>
      <c r="BOD33" s="429"/>
      <c r="BOE33" s="429"/>
      <c r="BOF33" s="429"/>
      <c r="BOG33" s="429"/>
      <c r="BOH33" s="429"/>
      <c r="BOI33" s="429"/>
      <c r="BOJ33" s="429"/>
      <c r="BOK33" s="429"/>
      <c r="BOL33" s="429"/>
      <c r="BOM33" s="429"/>
      <c r="BON33" s="429"/>
      <c r="BOO33" s="429"/>
      <c r="BOP33" s="429"/>
      <c r="BOQ33" s="429"/>
      <c r="BOR33" s="429"/>
      <c r="BOS33" s="429"/>
      <c r="BOT33" s="429"/>
      <c r="BOU33" s="429"/>
      <c r="BOV33" s="429"/>
      <c r="BOW33" s="429"/>
      <c r="BOX33" s="429"/>
      <c r="BOY33" s="429"/>
      <c r="BOZ33" s="429"/>
      <c r="BPA33" s="429"/>
      <c r="BPB33" s="429"/>
      <c r="BPC33" s="429"/>
      <c r="BPD33" s="429"/>
      <c r="BPE33" s="429"/>
      <c r="BPF33" s="429"/>
      <c r="BPG33" s="429"/>
      <c r="BPH33" s="429"/>
      <c r="BPI33" s="429"/>
      <c r="BPJ33" s="429"/>
      <c r="BPK33" s="429"/>
      <c r="BPL33" s="429"/>
      <c r="BPM33" s="429"/>
      <c r="BPN33" s="429"/>
      <c r="BPO33" s="429"/>
      <c r="BPP33" s="429"/>
      <c r="BPQ33" s="429"/>
      <c r="BPR33" s="429"/>
      <c r="BPS33" s="429"/>
      <c r="BPT33" s="429"/>
      <c r="BPU33" s="429"/>
      <c r="BPV33" s="429"/>
      <c r="BPW33" s="429"/>
      <c r="BPX33" s="429"/>
      <c r="BPY33" s="429"/>
      <c r="BPZ33" s="429"/>
      <c r="BQA33" s="429"/>
      <c r="BQB33" s="429"/>
      <c r="BQC33" s="429"/>
      <c r="BQD33" s="429"/>
      <c r="BQE33" s="429"/>
      <c r="BQF33" s="429"/>
      <c r="BQG33" s="429"/>
      <c r="BQH33" s="429"/>
      <c r="BQI33" s="429"/>
      <c r="BQJ33" s="429"/>
      <c r="BQK33" s="429"/>
      <c r="BQL33" s="429"/>
      <c r="BQM33" s="429"/>
      <c r="BQN33" s="429"/>
      <c r="BQO33" s="429"/>
      <c r="BQP33" s="429"/>
      <c r="BQQ33" s="429"/>
      <c r="BQR33" s="429"/>
      <c r="BQS33" s="429"/>
      <c r="BQT33" s="429"/>
      <c r="BQU33" s="429"/>
      <c r="BQV33" s="429"/>
      <c r="BQW33" s="429"/>
      <c r="BQX33" s="429"/>
      <c r="BQY33" s="429"/>
      <c r="BQZ33" s="429"/>
      <c r="BRA33" s="429"/>
      <c r="BRB33" s="429"/>
      <c r="BRC33" s="429"/>
      <c r="BRD33" s="429"/>
      <c r="BRE33" s="429"/>
      <c r="BRF33" s="429"/>
      <c r="BRG33" s="429"/>
      <c r="BRH33" s="429"/>
      <c r="BRI33" s="429"/>
      <c r="BRJ33" s="429"/>
      <c r="BRK33" s="429"/>
      <c r="BRL33" s="429"/>
      <c r="BRM33" s="429"/>
      <c r="BRN33" s="429"/>
      <c r="BRO33" s="429"/>
      <c r="BRP33" s="429"/>
      <c r="BRQ33" s="429"/>
      <c r="BRR33" s="429"/>
      <c r="BRS33" s="429"/>
      <c r="BRT33" s="429"/>
      <c r="BRU33" s="429"/>
      <c r="BRV33" s="429"/>
      <c r="BRW33" s="429"/>
      <c r="BRX33" s="429"/>
      <c r="BRY33" s="429"/>
      <c r="BRZ33" s="429"/>
      <c r="BSA33" s="429"/>
      <c r="BSB33" s="429"/>
      <c r="BSC33" s="429"/>
      <c r="BSD33" s="429"/>
      <c r="BSE33" s="429"/>
      <c r="BSF33" s="429"/>
      <c r="BSG33" s="429"/>
      <c r="BSH33" s="429"/>
      <c r="BSI33" s="429"/>
      <c r="BSJ33" s="429"/>
      <c r="BSK33" s="429"/>
      <c r="BSL33" s="429"/>
      <c r="BSM33" s="429"/>
      <c r="BSN33" s="429"/>
      <c r="BSO33" s="429"/>
      <c r="BSP33" s="429"/>
      <c r="BSQ33" s="429"/>
      <c r="BSR33" s="429"/>
      <c r="BSS33" s="429"/>
      <c r="BST33" s="429"/>
      <c r="BSU33" s="429"/>
      <c r="BSV33" s="429"/>
      <c r="BSW33" s="429"/>
      <c r="BSX33" s="429"/>
      <c r="BSY33" s="429"/>
      <c r="BSZ33" s="429"/>
      <c r="BTA33" s="429"/>
      <c r="BTB33" s="429"/>
      <c r="BTC33" s="429"/>
      <c r="BTD33" s="429"/>
      <c r="BTE33" s="429"/>
      <c r="BTF33" s="429"/>
      <c r="BTG33" s="429"/>
      <c r="BTH33" s="429"/>
      <c r="BTI33" s="429"/>
      <c r="BTJ33" s="429"/>
      <c r="BTK33" s="429"/>
      <c r="BTL33" s="429"/>
      <c r="BTM33" s="429"/>
      <c r="BTN33" s="429"/>
      <c r="BTO33" s="429"/>
      <c r="BTP33" s="429"/>
      <c r="BTQ33" s="429"/>
      <c r="BTR33" s="429"/>
      <c r="BTS33" s="429"/>
      <c r="BTT33" s="429"/>
      <c r="BTU33" s="429"/>
      <c r="BTV33" s="429"/>
      <c r="BTW33" s="429"/>
      <c r="BTX33" s="429"/>
      <c r="BTY33" s="429"/>
      <c r="BTZ33" s="429"/>
      <c r="BUA33" s="429"/>
      <c r="BUB33" s="429"/>
      <c r="BUC33" s="429"/>
      <c r="BUD33" s="429"/>
      <c r="BUE33" s="429"/>
      <c r="BUF33" s="429"/>
      <c r="BUG33" s="429"/>
      <c r="BUH33" s="429"/>
      <c r="BUI33" s="429"/>
      <c r="BUJ33" s="429"/>
      <c r="BUK33" s="429"/>
      <c r="BUL33" s="429"/>
      <c r="BUM33" s="429"/>
      <c r="BUN33" s="429"/>
      <c r="BUO33" s="429"/>
      <c r="BUP33" s="429"/>
      <c r="BUQ33" s="429"/>
      <c r="BUR33" s="429"/>
      <c r="BUS33" s="429"/>
      <c r="BUT33" s="429"/>
      <c r="BUU33" s="429"/>
      <c r="BUV33" s="429"/>
      <c r="BUW33" s="429"/>
      <c r="BUX33" s="429"/>
      <c r="BUY33" s="429"/>
      <c r="BUZ33" s="429"/>
      <c r="BVA33" s="429"/>
      <c r="BVB33" s="429"/>
      <c r="BVC33" s="429"/>
      <c r="BVD33" s="429"/>
      <c r="BVE33" s="429"/>
      <c r="BVF33" s="429"/>
      <c r="BVG33" s="429"/>
      <c r="BVH33" s="429"/>
      <c r="BVI33" s="429"/>
      <c r="BVJ33" s="429"/>
      <c r="BVK33" s="429"/>
      <c r="BVL33" s="429"/>
      <c r="BVM33" s="429"/>
      <c r="BVN33" s="429"/>
      <c r="BVO33" s="429"/>
      <c r="BVP33" s="429"/>
      <c r="BVQ33" s="429"/>
      <c r="BVR33" s="429"/>
      <c r="BVS33" s="429"/>
      <c r="BVT33" s="429"/>
      <c r="BVU33" s="429"/>
      <c r="BVV33" s="429"/>
      <c r="BVW33" s="429"/>
      <c r="BVX33" s="429"/>
      <c r="BVY33" s="429"/>
      <c r="BVZ33" s="429"/>
      <c r="BWA33" s="429"/>
      <c r="BWB33" s="429"/>
      <c r="BWC33" s="429"/>
      <c r="BWD33" s="429"/>
      <c r="BWE33" s="429"/>
      <c r="BWF33" s="429"/>
      <c r="BWG33" s="429"/>
      <c r="BWH33" s="429"/>
      <c r="BWI33" s="429"/>
      <c r="BWJ33" s="429"/>
      <c r="BWK33" s="429"/>
      <c r="BWL33" s="429"/>
      <c r="BWM33" s="429"/>
      <c r="BWN33" s="429"/>
      <c r="BWO33" s="429"/>
      <c r="BWP33" s="429"/>
      <c r="BWQ33" s="429"/>
      <c r="BWR33" s="429"/>
      <c r="BWS33" s="429"/>
      <c r="BWT33" s="429"/>
      <c r="BWU33" s="429"/>
      <c r="BWV33" s="429"/>
      <c r="BWW33" s="429"/>
      <c r="BWX33" s="429"/>
      <c r="BWY33" s="429"/>
      <c r="BWZ33" s="429"/>
      <c r="BXA33" s="429"/>
      <c r="BXB33" s="429"/>
      <c r="BXC33" s="429"/>
      <c r="BXD33" s="429"/>
      <c r="BXE33" s="429"/>
      <c r="BXF33" s="429"/>
      <c r="BXG33" s="429"/>
      <c r="BXH33" s="429"/>
      <c r="BXI33" s="429"/>
      <c r="BXJ33" s="429"/>
      <c r="BXK33" s="429"/>
      <c r="BXL33" s="429"/>
      <c r="BXM33" s="429"/>
      <c r="BXN33" s="429"/>
      <c r="BXO33" s="429"/>
      <c r="BXP33" s="429"/>
      <c r="BXQ33" s="429"/>
      <c r="BXR33" s="429"/>
      <c r="BXS33" s="429"/>
      <c r="BXT33" s="429"/>
      <c r="BXU33" s="429"/>
      <c r="BXV33" s="429"/>
      <c r="BXW33" s="429"/>
      <c r="BXX33" s="429"/>
      <c r="BXY33" s="429"/>
      <c r="BXZ33" s="429"/>
      <c r="BYA33" s="429"/>
      <c r="BYB33" s="429"/>
      <c r="BYC33" s="429"/>
      <c r="BYD33" s="429"/>
      <c r="BYE33" s="429"/>
      <c r="BYF33" s="429"/>
      <c r="BYG33" s="429"/>
      <c r="BYH33" s="429"/>
      <c r="BYI33" s="429"/>
      <c r="BYJ33" s="429"/>
      <c r="BYK33" s="429"/>
      <c r="BYL33" s="429"/>
      <c r="BYM33" s="429"/>
      <c r="BYN33" s="429"/>
      <c r="BYO33" s="429"/>
      <c r="BYP33" s="429"/>
      <c r="BYQ33" s="429"/>
      <c r="BYR33" s="429"/>
      <c r="BYS33" s="429"/>
      <c r="BYT33" s="429"/>
      <c r="BYU33" s="429"/>
      <c r="BYV33" s="429"/>
      <c r="BYW33" s="429"/>
      <c r="BYX33" s="429"/>
      <c r="BYY33" s="429"/>
      <c r="BYZ33" s="429"/>
      <c r="BZA33" s="429"/>
      <c r="BZB33" s="429"/>
      <c r="BZC33" s="429"/>
      <c r="BZD33" s="429"/>
      <c r="BZE33" s="429"/>
      <c r="BZF33" s="429"/>
      <c r="BZG33" s="429"/>
      <c r="BZH33" s="429"/>
      <c r="BZI33" s="429"/>
      <c r="BZJ33" s="429"/>
      <c r="BZK33" s="429"/>
      <c r="BZL33" s="429"/>
      <c r="BZM33" s="429"/>
      <c r="BZN33" s="429"/>
      <c r="BZO33" s="429"/>
      <c r="BZP33" s="429"/>
      <c r="BZQ33" s="429"/>
      <c r="BZR33" s="429"/>
      <c r="BZS33" s="429"/>
      <c r="BZT33" s="429"/>
      <c r="BZU33" s="429"/>
      <c r="BZV33" s="429"/>
      <c r="BZW33" s="429"/>
      <c r="BZX33" s="429"/>
      <c r="BZY33" s="429"/>
      <c r="BZZ33" s="429"/>
      <c r="CAA33" s="429"/>
      <c r="CAB33" s="429"/>
      <c r="CAC33" s="429"/>
      <c r="CAD33" s="429"/>
      <c r="CAE33" s="429"/>
      <c r="CAF33" s="429"/>
      <c r="CAG33" s="429"/>
      <c r="CAH33" s="429"/>
      <c r="CAI33" s="429"/>
      <c r="CAJ33" s="429"/>
      <c r="CAK33" s="429"/>
      <c r="CAL33" s="429"/>
      <c r="CAM33" s="429"/>
      <c r="CAN33" s="429"/>
      <c r="CAO33" s="429"/>
      <c r="CAP33" s="429"/>
      <c r="CAQ33" s="429"/>
      <c r="CAR33" s="429"/>
      <c r="CAS33" s="429"/>
      <c r="CAT33" s="429"/>
      <c r="CAU33" s="429"/>
      <c r="CAV33" s="429"/>
      <c r="CAW33" s="429"/>
      <c r="CAX33" s="429"/>
      <c r="CAY33" s="429"/>
      <c r="CAZ33" s="429"/>
      <c r="CBA33" s="429"/>
      <c r="CBB33" s="429"/>
      <c r="CBC33" s="429"/>
      <c r="CBD33" s="429"/>
      <c r="CBE33" s="429"/>
      <c r="CBF33" s="429"/>
      <c r="CBG33" s="429"/>
      <c r="CBH33" s="429"/>
      <c r="CBI33" s="429"/>
      <c r="CBJ33" s="429"/>
      <c r="CBK33" s="429"/>
      <c r="CBL33" s="429"/>
      <c r="CBM33" s="429"/>
      <c r="CBN33" s="429"/>
      <c r="CBO33" s="429"/>
      <c r="CBP33" s="429"/>
      <c r="CBQ33" s="429"/>
      <c r="CBR33" s="429"/>
      <c r="CBS33" s="429"/>
      <c r="CBT33" s="429"/>
      <c r="CBU33" s="429"/>
      <c r="CBV33" s="429"/>
      <c r="CBW33" s="429"/>
      <c r="CBX33" s="429"/>
      <c r="CBY33" s="429"/>
      <c r="CBZ33" s="429"/>
      <c r="CCA33" s="429"/>
      <c r="CCB33" s="429"/>
      <c r="CCC33" s="429"/>
      <c r="CCD33" s="429"/>
      <c r="CCE33" s="429"/>
      <c r="CCF33" s="429"/>
      <c r="CCG33" s="429"/>
      <c r="CCH33" s="429"/>
      <c r="CCI33" s="429"/>
      <c r="CCJ33" s="429"/>
      <c r="CCK33" s="429"/>
      <c r="CCL33" s="429"/>
      <c r="CCM33" s="429"/>
      <c r="CCN33" s="429"/>
      <c r="CCO33" s="429"/>
      <c r="CCP33" s="429"/>
      <c r="CCQ33" s="429"/>
      <c r="CCR33" s="429"/>
      <c r="CCS33" s="429"/>
      <c r="CCT33" s="429"/>
      <c r="CCU33" s="429"/>
      <c r="CCV33" s="429"/>
      <c r="CCW33" s="429"/>
      <c r="CCX33" s="429"/>
      <c r="CCY33" s="429"/>
      <c r="CCZ33" s="429"/>
      <c r="CDA33" s="429"/>
      <c r="CDB33" s="429"/>
      <c r="CDC33" s="429"/>
      <c r="CDD33" s="429"/>
      <c r="CDE33" s="429"/>
      <c r="CDF33" s="429"/>
      <c r="CDG33" s="429"/>
      <c r="CDH33" s="429"/>
      <c r="CDI33" s="429"/>
      <c r="CDJ33" s="429"/>
      <c r="CDK33" s="429"/>
      <c r="CDL33" s="429"/>
      <c r="CDM33" s="429"/>
      <c r="CDN33" s="429"/>
      <c r="CDO33" s="429"/>
      <c r="CDP33" s="429"/>
      <c r="CDQ33" s="429"/>
      <c r="CDR33" s="429"/>
      <c r="CDS33" s="429"/>
      <c r="CDT33" s="429"/>
      <c r="CDU33" s="429"/>
      <c r="CDV33" s="429"/>
      <c r="CDW33" s="429"/>
      <c r="CDX33" s="429"/>
      <c r="CDY33" s="429"/>
      <c r="CDZ33" s="429"/>
      <c r="CEA33" s="429"/>
      <c r="CEB33" s="429"/>
      <c r="CEC33" s="429"/>
      <c r="CED33" s="429"/>
      <c r="CEE33" s="429"/>
      <c r="CEF33" s="429"/>
      <c r="CEG33" s="429"/>
      <c r="CEH33" s="429"/>
      <c r="CEI33" s="429"/>
      <c r="CEJ33" s="429"/>
      <c r="CEK33" s="429"/>
      <c r="CEL33" s="429"/>
      <c r="CEM33" s="429"/>
      <c r="CEN33" s="429"/>
      <c r="CEO33" s="429"/>
      <c r="CEP33" s="429"/>
      <c r="CEQ33" s="429"/>
      <c r="CER33" s="429"/>
      <c r="CES33" s="429"/>
      <c r="CET33" s="429"/>
      <c r="CEU33" s="429"/>
      <c r="CEV33" s="429"/>
      <c r="CEW33" s="429"/>
      <c r="CEX33" s="429"/>
      <c r="CEY33" s="429"/>
      <c r="CEZ33" s="429"/>
      <c r="CFA33" s="429"/>
      <c r="CFB33" s="429"/>
      <c r="CFC33" s="429"/>
      <c r="CFD33" s="429"/>
      <c r="CFE33" s="429"/>
      <c r="CFF33" s="429"/>
      <c r="CFG33" s="429"/>
      <c r="CFH33" s="429"/>
      <c r="CFI33" s="429"/>
      <c r="CFJ33" s="429"/>
      <c r="CFK33" s="429"/>
      <c r="CFL33" s="429"/>
      <c r="CFM33" s="429"/>
      <c r="CFN33" s="429"/>
      <c r="CFO33" s="429"/>
      <c r="CFP33" s="429"/>
      <c r="CFQ33" s="429"/>
      <c r="CFR33" s="429"/>
      <c r="CFS33" s="429"/>
      <c r="CFT33" s="429"/>
      <c r="CFU33" s="429"/>
      <c r="CFV33" s="429"/>
      <c r="CFW33" s="429"/>
      <c r="CFX33" s="429"/>
      <c r="CFY33" s="429"/>
      <c r="CFZ33" s="429"/>
      <c r="CGA33" s="429"/>
      <c r="CGB33" s="429"/>
      <c r="CGC33" s="429"/>
      <c r="CGD33" s="429"/>
      <c r="CGE33" s="429"/>
      <c r="CGF33" s="429"/>
      <c r="CGG33" s="429"/>
      <c r="CGH33" s="429"/>
      <c r="CGI33" s="429"/>
      <c r="CGJ33" s="429"/>
      <c r="CGK33" s="429"/>
      <c r="CGL33" s="429"/>
      <c r="CGM33" s="429"/>
      <c r="CGN33" s="429"/>
      <c r="CGO33" s="429"/>
      <c r="CGP33" s="429"/>
      <c r="CGQ33" s="429"/>
      <c r="CGR33" s="429"/>
      <c r="CGS33" s="429"/>
      <c r="CGT33" s="429"/>
      <c r="CGU33" s="429"/>
      <c r="CGV33" s="429"/>
      <c r="CGW33" s="429"/>
      <c r="CGX33" s="429"/>
      <c r="CGY33" s="429"/>
      <c r="CGZ33" s="429"/>
      <c r="CHA33" s="429"/>
      <c r="CHB33" s="429"/>
      <c r="CHC33" s="429"/>
      <c r="CHD33" s="429"/>
      <c r="CHE33" s="429"/>
      <c r="CHF33" s="429"/>
      <c r="CHG33" s="429"/>
      <c r="CHH33" s="429"/>
      <c r="CHI33" s="429"/>
      <c r="CHJ33" s="429"/>
      <c r="CHK33" s="429"/>
      <c r="CHL33" s="429"/>
      <c r="CHM33" s="429"/>
      <c r="CHN33" s="429"/>
      <c r="CHO33" s="429"/>
      <c r="CHP33" s="429"/>
      <c r="CHQ33" s="429"/>
      <c r="CHR33" s="429"/>
      <c r="CHS33" s="429"/>
      <c r="CHT33" s="429"/>
      <c r="CHU33" s="429"/>
      <c r="CHV33" s="429"/>
      <c r="CHW33" s="429"/>
      <c r="CHX33" s="429"/>
      <c r="CHY33" s="429"/>
      <c r="CHZ33" s="429"/>
      <c r="CIA33" s="429"/>
      <c r="CIB33" s="429"/>
      <c r="CIC33" s="429"/>
      <c r="CID33" s="429"/>
      <c r="CIE33" s="429"/>
      <c r="CIF33" s="429"/>
      <c r="CIG33" s="429"/>
      <c r="CIH33" s="429"/>
      <c r="CII33" s="429"/>
      <c r="CIJ33" s="429"/>
      <c r="CIK33" s="429"/>
      <c r="CIL33" s="429"/>
      <c r="CIM33" s="429"/>
      <c r="CIN33" s="429"/>
      <c r="CIO33" s="429"/>
      <c r="CIP33" s="429"/>
      <c r="CIQ33" s="429"/>
      <c r="CIR33" s="429"/>
      <c r="CIS33" s="429"/>
      <c r="CIT33" s="429"/>
      <c r="CIU33" s="429"/>
      <c r="CIV33" s="429"/>
      <c r="CIW33" s="429"/>
      <c r="CIX33" s="429"/>
      <c r="CIY33" s="429"/>
      <c r="CIZ33" s="429"/>
      <c r="CJA33" s="429"/>
      <c r="CJB33" s="429"/>
      <c r="CJC33" s="429"/>
      <c r="CJD33" s="429"/>
      <c r="CJE33" s="429"/>
      <c r="CJF33" s="429"/>
      <c r="CJG33" s="429"/>
      <c r="CJH33" s="429"/>
      <c r="CJI33" s="429"/>
      <c r="CJJ33" s="429"/>
      <c r="CJK33" s="429"/>
      <c r="CJL33" s="429"/>
      <c r="CJM33" s="429"/>
      <c r="CJN33" s="429"/>
      <c r="CJO33" s="429"/>
      <c r="CJP33" s="429"/>
      <c r="CJQ33" s="429"/>
      <c r="CJR33" s="429"/>
      <c r="CJS33" s="429"/>
      <c r="CJT33" s="429"/>
      <c r="CJU33" s="429"/>
      <c r="CJV33" s="429"/>
      <c r="CJW33" s="429"/>
      <c r="CJX33" s="429"/>
      <c r="CJY33" s="429"/>
      <c r="CJZ33" s="429"/>
      <c r="CKA33" s="429"/>
      <c r="CKB33" s="429"/>
      <c r="CKC33" s="429"/>
      <c r="CKD33" s="429"/>
      <c r="CKE33" s="429"/>
      <c r="CKF33" s="429"/>
      <c r="CKG33" s="429"/>
      <c r="CKH33" s="429"/>
      <c r="CKI33" s="429"/>
      <c r="CKJ33" s="429"/>
      <c r="CKK33" s="429"/>
      <c r="CKL33" s="429"/>
      <c r="CKM33" s="429"/>
      <c r="CKN33" s="429"/>
      <c r="CKO33" s="429"/>
      <c r="CKP33" s="429"/>
      <c r="CKQ33" s="429"/>
      <c r="CKR33" s="429"/>
      <c r="CKS33" s="429"/>
      <c r="CKT33" s="429"/>
      <c r="CKU33" s="429"/>
      <c r="CKV33" s="429"/>
      <c r="CKW33" s="429"/>
      <c r="CKX33" s="429"/>
      <c r="CKY33" s="429"/>
      <c r="CKZ33" s="429"/>
      <c r="CLA33" s="429"/>
      <c r="CLB33" s="429"/>
      <c r="CLC33" s="429"/>
      <c r="CLD33" s="429"/>
      <c r="CLE33" s="429"/>
      <c r="CLF33" s="429"/>
      <c r="CLG33" s="429"/>
      <c r="CLH33" s="429"/>
      <c r="CLI33" s="429"/>
      <c r="CLJ33" s="429"/>
      <c r="CLK33" s="429"/>
      <c r="CLL33" s="429"/>
      <c r="CLM33" s="429"/>
      <c r="CLN33" s="429"/>
      <c r="CLO33" s="429"/>
      <c r="CLP33" s="429"/>
      <c r="CLQ33" s="429"/>
      <c r="CLR33" s="429"/>
      <c r="CLS33" s="429"/>
      <c r="CLT33" s="429"/>
      <c r="CLU33" s="429"/>
      <c r="CLV33" s="429"/>
      <c r="CLW33" s="429"/>
      <c r="CLX33" s="429"/>
      <c r="CLY33" s="429"/>
      <c r="CLZ33" s="429"/>
      <c r="CMA33" s="429"/>
      <c r="CMB33" s="429"/>
      <c r="CMC33" s="429"/>
      <c r="CMD33" s="429"/>
      <c r="CME33" s="429"/>
      <c r="CMF33" s="429"/>
      <c r="CMG33" s="429"/>
      <c r="CMH33" s="429"/>
      <c r="CMI33" s="429"/>
      <c r="CMJ33" s="429"/>
      <c r="CMK33" s="429"/>
      <c r="CML33" s="429"/>
      <c r="CMM33" s="429"/>
      <c r="CMN33" s="429"/>
      <c r="CMO33" s="429"/>
      <c r="CMP33" s="429"/>
      <c r="CMQ33" s="429"/>
      <c r="CMR33" s="429"/>
      <c r="CMS33" s="429"/>
      <c r="CMT33" s="429"/>
      <c r="CMU33" s="429"/>
      <c r="CMV33" s="429"/>
      <c r="CMW33" s="429"/>
      <c r="CMX33" s="429"/>
      <c r="CMY33" s="429"/>
      <c r="CMZ33" s="429"/>
      <c r="CNA33" s="429"/>
      <c r="CNB33" s="429"/>
      <c r="CNC33" s="429"/>
      <c r="CND33" s="429"/>
      <c r="CNE33" s="429"/>
      <c r="CNF33" s="429"/>
      <c r="CNG33" s="429"/>
      <c r="CNH33" s="429"/>
      <c r="CNI33" s="429"/>
      <c r="CNJ33" s="429"/>
      <c r="CNK33" s="429"/>
      <c r="CNL33" s="429"/>
      <c r="CNM33" s="429"/>
      <c r="CNN33" s="429"/>
      <c r="CNO33" s="429"/>
      <c r="CNP33" s="429"/>
      <c r="CNQ33" s="429"/>
      <c r="CNR33" s="429"/>
      <c r="CNS33" s="429"/>
      <c r="CNT33" s="429"/>
      <c r="CNU33" s="429"/>
      <c r="CNV33" s="429"/>
      <c r="CNW33" s="429"/>
      <c r="CNX33" s="429"/>
      <c r="CNY33" s="429"/>
      <c r="CNZ33" s="429"/>
      <c r="COA33" s="429"/>
      <c r="COB33" s="429"/>
      <c r="COC33" s="429"/>
      <c r="COD33" s="429"/>
      <c r="COE33" s="429"/>
      <c r="COF33" s="429"/>
      <c r="COG33" s="429"/>
      <c r="COH33" s="429"/>
      <c r="COI33" s="429"/>
      <c r="COJ33" s="429"/>
      <c r="COK33" s="429"/>
      <c r="COL33" s="429"/>
      <c r="COM33" s="429"/>
      <c r="CON33" s="429"/>
      <c r="COO33" s="429"/>
      <c r="COP33" s="429"/>
      <c r="COQ33" s="429"/>
      <c r="COR33" s="429"/>
      <c r="COS33" s="429"/>
      <c r="COT33" s="429"/>
      <c r="COU33" s="429"/>
      <c r="COV33" s="429"/>
      <c r="COW33" s="429"/>
      <c r="COX33" s="429"/>
      <c r="COY33" s="429"/>
      <c r="COZ33" s="429"/>
      <c r="CPA33" s="429"/>
      <c r="CPB33" s="429"/>
      <c r="CPC33" s="429"/>
      <c r="CPD33" s="429"/>
      <c r="CPE33" s="429"/>
      <c r="CPF33" s="429"/>
      <c r="CPG33" s="429"/>
      <c r="CPH33" s="429"/>
      <c r="CPI33" s="429"/>
      <c r="CPJ33" s="429"/>
      <c r="CPK33" s="429"/>
      <c r="CPL33" s="429"/>
      <c r="CPM33" s="429"/>
      <c r="CPN33" s="429"/>
      <c r="CPO33" s="429"/>
      <c r="CPP33" s="429"/>
      <c r="CPQ33" s="429"/>
      <c r="CPR33" s="429"/>
      <c r="CPS33" s="429"/>
      <c r="CPT33" s="429"/>
      <c r="CPU33" s="429"/>
      <c r="CPV33" s="429"/>
      <c r="CPW33" s="429"/>
      <c r="CPX33" s="429"/>
      <c r="CPY33" s="429"/>
      <c r="CPZ33" s="429"/>
      <c r="CQA33" s="429"/>
      <c r="CQB33" s="429"/>
      <c r="CQC33" s="429"/>
      <c r="CQD33" s="429"/>
      <c r="CQE33" s="429"/>
      <c r="CQF33" s="429"/>
      <c r="CQG33" s="429"/>
      <c r="CQH33" s="429"/>
      <c r="CQI33" s="429"/>
      <c r="CQJ33" s="429"/>
      <c r="CQK33" s="429"/>
      <c r="CQL33" s="429"/>
      <c r="CQM33" s="429"/>
      <c r="CQN33" s="429"/>
      <c r="CQO33" s="429"/>
      <c r="CQP33" s="429"/>
      <c r="CQQ33" s="429"/>
      <c r="CQR33" s="429"/>
      <c r="CQS33" s="429"/>
      <c r="CQT33" s="429"/>
      <c r="CQU33" s="429"/>
      <c r="CQV33" s="429"/>
      <c r="CQW33" s="429"/>
      <c r="CQX33" s="429"/>
      <c r="CQY33" s="429"/>
      <c r="CQZ33" s="429"/>
      <c r="CRA33" s="429"/>
      <c r="CRB33" s="429"/>
      <c r="CRC33" s="429"/>
      <c r="CRD33" s="429"/>
      <c r="CRE33" s="429"/>
      <c r="CRF33" s="429"/>
      <c r="CRG33" s="429"/>
      <c r="CRH33" s="429"/>
      <c r="CRI33" s="429"/>
      <c r="CRJ33" s="429"/>
      <c r="CRK33" s="429"/>
      <c r="CRL33" s="429"/>
      <c r="CRM33" s="429"/>
      <c r="CRN33" s="429"/>
      <c r="CRO33" s="429"/>
      <c r="CRP33" s="429"/>
      <c r="CRQ33" s="429"/>
      <c r="CRR33" s="429"/>
      <c r="CRS33" s="429"/>
      <c r="CRT33" s="429"/>
      <c r="CRU33" s="429"/>
      <c r="CRV33" s="429"/>
      <c r="CRW33" s="429"/>
      <c r="CRX33" s="429"/>
      <c r="CRY33" s="429"/>
      <c r="CRZ33" s="429"/>
      <c r="CSA33" s="429"/>
      <c r="CSB33" s="429"/>
      <c r="CSC33" s="429"/>
      <c r="CSD33" s="429"/>
      <c r="CSE33" s="429"/>
      <c r="CSF33" s="429"/>
      <c r="CSG33" s="429"/>
      <c r="CSH33" s="429"/>
      <c r="CSI33" s="429"/>
      <c r="CSJ33" s="429"/>
      <c r="CSK33" s="429"/>
      <c r="CSL33" s="429"/>
      <c r="CSM33" s="429"/>
      <c r="CSN33" s="429"/>
      <c r="CSO33" s="429"/>
      <c r="CSP33" s="429"/>
      <c r="CSQ33" s="429"/>
      <c r="CSR33" s="429"/>
      <c r="CSS33" s="429"/>
      <c r="CST33" s="429"/>
      <c r="CSU33" s="429"/>
      <c r="CSV33" s="429"/>
      <c r="CSW33" s="429"/>
      <c r="CSX33" s="429"/>
      <c r="CSY33" s="429"/>
      <c r="CSZ33" s="429"/>
      <c r="CTA33" s="429"/>
      <c r="CTB33" s="429"/>
      <c r="CTC33" s="429"/>
      <c r="CTD33" s="429"/>
      <c r="CTE33" s="429"/>
      <c r="CTF33" s="429"/>
      <c r="CTG33" s="429"/>
      <c r="CTH33" s="429"/>
      <c r="CTI33" s="429"/>
      <c r="CTJ33" s="429"/>
      <c r="CTK33" s="429"/>
      <c r="CTL33" s="429"/>
      <c r="CTM33" s="429"/>
      <c r="CTN33" s="429"/>
      <c r="CTO33" s="429"/>
      <c r="CTP33" s="429"/>
      <c r="CTQ33" s="429"/>
      <c r="CTR33" s="429"/>
      <c r="CTS33" s="429"/>
      <c r="CTT33" s="429"/>
      <c r="CTU33" s="429"/>
      <c r="CTV33" s="429"/>
      <c r="CTW33" s="429"/>
      <c r="CTX33" s="429"/>
      <c r="CTY33" s="429"/>
      <c r="CTZ33" s="429"/>
      <c r="CUA33" s="429"/>
      <c r="CUB33" s="429"/>
      <c r="CUC33" s="429"/>
      <c r="CUD33" s="429"/>
      <c r="CUE33" s="429"/>
      <c r="CUF33" s="429"/>
      <c r="CUG33" s="429"/>
      <c r="CUH33" s="429"/>
      <c r="CUI33" s="429"/>
      <c r="CUJ33" s="429"/>
      <c r="CUK33" s="429"/>
      <c r="CUL33" s="429"/>
      <c r="CUM33" s="429"/>
      <c r="CUN33" s="429"/>
      <c r="CUO33" s="429"/>
      <c r="CUP33" s="429"/>
      <c r="CUQ33" s="429"/>
      <c r="CUR33" s="429"/>
      <c r="CUS33" s="429"/>
      <c r="CUT33" s="429"/>
      <c r="CUU33" s="429"/>
      <c r="CUV33" s="429"/>
      <c r="CUW33" s="429"/>
      <c r="CUX33" s="429"/>
      <c r="CUY33" s="429"/>
      <c r="CUZ33" s="429"/>
      <c r="CVA33" s="429"/>
      <c r="CVB33" s="429"/>
      <c r="CVC33" s="429"/>
      <c r="CVD33" s="429"/>
      <c r="CVE33" s="429"/>
      <c r="CVF33" s="429"/>
      <c r="CVG33" s="429"/>
      <c r="CVH33" s="429"/>
      <c r="CVI33" s="429"/>
      <c r="CVJ33" s="429"/>
      <c r="CVK33" s="429"/>
      <c r="CVL33" s="429"/>
      <c r="CVM33" s="429"/>
      <c r="CVN33" s="429"/>
      <c r="CVO33" s="429"/>
      <c r="CVP33" s="429"/>
      <c r="CVQ33" s="429"/>
      <c r="CVR33" s="429"/>
      <c r="CVS33" s="429"/>
      <c r="CVT33" s="429"/>
      <c r="CVU33" s="429"/>
      <c r="CVV33" s="429"/>
      <c r="CVW33" s="429"/>
      <c r="CVX33" s="429"/>
      <c r="CVY33" s="429"/>
      <c r="CVZ33" s="429"/>
      <c r="CWA33" s="429"/>
      <c r="CWB33" s="429"/>
      <c r="CWC33" s="429"/>
      <c r="CWD33" s="429"/>
      <c r="CWE33" s="429"/>
      <c r="CWF33" s="429"/>
      <c r="CWG33" s="429"/>
      <c r="CWH33" s="429"/>
      <c r="CWI33" s="429"/>
      <c r="CWJ33" s="429"/>
      <c r="CWK33" s="429"/>
      <c r="CWL33" s="429"/>
      <c r="CWM33" s="429"/>
      <c r="CWN33" s="429"/>
      <c r="CWO33" s="429"/>
      <c r="CWP33" s="429"/>
      <c r="CWQ33" s="429"/>
      <c r="CWR33" s="429"/>
      <c r="CWS33" s="429"/>
      <c r="CWT33" s="429"/>
      <c r="CWU33" s="429"/>
      <c r="CWV33" s="429"/>
      <c r="CWW33" s="429"/>
      <c r="CWX33" s="429"/>
      <c r="CWY33" s="429"/>
      <c r="CWZ33" s="429"/>
      <c r="CXA33" s="429"/>
      <c r="CXB33" s="429"/>
      <c r="CXC33" s="429"/>
      <c r="CXD33" s="429"/>
      <c r="CXE33" s="429"/>
      <c r="CXF33" s="429"/>
      <c r="CXG33" s="429"/>
      <c r="CXH33" s="429"/>
      <c r="CXI33" s="429"/>
      <c r="CXJ33" s="429"/>
      <c r="CXK33" s="429"/>
      <c r="CXL33" s="429"/>
      <c r="CXM33" s="429"/>
      <c r="CXN33" s="429"/>
      <c r="CXO33" s="429"/>
      <c r="CXP33" s="429"/>
      <c r="CXQ33" s="429"/>
      <c r="CXR33" s="429"/>
      <c r="CXS33" s="429"/>
      <c r="CXT33" s="429"/>
      <c r="CXU33" s="429"/>
      <c r="CXV33" s="429"/>
      <c r="CXW33" s="429"/>
      <c r="CXX33" s="429"/>
      <c r="CXY33" s="429"/>
      <c r="CXZ33" s="429"/>
      <c r="CYA33" s="429"/>
      <c r="CYB33" s="429"/>
      <c r="CYC33" s="429"/>
      <c r="CYD33" s="429"/>
      <c r="CYE33" s="429"/>
      <c r="CYF33" s="429"/>
      <c r="CYG33" s="429"/>
      <c r="CYH33" s="429"/>
      <c r="CYI33" s="429"/>
      <c r="CYJ33" s="429"/>
      <c r="CYK33" s="429"/>
      <c r="CYL33" s="429"/>
      <c r="CYM33" s="429"/>
      <c r="CYN33" s="429"/>
      <c r="CYO33" s="429"/>
      <c r="CYP33" s="429"/>
      <c r="CYQ33" s="429"/>
      <c r="CYR33" s="429"/>
      <c r="CYS33" s="429"/>
      <c r="CYT33" s="429"/>
      <c r="CYU33" s="429"/>
      <c r="CYV33" s="429"/>
      <c r="CYW33" s="429"/>
      <c r="CYX33" s="429"/>
      <c r="CYY33" s="429"/>
      <c r="CYZ33" s="429"/>
      <c r="CZA33" s="429"/>
      <c r="CZB33" s="429"/>
      <c r="CZC33" s="429"/>
      <c r="CZD33" s="429"/>
      <c r="CZE33" s="429"/>
      <c r="CZF33" s="429"/>
      <c r="CZG33" s="429"/>
      <c r="CZH33" s="429"/>
      <c r="CZI33" s="429"/>
      <c r="CZJ33" s="429"/>
      <c r="CZK33" s="429"/>
      <c r="CZL33" s="429"/>
      <c r="CZM33" s="429"/>
      <c r="CZN33" s="429"/>
      <c r="CZO33" s="429"/>
      <c r="CZP33" s="429"/>
      <c r="CZQ33" s="429"/>
      <c r="CZR33" s="429"/>
      <c r="CZS33" s="429"/>
      <c r="CZT33" s="429"/>
      <c r="CZU33" s="429"/>
      <c r="CZV33" s="429"/>
      <c r="CZW33" s="429"/>
      <c r="CZX33" s="429"/>
      <c r="CZY33" s="429"/>
      <c r="CZZ33" s="429"/>
      <c r="DAA33" s="429"/>
      <c r="DAB33" s="429"/>
      <c r="DAC33" s="429"/>
      <c r="DAD33" s="429"/>
      <c r="DAE33" s="429"/>
      <c r="DAF33" s="429"/>
      <c r="DAG33" s="429"/>
      <c r="DAH33" s="429"/>
      <c r="DAI33" s="429"/>
      <c r="DAJ33" s="429"/>
      <c r="DAK33" s="429"/>
      <c r="DAL33" s="429"/>
      <c r="DAM33" s="429"/>
      <c r="DAN33" s="429"/>
      <c r="DAO33" s="429"/>
      <c r="DAP33" s="429"/>
      <c r="DAQ33" s="429"/>
      <c r="DAR33" s="429"/>
      <c r="DAS33" s="429"/>
      <c r="DAT33" s="429"/>
      <c r="DAU33" s="429"/>
      <c r="DAV33" s="429"/>
      <c r="DAW33" s="429"/>
      <c r="DAX33" s="429"/>
      <c r="DAY33" s="429"/>
      <c r="DAZ33" s="429"/>
      <c r="DBA33" s="429"/>
      <c r="DBB33" s="429"/>
      <c r="DBC33" s="429"/>
      <c r="DBD33" s="429"/>
      <c r="DBE33" s="429"/>
      <c r="DBF33" s="429"/>
      <c r="DBG33" s="429"/>
      <c r="DBH33" s="429"/>
      <c r="DBI33" s="429"/>
      <c r="DBJ33" s="429"/>
      <c r="DBK33" s="429"/>
      <c r="DBL33" s="429"/>
      <c r="DBM33" s="429"/>
      <c r="DBN33" s="429"/>
      <c r="DBO33" s="429"/>
      <c r="DBP33" s="429"/>
      <c r="DBQ33" s="429"/>
      <c r="DBR33" s="429"/>
      <c r="DBS33" s="429"/>
      <c r="DBT33" s="429"/>
      <c r="DBU33" s="429"/>
      <c r="DBV33" s="429"/>
      <c r="DBW33" s="429"/>
      <c r="DBX33" s="429"/>
      <c r="DBY33" s="429"/>
      <c r="DBZ33" s="429"/>
      <c r="DCA33" s="429"/>
      <c r="DCB33" s="429"/>
      <c r="DCC33" s="429"/>
      <c r="DCD33" s="429"/>
      <c r="DCE33" s="429"/>
      <c r="DCF33" s="429"/>
      <c r="DCG33" s="429"/>
      <c r="DCH33" s="429"/>
      <c r="DCI33" s="429"/>
      <c r="DCJ33" s="429"/>
      <c r="DCK33" s="429"/>
      <c r="DCL33" s="429"/>
      <c r="DCM33" s="429"/>
      <c r="DCN33" s="429"/>
      <c r="DCO33" s="429"/>
      <c r="DCP33" s="429"/>
      <c r="DCQ33" s="429"/>
      <c r="DCR33" s="429"/>
      <c r="DCS33" s="429"/>
      <c r="DCT33" s="429"/>
      <c r="DCU33" s="429"/>
      <c r="DCV33" s="429"/>
      <c r="DCW33" s="429"/>
      <c r="DCX33" s="429"/>
      <c r="DCY33" s="429"/>
      <c r="DCZ33" s="429"/>
      <c r="DDA33" s="429"/>
      <c r="DDB33" s="429"/>
      <c r="DDC33" s="429"/>
      <c r="DDD33" s="429"/>
      <c r="DDE33" s="429"/>
      <c r="DDF33" s="429"/>
      <c r="DDG33" s="429"/>
      <c r="DDH33" s="429"/>
      <c r="DDI33" s="429"/>
      <c r="DDJ33" s="429"/>
      <c r="DDK33" s="429"/>
      <c r="DDL33" s="429"/>
      <c r="DDM33" s="429"/>
      <c r="DDN33" s="429"/>
      <c r="DDO33" s="429"/>
      <c r="DDP33" s="429"/>
      <c r="DDQ33" s="429"/>
      <c r="DDR33" s="429"/>
      <c r="DDS33" s="429"/>
      <c r="DDT33" s="429"/>
      <c r="DDU33" s="429"/>
      <c r="DDV33" s="429"/>
      <c r="DDW33" s="429"/>
      <c r="DDX33" s="429"/>
      <c r="DDY33" s="429"/>
      <c r="DDZ33" s="429"/>
      <c r="DEA33" s="429"/>
      <c r="DEB33" s="429"/>
      <c r="DEC33" s="429"/>
      <c r="DED33" s="429"/>
      <c r="DEE33" s="429"/>
      <c r="DEF33" s="429"/>
      <c r="DEG33" s="429"/>
      <c r="DEH33" s="429"/>
      <c r="DEI33" s="429"/>
      <c r="DEJ33" s="429"/>
      <c r="DEK33" s="429"/>
      <c r="DEL33" s="429"/>
      <c r="DEM33" s="429"/>
      <c r="DEN33" s="429"/>
      <c r="DEO33" s="429"/>
      <c r="DEP33" s="429"/>
      <c r="DEQ33" s="429"/>
      <c r="DER33" s="429"/>
      <c r="DES33" s="429"/>
      <c r="DET33" s="429"/>
      <c r="DEU33" s="429"/>
      <c r="DEV33" s="429"/>
      <c r="DEW33" s="429"/>
      <c r="DEX33" s="429"/>
      <c r="DEY33" s="429"/>
      <c r="DEZ33" s="429"/>
      <c r="DFA33" s="429"/>
      <c r="DFB33" s="429"/>
      <c r="DFC33" s="429"/>
      <c r="DFD33" s="429"/>
      <c r="DFE33" s="429"/>
      <c r="DFF33" s="429"/>
      <c r="DFG33" s="429"/>
      <c r="DFH33" s="429"/>
      <c r="DFI33" s="429"/>
      <c r="DFJ33" s="429"/>
      <c r="DFK33" s="429"/>
      <c r="DFL33" s="429"/>
      <c r="DFM33" s="429"/>
      <c r="DFN33" s="429"/>
      <c r="DFO33" s="429"/>
      <c r="DFP33" s="429"/>
      <c r="DFQ33" s="429"/>
      <c r="DFR33" s="429"/>
      <c r="DFS33" s="429"/>
      <c r="DFT33" s="429"/>
      <c r="DFU33" s="429"/>
      <c r="DFV33" s="429"/>
      <c r="DFW33" s="429"/>
      <c r="DFX33" s="429"/>
      <c r="DFY33" s="429"/>
      <c r="DFZ33" s="429"/>
      <c r="DGA33" s="429"/>
      <c r="DGB33" s="429"/>
      <c r="DGC33" s="429"/>
      <c r="DGD33" s="429"/>
      <c r="DGE33" s="429"/>
      <c r="DGF33" s="429"/>
      <c r="DGG33" s="429"/>
      <c r="DGH33" s="429"/>
      <c r="DGI33" s="429"/>
      <c r="DGJ33" s="429"/>
      <c r="DGK33" s="429"/>
      <c r="DGL33" s="429"/>
      <c r="DGM33" s="429"/>
      <c r="DGN33" s="429"/>
      <c r="DGO33" s="429"/>
      <c r="DGP33" s="429"/>
      <c r="DGQ33" s="429"/>
      <c r="DGR33" s="429"/>
      <c r="DGS33" s="429"/>
      <c r="DGT33" s="429"/>
      <c r="DGU33" s="429"/>
      <c r="DGV33" s="429"/>
      <c r="DGW33" s="429"/>
      <c r="DGX33" s="429"/>
      <c r="DGY33" s="429"/>
      <c r="DGZ33" s="429"/>
      <c r="DHA33" s="429"/>
      <c r="DHB33" s="429"/>
      <c r="DHC33" s="429"/>
      <c r="DHD33" s="429"/>
      <c r="DHE33" s="429"/>
      <c r="DHF33" s="429"/>
      <c r="DHG33" s="429"/>
      <c r="DHH33" s="429"/>
      <c r="DHI33" s="429"/>
      <c r="DHJ33" s="429"/>
      <c r="DHK33" s="429"/>
      <c r="DHL33" s="429"/>
      <c r="DHM33" s="429"/>
      <c r="DHN33" s="429"/>
      <c r="DHO33" s="429"/>
      <c r="DHP33" s="429"/>
      <c r="DHQ33" s="429"/>
      <c r="DHR33" s="429"/>
      <c r="DHS33" s="429"/>
      <c r="DHT33" s="429"/>
      <c r="DHU33" s="429"/>
      <c r="DHV33" s="429"/>
      <c r="DHW33" s="429"/>
      <c r="DHX33" s="429"/>
      <c r="DHY33" s="429"/>
      <c r="DHZ33" s="429"/>
      <c r="DIA33" s="429"/>
      <c r="DIB33" s="429"/>
      <c r="DIC33" s="429"/>
      <c r="DID33" s="429"/>
      <c r="DIE33" s="429"/>
      <c r="DIF33" s="429"/>
      <c r="DIG33" s="429"/>
      <c r="DIH33" s="429"/>
      <c r="DII33" s="429"/>
      <c r="DIJ33" s="429"/>
      <c r="DIK33" s="429"/>
      <c r="DIL33" s="429"/>
      <c r="DIM33" s="429"/>
      <c r="DIN33" s="429"/>
      <c r="DIO33" s="429"/>
      <c r="DIP33" s="429"/>
      <c r="DIQ33" s="429"/>
      <c r="DIR33" s="429"/>
      <c r="DIS33" s="429"/>
      <c r="DIT33" s="429"/>
      <c r="DIU33" s="429"/>
      <c r="DIV33" s="429"/>
      <c r="DIW33" s="429"/>
      <c r="DIX33" s="429"/>
      <c r="DIY33" s="429"/>
      <c r="DIZ33" s="429"/>
      <c r="DJA33" s="429"/>
      <c r="DJB33" s="429"/>
      <c r="DJC33" s="429"/>
      <c r="DJD33" s="429"/>
      <c r="DJE33" s="429"/>
      <c r="DJF33" s="429"/>
      <c r="DJG33" s="429"/>
      <c r="DJH33" s="429"/>
      <c r="DJI33" s="429"/>
      <c r="DJJ33" s="429"/>
      <c r="DJK33" s="429"/>
      <c r="DJL33" s="429"/>
      <c r="DJM33" s="429"/>
      <c r="DJN33" s="429"/>
      <c r="DJO33" s="429"/>
      <c r="DJP33" s="429"/>
      <c r="DJQ33" s="429"/>
      <c r="DJR33" s="429"/>
      <c r="DJS33" s="429"/>
      <c r="DJT33" s="429"/>
      <c r="DJU33" s="429"/>
      <c r="DJV33" s="429"/>
      <c r="DJW33" s="429"/>
      <c r="DJX33" s="429"/>
      <c r="DJY33" s="429"/>
      <c r="DJZ33" s="429"/>
      <c r="DKA33" s="429"/>
      <c r="DKB33" s="429"/>
      <c r="DKC33" s="429"/>
      <c r="DKD33" s="429"/>
      <c r="DKE33" s="429"/>
      <c r="DKF33" s="429"/>
      <c r="DKG33" s="429"/>
      <c r="DKH33" s="429"/>
      <c r="DKI33" s="429"/>
      <c r="DKJ33" s="429"/>
      <c r="DKK33" s="429"/>
      <c r="DKL33" s="429"/>
      <c r="DKM33" s="429"/>
      <c r="DKN33" s="429"/>
      <c r="DKO33" s="429"/>
      <c r="DKP33" s="429"/>
      <c r="DKQ33" s="429"/>
      <c r="DKR33" s="429"/>
      <c r="DKS33" s="429"/>
      <c r="DKT33" s="429"/>
      <c r="DKU33" s="429"/>
      <c r="DKV33" s="429"/>
      <c r="DKW33" s="429"/>
      <c r="DKX33" s="429"/>
      <c r="DKY33" s="429"/>
      <c r="DKZ33" s="429"/>
      <c r="DLA33" s="429"/>
      <c r="DLB33" s="429"/>
      <c r="DLC33" s="429"/>
      <c r="DLD33" s="429"/>
      <c r="DLE33" s="429"/>
      <c r="DLF33" s="429"/>
      <c r="DLG33" s="429"/>
      <c r="DLH33" s="429"/>
      <c r="DLI33" s="429"/>
      <c r="DLJ33" s="429"/>
      <c r="DLK33" s="429"/>
      <c r="DLL33" s="429"/>
      <c r="DLM33" s="429"/>
      <c r="DLN33" s="429"/>
      <c r="DLO33" s="429"/>
      <c r="DLP33" s="429"/>
      <c r="DLQ33" s="429"/>
      <c r="DLR33" s="429"/>
      <c r="DLS33" s="429"/>
      <c r="DLT33" s="429"/>
      <c r="DLU33" s="429"/>
      <c r="DLV33" s="429"/>
      <c r="DLW33" s="429"/>
      <c r="DLX33" s="429"/>
      <c r="DLY33" s="429"/>
      <c r="DLZ33" s="429"/>
      <c r="DMA33" s="429"/>
      <c r="DMB33" s="429"/>
      <c r="DMC33" s="429"/>
      <c r="DMD33" s="429"/>
      <c r="DME33" s="429"/>
      <c r="DMF33" s="429"/>
      <c r="DMG33" s="429"/>
      <c r="DMH33" s="429"/>
      <c r="DMI33" s="429"/>
      <c r="DMJ33" s="429"/>
      <c r="DMK33" s="429"/>
      <c r="DML33" s="429"/>
      <c r="DMM33" s="429"/>
      <c r="DMN33" s="429"/>
      <c r="DMO33" s="429"/>
      <c r="DMP33" s="429"/>
      <c r="DMQ33" s="429"/>
      <c r="DMR33" s="429"/>
      <c r="DMS33" s="429"/>
      <c r="DMT33" s="429"/>
      <c r="DMU33" s="429"/>
      <c r="DMV33" s="429"/>
      <c r="DMW33" s="429"/>
      <c r="DMX33" s="429"/>
      <c r="DMY33" s="429"/>
      <c r="DMZ33" s="429"/>
      <c r="DNA33" s="429"/>
      <c r="DNB33" s="429"/>
      <c r="DNC33" s="429"/>
      <c r="DND33" s="429"/>
      <c r="DNE33" s="429"/>
      <c r="DNF33" s="429"/>
      <c r="DNG33" s="429"/>
      <c r="DNH33" s="429"/>
      <c r="DNI33" s="429"/>
      <c r="DNJ33" s="429"/>
      <c r="DNK33" s="429"/>
      <c r="DNL33" s="429"/>
      <c r="DNM33" s="429"/>
      <c r="DNN33" s="429"/>
      <c r="DNO33" s="429"/>
      <c r="DNP33" s="429"/>
      <c r="DNQ33" s="429"/>
      <c r="DNR33" s="429"/>
      <c r="DNS33" s="429"/>
      <c r="DNT33" s="429"/>
      <c r="DNU33" s="429"/>
      <c r="DNV33" s="429"/>
      <c r="DNW33" s="429"/>
      <c r="DNX33" s="429"/>
      <c r="DNY33" s="429"/>
      <c r="DNZ33" s="429"/>
      <c r="DOA33" s="429"/>
      <c r="DOB33" s="429"/>
      <c r="DOC33" s="429"/>
      <c r="DOD33" s="429"/>
      <c r="DOE33" s="429"/>
      <c r="DOF33" s="429"/>
      <c r="DOG33" s="429"/>
      <c r="DOH33" s="429"/>
      <c r="DOI33" s="429"/>
      <c r="DOJ33" s="429"/>
      <c r="DOK33" s="429"/>
      <c r="DOL33" s="429"/>
      <c r="DOM33" s="429"/>
      <c r="DON33" s="429"/>
      <c r="DOO33" s="429"/>
      <c r="DOP33" s="429"/>
      <c r="DOQ33" s="429"/>
      <c r="DOR33" s="429"/>
      <c r="DOS33" s="429"/>
      <c r="DOT33" s="429"/>
      <c r="DOU33" s="429"/>
      <c r="DOV33" s="429"/>
      <c r="DOW33" s="429"/>
      <c r="DOX33" s="429"/>
      <c r="DOY33" s="429"/>
      <c r="DOZ33" s="429"/>
      <c r="DPA33" s="429"/>
      <c r="DPB33" s="429"/>
      <c r="DPC33" s="429"/>
      <c r="DPD33" s="429"/>
      <c r="DPE33" s="429"/>
      <c r="DPF33" s="429"/>
      <c r="DPG33" s="429"/>
      <c r="DPH33" s="429"/>
      <c r="DPI33" s="429"/>
      <c r="DPJ33" s="429"/>
      <c r="DPK33" s="429"/>
      <c r="DPL33" s="429"/>
      <c r="DPM33" s="429"/>
      <c r="DPN33" s="429"/>
      <c r="DPO33" s="429"/>
      <c r="DPP33" s="429"/>
      <c r="DPQ33" s="429"/>
      <c r="DPR33" s="429"/>
      <c r="DPS33" s="429"/>
      <c r="DPT33" s="429"/>
      <c r="DPU33" s="429"/>
      <c r="DPV33" s="429"/>
      <c r="DPW33" s="429"/>
      <c r="DPX33" s="429"/>
      <c r="DPY33" s="429"/>
      <c r="DPZ33" s="429"/>
      <c r="DQA33" s="429"/>
      <c r="DQB33" s="429"/>
      <c r="DQC33" s="429"/>
      <c r="DQD33" s="429"/>
      <c r="DQE33" s="429"/>
      <c r="DQF33" s="429"/>
      <c r="DQG33" s="429"/>
      <c r="DQH33" s="429"/>
      <c r="DQI33" s="429"/>
      <c r="DQJ33" s="429"/>
      <c r="DQK33" s="429"/>
      <c r="DQL33" s="429"/>
      <c r="DQM33" s="429"/>
      <c r="DQN33" s="429"/>
      <c r="DQO33" s="429"/>
      <c r="DQP33" s="429"/>
      <c r="DQQ33" s="429"/>
      <c r="DQR33" s="429"/>
      <c r="DQS33" s="429"/>
      <c r="DQT33" s="429"/>
      <c r="DQU33" s="429"/>
      <c r="DQV33" s="429"/>
      <c r="DQW33" s="429"/>
      <c r="DQX33" s="429"/>
      <c r="DQY33" s="429"/>
      <c r="DQZ33" s="429"/>
      <c r="DRA33" s="429"/>
      <c r="DRB33" s="429"/>
      <c r="DRC33" s="429"/>
      <c r="DRD33" s="429"/>
      <c r="DRE33" s="429"/>
      <c r="DRF33" s="429"/>
      <c r="DRG33" s="429"/>
      <c r="DRH33" s="429"/>
      <c r="DRI33" s="429"/>
      <c r="DRJ33" s="429"/>
      <c r="DRK33" s="429"/>
      <c r="DRL33" s="429"/>
      <c r="DRM33" s="429"/>
      <c r="DRN33" s="429"/>
      <c r="DRO33" s="429"/>
      <c r="DRP33" s="429"/>
      <c r="DRQ33" s="429"/>
      <c r="DRR33" s="429"/>
      <c r="DRS33" s="429"/>
      <c r="DRT33" s="429"/>
      <c r="DRU33" s="429"/>
      <c r="DRV33" s="429"/>
      <c r="DRW33" s="429"/>
      <c r="DRX33" s="429"/>
      <c r="DRY33" s="429"/>
      <c r="DRZ33" s="429"/>
      <c r="DSA33" s="429"/>
      <c r="DSB33" s="429"/>
      <c r="DSC33" s="429"/>
      <c r="DSD33" s="429"/>
      <c r="DSE33" s="429"/>
      <c r="DSF33" s="429"/>
      <c r="DSG33" s="429"/>
      <c r="DSH33" s="429"/>
      <c r="DSI33" s="429"/>
      <c r="DSJ33" s="429"/>
      <c r="DSK33" s="429"/>
      <c r="DSL33" s="429"/>
      <c r="DSM33" s="429"/>
      <c r="DSN33" s="429"/>
      <c r="DSO33" s="429"/>
      <c r="DSP33" s="429"/>
      <c r="DSQ33" s="429"/>
      <c r="DSR33" s="429"/>
      <c r="DSS33" s="429"/>
      <c r="DST33" s="429"/>
      <c r="DSU33" s="429"/>
      <c r="DSV33" s="429"/>
      <c r="DSW33" s="429"/>
      <c r="DSX33" s="429"/>
      <c r="DSY33" s="429"/>
      <c r="DSZ33" s="429"/>
      <c r="DTA33" s="429"/>
      <c r="DTB33" s="429"/>
      <c r="DTC33" s="429"/>
      <c r="DTD33" s="429"/>
      <c r="DTE33" s="429"/>
      <c r="DTF33" s="429"/>
      <c r="DTG33" s="429"/>
      <c r="DTH33" s="429"/>
      <c r="DTI33" s="429"/>
      <c r="DTJ33" s="429"/>
      <c r="DTK33" s="429"/>
      <c r="DTL33" s="429"/>
      <c r="DTM33" s="429"/>
      <c r="DTN33" s="429"/>
      <c r="DTO33" s="429"/>
      <c r="DTP33" s="429"/>
      <c r="DTQ33" s="429"/>
      <c r="DTR33" s="429"/>
      <c r="DTS33" s="429"/>
      <c r="DTT33" s="429"/>
      <c r="DTU33" s="429"/>
      <c r="DTV33" s="429"/>
      <c r="DTW33" s="429"/>
      <c r="DTX33" s="429"/>
      <c r="DTY33" s="429"/>
      <c r="DTZ33" s="429"/>
      <c r="DUA33" s="429"/>
      <c r="DUB33" s="429"/>
      <c r="DUC33" s="429"/>
      <c r="DUD33" s="429"/>
      <c r="DUE33" s="429"/>
      <c r="DUF33" s="429"/>
      <c r="DUG33" s="429"/>
      <c r="DUH33" s="429"/>
      <c r="DUI33" s="429"/>
      <c r="DUJ33" s="429"/>
      <c r="DUK33" s="429"/>
      <c r="DUL33" s="429"/>
      <c r="DUM33" s="429"/>
      <c r="DUN33" s="429"/>
      <c r="DUO33" s="429"/>
      <c r="DUP33" s="429"/>
      <c r="DUQ33" s="429"/>
      <c r="DUR33" s="429"/>
      <c r="DUS33" s="429"/>
      <c r="DUT33" s="429"/>
      <c r="DUU33" s="429"/>
      <c r="DUV33" s="429"/>
      <c r="DUW33" s="429"/>
      <c r="DUX33" s="429"/>
      <c r="DUY33" s="429"/>
      <c r="DUZ33" s="429"/>
      <c r="DVA33" s="429"/>
      <c r="DVB33" s="429"/>
      <c r="DVC33" s="429"/>
      <c r="DVD33" s="429"/>
      <c r="DVE33" s="429"/>
      <c r="DVF33" s="429"/>
      <c r="DVG33" s="429"/>
      <c r="DVH33" s="429"/>
      <c r="DVI33" s="429"/>
      <c r="DVJ33" s="429"/>
      <c r="DVK33" s="429"/>
      <c r="DVL33" s="429"/>
      <c r="DVM33" s="429"/>
      <c r="DVN33" s="429"/>
      <c r="DVO33" s="429"/>
      <c r="DVP33" s="429"/>
      <c r="DVQ33" s="429"/>
      <c r="DVR33" s="429"/>
      <c r="DVS33" s="429"/>
      <c r="DVT33" s="429"/>
      <c r="DVU33" s="429"/>
      <c r="DVV33" s="429"/>
      <c r="DVW33" s="429"/>
      <c r="DVX33" s="429"/>
      <c r="DVY33" s="429"/>
      <c r="DVZ33" s="429"/>
      <c r="DWA33" s="429"/>
      <c r="DWB33" s="429"/>
      <c r="DWC33" s="429"/>
      <c r="DWD33" s="429"/>
      <c r="DWE33" s="429"/>
      <c r="DWF33" s="429"/>
      <c r="DWG33" s="429"/>
      <c r="DWH33" s="429"/>
      <c r="DWI33" s="429"/>
      <c r="DWJ33" s="429"/>
      <c r="DWK33" s="429"/>
      <c r="DWL33" s="429"/>
      <c r="DWM33" s="429"/>
      <c r="DWN33" s="429"/>
      <c r="DWO33" s="429"/>
      <c r="DWP33" s="429"/>
      <c r="DWQ33" s="429"/>
      <c r="DWR33" s="429"/>
      <c r="DWS33" s="429"/>
      <c r="DWT33" s="429"/>
      <c r="DWU33" s="429"/>
      <c r="DWV33" s="429"/>
      <c r="DWW33" s="429"/>
      <c r="DWX33" s="429"/>
      <c r="DWY33" s="429"/>
      <c r="DWZ33" s="429"/>
      <c r="DXA33" s="429"/>
      <c r="DXB33" s="429"/>
      <c r="DXC33" s="429"/>
      <c r="DXD33" s="429"/>
      <c r="DXE33" s="429"/>
      <c r="DXF33" s="429"/>
      <c r="DXG33" s="429"/>
      <c r="DXH33" s="429"/>
      <c r="DXI33" s="429"/>
      <c r="DXJ33" s="429"/>
      <c r="DXK33" s="429"/>
      <c r="DXL33" s="429"/>
      <c r="DXM33" s="429"/>
      <c r="DXN33" s="429"/>
      <c r="DXO33" s="429"/>
      <c r="DXP33" s="429"/>
      <c r="DXQ33" s="429"/>
      <c r="DXR33" s="429"/>
      <c r="DXS33" s="429"/>
      <c r="DXT33" s="429"/>
      <c r="DXU33" s="429"/>
      <c r="DXV33" s="429"/>
      <c r="DXW33" s="429"/>
      <c r="DXX33" s="429"/>
      <c r="DXY33" s="429"/>
      <c r="DXZ33" s="429"/>
      <c r="DYA33" s="429"/>
      <c r="DYB33" s="429"/>
      <c r="DYC33" s="429"/>
      <c r="DYD33" s="429"/>
      <c r="DYE33" s="429"/>
      <c r="DYF33" s="429"/>
      <c r="DYG33" s="429"/>
      <c r="DYH33" s="429"/>
      <c r="DYI33" s="429"/>
      <c r="DYJ33" s="429"/>
      <c r="DYK33" s="429"/>
      <c r="DYL33" s="429"/>
      <c r="DYM33" s="429"/>
      <c r="DYN33" s="429"/>
      <c r="DYO33" s="429"/>
      <c r="DYP33" s="429"/>
      <c r="DYQ33" s="429"/>
      <c r="DYR33" s="429"/>
      <c r="DYS33" s="429"/>
      <c r="DYT33" s="429"/>
      <c r="DYU33" s="429"/>
      <c r="DYV33" s="429"/>
      <c r="DYW33" s="429"/>
      <c r="DYX33" s="429"/>
      <c r="DYY33" s="429"/>
      <c r="DYZ33" s="429"/>
      <c r="DZA33" s="429"/>
      <c r="DZB33" s="429"/>
      <c r="DZC33" s="429"/>
      <c r="DZD33" s="429"/>
      <c r="DZE33" s="429"/>
      <c r="DZF33" s="429"/>
      <c r="DZG33" s="429"/>
      <c r="DZH33" s="429"/>
      <c r="DZI33" s="429"/>
      <c r="DZJ33" s="429"/>
      <c r="DZK33" s="429"/>
      <c r="DZL33" s="429"/>
      <c r="DZM33" s="429"/>
      <c r="DZN33" s="429"/>
      <c r="DZO33" s="429"/>
      <c r="DZP33" s="429"/>
      <c r="DZQ33" s="429"/>
      <c r="DZR33" s="429"/>
      <c r="DZS33" s="429"/>
      <c r="DZT33" s="429"/>
      <c r="DZU33" s="429"/>
      <c r="DZV33" s="429"/>
      <c r="DZW33" s="429"/>
      <c r="DZX33" s="429"/>
      <c r="DZY33" s="429"/>
      <c r="DZZ33" s="429"/>
      <c r="EAA33" s="429"/>
      <c r="EAB33" s="429"/>
      <c r="EAC33" s="429"/>
      <c r="EAD33" s="429"/>
      <c r="EAE33" s="429"/>
      <c r="EAF33" s="429"/>
      <c r="EAG33" s="429"/>
      <c r="EAH33" s="429"/>
      <c r="EAI33" s="429"/>
      <c r="EAJ33" s="429"/>
      <c r="EAK33" s="429"/>
      <c r="EAL33" s="429"/>
      <c r="EAM33" s="429"/>
      <c r="EAN33" s="429"/>
      <c r="EAO33" s="429"/>
      <c r="EAP33" s="429"/>
      <c r="EAQ33" s="429"/>
      <c r="EAR33" s="429"/>
      <c r="EAS33" s="429"/>
      <c r="EAT33" s="429"/>
      <c r="EAU33" s="429"/>
      <c r="EAV33" s="429"/>
      <c r="EAW33" s="429"/>
      <c r="EAX33" s="429"/>
      <c r="EAY33" s="429"/>
      <c r="EAZ33" s="429"/>
      <c r="EBA33" s="429"/>
      <c r="EBB33" s="429"/>
      <c r="EBC33" s="429"/>
      <c r="EBD33" s="429"/>
      <c r="EBE33" s="429"/>
      <c r="EBF33" s="429"/>
      <c r="EBG33" s="429"/>
      <c r="EBH33" s="429"/>
      <c r="EBI33" s="429"/>
      <c r="EBJ33" s="429"/>
      <c r="EBK33" s="429"/>
      <c r="EBL33" s="429"/>
      <c r="EBM33" s="429"/>
      <c r="EBN33" s="429"/>
      <c r="EBO33" s="429"/>
      <c r="EBP33" s="429"/>
      <c r="EBQ33" s="429"/>
      <c r="EBR33" s="429"/>
      <c r="EBS33" s="429"/>
      <c r="EBT33" s="429"/>
      <c r="EBU33" s="429"/>
      <c r="EBV33" s="429"/>
      <c r="EBW33" s="429"/>
      <c r="EBX33" s="429"/>
      <c r="EBY33" s="429"/>
      <c r="EBZ33" s="429"/>
      <c r="ECA33" s="429"/>
      <c r="ECB33" s="429"/>
      <c r="ECC33" s="429"/>
      <c r="ECD33" s="429"/>
      <c r="ECE33" s="429"/>
      <c r="ECF33" s="429"/>
      <c r="ECG33" s="429"/>
      <c r="ECH33" s="429"/>
      <c r="ECI33" s="429"/>
      <c r="ECJ33" s="429"/>
      <c r="ECK33" s="429"/>
      <c r="ECL33" s="429"/>
      <c r="ECM33" s="429"/>
      <c r="ECN33" s="429"/>
      <c r="ECO33" s="429"/>
      <c r="ECP33" s="429"/>
      <c r="ECQ33" s="429"/>
      <c r="ECR33" s="429"/>
      <c r="ECS33" s="429"/>
      <c r="ECT33" s="429"/>
      <c r="ECU33" s="429"/>
      <c r="ECV33" s="429"/>
      <c r="ECW33" s="429"/>
      <c r="ECX33" s="429"/>
      <c r="ECY33" s="429"/>
      <c r="ECZ33" s="429"/>
      <c r="EDA33" s="429"/>
      <c r="EDB33" s="429"/>
      <c r="EDC33" s="429"/>
      <c r="EDD33" s="429"/>
      <c r="EDE33" s="429"/>
      <c r="EDF33" s="429"/>
      <c r="EDG33" s="429"/>
      <c r="EDH33" s="429"/>
      <c r="EDI33" s="429"/>
      <c r="EDJ33" s="429"/>
      <c r="EDK33" s="429"/>
      <c r="EDL33" s="429"/>
      <c r="EDM33" s="429"/>
      <c r="EDN33" s="429"/>
      <c r="EDO33" s="429"/>
      <c r="EDP33" s="429"/>
      <c r="EDQ33" s="429"/>
      <c r="EDR33" s="429"/>
      <c r="EDS33" s="429"/>
      <c r="EDT33" s="429"/>
      <c r="EDU33" s="429"/>
      <c r="EDV33" s="429"/>
      <c r="EDW33" s="429"/>
      <c r="EDX33" s="429"/>
      <c r="EDY33" s="429"/>
      <c r="EDZ33" s="429"/>
      <c r="EEA33" s="429"/>
      <c r="EEB33" s="429"/>
      <c r="EEC33" s="429"/>
      <c r="EED33" s="429"/>
      <c r="EEE33" s="429"/>
      <c r="EEF33" s="429"/>
      <c r="EEG33" s="429"/>
      <c r="EEH33" s="429"/>
      <c r="EEI33" s="429"/>
      <c r="EEJ33" s="429"/>
      <c r="EEK33" s="429"/>
      <c r="EEL33" s="429"/>
      <c r="EEM33" s="429"/>
      <c r="EEN33" s="429"/>
      <c r="EEO33" s="429"/>
      <c r="EEP33" s="429"/>
      <c r="EEQ33" s="429"/>
      <c r="EER33" s="429"/>
      <c r="EES33" s="429"/>
      <c r="EET33" s="429"/>
      <c r="EEU33" s="429"/>
      <c r="EEV33" s="429"/>
      <c r="EEW33" s="429"/>
      <c r="EEX33" s="429"/>
      <c r="EEY33" s="429"/>
      <c r="EEZ33" s="429"/>
      <c r="EFA33" s="429"/>
      <c r="EFB33" s="429"/>
      <c r="EFC33" s="429"/>
      <c r="EFD33" s="429"/>
      <c r="EFE33" s="429"/>
      <c r="EFF33" s="429"/>
      <c r="EFG33" s="429"/>
      <c r="EFH33" s="429"/>
      <c r="EFI33" s="429"/>
      <c r="EFJ33" s="429"/>
      <c r="EFK33" s="429"/>
      <c r="EFL33" s="429"/>
      <c r="EFM33" s="429"/>
      <c r="EFN33" s="429"/>
      <c r="EFO33" s="429"/>
      <c r="EFP33" s="429"/>
      <c r="EFQ33" s="429"/>
      <c r="EFR33" s="429"/>
      <c r="EFS33" s="429"/>
      <c r="EFT33" s="429"/>
      <c r="EFU33" s="429"/>
      <c r="EFV33" s="429"/>
      <c r="EFW33" s="429"/>
      <c r="EFX33" s="429"/>
      <c r="EFY33" s="429"/>
      <c r="EFZ33" s="429"/>
      <c r="EGA33" s="429"/>
      <c r="EGB33" s="429"/>
      <c r="EGC33" s="429"/>
      <c r="EGD33" s="429"/>
      <c r="EGE33" s="429"/>
      <c r="EGF33" s="429"/>
      <c r="EGG33" s="429"/>
      <c r="EGH33" s="429"/>
      <c r="EGI33" s="429"/>
      <c r="EGJ33" s="429"/>
      <c r="EGK33" s="429"/>
      <c r="EGL33" s="429"/>
      <c r="EGM33" s="429"/>
      <c r="EGN33" s="429"/>
      <c r="EGO33" s="429"/>
      <c r="EGP33" s="429"/>
      <c r="EGQ33" s="429"/>
      <c r="EGR33" s="429"/>
      <c r="EGS33" s="429"/>
      <c r="EGT33" s="429"/>
      <c r="EGU33" s="429"/>
      <c r="EGV33" s="429"/>
      <c r="EGW33" s="429"/>
      <c r="EGX33" s="429"/>
      <c r="EGY33" s="429"/>
      <c r="EGZ33" s="429"/>
      <c r="EHA33" s="429"/>
      <c r="EHB33" s="429"/>
      <c r="EHC33" s="429"/>
      <c r="EHD33" s="429"/>
      <c r="EHE33" s="429"/>
      <c r="EHF33" s="429"/>
      <c r="EHG33" s="429"/>
      <c r="EHH33" s="429"/>
      <c r="EHI33" s="429"/>
      <c r="EHJ33" s="429"/>
      <c r="EHK33" s="429"/>
      <c r="EHL33" s="429"/>
      <c r="EHM33" s="429"/>
      <c r="EHN33" s="429"/>
      <c r="EHO33" s="429"/>
      <c r="EHP33" s="429"/>
      <c r="EHQ33" s="429"/>
      <c r="EHR33" s="429"/>
      <c r="EHS33" s="429"/>
      <c r="EHT33" s="429"/>
      <c r="EHU33" s="429"/>
      <c r="EHV33" s="429"/>
      <c r="EHW33" s="429"/>
      <c r="EHX33" s="429"/>
      <c r="EHY33" s="429"/>
      <c r="EHZ33" s="429"/>
      <c r="EIA33" s="429"/>
      <c r="EIB33" s="429"/>
      <c r="EIC33" s="429"/>
      <c r="EID33" s="429"/>
      <c r="EIE33" s="429"/>
      <c r="EIF33" s="429"/>
      <c r="EIG33" s="429"/>
      <c r="EIH33" s="429"/>
      <c r="EII33" s="429"/>
      <c r="EIJ33" s="429"/>
      <c r="EIK33" s="429"/>
      <c r="EIL33" s="429"/>
      <c r="EIM33" s="429"/>
      <c r="EIN33" s="429"/>
      <c r="EIO33" s="429"/>
      <c r="EIP33" s="429"/>
      <c r="EIQ33" s="429"/>
      <c r="EIR33" s="429"/>
      <c r="EIS33" s="429"/>
      <c r="EIT33" s="429"/>
      <c r="EIU33" s="429"/>
      <c r="EIV33" s="429"/>
      <c r="EIW33" s="429"/>
      <c r="EIX33" s="429"/>
      <c r="EIY33" s="429"/>
      <c r="EIZ33" s="429"/>
      <c r="EJA33" s="429"/>
      <c r="EJB33" s="429"/>
      <c r="EJC33" s="429"/>
      <c r="EJD33" s="429"/>
      <c r="EJE33" s="429"/>
      <c r="EJF33" s="429"/>
      <c r="EJG33" s="429"/>
      <c r="EJH33" s="429"/>
      <c r="EJI33" s="429"/>
      <c r="EJJ33" s="429"/>
      <c r="EJK33" s="429"/>
      <c r="EJL33" s="429"/>
      <c r="EJM33" s="429"/>
      <c r="EJN33" s="429"/>
      <c r="EJO33" s="429"/>
      <c r="EJP33" s="429"/>
      <c r="EJQ33" s="429"/>
      <c r="EJR33" s="429"/>
      <c r="EJS33" s="429"/>
      <c r="EJT33" s="429"/>
      <c r="EJU33" s="429"/>
      <c r="EJV33" s="429"/>
      <c r="EJW33" s="429"/>
      <c r="EJX33" s="429"/>
      <c r="EJY33" s="429"/>
      <c r="EJZ33" s="429"/>
      <c r="EKA33" s="429"/>
      <c r="EKB33" s="429"/>
      <c r="EKC33" s="429"/>
      <c r="EKD33" s="429"/>
      <c r="EKE33" s="429"/>
      <c r="EKF33" s="429"/>
      <c r="EKG33" s="429"/>
      <c r="EKH33" s="429"/>
      <c r="EKI33" s="429"/>
      <c r="EKJ33" s="429"/>
      <c r="EKK33" s="429"/>
      <c r="EKL33" s="429"/>
      <c r="EKM33" s="429"/>
      <c r="EKN33" s="429"/>
      <c r="EKO33" s="429"/>
      <c r="EKP33" s="429"/>
      <c r="EKQ33" s="429"/>
      <c r="EKR33" s="429"/>
      <c r="EKS33" s="429"/>
      <c r="EKT33" s="429"/>
      <c r="EKU33" s="429"/>
      <c r="EKV33" s="429"/>
      <c r="EKW33" s="429"/>
      <c r="EKX33" s="429"/>
      <c r="EKY33" s="429"/>
      <c r="EKZ33" s="429"/>
      <c r="ELA33" s="429"/>
      <c r="ELB33" s="429"/>
      <c r="ELC33" s="429"/>
      <c r="ELD33" s="429"/>
      <c r="ELE33" s="429"/>
      <c r="ELF33" s="429"/>
      <c r="ELG33" s="429"/>
      <c r="ELH33" s="429"/>
      <c r="ELI33" s="429"/>
      <c r="ELJ33" s="429"/>
      <c r="ELK33" s="429"/>
      <c r="ELL33" s="429"/>
      <c r="ELM33" s="429"/>
      <c r="ELN33" s="429"/>
      <c r="ELO33" s="429"/>
      <c r="ELP33" s="429"/>
      <c r="ELQ33" s="429"/>
      <c r="ELR33" s="429"/>
      <c r="ELS33" s="429"/>
      <c r="ELT33" s="429"/>
      <c r="ELU33" s="429"/>
      <c r="ELV33" s="429"/>
      <c r="ELW33" s="429"/>
      <c r="ELX33" s="429"/>
      <c r="ELY33" s="429"/>
      <c r="ELZ33" s="429"/>
      <c r="EMA33" s="429"/>
      <c r="EMB33" s="429"/>
      <c r="EMC33" s="429"/>
      <c r="EMD33" s="429"/>
      <c r="EME33" s="429"/>
      <c r="EMF33" s="429"/>
      <c r="EMG33" s="429"/>
      <c r="EMH33" s="429"/>
      <c r="EMI33" s="429"/>
      <c r="EMJ33" s="429"/>
      <c r="EMK33" s="429"/>
      <c r="EML33" s="429"/>
      <c r="EMM33" s="429"/>
      <c r="EMN33" s="429"/>
      <c r="EMO33" s="429"/>
      <c r="EMP33" s="429"/>
      <c r="EMQ33" s="429"/>
      <c r="EMR33" s="429"/>
      <c r="EMS33" s="429"/>
      <c r="EMT33" s="429"/>
      <c r="EMU33" s="429"/>
      <c r="EMV33" s="429"/>
      <c r="EMW33" s="429"/>
      <c r="EMX33" s="429"/>
      <c r="EMY33" s="429"/>
      <c r="EMZ33" s="429"/>
      <c r="ENA33" s="429"/>
      <c r="ENB33" s="429"/>
      <c r="ENC33" s="429"/>
      <c r="END33" s="429"/>
      <c r="ENE33" s="429"/>
      <c r="ENF33" s="429"/>
      <c r="ENG33" s="429"/>
      <c r="ENH33" s="429"/>
      <c r="ENI33" s="429"/>
      <c r="ENJ33" s="429"/>
      <c r="ENK33" s="429"/>
      <c r="ENL33" s="429"/>
      <c r="ENM33" s="429"/>
      <c r="ENN33" s="429"/>
      <c r="ENO33" s="429"/>
      <c r="ENP33" s="429"/>
      <c r="ENQ33" s="429"/>
      <c r="ENR33" s="429"/>
      <c r="ENS33" s="429"/>
      <c r="ENT33" s="429"/>
      <c r="ENU33" s="429"/>
      <c r="ENV33" s="429"/>
      <c r="ENW33" s="429"/>
      <c r="ENX33" s="429"/>
      <c r="ENY33" s="429"/>
      <c r="ENZ33" s="429"/>
      <c r="EOA33" s="429"/>
      <c r="EOB33" s="429"/>
      <c r="EOC33" s="429"/>
      <c r="EOD33" s="429"/>
      <c r="EOE33" s="429"/>
      <c r="EOF33" s="429"/>
      <c r="EOG33" s="429"/>
      <c r="EOH33" s="429"/>
      <c r="EOI33" s="429"/>
      <c r="EOJ33" s="429"/>
      <c r="EOK33" s="429"/>
      <c r="EOL33" s="429"/>
      <c r="EOM33" s="429"/>
      <c r="EON33" s="429"/>
      <c r="EOO33" s="429"/>
      <c r="EOP33" s="429"/>
      <c r="EOQ33" s="429"/>
      <c r="EOR33" s="429"/>
      <c r="EOS33" s="429"/>
      <c r="EOT33" s="429"/>
      <c r="EOU33" s="429"/>
      <c r="EOV33" s="429"/>
      <c r="EOW33" s="429"/>
      <c r="EOX33" s="429"/>
      <c r="EOY33" s="429"/>
      <c r="EOZ33" s="429"/>
      <c r="EPA33" s="429"/>
      <c r="EPB33" s="429"/>
      <c r="EPC33" s="429"/>
      <c r="EPD33" s="429"/>
      <c r="EPE33" s="429"/>
      <c r="EPF33" s="429"/>
      <c r="EPG33" s="429"/>
      <c r="EPH33" s="429"/>
      <c r="EPI33" s="429"/>
      <c r="EPJ33" s="429"/>
      <c r="EPK33" s="429"/>
      <c r="EPL33" s="429"/>
      <c r="EPM33" s="429"/>
      <c r="EPN33" s="429"/>
      <c r="EPO33" s="429"/>
      <c r="EPP33" s="429"/>
      <c r="EPQ33" s="429"/>
      <c r="EPR33" s="429"/>
      <c r="EPS33" s="429"/>
      <c r="EPT33" s="429"/>
      <c r="EPU33" s="429"/>
      <c r="EPV33" s="429"/>
      <c r="EPW33" s="429"/>
      <c r="EPX33" s="429"/>
      <c r="EPY33" s="429"/>
      <c r="EPZ33" s="429"/>
      <c r="EQA33" s="429"/>
      <c r="EQB33" s="429"/>
      <c r="EQC33" s="429"/>
      <c r="EQD33" s="429"/>
      <c r="EQE33" s="429"/>
      <c r="EQF33" s="429"/>
      <c r="EQG33" s="429"/>
      <c r="EQH33" s="429"/>
      <c r="EQI33" s="429"/>
      <c r="EQJ33" s="429"/>
      <c r="EQK33" s="429"/>
      <c r="EQL33" s="429"/>
      <c r="EQM33" s="429"/>
      <c r="EQN33" s="429"/>
      <c r="EQO33" s="429"/>
      <c r="EQP33" s="429"/>
      <c r="EQQ33" s="429"/>
      <c r="EQR33" s="429"/>
      <c r="EQS33" s="429"/>
      <c r="EQT33" s="429"/>
      <c r="EQU33" s="429"/>
      <c r="EQV33" s="429"/>
      <c r="EQW33" s="429"/>
      <c r="EQX33" s="429"/>
      <c r="EQY33" s="429"/>
      <c r="EQZ33" s="429"/>
      <c r="ERA33" s="429"/>
      <c r="ERB33" s="429"/>
      <c r="ERC33" s="429"/>
      <c r="ERD33" s="429"/>
      <c r="ERE33" s="429"/>
      <c r="ERF33" s="429"/>
      <c r="ERG33" s="429"/>
      <c r="ERH33" s="429"/>
      <c r="ERI33" s="429"/>
      <c r="ERJ33" s="429"/>
      <c r="ERK33" s="429"/>
      <c r="ERL33" s="429"/>
      <c r="ERM33" s="429"/>
      <c r="ERN33" s="429"/>
      <c r="ERO33" s="429"/>
      <c r="ERP33" s="429"/>
      <c r="ERQ33" s="429"/>
      <c r="ERR33" s="429"/>
      <c r="ERS33" s="429"/>
      <c r="ERT33" s="429"/>
      <c r="ERU33" s="429"/>
      <c r="ERV33" s="429"/>
      <c r="ERW33" s="429"/>
      <c r="ERX33" s="429"/>
      <c r="ERY33" s="429"/>
      <c r="ERZ33" s="429"/>
      <c r="ESA33" s="429"/>
      <c r="ESB33" s="429"/>
      <c r="ESC33" s="429"/>
      <c r="ESD33" s="429"/>
      <c r="ESE33" s="429"/>
      <c r="ESF33" s="429"/>
      <c r="ESG33" s="429"/>
      <c r="ESH33" s="429"/>
      <c r="ESI33" s="429"/>
      <c r="ESJ33" s="429"/>
      <c r="ESK33" s="429"/>
      <c r="ESL33" s="429"/>
      <c r="ESM33" s="429"/>
      <c r="ESN33" s="429"/>
      <c r="ESO33" s="429"/>
      <c r="ESP33" s="429"/>
      <c r="ESQ33" s="429"/>
      <c r="ESR33" s="429"/>
      <c r="ESS33" s="429"/>
      <c r="EST33" s="429"/>
      <c r="ESU33" s="429"/>
      <c r="ESV33" s="429"/>
      <c r="ESW33" s="429"/>
      <c r="ESX33" s="429"/>
      <c r="ESY33" s="429"/>
      <c r="ESZ33" s="429"/>
      <c r="ETA33" s="429"/>
      <c r="ETB33" s="429"/>
      <c r="ETC33" s="429"/>
      <c r="ETD33" s="429"/>
      <c r="ETE33" s="429"/>
      <c r="ETF33" s="429"/>
      <c r="ETG33" s="429"/>
      <c r="ETH33" s="429"/>
      <c r="ETI33" s="429"/>
      <c r="ETJ33" s="429"/>
      <c r="ETK33" s="429"/>
      <c r="ETL33" s="429"/>
      <c r="ETM33" s="429"/>
      <c r="ETN33" s="429"/>
      <c r="ETO33" s="429"/>
      <c r="ETP33" s="429"/>
      <c r="ETQ33" s="429"/>
      <c r="ETR33" s="429"/>
      <c r="ETS33" s="429"/>
      <c r="ETT33" s="429"/>
      <c r="ETU33" s="429"/>
      <c r="ETV33" s="429"/>
      <c r="ETW33" s="429"/>
      <c r="ETX33" s="429"/>
      <c r="ETY33" s="429"/>
      <c r="ETZ33" s="429"/>
      <c r="EUA33" s="429"/>
      <c r="EUB33" s="429"/>
      <c r="EUC33" s="429"/>
      <c r="EUD33" s="429"/>
      <c r="EUE33" s="429"/>
      <c r="EUF33" s="429"/>
      <c r="EUG33" s="429"/>
      <c r="EUH33" s="429"/>
      <c r="EUI33" s="429"/>
      <c r="EUJ33" s="429"/>
      <c r="EUK33" s="429"/>
      <c r="EUL33" s="429"/>
      <c r="EUM33" s="429"/>
      <c r="EUN33" s="429"/>
      <c r="EUO33" s="429"/>
      <c r="EUP33" s="429"/>
      <c r="EUQ33" s="429"/>
      <c r="EUR33" s="429"/>
      <c r="EUS33" s="429"/>
      <c r="EUT33" s="429"/>
      <c r="EUU33" s="429"/>
      <c r="EUV33" s="429"/>
      <c r="EUW33" s="429"/>
      <c r="EUX33" s="429"/>
      <c r="EUY33" s="429"/>
      <c r="EUZ33" s="429"/>
      <c r="EVA33" s="429"/>
      <c r="EVB33" s="429"/>
      <c r="EVC33" s="429"/>
      <c r="EVD33" s="429"/>
      <c r="EVE33" s="429"/>
      <c r="EVF33" s="429"/>
      <c r="EVG33" s="429"/>
      <c r="EVH33" s="429"/>
      <c r="EVI33" s="429"/>
      <c r="EVJ33" s="429"/>
      <c r="EVK33" s="429"/>
      <c r="EVL33" s="429"/>
      <c r="EVM33" s="429"/>
      <c r="EVN33" s="429"/>
      <c r="EVO33" s="429"/>
      <c r="EVP33" s="429"/>
      <c r="EVQ33" s="429"/>
      <c r="EVR33" s="429"/>
      <c r="EVS33" s="429"/>
      <c r="EVT33" s="429"/>
      <c r="EVU33" s="429"/>
      <c r="EVV33" s="429"/>
      <c r="EVW33" s="429"/>
      <c r="EVX33" s="429"/>
      <c r="EVY33" s="429"/>
      <c r="EVZ33" s="429"/>
      <c r="EWA33" s="429"/>
      <c r="EWB33" s="429"/>
      <c r="EWC33" s="429"/>
      <c r="EWD33" s="429"/>
      <c r="EWE33" s="429"/>
      <c r="EWF33" s="429"/>
      <c r="EWG33" s="429"/>
      <c r="EWH33" s="429"/>
      <c r="EWI33" s="429"/>
      <c r="EWJ33" s="429"/>
      <c r="EWK33" s="429"/>
      <c r="EWL33" s="429"/>
      <c r="EWM33" s="429"/>
      <c r="EWN33" s="429"/>
      <c r="EWO33" s="429"/>
      <c r="EWP33" s="429"/>
      <c r="EWQ33" s="429"/>
      <c r="EWR33" s="429"/>
      <c r="EWS33" s="429"/>
      <c r="EWT33" s="429"/>
      <c r="EWU33" s="429"/>
      <c r="EWV33" s="429"/>
      <c r="EWW33" s="429"/>
      <c r="EWX33" s="429"/>
      <c r="EWY33" s="429"/>
      <c r="EWZ33" s="429"/>
      <c r="EXA33" s="429"/>
      <c r="EXB33" s="429"/>
      <c r="EXC33" s="429"/>
      <c r="EXD33" s="429"/>
      <c r="EXE33" s="429"/>
      <c r="EXF33" s="429"/>
      <c r="EXG33" s="429"/>
      <c r="EXH33" s="429"/>
      <c r="EXI33" s="429"/>
      <c r="EXJ33" s="429"/>
      <c r="EXK33" s="429"/>
      <c r="EXL33" s="429"/>
      <c r="EXM33" s="429"/>
      <c r="EXN33" s="429"/>
      <c r="EXO33" s="429"/>
      <c r="EXP33" s="429"/>
      <c r="EXQ33" s="429"/>
      <c r="EXR33" s="429"/>
      <c r="EXS33" s="429"/>
      <c r="EXT33" s="429"/>
      <c r="EXU33" s="429"/>
      <c r="EXV33" s="429"/>
      <c r="EXW33" s="429"/>
      <c r="EXX33" s="429"/>
      <c r="EXY33" s="429"/>
      <c r="EXZ33" s="429"/>
      <c r="EYA33" s="429"/>
      <c r="EYB33" s="429"/>
      <c r="EYC33" s="429"/>
      <c r="EYD33" s="429"/>
      <c r="EYE33" s="429"/>
      <c r="EYF33" s="429"/>
      <c r="EYG33" s="429"/>
      <c r="EYH33" s="429"/>
      <c r="EYI33" s="429"/>
      <c r="EYJ33" s="429"/>
      <c r="EYK33" s="429"/>
      <c r="EYL33" s="429"/>
      <c r="EYM33" s="429"/>
      <c r="EYN33" s="429"/>
      <c r="EYO33" s="429"/>
      <c r="EYP33" s="429"/>
      <c r="EYQ33" s="429"/>
      <c r="EYR33" s="429"/>
      <c r="EYS33" s="429"/>
      <c r="EYT33" s="429"/>
      <c r="EYU33" s="429"/>
      <c r="EYV33" s="429"/>
      <c r="EYW33" s="429"/>
      <c r="EYX33" s="429"/>
      <c r="EYY33" s="429"/>
      <c r="EYZ33" s="429"/>
      <c r="EZA33" s="429"/>
      <c r="EZB33" s="429"/>
      <c r="EZC33" s="429"/>
      <c r="EZD33" s="429"/>
      <c r="EZE33" s="429"/>
      <c r="EZF33" s="429"/>
      <c r="EZG33" s="429"/>
      <c r="EZH33" s="429"/>
      <c r="EZI33" s="429"/>
      <c r="EZJ33" s="429"/>
      <c r="EZK33" s="429"/>
      <c r="EZL33" s="429"/>
      <c r="EZM33" s="429"/>
      <c r="EZN33" s="429"/>
      <c r="EZO33" s="429"/>
      <c r="EZP33" s="429"/>
      <c r="EZQ33" s="429"/>
      <c r="EZR33" s="429"/>
      <c r="EZS33" s="429"/>
      <c r="EZT33" s="429"/>
      <c r="EZU33" s="429"/>
      <c r="EZV33" s="429"/>
      <c r="EZW33" s="429"/>
      <c r="EZX33" s="429"/>
      <c r="EZY33" s="429"/>
      <c r="EZZ33" s="429"/>
      <c r="FAA33" s="429"/>
      <c r="FAB33" s="429"/>
      <c r="FAC33" s="429"/>
      <c r="FAD33" s="429"/>
      <c r="FAE33" s="429"/>
      <c r="FAF33" s="429"/>
      <c r="FAG33" s="429"/>
      <c r="FAH33" s="429"/>
      <c r="FAI33" s="429"/>
      <c r="FAJ33" s="429"/>
      <c r="FAK33" s="429"/>
      <c r="FAL33" s="429"/>
      <c r="FAM33" s="429"/>
      <c r="FAN33" s="429"/>
      <c r="FAO33" s="429"/>
      <c r="FAP33" s="429"/>
      <c r="FAQ33" s="429"/>
      <c r="FAR33" s="429"/>
      <c r="FAS33" s="429"/>
      <c r="FAT33" s="429"/>
      <c r="FAU33" s="429"/>
      <c r="FAV33" s="429"/>
      <c r="FAW33" s="429"/>
      <c r="FAX33" s="429"/>
      <c r="FAY33" s="429"/>
      <c r="FAZ33" s="429"/>
      <c r="FBA33" s="429"/>
      <c r="FBB33" s="429"/>
      <c r="FBC33" s="429"/>
      <c r="FBD33" s="429"/>
      <c r="FBE33" s="429"/>
      <c r="FBF33" s="429"/>
      <c r="FBG33" s="429"/>
      <c r="FBH33" s="429"/>
      <c r="FBI33" s="429"/>
      <c r="FBJ33" s="429"/>
      <c r="FBK33" s="429"/>
      <c r="FBL33" s="429"/>
      <c r="FBM33" s="429"/>
      <c r="FBN33" s="429"/>
      <c r="FBO33" s="429"/>
      <c r="FBP33" s="429"/>
      <c r="FBQ33" s="429"/>
      <c r="FBR33" s="429"/>
      <c r="FBS33" s="429"/>
      <c r="FBT33" s="429"/>
      <c r="FBU33" s="429"/>
      <c r="FBV33" s="429"/>
      <c r="FBW33" s="429"/>
      <c r="FBX33" s="429"/>
      <c r="FBY33" s="429"/>
      <c r="FBZ33" s="429"/>
      <c r="FCA33" s="429"/>
      <c r="FCB33" s="429"/>
      <c r="FCC33" s="429"/>
      <c r="FCD33" s="429"/>
      <c r="FCE33" s="429"/>
      <c r="FCF33" s="429"/>
      <c r="FCG33" s="429"/>
      <c r="FCH33" s="429"/>
      <c r="FCI33" s="429"/>
      <c r="FCJ33" s="429"/>
      <c r="FCK33" s="429"/>
      <c r="FCL33" s="429"/>
      <c r="FCM33" s="429"/>
      <c r="FCN33" s="429"/>
      <c r="FCO33" s="429"/>
      <c r="FCP33" s="429"/>
      <c r="FCQ33" s="429"/>
      <c r="FCR33" s="429"/>
      <c r="FCS33" s="429"/>
      <c r="FCT33" s="429"/>
      <c r="FCU33" s="429"/>
      <c r="FCV33" s="429"/>
      <c r="FCW33" s="429"/>
      <c r="FCX33" s="429"/>
      <c r="FCY33" s="429"/>
      <c r="FCZ33" s="429"/>
      <c r="FDA33" s="429"/>
      <c r="FDB33" s="429"/>
      <c r="FDC33" s="429"/>
      <c r="FDD33" s="429"/>
      <c r="FDE33" s="429"/>
      <c r="FDF33" s="429"/>
      <c r="FDG33" s="429"/>
      <c r="FDH33" s="429"/>
      <c r="FDI33" s="429"/>
      <c r="FDJ33" s="429"/>
      <c r="FDK33" s="429"/>
      <c r="FDL33" s="429"/>
      <c r="FDM33" s="429"/>
      <c r="FDN33" s="429"/>
      <c r="FDO33" s="429"/>
      <c r="FDP33" s="429"/>
      <c r="FDQ33" s="429"/>
      <c r="FDR33" s="429"/>
      <c r="FDS33" s="429"/>
      <c r="FDT33" s="429"/>
      <c r="FDU33" s="429"/>
      <c r="FDV33" s="429"/>
      <c r="FDW33" s="429"/>
      <c r="FDX33" s="429"/>
      <c r="FDY33" s="429"/>
      <c r="FDZ33" s="429"/>
      <c r="FEA33" s="429"/>
      <c r="FEB33" s="429"/>
      <c r="FEC33" s="429"/>
      <c r="FED33" s="429"/>
      <c r="FEE33" s="429"/>
      <c r="FEF33" s="429"/>
      <c r="FEG33" s="429"/>
      <c r="FEH33" s="429"/>
      <c r="FEI33" s="429"/>
      <c r="FEJ33" s="429"/>
      <c r="FEK33" s="429"/>
      <c r="FEL33" s="429"/>
      <c r="FEM33" s="429"/>
      <c r="FEN33" s="429"/>
      <c r="FEO33" s="429"/>
      <c r="FEP33" s="429"/>
      <c r="FEQ33" s="429"/>
      <c r="FER33" s="429"/>
      <c r="FES33" s="429"/>
      <c r="FET33" s="429"/>
      <c r="FEU33" s="429"/>
      <c r="FEV33" s="429"/>
      <c r="FEW33" s="429"/>
      <c r="FEX33" s="429"/>
      <c r="FEY33" s="429"/>
      <c r="FEZ33" s="429"/>
      <c r="FFA33" s="429"/>
      <c r="FFB33" s="429"/>
      <c r="FFC33" s="429"/>
      <c r="FFD33" s="429"/>
      <c r="FFE33" s="429"/>
      <c r="FFF33" s="429"/>
      <c r="FFG33" s="429"/>
      <c r="FFH33" s="429"/>
      <c r="FFI33" s="429"/>
      <c r="FFJ33" s="429"/>
      <c r="FFK33" s="429"/>
      <c r="FFL33" s="429"/>
      <c r="FFM33" s="429"/>
      <c r="FFN33" s="429"/>
      <c r="FFO33" s="429"/>
      <c r="FFP33" s="429"/>
      <c r="FFQ33" s="429"/>
      <c r="FFR33" s="429"/>
      <c r="FFS33" s="429"/>
      <c r="FFT33" s="429"/>
      <c r="FFU33" s="429"/>
      <c r="FFV33" s="429"/>
      <c r="FFW33" s="429"/>
      <c r="FFX33" s="429"/>
      <c r="FFY33" s="429"/>
      <c r="FFZ33" s="429"/>
      <c r="FGA33" s="429"/>
      <c r="FGB33" s="429"/>
      <c r="FGC33" s="429"/>
      <c r="FGD33" s="429"/>
      <c r="FGE33" s="429"/>
      <c r="FGF33" s="429"/>
      <c r="FGG33" s="429"/>
      <c r="FGH33" s="429"/>
      <c r="FGI33" s="429"/>
      <c r="FGJ33" s="429"/>
      <c r="FGK33" s="429"/>
      <c r="FGL33" s="429"/>
      <c r="FGM33" s="429"/>
      <c r="FGN33" s="429"/>
      <c r="FGO33" s="429"/>
      <c r="FGP33" s="429"/>
      <c r="FGQ33" s="429"/>
      <c r="FGR33" s="429"/>
      <c r="FGS33" s="429"/>
      <c r="FGT33" s="429"/>
      <c r="FGU33" s="429"/>
      <c r="FGV33" s="429"/>
      <c r="FGW33" s="429"/>
      <c r="FGX33" s="429"/>
      <c r="FGY33" s="429"/>
      <c r="FGZ33" s="429"/>
      <c r="FHA33" s="429"/>
      <c r="FHB33" s="429"/>
      <c r="FHC33" s="429"/>
      <c r="FHD33" s="429"/>
      <c r="FHE33" s="429"/>
      <c r="FHF33" s="429"/>
      <c r="FHG33" s="429"/>
      <c r="FHH33" s="429"/>
      <c r="FHI33" s="429"/>
      <c r="FHJ33" s="429"/>
      <c r="FHK33" s="429"/>
      <c r="FHL33" s="429"/>
      <c r="FHM33" s="429"/>
      <c r="FHN33" s="429"/>
      <c r="FHO33" s="429"/>
      <c r="FHP33" s="429"/>
      <c r="FHQ33" s="429"/>
      <c r="FHR33" s="429"/>
      <c r="FHS33" s="429"/>
      <c r="FHT33" s="429"/>
      <c r="FHU33" s="429"/>
      <c r="FHV33" s="429"/>
      <c r="FHW33" s="429"/>
      <c r="FHX33" s="429"/>
      <c r="FHY33" s="429"/>
      <c r="FHZ33" s="429"/>
      <c r="FIA33" s="429"/>
      <c r="FIB33" s="429"/>
      <c r="FIC33" s="429"/>
      <c r="FID33" s="429"/>
      <c r="FIE33" s="429"/>
      <c r="FIF33" s="429"/>
      <c r="FIG33" s="429"/>
      <c r="FIH33" s="429"/>
      <c r="FII33" s="429"/>
      <c r="FIJ33" s="429"/>
      <c r="FIK33" s="429"/>
      <c r="FIL33" s="429"/>
      <c r="FIM33" s="429"/>
      <c r="FIN33" s="429"/>
      <c r="FIO33" s="429"/>
      <c r="FIP33" s="429"/>
      <c r="FIQ33" s="429"/>
      <c r="FIR33" s="429"/>
      <c r="FIS33" s="429"/>
      <c r="FIT33" s="429"/>
      <c r="FIU33" s="429"/>
      <c r="FIV33" s="429"/>
      <c r="FIW33" s="429"/>
      <c r="FIX33" s="429"/>
      <c r="FIY33" s="429"/>
      <c r="FIZ33" s="429"/>
      <c r="FJA33" s="429"/>
      <c r="FJB33" s="429"/>
      <c r="FJC33" s="429"/>
      <c r="FJD33" s="429"/>
      <c r="FJE33" s="429"/>
      <c r="FJF33" s="429"/>
      <c r="FJG33" s="429"/>
      <c r="FJH33" s="429"/>
      <c r="FJI33" s="429"/>
      <c r="FJJ33" s="429"/>
      <c r="FJK33" s="429"/>
      <c r="FJL33" s="429"/>
      <c r="FJM33" s="429"/>
      <c r="FJN33" s="429"/>
      <c r="FJO33" s="429"/>
      <c r="FJP33" s="429"/>
      <c r="FJQ33" s="429"/>
      <c r="FJR33" s="429"/>
      <c r="FJS33" s="429"/>
      <c r="FJT33" s="429"/>
      <c r="FJU33" s="429"/>
      <c r="FJV33" s="429"/>
      <c r="FJW33" s="429"/>
      <c r="FJX33" s="429"/>
      <c r="FJY33" s="429"/>
      <c r="FJZ33" s="429"/>
      <c r="FKA33" s="429"/>
      <c r="FKB33" s="429"/>
      <c r="FKC33" s="429"/>
      <c r="FKD33" s="429"/>
      <c r="FKE33" s="429"/>
      <c r="FKF33" s="429"/>
      <c r="FKG33" s="429"/>
      <c r="FKH33" s="429"/>
      <c r="FKI33" s="429"/>
      <c r="FKJ33" s="429"/>
      <c r="FKK33" s="429"/>
      <c r="FKL33" s="429"/>
      <c r="FKM33" s="429"/>
      <c r="FKN33" s="429"/>
      <c r="FKO33" s="429"/>
      <c r="FKP33" s="429"/>
      <c r="FKQ33" s="429"/>
      <c r="FKR33" s="429"/>
      <c r="FKS33" s="429"/>
      <c r="FKT33" s="429"/>
      <c r="FKU33" s="429"/>
      <c r="FKV33" s="429"/>
      <c r="FKW33" s="429"/>
      <c r="FKX33" s="429"/>
      <c r="FKY33" s="429"/>
      <c r="FKZ33" s="429"/>
      <c r="FLA33" s="429"/>
      <c r="FLB33" s="429"/>
      <c r="FLC33" s="429"/>
      <c r="FLD33" s="429"/>
      <c r="FLE33" s="429"/>
      <c r="FLF33" s="429"/>
      <c r="FLG33" s="429"/>
      <c r="FLH33" s="429"/>
      <c r="FLI33" s="429"/>
      <c r="FLJ33" s="429"/>
      <c r="FLK33" s="429"/>
      <c r="FLL33" s="429"/>
      <c r="FLM33" s="429"/>
      <c r="FLN33" s="429"/>
      <c r="FLO33" s="429"/>
      <c r="FLP33" s="429"/>
      <c r="FLQ33" s="429"/>
      <c r="FLR33" s="429"/>
      <c r="FLS33" s="429"/>
      <c r="FLT33" s="429"/>
      <c r="FLU33" s="429"/>
      <c r="FLV33" s="429"/>
      <c r="FLW33" s="429"/>
      <c r="FLX33" s="429"/>
      <c r="FLY33" s="429"/>
      <c r="FLZ33" s="429"/>
      <c r="FMA33" s="429"/>
      <c r="FMB33" s="429"/>
      <c r="FMC33" s="429"/>
      <c r="FMD33" s="429"/>
      <c r="FME33" s="429"/>
      <c r="FMF33" s="429"/>
      <c r="FMG33" s="429"/>
      <c r="FMH33" s="429"/>
      <c r="FMI33" s="429"/>
      <c r="FMJ33" s="429"/>
      <c r="FMK33" s="429"/>
      <c r="FML33" s="429"/>
      <c r="FMM33" s="429"/>
      <c r="FMN33" s="429"/>
      <c r="FMO33" s="429"/>
      <c r="FMP33" s="429"/>
      <c r="FMQ33" s="429"/>
      <c r="FMR33" s="429"/>
      <c r="FMS33" s="429"/>
      <c r="FMT33" s="429"/>
      <c r="FMU33" s="429"/>
      <c r="FMV33" s="429"/>
      <c r="FMW33" s="429"/>
      <c r="FMX33" s="429"/>
      <c r="FMY33" s="429"/>
      <c r="FMZ33" s="429"/>
      <c r="FNA33" s="429"/>
      <c r="FNB33" s="429"/>
      <c r="FNC33" s="429"/>
      <c r="FND33" s="429"/>
      <c r="FNE33" s="429"/>
      <c r="FNF33" s="429"/>
      <c r="FNG33" s="429"/>
      <c r="FNH33" s="429"/>
      <c r="FNI33" s="429"/>
      <c r="FNJ33" s="429"/>
      <c r="FNK33" s="429"/>
      <c r="FNL33" s="429"/>
      <c r="FNM33" s="429"/>
      <c r="FNN33" s="429"/>
      <c r="FNO33" s="429"/>
      <c r="FNP33" s="429"/>
      <c r="FNQ33" s="429"/>
      <c r="FNR33" s="429"/>
      <c r="FNS33" s="429"/>
      <c r="FNT33" s="429"/>
      <c r="FNU33" s="429"/>
      <c r="FNV33" s="429"/>
      <c r="FNW33" s="429"/>
      <c r="FNX33" s="429"/>
      <c r="FNY33" s="429"/>
      <c r="FNZ33" s="429"/>
      <c r="FOA33" s="429"/>
      <c r="FOB33" s="429"/>
      <c r="FOC33" s="429"/>
      <c r="FOD33" s="429"/>
      <c r="FOE33" s="429"/>
      <c r="FOF33" s="429"/>
      <c r="FOG33" s="429"/>
      <c r="FOH33" s="429"/>
      <c r="FOI33" s="429"/>
      <c r="FOJ33" s="429"/>
      <c r="FOK33" s="429"/>
      <c r="FOL33" s="429"/>
      <c r="FOM33" s="429"/>
      <c r="FON33" s="429"/>
      <c r="FOO33" s="429"/>
      <c r="FOP33" s="429"/>
      <c r="FOQ33" s="429"/>
      <c r="FOR33" s="429"/>
      <c r="FOS33" s="429"/>
      <c r="FOT33" s="429"/>
      <c r="FOU33" s="429"/>
      <c r="FOV33" s="429"/>
      <c r="FOW33" s="429"/>
      <c r="FOX33" s="429"/>
      <c r="FOY33" s="429"/>
      <c r="FOZ33" s="429"/>
      <c r="FPA33" s="429"/>
      <c r="FPB33" s="429"/>
      <c r="FPC33" s="429"/>
      <c r="FPD33" s="429"/>
      <c r="FPE33" s="429"/>
      <c r="FPF33" s="429"/>
      <c r="FPG33" s="429"/>
      <c r="FPH33" s="429"/>
      <c r="FPI33" s="429"/>
      <c r="FPJ33" s="429"/>
      <c r="FPK33" s="429"/>
      <c r="FPL33" s="429"/>
      <c r="FPM33" s="429"/>
      <c r="FPN33" s="429"/>
      <c r="FPO33" s="429"/>
      <c r="FPP33" s="429"/>
      <c r="FPQ33" s="429"/>
      <c r="FPR33" s="429"/>
      <c r="FPS33" s="429"/>
      <c r="FPT33" s="429"/>
      <c r="FPU33" s="429"/>
      <c r="FPV33" s="429"/>
      <c r="FPW33" s="429"/>
      <c r="FPX33" s="429"/>
      <c r="FPY33" s="429"/>
      <c r="FPZ33" s="429"/>
      <c r="FQA33" s="429"/>
      <c r="FQB33" s="429"/>
      <c r="FQC33" s="429"/>
      <c r="FQD33" s="429"/>
      <c r="FQE33" s="429"/>
      <c r="FQF33" s="429"/>
      <c r="FQG33" s="429"/>
      <c r="FQH33" s="429"/>
      <c r="FQI33" s="429"/>
      <c r="FQJ33" s="429"/>
      <c r="FQK33" s="429"/>
      <c r="FQL33" s="429"/>
      <c r="FQM33" s="429"/>
      <c r="FQN33" s="429"/>
      <c r="FQO33" s="429"/>
      <c r="FQP33" s="429"/>
      <c r="FQQ33" s="429"/>
      <c r="FQR33" s="429"/>
      <c r="FQS33" s="429"/>
      <c r="FQT33" s="429"/>
      <c r="FQU33" s="429"/>
      <c r="FQV33" s="429"/>
      <c r="FQW33" s="429"/>
      <c r="FQX33" s="429"/>
      <c r="FQY33" s="429"/>
      <c r="FQZ33" s="429"/>
      <c r="FRA33" s="429"/>
      <c r="FRB33" s="429"/>
      <c r="FRC33" s="429"/>
      <c r="FRD33" s="429"/>
      <c r="FRE33" s="429"/>
      <c r="FRF33" s="429"/>
      <c r="FRG33" s="429"/>
      <c r="FRH33" s="429"/>
      <c r="FRI33" s="429"/>
      <c r="FRJ33" s="429"/>
      <c r="FRK33" s="429"/>
      <c r="FRL33" s="429"/>
      <c r="FRM33" s="429"/>
      <c r="FRN33" s="429"/>
      <c r="FRO33" s="429"/>
      <c r="FRP33" s="429"/>
      <c r="FRQ33" s="429"/>
      <c r="FRR33" s="429"/>
      <c r="FRS33" s="429"/>
      <c r="FRT33" s="429"/>
      <c r="FRU33" s="429"/>
      <c r="FRV33" s="429"/>
      <c r="FRW33" s="429"/>
      <c r="FRX33" s="429"/>
      <c r="FRY33" s="429"/>
      <c r="FRZ33" s="429"/>
      <c r="FSA33" s="429"/>
      <c r="FSB33" s="429"/>
      <c r="FSC33" s="429"/>
      <c r="FSD33" s="429"/>
      <c r="FSE33" s="429"/>
      <c r="FSF33" s="429"/>
      <c r="FSG33" s="429"/>
      <c r="FSH33" s="429"/>
      <c r="FSI33" s="429"/>
      <c r="FSJ33" s="429"/>
      <c r="FSK33" s="429"/>
      <c r="FSL33" s="429"/>
      <c r="FSM33" s="429"/>
      <c r="FSN33" s="429"/>
      <c r="FSO33" s="429"/>
      <c r="FSP33" s="429"/>
      <c r="FSQ33" s="429"/>
      <c r="FSR33" s="429"/>
      <c r="FSS33" s="429"/>
      <c r="FST33" s="429"/>
      <c r="FSU33" s="429"/>
      <c r="FSV33" s="429"/>
      <c r="FSW33" s="429"/>
      <c r="FSX33" s="429"/>
      <c r="FSY33" s="429"/>
      <c r="FSZ33" s="429"/>
      <c r="FTA33" s="429"/>
      <c r="FTB33" s="429"/>
      <c r="FTC33" s="429"/>
      <c r="FTD33" s="429"/>
      <c r="FTE33" s="429"/>
      <c r="FTF33" s="429"/>
      <c r="FTG33" s="429"/>
      <c r="FTH33" s="429"/>
      <c r="FTI33" s="429"/>
      <c r="FTJ33" s="429"/>
      <c r="FTK33" s="429"/>
      <c r="FTL33" s="429"/>
      <c r="FTM33" s="429"/>
      <c r="FTN33" s="429"/>
      <c r="FTO33" s="429"/>
      <c r="FTP33" s="429"/>
      <c r="FTQ33" s="429"/>
      <c r="FTR33" s="429"/>
      <c r="FTS33" s="429"/>
      <c r="FTT33" s="429"/>
      <c r="FTU33" s="429"/>
      <c r="FTV33" s="429"/>
      <c r="FTW33" s="429"/>
      <c r="FTX33" s="429"/>
      <c r="FTY33" s="429"/>
      <c r="FTZ33" s="429"/>
      <c r="FUA33" s="429"/>
      <c r="FUB33" s="429"/>
      <c r="FUC33" s="429"/>
      <c r="FUD33" s="429"/>
      <c r="FUE33" s="429"/>
      <c r="FUF33" s="429"/>
      <c r="FUG33" s="429"/>
      <c r="FUH33" s="429"/>
      <c r="FUI33" s="429"/>
      <c r="FUJ33" s="429"/>
      <c r="FUK33" s="429"/>
      <c r="FUL33" s="429"/>
      <c r="FUM33" s="429"/>
      <c r="FUN33" s="429"/>
      <c r="FUO33" s="429"/>
      <c r="FUP33" s="429"/>
      <c r="FUQ33" s="429"/>
      <c r="FUR33" s="429"/>
      <c r="FUS33" s="429"/>
      <c r="FUT33" s="429"/>
      <c r="FUU33" s="429"/>
      <c r="FUV33" s="429"/>
      <c r="FUW33" s="429"/>
      <c r="FUX33" s="429"/>
      <c r="FUY33" s="429"/>
      <c r="FUZ33" s="429"/>
      <c r="FVA33" s="429"/>
      <c r="FVB33" s="429"/>
      <c r="FVC33" s="429"/>
      <c r="FVD33" s="429"/>
      <c r="FVE33" s="429"/>
      <c r="FVF33" s="429"/>
      <c r="FVG33" s="429"/>
      <c r="FVH33" s="429"/>
      <c r="FVI33" s="429"/>
      <c r="FVJ33" s="429"/>
      <c r="FVK33" s="429"/>
      <c r="FVL33" s="429"/>
      <c r="FVM33" s="429"/>
      <c r="FVN33" s="429"/>
      <c r="FVO33" s="429"/>
      <c r="FVP33" s="429"/>
      <c r="FVQ33" s="429"/>
      <c r="FVR33" s="429"/>
      <c r="FVS33" s="429"/>
      <c r="FVT33" s="429"/>
      <c r="FVU33" s="429"/>
      <c r="FVV33" s="429"/>
      <c r="FVW33" s="429"/>
      <c r="FVX33" s="429"/>
      <c r="FVY33" s="429"/>
      <c r="FVZ33" s="429"/>
      <c r="FWA33" s="429"/>
      <c r="FWB33" s="429"/>
      <c r="FWC33" s="429"/>
      <c r="FWD33" s="429"/>
      <c r="FWE33" s="429"/>
      <c r="FWF33" s="429"/>
      <c r="FWG33" s="429"/>
      <c r="FWH33" s="429"/>
      <c r="FWI33" s="429"/>
      <c r="FWJ33" s="429"/>
      <c r="FWK33" s="429"/>
      <c r="FWL33" s="429"/>
      <c r="FWM33" s="429"/>
      <c r="FWN33" s="429"/>
      <c r="FWO33" s="429"/>
      <c r="FWP33" s="429"/>
      <c r="FWQ33" s="429"/>
      <c r="FWR33" s="429"/>
      <c r="FWS33" s="429"/>
      <c r="FWT33" s="429"/>
      <c r="FWU33" s="429"/>
      <c r="FWV33" s="429"/>
      <c r="FWW33" s="429"/>
      <c r="FWX33" s="429"/>
      <c r="FWY33" s="429"/>
      <c r="FWZ33" s="429"/>
      <c r="FXA33" s="429"/>
      <c r="FXB33" s="429"/>
      <c r="FXC33" s="429"/>
      <c r="FXD33" s="429"/>
      <c r="FXE33" s="429"/>
      <c r="FXF33" s="429"/>
      <c r="FXG33" s="429"/>
      <c r="FXH33" s="429"/>
      <c r="FXI33" s="429"/>
      <c r="FXJ33" s="429"/>
      <c r="FXK33" s="429"/>
      <c r="FXL33" s="429"/>
      <c r="FXM33" s="429"/>
      <c r="FXN33" s="429"/>
      <c r="FXO33" s="429"/>
      <c r="FXP33" s="429"/>
      <c r="FXQ33" s="429"/>
      <c r="FXR33" s="429"/>
      <c r="FXS33" s="429"/>
      <c r="FXT33" s="429"/>
      <c r="FXU33" s="429"/>
      <c r="FXV33" s="429"/>
      <c r="FXW33" s="429"/>
      <c r="FXX33" s="429"/>
      <c r="FXY33" s="429"/>
      <c r="FXZ33" s="429"/>
      <c r="FYA33" s="429"/>
      <c r="FYB33" s="429"/>
      <c r="FYC33" s="429"/>
      <c r="FYD33" s="429"/>
      <c r="FYE33" s="429"/>
      <c r="FYF33" s="429"/>
      <c r="FYG33" s="429"/>
      <c r="FYH33" s="429"/>
      <c r="FYI33" s="429"/>
      <c r="FYJ33" s="429"/>
      <c r="FYK33" s="429"/>
      <c r="FYL33" s="429"/>
      <c r="FYM33" s="429"/>
      <c r="FYN33" s="429"/>
      <c r="FYO33" s="429"/>
      <c r="FYP33" s="429"/>
      <c r="FYQ33" s="429"/>
      <c r="FYR33" s="429"/>
      <c r="FYS33" s="429"/>
      <c r="FYT33" s="429"/>
      <c r="FYU33" s="429"/>
      <c r="FYV33" s="429"/>
      <c r="FYW33" s="429"/>
      <c r="FYX33" s="429"/>
      <c r="FYY33" s="429"/>
      <c r="FYZ33" s="429"/>
      <c r="FZA33" s="429"/>
      <c r="FZB33" s="429"/>
      <c r="FZC33" s="429"/>
      <c r="FZD33" s="429"/>
      <c r="FZE33" s="429"/>
      <c r="FZF33" s="429"/>
      <c r="FZG33" s="429"/>
      <c r="FZH33" s="429"/>
      <c r="FZI33" s="429"/>
      <c r="FZJ33" s="429"/>
      <c r="FZK33" s="429"/>
      <c r="FZL33" s="429"/>
      <c r="FZM33" s="429"/>
      <c r="FZN33" s="429"/>
      <c r="FZO33" s="429"/>
      <c r="FZP33" s="429"/>
      <c r="FZQ33" s="429"/>
      <c r="FZR33" s="429"/>
      <c r="FZS33" s="429"/>
      <c r="FZT33" s="429"/>
      <c r="FZU33" s="429"/>
      <c r="FZV33" s="429"/>
      <c r="FZW33" s="429"/>
      <c r="FZX33" s="429"/>
      <c r="FZY33" s="429"/>
      <c r="FZZ33" s="429"/>
      <c r="GAA33" s="429"/>
      <c r="GAB33" s="429"/>
      <c r="GAC33" s="429"/>
      <c r="GAD33" s="429"/>
      <c r="GAE33" s="429"/>
      <c r="GAF33" s="429"/>
      <c r="GAG33" s="429"/>
      <c r="GAH33" s="429"/>
      <c r="GAI33" s="429"/>
      <c r="GAJ33" s="429"/>
      <c r="GAK33" s="429"/>
      <c r="GAL33" s="429"/>
      <c r="GAM33" s="429"/>
      <c r="GAN33" s="429"/>
      <c r="GAO33" s="429"/>
      <c r="GAP33" s="429"/>
      <c r="GAQ33" s="429"/>
      <c r="GAR33" s="429"/>
      <c r="GAS33" s="429"/>
      <c r="GAT33" s="429"/>
      <c r="GAU33" s="429"/>
      <c r="GAV33" s="429"/>
      <c r="GAW33" s="429"/>
      <c r="GAX33" s="429"/>
      <c r="GAY33" s="429"/>
      <c r="GAZ33" s="429"/>
      <c r="GBA33" s="429"/>
      <c r="GBB33" s="429"/>
      <c r="GBC33" s="429"/>
      <c r="GBD33" s="429"/>
      <c r="GBE33" s="429"/>
      <c r="GBF33" s="429"/>
      <c r="GBG33" s="429"/>
      <c r="GBH33" s="429"/>
      <c r="GBI33" s="429"/>
      <c r="GBJ33" s="429"/>
      <c r="GBK33" s="429"/>
      <c r="GBL33" s="429"/>
      <c r="GBM33" s="429"/>
      <c r="GBN33" s="429"/>
      <c r="GBO33" s="429"/>
      <c r="GBP33" s="429"/>
      <c r="GBQ33" s="429"/>
      <c r="GBR33" s="429"/>
      <c r="GBS33" s="429"/>
      <c r="GBT33" s="429"/>
      <c r="GBU33" s="429"/>
      <c r="GBV33" s="429"/>
      <c r="GBW33" s="429"/>
      <c r="GBX33" s="429"/>
      <c r="GBY33" s="429"/>
      <c r="GBZ33" s="429"/>
      <c r="GCA33" s="429"/>
      <c r="GCB33" s="429"/>
      <c r="GCC33" s="429"/>
      <c r="GCD33" s="429"/>
      <c r="GCE33" s="429"/>
      <c r="GCF33" s="429"/>
      <c r="GCG33" s="429"/>
      <c r="GCH33" s="429"/>
      <c r="GCI33" s="429"/>
      <c r="GCJ33" s="429"/>
      <c r="GCK33" s="429"/>
      <c r="GCL33" s="429"/>
      <c r="GCM33" s="429"/>
      <c r="GCN33" s="429"/>
      <c r="GCO33" s="429"/>
      <c r="GCP33" s="429"/>
      <c r="GCQ33" s="429"/>
      <c r="GCR33" s="429"/>
      <c r="GCS33" s="429"/>
      <c r="GCT33" s="429"/>
      <c r="GCU33" s="429"/>
      <c r="GCV33" s="429"/>
      <c r="GCW33" s="429"/>
      <c r="GCX33" s="429"/>
      <c r="GCY33" s="429"/>
      <c r="GCZ33" s="429"/>
      <c r="GDA33" s="429"/>
      <c r="GDB33" s="429"/>
      <c r="GDC33" s="429"/>
      <c r="GDD33" s="429"/>
      <c r="GDE33" s="429"/>
      <c r="GDF33" s="429"/>
      <c r="GDG33" s="429"/>
      <c r="GDH33" s="429"/>
      <c r="GDI33" s="429"/>
      <c r="GDJ33" s="429"/>
      <c r="GDK33" s="429"/>
      <c r="GDL33" s="429"/>
      <c r="GDM33" s="429"/>
      <c r="GDN33" s="429"/>
      <c r="GDO33" s="429"/>
      <c r="GDP33" s="429"/>
      <c r="GDQ33" s="429"/>
      <c r="GDR33" s="429"/>
      <c r="GDS33" s="429"/>
      <c r="GDT33" s="429"/>
      <c r="GDU33" s="429"/>
      <c r="GDV33" s="429"/>
      <c r="GDW33" s="429"/>
      <c r="GDX33" s="429"/>
      <c r="GDY33" s="429"/>
      <c r="GDZ33" s="429"/>
      <c r="GEA33" s="429"/>
      <c r="GEB33" s="429"/>
      <c r="GEC33" s="429"/>
      <c r="GED33" s="429"/>
      <c r="GEE33" s="429"/>
      <c r="GEF33" s="429"/>
      <c r="GEG33" s="429"/>
      <c r="GEH33" s="429"/>
      <c r="GEI33" s="429"/>
      <c r="GEJ33" s="429"/>
      <c r="GEK33" s="429"/>
      <c r="GEL33" s="429"/>
      <c r="GEM33" s="429"/>
      <c r="GEN33" s="429"/>
      <c r="GEO33" s="429"/>
      <c r="GEP33" s="429"/>
      <c r="GEQ33" s="429"/>
      <c r="GER33" s="429"/>
      <c r="GES33" s="429"/>
      <c r="GET33" s="429"/>
      <c r="GEU33" s="429"/>
      <c r="GEV33" s="429"/>
      <c r="GEW33" s="429"/>
      <c r="GEX33" s="429"/>
      <c r="GEY33" s="429"/>
      <c r="GEZ33" s="429"/>
      <c r="GFA33" s="429"/>
      <c r="GFB33" s="429"/>
      <c r="GFC33" s="429"/>
      <c r="GFD33" s="429"/>
      <c r="GFE33" s="429"/>
      <c r="GFF33" s="429"/>
      <c r="GFG33" s="429"/>
      <c r="GFH33" s="429"/>
      <c r="GFI33" s="429"/>
      <c r="GFJ33" s="429"/>
      <c r="GFK33" s="429"/>
      <c r="GFL33" s="429"/>
      <c r="GFM33" s="429"/>
      <c r="GFN33" s="429"/>
      <c r="GFO33" s="429"/>
      <c r="GFP33" s="429"/>
      <c r="GFQ33" s="429"/>
      <c r="GFR33" s="429"/>
      <c r="GFS33" s="429"/>
      <c r="GFT33" s="429"/>
      <c r="GFU33" s="429"/>
      <c r="GFV33" s="429"/>
      <c r="GFW33" s="429"/>
      <c r="GFX33" s="429"/>
      <c r="GFY33" s="429"/>
      <c r="GFZ33" s="429"/>
      <c r="GGA33" s="429"/>
      <c r="GGB33" s="429"/>
      <c r="GGC33" s="429"/>
      <c r="GGD33" s="429"/>
      <c r="GGE33" s="429"/>
      <c r="GGF33" s="429"/>
      <c r="GGG33" s="429"/>
      <c r="GGH33" s="429"/>
      <c r="GGI33" s="429"/>
      <c r="GGJ33" s="429"/>
      <c r="GGK33" s="429"/>
      <c r="GGL33" s="429"/>
      <c r="GGM33" s="429"/>
      <c r="GGN33" s="429"/>
      <c r="GGO33" s="429"/>
      <c r="GGP33" s="429"/>
      <c r="GGQ33" s="429"/>
      <c r="GGR33" s="429"/>
      <c r="GGS33" s="429"/>
      <c r="GGT33" s="429"/>
      <c r="GGU33" s="429"/>
      <c r="GGV33" s="429"/>
      <c r="GGW33" s="429"/>
      <c r="GGX33" s="429"/>
      <c r="GGY33" s="429"/>
      <c r="GGZ33" s="429"/>
      <c r="GHA33" s="429"/>
      <c r="GHB33" s="429"/>
      <c r="GHC33" s="429"/>
      <c r="GHD33" s="429"/>
      <c r="GHE33" s="429"/>
      <c r="GHF33" s="429"/>
      <c r="GHG33" s="429"/>
      <c r="GHH33" s="429"/>
      <c r="GHI33" s="429"/>
      <c r="GHJ33" s="429"/>
      <c r="GHK33" s="429"/>
      <c r="GHL33" s="429"/>
      <c r="GHM33" s="429"/>
      <c r="GHN33" s="429"/>
      <c r="GHO33" s="429"/>
      <c r="GHP33" s="429"/>
      <c r="GHQ33" s="429"/>
      <c r="GHR33" s="429"/>
      <c r="GHS33" s="429"/>
      <c r="GHT33" s="429"/>
      <c r="GHU33" s="429"/>
      <c r="GHV33" s="429"/>
      <c r="GHW33" s="429"/>
      <c r="GHX33" s="429"/>
      <c r="GHY33" s="429"/>
      <c r="GHZ33" s="429"/>
      <c r="GIA33" s="429"/>
      <c r="GIB33" s="429"/>
      <c r="GIC33" s="429"/>
      <c r="GID33" s="429"/>
      <c r="GIE33" s="429"/>
      <c r="GIF33" s="429"/>
      <c r="GIG33" s="429"/>
      <c r="GIH33" s="429"/>
      <c r="GII33" s="429"/>
      <c r="GIJ33" s="429"/>
      <c r="GIK33" s="429"/>
      <c r="GIL33" s="429"/>
      <c r="GIM33" s="429"/>
      <c r="GIN33" s="429"/>
      <c r="GIO33" s="429"/>
      <c r="GIP33" s="429"/>
      <c r="GIQ33" s="429"/>
      <c r="GIR33" s="429"/>
      <c r="GIS33" s="429"/>
      <c r="GIT33" s="429"/>
      <c r="GIU33" s="429"/>
      <c r="GIV33" s="429"/>
      <c r="GIW33" s="429"/>
      <c r="GIX33" s="429"/>
      <c r="GIY33" s="429"/>
      <c r="GIZ33" s="429"/>
      <c r="GJA33" s="429"/>
      <c r="GJB33" s="429"/>
      <c r="GJC33" s="429"/>
      <c r="GJD33" s="429"/>
      <c r="GJE33" s="429"/>
      <c r="GJF33" s="429"/>
      <c r="GJG33" s="429"/>
      <c r="GJH33" s="429"/>
      <c r="GJI33" s="429"/>
      <c r="GJJ33" s="429"/>
      <c r="GJK33" s="429"/>
      <c r="GJL33" s="429"/>
      <c r="GJM33" s="429"/>
      <c r="GJN33" s="429"/>
      <c r="GJO33" s="429"/>
      <c r="GJP33" s="429"/>
      <c r="GJQ33" s="429"/>
      <c r="GJR33" s="429"/>
      <c r="GJS33" s="429"/>
      <c r="GJT33" s="429"/>
      <c r="GJU33" s="429"/>
      <c r="GJV33" s="429"/>
      <c r="GJW33" s="429"/>
      <c r="GJX33" s="429"/>
      <c r="GJY33" s="429"/>
      <c r="GJZ33" s="429"/>
      <c r="GKA33" s="429"/>
      <c r="GKB33" s="429"/>
      <c r="GKC33" s="429"/>
      <c r="GKD33" s="429"/>
      <c r="GKE33" s="429"/>
      <c r="GKF33" s="429"/>
      <c r="GKG33" s="429"/>
      <c r="GKH33" s="429"/>
      <c r="GKI33" s="429"/>
      <c r="GKJ33" s="429"/>
      <c r="GKK33" s="429"/>
      <c r="GKL33" s="429"/>
      <c r="GKM33" s="429"/>
      <c r="GKN33" s="429"/>
      <c r="GKO33" s="429"/>
      <c r="GKP33" s="429"/>
      <c r="GKQ33" s="429"/>
      <c r="GKR33" s="429"/>
      <c r="GKS33" s="429"/>
      <c r="GKT33" s="429"/>
      <c r="GKU33" s="429"/>
      <c r="GKV33" s="429"/>
      <c r="GKW33" s="429"/>
      <c r="GKX33" s="429"/>
      <c r="GKY33" s="429"/>
      <c r="GKZ33" s="429"/>
      <c r="GLA33" s="429"/>
      <c r="GLB33" s="429"/>
      <c r="GLC33" s="429"/>
      <c r="GLD33" s="429"/>
      <c r="GLE33" s="429"/>
      <c r="GLF33" s="429"/>
      <c r="GLG33" s="429"/>
      <c r="GLH33" s="429"/>
      <c r="GLI33" s="429"/>
      <c r="GLJ33" s="429"/>
      <c r="GLK33" s="429"/>
      <c r="GLL33" s="429"/>
      <c r="GLM33" s="429"/>
      <c r="GLN33" s="429"/>
      <c r="GLO33" s="429"/>
      <c r="GLP33" s="429"/>
      <c r="GLQ33" s="429"/>
      <c r="GLR33" s="429"/>
      <c r="GLS33" s="429"/>
      <c r="GLT33" s="429"/>
      <c r="GLU33" s="429"/>
      <c r="GLV33" s="429"/>
      <c r="GLW33" s="429"/>
      <c r="GLX33" s="429"/>
      <c r="GLY33" s="429"/>
      <c r="GLZ33" s="429"/>
      <c r="GMA33" s="429"/>
      <c r="GMB33" s="429"/>
      <c r="GMC33" s="429"/>
      <c r="GMD33" s="429"/>
      <c r="GME33" s="429"/>
      <c r="GMF33" s="429"/>
      <c r="GMG33" s="429"/>
      <c r="GMH33" s="429"/>
      <c r="GMI33" s="429"/>
      <c r="GMJ33" s="429"/>
      <c r="GMK33" s="429"/>
      <c r="GML33" s="429"/>
      <c r="GMM33" s="429"/>
      <c r="GMN33" s="429"/>
      <c r="GMO33" s="429"/>
      <c r="GMP33" s="429"/>
      <c r="GMQ33" s="429"/>
      <c r="GMR33" s="429"/>
      <c r="GMS33" s="429"/>
      <c r="GMT33" s="429"/>
      <c r="GMU33" s="429"/>
      <c r="GMV33" s="429"/>
      <c r="GMW33" s="429"/>
      <c r="GMX33" s="429"/>
      <c r="GMY33" s="429"/>
      <c r="GMZ33" s="429"/>
      <c r="GNA33" s="429"/>
      <c r="GNB33" s="429"/>
      <c r="GNC33" s="429"/>
      <c r="GND33" s="429"/>
      <c r="GNE33" s="429"/>
      <c r="GNF33" s="429"/>
      <c r="GNG33" s="429"/>
      <c r="GNH33" s="429"/>
      <c r="GNI33" s="429"/>
      <c r="GNJ33" s="429"/>
      <c r="GNK33" s="429"/>
      <c r="GNL33" s="429"/>
      <c r="GNM33" s="429"/>
      <c r="GNN33" s="429"/>
      <c r="GNO33" s="429"/>
      <c r="GNP33" s="429"/>
      <c r="GNQ33" s="429"/>
      <c r="GNR33" s="429"/>
      <c r="GNS33" s="429"/>
      <c r="GNT33" s="429"/>
      <c r="GNU33" s="429"/>
      <c r="GNV33" s="429"/>
      <c r="GNW33" s="429"/>
      <c r="GNX33" s="429"/>
      <c r="GNY33" s="429"/>
      <c r="GNZ33" s="429"/>
      <c r="GOA33" s="429"/>
      <c r="GOB33" s="429"/>
      <c r="GOC33" s="429"/>
      <c r="GOD33" s="429"/>
      <c r="GOE33" s="429"/>
      <c r="GOF33" s="429"/>
      <c r="GOG33" s="429"/>
      <c r="GOH33" s="429"/>
      <c r="GOI33" s="429"/>
      <c r="GOJ33" s="429"/>
      <c r="GOK33" s="429"/>
      <c r="GOL33" s="429"/>
      <c r="GOM33" s="429"/>
      <c r="GON33" s="429"/>
      <c r="GOO33" s="429"/>
      <c r="GOP33" s="429"/>
      <c r="GOQ33" s="429"/>
      <c r="GOR33" s="429"/>
      <c r="GOS33" s="429"/>
      <c r="GOT33" s="429"/>
      <c r="GOU33" s="429"/>
      <c r="GOV33" s="429"/>
      <c r="GOW33" s="429"/>
      <c r="GOX33" s="429"/>
      <c r="GOY33" s="429"/>
      <c r="GOZ33" s="429"/>
      <c r="GPA33" s="429"/>
      <c r="GPB33" s="429"/>
      <c r="GPC33" s="429"/>
      <c r="GPD33" s="429"/>
      <c r="GPE33" s="429"/>
      <c r="GPF33" s="429"/>
      <c r="GPG33" s="429"/>
      <c r="GPH33" s="429"/>
      <c r="GPI33" s="429"/>
      <c r="GPJ33" s="429"/>
      <c r="GPK33" s="429"/>
      <c r="GPL33" s="429"/>
      <c r="GPM33" s="429"/>
      <c r="GPN33" s="429"/>
      <c r="GPO33" s="429"/>
      <c r="GPP33" s="429"/>
      <c r="GPQ33" s="429"/>
      <c r="GPR33" s="429"/>
      <c r="GPS33" s="429"/>
      <c r="GPT33" s="429"/>
      <c r="GPU33" s="429"/>
      <c r="GPV33" s="429"/>
      <c r="GPW33" s="429"/>
      <c r="GPX33" s="429"/>
      <c r="GPY33" s="429"/>
      <c r="GPZ33" s="429"/>
      <c r="GQA33" s="429"/>
      <c r="GQB33" s="429"/>
      <c r="GQC33" s="429"/>
      <c r="GQD33" s="429"/>
      <c r="GQE33" s="429"/>
      <c r="GQF33" s="429"/>
      <c r="GQG33" s="429"/>
      <c r="GQH33" s="429"/>
      <c r="GQI33" s="429"/>
      <c r="GQJ33" s="429"/>
      <c r="GQK33" s="429"/>
      <c r="GQL33" s="429"/>
      <c r="GQM33" s="429"/>
      <c r="GQN33" s="429"/>
      <c r="GQO33" s="429"/>
      <c r="GQP33" s="429"/>
      <c r="GQQ33" s="429"/>
      <c r="GQR33" s="429"/>
      <c r="GQS33" s="429"/>
      <c r="GQT33" s="429"/>
      <c r="GQU33" s="429"/>
      <c r="GQV33" s="429"/>
      <c r="GQW33" s="429"/>
      <c r="GQX33" s="429"/>
      <c r="GQY33" s="429"/>
      <c r="GQZ33" s="429"/>
      <c r="GRA33" s="429"/>
      <c r="GRB33" s="429"/>
      <c r="GRC33" s="429"/>
      <c r="GRD33" s="429"/>
      <c r="GRE33" s="429"/>
      <c r="GRF33" s="429"/>
      <c r="GRG33" s="429"/>
      <c r="GRH33" s="429"/>
      <c r="GRI33" s="429"/>
      <c r="GRJ33" s="429"/>
      <c r="GRK33" s="429"/>
      <c r="GRL33" s="429"/>
      <c r="GRM33" s="429"/>
      <c r="GRN33" s="429"/>
      <c r="GRO33" s="429"/>
      <c r="GRP33" s="429"/>
      <c r="GRQ33" s="429"/>
      <c r="GRR33" s="429"/>
      <c r="GRS33" s="429"/>
      <c r="GRT33" s="429"/>
      <c r="GRU33" s="429"/>
      <c r="GRV33" s="429"/>
      <c r="GRW33" s="429"/>
      <c r="GRX33" s="429"/>
      <c r="GRY33" s="429"/>
      <c r="GRZ33" s="429"/>
      <c r="GSA33" s="429"/>
      <c r="GSB33" s="429"/>
      <c r="GSC33" s="429"/>
      <c r="GSD33" s="429"/>
      <c r="GSE33" s="429"/>
      <c r="GSF33" s="429"/>
      <c r="GSG33" s="429"/>
      <c r="GSH33" s="429"/>
      <c r="GSI33" s="429"/>
      <c r="GSJ33" s="429"/>
      <c r="GSK33" s="429"/>
      <c r="GSL33" s="429"/>
      <c r="GSM33" s="429"/>
      <c r="GSN33" s="429"/>
      <c r="GSO33" s="429"/>
      <c r="GSP33" s="429"/>
      <c r="GSQ33" s="429"/>
      <c r="GSR33" s="429"/>
      <c r="GSS33" s="429"/>
      <c r="GST33" s="429"/>
      <c r="GSU33" s="429"/>
      <c r="GSV33" s="429"/>
      <c r="GSW33" s="429"/>
      <c r="GSX33" s="429"/>
      <c r="GSY33" s="429"/>
      <c r="GSZ33" s="429"/>
      <c r="GTA33" s="429"/>
      <c r="GTB33" s="429"/>
      <c r="GTC33" s="429"/>
      <c r="GTD33" s="429"/>
      <c r="GTE33" s="429"/>
      <c r="GTF33" s="429"/>
      <c r="GTG33" s="429"/>
      <c r="GTH33" s="429"/>
      <c r="GTI33" s="429"/>
      <c r="GTJ33" s="429"/>
      <c r="GTK33" s="429"/>
      <c r="GTL33" s="429"/>
      <c r="GTM33" s="429"/>
      <c r="GTN33" s="429"/>
      <c r="GTO33" s="429"/>
      <c r="GTP33" s="429"/>
      <c r="GTQ33" s="429"/>
      <c r="GTR33" s="429"/>
      <c r="GTS33" s="429"/>
      <c r="GTT33" s="429"/>
      <c r="GTU33" s="429"/>
      <c r="GTV33" s="429"/>
      <c r="GTW33" s="429"/>
      <c r="GTX33" s="429"/>
      <c r="GTY33" s="429"/>
      <c r="GTZ33" s="429"/>
      <c r="GUA33" s="429"/>
      <c r="GUB33" s="429"/>
      <c r="GUC33" s="429"/>
      <c r="GUD33" s="429"/>
      <c r="GUE33" s="429"/>
      <c r="GUF33" s="429"/>
      <c r="GUG33" s="429"/>
      <c r="GUH33" s="429"/>
      <c r="GUI33" s="429"/>
      <c r="GUJ33" s="429"/>
      <c r="GUK33" s="429"/>
      <c r="GUL33" s="429"/>
      <c r="GUM33" s="429"/>
      <c r="GUN33" s="429"/>
      <c r="GUO33" s="429"/>
      <c r="GUP33" s="429"/>
      <c r="GUQ33" s="429"/>
      <c r="GUR33" s="429"/>
      <c r="GUS33" s="429"/>
      <c r="GUT33" s="429"/>
      <c r="GUU33" s="429"/>
      <c r="GUV33" s="429"/>
      <c r="GUW33" s="429"/>
      <c r="GUX33" s="429"/>
      <c r="GUY33" s="429"/>
      <c r="GUZ33" s="429"/>
      <c r="GVA33" s="429"/>
      <c r="GVB33" s="429"/>
      <c r="GVC33" s="429"/>
      <c r="GVD33" s="429"/>
      <c r="GVE33" s="429"/>
      <c r="GVF33" s="429"/>
      <c r="GVG33" s="429"/>
      <c r="GVH33" s="429"/>
      <c r="GVI33" s="429"/>
      <c r="GVJ33" s="429"/>
      <c r="GVK33" s="429"/>
      <c r="GVL33" s="429"/>
      <c r="GVM33" s="429"/>
      <c r="GVN33" s="429"/>
      <c r="GVO33" s="429"/>
      <c r="GVP33" s="429"/>
      <c r="GVQ33" s="429"/>
      <c r="GVR33" s="429"/>
      <c r="GVS33" s="429"/>
      <c r="GVT33" s="429"/>
      <c r="GVU33" s="429"/>
      <c r="GVV33" s="429"/>
      <c r="GVW33" s="429"/>
      <c r="GVX33" s="429"/>
      <c r="GVY33" s="429"/>
      <c r="GVZ33" s="429"/>
      <c r="GWA33" s="429"/>
      <c r="GWB33" s="429"/>
      <c r="GWC33" s="429"/>
      <c r="GWD33" s="429"/>
      <c r="GWE33" s="429"/>
      <c r="GWF33" s="429"/>
      <c r="GWG33" s="429"/>
      <c r="GWH33" s="429"/>
      <c r="GWI33" s="429"/>
      <c r="GWJ33" s="429"/>
      <c r="GWK33" s="429"/>
      <c r="GWL33" s="429"/>
      <c r="GWM33" s="429"/>
      <c r="GWN33" s="429"/>
      <c r="GWO33" s="429"/>
      <c r="GWP33" s="429"/>
      <c r="GWQ33" s="429"/>
      <c r="GWR33" s="429"/>
      <c r="GWS33" s="429"/>
      <c r="GWT33" s="429"/>
      <c r="GWU33" s="429"/>
      <c r="GWV33" s="429"/>
      <c r="GWW33" s="429"/>
      <c r="GWX33" s="429"/>
      <c r="GWY33" s="429"/>
      <c r="GWZ33" s="429"/>
      <c r="GXA33" s="429"/>
      <c r="GXB33" s="429"/>
      <c r="GXC33" s="429"/>
      <c r="GXD33" s="429"/>
      <c r="GXE33" s="429"/>
      <c r="GXF33" s="429"/>
      <c r="GXG33" s="429"/>
      <c r="GXH33" s="429"/>
      <c r="GXI33" s="429"/>
      <c r="GXJ33" s="429"/>
      <c r="GXK33" s="429"/>
      <c r="GXL33" s="429"/>
      <c r="GXM33" s="429"/>
      <c r="GXN33" s="429"/>
      <c r="GXO33" s="429"/>
      <c r="GXP33" s="429"/>
      <c r="GXQ33" s="429"/>
      <c r="GXR33" s="429"/>
      <c r="GXS33" s="429"/>
      <c r="GXT33" s="429"/>
      <c r="GXU33" s="429"/>
      <c r="GXV33" s="429"/>
      <c r="GXW33" s="429"/>
      <c r="GXX33" s="429"/>
      <c r="GXY33" s="429"/>
      <c r="GXZ33" s="429"/>
      <c r="GYA33" s="429"/>
      <c r="GYB33" s="429"/>
      <c r="GYC33" s="429"/>
      <c r="GYD33" s="429"/>
      <c r="GYE33" s="429"/>
      <c r="GYF33" s="429"/>
      <c r="GYG33" s="429"/>
      <c r="GYH33" s="429"/>
      <c r="GYI33" s="429"/>
      <c r="GYJ33" s="429"/>
      <c r="GYK33" s="429"/>
      <c r="GYL33" s="429"/>
      <c r="GYM33" s="429"/>
      <c r="GYN33" s="429"/>
      <c r="GYO33" s="429"/>
      <c r="GYP33" s="429"/>
      <c r="GYQ33" s="429"/>
      <c r="GYR33" s="429"/>
      <c r="GYS33" s="429"/>
      <c r="GYT33" s="429"/>
      <c r="GYU33" s="429"/>
      <c r="GYV33" s="429"/>
      <c r="GYW33" s="429"/>
      <c r="GYX33" s="429"/>
      <c r="GYY33" s="429"/>
      <c r="GYZ33" s="429"/>
      <c r="GZA33" s="429"/>
      <c r="GZB33" s="429"/>
      <c r="GZC33" s="429"/>
      <c r="GZD33" s="429"/>
      <c r="GZE33" s="429"/>
      <c r="GZF33" s="429"/>
      <c r="GZG33" s="429"/>
      <c r="GZH33" s="429"/>
      <c r="GZI33" s="429"/>
      <c r="GZJ33" s="429"/>
      <c r="GZK33" s="429"/>
      <c r="GZL33" s="429"/>
      <c r="GZM33" s="429"/>
      <c r="GZN33" s="429"/>
      <c r="GZO33" s="429"/>
      <c r="GZP33" s="429"/>
      <c r="GZQ33" s="429"/>
      <c r="GZR33" s="429"/>
      <c r="GZS33" s="429"/>
      <c r="GZT33" s="429"/>
      <c r="GZU33" s="429"/>
      <c r="GZV33" s="429"/>
      <c r="GZW33" s="429"/>
      <c r="GZX33" s="429"/>
      <c r="GZY33" s="429"/>
      <c r="GZZ33" s="429"/>
      <c r="HAA33" s="429"/>
      <c r="HAB33" s="429"/>
      <c r="HAC33" s="429"/>
      <c r="HAD33" s="429"/>
      <c r="HAE33" s="429"/>
      <c r="HAF33" s="429"/>
      <c r="HAG33" s="429"/>
      <c r="HAH33" s="429"/>
      <c r="HAI33" s="429"/>
      <c r="HAJ33" s="429"/>
      <c r="HAK33" s="429"/>
      <c r="HAL33" s="429"/>
      <c r="HAM33" s="429"/>
      <c r="HAN33" s="429"/>
      <c r="HAO33" s="429"/>
      <c r="HAP33" s="429"/>
      <c r="HAQ33" s="429"/>
      <c r="HAR33" s="429"/>
      <c r="HAS33" s="429"/>
      <c r="HAT33" s="429"/>
      <c r="HAU33" s="429"/>
      <c r="HAV33" s="429"/>
      <c r="HAW33" s="429"/>
      <c r="HAX33" s="429"/>
      <c r="HAY33" s="429"/>
      <c r="HAZ33" s="429"/>
      <c r="HBA33" s="429"/>
      <c r="HBB33" s="429"/>
      <c r="HBC33" s="429"/>
      <c r="HBD33" s="429"/>
      <c r="HBE33" s="429"/>
      <c r="HBF33" s="429"/>
      <c r="HBG33" s="429"/>
      <c r="HBH33" s="429"/>
      <c r="HBI33" s="429"/>
      <c r="HBJ33" s="429"/>
      <c r="HBK33" s="429"/>
      <c r="HBL33" s="429"/>
      <c r="HBM33" s="429"/>
      <c r="HBN33" s="429"/>
      <c r="HBO33" s="429"/>
      <c r="HBP33" s="429"/>
      <c r="HBQ33" s="429"/>
      <c r="HBR33" s="429"/>
      <c r="HBS33" s="429"/>
      <c r="HBT33" s="429"/>
      <c r="HBU33" s="429"/>
      <c r="HBV33" s="429"/>
      <c r="HBW33" s="429"/>
      <c r="HBX33" s="429"/>
      <c r="HBY33" s="429"/>
      <c r="HBZ33" s="429"/>
      <c r="HCA33" s="429"/>
      <c r="HCB33" s="429"/>
      <c r="HCC33" s="429"/>
      <c r="HCD33" s="429"/>
      <c r="HCE33" s="429"/>
      <c r="HCF33" s="429"/>
      <c r="HCG33" s="429"/>
      <c r="HCH33" s="429"/>
      <c r="HCI33" s="429"/>
      <c r="HCJ33" s="429"/>
      <c r="HCK33" s="429"/>
      <c r="HCL33" s="429"/>
      <c r="HCM33" s="429"/>
      <c r="HCN33" s="429"/>
      <c r="HCO33" s="429"/>
      <c r="HCP33" s="429"/>
      <c r="HCQ33" s="429"/>
      <c r="HCR33" s="429"/>
      <c r="HCS33" s="429"/>
      <c r="HCT33" s="429"/>
      <c r="HCU33" s="429"/>
      <c r="HCV33" s="429"/>
      <c r="HCW33" s="429"/>
      <c r="HCX33" s="429"/>
      <c r="HCY33" s="429"/>
      <c r="HCZ33" s="429"/>
      <c r="HDA33" s="429"/>
      <c r="HDB33" s="429"/>
      <c r="HDC33" s="429"/>
      <c r="HDD33" s="429"/>
      <c r="HDE33" s="429"/>
      <c r="HDF33" s="429"/>
      <c r="HDG33" s="429"/>
      <c r="HDH33" s="429"/>
      <c r="HDI33" s="429"/>
      <c r="HDJ33" s="429"/>
      <c r="HDK33" s="429"/>
      <c r="HDL33" s="429"/>
      <c r="HDM33" s="429"/>
      <c r="HDN33" s="429"/>
      <c r="HDO33" s="429"/>
      <c r="HDP33" s="429"/>
      <c r="HDQ33" s="429"/>
      <c r="HDR33" s="429"/>
      <c r="HDS33" s="429"/>
      <c r="HDT33" s="429"/>
      <c r="HDU33" s="429"/>
      <c r="HDV33" s="429"/>
      <c r="HDW33" s="429"/>
      <c r="HDX33" s="429"/>
      <c r="HDY33" s="429"/>
      <c r="HDZ33" s="429"/>
      <c r="HEA33" s="429"/>
      <c r="HEB33" s="429"/>
      <c r="HEC33" s="429"/>
      <c r="HED33" s="429"/>
      <c r="HEE33" s="429"/>
      <c r="HEF33" s="429"/>
      <c r="HEG33" s="429"/>
      <c r="HEH33" s="429"/>
      <c r="HEI33" s="429"/>
      <c r="HEJ33" s="429"/>
      <c r="HEK33" s="429"/>
      <c r="HEL33" s="429"/>
      <c r="HEM33" s="429"/>
      <c r="HEN33" s="429"/>
      <c r="HEO33" s="429"/>
      <c r="HEP33" s="429"/>
      <c r="HEQ33" s="429"/>
      <c r="HER33" s="429"/>
      <c r="HES33" s="429"/>
      <c r="HET33" s="429"/>
      <c r="HEU33" s="429"/>
      <c r="HEV33" s="429"/>
      <c r="HEW33" s="429"/>
      <c r="HEX33" s="429"/>
      <c r="HEY33" s="429"/>
      <c r="HEZ33" s="429"/>
      <c r="HFA33" s="429"/>
      <c r="HFB33" s="429"/>
      <c r="HFC33" s="429"/>
      <c r="HFD33" s="429"/>
      <c r="HFE33" s="429"/>
      <c r="HFF33" s="429"/>
      <c r="HFG33" s="429"/>
      <c r="HFH33" s="429"/>
      <c r="HFI33" s="429"/>
      <c r="HFJ33" s="429"/>
      <c r="HFK33" s="429"/>
      <c r="HFL33" s="429"/>
      <c r="HFM33" s="429"/>
      <c r="HFN33" s="429"/>
      <c r="HFO33" s="429"/>
      <c r="HFP33" s="429"/>
      <c r="HFQ33" s="429"/>
      <c r="HFR33" s="429"/>
      <c r="HFS33" s="429"/>
      <c r="HFT33" s="429"/>
      <c r="HFU33" s="429"/>
      <c r="HFV33" s="429"/>
      <c r="HFW33" s="429"/>
      <c r="HFX33" s="429"/>
      <c r="HFY33" s="429"/>
      <c r="HFZ33" s="429"/>
      <c r="HGA33" s="429"/>
      <c r="HGB33" s="429"/>
      <c r="HGC33" s="429"/>
      <c r="HGD33" s="429"/>
      <c r="HGE33" s="429"/>
      <c r="HGF33" s="429"/>
      <c r="HGG33" s="429"/>
      <c r="HGH33" s="429"/>
      <c r="HGI33" s="429"/>
      <c r="HGJ33" s="429"/>
      <c r="HGK33" s="429"/>
      <c r="HGL33" s="429"/>
      <c r="HGM33" s="429"/>
      <c r="HGN33" s="429"/>
      <c r="HGO33" s="429"/>
      <c r="HGP33" s="429"/>
      <c r="HGQ33" s="429"/>
      <c r="HGR33" s="429"/>
      <c r="HGS33" s="429"/>
      <c r="HGT33" s="429"/>
      <c r="HGU33" s="429"/>
      <c r="HGV33" s="429"/>
      <c r="HGW33" s="429"/>
      <c r="HGX33" s="429"/>
      <c r="HGY33" s="429"/>
      <c r="HGZ33" s="429"/>
      <c r="HHA33" s="429"/>
      <c r="HHB33" s="429"/>
      <c r="HHC33" s="429"/>
      <c r="HHD33" s="429"/>
      <c r="HHE33" s="429"/>
      <c r="HHF33" s="429"/>
      <c r="HHG33" s="429"/>
      <c r="HHH33" s="429"/>
      <c r="HHI33" s="429"/>
      <c r="HHJ33" s="429"/>
      <c r="HHK33" s="429"/>
      <c r="HHL33" s="429"/>
      <c r="HHM33" s="429"/>
      <c r="HHN33" s="429"/>
      <c r="HHO33" s="429"/>
      <c r="HHP33" s="429"/>
      <c r="HHQ33" s="429"/>
      <c r="HHR33" s="429"/>
      <c r="HHS33" s="429"/>
      <c r="HHT33" s="429"/>
      <c r="HHU33" s="429"/>
      <c r="HHV33" s="429"/>
      <c r="HHW33" s="429"/>
      <c r="HHX33" s="429"/>
      <c r="HHY33" s="429"/>
      <c r="HHZ33" s="429"/>
      <c r="HIA33" s="429"/>
      <c r="HIB33" s="429"/>
      <c r="HIC33" s="429"/>
      <c r="HID33" s="429"/>
      <c r="HIE33" s="429"/>
      <c r="HIF33" s="429"/>
      <c r="HIG33" s="429"/>
      <c r="HIH33" s="429"/>
      <c r="HII33" s="429"/>
      <c r="HIJ33" s="429"/>
      <c r="HIK33" s="429"/>
      <c r="HIL33" s="429"/>
      <c r="HIM33" s="429"/>
      <c r="HIN33" s="429"/>
      <c r="HIO33" s="429"/>
      <c r="HIP33" s="429"/>
      <c r="HIQ33" s="429"/>
      <c r="HIR33" s="429"/>
      <c r="HIS33" s="429"/>
      <c r="HIT33" s="429"/>
      <c r="HIU33" s="429"/>
      <c r="HIV33" s="429"/>
      <c r="HIW33" s="429"/>
      <c r="HIX33" s="429"/>
      <c r="HIY33" s="429"/>
      <c r="HIZ33" s="429"/>
      <c r="HJA33" s="429"/>
      <c r="HJB33" s="429"/>
      <c r="HJC33" s="429"/>
      <c r="HJD33" s="429"/>
      <c r="HJE33" s="429"/>
      <c r="HJF33" s="429"/>
      <c r="HJG33" s="429"/>
      <c r="HJH33" s="429"/>
      <c r="HJI33" s="429"/>
      <c r="HJJ33" s="429"/>
      <c r="HJK33" s="429"/>
      <c r="HJL33" s="429"/>
      <c r="HJM33" s="429"/>
      <c r="HJN33" s="429"/>
      <c r="HJO33" s="429"/>
      <c r="HJP33" s="429"/>
      <c r="HJQ33" s="429"/>
      <c r="HJR33" s="429"/>
      <c r="HJS33" s="429"/>
      <c r="HJT33" s="429"/>
      <c r="HJU33" s="429"/>
      <c r="HJV33" s="429"/>
      <c r="HJW33" s="429"/>
      <c r="HJX33" s="429"/>
      <c r="HJY33" s="429"/>
      <c r="HJZ33" s="429"/>
      <c r="HKA33" s="429"/>
      <c r="HKB33" s="429"/>
      <c r="HKC33" s="429"/>
      <c r="HKD33" s="429"/>
      <c r="HKE33" s="429"/>
      <c r="HKF33" s="429"/>
      <c r="HKG33" s="429"/>
      <c r="HKH33" s="429"/>
      <c r="HKI33" s="429"/>
      <c r="HKJ33" s="429"/>
      <c r="HKK33" s="429"/>
      <c r="HKL33" s="429"/>
      <c r="HKM33" s="429"/>
      <c r="HKN33" s="429"/>
      <c r="HKO33" s="429"/>
      <c r="HKP33" s="429"/>
      <c r="HKQ33" s="429"/>
      <c r="HKR33" s="429"/>
      <c r="HKS33" s="429"/>
      <c r="HKT33" s="429"/>
      <c r="HKU33" s="429"/>
      <c r="HKV33" s="429"/>
      <c r="HKW33" s="429"/>
      <c r="HKX33" s="429"/>
      <c r="HKY33" s="429"/>
      <c r="HKZ33" s="429"/>
      <c r="HLA33" s="429"/>
      <c r="HLB33" s="429"/>
      <c r="HLC33" s="429"/>
      <c r="HLD33" s="429"/>
      <c r="HLE33" s="429"/>
      <c r="HLF33" s="429"/>
      <c r="HLG33" s="429"/>
      <c r="HLH33" s="429"/>
      <c r="HLI33" s="429"/>
      <c r="HLJ33" s="429"/>
      <c r="HLK33" s="429"/>
      <c r="HLL33" s="429"/>
      <c r="HLM33" s="429"/>
      <c r="HLN33" s="429"/>
      <c r="HLO33" s="429"/>
      <c r="HLP33" s="429"/>
      <c r="HLQ33" s="429"/>
      <c r="HLR33" s="429"/>
      <c r="HLS33" s="429"/>
      <c r="HLT33" s="429"/>
      <c r="HLU33" s="429"/>
      <c r="HLV33" s="429"/>
      <c r="HLW33" s="429"/>
      <c r="HLX33" s="429"/>
      <c r="HLY33" s="429"/>
      <c r="HLZ33" s="429"/>
      <c r="HMA33" s="429"/>
      <c r="HMB33" s="429"/>
      <c r="HMC33" s="429"/>
      <c r="HMD33" s="429"/>
      <c r="HME33" s="429"/>
      <c r="HMF33" s="429"/>
      <c r="HMG33" s="429"/>
      <c r="HMH33" s="429"/>
      <c r="HMI33" s="429"/>
      <c r="HMJ33" s="429"/>
      <c r="HMK33" s="429"/>
      <c r="HML33" s="429"/>
      <c r="HMM33" s="429"/>
      <c r="HMN33" s="429"/>
      <c r="HMO33" s="429"/>
      <c r="HMP33" s="429"/>
      <c r="HMQ33" s="429"/>
      <c r="HMR33" s="429"/>
      <c r="HMS33" s="429"/>
      <c r="HMT33" s="429"/>
      <c r="HMU33" s="429"/>
      <c r="HMV33" s="429"/>
      <c r="HMW33" s="429"/>
      <c r="HMX33" s="429"/>
      <c r="HMY33" s="429"/>
      <c r="HMZ33" s="429"/>
      <c r="HNA33" s="429"/>
      <c r="HNB33" s="429"/>
      <c r="HNC33" s="429"/>
      <c r="HND33" s="429"/>
      <c r="HNE33" s="429"/>
      <c r="HNF33" s="429"/>
      <c r="HNG33" s="429"/>
      <c r="HNH33" s="429"/>
      <c r="HNI33" s="429"/>
      <c r="HNJ33" s="429"/>
      <c r="HNK33" s="429"/>
      <c r="HNL33" s="429"/>
      <c r="HNM33" s="429"/>
      <c r="HNN33" s="429"/>
      <c r="HNO33" s="429"/>
      <c r="HNP33" s="429"/>
      <c r="HNQ33" s="429"/>
      <c r="HNR33" s="429"/>
      <c r="HNS33" s="429"/>
      <c r="HNT33" s="429"/>
      <c r="HNU33" s="429"/>
      <c r="HNV33" s="429"/>
      <c r="HNW33" s="429"/>
      <c r="HNX33" s="429"/>
      <c r="HNY33" s="429"/>
      <c r="HNZ33" s="429"/>
      <c r="HOA33" s="429"/>
      <c r="HOB33" s="429"/>
      <c r="HOC33" s="429"/>
      <c r="HOD33" s="429"/>
      <c r="HOE33" s="429"/>
      <c r="HOF33" s="429"/>
      <c r="HOG33" s="429"/>
      <c r="HOH33" s="429"/>
      <c r="HOI33" s="429"/>
      <c r="HOJ33" s="429"/>
      <c r="HOK33" s="429"/>
      <c r="HOL33" s="429"/>
      <c r="HOM33" s="429"/>
      <c r="HON33" s="429"/>
      <c r="HOO33" s="429"/>
      <c r="HOP33" s="429"/>
      <c r="HOQ33" s="429"/>
      <c r="HOR33" s="429"/>
      <c r="HOS33" s="429"/>
      <c r="HOT33" s="429"/>
      <c r="HOU33" s="429"/>
      <c r="HOV33" s="429"/>
      <c r="HOW33" s="429"/>
      <c r="HOX33" s="429"/>
      <c r="HOY33" s="429"/>
      <c r="HOZ33" s="429"/>
      <c r="HPA33" s="429"/>
      <c r="HPB33" s="429"/>
      <c r="HPC33" s="429"/>
      <c r="HPD33" s="429"/>
      <c r="HPE33" s="429"/>
      <c r="HPF33" s="429"/>
      <c r="HPG33" s="429"/>
      <c r="HPH33" s="429"/>
      <c r="HPI33" s="429"/>
      <c r="HPJ33" s="429"/>
      <c r="HPK33" s="429"/>
      <c r="HPL33" s="429"/>
      <c r="HPM33" s="429"/>
      <c r="HPN33" s="429"/>
      <c r="HPO33" s="429"/>
      <c r="HPP33" s="429"/>
      <c r="HPQ33" s="429"/>
      <c r="HPR33" s="429"/>
      <c r="HPS33" s="429"/>
      <c r="HPT33" s="429"/>
      <c r="HPU33" s="429"/>
      <c r="HPV33" s="429"/>
      <c r="HPW33" s="429"/>
      <c r="HPX33" s="429"/>
      <c r="HPY33" s="429"/>
      <c r="HPZ33" s="429"/>
      <c r="HQA33" s="429"/>
      <c r="HQB33" s="429"/>
      <c r="HQC33" s="429"/>
      <c r="HQD33" s="429"/>
      <c r="HQE33" s="429"/>
      <c r="HQF33" s="429"/>
      <c r="HQG33" s="429"/>
      <c r="HQH33" s="429"/>
      <c r="HQI33" s="429"/>
      <c r="HQJ33" s="429"/>
      <c r="HQK33" s="429"/>
      <c r="HQL33" s="429"/>
      <c r="HQM33" s="429"/>
      <c r="HQN33" s="429"/>
      <c r="HQO33" s="429"/>
      <c r="HQP33" s="429"/>
      <c r="HQQ33" s="429"/>
      <c r="HQR33" s="429"/>
      <c r="HQS33" s="429"/>
      <c r="HQT33" s="429"/>
      <c r="HQU33" s="429"/>
      <c r="HQV33" s="429"/>
      <c r="HQW33" s="429"/>
      <c r="HQX33" s="429"/>
      <c r="HQY33" s="429"/>
      <c r="HQZ33" s="429"/>
      <c r="HRA33" s="429"/>
      <c r="HRB33" s="429"/>
      <c r="HRC33" s="429"/>
      <c r="HRD33" s="429"/>
      <c r="HRE33" s="429"/>
      <c r="HRF33" s="429"/>
      <c r="HRG33" s="429"/>
      <c r="HRH33" s="429"/>
      <c r="HRI33" s="429"/>
      <c r="HRJ33" s="429"/>
      <c r="HRK33" s="429"/>
      <c r="HRL33" s="429"/>
      <c r="HRM33" s="429"/>
      <c r="HRN33" s="429"/>
      <c r="HRO33" s="429"/>
      <c r="HRP33" s="429"/>
      <c r="HRQ33" s="429"/>
      <c r="HRR33" s="429"/>
      <c r="HRS33" s="429"/>
      <c r="HRT33" s="429"/>
      <c r="HRU33" s="429"/>
      <c r="HRV33" s="429"/>
      <c r="HRW33" s="429"/>
      <c r="HRX33" s="429"/>
      <c r="HRY33" s="429"/>
      <c r="HRZ33" s="429"/>
      <c r="HSA33" s="429"/>
      <c r="HSB33" s="429"/>
      <c r="HSC33" s="429"/>
      <c r="HSD33" s="429"/>
      <c r="HSE33" s="429"/>
      <c r="HSF33" s="429"/>
      <c r="HSG33" s="429"/>
      <c r="HSH33" s="429"/>
      <c r="HSI33" s="429"/>
      <c r="HSJ33" s="429"/>
      <c r="HSK33" s="429"/>
      <c r="HSL33" s="429"/>
      <c r="HSM33" s="429"/>
      <c r="HSN33" s="429"/>
      <c r="HSO33" s="429"/>
      <c r="HSP33" s="429"/>
      <c r="HSQ33" s="429"/>
      <c r="HSR33" s="429"/>
      <c r="HSS33" s="429"/>
      <c r="HST33" s="429"/>
      <c r="HSU33" s="429"/>
      <c r="HSV33" s="429"/>
      <c r="HSW33" s="429"/>
      <c r="HSX33" s="429"/>
      <c r="HSY33" s="429"/>
      <c r="HSZ33" s="429"/>
      <c r="HTA33" s="429"/>
      <c r="HTB33" s="429"/>
      <c r="HTC33" s="429"/>
      <c r="HTD33" s="429"/>
      <c r="HTE33" s="429"/>
      <c r="HTF33" s="429"/>
      <c r="HTG33" s="429"/>
      <c r="HTH33" s="429"/>
      <c r="HTI33" s="429"/>
      <c r="HTJ33" s="429"/>
      <c r="HTK33" s="429"/>
      <c r="HTL33" s="429"/>
      <c r="HTM33" s="429"/>
      <c r="HTN33" s="429"/>
      <c r="HTO33" s="429"/>
      <c r="HTP33" s="429"/>
      <c r="HTQ33" s="429"/>
      <c r="HTR33" s="429"/>
      <c r="HTS33" s="429"/>
      <c r="HTT33" s="429"/>
      <c r="HTU33" s="429"/>
      <c r="HTV33" s="429"/>
      <c r="HTW33" s="429"/>
      <c r="HTX33" s="429"/>
      <c r="HTY33" s="429"/>
      <c r="HTZ33" s="429"/>
      <c r="HUA33" s="429"/>
      <c r="HUB33" s="429"/>
      <c r="HUC33" s="429"/>
      <c r="HUD33" s="429"/>
      <c r="HUE33" s="429"/>
      <c r="HUF33" s="429"/>
      <c r="HUG33" s="429"/>
      <c r="HUH33" s="429"/>
      <c r="HUI33" s="429"/>
      <c r="HUJ33" s="429"/>
      <c r="HUK33" s="429"/>
      <c r="HUL33" s="429"/>
      <c r="HUM33" s="429"/>
      <c r="HUN33" s="429"/>
      <c r="HUO33" s="429"/>
      <c r="HUP33" s="429"/>
      <c r="HUQ33" s="429"/>
      <c r="HUR33" s="429"/>
      <c r="HUS33" s="429"/>
      <c r="HUT33" s="429"/>
      <c r="HUU33" s="429"/>
      <c r="HUV33" s="429"/>
      <c r="HUW33" s="429"/>
      <c r="HUX33" s="429"/>
      <c r="HUY33" s="429"/>
      <c r="HUZ33" s="429"/>
      <c r="HVA33" s="429"/>
      <c r="HVB33" s="429"/>
      <c r="HVC33" s="429"/>
      <c r="HVD33" s="429"/>
      <c r="HVE33" s="429"/>
      <c r="HVF33" s="429"/>
      <c r="HVG33" s="429"/>
      <c r="HVH33" s="429"/>
      <c r="HVI33" s="429"/>
      <c r="HVJ33" s="429"/>
      <c r="HVK33" s="429"/>
      <c r="HVL33" s="429"/>
      <c r="HVM33" s="429"/>
      <c r="HVN33" s="429"/>
      <c r="HVO33" s="429"/>
      <c r="HVP33" s="429"/>
      <c r="HVQ33" s="429"/>
      <c r="HVR33" s="429"/>
      <c r="HVS33" s="429"/>
      <c r="HVT33" s="429"/>
      <c r="HVU33" s="429"/>
      <c r="HVV33" s="429"/>
      <c r="HVW33" s="429"/>
      <c r="HVX33" s="429"/>
      <c r="HVY33" s="429"/>
      <c r="HVZ33" s="429"/>
      <c r="HWA33" s="429"/>
      <c r="HWB33" s="429"/>
      <c r="HWC33" s="429"/>
      <c r="HWD33" s="429"/>
      <c r="HWE33" s="429"/>
      <c r="HWF33" s="429"/>
      <c r="HWG33" s="429"/>
      <c r="HWH33" s="429"/>
      <c r="HWI33" s="429"/>
      <c r="HWJ33" s="429"/>
      <c r="HWK33" s="429"/>
      <c r="HWL33" s="429"/>
      <c r="HWM33" s="429"/>
      <c r="HWN33" s="429"/>
      <c r="HWO33" s="429"/>
      <c r="HWP33" s="429"/>
      <c r="HWQ33" s="429"/>
      <c r="HWR33" s="429"/>
      <c r="HWS33" s="429"/>
      <c r="HWT33" s="429"/>
      <c r="HWU33" s="429"/>
      <c r="HWV33" s="429"/>
      <c r="HWW33" s="429"/>
      <c r="HWX33" s="429"/>
      <c r="HWY33" s="429"/>
      <c r="HWZ33" s="429"/>
      <c r="HXA33" s="429"/>
      <c r="HXB33" s="429"/>
      <c r="HXC33" s="429"/>
      <c r="HXD33" s="429"/>
      <c r="HXE33" s="429"/>
      <c r="HXF33" s="429"/>
      <c r="HXG33" s="429"/>
      <c r="HXH33" s="429"/>
      <c r="HXI33" s="429"/>
      <c r="HXJ33" s="429"/>
      <c r="HXK33" s="429"/>
      <c r="HXL33" s="429"/>
      <c r="HXM33" s="429"/>
      <c r="HXN33" s="429"/>
      <c r="HXO33" s="429"/>
      <c r="HXP33" s="429"/>
      <c r="HXQ33" s="429"/>
      <c r="HXR33" s="429"/>
      <c r="HXS33" s="429"/>
      <c r="HXT33" s="429"/>
      <c r="HXU33" s="429"/>
      <c r="HXV33" s="429"/>
      <c r="HXW33" s="429"/>
      <c r="HXX33" s="429"/>
      <c r="HXY33" s="429"/>
      <c r="HXZ33" s="429"/>
      <c r="HYA33" s="429"/>
      <c r="HYB33" s="429"/>
      <c r="HYC33" s="429"/>
      <c r="HYD33" s="429"/>
      <c r="HYE33" s="429"/>
      <c r="HYF33" s="429"/>
      <c r="HYG33" s="429"/>
      <c r="HYH33" s="429"/>
      <c r="HYI33" s="429"/>
      <c r="HYJ33" s="429"/>
      <c r="HYK33" s="429"/>
      <c r="HYL33" s="429"/>
      <c r="HYM33" s="429"/>
      <c r="HYN33" s="429"/>
      <c r="HYO33" s="429"/>
      <c r="HYP33" s="429"/>
      <c r="HYQ33" s="429"/>
      <c r="HYR33" s="429"/>
      <c r="HYS33" s="429"/>
      <c r="HYT33" s="429"/>
      <c r="HYU33" s="429"/>
      <c r="HYV33" s="429"/>
      <c r="HYW33" s="429"/>
      <c r="HYX33" s="429"/>
      <c r="HYY33" s="429"/>
      <c r="HYZ33" s="429"/>
      <c r="HZA33" s="429"/>
      <c r="HZB33" s="429"/>
      <c r="HZC33" s="429"/>
      <c r="HZD33" s="429"/>
      <c r="HZE33" s="429"/>
      <c r="HZF33" s="429"/>
      <c r="HZG33" s="429"/>
      <c r="HZH33" s="429"/>
      <c r="HZI33" s="429"/>
      <c r="HZJ33" s="429"/>
      <c r="HZK33" s="429"/>
      <c r="HZL33" s="429"/>
      <c r="HZM33" s="429"/>
      <c r="HZN33" s="429"/>
      <c r="HZO33" s="429"/>
      <c r="HZP33" s="429"/>
      <c r="HZQ33" s="429"/>
      <c r="HZR33" s="429"/>
      <c r="HZS33" s="429"/>
      <c r="HZT33" s="429"/>
      <c r="HZU33" s="429"/>
      <c r="HZV33" s="429"/>
      <c r="HZW33" s="429"/>
      <c r="HZX33" s="429"/>
      <c r="HZY33" s="429"/>
      <c r="HZZ33" s="429"/>
      <c r="IAA33" s="429"/>
      <c r="IAB33" s="429"/>
      <c r="IAC33" s="429"/>
      <c r="IAD33" s="429"/>
      <c r="IAE33" s="429"/>
      <c r="IAF33" s="429"/>
      <c r="IAG33" s="429"/>
      <c r="IAH33" s="429"/>
      <c r="IAI33" s="429"/>
      <c r="IAJ33" s="429"/>
      <c r="IAK33" s="429"/>
      <c r="IAL33" s="429"/>
      <c r="IAM33" s="429"/>
      <c r="IAN33" s="429"/>
      <c r="IAO33" s="429"/>
      <c r="IAP33" s="429"/>
      <c r="IAQ33" s="429"/>
      <c r="IAR33" s="429"/>
      <c r="IAS33" s="429"/>
      <c r="IAT33" s="429"/>
      <c r="IAU33" s="429"/>
      <c r="IAV33" s="429"/>
      <c r="IAW33" s="429"/>
      <c r="IAX33" s="429"/>
      <c r="IAY33" s="429"/>
      <c r="IAZ33" s="429"/>
      <c r="IBA33" s="429"/>
      <c r="IBB33" s="429"/>
      <c r="IBC33" s="429"/>
      <c r="IBD33" s="429"/>
      <c r="IBE33" s="429"/>
      <c r="IBF33" s="429"/>
      <c r="IBG33" s="429"/>
      <c r="IBH33" s="429"/>
      <c r="IBI33" s="429"/>
      <c r="IBJ33" s="429"/>
      <c r="IBK33" s="429"/>
      <c r="IBL33" s="429"/>
      <c r="IBM33" s="429"/>
      <c r="IBN33" s="429"/>
      <c r="IBO33" s="429"/>
      <c r="IBP33" s="429"/>
      <c r="IBQ33" s="429"/>
      <c r="IBR33" s="429"/>
      <c r="IBS33" s="429"/>
      <c r="IBT33" s="429"/>
      <c r="IBU33" s="429"/>
      <c r="IBV33" s="429"/>
      <c r="IBW33" s="429"/>
      <c r="IBX33" s="429"/>
      <c r="IBY33" s="429"/>
      <c r="IBZ33" s="429"/>
      <c r="ICA33" s="429"/>
      <c r="ICB33" s="429"/>
      <c r="ICC33" s="429"/>
      <c r="ICD33" s="429"/>
      <c r="ICE33" s="429"/>
      <c r="ICF33" s="429"/>
      <c r="ICG33" s="429"/>
      <c r="ICH33" s="429"/>
      <c r="ICI33" s="429"/>
      <c r="ICJ33" s="429"/>
      <c r="ICK33" s="429"/>
      <c r="ICL33" s="429"/>
      <c r="ICM33" s="429"/>
      <c r="ICN33" s="429"/>
      <c r="ICO33" s="429"/>
      <c r="ICP33" s="429"/>
      <c r="ICQ33" s="429"/>
      <c r="ICR33" s="429"/>
      <c r="ICS33" s="429"/>
      <c r="ICT33" s="429"/>
      <c r="ICU33" s="429"/>
      <c r="ICV33" s="429"/>
      <c r="ICW33" s="429"/>
      <c r="ICX33" s="429"/>
      <c r="ICY33" s="429"/>
      <c r="ICZ33" s="429"/>
      <c r="IDA33" s="429"/>
      <c r="IDB33" s="429"/>
      <c r="IDC33" s="429"/>
      <c r="IDD33" s="429"/>
      <c r="IDE33" s="429"/>
      <c r="IDF33" s="429"/>
      <c r="IDG33" s="429"/>
      <c r="IDH33" s="429"/>
      <c r="IDI33" s="429"/>
      <c r="IDJ33" s="429"/>
      <c r="IDK33" s="429"/>
      <c r="IDL33" s="429"/>
      <c r="IDM33" s="429"/>
      <c r="IDN33" s="429"/>
      <c r="IDO33" s="429"/>
      <c r="IDP33" s="429"/>
      <c r="IDQ33" s="429"/>
      <c r="IDR33" s="429"/>
      <c r="IDS33" s="429"/>
      <c r="IDT33" s="429"/>
      <c r="IDU33" s="429"/>
      <c r="IDV33" s="429"/>
      <c r="IDW33" s="429"/>
      <c r="IDX33" s="429"/>
      <c r="IDY33" s="429"/>
      <c r="IDZ33" s="429"/>
      <c r="IEA33" s="429"/>
      <c r="IEB33" s="429"/>
      <c r="IEC33" s="429"/>
      <c r="IED33" s="429"/>
      <c r="IEE33" s="429"/>
      <c r="IEF33" s="429"/>
      <c r="IEG33" s="429"/>
      <c r="IEH33" s="429"/>
      <c r="IEI33" s="429"/>
      <c r="IEJ33" s="429"/>
      <c r="IEK33" s="429"/>
      <c r="IEL33" s="429"/>
      <c r="IEM33" s="429"/>
      <c r="IEN33" s="429"/>
      <c r="IEO33" s="429"/>
      <c r="IEP33" s="429"/>
      <c r="IEQ33" s="429"/>
      <c r="IER33" s="429"/>
      <c r="IES33" s="429"/>
      <c r="IET33" s="429"/>
      <c r="IEU33" s="429"/>
      <c r="IEV33" s="429"/>
      <c r="IEW33" s="429"/>
      <c r="IEX33" s="429"/>
      <c r="IEY33" s="429"/>
      <c r="IEZ33" s="429"/>
      <c r="IFA33" s="429"/>
      <c r="IFB33" s="429"/>
      <c r="IFC33" s="429"/>
      <c r="IFD33" s="429"/>
      <c r="IFE33" s="429"/>
      <c r="IFF33" s="429"/>
      <c r="IFG33" s="429"/>
      <c r="IFH33" s="429"/>
      <c r="IFI33" s="429"/>
      <c r="IFJ33" s="429"/>
      <c r="IFK33" s="429"/>
      <c r="IFL33" s="429"/>
      <c r="IFM33" s="429"/>
      <c r="IFN33" s="429"/>
      <c r="IFO33" s="429"/>
      <c r="IFP33" s="429"/>
      <c r="IFQ33" s="429"/>
      <c r="IFR33" s="429"/>
      <c r="IFS33" s="429"/>
      <c r="IFT33" s="429"/>
      <c r="IFU33" s="429"/>
      <c r="IFV33" s="429"/>
      <c r="IFW33" s="429"/>
      <c r="IFX33" s="429"/>
      <c r="IFY33" s="429"/>
      <c r="IFZ33" s="429"/>
      <c r="IGA33" s="429"/>
      <c r="IGB33" s="429"/>
      <c r="IGC33" s="429"/>
      <c r="IGD33" s="429"/>
      <c r="IGE33" s="429"/>
      <c r="IGF33" s="429"/>
      <c r="IGG33" s="429"/>
      <c r="IGH33" s="429"/>
      <c r="IGI33" s="429"/>
      <c r="IGJ33" s="429"/>
      <c r="IGK33" s="429"/>
      <c r="IGL33" s="429"/>
      <c r="IGM33" s="429"/>
      <c r="IGN33" s="429"/>
      <c r="IGO33" s="429"/>
      <c r="IGP33" s="429"/>
      <c r="IGQ33" s="429"/>
      <c r="IGR33" s="429"/>
      <c r="IGS33" s="429"/>
      <c r="IGT33" s="429"/>
      <c r="IGU33" s="429"/>
      <c r="IGV33" s="429"/>
      <c r="IGW33" s="429"/>
      <c r="IGX33" s="429"/>
      <c r="IGY33" s="429"/>
      <c r="IGZ33" s="429"/>
      <c r="IHA33" s="429"/>
      <c r="IHB33" s="429"/>
      <c r="IHC33" s="429"/>
      <c r="IHD33" s="429"/>
      <c r="IHE33" s="429"/>
      <c r="IHF33" s="429"/>
      <c r="IHG33" s="429"/>
      <c r="IHH33" s="429"/>
      <c r="IHI33" s="429"/>
      <c r="IHJ33" s="429"/>
      <c r="IHK33" s="429"/>
      <c r="IHL33" s="429"/>
      <c r="IHM33" s="429"/>
      <c r="IHN33" s="429"/>
      <c r="IHO33" s="429"/>
      <c r="IHP33" s="429"/>
      <c r="IHQ33" s="429"/>
      <c r="IHR33" s="429"/>
      <c r="IHS33" s="429"/>
      <c r="IHT33" s="429"/>
      <c r="IHU33" s="429"/>
      <c r="IHV33" s="429"/>
      <c r="IHW33" s="429"/>
      <c r="IHX33" s="429"/>
      <c r="IHY33" s="429"/>
      <c r="IHZ33" s="429"/>
      <c r="IIA33" s="429"/>
      <c r="IIB33" s="429"/>
      <c r="IIC33" s="429"/>
      <c r="IID33" s="429"/>
      <c r="IIE33" s="429"/>
      <c r="IIF33" s="429"/>
      <c r="IIG33" s="429"/>
      <c r="IIH33" s="429"/>
      <c r="III33" s="429"/>
      <c r="IIJ33" s="429"/>
      <c r="IIK33" s="429"/>
      <c r="IIL33" s="429"/>
      <c r="IIM33" s="429"/>
      <c r="IIN33" s="429"/>
      <c r="IIO33" s="429"/>
      <c r="IIP33" s="429"/>
      <c r="IIQ33" s="429"/>
      <c r="IIR33" s="429"/>
      <c r="IIS33" s="429"/>
      <c r="IIT33" s="429"/>
      <c r="IIU33" s="429"/>
      <c r="IIV33" s="429"/>
      <c r="IIW33" s="429"/>
      <c r="IIX33" s="429"/>
      <c r="IIY33" s="429"/>
      <c r="IIZ33" s="429"/>
      <c r="IJA33" s="429"/>
      <c r="IJB33" s="429"/>
      <c r="IJC33" s="429"/>
      <c r="IJD33" s="429"/>
      <c r="IJE33" s="429"/>
      <c r="IJF33" s="429"/>
      <c r="IJG33" s="429"/>
      <c r="IJH33" s="429"/>
      <c r="IJI33" s="429"/>
      <c r="IJJ33" s="429"/>
      <c r="IJK33" s="429"/>
      <c r="IJL33" s="429"/>
      <c r="IJM33" s="429"/>
      <c r="IJN33" s="429"/>
      <c r="IJO33" s="429"/>
      <c r="IJP33" s="429"/>
      <c r="IJQ33" s="429"/>
      <c r="IJR33" s="429"/>
      <c r="IJS33" s="429"/>
      <c r="IJT33" s="429"/>
      <c r="IJU33" s="429"/>
      <c r="IJV33" s="429"/>
      <c r="IJW33" s="429"/>
      <c r="IJX33" s="429"/>
      <c r="IJY33" s="429"/>
      <c r="IJZ33" s="429"/>
      <c r="IKA33" s="429"/>
      <c r="IKB33" s="429"/>
      <c r="IKC33" s="429"/>
      <c r="IKD33" s="429"/>
      <c r="IKE33" s="429"/>
      <c r="IKF33" s="429"/>
      <c r="IKG33" s="429"/>
      <c r="IKH33" s="429"/>
      <c r="IKI33" s="429"/>
      <c r="IKJ33" s="429"/>
      <c r="IKK33" s="429"/>
      <c r="IKL33" s="429"/>
      <c r="IKM33" s="429"/>
      <c r="IKN33" s="429"/>
      <c r="IKO33" s="429"/>
      <c r="IKP33" s="429"/>
      <c r="IKQ33" s="429"/>
      <c r="IKR33" s="429"/>
      <c r="IKS33" s="429"/>
      <c r="IKT33" s="429"/>
      <c r="IKU33" s="429"/>
      <c r="IKV33" s="429"/>
      <c r="IKW33" s="429"/>
      <c r="IKX33" s="429"/>
      <c r="IKY33" s="429"/>
      <c r="IKZ33" s="429"/>
      <c r="ILA33" s="429"/>
      <c r="ILB33" s="429"/>
      <c r="ILC33" s="429"/>
      <c r="ILD33" s="429"/>
      <c r="ILE33" s="429"/>
      <c r="ILF33" s="429"/>
      <c r="ILG33" s="429"/>
      <c r="ILH33" s="429"/>
      <c r="ILI33" s="429"/>
      <c r="ILJ33" s="429"/>
      <c r="ILK33" s="429"/>
      <c r="ILL33" s="429"/>
      <c r="ILM33" s="429"/>
      <c r="ILN33" s="429"/>
      <c r="ILO33" s="429"/>
      <c r="ILP33" s="429"/>
      <c r="ILQ33" s="429"/>
      <c r="ILR33" s="429"/>
      <c r="ILS33" s="429"/>
      <c r="ILT33" s="429"/>
      <c r="ILU33" s="429"/>
      <c r="ILV33" s="429"/>
      <c r="ILW33" s="429"/>
      <c r="ILX33" s="429"/>
      <c r="ILY33" s="429"/>
      <c r="ILZ33" s="429"/>
      <c r="IMA33" s="429"/>
      <c r="IMB33" s="429"/>
      <c r="IMC33" s="429"/>
      <c r="IMD33" s="429"/>
      <c r="IME33" s="429"/>
      <c r="IMF33" s="429"/>
      <c r="IMG33" s="429"/>
      <c r="IMH33" s="429"/>
      <c r="IMI33" s="429"/>
      <c r="IMJ33" s="429"/>
      <c r="IMK33" s="429"/>
      <c r="IML33" s="429"/>
      <c r="IMM33" s="429"/>
      <c r="IMN33" s="429"/>
      <c r="IMO33" s="429"/>
      <c r="IMP33" s="429"/>
      <c r="IMQ33" s="429"/>
      <c r="IMR33" s="429"/>
      <c r="IMS33" s="429"/>
      <c r="IMT33" s="429"/>
      <c r="IMU33" s="429"/>
      <c r="IMV33" s="429"/>
      <c r="IMW33" s="429"/>
      <c r="IMX33" s="429"/>
      <c r="IMY33" s="429"/>
      <c r="IMZ33" s="429"/>
      <c r="INA33" s="429"/>
      <c r="INB33" s="429"/>
      <c r="INC33" s="429"/>
      <c r="IND33" s="429"/>
      <c r="INE33" s="429"/>
      <c r="INF33" s="429"/>
      <c r="ING33" s="429"/>
      <c r="INH33" s="429"/>
      <c r="INI33" s="429"/>
      <c r="INJ33" s="429"/>
      <c r="INK33" s="429"/>
      <c r="INL33" s="429"/>
      <c r="INM33" s="429"/>
      <c r="INN33" s="429"/>
      <c r="INO33" s="429"/>
      <c r="INP33" s="429"/>
      <c r="INQ33" s="429"/>
      <c r="INR33" s="429"/>
      <c r="INS33" s="429"/>
      <c r="INT33" s="429"/>
      <c r="INU33" s="429"/>
      <c r="INV33" s="429"/>
      <c r="INW33" s="429"/>
      <c r="INX33" s="429"/>
      <c r="INY33" s="429"/>
      <c r="INZ33" s="429"/>
      <c r="IOA33" s="429"/>
      <c r="IOB33" s="429"/>
      <c r="IOC33" s="429"/>
      <c r="IOD33" s="429"/>
      <c r="IOE33" s="429"/>
      <c r="IOF33" s="429"/>
      <c r="IOG33" s="429"/>
      <c r="IOH33" s="429"/>
      <c r="IOI33" s="429"/>
      <c r="IOJ33" s="429"/>
      <c r="IOK33" s="429"/>
      <c r="IOL33" s="429"/>
      <c r="IOM33" s="429"/>
      <c r="ION33" s="429"/>
      <c r="IOO33" s="429"/>
      <c r="IOP33" s="429"/>
      <c r="IOQ33" s="429"/>
      <c r="IOR33" s="429"/>
      <c r="IOS33" s="429"/>
      <c r="IOT33" s="429"/>
      <c r="IOU33" s="429"/>
      <c r="IOV33" s="429"/>
      <c r="IOW33" s="429"/>
      <c r="IOX33" s="429"/>
      <c r="IOY33" s="429"/>
      <c r="IOZ33" s="429"/>
      <c r="IPA33" s="429"/>
      <c r="IPB33" s="429"/>
      <c r="IPC33" s="429"/>
      <c r="IPD33" s="429"/>
      <c r="IPE33" s="429"/>
      <c r="IPF33" s="429"/>
      <c r="IPG33" s="429"/>
      <c r="IPH33" s="429"/>
      <c r="IPI33" s="429"/>
      <c r="IPJ33" s="429"/>
      <c r="IPK33" s="429"/>
      <c r="IPL33" s="429"/>
      <c r="IPM33" s="429"/>
      <c r="IPN33" s="429"/>
      <c r="IPO33" s="429"/>
      <c r="IPP33" s="429"/>
      <c r="IPQ33" s="429"/>
      <c r="IPR33" s="429"/>
      <c r="IPS33" s="429"/>
      <c r="IPT33" s="429"/>
      <c r="IPU33" s="429"/>
      <c r="IPV33" s="429"/>
      <c r="IPW33" s="429"/>
      <c r="IPX33" s="429"/>
      <c r="IPY33" s="429"/>
      <c r="IPZ33" s="429"/>
      <c r="IQA33" s="429"/>
      <c r="IQB33" s="429"/>
      <c r="IQC33" s="429"/>
      <c r="IQD33" s="429"/>
      <c r="IQE33" s="429"/>
      <c r="IQF33" s="429"/>
      <c r="IQG33" s="429"/>
      <c r="IQH33" s="429"/>
      <c r="IQI33" s="429"/>
      <c r="IQJ33" s="429"/>
      <c r="IQK33" s="429"/>
      <c r="IQL33" s="429"/>
      <c r="IQM33" s="429"/>
      <c r="IQN33" s="429"/>
      <c r="IQO33" s="429"/>
      <c r="IQP33" s="429"/>
      <c r="IQQ33" s="429"/>
      <c r="IQR33" s="429"/>
      <c r="IQS33" s="429"/>
      <c r="IQT33" s="429"/>
      <c r="IQU33" s="429"/>
      <c r="IQV33" s="429"/>
      <c r="IQW33" s="429"/>
      <c r="IQX33" s="429"/>
      <c r="IQY33" s="429"/>
      <c r="IQZ33" s="429"/>
      <c r="IRA33" s="429"/>
      <c r="IRB33" s="429"/>
      <c r="IRC33" s="429"/>
      <c r="IRD33" s="429"/>
      <c r="IRE33" s="429"/>
      <c r="IRF33" s="429"/>
      <c r="IRG33" s="429"/>
      <c r="IRH33" s="429"/>
      <c r="IRI33" s="429"/>
      <c r="IRJ33" s="429"/>
      <c r="IRK33" s="429"/>
      <c r="IRL33" s="429"/>
      <c r="IRM33" s="429"/>
      <c r="IRN33" s="429"/>
      <c r="IRO33" s="429"/>
      <c r="IRP33" s="429"/>
      <c r="IRQ33" s="429"/>
      <c r="IRR33" s="429"/>
      <c r="IRS33" s="429"/>
      <c r="IRT33" s="429"/>
      <c r="IRU33" s="429"/>
      <c r="IRV33" s="429"/>
      <c r="IRW33" s="429"/>
      <c r="IRX33" s="429"/>
      <c r="IRY33" s="429"/>
      <c r="IRZ33" s="429"/>
      <c r="ISA33" s="429"/>
      <c r="ISB33" s="429"/>
      <c r="ISC33" s="429"/>
      <c r="ISD33" s="429"/>
      <c r="ISE33" s="429"/>
      <c r="ISF33" s="429"/>
      <c r="ISG33" s="429"/>
      <c r="ISH33" s="429"/>
      <c r="ISI33" s="429"/>
      <c r="ISJ33" s="429"/>
      <c r="ISK33" s="429"/>
      <c r="ISL33" s="429"/>
      <c r="ISM33" s="429"/>
      <c r="ISN33" s="429"/>
      <c r="ISO33" s="429"/>
      <c r="ISP33" s="429"/>
      <c r="ISQ33" s="429"/>
      <c r="ISR33" s="429"/>
      <c r="ISS33" s="429"/>
      <c r="IST33" s="429"/>
      <c r="ISU33" s="429"/>
      <c r="ISV33" s="429"/>
      <c r="ISW33" s="429"/>
      <c r="ISX33" s="429"/>
      <c r="ISY33" s="429"/>
      <c r="ISZ33" s="429"/>
      <c r="ITA33" s="429"/>
      <c r="ITB33" s="429"/>
      <c r="ITC33" s="429"/>
      <c r="ITD33" s="429"/>
      <c r="ITE33" s="429"/>
      <c r="ITF33" s="429"/>
      <c r="ITG33" s="429"/>
      <c r="ITH33" s="429"/>
      <c r="ITI33" s="429"/>
      <c r="ITJ33" s="429"/>
      <c r="ITK33" s="429"/>
      <c r="ITL33" s="429"/>
      <c r="ITM33" s="429"/>
      <c r="ITN33" s="429"/>
      <c r="ITO33" s="429"/>
      <c r="ITP33" s="429"/>
      <c r="ITQ33" s="429"/>
      <c r="ITR33" s="429"/>
      <c r="ITS33" s="429"/>
      <c r="ITT33" s="429"/>
      <c r="ITU33" s="429"/>
      <c r="ITV33" s="429"/>
      <c r="ITW33" s="429"/>
      <c r="ITX33" s="429"/>
      <c r="ITY33" s="429"/>
      <c r="ITZ33" s="429"/>
      <c r="IUA33" s="429"/>
      <c r="IUB33" s="429"/>
      <c r="IUC33" s="429"/>
      <c r="IUD33" s="429"/>
      <c r="IUE33" s="429"/>
      <c r="IUF33" s="429"/>
      <c r="IUG33" s="429"/>
      <c r="IUH33" s="429"/>
      <c r="IUI33" s="429"/>
      <c r="IUJ33" s="429"/>
      <c r="IUK33" s="429"/>
      <c r="IUL33" s="429"/>
      <c r="IUM33" s="429"/>
      <c r="IUN33" s="429"/>
      <c r="IUO33" s="429"/>
      <c r="IUP33" s="429"/>
      <c r="IUQ33" s="429"/>
      <c r="IUR33" s="429"/>
      <c r="IUS33" s="429"/>
      <c r="IUT33" s="429"/>
      <c r="IUU33" s="429"/>
      <c r="IUV33" s="429"/>
      <c r="IUW33" s="429"/>
      <c r="IUX33" s="429"/>
      <c r="IUY33" s="429"/>
      <c r="IUZ33" s="429"/>
      <c r="IVA33" s="429"/>
      <c r="IVB33" s="429"/>
      <c r="IVC33" s="429"/>
      <c r="IVD33" s="429"/>
      <c r="IVE33" s="429"/>
      <c r="IVF33" s="429"/>
      <c r="IVG33" s="429"/>
      <c r="IVH33" s="429"/>
      <c r="IVI33" s="429"/>
      <c r="IVJ33" s="429"/>
      <c r="IVK33" s="429"/>
      <c r="IVL33" s="429"/>
      <c r="IVM33" s="429"/>
      <c r="IVN33" s="429"/>
      <c r="IVO33" s="429"/>
      <c r="IVP33" s="429"/>
      <c r="IVQ33" s="429"/>
      <c r="IVR33" s="429"/>
      <c r="IVS33" s="429"/>
      <c r="IVT33" s="429"/>
      <c r="IVU33" s="429"/>
      <c r="IVV33" s="429"/>
      <c r="IVW33" s="429"/>
      <c r="IVX33" s="429"/>
      <c r="IVY33" s="429"/>
      <c r="IVZ33" s="429"/>
      <c r="IWA33" s="429"/>
      <c r="IWB33" s="429"/>
      <c r="IWC33" s="429"/>
      <c r="IWD33" s="429"/>
      <c r="IWE33" s="429"/>
      <c r="IWF33" s="429"/>
      <c r="IWG33" s="429"/>
      <c r="IWH33" s="429"/>
      <c r="IWI33" s="429"/>
      <c r="IWJ33" s="429"/>
      <c r="IWK33" s="429"/>
      <c r="IWL33" s="429"/>
      <c r="IWM33" s="429"/>
      <c r="IWN33" s="429"/>
      <c r="IWO33" s="429"/>
      <c r="IWP33" s="429"/>
      <c r="IWQ33" s="429"/>
      <c r="IWR33" s="429"/>
      <c r="IWS33" s="429"/>
      <c r="IWT33" s="429"/>
      <c r="IWU33" s="429"/>
      <c r="IWV33" s="429"/>
      <c r="IWW33" s="429"/>
      <c r="IWX33" s="429"/>
      <c r="IWY33" s="429"/>
      <c r="IWZ33" s="429"/>
      <c r="IXA33" s="429"/>
      <c r="IXB33" s="429"/>
      <c r="IXC33" s="429"/>
      <c r="IXD33" s="429"/>
      <c r="IXE33" s="429"/>
      <c r="IXF33" s="429"/>
      <c r="IXG33" s="429"/>
      <c r="IXH33" s="429"/>
      <c r="IXI33" s="429"/>
      <c r="IXJ33" s="429"/>
      <c r="IXK33" s="429"/>
      <c r="IXL33" s="429"/>
      <c r="IXM33" s="429"/>
      <c r="IXN33" s="429"/>
      <c r="IXO33" s="429"/>
      <c r="IXP33" s="429"/>
      <c r="IXQ33" s="429"/>
      <c r="IXR33" s="429"/>
      <c r="IXS33" s="429"/>
      <c r="IXT33" s="429"/>
      <c r="IXU33" s="429"/>
      <c r="IXV33" s="429"/>
      <c r="IXW33" s="429"/>
      <c r="IXX33" s="429"/>
      <c r="IXY33" s="429"/>
      <c r="IXZ33" s="429"/>
      <c r="IYA33" s="429"/>
      <c r="IYB33" s="429"/>
      <c r="IYC33" s="429"/>
      <c r="IYD33" s="429"/>
      <c r="IYE33" s="429"/>
      <c r="IYF33" s="429"/>
      <c r="IYG33" s="429"/>
      <c r="IYH33" s="429"/>
      <c r="IYI33" s="429"/>
      <c r="IYJ33" s="429"/>
      <c r="IYK33" s="429"/>
      <c r="IYL33" s="429"/>
      <c r="IYM33" s="429"/>
      <c r="IYN33" s="429"/>
      <c r="IYO33" s="429"/>
      <c r="IYP33" s="429"/>
      <c r="IYQ33" s="429"/>
      <c r="IYR33" s="429"/>
      <c r="IYS33" s="429"/>
      <c r="IYT33" s="429"/>
      <c r="IYU33" s="429"/>
      <c r="IYV33" s="429"/>
      <c r="IYW33" s="429"/>
      <c r="IYX33" s="429"/>
      <c r="IYY33" s="429"/>
      <c r="IYZ33" s="429"/>
      <c r="IZA33" s="429"/>
      <c r="IZB33" s="429"/>
      <c r="IZC33" s="429"/>
      <c r="IZD33" s="429"/>
      <c r="IZE33" s="429"/>
      <c r="IZF33" s="429"/>
      <c r="IZG33" s="429"/>
      <c r="IZH33" s="429"/>
      <c r="IZI33" s="429"/>
      <c r="IZJ33" s="429"/>
      <c r="IZK33" s="429"/>
      <c r="IZL33" s="429"/>
      <c r="IZM33" s="429"/>
      <c r="IZN33" s="429"/>
      <c r="IZO33" s="429"/>
      <c r="IZP33" s="429"/>
      <c r="IZQ33" s="429"/>
      <c r="IZR33" s="429"/>
      <c r="IZS33" s="429"/>
      <c r="IZT33" s="429"/>
      <c r="IZU33" s="429"/>
      <c r="IZV33" s="429"/>
      <c r="IZW33" s="429"/>
      <c r="IZX33" s="429"/>
      <c r="IZY33" s="429"/>
      <c r="IZZ33" s="429"/>
      <c r="JAA33" s="429"/>
      <c r="JAB33" s="429"/>
      <c r="JAC33" s="429"/>
      <c r="JAD33" s="429"/>
      <c r="JAE33" s="429"/>
      <c r="JAF33" s="429"/>
      <c r="JAG33" s="429"/>
      <c r="JAH33" s="429"/>
      <c r="JAI33" s="429"/>
      <c r="JAJ33" s="429"/>
      <c r="JAK33" s="429"/>
      <c r="JAL33" s="429"/>
      <c r="JAM33" s="429"/>
      <c r="JAN33" s="429"/>
      <c r="JAO33" s="429"/>
      <c r="JAP33" s="429"/>
      <c r="JAQ33" s="429"/>
      <c r="JAR33" s="429"/>
      <c r="JAS33" s="429"/>
      <c r="JAT33" s="429"/>
      <c r="JAU33" s="429"/>
      <c r="JAV33" s="429"/>
      <c r="JAW33" s="429"/>
      <c r="JAX33" s="429"/>
      <c r="JAY33" s="429"/>
      <c r="JAZ33" s="429"/>
      <c r="JBA33" s="429"/>
      <c r="JBB33" s="429"/>
      <c r="JBC33" s="429"/>
      <c r="JBD33" s="429"/>
      <c r="JBE33" s="429"/>
      <c r="JBF33" s="429"/>
      <c r="JBG33" s="429"/>
      <c r="JBH33" s="429"/>
      <c r="JBI33" s="429"/>
      <c r="JBJ33" s="429"/>
      <c r="JBK33" s="429"/>
      <c r="JBL33" s="429"/>
      <c r="JBM33" s="429"/>
      <c r="JBN33" s="429"/>
      <c r="JBO33" s="429"/>
      <c r="JBP33" s="429"/>
      <c r="JBQ33" s="429"/>
      <c r="JBR33" s="429"/>
      <c r="JBS33" s="429"/>
      <c r="JBT33" s="429"/>
      <c r="JBU33" s="429"/>
      <c r="JBV33" s="429"/>
      <c r="JBW33" s="429"/>
      <c r="JBX33" s="429"/>
      <c r="JBY33" s="429"/>
      <c r="JBZ33" s="429"/>
      <c r="JCA33" s="429"/>
      <c r="JCB33" s="429"/>
      <c r="JCC33" s="429"/>
      <c r="JCD33" s="429"/>
      <c r="JCE33" s="429"/>
      <c r="JCF33" s="429"/>
      <c r="JCG33" s="429"/>
      <c r="JCH33" s="429"/>
      <c r="JCI33" s="429"/>
      <c r="JCJ33" s="429"/>
      <c r="JCK33" s="429"/>
      <c r="JCL33" s="429"/>
      <c r="JCM33" s="429"/>
      <c r="JCN33" s="429"/>
      <c r="JCO33" s="429"/>
      <c r="JCP33" s="429"/>
      <c r="JCQ33" s="429"/>
      <c r="JCR33" s="429"/>
      <c r="JCS33" s="429"/>
      <c r="JCT33" s="429"/>
      <c r="JCU33" s="429"/>
      <c r="JCV33" s="429"/>
      <c r="JCW33" s="429"/>
      <c r="JCX33" s="429"/>
      <c r="JCY33" s="429"/>
      <c r="JCZ33" s="429"/>
      <c r="JDA33" s="429"/>
      <c r="JDB33" s="429"/>
      <c r="JDC33" s="429"/>
      <c r="JDD33" s="429"/>
      <c r="JDE33" s="429"/>
      <c r="JDF33" s="429"/>
      <c r="JDG33" s="429"/>
      <c r="JDH33" s="429"/>
      <c r="JDI33" s="429"/>
      <c r="JDJ33" s="429"/>
      <c r="JDK33" s="429"/>
      <c r="JDL33" s="429"/>
      <c r="JDM33" s="429"/>
      <c r="JDN33" s="429"/>
      <c r="JDO33" s="429"/>
      <c r="JDP33" s="429"/>
      <c r="JDQ33" s="429"/>
      <c r="JDR33" s="429"/>
      <c r="JDS33" s="429"/>
      <c r="JDT33" s="429"/>
      <c r="JDU33" s="429"/>
      <c r="JDV33" s="429"/>
      <c r="JDW33" s="429"/>
      <c r="JDX33" s="429"/>
      <c r="JDY33" s="429"/>
      <c r="JDZ33" s="429"/>
      <c r="JEA33" s="429"/>
      <c r="JEB33" s="429"/>
      <c r="JEC33" s="429"/>
      <c r="JED33" s="429"/>
      <c r="JEE33" s="429"/>
      <c r="JEF33" s="429"/>
      <c r="JEG33" s="429"/>
      <c r="JEH33" s="429"/>
      <c r="JEI33" s="429"/>
      <c r="JEJ33" s="429"/>
      <c r="JEK33" s="429"/>
      <c r="JEL33" s="429"/>
      <c r="JEM33" s="429"/>
      <c r="JEN33" s="429"/>
      <c r="JEO33" s="429"/>
      <c r="JEP33" s="429"/>
      <c r="JEQ33" s="429"/>
      <c r="JER33" s="429"/>
      <c r="JES33" s="429"/>
      <c r="JET33" s="429"/>
      <c r="JEU33" s="429"/>
      <c r="JEV33" s="429"/>
      <c r="JEW33" s="429"/>
      <c r="JEX33" s="429"/>
      <c r="JEY33" s="429"/>
      <c r="JEZ33" s="429"/>
      <c r="JFA33" s="429"/>
      <c r="JFB33" s="429"/>
      <c r="JFC33" s="429"/>
      <c r="JFD33" s="429"/>
      <c r="JFE33" s="429"/>
      <c r="JFF33" s="429"/>
      <c r="JFG33" s="429"/>
      <c r="JFH33" s="429"/>
      <c r="JFI33" s="429"/>
      <c r="JFJ33" s="429"/>
      <c r="JFK33" s="429"/>
      <c r="JFL33" s="429"/>
      <c r="JFM33" s="429"/>
      <c r="JFN33" s="429"/>
      <c r="JFO33" s="429"/>
      <c r="JFP33" s="429"/>
      <c r="JFQ33" s="429"/>
      <c r="JFR33" s="429"/>
      <c r="JFS33" s="429"/>
      <c r="JFT33" s="429"/>
      <c r="JFU33" s="429"/>
      <c r="JFV33" s="429"/>
      <c r="JFW33" s="429"/>
      <c r="JFX33" s="429"/>
      <c r="JFY33" s="429"/>
      <c r="JFZ33" s="429"/>
      <c r="JGA33" s="429"/>
      <c r="JGB33" s="429"/>
      <c r="JGC33" s="429"/>
      <c r="JGD33" s="429"/>
      <c r="JGE33" s="429"/>
      <c r="JGF33" s="429"/>
      <c r="JGG33" s="429"/>
      <c r="JGH33" s="429"/>
      <c r="JGI33" s="429"/>
      <c r="JGJ33" s="429"/>
      <c r="JGK33" s="429"/>
      <c r="JGL33" s="429"/>
      <c r="JGM33" s="429"/>
      <c r="JGN33" s="429"/>
      <c r="JGO33" s="429"/>
      <c r="JGP33" s="429"/>
      <c r="JGQ33" s="429"/>
      <c r="JGR33" s="429"/>
      <c r="JGS33" s="429"/>
      <c r="JGT33" s="429"/>
      <c r="JGU33" s="429"/>
      <c r="JGV33" s="429"/>
      <c r="JGW33" s="429"/>
      <c r="JGX33" s="429"/>
      <c r="JGY33" s="429"/>
      <c r="JGZ33" s="429"/>
      <c r="JHA33" s="429"/>
      <c r="JHB33" s="429"/>
      <c r="JHC33" s="429"/>
      <c r="JHD33" s="429"/>
      <c r="JHE33" s="429"/>
      <c r="JHF33" s="429"/>
      <c r="JHG33" s="429"/>
      <c r="JHH33" s="429"/>
      <c r="JHI33" s="429"/>
      <c r="JHJ33" s="429"/>
      <c r="JHK33" s="429"/>
      <c r="JHL33" s="429"/>
      <c r="JHM33" s="429"/>
      <c r="JHN33" s="429"/>
      <c r="JHO33" s="429"/>
      <c r="JHP33" s="429"/>
      <c r="JHQ33" s="429"/>
      <c r="JHR33" s="429"/>
      <c r="JHS33" s="429"/>
      <c r="JHT33" s="429"/>
      <c r="JHU33" s="429"/>
      <c r="JHV33" s="429"/>
      <c r="JHW33" s="429"/>
      <c r="JHX33" s="429"/>
      <c r="JHY33" s="429"/>
      <c r="JHZ33" s="429"/>
      <c r="JIA33" s="429"/>
      <c r="JIB33" s="429"/>
      <c r="JIC33" s="429"/>
      <c r="JID33" s="429"/>
      <c r="JIE33" s="429"/>
      <c r="JIF33" s="429"/>
      <c r="JIG33" s="429"/>
      <c r="JIH33" s="429"/>
      <c r="JII33" s="429"/>
      <c r="JIJ33" s="429"/>
      <c r="JIK33" s="429"/>
      <c r="JIL33" s="429"/>
      <c r="JIM33" s="429"/>
      <c r="JIN33" s="429"/>
      <c r="JIO33" s="429"/>
      <c r="JIP33" s="429"/>
      <c r="JIQ33" s="429"/>
      <c r="JIR33" s="429"/>
      <c r="JIS33" s="429"/>
      <c r="JIT33" s="429"/>
      <c r="JIU33" s="429"/>
      <c r="JIV33" s="429"/>
      <c r="JIW33" s="429"/>
      <c r="JIX33" s="429"/>
      <c r="JIY33" s="429"/>
      <c r="JIZ33" s="429"/>
      <c r="JJA33" s="429"/>
      <c r="JJB33" s="429"/>
      <c r="JJC33" s="429"/>
      <c r="JJD33" s="429"/>
      <c r="JJE33" s="429"/>
      <c r="JJF33" s="429"/>
      <c r="JJG33" s="429"/>
      <c r="JJH33" s="429"/>
      <c r="JJI33" s="429"/>
      <c r="JJJ33" s="429"/>
      <c r="JJK33" s="429"/>
      <c r="JJL33" s="429"/>
      <c r="JJM33" s="429"/>
      <c r="JJN33" s="429"/>
      <c r="JJO33" s="429"/>
      <c r="JJP33" s="429"/>
      <c r="JJQ33" s="429"/>
      <c r="JJR33" s="429"/>
      <c r="JJS33" s="429"/>
      <c r="JJT33" s="429"/>
      <c r="JJU33" s="429"/>
      <c r="JJV33" s="429"/>
      <c r="JJW33" s="429"/>
      <c r="JJX33" s="429"/>
      <c r="JJY33" s="429"/>
      <c r="JJZ33" s="429"/>
      <c r="JKA33" s="429"/>
      <c r="JKB33" s="429"/>
      <c r="JKC33" s="429"/>
      <c r="JKD33" s="429"/>
      <c r="JKE33" s="429"/>
      <c r="JKF33" s="429"/>
      <c r="JKG33" s="429"/>
      <c r="JKH33" s="429"/>
      <c r="JKI33" s="429"/>
      <c r="JKJ33" s="429"/>
      <c r="JKK33" s="429"/>
      <c r="JKL33" s="429"/>
      <c r="JKM33" s="429"/>
      <c r="JKN33" s="429"/>
      <c r="JKO33" s="429"/>
      <c r="JKP33" s="429"/>
      <c r="JKQ33" s="429"/>
      <c r="JKR33" s="429"/>
      <c r="JKS33" s="429"/>
      <c r="JKT33" s="429"/>
      <c r="JKU33" s="429"/>
      <c r="JKV33" s="429"/>
      <c r="JKW33" s="429"/>
      <c r="JKX33" s="429"/>
      <c r="JKY33" s="429"/>
      <c r="JKZ33" s="429"/>
      <c r="JLA33" s="429"/>
      <c r="JLB33" s="429"/>
      <c r="JLC33" s="429"/>
      <c r="JLD33" s="429"/>
      <c r="JLE33" s="429"/>
      <c r="JLF33" s="429"/>
      <c r="JLG33" s="429"/>
      <c r="JLH33" s="429"/>
      <c r="JLI33" s="429"/>
      <c r="JLJ33" s="429"/>
      <c r="JLK33" s="429"/>
      <c r="JLL33" s="429"/>
      <c r="JLM33" s="429"/>
      <c r="JLN33" s="429"/>
      <c r="JLO33" s="429"/>
      <c r="JLP33" s="429"/>
      <c r="JLQ33" s="429"/>
      <c r="JLR33" s="429"/>
      <c r="JLS33" s="429"/>
      <c r="JLT33" s="429"/>
      <c r="JLU33" s="429"/>
      <c r="JLV33" s="429"/>
      <c r="JLW33" s="429"/>
      <c r="JLX33" s="429"/>
      <c r="JLY33" s="429"/>
      <c r="JLZ33" s="429"/>
      <c r="JMA33" s="429"/>
      <c r="JMB33" s="429"/>
      <c r="JMC33" s="429"/>
      <c r="JMD33" s="429"/>
      <c r="JME33" s="429"/>
      <c r="JMF33" s="429"/>
      <c r="JMG33" s="429"/>
      <c r="JMH33" s="429"/>
      <c r="JMI33" s="429"/>
      <c r="JMJ33" s="429"/>
      <c r="JMK33" s="429"/>
      <c r="JML33" s="429"/>
      <c r="JMM33" s="429"/>
      <c r="JMN33" s="429"/>
      <c r="JMO33" s="429"/>
      <c r="JMP33" s="429"/>
      <c r="JMQ33" s="429"/>
      <c r="JMR33" s="429"/>
      <c r="JMS33" s="429"/>
      <c r="JMT33" s="429"/>
      <c r="JMU33" s="429"/>
      <c r="JMV33" s="429"/>
      <c r="JMW33" s="429"/>
      <c r="JMX33" s="429"/>
      <c r="JMY33" s="429"/>
      <c r="JMZ33" s="429"/>
      <c r="JNA33" s="429"/>
      <c r="JNB33" s="429"/>
      <c r="JNC33" s="429"/>
      <c r="JND33" s="429"/>
      <c r="JNE33" s="429"/>
      <c r="JNF33" s="429"/>
      <c r="JNG33" s="429"/>
      <c r="JNH33" s="429"/>
      <c r="JNI33" s="429"/>
      <c r="JNJ33" s="429"/>
      <c r="JNK33" s="429"/>
      <c r="JNL33" s="429"/>
      <c r="JNM33" s="429"/>
      <c r="JNN33" s="429"/>
      <c r="JNO33" s="429"/>
      <c r="JNP33" s="429"/>
      <c r="JNQ33" s="429"/>
      <c r="JNR33" s="429"/>
      <c r="JNS33" s="429"/>
      <c r="JNT33" s="429"/>
      <c r="JNU33" s="429"/>
      <c r="JNV33" s="429"/>
      <c r="JNW33" s="429"/>
      <c r="JNX33" s="429"/>
      <c r="JNY33" s="429"/>
      <c r="JNZ33" s="429"/>
      <c r="JOA33" s="429"/>
      <c r="JOB33" s="429"/>
      <c r="JOC33" s="429"/>
      <c r="JOD33" s="429"/>
      <c r="JOE33" s="429"/>
      <c r="JOF33" s="429"/>
      <c r="JOG33" s="429"/>
      <c r="JOH33" s="429"/>
      <c r="JOI33" s="429"/>
      <c r="JOJ33" s="429"/>
      <c r="JOK33" s="429"/>
      <c r="JOL33" s="429"/>
      <c r="JOM33" s="429"/>
      <c r="JON33" s="429"/>
      <c r="JOO33" s="429"/>
      <c r="JOP33" s="429"/>
      <c r="JOQ33" s="429"/>
      <c r="JOR33" s="429"/>
      <c r="JOS33" s="429"/>
      <c r="JOT33" s="429"/>
      <c r="JOU33" s="429"/>
      <c r="JOV33" s="429"/>
      <c r="JOW33" s="429"/>
      <c r="JOX33" s="429"/>
      <c r="JOY33" s="429"/>
      <c r="JOZ33" s="429"/>
      <c r="JPA33" s="429"/>
      <c r="JPB33" s="429"/>
      <c r="JPC33" s="429"/>
      <c r="JPD33" s="429"/>
      <c r="JPE33" s="429"/>
      <c r="JPF33" s="429"/>
      <c r="JPG33" s="429"/>
      <c r="JPH33" s="429"/>
      <c r="JPI33" s="429"/>
      <c r="JPJ33" s="429"/>
      <c r="JPK33" s="429"/>
      <c r="JPL33" s="429"/>
      <c r="JPM33" s="429"/>
      <c r="JPN33" s="429"/>
      <c r="JPO33" s="429"/>
      <c r="JPP33" s="429"/>
      <c r="JPQ33" s="429"/>
      <c r="JPR33" s="429"/>
      <c r="JPS33" s="429"/>
      <c r="JPT33" s="429"/>
      <c r="JPU33" s="429"/>
      <c r="JPV33" s="429"/>
      <c r="JPW33" s="429"/>
      <c r="JPX33" s="429"/>
      <c r="JPY33" s="429"/>
      <c r="JPZ33" s="429"/>
      <c r="JQA33" s="429"/>
      <c r="JQB33" s="429"/>
      <c r="JQC33" s="429"/>
      <c r="JQD33" s="429"/>
      <c r="JQE33" s="429"/>
      <c r="JQF33" s="429"/>
      <c r="JQG33" s="429"/>
      <c r="JQH33" s="429"/>
      <c r="JQI33" s="429"/>
      <c r="JQJ33" s="429"/>
      <c r="JQK33" s="429"/>
      <c r="JQL33" s="429"/>
      <c r="JQM33" s="429"/>
      <c r="JQN33" s="429"/>
      <c r="JQO33" s="429"/>
      <c r="JQP33" s="429"/>
      <c r="JQQ33" s="429"/>
      <c r="JQR33" s="429"/>
      <c r="JQS33" s="429"/>
      <c r="JQT33" s="429"/>
      <c r="JQU33" s="429"/>
      <c r="JQV33" s="429"/>
      <c r="JQW33" s="429"/>
      <c r="JQX33" s="429"/>
      <c r="JQY33" s="429"/>
      <c r="JQZ33" s="429"/>
      <c r="JRA33" s="429"/>
      <c r="JRB33" s="429"/>
      <c r="JRC33" s="429"/>
      <c r="JRD33" s="429"/>
      <c r="JRE33" s="429"/>
      <c r="JRF33" s="429"/>
      <c r="JRG33" s="429"/>
      <c r="JRH33" s="429"/>
      <c r="JRI33" s="429"/>
      <c r="JRJ33" s="429"/>
      <c r="JRK33" s="429"/>
      <c r="JRL33" s="429"/>
      <c r="JRM33" s="429"/>
      <c r="JRN33" s="429"/>
      <c r="JRO33" s="429"/>
      <c r="JRP33" s="429"/>
      <c r="JRQ33" s="429"/>
      <c r="JRR33" s="429"/>
      <c r="JRS33" s="429"/>
      <c r="JRT33" s="429"/>
      <c r="JRU33" s="429"/>
      <c r="JRV33" s="429"/>
      <c r="JRW33" s="429"/>
      <c r="JRX33" s="429"/>
      <c r="JRY33" s="429"/>
      <c r="JRZ33" s="429"/>
      <c r="JSA33" s="429"/>
      <c r="JSB33" s="429"/>
      <c r="JSC33" s="429"/>
      <c r="JSD33" s="429"/>
      <c r="JSE33" s="429"/>
      <c r="JSF33" s="429"/>
      <c r="JSG33" s="429"/>
      <c r="JSH33" s="429"/>
      <c r="JSI33" s="429"/>
      <c r="JSJ33" s="429"/>
      <c r="JSK33" s="429"/>
      <c r="JSL33" s="429"/>
      <c r="JSM33" s="429"/>
      <c r="JSN33" s="429"/>
      <c r="JSO33" s="429"/>
      <c r="JSP33" s="429"/>
      <c r="JSQ33" s="429"/>
      <c r="JSR33" s="429"/>
      <c r="JSS33" s="429"/>
      <c r="JST33" s="429"/>
      <c r="JSU33" s="429"/>
      <c r="JSV33" s="429"/>
      <c r="JSW33" s="429"/>
      <c r="JSX33" s="429"/>
      <c r="JSY33" s="429"/>
      <c r="JSZ33" s="429"/>
      <c r="JTA33" s="429"/>
      <c r="JTB33" s="429"/>
      <c r="JTC33" s="429"/>
      <c r="JTD33" s="429"/>
      <c r="JTE33" s="429"/>
      <c r="JTF33" s="429"/>
      <c r="JTG33" s="429"/>
      <c r="JTH33" s="429"/>
      <c r="JTI33" s="429"/>
      <c r="JTJ33" s="429"/>
      <c r="JTK33" s="429"/>
      <c r="JTL33" s="429"/>
      <c r="JTM33" s="429"/>
      <c r="JTN33" s="429"/>
      <c r="JTO33" s="429"/>
      <c r="JTP33" s="429"/>
      <c r="JTQ33" s="429"/>
      <c r="JTR33" s="429"/>
      <c r="JTS33" s="429"/>
      <c r="JTT33" s="429"/>
      <c r="JTU33" s="429"/>
      <c r="JTV33" s="429"/>
      <c r="JTW33" s="429"/>
      <c r="JTX33" s="429"/>
      <c r="JTY33" s="429"/>
      <c r="JTZ33" s="429"/>
      <c r="JUA33" s="429"/>
      <c r="JUB33" s="429"/>
      <c r="JUC33" s="429"/>
      <c r="JUD33" s="429"/>
      <c r="JUE33" s="429"/>
      <c r="JUF33" s="429"/>
      <c r="JUG33" s="429"/>
      <c r="JUH33" s="429"/>
      <c r="JUI33" s="429"/>
      <c r="JUJ33" s="429"/>
      <c r="JUK33" s="429"/>
      <c r="JUL33" s="429"/>
      <c r="JUM33" s="429"/>
      <c r="JUN33" s="429"/>
      <c r="JUO33" s="429"/>
      <c r="JUP33" s="429"/>
      <c r="JUQ33" s="429"/>
      <c r="JUR33" s="429"/>
      <c r="JUS33" s="429"/>
      <c r="JUT33" s="429"/>
      <c r="JUU33" s="429"/>
      <c r="JUV33" s="429"/>
      <c r="JUW33" s="429"/>
      <c r="JUX33" s="429"/>
      <c r="JUY33" s="429"/>
      <c r="JUZ33" s="429"/>
      <c r="JVA33" s="429"/>
      <c r="JVB33" s="429"/>
      <c r="JVC33" s="429"/>
      <c r="JVD33" s="429"/>
      <c r="JVE33" s="429"/>
      <c r="JVF33" s="429"/>
      <c r="JVG33" s="429"/>
      <c r="JVH33" s="429"/>
      <c r="JVI33" s="429"/>
      <c r="JVJ33" s="429"/>
      <c r="JVK33" s="429"/>
      <c r="JVL33" s="429"/>
      <c r="JVM33" s="429"/>
      <c r="JVN33" s="429"/>
      <c r="JVO33" s="429"/>
      <c r="JVP33" s="429"/>
      <c r="JVQ33" s="429"/>
      <c r="JVR33" s="429"/>
      <c r="JVS33" s="429"/>
      <c r="JVT33" s="429"/>
      <c r="JVU33" s="429"/>
      <c r="JVV33" s="429"/>
      <c r="JVW33" s="429"/>
      <c r="JVX33" s="429"/>
      <c r="JVY33" s="429"/>
      <c r="JVZ33" s="429"/>
      <c r="JWA33" s="429"/>
      <c r="JWB33" s="429"/>
      <c r="JWC33" s="429"/>
      <c r="JWD33" s="429"/>
      <c r="JWE33" s="429"/>
      <c r="JWF33" s="429"/>
      <c r="JWG33" s="429"/>
      <c r="JWH33" s="429"/>
      <c r="JWI33" s="429"/>
      <c r="JWJ33" s="429"/>
      <c r="JWK33" s="429"/>
      <c r="JWL33" s="429"/>
      <c r="JWM33" s="429"/>
      <c r="JWN33" s="429"/>
      <c r="JWO33" s="429"/>
      <c r="JWP33" s="429"/>
      <c r="JWQ33" s="429"/>
      <c r="JWR33" s="429"/>
      <c r="JWS33" s="429"/>
      <c r="JWT33" s="429"/>
      <c r="JWU33" s="429"/>
      <c r="JWV33" s="429"/>
      <c r="JWW33" s="429"/>
      <c r="JWX33" s="429"/>
      <c r="JWY33" s="429"/>
      <c r="JWZ33" s="429"/>
      <c r="JXA33" s="429"/>
      <c r="JXB33" s="429"/>
      <c r="JXC33" s="429"/>
      <c r="JXD33" s="429"/>
      <c r="JXE33" s="429"/>
      <c r="JXF33" s="429"/>
      <c r="JXG33" s="429"/>
      <c r="JXH33" s="429"/>
      <c r="JXI33" s="429"/>
      <c r="JXJ33" s="429"/>
      <c r="JXK33" s="429"/>
      <c r="JXL33" s="429"/>
      <c r="JXM33" s="429"/>
      <c r="JXN33" s="429"/>
      <c r="JXO33" s="429"/>
      <c r="JXP33" s="429"/>
      <c r="JXQ33" s="429"/>
      <c r="JXR33" s="429"/>
      <c r="JXS33" s="429"/>
      <c r="JXT33" s="429"/>
      <c r="JXU33" s="429"/>
      <c r="JXV33" s="429"/>
      <c r="JXW33" s="429"/>
      <c r="JXX33" s="429"/>
      <c r="JXY33" s="429"/>
      <c r="JXZ33" s="429"/>
      <c r="JYA33" s="429"/>
      <c r="JYB33" s="429"/>
      <c r="JYC33" s="429"/>
      <c r="JYD33" s="429"/>
      <c r="JYE33" s="429"/>
      <c r="JYF33" s="429"/>
      <c r="JYG33" s="429"/>
      <c r="JYH33" s="429"/>
      <c r="JYI33" s="429"/>
      <c r="JYJ33" s="429"/>
      <c r="JYK33" s="429"/>
      <c r="JYL33" s="429"/>
      <c r="JYM33" s="429"/>
      <c r="JYN33" s="429"/>
      <c r="JYO33" s="429"/>
      <c r="JYP33" s="429"/>
      <c r="JYQ33" s="429"/>
      <c r="JYR33" s="429"/>
      <c r="JYS33" s="429"/>
      <c r="JYT33" s="429"/>
      <c r="JYU33" s="429"/>
      <c r="JYV33" s="429"/>
      <c r="JYW33" s="429"/>
      <c r="JYX33" s="429"/>
      <c r="JYY33" s="429"/>
      <c r="JYZ33" s="429"/>
      <c r="JZA33" s="429"/>
      <c r="JZB33" s="429"/>
      <c r="JZC33" s="429"/>
      <c r="JZD33" s="429"/>
      <c r="JZE33" s="429"/>
      <c r="JZF33" s="429"/>
      <c r="JZG33" s="429"/>
      <c r="JZH33" s="429"/>
      <c r="JZI33" s="429"/>
      <c r="JZJ33" s="429"/>
      <c r="JZK33" s="429"/>
      <c r="JZL33" s="429"/>
      <c r="JZM33" s="429"/>
      <c r="JZN33" s="429"/>
      <c r="JZO33" s="429"/>
      <c r="JZP33" s="429"/>
      <c r="JZQ33" s="429"/>
      <c r="JZR33" s="429"/>
      <c r="JZS33" s="429"/>
      <c r="JZT33" s="429"/>
      <c r="JZU33" s="429"/>
      <c r="JZV33" s="429"/>
      <c r="JZW33" s="429"/>
      <c r="JZX33" s="429"/>
      <c r="JZY33" s="429"/>
      <c r="JZZ33" s="429"/>
      <c r="KAA33" s="429"/>
      <c r="KAB33" s="429"/>
      <c r="KAC33" s="429"/>
      <c r="KAD33" s="429"/>
      <c r="KAE33" s="429"/>
      <c r="KAF33" s="429"/>
      <c r="KAG33" s="429"/>
      <c r="KAH33" s="429"/>
      <c r="KAI33" s="429"/>
      <c r="KAJ33" s="429"/>
      <c r="KAK33" s="429"/>
      <c r="KAL33" s="429"/>
      <c r="KAM33" s="429"/>
      <c r="KAN33" s="429"/>
      <c r="KAO33" s="429"/>
      <c r="KAP33" s="429"/>
      <c r="KAQ33" s="429"/>
      <c r="KAR33" s="429"/>
      <c r="KAS33" s="429"/>
      <c r="KAT33" s="429"/>
      <c r="KAU33" s="429"/>
      <c r="KAV33" s="429"/>
      <c r="KAW33" s="429"/>
      <c r="KAX33" s="429"/>
      <c r="KAY33" s="429"/>
      <c r="KAZ33" s="429"/>
      <c r="KBA33" s="429"/>
      <c r="KBB33" s="429"/>
      <c r="KBC33" s="429"/>
      <c r="KBD33" s="429"/>
      <c r="KBE33" s="429"/>
      <c r="KBF33" s="429"/>
      <c r="KBG33" s="429"/>
      <c r="KBH33" s="429"/>
      <c r="KBI33" s="429"/>
      <c r="KBJ33" s="429"/>
      <c r="KBK33" s="429"/>
      <c r="KBL33" s="429"/>
      <c r="KBM33" s="429"/>
      <c r="KBN33" s="429"/>
      <c r="KBO33" s="429"/>
      <c r="KBP33" s="429"/>
      <c r="KBQ33" s="429"/>
      <c r="KBR33" s="429"/>
      <c r="KBS33" s="429"/>
      <c r="KBT33" s="429"/>
      <c r="KBU33" s="429"/>
      <c r="KBV33" s="429"/>
      <c r="KBW33" s="429"/>
      <c r="KBX33" s="429"/>
      <c r="KBY33" s="429"/>
      <c r="KBZ33" s="429"/>
      <c r="KCA33" s="429"/>
      <c r="KCB33" s="429"/>
      <c r="KCC33" s="429"/>
      <c r="KCD33" s="429"/>
      <c r="KCE33" s="429"/>
      <c r="KCF33" s="429"/>
      <c r="KCG33" s="429"/>
      <c r="KCH33" s="429"/>
      <c r="KCI33" s="429"/>
      <c r="KCJ33" s="429"/>
      <c r="KCK33" s="429"/>
      <c r="KCL33" s="429"/>
      <c r="KCM33" s="429"/>
      <c r="KCN33" s="429"/>
      <c r="KCO33" s="429"/>
      <c r="KCP33" s="429"/>
      <c r="KCQ33" s="429"/>
      <c r="KCR33" s="429"/>
      <c r="KCS33" s="429"/>
      <c r="KCT33" s="429"/>
      <c r="KCU33" s="429"/>
      <c r="KCV33" s="429"/>
      <c r="KCW33" s="429"/>
      <c r="KCX33" s="429"/>
      <c r="KCY33" s="429"/>
      <c r="KCZ33" s="429"/>
      <c r="KDA33" s="429"/>
      <c r="KDB33" s="429"/>
      <c r="KDC33" s="429"/>
      <c r="KDD33" s="429"/>
      <c r="KDE33" s="429"/>
      <c r="KDF33" s="429"/>
      <c r="KDG33" s="429"/>
      <c r="KDH33" s="429"/>
      <c r="KDI33" s="429"/>
      <c r="KDJ33" s="429"/>
      <c r="KDK33" s="429"/>
      <c r="KDL33" s="429"/>
      <c r="KDM33" s="429"/>
      <c r="KDN33" s="429"/>
      <c r="KDO33" s="429"/>
      <c r="KDP33" s="429"/>
      <c r="KDQ33" s="429"/>
      <c r="KDR33" s="429"/>
      <c r="KDS33" s="429"/>
      <c r="KDT33" s="429"/>
      <c r="KDU33" s="429"/>
      <c r="KDV33" s="429"/>
      <c r="KDW33" s="429"/>
      <c r="KDX33" s="429"/>
      <c r="KDY33" s="429"/>
      <c r="KDZ33" s="429"/>
      <c r="KEA33" s="429"/>
      <c r="KEB33" s="429"/>
      <c r="KEC33" s="429"/>
      <c r="KED33" s="429"/>
      <c r="KEE33" s="429"/>
      <c r="KEF33" s="429"/>
      <c r="KEG33" s="429"/>
      <c r="KEH33" s="429"/>
      <c r="KEI33" s="429"/>
      <c r="KEJ33" s="429"/>
      <c r="KEK33" s="429"/>
      <c r="KEL33" s="429"/>
      <c r="KEM33" s="429"/>
      <c r="KEN33" s="429"/>
      <c r="KEO33" s="429"/>
      <c r="KEP33" s="429"/>
      <c r="KEQ33" s="429"/>
      <c r="KER33" s="429"/>
      <c r="KES33" s="429"/>
      <c r="KET33" s="429"/>
      <c r="KEU33" s="429"/>
      <c r="KEV33" s="429"/>
      <c r="KEW33" s="429"/>
      <c r="KEX33" s="429"/>
      <c r="KEY33" s="429"/>
      <c r="KEZ33" s="429"/>
      <c r="KFA33" s="429"/>
      <c r="KFB33" s="429"/>
      <c r="KFC33" s="429"/>
      <c r="KFD33" s="429"/>
      <c r="KFE33" s="429"/>
      <c r="KFF33" s="429"/>
      <c r="KFG33" s="429"/>
      <c r="KFH33" s="429"/>
      <c r="KFI33" s="429"/>
      <c r="KFJ33" s="429"/>
      <c r="KFK33" s="429"/>
      <c r="KFL33" s="429"/>
      <c r="KFM33" s="429"/>
      <c r="KFN33" s="429"/>
      <c r="KFO33" s="429"/>
      <c r="KFP33" s="429"/>
      <c r="KFQ33" s="429"/>
      <c r="KFR33" s="429"/>
      <c r="KFS33" s="429"/>
      <c r="KFT33" s="429"/>
      <c r="KFU33" s="429"/>
      <c r="KFV33" s="429"/>
      <c r="KFW33" s="429"/>
      <c r="KFX33" s="429"/>
      <c r="KFY33" s="429"/>
      <c r="KFZ33" s="429"/>
      <c r="KGA33" s="429"/>
      <c r="KGB33" s="429"/>
      <c r="KGC33" s="429"/>
      <c r="KGD33" s="429"/>
      <c r="KGE33" s="429"/>
      <c r="KGF33" s="429"/>
      <c r="KGG33" s="429"/>
      <c r="KGH33" s="429"/>
      <c r="KGI33" s="429"/>
      <c r="KGJ33" s="429"/>
      <c r="KGK33" s="429"/>
      <c r="KGL33" s="429"/>
      <c r="KGM33" s="429"/>
      <c r="KGN33" s="429"/>
      <c r="KGO33" s="429"/>
      <c r="KGP33" s="429"/>
      <c r="KGQ33" s="429"/>
      <c r="KGR33" s="429"/>
      <c r="KGS33" s="429"/>
      <c r="KGT33" s="429"/>
      <c r="KGU33" s="429"/>
      <c r="KGV33" s="429"/>
      <c r="KGW33" s="429"/>
      <c r="KGX33" s="429"/>
      <c r="KGY33" s="429"/>
      <c r="KGZ33" s="429"/>
      <c r="KHA33" s="429"/>
      <c r="KHB33" s="429"/>
      <c r="KHC33" s="429"/>
      <c r="KHD33" s="429"/>
      <c r="KHE33" s="429"/>
      <c r="KHF33" s="429"/>
      <c r="KHG33" s="429"/>
      <c r="KHH33" s="429"/>
      <c r="KHI33" s="429"/>
      <c r="KHJ33" s="429"/>
      <c r="KHK33" s="429"/>
      <c r="KHL33" s="429"/>
      <c r="KHM33" s="429"/>
      <c r="KHN33" s="429"/>
      <c r="KHO33" s="429"/>
      <c r="KHP33" s="429"/>
      <c r="KHQ33" s="429"/>
      <c r="KHR33" s="429"/>
      <c r="KHS33" s="429"/>
      <c r="KHT33" s="429"/>
      <c r="KHU33" s="429"/>
      <c r="KHV33" s="429"/>
      <c r="KHW33" s="429"/>
      <c r="KHX33" s="429"/>
      <c r="KHY33" s="429"/>
      <c r="KHZ33" s="429"/>
      <c r="KIA33" s="429"/>
      <c r="KIB33" s="429"/>
      <c r="KIC33" s="429"/>
      <c r="KID33" s="429"/>
      <c r="KIE33" s="429"/>
      <c r="KIF33" s="429"/>
      <c r="KIG33" s="429"/>
      <c r="KIH33" s="429"/>
      <c r="KII33" s="429"/>
      <c r="KIJ33" s="429"/>
      <c r="KIK33" s="429"/>
      <c r="KIL33" s="429"/>
      <c r="KIM33" s="429"/>
      <c r="KIN33" s="429"/>
      <c r="KIO33" s="429"/>
      <c r="KIP33" s="429"/>
      <c r="KIQ33" s="429"/>
      <c r="KIR33" s="429"/>
      <c r="KIS33" s="429"/>
      <c r="KIT33" s="429"/>
      <c r="KIU33" s="429"/>
      <c r="KIV33" s="429"/>
      <c r="KIW33" s="429"/>
      <c r="KIX33" s="429"/>
      <c r="KIY33" s="429"/>
      <c r="KIZ33" s="429"/>
      <c r="KJA33" s="429"/>
      <c r="KJB33" s="429"/>
      <c r="KJC33" s="429"/>
      <c r="KJD33" s="429"/>
      <c r="KJE33" s="429"/>
      <c r="KJF33" s="429"/>
      <c r="KJG33" s="429"/>
      <c r="KJH33" s="429"/>
      <c r="KJI33" s="429"/>
      <c r="KJJ33" s="429"/>
      <c r="KJK33" s="429"/>
      <c r="KJL33" s="429"/>
      <c r="KJM33" s="429"/>
      <c r="KJN33" s="429"/>
      <c r="KJO33" s="429"/>
      <c r="KJP33" s="429"/>
      <c r="KJQ33" s="429"/>
      <c r="KJR33" s="429"/>
      <c r="KJS33" s="429"/>
      <c r="KJT33" s="429"/>
      <c r="KJU33" s="429"/>
      <c r="KJV33" s="429"/>
      <c r="KJW33" s="429"/>
      <c r="KJX33" s="429"/>
      <c r="KJY33" s="429"/>
      <c r="KJZ33" s="429"/>
      <c r="KKA33" s="429"/>
      <c r="KKB33" s="429"/>
      <c r="KKC33" s="429"/>
      <c r="KKD33" s="429"/>
      <c r="KKE33" s="429"/>
      <c r="KKF33" s="429"/>
      <c r="KKG33" s="429"/>
      <c r="KKH33" s="429"/>
      <c r="KKI33" s="429"/>
      <c r="KKJ33" s="429"/>
      <c r="KKK33" s="429"/>
      <c r="KKL33" s="429"/>
      <c r="KKM33" s="429"/>
      <c r="KKN33" s="429"/>
      <c r="KKO33" s="429"/>
      <c r="KKP33" s="429"/>
      <c r="KKQ33" s="429"/>
      <c r="KKR33" s="429"/>
      <c r="KKS33" s="429"/>
      <c r="KKT33" s="429"/>
      <c r="KKU33" s="429"/>
      <c r="KKV33" s="429"/>
      <c r="KKW33" s="429"/>
      <c r="KKX33" s="429"/>
      <c r="KKY33" s="429"/>
      <c r="KKZ33" s="429"/>
      <c r="KLA33" s="429"/>
      <c r="KLB33" s="429"/>
      <c r="KLC33" s="429"/>
      <c r="KLD33" s="429"/>
      <c r="KLE33" s="429"/>
      <c r="KLF33" s="429"/>
      <c r="KLG33" s="429"/>
      <c r="KLH33" s="429"/>
      <c r="KLI33" s="429"/>
      <c r="KLJ33" s="429"/>
      <c r="KLK33" s="429"/>
      <c r="KLL33" s="429"/>
      <c r="KLM33" s="429"/>
      <c r="KLN33" s="429"/>
      <c r="KLO33" s="429"/>
      <c r="KLP33" s="429"/>
      <c r="KLQ33" s="429"/>
      <c r="KLR33" s="429"/>
      <c r="KLS33" s="429"/>
      <c r="KLT33" s="429"/>
      <c r="KLU33" s="429"/>
      <c r="KLV33" s="429"/>
      <c r="KLW33" s="429"/>
      <c r="KLX33" s="429"/>
      <c r="KLY33" s="429"/>
      <c r="KLZ33" s="429"/>
      <c r="KMA33" s="429"/>
      <c r="KMB33" s="429"/>
      <c r="KMC33" s="429"/>
      <c r="KMD33" s="429"/>
      <c r="KME33" s="429"/>
      <c r="KMF33" s="429"/>
      <c r="KMG33" s="429"/>
      <c r="KMH33" s="429"/>
      <c r="KMI33" s="429"/>
      <c r="KMJ33" s="429"/>
      <c r="KMK33" s="429"/>
      <c r="KML33" s="429"/>
      <c r="KMM33" s="429"/>
      <c r="KMN33" s="429"/>
      <c r="KMO33" s="429"/>
      <c r="KMP33" s="429"/>
      <c r="KMQ33" s="429"/>
      <c r="KMR33" s="429"/>
      <c r="KMS33" s="429"/>
      <c r="KMT33" s="429"/>
      <c r="KMU33" s="429"/>
      <c r="KMV33" s="429"/>
      <c r="KMW33" s="429"/>
      <c r="KMX33" s="429"/>
      <c r="KMY33" s="429"/>
      <c r="KMZ33" s="429"/>
      <c r="KNA33" s="429"/>
      <c r="KNB33" s="429"/>
      <c r="KNC33" s="429"/>
      <c r="KND33" s="429"/>
      <c r="KNE33" s="429"/>
      <c r="KNF33" s="429"/>
      <c r="KNG33" s="429"/>
      <c r="KNH33" s="429"/>
      <c r="KNI33" s="429"/>
      <c r="KNJ33" s="429"/>
      <c r="KNK33" s="429"/>
      <c r="KNL33" s="429"/>
      <c r="KNM33" s="429"/>
      <c r="KNN33" s="429"/>
      <c r="KNO33" s="429"/>
      <c r="KNP33" s="429"/>
      <c r="KNQ33" s="429"/>
      <c r="KNR33" s="429"/>
      <c r="KNS33" s="429"/>
      <c r="KNT33" s="429"/>
      <c r="KNU33" s="429"/>
      <c r="KNV33" s="429"/>
      <c r="KNW33" s="429"/>
      <c r="KNX33" s="429"/>
      <c r="KNY33" s="429"/>
      <c r="KNZ33" s="429"/>
      <c r="KOA33" s="429"/>
      <c r="KOB33" s="429"/>
      <c r="KOC33" s="429"/>
      <c r="KOD33" s="429"/>
      <c r="KOE33" s="429"/>
      <c r="KOF33" s="429"/>
      <c r="KOG33" s="429"/>
      <c r="KOH33" s="429"/>
      <c r="KOI33" s="429"/>
      <c r="KOJ33" s="429"/>
      <c r="KOK33" s="429"/>
      <c r="KOL33" s="429"/>
      <c r="KOM33" s="429"/>
      <c r="KON33" s="429"/>
      <c r="KOO33" s="429"/>
      <c r="KOP33" s="429"/>
      <c r="KOQ33" s="429"/>
      <c r="KOR33" s="429"/>
      <c r="KOS33" s="429"/>
      <c r="KOT33" s="429"/>
      <c r="KOU33" s="429"/>
      <c r="KOV33" s="429"/>
      <c r="KOW33" s="429"/>
      <c r="KOX33" s="429"/>
      <c r="KOY33" s="429"/>
      <c r="KOZ33" s="429"/>
      <c r="KPA33" s="429"/>
      <c r="KPB33" s="429"/>
      <c r="KPC33" s="429"/>
      <c r="KPD33" s="429"/>
      <c r="KPE33" s="429"/>
      <c r="KPF33" s="429"/>
      <c r="KPG33" s="429"/>
      <c r="KPH33" s="429"/>
      <c r="KPI33" s="429"/>
      <c r="KPJ33" s="429"/>
      <c r="KPK33" s="429"/>
      <c r="KPL33" s="429"/>
      <c r="KPM33" s="429"/>
      <c r="KPN33" s="429"/>
      <c r="KPO33" s="429"/>
      <c r="KPP33" s="429"/>
      <c r="KPQ33" s="429"/>
      <c r="KPR33" s="429"/>
      <c r="KPS33" s="429"/>
      <c r="KPT33" s="429"/>
      <c r="KPU33" s="429"/>
      <c r="KPV33" s="429"/>
      <c r="KPW33" s="429"/>
      <c r="KPX33" s="429"/>
      <c r="KPY33" s="429"/>
      <c r="KPZ33" s="429"/>
      <c r="KQA33" s="429"/>
      <c r="KQB33" s="429"/>
      <c r="KQC33" s="429"/>
      <c r="KQD33" s="429"/>
      <c r="KQE33" s="429"/>
      <c r="KQF33" s="429"/>
      <c r="KQG33" s="429"/>
      <c r="KQH33" s="429"/>
      <c r="KQI33" s="429"/>
      <c r="KQJ33" s="429"/>
      <c r="KQK33" s="429"/>
      <c r="KQL33" s="429"/>
      <c r="KQM33" s="429"/>
      <c r="KQN33" s="429"/>
      <c r="KQO33" s="429"/>
      <c r="KQP33" s="429"/>
      <c r="KQQ33" s="429"/>
      <c r="KQR33" s="429"/>
      <c r="KQS33" s="429"/>
      <c r="KQT33" s="429"/>
      <c r="KQU33" s="429"/>
      <c r="KQV33" s="429"/>
      <c r="KQW33" s="429"/>
      <c r="KQX33" s="429"/>
      <c r="KQY33" s="429"/>
      <c r="KQZ33" s="429"/>
      <c r="KRA33" s="429"/>
      <c r="KRB33" s="429"/>
      <c r="KRC33" s="429"/>
      <c r="KRD33" s="429"/>
      <c r="KRE33" s="429"/>
      <c r="KRF33" s="429"/>
      <c r="KRG33" s="429"/>
      <c r="KRH33" s="429"/>
      <c r="KRI33" s="429"/>
      <c r="KRJ33" s="429"/>
      <c r="KRK33" s="429"/>
      <c r="KRL33" s="429"/>
      <c r="KRM33" s="429"/>
      <c r="KRN33" s="429"/>
      <c r="KRO33" s="429"/>
      <c r="KRP33" s="429"/>
      <c r="KRQ33" s="429"/>
      <c r="KRR33" s="429"/>
      <c r="KRS33" s="429"/>
      <c r="KRT33" s="429"/>
      <c r="KRU33" s="429"/>
      <c r="KRV33" s="429"/>
      <c r="KRW33" s="429"/>
      <c r="KRX33" s="429"/>
      <c r="KRY33" s="429"/>
      <c r="KRZ33" s="429"/>
      <c r="KSA33" s="429"/>
      <c r="KSB33" s="429"/>
      <c r="KSC33" s="429"/>
      <c r="KSD33" s="429"/>
      <c r="KSE33" s="429"/>
      <c r="KSF33" s="429"/>
      <c r="KSG33" s="429"/>
      <c r="KSH33" s="429"/>
      <c r="KSI33" s="429"/>
      <c r="KSJ33" s="429"/>
      <c r="KSK33" s="429"/>
      <c r="KSL33" s="429"/>
      <c r="KSM33" s="429"/>
      <c r="KSN33" s="429"/>
      <c r="KSO33" s="429"/>
      <c r="KSP33" s="429"/>
      <c r="KSQ33" s="429"/>
      <c r="KSR33" s="429"/>
      <c r="KSS33" s="429"/>
      <c r="KST33" s="429"/>
      <c r="KSU33" s="429"/>
      <c r="KSV33" s="429"/>
      <c r="KSW33" s="429"/>
      <c r="KSX33" s="429"/>
      <c r="KSY33" s="429"/>
      <c r="KSZ33" s="429"/>
      <c r="KTA33" s="429"/>
      <c r="KTB33" s="429"/>
      <c r="KTC33" s="429"/>
      <c r="KTD33" s="429"/>
      <c r="KTE33" s="429"/>
      <c r="KTF33" s="429"/>
      <c r="KTG33" s="429"/>
      <c r="KTH33" s="429"/>
      <c r="KTI33" s="429"/>
      <c r="KTJ33" s="429"/>
      <c r="KTK33" s="429"/>
      <c r="KTL33" s="429"/>
      <c r="KTM33" s="429"/>
      <c r="KTN33" s="429"/>
      <c r="KTO33" s="429"/>
      <c r="KTP33" s="429"/>
      <c r="KTQ33" s="429"/>
      <c r="KTR33" s="429"/>
      <c r="KTS33" s="429"/>
      <c r="KTT33" s="429"/>
      <c r="KTU33" s="429"/>
      <c r="KTV33" s="429"/>
      <c r="KTW33" s="429"/>
      <c r="KTX33" s="429"/>
      <c r="KTY33" s="429"/>
      <c r="KTZ33" s="429"/>
      <c r="KUA33" s="429"/>
      <c r="KUB33" s="429"/>
      <c r="KUC33" s="429"/>
      <c r="KUD33" s="429"/>
      <c r="KUE33" s="429"/>
      <c r="KUF33" s="429"/>
      <c r="KUG33" s="429"/>
      <c r="KUH33" s="429"/>
      <c r="KUI33" s="429"/>
      <c r="KUJ33" s="429"/>
      <c r="KUK33" s="429"/>
      <c r="KUL33" s="429"/>
      <c r="KUM33" s="429"/>
      <c r="KUN33" s="429"/>
      <c r="KUO33" s="429"/>
      <c r="KUP33" s="429"/>
      <c r="KUQ33" s="429"/>
      <c r="KUR33" s="429"/>
      <c r="KUS33" s="429"/>
      <c r="KUT33" s="429"/>
      <c r="KUU33" s="429"/>
      <c r="KUV33" s="429"/>
      <c r="KUW33" s="429"/>
      <c r="KUX33" s="429"/>
      <c r="KUY33" s="429"/>
      <c r="KUZ33" s="429"/>
      <c r="KVA33" s="429"/>
      <c r="KVB33" s="429"/>
      <c r="KVC33" s="429"/>
      <c r="KVD33" s="429"/>
      <c r="KVE33" s="429"/>
      <c r="KVF33" s="429"/>
      <c r="KVG33" s="429"/>
      <c r="KVH33" s="429"/>
      <c r="KVI33" s="429"/>
      <c r="KVJ33" s="429"/>
      <c r="KVK33" s="429"/>
      <c r="KVL33" s="429"/>
      <c r="KVM33" s="429"/>
      <c r="KVN33" s="429"/>
      <c r="KVO33" s="429"/>
      <c r="KVP33" s="429"/>
      <c r="KVQ33" s="429"/>
      <c r="KVR33" s="429"/>
      <c r="KVS33" s="429"/>
      <c r="KVT33" s="429"/>
      <c r="KVU33" s="429"/>
      <c r="KVV33" s="429"/>
      <c r="KVW33" s="429"/>
      <c r="KVX33" s="429"/>
      <c r="KVY33" s="429"/>
      <c r="KVZ33" s="429"/>
      <c r="KWA33" s="429"/>
      <c r="KWB33" s="429"/>
      <c r="KWC33" s="429"/>
      <c r="KWD33" s="429"/>
      <c r="KWE33" s="429"/>
      <c r="KWF33" s="429"/>
      <c r="KWG33" s="429"/>
      <c r="KWH33" s="429"/>
      <c r="KWI33" s="429"/>
      <c r="KWJ33" s="429"/>
      <c r="KWK33" s="429"/>
      <c r="KWL33" s="429"/>
      <c r="KWM33" s="429"/>
      <c r="KWN33" s="429"/>
      <c r="KWO33" s="429"/>
      <c r="KWP33" s="429"/>
      <c r="KWQ33" s="429"/>
      <c r="KWR33" s="429"/>
      <c r="KWS33" s="429"/>
      <c r="KWT33" s="429"/>
      <c r="KWU33" s="429"/>
      <c r="KWV33" s="429"/>
      <c r="KWW33" s="429"/>
      <c r="KWX33" s="429"/>
      <c r="KWY33" s="429"/>
      <c r="KWZ33" s="429"/>
      <c r="KXA33" s="429"/>
      <c r="KXB33" s="429"/>
      <c r="KXC33" s="429"/>
      <c r="KXD33" s="429"/>
      <c r="KXE33" s="429"/>
      <c r="KXF33" s="429"/>
      <c r="KXG33" s="429"/>
      <c r="KXH33" s="429"/>
      <c r="KXI33" s="429"/>
      <c r="KXJ33" s="429"/>
      <c r="KXK33" s="429"/>
      <c r="KXL33" s="429"/>
      <c r="KXM33" s="429"/>
      <c r="KXN33" s="429"/>
      <c r="KXO33" s="429"/>
      <c r="KXP33" s="429"/>
      <c r="KXQ33" s="429"/>
      <c r="KXR33" s="429"/>
      <c r="KXS33" s="429"/>
      <c r="KXT33" s="429"/>
      <c r="KXU33" s="429"/>
      <c r="KXV33" s="429"/>
      <c r="KXW33" s="429"/>
      <c r="KXX33" s="429"/>
      <c r="KXY33" s="429"/>
      <c r="KXZ33" s="429"/>
      <c r="KYA33" s="429"/>
      <c r="KYB33" s="429"/>
      <c r="KYC33" s="429"/>
      <c r="KYD33" s="429"/>
      <c r="KYE33" s="429"/>
      <c r="KYF33" s="429"/>
      <c r="KYG33" s="429"/>
      <c r="KYH33" s="429"/>
      <c r="KYI33" s="429"/>
      <c r="KYJ33" s="429"/>
      <c r="KYK33" s="429"/>
      <c r="KYL33" s="429"/>
      <c r="KYM33" s="429"/>
      <c r="KYN33" s="429"/>
      <c r="KYO33" s="429"/>
      <c r="KYP33" s="429"/>
      <c r="KYQ33" s="429"/>
      <c r="KYR33" s="429"/>
      <c r="KYS33" s="429"/>
      <c r="KYT33" s="429"/>
      <c r="KYU33" s="429"/>
      <c r="KYV33" s="429"/>
      <c r="KYW33" s="429"/>
      <c r="KYX33" s="429"/>
      <c r="KYY33" s="429"/>
      <c r="KYZ33" s="429"/>
      <c r="KZA33" s="429"/>
      <c r="KZB33" s="429"/>
      <c r="KZC33" s="429"/>
      <c r="KZD33" s="429"/>
      <c r="KZE33" s="429"/>
      <c r="KZF33" s="429"/>
      <c r="KZG33" s="429"/>
      <c r="KZH33" s="429"/>
      <c r="KZI33" s="429"/>
      <c r="KZJ33" s="429"/>
      <c r="KZK33" s="429"/>
      <c r="KZL33" s="429"/>
      <c r="KZM33" s="429"/>
      <c r="KZN33" s="429"/>
      <c r="KZO33" s="429"/>
      <c r="KZP33" s="429"/>
      <c r="KZQ33" s="429"/>
      <c r="KZR33" s="429"/>
      <c r="KZS33" s="429"/>
      <c r="KZT33" s="429"/>
      <c r="KZU33" s="429"/>
      <c r="KZV33" s="429"/>
      <c r="KZW33" s="429"/>
      <c r="KZX33" s="429"/>
      <c r="KZY33" s="429"/>
      <c r="KZZ33" s="429"/>
      <c r="LAA33" s="429"/>
      <c r="LAB33" s="429"/>
      <c r="LAC33" s="429"/>
      <c r="LAD33" s="429"/>
      <c r="LAE33" s="429"/>
      <c r="LAF33" s="429"/>
      <c r="LAG33" s="429"/>
      <c r="LAH33" s="429"/>
      <c r="LAI33" s="429"/>
      <c r="LAJ33" s="429"/>
      <c r="LAK33" s="429"/>
      <c r="LAL33" s="429"/>
      <c r="LAM33" s="429"/>
      <c r="LAN33" s="429"/>
      <c r="LAO33" s="429"/>
      <c r="LAP33" s="429"/>
      <c r="LAQ33" s="429"/>
      <c r="LAR33" s="429"/>
      <c r="LAS33" s="429"/>
      <c r="LAT33" s="429"/>
      <c r="LAU33" s="429"/>
      <c r="LAV33" s="429"/>
      <c r="LAW33" s="429"/>
      <c r="LAX33" s="429"/>
      <c r="LAY33" s="429"/>
      <c r="LAZ33" s="429"/>
      <c r="LBA33" s="429"/>
      <c r="LBB33" s="429"/>
      <c r="LBC33" s="429"/>
      <c r="LBD33" s="429"/>
      <c r="LBE33" s="429"/>
      <c r="LBF33" s="429"/>
      <c r="LBG33" s="429"/>
      <c r="LBH33" s="429"/>
      <c r="LBI33" s="429"/>
      <c r="LBJ33" s="429"/>
      <c r="LBK33" s="429"/>
      <c r="LBL33" s="429"/>
      <c r="LBM33" s="429"/>
      <c r="LBN33" s="429"/>
      <c r="LBO33" s="429"/>
      <c r="LBP33" s="429"/>
      <c r="LBQ33" s="429"/>
      <c r="LBR33" s="429"/>
      <c r="LBS33" s="429"/>
      <c r="LBT33" s="429"/>
      <c r="LBU33" s="429"/>
      <c r="LBV33" s="429"/>
      <c r="LBW33" s="429"/>
      <c r="LBX33" s="429"/>
      <c r="LBY33" s="429"/>
      <c r="LBZ33" s="429"/>
      <c r="LCA33" s="429"/>
      <c r="LCB33" s="429"/>
      <c r="LCC33" s="429"/>
      <c r="LCD33" s="429"/>
      <c r="LCE33" s="429"/>
      <c r="LCF33" s="429"/>
      <c r="LCG33" s="429"/>
      <c r="LCH33" s="429"/>
      <c r="LCI33" s="429"/>
      <c r="LCJ33" s="429"/>
      <c r="LCK33" s="429"/>
      <c r="LCL33" s="429"/>
      <c r="LCM33" s="429"/>
      <c r="LCN33" s="429"/>
      <c r="LCO33" s="429"/>
      <c r="LCP33" s="429"/>
      <c r="LCQ33" s="429"/>
      <c r="LCR33" s="429"/>
      <c r="LCS33" s="429"/>
      <c r="LCT33" s="429"/>
      <c r="LCU33" s="429"/>
      <c r="LCV33" s="429"/>
      <c r="LCW33" s="429"/>
      <c r="LCX33" s="429"/>
      <c r="LCY33" s="429"/>
      <c r="LCZ33" s="429"/>
      <c r="LDA33" s="429"/>
      <c r="LDB33" s="429"/>
      <c r="LDC33" s="429"/>
      <c r="LDD33" s="429"/>
      <c r="LDE33" s="429"/>
      <c r="LDF33" s="429"/>
      <c r="LDG33" s="429"/>
      <c r="LDH33" s="429"/>
      <c r="LDI33" s="429"/>
      <c r="LDJ33" s="429"/>
      <c r="LDK33" s="429"/>
      <c r="LDL33" s="429"/>
      <c r="LDM33" s="429"/>
      <c r="LDN33" s="429"/>
      <c r="LDO33" s="429"/>
      <c r="LDP33" s="429"/>
      <c r="LDQ33" s="429"/>
      <c r="LDR33" s="429"/>
      <c r="LDS33" s="429"/>
      <c r="LDT33" s="429"/>
      <c r="LDU33" s="429"/>
      <c r="LDV33" s="429"/>
      <c r="LDW33" s="429"/>
      <c r="LDX33" s="429"/>
      <c r="LDY33" s="429"/>
      <c r="LDZ33" s="429"/>
      <c r="LEA33" s="429"/>
      <c r="LEB33" s="429"/>
      <c r="LEC33" s="429"/>
      <c r="LED33" s="429"/>
      <c r="LEE33" s="429"/>
      <c r="LEF33" s="429"/>
      <c r="LEG33" s="429"/>
      <c r="LEH33" s="429"/>
      <c r="LEI33" s="429"/>
      <c r="LEJ33" s="429"/>
      <c r="LEK33" s="429"/>
      <c r="LEL33" s="429"/>
      <c r="LEM33" s="429"/>
      <c r="LEN33" s="429"/>
      <c r="LEO33" s="429"/>
      <c r="LEP33" s="429"/>
      <c r="LEQ33" s="429"/>
      <c r="LER33" s="429"/>
      <c r="LES33" s="429"/>
      <c r="LET33" s="429"/>
      <c r="LEU33" s="429"/>
      <c r="LEV33" s="429"/>
      <c r="LEW33" s="429"/>
      <c r="LEX33" s="429"/>
      <c r="LEY33" s="429"/>
      <c r="LEZ33" s="429"/>
      <c r="LFA33" s="429"/>
      <c r="LFB33" s="429"/>
      <c r="LFC33" s="429"/>
      <c r="LFD33" s="429"/>
      <c r="LFE33" s="429"/>
      <c r="LFF33" s="429"/>
      <c r="LFG33" s="429"/>
      <c r="LFH33" s="429"/>
      <c r="LFI33" s="429"/>
      <c r="LFJ33" s="429"/>
      <c r="LFK33" s="429"/>
      <c r="LFL33" s="429"/>
      <c r="LFM33" s="429"/>
      <c r="LFN33" s="429"/>
      <c r="LFO33" s="429"/>
      <c r="LFP33" s="429"/>
      <c r="LFQ33" s="429"/>
      <c r="LFR33" s="429"/>
      <c r="LFS33" s="429"/>
      <c r="LFT33" s="429"/>
      <c r="LFU33" s="429"/>
      <c r="LFV33" s="429"/>
      <c r="LFW33" s="429"/>
      <c r="LFX33" s="429"/>
      <c r="LFY33" s="429"/>
      <c r="LFZ33" s="429"/>
      <c r="LGA33" s="429"/>
      <c r="LGB33" s="429"/>
      <c r="LGC33" s="429"/>
      <c r="LGD33" s="429"/>
      <c r="LGE33" s="429"/>
      <c r="LGF33" s="429"/>
      <c r="LGG33" s="429"/>
      <c r="LGH33" s="429"/>
      <c r="LGI33" s="429"/>
      <c r="LGJ33" s="429"/>
      <c r="LGK33" s="429"/>
      <c r="LGL33" s="429"/>
      <c r="LGM33" s="429"/>
      <c r="LGN33" s="429"/>
      <c r="LGO33" s="429"/>
      <c r="LGP33" s="429"/>
      <c r="LGQ33" s="429"/>
      <c r="LGR33" s="429"/>
      <c r="LGS33" s="429"/>
      <c r="LGT33" s="429"/>
      <c r="LGU33" s="429"/>
      <c r="LGV33" s="429"/>
      <c r="LGW33" s="429"/>
      <c r="LGX33" s="429"/>
      <c r="LGY33" s="429"/>
      <c r="LGZ33" s="429"/>
      <c r="LHA33" s="429"/>
      <c r="LHB33" s="429"/>
      <c r="LHC33" s="429"/>
      <c r="LHD33" s="429"/>
      <c r="LHE33" s="429"/>
      <c r="LHF33" s="429"/>
      <c r="LHG33" s="429"/>
      <c r="LHH33" s="429"/>
      <c r="LHI33" s="429"/>
      <c r="LHJ33" s="429"/>
      <c r="LHK33" s="429"/>
      <c r="LHL33" s="429"/>
      <c r="LHM33" s="429"/>
      <c r="LHN33" s="429"/>
      <c r="LHO33" s="429"/>
      <c r="LHP33" s="429"/>
      <c r="LHQ33" s="429"/>
      <c r="LHR33" s="429"/>
      <c r="LHS33" s="429"/>
      <c r="LHT33" s="429"/>
      <c r="LHU33" s="429"/>
      <c r="LHV33" s="429"/>
      <c r="LHW33" s="429"/>
      <c r="LHX33" s="429"/>
      <c r="LHY33" s="429"/>
      <c r="LHZ33" s="429"/>
      <c r="LIA33" s="429"/>
      <c r="LIB33" s="429"/>
      <c r="LIC33" s="429"/>
      <c r="LID33" s="429"/>
      <c r="LIE33" s="429"/>
      <c r="LIF33" s="429"/>
      <c r="LIG33" s="429"/>
      <c r="LIH33" s="429"/>
      <c r="LII33" s="429"/>
      <c r="LIJ33" s="429"/>
      <c r="LIK33" s="429"/>
      <c r="LIL33" s="429"/>
      <c r="LIM33" s="429"/>
      <c r="LIN33" s="429"/>
      <c r="LIO33" s="429"/>
      <c r="LIP33" s="429"/>
      <c r="LIQ33" s="429"/>
      <c r="LIR33" s="429"/>
      <c r="LIS33" s="429"/>
      <c r="LIT33" s="429"/>
      <c r="LIU33" s="429"/>
      <c r="LIV33" s="429"/>
      <c r="LIW33" s="429"/>
      <c r="LIX33" s="429"/>
      <c r="LIY33" s="429"/>
      <c r="LIZ33" s="429"/>
      <c r="LJA33" s="429"/>
      <c r="LJB33" s="429"/>
      <c r="LJC33" s="429"/>
      <c r="LJD33" s="429"/>
      <c r="LJE33" s="429"/>
      <c r="LJF33" s="429"/>
      <c r="LJG33" s="429"/>
      <c r="LJH33" s="429"/>
      <c r="LJI33" s="429"/>
      <c r="LJJ33" s="429"/>
      <c r="LJK33" s="429"/>
      <c r="LJL33" s="429"/>
      <c r="LJM33" s="429"/>
      <c r="LJN33" s="429"/>
      <c r="LJO33" s="429"/>
      <c r="LJP33" s="429"/>
      <c r="LJQ33" s="429"/>
      <c r="LJR33" s="429"/>
      <c r="LJS33" s="429"/>
      <c r="LJT33" s="429"/>
      <c r="LJU33" s="429"/>
      <c r="LJV33" s="429"/>
      <c r="LJW33" s="429"/>
      <c r="LJX33" s="429"/>
      <c r="LJY33" s="429"/>
      <c r="LJZ33" s="429"/>
      <c r="LKA33" s="429"/>
      <c r="LKB33" s="429"/>
      <c r="LKC33" s="429"/>
      <c r="LKD33" s="429"/>
      <c r="LKE33" s="429"/>
      <c r="LKF33" s="429"/>
      <c r="LKG33" s="429"/>
      <c r="LKH33" s="429"/>
      <c r="LKI33" s="429"/>
      <c r="LKJ33" s="429"/>
      <c r="LKK33" s="429"/>
      <c r="LKL33" s="429"/>
      <c r="LKM33" s="429"/>
      <c r="LKN33" s="429"/>
      <c r="LKO33" s="429"/>
      <c r="LKP33" s="429"/>
      <c r="LKQ33" s="429"/>
      <c r="LKR33" s="429"/>
      <c r="LKS33" s="429"/>
      <c r="LKT33" s="429"/>
      <c r="LKU33" s="429"/>
      <c r="LKV33" s="429"/>
      <c r="LKW33" s="429"/>
      <c r="LKX33" s="429"/>
      <c r="LKY33" s="429"/>
      <c r="LKZ33" s="429"/>
      <c r="LLA33" s="429"/>
      <c r="LLB33" s="429"/>
      <c r="LLC33" s="429"/>
      <c r="LLD33" s="429"/>
      <c r="LLE33" s="429"/>
      <c r="LLF33" s="429"/>
      <c r="LLG33" s="429"/>
      <c r="LLH33" s="429"/>
      <c r="LLI33" s="429"/>
      <c r="LLJ33" s="429"/>
      <c r="LLK33" s="429"/>
      <c r="LLL33" s="429"/>
      <c r="LLM33" s="429"/>
      <c r="LLN33" s="429"/>
      <c r="LLO33" s="429"/>
      <c r="LLP33" s="429"/>
      <c r="LLQ33" s="429"/>
      <c r="LLR33" s="429"/>
      <c r="LLS33" s="429"/>
      <c r="LLT33" s="429"/>
      <c r="LLU33" s="429"/>
      <c r="LLV33" s="429"/>
      <c r="LLW33" s="429"/>
      <c r="LLX33" s="429"/>
      <c r="LLY33" s="429"/>
      <c r="LLZ33" s="429"/>
      <c r="LMA33" s="429"/>
      <c r="LMB33" s="429"/>
      <c r="LMC33" s="429"/>
      <c r="LMD33" s="429"/>
      <c r="LME33" s="429"/>
      <c r="LMF33" s="429"/>
      <c r="LMG33" s="429"/>
      <c r="LMH33" s="429"/>
      <c r="LMI33" s="429"/>
      <c r="LMJ33" s="429"/>
      <c r="LMK33" s="429"/>
      <c r="LML33" s="429"/>
      <c r="LMM33" s="429"/>
      <c r="LMN33" s="429"/>
      <c r="LMO33" s="429"/>
      <c r="LMP33" s="429"/>
      <c r="LMQ33" s="429"/>
      <c r="LMR33" s="429"/>
      <c r="LMS33" s="429"/>
      <c r="LMT33" s="429"/>
      <c r="LMU33" s="429"/>
      <c r="LMV33" s="429"/>
      <c r="LMW33" s="429"/>
      <c r="LMX33" s="429"/>
      <c r="LMY33" s="429"/>
      <c r="LMZ33" s="429"/>
      <c r="LNA33" s="429"/>
      <c r="LNB33" s="429"/>
      <c r="LNC33" s="429"/>
      <c r="LND33" s="429"/>
      <c r="LNE33" s="429"/>
      <c r="LNF33" s="429"/>
      <c r="LNG33" s="429"/>
      <c r="LNH33" s="429"/>
      <c r="LNI33" s="429"/>
      <c r="LNJ33" s="429"/>
      <c r="LNK33" s="429"/>
      <c r="LNL33" s="429"/>
      <c r="LNM33" s="429"/>
      <c r="LNN33" s="429"/>
      <c r="LNO33" s="429"/>
      <c r="LNP33" s="429"/>
      <c r="LNQ33" s="429"/>
      <c r="LNR33" s="429"/>
      <c r="LNS33" s="429"/>
      <c r="LNT33" s="429"/>
      <c r="LNU33" s="429"/>
      <c r="LNV33" s="429"/>
      <c r="LNW33" s="429"/>
      <c r="LNX33" s="429"/>
      <c r="LNY33" s="429"/>
      <c r="LNZ33" s="429"/>
      <c r="LOA33" s="429"/>
      <c r="LOB33" s="429"/>
      <c r="LOC33" s="429"/>
      <c r="LOD33" s="429"/>
      <c r="LOE33" s="429"/>
      <c r="LOF33" s="429"/>
      <c r="LOG33" s="429"/>
      <c r="LOH33" s="429"/>
      <c r="LOI33" s="429"/>
      <c r="LOJ33" s="429"/>
      <c r="LOK33" s="429"/>
      <c r="LOL33" s="429"/>
      <c r="LOM33" s="429"/>
      <c r="LON33" s="429"/>
      <c r="LOO33" s="429"/>
      <c r="LOP33" s="429"/>
      <c r="LOQ33" s="429"/>
      <c r="LOR33" s="429"/>
      <c r="LOS33" s="429"/>
      <c r="LOT33" s="429"/>
      <c r="LOU33" s="429"/>
      <c r="LOV33" s="429"/>
      <c r="LOW33" s="429"/>
      <c r="LOX33" s="429"/>
      <c r="LOY33" s="429"/>
      <c r="LOZ33" s="429"/>
      <c r="LPA33" s="429"/>
      <c r="LPB33" s="429"/>
      <c r="LPC33" s="429"/>
      <c r="LPD33" s="429"/>
      <c r="LPE33" s="429"/>
      <c r="LPF33" s="429"/>
      <c r="LPG33" s="429"/>
      <c r="LPH33" s="429"/>
      <c r="LPI33" s="429"/>
      <c r="LPJ33" s="429"/>
      <c r="LPK33" s="429"/>
      <c r="LPL33" s="429"/>
      <c r="LPM33" s="429"/>
      <c r="LPN33" s="429"/>
      <c r="LPO33" s="429"/>
      <c r="LPP33" s="429"/>
      <c r="LPQ33" s="429"/>
      <c r="LPR33" s="429"/>
      <c r="LPS33" s="429"/>
      <c r="LPT33" s="429"/>
      <c r="LPU33" s="429"/>
      <c r="LPV33" s="429"/>
      <c r="LPW33" s="429"/>
      <c r="LPX33" s="429"/>
      <c r="LPY33" s="429"/>
      <c r="LPZ33" s="429"/>
      <c r="LQA33" s="429"/>
      <c r="LQB33" s="429"/>
      <c r="LQC33" s="429"/>
      <c r="LQD33" s="429"/>
      <c r="LQE33" s="429"/>
      <c r="LQF33" s="429"/>
      <c r="LQG33" s="429"/>
      <c r="LQH33" s="429"/>
      <c r="LQI33" s="429"/>
      <c r="LQJ33" s="429"/>
      <c r="LQK33" s="429"/>
      <c r="LQL33" s="429"/>
      <c r="LQM33" s="429"/>
      <c r="LQN33" s="429"/>
      <c r="LQO33" s="429"/>
      <c r="LQP33" s="429"/>
      <c r="LQQ33" s="429"/>
      <c r="LQR33" s="429"/>
      <c r="LQS33" s="429"/>
      <c r="LQT33" s="429"/>
      <c r="LQU33" s="429"/>
      <c r="LQV33" s="429"/>
      <c r="LQW33" s="429"/>
      <c r="LQX33" s="429"/>
      <c r="LQY33" s="429"/>
      <c r="LQZ33" s="429"/>
      <c r="LRA33" s="429"/>
      <c r="LRB33" s="429"/>
      <c r="LRC33" s="429"/>
      <c r="LRD33" s="429"/>
      <c r="LRE33" s="429"/>
      <c r="LRF33" s="429"/>
      <c r="LRG33" s="429"/>
      <c r="LRH33" s="429"/>
      <c r="LRI33" s="429"/>
      <c r="LRJ33" s="429"/>
      <c r="LRK33" s="429"/>
      <c r="LRL33" s="429"/>
      <c r="LRM33" s="429"/>
      <c r="LRN33" s="429"/>
      <c r="LRO33" s="429"/>
      <c r="LRP33" s="429"/>
      <c r="LRQ33" s="429"/>
      <c r="LRR33" s="429"/>
      <c r="LRS33" s="429"/>
      <c r="LRT33" s="429"/>
      <c r="LRU33" s="429"/>
      <c r="LRV33" s="429"/>
      <c r="LRW33" s="429"/>
      <c r="LRX33" s="429"/>
      <c r="LRY33" s="429"/>
      <c r="LRZ33" s="429"/>
      <c r="LSA33" s="429"/>
      <c r="LSB33" s="429"/>
      <c r="LSC33" s="429"/>
      <c r="LSD33" s="429"/>
      <c r="LSE33" s="429"/>
      <c r="LSF33" s="429"/>
      <c r="LSG33" s="429"/>
      <c r="LSH33" s="429"/>
      <c r="LSI33" s="429"/>
      <c r="LSJ33" s="429"/>
      <c r="LSK33" s="429"/>
      <c r="LSL33" s="429"/>
      <c r="LSM33" s="429"/>
      <c r="LSN33" s="429"/>
      <c r="LSO33" s="429"/>
      <c r="LSP33" s="429"/>
      <c r="LSQ33" s="429"/>
      <c r="LSR33" s="429"/>
      <c r="LSS33" s="429"/>
      <c r="LST33" s="429"/>
      <c r="LSU33" s="429"/>
      <c r="LSV33" s="429"/>
      <c r="LSW33" s="429"/>
      <c r="LSX33" s="429"/>
      <c r="LSY33" s="429"/>
      <c r="LSZ33" s="429"/>
      <c r="LTA33" s="429"/>
      <c r="LTB33" s="429"/>
      <c r="LTC33" s="429"/>
      <c r="LTD33" s="429"/>
      <c r="LTE33" s="429"/>
      <c r="LTF33" s="429"/>
      <c r="LTG33" s="429"/>
      <c r="LTH33" s="429"/>
      <c r="LTI33" s="429"/>
      <c r="LTJ33" s="429"/>
      <c r="LTK33" s="429"/>
      <c r="LTL33" s="429"/>
      <c r="LTM33" s="429"/>
      <c r="LTN33" s="429"/>
      <c r="LTO33" s="429"/>
      <c r="LTP33" s="429"/>
      <c r="LTQ33" s="429"/>
      <c r="LTR33" s="429"/>
      <c r="LTS33" s="429"/>
      <c r="LTT33" s="429"/>
      <c r="LTU33" s="429"/>
      <c r="LTV33" s="429"/>
      <c r="LTW33" s="429"/>
      <c r="LTX33" s="429"/>
      <c r="LTY33" s="429"/>
      <c r="LTZ33" s="429"/>
      <c r="LUA33" s="429"/>
      <c r="LUB33" s="429"/>
      <c r="LUC33" s="429"/>
      <c r="LUD33" s="429"/>
      <c r="LUE33" s="429"/>
      <c r="LUF33" s="429"/>
      <c r="LUG33" s="429"/>
      <c r="LUH33" s="429"/>
      <c r="LUI33" s="429"/>
      <c r="LUJ33" s="429"/>
      <c r="LUK33" s="429"/>
      <c r="LUL33" s="429"/>
      <c r="LUM33" s="429"/>
      <c r="LUN33" s="429"/>
      <c r="LUO33" s="429"/>
      <c r="LUP33" s="429"/>
      <c r="LUQ33" s="429"/>
      <c r="LUR33" s="429"/>
      <c r="LUS33" s="429"/>
      <c r="LUT33" s="429"/>
      <c r="LUU33" s="429"/>
      <c r="LUV33" s="429"/>
      <c r="LUW33" s="429"/>
      <c r="LUX33" s="429"/>
      <c r="LUY33" s="429"/>
      <c r="LUZ33" s="429"/>
      <c r="LVA33" s="429"/>
      <c r="LVB33" s="429"/>
      <c r="LVC33" s="429"/>
      <c r="LVD33" s="429"/>
      <c r="LVE33" s="429"/>
      <c r="LVF33" s="429"/>
      <c r="LVG33" s="429"/>
      <c r="LVH33" s="429"/>
      <c r="LVI33" s="429"/>
      <c r="LVJ33" s="429"/>
      <c r="LVK33" s="429"/>
      <c r="LVL33" s="429"/>
      <c r="LVM33" s="429"/>
      <c r="LVN33" s="429"/>
      <c r="LVO33" s="429"/>
      <c r="LVP33" s="429"/>
      <c r="LVQ33" s="429"/>
      <c r="LVR33" s="429"/>
      <c r="LVS33" s="429"/>
      <c r="LVT33" s="429"/>
      <c r="LVU33" s="429"/>
      <c r="LVV33" s="429"/>
      <c r="LVW33" s="429"/>
      <c r="LVX33" s="429"/>
      <c r="LVY33" s="429"/>
      <c r="LVZ33" s="429"/>
      <c r="LWA33" s="429"/>
      <c r="LWB33" s="429"/>
      <c r="LWC33" s="429"/>
      <c r="LWD33" s="429"/>
      <c r="LWE33" s="429"/>
      <c r="LWF33" s="429"/>
      <c r="LWG33" s="429"/>
      <c r="LWH33" s="429"/>
      <c r="LWI33" s="429"/>
      <c r="LWJ33" s="429"/>
      <c r="LWK33" s="429"/>
      <c r="LWL33" s="429"/>
      <c r="LWM33" s="429"/>
      <c r="LWN33" s="429"/>
      <c r="LWO33" s="429"/>
      <c r="LWP33" s="429"/>
      <c r="LWQ33" s="429"/>
      <c r="LWR33" s="429"/>
      <c r="LWS33" s="429"/>
      <c r="LWT33" s="429"/>
      <c r="LWU33" s="429"/>
      <c r="LWV33" s="429"/>
      <c r="LWW33" s="429"/>
      <c r="LWX33" s="429"/>
      <c r="LWY33" s="429"/>
      <c r="LWZ33" s="429"/>
      <c r="LXA33" s="429"/>
      <c r="LXB33" s="429"/>
      <c r="LXC33" s="429"/>
      <c r="LXD33" s="429"/>
      <c r="LXE33" s="429"/>
      <c r="LXF33" s="429"/>
      <c r="LXG33" s="429"/>
      <c r="LXH33" s="429"/>
      <c r="LXI33" s="429"/>
      <c r="LXJ33" s="429"/>
      <c r="LXK33" s="429"/>
      <c r="LXL33" s="429"/>
      <c r="LXM33" s="429"/>
      <c r="LXN33" s="429"/>
      <c r="LXO33" s="429"/>
      <c r="LXP33" s="429"/>
      <c r="LXQ33" s="429"/>
      <c r="LXR33" s="429"/>
      <c r="LXS33" s="429"/>
      <c r="LXT33" s="429"/>
      <c r="LXU33" s="429"/>
      <c r="LXV33" s="429"/>
      <c r="LXW33" s="429"/>
      <c r="LXX33" s="429"/>
      <c r="LXY33" s="429"/>
      <c r="LXZ33" s="429"/>
      <c r="LYA33" s="429"/>
      <c r="LYB33" s="429"/>
      <c r="LYC33" s="429"/>
      <c r="LYD33" s="429"/>
      <c r="LYE33" s="429"/>
      <c r="LYF33" s="429"/>
      <c r="LYG33" s="429"/>
      <c r="LYH33" s="429"/>
      <c r="LYI33" s="429"/>
      <c r="LYJ33" s="429"/>
      <c r="LYK33" s="429"/>
      <c r="LYL33" s="429"/>
      <c r="LYM33" s="429"/>
      <c r="LYN33" s="429"/>
      <c r="LYO33" s="429"/>
      <c r="LYP33" s="429"/>
      <c r="LYQ33" s="429"/>
      <c r="LYR33" s="429"/>
      <c r="LYS33" s="429"/>
      <c r="LYT33" s="429"/>
      <c r="LYU33" s="429"/>
      <c r="LYV33" s="429"/>
      <c r="LYW33" s="429"/>
      <c r="LYX33" s="429"/>
      <c r="LYY33" s="429"/>
      <c r="LYZ33" s="429"/>
      <c r="LZA33" s="429"/>
      <c r="LZB33" s="429"/>
      <c r="LZC33" s="429"/>
      <c r="LZD33" s="429"/>
      <c r="LZE33" s="429"/>
      <c r="LZF33" s="429"/>
      <c r="LZG33" s="429"/>
      <c r="LZH33" s="429"/>
      <c r="LZI33" s="429"/>
      <c r="LZJ33" s="429"/>
      <c r="LZK33" s="429"/>
      <c r="LZL33" s="429"/>
      <c r="LZM33" s="429"/>
      <c r="LZN33" s="429"/>
      <c r="LZO33" s="429"/>
      <c r="LZP33" s="429"/>
      <c r="LZQ33" s="429"/>
      <c r="LZR33" s="429"/>
      <c r="LZS33" s="429"/>
      <c r="LZT33" s="429"/>
      <c r="LZU33" s="429"/>
      <c r="LZV33" s="429"/>
      <c r="LZW33" s="429"/>
      <c r="LZX33" s="429"/>
      <c r="LZY33" s="429"/>
      <c r="LZZ33" s="429"/>
      <c r="MAA33" s="429"/>
      <c r="MAB33" s="429"/>
      <c r="MAC33" s="429"/>
      <c r="MAD33" s="429"/>
      <c r="MAE33" s="429"/>
      <c r="MAF33" s="429"/>
      <c r="MAG33" s="429"/>
      <c r="MAH33" s="429"/>
      <c r="MAI33" s="429"/>
      <c r="MAJ33" s="429"/>
      <c r="MAK33" s="429"/>
      <c r="MAL33" s="429"/>
      <c r="MAM33" s="429"/>
      <c r="MAN33" s="429"/>
      <c r="MAO33" s="429"/>
      <c r="MAP33" s="429"/>
      <c r="MAQ33" s="429"/>
      <c r="MAR33" s="429"/>
      <c r="MAS33" s="429"/>
      <c r="MAT33" s="429"/>
      <c r="MAU33" s="429"/>
      <c r="MAV33" s="429"/>
      <c r="MAW33" s="429"/>
      <c r="MAX33" s="429"/>
      <c r="MAY33" s="429"/>
      <c r="MAZ33" s="429"/>
      <c r="MBA33" s="429"/>
      <c r="MBB33" s="429"/>
      <c r="MBC33" s="429"/>
      <c r="MBD33" s="429"/>
      <c r="MBE33" s="429"/>
      <c r="MBF33" s="429"/>
      <c r="MBG33" s="429"/>
      <c r="MBH33" s="429"/>
      <c r="MBI33" s="429"/>
      <c r="MBJ33" s="429"/>
      <c r="MBK33" s="429"/>
      <c r="MBL33" s="429"/>
      <c r="MBM33" s="429"/>
      <c r="MBN33" s="429"/>
      <c r="MBO33" s="429"/>
      <c r="MBP33" s="429"/>
      <c r="MBQ33" s="429"/>
      <c r="MBR33" s="429"/>
      <c r="MBS33" s="429"/>
      <c r="MBT33" s="429"/>
      <c r="MBU33" s="429"/>
      <c r="MBV33" s="429"/>
      <c r="MBW33" s="429"/>
      <c r="MBX33" s="429"/>
      <c r="MBY33" s="429"/>
      <c r="MBZ33" s="429"/>
      <c r="MCA33" s="429"/>
      <c r="MCB33" s="429"/>
      <c r="MCC33" s="429"/>
      <c r="MCD33" s="429"/>
      <c r="MCE33" s="429"/>
      <c r="MCF33" s="429"/>
      <c r="MCG33" s="429"/>
      <c r="MCH33" s="429"/>
      <c r="MCI33" s="429"/>
      <c r="MCJ33" s="429"/>
      <c r="MCK33" s="429"/>
      <c r="MCL33" s="429"/>
      <c r="MCM33" s="429"/>
      <c r="MCN33" s="429"/>
      <c r="MCO33" s="429"/>
      <c r="MCP33" s="429"/>
      <c r="MCQ33" s="429"/>
      <c r="MCR33" s="429"/>
      <c r="MCS33" s="429"/>
      <c r="MCT33" s="429"/>
      <c r="MCU33" s="429"/>
      <c r="MCV33" s="429"/>
      <c r="MCW33" s="429"/>
      <c r="MCX33" s="429"/>
      <c r="MCY33" s="429"/>
      <c r="MCZ33" s="429"/>
      <c r="MDA33" s="429"/>
      <c r="MDB33" s="429"/>
      <c r="MDC33" s="429"/>
      <c r="MDD33" s="429"/>
      <c r="MDE33" s="429"/>
      <c r="MDF33" s="429"/>
      <c r="MDG33" s="429"/>
      <c r="MDH33" s="429"/>
      <c r="MDI33" s="429"/>
      <c r="MDJ33" s="429"/>
      <c r="MDK33" s="429"/>
      <c r="MDL33" s="429"/>
      <c r="MDM33" s="429"/>
      <c r="MDN33" s="429"/>
      <c r="MDO33" s="429"/>
      <c r="MDP33" s="429"/>
      <c r="MDQ33" s="429"/>
      <c r="MDR33" s="429"/>
      <c r="MDS33" s="429"/>
      <c r="MDT33" s="429"/>
      <c r="MDU33" s="429"/>
      <c r="MDV33" s="429"/>
      <c r="MDW33" s="429"/>
      <c r="MDX33" s="429"/>
      <c r="MDY33" s="429"/>
      <c r="MDZ33" s="429"/>
      <c r="MEA33" s="429"/>
      <c r="MEB33" s="429"/>
      <c r="MEC33" s="429"/>
      <c r="MED33" s="429"/>
      <c r="MEE33" s="429"/>
      <c r="MEF33" s="429"/>
      <c r="MEG33" s="429"/>
      <c r="MEH33" s="429"/>
      <c r="MEI33" s="429"/>
      <c r="MEJ33" s="429"/>
      <c r="MEK33" s="429"/>
      <c r="MEL33" s="429"/>
      <c r="MEM33" s="429"/>
      <c r="MEN33" s="429"/>
      <c r="MEO33" s="429"/>
      <c r="MEP33" s="429"/>
      <c r="MEQ33" s="429"/>
      <c r="MER33" s="429"/>
      <c r="MES33" s="429"/>
      <c r="MET33" s="429"/>
      <c r="MEU33" s="429"/>
      <c r="MEV33" s="429"/>
      <c r="MEW33" s="429"/>
      <c r="MEX33" s="429"/>
      <c r="MEY33" s="429"/>
      <c r="MEZ33" s="429"/>
      <c r="MFA33" s="429"/>
      <c r="MFB33" s="429"/>
      <c r="MFC33" s="429"/>
      <c r="MFD33" s="429"/>
      <c r="MFE33" s="429"/>
      <c r="MFF33" s="429"/>
      <c r="MFG33" s="429"/>
      <c r="MFH33" s="429"/>
      <c r="MFI33" s="429"/>
      <c r="MFJ33" s="429"/>
      <c r="MFK33" s="429"/>
      <c r="MFL33" s="429"/>
      <c r="MFM33" s="429"/>
      <c r="MFN33" s="429"/>
      <c r="MFO33" s="429"/>
      <c r="MFP33" s="429"/>
      <c r="MFQ33" s="429"/>
      <c r="MFR33" s="429"/>
      <c r="MFS33" s="429"/>
      <c r="MFT33" s="429"/>
      <c r="MFU33" s="429"/>
      <c r="MFV33" s="429"/>
      <c r="MFW33" s="429"/>
      <c r="MFX33" s="429"/>
      <c r="MFY33" s="429"/>
      <c r="MFZ33" s="429"/>
      <c r="MGA33" s="429"/>
      <c r="MGB33" s="429"/>
      <c r="MGC33" s="429"/>
      <c r="MGD33" s="429"/>
      <c r="MGE33" s="429"/>
      <c r="MGF33" s="429"/>
      <c r="MGG33" s="429"/>
      <c r="MGH33" s="429"/>
      <c r="MGI33" s="429"/>
      <c r="MGJ33" s="429"/>
      <c r="MGK33" s="429"/>
      <c r="MGL33" s="429"/>
      <c r="MGM33" s="429"/>
      <c r="MGN33" s="429"/>
      <c r="MGO33" s="429"/>
      <c r="MGP33" s="429"/>
      <c r="MGQ33" s="429"/>
      <c r="MGR33" s="429"/>
      <c r="MGS33" s="429"/>
      <c r="MGT33" s="429"/>
      <c r="MGU33" s="429"/>
      <c r="MGV33" s="429"/>
      <c r="MGW33" s="429"/>
      <c r="MGX33" s="429"/>
      <c r="MGY33" s="429"/>
      <c r="MGZ33" s="429"/>
      <c r="MHA33" s="429"/>
      <c r="MHB33" s="429"/>
      <c r="MHC33" s="429"/>
      <c r="MHD33" s="429"/>
      <c r="MHE33" s="429"/>
      <c r="MHF33" s="429"/>
      <c r="MHG33" s="429"/>
      <c r="MHH33" s="429"/>
      <c r="MHI33" s="429"/>
      <c r="MHJ33" s="429"/>
      <c r="MHK33" s="429"/>
      <c r="MHL33" s="429"/>
      <c r="MHM33" s="429"/>
      <c r="MHN33" s="429"/>
      <c r="MHO33" s="429"/>
      <c r="MHP33" s="429"/>
      <c r="MHQ33" s="429"/>
      <c r="MHR33" s="429"/>
      <c r="MHS33" s="429"/>
      <c r="MHT33" s="429"/>
      <c r="MHU33" s="429"/>
      <c r="MHV33" s="429"/>
      <c r="MHW33" s="429"/>
      <c r="MHX33" s="429"/>
      <c r="MHY33" s="429"/>
      <c r="MHZ33" s="429"/>
      <c r="MIA33" s="429"/>
      <c r="MIB33" s="429"/>
      <c r="MIC33" s="429"/>
      <c r="MID33" s="429"/>
      <c r="MIE33" s="429"/>
      <c r="MIF33" s="429"/>
      <c r="MIG33" s="429"/>
      <c r="MIH33" s="429"/>
      <c r="MII33" s="429"/>
      <c r="MIJ33" s="429"/>
      <c r="MIK33" s="429"/>
      <c r="MIL33" s="429"/>
      <c r="MIM33" s="429"/>
      <c r="MIN33" s="429"/>
      <c r="MIO33" s="429"/>
      <c r="MIP33" s="429"/>
      <c r="MIQ33" s="429"/>
      <c r="MIR33" s="429"/>
      <c r="MIS33" s="429"/>
      <c r="MIT33" s="429"/>
      <c r="MIU33" s="429"/>
      <c r="MIV33" s="429"/>
      <c r="MIW33" s="429"/>
      <c r="MIX33" s="429"/>
      <c r="MIY33" s="429"/>
      <c r="MIZ33" s="429"/>
      <c r="MJA33" s="429"/>
      <c r="MJB33" s="429"/>
      <c r="MJC33" s="429"/>
      <c r="MJD33" s="429"/>
      <c r="MJE33" s="429"/>
      <c r="MJF33" s="429"/>
      <c r="MJG33" s="429"/>
      <c r="MJH33" s="429"/>
      <c r="MJI33" s="429"/>
      <c r="MJJ33" s="429"/>
      <c r="MJK33" s="429"/>
      <c r="MJL33" s="429"/>
      <c r="MJM33" s="429"/>
      <c r="MJN33" s="429"/>
      <c r="MJO33" s="429"/>
      <c r="MJP33" s="429"/>
      <c r="MJQ33" s="429"/>
      <c r="MJR33" s="429"/>
      <c r="MJS33" s="429"/>
      <c r="MJT33" s="429"/>
      <c r="MJU33" s="429"/>
      <c r="MJV33" s="429"/>
      <c r="MJW33" s="429"/>
      <c r="MJX33" s="429"/>
      <c r="MJY33" s="429"/>
      <c r="MJZ33" s="429"/>
      <c r="MKA33" s="429"/>
      <c r="MKB33" s="429"/>
      <c r="MKC33" s="429"/>
      <c r="MKD33" s="429"/>
      <c r="MKE33" s="429"/>
      <c r="MKF33" s="429"/>
      <c r="MKG33" s="429"/>
      <c r="MKH33" s="429"/>
      <c r="MKI33" s="429"/>
      <c r="MKJ33" s="429"/>
      <c r="MKK33" s="429"/>
      <c r="MKL33" s="429"/>
      <c r="MKM33" s="429"/>
      <c r="MKN33" s="429"/>
      <c r="MKO33" s="429"/>
      <c r="MKP33" s="429"/>
      <c r="MKQ33" s="429"/>
      <c r="MKR33" s="429"/>
      <c r="MKS33" s="429"/>
      <c r="MKT33" s="429"/>
      <c r="MKU33" s="429"/>
      <c r="MKV33" s="429"/>
      <c r="MKW33" s="429"/>
      <c r="MKX33" s="429"/>
      <c r="MKY33" s="429"/>
      <c r="MKZ33" s="429"/>
      <c r="MLA33" s="429"/>
      <c r="MLB33" s="429"/>
      <c r="MLC33" s="429"/>
      <c r="MLD33" s="429"/>
      <c r="MLE33" s="429"/>
      <c r="MLF33" s="429"/>
      <c r="MLG33" s="429"/>
      <c r="MLH33" s="429"/>
      <c r="MLI33" s="429"/>
      <c r="MLJ33" s="429"/>
      <c r="MLK33" s="429"/>
      <c r="MLL33" s="429"/>
      <c r="MLM33" s="429"/>
      <c r="MLN33" s="429"/>
      <c r="MLO33" s="429"/>
      <c r="MLP33" s="429"/>
      <c r="MLQ33" s="429"/>
      <c r="MLR33" s="429"/>
      <c r="MLS33" s="429"/>
      <c r="MLT33" s="429"/>
      <c r="MLU33" s="429"/>
      <c r="MLV33" s="429"/>
      <c r="MLW33" s="429"/>
      <c r="MLX33" s="429"/>
      <c r="MLY33" s="429"/>
      <c r="MLZ33" s="429"/>
      <c r="MMA33" s="429"/>
      <c r="MMB33" s="429"/>
      <c r="MMC33" s="429"/>
      <c r="MMD33" s="429"/>
      <c r="MME33" s="429"/>
      <c r="MMF33" s="429"/>
      <c r="MMG33" s="429"/>
      <c r="MMH33" s="429"/>
      <c r="MMI33" s="429"/>
      <c r="MMJ33" s="429"/>
      <c r="MMK33" s="429"/>
      <c r="MML33" s="429"/>
      <c r="MMM33" s="429"/>
      <c r="MMN33" s="429"/>
      <c r="MMO33" s="429"/>
      <c r="MMP33" s="429"/>
      <c r="MMQ33" s="429"/>
      <c r="MMR33" s="429"/>
      <c r="MMS33" s="429"/>
      <c r="MMT33" s="429"/>
      <c r="MMU33" s="429"/>
      <c r="MMV33" s="429"/>
      <c r="MMW33" s="429"/>
      <c r="MMX33" s="429"/>
      <c r="MMY33" s="429"/>
      <c r="MMZ33" s="429"/>
      <c r="MNA33" s="429"/>
      <c r="MNB33" s="429"/>
      <c r="MNC33" s="429"/>
      <c r="MND33" s="429"/>
      <c r="MNE33" s="429"/>
      <c r="MNF33" s="429"/>
      <c r="MNG33" s="429"/>
      <c r="MNH33" s="429"/>
      <c r="MNI33" s="429"/>
      <c r="MNJ33" s="429"/>
      <c r="MNK33" s="429"/>
      <c r="MNL33" s="429"/>
      <c r="MNM33" s="429"/>
      <c r="MNN33" s="429"/>
      <c r="MNO33" s="429"/>
      <c r="MNP33" s="429"/>
      <c r="MNQ33" s="429"/>
      <c r="MNR33" s="429"/>
      <c r="MNS33" s="429"/>
      <c r="MNT33" s="429"/>
      <c r="MNU33" s="429"/>
      <c r="MNV33" s="429"/>
      <c r="MNW33" s="429"/>
      <c r="MNX33" s="429"/>
      <c r="MNY33" s="429"/>
      <c r="MNZ33" s="429"/>
      <c r="MOA33" s="429"/>
      <c r="MOB33" s="429"/>
      <c r="MOC33" s="429"/>
      <c r="MOD33" s="429"/>
      <c r="MOE33" s="429"/>
      <c r="MOF33" s="429"/>
      <c r="MOG33" s="429"/>
      <c r="MOH33" s="429"/>
      <c r="MOI33" s="429"/>
      <c r="MOJ33" s="429"/>
      <c r="MOK33" s="429"/>
      <c r="MOL33" s="429"/>
      <c r="MOM33" s="429"/>
      <c r="MON33" s="429"/>
      <c r="MOO33" s="429"/>
      <c r="MOP33" s="429"/>
      <c r="MOQ33" s="429"/>
      <c r="MOR33" s="429"/>
      <c r="MOS33" s="429"/>
      <c r="MOT33" s="429"/>
      <c r="MOU33" s="429"/>
      <c r="MOV33" s="429"/>
      <c r="MOW33" s="429"/>
      <c r="MOX33" s="429"/>
      <c r="MOY33" s="429"/>
      <c r="MOZ33" s="429"/>
      <c r="MPA33" s="429"/>
      <c r="MPB33" s="429"/>
      <c r="MPC33" s="429"/>
      <c r="MPD33" s="429"/>
      <c r="MPE33" s="429"/>
      <c r="MPF33" s="429"/>
      <c r="MPG33" s="429"/>
      <c r="MPH33" s="429"/>
      <c r="MPI33" s="429"/>
      <c r="MPJ33" s="429"/>
      <c r="MPK33" s="429"/>
      <c r="MPL33" s="429"/>
      <c r="MPM33" s="429"/>
      <c r="MPN33" s="429"/>
      <c r="MPO33" s="429"/>
      <c r="MPP33" s="429"/>
      <c r="MPQ33" s="429"/>
      <c r="MPR33" s="429"/>
      <c r="MPS33" s="429"/>
      <c r="MPT33" s="429"/>
      <c r="MPU33" s="429"/>
      <c r="MPV33" s="429"/>
      <c r="MPW33" s="429"/>
      <c r="MPX33" s="429"/>
      <c r="MPY33" s="429"/>
      <c r="MPZ33" s="429"/>
      <c r="MQA33" s="429"/>
      <c r="MQB33" s="429"/>
      <c r="MQC33" s="429"/>
      <c r="MQD33" s="429"/>
      <c r="MQE33" s="429"/>
      <c r="MQF33" s="429"/>
      <c r="MQG33" s="429"/>
      <c r="MQH33" s="429"/>
      <c r="MQI33" s="429"/>
      <c r="MQJ33" s="429"/>
      <c r="MQK33" s="429"/>
      <c r="MQL33" s="429"/>
      <c r="MQM33" s="429"/>
      <c r="MQN33" s="429"/>
      <c r="MQO33" s="429"/>
      <c r="MQP33" s="429"/>
      <c r="MQQ33" s="429"/>
      <c r="MQR33" s="429"/>
      <c r="MQS33" s="429"/>
      <c r="MQT33" s="429"/>
      <c r="MQU33" s="429"/>
      <c r="MQV33" s="429"/>
      <c r="MQW33" s="429"/>
      <c r="MQX33" s="429"/>
      <c r="MQY33" s="429"/>
      <c r="MQZ33" s="429"/>
      <c r="MRA33" s="429"/>
      <c r="MRB33" s="429"/>
      <c r="MRC33" s="429"/>
      <c r="MRD33" s="429"/>
      <c r="MRE33" s="429"/>
      <c r="MRF33" s="429"/>
      <c r="MRG33" s="429"/>
      <c r="MRH33" s="429"/>
      <c r="MRI33" s="429"/>
      <c r="MRJ33" s="429"/>
      <c r="MRK33" s="429"/>
      <c r="MRL33" s="429"/>
      <c r="MRM33" s="429"/>
      <c r="MRN33" s="429"/>
      <c r="MRO33" s="429"/>
      <c r="MRP33" s="429"/>
      <c r="MRQ33" s="429"/>
      <c r="MRR33" s="429"/>
      <c r="MRS33" s="429"/>
      <c r="MRT33" s="429"/>
      <c r="MRU33" s="429"/>
      <c r="MRV33" s="429"/>
      <c r="MRW33" s="429"/>
      <c r="MRX33" s="429"/>
      <c r="MRY33" s="429"/>
      <c r="MRZ33" s="429"/>
      <c r="MSA33" s="429"/>
      <c r="MSB33" s="429"/>
      <c r="MSC33" s="429"/>
      <c r="MSD33" s="429"/>
      <c r="MSE33" s="429"/>
      <c r="MSF33" s="429"/>
      <c r="MSG33" s="429"/>
      <c r="MSH33" s="429"/>
      <c r="MSI33" s="429"/>
      <c r="MSJ33" s="429"/>
      <c r="MSK33" s="429"/>
      <c r="MSL33" s="429"/>
      <c r="MSM33" s="429"/>
      <c r="MSN33" s="429"/>
      <c r="MSO33" s="429"/>
      <c r="MSP33" s="429"/>
      <c r="MSQ33" s="429"/>
      <c r="MSR33" s="429"/>
      <c r="MSS33" s="429"/>
      <c r="MST33" s="429"/>
      <c r="MSU33" s="429"/>
      <c r="MSV33" s="429"/>
      <c r="MSW33" s="429"/>
      <c r="MSX33" s="429"/>
      <c r="MSY33" s="429"/>
      <c r="MSZ33" s="429"/>
      <c r="MTA33" s="429"/>
      <c r="MTB33" s="429"/>
      <c r="MTC33" s="429"/>
      <c r="MTD33" s="429"/>
      <c r="MTE33" s="429"/>
      <c r="MTF33" s="429"/>
      <c r="MTG33" s="429"/>
      <c r="MTH33" s="429"/>
      <c r="MTI33" s="429"/>
      <c r="MTJ33" s="429"/>
      <c r="MTK33" s="429"/>
      <c r="MTL33" s="429"/>
      <c r="MTM33" s="429"/>
      <c r="MTN33" s="429"/>
      <c r="MTO33" s="429"/>
      <c r="MTP33" s="429"/>
      <c r="MTQ33" s="429"/>
      <c r="MTR33" s="429"/>
      <c r="MTS33" s="429"/>
      <c r="MTT33" s="429"/>
      <c r="MTU33" s="429"/>
      <c r="MTV33" s="429"/>
      <c r="MTW33" s="429"/>
      <c r="MTX33" s="429"/>
      <c r="MTY33" s="429"/>
      <c r="MTZ33" s="429"/>
      <c r="MUA33" s="429"/>
      <c r="MUB33" s="429"/>
      <c r="MUC33" s="429"/>
      <c r="MUD33" s="429"/>
      <c r="MUE33" s="429"/>
      <c r="MUF33" s="429"/>
      <c r="MUG33" s="429"/>
      <c r="MUH33" s="429"/>
      <c r="MUI33" s="429"/>
      <c r="MUJ33" s="429"/>
      <c r="MUK33" s="429"/>
      <c r="MUL33" s="429"/>
      <c r="MUM33" s="429"/>
      <c r="MUN33" s="429"/>
      <c r="MUO33" s="429"/>
      <c r="MUP33" s="429"/>
      <c r="MUQ33" s="429"/>
      <c r="MUR33" s="429"/>
      <c r="MUS33" s="429"/>
      <c r="MUT33" s="429"/>
      <c r="MUU33" s="429"/>
      <c r="MUV33" s="429"/>
      <c r="MUW33" s="429"/>
      <c r="MUX33" s="429"/>
      <c r="MUY33" s="429"/>
      <c r="MUZ33" s="429"/>
      <c r="MVA33" s="429"/>
      <c r="MVB33" s="429"/>
      <c r="MVC33" s="429"/>
      <c r="MVD33" s="429"/>
      <c r="MVE33" s="429"/>
      <c r="MVF33" s="429"/>
      <c r="MVG33" s="429"/>
      <c r="MVH33" s="429"/>
      <c r="MVI33" s="429"/>
      <c r="MVJ33" s="429"/>
      <c r="MVK33" s="429"/>
      <c r="MVL33" s="429"/>
      <c r="MVM33" s="429"/>
      <c r="MVN33" s="429"/>
      <c r="MVO33" s="429"/>
      <c r="MVP33" s="429"/>
      <c r="MVQ33" s="429"/>
      <c r="MVR33" s="429"/>
      <c r="MVS33" s="429"/>
      <c r="MVT33" s="429"/>
      <c r="MVU33" s="429"/>
      <c r="MVV33" s="429"/>
      <c r="MVW33" s="429"/>
      <c r="MVX33" s="429"/>
      <c r="MVY33" s="429"/>
      <c r="MVZ33" s="429"/>
      <c r="MWA33" s="429"/>
      <c r="MWB33" s="429"/>
      <c r="MWC33" s="429"/>
      <c r="MWD33" s="429"/>
      <c r="MWE33" s="429"/>
      <c r="MWF33" s="429"/>
      <c r="MWG33" s="429"/>
      <c r="MWH33" s="429"/>
      <c r="MWI33" s="429"/>
      <c r="MWJ33" s="429"/>
      <c r="MWK33" s="429"/>
      <c r="MWL33" s="429"/>
      <c r="MWM33" s="429"/>
      <c r="MWN33" s="429"/>
      <c r="MWO33" s="429"/>
      <c r="MWP33" s="429"/>
      <c r="MWQ33" s="429"/>
      <c r="MWR33" s="429"/>
      <c r="MWS33" s="429"/>
      <c r="MWT33" s="429"/>
      <c r="MWU33" s="429"/>
      <c r="MWV33" s="429"/>
      <c r="MWW33" s="429"/>
      <c r="MWX33" s="429"/>
      <c r="MWY33" s="429"/>
      <c r="MWZ33" s="429"/>
      <c r="MXA33" s="429"/>
      <c r="MXB33" s="429"/>
      <c r="MXC33" s="429"/>
      <c r="MXD33" s="429"/>
      <c r="MXE33" s="429"/>
      <c r="MXF33" s="429"/>
      <c r="MXG33" s="429"/>
      <c r="MXH33" s="429"/>
      <c r="MXI33" s="429"/>
      <c r="MXJ33" s="429"/>
      <c r="MXK33" s="429"/>
      <c r="MXL33" s="429"/>
      <c r="MXM33" s="429"/>
      <c r="MXN33" s="429"/>
      <c r="MXO33" s="429"/>
      <c r="MXP33" s="429"/>
      <c r="MXQ33" s="429"/>
      <c r="MXR33" s="429"/>
      <c r="MXS33" s="429"/>
      <c r="MXT33" s="429"/>
      <c r="MXU33" s="429"/>
      <c r="MXV33" s="429"/>
      <c r="MXW33" s="429"/>
      <c r="MXX33" s="429"/>
      <c r="MXY33" s="429"/>
      <c r="MXZ33" s="429"/>
      <c r="MYA33" s="429"/>
      <c r="MYB33" s="429"/>
      <c r="MYC33" s="429"/>
      <c r="MYD33" s="429"/>
      <c r="MYE33" s="429"/>
      <c r="MYF33" s="429"/>
      <c r="MYG33" s="429"/>
      <c r="MYH33" s="429"/>
      <c r="MYI33" s="429"/>
      <c r="MYJ33" s="429"/>
      <c r="MYK33" s="429"/>
      <c r="MYL33" s="429"/>
      <c r="MYM33" s="429"/>
      <c r="MYN33" s="429"/>
      <c r="MYO33" s="429"/>
      <c r="MYP33" s="429"/>
      <c r="MYQ33" s="429"/>
      <c r="MYR33" s="429"/>
      <c r="MYS33" s="429"/>
      <c r="MYT33" s="429"/>
      <c r="MYU33" s="429"/>
      <c r="MYV33" s="429"/>
      <c r="MYW33" s="429"/>
      <c r="MYX33" s="429"/>
      <c r="MYY33" s="429"/>
      <c r="MYZ33" s="429"/>
      <c r="MZA33" s="429"/>
      <c r="MZB33" s="429"/>
      <c r="MZC33" s="429"/>
      <c r="MZD33" s="429"/>
      <c r="MZE33" s="429"/>
      <c r="MZF33" s="429"/>
      <c r="MZG33" s="429"/>
      <c r="MZH33" s="429"/>
      <c r="MZI33" s="429"/>
      <c r="MZJ33" s="429"/>
      <c r="MZK33" s="429"/>
      <c r="MZL33" s="429"/>
      <c r="MZM33" s="429"/>
      <c r="MZN33" s="429"/>
      <c r="MZO33" s="429"/>
      <c r="MZP33" s="429"/>
      <c r="MZQ33" s="429"/>
      <c r="MZR33" s="429"/>
      <c r="MZS33" s="429"/>
      <c r="MZT33" s="429"/>
      <c r="MZU33" s="429"/>
      <c r="MZV33" s="429"/>
      <c r="MZW33" s="429"/>
      <c r="MZX33" s="429"/>
      <c r="MZY33" s="429"/>
      <c r="MZZ33" s="429"/>
      <c r="NAA33" s="429"/>
      <c r="NAB33" s="429"/>
      <c r="NAC33" s="429"/>
      <c r="NAD33" s="429"/>
      <c r="NAE33" s="429"/>
      <c r="NAF33" s="429"/>
      <c r="NAG33" s="429"/>
      <c r="NAH33" s="429"/>
      <c r="NAI33" s="429"/>
      <c r="NAJ33" s="429"/>
      <c r="NAK33" s="429"/>
      <c r="NAL33" s="429"/>
      <c r="NAM33" s="429"/>
      <c r="NAN33" s="429"/>
      <c r="NAO33" s="429"/>
      <c r="NAP33" s="429"/>
      <c r="NAQ33" s="429"/>
      <c r="NAR33" s="429"/>
      <c r="NAS33" s="429"/>
      <c r="NAT33" s="429"/>
      <c r="NAU33" s="429"/>
      <c r="NAV33" s="429"/>
      <c r="NAW33" s="429"/>
      <c r="NAX33" s="429"/>
      <c r="NAY33" s="429"/>
      <c r="NAZ33" s="429"/>
      <c r="NBA33" s="429"/>
      <c r="NBB33" s="429"/>
      <c r="NBC33" s="429"/>
      <c r="NBD33" s="429"/>
      <c r="NBE33" s="429"/>
      <c r="NBF33" s="429"/>
      <c r="NBG33" s="429"/>
      <c r="NBH33" s="429"/>
      <c r="NBI33" s="429"/>
      <c r="NBJ33" s="429"/>
      <c r="NBK33" s="429"/>
      <c r="NBL33" s="429"/>
      <c r="NBM33" s="429"/>
      <c r="NBN33" s="429"/>
      <c r="NBO33" s="429"/>
      <c r="NBP33" s="429"/>
      <c r="NBQ33" s="429"/>
      <c r="NBR33" s="429"/>
      <c r="NBS33" s="429"/>
      <c r="NBT33" s="429"/>
      <c r="NBU33" s="429"/>
      <c r="NBV33" s="429"/>
      <c r="NBW33" s="429"/>
      <c r="NBX33" s="429"/>
      <c r="NBY33" s="429"/>
      <c r="NBZ33" s="429"/>
      <c r="NCA33" s="429"/>
      <c r="NCB33" s="429"/>
      <c r="NCC33" s="429"/>
      <c r="NCD33" s="429"/>
      <c r="NCE33" s="429"/>
      <c r="NCF33" s="429"/>
      <c r="NCG33" s="429"/>
      <c r="NCH33" s="429"/>
      <c r="NCI33" s="429"/>
      <c r="NCJ33" s="429"/>
      <c r="NCK33" s="429"/>
      <c r="NCL33" s="429"/>
      <c r="NCM33" s="429"/>
      <c r="NCN33" s="429"/>
      <c r="NCO33" s="429"/>
      <c r="NCP33" s="429"/>
      <c r="NCQ33" s="429"/>
      <c r="NCR33" s="429"/>
      <c r="NCS33" s="429"/>
      <c r="NCT33" s="429"/>
      <c r="NCU33" s="429"/>
      <c r="NCV33" s="429"/>
      <c r="NCW33" s="429"/>
      <c r="NCX33" s="429"/>
      <c r="NCY33" s="429"/>
      <c r="NCZ33" s="429"/>
      <c r="NDA33" s="429"/>
      <c r="NDB33" s="429"/>
      <c r="NDC33" s="429"/>
      <c r="NDD33" s="429"/>
      <c r="NDE33" s="429"/>
      <c r="NDF33" s="429"/>
      <c r="NDG33" s="429"/>
      <c r="NDH33" s="429"/>
      <c r="NDI33" s="429"/>
      <c r="NDJ33" s="429"/>
      <c r="NDK33" s="429"/>
      <c r="NDL33" s="429"/>
      <c r="NDM33" s="429"/>
      <c r="NDN33" s="429"/>
      <c r="NDO33" s="429"/>
      <c r="NDP33" s="429"/>
      <c r="NDQ33" s="429"/>
      <c r="NDR33" s="429"/>
      <c r="NDS33" s="429"/>
      <c r="NDT33" s="429"/>
      <c r="NDU33" s="429"/>
      <c r="NDV33" s="429"/>
      <c r="NDW33" s="429"/>
      <c r="NDX33" s="429"/>
      <c r="NDY33" s="429"/>
      <c r="NDZ33" s="429"/>
      <c r="NEA33" s="429"/>
      <c r="NEB33" s="429"/>
      <c r="NEC33" s="429"/>
      <c r="NED33" s="429"/>
      <c r="NEE33" s="429"/>
      <c r="NEF33" s="429"/>
      <c r="NEG33" s="429"/>
      <c r="NEH33" s="429"/>
      <c r="NEI33" s="429"/>
      <c r="NEJ33" s="429"/>
      <c r="NEK33" s="429"/>
      <c r="NEL33" s="429"/>
      <c r="NEM33" s="429"/>
      <c r="NEN33" s="429"/>
      <c r="NEO33" s="429"/>
      <c r="NEP33" s="429"/>
      <c r="NEQ33" s="429"/>
      <c r="NER33" s="429"/>
      <c r="NES33" s="429"/>
      <c r="NET33" s="429"/>
      <c r="NEU33" s="429"/>
      <c r="NEV33" s="429"/>
      <c r="NEW33" s="429"/>
      <c r="NEX33" s="429"/>
      <c r="NEY33" s="429"/>
      <c r="NEZ33" s="429"/>
      <c r="NFA33" s="429"/>
      <c r="NFB33" s="429"/>
      <c r="NFC33" s="429"/>
      <c r="NFD33" s="429"/>
      <c r="NFE33" s="429"/>
      <c r="NFF33" s="429"/>
      <c r="NFG33" s="429"/>
      <c r="NFH33" s="429"/>
      <c r="NFI33" s="429"/>
      <c r="NFJ33" s="429"/>
      <c r="NFK33" s="429"/>
      <c r="NFL33" s="429"/>
      <c r="NFM33" s="429"/>
      <c r="NFN33" s="429"/>
      <c r="NFO33" s="429"/>
      <c r="NFP33" s="429"/>
      <c r="NFQ33" s="429"/>
      <c r="NFR33" s="429"/>
      <c r="NFS33" s="429"/>
      <c r="NFT33" s="429"/>
      <c r="NFU33" s="429"/>
      <c r="NFV33" s="429"/>
      <c r="NFW33" s="429"/>
      <c r="NFX33" s="429"/>
      <c r="NFY33" s="429"/>
      <c r="NFZ33" s="429"/>
      <c r="NGA33" s="429"/>
      <c r="NGB33" s="429"/>
      <c r="NGC33" s="429"/>
      <c r="NGD33" s="429"/>
      <c r="NGE33" s="429"/>
      <c r="NGF33" s="429"/>
      <c r="NGG33" s="429"/>
      <c r="NGH33" s="429"/>
      <c r="NGI33" s="429"/>
      <c r="NGJ33" s="429"/>
      <c r="NGK33" s="429"/>
      <c r="NGL33" s="429"/>
      <c r="NGM33" s="429"/>
      <c r="NGN33" s="429"/>
      <c r="NGO33" s="429"/>
      <c r="NGP33" s="429"/>
      <c r="NGQ33" s="429"/>
      <c r="NGR33" s="429"/>
      <c r="NGS33" s="429"/>
      <c r="NGT33" s="429"/>
      <c r="NGU33" s="429"/>
      <c r="NGV33" s="429"/>
      <c r="NGW33" s="429"/>
      <c r="NGX33" s="429"/>
      <c r="NGY33" s="429"/>
      <c r="NGZ33" s="429"/>
      <c r="NHA33" s="429"/>
      <c r="NHB33" s="429"/>
      <c r="NHC33" s="429"/>
      <c r="NHD33" s="429"/>
      <c r="NHE33" s="429"/>
      <c r="NHF33" s="429"/>
      <c r="NHG33" s="429"/>
      <c r="NHH33" s="429"/>
      <c r="NHI33" s="429"/>
      <c r="NHJ33" s="429"/>
      <c r="NHK33" s="429"/>
      <c r="NHL33" s="429"/>
      <c r="NHM33" s="429"/>
      <c r="NHN33" s="429"/>
      <c r="NHO33" s="429"/>
      <c r="NHP33" s="429"/>
      <c r="NHQ33" s="429"/>
      <c r="NHR33" s="429"/>
      <c r="NHS33" s="429"/>
      <c r="NHT33" s="429"/>
      <c r="NHU33" s="429"/>
      <c r="NHV33" s="429"/>
      <c r="NHW33" s="429"/>
      <c r="NHX33" s="429"/>
      <c r="NHY33" s="429"/>
      <c r="NHZ33" s="429"/>
      <c r="NIA33" s="429"/>
      <c r="NIB33" s="429"/>
      <c r="NIC33" s="429"/>
      <c r="NID33" s="429"/>
      <c r="NIE33" s="429"/>
      <c r="NIF33" s="429"/>
      <c r="NIG33" s="429"/>
      <c r="NIH33" s="429"/>
      <c r="NII33" s="429"/>
      <c r="NIJ33" s="429"/>
      <c r="NIK33" s="429"/>
      <c r="NIL33" s="429"/>
      <c r="NIM33" s="429"/>
      <c r="NIN33" s="429"/>
      <c r="NIO33" s="429"/>
      <c r="NIP33" s="429"/>
      <c r="NIQ33" s="429"/>
      <c r="NIR33" s="429"/>
      <c r="NIS33" s="429"/>
      <c r="NIT33" s="429"/>
      <c r="NIU33" s="429"/>
      <c r="NIV33" s="429"/>
      <c r="NIW33" s="429"/>
      <c r="NIX33" s="429"/>
      <c r="NIY33" s="429"/>
      <c r="NIZ33" s="429"/>
      <c r="NJA33" s="429"/>
      <c r="NJB33" s="429"/>
      <c r="NJC33" s="429"/>
      <c r="NJD33" s="429"/>
      <c r="NJE33" s="429"/>
      <c r="NJF33" s="429"/>
      <c r="NJG33" s="429"/>
      <c r="NJH33" s="429"/>
      <c r="NJI33" s="429"/>
      <c r="NJJ33" s="429"/>
      <c r="NJK33" s="429"/>
      <c r="NJL33" s="429"/>
      <c r="NJM33" s="429"/>
      <c r="NJN33" s="429"/>
      <c r="NJO33" s="429"/>
      <c r="NJP33" s="429"/>
      <c r="NJQ33" s="429"/>
      <c r="NJR33" s="429"/>
      <c r="NJS33" s="429"/>
      <c r="NJT33" s="429"/>
      <c r="NJU33" s="429"/>
      <c r="NJV33" s="429"/>
      <c r="NJW33" s="429"/>
      <c r="NJX33" s="429"/>
      <c r="NJY33" s="429"/>
      <c r="NJZ33" s="429"/>
      <c r="NKA33" s="429"/>
      <c r="NKB33" s="429"/>
      <c r="NKC33" s="429"/>
      <c r="NKD33" s="429"/>
      <c r="NKE33" s="429"/>
      <c r="NKF33" s="429"/>
      <c r="NKG33" s="429"/>
      <c r="NKH33" s="429"/>
      <c r="NKI33" s="429"/>
      <c r="NKJ33" s="429"/>
      <c r="NKK33" s="429"/>
      <c r="NKL33" s="429"/>
      <c r="NKM33" s="429"/>
      <c r="NKN33" s="429"/>
      <c r="NKO33" s="429"/>
      <c r="NKP33" s="429"/>
      <c r="NKQ33" s="429"/>
      <c r="NKR33" s="429"/>
      <c r="NKS33" s="429"/>
      <c r="NKT33" s="429"/>
      <c r="NKU33" s="429"/>
      <c r="NKV33" s="429"/>
      <c r="NKW33" s="429"/>
      <c r="NKX33" s="429"/>
      <c r="NKY33" s="429"/>
      <c r="NKZ33" s="429"/>
      <c r="NLA33" s="429"/>
      <c r="NLB33" s="429"/>
      <c r="NLC33" s="429"/>
      <c r="NLD33" s="429"/>
      <c r="NLE33" s="429"/>
      <c r="NLF33" s="429"/>
      <c r="NLG33" s="429"/>
      <c r="NLH33" s="429"/>
      <c r="NLI33" s="429"/>
      <c r="NLJ33" s="429"/>
      <c r="NLK33" s="429"/>
      <c r="NLL33" s="429"/>
      <c r="NLM33" s="429"/>
      <c r="NLN33" s="429"/>
      <c r="NLO33" s="429"/>
      <c r="NLP33" s="429"/>
      <c r="NLQ33" s="429"/>
      <c r="NLR33" s="429"/>
      <c r="NLS33" s="429"/>
      <c r="NLT33" s="429"/>
      <c r="NLU33" s="429"/>
      <c r="NLV33" s="429"/>
      <c r="NLW33" s="429"/>
      <c r="NLX33" s="429"/>
      <c r="NLY33" s="429"/>
      <c r="NLZ33" s="429"/>
      <c r="NMA33" s="429"/>
      <c r="NMB33" s="429"/>
      <c r="NMC33" s="429"/>
      <c r="NMD33" s="429"/>
      <c r="NME33" s="429"/>
      <c r="NMF33" s="429"/>
      <c r="NMG33" s="429"/>
      <c r="NMH33" s="429"/>
      <c r="NMI33" s="429"/>
      <c r="NMJ33" s="429"/>
      <c r="NMK33" s="429"/>
      <c r="NML33" s="429"/>
      <c r="NMM33" s="429"/>
      <c r="NMN33" s="429"/>
      <c r="NMO33" s="429"/>
      <c r="NMP33" s="429"/>
      <c r="NMQ33" s="429"/>
      <c r="NMR33" s="429"/>
      <c r="NMS33" s="429"/>
      <c r="NMT33" s="429"/>
      <c r="NMU33" s="429"/>
      <c r="NMV33" s="429"/>
      <c r="NMW33" s="429"/>
      <c r="NMX33" s="429"/>
      <c r="NMY33" s="429"/>
      <c r="NMZ33" s="429"/>
      <c r="NNA33" s="429"/>
      <c r="NNB33" s="429"/>
      <c r="NNC33" s="429"/>
      <c r="NND33" s="429"/>
      <c r="NNE33" s="429"/>
      <c r="NNF33" s="429"/>
      <c r="NNG33" s="429"/>
      <c r="NNH33" s="429"/>
      <c r="NNI33" s="429"/>
      <c r="NNJ33" s="429"/>
      <c r="NNK33" s="429"/>
      <c r="NNL33" s="429"/>
      <c r="NNM33" s="429"/>
      <c r="NNN33" s="429"/>
      <c r="NNO33" s="429"/>
      <c r="NNP33" s="429"/>
      <c r="NNQ33" s="429"/>
      <c r="NNR33" s="429"/>
      <c r="NNS33" s="429"/>
      <c r="NNT33" s="429"/>
      <c r="NNU33" s="429"/>
      <c r="NNV33" s="429"/>
      <c r="NNW33" s="429"/>
      <c r="NNX33" s="429"/>
      <c r="NNY33" s="429"/>
      <c r="NNZ33" s="429"/>
      <c r="NOA33" s="429"/>
      <c r="NOB33" s="429"/>
      <c r="NOC33" s="429"/>
      <c r="NOD33" s="429"/>
      <c r="NOE33" s="429"/>
      <c r="NOF33" s="429"/>
      <c r="NOG33" s="429"/>
      <c r="NOH33" s="429"/>
      <c r="NOI33" s="429"/>
      <c r="NOJ33" s="429"/>
      <c r="NOK33" s="429"/>
      <c r="NOL33" s="429"/>
      <c r="NOM33" s="429"/>
      <c r="NON33" s="429"/>
      <c r="NOO33" s="429"/>
      <c r="NOP33" s="429"/>
      <c r="NOQ33" s="429"/>
      <c r="NOR33" s="429"/>
      <c r="NOS33" s="429"/>
      <c r="NOT33" s="429"/>
      <c r="NOU33" s="429"/>
      <c r="NOV33" s="429"/>
      <c r="NOW33" s="429"/>
      <c r="NOX33" s="429"/>
      <c r="NOY33" s="429"/>
      <c r="NOZ33" s="429"/>
      <c r="NPA33" s="429"/>
      <c r="NPB33" s="429"/>
      <c r="NPC33" s="429"/>
      <c r="NPD33" s="429"/>
      <c r="NPE33" s="429"/>
      <c r="NPF33" s="429"/>
      <c r="NPG33" s="429"/>
      <c r="NPH33" s="429"/>
      <c r="NPI33" s="429"/>
      <c r="NPJ33" s="429"/>
      <c r="NPK33" s="429"/>
      <c r="NPL33" s="429"/>
      <c r="NPM33" s="429"/>
      <c r="NPN33" s="429"/>
      <c r="NPO33" s="429"/>
      <c r="NPP33" s="429"/>
      <c r="NPQ33" s="429"/>
      <c r="NPR33" s="429"/>
      <c r="NPS33" s="429"/>
      <c r="NPT33" s="429"/>
      <c r="NPU33" s="429"/>
      <c r="NPV33" s="429"/>
      <c r="NPW33" s="429"/>
      <c r="NPX33" s="429"/>
      <c r="NPY33" s="429"/>
      <c r="NPZ33" s="429"/>
      <c r="NQA33" s="429"/>
      <c r="NQB33" s="429"/>
      <c r="NQC33" s="429"/>
      <c r="NQD33" s="429"/>
      <c r="NQE33" s="429"/>
      <c r="NQF33" s="429"/>
      <c r="NQG33" s="429"/>
      <c r="NQH33" s="429"/>
      <c r="NQI33" s="429"/>
      <c r="NQJ33" s="429"/>
      <c r="NQK33" s="429"/>
      <c r="NQL33" s="429"/>
      <c r="NQM33" s="429"/>
      <c r="NQN33" s="429"/>
      <c r="NQO33" s="429"/>
      <c r="NQP33" s="429"/>
      <c r="NQQ33" s="429"/>
      <c r="NQR33" s="429"/>
      <c r="NQS33" s="429"/>
      <c r="NQT33" s="429"/>
      <c r="NQU33" s="429"/>
      <c r="NQV33" s="429"/>
      <c r="NQW33" s="429"/>
      <c r="NQX33" s="429"/>
      <c r="NQY33" s="429"/>
      <c r="NQZ33" s="429"/>
      <c r="NRA33" s="429"/>
      <c r="NRB33" s="429"/>
      <c r="NRC33" s="429"/>
      <c r="NRD33" s="429"/>
      <c r="NRE33" s="429"/>
      <c r="NRF33" s="429"/>
      <c r="NRG33" s="429"/>
      <c r="NRH33" s="429"/>
      <c r="NRI33" s="429"/>
      <c r="NRJ33" s="429"/>
      <c r="NRK33" s="429"/>
      <c r="NRL33" s="429"/>
      <c r="NRM33" s="429"/>
      <c r="NRN33" s="429"/>
      <c r="NRO33" s="429"/>
      <c r="NRP33" s="429"/>
      <c r="NRQ33" s="429"/>
      <c r="NRR33" s="429"/>
      <c r="NRS33" s="429"/>
      <c r="NRT33" s="429"/>
      <c r="NRU33" s="429"/>
      <c r="NRV33" s="429"/>
      <c r="NRW33" s="429"/>
      <c r="NRX33" s="429"/>
      <c r="NRY33" s="429"/>
      <c r="NRZ33" s="429"/>
      <c r="NSA33" s="429"/>
      <c r="NSB33" s="429"/>
      <c r="NSC33" s="429"/>
      <c r="NSD33" s="429"/>
      <c r="NSE33" s="429"/>
      <c r="NSF33" s="429"/>
      <c r="NSG33" s="429"/>
      <c r="NSH33" s="429"/>
      <c r="NSI33" s="429"/>
      <c r="NSJ33" s="429"/>
      <c r="NSK33" s="429"/>
      <c r="NSL33" s="429"/>
      <c r="NSM33" s="429"/>
      <c r="NSN33" s="429"/>
      <c r="NSO33" s="429"/>
      <c r="NSP33" s="429"/>
      <c r="NSQ33" s="429"/>
      <c r="NSR33" s="429"/>
      <c r="NSS33" s="429"/>
      <c r="NST33" s="429"/>
      <c r="NSU33" s="429"/>
      <c r="NSV33" s="429"/>
      <c r="NSW33" s="429"/>
      <c r="NSX33" s="429"/>
      <c r="NSY33" s="429"/>
      <c r="NSZ33" s="429"/>
      <c r="NTA33" s="429"/>
      <c r="NTB33" s="429"/>
      <c r="NTC33" s="429"/>
      <c r="NTD33" s="429"/>
      <c r="NTE33" s="429"/>
      <c r="NTF33" s="429"/>
      <c r="NTG33" s="429"/>
      <c r="NTH33" s="429"/>
      <c r="NTI33" s="429"/>
      <c r="NTJ33" s="429"/>
      <c r="NTK33" s="429"/>
      <c r="NTL33" s="429"/>
      <c r="NTM33" s="429"/>
      <c r="NTN33" s="429"/>
      <c r="NTO33" s="429"/>
      <c r="NTP33" s="429"/>
      <c r="NTQ33" s="429"/>
      <c r="NTR33" s="429"/>
      <c r="NTS33" s="429"/>
      <c r="NTT33" s="429"/>
      <c r="NTU33" s="429"/>
      <c r="NTV33" s="429"/>
      <c r="NTW33" s="429"/>
      <c r="NTX33" s="429"/>
      <c r="NTY33" s="429"/>
      <c r="NTZ33" s="429"/>
      <c r="NUA33" s="429"/>
      <c r="NUB33" s="429"/>
      <c r="NUC33" s="429"/>
      <c r="NUD33" s="429"/>
      <c r="NUE33" s="429"/>
      <c r="NUF33" s="429"/>
      <c r="NUG33" s="429"/>
      <c r="NUH33" s="429"/>
      <c r="NUI33" s="429"/>
      <c r="NUJ33" s="429"/>
      <c r="NUK33" s="429"/>
      <c r="NUL33" s="429"/>
      <c r="NUM33" s="429"/>
      <c r="NUN33" s="429"/>
      <c r="NUO33" s="429"/>
      <c r="NUP33" s="429"/>
      <c r="NUQ33" s="429"/>
      <c r="NUR33" s="429"/>
      <c r="NUS33" s="429"/>
      <c r="NUT33" s="429"/>
      <c r="NUU33" s="429"/>
      <c r="NUV33" s="429"/>
      <c r="NUW33" s="429"/>
      <c r="NUX33" s="429"/>
      <c r="NUY33" s="429"/>
      <c r="NUZ33" s="429"/>
      <c r="NVA33" s="429"/>
      <c r="NVB33" s="429"/>
      <c r="NVC33" s="429"/>
      <c r="NVD33" s="429"/>
      <c r="NVE33" s="429"/>
      <c r="NVF33" s="429"/>
      <c r="NVG33" s="429"/>
      <c r="NVH33" s="429"/>
      <c r="NVI33" s="429"/>
      <c r="NVJ33" s="429"/>
      <c r="NVK33" s="429"/>
      <c r="NVL33" s="429"/>
      <c r="NVM33" s="429"/>
      <c r="NVN33" s="429"/>
      <c r="NVO33" s="429"/>
      <c r="NVP33" s="429"/>
      <c r="NVQ33" s="429"/>
      <c r="NVR33" s="429"/>
      <c r="NVS33" s="429"/>
      <c r="NVT33" s="429"/>
      <c r="NVU33" s="429"/>
      <c r="NVV33" s="429"/>
      <c r="NVW33" s="429"/>
      <c r="NVX33" s="429"/>
      <c r="NVY33" s="429"/>
      <c r="NVZ33" s="429"/>
      <c r="NWA33" s="429"/>
      <c r="NWB33" s="429"/>
      <c r="NWC33" s="429"/>
      <c r="NWD33" s="429"/>
      <c r="NWE33" s="429"/>
      <c r="NWF33" s="429"/>
      <c r="NWG33" s="429"/>
      <c r="NWH33" s="429"/>
      <c r="NWI33" s="429"/>
      <c r="NWJ33" s="429"/>
      <c r="NWK33" s="429"/>
      <c r="NWL33" s="429"/>
      <c r="NWM33" s="429"/>
      <c r="NWN33" s="429"/>
      <c r="NWO33" s="429"/>
      <c r="NWP33" s="429"/>
      <c r="NWQ33" s="429"/>
      <c r="NWR33" s="429"/>
      <c r="NWS33" s="429"/>
      <c r="NWT33" s="429"/>
      <c r="NWU33" s="429"/>
      <c r="NWV33" s="429"/>
      <c r="NWW33" s="429"/>
      <c r="NWX33" s="429"/>
      <c r="NWY33" s="429"/>
      <c r="NWZ33" s="429"/>
      <c r="NXA33" s="429"/>
      <c r="NXB33" s="429"/>
      <c r="NXC33" s="429"/>
      <c r="NXD33" s="429"/>
      <c r="NXE33" s="429"/>
      <c r="NXF33" s="429"/>
      <c r="NXG33" s="429"/>
      <c r="NXH33" s="429"/>
      <c r="NXI33" s="429"/>
      <c r="NXJ33" s="429"/>
      <c r="NXK33" s="429"/>
      <c r="NXL33" s="429"/>
      <c r="NXM33" s="429"/>
      <c r="NXN33" s="429"/>
      <c r="NXO33" s="429"/>
      <c r="NXP33" s="429"/>
      <c r="NXQ33" s="429"/>
      <c r="NXR33" s="429"/>
      <c r="NXS33" s="429"/>
      <c r="NXT33" s="429"/>
      <c r="NXU33" s="429"/>
      <c r="NXV33" s="429"/>
      <c r="NXW33" s="429"/>
      <c r="NXX33" s="429"/>
      <c r="NXY33" s="429"/>
      <c r="NXZ33" s="429"/>
      <c r="NYA33" s="429"/>
      <c r="NYB33" s="429"/>
      <c r="NYC33" s="429"/>
      <c r="NYD33" s="429"/>
      <c r="NYE33" s="429"/>
      <c r="NYF33" s="429"/>
      <c r="NYG33" s="429"/>
      <c r="NYH33" s="429"/>
      <c r="NYI33" s="429"/>
      <c r="NYJ33" s="429"/>
      <c r="NYK33" s="429"/>
      <c r="NYL33" s="429"/>
      <c r="NYM33" s="429"/>
      <c r="NYN33" s="429"/>
      <c r="NYO33" s="429"/>
      <c r="NYP33" s="429"/>
      <c r="NYQ33" s="429"/>
      <c r="NYR33" s="429"/>
      <c r="NYS33" s="429"/>
      <c r="NYT33" s="429"/>
      <c r="NYU33" s="429"/>
      <c r="NYV33" s="429"/>
      <c r="NYW33" s="429"/>
      <c r="NYX33" s="429"/>
      <c r="NYY33" s="429"/>
      <c r="NYZ33" s="429"/>
      <c r="NZA33" s="429"/>
      <c r="NZB33" s="429"/>
      <c r="NZC33" s="429"/>
      <c r="NZD33" s="429"/>
      <c r="NZE33" s="429"/>
      <c r="NZF33" s="429"/>
      <c r="NZG33" s="429"/>
      <c r="NZH33" s="429"/>
      <c r="NZI33" s="429"/>
      <c r="NZJ33" s="429"/>
      <c r="NZK33" s="429"/>
      <c r="NZL33" s="429"/>
      <c r="NZM33" s="429"/>
      <c r="NZN33" s="429"/>
      <c r="NZO33" s="429"/>
      <c r="NZP33" s="429"/>
      <c r="NZQ33" s="429"/>
      <c r="NZR33" s="429"/>
      <c r="NZS33" s="429"/>
      <c r="NZT33" s="429"/>
      <c r="NZU33" s="429"/>
      <c r="NZV33" s="429"/>
      <c r="NZW33" s="429"/>
      <c r="NZX33" s="429"/>
      <c r="NZY33" s="429"/>
      <c r="NZZ33" s="429"/>
      <c r="OAA33" s="429"/>
      <c r="OAB33" s="429"/>
      <c r="OAC33" s="429"/>
      <c r="OAD33" s="429"/>
      <c r="OAE33" s="429"/>
      <c r="OAF33" s="429"/>
      <c r="OAG33" s="429"/>
      <c r="OAH33" s="429"/>
      <c r="OAI33" s="429"/>
      <c r="OAJ33" s="429"/>
      <c r="OAK33" s="429"/>
      <c r="OAL33" s="429"/>
      <c r="OAM33" s="429"/>
      <c r="OAN33" s="429"/>
      <c r="OAO33" s="429"/>
      <c r="OAP33" s="429"/>
      <c r="OAQ33" s="429"/>
      <c r="OAR33" s="429"/>
      <c r="OAS33" s="429"/>
      <c r="OAT33" s="429"/>
      <c r="OAU33" s="429"/>
      <c r="OAV33" s="429"/>
      <c r="OAW33" s="429"/>
      <c r="OAX33" s="429"/>
      <c r="OAY33" s="429"/>
      <c r="OAZ33" s="429"/>
      <c r="OBA33" s="429"/>
      <c r="OBB33" s="429"/>
      <c r="OBC33" s="429"/>
      <c r="OBD33" s="429"/>
      <c r="OBE33" s="429"/>
      <c r="OBF33" s="429"/>
      <c r="OBG33" s="429"/>
      <c r="OBH33" s="429"/>
      <c r="OBI33" s="429"/>
      <c r="OBJ33" s="429"/>
      <c r="OBK33" s="429"/>
      <c r="OBL33" s="429"/>
      <c r="OBM33" s="429"/>
      <c r="OBN33" s="429"/>
      <c r="OBO33" s="429"/>
      <c r="OBP33" s="429"/>
      <c r="OBQ33" s="429"/>
      <c r="OBR33" s="429"/>
      <c r="OBS33" s="429"/>
      <c r="OBT33" s="429"/>
      <c r="OBU33" s="429"/>
      <c r="OBV33" s="429"/>
      <c r="OBW33" s="429"/>
      <c r="OBX33" s="429"/>
      <c r="OBY33" s="429"/>
      <c r="OBZ33" s="429"/>
      <c r="OCA33" s="429"/>
      <c r="OCB33" s="429"/>
      <c r="OCC33" s="429"/>
      <c r="OCD33" s="429"/>
      <c r="OCE33" s="429"/>
      <c r="OCF33" s="429"/>
      <c r="OCG33" s="429"/>
      <c r="OCH33" s="429"/>
      <c r="OCI33" s="429"/>
      <c r="OCJ33" s="429"/>
      <c r="OCK33" s="429"/>
      <c r="OCL33" s="429"/>
      <c r="OCM33" s="429"/>
      <c r="OCN33" s="429"/>
      <c r="OCO33" s="429"/>
      <c r="OCP33" s="429"/>
      <c r="OCQ33" s="429"/>
      <c r="OCR33" s="429"/>
      <c r="OCS33" s="429"/>
      <c r="OCT33" s="429"/>
      <c r="OCU33" s="429"/>
      <c r="OCV33" s="429"/>
      <c r="OCW33" s="429"/>
      <c r="OCX33" s="429"/>
      <c r="OCY33" s="429"/>
      <c r="OCZ33" s="429"/>
      <c r="ODA33" s="429"/>
      <c r="ODB33" s="429"/>
      <c r="ODC33" s="429"/>
      <c r="ODD33" s="429"/>
      <c r="ODE33" s="429"/>
      <c r="ODF33" s="429"/>
      <c r="ODG33" s="429"/>
      <c r="ODH33" s="429"/>
      <c r="ODI33" s="429"/>
      <c r="ODJ33" s="429"/>
      <c r="ODK33" s="429"/>
      <c r="ODL33" s="429"/>
      <c r="ODM33" s="429"/>
      <c r="ODN33" s="429"/>
      <c r="ODO33" s="429"/>
      <c r="ODP33" s="429"/>
      <c r="ODQ33" s="429"/>
      <c r="ODR33" s="429"/>
      <c r="ODS33" s="429"/>
      <c r="ODT33" s="429"/>
      <c r="ODU33" s="429"/>
      <c r="ODV33" s="429"/>
      <c r="ODW33" s="429"/>
      <c r="ODX33" s="429"/>
      <c r="ODY33" s="429"/>
      <c r="ODZ33" s="429"/>
      <c r="OEA33" s="429"/>
      <c r="OEB33" s="429"/>
      <c r="OEC33" s="429"/>
      <c r="OED33" s="429"/>
      <c r="OEE33" s="429"/>
      <c r="OEF33" s="429"/>
      <c r="OEG33" s="429"/>
      <c r="OEH33" s="429"/>
      <c r="OEI33" s="429"/>
      <c r="OEJ33" s="429"/>
      <c r="OEK33" s="429"/>
      <c r="OEL33" s="429"/>
      <c r="OEM33" s="429"/>
      <c r="OEN33" s="429"/>
      <c r="OEO33" s="429"/>
      <c r="OEP33" s="429"/>
      <c r="OEQ33" s="429"/>
      <c r="OER33" s="429"/>
      <c r="OES33" s="429"/>
      <c r="OET33" s="429"/>
      <c r="OEU33" s="429"/>
      <c r="OEV33" s="429"/>
      <c r="OEW33" s="429"/>
      <c r="OEX33" s="429"/>
      <c r="OEY33" s="429"/>
      <c r="OEZ33" s="429"/>
      <c r="OFA33" s="429"/>
      <c r="OFB33" s="429"/>
      <c r="OFC33" s="429"/>
      <c r="OFD33" s="429"/>
      <c r="OFE33" s="429"/>
      <c r="OFF33" s="429"/>
      <c r="OFG33" s="429"/>
      <c r="OFH33" s="429"/>
      <c r="OFI33" s="429"/>
      <c r="OFJ33" s="429"/>
      <c r="OFK33" s="429"/>
      <c r="OFL33" s="429"/>
      <c r="OFM33" s="429"/>
      <c r="OFN33" s="429"/>
      <c r="OFO33" s="429"/>
      <c r="OFP33" s="429"/>
      <c r="OFQ33" s="429"/>
      <c r="OFR33" s="429"/>
      <c r="OFS33" s="429"/>
      <c r="OFT33" s="429"/>
      <c r="OFU33" s="429"/>
      <c r="OFV33" s="429"/>
      <c r="OFW33" s="429"/>
      <c r="OFX33" s="429"/>
      <c r="OFY33" s="429"/>
      <c r="OFZ33" s="429"/>
      <c r="OGA33" s="429"/>
      <c r="OGB33" s="429"/>
      <c r="OGC33" s="429"/>
      <c r="OGD33" s="429"/>
      <c r="OGE33" s="429"/>
      <c r="OGF33" s="429"/>
      <c r="OGG33" s="429"/>
      <c r="OGH33" s="429"/>
      <c r="OGI33" s="429"/>
      <c r="OGJ33" s="429"/>
      <c r="OGK33" s="429"/>
      <c r="OGL33" s="429"/>
      <c r="OGM33" s="429"/>
      <c r="OGN33" s="429"/>
      <c r="OGO33" s="429"/>
      <c r="OGP33" s="429"/>
      <c r="OGQ33" s="429"/>
      <c r="OGR33" s="429"/>
      <c r="OGS33" s="429"/>
      <c r="OGT33" s="429"/>
      <c r="OGU33" s="429"/>
      <c r="OGV33" s="429"/>
      <c r="OGW33" s="429"/>
      <c r="OGX33" s="429"/>
      <c r="OGY33" s="429"/>
      <c r="OGZ33" s="429"/>
      <c r="OHA33" s="429"/>
      <c r="OHB33" s="429"/>
      <c r="OHC33" s="429"/>
      <c r="OHD33" s="429"/>
      <c r="OHE33" s="429"/>
      <c r="OHF33" s="429"/>
      <c r="OHG33" s="429"/>
      <c r="OHH33" s="429"/>
      <c r="OHI33" s="429"/>
      <c r="OHJ33" s="429"/>
      <c r="OHK33" s="429"/>
      <c r="OHL33" s="429"/>
      <c r="OHM33" s="429"/>
      <c r="OHN33" s="429"/>
      <c r="OHO33" s="429"/>
      <c r="OHP33" s="429"/>
      <c r="OHQ33" s="429"/>
      <c r="OHR33" s="429"/>
      <c r="OHS33" s="429"/>
      <c r="OHT33" s="429"/>
      <c r="OHU33" s="429"/>
      <c r="OHV33" s="429"/>
      <c r="OHW33" s="429"/>
      <c r="OHX33" s="429"/>
      <c r="OHY33" s="429"/>
      <c r="OHZ33" s="429"/>
      <c r="OIA33" s="429"/>
      <c r="OIB33" s="429"/>
      <c r="OIC33" s="429"/>
      <c r="OID33" s="429"/>
      <c r="OIE33" s="429"/>
      <c r="OIF33" s="429"/>
      <c r="OIG33" s="429"/>
      <c r="OIH33" s="429"/>
      <c r="OII33" s="429"/>
      <c r="OIJ33" s="429"/>
      <c r="OIK33" s="429"/>
      <c r="OIL33" s="429"/>
      <c r="OIM33" s="429"/>
      <c r="OIN33" s="429"/>
      <c r="OIO33" s="429"/>
      <c r="OIP33" s="429"/>
      <c r="OIQ33" s="429"/>
      <c r="OIR33" s="429"/>
      <c r="OIS33" s="429"/>
      <c r="OIT33" s="429"/>
      <c r="OIU33" s="429"/>
      <c r="OIV33" s="429"/>
      <c r="OIW33" s="429"/>
      <c r="OIX33" s="429"/>
      <c r="OIY33" s="429"/>
      <c r="OIZ33" s="429"/>
      <c r="OJA33" s="429"/>
      <c r="OJB33" s="429"/>
      <c r="OJC33" s="429"/>
      <c r="OJD33" s="429"/>
      <c r="OJE33" s="429"/>
      <c r="OJF33" s="429"/>
      <c r="OJG33" s="429"/>
      <c r="OJH33" s="429"/>
      <c r="OJI33" s="429"/>
      <c r="OJJ33" s="429"/>
      <c r="OJK33" s="429"/>
      <c r="OJL33" s="429"/>
      <c r="OJM33" s="429"/>
      <c r="OJN33" s="429"/>
      <c r="OJO33" s="429"/>
      <c r="OJP33" s="429"/>
      <c r="OJQ33" s="429"/>
      <c r="OJR33" s="429"/>
      <c r="OJS33" s="429"/>
      <c r="OJT33" s="429"/>
      <c r="OJU33" s="429"/>
      <c r="OJV33" s="429"/>
      <c r="OJW33" s="429"/>
      <c r="OJX33" s="429"/>
      <c r="OJY33" s="429"/>
      <c r="OJZ33" s="429"/>
      <c r="OKA33" s="429"/>
      <c r="OKB33" s="429"/>
      <c r="OKC33" s="429"/>
      <c r="OKD33" s="429"/>
      <c r="OKE33" s="429"/>
      <c r="OKF33" s="429"/>
      <c r="OKG33" s="429"/>
      <c r="OKH33" s="429"/>
      <c r="OKI33" s="429"/>
      <c r="OKJ33" s="429"/>
      <c r="OKK33" s="429"/>
      <c r="OKL33" s="429"/>
      <c r="OKM33" s="429"/>
      <c r="OKN33" s="429"/>
      <c r="OKO33" s="429"/>
      <c r="OKP33" s="429"/>
      <c r="OKQ33" s="429"/>
      <c r="OKR33" s="429"/>
      <c r="OKS33" s="429"/>
      <c r="OKT33" s="429"/>
      <c r="OKU33" s="429"/>
      <c r="OKV33" s="429"/>
      <c r="OKW33" s="429"/>
      <c r="OKX33" s="429"/>
      <c r="OKY33" s="429"/>
      <c r="OKZ33" s="429"/>
      <c r="OLA33" s="429"/>
      <c r="OLB33" s="429"/>
      <c r="OLC33" s="429"/>
      <c r="OLD33" s="429"/>
      <c r="OLE33" s="429"/>
      <c r="OLF33" s="429"/>
      <c r="OLG33" s="429"/>
      <c r="OLH33" s="429"/>
      <c r="OLI33" s="429"/>
      <c r="OLJ33" s="429"/>
      <c r="OLK33" s="429"/>
      <c r="OLL33" s="429"/>
      <c r="OLM33" s="429"/>
      <c r="OLN33" s="429"/>
      <c r="OLO33" s="429"/>
      <c r="OLP33" s="429"/>
      <c r="OLQ33" s="429"/>
      <c r="OLR33" s="429"/>
      <c r="OLS33" s="429"/>
      <c r="OLT33" s="429"/>
      <c r="OLU33" s="429"/>
      <c r="OLV33" s="429"/>
      <c r="OLW33" s="429"/>
      <c r="OLX33" s="429"/>
      <c r="OLY33" s="429"/>
      <c r="OLZ33" s="429"/>
      <c r="OMA33" s="429"/>
      <c r="OMB33" s="429"/>
      <c r="OMC33" s="429"/>
      <c r="OMD33" s="429"/>
      <c r="OME33" s="429"/>
      <c r="OMF33" s="429"/>
      <c r="OMG33" s="429"/>
      <c r="OMH33" s="429"/>
      <c r="OMI33" s="429"/>
      <c r="OMJ33" s="429"/>
      <c r="OMK33" s="429"/>
      <c r="OML33" s="429"/>
      <c r="OMM33" s="429"/>
      <c r="OMN33" s="429"/>
      <c r="OMO33" s="429"/>
      <c r="OMP33" s="429"/>
      <c r="OMQ33" s="429"/>
      <c r="OMR33" s="429"/>
      <c r="OMS33" s="429"/>
      <c r="OMT33" s="429"/>
      <c r="OMU33" s="429"/>
      <c r="OMV33" s="429"/>
      <c r="OMW33" s="429"/>
      <c r="OMX33" s="429"/>
      <c r="OMY33" s="429"/>
      <c r="OMZ33" s="429"/>
      <c r="ONA33" s="429"/>
      <c r="ONB33" s="429"/>
      <c r="ONC33" s="429"/>
      <c r="OND33" s="429"/>
      <c r="ONE33" s="429"/>
      <c r="ONF33" s="429"/>
      <c r="ONG33" s="429"/>
      <c r="ONH33" s="429"/>
      <c r="ONI33" s="429"/>
      <c r="ONJ33" s="429"/>
      <c r="ONK33" s="429"/>
      <c r="ONL33" s="429"/>
      <c r="ONM33" s="429"/>
      <c r="ONN33" s="429"/>
      <c r="ONO33" s="429"/>
      <c r="ONP33" s="429"/>
      <c r="ONQ33" s="429"/>
      <c r="ONR33" s="429"/>
      <c r="ONS33" s="429"/>
      <c r="ONT33" s="429"/>
      <c r="ONU33" s="429"/>
      <c r="ONV33" s="429"/>
      <c r="ONW33" s="429"/>
      <c r="ONX33" s="429"/>
      <c r="ONY33" s="429"/>
      <c r="ONZ33" s="429"/>
      <c r="OOA33" s="429"/>
      <c r="OOB33" s="429"/>
      <c r="OOC33" s="429"/>
      <c r="OOD33" s="429"/>
      <c r="OOE33" s="429"/>
      <c r="OOF33" s="429"/>
      <c r="OOG33" s="429"/>
      <c r="OOH33" s="429"/>
      <c r="OOI33" s="429"/>
      <c r="OOJ33" s="429"/>
      <c r="OOK33" s="429"/>
      <c r="OOL33" s="429"/>
      <c r="OOM33" s="429"/>
      <c r="OON33" s="429"/>
      <c r="OOO33" s="429"/>
      <c r="OOP33" s="429"/>
      <c r="OOQ33" s="429"/>
      <c r="OOR33" s="429"/>
      <c r="OOS33" s="429"/>
      <c r="OOT33" s="429"/>
      <c r="OOU33" s="429"/>
      <c r="OOV33" s="429"/>
      <c r="OOW33" s="429"/>
      <c r="OOX33" s="429"/>
      <c r="OOY33" s="429"/>
      <c r="OOZ33" s="429"/>
      <c r="OPA33" s="429"/>
      <c r="OPB33" s="429"/>
      <c r="OPC33" s="429"/>
      <c r="OPD33" s="429"/>
      <c r="OPE33" s="429"/>
      <c r="OPF33" s="429"/>
      <c r="OPG33" s="429"/>
      <c r="OPH33" s="429"/>
      <c r="OPI33" s="429"/>
      <c r="OPJ33" s="429"/>
      <c r="OPK33" s="429"/>
      <c r="OPL33" s="429"/>
      <c r="OPM33" s="429"/>
      <c r="OPN33" s="429"/>
      <c r="OPO33" s="429"/>
      <c r="OPP33" s="429"/>
      <c r="OPQ33" s="429"/>
      <c r="OPR33" s="429"/>
      <c r="OPS33" s="429"/>
      <c r="OPT33" s="429"/>
      <c r="OPU33" s="429"/>
      <c r="OPV33" s="429"/>
      <c r="OPW33" s="429"/>
      <c r="OPX33" s="429"/>
      <c r="OPY33" s="429"/>
      <c r="OPZ33" s="429"/>
      <c r="OQA33" s="429"/>
      <c r="OQB33" s="429"/>
      <c r="OQC33" s="429"/>
      <c r="OQD33" s="429"/>
      <c r="OQE33" s="429"/>
      <c r="OQF33" s="429"/>
      <c r="OQG33" s="429"/>
      <c r="OQH33" s="429"/>
      <c r="OQI33" s="429"/>
      <c r="OQJ33" s="429"/>
      <c r="OQK33" s="429"/>
      <c r="OQL33" s="429"/>
      <c r="OQM33" s="429"/>
      <c r="OQN33" s="429"/>
      <c r="OQO33" s="429"/>
      <c r="OQP33" s="429"/>
      <c r="OQQ33" s="429"/>
      <c r="OQR33" s="429"/>
      <c r="OQS33" s="429"/>
      <c r="OQT33" s="429"/>
      <c r="OQU33" s="429"/>
      <c r="OQV33" s="429"/>
      <c r="OQW33" s="429"/>
      <c r="OQX33" s="429"/>
      <c r="OQY33" s="429"/>
      <c r="OQZ33" s="429"/>
      <c r="ORA33" s="429"/>
      <c r="ORB33" s="429"/>
      <c r="ORC33" s="429"/>
      <c r="ORD33" s="429"/>
      <c r="ORE33" s="429"/>
      <c r="ORF33" s="429"/>
      <c r="ORG33" s="429"/>
      <c r="ORH33" s="429"/>
      <c r="ORI33" s="429"/>
      <c r="ORJ33" s="429"/>
      <c r="ORK33" s="429"/>
      <c r="ORL33" s="429"/>
      <c r="ORM33" s="429"/>
      <c r="ORN33" s="429"/>
      <c r="ORO33" s="429"/>
      <c r="ORP33" s="429"/>
      <c r="ORQ33" s="429"/>
      <c r="ORR33" s="429"/>
      <c r="ORS33" s="429"/>
      <c r="ORT33" s="429"/>
      <c r="ORU33" s="429"/>
      <c r="ORV33" s="429"/>
      <c r="ORW33" s="429"/>
      <c r="ORX33" s="429"/>
      <c r="ORY33" s="429"/>
      <c r="ORZ33" s="429"/>
      <c r="OSA33" s="429"/>
      <c r="OSB33" s="429"/>
      <c r="OSC33" s="429"/>
      <c r="OSD33" s="429"/>
      <c r="OSE33" s="429"/>
      <c r="OSF33" s="429"/>
      <c r="OSG33" s="429"/>
      <c r="OSH33" s="429"/>
      <c r="OSI33" s="429"/>
      <c r="OSJ33" s="429"/>
      <c r="OSK33" s="429"/>
      <c r="OSL33" s="429"/>
      <c r="OSM33" s="429"/>
      <c r="OSN33" s="429"/>
      <c r="OSO33" s="429"/>
      <c r="OSP33" s="429"/>
      <c r="OSQ33" s="429"/>
      <c r="OSR33" s="429"/>
      <c r="OSS33" s="429"/>
      <c r="OST33" s="429"/>
      <c r="OSU33" s="429"/>
      <c r="OSV33" s="429"/>
      <c r="OSW33" s="429"/>
      <c r="OSX33" s="429"/>
      <c r="OSY33" s="429"/>
      <c r="OSZ33" s="429"/>
      <c r="OTA33" s="429"/>
      <c r="OTB33" s="429"/>
      <c r="OTC33" s="429"/>
      <c r="OTD33" s="429"/>
      <c r="OTE33" s="429"/>
      <c r="OTF33" s="429"/>
      <c r="OTG33" s="429"/>
      <c r="OTH33" s="429"/>
      <c r="OTI33" s="429"/>
      <c r="OTJ33" s="429"/>
      <c r="OTK33" s="429"/>
      <c r="OTL33" s="429"/>
      <c r="OTM33" s="429"/>
      <c r="OTN33" s="429"/>
      <c r="OTO33" s="429"/>
      <c r="OTP33" s="429"/>
      <c r="OTQ33" s="429"/>
      <c r="OTR33" s="429"/>
      <c r="OTS33" s="429"/>
      <c r="OTT33" s="429"/>
      <c r="OTU33" s="429"/>
      <c r="OTV33" s="429"/>
      <c r="OTW33" s="429"/>
      <c r="OTX33" s="429"/>
      <c r="OTY33" s="429"/>
      <c r="OTZ33" s="429"/>
      <c r="OUA33" s="429"/>
      <c r="OUB33" s="429"/>
      <c r="OUC33" s="429"/>
      <c r="OUD33" s="429"/>
      <c r="OUE33" s="429"/>
      <c r="OUF33" s="429"/>
      <c r="OUG33" s="429"/>
      <c r="OUH33" s="429"/>
      <c r="OUI33" s="429"/>
      <c r="OUJ33" s="429"/>
      <c r="OUK33" s="429"/>
      <c r="OUL33" s="429"/>
      <c r="OUM33" s="429"/>
      <c r="OUN33" s="429"/>
      <c r="OUO33" s="429"/>
      <c r="OUP33" s="429"/>
      <c r="OUQ33" s="429"/>
      <c r="OUR33" s="429"/>
      <c r="OUS33" s="429"/>
      <c r="OUT33" s="429"/>
      <c r="OUU33" s="429"/>
      <c r="OUV33" s="429"/>
      <c r="OUW33" s="429"/>
      <c r="OUX33" s="429"/>
      <c r="OUY33" s="429"/>
      <c r="OUZ33" s="429"/>
      <c r="OVA33" s="429"/>
      <c r="OVB33" s="429"/>
      <c r="OVC33" s="429"/>
      <c r="OVD33" s="429"/>
      <c r="OVE33" s="429"/>
      <c r="OVF33" s="429"/>
      <c r="OVG33" s="429"/>
      <c r="OVH33" s="429"/>
      <c r="OVI33" s="429"/>
      <c r="OVJ33" s="429"/>
      <c r="OVK33" s="429"/>
      <c r="OVL33" s="429"/>
      <c r="OVM33" s="429"/>
      <c r="OVN33" s="429"/>
      <c r="OVO33" s="429"/>
      <c r="OVP33" s="429"/>
      <c r="OVQ33" s="429"/>
      <c r="OVR33" s="429"/>
      <c r="OVS33" s="429"/>
      <c r="OVT33" s="429"/>
      <c r="OVU33" s="429"/>
      <c r="OVV33" s="429"/>
      <c r="OVW33" s="429"/>
      <c r="OVX33" s="429"/>
      <c r="OVY33" s="429"/>
      <c r="OVZ33" s="429"/>
      <c r="OWA33" s="429"/>
      <c r="OWB33" s="429"/>
      <c r="OWC33" s="429"/>
      <c r="OWD33" s="429"/>
      <c r="OWE33" s="429"/>
      <c r="OWF33" s="429"/>
      <c r="OWG33" s="429"/>
      <c r="OWH33" s="429"/>
      <c r="OWI33" s="429"/>
      <c r="OWJ33" s="429"/>
      <c r="OWK33" s="429"/>
      <c r="OWL33" s="429"/>
      <c r="OWM33" s="429"/>
      <c r="OWN33" s="429"/>
      <c r="OWO33" s="429"/>
      <c r="OWP33" s="429"/>
      <c r="OWQ33" s="429"/>
      <c r="OWR33" s="429"/>
      <c r="OWS33" s="429"/>
      <c r="OWT33" s="429"/>
      <c r="OWU33" s="429"/>
      <c r="OWV33" s="429"/>
      <c r="OWW33" s="429"/>
      <c r="OWX33" s="429"/>
      <c r="OWY33" s="429"/>
      <c r="OWZ33" s="429"/>
      <c r="OXA33" s="429"/>
      <c r="OXB33" s="429"/>
      <c r="OXC33" s="429"/>
      <c r="OXD33" s="429"/>
      <c r="OXE33" s="429"/>
      <c r="OXF33" s="429"/>
      <c r="OXG33" s="429"/>
      <c r="OXH33" s="429"/>
      <c r="OXI33" s="429"/>
      <c r="OXJ33" s="429"/>
      <c r="OXK33" s="429"/>
      <c r="OXL33" s="429"/>
      <c r="OXM33" s="429"/>
      <c r="OXN33" s="429"/>
      <c r="OXO33" s="429"/>
      <c r="OXP33" s="429"/>
      <c r="OXQ33" s="429"/>
      <c r="OXR33" s="429"/>
      <c r="OXS33" s="429"/>
      <c r="OXT33" s="429"/>
      <c r="OXU33" s="429"/>
      <c r="OXV33" s="429"/>
      <c r="OXW33" s="429"/>
      <c r="OXX33" s="429"/>
      <c r="OXY33" s="429"/>
      <c r="OXZ33" s="429"/>
      <c r="OYA33" s="429"/>
      <c r="OYB33" s="429"/>
      <c r="OYC33" s="429"/>
      <c r="OYD33" s="429"/>
      <c r="OYE33" s="429"/>
      <c r="OYF33" s="429"/>
      <c r="OYG33" s="429"/>
      <c r="OYH33" s="429"/>
      <c r="OYI33" s="429"/>
      <c r="OYJ33" s="429"/>
      <c r="OYK33" s="429"/>
      <c r="OYL33" s="429"/>
      <c r="OYM33" s="429"/>
      <c r="OYN33" s="429"/>
      <c r="OYO33" s="429"/>
      <c r="OYP33" s="429"/>
      <c r="OYQ33" s="429"/>
      <c r="OYR33" s="429"/>
      <c r="OYS33" s="429"/>
      <c r="OYT33" s="429"/>
      <c r="OYU33" s="429"/>
      <c r="OYV33" s="429"/>
      <c r="OYW33" s="429"/>
      <c r="OYX33" s="429"/>
      <c r="OYY33" s="429"/>
      <c r="OYZ33" s="429"/>
      <c r="OZA33" s="429"/>
      <c r="OZB33" s="429"/>
      <c r="OZC33" s="429"/>
      <c r="OZD33" s="429"/>
      <c r="OZE33" s="429"/>
      <c r="OZF33" s="429"/>
      <c r="OZG33" s="429"/>
      <c r="OZH33" s="429"/>
      <c r="OZI33" s="429"/>
      <c r="OZJ33" s="429"/>
      <c r="OZK33" s="429"/>
      <c r="OZL33" s="429"/>
      <c r="OZM33" s="429"/>
      <c r="OZN33" s="429"/>
      <c r="OZO33" s="429"/>
      <c r="OZP33" s="429"/>
      <c r="OZQ33" s="429"/>
      <c r="OZR33" s="429"/>
      <c r="OZS33" s="429"/>
      <c r="OZT33" s="429"/>
      <c r="OZU33" s="429"/>
      <c r="OZV33" s="429"/>
      <c r="OZW33" s="429"/>
      <c r="OZX33" s="429"/>
      <c r="OZY33" s="429"/>
      <c r="OZZ33" s="429"/>
      <c r="PAA33" s="429"/>
      <c r="PAB33" s="429"/>
      <c r="PAC33" s="429"/>
      <c r="PAD33" s="429"/>
      <c r="PAE33" s="429"/>
      <c r="PAF33" s="429"/>
      <c r="PAG33" s="429"/>
      <c r="PAH33" s="429"/>
      <c r="PAI33" s="429"/>
      <c r="PAJ33" s="429"/>
      <c r="PAK33" s="429"/>
      <c r="PAL33" s="429"/>
      <c r="PAM33" s="429"/>
      <c r="PAN33" s="429"/>
      <c r="PAO33" s="429"/>
      <c r="PAP33" s="429"/>
      <c r="PAQ33" s="429"/>
      <c r="PAR33" s="429"/>
      <c r="PAS33" s="429"/>
      <c r="PAT33" s="429"/>
      <c r="PAU33" s="429"/>
      <c r="PAV33" s="429"/>
      <c r="PAW33" s="429"/>
      <c r="PAX33" s="429"/>
      <c r="PAY33" s="429"/>
      <c r="PAZ33" s="429"/>
      <c r="PBA33" s="429"/>
      <c r="PBB33" s="429"/>
      <c r="PBC33" s="429"/>
      <c r="PBD33" s="429"/>
      <c r="PBE33" s="429"/>
      <c r="PBF33" s="429"/>
      <c r="PBG33" s="429"/>
      <c r="PBH33" s="429"/>
      <c r="PBI33" s="429"/>
      <c r="PBJ33" s="429"/>
      <c r="PBK33" s="429"/>
      <c r="PBL33" s="429"/>
      <c r="PBM33" s="429"/>
      <c r="PBN33" s="429"/>
      <c r="PBO33" s="429"/>
      <c r="PBP33" s="429"/>
      <c r="PBQ33" s="429"/>
      <c r="PBR33" s="429"/>
      <c r="PBS33" s="429"/>
      <c r="PBT33" s="429"/>
      <c r="PBU33" s="429"/>
      <c r="PBV33" s="429"/>
      <c r="PBW33" s="429"/>
      <c r="PBX33" s="429"/>
      <c r="PBY33" s="429"/>
      <c r="PBZ33" s="429"/>
      <c r="PCA33" s="429"/>
      <c r="PCB33" s="429"/>
      <c r="PCC33" s="429"/>
      <c r="PCD33" s="429"/>
      <c r="PCE33" s="429"/>
      <c r="PCF33" s="429"/>
      <c r="PCG33" s="429"/>
      <c r="PCH33" s="429"/>
      <c r="PCI33" s="429"/>
      <c r="PCJ33" s="429"/>
      <c r="PCK33" s="429"/>
      <c r="PCL33" s="429"/>
      <c r="PCM33" s="429"/>
      <c r="PCN33" s="429"/>
      <c r="PCO33" s="429"/>
      <c r="PCP33" s="429"/>
      <c r="PCQ33" s="429"/>
      <c r="PCR33" s="429"/>
      <c r="PCS33" s="429"/>
      <c r="PCT33" s="429"/>
      <c r="PCU33" s="429"/>
      <c r="PCV33" s="429"/>
      <c r="PCW33" s="429"/>
      <c r="PCX33" s="429"/>
      <c r="PCY33" s="429"/>
      <c r="PCZ33" s="429"/>
      <c r="PDA33" s="429"/>
      <c r="PDB33" s="429"/>
      <c r="PDC33" s="429"/>
      <c r="PDD33" s="429"/>
      <c r="PDE33" s="429"/>
      <c r="PDF33" s="429"/>
      <c r="PDG33" s="429"/>
      <c r="PDH33" s="429"/>
      <c r="PDI33" s="429"/>
      <c r="PDJ33" s="429"/>
      <c r="PDK33" s="429"/>
      <c r="PDL33" s="429"/>
      <c r="PDM33" s="429"/>
      <c r="PDN33" s="429"/>
      <c r="PDO33" s="429"/>
      <c r="PDP33" s="429"/>
      <c r="PDQ33" s="429"/>
      <c r="PDR33" s="429"/>
      <c r="PDS33" s="429"/>
      <c r="PDT33" s="429"/>
      <c r="PDU33" s="429"/>
      <c r="PDV33" s="429"/>
      <c r="PDW33" s="429"/>
      <c r="PDX33" s="429"/>
      <c r="PDY33" s="429"/>
      <c r="PDZ33" s="429"/>
      <c r="PEA33" s="429"/>
      <c r="PEB33" s="429"/>
      <c r="PEC33" s="429"/>
      <c r="PED33" s="429"/>
      <c r="PEE33" s="429"/>
      <c r="PEF33" s="429"/>
      <c r="PEG33" s="429"/>
      <c r="PEH33" s="429"/>
      <c r="PEI33" s="429"/>
      <c r="PEJ33" s="429"/>
      <c r="PEK33" s="429"/>
      <c r="PEL33" s="429"/>
      <c r="PEM33" s="429"/>
      <c r="PEN33" s="429"/>
      <c r="PEO33" s="429"/>
      <c r="PEP33" s="429"/>
      <c r="PEQ33" s="429"/>
      <c r="PER33" s="429"/>
      <c r="PES33" s="429"/>
      <c r="PET33" s="429"/>
      <c r="PEU33" s="429"/>
      <c r="PEV33" s="429"/>
      <c r="PEW33" s="429"/>
      <c r="PEX33" s="429"/>
      <c r="PEY33" s="429"/>
      <c r="PEZ33" s="429"/>
      <c r="PFA33" s="429"/>
      <c r="PFB33" s="429"/>
      <c r="PFC33" s="429"/>
      <c r="PFD33" s="429"/>
      <c r="PFE33" s="429"/>
      <c r="PFF33" s="429"/>
      <c r="PFG33" s="429"/>
      <c r="PFH33" s="429"/>
      <c r="PFI33" s="429"/>
      <c r="PFJ33" s="429"/>
      <c r="PFK33" s="429"/>
      <c r="PFL33" s="429"/>
      <c r="PFM33" s="429"/>
      <c r="PFN33" s="429"/>
      <c r="PFO33" s="429"/>
      <c r="PFP33" s="429"/>
      <c r="PFQ33" s="429"/>
      <c r="PFR33" s="429"/>
      <c r="PFS33" s="429"/>
      <c r="PFT33" s="429"/>
      <c r="PFU33" s="429"/>
      <c r="PFV33" s="429"/>
      <c r="PFW33" s="429"/>
      <c r="PFX33" s="429"/>
      <c r="PFY33" s="429"/>
      <c r="PFZ33" s="429"/>
      <c r="PGA33" s="429"/>
      <c r="PGB33" s="429"/>
      <c r="PGC33" s="429"/>
      <c r="PGD33" s="429"/>
      <c r="PGE33" s="429"/>
      <c r="PGF33" s="429"/>
      <c r="PGG33" s="429"/>
      <c r="PGH33" s="429"/>
      <c r="PGI33" s="429"/>
      <c r="PGJ33" s="429"/>
      <c r="PGK33" s="429"/>
      <c r="PGL33" s="429"/>
      <c r="PGM33" s="429"/>
      <c r="PGN33" s="429"/>
      <c r="PGO33" s="429"/>
      <c r="PGP33" s="429"/>
      <c r="PGQ33" s="429"/>
      <c r="PGR33" s="429"/>
      <c r="PGS33" s="429"/>
      <c r="PGT33" s="429"/>
      <c r="PGU33" s="429"/>
      <c r="PGV33" s="429"/>
      <c r="PGW33" s="429"/>
      <c r="PGX33" s="429"/>
      <c r="PGY33" s="429"/>
      <c r="PGZ33" s="429"/>
      <c r="PHA33" s="429"/>
      <c r="PHB33" s="429"/>
      <c r="PHC33" s="429"/>
      <c r="PHD33" s="429"/>
      <c r="PHE33" s="429"/>
      <c r="PHF33" s="429"/>
      <c r="PHG33" s="429"/>
      <c r="PHH33" s="429"/>
      <c r="PHI33" s="429"/>
      <c r="PHJ33" s="429"/>
      <c r="PHK33" s="429"/>
      <c r="PHL33" s="429"/>
      <c r="PHM33" s="429"/>
      <c r="PHN33" s="429"/>
      <c r="PHO33" s="429"/>
      <c r="PHP33" s="429"/>
      <c r="PHQ33" s="429"/>
      <c r="PHR33" s="429"/>
      <c r="PHS33" s="429"/>
      <c r="PHT33" s="429"/>
      <c r="PHU33" s="429"/>
      <c r="PHV33" s="429"/>
      <c r="PHW33" s="429"/>
      <c r="PHX33" s="429"/>
      <c r="PHY33" s="429"/>
      <c r="PHZ33" s="429"/>
      <c r="PIA33" s="429"/>
      <c r="PIB33" s="429"/>
      <c r="PIC33" s="429"/>
      <c r="PID33" s="429"/>
      <c r="PIE33" s="429"/>
      <c r="PIF33" s="429"/>
      <c r="PIG33" s="429"/>
      <c r="PIH33" s="429"/>
      <c r="PII33" s="429"/>
      <c r="PIJ33" s="429"/>
      <c r="PIK33" s="429"/>
      <c r="PIL33" s="429"/>
      <c r="PIM33" s="429"/>
      <c r="PIN33" s="429"/>
      <c r="PIO33" s="429"/>
      <c r="PIP33" s="429"/>
      <c r="PIQ33" s="429"/>
      <c r="PIR33" s="429"/>
      <c r="PIS33" s="429"/>
      <c r="PIT33" s="429"/>
      <c r="PIU33" s="429"/>
      <c r="PIV33" s="429"/>
      <c r="PIW33" s="429"/>
      <c r="PIX33" s="429"/>
      <c r="PIY33" s="429"/>
      <c r="PIZ33" s="429"/>
      <c r="PJA33" s="429"/>
      <c r="PJB33" s="429"/>
      <c r="PJC33" s="429"/>
      <c r="PJD33" s="429"/>
      <c r="PJE33" s="429"/>
      <c r="PJF33" s="429"/>
      <c r="PJG33" s="429"/>
      <c r="PJH33" s="429"/>
      <c r="PJI33" s="429"/>
      <c r="PJJ33" s="429"/>
      <c r="PJK33" s="429"/>
      <c r="PJL33" s="429"/>
      <c r="PJM33" s="429"/>
      <c r="PJN33" s="429"/>
      <c r="PJO33" s="429"/>
      <c r="PJP33" s="429"/>
      <c r="PJQ33" s="429"/>
      <c r="PJR33" s="429"/>
      <c r="PJS33" s="429"/>
      <c r="PJT33" s="429"/>
      <c r="PJU33" s="429"/>
      <c r="PJV33" s="429"/>
      <c r="PJW33" s="429"/>
      <c r="PJX33" s="429"/>
      <c r="PJY33" s="429"/>
      <c r="PJZ33" s="429"/>
      <c r="PKA33" s="429"/>
      <c r="PKB33" s="429"/>
      <c r="PKC33" s="429"/>
      <c r="PKD33" s="429"/>
      <c r="PKE33" s="429"/>
      <c r="PKF33" s="429"/>
      <c r="PKG33" s="429"/>
      <c r="PKH33" s="429"/>
      <c r="PKI33" s="429"/>
      <c r="PKJ33" s="429"/>
      <c r="PKK33" s="429"/>
      <c r="PKL33" s="429"/>
      <c r="PKM33" s="429"/>
      <c r="PKN33" s="429"/>
      <c r="PKO33" s="429"/>
      <c r="PKP33" s="429"/>
      <c r="PKQ33" s="429"/>
      <c r="PKR33" s="429"/>
      <c r="PKS33" s="429"/>
      <c r="PKT33" s="429"/>
      <c r="PKU33" s="429"/>
      <c r="PKV33" s="429"/>
      <c r="PKW33" s="429"/>
      <c r="PKX33" s="429"/>
      <c r="PKY33" s="429"/>
      <c r="PKZ33" s="429"/>
      <c r="PLA33" s="429"/>
      <c r="PLB33" s="429"/>
      <c r="PLC33" s="429"/>
      <c r="PLD33" s="429"/>
      <c r="PLE33" s="429"/>
      <c r="PLF33" s="429"/>
      <c r="PLG33" s="429"/>
      <c r="PLH33" s="429"/>
      <c r="PLI33" s="429"/>
      <c r="PLJ33" s="429"/>
      <c r="PLK33" s="429"/>
      <c r="PLL33" s="429"/>
      <c r="PLM33" s="429"/>
      <c r="PLN33" s="429"/>
      <c r="PLO33" s="429"/>
      <c r="PLP33" s="429"/>
      <c r="PLQ33" s="429"/>
      <c r="PLR33" s="429"/>
      <c r="PLS33" s="429"/>
      <c r="PLT33" s="429"/>
      <c r="PLU33" s="429"/>
      <c r="PLV33" s="429"/>
      <c r="PLW33" s="429"/>
      <c r="PLX33" s="429"/>
      <c r="PLY33" s="429"/>
      <c r="PLZ33" s="429"/>
      <c r="PMA33" s="429"/>
      <c r="PMB33" s="429"/>
      <c r="PMC33" s="429"/>
      <c r="PMD33" s="429"/>
      <c r="PME33" s="429"/>
      <c r="PMF33" s="429"/>
      <c r="PMG33" s="429"/>
      <c r="PMH33" s="429"/>
      <c r="PMI33" s="429"/>
      <c r="PMJ33" s="429"/>
      <c r="PMK33" s="429"/>
      <c r="PML33" s="429"/>
      <c r="PMM33" s="429"/>
      <c r="PMN33" s="429"/>
      <c r="PMO33" s="429"/>
      <c r="PMP33" s="429"/>
      <c r="PMQ33" s="429"/>
      <c r="PMR33" s="429"/>
      <c r="PMS33" s="429"/>
      <c r="PMT33" s="429"/>
      <c r="PMU33" s="429"/>
      <c r="PMV33" s="429"/>
      <c r="PMW33" s="429"/>
      <c r="PMX33" s="429"/>
      <c r="PMY33" s="429"/>
      <c r="PMZ33" s="429"/>
      <c r="PNA33" s="429"/>
      <c r="PNB33" s="429"/>
      <c r="PNC33" s="429"/>
      <c r="PND33" s="429"/>
      <c r="PNE33" s="429"/>
      <c r="PNF33" s="429"/>
      <c r="PNG33" s="429"/>
      <c r="PNH33" s="429"/>
      <c r="PNI33" s="429"/>
      <c r="PNJ33" s="429"/>
      <c r="PNK33" s="429"/>
      <c r="PNL33" s="429"/>
      <c r="PNM33" s="429"/>
      <c r="PNN33" s="429"/>
      <c r="PNO33" s="429"/>
      <c r="PNP33" s="429"/>
      <c r="PNQ33" s="429"/>
      <c r="PNR33" s="429"/>
      <c r="PNS33" s="429"/>
      <c r="PNT33" s="429"/>
      <c r="PNU33" s="429"/>
      <c r="PNV33" s="429"/>
      <c r="PNW33" s="429"/>
      <c r="PNX33" s="429"/>
      <c r="PNY33" s="429"/>
      <c r="PNZ33" s="429"/>
      <c r="POA33" s="429"/>
      <c r="POB33" s="429"/>
      <c r="POC33" s="429"/>
      <c r="POD33" s="429"/>
      <c r="POE33" s="429"/>
      <c r="POF33" s="429"/>
      <c r="POG33" s="429"/>
      <c r="POH33" s="429"/>
      <c r="POI33" s="429"/>
      <c r="POJ33" s="429"/>
      <c r="POK33" s="429"/>
      <c r="POL33" s="429"/>
      <c r="POM33" s="429"/>
      <c r="PON33" s="429"/>
      <c r="POO33" s="429"/>
      <c r="POP33" s="429"/>
      <c r="POQ33" s="429"/>
      <c r="POR33" s="429"/>
      <c r="POS33" s="429"/>
      <c r="POT33" s="429"/>
      <c r="POU33" s="429"/>
      <c r="POV33" s="429"/>
      <c r="POW33" s="429"/>
      <c r="POX33" s="429"/>
      <c r="POY33" s="429"/>
      <c r="POZ33" s="429"/>
      <c r="PPA33" s="429"/>
      <c r="PPB33" s="429"/>
      <c r="PPC33" s="429"/>
      <c r="PPD33" s="429"/>
      <c r="PPE33" s="429"/>
      <c r="PPF33" s="429"/>
      <c r="PPG33" s="429"/>
      <c r="PPH33" s="429"/>
      <c r="PPI33" s="429"/>
      <c r="PPJ33" s="429"/>
      <c r="PPK33" s="429"/>
      <c r="PPL33" s="429"/>
      <c r="PPM33" s="429"/>
      <c r="PPN33" s="429"/>
      <c r="PPO33" s="429"/>
      <c r="PPP33" s="429"/>
      <c r="PPQ33" s="429"/>
      <c r="PPR33" s="429"/>
      <c r="PPS33" s="429"/>
      <c r="PPT33" s="429"/>
      <c r="PPU33" s="429"/>
      <c r="PPV33" s="429"/>
      <c r="PPW33" s="429"/>
      <c r="PPX33" s="429"/>
      <c r="PPY33" s="429"/>
      <c r="PPZ33" s="429"/>
      <c r="PQA33" s="429"/>
      <c r="PQB33" s="429"/>
      <c r="PQC33" s="429"/>
      <c r="PQD33" s="429"/>
      <c r="PQE33" s="429"/>
      <c r="PQF33" s="429"/>
      <c r="PQG33" s="429"/>
      <c r="PQH33" s="429"/>
      <c r="PQI33" s="429"/>
      <c r="PQJ33" s="429"/>
      <c r="PQK33" s="429"/>
      <c r="PQL33" s="429"/>
      <c r="PQM33" s="429"/>
      <c r="PQN33" s="429"/>
      <c r="PQO33" s="429"/>
      <c r="PQP33" s="429"/>
      <c r="PQQ33" s="429"/>
      <c r="PQR33" s="429"/>
      <c r="PQS33" s="429"/>
      <c r="PQT33" s="429"/>
      <c r="PQU33" s="429"/>
      <c r="PQV33" s="429"/>
      <c r="PQW33" s="429"/>
      <c r="PQX33" s="429"/>
      <c r="PQY33" s="429"/>
      <c r="PQZ33" s="429"/>
      <c r="PRA33" s="429"/>
      <c r="PRB33" s="429"/>
      <c r="PRC33" s="429"/>
      <c r="PRD33" s="429"/>
      <c r="PRE33" s="429"/>
      <c r="PRF33" s="429"/>
      <c r="PRG33" s="429"/>
      <c r="PRH33" s="429"/>
      <c r="PRI33" s="429"/>
      <c r="PRJ33" s="429"/>
      <c r="PRK33" s="429"/>
      <c r="PRL33" s="429"/>
      <c r="PRM33" s="429"/>
      <c r="PRN33" s="429"/>
      <c r="PRO33" s="429"/>
      <c r="PRP33" s="429"/>
      <c r="PRQ33" s="429"/>
      <c r="PRR33" s="429"/>
      <c r="PRS33" s="429"/>
      <c r="PRT33" s="429"/>
      <c r="PRU33" s="429"/>
      <c r="PRV33" s="429"/>
      <c r="PRW33" s="429"/>
      <c r="PRX33" s="429"/>
      <c r="PRY33" s="429"/>
      <c r="PRZ33" s="429"/>
      <c r="PSA33" s="429"/>
      <c r="PSB33" s="429"/>
      <c r="PSC33" s="429"/>
      <c r="PSD33" s="429"/>
      <c r="PSE33" s="429"/>
      <c r="PSF33" s="429"/>
      <c r="PSG33" s="429"/>
      <c r="PSH33" s="429"/>
      <c r="PSI33" s="429"/>
      <c r="PSJ33" s="429"/>
      <c r="PSK33" s="429"/>
      <c r="PSL33" s="429"/>
      <c r="PSM33" s="429"/>
      <c r="PSN33" s="429"/>
      <c r="PSO33" s="429"/>
      <c r="PSP33" s="429"/>
      <c r="PSQ33" s="429"/>
      <c r="PSR33" s="429"/>
      <c r="PSS33" s="429"/>
      <c r="PST33" s="429"/>
      <c r="PSU33" s="429"/>
      <c r="PSV33" s="429"/>
      <c r="PSW33" s="429"/>
      <c r="PSX33" s="429"/>
      <c r="PSY33" s="429"/>
      <c r="PSZ33" s="429"/>
      <c r="PTA33" s="429"/>
      <c r="PTB33" s="429"/>
      <c r="PTC33" s="429"/>
      <c r="PTD33" s="429"/>
      <c r="PTE33" s="429"/>
      <c r="PTF33" s="429"/>
      <c r="PTG33" s="429"/>
      <c r="PTH33" s="429"/>
      <c r="PTI33" s="429"/>
      <c r="PTJ33" s="429"/>
      <c r="PTK33" s="429"/>
      <c r="PTL33" s="429"/>
      <c r="PTM33" s="429"/>
      <c r="PTN33" s="429"/>
      <c r="PTO33" s="429"/>
      <c r="PTP33" s="429"/>
      <c r="PTQ33" s="429"/>
      <c r="PTR33" s="429"/>
      <c r="PTS33" s="429"/>
      <c r="PTT33" s="429"/>
      <c r="PTU33" s="429"/>
      <c r="PTV33" s="429"/>
      <c r="PTW33" s="429"/>
      <c r="PTX33" s="429"/>
      <c r="PTY33" s="429"/>
      <c r="PTZ33" s="429"/>
      <c r="PUA33" s="429"/>
      <c r="PUB33" s="429"/>
      <c r="PUC33" s="429"/>
      <c r="PUD33" s="429"/>
      <c r="PUE33" s="429"/>
      <c r="PUF33" s="429"/>
      <c r="PUG33" s="429"/>
      <c r="PUH33" s="429"/>
      <c r="PUI33" s="429"/>
      <c r="PUJ33" s="429"/>
      <c r="PUK33" s="429"/>
      <c r="PUL33" s="429"/>
      <c r="PUM33" s="429"/>
      <c r="PUN33" s="429"/>
      <c r="PUO33" s="429"/>
      <c r="PUP33" s="429"/>
      <c r="PUQ33" s="429"/>
      <c r="PUR33" s="429"/>
      <c r="PUS33" s="429"/>
      <c r="PUT33" s="429"/>
      <c r="PUU33" s="429"/>
      <c r="PUV33" s="429"/>
      <c r="PUW33" s="429"/>
      <c r="PUX33" s="429"/>
      <c r="PUY33" s="429"/>
      <c r="PUZ33" s="429"/>
      <c r="PVA33" s="429"/>
      <c r="PVB33" s="429"/>
      <c r="PVC33" s="429"/>
      <c r="PVD33" s="429"/>
      <c r="PVE33" s="429"/>
      <c r="PVF33" s="429"/>
      <c r="PVG33" s="429"/>
      <c r="PVH33" s="429"/>
      <c r="PVI33" s="429"/>
      <c r="PVJ33" s="429"/>
      <c r="PVK33" s="429"/>
      <c r="PVL33" s="429"/>
      <c r="PVM33" s="429"/>
      <c r="PVN33" s="429"/>
      <c r="PVO33" s="429"/>
      <c r="PVP33" s="429"/>
      <c r="PVQ33" s="429"/>
      <c r="PVR33" s="429"/>
      <c r="PVS33" s="429"/>
      <c r="PVT33" s="429"/>
      <c r="PVU33" s="429"/>
      <c r="PVV33" s="429"/>
      <c r="PVW33" s="429"/>
      <c r="PVX33" s="429"/>
      <c r="PVY33" s="429"/>
      <c r="PVZ33" s="429"/>
      <c r="PWA33" s="429"/>
      <c r="PWB33" s="429"/>
      <c r="PWC33" s="429"/>
      <c r="PWD33" s="429"/>
      <c r="PWE33" s="429"/>
      <c r="PWF33" s="429"/>
      <c r="PWG33" s="429"/>
      <c r="PWH33" s="429"/>
      <c r="PWI33" s="429"/>
      <c r="PWJ33" s="429"/>
      <c r="PWK33" s="429"/>
      <c r="PWL33" s="429"/>
      <c r="PWM33" s="429"/>
      <c r="PWN33" s="429"/>
      <c r="PWO33" s="429"/>
      <c r="PWP33" s="429"/>
      <c r="PWQ33" s="429"/>
      <c r="PWR33" s="429"/>
      <c r="PWS33" s="429"/>
      <c r="PWT33" s="429"/>
      <c r="PWU33" s="429"/>
      <c r="PWV33" s="429"/>
      <c r="PWW33" s="429"/>
      <c r="PWX33" s="429"/>
      <c r="PWY33" s="429"/>
      <c r="PWZ33" s="429"/>
      <c r="PXA33" s="429"/>
      <c r="PXB33" s="429"/>
      <c r="PXC33" s="429"/>
      <c r="PXD33" s="429"/>
      <c r="PXE33" s="429"/>
      <c r="PXF33" s="429"/>
      <c r="PXG33" s="429"/>
      <c r="PXH33" s="429"/>
      <c r="PXI33" s="429"/>
      <c r="PXJ33" s="429"/>
      <c r="PXK33" s="429"/>
      <c r="PXL33" s="429"/>
      <c r="PXM33" s="429"/>
      <c r="PXN33" s="429"/>
      <c r="PXO33" s="429"/>
      <c r="PXP33" s="429"/>
      <c r="PXQ33" s="429"/>
      <c r="PXR33" s="429"/>
      <c r="PXS33" s="429"/>
      <c r="PXT33" s="429"/>
      <c r="PXU33" s="429"/>
      <c r="PXV33" s="429"/>
      <c r="PXW33" s="429"/>
      <c r="PXX33" s="429"/>
      <c r="PXY33" s="429"/>
      <c r="PXZ33" s="429"/>
      <c r="PYA33" s="429"/>
      <c r="PYB33" s="429"/>
      <c r="PYC33" s="429"/>
      <c r="PYD33" s="429"/>
      <c r="PYE33" s="429"/>
      <c r="PYF33" s="429"/>
      <c r="PYG33" s="429"/>
      <c r="PYH33" s="429"/>
      <c r="PYI33" s="429"/>
      <c r="PYJ33" s="429"/>
      <c r="PYK33" s="429"/>
      <c r="PYL33" s="429"/>
      <c r="PYM33" s="429"/>
      <c r="PYN33" s="429"/>
      <c r="PYO33" s="429"/>
      <c r="PYP33" s="429"/>
      <c r="PYQ33" s="429"/>
      <c r="PYR33" s="429"/>
      <c r="PYS33" s="429"/>
      <c r="PYT33" s="429"/>
      <c r="PYU33" s="429"/>
      <c r="PYV33" s="429"/>
      <c r="PYW33" s="429"/>
      <c r="PYX33" s="429"/>
      <c r="PYY33" s="429"/>
      <c r="PYZ33" s="429"/>
      <c r="PZA33" s="429"/>
      <c r="PZB33" s="429"/>
      <c r="PZC33" s="429"/>
      <c r="PZD33" s="429"/>
      <c r="PZE33" s="429"/>
      <c r="PZF33" s="429"/>
      <c r="PZG33" s="429"/>
      <c r="PZH33" s="429"/>
      <c r="PZI33" s="429"/>
      <c r="PZJ33" s="429"/>
      <c r="PZK33" s="429"/>
      <c r="PZL33" s="429"/>
      <c r="PZM33" s="429"/>
      <c r="PZN33" s="429"/>
      <c r="PZO33" s="429"/>
      <c r="PZP33" s="429"/>
      <c r="PZQ33" s="429"/>
      <c r="PZR33" s="429"/>
      <c r="PZS33" s="429"/>
      <c r="PZT33" s="429"/>
      <c r="PZU33" s="429"/>
      <c r="PZV33" s="429"/>
      <c r="PZW33" s="429"/>
      <c r="PZX33" s="429"/>
      <c r="PZY33" s="429"/>
      <c r="PZZ33" s="429"/>
      <c r="QAA33" s="429"/>
      <c r="QAB33" s="429"/>
      <c r="QAC33" s="429"/>
      <c r="QAD33" s="429"/>
      <c r="QAE33" s="429"/>
      <c r="QAF33" s="429"/>
      <c r="QAG33" s="429"/>
      <c r="QAH33" s="429"/>
      <c r="QAI33" s="429"/>
      <c r="QAJ33" s="429"/>
      <c r="QAK33" s="429"/>
      <c r="QAL33" s="429"/>
      <c r="QAM33" s="429"/>
      <c r="QAN33" s="429"/>
      <c r="QAO33" s="429"/>
      <c r="QAP33" s="429"/>
      <c r="QAQ33" s="429"/>
      <c r="QAR33" s="429"/>
      <c r="QAS33" s="429"/>
      <c r="QAT33" s="429"/>
      <c r="QAU33" s="429"/>
      <c r="QAV33" s="429"/>
      <c r="QAW33" s="429"/>
      <c r="QAX33" s="429"/>
      <c r="QAY33" s="429"/>
      <c r="QAZ33" s="429"/>
      <c r="QBA33" s="429"/>
      <c r="QBB33" s="429"/>
      <c r="QBC33" s="429"/>
      <c r="QBD33" s="429"/>
      <c r="QBE33" s="429"/>
      <c r="QBF33" s="429"/>
      <c r="QBG33" s="429"/>
      <c r="QBH33" s="429"/>
      <c r="QBI33" s="429"/>
      <c r="QBJ33" s="429"/>
      <c r="QBK33" s="429"/>
      <c r="QBL33" s="429"/>
      <c r="QBM33" s="429"/>
      <c r="QBN33" s="429"/>
      <c r="QBO33" s="429"/>
      <c r="QBP33" s="429"/>
      <c r="QBQ33" s="429"/>
      <c r="QBR33" s="429"/>
      <c r="QBS33" s="429"/>
      <c r="QBT33" s="429"/>
      <c r="QBU33" s="429"/>
      <c r="QBV33" s="429"/>
      <c r="QBW33" s="429"/>
      <c r="QBX33" s="429"/>
      <c r="QBY33" s="429"/>
      <c r="QBZ33" s="429"/>
      <c r="QCA33" s="429"/>
      <c r="QCB33" s="429"/>
      <c r="QCC33" s="429"/>
      <c r="QCD33" s="429"/>
      <c r="QCE33" s="429"/>
      <c r="QCF33" s="429"/>
      <c r="QCG33" s="429"/>
      <c r="QCH33" s="429"/>
      <c r="QCI33" s="429"/>
      <c r="QCJ33" s="429"/>
      <c r="QCK33" s="429"/>
      <c r="QCL33" s="429"/>
      <c r="QCM33" s="429"/>
      <c r="QCN33" s="429"/>
      <c r="QCO33" s="429"/>
      <c r="QCP33" s="429"/>
      <c r="QCQ33" s="429"/>
      <c r="QCR33" s="429"/>
      <c r="QCS33" s="429"/>
      <c r="QCT33" s="429"/>
      <c r="QCU33" s="429"/>
      <c r="QCV33" s="429"/>
      <c r="QCW33" s="429"/>
      <c r="QCX33" s="429"/>
      <c r="QCY33" s="429"/>
      <c r="QCZ33" s="429"/>
      <c r="QDA33" s="429"/>
      <c r="QDB33" s="429"/>
      <c r="QDC33" s="429"/>
      <c r="QDD33" s="429"/>
      <c r="QDE33" s="429"/>
      <c r="QDF33" s="429"/>
      <c r="QDG33" s="429"/>
      <c r="QDH33" s="429"/>
      <c r="QDI33" s="429"/>
      <c r="QDJ33" s="429"/>
      <c r="QDK33" s="429"/>
      <c r="QDL33" s="429"/>
      <c r="QDM33" s="429"/>
      <c r="QDN33" s="429"/>
      <c r="QDO33" s="429"/>
      <c r="QDP33" s="429"/>
      <c r="QDQ33" s="429"/>
      <c r="QDR33" s="429"/>
      <c r="QDS33" s="429"/>
      <c r="QDT33" s="429"/>
      <c r="QDU33" s="429"/>
      <c r="QDV33" s="429"/>
      <c r="QDW33" s="429"/>
      <c r="QDX33" s="429"/>
      <c r="QDY33" s="429"/>
      <c r="QDZ33" s="429"/>
      <c r="QEA33" s="429"/>
      <c r="QEB33" s="429"/>
      <c r="QEC33" s="429"/>
      <c r="QED33" s="429"/>
      <c r="QEE33" s="429"/>
      <c r="QEF33" s="429"/>
      <c r="QEG33" s="429"/>
      <c r="QEH33" s="429"/>
      <c r="QEI33" s="429"/>
      <c r="QEJ33" s="429"/>
      <c r="QEK33" s="429"/>
      <c r="QEL33" s="429"/>
      <c r="QEM33" s="429"/>
      <c r="QEN33" s="429"/>
      <c r="QEO33" s="429"/>
      <c r="QEP33" s="429"/>
      <c r="QEQ33" s="429"/>
      <c r="QER33" s="429"/>
      <c r="QES33" s="429"/>
      <c r="QET33" s="429"/>
      <c r="QEU33" s="429"/>
      <c r="QEV33" s="429"/>
      <c r="QEW33" s="429"/>
      <c r="QEX33" s="429"/>
      <c r="QEY33" s="429"/>
      <c r="QEZ33" s="429"/>
      <c r="QFA33" s="429"/>
      <c r="QFB33" s="429"/>
      <c r="QFC33" s="429"/>
      <c r="QFD33" s="429"/>
      <c r="QFE33" s="429"/>
      <c r="QFF33" s="429"/>
      <c r="QFG33" s="429"/>
      <c r="QFH33" s="429"/>
      <c r="QFI33" s="429"/>
      <c r="QFJ33" s="429"/>
      <c r="QFK33" s="429"/>
      <c r="QFL33" s="429"/>
      <c r="QFM33" s="429"/>
      <c r="QFN33" s="429"/>
      <c r="QFO33" s="429"/>
      <c r="QFP33" s="429"/>
      <c r="QFQ33" s="429"/>
      <c r="QFR33" s="429"/>
      <c r="QFS33" s="429"/>
      <c r="QFT33" s="429"/>
      <c r="QFU33" s="429"/>
      <c r="QFV33" s="429"/>
      <c r="QFW33" s="429"/>
      <c r="QFX33" s="429"/>
      <c r="QFY33" s="429"/>
      <c r="QFZ33" s="429"/>
      <c r="QGA33" s="429"/>
      <c r="QGB33" s="429"/>
      <c r="QGC33" s="429"/>
      <c r="QGD33" s="429"/>
      <c r="QGE33" s="429"/>
      <c r="QGF33" s="429"/>
      <c r="QGG33" s="429"/>
      <c r="QGH33" s="429"/>
      <c r="QGI33" s="429"/>
      <c r="QGJ33" s="429"/>
      <c r="QGK33" s="429"/>
      <c r="QGL33" s="429"/>
      <c r="QGM33" s="429"/>
      <c r="QGN33" s="429"/>
      <c r="QGO33" s="429"/>
      <c r="QGP33" s="429"/>
      <c r="QGQ33" s="429"/>
      <c r="QGR33" s="429"/>
      <c r="QGS33" s="429"/>
      <c r="QGT33" s="429"/>
      <c r="QGU33" s="429"/>
      <c r="QGV33" s="429"/>
      <c r="QGW33" s="429"/>
      <c r="QGX33" s="429"/>
      <c r="QGY33" s="429"/>
      <c r="QGZ33" s="429"/>
      <c r="QHA33" s="429"/>
      <c r="QHB33" s="429"/>
      <c r="QHC33" s="429"/>
      <c r="QHD33" s="429"/>
      <c r="QHE33" s="429"/>
      <c r="QHF33" s="429"/>
      <c r="QHG33" s="429"/>
      <c r="QHH33" s="429"/>
      <c r="QHI33" s="429"/>
      <c r="QHJ33" s="429"/>
      <c r="QHK33" s="429"/>
      <c r="QHL33" s="429"/>
      <c r="QHM33" s="429"/>
      <c r="QHN33" s="429"/>
      <c r="QHO33" s="429"/>
      <c r="QHP33" s="429"/>
      <c r="QHQ33" s="429"/>
      <c r="QHR33" s="429"/>
      <c r="QHS33" s="429"/>
      <c r="QHT33" s="429"/>
      <c r="QHU33" s="429"/>
      <c r="QHV33" s="429"/>
      <c r="QHW33" s="429"/>
      <c r="QHX33" s="429"/>
      <c r="QHY33" s="429"/>
      <c r="QHZ33" s="429"/>
      <c r="QIA33" s="429"/>
      <c r="QIB33" s="429"/>
      <c r="QIC33" s="429"/>
      <c r="QID33" s="429"/>
      <c r="QIE33" s="429"/>
      <c r="QIF33" s="429"/>
      <c r="QIG33" s="429"/>
      <c r="QIH33" s="429"/>
      <c r="QII33" s="429"/>
      <c r="QIJ33" s="429"/>
      <c r="QIK33" s="429"/>
      <c r="QIL33" s="429"/>
      <c r="QIM33" s="429"/>
      <c r="QIN33" s="429"/>
      <c r="QIO33" s="429"/>
      <c r="QIP33" s="429"/>
      <c r="QIQ33" s="429"/>
      <c r="QIR33" s="429"/>
      <c r="QIS33" s="429"/>
      <c r="QIT33" s="429"/>
      <c r="QIU33" s="429"/>
      <c r="QIV33" s="429"/>
      <c r="QIW33" s="429"/>
      <c r="QIX33" s="429"/>
      <c r="QIY33" s="429"/>
      <c r="QIZ33" s="429"/>
      <c r="QJA33" s="429"/>
      <c r="QJB33" s="429"/>
      <c r="QJC33" s="429"/>
      <c r="QJD33" s="429"/>
      <c r="QJE33" s="429"/>
      <c r="QJF33" s="429"/>
      <c r="QJG33" s="429"/>
      <c r="QJH33" s="429"/>
      <c r="QJI33" s="429"/>
      <c r="QJJ33" s="429"/>
      <c r="QJK33" s="429"/>
      <c r="QJL33" s="429"/>
      <c r="QJM33" s="429"/>
      <c r="QJN33" s="429"/>
      <c r="QJO33" s="429"/>
      <c r="QJP33" s="429"/>
      <c r="QJQ33" s="429"/>
      <c r="QJR33" s="429"/>
      <c r="QJS33" s="429"/>
      <c r="QJT33" s="429"/>
      <c r="QJU33" s="429"/>
      <c r="QJV33" s="429"/>
      <c r="QJW33" s="429"/>
      <c r="QJX33" s="429"/>
      <c r="QJY33" s="429"/>
      <c r="QJZ33" s="429"/>
      <c r="QKA33" s="429"/>
      <c r="QKB33" s="429"/>
      <c r="QKC33" s="429"/>
      <c r="QKD33" s="429"/>
      <c r="QKE33" s="429"/>
      <c r="QKF33" s="429"/>
      <c r="QKG33" s="429"/>
      <c r="QKH33" s="429"/>
      <c r="QKI33" s="429"/>
      <c r="QKJ33" s="429"/>
      <c r="QKK33" s="429"/>
      <c r="QKL33" s="429"/>
      <c r="QKM33" s="429"/>
      <c r="QKN33" s="429"/>
      <c r="QKO33" s="429"/>
      <c r="QKP33" s="429"/>
      <c r="QKQ33" s="429"/>
      <c r="QKR33" s="429"/>
      <c r="QKS33" s="429"/>
      <c r="QKT33" s="429"/>
      <c r="QKU33" s="429"/>
      <c r="QKV33" s="429"/>
      <c r="QKW33" s="429"/>
      <c r="QKX33" s="429"/>
      <c r="QKY33" s="429"/>
      <c r="QKZ33" s="429"/>
      <c r="QLA33" s="429"/>
      <c r="QLB33" s="429"/>
      <c r="QLC33" s="429"/>
      <c r="QLD33" s="429"/>
      <c r="QLE33" s="429"/>
      <c r="QLF33" s="429"/>
      <c r="QLG33" s="429"/>
      <c r="QLH33" s="429"/>
      <c r="QLI33" s="429"/>
      <c r="QLJ33" s="429"/>
      <c r="QLK33" s="429"/>
      <c r="QLL33" s="429"/>
      <c r="QLM33" s="429"/>
      <c r="QLN33" s="429"/>
      <c r="QLO33" s="429"/>
      <c r="QLP33" s="429"/>
      <c r="QLQ33" s="429"/>
      <c r="QLR33" s="429"/>
      <c r="QLS33" s="429"/>
      <c r="QLT33" s="429"/>
      <c r="QLU33" s="429"/>
      <c r="QLV33" s="429"/>
      <c r="QLW33" s="429"/>
      <c r="QLX33" s="429"/>
      <c r="QLY33" s="429"/>
      <c r="QLZ33" s="429"/>
      <c r="QMA33" s="429"/>
      <c r="QMB33" s="429"/>
      <c r="QMC33" s="429"/>
      <c r="QMD33" s="429"/>
      <c r="QME33" s="429"/>
      <c r="QMF33" s="429"/>
      <c r="QMG33" s="429"/>
      <c r="QMH33" s="429"/>
      <c r="QMI33" s="429"/>
      <c r="QMJ33" s="429"/>
      <c r="QMK33" s="429"/>
      <c r="QML33" s="429"/>
      <c r="QMM33" s="429"/>
      <c r="QMN33" s="429"/>
      <c r="QMO33" s="429"/>
      <c r="QMP33" s="429"/>
      <c r="QMQ33" s="429"/>
      <c r="QMR33" s="429"/>
      <c r="QMS33" s="429"/>
      <c r="QMT33" s="429"/>
      <c r="QMU33" s="429"/>
      <c r="QMV33" s="429"/>
      <c r="QMW33" s="429"/>
      <c r="QMX33" s="429"/>
      <c r="QMY33" s="429"/>
      <c r="QMZ33" s="429"/>
      <c r="QNA33" s="429"/>
      <c r="QNB33" s="429"/>
      <c r="QNC33" s="429"/>
      <c r="QND33" s="429"/>
      <c r="QNE33" s="429"/>
      <c r="QNF33" s="429"/>
      <c r="QNG33" s="429"/>
      <c r="QNH33" s="429"/>
      <c r="QNI33" s="429"/>
      <c r="QNJ33" s="429"/>
      <c r="QNK33" s="429"/>
      <c r="QNL33" s="429"/>
      <c r="QNM33" s="429"/>
      <c r="QNN33" s="429"/>
      <c r="QNO33" s="429"/>
      <c r="QNP33" s="429"/>
      <c r="QNQ33" s="429"/>
      <c r="QNR33" s="429"/>
      <c r="QNS33" s="429"/>
      <c r="QNT33" s="429"/>
      <c r="QNU33" s="429"/>
      <c r="QNV33" s="429"/>
      <c r="QNW33" s="429"/>
      <c r="QNX33" s="429"/>
      <c r="QNY33" s="429"/>
      <c r="QNZ33" s="429"/>
      <c r="QOA33" s="429"/>
      <c r="QOB33" s="429"/>
      <c r="QOC33" s="429"/>
      <c r="QOD33" s="429"/>
      <c r="QOE33" s="429"/>
      <c r="QOF33" s="429"/>
      <c r="QOG33" s="429"/>
      <c r="QOH33" s="429"/>
      <c r="QOI33" s="429"/>
      <c r="QOJ33" s="429"/>
      <c r="QOK33" s="429"/>
      <c r="QOL33" s="429"/>
      <c r="QOM33" s="429"/>
      <c r="QON33" s="429"/>
      <c r="QOO33" s="429"/>
      <c r="QOP33" s="429"/>
      <c r="QOQ33" s="429"/>
      <c r="QOR33" s="429"/>
      <c r="QOS33" s="429"/>
      <c r="QOT33" s="429"/>
      <c r="QOU33" s="429"/>
      <c r="QOV33" s="429"/>
      <c r="QOW33" s="429"/>
      <c r="QOX33" s="429"/>
      <c r="QOY33" s="429"/>
      <c r="QOZ33" s="429"/>
      <c r="QPA33" s="429"/>
      <c r="QPB33" s="429"/>
      <c r="QPC33" s="429"/>
      <c r="QPD33" s="429"/>
      <c r="QPE33" s="429"/>
      <c r="QPF33" s="429"/>
      <c r="QPG33" s="429"/>
      <c r="QPH33" s="429"/>
      <c r="QPI33" s="429"/>
      <c r="QPJ33" s="429"/>
      <c r="QPK33" s="429"/>
      <c r="QPL33" s="429"/>
      <c r="QPM33" s="429"/>
      <c r="QPN33" s="429"/>
      <c r="QPO33" s="429"/>
      <c r="QPP33" s="429"/>
      <c r="QPQ33" s="429"/>
      <c r="QPR33" s="429"/>
      <c r="QPS33" s="429"/>
      <c r="QPT33" s="429"/>
      <c r="QPU33" s="429"/>
      <c r="QPV33" s="429"/>
      <c r="QPW33" s="429"/>
      <c r="QPX33" s="429"/>
      <c r="QPY33" s="429"/>
      <c r="QPZ33" s="429"/>
      <c r="QQA33" s="429"/>
      <c r="QQB33" s="429"/>
      <c r="QQC33" s="429"/>
      <c r="QQD33" s="429"/>
      <c r="QQE33" s="429"/>
      <c r="QQF33" s="429"/>
      <c r="QQG33" s="429"/>
      <c r="QQH33" s="429"/>
      <c r="QQI33" s="429"/>
      <c r="QQJ33" s="429"/>
      <c r="QQK33" s="429"/>
      <c r="QQL33" s="429"/>
      <c r="QQM33" s="429"/>
      <c r="QQN33" s="429"/>
      <c r="QQO33" s="429"/>
      <c r="QQP33" s="429"/>
      <c r="QQQ33" s="429"/>
      <c r="QQR33" s="429"/>
      <c r="QQS33" s="429"/>
      <c r="QQT33" s="429"/>
      <c r="QQU33" s="429"/>
      <c r="QQV33" s="429"/>
      <c r="QQW33" s="429"/>
      <c r="QQX33" s="429"/>
      <c r="QQY33" s="429"/>
      <c r="QQZ33" s="429"/>
      <c r="QRA33" s="429"/>
      <c r="QRB33" s="429"/>
      <c r="QRC33" s="429"/>
      <c r="QRD33" s="429"/>
      <c r="QRE33" s="429"/>
      <c r="QRF33" s="429"/>
      <c r="QRG33" s="429"/>
      <c r="QRH33" s="429"/>
      <c r="QRI33" s="429"/>
      <c r="QRJ33" s="429"/>
      <c r="QRK33" s="429"/>
      <c r="QRL33" s="429"/>
      <c r="QRM33" s="429"/>
      <c r="QRN33" s="429"/>
      <c r="QRO33" s="429"/>
      <c r="QRP33" s="429"/>
      <c r="QRQ33" s="429"/>
      <c r="QRR33" s="429"/>
      <c r="QRS33" s="429"/>
      <c r="QRT33" s="429"/>
      <c r="QRU33" s="429"/>
      <c r="QRV33" s="429"/>
      <c r="QRW33" s="429"/>
      <c r="QRX33" s="429"/>
      <c r="QRY33" s="429"/>
      <c r="QRZ33" s="429"/>
      <c r="QSA33" s="429"/>
      <c r="QSB33" s="429"/>
      <c r="QSC33" s="429"/>
      <c r="QSD33" s="429"/>
      <c r="QSE33" s="429"/>
      <c r="QSF33" s="429"/>
      <c r="QSG33" s="429"/>
      <c r="QSH33" s="429"/>
      <c r="QSI33" s="429"/>
      <c r="QSJ33" s="429"/>
      <c r="QSK33" s="429"/>
      <c r="QSL33" s="429"/>
      <c r="QSM33" s="429"/>
      <c r="QSN33" s="429"/>
      <c r="QSO33" s="429"/>
      <c r="QSP33" s="429"/>
      <c r="QSQ33" s="429"/>
      <c r="QSR33" s="429"/>
      <c r="QSS33" s="429"/>
      <c r="QST33" s="429"/>
      <c r="QSU33" s="429"/>
      <c r="QSV33" s="429"/>
      <c r="QSW33" s="429"/>
      <c r="QSX33" s="429"/>
      <c r="QSY33" s="429"/>
      <c r="QSZ33" s="429"/>
      <c r="QTA33" s="429"/>
      <c r="QTB33" s="429"/>
      <c r="QTC33" s="429"/>
      <c r="QTD33" s="429"/>
      <c r="QTE33" s="429"/>
      <c r="QTF33" s="429"/>
      <c r="QTG33" s="429"/>
      <c r="QTH33" s="429"/>
      <c r="QTI33" s="429"/>
      <c r="QTJ33" s="429"/>
      <c r="QTK33" s="429"/>
      <c r="QTL33" s="429"/>
      <c r="QTM33" s="429"/>
      <c r="QTN33" s="429"/>
      <c r="QTO33" s="429"/>
      <c r="QTP33" s="429"/>
      <c r="QTQ33" s="429"/>
      <c r="QTR33" s="429"/>
      <c r="QTS33" s="429"/>
      <c r="QTT33" s="429"/>
      <c r="QTU33" s="429"/>
      <c r="QTV33" s="429"/>
      <c r="QTW33" s="429"/>
      <c r="QTX33" s="429"/>
      <c r="QTY33" s="429"/>
      <c r="QTZ33" s="429"/>
      <c r="QUA33" s="429"/>
      <c r="QUB33" s="429"/>
      <c r="QUC33" s="429"/>
      <c r="QUD33" s="429"/>
      <c r="QUE33" s="429"/>
      <c r="QUF33" s="429"/>
      <c r="QUG33" s="429"/>
      <c r="QUH33" s="429"/>
      <c r="QUI33" s="429"/>
      <c r="QUJ33" s="429"/>
      <c r="QUK33" s="429"/>
      <c r="QUL33" s="429"/>
      <c r="QUM33" s="429"/>
      <c r="QUN33" s="429"/>
      <c r="QUO33" s="429"/>
      <c r="QUP33" s="429"/>
      <c r="QUQ33" s="429"/>
      <c r="QUR33" s="429"/>
      <c r="QUS33" s="429"/>
      <c r="QUT33" s="429"/>
      <c r="QUU33" s="429"/>
      <c r="QUV33" s="429"/>
      <c r="QUW33" s="429"/>
      <c r="QUX33" s="429"/>
      <c r="QUY33" s="429"/>
      <c r="QUZ33" s="429"/>
      <c r="QVA33" s="429"/>
      <c r="QVB33" s="429"/>
      <c r="QVC33" s="429"/>
      <c r="QVD33" s="429"/>
      <c r="QVE33" s="429"/>
      <c r="QVF33" s="429"/>
      <c r="QVG33" s="429"/>
      <c r="QVH33" s="429"/>
      <c r="QVI33" s="429"/>
      <c r="QVJ33" s="429"/>
      <c r="QVK33" s="429"/>
      <c r="QVL33" s="429"/>
      <c r="QVM33" s="429"/>
      <c r="QVN33" s="429"/>
      <c r="QVO33" s="429"/>
      <c r="QVP33" s="429"/>
      <c r="QVQ33" s="429"/>
      <c r="QVR33" s="429"/>
      <c r="QVS33" s="429"/>
      <c r="QVT33" s="429"/>
      <c r="QVU33" s="429"/>
      <c r="QVV33" s="429"/>
      <c r="QVW33" s="429"/>
      <c r="QVX33" s="429"/>
      <c r="QVY33" s="429"/>
      <c r="QVZ33" s="429"/>
      <c r="QWA33" s="429"/>
      <c r="QWB33" s="429"/>
      <c r="QWC33" s="429"/>
      <c r="QWD33" s="429"/>
      <c r="QWE33" s="429"/>
      <c r="QWF33" s="429"/>
      <c r="QWG33" s="429"/>
      <c r="QWH33" s="429"/>
      <c r="QWI33" s="429"/>
      <c r="QWJ33" s="429"/>
      <c r="QWK33" s="429"/>
      <c r="QWL33" s="429"/>
      <c r="QWM33" s="429"/>
      <c r="QWN33" s="429"/>
      <c r="QWO33" s="429"/>
      <c r="QWP33" s="429"/>
      <c r="QWQ33" s="429"/>
      <c r="QWR33" s="429"/>
      <c r="QWS33" s="429"/>
      <c r="QWT33" s="429"/>
      <c r="QWU33" s="429"/>
      <c r="QWV33" s="429"/>
      <c r="QWW33" s="429"/>
      <c r="QWX33" s="429"/>
      <c r="QWY33" s="429"/>
      <c r="QWZ33" s="429"/>
      <c r="QXA33" s="429"/>
      <c r="QXB33" s="429"/>
      <c r="QXC33" s="429"/>
      <c r="QXD33" s="429"/>
      <c r="QXE33" s="429"/>
      <c r="QXF33" s="429"/>
      <c r="QXG33" s="429"/>
      <c r="QXH33" s="429"/>
      <c r="QXI33" s="429"/>
      <c r="QXJ33" s="429"/>
      <c r="QXK33" s="429"/>
      <c r="QXL33" s="429"/>
      <c r="QXM33" s="429"/>
      <c r="QXN33" s="429"/>
      <c r="QXO33" s="429"/>
      <c r="QXP33" s="429"/>
      <c r="QXQ33" s="429"/>
      <c r="QXR33" s="429"/>
      <c r="QXS33" s="429"/>
      <c r="QXT33" s="429"/>
      <c r="QXU33" s="429"/>
      <c r="QXV33" s="429"/>
      <c r="QXW33" s="429"/>
      <c r="QXX33" s="429"/>
      <c r="QXY33" s="429"/>
      <c r="QXZ33" s="429"/>
      <c r="QYA33" s="429"/>
      <c r="QYB33" s="429"/>
      <c r="QYC33" s="429"/>
      <c r="QYD33" s="429"/>
      <c r="QYE33" s="429"/>
      <c r="QYF33" s="429"/>
      <c r="QYG33" s="429"/>
      <c r="QYH33" s="429"/>
      <c r="QYI33" s="429"/>
      <c r="QYJ33" s="429"/>
      <c r="QYK33" s="429"/>
      <c r="QYL33" s="429"/>
      <c r="QYM33" s="429"/>
      <c r="QYN33" s="429"/>
      <c r="QYO33" s="429"/>
      <c r="QYP33" s="429"/>
      <c r="QYQ33" s="429"/>
      <c r="QYR33" s="429"/>
      <c r="QYS33" s="429"/>
      <c r="QYT33" s="429"/>
      <c r="QYU33" s="429"/>
      <c r="QYV33" s="429"/>
      <c r="QYW33" s="429"/>
      <c r="QYX33" s="429"/>
      <c r="QYY33" s="429"/>
      <c r="QYZ33" s="429"/>
      <c r="QZA33" s="429"/>
      <c r="QZB33" s="429"/>
      <c r="QZC33" s="429"/>
      <c r="QZD33" s="429"/>
      <c r="QZE33" s="429"/>
      <c r="QZF33" s="429"/>
      <c r="QZG33" s="429"/>
      <c r="QZH33" s="429"/>
      <c r="QZI33" s="429"/>
      <c r="QZJ33" s="429"/>
      <c r="QZK33" s="429"/>
      <c r="QZL33" s="429"/>
      <c r="QZM33" s="429"/>
      <c r="QZN33" s="429"/>
      <c r="QZO33" s="429"/>
      <c r="QZP33" s="429"/>
      <c r="QZQ33" s="429"/>
      <c r="QZR33" s="429"/>
      <c r="QZS33" s="429"/>
      <c r="QZT33" s="429"/>
      <c r="QZU33" s="429"/>
      <c r="QZV33" s="429"/>
      <c r="QZW33" s="429"/>
      <c r="QZX33" s="429"/>
      <c r="QZY33" s="429"/>
      <c r="QZZ33" s="429"/>
      <c r="RAA33" s="429"/>
      <c r="RAB33" s="429"/>
      <c r="RAC33" s="429"/>
      <c r="RAD33" s="429"/>
      <c r="RAE33" s="429"/>
      <c r="RAF33" s="429"/>
      <c r="RAG33" s="429"/>
      <c r="RAH33" s="429"/>
      <c r="RAI33" s="429"/>
      <c r="RAJ33" s="429"/>
      <c r="RAK33" s="429"/>
      <c r="RAL33" s="429"/>
      <c r="RAM33" s="429"/>
      <c r="RAN33" s="429"/>
      <c r="RAO33" s="429"/>
      <c r="RAP33" s="429"/>
      <c r="RAQ33" s="429"/>
      <c r="RAR33" s="429"/>
      <c r="RAS33" s="429"/>
      <c r="RAT33" s="429"/>
      <c r="RAU33" s="429"/>
      <c r="RAV33" s="429"/>
      <c r="RAW33" s="429"/>
      <c r="RAX33" s="429"/>
      <c r="RAY33" s="429"/>
      <c r="RAZ33" s="429"/>
      <c r="RBA33" s="429"/>
      <c r="RBB33" s="429"/>
      <c r="RBC33" s="429"/>
      <c r="RBD33" s="429"/>
      <c r="RBE33" s="429"/>
      <c r="RBF33" s="429"/>
      <c r="RBG33" s="429"/>
      <c r="RBH33" s="429"/>
      <c r="RBI33" s="429"/>
      <c r="RBJ33" s="429"/>
      <c r="RBK33" s="429"/>
      <c r="RBL33" s="429"/>
      <c r="RBM33" s="429"/>
      <c r="RBN33" s="429"/>
      <c r="RBO33" s="429"/>
      <c r="RBP33" s="429"/>
      <c r="RBQ33" s="429"/>
      <c r="RBR33" s="429"/>
      <c r="RBS33" s="429"/>
      <c r="RBT33" s="429"/>
      <c r="RBU33" s="429"/>
      <c r="RBV33" s="429"/>
      <c r="RBW33" s="429"/>
      <c r="RBX33" s="429"/>
      <c r="RBY33" s="429"/>
      <c r="RBZ33" s="429"/>
      <c r="RCA33" s="429"/>
      <c r="RCB33" s="429"/>
      <c r="RCC33" s="429"/>
      <c r="RCD33" s="429"/>
      <c r="RCE33" s="429"/>
      <c r="RCF33" s="429"/>
      <c r="RCG33" s="429"/>
      <c r="RCH33" s="429"/>
      <c r="RCI33" s="429"/>
      <c r="RCJ33" s="429"/>
      <c r="RCK33" s="429"/>
      <c r="RCL33" s="429"/>
      <c r="RCM33" s="429"/>
      <c r="RCN33" s="429"/>
      <c r="RCO33" s="429"/>
      <c r="RCP33" s="429"/>
      <c r="RCQ33" s="429"/>
      <c r="RCR33" s="429"/>
      <c r="RCS33" s="429"/>
      <c r="RCT33" s="429"/>
      <c r="RCU33" s="429"/>
      <c r="RCV33" s="429"/>
      <c r="RCW33" s="429"/>
      <c r="RCX33" s="429"/>
      <c r="RCY33" s="429"/>
      <c r="RCZ33" s="429"/>
      <c r="RDA33" s="429"/>
      <c r="RDB33" s="429"/>
      <c r="RDC33" s="429"/>
      <c r="RDD33" s="429"/>
      <c r="RDE33" s="429"/>
      <c r="RDF33" s="429"/>
      <c r="RDG33" s="429"/>
      <c r="RDH33" s="429"/>
      <c r="RDI33" s="429"/>
      <c r="RDJ33" s="429"/>
      <c r="RDK33" s="429"/>
      <c r="RDL33" s="429"/>
      <c r="RDM33" s="429"/>
      <c r="RDN33" s="429"/>
      <c r="RDO33" s="429"/>
      <c r="RDP33" s="429"/>
      <c r="RDQ33" s="429"/>
      <c r="RDR33" s="429"/>
      <c r="RDS33" s="429"/>
      <c r="RDT33" s="429"/>
      <c r="RDU33" s="429"/>
      <c r="RDV33" s="429"/>
      <c r="RDW33" s="429"/>
      <c r="RDX33" s="429"/>
      <c r="RDY33" s="429"/>
      <c r="RDZ33" s="429"/>
      <c r="REA33" s="429"/>
      <c r="REB33" s="429"/>
      <c r="REC33" s="429"/>
      <c r="RED33" s="429"/>
      <c r="REE33" s="429"/>
      <c r="REF33" s="429"/>
      <c r="REG33" s="429"/>
      <c r="REH33" s="429"/>
      <c r="REI33" s="429"/>
      <c r="REJ33" s="429"/>
      <c r="REK33" s="429"/>
      <c r="REL33" s="429"/>
      <c r="REM33" s="429"/>
      <c r="REN33" s="429"/>
      <c r="REO33" s="429"/>
      <c r="REP33" s="429"/>
      <c r="REQ33" s="429"/>
      <c r="RER33" s="429"/>
      <c r="RES33" s="429"/>
      <c r="RET33" s="429"/>
      <c r="REU33" s="429"/>
      <c r="REV33" s="429"/>
      <c r="REW33" s="429"/>
      <c r="REX33" s="429"/>
      <c r="REY33" s="429"/>
      <c r="REZ33" s="429"/>
      <c r="RFA33" s="429"/>
      <c r="RFB33" s="429"/>
      <c r="RFC33" s="429"/>
      <c r="RFD33" s="429"/>
      <c r="RFE33" s="429"/>
      <c r="RFF33" s="429"/>
      <c r="RFG33" s="429"/>
      <c r="RFH33" s="429"/>
      <c r="RFI33" s="429"/>
      <c r="RFJ33" s="429"/>
      <c r="RFK33" s="429"/>
      <c r="RFL33" s="429"/>
      <c r="RFM33" s="429"/>
      <c r="RFN33" s="429"/>
      <c r="RFO33" s="429"/>
      <c r="RFP33" s="429"/>
      <c r="RFQ33" s="429"/>
      <c r="RFR33" s="429"/>
      <c r="RFS33" s="429"/>
      <c r="RFT33" s="429"/>
      <c r="RFU33" s="429"/>
      <c r="RFV33" s="429"/>
      <c r="RFW33" s="429"/>
      <c r="RFX33" s="429"/>
      <c r="RFY33" s="429"/>
      <c r="RFZ33" s="429"/>
      <c r="RGA33" s="429"/>
      <c r="RGB33" s="429"/>
      <c r="RGC33" s="429"/>
      <c r="RGD33" s="429"/>
      <c r="RGE33" s="429"/>
      <c r="RGF33" s="429"/>
      <c r="RGG33" s="429"/>
      <c r="RGH33" s="429"/>
      <c r="RGI33" s="429"/>
      <c r="RGJ33" s="429"/>
      <c r="RGK33" s="429"/>
      <c r="RGL33" s="429"/>
      <c r="RGM33" s="429"/>
      <c r="RGN33" s="429"/>
      <c r="RGO33" s="429"/>
      <c r="RGP33" s="429"/>
      <c r="RGQ33" s="429"/>
      <c r="RGR33" s="429"/>
      <c r="RGS33" s="429"/>
      <c r="RGT33" s="429"/>
      <c r="RGU33" s="429"/>
      <c r="RGV33" s="429"/>
      <c r="RGW33" s="429"/>
      <c r="RGX33" s="429"/>
      <c r="RGY33" s="429"/>
      <c r="RGZ33" s="429"/>
      <c r="RHA33" s="429"/>
      <c r="RHB33" s="429"/>
      <c r="RHC33" s="429"/>
      <c r="RHD33" s="429"/>
      <c r="RHE33" s="429"/>
      <c r="RHF33" s="429"/>
      <c r="RHG33" s="429"/>
      <c r="RHH33" s="429"/>
      <c r="RHI33" s="429"/>
      <c r="RHJ33" s="429"/>
      <c r="RHK33" s="429"/>
      <c r="RHL33" s="429"/>
      <c r="RHM33" s="429"/>
      <c r="RHN33" s="429"/>
      <c r="RHO33" s="429"/>
      <c r="RHP33" s="429"/>
      <c r="RHQ33" s="429"/>
      <c r="RHR33" s="429"/>
      <c r="RHS33" s="429"/>
      <c r="RHT33" s="429"/>
      <c r="RHU33" s="429"/>
      <c r="RHV33" s="429"/>
      <c r="RHW33" s="429"/>
      <c r="RHX33" s="429"/>
      <c r="RHY33" s="429"/>
      <c r="RHZ33" s="429"/>
      <c r="RIA33" s="429"/>
      <c r="RIB33" s="429"/>
      <c r="RIC33" s="429"/>
      <c r="RID33" s="429"/>
      <c r="RIE33" s="429"/>
      <c r="RIF33" s="429"/>
      <c r="RIG33" s="429"/>
      <c r="RIH33" s="429"/>
      <c r="RII33" s="429"/>
      <c r="RIJ33" s="429"/>
      <c r="RIK33" s="429"/>
      <c r="RIL33" s="429"/>
      <c r="RIM33" s="429"/>
      <c r="RIN33" s="429"/>
      <c r="RIO33" s="429"/>
      <c r="RIP33" s="429"/>
      <c r="RIQ33" s="429"/>
      <c r="RIR33" s="429"/>
      <c r="RIS33" s="429"/>
      <c r="RIT33" s="429"/>
      <c r="RIU33" s="429"/>
      <c r="RIV33" s="429"/>
      <c r="RIW33" s="429"/>
      <c r="RIX33" s="429"/>
      <c r="RIY33" s="429"/>
      <c r="RIZ33" s="429"/>
      <c r="RJA33" s="429"/>
      <c r="RJB33" s="429"/>
      <c r="RJC33" s="429"/>
      <c r="RJD33" s="429"/>
      <c r="RJE33" s="429"/>
      <c r="RJF33" s="429"/>
      <c r="RJG33" s="429"/>
      <c r="RJH33" s="429"/>
      <c r="RJI33" s="429"/>
      <c r="RJJ33" s="429"/>
      <c r="RJK33" s="429"/>
      <c r="RJL33" s="429"/>
      <c r="RJM33" s="429"/>
      <c r="RJN33" s="429"/>
      <c r="RJO33" s="429"/>
      <c r="RJP33" s="429"/>
      <c r="RJQ33" s="429"/>
      <c r="RJR33" s="429"/>
      <c r="RJS33" s="429"/>
      <c r="RJT33" s="429"/>
      <c r="RJU33" s="429"/>
      <c r="RJV33" s="429"/>
      <c r="RJW33" s="429"/>
      <c r="RJX33" s="429"/>
      <c r="RJY33" s="429"/>
      <c r="RJZ33" s="429"/>
      <c r="RKA33" s="429"/>
      <c r="RKB33" s="429"/>
      <c r="RKC33" s="429"/>
      <c r="RKD33" s="429"/>
      <c r="RKE33" s="429"/>
      <c r="RKF33" s="429"/>
      <c r="RKG33" s="429"/>
      <c r="RKH33" s="429"/>
      <c r="RKI33" s="429"/>
      <c r="RKJ33" s="429"/>
      <c r="RKK33" s="429"/>
      <c r="RKL33" s="429"/>
      <c r="RKM33" s="429"/>
      <c r="RKN33" s="429"/>
      <c r="RKO33" s="429"/>
      <c r="RKP33" s="429"/>
      <c r="RKQ33" s="429"/>
      <c r="RKR33" s="429"/>
      <c r="RKS33" s="429"/>
      <c r="RKT33" s="429"/>
      <c r="RKU33" s="429"/>
      <c r="RKV33" s="429"/>
      <c r="RKW33" s="429"/>
      <c r="RKX33" s="429"/>
      <c r="RKY33" s="429"/>
      <c r="RKZ33" s="429"/>
      <c r="RLA33" s="429"/>
      <c r="RLB33" s="429"/>
      <c r="RLC33" s="429"/>
      <c r="RLD33" s="429"/>
      <c r="RLE33" s="429"/>
      <c r="RLF33" s="429"/>
      <c r="RLG33" s="429"/>
      <c r="RLH33" s="429"/>
      <c r="RLI33" s="429"/>
      <c r="RLJ33" s="429"/>
      <c r="RLK33" s="429"/>
      <c r="RLL33" s="429"/>
      <c r="RLM33" s="429"/>
      <c r="RLN33" s="429"/>
      <c r="RLO33" s="429"/>
      <c r="RLP33" s="429"/>
      <c r="RLQ33" s="429"/>
      <c r="RLR33" s="429"/>
      <c r="RLS33" s="429"/>
      <c r="RLT33" s="429"/>
      <c r="RLU33" s="429"/>
      <c r="RLV33" s="429"/>
      <c r="RLW33" s="429"/>
      <c r="RLX33" s="429"/>
      <c r="RLY33" s="429"/>
      <c r="RLZ33" s="429"/>
      <c r="RMA33" s="429"/>
      <c r="RMB33" s="429"/>
      <c r="RMC33" s="429"/>
      <c r="RMD33" s="429"/>
      <c r="RME33" s="429"/>
      <c r="RMF33" s="429"/>
      <c r="RMG33" s="429"/>
      <c r="RMH33" s="429"/>
      <c r="RMI33" s="429"/>
      <c r="RMJ33" s="429"/>
      <c r="RMK33" s="429"/>
      <c r="RML33" s="429"/>
      <c r="RMM33" s="429"/>
      <c r="RMN33" s="429"/>
      <c r="RMO33" s="429"/>
      <c r="RMP33" s="429"/>
      <c r="RMQ33" s="429"/>
      <c r="RMR33" s="429"/>
      <c r="RMS33" s="429"/>
      <c r="RMT33" s="429"/>
      <c r="RMU33" s="429"/>
      <c r="RMV33" s="429"/>
      <c r="RMW33" s="429"/>
      <c r="RMX33" s="429"/>
      <c r="RMY33" s="429"/>
      <c r="RMZ33" s="429"/>
      <c r="RNA33" s="429"/>
      <c r="RNB33" s="429"/>
      <c r="RNC33" s="429"/>
      <c r="RND33" s="429"/>
      <c r="RNE33" s="429"/>
      <c r="RNF33" s="429"/>
      <c r="RNG33" s="429"/>
      <c r="RNH33" s="429"/>
      <c r="RNI33" s="429"/>
      <c r="RNJ33" s="429"/>
      <c r="RNK33" s="429"/>
      <c r="RNL33" s="429"/>
      <c r="RNM33" s="429"/>
      <c r="RNN33" s="429"/>
      <c r="RNO33" s="429"/>
      <c r="RNP33" s="429"/>
      <c r="RNQ33" s="429"/>
      <c r="RNR33" s="429"/>
      <c r="RNS33" s="429"/>
      <c r="RNT33" s="429"/>
      <c r="RNU33" s="429"/>
      <c r="RNV33" s="429"/>
      <c r="RNW33" s="429"/>
      <c r="RNX33" s="429"/>
      <c r="RNY33" s="429"/>
      <c r="RNZ33" s="429"/>
      <c r="ROA33" s="429"/>
      <c r="ROB33" s="429"/>
      <c r="ROC33" s="429"/>
      <c r="ROD33" s="429"/>
      <c r="ROE33" s="429"/>
      <c r="ROF33" s="429"/>
      <c r="ROG33" s="429"/>
      <c r="ROH33" s="429"/>
      <c r="ROI33" s="429"/>
      <c r="ROJ33" s="429"/>
      <c r="ROK33" s="429"/>
      <c r="ROL33" s="429"/>
      <c r="ROM33" s="429"/>
      <c r="RON33" s="429"/>
      <c r="ROO33" s="429"/>
      <c r="ROP33" s="429"/>
      <c r="ROQ33" s="429"/>
      <c r="ROR33" s="429"/>
      <c r="ROS33" s="429"/>
      <c r="ROT33" s="429"/>
      <c r="ROU33" s="429"/>
      <c r="ROV33" s="429"/>
      <c r="ROW33" s="429"/>
      <c r="ROX33" s="429"/>
      <c r="ROY33" s="429"/>
      <c r="ROZ33" s="429"/>
      <c r="RPA33" s="429"/>
      <c r="RPB33" s="429"/>
      <c r="RPC33" s="429"/>
      <c r="RPD33" s="429"/>
      <c r="RPE33" s="429"/>
      <c r="RPF33" s="429"/>
      <c r="RPG33" s="429"/>
      <c r="RPH33" s="429"/>
      <c r="RPI33" s="429"/>
      <c r="RPJ33" s="429"/>
      <c r="RPK33" s="429"/>
      <c r="RPL33" s="429"/>
      <c r="RPM33" s="429"/>
      <c r="RPN33" s="429"/>
      <c r="RPO33" s="429"/>
      <c r="RPP33" s="429"/>
      <c r="RPQ33" s="429"/>
      <c r="RPR33" s="429"/>
      <c r="RPS33" s="429"/>
      <c r="RPT33" s="429"/>
      <c r="RPU33" s="429"/>
      <c r="RPV33" s="429"/>
      <c r="RPW33" s="429"/>
      <c r="RPX33" s="429"/>
      <c r="RPY33" s="429"/>
      <c r="RPZ33" s="429"/>
      <c r="RQA33" s="429"/>
      <c r="RQB33" s="429"/>
      <c r="RQC33" s="429"/>
      <c r="RQD33" s="429"/>
      <c r="RQE33" s="429"/>
      <c r="RQF33" s="429"/>
      <c r="RQG33" s="429"/>
      <c r="RQH33" s="429"/>
      <c r="RQI33" s="429"/>
      <c r="RQJ33" s="429"/>
      <c r="RQK33" s="429"/>
      <c r="RQL33" s="429"/>
      <c r="RQM33" s="429"/>
      <c r="RQN33" s="429"/>
      <c r="RQO33" s="429"/>
      <c r="RQP33" s="429"/>
      <c r="RQQ33" s="429"/>
      <c r="RQR33" s="429"/>
      <c r="RQS33" s="429"/>
      <c r="RQT33" s="429"/>
      <c r="RQU33" s="429"/>
      <c r="RQV33" s="429"/>
      <c r="RQW33" s="429"/>
      <c r="RQX33" s="429"/>
      <c r="RQY33" s="429"/>
      <c r="RQZ33" s="429"/>
      <c r="RRA33" s="429"/>
      <c r="RRB33" s="429"/>
      <c r="RRC33" s="429"/>
      <c r="RRD33" s="429"/>
      <c r="RRE33" s="429"/>
      <c r="RRF33" s="429"/>
      <c r="RRG33" s="429"/>
      <c r="RRH33" s="429"/>
      <c r="RRI33" s="429"/>
      <c r="RRJ33" s="429"/>
      <c r="RRK33" s="429"/>
      <c r="RRL33" s="429"/>
      <c r="RRM33" s="429"/>
      <c r="RRN33" s="429"/>
      <c r="RRO33" s="429"/>
      <c r="RRP33" s="429"/>
      <c r="RRQ33" s="429"/>
      <c r="RRR33" s="429"/>
      <c r="RRS33" s="429"/>
      <c r="RRT33" s="429"/>
      <c r="RRU33" s="429"/>
      <c r="RRV33" s="429"/>
      <c r="RRW33" s="429"/>
      <c r="RRX33" s="429"/>
      <c r="RRY33" s="429"/>
      <c r="RRZ33" s="429"/>
      <c r="RSA33" s="429"/>
      <c r="RSB33" s="429"/>
      <c r="RSC33" s="429"/>
      <c r="RSD33" s="429"/>
      <c r="RSE33" s="429"/>
      <c r="RSF33" s="429"/>
      <c r="RSG33" s="429"/>
      <c r="RSH33" s="429"/>
      <c r="RSI33" s="429"/>
      <c r="RSJ33" s="429"/>
      <c r="RSK33" s="429"/>
      <c r="RSL33" s="429"/>
      <c r="RSM33" s="429"/>
      <c r="RSN33" s="429"/>
      <c r="RSO33" s="429"/>
      <c r="RSP33" s="429"/>
      <c r="RSQ33" s="429"/>
      <c r="RSR33" s="429"/>
      <c r="RSS33" s="429"/>
      <c r="RST33" s="429"/>
      <c r="RSU33" s="429"/>
      <c r="RSV33" s="429"/>
      <c r="RSW33" s="429"/>
      <c r="RSX33" s="429"/>
      <c r="RSY33" s="429"/>
      <c r="RSZ33" s="429"/>
      <c r="RTA33" s="429"/>
      <c r="RTB33" s="429"/>
      <c r="RTC33" s="429"/>
      <c r="RTD33" s="429"/>
      <c r="RTE33" s="429"/>
      <c r="RTF33" s="429"/>
      <c r="RTG33" s="429"/>
      <c r="RTH33" s="429"/>
      <c r="RTI33" s="429"/>
      <c r="RTJ33" s="429"/>
      <c r="RTK33" s="429"/>
      <c r="RTL33" s="429"/>
      <c r="RTM33" s="429"/>
      <c r="RTN33" s="429"/>
      <c r="RTO33" s="429"/>
      <c r="RTP33" s="429"/>
      <c r="RTQ33" s="429"/>
      <c r="RTR33" s="429"/>
      <c r="RTS33" s="429"/>
      <c r="RTT33" s="429"/>
      <c r="RTU33" s="429"/>
      <c r="RTV33" s="429"/>
      <c r="RTW33" s="429"/>
      <c r="RTX33" s="429"/>
      <c r="RTY33" s="429"/>
      <c r="RTZ33" s="429"/>
      <c r="RUA33" s="429"/>
      <c r="RUB33" s="429"/>
      <c r="RUC33" s="429"/>
      <c r="RUD33" s="429"/>
      <c r="RUE33" s="429"/>
      <c r="RUF33" s="429"/>
      <c r="RUG33" s="429"/>
      <c r="RUH33" s="429"/>
      <c r="RUI33" s="429"/>
      <c r="RUJ33" s="429"/>
      <c r="RUK33" s="429"/>
      <c r="RUL33" s="429"/>
      <c r="RUM33" s="429"/>
      <c r="RUN33" s="429"/>
      <c r="RUO33" s="429"/>
      <c r="RUP33" s="429"/>
      <c r="RUQ33" s="429"/>
      <c r="RUR33" s="429"/>
      <c r="RUS33" s="429"/>
      <c r="RUT33" s="429"/>
      <c r="RUU33" s="429"/>
      <c r="RUV33" s="429"/>
      <c r="RUW33" s="429"/>
      <c r="RUX33" s="429"/>
      <c r="RUY33" s="429"/>
      <c r="RUZ33" s="429"/>
      <c r="RVA33" s="429"/>
      <c r="RVB33" s="429"/>
      <c r="RVC33" s="429"/>
      <c r="RVD33" s="429"/>
      <c r="RVE33" s="429"/>
      <c r="RVF33" s="429"/>
      <c r="RVG33" s="429"/>
      <c r="RVH33" s="429"/>
      <c r="RVI33" s="429"/>
      <c r="RVJ33" s="429"/>
      <c r="RVK33" s="429"/>
      <c r="RVL33" s="429"/>
      <c r="RVM33" s="429"/>
      <c r="RVN33" s="429"/>
      <c r="RVO33" s="429"/>
      <c r="RVP33" s="429"/>
      <c r="RVQ33" s="429"/>
      <c r="RVR33" s="429"/>
      <c r="RVS33" s="429"/>
      <c r="RVT33" s="429"/>
      <c r="RVU33" s="429"/>
      <c r="RVV33" s="429"/>
      <c r="RVW33" s="429"/>
      <c r="RVX33" s="429"/>
      <c r="RVY33" s="429"/>
      <c r="RVZ33" s="429"/>
      <c r="RWA33" s="429"/>
      <c r="RWB33" s="429"/>
      <c r="RWC33" s="429"/>
      <c r="RWD33" s="429"/>
      <c r="RWE33" s="429"/>
      <c r="RWF33" s="429"/>
      <c r="RWG33" s="429"/>
      <c r="RWH33" s="429"/>
      <c r="RWI33" s="429"/>
      <c r="RWJ33" s="429"/>
      <c r="RWK33" s="429"/>
      <c r="RWL33" s="429"/>
      <c r="RWM33" s="429"/>
      <c r="RWN33" s="429"/>
      <c r="RWO33" s="429"/>
      <c r="RWP33" s="429"/>
      <c r="RWQ33" s="429"/>
      <c r="RWR33" s="429"/>
      <c r="RWS33" s="429"/>
      <c r="RWT33" s="429"/>
      <c r="RWU33" s="429"/>
      <c r="RWV33" s="429"/>
      <c r="RWW33" s="429"/>
      <c r="RWX33" s="429"/>
      <c r="RWY33" s="429"/>
      <c r="RWZ33" s="429"/>
      <c r="RXA33" s="429"/>
      <c r="RXB33" s="429"/>
      <c r="RXC33" s="429"/>
      <c r="RXD33" s="429"/>
      <c r="RXE33" s="429"/>
      <c r="RXF33" s="429"/>
      <c r="RXG33" s="429"/>
      <c r="RXH33" s="429"/>
      <c r="RXI33" s="429"/>
      <c r="RXJ33" s="429"/>
      <c r="RXK33" s="429"/>
      <c r="RXL33" s="429"/>
      <c r="RXM33" s="429"/>
      <c r="RXN33" s="429"/>
      <c r="RXO33" s="429"/>
      <c r="RXP33" s="429"/>
      <c r="RXQ33" s="429"/>
      <c r="RXR33" s="429"/>
      <c r="RXS33" s="429"/>
      <c r="RXT33" s="429"/>
      <c r="RXU33" s="429"/>
      <c r="RXV33" s="429"/>
      <c r="RXW33" s="429"/>
      <c r="RXX33" s="429"/>
      <c r="RXY33" s="429"/>
      <c r="RXZ33" s="429"/>
      <c r="RYA33" s="429"/>
      <c r="RYB33" s="429"/>
      <c r="RYC33" s="429"/>
      <c r="RYD33" s="429"/>
      <c r="RYE33" s="429"/>
      <c r="RYF33" s="429"/>
      <c r="RYG33" s="429"/>
      <c r="RYH33" s="429"/>
      <c r="RYI33" s="429"/>
      <c r="RYJ33" s="429"/>
      <c r="RYK33" s="429"/>
      <c r="RYL33" s="429"/>
      <c r="RYM33" s="429"/>
      <c r="RYN33" s="429"/>
      <c r="RYO33" s="429"/>
      <c r="RYP33" s="429"/>
      <c r="RYQ33" s="429"/>
      <c r="RYR33" s="429"/>
      <c r="RYS33" s="429"/>
      <c r="RYT33" s="429"/>
      <c r="RYU33" s="429"/>
      <c r="RYV33" s="429"/>
      <c r="RYW33" s="429"/>
      <c r="RYX33" s="429"/>
      <c r="RYY33" s="429"/>
      <c r="RYZ33" s="429"/>
      <c r="RZA33" s="429"/>
      <c r="RZB33" s="429"/>
      <c r="RZC33" s="429"/>
      <c r="RZD33" s="429"/>
      <c r="RZE33" s="429"/>
      <c r="RZF33" s="429"/>
      <c r="RZG33" s="429"/>
      <c r="RZH33" s="429"/>
      <c r="RZI33" s="429"/>
      <c r="RZJ33" s="429"/>
      <c r="RZK33" s="429"/>
      <c r="RZL33" s="429"/>
      <c r="RZM33" s="429"/>
      <c r="RZN33" s="429"/>
      <c r="RZO33" s="429"/>
      <c r="RZP33" s="429"/>
      <c r="RZQ33" s="429"/>
      <c r="RZR33" s="429"/>
      <c r="RZS33" s="429"/>
      <c r="RZT33" s="429"/>
      <c r="RZU33" s="429"/>
      <c r="RZV33" s="429"/>
      <c r="RZW33" s="429"/>
      <c r="RZX33" s="429"/>
      <c r="RZY33" s="429"/>
      <c r="RZZ33" s="429"/>
      <c r="SAA33" s="429"/>
      <c r="SAB33" s="429"/>
      <c r="SAC33" s="429"/>
      <c r="SAD33" s="429"/>
      <c r="SAE33" s="429"/>
      <c r="SAF33" s="429"/>
      <c r="SAG33" s="429"/>
      <c r="SAH33" s="429"/>
      <c r="SAI33" s="429"/>
      <c r="SAJ33" s="429"/>
      <c r="SAK33" s="429"/>
      <c r="SAL33" s="429"/>
      <c r="SAM33" s="429"/>
      <c r="SAN33" s="429"/>
      <c r="SAO33" s="429"/>
      <c r="SAP33" s="429"/>
      <c r="SAQ33" s="429"/>
      <c r="SAR33" s="429"/>
      <c r="SAS33" s="429"/>
      <c r="SAT33" s="429"/>
      <c r="SAU33" s="429"/>
      <c r="SAV33" s="429"/>
      <c r="SAW33" s="429"/>
      <c r="SAX33" s="429"/>
      <c r="SAY33" s="429"/>
      <c r="SAZ33" s="429"/>
      <c r="SBA33" s="429"/>
      <c r="SBB33" s="429"/>
      <c r="SBC33" s="429"/>
      <c r="SBD33" s="429"/>
      <c r="SBE33" s="429"/>
      <c r="SBF33" s="429"/>
      <c r="SBG33" s="429"/>
      <c r="SBH33" s="429"/>
      <c r="SBI33" s="429"/>
      <c r="SBJ33" s="429"/>
      <c r="SBK33" s="429"/>
      <c r="SBL33" s="429"/>
      <c r="SBM33" s="429"/>
      <c r="SBN33" s="429"/>
      <c r="SBO33" s="429"/>
      <c r="SBP33" s="429"/>
      <c r="SBQ33" s="429"/>
      <c r="SBR33" s="429"/>
      <c r="SBS33" s="429"/>
      <c r="SBT33" s="429"/>
      <c r="SBU33" s="429"/>
      <c r="SBV33" s="429"/>
      <c r="SBW33" s="429"/>
      <c r="SBX33" s="429"/>
      <c r="SBY33" s="429"/>
      <c r="SBZ33" s="429"/>
      <c r="SCA33" s="429"/>
      <c r="SCB33" s="429"/>
      <c r="SCC33" s="429"/>
      <c r="SCD33" s="429"/>
      <c r="SCE33" s="429"/>
      <c r="SCF33" s="429"/>
      <c r="SCG33" s="429"/>
      <c r="SCH33" s="429"/>
      <c r="SCI33" s="429"/>
      <c r="SCJ33" s="429"/>
      <c r="SCK33" s="429"/>
      <c r="SCL33" s="429"/>
      <c r="SCM33" s="429"/>
      <c r="SCN33" s="429"/>
      <c r="SCO33" s="429"/>
      <c r="SCP33" s="429"/>
      <c r="SCQ33" s="429"/>
      <c r="SCR33" s="429"/>
      <c r="SCS33" s="429"/>
      <c r="SCT33" s="429"/>
      <c r="SCU33" s="429"/>
      <c r="SCV33" s="429"/>
      <c r="SCW33" s="429"/>
      <c r="SCX33" s="429"/>
      <c r="SCY33" s="429"/>
      <c r="SCZ33" s="429"/>
      <c r="SDA33" s="429"/>
      <c r="SDB33" s="429"/>
      <c r="SDC33" s="429"/>
      <c r="SDD33" s="429"/>
      <c r="SDE33" s="429"/>
      <c r="SDF33" s="429"/>
      <c r="SDG33" s="429"/>
      <c r="SDH33" s="429"/>
      <c r="SDI33" s="429"/>
      <c r="SDJ33" s="429"/>
      <c r="SDK33" s="429"/>
      <c r="SDL33" s="429"/>
      <c r="SDM33" s="429"/>
      <c r="SDN33" s="429"/>
      <c r="SDO33" s="429"/>
      <c r="SDP33" s="429"/>
      <c r="SDQ33" s="429"/>
      <c r="SDR33" s="429"/>
      <c r="SDS33" s="429"/>
      <c r="SDT33" s="429"/>
      <c r="SDU33" s="429"/>
      <c r="SDV33" s="429"/>
      <c r="SDW33" s="429"/>
      <c r="SDX33" s="429"/>
      <c r="SDY33" s="429"/>
      <c r="SDZ33" s="429"/>
      <c r="SEA33" s="429"/>
      <c r="SEB33" s="429"/>
      <c r="SEC33" s="429"/>
      <c r="SED33" s="429"/>
      <c r="SEE33" s="429"/>
      <c r="SEF33" s="429"/>
      <c r="SEG33" s="429"/>
      <c r="SEH33" s="429"/>
      <c r="SEI33" s="429"/>
      <c r="SEJ33" s="429"/>
      <c r="SEK33" s="429"/>
      <c r="SEL33" s="429"/>
      <c r="SEM33" s="429"/>
      <c r="SEN33" s="429"/>
      <c r="SEO33" s="429"/>
      <c r="SEP33" s="429"/>
      <c r="SEQ33" s="429"/>
      <c r="SER33" s="429"/>
      <c r="SES33" s="429"/>
      <c r="SET33" s="429"/>
      <c r="SEU33" s="429"/>
      <c r="SEV33" s="429"/>
      <c r="SEW33" s="429"/>
      <c r="SEX33" s="429"/>
      <c r="SEY33" s="429"/>
      <c r="SEZ33" s="429"/>
      <c r="SFA33" s="429"/>
      <c r="SFB33" s="429"/>
      <c r="SFC33" s="429"/>
      <c r="SFD33" s="429"/>
      <c r="SFE33" s="429"/>
      <c r="SFF33" s="429"/>
      <c r="SFG33" s="429"/>
      <c r="SFH33" s="429"/>
      <c r="SFI33" s="429"/>
      <c r="SFJ33" s="429"/>
      <c r="SFK33" s="429"/>
      <c r="SFL33" s="429"/>
      <c r="SFM33" s="429"/>
      <c r="SFN33" s="429"/>
      <c r="SFO33" s="429"/>
      <c r="SFP33" s="429"/>
      <c r="SFQ33" s="429"/>
      <c r="SFR33" s="429"/>
      <c r="SFS33" s="429"/>
      <c r="SFT33" s="429"/>
      <c r="SFU33" s="429"/>
      <c r="SFV33" s="429"/>
      <c r="SFW33" s="429"/>
      <c r="SFX33" s="429"/>
      <c r="SFY33" s="429"/>
      <c r="SFZ33" s="429"/>
      <c r="SGA33" s="429"/>
      <c r="SGB33" s="429"/>
      <c r="SGC33" s="429"/>
      <c r="SGD33" s="429"/>
      <c r="SGE33" s="429"/>
      <c r="SGF33" s="429"/>
      <c r="SGG33" s="429"/>
      <c r="SGH33" s="429"/>
      <c r="SGI33" s="429"/>
      <c r="SGJ33" s="429"/>
      <c r="SGK33" s="429"/>
      <c r="SGL33" s="429"/>
      <c r="SGM33" s="429"/>
      <c r="SGN33" s="429"/>
      <c r="SGO33" s="429"/>
      <c r="SGP33" s="429"/>
      <c r="SGQ33" s="429"/>
      <c r="SGR33" s="429"/>
      <c r="SGS33" s="429"/>
      <c r="SGT33" s="429"/>
      <c r="SGU33" s="429"/>
      <c r="SGV33" s="429"/>
      <c r="SGW33" s="429"/>
      <c r="SGX33" s="429"/>
      <c r="SGY33" s="429"/>
      <c r="SGZ33" s="429"/>
      <c r="SHA33" s="429"/>
      <c r="SHB33" s="429"/>
      <c r="SHC33" s="429"/>
      <c r="SHD33" s="429"/>
      <c r="SHE33" s="429"/>
      <c r="SHF33" s="429"/>
      <c r="SHG33" s="429"/>
      <c r="SHH33" s="429"/>
      <c r="SHI33" s="429"/>
      <c r="SHJ33" s="429"/>
      <c r="SHK33" s="429"/>
      <c r="SHL33" s="429"/>
      <c r="SHM33" s="429"/>
      <c r="SHN33" s="429"/>
      <c r="SHO33" s="429"/>
      <c r="SHP33" s="429"/>
      <c r="SHQ33" s="429"/>
      <c r="SHR33" s="429"/>
      <c r="SHS33" s="429"/>
      <c r="SHT33" s="429"/>
      <c r="SHU33" s="429"/>
      <c r="SHV33" s="429"/>
      <c r="SHW33" s="429"/>
      <c r="SHX33" s="429"/>
      <c r="SHY33" s="429"/>
      <c r="SHZ33" s="429"/>
      <c r="SIA33" s="429"/>
      <c r="SIB33" s="429"/>
      <c r="SIC33" s="429"/>
      <c r="SID33" s="429"/>
      <c r="SIE33" s="429"/>
      <c r="SIF33" s="429"/>
      <c r="SIG33" s="429"/>
      <c r="SIH33" s="429"/>
      <c r="SII33" s="429"/>
      <c r="SIJ33" s="429"/>
      <c r="SIK33" s="429"/>
      <c r="SIL33" s="429"/>
      <c r="SIM33" s="429"/>
      <c r="SIN33" s="429"/>
      <c r="SIO33" s="429"/>
      <c r="SIP33" s="429"/>
      <c r="SIQ33" s="429"/>
      <c r="SIR33" s="429"/>
      <c r="SIS33" s="429"/>
      <c r="SIT33" s="429"/>
      <c r="SIU33" s="429"/>
      <c r="SIV33" s="429"/>
      <c r="SIW33" s="429"/>
      <c r="SIX33" s="429"/>
      <c r="SIY33" s="429"/>
      <c r="SIZ33" s="429"/>
      <c r="SJA33" s="429"/>
      <c r="SJB33" s="429"/>
      <c r="SJC33" s="429"/>
      <c r="SJD33" s="429"/>
      <c r="SJE33" s="429"/>
      <c r="SJF33" s="429"/>
      <c r="SJG33" s="429"/>
      <c r="SJH33" s="429"/>
      <c r="SJI33" s="429"/>
      <c r="SJJ33" s="429"/>
      <c r="SJK33" s="429"/>
      <c r="SJL33" s="429"/>
      <c r="SJM33" s="429"/>
      <c r="SJN33" s="429"/>
      <c r="SJO33" s="429"/>
      <c r="SJP33" s="429"/>
      <c r="SJQ33" s="429"/>
      <c r="SJR33" s="429"/>
      <c r="SJS33" s="429"/>
      <c r="SJT33" s="429"/>
      <c r="SJU33" s="429"/>
      <c r="SJV33" s="429"/>
      <c r="SJW33" s="429"/>
      <c r="SJX33" s="429"/>
      <c r="SJY33" s="429"/>
      <c r="SJZ33" s="429"/>
      <c r="SKA33" s="429"/>
      <c r="SKB33" s="429"/>
      <c r="SKC33" s="429"/>
      <c r="SKD33" s="429"/>
      <c r="SKE33" s="429"/>
      <c r="SKF33" s="429"/>
      <c r="SKG33" s="429"/>
      <c r="SKH33" s="429"/>
      <c r="SKI33" s="429"/>
      <c r="SKJ33" s="429"/>
      <c r="SKK33" s="429"/>
      <c r="SKL33" s="429"/>
      <c r="SKM33" s="429"/>
      <c r="SKN33" s="429"/>
      <c r="SKO33" s="429"/>
      <c r="SKP33" s="429"/>
      <c r="SKQ33" s="429"/>
      <c r="SKR33" s="429"/>
      <c r="SKS33" s="429"/>
      <c r="SKT33" s="429"/>
      <c r="SKU33" s="429"/>
      <c r="SKV33" s="429"/>
      <c r="SKW33" s="429"/>
      <c r="SKX33" s="429"/>
      <c r="SKY33" s="429"/>
      <c r="SKZ33" s="429"/>
      <c r="SLA33" s="429"/>
      <c r="SLB33" s="429"/>
      <c r="SLC33" s="429"/>
      <c r="SLD33" s="429"/>
      <c r="SLE33" s="429"/>
      <c r="SLF33" s="429"/>
      <c r="SLG33" s="429"/>
      <c r="SLH33" s="429"/>
      <c r="SLI33" s="429"/>
      <c r="SLJ33" s="429"/>
      <c r="SLK33" s="429"/>
      <c r="SLL33" s="429"/>
      <c r="SLM33" s="429"/>
      <c r="SLN33" s="429"/>
      <c r="SLO33" s="429"/>
      <c r="SLP33" s="429"/>
      <c r="SLQ33" s="429"/>
      <c r="SLR33" s="429"/>
      <c r="SLS33" s="429"/>
      <c r="SLT33" s="429"/>
      <c r="SLU33" s="429"/>
      <c r="SLV33" s="429"/>
      <c r="SLW33" s="429"/>
      <c r="SLX33" s="429"/>
      <c r="SLY33" s="429"/>
      <c r="SLZ33" s="429"/>
      <c r="SMA33" s="429"/>
      <c r="SMB33" s="429"/>
      <c r="SMC33" s="429"/>
      <c r="SMD33" s="429"/>
      <c r="SME33" s="429"/>
      <c r="SMF33" s="429"/>
      <c r="SMG33" s="429"/>
      <c r="SMH33" s="429"/>
      <c r="SMI33" s="429"/>
      <c r="SMJ33" s="429"/>
      <c r="SMK33" s="429"/>
      <c r="SML33" s="429"/>
      <c r="SMM33" s="429"/>
      <c r="SMN33" s="429"/>
      <c r="SMO33" s="429"/>
      <c r="SMP33" s="429"/>
      <c r="SMQ33" s="429"/>
      <c r="SMR33" s="429"/>
      <c r="SMS33" s="429"/>
      <c r="SMT33" s="429"/>
      <c r="SMU33" s="429"/>
      <c r="SMV33" s="429"/>
      <c r="SMW33" s="429"/>
      <c r="SMX33" s="429"/>
      <c r="SMY33" s="429"/>
      <c r="SMZ33" s="429"/>
      <c r="SNA33" s="429"/>
      <c r="SNB33" s="429"/>
      <c r="SNC33" s="429"/>
      <c r="SND33" s="429"/>
      <c r="SNE33" s="429"/>
      <c r="SNF33" s="429"/>
      <c r="SNG33" s="429"/>
      <c r="SNH33" s="429"/>
      <c r="SNI33" s="429"/>
      <c r="SNJ33" s="429"/>
      <c r="SNK33" s="429"/>
      <c r="SNL33" s="429"/>
      <c r="SNM33" s="429"/>
      <c r="SNN33" s="429"/>
      <c r="SNO33" s="429"/>
      <c r="SNP33" s="429"/>
      <c r="SNQ33" s="429"/>
      <c r="SNR33" s="429"/>
      <c r="SNS33" s="429"/>
      <c r="SNT33" s="429"/>
      <c r="SNU33" s="429"/>
      <c r="SNV33" s="429"/>
      <c r="SNW33" s="429"/>
      <c r="SNX33" s="429"/>
      <c r="SNY33" s="429"/>
      <c r="SNZ33" s="429"/>
      <c r="SOA33" s="429"/>
      <c r="SOB33" s="429"/>
      <c r="SOC33" s="429"/>
      <c r="SOD33" s="429"/>
      <c r="SOE33" s="429"/>
      <c r="SOF33" s="429"/>
      <c r="SOG33" s="429"/>
      <c r="SOH33" s="429"/>
      <c r="SOI33" s="429"/>
      <c r="SOJ33" s="429"/>
      <c r="SOK33" s="429"/>
      <c r="SOL33" s="429"/>
      <c r="SOM33" s="429"/>
      <c r="SON33" s="429"/>
      <c r="SOO33" s="429"/>
      <c r="SOP33" s="429"/>
      <c r="SOQ33" s="429"/>
      <c r="SOR33" s="429"/>
      <c r="SOS33" s="429"/>
      <c r="SOT33" s="429"/>
      <c r="SOU33" s="429"/>
      <c r="SOV33" s="429"/>
      <c r="SOW33" s="429"/>
      <c r="SOX33" s="429"/>
      <c r="SOY33" s="429"/>
      <c r="SOZ33" s="429"/>
      <c r="SPA33" s="429"/>
      <c r="SPB33" s="429"/>
      <c r="SPC33" s="429"/>
      <c r="SPD33" s="429"/>
      <c r="SPE33" s="429"/>
      <c r="SPF33" s="429"/>
      <c r="SPG33" s="429"/>
      <c r="SPH33" s="429"/>
      <c r="SPI33" s="429"/>
      <c r="SPJ33" s="429"/>
      <c r="SPK33" s="429"/>
      <c r="SPL33" s="429"/>
      <c r="SPM33" s="429"/>
      <c r="SPN33" s="429"/>
      <c r="SPO33" s="429"/>
      <c r="SPP33" s="429"/>
      <c r="SPQ33" s="429"/>
      <c r="SPR33" s="429"/>
      <c r="SPS33" s="429"/>
      <c r="SPT33" s="429"/>
      <c r="SPU33" s="429"/>
      <c r="SPV33" s="429"/>
      <c r="SPW33" s="429"/>
      <c r="SPX33" s="429"/>
      <c r="SPY33" s="429"/>
      <c r="SPZ33" s="429"/>
      <c r="SQA33" s="429"/>
      <c r="SQB33" s="429"/>
      <c r="SQC33" s="429"/>
      <c r="SQD33" s="429"/>
      <c r="SQE33" s="429"/>
      <c r="SQF33" s="429"/>
      <c r="SQG33" s="429"/>
      <c r="SQH33" s="429"/>
      <c r="SQI33" s="429"/>
      <c r="SQJ33" s="429"/>
      <c r="SQK33" s="429"/>
      <c r="SQL33" s="429"/>
      <c r="SQM33" s="429"/>
      <c r="SQN33" s="429"/>
      <c r="SQO33" s="429"/>
      <c r="SQP33" s="429"/>
      <c r="SQQ33" s="429"/>
      <c r="SQR33" s="429"/>
      <c r="SQS33" s="429"/>
      <c r="SQT33" s="429"/>
      <c r="SQU33" s="429"/>
      <c r="SQV33" s="429"/>
      <c r="SQW33" s="429"/>
      <c r="SQX33" s="429"/>
      <c r="SQY33" s="429"/>
      <c r="SQZ33" s="429"/>
      <c r="SRA33" s="429"/>
      <c r="SRB33" s="429"/>
      <c r="SRC33" s="429"/>
      <c r="SRD33" s="429"/>
      <c r="SRE33" s="429"/>
      <c r="SRF33" s="429"/>
      <c r="SRG33" s="429"/>
      <c r="SRH33" s="429"/>
      <c r="SRI33" s="429"/>
      <c r="SRJ33" s="429"/>
      <c r="SRK33" s="429"/>
      <c r="SRL33" s="429"/>
      <c r="SRM33" s="429"/>
      <c r="SRN33" s="429"/>
      <c r="SRO33" s="429"/>
      <c r="SRP33" s="429"/>
      <c r="SRQ33" s="429"/>
      <c r="SRR33" s="429"/>
      <c r="SRS33" s="429"/>
      <c r="SRT33" s="429"/>
      <c r="SRU33" s="429"/>
      <c r="SRV33" s="429"/>
      <c r="SRW33" s="429"/>
      <c r="SRX33" s="429"/>
      <c r="SRY33" s="429"/>
      <c r="SRZ33" s="429"/>
      <c r="SSA33" s="429"/>
      <c r="SSB33" s="429"/>
      <c r="SSC33" s="429"/>
      <c r="SSD33" s="429"/>
      <c r="SSE33" s="429"/>
      <c r="SSF33" s="429"/>
      <c r="SSG33" s="429"/>
      <c r="SSH33" s="429"/>
      <c r="SSI33" s="429"/>
      <c r="SSJ33" s="429"/>
      <c r="SSK33" s="429"/>
      <c r="SSL33" s="429"/>
      <c r="SSM33" s="429"/>
      <c r="SSN33" s="429"/>
      <c r="SSO33" s="429"/>
      <c r="SSP33" s="429"/>
      <c r="SSQ33" s="429"/>
      <c r="SSR33" s="429"/>
      <c r="SSS33" s="429"/>
      <c r="SST33" s="429"/>
      <c r="SSU33" s="429"/>
      <c r="SSV33" s="429"/>
      <c r="SSW33" s="429"/>
      <c r="SSX33" s="429"/>
      <c r="SSY33" s="429"/>
      <c r="SSZ33" s="429"/>
      <c r="STA33" s="429"/>
      <c r="STB33" s="429"/>
      <c r="STC33" s="429"/>
      <c r="STD33" s="429"/>
      <c r="STE33" s="429"/>
      <c r="STF33" s="429"/>
      <c r="STG33" s="429"/>
      <c r="STH33" s="429"/>
      <c r="STI33" s="429"/>
      <c r="STJ33" s="429"/>
      <c r="STK33" s="429"/>
      <c r="STL33" s="429"/>
      <c r="STM33" s="429"/>
      <c r="STN33" s="429"/>
      <c r="STO33" s="429"/>
      <c r="STP33" s="429"/>
      <c r="STQ33" s="429"/>
      <c r="STR33" s="429"/>
      <c r="STS33" s="429"/>
      <c r="STT33" s="429"/>
      <c r="STU33" s="429"/>
      <c r="STV33" s="429"/>
      <c r="STW33" s="429"/>
      <c r="STX33" s="429"/>
      <c r="STY33" s="429"/>
      <c r="STZ33" s="429"/>
      <c r="SUA33" s="429"/>
      <c r="SUB33" s="429"/>
      <c r="SUC33" s="429"/>
      <c r="SUD33" s="429"/>
      <c r="SUE33" s="429"/>
      <c r="SUF33" s="429"/>
      <c r="SUG33" s="429"/>
      <c r="SUH33" s="429"/>
      <c r="SUI33" s="429"/>
      <c r="SUJ33" s="429"/>
      <c r="SUK33" s="429"/>
      <c r="SUL33" s="429"/>
      <c r="SUM33" s="429"/>
      <c r="SUN33" s="429"/>
      <c r="SUO33" s="429"/>
      <c r="SUP33" s="429"/>
      <c r="SUQ33" s="429"/>
      <c r="SUR33" s="429"/>
      <c r="SUS33" s="429"/>
      <c r="SUT33" s="429"/>
      <c r="SUU33" s="429"/>
      <c r="SUV33" s="429"/>
      <c r="SUW33" s="429"/>
      <c r="SUX33" s="429"/>
      <c r="SUY33" s="429"/>
      <c r="SUZ33" s="429"/>
      <c r="SVA33" s="429"/>
      <c r="SVB33" s="429"/>
      <c r="SVC33" s="429"/>
      <c r="SVD33" s="429"/>
      <c r="SVE33" s="429"/>
      <c r="SVF33" s="429"/>
      <c r="SVG33" s="429"/>
      <c r="SVH33" s="429"/>
      <c r="SVI33" s="429"/>
      <c r="SVJ33" s="429"/>
      <c r="SVK33" s="429"/>
      <c r="SVL33" s="429"/>
      <c r="SVM33" s="429"/>
      <c r="SVN33" s="429"/>
      <c r="SVO33" s="429"/>
      <c r="SVP33" s="429"/>
      <c r="SVQ33" s="429"/>
      <c r="SVR33" s="429"/>
      <c r="SVS33" s="429"/>
      <c r="SVT33" s="429"/>
      <c r="SVU33" s="429"/>
      <c r="SVV33" s="429"/>
      <c r="SVW33" s="429"/>
      <c r="SVX33" s="429"/>
      <c r="SVY33" s="429"/>
      <c r="SVZ33" s="429"/>
      <c r="SWA33" s="429"/>
      <c r="SWB33" s="429"/>
      <c r="SWC33" s="429"/>
      <c r="SWD33" s="429"/>
      <c r="SWE33" s="429"/>
      <c r="SWF33" s="429"/>
      <c r="SWG33" s="429"/>
      <c r="SWH33" s="429"/>
      <c r="SWI33" s="429"/>
      <c r="SWJ33" s="429"/>
      <c r="SWK33" s="429"/>
      <c r="SWL33" s="429"/>
      <c r="SWM33" s="429"/>
      <c r="SWN33" s="429"/>
      <c r="SWO33" s="429"/>
      <c r="SWP33" s="429"/>
      <c r="SWQ33" s="429"/>
      <c r="SWR33" s="429"/>
      <c r="SWS33" s="429"/>
      <c r="SWT33" s="429"/>
      <c r="SWU33" s="429"/>
      <c r="SWV33" s="429"/>
      <c r="SWW33" s="429"/>
      <c r="SWX33" s="429"/>
      <c r="SWY33" s="429"/>
      <c r="SWZ33" s="429"/>
      <c r="SXA33" s="429"/>
      <c r="SXB33" s="429"/>
      <c r="SXC33" s="429"/>
      <c r="SXD33" s="429"/>
      <c r="SXE33" s="429"/>
      <c r="SXF33" s="429"/>
      <c r="SXG33" s="429"/>
      <c r="SXH33" s="429"/>
      <c r="SXI33" s="429"/>
      <c r="SXJ33" s="429"/>
      <c r="SXK33" s="429"/>
      <c r="SXL33" s="429"/>
      <c r="SXM33" s="429"/>
      <c r="SXN33" s="429"/>
      <c r="SXO33" s="429"/>
      <c r="SXP33" s="429"/>
      <c r="SXQ33" s="429"/>
      <c r="SXR33" s="429"/>
      <c r="SXS33" s="429"/>
      <c r="SXT33" s="429"/>
      <c r="SXU33" s="429"/>
      <c r="SXV33" s="429"/>
      <c r="SXW33" s="429"/>
      <c r="SXX33" s="429"/>
      <c r="SXY33" s="429"/>
      <c r="SXZ33" s="429"/>
      <c r="SYA33" s="429"/>
      <c r="SYB33" s="429"/>
      <c r="SYC33" s="429"/>
      <c r="SYD33" s="429"/>
      <c r="SYE33" s="429"/>
      <c r="SYF33" s="429"/>
      <c r="SYG33" s="429"/>
      <c r="SYH33" s="429"/>
      <c r="SYI33" s="429"/>
      <c r="SYJ33" s="429"/>
      <c r="SYK33" s="429"/>
      <c r="SYL33" s="429"/>
      <c r="SYM33" s="429"/>
      <c r="SYN33" s="429"/>
      <c r="SYO33" s="429"/>
      <c r="SYP33" s="429"/>
      <c r="SYQ33" s="429"/>
      <c r="SYR33" s="429"/>
      <c r="SYS33" s="429"/>
      <c r="SYT33" s="429"/>
      <c r="SYU33" s="429"/>
      <c r="SYV33" s="429"/>
      <c r="SYW33" s="429"/>
      <c r="SYX33" s="429"/>
      <c r="SYY33" s="429"/>
      <c r="SYZ33" s="429"/>
      <c r="SZA33" s="429"/>
      <c r="SZB33" s="429"/>
      <c r="SZC33" s="429"/>
      <c r="SZD33" s="429"/>
      <c r="SZE33" s="429"/>
      <c r="SZF33" s="429"/>
      <c r="SZG33" s="429"/>
      <c r="SZH33" s="429"/>
      <c r="SZI33" s="429"/>
      <c r="SZJ33" s="429"/>
      <c r="SZK33" s="429"/>
      <c r="SZL33" s="429"/>
      <c r="SZM33" s="429"/>
      <c r="SZN33" s="429"/>
      <c r="SZO33" s="429"/>
      <c r="SZP33" s="429"/>
      <c r="SZQ33" s="429"/>
      <c r="SZR33" s="429"/>
      <c r="SZS33" s="429"/>
      <c r="SZT33" s="429"/>
      <c r="SZU33" s="429"/>
      <c r="SZV33" s="429"/>
      <c r="SZW33" s="429"/>
      <c r="SZX33" s="429"/>
      <c r="SZY33" s="429"/>
      <c r="SZZ33" s="429"/>
      <c r="TAA33" s="429"/>
      <c r="TAB33" s="429"/>
      <c r="TAC33" s="429"/>
      <c r="TAD33" s="429"/>
      <c r="TAE33" s="429"/>
      <c r="TAF33" s="429"/>
      <c r="TAG33" s="429"/>
      <c r="TAH33" s="429"/>
      <c r="TAI33" s="429"/>
      <c r="TAJ33" s="429"/>
      <c r="TAK33" s="429"/>
      <c r="TAL33" s="429"/>
      <c r="TAM33" s="429"/>
      <c r="TAN33" s="429"/>
      <c r="TAO33" s="429"/>
      <c r="TAP33" s="429"/>
      <c r="TAQ33" s="429"/>
      <c r="TAR33" s="429"/>
      <c r="TAS33" s="429"/>
      <c r="TAT33" s="429"/>
      <c r="TAU33" s="429"/>
      <c r="TAV33" s="429"/>
      <c r="TAW33" s="429"/>
      <c r="TAX33" s="429"/>
      <c r="TAY33" s="429"/>
      <c r="TAZ33" s="429"/>
      <c r="TBA33" s="429"/>
      <c r="TBB33" s="429"/>
      <c r="TBC33" s="429"/>
      <c r="TBD33" s="429"/>
      <c r="TBE33" s="429"/>
      <c r="TBF33" s="429"/>
      <c r="TBG33" s="429"/>
      <c r="TBH33" s="429"/>
      <c r="TBI33" s="429"/>
      <c r="TBJ33" s="429"/>
      <c r="TBK33" s="429"/>
      <c r="TBL33" s="429"/>
      <c r="TBM33" s="429"/>
      <c r="TBN33" s="429"/>
      <c r="TBO33" s="429"/>
      <c r="TBP33" s="429"/>
      <c r="TBQ33" s="429"/>
      <c r="TBR33" s="429"/>
      <c r="TBS33" s="429"/>
      <c r="TBT33" s="429"/>
      <c r="TBU33" s="429"/>
      <c r="TBV33" s="429"/>
      <c r="TBW33" s="429"/>
      <c r="TBX33" s="429"/>
      <c r="TBY33" s="429"/>
      <c r="TBZ33" s="429"/>
      <c r="TCA33" s="429"/>
      <c r="TCB33" s="429"/>
      <c r="TCC33" s="429"/>
      <c r="TCD33" s="429"/>
      <c r="TCE33" s="429"/>
      <c r="TCF33" s="429"/>
      <c r="TCG33" s="429"/>
      <c r="TCH33" s="429"/>
      <c r="TCI33" s="429"/>
      <c r="TCJ33" s="429"/>
      <c r="TCK33" s="429"/>
      <c r="TCL33" s="429"/>
      <c r="TCM33" s="429"/>
      <c r="TCN33" s="429"/>
      <c r="TCO33" s="429"/>
      <c r="TCP33" s="429"/>
      <c r="TCQ33" s="429"/>
      <c r="TCR33" s="429"/>
      <c r="TCS33" s="429"/>
      <c r="TCT33" s="429"/>
      <c r="TCU33" s="429"/>
      <c r="TCV33" s="429"/>
      <c r="TCW33" s="429"/>
      <c r="TCX33" s="429"/>
      <c r="TCY33" s="429"/>
      <c r="TCZ33" s="429"/>
      <c r="TDA33" s="429"/>
      <c r="TDB33" s="429"/>
      <c r="TDC33" s="429"/>
      <c r="TDD33" s="429"/>
      <c r="TDE33" s="429"/>
      <c r="TDF33" s="429"/>
      <c r="TDG33" s="429"/>
      <c r="TDH33" s="429"/>
      <c r="TDI33" s="429"/>
      <c r="TDJ33" s="429"/>
      <c r="TDK33" s="429"/>
      <c r="TDL33" s="429"/>
      <c r="TDM33" s="429"/>
      <c r="TDN33" s="429"/>
      <c r="TDO33" s="429"/>
      <c r="TDP33" s="429"/>
      <c r="TDQ33" s="429"/>
      <c r="TDR33" s="429"/>
      <c r="TDS33" s="429"/>
      <c r="TDT33" s="429"/>
      <c r="TDU33" s="429"/>
      <c r="TDV33" s="429"/>
      <c r="TDW33" s="429"/>
      <c r="TDX33" s="429"/>
      <c r="TDY33" s="429"/>
      <c r="TDZ33" s="429"/>
      <c r="TEA33" s="429"/>
      <c r="TEB33" s="429"/>
      <c r="TEC33" s="429"/>
      <c r="TED33" s="429"/>
      <c r="TEE33" s="429"/>
      <c r="TEF33" s="429"/>
      <c r="TEG33" s="429"/>
      <c r="TEH33" s="429"/>
      <c r="TEI33" s="429"/>
      <c r="TEJ33" s="429"/>
      <c r="TEK33" s="429"/>
      <c r="TEL33" s="429"/>
      <c r="TEM33" s="429"/>
      <c r="TEN33" s="429"/>
      <c r="TEO33" s="429"/>
      <c r="TEP33" s="429"/>
      <c r="TEQ33" s="429"/>
      <c r="TER33" s="429"/>
      <c r="TES33" s="429"/>
      <c r="TET33" s="429"/>
      <c r="TEU33" s="429"/>
      <c r="TEV33" s="429"/>
      <c r="TEW33" s="429"/>
      <c r="TEX33" s="429"/>
      <c r="TEY33" s="429"/>
      <c r="TEZ33" s="429"/>
      <c r="TFA33" s="429"/>
      <c r="TFB33" s="429"/>
      <c r="TFC33" s="429"/>
      <c r="TFD33" s="429"/>
      <c r="TFE33" s="429"/>
      <c r="TFF33" s="429"/>
      <c r="TFG33" s="429"/>
      <c r="TFH33" s="429"/>
      <c r="TFI33" s="429"/>
      <c r="TFJ33" s="429"/>
      <c r="TFK33" s="429"/>
      <c r="TFL33" s="429"/>
      <c r="TFM33" s="429"/>
      <c r="TFN33" s="429"/>
      <c r="TFO33" s="429"/>
      <c r="TFP33" s="429"/>
      <c r="TFQ33" s="429"/>
      <c r="TFR33" s="429"/>
      <c r="TFS33" s="429"/>
      <c r="TFT33" s="429"/>
      <c r="TFU33" s="429"/>
      <c r="TFV33" s="429"/>
      <c r="TFW33" s="429"/>
      <c r="TFX33" s="429"/>
      <c r="TFY33" s="429"/>
      <c r="TFZ33" s="429"/>
      <c r="TGA33" s="429"/>
      <c r="TGB33" s="429"/>
      <c r="TGC33" s="429"/>
      <c r="TGD33" s="429"/>
      <c r="TGE33" s="429"/>
      <c r="TGF33" s="429"/>
      <c r="TGG33" s="429"/>
      <c r="TGH33" s="429"/>
      <c r="TGI33" s="429"/>
      <c r="TGJ33" s="429"/>
      <c r="TGK33" s="429"/>
      <c r="TGL33" s="429"/>
      <c r="TGM33" s="429"/>
      <c r="TGN33" s="429"/>
      <c r="TGO33" s="429"/>
      <c r="TGP33" s="429"/>
      <c r="TGQ33" s="429"/>
      <c r="TGR33" s="429"/>
      <c r="TGS33" s="429"/>
      <c r="TGT33" s="429"/>
      <c r="TGU33" s="429"/>
      <c r="TGV33" s="429"/>
      <c r="TGW33" s="429"/>
      <c r="TGX33" s="429"/>
      <c r="TGY33" s="429"/>
      <c r="TGZ33" s="429"/>
      <c r="THA33" s="429"/>
      <c r="THB33" s="429"/>
      <c r="THC33" s="429"/>
      <c r="THD33" s="429"/>
      <c r="THE33" s="429"/>
      <c r="THF33" s="429"/>
      <c r="THG33" s="429"/>
      <c r="THH33" s="429"/>
      <c r="THI33" s="429"/>
      <c r="THJ33" s="429"/>
      <c r="THK33" s="429"/>
      <c r="THL33" s="429"/>
      <c r="THM33" s="429"/>
      <c r="THN33" s="429"/>
      <c r="THO33" s="429"/>
      <c r="THP33" s="429"/>
      <c r="THQ33" s="429"/>
      <c r="THR33" s="429"/>
      <c r="THS33" s="429"/>
      <c r="THT33" s="429"/>
      <c r="THU33" s="429"/>
      <c r="THV33" s="429"/>
      <c r="THW33" s="429"/>
      <c r="THX33" s="429"/>
      <c r="THY33" s="429"/>
      <c r="THZ33" s="429"/>
      <c r="TIA33" s="429"/>
      <c r="TIB33" s="429"/>
      <c r="TIC33" s="429"/>
      <c r="TID33" s="429"/>
      <c r="TIE33" s="429"/>
      <c r="TIF33" s="429"/>
      <c r="TIG33" s="429"/>
      <c r="TIH33" s="429"/>
      <c r="TII33" s="429"/>
      <c r="TIJ33" s="429"/>
      <c r="TIK33" s="429"/>
      <c r="TIL33" s="429"/>
      <c r="TIM33" s="429"/>
      <c r="TIN33" s="429"/>
      <c r="TIO33" s="429"/>
      <c r="TIP33" s="429"/>
      <c r="TIQ33" s="429"/>
      <c r="TIR33" s="429"/>
      <c r="TIS33" s="429"/>
      <c r="TIT33" s="429"/>
      <c r="TIU33" s="429"/>
      <c r="TIV33" s="429"/>
      <c r="TIW33" s="429"/>
      <c r="TIX33" s="429"/>
      <c r="TIY33" s="429"/>
      <c r="TIZ33" s="429"/>
      <c r="TJA33" s="429"/>
      <c r="TJB33" s="429"/>
      <c r="TJC33" s="429"/>
      <c r="TJD33" s="429"/>
      <c r="TJE33" s="429"/>
      <c r="TJF33" s="429"/>
      <c r="TJG33" s="429"/>
      <c r="TJH33" s="429"/>
      <c r="TJI33" s="429"/>
      <c r="TJJ33" s="429"/>
      <c r="TJK33" s="429"/>
      <c r="TJL33" s="429"/>
      <c r="TJM33" s="429"/>
      <c r="TJN33" s="429"/>
      <c r="TJO33" s="429"/>
      <c r="TJP33" s="429"/>
      <c r="TJQ33" s="429"/>
      <c r="TJR33" s="429"/>
      <c r="TJS33" s="429"/>
      <c r="TJT33" s="429"/>
      <c r="TJU33" s="429"/>
      <c r="TJV33" s="429"/>
      <c r="TJW33" s="429"/>
      <c r="TJX33" s="429"/>
      <c r="TJY33" s="429"/>
      <c r="TJZ33" s="429"/>
      <c r="TKA33" s="429"/>
      <c r="TKB33" s="429"/>
      <c r="TKC33" s="429"/>
      <c r="TKD33" s="429"/>
      <c r="TKE33" s="429"/>
      <c r="TKF33" s="429"/>
      <c r="TKG33" s="429"/>
      <c r="TKH33" s="429"/>
      <c r="TKI33" s="429"/>
      <c r="TKJ33" s="429"/>
      <c r="TKK33" s="429"/>
      <c r="TKL33" s="429"/>
      <c r="TKM33" s="429"/>
      <c r="TKN33" s="429"/>
      <c r="TKO33" s="429"/>
      <c r="TKP33" s="429"/>
      <c r="TKQ33" s="429"/>
      <c r="TKR33" s="429"/>
      <c r="TKS33" s="429"/>
      <c r="TKT33" s="429"/>
      <c r="TKU33" s="429"/>
      <c r="TKV33" s="429"/>
      <c r="TKW33" s="429"/>
      <c r="TKX33" s="429"/>
      <c r="TKY33" s="429"/>
      <c r="TKZ33" s="429"/>
      <c r="TLA33" s="429"/>
      <c r="TLB33" s="429"/>
      <c r="TLC33" s="429"/>
      <c r="TLD33" s="429"/>
      <c r="TLE33" s="429"/>
      <c r="TLF33" s="429"/>
      <c r="TLG33" s="429"/>
      <c r="TLH33" s="429"/>
      <c r="TLI33" s="429"/>
      <c r="TLJ33" s="429"/>
      <c r="TLK33" s="429"/>
      <c r="TLL33" s="429"/>
      <c r="TLM33" s="429"/>
      <c r="TLN33" s="429"/>
      <c r="TLO33" s="429"/>
      <c r="TLP33" s="429"/>
      <c r="TLQ33" s="429"/>
      <c r="TLR33" s="429"/>
      <c r="TLS33" s="429"/>
      <c r="TLT33" s="429"/>
      <c r="TLU33" s="429"/>
      <c r="TLV33" s="429"/>
      <c r="TLW33" s="429"/>
      <c r="TLX33" s="429"/>
      <c r="TLY33" s="429"/>
      <c r="TLZ33" s="429"/>
      <c r="TMA33" s="429"/>
      <c r="TMB33" s="429"/>
      <c r="TMC33" s="429"/>
      <c r="TMD33" s="429"/>
      <c r="TME33" s="429"/>
      <c r="TMF33" s="429"/>
      <c r="TMG33" s="429"/>
      <c r="TMH33" s="429"/>
      <c r="TMI33" s="429"/>
      <c r="TMJ33" s="429"/>
      <c r="TMK33" s="429"/>
      <c r="TML33" s="429"/>
      <c r="TMM33" s="429"/>
      <c r="TMN33" s="429"/>
      <c r="TMO33" s="429"/>
      <c r="TMP33" s="429"/>
      <c r="TMQ33" s="429"/>
      <c r="TMR33" s="429"/>
      <c r="TMS33" s="429"/>
      <c r="TMT33" s="429"/>
      <c r="TMU33" s="429"/>
      <c r="TMV33" s="429"/>
      <c r="TMW33" s="429"/>
      <c r="TMX33" s="429"/>
      <c r="TMY33" s="429"/>
      <c r="TMZ33" s="429"/>
      <c r="TNA33" s="429"/>
      <c r="TNB33" s="429"/>
      <c r="TNC33" s="429"/>
      <c r="TND33" s="429"/>
      <c r="TNE33" s="429"/>
      <c r="TNF33" s="429"/>
      <c r="TNG33" s="429"/>
      <c r="TNH33" s="429"/>
      <c r="TNI33" s="429"/>
      <c r="TNJ33" s="429"/>
      <c r="TNK33" s="429"/>
      <c r="TNL33" s="429"/>
      <c r="TNM33" s="429"/>
      <c r="TNN33" s="429"/>
      <c r="TNO33" s="429"/>
      <c r="TNP33" s="429"/>
      <c r="TNQ33" s="429"/>
      <c r="TNR33" s="429"/>
      <c r="TNS33" s="429"/>
      <c r="TNT33" s="429"/>
      <c r="TNU33" s="429"/>
      <c r="TNV33" s="429"/>
      <c r="TNW33" s="429"/>
      <c r="TNX33" s="429"/>
      <c r="TNY33" s="429"/>
      <c r="TNZ33" s="429"/>
      <c r="TOA33" s="429"/>
      <c r="TOB33" s="429"/>
      <c r="TOC33" s="429"/>
      <c r="TOD33" s="429"/>
      <c r="TOE33" s="429"/>
      <c r="TOF33" s="429"/>
      <c r="TOG33" s="429"/>
      <c r="TOH33" s="429"/>
      <c r="TOI33" s="429"/>
      <c r="TOJ33" s="429"/>
      <c r="TOK33" s="429"/>
      <c r="TOL33" s="429"/>
      <c r="TOM33" s="429"/>
      <c r="TON33" s="429"/>
      <c r="TOO33" s="429"/>
      <c r="TOP33" s="429"/>
      <c r="TOQ33" s="429"/>
      <c r="TOR33" s="429"/>
      <c r="TOS33" s="429"/>
      <c r="TOT33" s="429"/>
      <c r="TOU33" s="429"/>
      <c r="TOV33" s="429"/>
      <c r="TOW33" s="429"/>
      <c r="TOX33" s="429"/>
      <c r="TOY33" s="429"/>
      <c r="TOZ33" s="429"/>
      <c r="TPA33" s="429"/>
      <c r="TPB33" s="429"/>
      <c r="TPC33" s="429"/>
      <c r="TPD33" s="429"/>
      <c r="TPE33" s="429"/>
      <c r="TPF33" s="429"/>
      <c r="TPG33" s="429"/>
      <c r="TPH33" s="429"/>
      <c r="TPI33" s="429"/>
      <c r="TPJ33" s="429"/>
      <c r="TPK33" s="429"/>
      <c r="TPL33" s="429"/>
      <c r="TPM33" s="429"/>
      <c r="TPN33" s="429"/>
      <c r="TPO33" s="429"/>
      <c r="TPP33" s="429"/>
      <c r="TPQ33" s="429"/>
      <c r="TPR33" s="429"/>
      <c r="TPS33" s="429"/>
      <c r="TPT33" s="429"/>
      <c r="TPU33" s="429"/>
      <c r="TPV33" s="429"/>
      <c r="TPW33" s="429"/>
      <c r="TPX33" s="429"/>
      <c r="TPY33" s="429"/>
      <c r="TPZ33" s="429"/>
      <c r="TQA33" s="429"/>
      <c r="TQB33" s="429"/>
      <c r="TQC33" s="429"/>
      <c r="TQD33" s="429"/>
      <c r="TQE33" s="429"/>
      <c r="TQF33" s="429"/>
      <c r="TQG33" s="429"/>
      <c r="TQH33" s="429"/>
      <c r="TQI33" s="429"/>
      <c r="TQJ33" s="429"/>
      <c r="TQK33" s="429"/>
      <c r="TQL33" s="429"/>
      <c r="TQM33" s="429"/>
      <c r="TQN33" s="429"/>
      <c r="TQO33" s="429"/>
      <c r="TQP33" s="429"/>
      <c r="TQQ33" s="429"/>
      <c r="TQR33" s="429"/>
      <c r="TQS33" s="429"/>
      <c r="TQT33" s="429"/>
      <c r="TQU33" s="429"/>
      <c r="TQV33" s="429"/>
      <c r="TQW33" s="429"/>
      <c r="TQX33" s="429"/>
      <c r="TQY33" s="429"/>
      <c r="TQZ33" s="429"/>
      <c r="TRA33" s="429"/>
      <c r="TRB33" s="429"/>
      <c r="TRC33" s="429"/>
      <c r="TRD33" s="429"/>
      <c r="TRE33" s="429"/>
      <c r="TRF33" s="429"/>
      <c r="TRG33" s="429"/>
      <c r="TRH33" s="429"/>
      <c r="TRI33" s="429"/>
      <c r="TRJ33" s="429"/>
      <c r="TRK33" s="429"/>
      <c r="TRL33" s="429"/>
      <c r="TRM33" s="429"/>
      <c r="TRN33" s="429"/>
      <c r="TRO33" s="429"/>
      <c r="TRP33" s="429"/>
      <c r="TRQ33" s="429"/>
      <c r="TRR33" s="429"/>
      <c r="TRS33" s="429"/>
      <c r="TRT33" s="429"/>
      <c r="TRU33" s="429"/>
      <c r="TRV33" s="429"/>
      <c r="TRW33" s="429"/>
      <c r="TRX33" s="429"/>
      <c r="TRY33" s="429"/>
      <c r="TRZ33" s="429"/>
      <c r="TSA33" s="429"/>
      <c r="TSB33" s="429"/>
      <c r="TSC33" s="429"/>
      <c r="TSD33" s="429"/>
      <c r="TSE33" s="429"/>
      <c r="TSF33" s="429"/>
      <c r="TSG33" s="429"/>
      <c r="TSH33" s="429"/>
      <c r="TSI33" s="429"/>
      <c r="TSJ33" s="429"/>
      <c r="TSK33" s="429"/>
      <c r="TSL33" s="429"/>
      <c r="TSM33" s="429"/>
      <c r="TSN33" s="429"/>
      <c r="TSO33" s="429"/>
      <c r="TSP33" s="429"/>
      <c r="TSQ33" s="429"/>
      <c r="TSR33" s="429"/>
      <c r="TSS33" s="429"/>
      <c r="TST33" s="429"/>
      <c r="TSU33" s="429"/>
      <c r="TSV33" s="429"/>
      <c r="TSW33" s="429"/>
      <c r="TSX33" s="429"/>
      <c r="TSY33" s="429"/>
      <c r="TSZ33" s="429"/>
      <c r="TTA33" s="429"/>
      <c r="TTB33" s="429"/>
      <c r="TTC33" s="429"/>
      <c r="TTD33" s="429"/>
      <c r="TTE33" s="429"/>
      <c r="TTF33" s="429"/>
      <c r="TTG33" s="429"/>
      <c r="TTH33" s="429"/>
      <c r="TTI33" s="429"/>
      <c r="TTJ33" s="429"/>
      <c r="TTK33" s="429"/>
      <c r="TTL33" s="429"/>
      <c r="TTM33" s="429"/>
      <c r="TTN33" s="429"/>
      <c r="TTO33" s="429"/>
      <c r="TTP33" s="429"/>
      <c r="TTQ33" s="429"/>
      <c r="TTR33" s="429"/>
      <c r="TTS33" s="429"/>
      <c r="TTT33" s="429"/>
      <c r="TTU33" s="429"/>
      <c r="TTV33" s="429"/>
      <c r="TTW33" s="429"/>
      <c r="TTX33" s="429"/>
      <c r="TTY33" s="429"/>
      <c r="TTZ33" s="429"/>
      <c r="TUA33" s="429"/>
      <c r="TUB33" s="429"/>
      <c r="TUC33" s="429"/>
      <c r="TUD33" s="429"/>
      <c r="TUE33" s="429"/>
      <c r="TUF33" s="429"/>
      <c r="TUG33" s="429"/>
      <c r="TUH33" s="429"/>
      <c r="TUI33" s="429"/>
      <c r="TUJ33" s="429"/>
      <c r="TUK33" s="429"/>
      <c r="TUL33" s="429"/>
      <c r="TUM33" s="429"/>
      <c r="TUN33" s="429"/>
      <c r="TUO33" s="429"/>
      <c r="TUP33" s="429"/>
      <c r="TUQ33" s="429"/>
      <c r="TUR33" s="429"/>
      <c r="TUS33" s="429"/>
      <c r="TUT33" s="429"/>
      <c r="TUU33" s="429"/>
      <c r="TUV33" s="429"/>
      <c r="TUW33" s="429"/>
      <c r="TUX33" s="429"/>
      <c r="TUY33" s="429"/>
      <c r="TUZ33" s="429"/>
      <c r="TVA33" s="429"/>
      <c r="TVB33" s="429"/>
      <c r="TVC33" s="429"/>
      <c r="TVD33" s="429"/>
      <c r="TVE33" s="429"/>
      <c r="TVF33" s="429"/>
      <c r="TVG33" s="429"/>
      <c r="TVH33" s="429"/>
      <c r="TVI33" s="429"/>
      <c r="TVJ33" s="429"/>
      <c r="TVK33" s="429"/>
      <c r="TVL33" s="429"/>
      <c r="TVM33" s="429"/>
      <c r="TVN33" s="429"/>
      <c r="TVO33" s="429"/>
      <c r="TVP33" s="429"/>
      <c r="TVQ33" s="429"/>
      <c r="TVR33" s="429"/>
      <c r="TVS33" s="429"/>
      <c r="TVT33" s="429"/>
      <c r="TVU33" s="429"/>
      <c r="TVV33" s="429"/>
      <c r="TVW33" s="429"/>
      <c r="TVX33" s="429"/>
      <c r="TVY33" s="429"/>
      <c r="TVZ33" s="429"/>
      <c r="TWA33" s="429"/>
      <c r="TWB33" s="429"/>
      <c r="TWC33" s="429"/>
      <c r="TWD33" s="429"/>
      <c r="TWE33" s="429"/>
      <c r="TWF33" s="429"/>
      <c r="TWG33" s="429"/>
      <c r="TWH33" s="429"/>
      <c r="TWI33" s="429"/>
      <c r="TWJ33" s="429"/>
      <c r="TWK33" s="429"/>
      <c r="TWL33" s="429"/>
      <c r="TWM33" s="429"/>
      <c r="TWN33" s="429"/>
      <c r="TWO33" s="429"/>
      <c r="TWP33" s="429"/>
      <c r="TWQ33" s="429"/>
      <c r="TWR33" s="429"/>
      <c r="TWS33" s="429"/>
      <c r="TWT33" s="429"/>
      <c r="TWU33" s="429"/>
      <c r="TWV33" s="429"/>
      <c r="TWW33" s="429"/>
      <c r="TWX33" s="429"/>
      <c r="TWY33" s="429"/>
      <c r="TWZ33" s="429"/>
      <c r="TXA33" s="429"/>
      <c r="TXB33" s="429"/>
      <c r="TXC33" s="429"/>
      <c r="TXD33" s="429"/>
      <c r="TXE33" s="429"/>
      <c r="TXF33" s="429"/>
      <c r="TXG33" s="429"/>
      <c r="TXH33" s="429"/>
      <c r="TXI33" s="429"/>
      <c r="TXJ33" s="429"/>
      <c r="TXK33" s="429"/>
      <c r="TXL33" s="429"/>
      <c r="TXM33" s="429"/>
      <c r="TXN33" s="429"/>
      <c r="TXO33" s="429"/>
      <c r="TXP33" s="429"/>
      <c r="TXQ33" s="429"/>
      <c r="TXR33" s="429"/>
      <c r="TXS33" s="429"/>
      <c r="TXT33" s="429"/>
      <c r="TXU33" s="429"/>
      <c r="TXV33" s="429"/>
      <c r="TXW33" s="429"/>
      <c r="TXX33" s="429"/>
      <c r="TXY33" s="429"/>
      <c r="TXZ33" s="429"/>
      <c r="TYA33" s="429"/>
      <c r="TYB33" s="429"/>
      <c r="TYC33" s="429"/>
      <c r="TYD33" s="429"/>
      <c r="TYE33" s="429"/>
      <c r="TYF33" s="429"/>
      <c r="TYG33" s="429"/>
      <c r="TYH33" s="429"/>
      <c r="TYI33" s="429"/>
      <c r="TYJ33" s="429"/>
      <c r="TYK33" s="429"/>
      <c r="TYL33" s="429"/>
      <c r="TYM33" s="429"/>
      <c r="TYN33" s="429"/>
      <c r="TYO33" s="429"/>
      <c r="TYP33" s="429"/>
      <c r="TYQ33" s="429"/>
      <c r="TYR33" s="429"/>
      <c r="TYS33" s="429"/>
      <c r="TYT33" s="429"/>
      <c r="TYU33" s="429"/>
      <c r="TYV33" s="429"/>
      <c r="TYW33" s="429"/>
      <c r="TYX33" s="429"/>
      <c r="TYY33" s="429"/>
      <c r="TYZ33" s="429"/>
      <c r="TZA33" s="429"/>
      <c r="TZB33" s="429"/>
      <c r="TZC33" s="429"/>
      <c r="TZD33" s="429"/>
      <c r="TZE33" s="429"/>
      <c r="TZF33" s="429"/>
      <c r="TZG33" s="429"/>
      <c r="TZH33" s="429"/>
      <c r="TZI33" s="429"/>
      <c r="TZJ33" s="429"/>
      <c r="TZK33" s="429"/>
      <c r="TZL33" s="429"/>
      <c r="TZM33" s="429"/>
      <c r="TZN33" s="429"/>
      <c r="TZO33" s="429"/>
      <c r="TZP33" s="429"/>
      <c r="TZQ33" s="429"/>
      <c r="TZR33" s="429"/>
      <c r="TZS33" s="429"/>
      <c r="TZT33" s="429"/>
      <c r="TZU33" s="429"/>
      <c r="TZV33" s="429"/>
      <c r="TZW33" s="429"/>
      <c r="TZX33" s="429"/>
      <c r="TZY33" s="429"/>
      <c r="TZZ33" s="429"/>
      <c r="UAA33" s="429"/>
      <c r="UAB33" s="429"/>
      <c r="UAC33" s="429"/>
      <c r="UAD33" s="429"/>
      <c r="UAE33" s="429"/>
      <c r="UAF33" s="429"/>
      <c r="UAG33" s="429"/>
      <c r="UAH33" s="429"/>
      <c r="UAI33" s="429"/>
      <c r="UAJ33" s="429"/>
      <c r="UAK33" s="429"/>
      <c r="UAL33" s="429"/>
      <c r="UAM33" s="429"/>
      <c r="UAN33" s="429"/>
      <c r="UAO33" s="429"/>
      <c r="UAP33" s="429"/>
      <c r="UAQ33" s="429"/>
      <c r="UAR33" s="429"/>
      <c r="UAS33" s="429"/>
      <c r="UAT33" s="429"/>
      <c r="UAU33" s="429"/>
      <c r="UAV33" s="429"/>
      <c r="UAW33" s="429"/>
      <c r="UAX33" s="429"/>
      <c r="UAY33" s="429"/>
      <c r="UAZ33" s="429"/>
      <c r="UBA33" s="429"/>
      <c r="UBB33" s="429"/>
      <c r="UBC33" s="429"/>
      <c r="UBD33" s="429"/>
      <c r="UBE33" s="429"/>
      <c r="UBF33" s="429"/>
      <c r="UBG33" s="429"/>
      <c r="UBH33" s="429"/>
      <c r="UBI33" s="429"/>
      <c r="UBJ33" s="429"/>
      <c r="UBK33" s="429"/>
      <c r="UBL33" s="429"/>
      <c r="UBM33" s="429"/>
      <c r="UBN33" s="429"/>
      <c r="UBO33" s="429"/>
      <c r="UBP33" s="429"/>
      <c r="UBQ33" s="429"/>
      <c r="UBR33" s="429"/>
      <c r="UBS33" s="429"/>
      <c r="UBT33" s="429"/>
      <c r="UBU33" s="429"/>
      <c r="UBV33" s="429"/>
      <c r="UBW33" s="429"/>
      <c r="UBX33" s="429"/>
      <c r="UBY33" s="429"/>
      <c r="UBZ33" s="429"/>
      <c r="UCA33" s="429"/>
      <c r="UCB33" s="429"/>
      <c r="UCC33" s="429"/>
      <c r="UCD33" s="429"/>
      <c r="UCE33" s="429"/>
      <c r="UCF33" s="429"/>
      <c r="UCG33" s="429"/>
      <c r="UCH33" s="429"/>
      <c r="UCI33" s="429"/>
      <c r="UCJ33" s="429"/>
      <c r="UCK33" s="429"/>
      <c r="UCL33" s="429"/>
      <c r="UCM33" s="429"/>
      <c r="UCN33" s="429"/>
      <c r="UCO33" s="429"/>
      <c r="UCP33" s="429"/>
      <c r="UCQ33" s="429"/>
      <c r="UCR33" s="429"/>
      <c r="UCS33" s="429"/>
      <c r="UCT33" s="429"/>
      <c r="UCU33" s="429"/>
      <c r="UCV33" s="429"/>
      <c r="UCW33" s="429"/>
      <c r="UCX33" s="429"/>
      <c r="UCY33" s="429"/>
      <c r="UCZ33" s="429"/>
      <c r="UDA33" s="429"/>
      <c r="UDB33" s="429"/>
      <c r="UDC33" s="429"/>
      <c r="UDD33" s="429"/>
      <c r="UDE33" s="429"/>
      <c r="UDF33" s="429"/>
      <c r="UDG33" s="429"/>
      <c r="UDH33" s="429"/>
      <c r="UDI33" s="429"/>
      <c r="UDJ33" s="429"/>
      <c r="UDK33" s="429"/>
      <c r="UDL33" s="429"/>
      <c r="UDM33" s="429"/>
      <c r="UDN33" s="429"/>
      <c r="UDO33" s="429"/>
      <c r="UDP33" s="429"/>
      <c r="UDQ33" s="429"/>
      <c r="UDR33" s="429"/>
      <c r="UDS33" s="429"/>
      <c r="UDT33" s="429"/>
      <c r="UDU33" s="429"/>
      <c r="UDV33" s="429"/>
      <c r="UDW33" s="429"/>
      <c r="UDX33" s="429"/>
      <c r="UDY33" s="429"/>
      <c r="UDZ33" s="429"/>
      <c r="UEA33" s="429"/>
      <c r="UEB33" s="429"/>
      <c r="UEC33" s="429"/>
      <c r="UED33" s="429"/>
      <c r="UEE33" s="429"/>
      <c r="UEF33" s="429"/>
      <c r="UEG33" s="429"/>
      <c r="UEH33" s="429"/>
      <c r="UEI33" s="429"/>
      <c r="UEJ33" s="429"/>
      <c r="UEK33" s="429"/>
      <c r="UEL33" s="429"/>
      <c r="UEM33" s="429"/>
      <c r="UEN33" s="429"/>
      <c r="UEO33" s="429"/>
      <c r="UEP33" s="429"/>
      <c r="UEQ33" s="429"/>
      <c r="UER33" s="429"/>
      <c r="UES33" s="429"/>
      <c r="UET33" s="429"/>
      <c r="UEU33" s="429"/>
      <c r="UEV33" s="429"/>
      <c r="UEW33" s="429"/>
      <c r="UEX33" s="429"/>
      <c r="UEY33" s="429"/>
      <c r="UEZ33" s="429"/>
      <c r="UFA33" s="429"/>
      <c r="UFB33" s="429"/>
      <c r="UFC33" s="429"/>
      <c r="UFD33" s="429"/>
      <c r="UFE33" s="429"/>
      <c r="UFF33" s="429"/>
      <c r="UFG33" s="429"/>
      <c r="UFH33" s="429"/>
      <c r="UFI33" s="429"/>
      <c r="UFJ33" s="429"/>
      <c r="UFK33" s="429"/>
      <c r="UFL33" s="429"/>
      <c r="UFM33" s="429"/>
      <c r="UFN33" s="429"/>
      <c r="UFO33" s="429"/>
      <c r="UFP33" s="429"/>
      <c r="UFQ33" s="429"/>
      <c r="UFR33" s="429"/>
      <c r="UFS33" s="429"/>
      <c r="UFT33" s="429"/>
      <c r="UFU33" s="429"/>
      <c r="UFV33" s="429"/>
      <c r="UFW33" s="429"/>
      <c r="UFX33" s="429"/>
      <c r="UFY33" s="429"/>
      <c r="UFZ33" s="429"/>
      <c r="UGA33" s="429"/>
      <c r="UGB33" s="429"/>
      <c r="UGC33" s="429"/>
      <c r="UGD33" s="429"/>
      <c r="UGE33" s="429"/>
      <c r="UGF33" s="429"/>
      <c r="UGG33" s="429"/>
      <c r="UGH33" s="429"/>
      <c r="UGI33" s="429"/>
      <c r="UGJ33" s="429"/>
      <c r="UGK33" s="429"/>
      <c r="UGL33" s="429"/>
      <c r="UGM33" s="429"/>
      <c r="UGN33" s="429"/>
      <c r="UGO33" s="429"/>
      <c r="UGP33" s="429"/>
      <c r="UGQ33" s="429"/>
      <c r="UGR33" s="429"/>
      <c r="UGS33" s="429"/>
      <c r="UGT33" s="429"/>
      <c r="UGU33" s="429"/>
      <c r="UGV33" s="429"/>
      <c r="UGW33" s="429"/>
      <c r="UGX33" s="429"/>
      <c r="UGY33" s="429"/>
      <c r="UGZ33" s="429"/>
      <c r="UHA33" s="429"/>
      <c r="UHB33" s="429"/>
      <c r="UHC33" s="429"/>
      <c r="UHD33" s="429"/>
      <c r="UHE33" s="429"/>
      <c r="UHF33" s="429"/>
      <c r="UHG33" s="429"/>
      <c r="UHH33" s="429"/>
      <c r="UHI33" s="429"/>
      <c r="UHJ33" s="429"/>
      <c r="UHK33" s="429"/>
      <c r="UHL33" s="429"/>
      <c r="UHM33" s="429"/>
      <c r="UHN33" s="429"/>
      <c r="UHO33" s="429"/>
      <c r="UHP33" s="429"/>
      <c r="UHQ33" s="429"/>
      <c r="UHR33" s="429"/>
      <c r="UHS33" s="429"/>
      <c r="UHT33" s="429"/>
      <c r="UHU33" s="429"/>
      <c r="UHV33" s="429"/>
      <c r="UHW33" s="429"/>
      <c r="UHX33" s="429"/>
      <c r="UHY33" s="429"/>
      <c r="UHZ33" s="429"/>
      <c r="UIA33" s="429"/>
      <c r="UIB33" s="429"/>
      <c r="UIC33" s="429"/>
      <c r="UID33" s="429"/>
      <c r="UIE33" s="429"/>
      <c r="UIF33" s="429"/>
      <c r="UIG33" s="429"/>
      <c r="UIH33" s="429"/>
      <c r="UII33" s="429"/>
      <c r="UIJ33" s="429"/>
      <c r="UIK33" s="429"/>
      <c r="UIL33" s="429"/>
      <c r="UIM33" s="429"/>
      <c r="UIN33" s="429"/>
      <c r="UIO33" s="429"/>
      <c r="UIP33" s="429"/>
      <c r="UIQ33" s="429"/>
      <c r="UIR33" s="429"/>
      <c r="UIS33" s="429"/>
      <c r="UIT33" s="429"/>
      <c r="UIU33" s="429"/>
      <c r="UIV33" s="429"/>
      <c r="UIW33" s="429"/>
      <c r="UIX33" s="429"/>
      <c r="UIY33" s="429"/>
      <c r="UIZ33" s="429"/>
      <c r="UJA33" s="429"/>
      <c r="UJB33" s="429"/>
      <c r="UJC33" s="429"/>
      <c r="UJD33" s="429"/>
      <c r="UJE33" s="429"/>
      <c r="UJF33" s="429"/>
      <c r="UJG33" s="429"/>
      <c r="UJH33" s="429"/>
      <c r="UJI33" s="429"/>
      <c r="UJJ33" s="429"/>
      <c r="UJK33" s="429"/>
      <c r="UJL33" s="429"/>
      <c r="UJM33" s="429"/>
      <c r="UJN33" s="429"/>
      <c r="UJO33" s="429"/>
      <c r="UJP33" s="429"/>
      <c r="UJQ33" s="429"/>
      <c r="UJR33" s="429"/>
      <c r="UJS33" s="429"/>
      <c r="UJT33" s="429"/>
      <c r="UJU33" s="429"/>
      <c r="UJV33" s="429"/>
      <c r="UJW33" s="429"/>
      <c r="UJX33" s="429"/>
      <c r="UJY33" s="429"/>
      <c r="UJZ33" s="429"/>
      <c r="UKA33" s="429"/>
      <c r="UKB33" s="429"/>
      <c r="UKC33" s="429"/>
      <c r="UKD33" s="429"/>
      <c r="UKE33" s="429"/>
      <c r="UKF33" s="429"/>
      <c r="UKG33" s="429"/>
      <c r="UKH33" s="429"/>
      <c r="UKI33" s="429"/>
      <c r="UKJ33" s="429"/>
      <c r="UKK33" s="429"/>
      <c r="UKL33" s="429"/>
      <c r="UKM33" s="429"/>
      <c r="UKN33" s="429"/>
      <c r="UKO33" s="429"/>
      <c r="UKP33" s="429"/>
      <c r="UKQ33" s="429"/>
      <c r="UKR33" s="429"/>
      <c r="UKS33" s="429"/>
      <c r="UKT33" s="429"/>
      <c r="UKU33" s="429"/>
      <c r="UKV33" s="429"/>
      <c r="UKW33" s="429"/>
      <c r="UKX33" s="429"/>
      <c r="UKY33" s="429"/>
      <c r="UKZ33" s="429"/>
      <c r="ULA33" s="429"/>
      <c r="ULB33" s="429"/>
      <c r="ULC33" s="429"/>
      <c r="ULD33" s="429"/>
      <c r="ULE33" s="429"/>
      <c r="ULF33" s="429"/>
      <c r="ULG33" s="429"/>
      <c r="ULH33" s="429"/>
      <c r="ULI33" s="429"/>
      <c r="ULJ33" s="429"/>
      <c r="ULK33" s="429"/>
      <c r="ULL33" s="429"/>
      <c r="ULM33" s="429"/>
      <c r="ULN33" s="429"/>
      <c r="ULO33" s="429"/>
      <c r="ULP33" s="429"/>
      <c r="ULQ33" s="429"/>
      <c r="ULR33" s="429"/>
      <c r="ULS33" s="429"/>
      <c r="ULT33" s="429"/>
      <c r="ULU33" s="429"/>
      <c r="ULV33" s="429"/>
      <c r="ULW33" s="429"/>
      <c r="ULX33" s="429"/>
      <c r="ULY33" s="429"/>
      <c r="ULZ33" s="429"/>
      <c r="UMA33" s="429"/>
      <c r="UMB33" s="429"/>
      <c r="UMC33" s="429"/>
      <c r="UMD33" s="429"/>
      <c r="UME33" s="429"/>
      <c r="UMF33" s="429"/>
      <c r="UMG33" s="429"/>
      <c r="UMH33" s="429"/>
      <c r="UMI33" s="429"/>
      <c r="UMJ33" s="429"/>
      <c r="UMK33" s="429"/>
      <c r="UML33" s="429"/>
      <c r="UMM33" s="429"/>
      <c r="UMN33" s="429"/>
      <c r="UMO33" s="429"/>
      <c r="UMP33" s="429"/>
      <c r="UMQ33" s="429"/>
      <c r="UMR33" s="429"/>
      <c r="UMS33" s="429"/>
      <c r="UMT33" s="429"/>
      <c r="UMU33" s="429"/>
      <c r="UMV33" s="429"/>
      <c r="UMW33" s="429"/>
      <c r="UMX33" s="429"/>
      <c r="UMY33" s="429"/>
      <c r="UMZ33" s="429"/>
      <c r="UNA33" s="429"/>
      <c r="UNB33" s="429"/>
      <c r="UNC33" s="429"/>
      <c r="UND33" s="429"/>
      <c r="UNE33" s="429"/>
      <c r="UNF33" s="429"/>
      <c r="UNG33" s="429"/>
      <c r="UNH33" s="429"/>
      <c r="UNI33" s="429"/>
      <c r="UNJ33" s="429"/>
      <c r="UNK33" s="429"/>
      <c r="UNL33" s="429"/>
      <c r="UNM33" s="429"/>
      <c r="UNN33" s="429"/>
      <c r="UNO33" s="429"/>
      <c r="UNP33" s="429"/>
      <c r="UNQ33" s="429"/>
      <c r="UNR33" s="429"/>
      <c r="UNS33" s="429"/>
      <c r="UNT33" s="429"/>
      <c r="UNU33" s="429"/>
      <c r="UNV33" s="429"/>
      <c r="UNW33" s="429"/>
      <c r="UNX33" s="429"/>
      <c r="UNY33" s="429"/>
      <c r="UNZ33" s="429"/>
      <c r="UOA33" s="429"/>
      <c r="UOB33" s="429"/>
      <c r="UOC33" s="429"/>
      <c r="UOD33" s="429"/>
      <c r="UOE33" s="429"/>
      <c r="UOF33" s="429"/>
      <c r="UOG33" s="429"/>
      <c r="UOH33" s="429"/>
      <c r="UOI33" s="429"/>
      <c r="UOJ33" s="429"/>
      <c r="UOK33" s="429"/>
      <c r="UOL33" s="429"/>
      <c r="UOM33" s="429"/>
      <c r="UON33" s="429"/>
      <c r="UOO33" s="429"/>
      <c r="UOP33" s="429"/>
      <c r="UOQ33" s="429"/>
      <c r="UOR33" s="429"/>
      <c r="UOS33" s="429"/>
      <c r="UOT33" s="429"/>
      <c r="UOU33" s="429"/>
      <c r="UOV33" s="429"/>
      <c r="UOW33" s="429"/>
      <c r="UOX33" s="429"/>
      <c r="UOY33" s="429"/>
      <c r="UOZ33" s="429"/>
      <c r="UPA33" s="429"/>
      <c r="UPB33" s="429"/>
      <c r="UPC33" s="429"/>
      <c r="UPD33" s="429"/>
      <c r="UPE33" s="429"/>
      <c r="UPF33" s="429"/>
      <c r="UPG33" s="429"/>
      <c r="UPH33" s="429"/>
      <c r="UPI33" s="429"/>
      <c r="UPJ33" s="429"/>
      <c r="UPK33" s="429"/>
      <c r="UPL33" s="429"/>
      <c r="UPM33" s="429"/>
      <c r="UPN33" s="429"/>
      <c r="UPO33" s="429"/>
      <c r="UPP33" s="429"/>
      <c r="UPQ33" s="429"/>
      <c r="UPR33" s="429"/>
      <c r="UPS33" s="429"/>
      <c r="UPT33" s="429"/>
      <c r="UPU33" s="429"/>
      <c r="UPV33" s="429"/>
      <c r="UPW33" s="429"/>
      <c r="UPX33" s="429"/>
      <c r="UPY33" s="429"/>
      <c r="UPZ33" s="429"/>
      <c r="UQA33" s="429"/>
      <c r="UQB33" s="429"/>
      <c r="UQC33" s="429"/>
      <c r="UQD33" s="429"/>
      <c r="UQE33" s="429"/>
      <c r="UQF33" s="429"/>
      <c r="UQG33" s="429"/>
      <c r="UQH33" s="429"/>
      <c r="UQI33" s="429"/>
      <c r="UQJ33" s="429"/>
      <c r="UQK33" s="429"/>
      <c r="UQL33" s="429"/>
      <c r="UQM33" s="429"/>
      <c r="UQN33" s="429"/>
      <c r="UQO33" s="429"/>
      <c r="UQP33" s="429"/>
      <c r="UQQ33" s="429"/>
      <c r="UQR33" s="429"/>
      <c r="UQS33" s="429"/>
      <c r="UQT33" s="429"/>
      <c r="UQU33" s="429"/>
      <c r="UQV33" s="429"/>
      <c r="UQW33" s="429"/>
      <c r="UQX33" s="429"/>
      <c r="UQY33" s="429"/>
      <c r="UQZ33" s="429"/>
      <c r="URA33" s="429"/>
      <c r="URB33" s="429"/>
      <c r="URC33" s="429"/>
      <c r="URD33" s="429"/>
      <c r="URE33" s="429"/>
      <c r="URF33" s="429"/>
      <c r="URG33" s="429"/>
      <c r="URH33" s="429"/>
      <c r="URI33" s="429"/>
      <c r="URJ33" s="429"/>
      <c r="URK33" s="429"/>
      <c r="URL33" s="429"/>
      <c r="URM33" s="429"/>
      <c r="URN33" s="429"/>
      <c r="URO33" s="429"/>
      <c r="URP33" s="429"/>
      <c r="URQ33" s="429"/>
      <c r="URR33" s="429"/>
      <c r="URS33" s="429"/>
      <c r="URT33" s="429"/>
      <c r="URU33" s="429"/>
      <c r="URV33" s="429"/>
      <c r="URW33" s="429"/>
      <c r="URX33" s="429"/>
      <c r="URY33" s="429"/>
      <c r="URZ33" s="429"/>
      <c r="USA33" s="429"/>
      <c r="USB33" s="429"/>
      <c r="USC33" s="429"/>
      <c r="USD33" s="429"/>
      <c r="USE33" s="429"/>
      <c r="USF33" s="429"/>
      <c r="USG33" s="429"/>
      <c r="USH33" s="429"/>
      <c r="USI33" s="429"/>
      <c r="USJ33" s="429"/>
      <c r="USK33" s="429"/>
      <c r="USL33" s="429"/>
      <c r="USM33" s="429"/>
      <c r="USN33" s="429"/>
      <c r="USO33" s="429"/>
      <c r="USP33" s="429"/>
      <c r="USQ33" s="429"/>
      <c r="USR33" s="429"/>
      <c r="USS33" s="429"/>
      <c r="UST33" s="429"/>
      <c r="USU33" s="429"/>
      <c r="USV33" s="429"/>
      <c r="USW33" s="429"/>
      <c r="USX33" s="429"/>
      <c r="USY33" s="429"/>
      <c r="USZ33" s="429"/>
      <c r="UTA33" s="429"/>
      <c r="UTB33" s="429"/>
      <c r="UTC33" s="429"/>
      <c r="UTD33" s="429"/>
      <c r="UTE33" s="429"/>
      <c r="UTF33" s="429"/>
      <c r="UTG33" s="429"/>
      <c r="UTH33" s="429"/>
      <c r="UTI33" s="429"/>
      <c r="UTJ33" s="429"/>
      <c r="UTK33" s="429"/>
      <c r="UTL33" s="429"/>
      <c r="UTM33" s="429"/>
      <c r="UTN33" s="429"/>
      <c r="UTO33" s="429"/>
      <c r="UTP33" s="429"/>
      <c r="UTQ33" s="429"/>
      <c r="UTR33" s="429"/>
      <c r="UTS33" s="429"/>
      <c r="UTT33" s="429"/>
      <c r="UTU33" s="429"/>
      <c r="UTV33" s="429"/>
      <c r="UTW33" s="429"/>
      <c r="UTX33" s="429"/>
      <c r="UTY33" s="429"/>
      <c r="UTZ33" s="429"/>
      <c r="UUA33" s="429"/>
      <c r="UUB33" s="429"/>
      <c r="UUC33" s="429"/>
      <c r="UUD33" s="429"/>
      <c r="UUE33" s="429"/>
      <c r="UUF33" s="429"/>
      <c r="UUG33" s="429"/>
      <c r="UUH33" s="429"/>
      <c r="UUI33" s="429"/>
      <c r="UUJ33" s="429"/>
      <c r="UUK33" s="429"/>
      <c r="UUL33" s="429"/>
      <c r="UUM33" s="429"/>
      <c r="UUN33" s="429"/>
      <c r="UUO33" s="429"/>
      <c r="UUP33" s="429"/>
      <c r="UUQ33" s="429"/>
      <c r="UUR33" s="429"/>
      <c r="UUS33" s="429"/>
      <c r="UUT33" s="429"/>
      <c r="UUU33" s="429"/>
      <c r="UUV33" s="429"/>
      <c r="UUW33" s="429"/>
      <c r="UUX33" s="429"/>
      <c r="UUY33" s="429"/>
      <c r="UUZ33" s="429"/>
      <c r="UVA33" s="429"/>
      <c r="UVB33" s="429"/>
      <c r="UVC33" s="429"/>
      <c r="UVD33" s="429"/>
      <c r="UVE33" s="429"/>
      <c r="UVF33" s="429"/>
      <c r="UVG33" s="429"/>
      <c r="UVH33" s="429"/>
      <c r="UVI33" s="429"/>
      <c r="UVJ33" s="429"/>
      <c r="UVK33" s="429"/>
      <c r="UVL33" s="429"/>
      <c r="UVM33" s="429"/>
      <c r="UVN33" s="429"/>
      <c r="UVO33" s="429"/>
      <c r="UVP33" s="429"/>
      <c r="UVQ33" s="429"/>
      <c r="UVR33" s="429"/>
      <c r="UVS33" s="429"/>
      <c r="UVT33" s="429"/>
      <c r="UVU33" s="429"/>
      <c r="UVV33" s="429"/>
      <c r="UVW33" s="429"/>
      <c r="UVX33" s="429"/>
      <c r="UVY33" s="429"/>
      <c r="UVZ33" s="429"/>
      <c r="UWA33" s="429"/>
      <c r="UWB33" s="429"/>
      <c r="UWC33" s="429"/>
      <c r="UWD33" s="429"/>
      <c r="UWE33" s="429"/>
      <c r="UWF33" s="429"/>
      <c r="UWG33" s="429"/>
      <c r="UWH33" s="429"/>
      <c r="UWI33" s="429"/>
      <c r="UWJ33" s="429"/>
      <c r="UWK33" s="429"/>
      <c r="UWL33" s="429"/>
      <c r="UWM33" s="429"/>
      <c r="UWN33" s="429"/>
      <c r="UWO33" s="429"/>
      <c r="UWP33" s="429"/>
      <c r="UWQ33" s="429"/>
      <c r="UWR33" s="429"/>
      <c r="UWS33" s="429"/>
      <c r="UWT33" s="429"/>
      <c r="UWU33" s="429"/>
      <c r="UWV33" s="429"/>
      <c r="UWW33" s="429"/>
      <c r="UWX33" s="429"/>
      <c r="UWY33" s="429"/>
      <c r="UWZ33" s="429"/>
      <c r="UXA33" s="429"/>
      <c r="UXB33" s="429"/>
      <c r="UXC33" s="429"/>
      <c r="UXD33" s="429"/>
      <c r="UXE33" s="429"/>
      <c r="UXF33" s="429"/>
      <c r="UXG33" s="429"/>
      <c r="UXH33" s="429"/>
      <c r="UXI33" s="429"/>
      <c r="UXJ33" s="429"/>
      <c r="UXK33" s="429"/>
      <c r="UXL33" s="429"/>
      <c r="UXM33" s="429"/>
      <c r="UXN33" s="429"/>
      <c r="UXO33" s="429"/>
      <c r="UXP33" s="429"/>
      <c r="UXQ33" s="429"/>
      <c r="UXR33" s="429"/>
      <c r="UXS33" s="429"/>
      <c r="UXT33" s="429"/>
      <c r="UXU33" s="429"/>
      <c r="UXV33" s="429"/>
      <c r="UXW33" s="429"/>
      <c r="UXX33" s="429"/>
      <c r="UXY33" s="429"/>
      <c r="UXZ33" s="429"/>
      <c r="UYA33" s="429"/>
      <c r="UYB33" s="429"/>
      <c r="UYC33" s="429"/>
      <c r="UYD33" s="429"/>
      <c r="UYE33" s="429"/>
      <c r="UYF33" s="429"/>
      <c r="UYG33" s="429"/>
      <c r="UYH33" s="429"/>
      <c r="UYI33" s="429"/>
      <c r="UYJ33" s="429"/>
      <c r="UYK33" s="429"/>
      <c r="UYL33" s="429"/>
      <c r="UYM33" s="429"/>
      <c r="UYN33" s="429"/>
      <c r="UYO33" s="429"/>
      <c r="UYP33" s="429"/>
      <c r="UYQ33" s="429"/>
      <c r="UYR33" s="429"/>
      <c r="UYS33" s="429"/>
      <c r="UYT33" s="429"/>
      <c r="UYU33" s="429"/>
      <c r="UYV33" s="429"/>
      <c r="UYW33" s="429"/>
      <c r="UYX33" s="429"/>
      <c r="UYY33" s="429"/>
      <c r="UYZ33" s="429"/>
      <c r="UZA33" s="429"/>
      <c r="UZB33" s="429"/>
      <c r="UZC33" s="429"/>
      <c r="UZD33" s="429"/>
      <c r="UZE33" s="429"/>
      <c r="UZF33" s="429"/>
      <c r="UZG33" s="429"/>
      <c r="UZH33" s="429"/>
      <c r="UZI33" s="429"/>
      <c r="UZJ33" s="429"/>
      <c r="UZK33" s="429"/>
      <c r="UZL33" s="429"/>
      <c r="UZM33" s="429"/>
      <c r="UZN33" s="429"/>
      <c r="UZO33" s="429"/>
      <c r="UZP33" s="429"/>
      <c r="UZQ33" s="429"/>
      <c r="UZR33" s="429"/>
      <c r="UZS33" s="429"/>
      <c r="UZT33" s="429"/>
      <c r="UZU33" s="429"/>
      <c r="UZV33" s="429"/>
      <c r="UZW33" s="429"/>
      <c r="UZX33" s="429"/>
      <c r="UZY33" s="429"/>
      <c r="UZZ33" s="429"/>
      <c r="VAA33" s="429"/>
      <c r="VAB33" s="429"/>
      <c r="VAC33" s="429"/>
      <c r="VAD33" s="429"/>
      <c r="VAE33" s="429"/>
      <c r="VAF33" s="429"/>
      <c r="VAG33" s="429"/>
      <c r="VAH33" s="429"/>
      <c r="VAI33" s="429"/>
      <c r="VAJ33" s="429"/>
      <c r="VAK33" s="429"/>
      <c r="VAL33" s="429"/>
      <c r="VAM33" s="429"/>
      <c r="VAN33" s="429"/>
      <c r="VAO33" s="429"/>
      <c r="VAP33" s="429"/>
      <c r="VAQ33" s="429"/>
      <c r="VAR33" s="429"/>
      <c r="VAS33" s="429"/>
      <c r="VAT33" s="429"/>
      <c r="VAU33" s="429"/>
      <c r="VAV33" s="429"/>
      <c r="VAW33" s="429"/>
      <c r="VAX33" s="429"/>
      <c r="VAY33" s="429"/>
      <c r="VAZ33" s="429"/>
      <c r="VBA33" s="429"/>
      <c r="VBB33" s="429"/>
      <c r="VBC33" s="429"/>
      <c r="VBD33" s="429"/>
      <c r="VBE33" s="429"/>
      <c r="VBF33" s="429"/>
      <c r="VBG33" s="429"/>
      <c r="VBH33" s="429"/>
      <c r="VBI33" s="429"/>
      <c r="VBJ33" s="429"/>
      <c r="VBK33" s="429"/>
      <c r="VBL33" s="429"/>
      <c r="VBM33" s="429"/>
      <c r="VBN33" s="429"/>
      <c r="VBO33" s="429"/>
      <c r="VBP33" s="429"/>
      <c r="VBQ33" s="429"/>
      <c r="VBR33" s="429"/>
      <c r="VBS33" s="429"/>
      <c r="VBT33" s="429"/>
      <c r="VBU33" s="429"/>
      <c r="VBV33" s="429"/>
      <c r="VBW33" s="429"/>
      <c r="VBX33" s="429"/>
      <c r="VBY33" s="429"/>
      <c r="VBZ33" s="429"/>
      <c r="VCA33" s="429"/>
      <c r="VCB33" s="429"/>
      <c r="VCC33" s="429"/>
      <c r="VCD33" s="429"/>
      <c r="VCE33" s="429"/>
      <c r="VCF33" s="429"/>
      <c r="VCG33" s="429"/>
      <c r="VCH33" s="429"/>
      <c r="VCI33" s="429"/>
      <c r="VCJ33" s="429"/>
      <c r="VCK33" s="429"/>
      <c r="VCL33" s="429"/>
      <c r="VCM33" s="429"/>
      <c r="VCN33" s="429"/>
      <c r="VCO33" s="429"/>
      <c r="VCP33" s="429"/>
      <c r="VCQ33" s="429"/>
      <c r="VCR33" s="429"/>
      <c r="VCS33" s="429"/>
      <c r="VCT33" s="429"/>
      <c r="VCU33" s="429"/>
      <c r="VCV33" s="429"/>
      <c r="VCW33" s="429"/>
      <c r="VCX33" s="429"/>
      <c r="VCY33" s="429"/>
      <c r="VCZ33" s="429"/>
      <c r="VDA33" s="429"/>
      <c r="VDB33" s="429"/>
      <c r="VDC33" s="429"/>
      <c r="VDD33" s="429"/>
      <c r="VDE33" s="429"/>
      <c r="VDF33" s="429"/>
      <c r="VDG33" s="429"/>
      <c r="VDH33" s="429"/>
      <c r="VDI33" s="429"/>
      <c r="VDJ33" s="429"/>
      <c r="VDK33" s="429"/>
      <c r="VDL33" s="429"/>
      <c r="VDM33" s="429"/>
      <c r="VDN33" s="429"/>
      <c r="VDO33" s="429"/>
      <c r="VDP33" s="429"/>
      <c r="VDQ33" s="429"/>
      <c r="VDR33" s="429"/>
      <c r="VDS33" s="429"/>
      <c r="VDT33" s="429"/>
      <c r="VDU33" s="429"/>
      <c r="VDV33" s="429"/>
      <c r="VDW33" s="429"/>
      <c r="VDX33" s="429"/>
      <c r="VDY33" s="429"/>
      <c r="VDZ33" s="429"/>
      <c r="VEA33" s="429"/>
      <c r="VEB33" s="429"/>
      <c r="VEC33" s="429"/>
      <c r="VED33" s="429"/>
      <c r="VEE33" s="429"/>
      <c r="VEF33" s="429"/>
      <c r="VEG33" s="429"/>
      <c r="VEH33" s="429"/>
      <c r="VEI33" s="429"/>
      <c r="VEJ33" s="429"/>
      <c r="VEK33" s="429"/>
      <c r="VEL33" s="429"/>
      <c r="VEM33" s="429"/>
      <c r="VEN33" s="429"/>
      <c r="VEO33" s="429"/>
      <c r="VEP33" s="429"/>
      <c r="VEQ33" s="429"/>
      <c r="VER33" s="429"/>
      <c r="VES33" s="429"/>
      <c r="VET33" s="429"/>
      <c r="VEU33" s="429"/>
      <c r="VEV33" s="429"/>
      <c r="VEW33" s="429"/>
      <c r="VEX33" s="429"/>
      <c r="VEY33" s="429"/>
      <c r="VEZ33" s="429"/>
      <c r="VFA33" s="429"/>
      <c r="VFB33" s="429"/>
      <c r="VFC33" s="429"/>
      <c r="VFD33" s="429"/>
      <c r="VFE33" s="429"/>
      <c r="VFF33" s="429"/>
      <c r="VFG33" s="429"/>
      <c r="VFH33" s="429"/>
      <c r="VFI33" s="429"/>
      <c r="VFJ33" s="429"/>
      <c r="VFK33" s="429"/>
      <c r="VFL33" s="429"/>
      <c r="VFM33" s="429"/>
      <c r="VFN33" s="429"/>
      <c r="VFO33" s="429"/>
      <c r="VFP33" s="429"/>
      <c r="VFQ33" s="429"/>
      <c r="VFR33" s="429"/>
      <c r="VFS33" s="429"/>
      <c r="VFT33" s="429"/>
      <c r="VFU33" s="429"/>
      <c r="VFV33" s="429"/>
      <c r="VFW33" s="429"/>
      <c r="VFX33" s="429"/>
      <c r="VFY33" s="429"/>
      <c r="VFZ33" s="429"/>
      <c r="VGA33" s="429"/>
      <c r="VGB33" s="429"/>
      <c r="VGC33" s="429"/>
      <c r="VGD33" s="429"/>
      <c r="VGE33" s="429"/>
      <c r="VGF33" s="429"/>
      <c r="VGG33" s="429"/>
      <c r="VGH33" s="429"/>
      <c r="VGI33" s="429"/>
      <c r="VGJ33" s="429"/>
      <c r="VGK33" s="429"/>
      <c r="VGL33" s="429"/>
      <c r="VGM33" s="429"/>
      <c r="VGN33" s="429"/>
      <c r="VGO33" s="429"/>
      <c r="VGP33" s="429"/>
      <c r="VGQ33" s="429"/>
      <c r="VGR33" s="429"/>
      <c r="VGS33" s="429"/>
      <c r="VGT33" s="429"/>
      <c r="VGU33" s="429"/>
      <c r="VGV33" s="429"/>
      <c r="VGW33" s="429"/>
      <c r="VGX33" s="429"/>
      <c r="VGY33" s="429"/>
      <c r="VGZ33" s="429"/>
      <c r="VHA33" s="429"/>
      <c r="VHB33" s="429"/>
      <c r="VHC33" s="429"/>
      <c r="VHD33" s="429"/>
      <c r="VHE33" s="429"/>
      <c r="VHF33" s="429"/>
      <c r="VHG33" s="429"/>
      <c r="VHH33" s="429"/>
      <c r="VHI33" s="429"/>
      <c r="VHJ33" s="429"/>
      <c r="VHK33" s="429"/>
      <c r="VHL33" s="429"/>
      <c r="VHM33" s="429"/>
      <c r="VHN33" s="429"/>
      <c r="VHO33" s="429"/>
      <c r="VHP33" s="429"/>
      <c r="VHQ33" s="429"/>
      <c r="VHR33" s="429"/>
      <c r="VHS33" s="429"/>
      <c r="VHT33" s="429"/>
      <c r="VHU33" s="429"/>
      <c r="VHV33" s="429"/>
      <c r="VHW33" s="429"/>
      <c r="VHX33" s="429"/>
      <c r="VHY33" s="429"/>
      <c r="VHZ33" s="429"/>
      <c r="VIA33" s="429"/>
      <c r="VIB33" s="429"/>
      <c r="VIC33" s="429"/>
      <c r="VID33" s="429"/>
      <c r="VIE33" s="429"/>
      <c r="VIF33" s="429"/>
      <c r="VIG33" s="429"/>
      <c r="VIH33" s="429"/>
      <c r="VII33" s="429"/>
      <c r="VIJ33" s="429"/>
      <c r="VIK33" s="429"/>
      <c r="VIL33" s="429"/>
      <c r="VIM33" s="429"/>
      <c r="VIN33" s="429"/>
      <c r="VIO33" s="429"/>
      <c r="VIP33" s="429"/>
      <c r="VIQ33" s="429"/>
      <c r="VIR33" s="429"/>
      <c r="VIS33" s="429"/>
      <c r="VIT33" s="429"/>
      <c r="VIU33" s="429"/>
      <c r="VIV33" s="429"/>
      <c r="VIW33" s="429"/>
      <c r="VIX33" s="429"/>
      <c r="VIY33" s="429"/>
      <c r="VIZ33" s="429"/>
      <c r="VJA33" s="429"/>
      <c r="VJB33" s="429"/>
      <c r="VJC33" s="429"/>
      <c r="VJD33" s="429"/>
      <c r="VJE33" s="429"/>
      <c r="VJF33" s="429"/>
      <c r="VJG33" s="429"/>
      <c r="VJH33" s="429"/>
      <c r="VJI33" s="429"/>
      <c r="VJJ33" s="429"/>
      <c r="VJK33" s="429"/>
      <c r="VJL33" s="429"/>
      <c r="VJM33" s="429"/>
      <c r="VJN33" s="429"/>
      <c r="VJO33" s="429"/>
      <c r="VJP33" s="429"/>
      <c r="VJQ33" s="429"/>
      <c r="VJR33" s="429"/>
      <c r="VJS33" s="429"/>
      <c r="VJT33" s="429"/>
      <c r="VJU33" s="429"/>
      <c r="VJV33" s="429"/>
      <c r="VJW33" s="429"/>
      <c r="VJX33" s="429"/>
      <c r="VJY33" s="429"/>
      <c r="VJZ33" s="429"/>
      <c r="VKA33" s="429"/>
      <c r="VKB33" s="429"/>
      <c r="VKC33" s="429"/>
      <c r="VKD33" s="429"/>
      <c r="VKE33" s="429"/>
      <c r="VKF33" s="429"/>
      <c r="VKG33" s="429"/>
      <c r="VKH33" s="429"/>
      <c r="VKI33" s="429"/>
      <c r="VKJ33" s="429"/>
      <c r="VKK33" s="429"/>
      <c r="VKL33" s="429"/>
      <c r="VKM33" s="429"/>
      <c r="VKN33" s="429"/>
      <c r="VKO33" s="429"/>
      <c r="VKP33" s="429"/>
      <c r="VKQ33" s="429"/>
      <c r="VKR33" s="429"/>
      <c r="VKS33" s="429"/>
      <c r="VKT33" s="429"/>
      <c r="VKU33" s="429"/>
      <c r="VKV33" s="429"/>
      <c r="VKW33" s="429"/>
      <c r="VKX33" s="429"/>
      <c r="VKY33" s="429"/>
      <c r="VKZ33" s="429"/>
      <c r="VLA33" s="429"/>
      <c r="VLB33" s="429"/>
      <c r="VLC33" s="429"/>
      <c r="VLD33" s="429"/>
      <c r="VLE33" s="429"/>
      <c r="VLF33" s="429"/>
      <c r="VLG33" s="429"/>
      <c r="VLH33" s="429"/>
      <c r="VLI33" s="429"/>
      <c r="VLJ33" s="429"/>
      <c r="VLK33" s="429"/>
      <c r="VLL33" s="429"/>
      <c r="VLM33" s="429"/>
      <c r="VLN33" s="429"/>
      <c r="VLO33" s="429"/>
      <c r="VLP33" s="429"/>
      <c r="VLQ33" s="429"/>
      <c r="VLR33" s="429"/>
      <c r="VLS33" s="429"/>
      <c r="VLT33" s="429"/>
      <c r="VLU33" s="429"/>
      <c r="VLV33" s="429"/>
      <c r="VLW33" s="429"/>
      <c r="VLX33" s="429"/>
      <c r="VLY33" s="429"/>
      <c r="VLZ33" s="429"/>
      <c r="VMA33" s="429"/>
      <c r="VMB33" s="429"/>
      <c r="VMC33" s="429"/>
      <c r="VMD33" s="429"/>
      <c r="VME33" s="429"/>
      <c r="VMF33" s="429"/>
      <c r="VMG33" s="429"/>
      <c r="VMH33" s="429"/>
      <c r="VMI33" s="429"/>
      <c r="VMJ33" s="429"/>
      <c r="VMK33" s="429"/>
      <c r="VML33" s="429"/>
      <c r="VMM33" s="429"/>
      <c r="VMN33" s="429"/>
      <c r="VMO33" s="429"/>
      <c r="VMP33" s="429"/>
      <c r="VMQ33" s="429"/>
      <c r="VMR33" s="429"/>
      <c r="VMS33" s="429"/>
      <c r="VMT33" s="429"/>
      <c r="VMU33" s="429"/>
      <c r="VMV33" s="429"/>
      <c r="VMW33" s="429"/>
      <c r="VMX33" s="429"/>
      <c r="VMY33" s="429"/>
      <c r="VMZ33" s="429"/>
      <c r="VNA33" s="429"/>
      <c r="VNB33" s="429"/>
      <c r="VNC33" s="429"/>
      <c r="VND33" s="429"/>
      <c r="VNE33" s="429"/>
      <c r="VNF33" s="429"/>
      <c r="VNG33" s="429"/>
      <c r="VNH33" s="429"/>
      <c r="VNI33" s="429"/>
      <c r="VNJ33" s="429"/>
      <c r="VNK33" s="429"/>
      <c r="VNL33" s="429"/>
      <c r="VNM33" s="429"/>
      <c r="VNN33" s="429"/>
      <c r="VNO33" s="429"/>
      <c r="VNP33" s="429"/>
      <c r="VNQ33" s="429"/>
      <c r="VNR33" s="429"/>
      <c r="VNS33" s="429"/>
      <c r="VNT33" s="429"/>
      <c r="VNU33" s="429"/>
      <c r="VNV33" s="429"/>
      <c r="VNW33" s="429"/>
      <c r="VNX33" s="429"/>
      <c r="VNY33" s="429"/>
      <c r="VNZ33" s="429"/>
      <c r="VOA33" s="429"/>
      <c r="VOB33" s="429"/>
      <c r="VOC33" s="429"/>
      <c r="VOD33" s="429"/>
      <c r="VOE33" s="429"/>
      <c r="VOF33" s="429"/>
      <c r="VOG33" s="429"/>
      <c r="VOH33" s="429"/>
      <c r="VOI33" s="429"/>
      <c r="VOJ33" s="429"/>
      <c r="VOK33" s="429"/>
      <c r="VOL33" s="429"/>
      <c r="VOM33" s="429"/>
      <c r="VON33" s="429"/>
      <c r="VOO33" s="429"/>
      <c r="VOP33" s="429"/>
      <c r="VOQ33" s="429"/>
      <c r="VOR33" s="429"/>
      <c r="VOS33" s="429"/>
      <c r="VOT33" s="429"/>
      <c r="VOU33" s="429"/>
      <c r="VOV33" s="429"/>
      <c r="VOW33" s="429"/>
      <c r="VOX33" s="429"/>
      <c r="VOY33" s="429"/>
      <c r="VOZ33" s="429"/>
      <c r="VPA33" s="429"/>
      <c r="VPB33" s="429"/>
      <c r="VPC33" s="429"/>
      <c r="VPD33" s="429"/>
      <c r="VPE33" s="429"/>
      <c r="VPF33" s="429"/>
      <c r="VPG33" s="429"/>
      <c r="VPH33" s="429"/>
      <c r="VPI33" s="429"/>
      <c r="VPJ33" s="429"/>
      <c r="VPK33" s="429"/>
      <c r="VPL33" s="429"/>
      <c r="VPM33" s="429"/>
      <c r="VPN33" s="429"/>
      <c r="VPO33" s="429"/>
      <c r="VPP33" s="429"/>
      <c r="VPQ33" s="429"/>
      <c r="VPR33" s="429"/>
      <c r="VPS33" s="429"/>
      <c r="VPT33" s="429"/>
      <c r="VPU33" s="429"/>
      <c r="VPV33" s="429"/>
      <c r="VPW33" s="429"/>
      <c r="VPX33" s="429"/>
      <c r="VPY33" s="429"/>
      <c r="VPZ33" s="429"/>
      <c r="VQA33" s="429"/>
      <c r="VQB33" s="429"/>
      <c r="VQC33" s="429"/>
      <c r="VQD33" s="429"/>
      <c r="VQE33" s="429"/>
      <c r="VQF33" s="429"/>
      <c r="VQG33" s="429"/>
      <c r="VQH33" s="429"/>
      <c r="VQI33" s="429"/>
      <c r="VQJ33" s="429"/>
      <c r="VQK33" s="429"/>
      <c r="VQL33" s="429"/>
      <c r="VQM33" s="429"/>
      <c r="VQN33" s="429"/>
      <c r="VQO33" s="429"/>
      <c r="VQP33" s="429"/>
      <c r="VQQ33" s="429"/>
      <c r="VQR33" s="429"/>
      <c r="VQS33" s="429"/>
      <c r="VQT33" s="429"/>
      <c r="VQU33" s="429"/>
      <c r="VQV33" s="429"/>
      <c r="VQW33" s="429"/>
      <c r="VQX33" s="429"/>
      <c r="VQY33" s="429"/>
      <c r="VQZ33" s="429"/>
      <c r="VRA33" s="429"/>
      <c r="VRB33" s="429"/>
      <c r="VRC33" s="429"/>
      <c r="VRD33" s="429"/>
      <c r="VRE33" s="429"/>
      <c r="VRF33" s="429"/>
      <c r="VRG33" s="429"/>
      <c r="VRH33" s="429"/>
      <c r="VRI33" s="429"/>
      <c r="VRJ33" s="429"/>
      <c r="VRK33" s="429"/>
      <c r="VRL33" s="429"/>
      <c r="VRM33" s="429"/>
      <c r="VRN33" s="429"/>
      <c r="VRO33" s="429"/>
      <c r="VRP33" s="429"/>
      <c r="VRQ33" s="429"/>
      <c r="VRR33" s="429"/>
      <c r="VRS33" s="429"/>
      <c r="VRT33" s="429"/>
      <c r="VRU33" s="429"/>
      <c r="VRV33" s="429"/>
      <c r="VRW33" s="429"/>
      <c r="VRX33" s="429"/>
      <c r="VRY33" s="429"/>
      <c r="VRZ33" s="429"/>
      <c r="VSA33" s="429"/>
      <c r="VSB33" s="429"/>
      <c r="VSC33" s="429"/>
      <c r="VSD33" s="429"/>
      <c r="VSE33" s="429"/>
      <c r="VSF33" s="429"/>
      <c r="VSG33" s="429"/>
      <c r="VSH33" s="429"/>
      <c r="VSI33" s="429"/>
      <c r="VSJ33" s="429"/>
      <c r="VSK33" s="429"/>
      <c r="VSL33" s="429"/>
      <c r="VSM33" s="429"/>
      <c r="VSN33" s="429"/>
      <c r="VSO33" s="429"/>
      <c r="VSP33" s="429"/>
      <c r="VSQ33" s="429"/>
      <c r="VSR33" s="429"/>
      <c r="VSS33" s="429"/>
      <c r="VST33" s="429"/>
      <c r="VSU33" s="429"/>
      <c r="VSV33" s="429"/>
      <c r="VSW33" s="429"/>
      <c r="VSX33" s="429"/>
      <c r="VSY33" s="429"/>
      <c r="VSZ33" s="429"/>
      <c r="VTA33" s="429"/>
      <c r="VTB33" s="429"/>
      <c r="VTC33" s="429"/>
      <c r="VTD33" s="429"/>
      <c r="VTE33" s="429"/>
      <c r="VTF33" s="429"/>
      <c r="VTG33" s="429"/>
      <c r="VTH33" s="429"/>
      <c r="VTI33" s="429"/>
      <c r="VTJ33" s="429"/>
      <c r="VTK33" s="429"/>
      <c r="VTL33" s="429"/>
      <c r="VTM33" s="429"/>
      <c r="VTN33" s="429"/>
      <c r="VTO33" s="429"/>
      <c r="VTP33" s="429"/>
      <c r="VTQ33" s="429"/>
      <c r="VTR33" s="429"/>
      <c r="VTS33" s="429"/>
      <c r="VTT33" s="429"/>
      <c r="VTU33" s="429"/>
      <c r="VTV33" s="429"/>
      <c r="VTW33" s="429"/>
      <c r="VTX33" s="429"/>
      <c r="VTY33" s="429"/>
      <c r="VTZ33" s="429"/>
      <c r="VUA33" s="429"/>
      <c r="VUB33" s="429"/>
      <c r="VUC33" s="429"/>
      <c r="VUD33" s="429"/>
      <c r="VUE33" s="429"/>
      <c r="VUF33" s="429"/>
      <c r="VUG33" s="429"/>
      <c r="VUH33" s="429"/>
      <c r="VUI33" s="429"/>
      <c r="VUJ33" s="429"/>
      <c r="VUK33" s="429"/>
      <c r="VUL33" s="429"/>
      <c r="VUM33" s="429"/>
      <c r="VUN33" s="429"/>
      <c r="VUO33" s="429"/>
      <c r="VUP33" s="429"/>
      <c r="VUQ33" s="429"/>
      <c r="VUR33" s="429"/>
      <c r="VUS33" s="429"/>
      <c r="VUT33" s="429"/>
      <c r="VUU33" s="429"/>
      <c r="VUV33" s="429"/>
      <c r="VUW33" s="429"/>
      <c r="VUX33" s="429"/>
      <c r="VUY33" s="429"/>
      <c r="VUZ33" s="429"/>
      <c r="VVA33" s="429"/>
      <c r="VVB33" s="429"/>
      <c r="VVC33" s="429"/>
      <c r="VVD33" s="429"/>
      <c r="VVE33" s="429"/>
      <c r="VVF33" s="429"/>
      <c r="VVG33" s="429"/>
      <c r="VVH33" s="429"/>
      <c r="VVI33" s="429"/>
      <c r="VVJ33" s="429"/>
      <c r="VVK33" s="429"/>
      <c r="VVL33" s="429"/>
      <c r="VVM33" s="429"/>
      <c r="VVN33" s="429"/>
      <c r="VVO33" s="429"/>
      <c r="VVP33" s="429"/>
      <c r="VVQ33" s="429"/>
      <c r="VVR33" s="429"/>
      <c r="VVS33" s="429"/>
      <c r="VVT33" s="429"/>
      <c r="VVU33" s="429"/>
      <c r="VVV33" s="429"/>
      <c r="VVW33" s="429"/>
      <c r="VVX33" s="429"/>
      <c r="VVY33" s="429"/>
      <c r="VVZ33" s="429"/>
      <c r="VWA33" s="429"/>
      <c r="VWB33" s="429"/>
      <c r="VWC33" s="429"/>
      <c r="VWD33" s="429"/>
      <c r="VWE33" s="429"/>
      <c r="VWF33" s="429"/>
      <c r="VWG33" s="429"/>
      <c r="VWH33" s="429"/>
      <c r="VWI33" s="429"/>
      <c r="VWJ33" s="429"/>
      <c r="VWK33" s="429"/>
      <c r="VWL33" s="429"/>
      <c r="VWM33" s="429"/>
      <c r="VWN33" s="429"/>
      <c r="VWO33" s="429"/>
      <c r="VWP33" s="429"/>
      <c r="VWQ33" s="429"/>
      <c r="VWR33" s="429"/>
      <c r="VWS33" s="429"/>
      <c r="VWT33" s="429"/>
      <c r="VWU33" s="429"/>
      <c r="VWV33" s="429"/>
      <c r="VWW33" s="429"/>
      <c r="VWX33" s="429"/>
      <c r="VWY33" s="429"/>
      <c r="VWZ33" s="429"/>
      <c r="VXA33" s="429"/>
      <c r="VXB33" s="429"/>
      <c r="VXC33" s="429"/>
      <c r="VXD33" s="429"/>
      <c r="VXE33" s="429"/>
      <c r="VXF33" s="429"/>
      <c r="VXG33" s="429"/>
      <c r="VXH33" s="429"/>
      <c r="VXI33" s="429"/>
      <c r="VXJ33" s="429"/>
      <c r="VXK33" s="429"/>
      <c r="VXL33" s="429"/>
      <c r="VXM33" s="429"/>
      <c r="VXN33" s="429"/>
      <c r="VXO33" s="429"/>
      <c r="VXP33" s="429"/>
      <c r="VXQ33" s="429"/>
      <c r="VXR33" s="429"/>
      <c r="VXS33" s="429"/>
      <c r="VXT33" s="429"/>
      <c r="VXU33" s="429"/>
      <c r="VXV33" s="429"/>
      <c r="VXW33" s="429"/>
      <c r="VXX33" s="429"/>
      <c r="VXY33" s="429"/>
      <c r="VXZ33" s="429"/>
      <c r="VYA33" s="429"/>
      <c r="VYB33" s="429"/>
      <c r="VYC33" s="429"/>
      <c r="VYD33" s="429"/>
      <c r="VYE33" s="429"/>
      <c r="VYF33" s="429"/>
      <c r="VYG33" s="429"/>
      <c r="VYH33" s="429"/>
      <c r="VYI33" s="429"/>
      <c r="VYJ33" s="429"/>
      <c r="VYK33" s="429"/>
      <c r="VYL33" s="429"/>
      <c r="VYM33" s="429"/>
      <c r="VYN33" s="429"/>
      <c r="VYO33" s="429"/>
      <c r="VYP33" s="429"/>
      <c r="VYQ33" s="429"/>
      <c r="VYR33" s="429"/>
      <c r="VYS33" s="429"/>
      <c r="VYT33" s="429"/>
      <c r="VYU33" s="429"/>
      <c r="VYV33" s="429"/>
      <c r="VYW33" s="429"/>
      <c r="VYX33" s="429"/>
      <c r="VYY33" s="429"/>
      <c r="VYZ33" s="429"/>
      <c r="VZA33" s="429"/>
      <c r="VZB33" s="429"/>
      <c r="VZC33" s="429"/>
      <c r="VZD33" s="429"/>
      <c r="VZE33" s="429"/>
      <c r="VZF33" s="429"/>
      <c r="VZG33" s="429"/>
      <c r="VZH33" s="429"/>
      <c r="VZI33" s="429"/>
      <c r="VZJ33" s="429"/>
      <c r="VZK33" s="429"/>
      <c r="VZL33" s="429"/>
      <c r="VZM33" s="429"/>
      <c r="VZN33" s="429"/>
      <c r="VZO33" s="429"/>
      <c r="VZP33" s="429"/>
      <c r="VZQ33" s="429"/>
      <c r="VZR33" s="429"/>
      <c r="VZS33" s="429"/>
      <c r="VZT33" s="429"/>
      <c r="VZU33" s="429"/>
      <c r="VZV33" s="429"/>
      <c r="VZW33" s="429"/>
      <c r="VZX33" s="429"/>
      <c r="VZY33" s="429"/>
      <c r="VZZ33" s="429"/>
      <c r="WAA33" s="429"/>
      <c r="WAB33" s="429"/>
      <c r="WAC33" s="429"/>
      <c r="WAD33" s="429"/>
      <c r="WAE33" s="429"/>
      <c r="WAF33" s="429"/>
      <c r="WAG33" s="429"/>
      <c r="WAH33" s="429"/>
      <c r="WAI33" s="429"/>
      <c r="WAJ33" s="429"/>
      <c r="WAK33" s="429"/>
      <c r="WAL33" s="429"/>
      <c r="WAM33" s="429"/>
      <c r="WAN33" s="429"/>
      <c r="WAO33" s="429"/>
      <c r="WAP33" s="429"/>
      <c r="WAQ33" s="429"/>
      <c r="WAR33" s="429"/>
      <c r="WAS33" s="429"/>
      <c r="WAT33" s="429"/>
      <c r="WAU33" s="429"/>
      <c r="WAV33" s="429"/>
      <c r="WAW33" s="429"/>
      <c r="WAX33" s="429"/>
      <c r="WAY33" s="429"/>
      <c r="WAZ33" s="429"/>
      <c r="WBA33" s="429"/>
      <c r="WBB33" s="429"/>
      <c r="WBC33" s="429"/>
      <c r="WBD33" s="429"/>
      <c r="WBE33" s="429"/>
      <c r="WBF33" s="429"/>
      <c r="WBG33" s="429"/>
      <c r="WBH33" s="429"/>
      <c r="WBI33" s="429"/>
      <c r="WBJ33" s="429"/>
      <c r="WBK33" s="429"/>
      <c r="WBL33" s="429"/>
      <c r="WBM33" s="429"/>
      <c r="WBN33" s="429"/>
      <c r="WBO33" s="429"/>
      <c r="WBP33" s="429"/>
      <c r="WBQ33" s="429"/>
      <c r="WBR33" s="429"/>
      <c r="WBS33" s="429"/>
      <c r="WBT33" s="429"/>
      <c r="WBU33" s="429"/>
      <c r="WBV33" s="429"/>
      <c r="WBW33" s="429"/>
      <c r="WBX33" s="429"/>
      <c r="WBY33" s="429"/>
      <c r="WBZ33" s="429"/>
      <c r="WCA33" s="429"/>
      <c r="WCB33" s="429"/>
      <c r="WCC33" s="429"/>
      <c r="WCD33" s="429"/>
      <c r="WCE33" s="429"/>
      <c r="WCF33" s="429"/>
      <c r="WCG33" s="429"/>
      <c r="WCH33" s="429"/>
      <c r="WCI33" s="429"/>
      <c r="WCJ33" s="429"/>
      <c r="WCK33" s="429"/>
      <c r="WCL33" s="429"/>
      <c r="WCM33" s="429"/>
      <c r="WCN33" s="429"/>
      <c r="WCO33" s="429"/>
      <c r="WCP33" s="429"/>
      <c r="WCQ33" s="429"/>
      <c r="WCR33" s="429"/>
      <c r="WCS33" s="429"/>
      <c r="WCT33" s="429"/>
      <c r="WCU33" s="429"/>
      <c r="WCV33" s="429"/>
      <c r="WCW33" s="429"/>
      <c r="WCX33" s="429"/>
      <c r="WCY33" s="429"/>
      <c r="WCZ33" s="429"/>
      <c r="WDA33" s="429"/>
      <c r="WDB33" s="429"/>
      <c r="WDC33" s="429"/>
      <c r="WDD33" s="429"/>
      <c r="WDE33" s="429"/>
      <c r="WDF33" s="429"/>
      <c r="WDG33" s="429"/>
      <c r="WDH33" s="429"/>
      <c r="WDI33" s="429"/>
      <c r="WDJ33" s="429"/>
      <c r="WDK33" s="429"/>
      <c r="WDL33" s="429"/>
      <c r="WDM33" s="429"/>
      <c r="WDN33" s="429"/>
      <c r="WDO33" s="429"/>
      <c r="WDP33" s="429"/>
      <c r="WDQ33" s="429"/>
      <c r="WDR33" s="429"/>
      <c r="WDS33" s="429"/>
      <c r="WDT33" s="429"/>
      <c r="WDU33" s="429"/>
      <c r="WDV33" s="429"/>
      <c r="WDW33" s="429"/>
      <c r="WDX33" s="429"/>
      <c r="WDY33" s="429"/>
      <c r="WDZ33" s="429"/>
      <c r="WEA33" s="429"/>
      <c r="WEB33" s="429"/>
      <c r="WEC33" s="429"/>
      <c r="WED33" s="429"/>
      <c r="WEE33" s="429"/>
      <c r="WEF33" s="429"/>
      <c r="WEG33" s="429"/>
      <c r="WEH33" s="429"/>
      <c r="WEI33" s="429"/>
      <c r="WEJ33" s="429"/>
      <c r="WEK33" s="429"/>
      <c r="WEL33" s="429"/>
      <c r="WEM33" s="429"/>
      <c r="WEN33" s="429"/>
      <c r="WEO33" s="429"/>
      <c r="WEP33" s="429"/>
      <c r="WEQ33" s="429"/>
      <c r="WER33" s="429"/>
      <c r="WES33" s="429"/>
      <c r="WET33" s="429"/>
      <c r="WEU33" s="429"/>
      <c r="WEV33" s="429"/>
      <c r="WEW33" s="429"/>
      <c r="WEX33" s="429"/>
      <c r="WEY33" s="429"/>
      <c r="WEZ33" s="429"/>
      <c r="WFA33" s="429"/>
      <c r="WFB33" s="429"/>
      <c r="WFC33" s="429"/>
      <c r="WFD33" s="429"/>
      <c r="WFE33" s="429"/>
      <c r="WFF33" s="429"/>
      <c r="WFG33" s="429"/>
      <c r="WFH33" s="429"/>
      <c r="WFI33" s="429"/>
      <c r="WFJ33" s="429"/>
      <c r="WFK33" s="429"/>
      <c r="WFL33" s="429"/>
      <c r="WFM33" s="429"/>
      <c r="WFN33" s="429"/>
      <c r="WFO33" s="429"/>
      <c r="WFP33" s="429"/>
      <c r="WFQ33" s="429"/>
      <c r="WFR33" s="429"/>
      <c r="WFS33" s="429"/>
      <c r="WFT33" s="429"/>
      <c r="WFU33" s="429"/>
      <c r="WFV33" s="429"/>
      <c r="WFW33" s="429"/>
      <c r="WFX33" s="429"/>
      <c r="WFY33" s="429"/>
      <c r="WFZ33" s="429"/>
      <c r="WGA33" s="429"/>
      <c r="WGB33" s="429"/>
      <c r="WGC33" s="429"/>
      <c r="WGD33" s="429"/>
      <c r="WGE33" s="429"/>
      <c r="WGF33" s="429"/>
      <c r="WGG33" s="429"/>
      <c r="WGH33" s="429"/>
      <c r="WGI33" s="429"/>
      <c r="WGJ33" s="429"/>
      <c r="WGK33" s="429"/>
      <c r="WGL33" s="429"/>
      <c r="WGM33" s="429"/>
      <c r="WGN33" s="429"/>
      <c r="WGO33" s="429"/>
      <c r="WGP33" s="429"/>
      <c r="WGQ33" s="429"/>
      <c r="WGR33" s="429"/>
      <c r="WGS33" s="429"/>
      <c r="WGT33" s="429"/>
      <c r="WGU33" s="429"/>
      <c r="WGV33" s="429"/>
      <c r="WGW33" s="429"/>
      <c r="WGX33" s="429"/>
      <c r="WGY33" s="429"/>
      <c r="WGZ33" s="429"/>
      <c r="WHA33" s="429"/>
      <c r="WHB33" s="429"/>
      <c r="WHC33" s="429"/>
      <c r="WHD33" s="429"/>
      <c r="WHE33" s="429"/>
      <c r="WHF33" s="429"/>
      <c r="WHG33" s="429"/>
      <c r="WHH33" s="429"/>
      <c r="WHI33" s="429"/>
      <c r="WHJ33" s="429"/>
      <c r="WHK33" s="429"/>
      <c r="WHL33" s="429"/>
      <c r="WHM33" s="429"/>
      <c r="WHN33" s="429"/>
      <c r="WHO33" s="429"/>
      <c r="WHP33" s="429"/>
      <c r="WHQ33" s="429"/>
      <c r="WHR33" s="429"/>
      <c r="WHS33" s="429"/>
      <c r="WHT33" s="429"/>
      <c r="WHU33" s="429"/>
      <c r="WHV33" s="429"/>
      <c r="WHW33" s="429"/>
      <c r="WHX33" s="429"/>
      <c r="WHY33" s="429"/>
      <c r="WHZ33" s="429"/>
      <c r="WIA33" s="429"/>
      <c r="WIB33" s="429"/>
      <c r="WIC33" s="429"/>
      <c r="WID33" s="429"/>
      <c r="WIE33" s="429"/>
      <c r="WIF33" s="429"/>
      <c r="WIG33" s="429"/>
      <c r="WIH33" s="429"/>
      <c r="WII33" s="429"/>
      <c r="WIJ33" s="429"/>
      <c r="WIK33" s="429"/>
      <c r="WIL33" s="429"/>
      <c r="WIM33" s="429"/>
      <c r="WIN33" s="429"/>
      <c r="WIO33" s="429"/>
      <c r="WIP33" s="429"/>
      <c r="WIQ33" s="429"/>
      <c r="WIR33" s="429"/>
      <c r="WIS33" s="429"/>
      <c r="WIT33" s="429"/>
      <c r="WIU33" s="429"/>
      <c r="WIV33" s="429"/>
      <c r="WIW33" s="429"/>
      <c r="WIX33" s="429"/>
      <c r="WIY33" s="429"/>
      <c r="WIZ33" s="429"/>
      <c r="WJA33" s="429"/>
      <c r="WJB33" s="429"/>
      <c r="WJC33" s="429"/>
      <c r="WJD33" s="429"/>
      <c r="WJE33" s="429"/>
      <c r="WJF33" s="429"/>
      <c r="WJG33" s="429"/>
      <c r="WJH33" s="429"/>
      <c r="WJI33" s="429"/>
      <c r="WJJ33" s="429"/>
      <c r="WJK33" s="429"/>
      <c r="WJL33" s="429"/>
      <c r="WJM33" s="429"/>
      <c r="WJN33" s="429"/>
      <c r="WJO33" s="429"/>
      <c r="WJP33" s="429"/>
      <c r="WJQ33" s="429"/>
      <c r="WJR33" s="429"/>
      <c r="WJS33" s="429"/>
      <c r="WJT33" s="429"/>
      <c r="WJU33" s="429"/>
      <c r="WJV33" s="429"/>
      <c r="WJW33" s="429"/>
      <c r="WJX33" s="429"/>
      <c r="WJY33" s="429"/>
      <c r="WJZ33" s="429"/>
      <c r="WKA33" s="429"/>
      <c r="WKB33" s="429"/>
      <c r="WKC33" s="429"/>
      <c r="WKD33" s="429"/>
      <c r="WKE33" s="429"/>
      <c r="WKF33" s="429"/>
      <c r="WKG33" s="429"/>
      <c r="WKH33" s="429"/>
      <c r="WKI33" s="429"/>
      <c r="WKJ33" s="429"/>
      <c r="WKK33" s="429"/>
      <c r="WKL33" s="429"/>
      <c r="WKM33" s="429"/>
      <c r="WKN33" s="429"/>
      <c r="WKO33" s="429"/>
      <c r="WKP33" s="429"/>
      <c r="WKQ33" s="429"/>
      <c r="WKR33" s="429"/>
      <c r="WKS33" s="429"/>
      <c r="WKT33" s="429"/>
      <c r="WKU33" s="429"/>
      <c r="WKV33" s="429"/>
      <c r="WKW33" s="429"/>
      <c r="WKX33" s="429"/>
      <c r="WKY33" s="429"/>
      <c r="WKZ33" s="429"/>
      <c r="WLA33" s="429"/>
      <c r="WLB33" s="429"/>
      <c r="WLC33" s="429"/>
      <c r="WLD33" s="429"/>
      <c r="WLE33" s="429"/>
      <c r="WLF33" s="429"/>
      <c r="WLG33" s="429"/>
      <c r="WLH33" s="429"/>
      <c r="WLI33" s="429"/>
      <c r="WLJ33" s="429"/>
      <c r="WLK33" s="429"/>
      <c r="WLL33" s="429"/>
      <c r="WLM33" s="429"/>
      <c r="WLN33" s="429"/>
      <c r="WLO33" s="429"/>
      <c r="WLP33" s="429"/>
      <c r="WLQ33" s="429"/>
      <c r="WLR33" s="429"/>
      <c r="WLS33" s="429"/>
      <c r="WLT33" s="429"/>
      <c r="WLU33" s="429"/>
      <c r="WLV33" s="429"/>
      <c r="WLW33" s="429"/>
      <c r="WLX33" s="429"/>
      <c r="WLY33" s="429"/>
      <c r="WLZ33" s="429"/>
      <c r="WMA33" s="429"/>
      <c r="WMB33" s="429"/>
      <c r="WMC33" s="429"/>
      <c r="WMD33" s="429"/>
      <c r="WME33" s="429"/>
      <c r="WMF33" s="429"/>
      <c r="WMG33" s="429"/>
      <c r="WMH33" s="429"/>
      <c r="WMI33" s="429"/>
      <c r="WMJ33" s="429"/>
      <c r="WMK33" s="429"/>
      <c r="WML33" s="429"/>
      <c r="WMM33" s="429"/>
      <c r="WMN33" s="429"/>
      <c r="WMO33" s="429"/>
      <c r="WMP33" s="429"/>
      <c r="WMQ33" s="429"/>
      <c r="WMR33" s="429"/>
      <c r="WMS33" s="429"/>
      <c r="WMT33" s="429"/>
      <c r="WMU33" s="429"/>
      <c r="WMV33" s="429"/>
      <c r="WMW33" s="429"/>
      <c r="WMX33" s="429"/>
      <c r="WMY33" s="429"/>
      <c r="WMZ33" s="429"/>
      <c r="WNA33" s="429"/>
      <c r="WNB33" s="429"/>
      <c r="WNC33" s="429"/>
      <c r="WND33" s="429"/>
      <c r="WNE33" s="429"/>
      <c r="WNF33" s="429"/>
      <c r="WNG33" s="429"/>
      <c r="WNH33" s="429"/>
      <c r="WNI33" s="429"/>
      <c r="WNJ33" s="429"/>
      <c r="WNK33" s="429"/>
      <c r="WNL33" s="429"/>
      <c r="WNM33" s="429"/>
      <c r="WNN33" s="429"/>
      <c r="WNO33" s="429"/>
      <c r="WNP33" s="429"/>
      <c r="WNQ33" s="429"/>
      <c r="WNR33" s="429"/>
      <c r="WNS33" s="429"/>
      <c r="WNT33" s="429"/>
      <c r="WNU33" s="429"/>
      <c r="WNV33" s="429"/>
      <c r="WNW33" s="429"/>
      <c r="WNX33" s="429"/>
      <c r="WNY33" s="429"/>
      <c r="WNZ33" s="429"/>
      <c r="WOA33" s="429"/>
      <c r="WOB33" s="429"/>
      <c r="WOC33" s="429"/>
      <c r="WOD33" s="429"/>
      <c r="WOE33" s="429"/>
      <c r="WOF33" s="429"/>
      <c r="WOG33" s="429"/>
      <c r="WOH33" s="429"/>
      <c r="WOI33" s="429"/>
      <c r="WOJ33" s="429"/>
      <c r="WOK33" s="429"/>
      <c r="WOL33" s="429"/>
      <c r="WOM33" s="429"/>
      <c r="WON33" s="429"/>
      <c r="WOO33" s="429"/>
      <c r="WOP33" s="429"/>
      <c r="WOQ33" s="429"/>
      <c r="WOR33" s="429"/>
      <c r="WOS33" s="429"/>
      <c r="WOT33" s="429"/>
      <c r="WOU33" s="429"/>
      <c r="WOV33" s="429"/>
      <c r="WOW33" s="429"/>
      <c r="WOX33" s="429"/>
      <c r="WOY33" s="429"/>
      <c r="WOZ33" s="429"/>
      <c r="WPA33" s="429"/>
      <c r="WPB33" s="429"/>
      <c r="WPC33" s="429"/>
      <c r="WPD33" s="429"/>
      <c r="WPE33" s="429"/>
      <c r="WPF33" s="429"/>
      <c r="WPG33" s="429"/>
      <c r="WPH33" s="429"/>
      <c r="WPI33" s="429"/>
      <c r="WPJ33" s="429"/>
      <c r="WPK33" s="429"/>
      <c r="WPL33" s="429"/>
      <c r="WPM33" s="429"/>
      <c r="WPN33" s="429"/>
      <c r="WPO33" s="429"/>
      <c r="WPP33" s="429"/>
      <c r="WPQ33" s="429"/>
      <c r="WPR33" s="429"/>
      <c r="WPS33" s="429"/>
      <c r="WPT33" s="429"/>
      <c r="WPU33" s="429"/>
      <c r="WPV33" s="429"/>
      <c r="WPW33" s="429"/>
      <c r="WPX33" s="429"/>
      <c r="WPY33" s="429"/>
      <c r="WPZ33" s="429"/>
      <c r="WQA33" s="429"/>
      <c r="WQB33" s="429"/>
      <c r="WQC33" s="429"/>
      <c r="WQD33" s="429"/>
      <c r="WQE33" s="429"/>
      <c r="WQF33" s="429"/>
      <c r="WQG33" s="429"/>
      <c r="WQH33" s="429"/>
      <c r="WQI33" s="429"/>
      <c r="WQJ33" s="429"/>
      <c r="WQK33" s="429"/>
      <c r="WQL33" s="429"/>
      <c r="WQM33" s="429"/>
      <c r="WQN33" s="429"/>
      <c r="WQO33" s="429"/>
      <c r="WQP33" s="429"/>
      <c r="WQQ33" s="429"/>
      <c r="WQR33" s="429"/>
      <c r="WQS33" s="429"/>
      <c r="WQT33" s="429"/>
      <c r="WQU33" s="429"/>
      <c r="WQV33" s="429"/>
      <c r="WQW33" s="429"/>
      <c r="WQX33" s="429"/>
      <c r="WQY33" s="429"/>
      <c r="WQZ33" s="429"/>
      <c r="WRA33" s="429"/>
      <c r="WRB33" s="429"/>
      <c r="WRC33" s="429"/>
      <c r="WRD33" s="429"/>
      <c r="WRE33" s="429"/>
      <c r="WRF33" s="429"/>
      <c r="WRG33" s="429"/>
      <c r="WRH33" s="429"/>
      <c r="WRI33" s="429"/>
      <c r="WRJ33" s="429"/>
      <c r="WRK33" s="429"/>
      <c r="WRL33" s="429"/>
      <c r="WRM33" s="429"/>
      <c r="WRN33" s="429"/>
      <c r="WRO33" s="429"/>
      <c r="WRP33" s="429"/>
      <c r="WRQ33" s="429"/>
      <c r="WRR33" s="429"/>
      <c r="WRS33" s="429"/>
      <c r="WRT33" s="429"/>
      <c r="WRU33" s="429"/>
      <c r="WRV33" s="429"/>
      <c r="WRW33" s="429"/>
      <c r="WRX33" s="429"/>
      <c r="WRY33" s="429"/>
      <c r="WRZ33" s="429"/>
      <c r="WSA33" s="429"/>
      <c r="WSB33" s="429"/>
      <c r="WSC33" s="429"/>
      <c r="WSD33" s="429"/>
      <c r="WSE33" s="429"/>
      <c r="WSF33" s="429"/>
      <c r="WSG33" s="429"/>
      <c r="WSH33" s="429"/>
      <c r="WSI33" s="429"/>
      <c r="WSJ33" s="429"/>
      <c r="WSK33" s="429"/>
      <c r="WSL33" s="429"/>
      <c r="WSM33" s="429"/>
      <c r="WSN33" s="429"/>
      <c r="WSO33" s="429"/>
      <c r="WSP33" s="429"/>
      <c r="WSQ33" s="429"/>
      <c r="WSR33" s="429"/>
      <c r="WSS33" s="429"/>
      <c r="WST33" s="429"/>
      <c r="WSU33" s="429"/>
      <c r="WSV33" s="429"/>
      <c r="WSW33" s="429"/>
      <c r="WSX33" s="429"/>
      <c r="WSY33" s="429"/>
      <c r="WSZ33" s="429"/>
      <c r="WTA33" s="429"/>
      <c r="WTB33" s="429"/>
      <c r="WTC33" s="429"/>
      <c r="WTD33" s="429"/>
      <c r="WTE33" s="429"/>
      <c r="WTF33" s="429"/>
      <c r="WTG33" s="429"/>
      <c r="WTH33" s="429"/>
      <c r="WTI33" s="429"/>
      <c r="WTJ33" s="429"/>
      <c r="WTK33" s="429"/>
      <c r="WTL33" s="429"/>
      <c r="WTM33" s="429"/>
      <c r="WTN33" s="429"/>
      <c r="WTO33" s="429"/>
      <c r="WTP33" s="429"/>
      <c r="WTQ33" s="429"/>
      <c r="WTR33" s="429"/>
      <c r="WTS33" s="429"/>
      <c r="WTT33" s="429"/>
      <c r="WTU33" s="429"/>
      <c r="WTV33" s="429"/>
      <c r="WTW33" s="429"/>
      <c r="WTX33" s="429"/>
      <c r="WTY33" s="429"/>
      <c r="WTZ33" s="429"/>
      <c r="WUA33" s="429"/>
      <c r="WUB33" s="429"/>
      <c r="WUC33" s="429"/>
      <c r="WUD33" s="429"/>
      <c r="WUE33" s="429"/>
      <c r="WUF33" s="429"/>
      <c r="WUG33" s="429"/>
      <c r="WUH33" s="429"/>
      <c r="WUI33" s="429"/>
      <c r="WUJ33" s="429"/>
      <c r="WUK33" s="429"/>
      <c r="WUL33" s="429"/>
      <c r="WUM33" s="429"/>
      <c r="WUN33" s="429"/>
      <c r="WUO33" s="429"/>
      <c r="WUP33" s="429"/>
      <c r="WUQ33" s="429"/>
      <c r="WUR33" s="429"/>
      <c r="WUS33" s="429"/>
      <c r="WUT33" s="429"/>
      <c r="WUU33" s="429"/>
      <c r="WUV33" s="429"/>
      <c r="WUW33" s="429"/>
      <c r="WUX33" s="429"/>
      <c r="WUY33" s="429"/>
      <c r="WUZ33" s="429"/>
      <c r="WVA33" s="429"/>
      <c r="WVB33" s="429"/>
      <c r="WVC33" s="429"/>
      <c r="WVD33" s="429"/>
      <c r="WVE33" s="429"/>
      <c r="WVF33" s="429"/>
      <c r="WVG33" s="429"/>
      <c r="WVH33" s="429"/>
      <c r="WVI33" s="429"/>
      <c r="WVJ33" s="429"/>
      <c r="WVK33" s="429"/>
      <c r="WVL33" s="429"/>
      <c r="WVM33" s="429"/>
      <c r="WVN33" s="429"/>
      <c r="WVO33" s="429"/>
      <c r="WVP33" s="429"/>
      <c r="WVQ33" s="429"/>
      <c r="WVR33" s="429"/>
      <c r="WVS33" s="429"/>
      <c r="WVT33" s="429"/>
      <c r="WVU33" s="429"/>
      <c r="WVV33" s="429"/>
      <c r="WVW33" s="429"/>
      <c r="WVX33" s="429"/>
      <c r="WVY33" s="429"/>
      <c r="WVZ33" s="429"/>
      <c r="WWA33" s="429"/>
      <c r="WWB33" s="429"/>
      <c r="WWC33" s="429"/>
      <c r="WWD33" s="429"/>
      <c r="WWE33" s="429"/>
      <c r="WWF33" s="429"/>
      <c r="WWG33" s="429"/>
      <c r="WWH33" s="429"/>
      <c r="WWI33" s="429"/>
      <c r="WWJ33" s="429"/>
      <c r="WWK33" s="429"/>
      <c r="WWL33" s="429"/>
      <c r="WWM33" s="429"/>
      <c r="WWN33" s="429"/>
      <c r="WWO33" s="429"/>
      <c r="WWP33" s="429"/>
      <c r="WWQ33" s="429"/>
      <c r="WWR33" s="429"/>
      <c r="WWS33" s="429"/>
      <c r="WWT33" s="429"/>
      <c r="WWU33" s="429"/>
      <c r="WWV33" s="429"/>
      <c r="WWW33" s="429"/>
      <c r="WWX33" s="429"/>
      <c r="WWY33" s="429"/>
      <c r="WWZ33" s="429"/>
      <c r="WXA33" s="429"/>
      <c r="WXB33" s="429"/>
      <c r="WXC33" s="429"/>
      <c r="WXD33" s="429"/>
      <c r="WXE33" s="429"/>
      <c r="WXF33" s="429"/>
      <c r="WXG33" s="429"/>
      <c r="WXH33" s="429"/>
      <c r="WXI33" s="429"/>
      <c r="WXJ33" s="429"/>
      <c r="WXK33" s="429"/>
      <c r="WXL33" s="429"/>
      <c r="WXM33" s="429"/>
      <c r="WXN33" s="429"/>
      <c r="WXO33" s="429"/>
      <c r="WXP33" s="429"/>
      <c r="WXQ33" s="429"/>
      <c r="WXR33" s="429"/>
      <c r="WXS33" s="429"/>
      <c r="WXT33" s="429"/>
      <c r="WXU33" s="429"/>
      <c r="WXV33" s="429"/>
      <c r="WXW33" s="429"/>
      <c r="WXX33" s="429"/>
      <c r="WXY33" s="429"/>
      <c r="WXZ33" s="429"/>
      <c r="WYA33" s="429"/>
      <c r="WYB33" s="429"/>
      <c r="WYC33" s="429"/>
      <c r="WYD33" s="429"/>
      <c r="WYE33" s="429"/>
      <c r="WYF33" s="429"/>
      <c r="WYG33" s="429"/>
      <c r="WYH33" s="429"/>
      <c r="WYI33" s="429"/>
      <c r="WYJ33" s="429"/>
      <c r="WYK33" s="429"/>
      <c r="WYL33" s="429"/>
      <c r="WYM33" s="429"/>
      <c r="WYN33" s="429"/>
      <c r="WYO33" s="429"/>
      <c r="WYP33" s="429"/>
      <c r="WYQ33" s="429"/>
      <c r="WYR33" s="429"/>
      <c r="WYS33" s="429"/>
      <c r="WYT33" s="429"/>
      <c r="WYU33" s="429"/>
      <c r="WYV33" s="429"/>
      <c r="WYW33" s="429"/>
      <c r="WYX33" s="429"/>
      <c r="WYY33" s="429"/>
      <c r="WYZ33" s="429"/>
      <c r="WZA33" s="429"/>
      <c r="WZB33" s="429"/>
      <c r="WZC33" s="429"/>
      <c r="WZD33" s="429"/>
      <c r="WZE33" s="429"/>
      <c r="WZF33" s="429"/>
      <c r="WZG33" s="429"/>
      <c r="WZH33" s="429"/>
      <c r="WZI33" s="429"/>
      <c r="WZJ33" s="429"/>
      <c r="WZK33" s="429"/>
      <c r="WZL33" s="429"/>
      <c r="WZM33" s="429"/>
      <c r="WZN33" s="429"/>
      <c r="WZO33" s="429"/>
      <c r="WZP33" s="429"/>
      <c r="WZQ33" s="429"/>
      <c r="WZR33" s="429"/>
      <c r="WZS33" s="429"/>
      <c r="WZT33" s="429"/>
      <c r="WZU33" s="429"/>
      <c r="WZV33" s="429"/>
      <c r="WZW33" s="429"/>
      <c r="WZX33" s="429"/>
      <c r="WZY33" s="429"/>
      <c r="WZZ33" s="429"/>
      <c r="XAA33" s="429"/>
      <c r="XAB33" s="429"/>
      <c r="XAC33" s="429"/>
      <c r="XAD33" s="429"/>
      <c r="XAE33" s="429"/>
      <c r="XAF33" s="429"/>
      <c r="XAG33" s="429"/>
      <c r="XAH33" s="429"/>
      <c r="XAI33" s="429"/>
      <c r="XAJ33" s="429"/>
      <c r="XAK33" s="429"/>
      <c r="XAL33" s="429"/>
      <c r="XAM33" s="429"/>
      <c r="XAN33" s="429"/>
      <c r="XAO33" s="429"/>
      <c r="XAP33" s="429"/>
      <c r="XAQ33" s="429"/>
      <c r="XAR33" s="429"/>
      <c r="XAS33" s="429"/>
      <c r="XAT33" s="429"/>
      <c r="XAU33" s="429"/>
      <c r="XAV33" s="429"/>
      <c r="XAW33" s="429"/>
      <c r="XAX33" s="429"/>
      <c r="XAY33" s="429"/>
      <c r="XAZ33" s="429"/>
      <c r="XBA33" s="429"/>
      <c r="XBB33" s="429"/>
      <c r="XBC33" s="429"/>
      <c r="XBD33" s="429"/>
      <c r="XBE33" s="429"/>
      <c r="XBF33" s="429"/>
      <c r="XBG33" s="429"/>
      <c r="XBH33" s="429"/>
      <c r="XBI33" s="429"/>
      <c r="XBJ33" s="429"/>
      <c r="XBK33" s="429"/>
      <c r="XBL33" s="429"/>
      <c r="XBM33" s="429"/>
      <c r="XBN33" s="429"/>
      <c r="XBO33" s="429"/>
      <c r="XBP33" s="429"/>
      <c r="XBQ33" s="429"/>
      <c r="XBR33" s="429"/>
      <c r="XBS33" s="429"/>
      <c r="XBT33" s="429"/>
      <c r="XBU33" s="429"/>
      <c r="XBV33" s="429"/>
      <c r="XBW33" s="429"/>
      <c r="XBX33" s="429"/>
      <c r="XBY33" s="429"/>
      <c r="XBZ33" s="429"/>
      <c r="XCA33" s="429"/>
      <c r="XCB33" s="429"/>
      <c r="XCC33" s="429"/>
      <c r="XCD33" s="429"/>
      <c r="XCE33" s="429"/>
      <c r="XCF33" s="429"/>
      <c r="XCG33" s="429"/>
      <c r="XCH33" s="429"/>
      <c r="XCI33" s="429"/>
      <c r="XCJ33" s="429"/>
      <c r="XCK33" s="429"/>
      <c r="XCL33" s="429"/>
      <c r="XCM33" s="429"/>
      <c r="XCN33" s="429"/>
      <c r="XCO33" s="429"/>
      <c r="XCP33" s="429"/>
      <c r="XCQ33" s="429"/>
      <c r="XCR33" s="429"/>
      <c r="XCS33" s="429"/>
      <c r="XCT33" s="429"/>
      <c r="XCU33" s="429"/>
      <c r="XCV33" s="429"/>
      <c r="XCW33" s="429"/>
      <c r="XCX33" s="429"/>
      <c r="XCY33" s="429"/>
      <c r="XCZ33" s="429"/>
      <c r="XDA33" s="429"/>
      <c r="XDB33" s="429"/>
      <c r="XDC33" s="429"/>
      <c r="XDD33" s="429"/>
      <c r="XDE33" s="429"/>
      <c r="XDF33" s="429"/>
      <c r="XDG33" s="429"/>
      <c r="XDH33" s="429"/>
      <c r="XDI33" s="429"/>
      <c r="XDJ33" s="429"/>
      <c r="XDK33" s="429"/>
      <c r="XDL33" s="429"/>
      <c r="XDM33" s="429"/>
      <c r="XDN33" s="429"/>
      <c r="XDO33" s="429"/>
      <c r="XDP33" s="429"/>
      <c r="XDQ33" s="429"/>
      <c r="XDR33" s="429"/>
      <c r="XDS33" s="429"/>
      <c r="XDT33" s="429"/>
      <c r="XDU33" s="429"/>
      <c r="XDV33" s="429"/>
      <c r="XDW33" s="429"/>
      <c r="XDX33" s="429"/>
      <c r="XDY33" s="429"/>
      <c r="XDZ33" s="429"/>
      <c r="XEA33" s="429"/>
      <c r="XEB33" s="429"/>
      <c r="XEC33" s="429"/>
      <c r="XED33" s="429"/>
      <c r="XEE33" s="429"/>
      <c r="XEF33" s="429"/>
      <c r="XEG33" s="429"/>
      <c r="XEH33" s="429"/>
      <c r="XEI33" s="429"/>
      <c r="XEJ33" s="429"/>
      <c r="XEK33" s="429"/>
      <c r="XEL33" s="429"/>
      <c r="XEM33" s="429"/>
      <c r="XEN33" s="429"/>
      <c r="XEO33" s="429"/>
      <c r="XEP33" s="429"/>
      <c r="XEQ33" s="429"/>
      <c r="XER33" s="429"/>
      <c r="XES33" s="429"/>
      <c r="XET33" s="429"/>
      <c r="XEU33" s="429"/>
      <c r="XEV33" s="429"/>
      <c r="XEW33" s="429"/>
      <c r="XEX33" s="429"/>
      <c r="XEY33" s="429"/>
      <c r="XEZ33" s="429"/>
      <c r="XFA33" s="429"/>
      <c r="XFB33" s="429"/>
    </row>
    <row r="34" spans="1:16382" s="495" customFormat="1" ht="32.1" customHeight="1">
      <c r="A34" s="500"/>
      <c r="B34" s="501" t="str">
        <f>VLOOKUP(878,[2]Sprachindex!$A:$Z,$AL$9,FALSE)</f>
        <v>pc.</v>
      </c>
      <c r="C34" s="502"/>
      <c r="D34" s="484">
        <v>340463</v>
      </c>
      <c r="E34" s="633" t="str">
        <f>VLOOKUP(1459,[2]Sprachindex!$A:$Z,$AL$9,FALSE)</f>
        <v>mandrin de perçage manuel</v>
      </c>
      <c r="F34" s="634"/>
      <c r="G34" s="634"/>
      <c r="H34" s="634"/>
      <c r="I34" s="634"/>
      <c r="J34" s="634"/>
      <c r="K34" s="635"/>
      <c r="L34" s="484">
        <f t="shared" ref="L34:L36" si="0">A34</f>
        <v>0</v>
      </c>
      <c r="M34" s="503"/>
      <c r="N34" s="490"/>
      <c r="O34" s="491"/>
      <c r="P34" s="492"/>
      <c r="Q34" s="493"/>
      <c r="R34" s="494"/>
      <c r="T34" s="496"/>
      <c r="U34" s="496"/>
      <c r="V34" s="496"/>
      <c r="W34" s="496"/>
      <c r="X34" s="496"/>
      <c r="Y34" s="496"/>
      <c r="Z34" s="496"/>
      <c r="AA34" s="496"/>
      <c r="AB34" s="496"/>
      <c r="AC34" s="496"/>
      <c r="AD34" s="496"/>
      <c r="AE34" s="496"/>
      <c r="AF34" s="496"/>
      <c r="AG34" s="496"/>
      <c r="AH34" s="496"/>
      <c r="AI34" s="462"/>
      <c r="AJ34" s="459"/>
      <c r="AK34" s="459"/>
      <c r="AL34" s="456"/>
      <c r="AM34" s="477"/>
      <c r="AN34" s="477"/>
      <c r="AO34" s="477"/>
      <c r="AP34" s="477"/>
      <c r="AQ34" s="477"/>
      <c r="AR34" s="477"/>
      <c r="AS34" s="477"/>
      <c r="AT34" s="477"/>
      <c r="AU34" s="477"/>
      <c r="AV34" s="477"/>
      <c r="AW34" s="477"/>
      <c r="AX34" s="477"/>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c r="HN34" s="429"/>
      <c r="HO34" s="429"/>
      <c r="HP34" s="429"/>
      <c r="HQ34" s="429"/>
      <c r="HR34" s="429"/>
      <c r="HS34" s="429"/>
      <c r="HT34" s="429"/>
      <c r="HU34" s="429"/>
      <c r="HV34" s="429"/>
      <c r="HW34" s="429"/>
      <c r="HX34" s="429"/>
      <c r="HY34" s="429"/>
      <c r="HZ34" s="429"/>
      <c r="IA34" s="429"/>
      <c r="IB34" s="429"/>
      <c r="IC34" s="429"/>
      <c r="ID34" s="429"/>
      <c r="IE34" s="429"/>
      <c r="IF34" s="429"/>
      <c r="IG34" s="429"/>
      <c r="IH34" s="429"/>
      <c r="II34" s="429"/>
      <c r="IJ34" s="429"/>
      <c r="IK34" s="429"/>
      <c r="IL34" s="429"/>
      <c r="IM34" s="429"/>
      <c r="IN34" s="429"/>
      <c r="IO34" s="429"/>
      <c r="IP34" s="429"/>
      <c r="IQ34" s="429"/>
      <c r="IR34" s="429"/>
      <c r="IS34" s="429"/>
      <c r="IT34" s="429"/>
      <c r="IU34" s="429"/>
      <c r="IV34" s="429"/>
      <c r="IW34" s="429"/>
      <c r="IX34" s="429"/>
      <c r="IY34" s="429"/>
      <c r="IZ34" s="429"/>
      <c r="JA34" s="429"/>
      <c r="JB34" s="429"/>
      <c r="JC34" s="429"/>
      <c r="JD34" s="429"/>
      <c r="JE34" s="429"/>
      <c r="JF34" s="429"/>
      <c r="JG34" s="429"/>
      <c r="JH34" s="429"/>
      <c r="JI34" s="429"/>
      <c r="JJ34" s="429"/>
      <c r="JK34" s="429"/>
      <c r="JL34" s="429"/>
      <c r="JM34" s="429"/>
      <c r="JN34" s="429"/>
      <c r="JO34" s="429"/>
      <c r="JP34" s="429"/>
      <c r="JQ34" s="429"/>
      <c r="JR34" s="429"/>
      <c r="JS34" s="429"/>
      <c r="JT34" s="429"/>
      <c r="JU34" s="429"/>
      <c r="JV34" s="429"/>
      <c r="JW34" s="429"/>
      <c r="JX34" s="429"/>
      <c r="JY34" s="429"/>
      <c r="JZ34" s="429"/>
      <c r="KA34" s="429"/>
      <c r="KB34" s="429"/>
      <c r="KC34" s="429"/>
      <c r="KD34" s="429"/>
      <c r="KE34" s="429"/>
      <c r="KF34" s="429"/>
      <c r="KG34" s="429"/>
      <c r="KH34" s="429"/>
      <c r="KI34" s="429"/>
      <c r="KJ34" s="429"/>
      <c r="KK34" s="429"/>
      <c r="KL34" s="429"/>
      <c r="KM34" s="429"/>
      <c r="KN34" s="429"/>
      <c r="KO34" s="429"/>
      <c r="KP34" s="429"/>
      <c r="KQ34" s="429"/>
      <c r="KR34" s="429"/>
      <c r="KS34" s="429"/>
      <c r="KT34" s="429"/>
      <c r="KU34" s="429"/>
      <c r="KV34" s="429"/>
      <c r="KW34" s="429"/>
      <c r="KX34" s="429"/>
      <c r="KY34" s="429"/>
      <c r="KZ34" s="429"/>
      <c r="LA34" s="429"/>
      <c r="LB34" s="429"/>
      <c r="LC34" s="429"/>
      <c r="LD34" s="429"/>
      <c r="LE34" s="429"/>
      <c r="LF34" s="429"/>
      <c r="LG34" s="429"/>
      <c r="LH34" s="429"/>
      <c r="LI34" s="429"/>
      <c r="LJ34" s="429"/>
      <c r="LK34" s="429"/>
      <c r="LL34" s="429"/>
      <c r="LM34" s="429"/>
      <c r="LN34" s="429"/>
      <c r="LO34" s="429"/>
      <c r="LP34" s="429"/>
      <c r="LQ34" s="429"/>
      <c r="LR34" s="429"/>
      <c r="LS34" s="429"/>
      <c r="LT34" s="429"/>
      <c r="LU34" s="429"/>
      <c r="LV34" s="429"/>
      <c r="LW34" s="429"/>
      <c r="LX34" s="429"/>
      <c r="LY34" s="429"/>
      <c r="LZ34" s="429"/>
      <c r="MA34" s="429"/>
      <c r="MB34" s="429"/>
      <c r="MC34" s="429"/>
      <c r="MD34" s="429"/>
      <c r="ME34" s="429"/>
      <c r="MF34" s="429"/>
      <c r="MG34" s="429"/>
      <c r="MH34" s="429"/>
      <c r="MI34" s="429"/>
      <c r="MJ34" s="429"/>
      <c r="MK34" s="429"/>
      <c r="ML34" s="429"/>
      <c r="MM34" s="429"/>
      <c r="MN34" s="429"/>
      <c r="MO34" s="429"/>
      <c r="MP34" s="429"/>
      <c r="MQ34" s="429"/>
      <c r="MR34" s="429"/>
      <c r="MS34" s="429"/>
      <c r="MT34" s="429"/>
      <c r="MU34" s="429"/>
      <c r="MV34" s="429"/>
      <c r="MW34" s="429"/>
      <c r="MX34" s="429"/>
      <c r="MY34" s="429"/>
      <c r="MZ34" s="429"/>
      <c r="NA34" s="429"/>
      <c r="NB34" s="429"/>
      <c r="NC34" s="429"/>
      <c r="ND34" s="429"/>
      <c r="NE34" s="429"/>
      <c r="NF34" s="429"/>
      <c r="NG34" s="429"/>
      <c r="NH34" s="429"/>
      <c r="NI34" s="429"/>
      <c r="NJ34" s="429"/>
      <c r="NK34" s="429"/>
      <c r="NL34" s="429"/>
      <c r="NM34" s="429"/>
      <c r="NN34" s="429"/>
      <c r="NO34" s="429"/>
      <c r="NP34" s="429"/>
      <c r="NQ34" s="429"/>
      <c r="NR34" s="429"/>
      <c r="NS34" s="429"/>
      <c r="NT34" s="429"/>
      <c r="NU34" s="429"/>
      <c r="NV34" s="429"/>
      <c r="NW34" s="429"/>
      <c r="NX34" s="429"/>
      <c r="NY34" s="429"/>
      <c r="NZ34" s="429"/>
      <c r="OA34" s="429"/>
      <c r="OB34" s="429"/>
      <c r="OC34" s="429"/>
      <c r="OD34" s="429"/>
      <c r="OE34" s="429"/>
      <c r="OF34" s="429"/>
      <c r="OG34" s="429"/>
      <c r="OH34" s="429"/>
      <c r="OI34" s="429"/>
      <c r="OJ34" s="429"/>
      <c r="OK34" s="429"/>
      <c r="OL34" s="429"/>
      <c r="OM34" s="429"/>
      <c r="ON34" s="429"/>
      <c r="OO34" s="429"/>
      <c r="OP34" s="429"/>
      <c r="OQ34" s="429"/>
      <c r="OR34" s="429"/>
      <c r="OS34" s="429"/>
      <c r="OT34" s="429"/>
      <c r="OU34" s="429"/>
      <c r="OV34" s="429"/>
      <c r="OW34" s="429"/>
      <c r="OX34" s="429"/>
      <c r="OY34" s="429"/>
      <c r="OZ34" s="429"/>
      <c r="PA34" s="429"/>
      <c r="PB34" s="429"/>
      <c r="PC34" s="429"/>
      <c r="PD34" s="429"/>
      <c r="PE34" s="429"/>
      <c r="PF34" s="429"/>
      <c r="PG34" s="429"/>
      <c r="PH34" s="429"/>
      <c r="PI34" s="429"/>
      <c r="PJ34" s="429"/>
      <c r="PK34" s="429"/>
      <c r="PL34" s="429"/>
      <c r="PM34" s="429"/>
      <c r="PN34" s="429"/>
      <c r="PO34" s="429"/>
      <c r="PP34" s="429"/>
      <c r="PQ34" s="429"/>
      <c r="PR34" s="429"/>
      <c r="PS34" s="429"/>
      <c r="PT34" s="429"/>
      <c r="PU34" s="429"/>
      <c r="PV34" s="429"/>
      <c r="PW34" s="429"/>
      <c r="PX34" s="429"/>
      <c r="PY34" s="429"/>
      <c r="PZ34" s="429"/>
      <c r="QA34" s="429"/>
      <c r="QB34" s="429"/>
      <c r="QC34" s="429"/>
      <c r="QD34" s="429"/>
      <c r="QE34" s="429"/>
      <c r="QF34" s="429"/>
      <c r="QG34" s="429"/>
      <c r="QH34" s="429"/>
      <c r="QI34" s="429"/>
      <c r="QJ34" s="429"/>
      <c r="QK34" s="429"/>
      <c r="QL34" s="429"/>
      <c r="QM34" s="429"/>
      <c r="QN34" s="429"/>
      <c r="QO34" s="429"/>
      <c r="QP34" s="429"/>
      <c r="QQ34" s="429"/>
      <c r="QR34" s="429"/>
      <c r="QS34" s="429"/>
      <c r="QT34" s="429"/>
      <c r="QU34" s="429"/>
      <c r="QV34" s="429"/>
      <c r="QW34" s="429"/>
      <c r="QX34" s="429"/>
      <c r="QY34" s="429"/>
      <c r="QZ34" s="429"/>
      <c r="RA34" s="429"/>
      <c r="RB34" s="429"/>
      <c r="RC34" s="429"/>
      <c r="RD34" s="429"/>
      <c r="RE34" s="429"/>
      <c r="RF34" s="429"/>
      <c r="RG34" s="429"/>
      <c r="RH34" s="429"/>
      <c r="RI34" s="429"/>
      <c r="RJ34" s="429"/>
      <c r="RK34" s="429"/>
      <c r="RL34" s="429"/>
      <c r="RM34" s="429"/>
      <c r="RN34" s="429"/>
      <c r="RO34" s="429"/>
      <c r="RP34" s="429"/>
      <c r="RQ34" s="429"/>
      <c r="RR34" s="429"/>
      <c r="RS34" s="429"/>
      <c r="RT34" s="429"/>
      <c r="RU34" s="429"/>
      <c r="RV34" s="429"/>
      <c r="RW34" s="429"/>
      <c r="RX34" s="429"/>
      <c r="RY34" s="429"/>
      <c r="RZ34" s="429"/>
      <c r="SA34" s="429"/>
      <c r="SB34" s="429"/>
      <c r="SC34" s="429"/>
      <c r="SD34" s="429"/>
      <c r="SE34" s="429"/>
      <c r="SF34" s="429"/>
      <c r="SG34" s="429"/>
      <c r="SH34" s="429"/>
      <c r="SI34" s="429"/>
      <c r="SJ34" s="429"/>
      <c r="SK34" s="429"/>
      <c r="SL34" s="429"/>
      <c r="SM34" s="429"/>
      <c r="SN34" s="429"/>
      <c r="SO34" s="429"/>
      <c r="SP34" s="429"/>
      <c r="SQ34" s="429"/>
      <c r="SR34" s="429"/>
      <c r="SS34" s="429"/>
      <c r="ST34" s="429"/>
      <c r="SU34" s="429"/>
      <c r="SV34" s="429"/>
      <c r="SW34" s="429"/>
      <c r="SX34" s="429"/>
      <c r="SY34" s="429"/>
      <c r="SZ34" s="429"/>
      <c r="TA34" s="429"/>
      <c r="TB34" s="429"/>
      <c r="TC34" s="429"/>
      <c r="TD34" s="429"/>
      <c r="TE34" s="429"/>
      <c r="TF34" s="429"/>
      <c r="TG34" s="429"/>
      <c r="TH34" s="429"/>
      <c r="TI34" s="429"/>
      <c r="TJ34" s="429"/>
      <c r="TK34" s="429"/>
      <c r="TL34" s="429"/>
      <c r="TM34" s="429"/>
      <c r="TN34" s="429"/>
      <c r="TO34" s="429"/>
      <c r="TP34" s="429"/>
      <c r="TQ34" s="429"/>
      <c r="TR34" s="429"/>
      <c r="TS34" s="429"/>
      <c r="TT34" s="429"/>
      <c r="TU34" s="429"/>
      <c r="TV34" s="429"/>
      <c r="TW34" s="429"/>
      <c r="TX34" s="429"/>
      <c r="TY34" s="429"/>
      <c r="TZ34" s="429"/>
      <c r="UA34" s="429"/>
      <c r="UB34" s="429"/>
      <c r="UC34" s="429"/>
      <c r="UD34" s="429"/>
      <c r="UE34" s="429"/>
      <c r="UF34" s="429"/>
      <c r="UG34" s="429"/>
      <c r="UH34" s="429"/>
      <c r="UI34" s="429"/>
      <c r="UJ34" s="429"/>
      <c r="UK34" s="429"/>
      <c r="UL34" s="429"/>
      <c r="UM34" s="429"/>
      <c r="UN34" s="429"/>
      <c r="UO34" s="429"/>
      <c r="UP34" s="429"/>
      <c r="UQ34" s="429"/>
      <c r="UR34" s="429"/>
      <c r="US34" s="429"/>
      <c r="UT34" s="429"/>
      <c r="UU34" s="429"/>
      <c r="UV34" s="429"/>
      <c r="UW34" s="429"/>
      <c r="UX34" s="429"/>
      <c r="UY34" s="429"/>
      <c r="UZ34" s="429"/>
      <c r="VA34" s="429"/>
      <c r="VB34" s="429"/>
      <c r="VC34" s="429"/>
      <c r="VD34" s="429"/>
      <c r="VE34" s="429"/>
      <c r="VF34" s="429"/>
      <c r="VG34" s="429"/>
      <c r="VH34" s="429"/>
      <c r="VI34" s="429"/>
      <c r="VJ34" s="429"/>
      <c r="VK34" s="429"/>
      <c r="VL34" s="429"/>
      <c r="VM34" s="429"/>
      <c r="VN34" s="429"/>
      <c r="VO34" s="429"/>
      <c r="VP34" s="429"/>
      <c r="VQ34" s="429"/>
      <c r="VR34" s="429"/>
      <c r="VS34" s="429"/>
      <c r="VT34" s="429"/>
      <c r="VU34" s="429"/>
      <c r="VV34" s="429"/>
      <c r="VW34" s="429"/>
      <c r="VX34" s="429"/>
      <c r="VY34" s="429"/>
      <c r="VZ34" s="429"/>
      <c r="WA34" s="429"/>
      <c r="WB34" s="429"/>
      <c r="WC34" s="429"/>
      <c r="WD34" s="429"/>
      <c r="WE34" s="429"/>
      <c r="WF34" s="429"/>
      <c r="WG34" s="429"/>
      <c r="WH34" s="429"/>
      <c r="WI34" s="429"/>
      <c r="WJ34" s="429"/>
      <c r="WK34" s="429"/>
      <c r="WL34" s="429"/>
      <c r="WM34" s="429"/>
      <c r="WN34" s="429"/>
      <c r="WO34" s="429"/>
      <c r="WP34" s="429"/>
      <c r="WQ34" s="429"/>
      <c r="WR34" s="429"/>
      <c r="WS34" s="429"/>
      <c r="WT34" s="429"/>
      <c r="WU34" s="429"/>
      <c r="WV34" s="429"/>
      <c r="WW34" s="429"/>
      <c r="WX34" s="429"/>
      <c r="WY34" s="429"/>
      <c r="WZ34" s="429"/>
      <c r="XA34" s="429"/>
      <c r="XB34" s="429"/>
      <c r="XC34" s="429"/>
      <c r="XD34" s="429"/>
      <c r="XE34" s="429"/>
      <c r="XF34" s="429"/>
      <c r="XG34" s="429"/>
      <c r="XH34" s="429"/>
      <c r="XI34" s="429"/>
      <c r="XJ34" s="429"/>
      <c r="XK34" s="429"/>
      <c r="XL34" s="429"/>
      <c r="XM34" s="429"/>
      <c r="XN34" s="429"/>
      <c r="XO34" s="429"/>
      <c r="XP34" s="429"/>
      <c r="XQ34" s="429"/>
      <c r="XR34" s="429"/>
      <c r="XS34" s="429"/>
      <c r="XT34" s="429"/>
      <c r="XU34" s="429"/>
      <c r="XV34" s="429"/>
      <c r="XW34" s="429"/>
      <c r="XX34" s="429"/>
      <c r="XY34" s="429"/>
      <c r="XZ34" s="429"/>
      <c r="YA34" s="429"/>
      <c r="YB34" s="429"/>
      <c r="YC34" s="429"/>
      <c r="YD34" s="429"/>
      <c r="YE34" s="429"/>
      <c r="YF34" s="429"/>
      <c r="YG34" s="429"/>
      <c r="YH34" s="429"/>
      <c r="YI34" s="429"/>
      <c r="YJ34" s="429"/>
      <c r="YK34" s="429"/>
      <c r="YL34" s="429"/>
      <c r="YM34" s="429"/>
      <c r="YN34" s="429"/>
      <c r="YO34" s="429"/>
      <c r="YP34" s="429"/>
      <c r="YQ34" s="429"/>
      <c r="YR34" s="429"/>
      <c r="YS34" s="429"/>
      <c r="YT34" s="429"/>
      <c r="YU34" s="429"/>
      <c r="YV34" s="429"/>
      <c r="YW34" s="429"/>
      <c r="YX34" s="429"/>
      <c r="YY34" s="429"/>
      <c r="YZ34" s="429"/>
      <c r="ZA34" s="429"/>
      <c r="ZB34" s="429"/>
      <c r="ZC34" s="429"/>
      <c r="ZD34" s="429"/>
      <c r="ZE34" s="429"/>
      <c r="ZF34" s="429"/>
      <c r="ZG34" s="429"/>
      <c r="ZH34" s="429"/>
      <c r="ZI34" s="429"/>
      <c r="ZJ34" s="429"/>
      <c r="ZK34" s="429"/>
      <c r="ZL34" s="429"/>
      <c r="ZM34" s="429"/>
      <c r="ZN34" s="429"/>
      <c r="ZO34" s="429"/>
      <c r="ZP34" s="429"/>
      <c r="ZQ34" s="429"/>
      <c r="ZR34" s="429"/>
      <c r="ZS34" s="429"/>
      <c r="ZT34" s="429"/>
      <c r="ZU34" s="429"/>
      <c r="ZV34" s="429"/>
      <c r="ZW34" s="429"/>
      <c r="ZX34" s="429"/>
      <c r="ZY34" s="429"/>
      <c r="ZZ34" s="429"/>
      <c r="AAA34" s="429"/>
      <c r="AAB34" s="429"/>
      <c r="AAC34" s="429"/>
      <c r="AAD34" s="429"/>
      <c r="AAE34" s="429"/>
      <c r="AAF34" s="429"/>
      <c r="AAG34" s="429"/>
      <c r="AAH34" s="429"/>
      <c r="AAI34" s="429"/>
      <c r="AAJ34" s="429"/>
      <c r="AAK34" s="429"/>
      <c r="AAL34" s="429"/>
      <c r="AAM34" s="429"/>
      <c r="AAN34" s="429"/>
      <c r="AAO34" s="429"/>
      <c r="AAP34" s="429"/>
      <c r="AAQ34" s="429"/>
      <c r="AAR34" s="429"/>
      <c r="AAS34" s="429"/>
      <c r="AAT34" s="429"/>
      <c r="AAU34" s="429"/>
      <c r="AAV34" s="429"/>
      <c r="AAW34" s="429"/>
      <c r="AAX34" s="429"/>
      <c r="AAY34" s="429"/>
      <c r="AAZ34" s="429"/>
      <c r="ABA34" s="429"/>
      <c r="ABB34" s="429"/>
      <c r="ABC34" s="429"/>
      <c r="ABD34" s="429"/>
      <c r="ABE34" s="429"/>
      <c r="ABF34" s="429"/>
      <c r="ABG34" s="429"/>
      <c r="ABH34" s="429"/>
      <c r="ABI34" s="429"/>
      <c r="ABJ34" s="429"/>
      <c r="ABK34" s="429"/>
      <c r="ABL34" s="429"/>
      <c r="ABM34" s="429"/>
      <c r="ABN34" s="429"/>
      <c r="ABO34" s="429"/>
      <c r="ABP34" s="429"/>
      <c r="ABQ34" s="429"/>
      <c r="ABR34" s="429"/>
      <c r="ABS34" s="429"/>
      <c r="ABT34" s="429"/>
      <c r="ABU34" s="429"/>
      <c r="ABV34" s="429"/>
      <c r="ABW34" s="429"/>
      <c r="ABX34" s="429"/>
      <c r="ABY34" s="429"/>
      <c r="ABZ34" s="429"/>
      <c r="ACA34" s="429"/>
      <c r="ACB34" s="429"/>
      <c r="ACC34" s="429"/>
      <c r="ACD34" s="429"/>
      <c r="ACE34" s="429"/>
      <c r="ACF34" s="429"/>
      <c r="ACG34" s="429"/>
      <c r="ACH34" s="429"/>
      <c r="ACI34" s="429"/>
      <c r="ACJ34" s="429"/>
      <c r="ACK34" s="429"/>
      <c r="ACL34" s="429"/>
      <c r="ACM34" s="429"/>
      <c r="ACN34" s="429"/>
      <c r="ACO34" s="429"/>
      <c r="ACP34" s="429"/>
      <c r="ACQ34" s="429"/>
      <c r="ACR34" s="429"/>
      <c r="ACS34" s="429"/>
      <c r="ACT34" s="429"/>
      <c r="ACU34" s="429"/>
      <c r="ACV34" s="429"/>
      <c r="ACW34" s="429"/>
      <c r="ACX34" s="429"/>
      <c r="ACY34" s="429"/>
      <c r="ACZ34" s="429"/>
      <c r="ADA34" s="429"/>
      <c r="ADB34" s="429"/>
      <c r="ADC34" s="429"/>
      <c r="ADD34" s="429"/>
      <c r="ADE34" s="429"/>
      <c r="ADF34" s="429"/>
      <c r="ADG34" s="429"/>
      <c r="ADH34" s="429"/>
      <c r="ADI34" s="429"/>
      <c r="ADJ34" s="429"/>
      <c r="ADK34" s="429"/>
      <c r="ADL34" s="429"/>
      <c r="ADM34" s="429"/>
      <c r="ADN34" s="429"/>
      <c r="ADO34" s="429"/>
      <c r="ADP34" s="429"/>
      <c r="ADQ34" s="429"/>
      <c r="ADR34" s="429"/>
      <c r="ADS34" s="429"/>
      <c r="ADT34" s="429"/>
      <c r="ADU34" s="429"/>
      <c r="ADV34" s="429"/>
      <c r="ADW34" s="429"/>
      <c r="ADX34" s="429"/>
      <c r="ADY34" s="429"/>
      <c r="ADZ34" s="429"/>
      <c r="AEA34" s="429"/>
      <c r="AEB34" s="429"/>
      <c r="AEC34" s="429"/>
      <c r="AED34" s="429"/>
      <c r="AEE34" s="429"/>
      <c r="AEF34" s="429"/>
      <c r="AEG34" s="429"/>
      <c r="AEH34" s="429"/>
      <c r="AEI34" s="429"/>
      <c r="AEJ34" s="429"/>
      <c r="AEK34" s="429"/>
      <c r="AEL34" s="429"/>
      <c r="AEM34" s="429"/>
      <c r="AEN34" s="429"/>
      <c r="AEO34" s="429"/>
      <c r="AEP34" s="429"/>
      <c r="AEQ34" s="429"/>
      <c r="AER34" s="429"/>
      <c r="AES34" s="429"/>
      <c r="AET34" s="429"/>
      <c r="AEU34" s="429"/>
      <c r="AEV34" s="429"/>
      <c r="AEW34" s="429"/>
      <c r="AEX34" s="429"/>
      <c r="AEY34" s="429"/>
      <c r="AEZ34" s="429"/>
      <c r="AFA34" s="429"/>
      <c r="AFB34" s="429"/>
      <c r="AFC34" s="429"/>
      <c r="AFD34" s="429"/>
      <c r="AFE34" s="429"/>
      <c r="AFF34" s="429"/>
      <c r="AFG34" s="429"/>
      <c r="AFH34" s="429"/>
      <c r="AFI34" s="429"/>
      <c r="AFJ34" s="429"/>
      <c r="AFK34" s="429"/>
      <c r="AFL34" s="429"/>
      <c r="AFM34" s="429"/>
      <c r="AFN34" s="429"/>
      <c r="AFO34" s="429"/>
      <c r="AFP34" s="429"/>
      <c r="AFQ34" s="429"/>
      <c r="AFR34" s="429"/>
      <c r="AFS34" s="429"/>
      <c r="AFT34" s="429"/>
      <c r="AFU34" s="429"/>
      <c r="AFV34" s="429"/>
      <c r="AFW34" s="429"/>
      <c r="AFX34" s="429"/>
      <c r="AFY34" s="429"/>
      <c r="AFZ34" s="429"/>
      <c r="AGA34" s="429"/>
      <c r="AGB34" s="429"/>
      <c r="AGC34" s="429"/>
      <c r="AGD34" s="429"/>
      <c r="AGE34" s="429"/>
      <c r="AGF34" s="429"/>
      <c r="AGG34" s="429"/>
      <c r="AGH34" s="429"/>
      <c r="AGI34" s="429"/>
      <c r="AGJ34" s="429"/>
      <c r="AGK34" s="429"/>
      <c r="AGL34" s="429"/>
      <c r="AGM34" s="429"/>
      <c r="AGN34" s="429"/>
      <c r="AGO34" s="429"/>
      <c r="AGP34" s="429"/>
      <c r="AGQ34" s="429"/>
      <c r="AGR34" s="429"/>
      <c r="AGS34" s="429"/>
      <c r="AGT34" s="429"/>
      <c r="AGU34" s="429"/>
      <c r="AGV34" s="429"/>
      <c r="AGW34" s="429"/>
      <c r="AGX34" s="429"/>
      <c r="AGY34" s="429"/>
      <c r="AGZ34" s="429"/>
      <c r="AHA34" s="429"/>
      <c r="AHB34" s="429"/>
      <c r="AHC34" s="429"/>
      <c r="AHD34" s="429"/>
      <c r="AHE34" s="429"/>
      <c r="AHF34" s="429"/>
      <c r="AHG34" s="429"/>
      <c r="AHH34" s="429"/>
      <c r="AHI34" s="429"/>
      <c r="AHJ34" s="429"/>
      <c r="AHK34" s="429"/>
      <c r="AHL34" s="429"/>
      <c r="AHM34" s="429"/>
      <c r="AHN34" s="429"/>
      <c r="AHO34" s="429"/>
      <c r="AHP34" s="429"/>
      <c r="AHQ34" s="429"/>
      <c r="AHR34" s="429"/>
      <c r="AHS34" s="429"/>
      <c r="AHT34" s="429"/>
      <c r="AHU34" s="429"/>
      <c r="AHV34" s="429"/>
      <c r="AHW34" s="429"/>
      <c r="AHX34" s="429"/>
      <c r="AHY34" s="429"/>
      <c r="AHZ34" s="429"/>
      <c r="AIA34" s="429"/>
      <c r="AIB34" s="429"/>
      <c r="AIC34" s="429"/>
      <c r="AID34" s="429"/>
      <c r="AIE34" s="429"/>
      <c r="AIF34" s="429"/>
      <c r="AIG34" s="429"/>
      <c r="AIH34" s="429"/>
      <c r="AII34" s="429"/>
      <c r="AIJ34" s="429"/>
      <c r="AIK34" s="429"/>
      <c r="AIL34" s="429"/>
      <c r="AIM34" s="429"/>
      <c r="AIN34" s="429"/>
      <c r="AIO34" s="429"/>
      <c r="AIP34" s="429"/>
      <c r="AIQ34" s="429"/>
      <c r="AIR34" s="429"/>
      <c r="AIS34" s="429"/>
      <c r="AIT34" s="429"/>
      <c r="AIU34" s="429"/>
      <c r="AIV34" s="429"/>
      <c r="AIW34" s="429"/>
      <c r="AIX34" s="429"/>
      <c r="AIY34" s="429"/>
      <c r="AIZ34" s="429"/>
      <c r="AJA34" s="429"/>
      <c r="AJB34" s="429"/>
      <c r="AJC34" s="429"/>
      <c r="AJD34" s="429"/>
      <c r="AJE34" s="429"/>
      <c r="AJF34" s="429"/>
      <c r="AJG34" s="429"/>
      <c r="AJH34" s="429"/>
      <c r="AJI34" s="429"/>
      <c r="AJJ34" s="429"/>
      <c r="AJK34" s="429"/>
      <c r="AJL34" s="429"/>
      <c r="AJM34" s="429"/>
      <c r="AJN34" s="429"/>
      <c r="AJO34" s="429"/>
      <c r="AJP34" s="429"/>
      <c r="AJQ34" s="429"/>
      <c r="AJR34" s="429"/>
      <c r="AJS34" s="429"/>
      <c r="AJT34" s="429"/>
      <c r="AJU34" s="429"/>
      <c r="AJV34" s="429"/>
      <c r="AJW34" s="429"/>
      <c r="AJX34" s="429"/>
      <c r="AJY34" s="429"/>
      <c r="AJZ34" s="429"/>
      <c r="AKA34" s="429"/>
      <c r="AKB34" s="429"/>
      <c r="AKC34" s="429"/>
      <c r="AKD34" s="429"/>
      <c r="AKE34" s="429"/>
      <c r="AKF34" s="429"/>
      <c r="AKG34" s="429"/>
      <c r="AKH34" s="429"/>
      <c r="AKI34" s="429"/>
      <c r="AKJ34" s="429"/>
      <c r="AKK34" s="429"/>
      <c r="AKL34" s="429"/>
      <c r="AKM34" s="429"/>
      <c r="AKN34" s="429"/>
      <c r="AKO34" s="429"/>
      <c r="AKP34" s="429"/>
      <c r="AKQ34" s="429"/>
      <c r="AKR34" s="429"/>
      <c r="AKS34" s="429"/>
      <c r="AKT34" s="429"/>
      <c r="AKU34" s="429"/>
      <c r="AKV34" s="429"/>
      <c r="AKW34" s="429"/>
      <c r="AKX34" s="429"/>
      <c r="AKY34" s="429"/>
      <c r="AKZ34" s="429"/>
      <c r="ALA34" s="429"/>
      <c r="ALB34" s="429"/>
      <c r="ALC34" s="429"/>
      <c r="ALD34" s="429"/>
      <c r="ALE34" s="429"/>
      <c r="ALF34" s="429"/>
      <c r="ALG34" s="429"/>
      <c r="ALH34" s="429"/>
      <c r="ALI34" s="429"/>
      <c r="ALJ34" s="429"/>
      <c r="ALK34" s="429"/>
      <c r="ALL34" s="429"/>
      <c r="ALM34" s="429"/>
      <c r="ALN34" s="429"/>
      <c r="ALO34" s="429"/>
      <c r="ALP34" s="429"/>
      <c r="ALQ34" s="429"/>
      <c r="ALR34" s="429"/>
      <c r="ALS34" s="429"/>
      <c r="ALT34" s="429"/>
      <c r="ALU34" s="429"/>
      <c r="ALV34" s="429"/>
      <c r="ALW34" s="429"/>
      <c r="ALX34" s="429"/>
      <c r="ALY34" s="429"/>
      <c r="ALZ34" s="429"/>
      <c r="AMA34" s="429"/>
      <c r="AMB34" s="429"/>
      <c r="AMC34" s="429"/>
      <c r="AMD34" s="429"/>
      <c r="AME34" s="429"/>
      <c r="AMF34" s="429"/>
      <c r="AMG34" s="429"/>
      <c r="AMH34" s="429"/>
      <c r="AMI34" s="429"/>
      <c r="AMJ34" s="429"/>
      <c r="AMK34" s="429"/>
      <c r="AML34" s="429"/>
      <c r="AMM34" s="429"/>
      <c r="AMN34" s="429"/>
      <c r="AMO34" s="429"/>
      <c r="AMP34" s="429"/>
      <c r="AMQ34" s="429"/>
      <c r="AMR34" s="429"/>
      <c r="AMS34" s="429"/>
      <c r="AMT34" s="429"/>
      <c r="AMU34" s="429"/>
      <c r="AMV34" s="429"/>
      <c r="AMW34" s="429"/>
      <c r="AMX34" s="429"/>
      <c r="AMY34" s="429"/>
      <c r="AMZ34" s="429"/>
      <c r="ANA34" s="429"/>
      <c r="ANB34" s="429"/>
      <c r="ANC34" s="429"/>
      <c r="AND34" s="429"/>
      <c r="ANE34" s="429"/>
      <c r="ANF34" s="429"/>
      <c r="ANG34" s="429"/>
      <c r="ANH34" s="429"/>
      <c r="ANI34" s="429"/>
      <c r="ANJ34" s="429"/>
      <c r="ANK34" s="429"/>
      <c r="ANL34" s="429"/>
      <c r="ANM34" s="429"/>
      <c r="ANN34" s="429"/>
      <c r="ANO34" s="429"/>
      <c r="ANP34" s="429"/>
      <c r="ANQ34" s="429"/>
      <c r="ANR34" s="429"/>
      <c r="ANS34" s="429"/>
      <c r="ANT34" s="429"/>
      <c r="ANU34" s="429"/>
      <c r="ANV34" s="429"/>
      <c r="ANW34" s="429"/>
      <c r="ANX34" s="429"/>
      <c r="ANY34" s="429"/>
      <c r="ANZ34" s="429"/>
      <c r="AOA34" s="429"/>
      <c r="AOB34" s="429"/>
      <c r="AOC34" s="429"/>
      <c r="AOD34" s="429"/>
      <c r="AOE34" s="429"/>
      <c r="AOF34" s="429"/>
      <c r="AOG34" s="429"/>
      <c r="AOH34" s="429"/>
      <c r="AOI34" s="429"/>
      <c r="AOJ34" s="429"/>
      <c r="AOK34" s="429"/>
      <c r="AOL34" s="429"/>
      <c r="AOM34" s="429"/>
      <c r="AON34" s="429"/>
      <c r="AOO34" s="429"/>
      <c r="AOP34" s="429"/>
      <c r="AOQ34" s="429"/>
      <c r="AOR34" s="429"/>
      <c r="AOS34" s="429"/>
      <c r="AOT34" s="429"/>
      <c r="AOU34" s="429"/>
      <c r="AOV34" s="429"/>
      <c r="AOW34" s="429"/>
      <c r="AOX34" s="429"/>
      <c r="AOY34" s="429"/>
      <c r="AOZ34" s="429"/>
      <c r="APA34" s="429"/>
      <c r="APB34" s="429"/>
      <c r="APC34" s="429"/>
      <c r="APD34" s="429"/>
      <c r="APE34" s="429"/>
      <c r="APF34" s="429"/>
      <c r="APG34" s="429"/>
      <c r="APH34" s="429"/>
      <c r="API34" s="429"/>
      <c r="APJ34" s="429"/>
      <c r="APK34" s="429"/>
      <c r="APL34" s="429"/>
      <c r="APM34" s="429"/>
      <c r="APN34" s="429"/>
      <c r="APO34" s="429"/>
      <c r="APP34" s="429"/>
      <c r="APQ34" s="429"/>
      <c r="APR34" s="429"/>
      <c r="APS34" s="429"/>
      <c r="APT34" s="429"/>
      <c r="APU34" s="429"/>
      <c r="APV34" s="429"/>
      <c r="APW34" s="429"/>
      <c r="APX34" s="429"/>
      <c r="APY34" s="429"/>
      <c r="APZ34" s="429"/>
      <c r="AQA34" s="429"/>
      <c r="AQB34" s="429"/>
      <c r="AQC34" s="429"/>
      <c r="AQD34" s="429"/>
      <c r="AQE34" s="429"/>
      <c r="AQF34" s="429"/>
      <c r="AQG34" s="429"/>
      <c r="AQH34" s="429"/>
      <c r="AQI34" s="429"/>
      <c r="AQJ34" s="429"/>
      <c r="AQK34" s="429"/>
      <c r="AQL34" s="429"/>
      <c r="AQM34" s="429"/>
      <c r="AQN34" s="429"/>
      <c r="AQO34" s="429"/>
      <c r="AQP34" s="429"/>
      <c r="AQQ34" s="429"/>
      <c r="AQR34" s="429"/>
      <c r="AQS34" s="429"/>
      <c r="AQT34" s="429"/>
      <c r="AQU34" s="429"/>
      <c r="AQV34" s="429"/>
      <c r="AQW34" s="429"/>
      <c r="AQX34" s="429"/>
      <c r="AQY34" s="429"/>
      <c r="AQZ34" s="429"/>
      <c r="ARA34" s="429"/>
      <c r="ARB34" s="429"/>
      <c r="ARC34" s="429"/>
      <c r="ARD34" s="429"/>
      <c r="ARE34" s="429"/>
      <c r="ARF34" s="429"/>
      <c r="ARG34" s="429"/>
      <c r="ARH34" s="429"/>
      <c r="ARI34" s="429"/>
      <c r="ARJ34" s="429"/>
      <c r="ARK34" s="429"/>
      <c r="ARL34" s="429"/>
      <c r="ARM34" s="429"/>
      <c r="ARN34" s="429"/>
      <c r="ARO34" s="429"/>
      <c r="ARP34" s="429"/>
      <c r="ARQ34" s="429"/>
      <c r="ARR34" s="429"/>
      <c r="ARS34" s="429"/>
      <c r="ART34" s="429"/>
      <c r="ARU34" s="429"/>
      <c r="ARV34" s="429"/>
      <c r="ARW34" s="429"/>
      <c r="ARX34" s="429"/>
      <c r="ARY34" s="429"/>
      <c r="ARZ34" s="429"/>
      <c r="ASA34" s="429"/>
      <c r="ASB34" s="429"/>
      <c r="ASC34" s="429"/>
      <c r="ASD34" s="429"/>
      <c r="ASE34" s="429"/>
      <c r="ASF34" s="429"/>
      <c r="ASG34" s="429"/>
      <c r="ASH34" s="429"/>
      <c r="ASI34" s="429"/>
      <c r="ASJ34" s="429"/>
      <c r="ASK34" s="429"/>
      <c r="ASL34" s="429"/>
      <c r="ASM34" s="429"/>
      <c r="ASN34" s="429"/>
      <c r="ASO34" s="429"/>
      <c r="ASP34" s="429"/>
      <c r="ASQ34" s="429"/>
      <c r="ASR34" s="429"/>
      <c r="ASS34" s="429"/>
      <c r="AST34" s="429"/>
      <c r="ASU34" s="429"/>
      <c r="ASV34" s="429"/>
      <c r="ASW34" s="429"/>
      <c r="ASX34" s="429"/>
      <c r="ASY34" s="429"/>
      <c r="ASZ34" s="429"/>
      <c r="ATA34" s="429"/>
      <c r="ATB34" s="429"/>
      <c r="ATC34" s="429"/>
      <c r="ATD34" s="429"/>
      <c r="ATE34" s="429"/>
      <c r="ATF34" s="429"/>
      <c r="ATG34" s="429"/>
      <c r="ATH34" s="429"/>
      <c r="ATI34" s="429"/>
      <c r="ATJ34" s="429"/>
      <c r="ATK34" s="429"/>
      <c r="ATL34" s="429"/>
      <c r="ATM34" s="429"/>
      <c r="ATN34" s="429"/>
      <c r="ATO34" s="429"/>
      <c r="ATP34" s="429"/>
      <c r="ATQ34" s="429"/>
      <c r="ATR34" s="429"/>
      <c r="ATS34" s="429"/>
      <c r="ATT34" s="429"/>
      <c r="ATU34" s="429"/>
      <c r="ATV34" s="429"/>
      <c r="ATW34" s="429"/>
      <c r="ATX34" s="429"/>
      <c r="ATY34" s="429"/>
      <c r="ATZ34" s="429"/>
      <c r="AUA34" s="429"/>
      <c r="AUB34" s="429"/>
      <c r="AUC34" s="429"/>
      <c r="AUD34" s="429"/>
      <c r="AUE34" s="429"/>
      <c r="AUF34" s="429"/>
      <c r="AUG34" s="429"/>
      <c r="AUH34" s="429"/>
      <c r="AUI34" s="429"/>
      <c r="AUJ34" s="429"/>
      <c r="AUK34" s="429"/>
      <c r="AUL34" s="429"/>
      <c r="AUM34" s="429"/>
      <c r="AUN34" s="429"/>
      <c r="AUO34" s="429"/>
      <c r="AUP34" s="429"/>
      <c r="AUQ34" s="429"/>
      <c r="AUR34" s="429"/>
      <c r="AUS34" s="429"/>
      <c r="AUT34" s="429"/>
      <c r="AUU34" s="429"/>
      <c r="AUV34" s="429"/>
      <c r="AUW34" s="429"/>
      <c r="AUX34" s="429"/>
      <c r="AUY34" s="429"/>
      <c r="AUZ34" s="429"/>
      <c r="AVA34" s="429"/>
      <c r="AVB34" s="429"/>
      <c r="AVC34" s="429"/>
      <c r="AVD34" s="429"/>
      <c r="AVE34" s="429"/>
      <c r="AVF34" s="429"/>
      <c r="AVG34" s="429"/>
      <c r="AVH34" s="429"/>
      <c r="AVI34" s="429"/>
      <c r="AVJ34" s="429"/>
      <c r="AVK34" s="429"/>
      <c r="AVL34" s="429"/>
      <c r="AVM34" s="429"/>
      <c r="AVN34" s="429"/>
      <c r="AVO34" s="429"/>
      <c r="AVP34" s="429"/>
      <c r="AVQ34" s="429"/>
      <c r="AVR34" s="429"/>
      <c r="AVS34" s="429"/>
      <c r="AVT34" s="429"/>
      <c r="AVU34" s="429"/>
      <c r="AVV34" s="429"/>
      <c r="AVW34" s="429"/>
      <c r="AVX34" s="429"/>
      <c r="AVY34" s="429"/>
      <c r="AVZ34" s="429"/>
      <c r="AWA34" s="429"/>
      <c r="AWB34" s="429"/>
      <c r="AWC34" s="429"/>
      <c r="AWD34" s="429"/>
      <c r="AWE34" s="429"/>
      <c r="AWF34" s="429"/>
      <c r="AWG34" s="429"/>
      <c r="AWH34" s="429"/>
      <c r="AWI34" s="429"/>
      <c r="AWJ34" s="429"/>
      <c r="AWK34" s="429"/>
      <c r="AWL34" s="429"/>
      <c r="AWM34" s="429"/>
      <c r="AWN34" s="429"/>
      <c r="AWO34" s="429"/>
      <c r="AWP34" s="429"/>
      <c r="AWQ34" s="429"/>
      <c r="AWR34" s="429"/>
      <c r="AWS34" s="429"/>
      <c r="AWT34" s="429"/>
      <c r="AWU34" s="429"/>
      <c r="AWV34" s="429"/>
      <c r="AWW34" s="429"/>
      <c r="AWX34" s="429"/>
      <c r="AWY34" s="429"/>
      <c r="AWZ34" s="429"/>
      <c r="AXA34" s="429"/>
      <c r="AXB34" s="429"/>
      <c r="AXC34" s="429"/>
      <c r="AXD34" s="429"/>
      <c r="AXE34" s="429"/>
      <c r="AXF34" s="429"/>
      <c r="AXG34" s="429"/>
      <c r="AXH34" s="429"/>
      <c r="AXI34" s="429"/>
      <c r="AXJ34" s="429"/>
      <c r="AXK34" s="429"/>
      <c r="AXL34" s="429"/>
      <c r="AXM34" s="429"/>
      <c r="AXN34" s="429"/>
      <c r="AXO34" s="429"/>
      <c r="AXP34" s="429"/>
      <c r="AXQ34" s="429"/>
      <c r="AXR34" s="429"/>
      <c r="AXS34" s="429"/>
      <c r="AXT34" s="429"/>
      <c r="AXU34" s="429"/>
      <c r="AXV34" s="429"/>
      <c r="AXW34" s="429"/>
      <c r="AXX34" s="429"/>
      <c r="AXY34" s="429"/>
      <c r="AXZ34" s="429"/>
      <c r="AYA34" s="429"/>
      <c r="AYB34" s="429"/>
      <c r="AYC34" s="429"/>
      <c r="AYD34" s="429"/>
      <c r="AYE34" s="429"/>
      <c r="AYF34" s="429"/>
      <c r="AYG34" s="429"/>
      <c r="AYH34" s="429"/>
      <c r="AYI34" s="429"/>
      <c r="AYJ34" s="429"/>
      <c r="AYK34" s="429"/>
      <c r="AYL34" s="429"/>
      <c r="AYM34" s="429"/>
      <c r="AYN34" s="429"/>
      <c r="AYO34" s="429"/>
      <c r="AYP34" s="429"/>
      <c r="AYQ34" s="429"/>
      <c r="AYR34" s="429"/>
      <c r="AYS34" s="429"/>
      <c r="AYT34" s="429"/>
      <c r="AYU34" s="429"/>
      <c r="AYV34" s="429"/>
      <c r="AYW34" s="429"/>
      <c r="AYX34" s="429"/>
      <c r="AYY34" s="429"/>
      <c r="AYZ34" s="429"/>
      <c r="AZA34" s="429"/>
      <c r="AZB34" s="429"/>
      <c r="AZC34" s="429"/>
      <c r="AZD34" s="429"/>
      <c r="AZE34" s="429"/>
      <c r="AZF34" s="429"/>
      <c r="AZG34" s="429"/>
      <c r="AZH34" s="429"/>
      <c r="AZI34" s="429"/>
      <c r="AZJ34" s="429"/>
      <c r="AZK34" s="429"/>
      <c r="AZL34" s="429"/>
      <c r="AZM34" s="429"/>
      <c r="AZN34" s="429"/>
      <c r="AZO34" s="429"/>
      <c r="AZP34" s="429"/>
      <c r="AZQ34" s="429"/>
      <c r="AZR34" s="429"/>
      <c r="AZS34" s="429"/>
      <c r="AZT34" s="429"/>
      <c r="AZU34" s="429"/>
      <c r="AZV34" s="429"/>
      <c r="AZW34" s="429"/>
      <c r="AZX34" s="429"/>
      <c r="AZY34" s="429"/>
      <c r="AZZ34" s="429"/>
      <c r="BAA34" s="429"/>
      <c r="BAB34" s="429"/>
      <c r="BAC34" s="429"/>
      <c r="BAD34" s="429"/>
      <c r="BAE34" s="429"/>
      <c r="BAF34" s="429"/>
      <c r="BAG34" s="429"/>
      <c r="BAH34" s="429"/>
      <c r="BAI34" s="429"/>
      <c r="BAJ34" s="429"/>
      <c r="BAK34" s="429"/>
      <c r="BAL34" s="429"/>
      <c r="BAM34" s="429"/>
      <c r="BAN34" s="429"/>
      <c r="BAO34" s="429"/>
      <c r="BAP34" s="429"/>
      <c r="BAQ34" s="429"/>
      <c r="BAR34" s="429"/>
      <c r="BAS34" s="429"/>
      <c r="BAT34" s="429"/>
      <c r="BAU34" s="429"/>
      <c r="BAV34" s="429"/>
      <c r="BAW34" s="429"/>
      <c r="BAX34" s="429"/>
      <c r="BAY34" s="429"/>
      <c r="BAZ34" s="429"/>
      <c r="BBA34" s="429"/>
      <c r="BBB34" s="429"/>
      <c r="BBC34" s="429"/>
      <c r="BBD34" s="429"/>
      <c r="BBE34" s="429"/>
      <c r="BBF34" s="429"/>
      <c r="BBG34" s="429"/>
      <c r="BBH34" s="429"/>
      <c r="BBI34" s="429"/>
      <c r="BBJ34" s="429"/>
      <c r="BBK34" s="429"/>
      <c r="BBL34" s="429"/>
      <c r="BBM34" s="429"/>
      <c r="BBN34" s="429"/>
      <c r="BBO34" s="429"/>
      <c r="BBP34" s="429"/>
      <c r="BBQ34" s="429"/>
      <c r="BBR34" s="429"/>
      <c r="BBS34" s="429"/>
      <c r="BBT34" s="429"/>
      <c r="BBU34" s="429"/>
      <c r="BBV34" s="429"/>
      <c r="BBW34" s="429"/>
      <c r="BBX34" s="429"/>
      <c r="BBY34" s="429"/>
      <c r="BBZ34" s="429"/>
      <c r="BCA34" s="429"/>
      <c r="BCB34" s="429"/>
      <c r="BCC34" s="429"/>
      <c r="BCD34" s="429"/>
      <c r="BCE34" s="429"/>
      <c r="BCF34" s="429"/>
      <c r="BCG34" s="429"/>
      <c r="BCH34" s="429"/>
      <c r="BCI34" s="429"/>
      <c r="BCJ34" s="429"/>
      <c r="BCK34" s="429"/>
      <c r="BCL34" s="429"/>
      <c r="BCM34" s="429"/>
      <c r="BCN34" s="429"/>
      <c r="BCO34" s="429"/>
      <c r="BCP34" s="429"/>
      <c r="BCQ34" s="429"/>
      <c r="BCR34" s="429"/>
      <c r="BCS34" s="429"/>
      <c r="BCT34" s="429"/>
      <c r="BCU34" s="429"/>
      <c r="BCV34" s="429"/>
      <c r="BCW34" s="429"/>
      <c r="BCX34" s="429"/>
      <c r="BCY34" s="429"/>
      <c r="BCZ34" s="429"/>
      <c r="BDA34" s="429"/>
      <c r="BDB34" s="429"/>
      <c r="BDC34" s="429"/>
      <c r="BDD34" s="429"/>
      <c r="BDE34" s="429"/>
      <c r="BDF34" s="429"/>
      <c r="BDG34" s="429"/>
      <c r="BDH34" s="429"/>
      <c r="BDI34" s="429"/>
      <c r="BDJ34" s="429"/>
      <c r="BDK34" s="429"/>
      <c r="BDL34" s="429"/>
      <c r="BDM34" s="429"/>
      <c r="BDN34" s="429"/>
      <c r="BDO34" s="429"/>
      <c r="BDP34" s="429"/>
      <c r="BDQ34" s="429"/>
      <c r="BDR34" s="429"/>
      <c r="BDS34" s="429"/>
      <c r="BDT34" s="429"/>
      <c r="BDU34" s="429"/>
      <c r="BDV34" s="429"/>
      <c r="BDW34" s="429"/>
      <c r="BDX34" s="429"/>
      <c r="BDY34" s="429"/>
      <c r="BDZ34" s="429"/>
      <c r="BEA34" s="429"/>
      <c r="BEB34" s="429"/>
      <c r="BEC34" s="429"/>
      <c r="BED34" s="429"/>
      <c r="BEE34" s="429"/>
      <c r="BEF34" s="429"/>
      <c r="BEG34" s="429"/>
      <c r="BEH34" s="429"/>
      <c r="BEI34" s="429"/>
      <c r="BEJ34" s="429"/>
      <c r="BEK34" s="429"/>
      <c r="BEL34" s="429"/>
      <c r="BEM34" s="429"/>
      <c r="BEN34" s="429"/>
      <c r="BEO34" s="429"/>
      <c r="BEP34" s="429"/>
      <c r="BEQ34" s="429"/>
      <c r="BER34" s="429"/>
      <c r="BES34" s="429"/>
      <c r="BET34" s="429"/>
      <c r="BEU34" s="429"/>
      <c r="BEV34" s="429"/>
      <c r="BEW34" s="429"/>
      <c r="BEX34" s="429"/>
      <c r="BEY34" s="429"/>
      <c r="BEZ34" s="429"/>
      <c r="BFA34" s="429"/>
      <c r="BFB34" s="429"/>
      <c r="BFC34" s="429"/>
      <c r="BFD34" s="429"/>
      <c r="BFE34" s="429"/>
      <c r="BFF34" s="429"/>
      <c r="BFG34" s="429"/>
      <c r="BFH34" s="429"/>
      <c r="BFI34" s="429"/>
      <c r="BFJ34" s="429"/>
      <c r="BFK34" s="429"/>
      <c r="BFL34" s="429"/>
      <c r="BFM34" s="429"/>
      <c r="BFN34" s="429"/>
      <c r="BFO34" s="429"/>
      <c r="BFP34" s="429"/>
      <c r="BFQ34" s="429"/>
      <c r="BFR34" s="429"/>
      <c r="BFS34" s="429"/>
      <c r="BFT34" s="429"/>
      <c r="BFU34" s="429"/>
      <c r="BFV34" s="429"/>
      <c r="BFW34" s="429"/>
      <c r="BFX34" s="429"/>
      <c r="BFY34" s="429"/>
      <c r="BFZ34" s="429"/>
      <c r="BGA34" s="429"/>
      <c r="BGB34" s="429"/>
      <c r="BGC34" s="429"/>
      <c r="BGD34" s="429"/>
      <c r="BGE34" s="429"/>
      <c r="BGF34" s="429"/>
      <c r="BGG34" s="429"/>
      <c r="BGH34" s="429"/>
      <c r="BGI34" s="429"/>
      <c r="BGJ34" s="429"/>
      <c r="BGK34" s="429"/>
      <c r="BGL34" s="429"/>
      <c r="BGM34" s="429"/>
      <c r="BGN34" s="429"/>
      <c r="BGO34" s="429"/>
      <c r="BGP34" s="429"/>
      <c r="BGQ34" s="429"/>
      <c r="BGR34" s="429"/>
      <c r="BGS34" s="429"/>
      <c r="BGT34" s="429"/>
      <c r="BGU34" s="429"/>
      <c r="BGV34" s="429"/>
      <c r="BGW34" s="429"/>
      <c r="BGX34" s="429"/>
      <c r="BGY34" s="429"/>
      <c r="BGZ34" s="429"/>
      <c r="BHA34" s="429"/>
      <c r="BHB34" s="429"/>
      <c r="BHC34" s="429"/>
      <c r="BHD34" s="429"/>
      <c r="BHE34" s="429"/>
      <c r="BHF34" s="429"/>
      <c r="BHG34" s="429"/>
      <c r="BHH34" s="429"/>
      <c r="BHI34" s="429"/>
      <c r="BHJ34" s="429"/>
      <c r="BHK34" s="429"/>
      <c r="BHL34" s="429"/>
      <c r="BHM34" s="429"/>
      <c r="BHN34" s="429"/>
      <c r="BHO34" s="429"/>
      <c r="BHP34" s="429"/>
      <c r="BHQ34" s="429"/>
      <c r="BHR34" s="429"/>
      <c r="BHS34" s="429"/>
      <c r="BHT34" s="429"/>
      <c r="BHU34" s="429"/>
      <c r="BHV34" s="429"/>
      <c r="BHW34" s="429"/>
      <c r="BHX34" s="429"/>
      <c r="BHY34" s="429"/>
      <c r="BHZ34" s="429"/>
      <c r="BIA34" s="429"/>
      <c r="BIB34" s="429"/>
      <c r="BIC34" s="429"/>
      <c r="BID34" s="429"/>
      <c r="BIE34" s="429"/>
      <c r="BIF34" s="429"/>
      <c r="BIG34" s="429"/>
      <c r="BIH34" s="429"/>
      <c r="BII34" s="429"/>
      <c r="BIJ34" s="429"/>
      <c r="BIK34" s="429"/>
      <c r="BIL34" s="429"/>
      <c r="BIM34" s="429"/>
      <c r="BIN34" s="429"/>
      <c r="BIO34" s="429"/>
      <c r="BIP34" s="429"/>
      <c r="BIQ34" s="429"/>
      <c r="BIR34" s="429"/>
      <c r="BIS34" s="429"/>
      <c r="BIT34" s="429"/>
      <c r="BIU34" s="429"/>
      <c r="BIV34" s="429"/>
      <c r="BIW34" s="429"/>
      <c r="BIX34" s="429"/>
      <c r="BIY34" s="429"/>
      <c r="BIZ34" s="429"/>
      <c r="BJA34" s="429"/>
      <c r="BJB34" s="429"/>
      <c r="BJC34" s="429"/>
      <c r="BJD34" s="429"/>
      <c r="BJE34" s="429"/>
      <c r="BJF34" s="429"/>
      <c r="BJG34" s="429"/>
      <c r="BJH34" s="429"/>
      <c r="BJI34" s="429"/>
      <c r="BJJ34" s="429"/>
      <c r="BJK34" s="429"/>
      <c r="BJL34" s="429"/>
      <c r="BJM34" s="429"/>
      <c r="BJN34" s="429"/>
      <c r="BJO34" s="429"/>
      <c r="BJP34" s="429"/>
      <c r="BJQ34" s="429"/>
      <c r="BJR34" s="429"/>
      <c r="BJS34" s="429"/>
      <c r="BJT34" s="429"/>
      <c r="BJU34" s="429"/>
      <c r="BJV34" s="429"/>
      <c r="BJW34" s="429"/>
      <c r="BJX34" s="429"/>
      <c r="BJY34" s="429"/>
      <c r="BJZ34" s="429"/>
      <c r="BKA34" s="429"/>
      <c r="BKB34" s="429"/>
      <c r="BKC34" s="429"/>
      <c r="BKD34" s="429"/>
      <c r="BKE34" s="429"/>
      <c r="BKF34" s="429"/>
      <c r="BKG34" s="429"/>
      <c r="BKH34" s="429"/>
      <c r="BKI34" s="429"/>
      <c r="BKJ34" s="429"/>
      <c r="BKK34" s="429"/>
      <c r="BKL34" s="429"/>
      <c r="BKM34" s="429"/>
      <c r="BKN34" s="429"/>
      <c r="BKO34" s="429"/>
      <c r="BKP34" s="429"/>
      <c r="BKQ34" s="429"/>
      <c r="BKR34" s="429"/>
      <c r="BKS34" s="429"/>
      <c r="BKT34" s="429"/>
      <c r="BKU34" s="429"/>
      <c r="BKV34" s="429"/>
      <c r="BKW34" s="429"/>
      <c r="BKX34" s="429"/>
      <c r="BKY34" s="429"/>
      <c r="BKZ34" s="429"/>
      <c r="BLA34" s="429"/>
      <c r="BLB34" s="429"/>
      <c r="BLC34" s="429"/>
      <c r="BLD34" s="429"/>
      <c r="BLE34" s="429"/>
      <c r="BLF34" s="429"/>
      <c r="BLG34" s="429"/>
      <c r="BLH34" s="429"/>
      <c r="BLI34" s="429"/>
      <c r="BLJ34" s="429"/>
      <c r="BLK34" s="429"/>
      <c r="BLL34" s="429"/>
      <c r="BLM34" s="429"/>
      <c r="BLN34" s="429"/>
      <c r="BLO34" s="429"/>
      <c r="BLP34" s="429"/>
      <c r="BLQ34" s="429"/>
      <c r="BLR34" s="429"/>
      <c r="BLS34" s="429"/>
      <c r="BLT34" s="429"/>
      <c r="BLU34" s="429"/>
      <c r="BLV34" s="429"/>
      <c r="BLW34" s="429"/>
      <c r="BLX34" s="429"/>
      <c r="BLY34" s="429"/>
      <c r="BLZ34" s="429"/>
      <c r="BMA34" s="429"/>
      <c r="BMB34" s="429"/>
      <c r="BMC34" s="429"/>
      <c r="BMD34" s="429"/>
      <c r="BME34" s="429"/>
      <c r="BMF34" s="429"/>
      <c r="BMG34" s="429"/>
      <c r="BMH34" s="429"/>
      <c r="BMI34" s="429"/>
      <c r="BMJ34" s="429"/>
      <c r="BMK34" s="429"/>
      <c r="BML34" s="429"/>
      <c r="BMM34" s="429"/>
      <c r="BMN34" s="429"/>
      <c r="BMO34" s="429"/>
      <c r="BMP34" s="429"/>
      <c r="BMQ34" s="429"/>
      <c r="BMR34" s="429"/>
      <c r="BMS34" s="429"/>
      <c r="BMT34" s="429"/>
      <c r="BMU34" s="429"/>
      <c r="BMV34" s="429"/>
      <c r="BMW34" s="429"/>
      <c r="BMX34" s="429"/>
      <c r="BMY34" s="429"/>
      <c r="BMZ34" s="429"/>
      <c r="BNA34" s="429"/>
      <c r="BNB34" s="429"/>
      <c r="BNC34" s="429"/>
      <c r="BND34" s="429"/>
      <c r="BNE34" s="429"/>
      <c r="BNF34" s="429"/>
      <c r="BNG34" s="429"/>
      <c r="BNH34" s="429"/>
      <c r="BNI34" s="429"/>
      <c r="BNJ34" s="429"/>
      <c r="BNK34" s="429"/>
      <c r="BNL34" s="429"/>
      <c r="BNM34" s="429"/>
      <c r="BNN34" s="429"/>
      <c r="BNO34" s="429"/>
      <c r="BNP34" s="429"/>
      <c r="BNQ34" s="429"/>
      <c r="BNR34" s="429"/>
      <c r="BNS34" s="429"/>
      <c r="BNT34" s="429"/>
      <c r="BNU34" s="429"/>
      <c r="BNV34" s="429"/>
      <c r="BNW34" s="429"/>
      <c r="BNX34" s="429"/>
      <c r="BNY34" s="429"/>
      <c r="BNZ34" s="429"/>
      <c r="BOA34" s="429"/>
      <c r="BOB34" s="429"/>
      <c r="BOC34" s="429"/>
      <c r="BOD34" s="429"/>
      <c r="BOE34" s="429"/>
      <c r="BOF34" s="429"/>
      <c r="BOG34" s="429"/>
      <c r="BOH34" s="429"/>
      <c r="BOI34" s="429"/>
      <c r="BOJ34" s="429"/>
      <c r="BOK34" s="429"/>
      <c r="BOL34" s="429"/>
      <c r="BOM34" s="429"/>
      <c r="BON34" s="429"/>
      <c r="BOO34" s="429"/>
      <c r="BOP34" s="429"/>
      <c r="BOQ34" s="429"/>
      <c r="BOR34" s="429"/>
      <c r="BOS34" s="429"/>
      <c r="BOT34" s="429"/>
      <c r="BOU34" s="429"/>
      <c r="BOV34" s="429"/>
      <c r="BOW34" s="429"/>
      <c r="BOX34" s="429"/>
      <c r="BOY34" s="429"/>
      <c r="BOZ34" s="429"/>
      <c r="BPA34" s="429"/>
      <c r="BPB34" s="429"/>
      <c r="BPC34" s="429"/>
      <c r="BPD34" s="429"/>
      <c r="BPE34" s="429"/>
      <c r="BPF34" s="429"/>
      <c r="BPG34" s="429"/>
      <c r="BPH34" s="429"/>
      <c r="BPI34" s="429"/>
      <c r="BPJ34" s="429"/>
      <c r="BPK34" s="429"/>
      <c r="BPL34" s="429"/>
      <c r="BPM34" s="429"/>
      <c r="BPN34" s="429"/>
      <c r="BPO34" s="429"/>
      <c r="BPP34" s="429"/>
      <c r="BPQ34" s="429"/>
      <c r="BPR34" s="429"/>
      <c r="BPS34" s="429"/>
      <c r="BPT34" s="429"/>
      <c r="BPU34" s="429"/>
      <c r="BPV34" s="429"/>
      <c r="BPW34" s="429"/>
      <c r="BPX34" s="429"/>
      <c r="BPY34" s="429"/>
      <c r="BPZ34" s="429"/>
      <c r="BQA34" s="429"/>
      <c r="BQB34" s="429"/>
      <c r="BQC34" s="429"/>
      <c r="BQD34" s="429"/>
      <c r="BQE34" s="429"/>
      <c r="BQF34" s="429"/>
      <c r="BQG34" s="429"/>
      <c r="BQH34" s="429"/>
      <c r="BQI34" s="429"/>
      <c r="BQJ34" s="429"/>
      <c r="BQK34" s="429"/>
      <c r="BQL34" s="429"/>
      <c r="BQM34" s="429"/>
      <c r="BQN34" s="429"/>
      <c r="BQO34" s="429"/>
      <c r="BQP34" s="429"/>
      <c r="BQQ34" s="429"/>
      <c r="BQR34" s="429"/>
      <c r="BQS34" s="429"/>
      <c r="BQT34" s="429"/>
      <c r="BQU34" s="429"/>
      <c r="BQV34" s="429"/>
      <c r="BQW34" s="429"/>
      <c r="BQX34" s="429"/>
      <c r="BQY34" s="429"/>
      <c r="BQZ34" s="429"/>
      <c r="BRA34" s="429"/>
      <c r="BRB34" s="429"/>
      <c r="BRC34" s="429"/>
      <c r="BRD34" s="429"/>
      <c r="BRE34" s="429"/>
      <c r="BRF34" s="429"/>
      <c r="BRG34" s="429"/>
      <c r="BRH34" s="429"/>
      <c r="BRI34" s="429"/>
      <c r="BRJ34" s="429"/>
      <c r="BRK34" s="429"/>
      <c r="BRL34" s="429"/>
      <c r="BRM34" s="429"/>
      <c r="BRN34" s="429"/>
      <c r="BRO34" s="429"/>
      <c r="BRP34" s="429"/>
      <c r="BRQ34" s="429"/>
      <c r="BRR34" s="429"/>
      <c r="BRS34" s="429"/>
      <c r="BRT34" s="429"/>
      <c r="BRU34" s="429"/>
      <c r="BRV34" s="429"/>
      <c r="BRW34" s="429"/>
      <c r="BRX34" s="429"/>
      <c r="BRY34" s="429"/>
      <c r="BRZ34" s="429"/>
      <c r="BSA34" s="429"/>
      <c r="BSB34" s="429"/>
      <c r="BSC34" s="429"/>
      <c r="BSD34" s="429"/>
      <c r="BSE34" s="429"/>
      <c r="BSF34" s="429"/>
      <c r="BSG34" s="429"/>
      <c r="BSH34" s="429"/>
      <c r="BSI34" s="429"/>
      <c r="BSJ34" s="429"/>
      <c r="BSK34" s="429"/>
      <c r="BSL34" s="429"/>
      <c r="BSM34" s="429"/>
      <c r="BSN34" s="429"/>
      <c r="BSO34" s="429"/>
      <c r="BSP34" s="429"/>
      <c r="BSQ34" s="429"/>
      <c r="BSR34" s="429"/>
      <c r="BSS34" s="429"/>
      <c r="BST34" s="429"/>
      <c r="BSU34" s="429"/>
      <c r="BSV34" s="429"/>
      <c r="BSW34" s="429"/>
      <c r="BSX34" s="429"/>
      <c r="BSY34" s="429"/>
      <c r="BSZ34" s="429"/>
      <c r="BTA34" s="429"/>
      <c r="BTB34" s="429"/>
      <c r="BTC34" s="429"/>
      <c r="BTD34" s="429"/>
      <c r="BTE34" s="429"/>
      <c r="BTF34" s="429"/>
      <c r="BTG34" s="429"/>
      <c r="BTH34" s="429"/>
      <c r="BTI34" s="429"/>
      <c r="BTJ34" s="429"/>
      <c r="BTK34" s="429"/>
      <c r="BTL34" s="429"/>
      <c r="BTM34" s="429"/>
      <c r="BTN34" s="429"/>
      <c r="BTO34" s="429"/>
      <c r="BTP34" s="429"/>
      <c r="BTQ34" s="429"/>
      <c r="BTR34" s="429"/>
      <c r="BTS34" s="429"/>
      <c r="BTT34" s="429"/>
      <c r="BTU34" s="429"/>
      <c r="BTV34" s="429"/>
      <c r="BTW34" s="429"/>
      <c r="BTX34" s="429"/>
      <c r="BTY34" s="429"/>
      <c r="BTZ34" s="429"/>
      <c r="BUA34" s="429"/>
      <c r="BUB34" s="429"/>
      <c r="BUC34" s="429"/>
      <c r="BUD34" s="429"/>
      <c r="BUE34" s="429"/>
      <c r="BUF34" s="429"/>
      <c r="BUG34" s="429"/>
      <c r="BUH34" s="429"/>
      <c r="BUI34" s="429"/>
      <c r="BUJ34" s="429"/>
      <c r="BUK34" s="429"/>
      <c r="BUL34" s="429"/>
      <c r="BUM34" s="429"/>
      <c r="BUN34" s="429"/>
      <c r="BUO34" s="429"/>
      <c r="BUP34" s="429"/>
      <c r="BUQ34" s="429"/>
      <c r="BUR34" s="429"/>
      <c r="BUS34" s="429"/>
      <c r="BUT34" s="429"/>
      <c r="BUU34" s="429"/>
      <c r="BUV34" s="429"/>
      <c r="BUW34" s="429"/>
      <c r="BUX34" s="429"/>
      <c r="BUY34" s="429"/>
      <c r="BUZ34" s="429"/>
      <c r="BVA34" s="429"/>
      <c r="BVB34" s="429"/>
      <c r="BVC34" s="429"/>
      <c r="BVD34" s="429"/>
      <c r="BVE34" s="429"/>
      <c r="BVF34" s="429"/>
      <c r="BVG34" s="429"/>
      <c r="BVH34" s="429"/>
      <c r="BVI34" s="429"/>
      <c r="BVJ34" s="429"/>
      <c r="BVK34" s="429"/>
      <c r="BVL34" s="429"/>
      <c r="BVM34" s="429"/>
      <c r="BVN34" s="429"/>
      <c r="BVO34" s="429"/>
      <c r="BVP34" s="429"/>
      <c r="BVQ34" s="429"/>
      <c r="BVR34" s="429"/>
      <c r="BVS34" s="429"/>
      <c r="BVT34" s="429"/>
      <c r="BVU34" s="429"/>
      <c r="BVV34" s="429"/>
      <c r="BVW34" s="429"/>
      <c r="BVX34" s="429"/>
      <c r="BVY34" s="429"/>
      <c r="BVZ34" s="429"/>
      <c r="BWA34" s="429"/>
      <c r="BWB34" s="429"/>
      <c r="BWC34" s="429"/>
      <c r="BWD34" s="429"/>
      <c r="BWE34" s="429"/>
      <c r="BWF34" s="429"/>
      <c r="BWG34" s="429"/>
      <c r="BWH34" s="429"/>
      <c r="BWI34" s="429"/>
      <c r="BWJ34" s="429"/>
      <c r="BWK34" s="429"/>
      <c r="BWL34" s="429"/>
      <c r="BWM34" s="429"/>
      <c r="BWN34" s="429"/>
      <c r="BWO34" s="429"/>
      <c r="BWP34" s="429"/>
      <c r="BWQ34" s="429"/>
      <c r="BWR34" s="429"/>
      <c r="BWS34" s="429"/>
      <c r="BWT34" s="429"/>
      <c r="BWU34" s="429"/>
      <c r="BWV34" s="429"/>
      <c r="BWW34" s="429"/>
      <c r="BWX34" s="429"/>
      <c r="BWY34" s="429"/>
      <c r="BWZ34" s="429"/>
      <c r="BXA34" s="429"/>
      <c r="BXB34" s="429"/>
      <c r="BXC34" s="429"/>
      <c r="BXD34" s="429"/>
      <c r="BXE34" s="429"/>
      <c r="BXF34" s="429"/>
      <c r="BXG34" s="429"/>
      <c r="BXH34" s="429"/>
      <c r="BXI34" s="429"/>
      <c r="BXJ34" s="429"/>
      <c r="BXK34" s="429"/>
      <c r="BXL34" s="429"/>
      <c r="BXM34" s="429"/>
      <c r="BXN34" s="429"/>
      <c r="BXO34" s="429"/>
      <c r="BXP34" s="429"/>
      <c r="BXQ34" s="429"/>
      <c r="BXR34" s="429"/>
      <c r="BXS34" s="429"/>
      <c r="BXT34" s="429"/>
      <c r="BXU34" s="429"/>
      <c r="BXV34" s="429"/>
      <c r="BXW34" s="429"/>
      <c r="BXX34" s="429"/>
      <c r="BXY34" s="429"/>
      <c r="BXZ34" s="429"/>
      <c r="BYA34" s="429"/>
      <c r="BYB34" s="429"/>
      <c r="BYC34" s="429"/>
      <c r="BYD34" s="429"/>
      <c r="BYE34" s="429"/>
      <c r="BYF34" s="429"/>
      <c r="BYG34" s="429"/>
      <c r="BYH34" s="429"/>
      <c r="BYI34" s="429"/>
      <c r="BYJ34" s="429"/>
      <c r="BYK34" s="429"/>
      <c r="BYL34" s="429"/>
      <c r="BYM34" s="429"/>
      <c r="BYN34" s="429"/>
      <c r="BYO34" s="429"/>
      <c r="BYP34" s="429"/>
      <c r="BYQ34" s="429"/>
      <c r="BYR34" s="429"/>
      <c r="BYS34" s="429"/>
      <c r="BYT34" s="429"/>
      <c r="BYU34" s="429"/>
      <c r="BYV34" s="429"/>
      <c r="BYW34" s="429"/>
      <c r="BYX34" s="429"/>
      <c r="BYY34" s="429"/>
      <c r="BYZ34" s="429"/>
      <c r="BZA34" s="429"/>
      <c r="BZB34" s="429"/>
      <c r="BZC34" s="429"/>
      <c r="BZD34" s="429"/>
      <c r="BZE34" s="429"/>
      <c r="BZF34" s="429"/>
      <c r="BZG34" s="429"/>
      <c r="BZH34" s="429"/>
      <c r="BZI34" s="429"/>
      <c r="BZJ34" s="429"/>
      <c r="BZK34" s="429"/>
      <c r="BZL34" s="429"/>
      <c r="BZM34" s="429"/>
      <c r="BZN34" s="429"/>
      <c r="BZO34" s="429"/>
      <c r="BZP34" s="429"/>
      <c r="BZQ34" s="429"/>
      <c r="BZR34" s="429"/>
      <c r="BZS34" s="429"/>
      <c r="BZT34" s="429"/>
      <c r="BZU34" s="429"/>
      <c r="BZV34" s="429"/>
      <c r="BZW34" s="429"/>
      <c r="BZX34" s="429"/>
      <c r="BZY34" s="429"/>
      <c r="BZZ34" s="429"/>
      <c r="CAA34" s="429"/>
      <c r="CAB34" s="429"/>
      <c r="CAC34" s="429"/>
      <c r="CAD34" s="429"/>
      <c r="CAE34" s="429"/>
      <c r="CAF34" s="429"/>
      <c r="CAG34" s="429"/>
      <c r="CAH34" s="429"/>
      <c r="CAI34" s="429"/>
      <c r="CAJ34" s="429"/>
      <c r="CAK34" s="429"/>
      <c r="CAL34" s="429"/>
      <c r="CAM34" s="429"/>
      <c r="CAN34" s="429"/>
      <c r="CAO34" s="429"/>
      <c r="CAP34" s="429"/>
      <c r="CAQ34" s="429"/>
      <c r="CAR34" s="429"/>
      <c r="CAS34" s="429"/>
      <c r="CAT34" s="429"/>
      <c r="CAU34" s="429"/>
      <c r="CAV34" s="429"/>
      <c r="CAW34" s="429"/>
      <c r="CAX34" s="429"/>
      <c r="CAY34" s="429"/>
      <c r="CAZ34" s="429"/>
      <c r="CBA34" s="429"/>
      <c r="CBB34" s="429"/>
      <c r="CBC34" s="429"/>
      <c r="CBD34" s="429"/>
      <c r="CBE34" s="429"/>
      <c r="CBF34" s="429"/>
      <c r="CBG34" s="429"/>
      <c r="CBH34" s="429"/>
      <c r="CBI34" s="429"/>
      <c r="CBJ34" s="429"/>
      <c r="CBK34" s="429"/>
      <c r="CBL34" s="429"/>
      <c r="CBM34" s="429"/>
      <c r="CBN34" s="429"/>
      <c r="CBO34" s="429"/>
      <c r="CBP34" s="429"/>
      <c r="CBQ34" s="429"/>
      <c r="CBR34" s="429"/>
      <c r="CBS34" s="429"/>
      <c r="CBT34" s="429"/>
      <c r="CBU34" s="429"/>
      <c r="CBV34" s="429"/>
      <c r="CBW34" s="429"/>
      <c r="CBX34" s="429"/>
      <c r="CBY34" s="429"/>
      <c r="CBZ34" s="429"/>
      <c r="CCA34" s="429"/>
      <c r="CCB34" s="429"/>
      <c r="CCC34" s="429"/>
      <c r="CCD34" s="429"/>
      <c r="CCE34" s="429"/>
      <c r="CCF34" s="429"/>
      <c r="CCG34" s="429"/>
      <c r="CCH34" s="429"/>
      <c r="CCI34" s="429"/>
      <c r="CCJ34" s="429"/>
      <c r="CCK34" s="429"/>
      <c r="CCL34" s="429"/>
      <c r="CCM34" s="429"/>
      <c r="CCN34" s="429"/>
      <c r="CCO34" s="429"/>
      <c r="CCP34" s="429"/>
      <c r="CCQ34" s="429"/>
      <c r="CCR34" s="429"/>
      <c r="CCS34" s="429"/>
      <c r="CCT34" s="429"/>
      <c r="CCU34" s="429"/>
      <c r="CCV34" s="429"/>
      <c r="CCW34" s="429"/>
      <c r="CCX34" s="429"/>
      <c r="CCY34" s="429"/>
      <c r="CCZ34" s="429"/>
      <c r="CDA34" s="429"/>
      <c r="CDB34" s="429"/>
      <c r="CDC34" s="429"/>
      <c r="CDD34" s="429"/>
      <c r="CDE34" s="429"/>
      <c r="CDF34" s="429"/>
      <c r="CDG34" s="429"/>
      <c r="CDH34" s="429"/>
      <c r="CDI34" s="429"/>
      <c r="CDJ34" s="429"/>
      <c r="CDK34" s="429"/>
      <c r="CDL34" s="429"/>
      <c r="CDM34" s="429"/>
      <c r="CDN34" s="429"/>
      <c r="CDO34" s="429"/>
      <c r="CDP34" s="429"/>
      <c r="CDQ34" s="429"/>
      <c r="CDR34" s="429"/>
      <c r="CDS34" s="429"/>
      <c r="CDT34" s="429"/>
      <c r="CDU34" s="429"/>
      <c r="CDV34" s="429"/>
      <c r="CDW34" s="429"/>
      <c r="CDX34" s="429"/>
      <c r="CDY34" s="429"/>
      <c r="CDZ34" s="429"/>
      <c r="CEA34" s="429"/>
      <c r="CEB34" s="429"/>
      <c r="CEC34" s="429"/>
      <c r="CED34" s="429"/>
      <c r="CEE34" s="429"/>
      <c r="CEF34" s="429"/>
      <c r="CEG34" s="429"/>
      <c r="CEH34" s="429"/>
      <c r="CEI34" s="429"/>
      <c r="CEJ34" s="429"/>
      <c r="CEK34" s="429"/>
      <c r="CEL34" s="429"/>
      <c r="CEM34" s="429"/>
      <c r="CEN34" s="429"/>
      <c r="CEO34" s="429"/>
      <c r="CEP34" s="429"/>
      <c r="CEQ34" s="429"/>
      <c r="CER34" s="429"/>
      <c r="CES34" s="429"/>
      <c r="CET34" s="429"/>
      <c r="CEU34" s="429"/>
      <c r="CEV34" s="429"/>
      <c r="CEW34" s="429"/>
      <c r="CEX34" s="429"/>
      <c r="CEY34" s="429"/>
      <c r="CEZ34" s="429"/>
      <c r="CFA34" s="429"/>
      <c r="CFB34" s="429"/>
      <c r="CFC34" s="429"/>
      <c r="CFD34" s="429"/>
      <c r="CFE34" s="429"/>
      <c r="CFF34" s="429"/>
      <c r="CFG34" s="429"/>
      <c r="CFH34" s="429"/>
      <c r="CFI34" s="429"/>
      <c r="CFJ34" s="429"/>
      <c r="CFK34" s="429"/>
      <c r="CFL34" s="429"/>
      <c r="CFM34" s="429"/>
      <c r="CFN34" s="429"/>
      <c r="CFO34" s="429"/>
      <c r="CFP34" s="429"/>
      <c r="CFQ34" s="429"/>
      <c r="CFR34" s="429"/>
      <c r="CFS34" s="429"/>
      <c r="CFT34" s="429"/>
      <c r="CFU34" s="429"/>
      <c r="CFV34" s="429"/>
      <c r="CFW34" s="429"/>
      <c r="CFX34" s="429"/>
      <c r="CFY34" s="429"/>
      <c r="CFZ34" s="429"/>
      <c r="CGA34" s="429"/>
      <c r="CGB34" s="429"/>
      <c r="CGC34" s="429"/>
      <c r="CGD34" s="429"/>
      <c r="CGE34" s="429"/>
      <c r="CGF34" s="429"/>
      <c r="CGG34" s="429"/>
      <c r="CGH34" s="429"/>
      <c r="CGI34" s="429"/>
      <c r="CGJ34" s="429"/>
      <c r="CGK34" s="429"/>
      <c r="CGL34" s="429"/>
      <c r="CGM34" s="429"/>
      <c r="CGN34" s="429"/>
      <c r="CGO34" s="429"/>
      <c r="CGP34" s="429"/>
      <c r="CGQ34" s="429"/>
      <c r="CGR34" s="429"/>
      <c r="CGS34" s="429"/>
      <c r="CGT34" s="429"/>
      <c r="CGU34" s="429"/>
      <c r="CGV34" s="429"/>
      <c r="CGW34" s="429"/>
      <c r="CGX34" s="429"/>
      <c r="CGY34" s="429"/>
      <c r="CGZ34" s="429"/>
      <c r="CHA34" s="429"/>
      <c r="CHB34" s="429"/>
      <c r="CHC34" s="429"/>
      <c r="CHD34" s="429"/>
      <c r="CHE34" s="429"/>
      <c r="CHF34" s="429"/>
      <c r="CHG34" s="429"/>
      <c r="CHH34" s="429"/>
      <c r="CHI34" s="429"/>
      <c r="CHJ34" s="429"/>
      <c r="CHK34" s="429"/>
      <c r="CHL34" s="429"/>
      <c r="CHM34" s="429"/>
      <c r="CHN34" s="429"/>
      <c r="CHO34" s="429"/>
      <c r="CHP34" s="429"/>
      <c r="CHQ34" s="429"/>
      <c r="CHR34" s="429"/>
      <c r="CHS34" s="429"/>
      <c r="CHT34" s="429"/>
      <c r="CHU34" s="429"/>
      <c r="CHV34" s="429"/>
      <c r="CHW34" s="429"/>
      <c r="CHX34" s="429"/>
      <c r="CHY34" s="429"/>
      <c r="CHZ34" s="429"/>
      <c r="CIA34" s="429"/>
      <c r="CIB34" s="429"/>
      <c r="CIC34" s="429"/>
      <c r="CID34" s="429"/>
      <c r="CIE34" s="429"/>
      <c r="CIF34" s="429"/>
      <c r="CIG34" s="429"/>
      <c r="CIH34" s="429"/>
      <c r="CII34" s="429"/>
      <c r="CIJ34" s="429"/>
      <c r="CIK34" s="429"/>
      <c r="CIL34" s="429"/>
      <c r="CIM34" s="429"/>
      <c r="CIN34" s="429"/>
      <c r="CIO34" s="429"/>
      <c r="CIP34" s="429"/>
      <c r="CIQ34" s="429"/>
      <c r="CIR34" s="429"/>
      <c r="CIS34" s="429"/>
      <c r="CIT34" s="429"/>
      <c r="CIU34" s="429"/>
      <c r="CIV34" s="429"/>
      <c r="CIW34" s="429"/>
      <c r="CIX34" s="429"/>
      <c r="CIY34" s="429"/>
      <c r="CIZ34" s="429"/>
      <c r="CJA34" s="429"/>
      <c r="CJB34" s="429"/>
      <c r="CJC34" s="429"/>
      <c r="CJD34" s="429"/>
      <c r="CJE34" s="429"/>
      <c r="CJF34" s="429"/>
      <c r="CJG34" s="429"/>
      <c r="CJH34" s="429"/>
      <c r="CJI34" s="429"/>
      <c r="CJJ34" s="429"/>
      <c r="CJK34" s="429"/>
      <c r="CJL34" s="429"/>
      <c r="CJM34" s="429"/>
      <c r="CJN34" s="429"/>
      <c r="CJO34" s="429"/>
      <c r="CJP34" s="429"/>
      <c r="CJQ34" s="429"/>
      <c r="CJR34" s="429"/>
      <c r="CJS34" s="429"/>
      <c r="CJT34" s="429"/>
      <c r="CJU34" s="429"/>
      <c r="CJV34" s="429"/>
      <c r="CJW34" s="429"/>
      <c r="CJX34" s="429"/>
      <c r="CJY34" s="429"/>
      <c r="CJZ34" s="429"/>
      <c r="CKA34" s="429"/>
      <c r="CKB34" s="429"/>
      <c r="CKC34" s="429"/>
      <c r="CKD34" s="429"/>
      <c r="CKE34" s="429"/>
      <c r="CKF34" s="429"/>
      <c r="CKG34" s="429"/>
      <c r="CKH34" s="429"/>
      <c r="CKI34" s="429"/>
      <c r="CKJ34" s="429"/>
      <c r="CKK34" s="429"/>
      <c r="CKL34" s="429"/>
      <c r="CKM34" s="429"/>
      <c r="CKN34" s="429"/>
      <c r="CKO34" s="429"/>
      <c r="CKP34" s="429"/>
      <c r="CKQ34" s="429"/>
      <c r="CKR34" s="429"/>
      <c r="CKS34" s="429"/>
      <c r="CKT34" s="429"/>
      <c r="CKU34" s="429"/>
      <c r="CKV34" s="429"/>
      <c r="CKW34" s="429"/>
      <c r="CKX34" s="429"/>
      <c r="CKY34" s="429"/>
      <c r="CKZ34" s="429"/>
      <c r="CLA34" s="429"/>
      <c r="CLB34" s="429"/>
      <c r="CLC34" s="429"/>
      <c r="CLD34" s="429"/>
      <c r="CLE34" s="429"/>
      <c r="CLF34" s="429"/>
      <c r="CLG34" s="429"/>
      <c r="CLH34" s="429"/>
      <c r="CLI34" s="429"/>
      <c r="CLJ34" s="429"/>
      <c r="CLK34" s="429"/>
      <c r="CLL34" s="429"/>
      <c r="CLM34" s="429"/>
      <c r="CLN34" s="429"/>
      <c r="CLO34" s="429"/>
      <c r="CLP34" s="429"/>
      <c r="CLQ34" s="429"/>
      <c r="CLR34" s="429"/>
      <c r="CLS34" s="429"/>
      <c r="CLT34" s="429"/>
      <c r="CLU34" s="429"/>
      <c r="CLV34" s="429"/>
      <c r="CLW34" s="429"/>
      <c r="CLX34" s="429"/>
      <c r="CLY34" s="429"/>
      <c r="CLZ34" s="429"/>
      <c r="CMA34" s="429"/>
      <c r="CMB34" s="429"/>
      <c r="CMC34" s="429"/>
      <c r="CMD34" s="429"/>
      <c r="CME34" s="429"/>
      <c r="CMF34" s="429"/>
      <c r="CMG34" s="429"/>
      <c r="CMH34" s="429"/>
      <c r="CMI34" s="429"/>
      <c r="CMJ34" s="429"/>
      <c r="CMK34" s="429"/>
      <c r="CML34" s="429"/>
      <c r="CMM34" s="429"/>
      <c r="CMN34" s="429"/>
      <c r="CMO34" s="429"/>
      <c r="CMP34" s="429"/>
      <c r="CMQ34" s="429"/>
      <c r="CMR34" s="429"/>
      <c r="CMS34" s="429"/>
      <c r="CMT34" s="429"/>
      <c r="CMU34" s="429"/>
      <c r="CMV34" s="429"/>
      <c r="CMW34" s="429"/>
      <c r="CMX34" s="429"/>
      <c r="CMY34" s="429"/>
      <c r="CMZ34" s="429"/>
      <c r="CNA34" s="429"/>
      <c r="CNB34" s="429"/>
      <c r="CNC34" s="429"/>
      <c r="CND34" s="429"/>
      <c r="CNE34" s="429"/>
      <c r="CNF34" s="429"/>
      <c r="CNG34" s="429"/>
      <c r="CNH34" s="429"/>
      <c r="CNI34" s="429"/>
      <c r="CNJ34" s="429"/>
      <c r="CNK34" s="429"/>
      <c r="CNL34" s="429"/>
      <c r="CNM34" s="429"/>
      <c r="CNN34" s="429"/>
      <c r="CNO34" s="429"/>
      <c r="CNP34" s="429"/>
      <c r="CNQ34" s="429"/>
      <c r="CNR34" s="429"/>
      <c r="CNS34" s="429"/>
      <c r="CNT34" s="429"/>
      <c r="CNU34" s="429"/>
      <c r="CNV34" s="429"/>
      <c r="CNW34" s="429"/>
      <c r="CNX34" s="429"/>
      <c r="CNY34" s="429"/>
      <c r="CNZ34" s="429"/>
      <c r="COA34" s="429"/>
      <c r="COB34" s="429"/>
      <c r="COC34" s="429"/>
      <c r="COD34" s="429"/>
      <c r="COE34" s="429"/>
      <c r="COF34" s="429"/>
      <c r="COG34" s="429"/>
      <c r="COH34" s="429"/>
      <c r="COI34" s="429"/>
      <c r="COJ34" s="429"/>
      <c r="COK34" s="429"/>
      <c r="COL34" s="429"/>
      <c r="COM34" s="429"/>
      <c r="CON34" s="429"/>
      <c r="COO34" s="429"/>
      <c r="COP34" s="429"/>
      <c r="COQ34" s="429"/>
      <c r="COR34" s="429"/>
      <c r="COS34" s="429"/>
      <c r="COT34" s="429"/>
      <c r="COU34" s="429"/>
      <c r="COV34" s="429"/>
      <c r="COW34" s="429"/>
      <c r="COX34" s="429"/>
      <c r="COY34" s="429"/>
      <c r="COZ34" s="429"/>
      <c r="CPA34" s="429"/>
      <c r="CPB34" s="429"/>
      <c r="CPC34" s="429"/>
      <c r="CPD34" s="429"/>
      <c r="CPE34" s="429"/>
      <c r="CPF34" s="429"/>
      <c r="CPG34" s="429"/>
      <c r="CPH34" s="429"/>
      <c r="CPI34" s="429"/>
      <c r="CPJ34" s="429"/>
      <c r="CPK34" s="429"/>
      <c r="CPL34" s="429"/>
      <c r="CPM34" s="429"/>
      <c r="CPN34" s="429"/>
      <c r="CPO34" s="429"/>
      <c r="CPP34" s="429"/>
      <c r="CPQ34" s="429"/>
      <c r="CPR34" s="429"/>
      <c r="CPS34" s="429"/>
      <c r="CPT34" s="429"/>
      <c r="CPU34" s="429"/>
      <c r="CPV34" s="429"/>
      <c r="CPW34" s="429"/>
      <c r="CPX34" s="429"/>
      <c r="CPY34" s="429"/>
      <c r="CPZ34" s="429"/>
      <c r="CQA34" s="429"/>
      <c r="CQB34" s="429"/>
      <c r="CQC34" s="429"/>
      <c r="CQD34" s="429"/>
      <c r="CQE34" s="429"/>
      <c r="CQF34" s="429"/>
      <c r="CQG34" s="429"/>
      <c r="CQH34" s="429"/>
      <c r="CQI34" s="429"/>
      <c r="CQJ34" s="429"/>
      <c r="CQK34" s="429"/>
      <c r="CQL34" s="429"/>
      <c r="CQM34" s="429"/>
      <c r="CQN34" s="429"/>
      <c r="CQO34" s="429"/>
      <c r="CQP34" s="429"/>
      <c r="CQQ34" s="429"/>
      <c r="CQR34" s="429"/>
      <c r="CQS34" s="429"/>
      <c r="CQT34" s="429"/>
      <c r="CQU34" s="429"/>
      <c r="CQV34" s="429"/>
      <c r="CQW34" s="429"/>
      <c r="CQX34" s="429"/>
      <c r="CQY34" s="429"/>
      <c r="CQZ34" s="429"/>
      <c r="CRA34" s="429"/>
      <c r="CRB34" s="429"/>
      <c r="CRC34" s="429"/>
      <c r="CRD34" s="429"/>
      <c r="CRE34" s="429"/>
      <c r="CRF34" s="429"/>
      <c r="CRG34" s="429"/>
      <c r="CRH34" s="429"/>
      <c r="CRI34" s="429"/>
      <c r="CRJ34" s="429"/>
      <c r="CRK34" s="429"/>
      <c r="CRL34" s="429"/>
      <c r="CRM34" s="429"/>
      <c r="CRN34" s="429"/>
      <c r="CRO34" s="429"/>
      <c r="CRP34" s="429"/>
      <c r="CRQ34" s="429"/>
      <c r="CRR34" s="429"/>
      <c r="CRS34" s="429"/>
      <c r="CRT34" s="429"/>
      <c r="CRU34" s="429"/>
      <c r="CRV34" s="429"/>
      <c r="CRW34" s="429"/>
      <c r="CRX34" s="429"/>
      <c r="CRY34" s="429"/>
      <c r="CRZ34" s="429"/>
      <c r="CSA34" s="429"/>
      <c r="CSB34" s="429"/>
      <c r="CSC34" s="429"/>
      <c r="CSD34" s="429"/>
      <c r="CSE34" s="429"/>
      <c r="CSF34" s="429"/>
      <c r="CSG34" s="429"/>
      <c r="CSH34" s="429"/>
      <c r="CSI34" s="429"/>
      <c r="CSJ34" s="429"/>
      <c r="CSK34" s="429"/>
      <c r="CSL34" s="429"/>
      <c r="CSM34" s="429"/>
      <c r="CSN34" s="429"/>
      <c r="CSO34" s="429"/>
      <c r="CSP34" s="429"/>
      <c r="CSQ34" s="429"/>
      <c r="CSR34" s="429"/>
      <c r="CSS34" s="429"/>
      <c r="CST34" s="429"/>
      <c r="CSU34" s="429"/>
      <c r="CSV34" s="429"/>
      <c r="CSW34" s="429"/>
      <c r="CSX34" s="429"/>
      <c r="CSY34" s="429"/>
      <c r="CSZ34" s="429"/>
      <c r="CTA34" s="429"/>
      <c r="CTB34" s="429"/>
      <c r="CTC34" s="429"/>
      <c r="CTD34" s="429"/>
      <c r="CTE34" s="429"/>
      <c r="CTF34" s="429"/>
      <c r="CTG34" s="429"/>
      <c r="CTH34" s="429"/>
      <c r="CTI34" s="429"/>
      <c r="CTJ34" s="429"/>
      <c r="CTK34" s="429"/>
      <c r="CTL34" s="429"/>
      <c r="CTM34" s="429"/>
      <c r="CTN34" s="429"/>
      <c r="CTO34" s="429"/>
      <c r="CTP34" s="429"/>
      <c r="CTQ34" s="429"/>
      <c r="CTR34" s="429"/>
      <c r="CTS34" s="429"/>
      <c r="CTT34" s="429"/>
      <c r="CTU34" s="429"/>
      <c r="CTV34" s="429"/>
      <c r="CTW34" s="429"/>
      <c r="CTX34" s="429"/>
      <c r="CTY34" s="429"/>
      <c r="CTZ34" s="429"/>
      <c r="CUA34" s="429"/>
      <c r="CUB34" s="429"/>
      <c r="CUC34" s="429"/>
      <c r="CUD34" s="429"/>
      <c r="CUE34" s="429"/>
      <c r="CUF34" s="429"/>
      <c r="CUG34" s="429"/>
      <c r="CUH34" s="429"/>
      <c r="CUI34" s="429"/>
      <c r="CUJ34" s="429"/>
      <c r="CUK34" s="429"/>
      <c r="CUL34" s="429"/>
      <c r="CUM34" s="429"/>
      <c r="CUN34" s="429"/>
      <c r="CUO34" s="429"/>
      <c r="CUP34" s="429"/>
      <c r="CUQ34" s="429"/>
      <c r="CUR34" s="429"/>
      <c r="CUS34" s="429"/>
      <c r="CUT34" s="429"/>
      <c r="CUU34" s="429"/>
      <c r="CUV34" s="429"/>
      <c r="CUW34" s="429"/>
      <c r="CUX34" s="429"/>
      <c r="CUY34" s="429"/>
      <c r="CUZ34" s="429"/>
      <c r="CVA34" s="429"/>
      <c r="CVB34" s="429"/>
      <c r="CVC34" s="429"/>
      <c r="CVD34" s="429"/>
      <c r="CVE34" s="429"/>
      <c r="CVF34" s="429"/>
      <c r="CVG34" s="429"/>
      <c r="CVH34" s="429"/>
      <c r="CVI34" s="429"/>
      <c r="CVJ34" s="429"/>
      <c r="CVK34" s="429"/>
      <c r="CVL34" s="429"/>
      <c r="CVM34" s="429"/>
      <c r="CVN34" s="429"/>
      <c r="CVO34" s="429"/>
      <c r="CVP34" s="429"/>
      <c r="CVQ34" s="429"/>
      <c r="CVR34" s="429"/>
      <c r="CVS34" s="429"/>
      <c r="CVT34" s="429"/>
      <c r="CVU34" s="429"/>
      <c r="CVV34" s="429"/>
      <c r="CVW34" s="429"/>
      <c r="CVX34" s="429"/>
      <c r="CVY34" s="429"/>
      <c r="CVZ34" s="429"/>
      <c r="CWA34" s="429"/>
      <c r="CWB34" s="429"/>
      <c r="CWC34" s="429"/>
      <c r="CWD34" s="429"/>
      <c r="CWE34" s="429"/>
      <c r="CWF34" s="429"/>
      <c r="CWG34" s="429"/>
      <c r="CWH34" s="429"/>
      <c r="CWI34" s="429"/>
      <c r="CWJ34" s="429"/>
      <c r="CWK34" s="429"/>
      <c r="CWL34" s="429"/>
      <c r="CWM34" s="429"/>
      <c r="CWN34" s="429"/>
      <c r="CWO34" s="429"/>
      <c r="CWP34" s="429"/>
      <c r="CWQ34" s="429"/>
      <c r="CWR34" s="429"/>
      <c r="CWS34" s="429"/>
      <c r="CWT34" s="429"/>
      <c r="CWU34" s="429"/>
      <c r="CWV34" s="429"/>
      <c r="CWW34" s="429"/>
      <c r="CWX34" s="429"/>
      <c r="CWY34" s="429"/>
      <c r="CWZ34" s="429"/>
      <c r="CXA34" s="429"/>
      <c r="CXB34" s="429"/>
      <c r="CXC34" s="429"/>
      <c r="CXD34" s="429"/>
      <c r="CXE34" s="429"/>
      <c r="CXF34" s="429"/>
      <c r="CXG34" s="429"/>
      <c r="CXH34" s="429"/>
      <c r="CXI34" s="429"/>
      <c r="CXJ34" s="429"/>
      <c r="CXK34" s="429"/>
      <c r="CXL34" s="429"/>
      <c r="CXM34" s="429"/>
      <c r="CXN34" s="429"/>
      <c r="CXO34" s="429"/>
      <c r="CXP34" s="429"/>
      <c r="CXQ34" s="429"/>
      <c r="CXR34" s="429"/>
      <c r="CXS34" s="429"/>
      <c r="CXT34" s="429"/>
      <c r="CXU34" s="429"/>
      <c r="CXV34" s="429"/>
      <c r="CXW34" s="429"/>
      <c r="CXX34" s="429"/>
      <c r="CXY34" s="429"/>
      <c r="CXZ34" s="429"/>
      <c r="CYA34" s="429"/>
      <c r="CYB34" s="429"/>
      <c r="CYC34" s="429"/>
      <c r="CYD34" s="429"/>
      <c r="CYE34" s="429"/>
      <c r="CYF34" s="429"/>
      <c r="CYG34" s="429"/>
      <c r="CYH34" s="429"/>
      <c r="CYI34" s="429"/>
      <c r="CYJ34" s="429"/>
      <c r="CYK34" s="429"/>
      <c r="CYL34" s="429"/>
      <c r="CYM34" s="429"/>
      <c r="CYN34" s="429"/>
      <c r="CYO34" s="429"/>
      <c r="CYP34" s="429"/>
      <c r="CYQ34" s="429"/>
      <c r="CYR34" s="429"/>
      <c r="CYS34" s="429"/>
      <c r="CYT34" s="429"/>
      <c r="CYU34" s="429"/>
      <c r="CYV34" s="429"/>
      <c r="CYW34" s="429"/>
      <c r="CYX34" s="429"/>
      <c r="CYY34" s="429"/>
      <c r="CYZ34" s="429"/>
      <c r="CZA34" s="429"/>
      <c r="CZB34" s="429"/>
      <c r="CZC34" s="429"/>
      <c r="CZD34" s="429"/>
      <c r="CZE34" s="429"/>
      <c r="CZF34" s="429"/>
      <c r="CZG34" s="429"/>
      <c r="CZH34" s="429"/>
      <c r="CZI34" s="429"/>
      <c r="CZJ34" s="429"/>
      <c r="CZK34" s="429"/>
      <c r="CZL34" s="429"/>
      <c r="CZM34" s="429"/>
      <c r="CZN34" s="429"/>
      <c r="CZO34" s="429"/>
      <c r="CZP34" s="429"/>
      <c r="CZQ34" s="429"/>
      <c r="CZR34" s="429"/>
      <c r="CZS34" s="429"/>
      <c r="CZT34" s="429"/>
      <c r="CZU34" s="429"/>
      <c r="CZV34" s="429"/>
      <c r="CZW34" s="429"/>
      <c r="CZX34" s="429"/>
      <c r="CZY34" s="429"/>
      <c r="CZZ34" s="429"/>
      <c r="DAA34" s="429"/>
      <c r="DAB34" s="429"/>
      <c r="DAC34" s="429"/>
      <c r="DAD34" s="429"/>
      <c r="DAE34" s="429"/>
      <c r="DAF34" s="429"/>
      <c r="DAG34" s="429"/>
      <c r="DAH34" s="429"/>
      <c r="DAI34" s="429"/>
      <c r="DAJ34" s="429"/>
      <c r="DAK34" s="429"/>
      <c r="DAL34" s="429"/>
      <c r="DAM34" s="429"/>
      <c r="DAN34" s="429"/>
      <c r="DAO34" s="429"/>
      <c r="DAP34" s="429"/>
      <c r="DAQ34" s="429"/>
      <c r="DAR34" s="429"/>
      <c r="DAS34" s="429"/>
      <c r="DAT34" s="429"/>
      <c r="DAU34" s="429"/>
      <c r="DAV34" s="429"/>
      <c r="DAW34" s="429"/>
      <c r="DAX34" s="429"/>
      <c r="DAY34" s="429"/>
      <c r="DAZ34" s="429"/>
      <c r="DBA34" s="429"/>
      <c r="DBB34" s="429"/>
      <c r="DBC34" s="429"/>
      <c r="DBD34" s="429"/>
      <c r="DBE34" s="429"/>
      <c r="DBF34" s="429"/>
      <c r="DBG34" s="429"/>
      <c r="DBH34" s="429"/>
      <c r="DBI34" s="429"/>
      <c r="DBJ34" s="429"/>
      <c r="DBK34" s="429"/>
      <c r="DBL34" s="429"/>
      <c r="DBM34" s="429"/>
      <c r="DBN34" s="429"/>
      <c r="DBO34" s="429"/>
      <c r="DBP34" s="429"/>
      <c r="DBQ34" s="429"/>
      <c r="DBR34" s="429"/>
      <c r="DBS34" s="429"/>
      <c r="DBT34" s="429"/>
      <c r="DBU34" s="429"/>
      <c r="DBV34" s="429"/>
      <c r="DBW34" s="429"/>
      <c r="DBX34" s="429"/>
      <c r="DBY34" s="429"/>
      <c r="DBZ34" s="429"/>
      <c r="DCA34" s="429"/>
      <c r="DCB34" s="429"/>
      <c r="DCC34" s="429"/>
      <c r="DCD34" s="429"/>
      <c r="DCE34" s="429"/>
      <c r="DCF34" s="429"/>
      <c r="DCG34" s="429"/>
      <c r="DCH34" s="429"/>
      <c r="DCI34" s="429"/>
      <c r="DCJ34" s="429"/>
      <c r="DCK34" s="429"/>
      <c r="DCL34" s="429"/>
      <c r="DCM34" s="429"/>
      <c r="DCN34" s="429"/>
      <c r="DCO34" s="429"/>
      <c r="DCP34" s="429"/>
      <c r="DCQ34" s="429"/>
      <c r="DCR34" s="429"/>
      <c r="DCS34" s="429"/>
      <c r="DCT34" s="429"/>
      <c r="DCU34" s="429"/>
      <c r="DCV34" s="429"/>
      <c r="DCW34" s="429"/>
      <c r="DCX34" s="429"/>
      <c r="DCY34" s="429"/>
      <c r="DCZ34" s="429"/>
      <c r="DDA34" s="429"/>
      <c r="DDB34" s="429"/>
      <c r="DDC34" s="429"/>
      <c r="DDD34" s="429"/>
      <c r="DDE34" s="429"/>
      <c r="DDF34" s="429"/>
      <c r="DDG34" s="429"/>
      <c r="DDH34" s="429"/>
      <c r="DDI34" s="429"/>
      <c r="DDJ34" s="429"/>
      <c r="DDK34" s="429"/>
      <c r="DDL34" s="429"/>
      <c r="DDM34" s="429"/>
      <c r="DDN34" s="429"/>
      <c r="DDO34" s="429"/>
      <c r="DDP34" s="429"/>
      <c r="DDQ34" s="429"/>
      <c r="DDR34" s="429"/>
      <c r="DDS34" s="429"/>
      <c r="DDT34" s="429"/>
      <c r="DDU34" s="429"/>
      <c r="DDV34" s="429"/>
      <c r="DDW34" s="429"/>
      <c r="DDX34" s="429"/>
      <c r="DDY34" s="429"/>
      <c r="DDZ34" s="429"/>
      <c r="DEA34" s="429"/>
      <c r="DEB34" s="429"/>
      <c r="DEC34" s="429"/>
      <c r="DED34" s="429"/>
      <c r="DEE34" s="429"/>
      <c r="DEF34" s="429"/>
      <c r="DEG34" s="429"/>
      <c r="DEH34" s="429"/>
      <c r="DEI34" s="429"/>
      <c r="DEJ34" s="429"/>
      <c r="DEK34" s="429"/>
      <c r="DEL34" s="429"/>
      <c r="DEM34" s="429"/>
      <c r="DEN34" s="429"/>
      <c r="DEO34" s="429"/>
      <c r="DEP34" s="429"/>
      <c r="DEQ34" s="429"/>
      <c r="DER34" s="429"/>
      <c r="DES34" s="429"/>
      <c r="DET34" s="429"/>
      <c r="DEU34" s="429"/>
      <c r="DEV34" s="429"/>
      <c r="DEW34" s="429"/>
      <c r="DEX34" s="429"/>
      <c r="DEY34" s="429"/>
      <c r="DEZ34" s="429"/>
      <c r="DFA34" s="429"/>
      <c r="DFB34" s="429"/>
      <c r="DFC34" s="429"/>
      <c r="DFD34" s="429"/>
      <c r="DFE34" s="429"/>
      <c r="DFF34" s="429"/>
      <c r="DFG34" s="429"/>
      <c r="DFH34" s="429"/>
      <c r="DFI34" s="429"/>
      <c r="DFJ34" s="429"/>
      <c r="DFK34" s="429"/>
      <c r="DFL34" s="429"/>
      <c r="DFM34" s="429"/>
      <c r="DFN34" s="429"/>
      <c r="DFO34" s="429"/>
      <c r="DFP34" s="429"/>
      <c r="DFQ34" s="429"/>
      <c r="DFR34" s="429"/>
      <c r="DFS34" s="429"/>
      <c r="DFT34" s="429"/>
      <c r="DFU34" s="429"/>
      <c r="DFV34" s="429"/>
      <c r="DFW34" s="429"/>
      <c r="DFX34" s="429"/>
      <c r="DFY34" s="429"/>
      <c r="DFZ34" s="429"/>
      <c r="DGA34" s="429"/>
      <c r="DGB34" s="429"/>
      <c r="DGC34" s="429"/>
      <c r="DGD34" s="429"/>
      <c r="DGE34" s="429"/>
      <c r="DGF34" s="429"/>
      <c r="DGG34" s="429"/>
      <c r="DGH34" s="429"/>
      <c r="DGI34" s="429"/>
      <c r="DGJ34" s="429"/>
      <c r="DGK34" s="429"/>
      <c r="DGL34" s="429"/>
      <c r="DGM34" s="429"/>
      <c r="DGN34" s="429"/>
      <c r="DGO34" s="429"/>
      <c r="DGP34" s="429"/>
      <c r="DGQ34" s="429"/>
      <c r="DGR34" s="429"/>
      <c r="DGS34" s="429"/>
      <c r="DGT34" s="429"/>
      <c r="DGU34" s="429"/>
      <c r="DGV34" s="429"/>
      <c r="DGW34" s="429"/>
      <c r="DGX34" s="429"/>
      <c r="DGY34" s="429"/>
      <c r="DGZ34" s="429"/>
      <c r="DHA34" s="429"/>
      <c r="DHB34" s="429"/>
      <c r="DHC34" s="429"/>
      <c r="DHD34" s="429"/>
      <c r="DHE34" s="429"/>
      <c r="DHF34" s="429"/>
      <c r="DHG34" s="429"/>
      <c r="DHH34" s="429"/>
      <c r="DHI34" s="429"/>
      <c r="DHJ34" s="429"/>
      <c r="DHK34" s="429"/>
      <c r="DHL34" s="429"/>
      <c r="DHM34" s="429"/>
      <c r="DHN34" s="429"/>
      <c r="DHO34" s="429"/>
      <c r="DHP34" s="429"/>
      <c r="DHQ34" s="429"/>
      <c r="DHR34" s="429"/>
      <c r="DHS34" s="429"/>
      <c r="DHT34" s="429"/>
      <c r="DHU34" s="429"/>
      <c r="DHV34" s="429"/>
      <c r="DHW34" s="429"/>
      <c r="DHX34" s="429"/>
      <c r="DHY34" s="429"/>
      <c r="DHZ34" s="429"/>
      <c r="DIA34" s="429"/>
      <c r="DIB34" s="429"/>
      <c r="DIC34" s="429"/>
      <c r="DID34" s="429"/>
      <c r="DIE34" s="429"/>
      <c r="DIF34" s="429"/>
      <c r="DIG34" s="429"/>
      <c r="DIH34" s="429"/>
      <c r="DII34" s="429"/>
      <c r="DIJ34" s="429"/>
      <c r="DIK34" s="429"/>
      <c r="DIL34" s="429"/>
      <c r="DIM34" s="429"/>
      <c r="DIN34" s="429"/>
      <c r="DIO34" s="429"/>
      <c r="DIP34" s="429"/>
      <c r="DIQ34" s="429"/>
      <c r="DIR34" s="429"/>
      <c r="DIS34" s="429"/>
      <c r="DIT34" s="429"/>
      <c r="DIU34" s="429"/>
      <c r="DIV34" s="429"/>
      <c r="DIW34" s="429"/>
      <c r="DIX34" s="429"/>
      <c r="DIY34" s="429"/>
      <c r="DIZ34" s="429"/>
      <c r="DJA34" s="429"/>
      <c r="DJB34" s="429"/>
      <c r="DJC34" s="429"/>
      <c r="DJD34" s="429"/>
      <c r="DJE34" s="429"/>
      <c r="DJF34" s="429"/>
      <c r="DJG34" s="429"/>
      <c r="DJH34" s="429"/>
      <c r="DJI34" s="429"/>
      <c r="DJJ34" s="429"/>
      <c r="DJK34" s="429"/>
      <c r="DJL34" s="429"/>
      <c r="DJM34" s="429"/>
      <c r="DJN34" s="429"/>
      <c r="DJO34" s="429"/>
      <c r="DJP34" s="429"/>
      <c r="DJQ34" s="429"/>
      <c r="DJR34" s="429"/>
      <c r="DJS34" s="429"/>
      <c r="DJT34" s="429"/>
      <c r="DJU34" s="429"/>
      <c r="DJV34" s="429"/>
      <c r="DJW34" s="429"/>
      <c r="DJX34" s="429"/>
      <c r="DJY34" s="429"/>
      <c r="DJZ34" s="429"/>
      <c r="DKA34" s="429"/>
      <c r="DKB34" s="429"/>
      <c r="DKC34" s="429"/>
      <c r="DKD34" s="429"/>
      <c r="DKE34" s="429"/>
      <c r="DKF34" s="429"/>
      <c r="DKG34" s="429"/>
      <c r="DKH34" s="429"/>
      <c r="DKI34" s="429"/>
      <c r="DKJ34" s="429"/>
      <c r="DKK34" s="429"/>
      <c r="DKL34" s="429"/>
      <c r="DKM34" s="429"/>
      <c r="DKN34" s="429"/>
      <c r="DKO34" s="429"/>
      <c r="DKP34" s="429"/>
      <c r="DKQ34" s="429"/>
      <c r="DKR34" s="429"/>
      <c r="DKS34" s="429"/>
      <c r="DKT34" s="429"/>
      <c r="DKU34" s="429"/>
      <c r="DKV34" s="429"/>
      <c r="DKW34" s="429"/>
      <c r="DKX34" s="429"/>
      <c r="DKY34" s="429"/>
      <c r="DKZ34" s="429"/>
      <c r="DLA34" s="429"/>
      <c r="DLB34" s="429"/>
      <c r="DLC34" s="429"/>
      <c r="DLD34" s="429"/>
      <c r="DLE34" s="429"/>
      <c r="DLF34" s="429"/>
      <c r="DLG34" s="429"/>
      <c r="DLH34" s="429"/>
      <c r="DLI34" s="429"/>
      <c r="DLJ34" s="429"/>
      <c r="DLK34" s="429"/>
      <c r="DLL34" s="429"/>
      <c r="DLM34" s="429"/>
      <c r="DLN34" s="429"/>
      <c r="DLO34" s="429"/>
      <c r="DLP34" s="429"/>
      <c r="DLQ34" s="429"/>
      <c r="DLR34" s="429"/>
      <c r="DLS34" s="429"/>
      <c r="DLT34" s="429"/>
      <c r="DLU34" s="429"/>
      <c r="DLV34" s="429"/>
      <c r="DLW34" s="429"/>
      <c r="DLX34" s="429"/>
      <c r="DLY34" s="429"/>
      <c r="DLZ34" s="429"/>
      <c r="DMA34" s="429"/>
      <c r="DMB34" s="429"/>
      <c r="DMC34" s="429"/>
      <c r="DMD34" s="429"/>
      <c r="DME34" s="429"/>
      <c r="DMF34" s="429"/>
      <c r="DMG34" s="429"/>
      <c r="DMH34" s="429"/>
      <c r="DMI34" s="429"/>
      <c r="DMJ34" s="429"/>
      <c r="DMK34" s="429"/>
      <c r="DML34" s="429"/>
      <c r="DMM34" s="429"/>
      <c r="DMN34" s="429"/>
      <c r="DMO34" s="429"/>
      <c r="DMP34" s="429"/>
      <c r="DMQ34" s="429"/>
      <c r="DMR34" s="429"/>
      <c r="DMS34" s="429"/>
      <c r="DMT34" s="429"/>
      <c r="DMU34" s="429"/>
      <c r="DMV34" s="429"/>
      <c r="DMW34" s="429"/>
      <c r="DMX34" s="429"/>
      <c r="DMY34" s="429"/>
      <c r="DMZ34" s="429"/>
      <c r="DNA34" s="429"/>
      <c r="DNB34" s="429"/>
      <c r="DNC34" s="429"/>
      <c r="DND34" s="429"/>
      <c r="DNE34" s="429"/>
      <c r="DNF34" s="429"/>
      <c r="DNG34" s="429"/>
      <c r="DNH34" s="429"/>
      <c r="DNI34" s="429"/>
      <c r="DNJ34" s="429"/>
      <c r="DNK34" s="429"/>
      <c r="DNL34" s="429"/>
      <c r="DNM34" s="429"/>
      <c r="DNN34" s="429"/>
      <c r="DNO34" s="429"/>
      <c r="DNP34" s="429"/>
      <c r="DNQ34" s="429"/>
      <c r="DNR34" s="429"/>
      <c r="DNS34" s="429"/>
      <c r="DNT34" s="429"/>
      <c r="DNU34" s="429"/>
      <c r="DNV34" s="429"/>
      <c r="DNW34" s="429"/>
      <c r="DNX34" s="429"/>
      <c r="DNY34" s="429"/>
      <c r="DNZ34" s="429"/>
      <c r="DOA34" s="429"/>
      <c r="DOB34" s="429"/>
      <c r="DOC34" s="429"/>
      <c r="DOD34" s="429"/>
      <c r="DOE34" s="429"/>
      <c r="DOF34" s="429"/>
      <c r="DOG34" s="429"/>
      <c r="DOH34" s="429"/>
      <c r="DOI34" s="429"/>
      <c r="DOJ34" s="429"/>
      <c r="DOK34" s="429"/>
      <c r="DOL34" s="429"/>
      <c r="DOM34" s="429"/>
      <c r="DON34" s="429"/>
      <c r="DOO34" s="429"/>
      <c r="DOP34" s="429"/>
      <c r="DOQ34" s="429"/>
      <c r="DOR34" s="429"/>
      <c r="DOS34" s="429"/>
      <c r="DOT34" s="429"/>
      <c r="DOU34" s="429"/>
      <c r="DOV34" s="429"/>
      <c r="DOW34" s="429"/>
      <c r="DOX34" s="429"/>
      <c r="DOY34" s="429"/>
      <c r="DOZ34" s="429"/>
      <c r="DPA34" s="429"/>
      <c r="DPB34" s="429"/>
      <c r="DPC34" s="429"/>
      <c r="DPD34" s="429"/>
      <c r="DPE34" s="429"/>
      <c r="DPF34" s="429"/>
      <c r="DPG34" s="429"/>
      <c r="DPH34" s="429"/>
      <c r="DPI34" s="429"/>
      <c r="DPJ34" s="429"/>
      <c r="DPK34" s="429"/>
      <c r="DPL34" s="429"/>
      <c r="DPM34" s="429"/>
      <c r="DPN34" s="429"/>
      <c r="DPO34" s="429"/>
      <c r="DPP34" s="429"/>
      <c r="DPQ34" s="429"/>
      <c r="DPR34" s="429"/>
      <c r="DPS34" s="429"/>
      <c r="DPT34" s="429"/>
      <c r="DPU34" s="429"/>
      <c r="DPV34" s="429"/>
      <c r="DPW34" s="429"/>
      <c r="DPX34" s="429"/>
      <c r="DPY34" s="429"/>
      <c r="DPZ34" s="429"/>
      <c r="DQA34" s="429"/>
      <c r="DQB34" s="429"/>
      <c r="DQC34" s="429"/>
      <c r="DQD34" s="429"/>
      <c r="DQE34" s="429"/>
      <c r="DQF34" s="429"/>
      <c r="DQG34" s="429"/>
      <c r="DQH34" s="429"/>
      <c r="DQI34" s="429"/>
      <c r="DQJ34" s="429"/>
      <c r="DQK34" s="429"/>
      <c r="DQL34" s="429"/>
      <c r="DQM34" s="429"/>
      <c r="DQN34" s="429"/>
      <c r="DQO34" s="429"/>
      <c r="DQP34" s="429"/>
      <c r="DQQ34" s="429"/>
      <c r="DQR34" s="429"/>
      <c r="DQS34" s="429"/>
      <c r="DQT34" s="429"/>
      <c r="DQU34" s="429"/>
      <c r="DQV34" s="429"/>
      <c r="DQW34" s="429"/>
      <c r="DQX34" s="429"/>
      <c r="DQY34" s="429"/>
      <c r="DQZ34" s="429"/>
      <c r="DRA34" s="429"/>
      <c r="DRB34" s="429"/>
      <c r="DRC34" s="429"/>
      <c r="DRD34" s="429"/>
      <c r="DRE34" s="429"/>
      <c r="DRF34" s="429"/>
      <c r="DRG34" s="429"/>
      <c r="DRH34" s="429"/>
      <c r="DRI34" s="429"/>
      <c r="DRJ34" s="429"/>
      <c r="DRK34" s="429"/>
      <c r="DRL34" s="429"/>
      <c r="DRM34" s="429"/>
      <c r="DRN34" s="429"/>
      <c r="DRO34" s="429"/>
      <c r="DRP34" s="429"/>
      <c r="DRQ34" s="429"/>
      <c r="DRR34" s="429"/>
      <c r="DRS34" s="429"/>
      <c r="DRT34" s="429"/>
      <c r="DRU34" s="429"/>
      <c r="DRV34" s="429"/>
      <c r="DRW34" s="429"/>
      <c r="DRX34" s="429"/>
      <c r="DRY34" s="429"/>
      <c r="DRZ34" s="429"/>
      <c r="DSA34" s="429"/>
      <c r="DSB34" s="429"/>
      <c r="DSC34" s="429"/>
      <c r="DSD34" s="429"/>
      <c r="DSE34" s="429"/>
      <c r="DSF34" s="429"/>
      <c r="DSG34" s="429"/>
      <c r="DSH34" s="429"/>
      <c r="DSI34" s="429"/>
      <c r="DSJ34" s="429"/>
      <c r="DSK34" s="429"/>
      <c r="DSL34" s="429"/>
      <c r="DSM34" s="429"/>
      <c r="DSN34" s="429"/>
      <c r="DSO34" s="429"/>
      <c r="DSP34" s="429"/>
      <c r="DSQ34" s="429"/>
      <c r="DSR34" s="429"/>
      <c r="DSS34" s="429"/>
      <c r="DST34" s="429"/>
      <c r="DSU34" s="429"/>
      <c r="DSV34" s="429"/>
      <c r="DSW34" s="429"/>
      <c r="DSX34" s="429"/>
      <c r="DSY34" s="429"/>
      <c r="DSZ34" s="429"/>
      <c r="DTA34" s="429"/>
      <c r="DTB34" s="429"/>
      <c r="DTC34" s="429"/>
      <c r="DTD34" s="429"/>
      <c r="DTE34" s="429"/>
      <c r="DTF34" s="429"/>
      <c r="DTG34" s="429"/>
      <c r="DTH34" s="429"/>
      <c r="DTI34" s="429"/>
      <c r="DTJ34" s="429"/>
      <c r="DTK34" s="429"/>
      <c r="DTL34" s="429"/>
      <c r="DTM34" s="429"/>
      <c r="DTN34" s="429"/>
      <c r="DTO34" s="429"/>
      <c r="DTP34" s="429"/>
      <c r="DTQ34" s="429"/>
      <c r="DTR34" s="429"/>
      <c r="DTS34" s="429"/>
      <c r="DTT34" s="429"/>
      <c r="DTU34" s="429"/>
      <c r="DTV34" s="429"/>
      <c r="DTW34" s="429"/>
      <c r="DTX34" s="429"/>
      <c r="DTY34" s="429"/>
      <c r="DTZ34" s="429"/>
      <c r="DUA34" s="429"/>
      <c r="DUB34" s="429"/>
      <c r="DUC34" s="429"/>
      <c r="DUD34" s="429"/>
      <c r="DUE34" s="429"/>
      <c r="DUF34" s="429"/>
      <c r="DUG34" s="429"/>
      <c r="DUH34" s="429"/>
      <c r="DUI34" s="429"/>
      <c r="DUJ34" s="429"/>
      <c r="DUK34" s="429"/>
      <c r="DUL34" s="429"/>
      <c r="DUM34" s="429"/>
      <c r="DUN34" s="429"/>
      <c r="DUO34" s="429"/>
      <c r="DUP34" s="429"/>
      <c r="DUQ34" s="429"/>
      <c r="DUR34" s="429"/>
      <c r="DUS34" s="429"/>
      <c r="DUT34" s="429"/>
      <c r="DUU34" s="429"/>
      <c r="DUV34" s="429"/>
      <c r="DUW34" s="429"/>
      <c r="DUX34" s="429"/>
      <c r="DUY34" s="429"/>
      <c r="DUZ34" s="429"/>
      <c r="DVA34" s="429"/>
      <c r="DVB34" s="429"/>
      <c r="DVC34" s="429"/>
      <c r="DVD34" s="429"/>
      <c r="DVE34" s="429"/>
      <c r="DVF34" s="429"/>
      <c r="DVG34" s="429"/>
      <c r="DVH34" s="429"/>
      <c r="DVI34" s="429"/>
      <c r="DVJ34" s="429"/>
      <c r="DVK34" s="429"/>
      <c r="DVL34" s="429"/>
      <c r="DVM34" s="429"/>
      <c r="DVN34" s="429"/>
      <c r="DVO34" s="429"/>
      <c r="DVP34" s="429"/>
      <c r="DVQ34" s="429"/>
      <c r="DVR34" s="429"/>
      <c r="DVS34" s="429"/>
      <c r="DVT34" s="429"/>
      <c r="DVU34" s="429"/>
      <c r="DVV34" s="429"/>
      <c r="DVW34" s="429"/>
      <c r="DVX34" s="429"/>
      <c r="DVY34" s="429"/>
      <c r="DVZ34" s="429"/>
      <c r="DWA34" s="429"/>
      <c r="DWB34" s="429"/>
      <c r="DWC34" s="429"/>
      <c r="DWD34" s="429"/>
      <c r="DWE34" s="429"/>
      <c r="DWF34" s="429"/>
      <c r="DWG34" s="429"/>
      <c r="DWH34" s="429"/>
      <c r="DWI34" s="429"/>
      <c r="DWJ34" s="429"/>
      <c r="DWK34" s="429"/>
      <c r="DWL34" s="429"/>
      <c r="DWM34" s="429"/>
      <c r="DWN34" s="429"/>
      <c r="DWO34" s="429"/>
      <c r="DWP34" s="429"/>
      <c r="DWQ34" s="429"/>
      <c r="DWR34" s="429"/>
      <c r="DWS34" s="429"/>
      <c r="DWT34" s="429"/>
      <c r="DWU34" s="429"/>
      <c r="DWV34" s="429"/>
      <c r="DWW34" s="429"/>
      <c r="DWX34" s="429"/>
      <c r="DWY34" s="429"/>
      <c r="DWZ34" s="429"/>
      <c r="DXA34" s="429"/>
      <c r="DXB34" s="429"/>
      <c r="DXC34" s="429"/>
      <c r="DXD34" s="429"/>
      <c r="DXE34" s="429"/>
      <c r="DXF34" s="429"/>
      <c r="DXG34" s="429"/>
      <c r="DXH34" s="429"/>
      <c r="DXI34" s="429"/>
      <c r="DXJ34" s="429"/>
      <c r="DXK34" s="429"/>
      <c r="DXL34" s="429"/>
      <c r="DXM34" s="429"/>
      <c r="DXN34" s="429"/>
      <c r="DXO34" s="429"/>
      <c r="DXP34" s="429"/>
      <c r="DXQ34" s="429"/>
      <c r="DXR34" s="429"/>
      <c r="DXS34" s="429"/>
      <c r="DXT34" s="429"/>
      <c r="DXU34" s="429"/>
      <c r="DXV34" s="429"/>
      <c r="DXW34" s="429"/>
      <c r="DXX34" s="429"/>
      <c r="DXY34" s="429"/>
      <c r="DXZ34" s="429"/>
      <c r="DYA34" s="429"/>
      <c r="DYB34" s="429"/>
      <c r="DYC34" s="429"/>
      <c r="DYD34" s="429"/>
      <c r="DYE34" s="429"/>
      <c r="DYF34" s="429"/>
      <c r="DYG34" s="429"/>
      <c r="DYH34" s="429"/>
      <c r="DYI34" s="429"/>
      <c r="DYJ34" s="429"/>
      <c r="DYK34" s="429"/>
      <c r="DYL34" s="429"/>
      <c r="DYM34" s="429"/>
      <c r="DYN34" s="429"/>
      <c r="DYO34" s="429"/>
      <c r="DYP34" s="429"/>
      <c r="DYQ34" s="429"/>
      <c r="DYR34" s="429"/>
      <c r="DYS34" s="429"/>
      <c r="DYT34" s="429"/>
      <c r="DYU34" s="429"/>
      <c r="DYV34" s="429"/>
      <c r="DYW34" s="429"/>
      <c r="DYX34" s="429"/>
      <c r="DYY34" s="429"/>
      <c r="DYZ34" s="429"/>
      <c r="DZA34" s="429"/>
      <c r="DZB34" s="429"/>
      <c r="DZC34" s="429"/>
      <c r="DZD34" s="429"/>
      <c r="DZE34" s="429"/>
      <c r="DZF34" s="429"/>
      <c r="DZG34" s="429"/>
      <c r="DZH34" s="429"/>
      <c r="DZI34" s="429"/>
      <c r="DZJ34" s="429"/>
      <c r="DZK34" s="429"/>
      <c r="DZL34" s="429"/>
      <c r="DZM34" s="429"/>
      <c r="DZN34" s="429"/>
      <c r="DZO34" s="429"/>
      <c r="DZP34" s="429"/>
      <c r="DZQ34" s="429"/>
      <c r="DZR34" s="429"/>
      <c r="DZS34" s="429"/>
      <c r="DZT34" s="429"/>
      <c r="DZU34" s="429"/>
      <c r="DZV34" s="429"/>
      <c r="DZW34" s="429"/>
      <c r="DZX34" s="429"/>
      <c r="DZY34" s="429"/>
      <c r="DZZ34" s="429"/>
      <c r="EAA34" s="429"/>
      <c r="EAB34" s="429"/>
      <c r="EAC34" s="429"/>
      <c r="EAD34" s="429"/>
      <c r="EAE34" s="429"/>
      <c r="EAF34" s="429"/>
      <c r="EAG34" s="429"/>
      <c r="EAH34" s="429"/>
      <c r="EAI34" s="429"/>
      <c r="EAJ34" s="429"/>
      <c r="EAK34" s="429"/>
      <c r="EAL34" s="429"/>
      <c r="EAM34" s="429"/>
      <c r="EAN34" s="429"/>
      <c r="EAO34" s="429"/>
      <c r="EAP34" s="429"/>
      <c r="EAQ34" s="429"/>
      <c r="EAR34" s="429"/>
      <c r="EAS34" s="429"/>
      <c r="EAT34" s="429"/>
      <c r="EAU34" s="429"/>
      <c r="EAV34" s="429"/>
      <c r="EAW34" s="429"/>
      <c r="EAX34" s="429"/>
      <c r="EAY34" s="429"/>
      <c r="EAZ34" s="429"/>
      <c r="EBA34" s="429"/>
      <c r="EBB34" s="429"/>
      <c r="EBC34" s="429"/>
      <c r="EBD34" s="429"/>
      <c r="EBE34" s="429"/>
      <c r="EBF34" s="429"/>
      <c r="EBG34" s="429"/>
      <c r="EBH34" s="429"/>
      <c r="EBI34" s="429"/>
      <c r="EBJ34" s="429"/>
      <c r="EBK34" s="429"/>
      <c r="EBL34" s="429"/>
      <c r="EBM34" s="429"/>
      <c r="EBN34" s="429"/>
      <c r="EBO34" s="429"/>
      <c r="EBP34" s="429"/>
      <c r="EBQ34" s="429"/>
      <c r="EBR34" s="429"/>
      <c r="EBS34" s="429"/>
      <c r="EBT34" s="429"/>
      <c r="EBU34" s="429"/>
      <c r="EBV34" s="429"/>
      <c r="EBW34" s="429"/>
      <c r="EBX34" s="429"/>
      <c r="EBY34" s="429"/>
      <c r="EBZ34" s="429"/>
      <c r="ECA34" s="429"/>
      <c r="ECB34" s="429"/>
      <c r="ECC34" s="429"/>
      <c r="ECD34" s="429"/>
      <c r="ECE34" s="429"/>
      <c r="ECF34" s="429"/>
      <c r="ECG34" s="429"/>
      <c r="ECH34" s="429"/>
      <c r="ECI34" s="429"/>
      <c r="ECJ34" s="429"/>
      <c r="ECK34" s="429"/>
      <c r="ECL34" s="429"/>
      <c r="ECM34" s="429"/>
      <c r="ECN34" s="429"/>
      <c r="ECO34" s="429"/>
      <c r="ECP34" s="429"/>
      <c r="ECQ34" s="429"/>
      <c r="ECR34" s="429"/>
      <c r="ECS34" s="429"/>
      <c r="ECT34" s="429"/>
      <c r="ECU34" s="429"/>
      <c r="ECV34" s="429"/>
      <c r="ECW34" s="429"/>
      <c r="ECX34" s="429"/>
      <c r="ECY34" s="429"/>
      <c r="ECZ34" s="429"/>
      <c r="EDA34" s="429"/>
      <c r="EDB34" s="429"/>
      <c r="EDC34" s="429"/>
      <c r="EDD34" s="429"/>
      <c r="EDE34" s="429"/>
      <c r="EDF34" s="429"/>
      <c r="EDG34" s="429"/>
      <c r="EDH34" s="429"/>
      <c r="EDI34" s="429"/>
      <c r="EDJ34" s="429"/>
      <c r="EDK34" s="429"/>
      <c r="EDL34" s="429"/>
      <c r="EDM34" s="429"/>
      <c r="EDN34" s="429"/>
      <c r="EDO34" s="429"/>
      <c r="EDP34" s="429"/>
      <c r="EDQ34" s="429"/>
      <c r="EDR34" s="429"/>
      <c r="EDS34" s="429"/>
      <c r="EDT34" s="429"/>
      <c r="EDU34" s="429"/>
      <c r="EDV34" s="429"/>
      <c r="EDW34" s="429"/>
      <c r="EDX34" s="429"/>
      <c r="EDY34" s="429"/>
      <c r="EDZ34" s="429"/>
      <c r="EEA34" s="429"/>
      <c r="EEB34" s="429"/>
      <c r="EEC34" s="429"/>
      <c r="EED34" s="429"/>
      <c r="EEE34" s="429"/>
      <c r="EEF34" s="429"/>
      <c r="EEG34" s="429"/>
      <c r="EEH34" s="429"/>
      <c r="EEI34" s="429"/>
      <c r="EEJ34" s="429"/>
      <c r="EEK34" s="429"/>
      <c r="EEL34" s="429"/>
      <c r="EEM34" s="429"/>
      <c r="EEN34" s="429"/>
      <c r="EEO34" s="429"/>
      <c r="EEP34" s="429"/>
      <c r="EEQ34" s="429"/>
      <c r="EER34" s="429"/>
      <c r="EES34" s="429"/>
      <c r="EET34" s="429"/>
      <c r="EEU34" s="429"/>
      <c r="EEV34" s="429"/>
      <c r="EEW34" s="429"/>
      <c r="EEX34" s="429"/>
      <c r="EEY34" s="429"/>
      <c r="EEZ34" s="429"/>
      <c r="EFA34" s="429"/>
      <c r="EFB34" s="429"/>
      <c r="EFC34" s="429"/>
      <c r="EFD34" s="429"/>
      <c r="EFE34" s="429"/>
      <c r="EFF34" s="429"/>
      <c r="EFG34" s="429"/>
      <c r="EFH34" s="429"/>
      <c r="EFI34" s="429"/>
      <c r="EFJ34" s="429"/>
      <c r="EFK34" s="429"/>
      <c r="EFL34" s="429"/>
      <c r="EFM34" s="429"/>
      <c r="EFN34" s="429"/>
      <c r="EFO34" s="429"/>
      <c r="EFP34" s="429"/>
      <c r="EFQ34" s="429"/>
      <c r="EFR34" s="429"/>
      <c r="EFS34" s="429"/>
      <c r="EFT34" s="429"/>
      <c r="EFU34" s="429"/>
      <c r="EFV34" s="429"/>
      <c r="EFW34" s="429"/>
      <c r="EFX34" s="429"/>
      <c r="EFY34" s="429"/>
      <c r="EFZ34" s="429"/>
      <c r="EGA34" s="429"/>
      <c r="EGB34" s="429"/>
      <c r="EGC34" s="429"/>
      <c r="EGD34" s="429"/>
      <c r="EGE34" s="429"/>
      <c r="EGF34" s="429"/>
      <c r="EGG34" s="429"/>
      <c r="EGH34" s="429"/>
      <c r="EGI34" s="429"/>
      <c r="EGJ34" s="429"/>
      <c r="EGK34" s="429"/>
      <c r="EGL34" s="429"/>
      <c r="EGM34" s="429"/>
      <c r="EGN34" s="429"/>
      <c r="EGO34" s="429"/>
      <c r="EGP34" s="429"/>
      <c r="EGQ34" s="429"/>
      <c r="EGR34" s="429"/>
      <c r="EGS34" s="429"/>
      <c r="EGT34" s="429"/>
      <c r="EGU34" s="429"/>
      <c r="EGV34" s="429"/>
      <c r="EGW34" s="429"/>
      <c r="EGX34" s="429"/>
      <c r="EGY34" s="429"/>
      <c r="EGZ34" s="429"/>
      <c r="EHA34" s="429"/>
      <c r="EHB34" s="429"/>
      <c r="EHC34" s="429"/>
      <c r="EHD34" s="429"/>
      <c r="EHE34" s="429"/>
      <c r="EHF34" s="429"/>
      <c r="EHG34" s="429"/>
      <c r="EHH34" s="429"/>
      <c r="EHI34" s="429"/>
      <c r="EHJ34" s="429"/>
      <c r="EHK34" s="429"/>
      <c r="EHL34" s="429"/>
      <c r="EHM34" s="429"/>
      <c r="EHN34" s="429"/>
      <c r="EHO34" s="429"/>
      <c r="EHP34" s="429"/>
      <c r="EHQ34" s="429"/>
      <c r="EHR34" s="429"/>
      <c r="EHS34" s="429"/>
      <c r="EHT34" s="429"/>
      <c r="EHU34" s="429"/>
      <c r="EHV34" s="429"/>
      <c r="EHW34" s="429"/>
      <c r="EHX34" s="429"/>
      <c r="EHY34" s="429"/>
      <c r="EHZ34" s="429"/>
      <c r="EIA34" s="429"/>
      <c r="EIB34" s="429"/>
      <c r="EIC34" s="429"/>
      <c r="EID34" s="429"/>
      <c r="EIE34" s="429"/>
      <c r="EIF34" s="429"/>
      <c r="EIG34" s="429"/>
      <c r="EIH34" s="429"/>
      <c r="EII34" s="429"/>
      <c r="EIJ34" s="429"/>
      <c r="EIK34" s="429"/>
      <c r="EIL34" s="429"/>
      <c r="EIM34" s="429"/>
      <c r="EIN34" s="429"/>
      <c r="EIO34" s="429"/>
      <c r="EIP34" s="429"/>
      <c r="EIQ34" s="429"/>
      <c r="EIR34" s="429"/>
      <c r="EIS34" s="429"/>
      <c r="EIT34" s="429"/>
      <c r="EIU34" s="429"/>
      <c r="EIV34" s="429"/>
      <c r="EIW34" s="429"/>
      <c r="EIX34" s="429"/>
      <c r="EIY34" s="429"/>
      <c r="EIZ34" s="429"/>
      <c r="EJA34" s="429"/>
      <c r="EJB34" s="429"/>
      <c r="EJC34" s="429"/>
      <c r="EJD34" s="429"/>
      <c r="EJE34" s="429"/>
      <c r="EJF34" s="429"/>
      <c r="EJG34" s="429"/>
      <c r="EJH34" s="429"/>
      <c r="EJI34" s="429"/>
      <c r="EJJ34" s="429"/>
      <c r="EJK34" s="429"/>
      <c r="EJL34" s="429"/>
      <c r="EJM34" s="429"/>
      <c r="EJN34" s="429"/>
      <c r="EJO34" s="429"/>
      <c r="EJP34" s="429"/>
      <c r="EJQ34" s="429"/>
      <c r="EJR34" s="429"/>
      <c r="EJS34" s="429"/>
      <c r="EJT34" s="429"/>
      <c r="EJU34" s="429"/>
      <c r="EJV34" s="429"/>
      <c r="EJW34" s="429"/>
      <c r="EJX34" s="429"/>
      <c r="EJY34" s="429"/>
      <c r="EJZ34" s="429"/>
      <c r="EKA34" s="429"/>
      <c r="EKB34" s="429"/>
      <c r="EKC34" s="429"/>
      <c r="EKD34" s="429"/>
      <c r="EKE34" s="429"/>
      <c r="EKF34" s="429"/>
      <c r="EKG34" s="429"/>
      <c r="EKH34" s="429"/>
      <c r="EKI34" s="429"/>
      <c r="EKJ34" s="429"/>
      <c r="EKK34" s="429"/>
      <c r="EKL34" s="429"/>
      <c r="EKM34" s="429"/>
      <c r="EKN34" s="429"/>
      <c r="EKO34" s="429"/>
      <c r="EKP34" s="429"/>
      <c r="EKQ34" s="429"/>
      <c r="EKR34" s="429"/>
      <c r="EKS34" s="429"/>
      <c r="EKT34" s="429"/>
      <c r="EKU34" s="429"/>
      <c r="EKV34" s="429"/>
      <c r="EKW34" s="429"/>
      <c r="EKX34" s="429"/>
      <c r="EKY34" s="429"/>
      <c r="EKZ34" s="429"/>
      <c r="ELA34" s="429"/>
      <c r="ELB34" s="429"/>
      <c r="ELC34" s="429"/>
      <c r="ELD34" s="429"/>
      <c r="ELE34" s="429"/>
      <c r="ELF34" s="429"/>
      <c r="ELG34" s="429"/>
      <c r="ELH34" s="429"/>
      <c r="ELI34" s="429"/>
      <c r="ELJ34" s="429"/>
      <c r="ELK34" s="429"/>
      <c r="ELL34" s="429"/>
      <c r="ELM34" s="429"/>
      <c r="ELN34" s="429"/>
      <c r="ELO34" s="429"/>
      <c r="ELP34" s="429"/>
      <c r="ELQ34" s="429"/>
      <c r="ELR34" s="429"/>
      <c r="ELS34" s="429"/>
      <c r="ELT34" s="429"/>
      <c r="ELU34" s="429"/>
      <c r="ELV34" s="429"/>
      <c r="ELW34" s="429"/>
      <c r="ELX34" s="429"/>
      <c r="ELY34" s="429"/>
      <c r="ELZ34" s="429"/>
      <c r="EMA34" s="429"/>
      <c r="EMB34" s="429"/>
      <c r="EMC34" s="429"/>
      <c r="EMD34" s="429"/>
      <c r="EME34" s="429"/>
      <c r="EMF34" s="429"/>
      <c r="EMG34" s="429"/>
      <c r="EMH34" s="429"/>
      <c r="EMI34" s="429"/>
      <c r="EMJ34" s="429"/>
      <c r="EMK34" s="429"/>
      <c r="EML34" s="429"/>
      <c r="EMM34" s="429"/>
      <c r="EMN34" s="429"/>
      <c r="EMO34" s="429"/>
      <c r="EMP34" s="429"/>
      <c r="EMQ34" s="429"/>
      <c r="EMR34" s="429"/>
      <c r="EMS34" s="429"/>
      <c r="EMT34" s="429"/>
      <c r="EMU34" s="429"/>
      <c r="EMV34" s="429"/>
      <c r="EMW34" s="429"/>
      <c r="EMX34" s="429"/>
      <c r="EMY34" s="429"/>
      <c r="EMZ34" s="429"/>
      <c r="ENA34" s="429"/>
      <c r="ENB34" s="429"/>
      <c r="ENC34" s="429"/>
      <c r="END34" s="429"/>
      <c r="ENE34" s="429"/>
      <c r="ENF34" s="429"/>
      <c r="ENG34" s="429"/>
      <c r="ENH34" s="429"/>
      <c r="ENI34" s="429"/>
      <c r="ENJ34" s="429"/>
      <c r="ENK34" s="429"/>
      <c r="ENL34" s="429"/>
      <c r="ENM34" s="429"/>
      <c r="ENN34" s="429"/>
      <c r="ENO34" s="429"/>
      <c r="ENP34" s="429"/>
      <c r="ENQ34" s="429"/>
      <c r="ENR34" s="429"/>
      <c r="ENS34" s="429"/>
      <c r="ENT34" s="429"/>
      <c r="ENU34" s="429"/>
      <c r="ENV34" s="429"/>
      <c r="ENW34" s="429"/>
      <c r="ENX34" s="429"/>
      <c r="ENY34" s="429"/>
      <c r="ENZ34" s="429"/>
      <c r="EOA34" s="429"/>
      <c r="EOB34" s="429"/>
      <c r="EOC34" s="429"/>
      <c r="EOD34" s="429"/>
      <c r="EOE34" s="429"/>
      <c r="EOF34" s="429"/>
      <c r="EOG34" s="429"/>
      <c r="EOH34" s="429"/>
      <c r="EOI34" s="429"/>
      <c r="EOJ34" s="429"/>
      <c r="EOK34" s="429"/>
      <c r="EOL34" s="429"/>
      <c r="EOM34" s="429"/>
      <c r="EON34" s="429"/>
      <c r="EOO34" s="429"/>
      <c r="EOP34" s="429"/>
      <c r="EOQ34" s="429"/>
      <c r="EOR34" s="429"/>
      <c r="EOS34" s="429"/>
      <c r="EOT34" s="429"/>
      <c r="EOU34" s="429"/>
      <c r="EOV34" s="429"/>
      <c r="EOW34" s="429"/>
      <c r="EOX34" s="429"/>
      <c r="EOY34" s="429"/>
      <c r="EOZ34" s="429"/>
      <c r="EPA34" s="429"/>
      <c r="EPB34" s="429"/>
      <c r="EPC34" s="429"/>
      <c r="EPD34" s="429"/>
      <c r="EPE34" s="429"/>
      <c r="EPF34" s="429"/>
      <c r="EPG34" s="429"/>
      <c r="EPH34" s="429"/>
      <c r="EPI34" s="429"/>
      <c r="EPJ34" s="429"/>
      <c r="EPK34" s="429"/>
      <c r="EPL34" s="429"/>
      <c r="EPM34" s="429"/>
      <c r="EPN34" s="429"/>
      <c r="EPO34" s="429"/>
      <c r="EPP34" s="429"/>
      <c r="EPQ34" s="429"/>
      <c r="EPR34" s="429"/>
      <c r="EPS34" s="429"/>
      <c r="EPT34" s="429"/>
      <c r="EPU34" s="429"/>
      <c r="EPV34" s="429"/>
      <c r="EPW34" s="429"/>
      <c r="EPX34" s="429"/>
      <c r="EPY34" s="429"/>
      <c r="EPZ34" s="429"/>
      <c r="EQA34" s="429"/>
      <c r="EQB34" s="429"/>
      <c r="EQC34" s="429"/>
      <c r="EQD34" s="429"/>
      <c r="EQE34" s="429"/>
      <c r="EQF34" s="429"/>
      <c r="EQG34" s="429"/>
      <c r="EQH34" s="429"/>
      <c r="EQI34" s="429"/>
      <c r="EQJ34" s="429"/>
      <c r="EQK34" s="429"/>
      <c r="EQL34" s="429"/>
      <c r="EQM34" s="429"/>
      <c r="EQN34" s="429"/>
      <c r="EQO34" s="429"/>
      <c r="EQP34" s="429"/>
      <c r="EQQ34" s="429"/>
      <c r="EQR34" s="429"/>
      <c r="EQS34" s="429"/>
      <c r="EQT34" s="429"/>
      <c r="EQU34" s="429"/>
      <c r="EQV34" s="429"/>
      <c r="EQW34" s="429"/>
      <c r="EQX34" s="429"/>
      <c r="EQY34" s="429"/>
      <c r="EQZ34" s="429"/>
      <c r="ERA34" s="429"/>
      <c r="ERB34" s="429"/>
      <c r="ERC34" s="429"/>
      <c r="ERD34" s="429"/>
      <c r="ERE34" s="429"/>
      <c r="ERF34" s="429"/>
      <c r="ERG34" s="429"/>
      <c r="ERH34" s="429"/>
      <c r="ERI34" s="429"/>
      <c r="ERJ34" s="429"/>
      <c r="ERK34" s="429"/>
      <c r="ERL34" s="429"/>
      <c r="ERM34" s="429"/>
      <c r="ERN34" s="429"/>
      <c r="ERO34" s="429"/>
      <c r="ERP34" s="429"/>
      <c r="ERQ34" s="429"/>
      <c r="ERR34" s="429"/>
      <c r="ERS34" s="429"/>
      <c r="ERT34" s="429"/>
      <c r="ERU34" s="429"/>
      <c r="ERV34" s="429"/>
      <c r="ERW34" s="429"/>
      <c r="ERX34" s="429"/>
      <c r="ERY34" s="429"/>
      <c r="ERZ34" s="429"/>
      <c r="ESA34" s="429"/>
      <c r="ESB34" s="429"/>
      <c r="ESC34" s="429"/>
      <c r="ESD34" s="429"/>
      <c r="ESE34" s="429"/>
      <c r="ESF34" s="429"/>
      <c r="ESG34" s="429"/>
      <c r="ESH34" s="429"/>
      <c r="ESI34" s="429"/>
      <c r="ESJ34" s="429"/>
      <c r="ESK34" s="429"/>
      <c r="ESL34" s="429"/>
      <c r="ESM34" s="429"/>
      <c r="ESN34" s="429"/>
      <c r="ESO34" s="429"/>
      <c r="ESP34" s="429"/>
      <c r="ESQ34" s="429"/>
      <c r="ESR34" s="429"/>
      <c r="ESS34" s="429"/>
      <c r="EST34" s="429"/>
      <c r="ESU34" s="429"/>
      <c r="ESV34" s="429"/>
      <c r="ESW34" s="429"/>
      <c r="ESX34" s="429"/>
      <c r="ESY34" s="429"/>
      <c r="ESZ34" s="429"/>
      <c r="ETA34" s="429"/>
      <c r="ETB34" s="429"/>
      <c r="ETC34" s="429"/>
      <c r="ETD34" s="429"/>
      <c r="ETE34" s="429"/>
      <c r="ETF34" s="429"/>
      <c r="ETG34" s="429"/>
      <c r="ETH34" s="429"/>
      <c r="ETI34" s="429"/>
      <c r="ETJ34" s="429"/>
      <c r="ETK34" s="429"/>
      <c r="ETL34" s="429"/>
      <c r="ETM34" s="429"/>
      <c r="ETN34" s="429"/>
      <c r="ETO34" s="429"/>
      <c r="ETP34" s="429"/>
      <c r="ETQ34" s="429"/>
      <c r="ETR34" s="429"/>
      <c r="ETS34" s="429"/>
      <c r="ETT34" s="429"/>
      <c r="ETU34" s="429"/>
      <c r="ETV34" s="429"/>
      <c r="ETW34" s="429"/>
      <c r="ETX34" s="429"/>
      <c r="ETY34" s="429"/>
      <c r="ETZ34" s="429"/>
      <c r="EUA34" s="429"/>
      <c r="EUB34" s="429"/>
      <c r="EUC34" s="429"/>
      <c r="EUD34" s="429"/>
      <c r="EUE34" s="429"/>
      <c r="EUF34" s="429"/>
      <c r="EUG34" s="429"/>
      <c r="EUH34" s="429"/>
      <c r="EUI34" s="429"/>
      <c r="EUJ34" s="429"/>
      <c r="EUK34" s="429"/>
      <c r="EUL34" s="429"/>
      <c r="EUM34" s="429"/>
      <c r="EUN34" s="429"/>
      <c r="EUO34" s="429"/>
      <c r="EUP34" s="429"/>
      <c r="EUQ34" s="429"/>
      <c r="EUR34" s="429"/>
      <c r="EUS34" s="429"/>
      <c r="EUT34" s="429"/>
      <c r="EUU34" s="429"/>
      <c r="EUV34" s="429"/>
      <c r="EUW34" s="429"/>
      <c r="EUX34" s="429"/>
      <c r="EUY34" s="429"/>
      <c r="EUZ34" s="429"/>
      <c r="EVA34" s="429"/>
      <c r="EVB34" s="429"/>
      <c r="EVC34" s="429"/>
      <c r="EVD34" s="429"/>
      <c r="EVE34" s="429"/>
      <c r="EVF34" s="429"/>
      <c r="EVG34" s="429"/>
      <c r="EVH34" s="429"/>
      <c r="EVI34" s="429"/>
      <c r="EVJ34" s="429"/>
      <c r="EVK34" s="429"/>
      <c r="EVL34" s="429"/>
      <c r="EVM34" s="429"/>
      <c r="EVN34" s="429"/>
      <c r="EVO34" s="429"/>
      <c r="EVP34" s="429"/>
      <c r="EVQ34" s="429"/>
      <c r="EVR34" s="429"/>
      <c r="EVS34" s="429"/>
      <c r="EVT34" s="429"/>
      <c r="EVU34" s="429"/>
      <c r="EVV34" s="429"/>
      <c r="EVW34" s="429"/>
      <c r="EVX34" s="429"/>
      <c r="EVY34" s="429"/>
      <c r="EVZ34" s="429"/>
      <c r="EWA34" s="429"/>
      <c r="EWB34" s="429"/>
      <c r="EWC34" s="429"/>
      <c r="EWD34" s="429"/>
      <c r="EWE34" s="429"/>
      <c r="EWF34" s="429"/>
      <c r="EWG34" s="429"/>
      <c r="EWH34" s="429"/>
      <c r="EWI34" s="429"/>
      <c r="EWJ34" s="429"/>
      <c r="EWK34" s="429"/>
      <c r="EWL34" s="429"/>
      <c r="EWM34" s="429"/>
      <c r="EWN34" s="429"/>
      <c r="EWO34" s="429"/>
      <c r="EWP34" s="429"/>
      <c r="EWQ34" s="429"/>
      <c r="EWR34" s="429"/>
      <c r="EWS34" s="429"/>
      <c r="EWT34" s="429"/>
      <c r="EWU34" s="429"/>
      <c r="EWV34" s="429"/>
      <c r="EWW34" s="429"/>
      <c r="EWX34" s="429"/>
      <c r="EWY34" s="429"/>
      <c r="EWZ34" s="429"/>
      <c r="EXA34" s="429"/>
      <c r="EXB34" s="429"/>
      <c r="EXC34" s="429"/>
      <c r="EXD34" s="429"/>
      <c r="EXE34" s="429"/>
      <c r="EXF34" s="429"/>
      <c r="EXG34" s="429"/>
      <c r="EXH34" s="429"/>
      <c r="EXI34" s="429"/>
      <c r="EXJ34" s="429"/>
      <c r="EXK34" s="429"/>
      <c r="EXL34" s="429"/>
      <c r="EXM34" s="429"/>
      <c r="EXN34" s="429"/>
      <c r="EXO34" s="429"/>
      <c r="EXP34" s="429"/>
      <c r="EXQ34" s="429"/>
      <c r="EXR34" s="429"/>
      <c r="EXS34" s="429"/>
      <c r="EXT34" s="429"/>
      <c r="EXU34" s="429"/>
      <c r="EXV34" s="429"/>
      <c r="EXW34" s="429"/>
      <c r="EXX34" s="429"/>
      <c r="EXY34" s="429"/>
      <c r="EXZ34" s="429"/>
      <c r="EYA34" s="429"/>
      <c r="EYB34" s="429"/>
      <c r="EYC34" s="429"/>
      <c r="EYD34" s="429"/>
      <c r="EYE34" s="429"/>
      <c r="EYF34" s="429"/>
      <c r="EYG34" s="429"/>
      <c r="EYH34" s="429"/>
      <c r="EYI34" s="429"/>
      <c r="EYJ34" s="429"/>
      <c r="EYK34" s="429"/>
      <c r="EYL34" s="429"/>
      <c r="EYM34" s="429"/>
      <c r="EYN34" s="429"/>
      <c r="EYO34" s="429"/>
      <c r="EYP34" s="429"/>
      <c r="EYQ34" s="429"/>
      <c r="EYR34" s="429"/>
      <c r="EYS34" s="429"/>
      <c r="EYT34" s="429"/>
      <c r="EYU34" s="429"/>
      <c r="EYV34" s="429"/>
      <c r="EYW34" s="429"/>
      <c r="EYX34" s="429"/>
      <c r="EYY34" s="429"/>
      <c r="EYZ34" s="429"/>
      <c r="EZA34" s="429"/>
      <c r="EZB34" s="429"/>
      <c r="EZC34" s="429"/>
      <c r="EZD34" s="429"/>
      <c r="EZE34" s="429"/>
      <c r="EZF34" s="429"/>
      <c r="EZG34" s="429"/>
      <c r="EZH34" s="429"/>
      <c r="EZI34" s="429"/>
      <c r="EZJ34" s="429"/>
      <c r="EZK34" s="429"/>
      <c r="EZL34" s="429"/>
      <c r="EZM34" s="429"/>
      <c r="EZN34" s="429"/>
      <c r="EZO34" s="429"/>
      <c r="EZP34" s="429"/>
      <c r="EZQ34" s="429"/>
      <c r="EZR34" s="429"/>
      <c r="EZS34" s="429"/>
      <c r="EZT34" s="429"/>
      <c r="EZU34" s="429"/>
      <c r="EZV34" s="429"/>
      <c r="EZW34" s="429"/>
      <c r="EZX34" s="429"/>
      <c r="EZY34" s="429"/>
      <c r="EZZ34" s="429"/>
      <c r="FAA34" s="429"/>
      <c r="FAB34" s="429"/>
      <c r="FAC34" s="429"/>
      <c r="FAD34" s="429"/>
      <c r="FAE34" s="429"/>
      <c r="FAF34" s="429"/>
      <c r="FAG34" s="429"/>
      <c r="FAH34" s="429"/>
      <c r="FAI34" s="429"/>
      <c r="FAJ34" s="429"/>
      <c r="FAK34" s="429"/>
      <c r="FAL34" s="429"/>
      <c r="FAM34" s="429"/>
      <c r="FAN34" s="429"/>
      <c r="FAO34" s="429"/>
      <c r="FAP34" s="429"/>
      <c r="FAQ34" s="429"/>
      <c r="FAR34" s="429"/>
      <c r="FAS34" s="429"/>
      <c r="FAT34" s="429"/>
      <c r="FAU34" s="429"/>
      <c r="FAV34" s="429"/>
      <c r="FAW34" s="429"/>
      <c r="FAX34" s="429"/>
      <c r="FAY34" s="429"/>
      <c r="FAZ34" s="429"/>
      <c r="FBA34" s="429"/>
      <c r="FBB34" s="429"/>
      <c r="FBC34" s="429"/>
      <c r="FBD34" s="429"/>
      <c r="FBE34" s="429"/>
      <c r="FBF34" s="429"/>
      <c r="FBG34" s="429"/>
      <c r="FBH34" s="429"/>
      <c r="FBI34" s="429"/>
      <c r="FBJ34" s="429"/>
      <c r="FBK34" s="429"/>
      <c r="FBL34" s="429"/>
      <c r="FBM34" s="429"/>
      <c r="FBN34" s="429"/>
      <c r="FBO34" s="429"/>
      <c r="FBP34" s="429"/>
      <c r="FBQ34" s="429"/>
      <c r="FBR34" s="429"/>
      <c r="FBS34" s="429"/>
      <c r="FBT34" s="429"/>
      <c r="FBU34" s="429"/>
      <c r="FBV34" s="429"/>
      <c r="FBW34" s="429"/>
      <c r="FBX34" s="429"/>
      <c r="FBY34" s="429"/>
      <c r="FBZ34" s="429"/>
      <c r="FCA34" s="429"/>
      <c r="FCB34" s="429"/>
      <c r="FCC34" s="429"/>
      <c r="FCD34" s="429"/>
      <c r="FCE34" s="429"/>
      <c r="FCF34" s="429"/>
      <c r="FCG34" s="429"/>
      <c r="FCH34" s="429"/>
      <c r="FCI34" s="429"/>
      <c r="FCJ34" s="429"/>
      <c r="FCK34" s="429"/>
      <c r="FCL34" s="429"/>
      <c r="FCM34" s="429"/>
      <c r="FCN34" s="429"/>
      <c r="FCO34" s="429"/>
      <c r="FCP34" s="429"/>
      <c r="FCQ34" s="429"/>
      <c r="FCR34" s="429"/>
      <c r="FCS34" s="429"/>
      <c r="FCT34" s="429"/>
      <c r="FCU34" s="429"/>
      <c r="FCV34" s="429"/>
      <c r="FCW34" s="429"/>
      <c r="FCX34" s="429"/>
      <c r="FCY34" s="429"/>
      <c r="FCZ34" s="429"/>
      <c r="FDA34" s="429"/>
      <c r="FDB34" s="429"/>
      <c r="FDC34" s="429"/>
      <c r="FDD34" s="429"/>
      <c r="FDE34" s="429"/>
      <c r="FDF34" s="429"/>
      <c r="FDG34" s="429"/>
      <c r="FDH34" s="429"/>
      <c r="FDI34" s="429"/>
      <c r="FDJ34" s="429"/>
      <c r="FDK34" s="429"/>
      <c r="FDL34" s="429"/>
      <c r="FDM34" s="429"/>
      <c r="FDN34" s="429"/>
      <c r="FDO34" s="429"/>
      <c r="FDP34" s="429"/>
      <c r="FDQ34" s="429"/>
      <c r="FDR34" s="429"/>
      <c r="FDS34" s="429"/>
      <c r="FDT34" s="429"/>
      <c r="FDU34" s="429"/>
      <c r="FDV34" s="429"/>
      <c r="FDW34" s="429"/>
      <c r="FDX34" s="429"/>
      <c r="FDY34" s="429"/>
      <c r="FDZ34" s="429"/>
      <c r="FEA34" s="429"/>
      <c r="FEB34" s="429"/>
      <c r="FEC34" s="429"/>
      <c r="FED34" s="429"/>
      <c r="FEE34" s="429"/>
      <c r="FEF34" s="429"/>
      <c r="FEG34" s="429"/>
      <c r="FEH34" s="429"/>
      <c r="FEI34" s="429"/>
      <c r="FEJ34" s="429"/>
      <c r="FEK34" s="429"/>
      <c r="FEL34" s="429"/>
      <c r="FEM34" s="429"/>
      <c r="FEN34" s="429"/>
      <c r="FEO34" s="429"/>
      <c r="FEP34" s="429"/>
      <c r="FEQ34" s="429"/>
      <c r="FER34" s="429"/>
      <c r="FES34" s="429"/>
      <c r="FET34" s="429"/>
      <c r="FEU34" s="429"/>
      <c r="FEV34" s="429"/>
      <c r="FEW34" s="429"/>
      <c r="FEX34" s="429"/>
      <c r="FEY34" s="429"/>
      <c r="FEZ34" s="429"/>
      <c r="FFA34" s="429"/>
      <c r="FFB34" s="429"/>
      <c r="FFC34" s="429"/>
      <c r="FFD34" s="429"/>
      <c r="FFE34" s="429"/>
      <c r="FFF34" s="429"/>
      <c r="FFG34" s="429"/>
      <c r="FFH34" s="429"/>
      <c r="FFI34" s="429"/>
      <c r="FFJ34" s="429"/>
      <c r="FFK34" s="429"/>
      <c r="FFL34" s="429"/>
      <c r="FFM34" s="429"/>
      <c r="FFN34" s="429"/>
      <c r="FFO34" s="429"/>
      <c r="FFP34" s="429"/>
      <c r="FFQ34" s="429"/>
      <c r="FFR34" s="429"/>
      <c r="FFS34" s="429"/>
      <c r="FFT34" s="429"/>
      <c r="FFU34" s="429"/>
      <c r="FFV34" s="429"/>
      <c r="FFW34" s="429"/>
      <c r="FFX34" s="429"/>
      <c r="FFY34" s="429"/>
      <c r="FFZ34" s="429"/>
      <c r="FGA34" s="429"/>
      <c r="FGB34" s="429"/>
      <c r="FGC34" s="429"/>
      <c r="FGD34" s="429"/>
      <c r="FGE34" s="429"/>
      <c r="FGF34" s="429"/>
      <c r="FGG34" s="429"/>
      <c r="FGH34" s="429"/>
      <c r="FGI34" s="429"/>
      <c r="FGJ34" s="429"/>
      <c r="FGK34" s="429"/>
      <c r="FGL34" s="429"/>
      <c r="FGM34" s="429"/>
      <c r="FGN34" s="429"/>
      <c r="FGO34" s="429"/>
      <c r="FGP34" s="429"/>
      <c r="FGQ34" s="429"/>
      <c r="FGR34" s="429"/>
      <c r="FGS34" s="429"/>
      <c r="FGT34" s="429"/>
      <c r="FGU34" s="429"/>
      <c r="FGV34" s="429"/>
      <c r="FGW34" s="429"/>
      <c r="FGX34" s="429"/>
      <c r="FGY34" s="429"/>
      <c r="FGZ34" s="429"/>
      <c r="FHA34" s="429"/>
      <c r="FHB34" s="429"/>
      <c r="FHC34" s="429"/>
      <c r="FHD34" s="429"/>
      <c r="FHE34" s="429"/>
      <c r="FHF34" s="429"/>
      <c r="FHG34" s="429"/>
      <c r="FHH34" s="429"/>
      <c r="FHI34" s="429"/>
      <c r="FHJ34" s="429"/>
      <c r="FHK34" s="429"/>
      <c r="FHL34" s="429"/>
      <c r="FHM34" s="429"/>
      <c r="FHN34" s="429"/>
      <c r="FHO34" s="429"/>
      <c r="FHP34" s="429"/>
      <c r="FHQ34" s="429"/>
      <c r="FHR34" s="429"/>
      <c r="FHS34" s="429"/>
      <c r="FHT34" s="429"/>
      <c r="FHU34" s="429"/>
      <c r="FHV34" s="429"/>
      <c r="FHW34" s="429"/>
      <c r="FHX34" s="429"/>
      <c r="FHY34" s="429"/>
      <c r="FHZ34" s="429"/>
      <c r="FIA34" s="429"/>
      <c r="FIB34" s="429"/>
      <c r="FIC34" s="429"/>
      <c r="FID34" s="429"/>
      <c r="FIE34" s="429"/>
      <c r="FIF34" s="429"/>
      <c r="FIG34" s="429"/>
      <c r="FIH34" s="429"/>
      <c r="FII34" s="429"/>
      <c r="FIJ34" s="429"/>
      <c r="FIK34" s="429"/>
      <c r="FIL34" s="429"/>
      <c r="FIM34" s="429"/>
      <c r="FIN34" s="429"/>
      <c r="FIO34" s="429"/>
      <c r="FIP34" s="429"/>
      <c r="FIQ34" s="429"/>
      <c r="FIR34" s="429"/>
      <c r="FIS34" s="429"/>
      <c r="FIT34" s="429"/>
      <c r="FIU34" s="429"/>
      <c r="FIV34" s="429"/>
      <c r="FIW34" s="429"/>
      <c r="FIX34" s="429"/>
      <c r="FIY34" s="429"/>
      <c r="FIZ34" s="429"/>
      <c r="FJA34" s="429"/>
      <c r="FJB34" s="429"/>
      <c r="FJC34" s="429"/>
      <c r="FJD34" s="429"/>
      <c r="FJE34" s="429"/>
      <c r="FJF34" s="429"/>
      <c r="FJG34" s="429"/>
      <c r="FJH34" s="429"/>
      <c r="FJI34" s="429"/>
      <c r="FJJ34" s="429"/>
      <c r="FJK34" s="429"/>
      <c r="FJL34" s="429"/>
      <c r="FJM34" s="429"/>
      <c r="FJN34" s="429"/>
      <c r="FJO34" s="429"/>
      <c r="FJP34" s="429"/>
      <c r="FJQ34" s="429"/>
      <c r="FJR34" s="429"/>
      <c r="FJS34" s="429"/>
      <c r="FJT34" s="429"/>
      <c r="FJU34" s="429"/>
      <c r="FJV34" s="429"/>
      <c r="FJW34" s="429"/>
      <c r="FJX34" s="429"/>
      <c r="FJY34" s="429"/>
      <c r="FJZ34" s="429"/>
      <c r="FKA34" s="429"/>
      <c r="FKB34" s="429"/>
      <c r="FKC34" s="429"/>
      <c r="FKD34" s="429"/>
      <c r="FKE34" s="429"/>
      <c r="FKF34" s="429"/>
      <c r="FKG34" s="429"/>
      <c r="FKH34" s="429"/>
      <c r="FKI34" s="429"/>
      <c r="FKJ34" s="429"/>
      <c r="FKK34" s="429"/>
      <c r="FKL34" s="429"/>
      <c r="FKM34" s="429"/>
      <c r="FKN34" s="429"/>
      <c r="FKO34" s="429"/>
      <c r="FKP34" s="429"/>
      <c r="FKQ34" s="429"/>
      <c r="FKR34" s="429"/>
      <c r="FKS34" s="429"/>
      <c r="FKT34" s="429"/>
      <c r="FKU34" s="429"/>
      <c r="FKV34" s="429"/>
      <c r="FKW34" s="429"/>
      <c r="FKX34" s="429"/>
      <c r="FKY34" s="429"/>
      <c r="FKZ34" s="429"/>
      <c r="FLA34" s="429"/>
      <c r="FLB34" s="429"/>
      <c r="FLC34" s="429"/>
      <c r="FLD34" s="429"/>
      <c r="FLE34" s="429"/>
      <c r="FLF34" s="429"/>
      <c r="FLG34" s="429"/>
      <c r="FLH34" s="429"/>
      <c r="FLI34" s="429"/>
      <c r="FLJ34" s="429"/>
      <c r="FLK34" s="429"/>
      <c r="FLL34" s="429"/>
      <c r="FLM34" s="429"/>
      <c r="FLN34" s="429"/>
      <c r="FLO34" s="429"/>
      <c r="FLP34" s="429"/>
      <c r="FLQ34" s="429"/>
      <c r="FLR34" s="429"/>
      <c r="FLS34" s="429"/>
      <c r="FLT34" s="429"/>
      <c r="FLU34" s="429"/>
      <c r="FLV34" s="429"/>
      <c r="FLW34" s="429"/>
      <c r="FLX34" s="429"/>
      <c r="FLY34" s="429"/>
      <c r="FLZ34" s="429"/>
      <c r="FMA34" s="429"/>
      <c r="FMB34" s="429"/>
      <c r="FMC34" s="429"/>
      <c r="FMD34" s="429"/>
      <c r="FME34" s="429"/>
      <c r="FMF34" s="429"/>
      <c r="FMG34" s="429"/>
      <c r="FMH34" s="429"/>
      <c r="FMI34" s="429"/>
      <c r="FMJ34" s="429"/>
      <c r="FMK34" s="429"/>
      <c r="FML34" s="429"/>
      <c r="FMM34" s="429"/>
      <c r="FMN34" s="429"/>
      <c r="FMO34" s="429"/>
      <c r="FMP34" s="429"/>
      <c r="FMQ34" s="429"/>
      <c r="FMR34" s="429"/>
      <c r="FMS34" s="429"/>
      <c r="FMT34" s="429"/>
      <c r="FMU34" s="429"/>
      <c r="FMV34" s="429"/>
      <c r="FMW34" s="429"/>
      <c r="FMX34" s="429"/>
      <c r="FMY34" s="429"/>
      <c r="FMZ34" s="429"/>
      <c r="FNA34" s="429"/>
      <c r="FNB34" s="429"/>
      <c r="FNC34" s="429"/>
      <c r="FND34" s="429"/>
      <c r="FNE34" s="429"/>
      <c r="FNF34" s="429"/>
      <c r="FNG34" s="429"/>
      <c r="FNH34" s="429"/>
      <c r="FNI34" s="429"/>
      <c r="FNJ34" s="429"/>
      <c r="FNK34" s="429"/>
      <c r="FNL34" s="429"/>
      <c r="FNM34" s="429"/>
      <c r="FNN34" s="429"/>
      <c r="FNO34" s="429"/>
      <c r="FNP34" s="429"/>
      <c r="FNQ34" s="429"/>
      <c r="FNR34" s="429"/>
      <c r="FNS34" s="429"/>
      <c r="FNT34" s="429"/>
      <c r="FNU34" s="429"/>
      <c r="FNV34" s="429"/>
      <c r="FNW34" s="429"/>
      <c r="FNX34" s="429"/>
      <c r="FNY34" s="429"/>
      <c r="FNZ34" s="429"/>
      <c r="FOA34" s="429"/>
      <c r="FOB34" s="429"/>
      <c r="FOC34" s="429"/>
      <c r="FOD34" s="429"/>
      <c r="FOE34" s="429"/>
      <c r="FOF34" s="429"/>
      <c r="FOG34" s="429"/>
      <c r="FOH34" s="429"/>
      <c r="FOI34" s="429"/>
      <c r="FOJ34" s="429"/>
      <c r="FOK34" s="429"/>
      <c r="FOL34" s="429"/>
      <c r="FOM34" s="429"/>
      <c r="FON34" s="429"/>
      <c r="FOO34" s="429"/>
      <c r="FOP34" s="429"/>
      <c r="FOQ34" s="429"/>
      <c r="FOR34" s="429"/>
      <c r="FOS34" s="429"/>
      <c r="FOT34" s="429"/>
      <c r="FOU34" s="429"/>
      <c r="FOV34" s="429"/>
      <c r="FOW34" s="429"/>
      <c r="FOX34" s="429"/>
      <c r="FOY34" s="429"/>
      <c r="FOZ34" s="429"/>
      <c r="FPA34" s="429"/>
      <c r="FPB34" s="429"/>
      <c r="FPC34" s="429"/>
      <c r="FPD34" s="429"/>
      <c r="FPE34" s="429"/>
      <c r="FPF34" s="429"/>
      <c r="FPG34" s="429"/>
      <c r="FPH34" s="429"/>
      <c r="FPI34" s="429"/>
      <c r="FPJ34" s="429"/>
      <c r="FPK34" s="429"/>
      <c r="FPL34" s="429"/>
      <c r="FPM34" s="429"/>
      <c r="FPN34" s="429"/>
      <c r="FPO34" s="429"/>
      <c r="FPP34" s="429"/>
      <c r="FPQ34" s="429"/>
      <c r="FPR34" s="429"/>
      <c r="FPS34" s="429"/>
      <c r="FPT34" s="429"/>
      <c r="FPU34" s="429"/>
      <c r="FPV34" s="429"/>
      <c r="FPW34" s="429"/>
      <c r="FPX34" s="429"/>
      <c r="FPY34" s="429"/>
      <c r="FPZ34" s="429"/>
      <c r="FQA34" s="429"/>
      <c r="FQB34" s="429"/>
      <c r="FQC34" s="429"/>
      <c r="FQD34" s="429"/>
      <c r="FQE34" s="429"/>
      <c r="FQF34" s="429"/>
      <c r="FQG34" s="429"/>
      <c r="FQH34" s="429"/>
      <c r="FQI34" s="429"/>
      <c r="FQJ34" s="429"/>
      <c r="FQK34" s="429"/>
      <c r="FQL34" s="429"/>
      <c r="FQM34" s="429"/>
      <c r="FQN34" s="429"/>
      <c r="FQO34" s="429"/>
      <c r="FQP34" s="429"/>
      <c r="FQQ34" s="429"/>
      <c r="FQR34" s="429"/>
      <c r="FQS34" s="429"/>
      <c r="FQT34" s="429"/>
      <c r="FQU34" s="429"/>
      <c r="FQV34" s="429"/>
      <c r="FQW34" s="429"/>
      <c r="FQX34" s="429"/>
      <c r="FQY34" s="429"/>
      <c r="FQZ34" s="429"/>
      <c r="FRA34" s="429"/>
      <c r="FRB34" s="429"/>
      <c r="FRC34" s="429"/>
      <c r="FRD34" s="429"/>
      <c r="FRE34" s="429"/>
      <c r="FRF34" s="429"/>
      <c r="FRG34" s="429"/>
      <c r="FRH34" s="429"/>
      <c r="FRI34" s="429"/>
      <c r="FRJ34" s="429"/>
      <c r="FRK34" s="429"/>
      <c r="FRL34" s="429"/>
      <c r="FRM34" s="429"/>
      <c r="FRN34" s="429"/>
      <c r="FRO34" s="429"/>
      <c r="FRP34" s="429"/>
      <c r="FRQ34" s="429"/>
      <c r="FRR34" s="429"/>
      <c r="FRS34" s="429"/>
      <c r="FRT34" s="429"/>
      <c r="FRU34" s="429"/>
      <c r="FRV34" s="429"/>
      <c r="FRW34" s="429"/>
      <c r="FRX34" s="429"/>
      <c r="FRY34" s="429"/>
      <c r="FRZ34" s="429"/>
      <c r="FSA34" s="429"/>
      <c r="FSB34" s="429"/>
      <c r="FSC34" s="429"/>
      <c r="FSD34" s="429"/>
      <c r="FSE34" s="429"/>
      <c r="FSF34" s="429"/>
      <c r="FSG34" s="429"/>
      <c r="FSH34" s="429"/>
      <c r="FSI34" s="429"/>
      <c r="FSJ34" s="429"/>
      <c r="FSK34" s="429"/>
      <c r="FSL34" s="429"/>
      <c r="FSM34" s="429"/>
      <c r="FSN34" s="429"/>
      <c r="FSO34" s="429"/>
      <c r="FSP34" s="429"/>
      <c r="FSQ34" s="429"/>
      <c r="FSR34" s="429"/>
      <c r="FSS34" s="429"/>
      <c r="FST34" s="429"/>
      <c r="FSU34" s="429"/>
      <c r="FSV34" s="429"/>
      <c r="FSW34" s="429"/>
      <c r="FSX34" s="429"/>
      <c r="FSY34" s="429"/>
      <c r="FSZ34" s="429"/>
      <c r="FTA34" s="429"/>
      <c r="FTB34" s="429"/>
      <c r="FTC34" s="429"/>
      <c r="FTD34" s="429"/>
      <c r="FTE34" s="429"/>
      <c r="FTF34" s="429"/>
      <c r="FTG34" s="429"/>
      <c r="FTH34" s="429"/>
      <c r="FTI34" s="429"/>
      <c r="FTJ34" s="429"/>
      <c r="FTK34" s="429"/>
      <c r="FTL34" s="429"/>
      <c r="FTM34" s="429"/>
      <c r="FTN34" s="429"/>
      <c r="FTO34" s="429"/>
      <c r="FTP34" s="429"/>
      <c r="FTQ34" s="429"/>
      <c r="FTR34" s="429"/>
      <c r="FTS34" s="429"/>
      <c r="FTT34" s="429"/>
      <c r="FTU34" s="429"/>
      <c r="FTV34" s="429"/>
      <c r="FTW34" s="429"/>
      <c r="FTX34" s="429"/>
      <c r="FTY34" s="429"/>
      <c r="FTZ34" s="429"/>
      <c r="FUA34" s="429"/>
      <c r="FUB34" s="429"/>
      <c r="FUC34" s="429"/>
      <c r="FUD34" s="429"/>
      <c r="FUE34" s="429"/>
      <c r="FUF34" s="429"/>
      <c r="FUG34" s="429"/>
      <c r="FUH34" s="429"/>
      <c r="FUI34" s="429"/>
      <c r="FUJ34" s="429"/>
      <c r="FUK34" s="429"/>
      <c r="FUL34" s="429"/>
      <c r="FUM34" s="429"/>
      <c r="FUN34" s="429"/>
      <c r="FUO34" s="429"/>
      <c r="FUP34" s="429"/>
      <c r="FUQ34" s="429"/>
      <c r="FUR34" s="429"/>
      <c r="FUS34" s="429"/>
      <c r="FUT34" s="429"/>
      <c r="FUU34" s="429"/>
      <c r="FUV34" s="429"/>
      <c r="FUW34" s="429"/>
      <c r="FUX34" s="429"/>
      <c r="FUY34" s="429"/>
      <c r="FUZ34" s="429"/>
      <c r="FVA34" s="429"/>
      <c r="FVB34" s="429"/>
      <c r="FVC34" s="429"/>
      <c r="FVD34" s="429"/>
      <c r="FVE34" s="429"/>
      <c r="FVF34" s="429"/>
      <c r="FVG34" s="429"/>
      <c r="FVH34" s="429"/>
      <c r="FVI34" s="429"/>
      <c r="FVJ34" s="429"/>
      <c r="FVK34" s="429"/>
      <c r="FVL34" s="429"/>
      <c r="FVM34" s="429"/>
      <c r="FVN34" s="429"/>
      <c r="FVO34" s="429"/>
      <c r="FVP34" s="429"/>
      <c r="FVQ34" s="429"/>
      <c r="FVR34" s="429"/>
      <c r="FVS34" s="429"/>
      <c r="FVT34" s="429"/>
      <c r="FVU34" s="429"/>
      <c r="FVV34" s="429"/>
      <c r="FVW34" s="429"/>
      <c r="FVX34" s="429"/>
      <c r="FVY34" s="429"/>
      <c r="FVZ34" s="429"/>
      <c r="FWA34" s="429"/>
      <c r="FWB34" s="429"/>
      <c r="FWC34" s="429"/>
      <c r="FWD34" s="429"/>
      <c r="FWE34" s="429"/>
      <c r="FWF34" s="429"/>
      <c r="FWG34" s="429"/>
      <c r="FWH34" s="429"/>
      <c r="FWI34" s="429"/>
      <c r="FWJ34" s="429"/>
      <c r="FWK34" s="429"/>
      <c r="FWL34" s="429"/>
      <c r="FWM34" s="429"/>
      <c r="FWN34" s="429"/>
      <c r="FWO34" s="429"/>
      <c r="FWP34" s="429"/>
      <c r="FWQ34" s="429"/>
      <c r="FWR34" s="429"/>
      <c r="FWS34" s="429"/>
      <c r="FWT34" s="429"/>
      <c r="FWU34" s="429"/>
      <c r="FWV34" s="429"/>
      <c r="FWW34" s="429"/>
      <c r="FWX34" s="429"/>
      <c r="FWY34" s="429"/>
      <c r="FWZ34" s="429"/>
      <c r="FXA34" s="429"/>
      <c r="FXB34" s="429"/>
      <c r="FXC34" s="429"/>
      <c r="FXD34" s="429"/>
      <c r="FXE34" s="429"/>
      <c r="FXF34" s="429"/>
      <c r="FXG34" s="429"/>
      <c r="FXH34" s="429"/>
      <c r="FXI34" s="429"/>
      <c r="FXJ34" s="429"/>
      <c r="FXK34" s="429"/>
      <c r="FXL34" s="429"/>
      <c r="FXM34" s="429"/>
      <c r="FXN34" s="429"/>
      <c r="FXO34" s="429"/>
      <c r="FXP34" s="429"/>
      <c r="FXQ34" s="429"/>
      <c r="FXR34" s="429"/>
      <c r="FXS34" s="429"/>
      <c r="FXT34" s="429"/>
      <c r="FXU34" s="429"/>
      <c r="FXV34" s="429"/>
      <c r="FXW34" s="429"/>
      <c r="FXX34" s="429"/>
      <c r="FXY34" s="429"/>
      <c r="FXZ34" s="429"/>
      <c r="FYA34" s="429"/>
      <c r="FYB34" s="429"/>
      <c r="FYC34" s="429"/>
      <c r="FYD34" s="429"/>
      <c r="FYE34" s="429"/>
      <c r="FYF34" s="429"/>
      <c r="FYG34" s="429"/>
      <c r="FYH34" s="429"/>
      <c r="FYI34" s="429"/>
      <c r="FYJ34" s="429"/>
      <c r="FYK34" s="429"/>
      <c r="FYL34" s="429"/>
      <c r="FYM34" s="429"/>
      <c r="FYN34" s="429"/>
      <c r="FYO34" s="429"/>
      <c r="FYP34" s="429"/>
      <c r="FYQ34" s="429"/>
      <c r="FYR34" s="429"/>
      <c r="FYS34" s="429"/>
      <c r="FYT34" s="429"/>
      <c r="FYU34" s="429"/>
      <c r="FYV34" s="429"/>
      <c r="FYW34" s="429"/>
      <c r="FYX34" s="429"/>
      <c r="FYY34" s="429"/>
      <c r="FYZ34" s="429"/>
      <c r="FZA34" s="429"/>
      <c r="FZB34" s="429"/>
      <c r="FZC34" s="429"/>
      <c r="FZD34" s="429"/>
      <c r="FZE34" s="429"/>
      <c r="FZF34" s="429"/>
      <c r="FZG34" s="429"/>
      <c r="FZH34" s="429"/>
      <c r="FZI34" s="429"/>
      <c r="FZJ34" s="429"/>
      <c r="FZK34" s="429"/>
      <c r="FZL34" s="429"/>
      <c r="FZM34" s="429"/>
      <c r="FZN34" s="429"/>
      <c r="FZO34" s="429"/>
      <c r="FZP34" s="429"/>
      <c r="FZQ34" s="429"/>
      <c r="FZR34" s="429"/>
      <c r="FZS34" s="429"/>
      <c r="FZT34" s="429"/>
      <c r="FZU34" s="429"/>
      <c r="FZV34" s="429"/>
      <c r="FZW34" s="429"/>
      <c r="FZX34" s="429"/>
      <c r="FZY34" s="429"/>
      <c r="FZZ34" s="429"/>
      <c r="GAA34" s="429"/>
      <c r="GAB34" s="429"/>
      <c r="GAC34" s="429"/>
      <c r="GAD34" s="429"/>
      <c r="GAE34" s="429"/>
      <c r="GAF34" s="429"/>
      <c r="GAG34" s="429"/>
      <c r="GAH34" s="429"/>
      <c r="GAI34" s="429"/>
      <c r="GAJ34" s="429"/>
      <c r="GAK34" s="429"/>
      <c r="GAL34" s="429"/>
      <c r="GAM34" s="429"/>
      <c r="GAN34" s="429"/>
      <c r="GAO34" s="429"/>
      <c r="GAP34" s="429"/>
      <c r="GAQ34" s="429"/>
      <c r="GAR34" s="429"/>
      <c r="GAS34" s="429"/>
      <c r="GAT34" s="429"/>
      <c r="GAU34" s="429"/>
      <c r="GAV34" s="429"/>
      <c r="GAW34" s="429"/>
      <c r="GAX34" s="429"/>
      <c r="GAY34" s="429"/>
      <c r="GAZ34" s="429"/>
      <c r="GBA34" s="429"/>
      <c r="GBB34" s="429"/>
      <c r="GBC34" s="429"/>
      <c r="GBD34" s="429"/>
      <c r="GBE34" s="429"/>
      <c r="GBF34" s="429"/>
      <c r="GBG34" s="429"/>
      <c r="GBH34" s="429"/>
      <c r="GBI34" s="429"/>
      <c r="GBJ34" s="429"/>
      <c r="GBK34" s="429"/>
      <c r="GBL34" s="429"/>
      <c r="GBM34" s="429"/>
      <c r="GBN34" s="429"/>
      <c r="GBO34" s="429"/>
      <c r="GBP34" s="429"/>
      <c r="GBQ34" s="429"/>
      <c r="GBR34" s="429"/>
      <c r="GBS34" s="429"/>
      <c r="GBT34" s="429"/>
      <c r="GBU34" s="429"/>
      <c r="GBV34" s="429"/>
      <c r="GBW34" s="429"/>
      <c r="GBX34" s="429"/>
      <c r="GBY34" s="429"/>
      <c r="GBZ34" s="429"/>
      <c r="GCA34" s="429"/>
      <c r="GCB34" s="429"/>
      <c r="GCC34" s="429"/>
      <c r="GCD34" s="429"/>
      <c r="GCE34" s="429"/>
      <c r="GCF34" s="429"/>
      <c r="GCG34" s="429"/>
      <c r="GCH34" s="429"/>
      <c r="GCI34" s="429"/>
      <c r="GCJ34" s="429"/>
      <c r="GCK34" s="429"/>
      <c r="GCL34" s="429"/>
      <c r="GCM34" s="429"/>
      <c r="GCN34" s="429"/>
      <c r="GCO34" s="429"/>
      <c r="GCP34" s="429"/>
      <c r="GCQ34" s="429"/>
      <c r="GCR34" s="429"/>
      <c r="GCS34" s="429"/>
      <c r="GCT34" s="429"/>
      <c r="GCU34" s="429"/>
      <c r="GCV34" s="429"/>
      <c r="GCW34" s="429"/>
      <c r="GCX34" s="429"/>
      <c r="GCY34" s="429"/>
      <c r="GCZ34" s="429"/>
      <c r="GDA34" s="429"/>
      <c r="GDB34" s="429"/>
      <c r="GDC34" s="429"/>
      <c r="GDD34" s="429"/>
      <c r="GDE34" s="429"/>
      <c r="GDF34" s="429"/>
      <c r="GDG34" s="429"/>
      <c r="GDH34" s="429"/>
      <c r="GDI34" s="429"/>
      <c r="GDJ34" s="429"/>
      <c r="GDK34" s="429"/>
      <c r="GDL34" s="429"/>
      <c r="GDM34" s="429"/>
      <c r="GDN34" s="429"/>
      <c r="GDO34" s="429"/>
      <c r="GDP34" s="429"/>
      <c r="GDQ34" s="429"/>
      <c r="GDR34" s="429"/>
      <c r="GDS34" s="429"/>
      <c r="GDT34" s="429"/>
      <c r="GDU34" s="429"/>
      <c r="GDV34" s="429"/>
      <c r="GDW34" s="429"/>
      <c r="GDX34" s="429"/>
      <c r="GDY34" s="429"/>
      <c r="GDZ34" s="429"/>
      <c r="GEA34" s="429"/>
      <c r="GEB34" s="429"/>
      <c r="GEC34" s="429"/>
      <c r="GED34" s="429"/>
      <c r="GEE34" s="429"/>
      <c r="GEF34" s="429"/>
      <c r="GEG34" s="429"/>
      <c r="GEH34" s="429"/>
      <c r="GEI34" s="429"/>
      <c r="GEJ34" s="429"/>
      <c r="GEK34" s="429"/>
      <c r="GEL34" s="429"/>
      <c r="GEM34" s="429"/>
      <c r="GEN34" s="429"/>
      <c r="GEO34" s="429"/>
      <c r="GEP34" s="429"/>
      <c r="GEQ34" s="429"/>
      <c r="GER34" s="429"/>
      <c r="GES34" s="429"/>
      <c r="GET34" s="429"/>
      <c r="GEU34" s="429"/>
      <c r="GEV34" s="429"/>
      <c r="GEW34" s="429"/>
      <c r="GEX34" s="429"/>
      <c r="GEY34" s="429"/>
      <c r="GEZ34" s="429"/>
      <c r="GFA34" s="429"/>
      <c r="GFB34" s="429"/>
      <c r="GFC34" s="429"/>
      <c r="GFD34" s="429"/>
      <c r="GFE34" s="429"/>
      <c r="GFF34" s="429"/>
      <c r="GFG34" s="429"/>
      <c r="GFH34" s="429"/>
      <c r="GFI34" s="429"/>
      <c r="GFJ34" s="429"/>
      <c r="GFK34" s="429"/>
      <c r="GFL34" s="429"/>
      <c r="GFM34" s="429"/>
      <c r="GFN34" s="429"/>
      <c r="GFO34" s="429"/>
      <c r="GFP34" s="429"/>
      <c r="GFQ34" s="429"/>
      <c r="GFR34" s="429"/>
      <c r="GFS34" s="429"/>
      <c r="GFT34" s="429"/>
      <c r="GFU34" s="429"/>
      <c r="GFV34" s="429"/>
      <c r="GFW34" s="429"/>
      <c r="GFX34" s="429"/>
      <c r="GFY34" s="429"/>
      <c r="GFZ34" s="429"/>
      <c r="GGA34" s="429"/>
      <c r="GGB34" s="429"/>
      <c r="GGC34" s="429"/>
      <c r="GGD34" s="429"/>
      <c r="GGE34" s="429"/>
      <c r="GGF34" s="429"/>
      <c r="GGG34" s="429"/>
      <c r="GGH34" s="429"/>
      <c r="GGI34" s="429"/>
      <c r="GGJ34" s="429"/>
      <c r="GGK34" s="429"/>
      <c r="GGL34" s="429"/>
      <c r="GGM34" s="429"/>
      <c r="GGN34" s="429"/>
      <c r="GGO34" s="429"/>
      <c r="GGP34" s="429"/>
      <c r="GGQ34" s="429"/>
      <c r="GGR34" s="429"/>
      <c r="GGS34" s="429"/>
      <c r="GGT34" s="429"/>
      <c r="GGU34" s="429"/>
      <c r="GGV34" s="429"/>
      <c r="GGW34" s="429"/>
      <c r="GGX34" s="429"/>
      <c r="GGY34" s="429"/>
      <c r="GGZ34" s="429"/>
      <c r="GHA34" s="429"/>
      <c r="GHB34" s="429"/>
      <c r="GHC34" s="429"/>
      <c r="GHD34" s="429"/>
      <c r="GHE34" s="429"/>
      <c r="GHF34" s="429"/>
      <c r="GHG34" s="429"/>
      <c r="GHH34" s="429"/>
      <c r="GHI34" s="429"/>
      <c r="GHJ34" s="429"/>
      <c r="GHK34" s="429"/>
      <c r="GHL34" s="429"/>
      <c r="GHM34" s="429"/>
      <c r="GHN34" s="429"/>
      <c r="GHO34" s="429"/>
      <c r="GHP34" s="429"/>
      <c r="GHQ34" s="429"/>
      <c r="GHR34" s="429"/>
      <c r="GHS34" s="429"/>
      <c r="GHT34" s="429"/>
      <c r="GHU34" s="429"/>
      <c r="GHV34" s="429"/>
      <c r="GHW34" s="429"/>
      <c r="GHX34" s="429"/>
      <c r="GHY34" s="429"/>
      <c r="GHZ34" s="429"/>
      <c r="GIA34" s="429"/>
      <c r="GIB34" s="429"/>
      <c r="GIC34" s="429"/>
      <c r="GID34" s="429"/>
      <c r="GIE34" s="429"/>
      <c r="GIF34" s="429"/>
      <c r="GIG34" s="429"/>
      <c r="GIH34" s="429"/>
      <c r="GII34" s="429"/>
      <c r="GIJ34" s="429"/>
      <c r="GIK34" s="429"/>
      <c r="GIL34" s="429"/>
      <c r="GIM34" s="429"/>
      <c r="GIN34" s="429"/>
      <c r="GIO34" s="429"/>
      <c r="GIP34" s="429"/>
      <c r="GIQ34" s="429"/>
      <c r="GIR34" s="429"/>
      <c r="GIS34" s="429"/>
      <c r="GIT34" s="429"/>
      <c r="GIU34" s="429"/>
      <c r="GIV34" s="429"/>
      <c r="GIW34" s="429"/>
      <c r="GIX34" s="429"/>
      <c r="GIY34" s="429"/>
      <c r="GIZ34" s="429"/>
      <c r="GJA34" s="429"/>
      <c r="GJB34" s="429"/>
      <c r="GJC34" s="429"/>
      <c r="GJD34" s="429"/>
      <c r="GJE34" s="429"/>
      <c r="GJF34" s="429"/>
      <c r="GJG34" s="429"/>
      <c r="GJH34" s="429"/>
      <c r="GJI34" s="429"/>
      <c r="GJJ34" s="429"/>
      <c r="GJK34" s="429"/>
      <c r="GJL34" s="429"/>
      <c r="GJM34" s="429"/>
      <c r="GJN34" s="429"/>
      <c r="GJO34" s="429"/>
      <c r="GJP34" s="429"/>
      <c r="GJQ34" s="429"/>
      <c r="GJR34" s="429"/>
      <c r="GJS34" s="429"/>
      <c r="GJT34" s="429"/>
      <c r="GJU34" s="429"/>
      <c r="GJV34" s="429"/>
      <c r="GJW34" s="429"/>
      <c r="GJX34" s="429"/>
      <c r="GJY34" s="429"/>
      <c r="GJZ34" s="429"/>
      <c r="GKA34" s="429"/>
      <c r="GKB34" s="429"/>
      <c r="GKC34" s="429"/>
      <c r="GKD34" s="429"/>
      <c r="GKE34" s="429"/>
      <c r="GKF34" s="429"/>
      <c r="GKG34" s="429"/>
      <c r="GKH34" s="429"/>
      <c r="GKI34" s="429"/>
      <c r="GKJ34" s="429"/>
      <c r="GKK34" s="429"/>
      <c r="GKL34" s="429"/>
      <c r="GKM34" s="429"/>
      <c r="GKN34" s="429"/>
      <c r="GKO34" s="429"/>
      <c r="GKP34" s="429"/>
      <c r="GKQ34" s="429"/>
      <c r="GKR34" s="429"/>
      <c r="GKS34" s="429"/>
      <c r="GKT34" s="429"/>
      <c r="GKU34" s="429"/>
      <c r="GKV34" s="429"/>
      <c r="GKW34" s="429"/>
      <c r="GKX34" s="429"/>
      <c r="GKY34" s="429"/>
      <c r="GKZ34" s="429"/>
      <c r="GLA34" s="429"/>
      <c r="GLB34" s="429"/>
      <c r="GLC34" s="429"/>
      <c r="GLD34" s="429"/>
      <c r="GLE34" s="429"/>
      <c r="GLF34" s="429"/>
      <c r="GLG34" s="429"/>
      <c r="GLH34" s="429"/>
      <c r="GLI34" s="429"/>
      <c r="GLJ34" s="429"/>
      <c r="GLK34" s="429"/>
      <c r="GLL34" s="429"/>
      <c r="GLM34" s="429"/>
      <c r="GLN34" s="429"/>
      <c r="GLO34" s="429"/>
      <c r="GLP34" s="429"/>
      <c r="GLQ34" s="429"/>
      <c r="GLR34" s="429"/>
      <c r="GLS34" s="429"/>
      <c r="GLT34" s="429"/>
      <c r="GLU34" s="429"/>
      <c r="GLV34" s="429"/>
      <c r="GLW34" s="429"/>
      <c r="GLX34" s="429"/>
      <c r="GLY34" s="429"/>
      <c r="GLZ34" s="429"/>
      <c r="GMA34" s="429"/>
      <c r="GMB34" s="429"/>
      <c r="GMC34" s="429"/>
      <c r="GMD34" s="429"/>
      <c r="GME34" s="429"/>
      <c r="GMF34" s="429"/>
      <c r="GMG34" s="429"/>
      <c r="GMH34" s="429"/>
      <c r="GMI34" s="429"/>
      <c r="GMJ34" s="429"/>
      <c r="GMK34" s="429"/>
      <c r="GML34" s="429"/>
      <c r="GMM34" s="429"/>
      <c r="GMN34" s="429"/>
      <c r="GMO34" s="429"/>
      <c r="GMP34" s="429"/>
      <c r="GMQ34" s="429"/>
      <c r="GMR34" s="429"/>
      <c r="GMS34" s="429"/>
      <c r="GMT34" s="429"/>
      <c r="GMU34" s="429"/>
      <c r="GMV34" s="429"/>
      <c r="GMW34" s="429"/>
      <c r="GMX34" s="429"/>
      <c r="GMY34" s="429"/>
      <c r="GMZ34" s="429"/>
      <c r="GNA34" s="429"/>
      <c r="GNB34" s="429"/>
      <c r="GNC34" s="429"/>
      <c r="GND34" s="429"/>
      <c r="GNE34" s="429"/>
      <c r="GNF34" s="429"/>
      <c r="GNG34" s="429"/>
      <c r="GNH34" s="429"/>
      <c r="GNI34" s="429"/>
      <c r="GNJ34" s="429"/>
      <c r="GNK34" s="429"/>
      <c r="GNL34" s="429"/>
      <c r="GNM34" s="429"/>
      <c r="GNN34" s="429"/>
      <c r="GNO34" s="429"/>
      <c r="GNP34" s="429"/>
      <c r="GNQ34" s="429"/>
      <c r="GNR34" s="429"/>
      <c r="GNS34" s="429"/>
      <c r="GNT34" s="429"/>
      <c r="GNU34" s="429"/>
      <c r="GNV34" s="429"/>
      <c r="GNW34" s="429"/>
      <c r="GNX34" s="429"/>
      <c r="GNY34" s="429"/>
      <c r="GNZ34" s="429"/>
      <c r="GOA34" s="429"/>
      <c r="GOB34" s="429"/>
      <c r="GOC34" s="429"/>
      <c r="GOD34" s="429"/>
      <c r="GOE34" s="429"/>
      <c r="GOF34" s="429"/>
      <c r="GOG34" s="429"/>
      <c r="GOH34" s="429"/>
      <c r="GOI34" s="429"/>
      <c r="GOJ34" s="429"/>
      <c r="GOK34" s="429"/>
      <c r="GOL34" s="429"/>
      <c r="GOM34" s="429"/>
      <c r="GON34" s="429"/>
      <c r="GOO34" s="429"/>
      <c r="GOP34" s="429"/>
      <c r="GOQ34" s="429"/>
      <c r="GOR34" s="429"/>
      <c r="GOS34" s="429"/>
      <c r="GOT34" s="429"/>
      <c r="GOU34" s="429"/>
      <c r="GOV34" s="429"/>
      <c r="GOW34" s="429"/>
      <c r="GOX34" s="429"/>
      <c r="GOY34" s="429"/>
      <c r="GOZ34" s="429"/>
      <c r="GPA34" s="429"/>
      <c r="GPB34" s="429"/>
      <c r="GPC34" s="429"/>
      <c r="GPD34" s="429"/>
      <c r="GPE34" s="429"/>
      <c r="GPF34" s="429"/>
      <c r="GPG34" s="429"/>
      <c r="GPH34" s="429"/>
      <c r="GPI34" s="429"/>
      <c r="GPJ34" s="429"/>
      <c r="GPK34" s="429"/>
      <c r="GPL34" s="429"/>
      <c r="GPM34" s="429"/>
      <c r="GPN34" s="429"/>
      <c r="GPO34" s="429"/>
      <c r="GPP34" s="429"/>
      <c r="GPQ34" s="429"/>
      <c r="GPR34" s="429"/>
      <c r="GPS34" s="429"/>
      <c r="GPT34" s="429"/>
      <c r="GPU34" s="429"/>
      <c r="GPV34" s="429"/>
      <c r="GPW34" s="429"/>
      <c r="GPX34" s="429"/>
      <c r="GPY34" s="429"/>
      <c r="GPZ34" s="429"/>
      <c r="GQA34" s="429"/>
      <c r="GQB34" s="429"/>
      <c r="GQC34" s="429"/>
      <c r="GQD34" s="429"/>
      <c r="GQE34" s="429"/>
      <c r="GQF34" s="429"/>
      <c r="GQG34" s="429"/>
      <c r="GQH34" s="429"/>
      <c r="GQI34" s="429"/>
      <c r="GQJ34" s="429"/>
      <c r="GQK34" s="429"/>
      <c r="GQL34" s="429"/>
      <c r="GQM34" s="429"/>
      <c r="GQN34" s="429"/>
      <c r="GQO34" s="429"/>
      <c r="GQP34" s="429"/>
      <c r="GQQ34" s="429"/>
      <c r="GQR34" s="429"/>
      <c r="GQS34" s="429"/>
      <c r="GQT34" s="429"/>
      <c r="GQU34" s="429"/>
      <c r="GQV34" s="429"/>
      <c r="GQW34" s="429"/>
      <c r="GQX34" s="429"/>
      <c r="GQY34" s="429"/>
      <c r="GQZ34" s="429"/>
      <c r="GRA34" s="429"/>
      <c r="GRB34" s="429"/>
      <c r="GRC34" s="429"/>
      <c r="GRD34" s="429"/>
      <c r="GRE34" s="429"/>
      <c r="GRF34" s="429"/>
      <c r="GRG34" s="429"/>
      <c r="GRH34" s="429"/>
      <c r="GRI34" s="429"/>
      <c r="GRJ34" s="429"/>
      <c r="GRK34" s="429"/>
      <c r="GRL34" s="429"/>
      <c r="GRM34" s="429"/>
      <c r="GRN34" s="429"/>
      <c r="GRO34" s="429"/>
      <c r="GRP34" s="429"/>
      <c r="GRQ34" s="429"/>
      <c r="GRR34" s="429"/>
      <c r="GRS34" s="429"/>
      <c r="GRT34" s="429"/>
      <c r="GRU34" s="429"/>
      <c r="GRV34" s="429"/>
      <c r="GRW34" s="429"/>
      <c r="GRX34" s="429"/>
      <c r="GRY34" s="429"/>
      <c r="GRZ34" s="429"/>
      <c r="GSA34" s="429"/>
      <c r="GSB34" s="429"/>
      <c r="GSC34" s="429"/>
      <c r="GSD34" s="429"/>
      <c r="GSE34" s="429"/>
      <c r="GSF34" s="429"/>
      <c r="GSG34" s="429"/>
      <c r="GSH34" s="429"/>
      <c r="GSI34" s="429"/>
      <c r="GSJ34" s="429"/>
      <c r="GSK34" s="429"/>
      <c r="GSL34" s="429"/>
      <c r="GSM34" s="429"/>
      <c r="GSN34" s="429"/>
      <c r="GSO34" s="429"/>
      <c r="GSP34" s="429"/>
      <c r="GSQ34" s="429"/>
      <c r="GSR34" s="429"/>
      <c r="GSS34" s="429"/>
      <c r="GST34" s="429"/>
      <c r="GSU34" s="429"/>
      <c r="GSV34" s="429"/>
      <c r="GSW34" s="429"/>
      <c r="GSX34" s="429"/>
      <c r="GSY34" s="429"/>
      <c r="GSZ34" s="429"/>
      <c r="GTA34" s="429"/>
      <c r="GTB34" s="429"/>
      <c r="GTC34" s="429"/>
      <c r="GTD34" s="429"/>
      <c r="GTE34" s="429"/>
      <c r="GTF34" s="429"/>
      <c r="GTG34" s="429"/>
      <c r="GTH34" s="429"/>
      <c r="GTI34" s="429"/>
      <c r="GTJ34" s="429"/>
      <c r="GTK34" s="429"/>
      <c r="GTL34" s="429"/>
      <c r="GTM34" s="429"/>
      <c r="GTN34" s="429"/>
      <c r="GTO34" s="429"/>
      <c r="GTP34" s="429"/>
      <c r="GTQ34" s="429"/>
      <c r="GTR34" s="429"/>
      <c r="GTS34" s="429"/>
      <c r="GTT34" s="429"/>
      <c r="GTU34" s="429"/>
      <c r="GTV34" s="429"/>
      <c r="GTW34" s="429"/>
      <c r="GTX34" s="429"/>
      <c r="GTY34" s="429"/>
      <c r="GTZ34" s="429"/>
      <c r="GUA34" s="429"/>
      <c r="GUB34" s="429"/>
      <c r="GUC34" s="429"/>
      <c r="GUD34" s="429"/>
      <c r="GUE34" s="429"/>
      <c r="GUF34" s="429"/>
      <c r="GUG34" s="429"/>
      <c r="GUH34" s="429"/>
      <c r="GUI34" s="429"/>
      <c r="GUJ34" s="429"/>
      <c r="GUK34" s="429"/>
      <c r="GUL34" s="429"/>
      <c r="GUM34" s="429"/>
      <c r="GUN34" s="429"/>
      <c r="GUO34" s="429"/>
      <c r="GUP34" s="429"/>
      <c r="GUQ34" s="429"/>
      <c r="GUR34" s="429"/>
      <c r="GUS34" s="429"/>
      <c r="GUT34" s="429"/>
      <c r="GUU34" s="429"/>
      <c r="GUV34" s="429"/>
      <c r="GUW34" s="429"/>
      <c r="GUX34" s="429"/>
      <c r="GUY34" s="429"/>
      <c r="GUZ34" s="429"/>
      <c r="GVA34" s="429"/>
      <c r="GVB34" s="429"/>
      <c r="GVC34" s="429"/>
      <c r="GVD34" s="429"/>
      <c r="GVE34" s="429"/>
      <c r="GVF34" s="429"/>
      <c r="GVG34" s="429"/>
      <c r="GVH34" s="429"/>
      <c r="GVI34" s="429"/>
      <c r="GVJ34" s="429"/>
      <c r="GVK34" s="429"/>
      <c r="GVL34" s="429"/>
      <c r="GVM34" s="429"/>
      <c r="GVN34" s="429"/>
      <c r="GVO34" s="429"/>
      <c r="GVP34" s="429"/>
      <c r="GVQ34" s="429"/>
      <c r="GVR34" s="429"/>
      <c r="GVS34" s="429"/>
      <c r="GVT34" s="429"/>
      <c r="GVU34" s="429"/>
      <c r="GVV34" s="429"/>
      <c r="GVW34" s="429"/>
      <c r="GVX34" s="429"/>
      <c r="GVY34" s="429"/>
      <c r="GVZ34" s="429"/>
      <c r="GWA34" s="429"/>
      <c r="GWB34" s="429"/>
      <c r="GWC34" s="429"/>
      <c r="GWD34" s="429"/>
      <c r="GWE34" s="429"/>
      <c r="GWF34" s="429"/>
      <c r="GWG34" s="429"/>
      <c r="GWH34" s="429"/>
      <c r="GWI34" s="429"/>
      <c r="GWJ34" s="429"/>
      <c r="GWK34" s="429"/>
      <c r="GWL34" s="429"/>
      <c r="GWM34" s="429"/>
      <c r="GWN34" s="429"/>
      <c r="GWO34" s="429"/>
      <c r="GWP34" s="429"/>
      <c r="GWQ34" s="429"/>
      <c r="GWR34" s="429"/>
      <c r="GWS34" s="429"/>
      <c r="GWT34" s="429"/>
      <c r="GWU34" s="429"/>
      <c r="GWV34" s="429"/>
      <c r="GWW34" s="429"/>
      <c r="GWX34" s="429"/>
      <c r="GWY34" s="429"/>
      <c r="GWZ34" s="429"/>
      <c r="GXA34" s="429"/>
      <c r="GXB34" s="429"/>
      <c r="GXC34" s="429"/>
      <c r="GXD34" s="429"/>
      <c r="GXE34" s="429"/>
      <c r="GXF34" s="429"/>
      <c r="GXG34" s="429"/>
      <c r="GXH34" s="429"/>
      <c r="GXI34" s="429"/>
      <c r="GXJ34" s="429"/>
      <c r="GXK34" s="429"/>
      <c r="GXL34" s="429"/>
      <c r="GXM34" s="429"/>
      <c r="GXN34" s="429"/>
      <c r="GXO34" s="429"/>
      <c r="GXP34" s="429"/>
      <c r="GXQ34" s="429"/>
      <c r="GXR34" s="429"/>
      <c r="GXS34" s="429"/>
      <c r="GXT34" s="429"/>
      <c r="GXU34" s="429"/>
      <c r="GXV34" s="429"/>
      <c r="GXW34" s="429"/>
      <c r="GXX34" s="429"/>
      <c r="GXY34" s="429"/>
      <c r="GXZ34" s="429"/>
      <c r="GYA34" s="429"/>
      <c r="GYB34" s="429"/>
      <c r="GYC34" s="429"/>
      <c r="GYD34" s="429"/>
      <c r="GYE34" s="429"/>
      <c r="GYF34" s="429"/>
      <c r="GYG34" s="429"/>
      <c r="GYH34" s="429"/>
      <c r="GYI34" s="429"/>
      <c r="GYJ34" s="429"/>
      <c r="GYK34" s="429"/>
      <c r="GYL34" s="429"/>
      <c r="GYM34" s="429"/>
      <c r="GYN34" s="429"/>
      <c r="GYO34" s="429"/>
      <c r="GYP34" s="429"/>
      <c r="GYQ34" s="429"/>
      <c r="GYR34" s="429"/>
      <c r="GYS34" s="429"/>
      <c r="GYT34" s="429"/>
      <c r="GYU34" s="429"/>
      <c r="GYV34" s="429"/>
      <c r="GYW34" s="429"/>
      <c r="GYX34" s="429"/>
      <c r="GYY34" s="429"/>
      <c r="GYZ34" s="429"/>
      <c r="GZA34" s="429"/>
      <c r="GZB34" s="429"/>
      <c r="GZC34" s="429"/>
      <c r="GZD34" s="429"/>
      <c r="GZE34" s="429"/>
      <c r="GZF34" s="429"/>
      <c r="GZG34" s="429"/>
      <c r="GZH34" s="429"/>
      <c r="GZI34" s="429"/>
      <c r="GZJ34" s="429"/>
      <c r="GZK34" s="429"/>
      <c r="GZL34" s="429"/>
      <c r="GZM34" s="429"/>
      <c r="GZN34" s="429"/>
      <c r="GZO34" s="429"/>
      <c r="GZP34" s="429"/>
      <c r="GZQ34" s="429"/>
      <c r="GZR34" s="429"/>
      <c r="GZS34" s="429"/>
      <c r="GZT34" s="429"/>
      <c r="GZU34" s="429"/>
      <c r="GZV34" s="429"/>
      <c r="GZW34" s="429"/>
      <c r="GZX34" s="429"/>
      <c r="GZY34" s="429"/>
      <c r="GZZ34" s="429"/>
      <c r="HAA34" s="429"/>
      <c r="HAB34" s="429"/>
      <c r="HAC34" s="429"/>
      <c r="HAD34" s="429"/>
      <c r="HAE34" s="429"/>
      <c r="HAF34" s="429"/>
      <c r="HAG34" s="429"/>
      <c r="HAH34" s="429"/>
      <c r="HAI34" s="429"/>
      <c r="HAJ34" s="429"/>
      <c r="HAK34" s="429"/>
      <c r="HAL34" s="429"/>
      <c r="HAM34" s="429"/>
      <c r="HAN34" s="429"/>
      <c r="HAO34" s="429"/>
      <c r="HAP34" s="429"/>
      <c r="HAQ34" s="429"/>
      <c r="HAR34" s="429"/>
      <c r="HAS34" s="429"/>
      <c r="HAT34" s="429"/>
      <c r="HAU34" s="429"/>
      <c r="HAV34" s="429"/>
      <c r="HAW34" s="429"/>
      <c r="HAX34" s="429"/>
      <c r="HAY34" s="429"/>
      <c r="HAZ34" s="429"/>
      <c r="HBA34" s="429"/>
      <c r="HBB34" s="429"/>
      <c r="HBC34" s="429"/>
      <c r="HBD34" s="429"/>
      <c r="HBE34" s="429"/>
      <c r="HBF34" s="429"/>
      <c r="HBG34" s="429"/>
      <c r="HBH34" s="429"/>
      <c r="HBI34" s="429"/>
      <c r="HBJ34" s="429"/>
      <c r="HBK34" s="429"/>
      <c r="HBL34" s="429"/>
      <c r="HBM34" s="429"/>
      <c r="HBN34" s="429"/>
      <c r="HBO34" s="429"/>
      <c r="HBP34" s="429"/>
      <c r="HBQ34" s="429"/>
      <c r="HBR34" s="429"/>
      <c r="HBS34" s="429"/>
      <c r="HBT34" s="429"/>
      <c r="HBU34" s="429"/>
      <c r="HBV34" s="429"/>
      <c r="HBW34" s="429"/>
      <c r="HBX34" s="429"/>
      <c r="HBY34" s="429"/>
      <c r="HBZ34" s="429"/>
      <c r="HCA34" s="429"/>
      <c r="HCB34" s="429"/>
      <c r="HCC34" s="429"/>
      <c r="HCD34" s="429"/>
      <c r="HCE34" s="429"/>
      <c r="HCF34" s="429"/>
      <c r="HCG34" s="429"/>
      <c r="HCH34" s="429"/>
      <c r="HCI34" s="429"/>
      <c r="HCJ34" s="429"/>
      <c r="HCK34" s="429"/>
      <c r="HCL34" s="429"/>
      <c r="HCM34" s="429"/>
      <c r="HCN34" s="429"/>
      <c r="HCO34" s="429"/>
      <c r="HCP34" s="429"/>
      <c r="HCQ34" s="429"/>
      <c r="HCR34" s="429"/>
      <c r="HCS34" s="429"/>
      <c r="HCT34" s="429"/>
      <c r="HCU34" s="429"/>
      <c r="HCV34" s="429"/>
      <c r="HCW34" s="429"/>
      <c r="HCX34" s="429"/>
      <c r="HCY34" s="429"/>
      <c r="HCZ34" s="429"/>
      <c r="HDA34" s="429"/>
      <c r="HDB34" s="429"/>
      <c r="HDC34" s="429"/>
      <c r="HDD34" s="429"/>
      <c r="HDE34" s="429"/>
      <c r="HDF34" s="429"/>
      <c r="HDG34" s="429"/>
      <c r="HDH34" s="429"/>
      <c r="HDI34" s="429"/>
      <c r="HDJ34" s="429"/>
      <c r="HDK34" s="429"/>
      <c r="HDL34" s="429"/>
      <c r="HDM34" s="429"/>
      <c r="HDN34" s="429"/>
      <c r="HDO34" s="429"/>
      <c r="HDP34" s="429"/>
      <c r="HDQ34" s="429"/>
      <c r="HDR34" s="429"/>
      <c r="HDS34" s="429"/>
      <c r="HDT34" s="429"/>
      <c r="HDU34" s="429"/>
      <c r="HDV34" s="429"/>
      <c r="HDW34" s="429"/>
      <c r="HDX34" s="429"/>
      <c r="HDY34" s="429"/>
      <c r="HDZ34" s="429"/>
      <c r="HEA34" s="429"/>
      <c r="HEB34" s="429"/>
      <c r="HEC34" s="429"/>
      <c r="HED34" s="429"/>
      <c r="HEE34" s="429"/>
      <c r="HEF34" s="429"/>
      <c r="HEG34" s="429"/>
      <c r="HEH34" s="429"/>
      <c r="HEI34" s="429"/>
      <c r="HEJ34" s="429"/>
      <c r="HEK34" s="429"/>
      <c r="HEL34" s="429"/>
      <c r="HEM34" s="429"/>
      <c r="HEN34" s="429"/>
      <c r="HEO34" s="429"/>
      <c r="HEP34" s="429"/>
      <c r="HEQ34" s="429"/>
      <c r="HER34" s="429"/>
      <c r="HES34" s="429"/>
      <c r="HET34" s="429"/>
      <c r="HEU34" s="429"/>
      <c r="HEV34" s="429"/>
      <c r="HEW34" s="429"/>
      <c r="HEX34" s="429"/>
      <c r="HEY34" s="429"/>
      <c r="HEZ34" s="429"/>
      <c r="HFA34" s="429"/>
      <c r="HFB34" s="429"/>
      <c r="HFC34" s="429"/>
      <c r="HFD34" s="429"/>
      <c r="HFE34" s="429"/>
      <c r="HFF34" s="429"/>
      <c r="HFG34" s="429"/>
      <c r="HFH34" s="429"/>
      <c r="HFI34" s="429"/>
      <c r="HFJ34" s="429"/>
      <c r="HFK34" s="429"/>
      <c r="HFL34" s="429"/>
      <c r="HFM34" s="429"/>
      <c r="HFN34" s="429"/>
      <c r="HFO34" s="429"/>
      <c r="HFP34" s="429"/>
      <c r="HFQ34" s="429"/>
      <c r="HFR34" s="429"/>
      <c r="HFS34" s="429"/>
      <c r="HFT34" s="429"/>
      <c r="HFU34" s="429"/>
      <c r="HFV34" s="429"/>
      <c r="HFW34" s="429"/>
      <c r="HFX34" s="429"/>
      <c r="HFY34" s="429"/>
      <c r="HFZ34" s="429"/>
      <c r="HGA34" s="429"/>
      <c r="HGB34" s="429"/>
      <c r="HGC34" s="429"/>
      <c r="HGD34" s="429"/>
      <c r="HGE34" s="429"/>
      <c r="HGF34" s="429"/>
      <c r="HGG34" s="429"/>
      <c r="HGH34" s="429"/>
      <c r="HGI34" s="429"/>
      <c r="HGJ34" s="429"/>
      <c r="HGK34" s="429"/>
      <c r="HGL34" s="429"/>
      <c r="HGM34" s="429"/>
      <c r="HGN34" s="429"/>
      <c r="HGO34" s="429"/>
      <c r="HGP34" s="429"/>
      <c r="HGQ34" s="429"/>
      <c r="HGR34" s="429"/>
      <c r="HGS34" s="429"/>
      <c r="HGT34" s="429"/>
      <c r="HGU34" s="429"/>
      <c r="HGV34" s="429"/>
      <c r="HGW34" s="429"/>
      <c r="HGX34" s="429"/>
      <c r="HGY34" s="429"/>
      <c r="HGZ34" s="429"/>
      <c r="HHA34" s="429"/>
      <c r="HHB34" s="429"/>
      <c r="HHC34" s="429"/>
      <c r="HHD34" s="429"/>
      <c r="HHE34" s="429"/>
      <c r="HHF34" s="429"/>
      <c r="HHG34" s="429"/>
      <c r="HHH34" s="429"/>
      <c r="HHI34" s="429"/>
      <c r="HHJ34" s="429"/>
      <c r="HHK34" s="429"/>
      <c r="HHL34" s="429"/>
      <c r="HHM34" s="429"/>
      <c r="HHN34" s="429"/>
      <c r="HHO34" s="429"/>
      <c r="HHP34" s="429"/>
      <c r="HHQ34" s="429"/>
      <c r="HHR34" s="429"/>
      <c r="HHS34" s="429"/>
      <c r="HHT34" s="429"/>
      <c r="HHU34" s="429"/>
      <c r="HHV34" s="429"/>
      <c r="HHW34" s="429"/>
      <c r="HHX34" s="429"/>
      <c r="HHY34" s="429"/>
      <c r="HHZ34" s="429"/>
      <c r="HIA34" s="429"/>
      <c r="HIB34" s="429"/>
      <c r="HIC34" s="429"/>
      <c r="HID34" s="429"/>
      <c r="HIE34" s="429"/>
      <c r="HIF34" s="429"/>
      <c r="HIG34" s="429"/>
      <c r="HIH34" s="429"/>
      <c r="HII34" s="429"/>
      <c r="HIJ34" s="429"/>
      <c r="HIK34" s="429"/>
      <c r="HIL34" s="429"/>
      <c r="HIM34" s="429"/>
      <c r="HIN34" s="429"/>
      <c r="HIO34" s="429"/>
      <c r="HIP34" s="429"/>
      <c r="HIQ34" s="429"/>
      <c r="HIR34" s="429"/>
      <c r="HIS34" s="429"/>
      <c r="HIT34" s="429"/>
      <c r="HIU34" s="429"/>
      <c r="HIV34" s="429"/>
      <c r="HIW34" s="429"/>
      <c r="HIX34" s="429"/>
      <c r="HIY34" s="429"/>
      <c r="HIZ34" s="429"/>
      <c r="HJA34" s="429"/>
      <c r="HJB34" s="429"/>
      <c r="HJC34" s="429"/>
      <c r="HJD34" s="429"/>
      <c r="HJE34" s="429"/>
      <c r="HJF34" s="429"/>
      <c r="HJG34" s="429"/>
      <c r="HJH34" s="429"/>
      <c r="HJI34" s="429"/>
      <c r="HJJ34" s="429"/>
      <c r="HJK34" s="429"/>
      <c r="HJL34" s="429"/>
      <c r="HJM34" s="429"/>
      <c r="HJN34" s="429"/>
      <c r="HJO34" s="429"/>
      <c r="HJP34" s="429"/>
      <c r="HJQ34" s="429"/>
      <c r="HJR34" s="429"/>
      <c r="HJS34" s="429"/>
      <c r="HJT34" s="429"/>
      <c r="HJU34" s="429"/>
      <c r="HJV34" s="429"/>
      <c r="HJW34" s="429"/>
      <c r="HJX34" s="429"/>
      <c r="HJY34" s="429"/>
      <c r="HJZ34" s="429"/>
      <c r="HKA34" s="429"/>
      <c r="HKB34" s="429"/>
      <c r="HKC34" s="429"/>
      <c r="HKD34" s="429"/>
      <c r="HKE34" s="429"/>
      <c r="HKF34" s="429"/>
      <c r="HKG34" s="429"/>
      <c r="HKH34" s="429"/>
      <c r="HKI34" s="429"/>
      <c r="HKJ34" s="429"/>
      <c r="HKK34" s="429"/>
      <c r="HKL34" s="429"/>
      <c r="HKM34" s="429"/>
      <c r="HKN34" s="429"/>
      <c r="HKO34" s="429"/>
      <c r="HKP34" s="429"/>
      <c r="HKQ34" s="429"/>
      <c r="HKR34" s="429"/>
      <c r="HKS34" s="429"/>
      <c r="HKT34" s="429"/>
      <c r="HKU34" s="429"/>
      <c r="HKV34" s="429"/>
      <c r="HKW34" s="429"/>
      <c r="HKX34" s="429"/>
      <c r="HKY34" s="429"/>
      <c r="HKZ34" s="429"/>
      <c r="HLA34" s="429"/>
      <c r="HLB34" s="429"/>
      <c r="HLC34" s="429"/>
      <c r="HLD34" s="429"/>
      <c r="HLE34" s="429"/>
      <c r="HLF34" s="429"/>
      <c r="HLG34" s="429"/>
      <c r="HLH34" s="429"/>
      <c r="HLI34" s="429"/>
      <c r="HLJ34" s="429"/>
      <c r="HLK34" s="429"/>
      <c r="HLL34" s="429"/>
      <c r="HLM34" s="429"/>
      <c r="HLN34" s="429"/>
      <c r="HLO34" s="429"/>
      <c r="HLP34" s="429"/>
      <c r="HLQ34" s="429"/>
      <c r="HLR34" s="429"/>
      <c r="HLS34" s="429"/>
      <c r="HLT34" s="429"/>
      <c r="HLU34" s="429"/>
      <c r="HLV34" s="429"/>
      <c r="HLW34" s="429"/>
      <c r="HLX34" s="429"/>
      <c r="HLY34" s="429"/>
      <c r="HLZ34" s="429"/>
      <c r="HMA34" s="429"/>
      <c r="HMB34" s="429"/>
      <c r="HMC34" s="429"/>
      <c r="HMD34" s="429"/>
      <c r="HME34" s="429"/>
      <c r="HMF34" s="429"/>
      <c r="HMG34" s="429"/>
      <c r="HMH34" s="429"/>
      <c r="HMI34" s="429"/>
      <c r="HMJ34" s="429"/>
      <c r="HMK34" s="429"/>
      <c r="HML34" s="429"/>
      <c r="HMM34" s="429"/>
      <c r="HMN34" s="429"/>
      <c r="HMO34" s="429"/>
      <c r="HMP34" s="429"/>
      <c r="HMQ34" s="429"/>
      <c r="HMR34" s="429"/>
      <c r="HMS34" s="429"/>
      <c r="HMT34" s="429"/>
      <c r="HMU34" s="429"/>
      <c r="HMV34" s="429"/>
      <c r="HMW34" s="429"/>
      <c r="HMX34" s="429"/>
      <c r="HMY34" s="429"/>
      <c r="HMZ34" s="429"/>
      <c r="HNA34" s="429"/>
      <c r="HNB34" s="429"/>
      <c r="HNC34" s="429"/>
      <c r="HND34" s="429"/>
      <c r="HNE34" s="429"/>
      <c r="HNF34" s="429"/>
      <c r="HNG34" s="429"/>
      <c r="HNH34" s="429"/>
      <c r="HNI34" s="429"/>
      <c r="HNJ34" s="429"/>
      <c r="HNK34" s="429"/>
      <c r="HNL34" s="429"/>
      <c r="HNM34" s="429"/>
      <c r="HNN34" s="429"/>
      <c r="HNO34" s="429"/>
      <c r="HNP34" s="429"/>
      <c r="HNQ34" s="429"/>
      <c r="HNR34" s="429"/>
      <c r="HNS34" s="429"/>
      <c r="HNT34" s="429"/>
      <c r="HNU34" s="429"/>
      <c r="HNV34" s="429"/>
      <c r="HNW34" s="429"/>
      <c r="HNX34" s="429"/>
      <c r="HNY34" s="429"/>
      <c r="HNZ34" s="429"/>
      <c r="HOA34" s="429"/>
      <c r="HOB34" s="429"/>
      <c r="HOC34" s="429"/>
      <c r="HOD34" s="429"/>
      <c r="HOE34" s="429"/>
      <c r="HOF34" s="429"/>
      <c r="HOG34" s="429"/>
      <c r="HOH34" s="429"/>
      <c r="HOI34" s="429"/>
      <c r="HOJ34" s="429"/>
      <c r="HOK34" s="429"/>
      <c r="HOL34" s="429"/>
      <c r="HOM34" s="429"/>
      <c r="HON34" s="429"/>
      <c r="HOO34" s="429"/>
      <c r="HOP34" s="429"/>
      <c r="HOQ34" s="429"/>
      <c r="HOR34" s="429"/>
      <c r="HOS34" s="429"/>
      <c r="HOT34" s="429"/>
      <c r="HOU34" s="429"/>
      <c r="HOV34" s="429"/>
      <c r="HOW34" s="429"/>
      <c r="HOX34" s="429"/>
      <c r="HOY34" s="429"/>
      <c r="HOZ34" s="429"/>
      <c r="HPA34" s="429"/>
      <c r="HPB34" s="429"/>
      <c r="HPC34" s="429"/>
      <c r="HPD34" s="429"/>
      <c r="HPE34" s="429"/>
      <c r="HPF34" s="429"/>
      <c r="HPG34" s="429"/>
      <c r="HPH34" s="429"/>
      <c r="HPI34" s="429"/>
      <c r="HPJ34" s="429"/>
      <c r="HPK34" s="429"/>
      <c r="HPL34" s="429"/>
      <c r="HPM34" s="429"/>
      <c r="HPN34" s="429"/>
      <c r="HPO34" s="429"/>
      <c r="HPP34" s="429"/>
      <c r="HPQ34" s="429"/>
      <c r="HPR34" s="429"/>
      <c r="HPS34" s="429"/>
      <c r="HPT34" s="429"/>
      <c r="HPU34" s="429"/>
      <c r="HPV34" s="429"/>
      <c r="HPW34" s="429"/>
      <c r="HPX34" s="429"/>
      <c r="HPY34" s="429"/>
      <c r="HPZ34" s="429"/>
      <c r="HQA34" s="429"/>
      <c r="HQB34" s="429"/>
      <c r="HQC34" s="429"/>
      <c r="HQD34" s="429"/>
      <c r="HQE34" s="429"/>
      <c r="HQF34" s="429"/>
      <c r="HQG34" s="429"/>
      <c r="HQH34" s="429"/>
      <c r="HQI34" s="429"/>
      <c r="HQJ34" s="429"/>
      <c r="HQK34" s="429"/>
      <c r="HQL34" s="429"/>
      <c r="HQM34" s="429"/>
      <c r="HQN34" s="429"/>
      <c r="HQO34" s="429"/>
      <c r="HQP34" s="429"/>
      <c r="HQQ34" s="429"/>
      <c r="HQR34" s="429"/>
      <c r="HQS34" s="429"/>
      <c r="HQT34" s="429"/>
      <c r="HQU34" s="429"/>
      <c r="HQV34" s="429"/>
      <c r="HQW34" s="429"/>
      <c r="HQX34" s="429"/>
      <c r="HQY34" s="429"/>
      <c r="HQZ34" s="429"/>
      <c r="HRA34" s="429"/>
      <c r="HRB34" s="429"/>
      <c r="HRC34" s="429"/>
      <c r="HRD34" s="429"/>
      <c r="HRE34" s="429"/>
      <c r="HRF34" s="429"/>
      <c r="HRG34" s="429"/>
      <c r="HRH34" s="429"/>
      <c r="HRI34" s="429"/>
      <c r="HRJ34" s="429"/>
      <c r="HRK34" s="429"/>
      <c r="HRL34" s="429"/>
      <c r="HRM34" s="429"/>
      <c r="HRN34" s="429"/>
      <c r="HRO34" s="429"/>
      <c r="HRP34" s="429"/>
      <c r="HRQ34" s="429"/>
      <c r="HRR34" s="429"/>
      <c r="HRS34" s="429"/>
      <c r="HRT34" s="429"/>
      <c r="HRU34" s="429"/>
      <c r="HRV34" s="429"/>
      <c r="HRW34" s="429"/>
      <c r="HRX34" s="429"/>
      <c r="HRY34" s="429"/>
      <c r="HRZ34" s="429"/>
      <c r="HSA34" s="429"/>
      <c r="HSB34" s="429"/>
      <c r="HSC34" s="429"/>
      <c r="HSD34" s="429"/>
      <c r="HSE34" s="429"/>
      <c r="HSF34" s="429"/>
      <c r="HSG34" s="429"/>
      <c r="HSH34" s="429"/>
      <c r="HSI34" s="429"/>
      <c r="HSJ34" s="429"/>
      <c r="HSK34" s="429"/>
      <c r="HSL34" s="429"/>
      <c r="HSM34" s="429"/>
      <c r="HSN34" s="429"/>
      <c r="HSO34" s="429"/>
      <c r="HSP34" s="429"/>
      <c r="HSQ34" s="429"/>
      <c r="HSR34" s="429"/>
      <c r="HSS34" s="429"/>
      <c r="HST34" s="429"/>
      <c r="HSU34" s="429"/>
      <c r="HSV34" s="429"/>
      <c r="HSW34" s="429"/>
      <c r="HSX34" s="429"/>
      <c r="HSY34" s="429"/>
      <c r="HSZ34" s="429"/>
      <c r="HTA34" s="429"/>
      <c r="HTB34" s="429"/>
      <c r="HTC34" s="429"/>
      <c r="HTD34" s="429"/>
      <c r="HTE34" s="429"/>
      <c r="HTF34" s="429"/>
      <c r="HTG34" s="429"/>
      <c r="HTH34" s="429"/>
      <c r="HTI34" s="429"/>
      <c r="HTJ34" s="429"/>
      <c r="HTK34" s="429"/>
      <c r="HTL34" s="429"/>
      <c r="HTM34" s="429"/>
      <c r="HTN34" s="429"/>
      <c r="HTO34" s="429"/>
      <c r="HTP34" s="429"/>
      <c r="HTQ34" s="429"/>
      <c r="HTR34" s="429"/>
      <c r="HTS34" s="429"/>
      <c r="HTT34" s="429"/>
      <c r="HTU34" s="429"/>
      <c r="HTV34" s="429"/>
      <c r="HTW34" s="429"/>
      <c r="HTX34" s="429"/>
      <c r="HTY34" s="429"/>
      <c r="HTZ34" s="429"/>
      <c r="HUA34" s="429"/>
      <c r="HUB34" s="429"/>
      <c r="HUC34" s="429"/>
      <c r="HUD34" s="429"/>
      <c r="HUE34" s="429"/>
      <c r="HUF34" s="429"/>
      <c r="HUG34" s="429"/>
      <c r="HUH34" s="429"/>
      <c r="HUI34" s="429"/>
      <c r="HUJ34" s="429"/>
      <c r="HUK34" s="429"/>
      <c r="HUL34" s="429"/>
      <c r="HUM34" s="429"/>
      <c r="HUN34" s="429"/>
      <c r="HUO34" s="429"/>
      <c r="HUP34" s="429"/>
      <c r="HUQ34" s="429"/>
      <c r="HUR34" s="429"/>
      <c r="HUS34" s="429"/>
      <c r="HUT34" s="429"/>
      <c r="HUU34" s="429"/>
      <c r="HUV34" s="429"/>
      <c r="HUW34" s="429"/>
      <c r="HUX34" s="429"/>
      <c r="HUY34" s="429"/>
      <c r="HUZ34" s="429"/>
      <c r="HVA34" s="429"/>
      <c r="HVB34" s="429"/>
      <c r="HVC34" s="429"/>
      <c r="HVD34" s="429"/>
      <c r="HVE34" s="429"/>
      <c r="HVF34" s="429"/>
      <c r="HVG34" s="429"/>
      <c r="HVH34" s="429"/>
      <c r="HVI34" s="429"/>
      <c r="HVJ34" s="429"/>
      <c r="HVK34" s="429"/>
      <c r="HVL34" s="429"/>
      <c r="HVM34" s="429"/>
      <c r="HVN34" s="429"/>
      <c r="HVO34" s="429"/>
      <c r="HVP34" s="429"/>
      <c r="HVQ34" s="429"/>
      <c r="HVR34" s="429"/>
      <c r="HVS34" s="429"/>
      <c r="HVT34" s="429"/>
      <c r="HVU34" s="429"/>
      <c r="HVV34" s="429"/>
      <c r="HVW34" s="429"/>
      <c r="HVX34" s="429"/>
      <c r="HVY34" s="429"/>
      <c r="HVZ34" s="429"/>
      <c r="HWA34" s="429"/>
      <c r="HWB34" s="429"/>
      <c r="HWC34" s="429"/>
      <c r="HWD34" s="429"/>
      <c r="HWE34" s="429"/>
      <c r="HWF34" s="429"/>
      <c r="HWG34" s="429"/>
      <c r="HWH34" s="429"/>
      <c r="HWI34" s="429"/>
      <c r="HWJ34" s="429"/>
      <c r="HWK34" s="429"/>
      <c r="HWL34" s="429"/>
      <c r="HWM34" s="429"/>
      <c r="HWN34" s="429"/>
      <c r="HWO34" s="429"/>
      <c r="HWP34" s="429"/>
      <c r="HWQ34" s="429"/>
      <c r="HWR34" s="429"/>
      <c r="HWS34" s="429"/>
      <c r="HWT34" s="429"/>
      <c r="HWU34" s="429"/>
      <c r="HWV34" s="429"/>
      <c r="HWW34" s="429"/>
      <c r="HWX34" s="429"/>
      <c r="HWY34" s="429"/>
      <c r="HWZ34" s="429"/>
      <c r="HXA34" s="429"/>
      <c r="HXB34" s="429"/>
      <c r="HXC34" s="429"/>
      <c r="HXD34" s="429"/>
      <c r="HXE34" s="429"/>
      <c r="HXF34" s="429"/>
      <c r="HXG34" s="429"/>
      <c r="HXH34" s="429"/>
      <c r="HXI34" s="429"/>
      <c r="HXJ34" s="429"/>
      <c r="HXK34" s="429"/>
      <c r="HXL34" s="429"/>
      <c r="HXM34" s="429"/>
      <c r="HXN34" s="429"/>
      <c r="HXO34" s="429"/>
      <c r="HXP34" s="429"/>
      <c r="HXQ34" s="429"/>
      <c r="HXR34" s="429"/>
      <c r="HXS34" s="429"/>
      <c r="HXT34" s="429"/>
      <c r="HXU34" s="429"/>
      <c r="HXV34" s="429"/>
      <c r="HXW34" s="429"/>
      <c r="HXX34" s="429"/>
      <c r="HXY34" s="429"/>
      <c r="HXZ34" s="429"/>
      <c r="HYA34" s="429"/>
      <c r="HYB34" s="429"/>
      <c r="HYC34" s="429"/>
      <c r="HYD34" s="429"/>
      <c r="HYE34" s="429"/>
      <c r="HYF34" s="429"/>
      <c r="HYG34" s="429"/>
      <c r="HYH34" s="429"/>
      <c r="HYI34" s="429"/>
      <c r="HYJ34" s="429"/>
      <c r="HYK34" s="429"/>
      <c r="HYL34" s="429"/>
      <c r="HYM34" s="429"/>
      <c r="HYN34" s="429"/>
      <c r="HYO34" s="429"/>
      <c r="HYP34" s="429"/>
      <c r="HYQ34" s="429"/>
      <c r="HYR34" s="429"/>
      <c r="HYS34" s="429"/>
      <c r="HYT34" s="429"/>
      <c r="HYU34" s="429"/>
      <c r="HYV34" s="429"/>
      <c r="HYW34" s="429"/>
      <c r="HYX34" s="429"/>
      <c r="HYY34" s="429"/>
      <c r="HYZ34" s="429"/>
      <c r="HZA34" s="429"/>
      <c r="HZB34" s="429"/>
      <c r="HZC34" s="429"/>
      <c r="HZD34" s="429"/>
      <c r="HZE34" s="429"/>
      <c r="HZF34" s="429"/>
      <c r="HZG34" s="429"/>
      <c r="HZH34" s="429"/>
      <c r="HZI34" s="429"/>
      <c r="HZJ34" s="429"/>
      <c r="HZK34" s="429"/>
      <c r="HZL34" s="429"/>
      <c r="HZM34" s="429"/>
      <c r="HZN34" s="429"/>
      <c r="HZO34" s="429"/>
      <c r="HZP34" s="429"/>
      <c r="HZQ34" s="429"/>
      <c r="HZR34" s="429"/>
      <c r="HZS34" s="429"/>
      <c r="HZT34" s="429"/>
      <c r="HZU34" s="429"/>
      <c r="HZV34" s="429"/>
      <c r="HZW34" s="429"/>
      <c r="HZX34" s="429"/>
      <c r="HZY34" s="429"/>
      <c r="HZZ34" s="429"/>
      <c r="IAA34" s="429"/>
      <c r="IAB34" s="429"/>
      <c r="IAC34" s="429"/>
      <c r="IAD34" s="429"/>
      <c r="IAE34" s="429"/>
      <c r="IAF34" s="429"/>
      <c r="IAG34" s="429"/>
      <c r="IAH34" s="429"/>
      <c r="IAI34" s="429"/>
      <c r="IAJ34" s="429"/>
      <c r="IAK34" s="429"/>
      <c r="IAL34" s="429"/>
      <c r="IAM34" s="429"/>
      <c r="IAN34" s="429"/>
      <c r="IAO34" s="429"/>
      <c r="IAP34" s="429"/>
      <c r="IAQ34" s="429"/>
      <c r="IAR34" s="429"/>
      <c r="IAS34" s="429"/>
      <c r="IAT34" s="429"/>
      <c r="IAU34" s="429"/>
      <c r="IAV34" s="429"/>
      <c r="IAW34" s="429"/>
      <c r="IAX34" s="429"/>
      <c r="IAY34" s="429"/>
      <c r="IAZ34" s="429"/>
      <c r="IBA34" s="429"/>
      <c r="IBB34" s="429"/>
      <c r="IBC34" s="429"/>
      <c r="IBD34" s="429"/>
      <c r="IBE34" s="429"/>
      <c r="IBF34" s="429"/>
      <c r="IBG34" s="429"/>
      <c r="IBH34" s="429"/>
      <c r="IBI34" s="429"/>
      <c r="IBJ34" s="429"/>
      <c r="IBK34" s="429"/>
      <c r="IBL34" s="429"/>
      <c r="IBM34" s="429"/>
      <c r="IBN34" s="429"/>
      <c r="IBO34" s="429"/>
      <c r="IBP34" s="429"/>
      <c r="IBQ34" s="429"/>
      <c r="IBR34" s="429"/>
      <c r="IBS34" s="429"/>
      <c r="IBT34" s="429"/>
      <c r="IBU34" s="429"/>
      <c r="IBV34" s="429"/>
      <c r="IBW34" s="429"/>
      <c r="IBX34" s="429"/>
      <c r="IBY34" s="429"/>
      <c r="IBZ34" s="429"/>
      <c r="ICA34" s="429"/>
      <c r="ICB34" s="429"/>
      <c r="ICC34" s="429"/>
      <c r="ICD34" s="429"/>
      <c r="ICE34" s="429"/>
      <c r="ICF34" s="429"/>
      <c r="ICG34" s="429"/>
      <c r="ICH34" s="429"/>
      <c r="ICI34" s="429"/>
      <c r="ICJ34" s="429"/>
      <c r="ICK34" s="429"/>
      <c r="ICL34" s="429"/>
      <c r="ICM34" s="429"/>
      <c r="ICN34" s="429"/>
      <c r="ICO34" s="429"/>
      <c r="ICP34" s="429"/>
      <c r="ICQ34" s="429"/>
      <c r="ICR34" s="429"/>
      <c r="ICS34" s="429"/>
      <c r="ICT34" s="429"/>
      <c r="ICU34" s="429"/>
      <c r="ICV34" s="429"/>
      <c r="ICW34" s="429"/>
      <c r="ICX34" s="429"/>
      <c r="ICY34" s="429"/>
      <c r="ICZ34" s="429"/>
      <c r="IDA34" s="429"/>
      <c r="IDB34" s="429"/>
      <c r="IDC34" s="429"/>
      <c r="IDD34" s="429"/>
      <c r="IDE34" s="429"/>
      <c r="IDF34" s="429"/>
      <c r="IDG34" s="429"/>
      <c r="IDH34" s="429"/>
      <c r="IDI34" s="429"/>
      <c r="IDJ34" s="429"/>
      <c r="IDK34" s="429"/>
      <c r="IDL34" s="429"/>
      <c r="IDM34" s="429"/>
      <c r="IDN34" s="429"/>
      <c r="IDO34" s="429"/>
      <c r="IDP34" s="429"/>
      <c r="IDQ34" s="429"/>
      <c r="IDR34" s="429"/>
      <c r="IDS34" s="429"/>
      <c r="IDT34" s="429"/>
      <c r="IDU34" s="429"/>
      <c r="IDV34" s="429"/>
      <c r="IDW34" s="429"/>
      <c r="IDX34" s="429"/>
      <c r="IDY34" s="429"/>
      <c r="IDZ34" s="429"/>
      <c r="IEA34" s="429"/>
      <c r="IEB34" s="429"/>
      <c r="IEC34" s="429"/>
      <c r="IED34" s="429"/>
      <c r="IEE34" s="429"/>
      <c r="IEF34" s="429"/>
      <c r="IEG34" s="429"/>
      <c r="IEH34" s="429"/>
      <c r="IEI34" s="429"/>
      <c r="IEJ34" s="429"/>
      <c r="IEK34" s="429"/>
      <c r="IEL34" s="429"/>
      <c r="IEM34" s="429"/>
      <c r="IEN34" s="429"/>
      <c r="IEO34" s="429"/>
      <c r="IEP34" s="429"/>
      <c r="IEQ34" s="429"/>
      <c r="IER34" s="429"/>
      <c r="IES34" s="429"/>
      <c r="IET34" s="429"/>
      <c r="IEU34" s="429"/>
      <c r="IEV34" s="429"/>
      <c r="IEW34" s="429"/>
      <c r="IEX34" s="429"/>
      <c r="IEY34" s="429"/>
      <c r="IEZ34" s="429"/>
      <c r="IFA34" s="429"/>
      <c r="IFB34" s="429"/>
      <c r="IFC34" s="429"/>
      <c r="IFD34" s="429"/>
      <c r="IFE34" s="429"/>
      <c r="IFF34" s="429"/>
      <c r="IFG34" s="429"/>
      <c r="IFH34" s="429"/>
      <c r="IFI34" s="429"/>
      <c r="IFJ34" s="429"/>
      <c r="IFK34" s="429"/>
      <c r="IFL34" s="429"/>
      <c r="IFM34" s="429"/>
      <c r="IFN34" s="429"/>
      <c r="IFO34" s="429"/>
      <c r="IFP34" s="429"/>
      <c r="IFQ34" s="429"/>
      <c r="IFR34" s="429"/>
      <c r="IFS34" s="429"/>
      <c r="IFT34" s="429"/>
      <c r="IFU34" s="429"/>
      <c r="IFV34" s="429"/>
      <c r="IFW34" s="429"/>
      <c r="IFX34" s="429"/>
      <c r="IFY34" s="429"/>
      <c r="IFZ34" s="429"/>
      <c r="IGA34" s="429"/>
      <c r="IGB34" s="429"/>
      <c r="IGC34" s="429"/>
      <c r="IGD34" s="429"/>
      <c r="IGE34" s="429"/>
      <c r="IGF34" s="429"/>
      <c r="IGG34" s="429"/>
      <c r="IGH34" s="429"/>
      <c r="IGI34" s="429"/>
      <c r="IGJ34" s="429"/>
      <c r="IGK34" s="429"/>
      <c r="IGL34" s="429"/>
      <c r="IGM34" s="429"/>
      <c r="IGN34" s="429"/>
      <c r="IGO34" s="429"/>
      <c r="IGP34" s="429"/>
      <c r="IGQ34" s="429"/>
      <c r="IGR34" s="429"/>
      <c r="IGS34" s="429"/>
      <c r="IGT34" s="429"/>
      <c r="IGU34" s="429"/>
      <c r="IGV34" s="429"/>
      <c r="IGW34" s="429"/>
      <c r="IGX34" s="429"/>
      <c r="IGY34" s="429"/>
      <c r="IGZ34" s="429"/>
      <c r="IHA34" s="429"/>
      <c r="IHB34" s="429"/>
      <c r="IHC34" s="429"/>
      <c r="IHD34" s="429"/>
      <c r="IHE34" s="429"/>
      <c r="IHF34" s="429"/>
      <c r="IHG34" s="429"/>
      <c r="IHH34" s="429"/>
      <c r="IHI34" s="429"/>
      <c r="IHJ34" s="429"/>
      <c r="IHK34" s="429"/>
      <c r="IHL34" s="429"/>
      <c r="IHM34" s="429"/>
      <c r="IHN34" s="429"/>
      <c r="IHO34" s="429"/>
      <c r="IHP34" s="429"/>
      <c r="IHQ34" s="429"/>
      <c r="IHR34" s="429"/>
      <c r="IHS34" s="429"/>
      <c r="IHT34" s="429"/>
      <c r="IHU34" s="429"/>
      <c r="IHV34" s="429"/>
      <c r="IHW34" s="429"/>
      <c r="IHX34" s="429"/>
      <c r="IHY34" s="429"/>
      <c r="IHZ34" s="429"/>
      <c r="IIA34" s="429"/>
      <c r="IIB34" s="429"/>
      <c r="IIC34" s="429"/>
      <c r="IID34" s="429"/>
      <c r="IIE34" s="429"/>
      <c r="IIF34" s="429"/>
      <c r="IIG34" s="429"/>
      <c r="IIH34" s="429"/>
      <c r="III34" s="429"/>
      <c r="IIJ34" s="429"/>
      <c r="IIK34" s="429"/>
      <c r="IIL34" s="429"/>
      <c r="IIM34" s="429"/>
      <c r="IIN34" s="429"/>
      <c r="IIO34" s="429"/>
      <c r="IIP34" s="429"/>
      <c r="IIQ34" s="429"/>
      <c r="IIR34" s="429"/>
      <c r="IIS34" s="429"/>
      <c r="IIT34" s="429"/>
      <c r="IIU34" s="429"/>
      <c r="IIV34" s="429"/>
      <c r="IIW34" s="429"/>
      <c r="IIX34" s="429"/>
      <c r="IIY34" s="429"/>
      <c r="IIZ34" s="429"/>
      <c r="IJA34" s="429"/>
      <c r="IJB34" s="429"/>
      <c r="IJC34" s="429"/>
      <c r="IJD34" s="429"/>
      <c r="IJE34" s="429"/>
      <c r="IJF34" s="429"/>
      <c r="IJG34" s="429"/>
      <c r="IJH34" s="429"/>
      <c r="IJI34" s="429"/>
      <c r="IJJ34" s="429"/>
      <c r="IJK34" s="429"/>
      <c r="IJL34" s="429"/>
      <c r="IJM34" s="429"/>
      <c r="IJN34" s="429"/>
      <c r="IJO34" s="429"/>
      <c r="IJP34" s="429"/>
      <c r="IJQ34" s="429"/>
      <c r="IJR34" s="429"/>
      <c r="IJS34" s="429"/>
      <c r="IJT34" s="429"/>
      <c r="IJU34" s="429"/>
      <c r="IJV34" s="429"/>
      <c r="IJW34" s="429"/>
      <c r="IJX34" s="429"/>
      <c r="IJY34" s="429"/>
      <c r="IJZ34" s="429"/>
      <c r="IKA34" s="429"/>
      <c r="IKB34" s="429"/>
      <c r="IKC34" s="429"/>
      <c r="IKD34" s="429"/>
      <c r="IKE34" s="429"/>
      <c r="IKF34" s="429"/>
      <c r="IKG34" s="429"/>
      <c r="IKH34" s="429"/>
      <c r="IKI34" s="429"/>
      <c r="IKJ34" s="429"/>
      <c r="IKK34" s="429"/>
      <c r="IKL34" s="429"/>
      <c r="IKM34" s="429"/>
      <c r="IKN34" s="429"/>
      <c r="IKO34" s="429"/>
      <c r="IKP34" s="429"/>
      <c r="IKQ34" s="429"/>
      <c r="IKR34" s="429"/>
      <c r="IKS34" s="429"/>
      <c r="IKT34" s="429"/>
      <c r="IKU34" s="429"/>
      <c r="IKV34" s="429"/>
      <c r="IKW34" s="429"/>
      <c r="IKX34" s="429"/>
      <c r="IKY34" s="429"/>
      <c r="IKZ34" s="429"/>
      <c r="ILA34" s="429"/>
      <c r="ILB34" s="429"/>
      <c r="ILC34" s="429"/>
      <c r="ILD34" s="429"/>
      <c r="ILE34" s="429"/>
      <c r="ILF34" s="429"/>
      <c r="ILG34" s="429"/>
      <c r="ILH34" s="429"/>
      <c r="ILI34" s="429"/>
      <c r="ILJ34" s="429"/>
      <c r="ILK34" s="429"/>
      <c r="ILL34" s="429"/>
      <c r="ILM34" s="429"/>
      <c r="ILN34" s="429"/>
      <c r="ILO34" s="429"/>
      <c r="ILP34" s="429"/>
      <c r="ILQ34" s="429"/>
      <c r="ILR34" s="429"/>
      <c r="ILS34" s="429"/>
      <c r="ILT34" s="429"/>
      <c r="ILU34" s="429"/>
      <c r="ILV34" s="429"/>
      <c r="ILW34" s="429"/>
      <c r="ILX34" s="429"/>
      <c r="ILY34" s="429"/>
      <c r="ILZ34" s="429"/>
      <c r="IMA34" s="429"/>
      <c r="IMB34" s="429"/>
      <c r="IMC34" s="429"/>
      <c r="IMD34" s="429"/>
      <c r="IME34" s="429"/>
      <c r="IMF34" s="429"/>
      <c r="IMG34" s="429"/>
      <c r="IMH34" s="429"/>
      <c r="IMI34" s="429"/>
      <c r="IMJ34" s="429"/>
      <c r="IMK34" s="429"/>
      <c r="IML34" s="429"/>
      <c r="IMM34" s="429"/>
      <c r="IMN34" s="429"/>
      <c r="IMO34" s="429"/>
      <c r="IMP34" s="429"/>
      <c r="IMQ34" s="429"/>
      <c r="IMR34" s="429"/>
      <c r="IMS34" s="429"/>
      <c r="IMT34" s="429"/>
      <c r="IMU34" s="429"/>
      <c r="IMV34" s="429"/>
      <c r="IMW34" s="429"/>
      <c r="IMX34" s="429"/>
      <c r="IMY34" s="429"/>
      <c r="IMZ34" s="429"/>
      <c r="INA34" s="429"/>
      <c r="INB34" s="429"/>
      <c r="INC34" s="429"/>
      <c r="IND34" s="429"/>
      <c r="INE34" s="429"/>
      <c r="INF34" s="429"/>
      <c r="ING34" s="429"/>
      <c r="INH34" s="429"/>
      <c r="INI34" s="429"/>
      <c r="INJ34" s="429"/>
      <c r="INK34" s="429"/>
      <c r="INL34" s="429"/>
      <c r="INM34" s="429"/>
      <c r="INN34" s="429"/>
      <c r="INO34" s="429"/>
      <c r="INP34" s="429"/>
      <c r="INQ34" s="429"/>
      <c r="INR34" s="429"/>
      <c r="INS34" s="429"/>
      <c r="INT34" s="429"/>
      <c r="INU34" s="429"/>
      <c r="INV34" s="429"/>
      <c r="INW34" s="429"/>
      <c r="INX34" s="429"/>
      <c r="INY34" s="429"/>
      <c r="INZ34" s="429"/>
      <c r="IOA34" s="429"/>
      <c r="IOB34" s="429"/>
      <c r="IOC34" s="429"/>
      <c r="IOD34" s="429"/>
      <c r="IOE34" s="429"/>
      <c r="IOF34" s="429"/>
      <c r="IOG34" s="429"/>
      <c r="IOH34" s="429"/>
      <c r="IOI34" s="429"/>
      <c r="IOJ34" s="429"/>
      <c r="IOK34" s="429"/>
      <c r="IOL34" s="429"/>
      <c r="IOM34" s="429"/>
      <c r="ION34" s="429"/>
      <c r="IOO34" s="429"/>
      <c r="IOP34" s="429"/>
      <c r="IOQ34" s="429"/>
      <c r="IOR34" s="429"/>
      <c r="IOS34" s="429"/>
      <c r="IOT34" s="429"/>
      <c r="IOU34" s="429"/>
      <c r="IOV34" s="429"/>
      <c r="IOW34" s="429"/>
      <c r="IOX34" s="429"/>
      <c r="IOY34" s="429"/>
      <c r="IOZ34" s="429"/>
      <c r="IPA34" s="429"/>
      <c r="IPB34" s="429"/>
      <c r="IPC34" s="429"/>
      <c r="IPD34" s="429"/>
      <c r="IPE34" s="429"/>
      <c r="IPF34" s="429"/>
      <c r="IPG34" s="429"/>
      <c r="IPH34" s="429"/>
      <c r="IPI34" s="429"/>
      <c r="IPJ34" s="429"/>
      <c r="IPK34" s="429"/>
      <c r="IPL34" s="429"/>
      <c r="IPM34" s="429"/>
      <c r="IPN34" s="429"/>
      <c r="IPO34" s="429"/>
      <c r="IPP34" s="429"/>
      <c r="IPQ34" s="429"/>
      <c r="IPR34" s="429"/>
      <c r="IPS34" s="429"/>
      <c r="IPT34" s="429"/>
      <c r="IPU34" s="429"/>
      <c r="IPV34" s="429"/>
      <c r="IPW34" s="429"/>
      <c r="IPX34" s="429"/>
      <c r="IPY34" s="429"/>
      <c r="IPZ34" s="429"/>
      <c r="IQA34" s="429"/>
      <c r="IQB34" s="429"/>
      <c r="IQC34" s="429"/>
      <c r="IQD34" s="429"/>
      <c r="IQE34" s="429"/>
      <c r="IQF34" s="429"/>
      <c r="IQG34" s="429"/>
      <c r="IQH34" s="429"/>
      <c r="IQI34" s="429"/>
      <c r="IQJ34" s="429"/>
      <c r="IQK34" s="429"/>
      <c r="IQL34" s="429"/>
      <c r="IQM34" s="429"/>
      <c r="IQN34" s="429"/>
      <c r="IQO34" s="429"/>
      <c r="IQP34" s="429"/>
      <c r="IQQ34" s="429"/>
      <c r="IQR34" s="429"/>
      <c r="IQS34" s="429"/>
      <c r="IQT34" s="429"/>
      <c r="IQU34" s="429"/>
      <c r="IQV34" s="429"/>
      <c r="IQW34" s="429"/>
      <c r="IQX34" s="429"/>
      <c r="IQY34" s="429"/>
      <c r="IQZ34" s="429"/>
      <c r="IRA34" s="429"/>
      <c r="IRB34" s="429"/>
      <c r="IRC34" s="429"/>
      <c r="IRD34" s="429"/>
      <c r="IRE34" s="429"/>
      <c r="IRF34" s="429"/>
      <c r="IRG34" s="429"/>
      <c r="IRH34" s="429"/>
      <c r="IRI34" s="429"/>
      <c r="IRJ34" s="429"/>
      <c r="IRK34" s="429"/>
      <c r="IRL34" s="429"/>
      <c r="IRM34" s="429"/>
      <c r="IRN34" s="429"/>
      <c r="IRO34" s="429"/>
      <c r="IRP34" s="429"/>
      <c r="IRQ34" s="429"/>
      <c r="IRR34" s="429"/>
      <c r="IRS34" s="429"/>
      <c r="IRT34" s="429"/>
      <c r="IRU34" s="429"/>
      <c r="IRV34" s="429"/>
      <c r="IRW34" s="429"/>
      <c r="IRX34" s="429"/>
      <c r="IRY34" s="429"/>
      <c r="IRZ34" s="429"/>
      <c r="ISA34" s="429"/>
      <c r="ISB34" s="429"/>
      <c r="ISC34" s="429"/>
      <c r="ISD34" s="429"/>
      <c r="ISE34" s="429"/>
      <c r="ISF34" s="429"/>
      <c r="ISG34" s="429"/>
      <c r="ISH34" s="429"/>
      <c r="ISI34" s="429"/>
      <c r="ISJ34" s="429"/>
      <c r="ISK34" s="429"/>
      <c r="ISL34" s="429"/>
      <c r="ISM34" s="429"/>
      <c r="ISN34" s="429"/>
      <c r="ISO34" s="429"/>
      <c r="ISP34" s="429"/>
      <c r="ISQ34" s="429"/>
      <c r="ISR34" s="429"/>
      <c r="ISS34" s="429"/>
      <c r="IST34" s="429"/>
      <c r="ISU34" s="429"/>
      <c r="ISV34" s="429"/>
      <c r="ISW34" s="429"/>
      <c r="ISX34" s="429"/>
      <c r="ISY34" s="429"/>
      <c r="ISZ34" s="429"/>
      <c r="ITA34" s="429"/>
      <c r="ITB34" s="429"/>
      <c r="ITC34" s="429"/>
      <c r="ITD34" s="429"/>
      <c r="ITE34" s="429"/>
      <c r="ITF34" s="429"/>
      <c r="ITG34" s="429"/>
      <c r="ITH34" s="429"/>
      <c r="ITI34" s="429"/>
      <c r="ITJ34" s="429"/>
      <c r="ITK34" s="429"/>
      <c r="ITL34" s="429"/>
      <c r="ITM34" s="429"/>
      <c r="ITN34" s="429"/>
      <c r="ITO34" s="429"/>
      <c r="ITP34" s="429"/>
      <c r="ITQ34" s="429"/>
      <c r="ITR34" s="429"/>
      <c r="ITS34" s="429"/>
      <c r="ITT34" s="429"/>
      <c r="ITU34" s="429"/>
      <c r="ITV34" s="429"/>
      <c r="ITW34" s="429"/>
      <c r="ITX34" s="429"/>
      <c r="ITY34" s="429"/>
      <c r="ITZ34" s="429"/>
      <c r="IUA34" s="429"/>
      <c r="IUB34" s="429"/>
      <c r="IUC34" s="429"/>
      <c r="IUD34" s="429"/>
      <c r="IUE34" s="429"/>
      <c r="IUF34" s="429"/>
      <c r="IUG34" s="429"/>
      <c r="IUH34" s="429"/>
      <c r="IUI34" s="429"/>
      <c r="IUJ34" s="429"/>
      <c r="IUK34" s="429"/>
      <c r="IUL34" s="429"/>
      <c r="IUM34" s="429"/>
      <c r="IUN34" s="429"/>
      <c r="IUO34" s="429"/>
      <c r="IUP34" s="429"/>
      <c r="IUQ34" s="429"/>
      <c r="IUR34" s="429"/>
      <c r="IUS34" s="429"/>
      <c r="IUT34" s="429"/>
      <c r="IUU34" s="429"/>
      <c r="IUV34" s="429"/>
      <c r="IUW34" s="429"/>
      <c r="IUX34" s="429"/>
      <c r="IUY34" s="429"/>
      <c r="IUZ34" s="429"/>
      <c r="IVA34" s="429"/>
      <c r="IVB34" s="429"/>
      <c r="IVC34" s="429"/>
      <c r="IVD34" s="429"/>
      <c r="IVE34" s="429"/>
      <c r="IVF34" s="429"/>
      <c r="IVG34" s="429"/>
      <c r="IVH34" s="429"/>
      <c r="IVI34" s="429"/>
      <c r="IVJ34" s="429"/>
      <c r="IVK34" s="429"/>
      <c r="IVL34" s="429"/>
      <c r="IVM34" s="429"/>
      <c r="IVN34" s="429"/>
      <c r="IVO34" s="429"/>
      <c r="IVP34" s="429"/>
      <c r="IVQ34" s="429"/>
      <c r="IVR34" s="429"/>
      <c r="IVS34" s="429"/>
      <c r="IVT34" s="429"/>
      <c r="IVU34" s="429"/>
      <c r="IVV34" s="429"/>
      <c r="IVW34" s="429"/>
      <c r="IVX34" s="429"/>
      <c r="IVY34" s="429"/>
      <c r="IVZ34" s="429"/>
      <c r="IWA34" s="429"/>
      <c r="IWB34" s="429"/>
      <c r="IWC34" s="429"/>
      <c r="IWD34" s="429"/>
      <c r="IWE34" s="429"/>
      <c r="IWF34" s="429"/>
      <c r="IWG34" s="429"/>
      <c r="IWH34" s="429"/>
      <c r="IWI34" s="429"/>
      <c r="IWJ34" s="429"/>
      <c r="IWK34" s="429"/>
      <c r="IWL34" s="429"/>
      <c r="IWM34" s="429"/>
      <c r="IWN34" s="429"/>
      <c r="IWO34" s="429"/>
      <c r="IWP34" s="429"/>
      <c r="IWQ34" s="429"/>
      <c r="IWR34" s="429"/>
      <c r="IWS34" s="429"/>
      <c r="IWT34" s="429"/>
      <c r="IWU34" s="429"/>
      <c r="IWV34" s="429"/>
      <c r="IWW34" s="429"/>
      <c r="IWX34" s="429"/>
      <c r="IWY34" s="429"/>
      <c r="IWZ34" s="429"/>
      <c r="IXA34" s="429"/>
      <c r="IXB34" s="429"/>
      <c r="IXC34" s="429"/>
      <c r="IXD34" s="429"/>
      <c r="IXE34" s="429"/>
      <c r="IXF34" s="429"/>
      <c r="IXG34" s="429"/>
      <c r="IXH34" s="429"/>
      <c r="IXI34" s="429"/>
      <c r="IXJ34" s="429"/>
      <c r="IXK34" s="429"/>
      <c r="IXL34" s="429"/>
      <c r="IXM34" s="429"/>
      <c r="IXN34" s="429"/>
      <c r="IXO34" s="429"/>
      <c r="IXP34" s="429"/>
      <c r="IXQ34" s="429"/>
      <c r="IXR34" s="429"/>
      <c r="IXS34" s="429"/>
      <c r="IXT34" s="429"/>
      <c r="IXU34" s="429"/>
      <c r="IXV34" s="429"/>
      <c r="IXW34" s="429"/>
      <c r="IXX34" s="429"/>
      <c r="IXY34" s="429"/>
      <c r="IXZ34" s="429"/>
      <c r="IYA34" s="429"/>
      <c r="IYB34" s="429"/>
      <c r="IYC34" s="429"/>
      <c r="IYD34" s="429"/>
      <c r="IYE34" s="429"/>
      <c r="IYF34" s="429"/>
      <c r="IYG34" s="429"/>
      <c r="IYH34" s="429"/>
      <c r="IYI34" s="429"/>
      <c r="IYJ34" s="429"/>
      <c r="IYK34" s="429"/>
      <c r="IYL34" s="429"/>
      <c r="IYM34" s="429"/>
      <c r="IYN34" s="429"/>
      <c r="IYO34" s="429"/>
      <c r="IYP34" s="429"/>
      <c r="IYQ34" s="429"/>
      <c r="IYR34" s="429"/>
      <c r="IYS34" s="429"/>
      <c r="IYT34" s="429"/>
      <c r="IYU34" s="429"/>
      <c r="IYV34" s="429"/>
      <c r="IYW34" s="429"/>
      <c r="IYX34" s="429"/>
      <c r="IYY34" s="429"/>
      <c r="IYZ34" s="429"/>
      <c r="IZA34" s="429"/>
      <c r="IZB34" s="429"/>
      <c r="IZC34" s="429"/>
      <c r="IZD34" s="429"/>
      <c r="IZE34" s="429"/>
      <c r="IZF34" s="429"/>
      <c r="IZG34" s="429"/>
      <c r="IZH34" s="429"/>
      <c r="IZI34" s="429"/>
      <c r="IZJ34" s="429"/>
      <c r="IZK34" s="429"/>
      <c r="IZL34" s="429"/>
      <c r="IZM34" s="429"/>
      <c r="IZN34" s="429"/>
      <c r="IZO34" s="429"/>
      <c r="IZP34" s="429"/>
      <c r="IZQ34" s="429"/>
      <c r="IZR34" s="429"/>
      <c r="IZS34" s="429"/>
      <c r="IZT34" s="429"/>
      <c r="IZU34" s="429"/>
      <c r="IZV34" s="429"/>
      <c r="IZW34" s="429"/>
      <c r="IZX34" s="429"/>
      <c r="IZY34" s="429"/>
      <c r="IZZ34" s="429"/>
      <c r="JAA34" s="429"/>
      <c r="JAB34" s="429"/>
      <c r="JAC34" s="429"/>
      <c r="JAD34" s="429"/>
      <c r="JAE34" s="429"/>
      <c r="JAF34" s="429"/>
      <c r="JAG34" s="429"/>
      <c r="JAH34" s="429"/>
      <c r="JAI34" s="429"/>
      <c r="JAJ34" s="429"/>
      <c r="JAK34" s="429"/>
      <c r="JAL34" s="429"/>
      <c r="JAM34" s="429"/>
      <c r="JAN34" s="429"/>
      <c r="JAO34" s="429"/>
      <c r="JAP34" s="429"/>
      <c r="JAQ34" s="429"/>
      <c r="JAR34" s="429"/>
      <c r="JAS34" s="429"/>
      <c r="JAT34" s="429"/>
      <c r="JAU34" s="429"/>
      <c r="JAV34" s="429"/>
      <c r="JAW34" s="429"/>
      <c r="JAX34" s="429"/>
      <c r="JAY34" s="429"/>
      <c r="JAZ34" s="429"/>
      <c r="JBA34" s="429"/>
      <c r="JBB34" s="429"/>
      <c r="JBC34" s="429"/>
      <c r="JBD34" s="429"/>
      <c r="JBE34" s="429"/>
      <c r="JBF34" s="429"/>
      <c r="JBG34" s="429"/>
      <c r="JBH34" s="429"/>
      <c r="JBI34" s="429"/>
      <c r="JBJ34" s="429"/>
      <c r="JBK34" s="429"/>
      <c r="JBL34" s="429"/>
      <c r="JBM34" s="429"/>
      <c r="JBN34" s="429"/>
      <c r="JBO34" s="429"/>
      <c r="JBP34" s="429"/>
      <c r="JBQ34" s="429"/>
      <c r="JBR34" s="429"/>
      <c r="JBS34" s="429"/>
      <c r="JBT34" s="429"/>
      <c r="JBU34" s="429"/>
      <c r="JBV34" s="429"/>
      <c r="JBW34" s="429"/>
      <c r="JBX34" s="429"/>
      <c r="JBY34" s="429"/>
      <c r="JBZ34" s="429"/>
      <c r="JCA34" s="429"/>
      <c r="JCB34" s="429"/>
      <c r="JCC34" s="429"/>
      <c r="JCD34" s="429"/>
      <c r="JCE34" s="429"/>
      <c r="JCF34" s="429"/>
      <c r="JCG34" s="429"/>
      <c r="JCH34" s="429"/>
      <c r="JCI34" s="429"/>
      <c r="JCJ34" s="429"/>
      <c r="JCK34" s="429"/>
      <c r="JCL34" s="429"/>
      <c r="JCM34" s="429"/>
      <c r="JCN34" s="429"/>
      <c r="JCO34" s="429"/>
      <c r="JCP34" s="429"/>
      <c r="JCQ34" s="429"/>
      <c r="JCR34" s="429"/>
      <c r="JCS34" s="429"/>
      <c r="JCT34" s="429"/>
      <c r="JCU34" s="429"/>
      <c r="JCV34" s="429"/>
      <c r="JCW34" s="429"/>
      <c r="JCX34" s="429"/>
      <c r="JCY34" s="429"/>
      <c r="JCZ34" s="429"/>
      <c r="JDA34" s="429"/>
      <c r="JDB34" s="429"/>
      <c r="JDC34" s="429"/>
      <c r="JDD34" s="429"/>
      <c r="JDE34" s="429"/>
      <c r="JDF34" s="429"/>
      <c r="JDG34" s="429"/>
      <c r="JDH34" s="429"/>
      <c r="JDI34" s="429"/>
      <c r="JDJ34" s="429"/>
      <c r="JDK34" s="429"/>
      <c r="JDL34" s="429"/>
      <c r="JDM34" s="429"/>
      <c r="JDN34" s="429"/>
      <c r="JDO34" s="429"/>
      <c r="JDP34" s="429"/>
      <c r="JDQ34" s="429"/>
      <c r="JDR34" s="429"/>
      <c r="JDS34" s="429"/>
      <c r="JDT34" s="429"/>
      <c r="JDU34" s="429"/>
      <c r="JDV34" s="429"/>
      <c r="JDW34" s="429"/>
      <c r="JDX34" s="429"/>
      <c r="JDY34" s="429"/>
      <c r="JDZ34" s="429"/>
      <c r="JEA34" s="429"/>
      <c r="JEB34" s="429"/>
      <c r="JEC34" s="429"/>
      <c r="JED34" s="429"/>
      <c r="JEE34" s="429"/>
      <c r="JEF34" s="429"/>
      <c r="JEG34" s="429"/>
      <c r="JEH34" s="429"/>
      <c r="JEI34" s="429"/>
      <c r="JEJ34" s="429"/>
      <c r="JEK34" s="429"/>
      <c r="JEL34" s="429"/>
      <c r="JEM34" s="429"/>
      <c r="JEN34" s="429"/>
      <c r="JEO34" s="429"/>
      <c r="JEP34" s="429"/>
      <c r="JEQ34" s="429"/>
      <c r="JER34" s="429"/>
      <c r="JES34" s="429"/>
      <c r="JET34" s="429"/>
      <c r="JEU34" s="429"/>
      <c r="JEV34" s="429"/>
      <c r="JEW34" s="429"/>
      <c r="JEX34" s="429"/>
      <c r="JEY34" s="429"/>
      <c r="JEZ34" s="429"/>
      <c r="JFA34" s="429"/>
      <c r="JFB34" s="429"/>
      <c r="JFC34" s="429"/>
      <c r="JFD34" s="429"/>
      <c r="JFE34" s="429"/>
      <c r="JFF34" s="429"/>
      <c r="JFG34" s="429"/>
      <c r="JFH34" s="429"/>
      <c r="JFI34" s="429"/>
      <c r="JFJ34" s="429"/>
      <c r="JFK34" s="429"/>
      <c r="JFL34" s="429"/>
      <c r="JFM34" s="429"/>
      <c r="JFN34" s="429"/>
      <c r="JFO34" s="429"/>
      <c r="JFP34" s="429"/>
      <c r="JFQ34" s="429"/>
      <c r="JFR34" s="429"/>
      <c r="JFS34" s="429"/>
      <c r="JFT34" s="429"/>
      <c r="JFU34" s="429"/>
      <c r="JFV34" s="429"/>
      <c r="JFW34" s="429"/>
      <c r="JFX34" s="429"/>
      <c r="JFY34" s="429"/>
      <c r="JFZ34" s="429"/>
      <c r="JGA34" s="429"/>
      <c r="JGB34" s="429"/>
      <c r="JGC34" s="429"/>
      <c r="JGD34" s="429"/>
      <c r="JGE34" s="429"/>
      <c r="JGF34" s="429"/>
      <c r="JGG34" s="429"/>
      <c r="JGH34" s="429"/>
      <c r="JGI34" s="429"/>
      <c r="JGJ34" s="429"/>
      <c r="JGK34" s="429"/>
      <c r="JGL34" s="429"/>
      <c r="JGM34" s="429"/>
      <c r="JGN34" s="429"/>
      <c r="JGO34" s="429"/>
      <c r="JGP34" s="429"/>
      <c r="JGQ34" s="429"/>
      <c r="JGR34" s="429"/>
      <c r="JGS34" s="429"/>
      <c r="JGT34" s="429"/>
      <c r="JGU34" s="429"/>
      <c r="JGV34" s="429"/>
      <c r="JGW34" s="429"/>
      <c r="JGX34" s="429"/>
      <c r="JGY34" s="429"/>
      <c r="JGZ34" s="429"/>
      <c r="JHA34" s="429"/>
      <c r="JHB34" s="429"/>
      <c r="JHC34" s="429"/>
      <c r="JHD34" s="429"/>
      <c r="JHE34" s="429"/>
      <c r="JHF34" s="429"/>
      <c r="JHG34" s="429"/>
      <c r="JHH34" s="429"/>
      <c r="JHI34" s="429"/>
      <c r="JHJ34" s="429"/>
      <c r="JHK34" s="429"/>
      <c r="JHL34" s="429"/>
      <c r="JHM34" s="429"/>
      <c r="JHN34" s="429"/>
      <c r="JHO34" s="429"/>
      <c r="JHP34" s="429"/>
      <c r="JHQ34" s="429"/>
      <c r="JHR34" s="429"/>
      <c r="JHS34" s="429"/>
      <c r="JHT34" s="429"/>
      <c r="JHU34" s="429"/>
      <c r="JHV34" s="429"/>
      <c r="JHW34" s="429"/>
      <c r="JHX34" s="429"/>
      <c r="JHY34" s="429"/>
      <c r="JHZ34" s="429"/>
      <c r="JIA34" s="429"/>
      <c r="JIB34" s="429"/>
      <c r="JIC34" s="429"/>
      <c r="JID34" s="429"/>
      <c r="JIE34" s="429"/>
      <c r="JIF34" s="429"/>
      <c r="JIG34" s="429"/>
      <c r="JIH34" s="429"/>
      <c r="JII34" s="429"/>
      <c r="JIJ34" s="429"/>
      <c r="JIK34" s="429"/>
      <c r="JIL34" s="429"/>
      <c r="JIM34" s="429"/>
      <c r="JIN34" s="429"/>
      <c r="JIO34" s="429"/>
      <c r="JIP34" s="429"/>
      <c r="JIQ34" s="429"/>
      <c r="JIR34" s="429"/>
      <c r="JIS34" s="429"/>
      <c r="JIT34" s="429"/>
      <c r="JIU34" s="429"/>
      <c r="JIV34" s="429"/>
      <c r="JIW34" s="429"/>
      <c r="JIX34" s="429"/>
      <c r="JIY34" s="429"/>
      <c r="JIZ34" s="429"/>
      <c r="JJA34" s="429"/>
      <c r="JJB34" s="429"/>
      <c r="JJC34" s="429"/>
      <c r="JJD34" s="429"/>
      <c r="JJE34" s="429"/>
      <c r="JJF34" s="429"/>
      <c r="JJG34" s="429"/>
      <c r="JJH34" s="429"/>
      <c r="JJI34" s="429"/>
      <c r="JJJ34" s="429"/>
      <c r="JJK34" s="429"/>
      <c r="JJL34" s="429"/>
      <c r="JJM34" s="429"/>
      <c r="JJN34" s="429"/>
      <c r="JJO34" s="429"/>
      <c r="JJP34" s="429"/>
      <c r="JJQ34" s="429"/>
      <c r="JJR34" s="429"/>
      <c r="JJS34" s="429"/>
      <c r="JJT34" s="429"/>
      <c r="JJU34" s="429"/>
      <c r="JJV34" s="429"/>
      <c r="JJW34" s="429"/>
      <c r="JJX34" s="429"/>
      <c r="JJY34" s="429"/>
      <c r="JJZ34" s="429"/>
      <c r="JKA34" s="429"/>
      <c r="JKB34" s="429"/>
      <c r="JKC34" s="429"/>
      <c r="JKD34" s="429"/>
      <c r="JKE34" s="429"/>
      <c r="JKF34" s="429"/>
      <c r="JKG34" s="429"/>
      <c r="JKH34" s="429"/>
      <c r="JKI34" s="429"/>
      <c r="JKJ34" s="429"/>
      <c r="JKK34" s="429"/>
      <c r="JKL34" s="429"/>
      <c r="JKM34" s="429"/>
      <c r="JKN34" s="429"/>
      <c r="JKO34" s="429"/>
      <c r="JKP34" s="429"/>
      <c r="JKQ34" s="429"/>
      <c r="JKR34" s="429"/>
      <c r="JKS34" s="429"/>
      <c r="JKT34" s="429"/>
      <c r="JKU34" s="429"/>
      <c r="JKV34" s="429"/>
      <c r="JKW34" s="429"/>
      <c r="JKX34" s="429"/>
      <c r="JKY34" s="429"/>
      <c r="JKZ34" s="429"/>
      <c r="JLA34" s="429"/>
      <c r="JLB34" s="429"/>
      <c r="JLC34" s="429"/>
      <c r="JLD34" s="429"/>
      <c r="JLE34" s="429"/>
      <c r="JLF34" s="429"/>
      <c r="JLG34" s="429"/>
      <c r="JLH34" s="429"/>
      <c r="JLI34" s="429"/>
      <c r="JLJ34" s="429"/>
      <c r="JLK34" s="429"/>
      <c r="JLL34" s="429"/>
      <c r="JLM34" s="429"/>
      <c r="JLN34" s="429"/>
      <c r="JLO34" s="429"/>
      <c r="JLP34" s="429"/>
      <c r="JLQ34" s="429"/>
      <c r="JLR34" s="429"/>
      <c r="JLS34" s="429"/>
      <c r="JLT34" s="429"/>
      <c r="JLU34" s="429"/>
      <c r="JLV34" s="429"/>
      <c r="JLW34" s="429"/>
      <c r="JLX34" s="429"/>
      <c r="JLY34" s="429"/>
      <c r="JLZ34" s="429"/>
      <c r="JMA34" s="429"/>
      <c r="JMB34" s="429"/>
      <c r="JMC34" s="429"/>
      <c r="JMD34" s="429"/>
      <c r="JME34" s="429"/>
      <c r="JMF34" s="429"/>
      <c r="JMG34" s="429"/>
      <c r="JMH34" s="429"/>
      <c r="JMI34" s="429"/>
      <c r="JMJ34" s="429"/>
      <c r="JMK34" s="429"/>
      <c r="JML34" s="429"/>
      <c r="JMM34" s="429"/>
      <c r="JMN34" s="429"/>
      <c r="JMO34" s="429"/>
      <c r="JMP34" s="429"/>
      <c r="JMQ34" s="429"/>
      <c r="JMR34" s="429"/>
      <c r="JMS34" s="429"/>
      <c r="JMT34" s="429"/>
      <c r="JMU34" s="429"/>
      <c r="JMV34" s="429"/>
      <c r="JMW34" s="429"/>
      <c r="JMX34" s="429"/>
      <c r="JMY34" s="429"/>
      <c r="JMZ34" s="429"/>
      <c r="JNA34" s="429"/>
      <c r="JNB34" s="429"/>
      <c r="JNC34" s="429"/>
      <c r="JND34" s="429"/>
      <c r="JNE34" s="429"/>
      <c r="JNF34" s="429"/>
      <c r="JNG34" s="429"/>
      <c r="JNH34" s="429"/>
      <c r="JNI34" s="429"/>
      <c r="JNJ34" s="429"/>
      <c r="JNK34" s="429"/>
      <c r="JNL34" s="429"/>
      <c r="JNM34" s="429"/>
      <c r="JNN34" s="429"/>
      <c r="JNO34" s="429"/>
      <c r="JNP34" s="429"/>
      <c r="JNQ34" s="429"/>
      <c r="JNR34" s="429"/>
      <c r="JNS34" s="429"/>
      <c r="JNT34" s="429"/>
      <c r="JNU34" s="429"/>
      <c r="JNV34" s="429"/>
      <c r="JNW34" s="429"/>
      <c r="JNX34" s="429"/>
      <c r="JNY34" s="429"/>
      <c r="JNZ34" s="429"/>
      <c r="JOA34" s="429"/>
      <c r="JOB34" s="429"/>
      <c r="JOC34" s="429"/>
      <c r="JOD34" s="429"/>
      <c r="JOE34" s="429"/>
      <c r="JOF34" s="429"/>
      <c r="JOG34" s="429"/>
      <c r="JOH34" s="429"/>
      <c r="JOI34" s="429"/>
      <c r="JOJ34" s="429"/>
      <c r="JOK34" s="429"/>
      <c r="JOL34" s="429"/>
      <c r="JOM34" s="429"/>
      <c r="JON34" s="429"/>
      <c r="JOO34" s="429"/>
      <c r="JOP34" s="429"/>
      <c r="JOQ34" s="429"/>
      <c r="JOR34" s="429"/>
      <c r="JOS34" s="429"/>
      <c r="JOT34" s="429"/>
      <c r="JOU34" s="429"/>
      <c r="JOV34" s="429"/>
      <c r="JOW34" s="429"/>
      <c r="JOX34" s="429"/>
      <c r="JOY34" s="429"/>
      <c r="JOZ34" s="429"/>
      <c r="JPA34" s="429"/>
      <c r="JPB34" s="429"/>
      <c r="JPC34" s="429"/>
      <c r="JPD34" s="429"/>
      <c r="JPE34" s="429"/>
      <c r="JPF34" s="429"/>
      <c r="JPG34" s="429"/>
      <c r="JPH34" s="429"/>
      <c r="JPI34" s="429"/>
      <c r="JPJ34" s="429"/>
      <c r="JPK34" s="429"/>
      <c r="JPL34" s="429"/>
      <c r="JPM34" s="429"/>
      <c r="JPN34" s="429"/>
      <c r="JPO34" s="429"/>
      <c r="JPP34" s="429"/>
      <c r="JPQ34" s="429"/>
      <c r="JPR34" s="429"/>
      <c r="JPS34" s="429"/>
      <c r="JPT34" s="429"/>
      <c r="JPU34" s="429"/>
      <c r="JPV34" s="429"/>
      <c r="JPW34" s="429"/>
      <c r="JPX34" s="429"/>
      <c r="JPY34" s="429"/>
      <c r="JPZ34" s="429"/>
      <c r="JQA34" s="429"/>
      <c r="JQB34" s="429"/>
      <c r="JQC34" s="429"/>
      <c r="JQD34" s="429"/>
      <c r="JQE34" s="429"/>
      <c r="JQF34" s="429"/>
      <c r="JQG34" s="429"/>
      <c r="JQH34" s="429"/>
      <c r="JQI34" s="429"/>
      <c r="JQJ34" s="429"/>
      <c r="JQK34" s="429"/>
      <c r="JQL34" s="429"/>
      <c r="JQM34" s="429"/>
      <c r="JQN34" s="429"/>
      <c r="JQO34" s="429"/>
      <c r="JQP34" s="429"/>
      <c r="JQQ34" s="429"/>
      <c r="JQR34" s="429"/>
      <c r="JQS34" s="429"/>
      <c r="JQT34" s="429"/>
      <c r="JQU34" s="429"/>
      <c r="JQV34" s="429"/>
      <c r="JQW34" s="429"/>
      <c r="JQX34" s="429"/>
      <c r="JQY34" s="429"/>
      <c r="JQZ34" s="429"/>
      <c r="JRA34" s="429"/>
      <c r="JRB34" s="429"/>
      <c r="JRC34" s="429"/>
      <c r="JRD34" s="429"/>
      <c r="JRE34" s="429"/>
      <c r="JRF34" s="429"/>
      <c r="JRG34" s="429"/>
      <c r="JRH34" s="429"/>
      <c r="JRI34" s="429"/>
      <c r="JRJ34" s="429"/>
      <c r="JRK34" s="429"/>
      <c r="JRL34" s="429"/>
      <c r="JRM34" s="429"/>
      <c r="JRN34" s="429"/>
      <c r="JRO34" s="429"/>
      <c r="JRP34" s="429"/>
      <c r="JRQ34" s="429"/>
      <c r="JRR34" s="429"/>
      <c r="JRS34" s="429"/>
      <c r="JRT34" s="429"/>
      <c r="JRU34" s="429"/>
      <c r="JRV34" s="429"/>
      <c r="JRW34" s="429"/>
      <c r="JRX34" s="429"/>
      <c r="JRY34" s="429"/>
      <c r="JRZ34" s="429"/>
      <c r="JSA34" s="429"/>
      <c r="JSB34" s="429"/>
      <c r="JSC34" s="429"/>
      <c r="JSD34" s="429"/>
      <c r="JSE34" s="429"/>
      <c r="JSF34" s="429"/>
      <c r="JSG34" s="429"/>
      <c r="JSH34" s="429"/>
      <c r="JSI34" s="429"/>
      <c r="JSJ34" s="429"/>
      <c r="JSK34" s="429"/>
      <c r="JSL34" s="429"/>
      <c r="JSM34" s="429"/>
      <c r="JSN34" s="429"/>
      <c r="JSO34" s="429"/>
      <c r="JSP34" s="429"/>
      <c r="JSQ34" s="429"/>
      <c r="JSR34" s="429"/>
      <c r="JSS34" s="429"/>
      <c r="JST34" s="429"/>
      <c r="JSU34" s="429"/>
      <c r="JSV34" s="429"/>
      <c r="JSW34" s="429"/>
      <c r="JSX34" s="429"/>
      <c r="JSY34" s="429"/>
      <c r="JSZ34" s="429"/>
      <c r="JTA34" s="429"/>
      <c r="JTB34" s="429"/>
      <c r="JTC34" s="429"/>
      <c r="JTD34" s="429"/>
      <c r="JTE34" s="429"/>
      <c r="JTF34" s="429"/>
      <c r="JTG34" s="429"/>
      <c r="JTH34" s="429"/>
      <c r="JTI34" s="429"/>
      <c r="JTJ34" s="429"/>
      <c r="JTK34" s="429"/>
      <c r="JTL34" s="429"/>
      <c r="JTM34" s="429"/>
      <c r="JTN34" s="429"/>
      <c r="JTO34" s="429"/>
      <c r="JTP34" s="429"/>
      <c r="JTQ34" s="429"/>
      <c r="JTR34" s="429"/>
      <c r="JTS34" s="429"/>
      <c r="JTT34" s="429"/>
      <c r="JTU34" s="429"/>
      <c r="JTV34" s="429"/>
      <c r="JTW34" s="429"/>
      <c r="JTX34" s="429"/>
      <c r="JTY34" s="429"/>
      <c r="JTZ34" s="429"/>
      <c r="JUA34" s="429"/>
      <c r="JUB34" s="429"/>
      <c r="JUC34" s="429"/>
      <c r="JUD34" s="429"/>
      <c r="JUE34" s="429"/>
      <c r="JUF34" s="429"/>
      <c r="JUG34" s="429"/>
      <c r="JUH34" s="429"/>
      <c r="JUI34" s="429"/>
      <c r="JUJ34" s="429"/>
      <c r="JUK34" s="429"/>
      <c r="JUL34" s="429"/>
      <c r="JUM34" s="429"/>
      <c r="JUN34" s="429"/>
      <c r="JUO34" s="429"/>
      <c r="JUP34" s="429"/>
      <c r="JUQ34" s="429"/>
      <c r="JUR34" s="429"/>
      <c r="JUS34" s="429"/>
      <c r="JUT34" s="429"/>
      <c r="JUU34" s="429"/>
      <c r="JUV34" s="429"/>
      <c r="JUW34" s="429"/>
      <c r="JUX34" s="429"/>
      <c r="JUY34" s="429"/>
      <c r="JUZ34" s="429"/>
      <c r="JVA34" s="429"/>
      <c r="JVB34" s="429"/>
      <c r="JVC34" s="429"/>
      <c r="JVD34" s="429"/>
      <c r="JVE34" s="429"/>
      <c r="JVF34" s="429"/>
      <c r="JVG34" s="429"/>
      <c r="JVH34" s="429"/>
      <c r="JVI34" s="429"/>
      <c r="JVJ34" s="429"/>
      <c r="JVK34" s="429"/>
      <c r="JVL34" s="429"/>
      <c r="JVM34" s="429"/>
      <c r="JVN34" s="429"/>
      <c r="JVO34" s="429"/>
      <c r="JVP34" s="429"/>
      <c r="JVQ34" s="429"/>
      <c r="JVR34" s="429"/>
      <c r="JVS34" s="429"/>
      <c r="JVT34" s="429"/>
      <c r="JVU34" s="429"/>
      <c r="JVV34" s="429"/>
      <c r="JVW34" s="429"/>
      <c r="JVX34" s="429"/>
      <c r="JVY34" s="429"/>
      <c r="JVZ34" s="429"/>
      <c r="JWA34" s="429"/>
      <c r="JWB34" s="429"/>
      <c r="JWC34" s="429"/>
      <c r="JWD34" s="429"/>
      <c r="JWE34" s="429"/>
      <c r="JWF34" s="429"/>
      <c r="JWG34" s="429"/>
      <c r="JWH34" s="429"/>
      <c r="JWI34" s="429"/>
      <c r="JWJ34" s="429"/>
      <c r="JWK34" s="429"/>
      <c r="JWL34" s="429"/>
      <c r="JWM34" s="429"/>
      <c r="JWN34" s="429"/>
      <c r="JWO34" s="429"/>
      <c r="JWP34" s="429"/>
      <c r="JWQ34" s="429"/>
      <c r="JWR34" s="429"/>
      <c r="JWS34" s="429"/>
      <c r="JWT34" s="429"/>
      <c r="JWU34" s="429"/>
      <c r="JWV34" s="429"/>
      <c r="JWW34" s="429"/>
      <c r="JWX34" s="429"/>
      <c r="JWY34" s="429"/>
      <c r="JWZ34" s="429"/>
      <c r="JXA34" s="429"/>
      <c r="JXB34" s="429"/>
      <c r="JXC34" s="429"/>
      <c r="JXD34" s="429"/>
      <c r="JXE34" s="429"/>
      <c r="JXF34" s="429"/>
      <c r="JXG34" s="429"/>
      <c r="JXH34" s="429"/>
      <c r="JXI34" s="429"/>
      <c r="JXJ34" s="429"/>
      <c r="JXK34" s="429"/>
      <c r="JXL34" s="429"/>
      <c r="JXM34" s="429"/>
      <c r="JXN34" s="429"/>
      <c r="JXO34" s="429"/>
      <c r="JXP34" s="429"/>
      <c r="JXQ34" s="429"/>
      <c r="JXR34" s="429"/>
      <c r="JXS34" s="429"/>
      <c r="JXT34" s="429"/>
      <c r="JXU34" s="429"/>
      <c r="JXV34" s="429"/>
      <c r="JXW34" s="429"/>
      <c r="JXX34" s="429"/>
      <c r="JXY34" s="429"/>
      <c r="JXZ34" s="429"/>
      <c r="JYA34" s="429"/>
      <c r="JYB34" s="429"/>
      <c r="JYC34" s="429"/>
      <c r="JYD34" s="429"/>
      <c r="JYE34" s="429"/>
      <c r="JYF34" s="429"/>
      <c r="JYG34" s="429"/>
      <c r="JYH34" s="429"/>
      <c r="JYI34" s="429"/>
      <c r="JYJ34" s="429"/>
      <c r="JYK34" s="429"/>
      <c r="JYL34" s="429"/>
      <c r="JYM34" s="429"/>
      <c r="JYN34" s="429"/>
      <c r="JYO34" s="429"/>
      <c r="JYP34" s="429"/>
      <c r="JYQ34" s="429"/>
      <c r="JYR34" s="429"/>
      <c r="JYS34" s="429"/>
      <c r="JYT34" s="429"/>
      <c r="JYU34" s="429"/>
      <c r="JYV34" s="429"/>
      <c r="JYW34" s="429"/>
      <c r="JYX34" s="429"/>
      <c r="JYY34" s="429"/>
      <c r="JYZ34" s="429"/>
      <c r="JZA34" s="429"/>
      <c r="JZB34" s="429"/>
      <c r="JZC34" s="429"/>
      <c r="JZD34" s="429"/>
      <c r="JZE34" s="429"/>
      <c r="JZF34" s="429"/>
      <c r="JZG34" s="429"/>
      <c r="JZH34" s="429"/>
      <c r="JZI34" s="429"/>
      <c r="JZJ34" s="429"/>
      <c r="JZK34" s="429"/>
      <c r="JZL34" s="429"/>
      <c r="JZM34" s="429"/>
      <c r="JZN34" s="429"/>
      <c r="JZO34" s="429"/>
      <c r="JZP34" s="429"/>
      <c r="JZQ34" s="429"/>
      <c r="JZR34" s="429"/>
      <c r="JZS34" s="429"/>
      <c r="JZT34" s="429"/>
      <c r="JZU34" s="429"/>
      <c r="JZV34" s="429"/>
      <c r="JZW34" s="429"/>
      <c r="JZX34" s="429"/>
      <c r="JZY34" s="429"/>
      <c r="JZZ34" s="429"/>
      <c r="KAA34" s="429"/>
      <c r="KAB34" s="429"/>
      <c r="KAC34" s="429"/>
      <c r="KAD34" s="429"/>
      <c r="KAE34" s="429"/>
      <c r="KAF34" s="429"/>
      <c r="KAG34" s="429"/>
      <c r="KAH34" s="429"/>
      <c r="KAI34" s="429"/>
      <c r="KAJ34" s="429"/>
      <c r="KAK34" s="429"/>
      <c r="KAL34" s="429"/>
      <c r="KAM34" s="429"/>
      <c r="KAN34" s="429"/>
      <c r="KAO34" s="429"/>
      <c r="KAP34" s="429"/>
      <c r="KAQ34" s="429"/>
      <c r="KAR34" s="429"/>
      <c r="KAS34" s="429"/>
      <c r="KAT34" s="429"/>
      <c r="KAU34" s="429"/>
      <c r="KAV34" s="429"/>
      <c r="KAW34" s="429"/>
      <c r="KAX34" s="429"/>
      <c r="KAY34" s="429"/>
      <c r="KAZ34" s="429"/>
      <c r="KBA34" s="429"/>
      <c r="KBB34" s="429"/>
      <c r="KBC34" s="429"/>
      <c r="KBD34" s="429"/>
      <c r="KBE34" s="429"/>
      <c r="KBF34" s="429"/>
      <c r="KBG34" s="429"/>
      <c r="KBH34" s="429"/>
      <c r="KBI34" s="429"/>
      <c r="KBJ34" s="429"/>
      <c r="KBK34" s="429"/>
      <c r="KBL34" s="429"/>
      <c r="KBM34" s="429"/>
      <c r="KBN34" s="429"/>
      <c r="KBO34" s="429"/>
      <c r="KBP34" s="429"/>
      <c r="KBQ34" s="429"/>
      <c r="KBR34" s="429"/>
      <c r="KBS34" s="429"/>
      <c r="KBT34" s="429"/>
      <c r="KBU34" s="429"/>
      <c r="KBV34" s="429"/>
      <c r="KBW34" s="429"/>
      <c r="KBX34" s="429"/>
      <c r="KBY34" s="429"/>
      <c r="KBZ34" s="429"/>
      <c r="KCA34" s="429"/>
      <c r="KCB34" s="429"/>
      <c r="KCC34" s="429"/>
      <c r="KCD34" s="429"/>
      <c r="KCE34" s="429"/>
      <c r="KCF34" s="429"/>
      <c r="KCG34" s="429"/>
      <c r="KCH34" s="429"/>
      <c r="KCI34" s="429"/>
      <c r="KCJ34" s="429"/>
      <c r="KCK34" s="429"/>
      <c r="KCL34" s="429"/>
      <c r="KCM34" s="429"/>
      <c r="KCN34" s="429"/>
      <c r="KCO34" s="429"/>
      <c r="KCP34" s="429"/>
      <c r="KCQ34" s="429"/>
      <c r="KCR34" s="429"/>
      <c r="KCS34" s="429"/>
      <c r="KCT34" s="429"/>
      <c r="KCU34" s="429"/>
      <c r="KCV34" s="429"/>
      <c r="KCW34" s="429"/>
      <c r="KCX34" s="429"/>
      <c r="KCY34" s="429"/>
      <c r="KCZ34" s="429"/>
      <c r="KDA34" s="429"/>
      <c r="KDB34" s="429"/>
      <c r="KDC34" s="429"/>
      <c r="KDD34" s="429"/>
      <c r="KDE34" s="429"/>
      <c r="KDF34" s="429"/>
      <c r="KDG34" s="429"/>
      <c r="KDH34" s="429"/>
      <c r="KDI34" s="429"/>
      <c r="KDJ34" s="429"/>
      <c r="KDK34" s="429"/>
      <c r="KDL34" s="429"/>
      <c r="KDM34" s="429"/>
      <c r="KDN34" s="429"/>
      <c r="KDO34" s="429"/>
      <c r="KDP34" s="429"/>
      <c r="KDQ34" s="429"/>
      <c r="KDR34" s="429"/>
      <c r="KDS34" s="429"/>
      <c r="KDT34" s="429"/>
      <c r="KDU34" s="429"/>
      <c r="KDV34" s="429"/>
      <c r="KDW34" s="429"/>
      <c r="KDX34" s="429"/>
      <c r="KDY34" s="429"/>
      <c r="KDZ34" s="429"/>
      <c r="KEA34" s="429"/>
      <c r="KEB34" s="429"/>
      <c r="KEC34" s="429"/>
      <c r="KED34" s="429"/>
      <c r="KEE34" s="429"/>
      <c r="KEF34" s="429"/>
      <c r="KEG34" s="429"/>
      <c r="KEH34" s="429"/>
      <c r="KEI34" s="429"/>
      <c r="KEJ34" s="429"/>
      <c r="KEK34" s="429"/>
      <c r="KEL34" s="429"/>
      <c r="KEM34" s="429"/>
      <c r="KEN34" s="429"/>
      <c r="KEO34" s="429"/>
      <c r="KEP34" s="429"/>
      <c r="KEQ34" s="429"/>
      <c r="KER34" s="429"/>
      <c r="KES34" s="429"/>
      <c r="KET34" s="429"/>
      <c r="KEU34" s="429"/>
      <c r="KEV34" s="429"/>
      <c r="KEW34" s="429"/>
      <c r="KEX34" s="429"/>
      <c r="KEY34" s="429"/>
      <c r="KEZ34" s="429"/>
      <c r="KFA34" s="429"/>
      <c r="KFB34" s="429"/>
      <c r="KFC34" s="429"/>
      <c r="KFD34" s="429"/>
      <c r="KFE34" s="429"/>
      <c r="KFF34" s="429"/>
      <c r="KFG34" s="429"/>
      <c r="KFH34" s="429"/>
      <c r="KFI34" s="429"/>
      <c r="KFJ34" s="429"/>
      <c r="KFK34" s="429"/>
      <c r="KFL34" s="429"/>
      <c r="KFM34" s="429"/>
      <c r="KFN34" s="429"/>
      <c r="KFO34" s="429"/>
      <c r="KFP34" s="429"/>
      <c r="KFQ34" s="429"/>
      <c r="KFR34" s="429"/>
      <c r="KFS34" s="429"/>
      <c r="KFT34" s="429"/>
      <c r="KFU34" s="429"/>
      <c r="KFV34" s="429"/>
      <c r="KFW34" s="429"/>
      <c r="KFX34" s="429"/>
      <c r="KFY34" s="429"/>
      <c r="KFZ34" s="429"/>
      <c r="KGA34" s="429"/>
      <c r="KGB34" s="429"/>
      <c r="KGC34" s="429"/>
      <c r="KGD34" s="429"/>
      <c r="KGE34" s="429"/>
      <c r="KGF34" s="429"/>
      <c r="KGG34" s="429"/>
      <c r="KGH34" s="429"/>
      <c r="KGI34" s="429"/>
      <c r="KGJ34" s="429"/>
      <c r="KGK34" s="429"/>
      <c r="KGL34" s="429"/>
      <c r="KGM34" s="429"/>
      <c r="KGN34" s="429"/>
      <c r="KGO34" s="429"/>
      <c r="KGP34" s="429"/>
      <c r="KGQ34" s="429"/>
      <c r="KGR34" s="429"/>
      <c r="KGS34" s="429"/>
      <c r="KGT34" s="429"/>
      <c r="KGU34" s="429"/>
      <c r="KGV34" s="429"/>
      <c r="KGW34" s="429"/>
      <c r="KGX34" s="429"/>
      <c r="KGY34" s="429"/>
      <c r="KGZ34" s="429"/>
      <c r="KHA34" s="429"/>
      <c r="KHB34" s="429"/>
      <c r="KHC34" s="429"/>
      <c r="KHD34" s="429"/>
      <c r="KHE34" s="429"/>
      <c r="KHF34" s="429"/>
      <c r="KHG34" s="429"/>
      <c r="KHH34" s="429"/>
      <c r="KHI34" s="429"/>
      <c r="KHJ34" s="429"/>
      <c r="KHK34" s="429"/>
      <c r="KHL34" s="429"/>
      <c r="KHM34" s="429"/>
      <c r="KHN34" s="429"/>
      <c r="KHO34" s="429"/>
      <c r="KHP34" s="429"/>
      <c r="KHQ34" s="429"/>
      <c r="KHR34" s="429"/>
      <c r="KHS34" s="429"/>
      <c r="KHT34" s="429"/>
      <c r="KHU34" s="429"/>
      <c r="KHV34" s="429"/>
      <c r="KHW34" s="429"/>
      <c r="KHX34" s="429"/>
      <c r="KHY34" s="429"/>
      <c r="KHZ34" s="429"/>
      <c r="KIA34" s="429"/>
      <c r="KIB34" s="429"/>
      <c r="KIC34" s="429"/>
      <c r="KID34" s="429"/>
      <c r="KIE34" s="429"/>
      <c r="KIF34" s="429"/>
      <c r="KIG34" s="429"/>
      <c r="KIH34" s="429"/>
      <c r="KII34" s="429"/>
      <c r="KIJ34" s="429"/>
      <c r="KIK34" s="429"/>
      <c r="KIL34" s="429"/>
      <c r="KIM34" s="429"/>
      <c r="KIN34" s="429"/>
      <c r="KIO34" s="429"/>
      <c r="KIP34" s="429"/>
      <c r="KIQ34" s="429"/>
      <c r="KIR34" s="429"/>
      <c r="KIS34" s="429"/>
      <c r="KIT34" s="429"/>
      <c r="KIU34" s="429"/>
      <c r="KIV34" s="429"/>
      <c r="KIW34" s="429"/>
      <c r="KIX34" s="429"/>
      <c r="KIY34" s="429"/>
      <c r="KIZ34" s="429"/>
      <c r="KJA34" s="429"/>
      <c r="KJB34" s="429"/>
      <c r="KJC34" s="429"/>
      <c r="KJD34" s="429"/>
      <c r="KJE34" s="429"/>
      <c r="KJF34" s="429"/>
      <c r="KJG34" s="429"/>
      <c r="KJH34" s="429"/>
      <c r="KJI34" s="429"/>
      <c r="KJJ34" s="429"/>
      <c r="KJK34" s="429"/>
      <c r="KJL34" s="429"/>
      <c r="KJM34" s="429"/>
      <c r="KJN34" s="429"/>
      <c r="KJO34" s="429"/>
      <c r="KJP34" s="429"/>
      <c r="KJQ34" s="429"/>
      <c r="KJR34" s="429"/>
      <c r="KJS34" s="429"/>
      <c r="KJT34" s="429"/>
      <c r="KJU34" s="429"/>
      <c r="KJV34" s="429"/>
      <c r="KJW34" s="429"/>
      <c r="KJX34" s="429"/>
      <c r="KJY34" s="429"/>
      <c r="KJZ34" s="429"/>
      <c r="KKA34" s="429"/>
      <c r="KKB34" s="429"/>
      <c r="KKC34" s="429"/>
      <c r="KKD34" s="429"/>
      <c r="KKE34" s="429"/>
      <c r="KKF34" s="429"/>
      <c r="KKG34" s="429"/>
      <c r="KKH34" s="429"/>
      <c r="KKI34" s="429"/>
      <c r="KKJ34" s="429"/>
      <c r="KKK34" s="429"/>
      <c r="KKL34" s="429"/>
      <c r="KKM34" s="429"/>
      <c r="KKN34" s="429"/>
      <c r="KKO34" s="429"/>
      <c r="KKP34" s="429"/>
      <c r="KKQ34" s="429"/>
      <c r="KKR34" s="429"/>
      <c r="KKS34" s="429"/>
      <c r="KKT34" s="429"/>
      <c r="KKU34" s="429"/>
      <c r="KKV34" s="429"/>
      <c r="KKW34" s="429"/>
      <c r="KKX34" s="429"/>
      <c r="KKY34" s="429"/>
      <c r="KKZ34" s="429"/>
      <c r="KLA34" s="429"/>
      <c r="KLB34" s="429"/>
      <c r="KLC34" s="429"/>
      <c r="KLD34" s="429"/>
      <c r="KLE34" s="429"/>
      <c r="KLF34" s="429"/>
      <c r="KLG34" s="429"/>
      <c r="KLH34" s="429"/>
      <c r="KLI34" s="429"/>
      <c r="KLJ34" s="429"/>
      <c r="KLK34" s="429"/>
      <c r="KLL34" s="429"/>
      <c r="KLM34" s="429"/>
      <c r="KLN34" s="429"/>
      <c r="KLO34" s="429"/>
      <c r="KLP34" s="429"/>
      <c r="KLQ34" s="429"/>
      <c r="KLR34" s="429"/>
      <c r="KLS34" s="429"/>
      <c r="KLT34" s="429"/>
      <c r="KLU34" s="429"/>
      <c r="KLV34" s="429"/>
      <c r="KLW34" s="429"/>
      <c r="KLX34" s="429"/>
      <c r="KLY34" s="429"/>
      <c r="KLZ34" s="429"/>
      <c r="KMA34" s="429"/>
      <c r="KMB34" s="429"/>
      <c r="KMC34" s="429"/>
      <c r="KMD34" s="429"/>
      <c r="KME34" s="429"/>
      <c r="KMF34" s="429"/>
      <c r="KMG34" s="429"/>
      <c r="KMH34" s="429"/>
      <c r="KMI34" s="429"/>
      <c r="KMJ34" s="429"/>
      <c r="KMK34" s="429"/>
      <c r="KML34" s="429"/>
      <c r="KMM34" s="429"/>
      <c r="KMN34" s="429"/>
      <c r="KMO34" s="429"/>
      <c r="KMP34" s="429"/>
      <c r="KMQ34" s="429"/>
      <c r="KMR34" s="429"/>
      <c r="KMS34" s="429"/>
      <c r="KMT34" s="429"/>
      <c r="KMU34" s="429"/>
      <c r="KMV34" s="429"/>
      <c r="KMW34" s="429"/>
      <c r="KMX34" s="429"/>
      <c r="KMY34" s="429"/>
      <c r="KMZ34" s="429"/>
      <c r="KNA34" s="429"/>
      <c r="KNB34" s="429"/>
      <c r="KNC34" s="429"/>
      <c r="KND34" s="429"/>
      <c r="KNE34" s="429"/>
      <c r="KNF34" s="429"/>
      <c r="KNG34" s="429"/>
      <c r="KNH34" s="429"/>
      <c r="KNI34" s="429"/>
      <c r="KNJ34" s="429"/>
      <c r="KNK34" s="429"/>
      <c r="KNL34" s="429"/>
      <c r="KNM34" s="429"/>
      <c r="KNN34" s="429"/>
      <c r="KNO34" s="429"/>
      <c r="KNP34" s="429"/>
      <c r="KNQ34" s="429"/>
      <c r="KNR34" s="429"/>
      <c r="KNS34" s="429"/>
      <c r="KNT34" s="429"/>
      <c r="KNU34" s="429"/>
      <c r="KNV34" s="429"/>
      <c r="KNW34" s="429"/>
      <c r="KNX34" s="429"/>
      <c r="KNY34" s="429"/>
      <c r="KNZ34" s="429"/>
      <c r="KOA34" s="429"/>
      <c r="KOB34" s="429"/>
      <c r="KOC34" s="429"/>
      <c r="KOD34" s="429"/>
      <c r="KOE34" s="429"/>
      <c r="KOF34" s="429"/>
      <c r="KOG34" s="429"/>
      <c r="KOH34" s="429"/>
      <c r="KOI34" s="429"/>
      <c r="KOJ34" s="429"/>
      <c r="KOK34" s="429"/>
      <c r="KOL34" s="429"/>
      <c r="KOM34" s="429"/>
      <c r="KON34" s="429"/>
      <c r="KOO34" s="429"/>
      <c r="KOP34" s="429"/>
      <c r="KOQ34" s="429"/>
      <c r="KOR34" s="429"/>
      <c r="KOS34" s="429"/>
      <c r="KOT34" s="429"/>
      <c r="KOU34" s="429"/>
      <c r="KOV34" s="429"/>
      <c r="KOW34" s="429"/>
      <c r="KOX34" s="429"/>
      <c r="KOY34" s="429"/>
      <c r="KOZ34" s="429"/>
      <c r="KPA34" s="429"/>
      <c r="KPB34" s="429"/>
      <c r="KPC34" s="429"/>
      <c r="KPD34" s="429"/>
      <c r="KPE34" s="429"/>
      <c r="KPF34" s="429"/>
      <c r="KPG34" s="429"/>
      <c r="KPH34" s="429"/>
      <c r="KPI34" s="429"/>
      <c r="KPJ34" s="429"/>
      <c r="KPK34" s="429"/>
      <c r="KPL34" s="429"/>
      <c r="KPM34" s="429"/>
      <c r="KPN34" s="429"/>
      <c r="KPO34" s="429"/>
      <c r="KPP34" s="429"/>
      <c r="KPQ34" s="429"/>
      <c r="KPR34" s="429"/>
      <c r="KPS34" s="429"/>
      <c r="KPT34" s="429"/>
      <c r="KPU34" s="429"/>
      <c r="KPV34" s="429"/>
      <c r="KPW34" s="429"/>
      <c r="KPX34" s="429"/>
      <c r="KPY34" s="429"/>
      <c r="KPZ34" s="429"/>
      <c r="KQA34" s="429"/>
      <c r="KQB34" s="429"/>
      <c r="KQC34" s="429"/>
      <c r="KQD34" s="429"/>
      <c r="KQE34" s="429"/>
      <c r="KQF34" s="429"/>
      <c r="KQG34" s="429"/>
      <c r="KQH34" s="429"/>
      <c r="KQI34" s="429"/>
      <c r="KQJ34" s="429"/>
      <c r="KQK34" s="429"/>
      <c r="KQL34" s="429"/>
      <c r="KQM34" s="429"/>
      <c r="KQN34" s="429"/>
      <c r="KQO34" s="429"/>
      <c r="KQP34" s="429"/>
      <c r="KQQ34" s="429"/>
      <c r="KQR34" s="429"/>
      <c r="KQS34" s="429"/>
      <c r="KQT34" s="429"/>
      <c r="KQU34" s="429"/>
      <c r="KQV34" s="429"/>
      <c r="KQW34" s="429"/>
      <c r="KQX34" s="429"/>
      <c r="KQY34" s="429"/>
      <c r="KQZ34" s="429"/>
      <c r="KRA34" s="429"/>
      <c r="KRB34" s="429"/>
      <c r="KRC34" s="429"/>
      <c r="KRD34" s="429"/>
      <c r="KRE34" s="429"/>
      <c r="KRF34" s="429"/>
      <c r="KRG34" s="429"/>
      <c r="KRH34" s="429"/>
      <c r="KRI34" s="429"/>
      <c r="KRJ34" s="429"/>
      <c r="KRK34" s="429"/>
      <c r="KRL34" s="429"/>
      <c r="KRM34" s="429"/>
      <c r="KRN34" s="429"/>
      <c r="KRO34" s="429"/>
      <c r="KRP34" s="429"/>
      <c r="KRQ34" s="429"/>
      <c r="KRR34" s="429"/>
      <c r="KRS34" s="429"/>
      <c r="KRT34" s="429"/>
      <c r="KRU34" s="429"/>
      <c r="KRV34" s="429"/>
      <c r="KRW34" s="429"/>
      <c r="KRX34" s="429"/>
      <c r="KRY34" s="429"/>
      <c r="KRZ34" s="429"/>
      <c r="KSA34" s="429"/>
      <c r="KSB34" s="429"/>
      <c r="KSC34" s="429"/>
      <c r="KSD34" s="429"/>
      <c r="KSE34" s="429"/>
      <c r="KSF34" s="429"/>
      <c r="KSG34" s="429"/>
      <c r="KSH34" s="429"/>
      <c r="KSI34" s="429"/>
      <c r="KSJ34" s="429"/>
      <c r="KSK34" s="429"/>
      <c r="KSL34" s="429"/>
      <c r="KSM34" s="429"/>
      <c r="KSN34" s="429"/>
      <c r="KSO34" s="429"/>
      <c r="KSP34" s="429"/>
      <c r="KSQ34" s="429"/>
      <c r="KSR34" s="429"/>
      <c r="KSS34" s="429"/>
      <c r="KST34" s="429"/>
      <c r="KSU34" s="429"/>
      <c r="KSV34" s="429"/>
      <c r="KSW34" s="429"/>
      <c r="KSX34" s="429"/>
      <c r="KSY34" s="429"/>
      <c r="KSZ34" s="429"/>
      <c r="KTA34" s="429"/>
      <c r="KTB34" s="429"/>
      <c r="KTC34" s="429"/>
      <c r="KTD34" s="429"/>
      <c r="KTE34" s="429"/>
      <c r="KTF34" s="429"/>
      <c r="KTG34" s="429"/>
      <c r="KTH34" s="429"/>
      <c r="KTI34" s="429"/>
      <c r="KTJ34" s="429"/>
      <c r="KTK34" s="429"/>
      <c r="KTL34" s="429"/>
      <c r="KTM34" s="429"/>
      <c r="KTN34" s="429"/>
      <c r="KTO34" s="429"/>
      <c r="KTP34" s="429"/>
      <c r="KTQ34" s="429"/>
      <c r="KTR34" s="429"/>
      <c r="KTS34" s="429"/>
      <c r="KTT34" s="429"/>
      <c r="KTU34" s="429"/>
      <c r="KTV34" s="429"/>
      <c r="KTW34" s="429"/>
      <c r="KTX34" s="429"/>
      <c r="KTY34" s="429"/>
      <c r="KTZ34" s="429"/>
      <c r="KUA34" s="429"/>
      <c r="KUB34" s="429"/>
      <c r="KUC34" s="429"/>
      <c r="KUD34" s="429"/>
      <c r="KUE34" s="429"/>
      <c r="KUF34" s="429"/>
      <c r="KUG34" s="429"/>
      <c r="KUH34" s="429"/>
      <c r="KUI34" s="429"/>
      <c r="KUJ34" s="429"/>
      <c r="KUK34" s="429"/>
      <c r="KUL34" s="429"/>
      <c r="KUM34" s="429"/>
      <c r="KUN34" s="429"/>
      <c r="KUO34" s="429"/>
      <c r="KUP34" s="429"/>
      <c r="KUQ34" s="429"/>
      <c r="KUR34" s="429"/>
      <c r="KUS34" s="429"/>
      <c r="KUT34" s="429"/>
      <c r="KUU34" s="429"/>
      <c r="KUV34" s="429"/>
      <c r="KUW34" s="429"/>
      <c r="KUX34" s="429"/>
      <c r="KUY34" s="429"/>
      <c r="KUZ34" s="429"/>
      <c r="KVA34" s="429"/>
      <c r="KVB34" s="429"/>
      <c r="KVC34" s="429"/>
      <c r="KVD34" s="429"/>
      <c r="KVE34" s="429"/>
      <c r="KVF34" s="429"/>
      <c r="KVG34" s="429"/>
      <c r="KVH34" s="429"/>
      <c r="KVI34" s="429"/>
      <c r="KVJ34" s="429"/>
      <c r="KVK34" s="429"/>
      <c r="KVL34" s="429"/>
      <c r="KVM34" s="429"/>
      <c r="KVN34" s="429"/>
      <c r="KVO34" s="429"/>
      <c r="KVP34" s="429"/>
      <c r="KVQ34" s="429"/>
      <c r="KVR34" s="429"/>
      <c r="KVS34" s="429"/>
      <c r="KVT34" s="429"/>
      <c r="KVU34" s="429"/>
      <c r="KVV34" s="429"/>
      <c r="KVW34" s="429"/>
      <c r="KVX34" s="429"/>
      <c r="KVY34" s="429"/>
      <c r="KVZ34" s="429"/>
      <c r="KWA34" s="429"/>
      <c r="KWB34" s="429"/>
      <c r="KWC34" s="429"/>
      <c r="KWD34" s="429"/>
      <c r="KWE34" s="429"/>
      <c r="KWF34" s="429"/>
      <c r="KWG34" s="429"/>
      <c r="KWH34" s="429"/>
      <c r="KWI34" s="429"/>
      <c r="KWJ34" s="429"/>
      <c r="KWK34" s="429"/>
      <c r="KWL34" s="429"/>
      <c r="KWM34" s="429"/>
      <c r="KWN34" s="429"/>
      <c r="KWO34" s="429"/>
      <c r="KWP34" s="429"/>
      <c r="KWQ34" s="429"/>
      <c r="KWR34" s="429"/>
      <c r="KWS34" s="429"/>
      <c r="KWT34" s="429"/>
      <c r="KWU34" s="429"/>
      <c r="KWV34" s="429"/>
      <c r="KWW34" s="429"/>
      <c r="KWX34" s="429"/>
      <c r="KWY34" s="429"/>
      <c r="KWZ34" s="429"/>
      <c r="KXA34" s="429"/>
      <c r="KXB34" s="429"/>
      <c r="KXC34" s="429"/>
      <c r="KXD34" s="429"/>
      <c r="KXE34" s="429"/>
      <c r="KXF34" s="429"/>
      <c r="KXG34" s="429"/>
      <c r="KXH34" s="429"/>
      <c r="KXI34" s="429"/>
      <c r="KXJ34" s="429"/>
      <c r="KXK34" s="429"/>
      <c r="KXL34" s="429"/>
      <c r="KXM34" s="429"/>
      <c r="KXN34" s="429"/>
      <c r="KXO34" s="429"/>
      <c r="KXP34" s="429"/>
      <c r="KXQ34" s="429"/>
      <c r="KXR34" s="429"/>
      <c r="KXS34" s="429"/>
      <c r="KXT34" s="429"/>
      <c r="KXU34" s="429"/>
      <c r="KXV34" s="429"/>
      <c r="KXW34" s="429"/>
      <c r="KXX34" s="429"/>
      <c r="KXY34" s="429"/>
      <c r="KXZ34" s="429"/>
      <c r="KYA34" s="429"/>
      <c r="KYB34" s="429"/>
      <c r="KYC34" s="429"/>
      <c r="KYD34" s="429"/>
      <c r="KYE34" s="429"/>
      <c r="KYF34" s="429"/>
      <c r="KYG34" s="429"/>
      <c r="KYH34" s="429"/>
      <c r="KYI34" s="429"/>
      <c r="KYJ34" s="429"/>
      <c r="KYK34" s="429"/>
      <c r="KYL34" s="429"/>
      <c r="KYM34" s="429"/>
      <c r="KYN34" s="429"/>
      <c r="KYO34" s="429"/>
      <c r="KYP34" s="429"/>
      <c r="KYQ34" s="429"/>
      <c r="KYR34" s="429"/>
      <c r="KYS34" s="429"/>
      <c r="KYT34" s="429"/>
      <c r="KYU34" s="429"/>
      <c r="KYV34" s="429"/>
      <c r="KYW34" s="429"/>
      <c r="KYX34" s="429"/>
      <c r="KYY34" s="429"/>
      <c r="KYZ34" s="429"/>
      <c r="KZA34" s="429"/>
      <c r="KZB34" s="429"/>
      <c r="KZC34" s="429"/>
      <c r="KZD34" s="429"/>
      <c r="KZE34" s="429"/>
      <c r="KZF34" s="429"/>
      <c r="KZG34" s="429"/>
      <c r="KZH34" s="429"/>
      <c r="KZI34" s="429"/>
      <c r="KZJ34" s="429"/>
      <c r="KZK34" s="429"/>
      <c r="KZL34" s="429"/>
      <c r="KZM34" s="429"/>
      <c r="KZN34" s="429"/>
      <c r="KZO34" s="429"/>
      <c r="KZP34" s="429"/>
      <c r="KZQ34" s="429"/>
      <c r="KZR34" s="429"/>
      <c r="KZS34" s="429"/>
      <c r="KZT34" s="429"/>
      <c r="KZU34" s="429"/>
      <c r="KZV34" s="429"/>
      <c r="KZW34" s="429"/>
      <c r="KZX34" s="429"/>
      <c r="KZY34" s="429"/>
      <c r="KZZ34" s="429"/>
      <c r="LAA34" s="429"/>
      <c r="LAB34" s="429"/>
      <c r="LAC34" s="429"/>
      <c r="LAD34" s="429"/>
      <c r="LAE34" s="429"/>
      <c r="LAF34" s="429"/>
      <c r="LAG34" s="429"/>
      <c r="LAH34" s="429"/>
      <c r="LAI34" s="429"/>
      <c r="LAJ34" s="429"/>
      <c r="LAK34" s="429"/>
      <c r="LAL34" s="429"/>
      <c r="LAM34" s="429"/>
      <c r="LAN34" s="429"/>
      <c r="LAO34" s="429"/>
      <c r="LAP34" s="429"/>
      <c r="LAQ34" s="429"/>
      <c r="LAR34" s="429"/>
      <c r="LAS34" s="429"/>
      <c r="LAT34" s="429"/>
      <c r="LAU34" s="429"/>
      <c r="LAV34" s="429"/>
      <c r="LAW34" s="429"/>
      <c r="LAX34" s="429"/>
      <c r="LAY34" s="429"/>
      <c r="LAZ34" s="429"/>
      <c r="LBA34" s="429"/>
      <c r="LBB34" s="429"/>
      <c r="LBC34" s="429"/>
      <c r="LBD34" s="429"/>
      <c r="LBE34" s="429"/>
      <c r="LBF34" s="429"/>
      <c r="LBG34" s="429"/>
      <c r="LBH34" s="429"/>
      <c r="LBI34" s="429"/>
      <c r="LBJ34" s="429"/>
      <c r="LBK34" s="429"/>
      <c r="LBL34" s="429"/>
      <c r="LBM34" s="429"/>
      <c r="LBN34" s="429"/>
      <c r="LBO34" s="429"/>
      <c r="LBP34" s="429"/>
      <c r="LBQ34" s="429"/>
      <c r="LBR34" s="429"/>
      <c r="LBS34" s="429"/>
      <c r="LBT34" s="429"/>
      <c r="LBU34" s="429"/>
      <c r="LBV34" s="429"/>
      <c r="LBW34" s="429"/>
      <c r="LBX34" s="429"/>
      <c r="LBY34" s="429"/>
      <c r="LBZ34" s="429"/>
      <c r="LCA34" s="429"/>
      <c r="LCB34" s="429"/>
      <c r="LCC34" s="429"/>
      <c r="LCD34" s="429"/>
      <c r="LCE34" s="429"/>
      <c r="LCF34" s="429"/>
      <c r="LCG34" s="429"/>
      <c r="LCH34" s="429"/>
      <c r="LCI34" s="429"/>
      <c r="LCJ34" s="429"/>
      <c r="LCK34" s="429"/>
      <c r="LCL34" s="429"/>
      <c r="LCM34" s="429"/>
      <c r="LCN34" s="429"/>
      <c r="LCO34" s="429"/>
      <c r="LCP34" s="429"/>
      <c r="LCQ34" s="429"/>
      <c r="LCR34" s="429"/>
      <c r="LCS34" s="429"/>
      <c r="LCT34" s="429"/>
      <c r="LCU34" s="429"/>
      <c r="LCV34" s="429"/>
      <c r="LCW34" s="429"/>
      <c r="LCX34" s="429"/>
      <c r="LCY34" s="429"/>
      <c r="LCZ34" s="429"/>
      <c r="LDA34" s="429"/>
      <c r="LDB34" s="429"/>
      <c r="LDC34" s="429"/>
      <c r="LDD34" s="429"/>
      <c r="LDE34" s="429"/>
      <c r="LDF34" s="429"/>
      <c r="LDG34" s="429"/>
      <c r="LDH34" s="429"/>
      <c r="LDI34" s="429"/>
      <c r="LDJ34" s="429"/>
      <c r="LDK34" s="429"/>
      <c r="LDL34" s="429"/>
      <c r="LDM34" s="429"/>
      <c r="LDN34" s="429"/>
      <c r="LDO34" s="429"/>
      <c r="LDP34" s="429"/>
      <c r="LDQ34" s="429"/>
      <c r="LDR34" s="429"/>
      <c r="LDS34" s="429"/>
      <c r="LDT34" s="429"/>
      <c r="LDU34" s="429"/>
      <c r="LDV34" s="429"/>
      <c r="LDW34" s="429"/>
      <c r="LDX34" s="429"/>
      <c r="LDY34" s="429"/>
      <c r="LDZ34" s="429"/>
      <c r="LEA34" s="429"/>
      <c r="LEB34" s="429"/>
      <c r="LEC34" s="429"/>
      <c r="LED34" s="429"/>
      <c r="LEE34" s="429"/>
      <c r="LEF34" s="429"/>
      <c r="LEG34" s="429"/>
      <c r="LEH34" s="429"/>
      <c r="LEI34" s="429"/>
      <c r="LEJ34" s="429"/>
      <c r="LEK34" s="429"/>
      <c r="LEL34" s="429"/>
      <c r="LEM34" s="429"/>
      <c r="LEN34" s="429"/>
      <c r="LEO34" s="429"/>
      <c r="LEP34" s="429"/>
      <c r="LEQ34" s="429"/>
      <c r="LER34" s="429"/>
      <c r="LES34" s="429"/>
      <c r="LET34" s="429"/>
      <c r="LEU34" s="429"/>
      <c r="LEV34" s="429"/>
      <c r="LEW34" s="429"/>
      <c r="LEX34" s="429"/>
      <c r="LEY34" s="429"/>
      <c r="LEZ34" s="429"/>
      <c r="LFA34" s="429"/>
      <c r="LFB34" s="429"/>
      <c r="LFC34" s="429"/>
      <c r="LFD34" s="429"/>
      <c r="LFE34" s="429"/>
      <c r="LFF34" s="429"/>
      <c r="LFG34" s="429"/>
      <c r="LFH34" s="429"/>
      <c r="LFI34" s="429"/>
      <c r="LFJ34" s="429"/>
      <c r="LFK34" s="429"/>
      <c r="LFL34" s="429"/>
      <c r="LFM34" s="429"/>
      <c r="LFN34" s="429"/>
      <c r="LFO34" s="429"/>
      <c r="LFP34" s="429"/>
      <c r="LFQ34" s="429"/>
      <c r="LFR34" s="429"/>
      <c r="LFS34" s="429"/>
      <c r="LFT34" s="429"/>
      <c r="LFU34" s="429"/>
      <c r="LFV34" s="429"/>
      <c r="LFW34" s="429"/>
      <c r="LFX34" s="429"/>
      <c r="LFY34" s="429"/>
      <c r="LFZ34" s="429"/>
      <c r="LGA34" s="429"/>
      <c r="LGB34" s="429"/>
      <c r="LGC34" s="429"/>
      <c r="LGD34" s="429"/>
      <c r="LGE34" s="429"/>
      <c r="LGF34" s="429"/>
      <c r="LGG34" s="429"/>
      <c r="LGH34" s="429"/>
      <c r="LGI34" s="429"/>
      <c r="LGJ34" s="429"/>
      <c r="LGK34" s="429"/>
      <c r="LGL34" s="429"/>
      <c r="LGM34" s="429"/>
      <c r="LGN34" s="429"/>
      <c r="LGO34" s="429"/>
      <c r="LGP34" s="429"/>
      <c r="LGQ34" s="429"/>
      <c r="LGR34" s="429"/>
      <c r="LGS34" s="429"/>
      <c r="LGT34" s="429"/>
      <c r="LGU34" s="429"/>
      <c r="LGV34" s="429"/>
      <c r="LGW34" s="429"/>
      <c r="LGX34" s="429"/>
      <c r="LGY34" s="429"/>
      <c r="LGZ34" s="429"/>
      <c r="LHA34" s="429"/>
      <c r="LHB34" s="429"/>
      <c r="LHC34" s="429"/>
      <c r="LHD34" s="429"/>
      <c r="LHE34" s="429"/>
      <c r="LHF34" s="429"/>
      <c r="LHG34" s="429"/>
      <c r="LHH34" s="429"/>
      <c r="LHI34" s="429"/>
      <c r="LHJ34" s="429"/>
      <c r="LHK34" s="429"/>
      <c r="LHL34" s="429"/>
      <c r="LHM34" s="429"/>
      <c r="LHN34" s="429"/>
      <c r="LHO34" s="429"/>
      <c r="LHP34" s="429"/>
      <c r="LHQ34" s="429"/>
      <c r="LHR34" s="429"/>
      <c r="LHS34" s="429"/>
      <c r="LHT34" s="429"/>
      <c r="LHU34" s="429"/>
      <c r="LHV34" s="429"/>
      <c r="LHW34" s="429"/>
      <c r="LHX34" s="429"/>
      <c r="LHY34" s="429"/>
      <c r="LHZ34" s="429"/>
      <c r="LIA34" s="429"/>
      <c r="LIB34" s="429"/>
      <c r="LIC34" s="429"/>
      <c r="LID34" s="429"/>
      <c r="LIE34" s="429"/>
      <c r="LIF34" s="429"/>
      <c r="LIG34" s="429"/>
      <c r="LIH34" s="429"/>
      <c r="LII34" s="429"/>
      <c r="LIJ34" s="429"/>
      <c r="LIK34" s="429"/>
      <c r="LIL34" s="429"/>
      <c r="LIM34" s="429"/>
      <c r="LIN34" s="429"/>
      <c r="LIO34" s="429"/>
      <c r="LIP34" s="429"/>
      <c r="LIQ34" s="429"/>
      <c r="LIR34" s="429"/>
      <c r="LIS34" s="429"/>
      <c r="LIT34" s="429"/>
      <c r="LIU34" s="429"/>
      <c r="LIV34" s="429"/>
      <c r="LIW34" s="429"/>
      <c r="LIX34" s="429"/>
      <c r="LIY34" s="429"/>
      <c r="LIZ34" s="429"/>
      <c r="LJA34" s="429"/>
      <c r="LJB34" s="429"/>
      <c r="LJC34" s="429"/>
      <c r="LJD34" s="429"/>
      <c r="LJE34" s="429"/>
      <c r="LJF34" s="429"/>
      <c r="LJG34" s="429"/>
      <c r="LJH34" s="429"/>
      <c r="LJI34" s="429"/>
      <c r="LJJ34" s="429"/>
      <c r="LJK34" s="429"/>
      <c r="LJL34" s="429"/>
      <c r="LJM34" s="429"/>
      <c r="LJN34" s="429"/>
      <c r="LJO34" s="429"/>
      <c r="LJP34" s="429"/>
      <c r="LJQ34" s="429"/>
      <c r="LJR34" s="429"/>
      <c r="LJS34" s="429"/>
      <c r="LJT34" s="429"/>
      <c r="LJU34" s="429"/>
      <c r="LJV34" s="429"/>
      <c r="LJW34" s="429"/>
      <c r="LJX34" s="429"/>
      <c r="LJY34" s="429"/>
      <c r="LJZ34" s="429"/>
      <c r="LKA34" s="429"/>
      <c r="LKB34" s="429"/>
      <c r="LKC34" s="429"/>
      <c r="LKD34" s="429"/>
      <c r="LKE34" s="429"/>
      <c r="LKF34" s="429"/>
      <c r="LKG34" s="429"/>
      <c r="LKH34" s="429"/>
      <c r="LKI34" s="429"/>
      <c r="LKJ34" s="429"/>
      <c r="LKK34" s="429"/>
      <c r="LKL34" s="429"/>
      <c r="LKM34" s="429"/>
      <c r="LKN34" s="429"/>
      <c r="LKO34" s="429"/>
      <c r="LKP34" s="429"/>
      <c r="LKQ34" s="429"/>
      <c r="LKR34" s="429"/>
      <c r="LKS34" s="429"/>
      <c r="LKT34" s="429"/>
      <c r="LKU34" s="429"/>
      <c r="LKV34" s="429"/>
      <c r="LKW34" s="429"/>
      <c r="LKX34" s="429"/>
      <c r="LKY34" s="429"/>
      <c r="LKZ34" s="429"/>
      <c r="LLA34" s="429"/>
      <c r="LLB34" s="429"/>
      <c r="LLC34" s="429"/>
      <c r="LLD34" s="429"/>
      <c r="LLE34" s="429"/>
      <c r="LLF34" s="429"/>
      <c r="LLG34" s="429"/>
      <c r="LLH34" s="429"/>
      <c r="LLI34" s="429"/>
      <c r="LLJ34" s="429"/>
      <c r="LLK34" s="429"/>
      <c r="LLL34" s="429"/>
      <c r="LLM34" s="429"/>
      <c r="LLN34" s="429"/>
      <c r="LLO34" s="429"/>
      <c r="LLP34" s="429"/>
      <c r="LLQ34" s="429"/>
      <c r="LLR34" s="429"/>
      <c r="LLS34" s="429"/>
      <c r="LLT34" s="429"/>
      <c r="LLU34" s="429"/>
      <c r="LLV34" s="429"/>
      <c r="LLW34" s="429"/>
      <c r="LLX34" s="429"/>
      <c r="LLY34" s="429"/>
      <c r="LLZ34" s="429"/>
      <c r="LMA34" s="429"/>
      <c r="LMB34" s="429"/>
      <c r="LMC34" s="429"/>
      <c r="LMD34" s="429"/>
      <c r="LME34" s="429"/>
      <c r="LMF34" s="429"/>
      <c r="LMG34" s="429"/>
      <c r="LMH34" s="429"/>
      <c r="LMI34" s="429"/>
      <c r="LMJ34" s="429"/>
      <c r="LMK34" s="429"/>
      <c r="LML34" s="429"/>
      <c r="LMM34" s="429"/>
      <c r="LMN34" s="429"/>
      <c r="LMO34" s="429"/>
      <c r="LMP34" s="429"/>
      <c r="LMQ34" s="429"/>
      <c r="LMR34" s="429"/>
      <c r="LMS34" s="429"/>
      <c r="LMT34" s="429"/>
      <c r="LMU34" s="429"/>
      <c r="LMV34" s="429"/>
      <c r="LMW34" s="429"/>
      <c r="LMX34" s="429"/>
      <c r="LMY34" s="429"/>
      <c r="LMZ34" s="429"/>
      <c r="LNA34" s="429"/>
      <c r="LNB34" s="429"/>
      <c r="LNC34" s="429"/>
      <c r="LND34" s="429"/>
      <c r="LNE34" s="429"/>
      <c r="LNF34" s="429"/>
      <c r="LNG34" s="429"/>
      <c r="LNH34" s="429"/>
      <c r="LNI34" s="429"/>
      <c r="LNJ34" s="429"/>
      <c r="LNK34" s="429"/>
      <c r="LNL34" s="429"/>
      <c r="LNM34" s="429"/>
      <c r="LNN34" s="429"/>
      <c r="LNO34" s="429"/>
      <c r="LNP34" s="429"/>
      <c r="LNQ34" s="429"/>
      <c r="LNR34" s="429"/>
      <c r="LNS34" s="429"/>
      <c r="LNT34" s="429"/>
      <c r="LNU34" s="429"/>
      <c r="LNV34" s="429"/>
      <c r="LNW34" s="429"/>
      <c r="LNX34" s="429"/>
      <c r="LNY34" s="429"/>
      <c r="LNZ34" s="429"/>
      <c r="LOA34" s="429"/>
      <c r="LOB34" s="429"/>
      <c r="LOC34" s="429"/>
      <c r="LOD34" s="429"/>
      <c r="LOE34" s="429"/>
      <c r="LOF34" s="429"/>
      <c r="LOG34" s="429"/>
      <c r="LOH34" s="429"/>
      <c r="LOI34" s="429"/>
      <c r="LOJ34" s="429"/>
      <c r="LOK34" s="429"/>
      <c r="LOL34" s="429"/>
      <c r="LOM34" s="429"/>
      <c r="LON34" s="429"/>
      <c r="LOO34" s="429"/>
      <c r="LOP34" s="429"/>
      <c r="LOQ34" s="429"/>
      <c r="LOR34" s="429"/>
      <c r="LOS34" s="429"/>
      <c r="LOT34" s="429"/>
      <c r="LOU34" s="429"/>
      <c r="LOV34" s="429"/>
      <c r="LOW34" s="429"/>
      <c r="LOX34" s="429"/>
      <c r="LOY34" s="429"/>
      <c r="LOZ34" s="429"/>
      <c r="LPA34" s="429"/>
      <c r="LPB34" s="429"/>
      <c r="LPC34" s="429"/>
      <c r="LPD34" s="429"/>
      <c r="LPE34" s="429"/>
      <c r="LPF34" s="429"/>
      <c r="LPG34" s="429"/>
      <c r="LPH34" s="429"/>
      <c r="LPI34" s="429"/>
      <c r="LPJ34" s="429"/>
      <c r="LPK34" s="429"/>
      <c r="LPL34" s="429"/>
      <c r="LPM34" s="429"/>
      <c r="LPN34" s="429"/>
      <c r="LPO34" s="429"/>
      <c r="LPP34" s="429"/>
      <c r="LPQ34" s="429"/>
      <c r="LPR34" s="429"/>
      <c r="LPS34" s="429"/>
      <c r="LPT34" s="429"/>
      <c r="LPU34" s="429"/>
      <c r="LPV34" s="429"/>
      <c r="LPW34" s="429"/>
      <c r="LPX34" s="429"/>
      <c r="LPY34" s="429"/>
      <c r="LPZ34" s="429"/>
      <c r="LQA34" s="429"/>
      <c r="LQB34" s="429"/>
      <c r="LQC34" s="429"/>
      <c r="LQD34" s="429"/>
      <c r="LQE34" s="429"/>
      <c r="LQF34" s="429"/>
      <c r="LQG34" s="429"/>
      <c r="LQH34" s="429"/>
      <c r="LQI34" s="429"/>
      <c r="LQJ34" s="429"/>
      <c r="LQK34" s="429"/>
      <c r="LQL34" s="429"/>
      <c r="LQM34" s="429"/>
      <c r="LQN34" s="429"/>
      <c r="LQO34" s="429"/>
      <c r="LQP34" s="429"/>
      <c r="LQQ34" s="429"/>
      <c r="LQR34" s="429"/>
      <c r="LQS34" s="429"/>
      <c r="LQT34" s="429"/>
      <c r="LQU34" s="429"/>
      <c r="LQV34" s="429"/>
      <c r="LQW34" s="429"/>
      <c r="LQX34" s="429"/>
      <c r="LQY34" s="429"/>
      <c r="LQZ34" s="429"/>
      <c r="LRA34" s="429"/>
      <c r="LRB34" s="429"/>
      <c r="LRC34" s="429"/>
      <c r="LRD34" s="429"/>
      <c r="LRE34" s="429"/>
      <c r="LRF34" s="429"/>
      <c r="LRG34" s="429"/>
      <c r="LRH34" s="429"/>
      <c r="LRI34" s="429"/>
      <c r="LRJ34" s="429"/>
      <c r="LRK34" s="429"/>
      <c r="LRL34" s="429"/>
      <c r="LRM34" s="429"/>
      <c r="LRN34" s="429"/>
      <c r="LRO34" s="429"/>
      <c r="LRP34" s="429"/>
      <c r="LRQ34" s="429"/>
      <c r="LRR34" s="429"/>
      <c r="LRS34" s="429"/>
      <c r="LRT34" s="429"/>
      <c r="LRU34" s="429"/>
      <c r="LRV34" s="429"/>
      <c r="LRW34" s="429"/>
      <c r="LRX34" s="429"/>
      <c r="LRY34" s="429"/>
      <c r="LRZ34" s="429"/>
      <c r="LSA34" s="429"/>
      <c r="LSB34" s="429"/>
      <c r="LSC34" s="429"/>
      <c r="LSD34" s="429"/>
      <c r="LSE34" s="429"/>
      <c r="LSF34" s="429"/>
      <c r="LSG34" s="429"/>
      <c r="LSH34" s="429"/>
      <c r="LSI34" s="429"/>
      <c r="LSJ34" s="429"/>
      <c r="LSK34" s="429"/>
      <c r="LSL34" s="429"/>
      <c r="LSM34" s="429"/>
      <c r="LSN34" s="429"/>
      <c r="LSO34" s="429"/>
      <c r="LSP34" s="429"/>
      <c r="LSQ34" s="429"/>
      <c r="LSR34" s="429"/>
      <c r="LSS34" s="429"/>
      <c r="LST34" s="429"/>
      <c r="LSU34" s="429"/>
      <c r="LSV34" s="429"/>
      <c r="LSW34" s="429"/>
      <c r="LSX34" s="429"/>
      <c r="LSY34" s="429"/>
      <c r="LSZ34" s="429"/>
      <c r="LTA34" s="429"/>
      <c r="LTB34" s="429"/>
      <c r="LTC34" s="429"/>
      <c r="LTD34" s="429"/>
      <c r="LTE34" s="429"/>
      <c r="LTF34" s="429"/>
      <c r="LTG34" s="429"/>
      <c r="LTH34" s="429"/>
      <c r="LTI34" s="429"/>
      <c r="LTJ34" s="429"/>
      <c r="LTK34" s="429"/>
      <c r="LTL34" s="429"/>
      <c r="LTM34" s="429"/>
      <c r="LTN34" s="429"/>
      <c r="LTO34" s="429"/>
      <c r="LTP34" s="429"/>
      <c r="LTQ34" s="429"/>
      <c r="LTR34" s="429"/>
      <c r="LTS34" s="429"/>
      <c r="LTT34" s="429"/>
      <c r="LTU34" s="429"/>
      <c r="LTV34" s="429"/>
      <c r="LTW34" s="429"/>
      <c r="LTX34" s="429"/>
      <c r="LTY34" s="429"/>
      <c r="LTZ34" s="429"/>
      <c r="LUA34" s="429"/>
      <c r="LUB34" s="429"/>
      <c r="LUC34" s="429"/>
      <c r="LUD34" s="429"/>
      <c r="LUE34" s="429"/>
      <c r="LUF34" s="429"/>
      <c r="LUG34" s="429"/>
      <c r="LUH34" s="429"/>
      <c r="LUI34" s="429"/>
      <c r="LUJ34" s="429"/>
      <c r="LUK34" s="429"/>
      <c r="LUL34" s="429"/>
      <c r="LUM34" s="429"/>
      <c r="LUN34" s="429"/>
      <c r="LUO34" s="429"/>
      <c r="LUP34" s="429"/>
      <c r="LUQ34" s="429"/>
      <c r="LUR34" s="429"/>
      <c r="LUS34" s="429"/>
      <c r="LUT34" s="429"/>
      <c r="LUU34" s="429"/>
      <c r="LUV34" s="429"/>
      <c r="LUW34" s="429"/>
      <c r="LUX34" s="429"/>
      <c r="LUY34" s="429"/>
      <c r="LUZ34" s="429"/>
      <c r="LVA34" s="429"/>
      <c r="LVB34" s="429"/>
      <c r="LVC34" s="429"/>
      <c r="LVD34" s="429"/>
      <c r="LVE34" s="429"/>
      <c r="LVF34" s="429"/>
      <c r="LVG34" s="429"/>
      <c r="LVH34" s="429"/>
      <c r="LVI34" s="429"/>
      <c r="LVJ34" s="429"/>
      <c r="LVK34" s="429"/>
      <c r="LVL34" s="429"/>
      <c r="LVM34" s="429"/>
      <c r="LVN34" s="429"/>
      <c r="LVO34" s="429"/>
      <c r="LVP34" s="429"/>
      <c r="LVQ34" s="429"/>
      <c r="LVR34" s="429"/>
      <c r="LVS34" s="429"/>
      <c r="LVT34" s="429"/>
      <c r="LVU34" s="429"/>
      <c r="LVV34" s="429"/>
      <c r="LVW34" s="429"/>
      <c r="LVX34" s="429"/>
      <c r="LVY34" s="429"/>
      <c r="LVZ34" s="429"/>
      <c r="LWA34" s="429"/>
      <c r="LWB34" s="429"/>
      <c r="LWC34" s="429"/>
      <c r="LWD34" s="429"/>
      <c r="LWE34" s="429"/>
      <c r="LWF34" s="429"/>
      <c r="LWG34" s="429"/>
      <c r="LWH34" s="429"/>
      <c r="LWI34" s="429"/>
      <c r="LWJ34" s="429"/>
      <c r="LWK34" s="429"/>
      <c r="LWL34" s="429"/>
      <c r="LWM34" s="429"/>
      <c r="LWN34" s="429"/>
      <c r="LWO34" s="429"/>
      <c r="LWP34" s="429"/>
      <c r="LWQ34" s="429"/>
      <c r="LWR34" s="429"/>
      <c r="LWS34" s="429"/>
      <c r="LWT34" s="429"/>
      <c r="LWU34" s="429"/>
      <c r="LWV34" s="429"/>
      <c r="LWW34" s="429"/>
      <c r="LWX34" s="429"/>
      <c r="LWY34" s="429"/>
      <c r="LWZ34" s="429"/>
      <c r="LXA34" s="429"/>
      <c r="LXB34" s="429"/>
      <c r="LXC34" s="429"/>
      <c r="LXD34" s="429"/>
      <c r="LXE34" s="429"/>
      <c r="LXF34" s="429"/>
      <c r="LXG34" s="429"/>
      <c r="LXH34" s="429"/>
      <c r="LXI34" s="429"/>
      <c r="LXJ34" s="429"/>
      <c r="LXK34" s="429"/>
      <c r="LXL34" s="429"/>
      <c r="LXM34" s="429"/>
      <c r="LXN34" s="429"/>
      <c r="LXO34" s="429"/>
      <c r="LXP34" s="429"/>
      <c r="LXQ34" s="429"/>
      <c r="LXR34" s="429"/>
      <c r="LXS34" s="429"/>
      <c r="LXT34" s="429"/>
      <c r="LXU34" s="429"/>
      <c r="LXV34" s="429"/>
      <c r="LXW34" s="429"/>
      <c r="LXX34" s="429"/>
      <c r="LXY34" s="429"/>
      <c r="LXZ34" s="429"/>
      <c r="LYA34" s="429"/>
      <c r="LYB34" s="429"/>
      <c r="LYC34" s="429"/>
      <c r="LYD34" s="429"/>
      <c r="LYE34" s="429"/>
      <c r="LYF34" s="429"/>
      <c r="LYG34" s="429"/>
      <c r="LYH34" s="429"/>
      <c r="LYI34" s="429"/>
      <c r="LYJ34" s="429"/>
      <c r="LYK34" s="429"/>
      <c r="LYL34" s="429"/>
      <c r="LYM34" s="429"/>
      <c r="LYN34" s="429"/>
      <c r="LYO34" s="429"/>
      <c r="LYP34" s="429"/>
      <c r="LYQ34" s="429"/>
      <c r="LYR34" s="429"/>
      <c r="LYS34" s="429"/>
      <c r="LYT34" s="429"/>
      <c r="LYU34" s="429"/>
      <c r="LYV34" s="429"/>
      <c r="LYW34" s="429"/>
      <c r="LYX34" s="429"/>
      <c r="LYY34" s="429"/>
      <c r="LYZ34" s="429"/>
      <c r="LZA34" s="429"/>
      <c r="LZB34" s="429"/>
      <c r="LZC34" s="429"/>
      <c r="LZD34" s="429"/>
      <c r="LZE34" s="429"/>
      <c r="LZF34" s="429"/>
      <c r="LZG34" s="429"/>
      <c r="LZH34" s="429"/>
      <c r="LZI34" s="429"/>
      <c r="LZJ34" s="429"/>
      <c r="LZK34" s="429"/>
      <c r="LZL34" s="429"/>
      <c r="LZM34" s="429"/>
      <c r="LZN34" s="429"/>
      <c r="LZO34" s="429"/>
      <c r="LZP34" s="429"/>
      <c r="LZQ34" s="429"/>
      <c r="LZR34" s="429"/>
      <c r="LZS34" s="429"/>
      <c r="LZT34" s="429"/>
      <c r="LZU34" s="429"/>
      <c r="LZV34" s="429"/>
      <c r="LZW34" s="429"/>
      <c r="LZX34" s="429"/>
      <c r="LZY34" s="429"/>
      <c r="LZZ34" s="429"/>
      <c r="MAA34" s="429"/>
      <c r="MAB34" s="429"/>
      <c r="MAC34" s="429"/>
      <c r="MAD34" s="429"/>
      <c r="MAE34" s="429"/>
      <c r="MAF34" s="429"/>
      <c r="MAG34" s="429"/>
      <c r="MAH34" s="429"/>
      <c r="MAI34" s="429"/>
      <c r="MAJ34" s="429"/>
      <c r="MAK34" s="429"/>
      <c r="MAL34" s="429"/>
      <c r="MAM34" s="429"/>
      <c r="MAN34" s="429"/>
      <c r="MAO34" s="429"/>
      <c r="MAP34" s="429"/>
      <c r="MAQ34" s="429"/>
      <c r="MAR34" s="429"/>
      <c r="MAS34" s="429"/>
      <c r="MAT34" s="429"/>
      <c r="MAU34" s="429"/>
      <c r="MAV34" s="429"/>
      <c r="MAW34" s="429"/>
      <c r="MAX34" s="429"/>
      <c r="MAY34" s="429"/>
      <c r="MAZ34" s="429"/>
      <c r="MBA34" s="429"/>
      <c r="MBB34" s="429"/>
      <c r="MBC34" s="429"/>
      <c r="MBD34" s="429"/>
      <c r="MBE34" s="429"/>
      <c r="MBF34" s="429"/>
      <c r="MBG34" s="429"/>
      <c r="MBH34" s="429"/>
      <c r="MBI34" s="429"/>
      <c r="MBJ34" s="429"/>
      <c r="MBK34" s="429"/>
      <c r="MBL34" s="429"/>
      <c r="MBM34" s="429"/>
      <c r="MBN34" s="429"/>
      <c r="MBO34" s="429"/>
      <c r="MBP34" s="429"/>
      <c r="MBQ34" s="429"/>
      <c r="MBR34" s="429"/>
      <c r="MBS34" s="429"/>
      <c r="MBT34" s="429"/>
      <c r="MBU34" s="429"/>
      <c r="MBV34" s="429"/>
      <c r="MBW34" s="429"/>
      <c r="MBX34" s="429"/>
      <c r="MBY34" s="429"/>
      <c r="MBZ34" s="429"/>
      <c r="MCA34" s="429"/>
      <c r="MCB34" s="429"/>
      <c r="MCC34" s="429"/>
      <c r="MCD34" s="429"/>
      <c r="MCE34" s="429"/>
      <c r="MCF34" s="429"/>
      <c r="MCG34" s="429"/>
      <c r="MCH34" s="429"/>
      <c r="MCI34" s="429"/>
      <c r="MCJ34" s="429"/>
      <c r="MCK34" s="429"/>
      <c r="MCL34" s="429"/>
      <c r="MCM34" s="429"/>
      <c r="MCN34" s="429"/>
      <c r="MCO34" s="429"/>
      <c r="MCP34" s="429"/>
      <c r="MCQ34" s="429"/>
      <c r="MCR34" s="429"/>
      <c r="MCS34" s="429"/>
      <c r="MCT34" s="429"/>
      <c r="MCU34" s="429"/>
      <c r="MCV34" s="429"/>
      <c r="MCW34" s="429"/>
      <c r="MCX34" s="429"/>
      <c r="MCY34" s="429"/>
      <c r="MCZ34" s="429"/>
      <c r="MDA34" s="429"/>
      <c r="MDB34" s="429"/>
      <c r="MDC34" s="429"/>
      <c r="MDD34" s="429"/>
      <c r="MDE34" s="429"/>
      <c r="MDF34" s="429"/>
      <c r="MDG34" s="429"/>
      <c r="MDH34" s="429"/>
      <c r="MDI34" s="429"/>
      <c r="MDJ34" s="429"/>
      <c r="MDK34" s="429"/>
      <c r="MDL34" s="429"/>
      <c r="MDM34" s="429"/>
      <c r="MDN34" s="429"/>
      <c r="MDO34" s="429"/>
      <c r="MDP34" s="429"/>
      <c r="MDQ34" s="429"/>
      <c r="MDR34" s="429"/>
      <c r="MDS34" s="429"/>
      <c r="MDT34" s="429"/>
      <c r="MDU34" s="429"/>
      <c r="MDV34" s="429"/>
      <c r="MDW34" s="429"/>
      <c r="MDX34" s="429"/>
      <c r="MDY34" s="429"/>
      <c r="MDZ34" s="429"/>
      <c r="MEA34" s="429"/>
      <c r="MEB34" s="429"/>
      <c r="MEC34" s="429"/>
      <c r="MED34" s="429"/>
      <c r="MEE34" s="429"/>
      <c r="MEF34" s="429"/>
      <c r="MEG34" s="429"/>
      <c r="MEH34" s="429"/>
      <c r="MEI34" s="429"/>
      <c r="MEJ34" s="429"/>
      <c r="MEK34" s="429"/>
      <c r="MEL34" s="429"/>
      <c r="MEM34" s="429"/>
      <c r="MEN34" s="429"/>
      <c r="MEO34" s="429"/>
      <c r="MEP34" s="429"/>
      <c r="MEQ34" s="429"/>
      <c r="MER34" s="429"/>
      <c r="MES34" s="429"/>
      <c r="MET34" s="429"/>
      <c r="MEU34" s="429"/>
      <c r="MEV34" s="429"/>
      <c r="MEW34" s="429"/>
      <c r="MEX34" s="429"/>
      <c r="MEY34" s="429"/>
      <c r="MEZ34" s="429"/>
      <c r="MFA34" s="429"/>
      <c r="MFB34" s="429"/>
      <c r="MFC34" s="429"/>
      <c r="MFD34" s="429"/>
      <c r="MFE34" s="429"/>
      <c r="MFF34" s="429"/>
      <c r="MFG34" s="429"/>
      <c r="MFH34" s="429"/>
      <c r="MFI34" s="429"/>
      <c r="MFJ34" s="429"/>
      <c r="MFK34" s="429"/>
      <c r="MFL34" s="429"/>
      <c r="MFM34" s="429"/>
      <c r="MFN34" s="429"/>
      <c r="MFO34" s="429"/>
      <c r="MFP34" s="429"/>
      <c r="MFQ34" s="429"/>
      <c r="MFR34" s="429"/>
      <c r="MFS34" s="429"/>
      <c r="MFT34" s="429"/>
      <c r="MFU34" s="429"/>
      <c r="MFV34" s="429"/>
      <c r="MFW34" s="429"/>
      <c r="MFX34" s="429"/>
      <c r="MFY34" s="429"/>
      <c r="MFZ34" s="429"/>
      <c r="MGA34" s="429"/>
      <c r="MGB34" s="429"/>
      <c r="MGC34" s="429"/>
      <c r="MGD34" s="429"/>
      <c r="MGE34" s="429"/>
      <c r="MGF34" s="429"/>
      <c r="MGG34" s="429"/>
      <c r="MGH34" s="429"/>
      <c r="MGI34" s="429"/>
      <c r="MGJ34" s="429"/>
      <c r="MGK34" s="429"/>
      <c r="MGL34" s="429"/>
      <c r="MGM34" s="429"/>
      <c r="MGN34" s="429"/>
      <c r="MGO34" s="429"/>
      <c r="MGP34" s="429"/>
      <c r="MGQ34" s="429"/>
      <c r="MGR34" s="429"/>
      <c r="MGS34" s="429"/>
      <c r="MGT34" s="429"/>
      <c r="MGU34" s="429"/>
      <c r="MGV34" s="429"/>
      <c r="MGW34" s="429"/>
      <c r="MGX34" s="429"/>
      <c r="MGY34" s="429"/>
      <c r="MGZ34" s="429"/>
      <c r="MHA34" s="429"/>
      <c r="MHB34" s="429"/>
      <c r="MHC34" s="429"/>
      <c r="MHD34" s="429"/>
      <c r="MHE34" s="429"/>
      <c r="MHF34" s="429"/>
      <c r="MHG34" s="429"/>
      <c r="MHH34" s="429"/>
      <c r="MHI34" s="429"/>
      <c r="MHJ34" s="429"/>
      <c r="MHK34" s="429"/>
      <c r="MHL34" s="429"/>
      <c r="MHM34" s="429"/>
      <c r="MHN34" s="429"/>
      <c r="MHO34" s="429"/>
      <c r="MHP34" s="429"/>
      <c r="MHQ34" s="429"/>
      <c r="MHR34" s="429"/>
      <c r="MHS34" s="429"/>
      <c r="MHT34" s="429"/>
      <c r="MHU34" s="429"/>
      <c r="MHV34" s="429"/>
      <c r="MHW34" s="429"/>
      <c r="MHX34" s="429"/>
      <c r="MHY34" s="429"/>
      <c r="MHZ34" s="429"/>
      <c r="MIA34" s="429"/>
      <c r="MIB34" s="429"/>
      <c r="MIC34" s="429"/>
      <c r="MID34" s="429"/>
      <c r="MIE34" s="429"/>
      <c r="MIF34" s="429"/>
      <c r="MIG34" s="429"/>
      <c r="MIH34" s="429"/>
      <c r="MII34" s="429"/>
      <c r="MIJ34" s="429"/>
      <c r="MIK34" s="429"/>
      <c r="MIL34" s="429"/>
      <c r="MIM34" s="429"/>
      <c r="MIN34" s="429"/>
      <c r="MIO34" s="429"/>
      <c r="MIP34" s="429"/>
      <c r="MIQ34" s="429"/>
      <c r="MIR34" s="429"/>
      <c r="MIS34" s="429"/>
      <c r="MIT34" s="429"/>
      <c r="MIU34" s="429"/>
      <c r="MIV34" s="429"/>
      <c r="MIW34" s="429"/>
      <c r="MIX34" s="429"/>
      <c r="MIY34" s="429"/>
      <c r="MIZ34" s="429"/>
      <c r="MJA34" s="429"/>
      <c r="MJB34" s="429"/>
      <c r="MJC34" s="429"/>
      <c r="MJD34" s="429"/>
      <c r="MJE34" s="429"/>
      <c r="MJF34" s="429"/>
      <c r="MJG34" s="429"/>
      <c r="MJH34" s="429"/>
      <c r="MJI34" s="429"/>
      <c r="MJJ34" s="429"/>
      <c r="MJK34" s="429"/>
      <c r="MJL34" s="429"/>
      <c r="MJM34" s="429"/>
      <c r="MJN34" s="429"/>
      <c r="MJO34" s="429"/>
      <c r="MJP34" s="429"/>
      <c r="MJQ34" s="429"/>
      <c r="MJR34" s="429"/>
      <c r="MJS34" s="429"/>
      <c r="MJT34" s="429"/>
      <c r="MJU34" s="429"/>
      <c r="MJV34" s="429"/>
      <c r="MJW34" s="429"/>
      <c r="MJX34" s="429"/>
      <c r="MJY34" s="429"/>
      <c r="MJZ34" s="429"/>
      <c r="MKA34" s="429"/>
      <c r="MKB34" s="429"/>
      <c r="MKC34" s="429"/>
      <c r="MKD34" s="429"/>
      <c r="MKE34" s="429"/>
      <c r="MKF34" s="429"/>
      <c r="MKG34" s="429"/>
      <c r="MKH34" s="429"/>
      <c r="MKI34" s="429"/>
      <c r="MKJ34" s="429"/>
      <c r="MKK34" s="429"/>
      <c r="MKL34" s="429"/>
      <c r="MKM34" s="429"/>
      <c r="MKN34" s="429"/>
      <c r="MKO34" s="429"/>
      <c r="MKP34" s="429"/>
      <c r="MKQ34" s="429"/>
      <c r="MKR34" s="429"/>
      <c r="MKS34" s="429"/>
      <c r="MKT34" s="429"/>
      <c r="MKU34" s="429"/>
      <c r="MKV34" s="429"/>
      <c r="MKW34" s="429"/>
      <c r="MKX34" s="429"/>
      <c r="MKY34" s="429"/>
      <c r="MKZ34" s="429"/>
      <c r="MLA34" s="429"/>
      <c r="MLB34" s="429"/>
      <c r="MLC34" s="429"/>
      <c r="MLD34" s="429"/>
      <c r="MLE34" s="429"/>
      <c r="MLF34" s="429"/>
      <c r="MLG34" s="429"/>
      <c r="MLH34" s="429"/>
      <c r="MLI34" s="429"/>
      <c r="MLJ34" s="429"/>
      <c r="MLK34" s="429"/>
      <c r="MLL34" s="429"/>
      <c r="MLM34" s="429"/>
      <c r="MLN34" s="429"/>
      <c r="MLO34" s="429"/>
      <c r="MLP34" s="429"/>
      <c r="MLQ34" s="429"/>
      <c r="MLR34" s="429"/>
      <c r="MLS34" s="429"/>
      <c r="MLT34" s="429"/>
      <c r="MLU34" s="429"/>
      <c r="MLV34" s="429"/>
      <c r="MLW34" s="429"/>
      <c r="MLX34" s="429"/>
      <c r="MLY34" s="429"/>
      <c r="MLZ34" s="429"/>
      <c r="MMA34" s="429"/>
      <c r="MMB34" s="429"/>
      <c r="MMC34" s="429"/>
      <c r="MMD34" s="429"/>
      <c r="MME34" s="429"/>
      <c r="MMF34" s="429"/>
      <c r="MMG34" s="429"/>
      <c r="MMH34" s="429"/>
      <c r="MMI34" s="429"/>
      <c r="MMJ34" s="429"/>
      <c r="MMK34" s="429"/>
      <c r="MML34" s="429"/>
      <c r="MMM34" s="429"/>
      <c r="MMN34" s="429"/>
      <c r="MMO34" s="429"/>
      <c r="MMP34" s="429"/>
      <c r="MMQ34" s="429"/>
      <c r="MMR34" s="429"/>
      <c r="MMS34" s="429"/>
      <c r="MMT34" s="429"/>
      <c r="MMU34" s="429"/>
      <c r="MMV34" s="429"/>
      <c r="MMW34" s="429"/>
      <c r="MMX34" s="429"/>
      <c r="MMY34" s="429"/>
      <c r="MMZ34" s="429"/>
      <c r="MNA34" s="429"/>
      <c r="MNB34" s="429"/>
      <c r="MNC34" s="429"/>
      <c r="MND34" s="429"/>
      <c r="MNE34" s="429"/>
      <c r="MNF34" s="429"/>
      <c r="MNG34" s="429"/>
      <c r="MNH34" s="429"/>
      <c r="MNI34" s="429"/>
      <c r="MNJ34" s="429"/>
      <c r="MNK34" s="429"/>
      <c r="MNL34" s="429"/>
      <c r="MNM34" s="429"/>
      <c r="MNN34" s="429"/>
      <c r="MNO34" s="429"/>
      <c r="MNP34" s="429"/>
      <c r="MNQ34" s="429"/>
      <c r="MNR34" s="429"/>
      <c r="MNS34" s="429"/>
      <c r="MNT34" s="429"/>
      <c r="MNU34" s="429"/>
      <c r="MNV34" s="429"/>
      <c r="MNW34" s="429"/>
      <c r="MNX34" s="429"/>
      <c r="MNY34" s="429"/>
      <c r="MNZ34" s="429"/>
      <c r="MOA34" s="429"/>
      <c r="MOB34" s="429"/>
      <c r="MOC34" s="429"/>
      <c r="MOD34" s="429"/>
      <c r="MOE34" s="429"/>
      <c r="MOF34" s="429"/>
      <c r="MOG34" s="429"/>
      <c r="MOH34" s="429"/>
      <c r="MOI34" s="429"/>
      <c r="MOJ34" s="429"/>
      <c r="MOK34" s="429"/>
      <c r="MOL34" s="429"/>
      <c r="MOM34" s="429"/>
      <c r="MON34" s="429"/>
      <c r="MOO34" s="429"/>
      <c r="MOP34" s="429"/>
      <c r="MOQ34" s="429"/>
      <c r="MOR34" s="429"/>
      <c r="MOS34" s="429"/>
      <c r="MOT34" s="429"/>
      <c r="MOU34" s="429"/>
      <c r="MOV34" s="429"/>
      <c r="MOW34" s="429"/>
      <c r="MOX34" s="429"/>
      <c r="MOY34" s="429"/>
      <c r="MOZ34" s="429"/>
      <c r="MPA34" s="429"/>
      <c r="MPB34" s="429"/>
      <c r="MPC34" s="429"/>
      <c r="MPD34" s="429"/>
      <c r="MPE34" s="429"/>
      <c r="MPF34" s="429"/>
      <c r="MPG34" s="429"/>
      <c r="MPH34" s="429"/>
      <c r="MPI34" s="429"/>
      <c r="MPJ34" s="429"/>
      <c r="MPK34" s="429"/>
      <c r="MPL34" s="429"/>
      <c r="MPM34" s="429"/>
      <c r="MPN34" s="429"/>
      <c r="MPO34" s="429"/>
      <c r="MPP34" s="429"/>
      <c r="MPQ34" s="429"/>
      <c r="MPR34" s="429"/>
      <c r="MPS34" s="429"/>
      <c r="MPT34" s="429"/>
      <c r="MPU34" s="429"/>
      <c r="MPV34" s="429"/>
      <c r="MPW34" s="429"/>
      <c r="MPX34" s="429"/>
      <c r="MPY34" s="429"/>
      <c r="MPZ34" s="429"/>
      <c r="MQA34" s="429"/>
      <c r="MQB34" s="429"/>
      <c r="MQC34" s="429"/>
      <c r="MQD34" s="429"/>
      <c r="MQE34" s="429"/>
      <c r="MQF34" s="429"/>
      <c r="MQG34" s="429"/>
      <c r="MQH34" s="429"/>
      <c r="MQI34" s="429"/>
      <c r="MQJ34" s="429"/>
      <c r="MQK34" s="429"/>
      <c r="MQL34" s="429"/>
      <c r="MQM34" s="429"/>
      <c r="MQN34" s="429"/>
      <c r="MQO34" s="429"/>
      <c r="MQP34" s="429"/>
      <c r="MQQ34" s="429"/>
      <c r="MQR34" s="429"/>
      <c r="MQS34" s="429"/>
      <c r="MQT34" s="429"/>
      <c r="MQU34" s="429"/>
      <c r="MQV34" s="429"/>
      <c r="MQW34" s="429"/>
      <c r="MQX34" s="429"/>
      <c r="MQY34" s="429"/>
      <c r="MQZ34" s="429"/>
      <c r="MRA34" s="429"/>
      <c r="MRB34" s="429"/>
      <c r="MRC34" s="429"/>
      <c r="MRD34" s="429"/>
      <c r="MRE34" s="429"/>
      <c r="MRF34" s="429"/>
      <c r="MRG34" s="429"/>
      <c r="MRH34" s="429"/>
      <c r="MRI34" s="429"/>
      <c r="MRJ34" s="429"/>
      <c r="MRK34" s="429"/>
      <c r="MRL34" s="429"/>
      <c r="MRM34" s="429"/>
      <c r="MRN34" s="429"/>
      <c r="MRO34" s="429"/>
      <c r="MRP34" s="429"/>
      <c r="MRQ34" s="429"/>
      <c r="MRR34" s="429"/>
      <c r="MRS34" s="429"/>
      <c r="MRT34" s="429"/>
      <c r="MRU34" s="429"/>
      <c r="MRV34" s="429"/>
      <c r="MRW34" s="429"/>
      <c r="MRX34" s="429"/>
      <c r="MRY34" s="429"/>
      <c r="MRZ34" s="429"/>
      <c r="MSA34" s="429"/>
      <c r="MSB34" s="429"/>
      <c r="MSC34" s="429"/>
      <c r="MSD34" s="429"/>
      <c r="MSE34" s="429"/>
      <c r="MSF34" s="429"/>
      <c r="MSG34" s="429"/>
      <c r="MSH34" s="429"/>
      <c r="MSI34" s="429"/>
      <c r="MSJ34" s="429"/>
      <c r="MSK34" s="429"/>
      <c r="MSL34" s="429"/>
      <c r="MSM34" s="429"/>
      <c r="MSN34" s="429"/>
      <c r="MSO34" s="429"/>
      <c r="MSP34" s="429"/>
      <c r="MSQ34" s="429"/>
      <c r="MSR34" s="429"/>
      <c r="MSS34" s="429"/>
      <c r="MST34" s="429"/>
      <c r="MSU34" s="429"/>
      <c r="MSV34" s="429"/>
      <c r="MSW34" s="429"/>
      <c r="MSX34" s="429"/>
      <c r="MSY34" s="429"/>
      <c r="MSZ34" s="429"/>
      <c r="MTA34" s="429"/>
      <c r="MTB34" s="429"/>
      <c r="MTC34" s="429"/>
      <c r="MTD34" s="429"/>
      <c r="MTE34" s="429"/>
      <c r="MTF34" s="429"/>
      <c r="MTG34" s="429"/>
      <c r="MTH34" s="429"/>
      <c r="MTI34" s="429"/>
      <c r="MTJ34" s="429"/>
      <c r="MTK34" s="429"/>
      <c r="MTL34" s="429"/>
      <c r="MTM34" s="429"/>
      <c r="MTN34" s="429"/>
      <c r="MTO34" s="429"/>
      <c r="MTP34" s="429"/>
      <c r="MTQ34" s="429"/>
      <c r="MTR34" s="429"/>
      <c r="MTS34" s="429"/>
      <c r="MTT34" s="429"/>
      <c r="MTU34" s="429"/>
      <c r="MTV34" s="429"/>
      <c r="MTW34" s="429"/>
      <c r="MTX34" s="429"/>
      <c r="MTY34" s="429"/>
      <c r="MTZ34" s="429"/>
      <c r="MUA34" s="429"/>
      <c r="MUB34" s="429"/>
      <c r="MUC34" s="429"/>
      <c r="MUD34" s="429"/>
      <c r="MUE34" s="429"/>
      <c r="MUF34" s="429"/>
      <c r="MUG34" s="429"/>
      <c r="MUH34" s="429"/>
      <c r="MUI34" s="429"/>
      <c r="MUJ34" s="429"/>
      <c r="MUK34" s="429"/>
      <c r="MUL34" s="429"/>
      <c r="MUM34" s="429"/>
      <c r="MUN34" s="429"/>
      <c r="MUO34" s="429"/>
      <c r="MUP34" s="429"/>
      <c r="MUQ34" s="429"/>
      <c r="MUR34" s="429"/>
      <c r="MUS34" s="429"/>
      <c r="MUT34" s="429"/>
      <c r="MUU34" s="429"/>
      <c r="MUV34" s="429"/>
      <c r="MUW34" s="429"/>
      <c r="MUX34" s="429"/>
      <c r="MUY34" s="429"/>
      <c r="MUZ34" s="429"/>
      <c r="MVA34" s="429"/>
      <c r="MVB34" s="429"/>
      <c r="MVC34" s="429"/>
      <c r="MVD34" s="429"/>
      <c r="MVE34" s="429"/>
      <c r="MVF34" s="429"/>
      <c r="MVG34" s="429"/>
      <c r="MVH34" s="429"/>
      <c r="MVI34" s="429"/>
      <c r="MVJ34" s="429"/>
      <c r="MVK34" s="429"/>
      <c r="MVL34" s="429"/>
      <c r="MVM34" s="429"/>
      <c r="MVN34" s="429"/>
      <c r="MVO34" s="429"/>
      <c r="MVP34" s="429"/>
      <c r="MVQ34" s="429"/>
      <c r="MVR34" s="429"/>
      <c r="MVS34" s="429"/>
      <c r="MVT34" s="429"/>
      <c r="MVU34" s="429"/>
      <c r="MVV34" s="429"/>
      <c r="MVW34" s="429"/>
      <c r="MVX34" s="429"/>
      <c r="MVY34" s="429"/>
      <c r="MVZ34" s="429"/>
      <c r="MWA34" s="429"/>
      <c r="MWB34" s="429"/>
      <c r="MWC34" s="429"/>
      <c r="MWD34" s="429"/>
      <c r="MWE34" s="429"/>
      <c r="MWF34" s="429"/>
      <c r="MWG34" s="429"/>
      <c r="MWH34" s="429"/>
      <c r="MWI34" s="429"/>
      <c r="MWJ34" s="429"/>
      <c r="MWK34" s="429"/>
      <c r="MWL34" s="429"/>
      <c r="MWM34" s="429"/>
      <c r="MWN34" s="429"/>
      <c r="MWO34" s="429"/>
      <c r="MWP34" s="429"/>
      <c r="MWQ34" s="429"/>
      <c r="MWR34" s="429"/>
      <c r="MWS34" s="429"/>
      <c r="MWT34" s="429"/>
      <c r="MWU34" s="429"/>
      <c r="MWV34" s="429"/>
      <c r="MWW34" s="429"/>
      <c r="MWX34" s="429"/>
      <c r="MWY34" s="429"/>
      <c r="MWZ34" s="429"/>
      <c r="MXA34" s="429"/>
      <c r="MXB34" s="429"/>
      <c r="MXC34" s="429"/>
      <c r="MXD34" s="429"/>
      <c r="MXE34" s="429"/>
      <c r="MXF34" s="429"/>
      <c r="MXG34" s="429"/>
      <c r="MXH34" s="429"/>
      <c r="MXI34" s="429"/>
      <c r="MXJ34" s="429"/>
      <c r="MXK34" s="429"/>
      <c r="MXL34" s="429"/>
      <c r="MXM34" s="429"/>
      <c r="MXN34" s="429"/>
      <c r="MXO34" s="429"/>
      <c r="MXP34" s="429"/>
      <c r="MXQ34" s="429"/>
      <c r="MXR34" s="429"/>
      <c r="MXS34" s="429"/>
      <c r="MXT34" s="429"/>
      <c r="MXU34" s="429"/>
      <c r="MXV34" s="429"/>
      <c r="MXW34" s="429"/>
      <c r="MXX34" s="429"/>
      <c r="MXY34" s="429"/>
      <c r="MXZ34" s="429"/>
      <c r="MYA34" s="429"/>
      <c r="MYB34" s="429"/>
      <c r="MYC34" s="429"/>
      <c r="MYD34" s="429"/>
      <c r="MYE34" s="429"/>
      <c r="MYF34" s="429"/>
      <c r="MYG34" s="429"/>
      <c r="MYH34" s="429"/>
      <c r="MYI34" s="429"/>
      <c r="MYJ34" s="429"/>
      <c r="MYK34" s="429"/>
      <c r="MYL34" s="429"/>
      <c r="MYM34" s="429"/>
      <c r="MYN34" s="429"/>
      <c r="MYO34" s="429"/>
      <c r="MYP34" s="429"/>
      <c r="MYQ34" s="429"/>
      <c r="MYR34" s="429"/>
      <c r="MYS34" s="429"/>
      <c r="MYT34" s="429"/>
      <c r="MYU34" s="429"/>
      <c r="MYV34" s="429"/>
      <c r="MYW34" s="429"/>
      <c r="MYX34" s="429"/>
      <c r="MYY34" s="429"/>
      <c r="MYZ34" s="429"/>
      <c r="MZA34" s="429"/>
      <c r="MZB34" s="429"/>
      <c r="MZC34" s="429"/>
      <c r="MZD34" s="429"/>
      <c r="MZE34" s="429"/>
      <c r="MZF34" s="429"/>
      <c r="MZG34" s="429"/>
      <c r="MZH34" s="429"/>
      <c r="MZI34" s="429"/>
      <c r="MZJ34" s="429"/>
      <c r="MZK34" s="429"/>
      <c r="MZL34" s="429"/>
      <c r="MZM34" s="429"/>
      <c r="MZN34" s="429"/>
      <c r="MZO34" s="429"/>
      <c r="MZP34" s="429"/>
      <c r="MZQ34" s="429"/>
      <c r="MZR34" s="429"/>
      <c r="MZS34" s="429"/>
      <c r="MZT34" s="429"/>
      <c r="MZU34" s="429"/>
      <c r="MZV34" s="429"/>
      <c r="MZW34" s="429"/>
      <c r="MZX34" s="429"/>
      <c r="MZY34" s="429"/>
      <c r="MZZ34" s="429"/>
      <c r="NAA34" s="429"/>
      <c r="NAB34" s="429"/>
      <c r="NAC34" s="429"/>
      <c r="NAD34" s="429"/>
      <c r="NAE34" s="429"/>
      <c r="NAF34" s="429"/>
      <c r="NAG34" s="429"/>
      <c r="NAH34" s="429"/>
      <c r="NAI34" s="429"/>
      <c r="NAJ34" s="429"/>
      <c r="NAK34" s="429"/>
      <c r="NAL34" s="429"/>
      <c r="NAM34" s="429"/>
      <c r="NAN34" s="429"/>
      <c r="NAO34" s="429"/>
      <c r="NAP34" s="429"/>
      <c r="NAQ34" s="429"/>
      <c r="NAR34" s="429"/>
      <c r="NAS34" s="429"/>
      <c r="NAT34" s="429"/>
      <c r="NAU34" s="429"/>
      <c r="NAV34" s="429"/>
      <c r="NAW34" s="429"/>
      <c r="NAX34" s="429"/>
      <c r="NAY34" s="429"/>
      <c r="NAZ34" s="429"/>
      <c r="NBA34" s="429"/>
      <c r="NBB34" s="429"/>
      <c r="NBC34" s="429"/>
      <c r="NBD34" s="429"/>
      <c r="NBE34" s="429"/>
      <c r="NBF34" s="429"/>
      <c r="NBG34" s="429"/>
      <c r="NBH34" s="429"/>
      <c r="NBI34" s="429"/>
      <c r="NBJ34" s="429"/>
      <c r="NBK34" s="429"/>
      <c r="NBL34" s="429"/>
      <c r="NBM34" s="429"/>
      <c r="NBN34" s="429"/>
      <c r="NBO34" s="429"/>
      <c r="NBP34" s="429"/>
      <c r="NBQ34" s="429"/>
      <c r="NBR34" s="429"/>
      <c r="NBS34" s="429"/>
      <c r="NBT34" s="429"/>
      <c r="NBU34" s="429"/>
      <c r="NBV34" s="429"/>
      <c r="NBW34" s="429"/>
      <c r="NBX34" s="429"/>
      <c r="NBY34" s="429"/>
      <c r="NBZ34" s="429"/>
      <c r="NCA34" s="429"/>
      <c r="NCB34" s="429"/>
      <c r="NCC34" s="429"/>
      <c r="NCD34" s="429"/>
      <c r="NCE34" s="429"/>
      <c r="NCF34" s="429"/>
      <c r="NCG34" s="429"/>
      <c r="NCH34" s="429"/>
      <c r="NCI34" s="429"/>
      <c r="NCJ34" s="429"/>
      <c r="NCK34" s="429"/>
      <c r="NCL34" s="429"/>
      <c r="NCM34" s="429"/>
      <c r="NCN34" s="429"/>
      <c r="NCO34" s="429"/>
      <c r="NCP34" s="429"/>
      <c r="NCQ34" s="429"/>
      <c r="NCR34" s="429"/>
      <c r="NCS34" s="429"/>
      <c r="NCT34" s="429"/>
      <c r="NCU34" s="429"/>
      <c r="NCV34" s="429"/>
      <c r="NCW34" s="429"/>
      <c r="NCX34" s="429"/>
      <c r="NCY34" s="429"/>
      <c r="NCZ34" s="429"/>
      <c r="NDA34" s="429"/>
      <c r="NDB34" s="429"/>
      <c r="NDC34" s="429"/>
      <c r="NDD34" s="429"/>
      <c r="NDE34" s="429"/>
      <c r="NDF34" s="429"/>
      <c r="NDG34" s="429"/>
      <c r="NDH34" s="429"/>
      <c r="NDI34" s="429"/>
      <c r="NDJ34" s="429"/>
      <c r="NDK34" s="429"/>
      <c r="NDL34" s="429"/>
      <c r="NDM34" s="429"/>
      <c r="NDN34" s="429"/>
      <c r="NDO34" s="429"/>
      <c r="NDP34" s="429"/>
      <c r="NDQ34" s="429"/>
      <c r="NDR34" s="429"/>
      <c r="NDS34" s="429"/>
      <c r="NDT34" s="429"/>
      <c r="NDU34" s="429"/>
      <c r="NDV34" s="429"/>
      <c r="NDW34" s="429"/>
      <c r="NDX34" s="429"/>
      <c r="NDY34" s="429"/>
      <c r="NDZ34" s="429"/>
      <c r="NEA34" s="429"/>
      <c r="NEB34" s="429"/>
      <c r="NEC34" s="429"/>
      <c r="NED34" s="429"/>
      <c r="NEE34" s="429"/>
      <c r="NEF34" s="429"/>
      <c r="NEG34" s="429"/>
      <c r="NEH34" s="429"/>
      <c r="NEI34" s="429"/>
      <c r="NEJ34" s="429"/>
      <c r="NEK34" s="429"/>
      <c r="NEL34" s="429"/>
      <c r="NEM34" s="429"/>
      <c r="NEN34" s="429"/>
      <c r="NEO34" s="429"/>
      <c r="NEP34" s="429"/>
      <c r="NEQ34" s="429"/>
      <c r="NER34" s="429"/>
      <c r="NES34" s="429"/>
      <c r="NET34" s="429"/>
      <c r="NEU34" s="429"/>
      <c r="NEV34" s="429"/>
      <c r="NEW34" s="429"/>
      <c r="NEX34" s="429"/>
      <c r="NEY34" s="429"/>
      <c r="NEZ34" s="429"/>
      <c r="NFA34" s="429"/>
      <c r="NFB34" s="429"/>
      <c r="NFC34" s="429"/>
      <c r="NFD34" s="429"/>
      <c r="NFE34" s="429"/>
      <c r="NFF34" s="429"/>
      <c r="NFG34" s="429"/>
      <c r="NFH34" s="429"/>
      <c r="NFI34" s="429"/>
      <c r="NFJ34" s="429"/>
      <c r="NFK34" s="429"/>
      <c r="NFL34" s="429"/>
      <c r="NFM34" s="429"/>
      <c r="NFN34" s="429"/>
      <c r="NFO34" s="429"/>
      <c r="NFP34" s="429"/>
      <c r="NFQ34" s="429"/>
      <c r="NFR34" s="429"/>
      <c r="NFS34" s="429"/>
      <c r="NFT34" s="429"/>
      <c r="NFU34" s="429"/>
      <c r="NFV34" s="429"/>
      <c r="NFW34" s="429"/>
      <c r="NFX34" s="429"/>
      <c r="NFY34" s="429"/>
      <c r="NFZ34" s="429"/>
      <c r="NGA34" s="429"/>
      <c r="NGB34" s="429"/>
      <c r="NGC34" s="429"/>
      <c r="NGD34" s="429"/>
      <c r="NGE34" s="429"/>
      <c r="NGF34" s="429"/>
      <c r="NGG34" s="429"/>
      <c r="NGH34" s="429"/>
      <c r="NGI34" s="429"/>
      <c r="NGJ34" s="429"/>
      <c r="NGK34" s="429"/>
      <c r="NGL34" s="429"/>
      <c r="NGM34" s="429"/>
      <c r="NGN34" s="429"/>
      <c r="NGO34" s="429"/>
      <c r="NGP34" s="429"/>
      <c r="NGQ34" s="429"/>
      <c r="NGR34" s="429"/>
      <c r="NGS34" s="429"/>
      <c r="NGT34" s="429"/>
      <c r="NGU34" s="429"/>
      <c r="NGV34" s="429"/>
      <c r="NGW34" s="429"/>
      <c r="NGX34" s="429"/>
      <c r="NGY34" s="429"/>
      <c r="NGZ34" s="429"/>
      <c r="NHA34" s="429"/>
      <c r="NHB34" s="429"/>
      <c r="NHC34" s="429"/>
      <c r="NHD34" s="429"/>
      <c r="NHE34" s="429"/>
      <c r="NHF34" s="429"/>
      <c r="NHG34" s="429"/>
      <c r="NHH34" s="429"/>
      <c r="NHI34" s="429"/>
      <c r="NHJ34" s="429"/>
      <c r="NHK34" s="429"/>
      <c r="NHL34" s="429"/>
      <c r="NHM34" s="429"/>
      <c r="NHN34" s="429"/>
      <c r="NHO34" s="429"/>
      <c r="NHP34" s="429"/>
      <c r="NHQ34" s="429"/>
      <c r="NHR34" s="429"/>
      <c r="NHS34" s="429"/>
      <c r="NHT34" s="429"/>
      <c r="NHU34" s="429"/>
      <c r="NHV34" s="429"/>
      <c r="NHW34" s="429"/>
      <c r="NHX34" s="429"/>
      <c r="NHY34" s="429"/>
      <c r="NHZ34" s="429"/>
      <c r="NIA34" s="429"/>
      <c r="NIB34" s="429"/>
      <c r="NIC34" s="429"/>
      <c r="NID34" s="429"/>
      <c r="NIE34" s="429"/>
      <c r="NIF34" s="429"/>
      <c r="NIG34" s="429"/>
      <c r="NIH34" s="429"/>
      <c r="NII34" s="429"/>
      <c r="NIJ34" s="429"/>
      <c r="NIK34" s="429"/>
      <c r="NIL34" s="429"/>
      <c r="NIM34" s="429"/>
      <c r="NIN34" s="429"/>
      <c r="NIO34" s="429"/>
      <c r="NIP34" s="429"/>
      <c r="NIQ34" s="429"/>
      <c r="NIR34" s="429"/>
      <c r="NIS34" s="429"/>
      <c r="NIT34" s="429"/>
      <c r="NIU34" s="429"/>
      <c r="NIV34" s="429"/>
      <c r="NIW34" s="429"/>
      <c r="NIX34" s="429"/>
      <c r="NIY34" s="429"/>
      <c r="NIZ34" s="429"/>
      <c r="NJA34" s="429"/>
      <c r="NJB34" s="429"/>
      <c r="NJC34" s="429"/>
      <c r="NJD34" s="429"/>
      <c r="NJE34" s="429"/>
      <c r="NJF34" s="429"/>
      <c r="NJG34" s="429"/>
      <c r="NJH34" s="429"/>
      <c r="NJI34" s="429"/>
      <c r="NJJ34" s="429"/>
      <c r="NJK34" s="429"/>
      <c r="NJL34" s="429"/>
      <c r="NJM34" s="429"/>
      <c r="NJN34" s="429"/>
      <c r="NJO34" s="429"/>
      <c r="NJP34" s="429"/>
      <c r="NJQ34" s="429"/>
      <c r="NJR34" s="429"/>
      <c r="NJS34" s="429"/>
      <c r="NJT34" s="429"/>
      <c r="NJU34" s="429"/>
      <c r="NJV34" s="429"/>
      <c r="NJW34" s="429"/>
      <c r="NJX34" s="429"/>
      <c r="NJY34" s="429"/>
      <c r="NJZ34" s="429"/>
      <c r="NKA34" s="429"/>
      <c r="NKB34" s="429"/>
      <c r="NKC34" s="429"/>
      <c r="NKD34" s="429"/>
      <c r="NKE34" s="429"/>
      <c r="NKF34" s="429"/>
      <c r="NKG34" s="429"/>
      <c r="NKH34" s="429"/>
      <c r="NKI34" s="429"/>
      <c r="NKJ34" s="429"/>
      <c r="NKK34" s="429"/>
      <c r="NKL34" s="429"/>
      <c r="NKM34" s="429"/>
      <c r="NKN34" s="429"/>
      <c r="NKO34" s="429"/>
      <c r="NKP34" s="429"/>
      <c r="NKQ34" s="429"/>
      <c r="NKR34" s="429"/>
      <c r="NKS34" s="429"/>
      <c r="NKT34" s="429"/>
      <c r="NKU34" s="429"/>
      <c r="NKV34" s="429"/>
      <c r="NKW34" s="429"/>
      <c r="NKX34" s="429"/>
      <c r="NKY34" s="429"/>
      <c r="NKZ34" s="429"/>
      <c r="NLA34" s="429"/>
      <c r="NLB34" s="429"/>
      <c r="NLC34" s="429"/>
      <c r="NLD34" s="429"/>
      <c r="NLE34" s="429"/>
      <c r="NLF34" s="429"/>
      <c r="NLG34" s="429"/>
      <c r="NLH34" s="429"/>
      <c r="NLI34" s="429"/>
      <c r="NLJ34" s="429"/>
      <c r="NLK34" s="429"/>
      <c r="NLL34" s="429"/>
      <c r="NLM34" s="429"/>
      <c r="NLN34" s="429"/>
      <c r="NLO34" s="429"/>
      <c r="NLP34" s="429"/>
      <c r="NLQ34" s="429"/>
      <c r="NLR34" s="429"/>
      <c r="NLS34" s="429"/>
      <c r="NLT34" s="429"/>
      <c r="NLU34" s="429"/>
      <c r="NLV34" s="429"/>
      <c r="NLW34" s="429"/>
      <c r="NLX34" s="429"/>
      <c r="NLY34" s="429"/>
      <c r="NLZ34" s="429"/>
      <c r="NMA34" s="429"/>
      <c r="NMB34" s="429"/>
      <c r="NMC34" s="429"/>
      <c r="NMD34" s="429"/>
      <c r="NME34" s="429"/>
      <c r="NMF34" s="429"/>
      <c r="NMG34" s="429"/>
      <c r="NMH34" s="429"/>
      <c r="NMI34" s="429"/>
      <c r="NMJ34" s="429"/>
      <c r="NMK34" s="429"/>
      <c r="NML34" s="429"/>
      <c r="NMM34" s="429"/>
      <c r="NMN34" s="429"/>
      <c r="NMO34" s="429"/>
      <c r="NMP34" s="429"/>
      <c r="NMQ34" s="429"/>
      <c r="NMR34" s="429"/>
      <c r="NMS34" s="429"/>
      <c r="NMT34" s="429"/>
      <c r="NMU34" s="429"/>
      <c r="NMV34" s="429"/>
      <c r="NMW34" s="429"/>
      <c r="NMX34" s="429"/>
      <c r="NMY34" s="429"/>
      <c r="NMZ34" s="429"/>
      <c r="NNA34" s="429"/>
      <c r="NNB34" s="429"/>
      <c r="NNC34" s="429"/>
      <c r="NND34" s="429"/>
      <c r="NNE34" s="429"/>
      <c r="NNF34" s="429"/>
      <c r="NNG34" s="429"/>
      <c r="NNH34" s="429"/>
      <c r="NNI34" s="429"/>
      <c r="NNJ34" s="429"/>
      <c r="NNK34" s="429"/>
      <c r="NNL34" s="429"/>
      <c r="NNM34" s="429"/>
      <c r="NNN34" s="429"/>
      <c r="NNO34" s="429"/>
      <c r="NNP34" s="429"/>
      <c r="NNQ34" s="429"/>
      <c r="NNR34" s="429"/>
      <c r="NNS34" s="429"/>
      <c r="NNT34" s="429"/>
      <c r="NNU34" s="429"/>
      <c r="NNV34" s="429"/>
      <c r="NNW34" s="429"/>
      <c r="NNX34" s="429"/>
      <c r="NNY34" s="429"/>
      <c r="NNZ34" s="429"/>
      <c r="NOA34" s="429"/>
      <c r="NOB34" s="429"/>
      <c r="NOC34" s="429"/>
      <c r="NOD34" s="429"/>
      <c r="NOE34" s="429"/>
      <c r="NOF34" s="429"/>
      <c r="NOG34" s="429"/>
      <c r="NOH34" s="429"/>
      <c r="NOI34" s="429"/>
      <c r="NOJ34" s="429"/>
      <c r="NOK34" s="429"/>
      <c r="NOL34" s="429"/>
      <c r="NOM34" s="429"/>
      <c r="NON34" s="429"/>
      <c r="NOO34" s="429"/>
      <c r="NOP34" s="429"/>
      <c r="NOQ34" s="429"/>
      <c r="NOR34" s="429"/>
      <c r="NOS34" s="429"/>
      <c r="NOT34" s="429"/>
      <c r="NOU34" s="429"/>
      <c r="NOV34" s="429"/>
      <c r="NOW34" s="429"/>
      <c r="NOX34" s="429"/>
      <c r="NOY34" s="429"/>
      <c r="NOZ34" s="429"/>
      <c r="NPA34" s="429"/>
      <c r="NPB34" s="429"/>
      <c r="NPC34" s="429"/>
      <c r="NPD34" s="429"/>
      <c r="NPE34" s="429"/>
      <c r="NPF34" s="429"/>
      <c r="NPG34" s="429"/>
      <c r="NPH34" s="429"/>
      <c r="NPI34" s="429"/>
      <c r="NPJ34" s="429"/>
      <c r="NPK34" s="429"/>
      <c r="NPL34" s="429"/>
      <c r="NPM34" s="429"/>
      <c r="NPN34" s="429"/>
      <c r="NPO34" s="429"/>
      <c r="NPP34" s="429"/>
      <c r="NPQ34" s="429"/>
      <c r="NPR34" s="429"/>
      <c r="NPS34" s="429"/>
      <c r="NPT34" s="429"/>
      <c r="NPU34" s="429"/>
      <c r="NPV34" s="429"/>
      <c r="NPW34" s="429"/>
      <c r="NPX34" s="429"/>
      <c r="NPY34" s="429"/>
      <c r="NPZ34" s="429"/>
      <c r="NQA34" s="429"/>
      <c r="NQB34" s="429"/>
      <c r="NQC34" s="429"/>
      <c r="NQD34" s="429"/>
      <c r="NQE34" s="429"/>
      <c r="NQF34" s="429"/>
      <c r="NQG34" s="429"/>
      <c r="NQH34" s="429"/>
      <c r="NQI34" s="429"/>
      <c r="NQJ34" s="429"/>
      <c r="NQK34" s="429"/>
      <c r="NQL34" s="429"/>
      <c r="NQM34" s="429"/>
      <c r="NQN34" s="429"/>
      <c r="NQO34" s="429"/>
      <c r="NQP34" s="429"/>
      <c r="NQQ34" s="429"/>
      <c r="NQR34" s="429"/>
      <c r="NQS34" s="429"/>
      <c r="NQT34" s="429"/>
      <c r="NQU34" s="429"/>
      <c r="NQV34" s="429"/>
      <c r="NQW34" s="429"/>
      <c r="NQX34" s="429"/>
      <c r="NQY34" s="429"/>
      <c r="NQZ34" s="429"/>
      <c r="NRA34" s="429"/>
      <c r="NRB34" s="429"/>
      <c r="NRC34" s="429"/>
      <c r="NRD34" s="429"/>
      <c r="NRE34" s="429"/>
      <c r="NRF34" s="429"/>
      <c r="NRG34" s="429"/>
      <c r="NRH34" s="429"/>
      <c r="NRI34" s="429"/>
      <c r="NRJ34" s="429"/>
      <c r="NRK34" s="429"/>
      <c r="NRL34" s="429"/>
      <c r="NRM34" s="429"/>
      <c r="NRN34" s="429"/>
      <c r="NRO34" s="429"/>
      <c r="NRP34" s="429"/>
      <c r="NRQ34" s="429"/>
      <c r="NRR34" s="429"/>
      <c r="NRS34" s="429"/>
      <c r="NRT34" s="429"/>
      <c r="NRU34" s="429"/>
      <c r="NRV34" s="429"/>
      <c r="NRW34" s="429"/>
      <c r="NRX34" s="429"/>
      <c r="NRY34" s="429"/>
      <c r="NRZ34" s="429"/>
      <c r="NSA34" s="429"/>
      <c r="NSB34" s="429"/>
      <c r="NSC34" s="429"/>
      <c r="NSD34" s="429"/>
      <c r="NSE34" s="429"/>
      <c r="NSF34" s="429"/>
      <c r="NSG34" s="429"/>
      <c r="NSH34" s="429"/>
      <c r="NSI34" s="429"/>
      <c r="NSJ34" s="429"/>
      <c r="NSK34" s="429"/>
      <c r="NSL34" s="429"/>
      <c r="NSM34" s="429"/>
      <c r="NSN34" s="429"/>
      <c r="NSO34" s="429"/>
      <c r="NSP34" s="429"/>
      <c r="NSQ34" s="429"/>
      <c r="NSR34" s="429"/>
      <c r="NSS34" s="429"/>
      <c r="NST34" s="429"/>
      <c r="NSU34" s="429"/>
      <c r="NSV34" s="429"/>
      <c r="NSW34" s="429"/>
      <c r="NSX34" s="429"/>
      <c r="NSY34" s="429"/>
      <c r="NSZ34" s="429"/>
      <c r="NTA34" s="429"/>
      <c r="NTB34" s="429"/>
      <c r="NTC34" s="429"/>
      <c r="NTD34" s="429"/>
      <c r="NTE34" s="429"/>
      <c r="NTF34" s="429"/>
      <c r="NTG34" s="429"/>
      <c r="NTH34" s="429"/>
      <c r="NTI34" s="429"/>
      <c r="NTJ34" s="429"/>
      <c r="NTK34" s="429"/>
      <c r="NTL34" s="429"/>
      <c r="NTM34" s="429"/>
      <c r="NTN34" s="429"/>
      <c r="NTO34" s="429"/>
      <c r="NTP34" s="429"/>
      <c r="NTQ34" s="429"/>
      <c r="NTR34" s="429"/>
      <c r="NTS34" s="429"/>
      <c r="NTT34" s="429"/>
      <c r="NTU34" s="429"/>
      <c r="NTV34" s="429"/>
      <c r="NTW34" s="429"/>
      <c r="NTX34" s="429"/>
      <c r="NTY34" s="429"/>
      <c r="NTZ34" s="429"/>
      <c r="NUA34" s="429"/>
      <c r="NUB34" s="429"/>
      <c r="NUC34" s="429"/>
      <c r="NUD34" s="429"/>
      <c r="NUE34" s="429"/>
      <c r="NUF34" s="429"/>
      <c r="NUG34" s="429"/>
      <c r="NUH34" s="429"/>
      <c r="NUI34" s="429"/>
      <c r="NUJ34" s="429"/>
      <c r="NUK34" s="429"/>
      <c r="NUL34" s="429"/>
      <c r="NUM34" s="429"/>
      <c r="NUN34" s="429"/>
      <c r="NUO34" s="429"/>
      <c r="NUP34" s="429"/>
      <c r="NUQ34" s="429"/>
      <c r="NUR34" s="429"/>
      <c r="NUS34" s="429"/>
      <c r="NUT34" s="429"/>
      <c r="NUU34" s="429"/>
      <c r="NUV34" s="429"/>
      <c r="NUW34" s="429"/>
      <c r="NUX34" s="429"/>
      <c r="NUY34" s="429"/>
      <c r="NUZ34" s="429"/>
      <c r="NVA34" s="429"/>
      <c r="NVB34" s="429"/>
      <c r="NVC34" s="429"/>
      <c r="NVD34" s="429"/>
      <c r="NVE34" s="429"/>
      <c r="NVF34" s="429"/>
      <c r="NVG34" s="429"/>
      <c r="NVH34" s="429"/>
      <c r="NVI34" s="429"/>
      <c r="NVJ34" s="429"/>
      <c r="NVK34" s="429"/>
      <c r="NVL34" s="429"/>
      <c r="NVM34" s="429"/>
      <c r="NVN34" s="429"/>
      <c r="NVO34" s="429"/>
      <c r="NVP34" s="429"/>
      <c r="NVQ34" s="429"/>
      <c r="NVR34" s="429"/>
      <c r="NVS34" s="429"/>
      <c r="NVT34" s="429"/>
      <c r="NVU34" s="429"/>
      <c r="NVV34" s="429"/>
      <c r="NVW34" s="429"/>
      <c r="NVX34" s="429"/>
      <c r="NVY34" s="429"/>
      <c r="NVZ34" s="429"/>
      <c r="NWA34" s="429"/>
      <c r="NWB34" s="429"/>
      <c r="NWC34" s="429"/>
      <c r="NWD34" s="429"/>
      <c r="NWE34" s="429"/>
      <c r="NWF34" s="429"/>
      <c r="NWG34" s="429"/>
      <c r="NWH34" s="429"/>
      <c r="NWI34" s="429"/>
      <c r="NWJ34" s="429"/>
      <c r="NWK34" s="429"/>
      <c r="NWL34" s="429"/>
      <c r="NWM34" s="429"/>
      <c r="NWN34" s="429"/>
      <c r="NWO34" s="429"/>
      <c r="NWP34" s="429"/>
      <c r="NWQ34" s="429"/>
      <c r="NWR34" s="429"/>
      <c r="NWS34" s="429"/>
      <c r="NWT34" s="429"/>
      <c r="NWU34" s="429"/>
      <c r="NWV34" s="429"/>
      <c r="NWW34" s="429"/>
      <c r="NWX34" s="429"/>
      <c r="NWY34" s="429"/>
      <c r="NWZ34" s="429"/>
      <c r="NXA34" s="429"/>
      <c r="NXB34" s="429"/>
      <c r="NXC34" s="429"/>
      <c r="NXD34" s="429"/>
      <c r="NXE34" s="429"/>
      <c r="NXF34" s="429"/>
      <c r="NXG34" s="429"/>
      <c r="NXH34" s="429"/>
      <c r="NXI34" s="429"/>
      <c r="NXJ34" s="429"/>
      <c r="NXK34" s="429"/>
      <c r="NXL34" s="429"/>
      <c r="NXM34" s="429"/>
      <c r="NXN34" s="429"/>
      <c r="NXO34" s="429"/>
      <c r="NXP34" s="429"/>
      <c r="NXQ34" s="429"/>
      <c r="NXR34" s="429"/>
      <c r="NXS34" s="429"/>
      <c r="NXT34" s="429"/>
      <c r="NXU34" s="429"/>
      <c r="NXV34" s="429"/>
      <c r="NXW34" s="429"/>
      <c r="NXX34" s="429"/>
      <c r="NXY34" s="429"/>
      <c r="NXZ34" s="429"/>
      <c r="NYA34" s="429"/>
      <c r="NYB34" s="429"/>
      <c r="NYC34" s="429"/>
      <c r="NYD34" s="429"/>
      <c r="NYE34" s="429"/>
      <c r="NYF34" s="429"/>
      <c r="NYG34" s="429"/>
      <c r="NYH34" s="429"/>
      <c r="NYI34" s="429"/>
      <c r="NYJ34" s="429"/>
      <c r="NYK34" s="429"/>
      <c r="NYL34" s="429"/>
      <c r="NYM34" s="429"/>
      <c r="NYN34" s="429"/>
      <c r="NYO34" s="429"/>
      <c r="NYP34" s="429"/>
      <c r="NYQ34" s="429"/>
      <c r="NYR34" s="429"/>
      <c r="NYS34" s="429"/>
      <c r="NYT34" s="429"/>
      <c r="NYU34" s="429"/>
      <c r="NYV34" s="429"/>
      <c r="NYW34" s="429"/>
      <c r="NYX34" s="429"/>
      <c r="NYY34" s="429"/>
      <c r="NYZ34" s="429"/>
      <c r="NZA34" s="429"/>
      <c r="NZB34" s="429"/>
      <c r="NZC34" s="429"/>
      <c r="NZD34" s="429"/>
      <c r="NZE34" s="429"/>
      <c r="NZF34" s="429"/>
      <c r="NZG34" s="429"/>
      <c r="NZH34" s="429"/>
      <c r="NZI34" s="429"/>
      <c r="NZJ34" s="429"/>
      <c r="NZK34" s="429"/>
      <c r="NZL34" s="429"/>
      <c r="NZM34" s="429"/>
      <c r="NZN34" s="429"/>
      <c r="NZO34" s="429"/>
      <c r="NZP34" s="429"/>
      <c r="NZQ34" s="429"/>
      <c r="NZR34" s="429"/>
      <c r="NZS34" s="429"/>
      <c r="NZT34" s="429"/>
      <c r="NZU34" s="429"/>
      <c r="NZV34" s="429"/>
      <c r="NZW34" s="429"/>
      <c r="NZX34" s="429"/>
      <c r="NZY34" s="429"/>
      <c r="NZZ34" s="429"/>
      <c r="OAA34" s="429"/>
      <c r="OAB34" s="429"/>
      <c r="OAC34" s="429"/>
      <c r="OAD34" s="429"/>
      <c r="OAE34" s="429"/>
      <c r="OAF34" s="429"/>
      <c r="OAG34" s="429"/>
      <c r="OAH34" s="429"/>
      <c r="OAI34" s="429"/>
      <c r="OAJ34" s="429"/>
      <c r="OAK34" s="429"/>
      <c r="OAL34" s="429"/>
      <c r="OAM34" s="429"/>
      <c r="OAN34" s="429"/>
      <c r="OAO34" s="429"/>
      <c r="OAP34" s="429"/>
      <c r="OAQ34" s="429"/>
      <c r="OAR34" s="429"/>
      <c r="OAS34" s="429"/>
      <c r="OAT34" s="429"/>
      <c r="OAU34" s="429"/>
      <c r="OAV34" s="429"/>
      <c r="OAW34" s="429"/>
      <c r="OAX34" s="429"/>
      <c r="OAY34" s="429"/>
      <c r="OAZ34" s="429"/>
      <c r="OBA34" s="429"/>
      <c r="OBB34" s="429"/>
      <c r="OBC34" s="429"/>
      <c r="OBD34" s="429"/>
      <c r="OBE34" s="429"/>
      <c r="OBF34" s="429"/>
      <c r="OBG34" s="429"/>
      <c r="OBH34" s="429"/>
      <c r="OBI34" s="429"/>
      <c r="OBJ34" s="429"/>
      <c r="OBK34" s="429"/>
      <c r="OBL34" s="429"/>
      <c r="OBM34" s="429"/>
      <c r="OBN34" s="429"/>
      <c r="OBO34" s="429"/>
      <c r="OBP34" s="429"/>
      <c r="OBQ34" s="429"/>
      <c r="OBR34" s="429"/>
      <c r="OBS34" s="429"/>
      <c r="OBT34" s="429"/>
      <c r="OBU34" s="429"/>
      <c r="OBV34" s="429"/>
      <c r="OBW34" s="429"/>
      <c r="OBX34" s="429"/>
      <c r="OBY34" s="429"/>
      <c r="OBZ34" s="429"/>
      <c r="OCA34" s="429"/>
      <c r="OCB34" s="429"/>
      <c r="OCC34" s="429"/>
      <c r="OCD34" s="429"/>
      <c r="OCE34" s="429"/>
      <c r="OCF34" s="429"/>
      <c r="OCG34" s="429"/>
      <c r="OCH34" s="429"/>
      <c r="OCI34" s="429"/>
      <c r="OCJ34" s="429"/>
      <c r="OCK34" s="429"/>
      <c r="OCL34" s="429"/>
      <c r="OCM34" s="429"/>
      <c r="OCN34" s="429"/>
      <c r="OCO34" s="429"/>
      <c r="OCP34" s="429"/>
      <c r="OCQ34" s="429"/>
      <c r="OCR34" s="429"/>
      <c r="OCS34" s="429"/>
      <c r="OCT34" s="429"/>
      <c r="OCU34" s="429"/>
      <c r="OCV34" s="429"/>
      <c r="OCW34" s="429"/>
      <c r="OCX34" s="429"/>
      <c r="OCY34" s="429"/>
      <c r="OCZ34" s="429"/>
      <c r="ODA34" s="429"/>
      <c r="ODB34" s="429"/>
      <c r="ODC34" s="429"/>
      <c r="ODD34" s="429"/>
      <c r="ODE34" s="429"/>
      <c r="ODF34" s="429"/>
      <c r="ODG34" s="429"/>
      <c r="ODH34" s="429"/>
      <c r="ODI34" s="429"/>
      <c r="ODJ34" s="429"/>
      <c r="ODK34" s="429"/>
      <c r="ODL34" s="429"/>
      <c r="ODM34" s="429"/>
      <c r="ODN34" s="429"/>
      <c r="ODO34" s="429"/>
      <c r="ODP34" s="429"/>
      <c r="ODQ34" s="429"/>
      <c r="ODR34" s="429"/>
      <c r="ODS34" s="429"/>
      <c r="ODT34" s="429"/>
      <c r="ODU34" s="429"/>
      <c r="ODV34" s="429"/>
      <c r="ODW34" s="429"/>
      <c r="ODX34" s="429"/>
      <c r="ODY34" s="429"/>
      <c r="ODZ34" s="429"/>
      <c r="OEA34" s="429"/>
      <c r="OEB34" s="429"/>
      <c r="OEC34" s="429"/>
      <c r="OED34" s="429"/>
      <c r="OEE34" s="429"/>
      <c r="OEF34" s="429"/>
      <c r="OEG34" s="429"/>
      <c r="OEH34" s="429"/>
      <c r="OEI34" s="429"/>
      <c r="OEJ34" s="429"/>
      <c r="OEK34" s="429"/>
      <c r="OEL34" s="429"/>
      <c r="OEM34" s="429"/>
      <c r="OEN34" s="429"/>
      <c r="OEO34" s="429"/>
      <c r="OEP34" s="429"/>
      <c r="OEQ34" s="429"/>
      <c r="OER34" s="429"/>
      <c r="OES34" s="429"/>
      <c r="OET34" s="429"/>
      <c r="OEU34" s="429"/>
      <c r="OEV34" s="429"/>
      <c r="OEW34" s="429"/>
      <c r="OEX34" s="429"/>
      <c r="OEY34" s="429"/>
      <c r="OEZ34" s="429"/>
      <c r="OFA34" s="429"/>
      <c r="OFB34" s="429"/>
      <c r="OFC34" s="429"/>
      <c r="OFD34" s="429"/>
      <c r="OFE34" s="429"/>
      <c r="OFF34" s="429"/>
      <c r="OFG34" s="429"/>
      <c r="OFH34" s="429"/>
      <c r="OFI34" s="429"/>
      <c r="OFJ34" s="429"/>
      <c r="OFK34" s="429"/>
      <c r="OFL34" s="429"/>
      <c r="OFM34" s="429"/>
      <c r="OFN34" s="429"/>
      <c r="OFO34" s="429"/>
      <c r="OFP34" s="429"/>
      <c r="OFQ34" s="429"/>
      <c r="OFR34" s="429"/>
      <c r="OFS34" s="429"/>
      <c r="OFT34" s="429"/>
      <c r="OFU34" s="429"/>
      <c r="OFV34" s="429"/>
      <c r="OFW34" s="429"/>
      <c r="OFX34" s="429"/>
      <c r="OFY34" s="429"/>
      <c r="OFZ34" s="429"/>
      <c r="OGA34" s="429"/>
      <c r="OGB34" s="429"/>
      <c r="OGC34" s="429"/>
      <c r="OGD34" s="429"/>
      <c r="OGE34" s="429"/>
      <c r="OGF34" s="429"/>
      <c r="OGG34" s="429"/>
      <c r="OGH34" s="429"/>
      <c r="OGI34" s="429"/>
      <c r="OGJ34" s="429"/>
      <c r="OGK34" s="429"/>
      <c r="OGL34" s="429"/>
      <c r="OGM34" s="429"/>
      <c r="OGN34" s="429"/>
      <c r="OGO34" s="429"/>
      <c r="OGP34" s="429"/>
      <c r="OGQ34" s="429"/>
      <c r="OGR34" s="429"/>
      <c r="OGS34" s="429"/>
      <c r="OGT34" s="429"/>
      <c r="OGU34" s="429"/>
      <c r="OGV34" s="429"/>
      <c r="OGW34" s="429"/>
      <c r="OGX34" s="429"/>
      <c r="OGY34" s="429"/>
      <c r="OGZ34" s="429"/>
      <c r="OHA34" s="429"/>
      <c r="OHB34" s="429"/>
      <c r="OHC34" s="429"/>
      <c r="OHD34" s="429"/>
      <c r="OHE34" s="429"/>
      <c r="OHF34" s="429"/>
      <c r="OHG34" s="429"/>
      <c r="OHH34" s="429"/>
      <c r="OHI34" s="429"/>
      <c r="OHJ34" s="429"/>
      <c r="OHK34" s="429"/>
      <c r="OHL34" s="429"/>
      <c r="OHM34" s="429"/>
      <c r="OHN34" s="429"/>
      <c r="OHO34" s="429"/>
      <c r="OHP34" s="429"/>
      <c r="OHQ34" s="429"/>
      <c r="OHR34" s="429"/>
      <c r="OHS34" s="429"/>
      <c r="OHT34" s="429"/>
      <c r="OHU34" s="429"/>
      <c r="OHV34" s="429"/>
      <c r="OHW34" s="429"/>
      <c r="OHX34" s="429"/>
      <c r="OHY34" s="429"/>
      <c r="OHZ34" s="429"/>
      <c r="OIA34" s="429"/>
      <c r="OIB34" s="429"/>
      <c r="OIC34" s="429"/>
      <c r="OID34" s="429"/>
      <c r="OIE34" s="429"/>
      <c r="OIF34" s="429"/>
      <c r="OIG34" s="429"/>
      <c r="OIH34" s="429"/>
      <c r="OII34" s="429"/>
      <c r="OIJ34" s="429"/>
      <c r="OIK34" s="429"/>
      <c r="OIL34" s="429"/>
      <c r="OIM34" s="429"/>
      <c r="OIN34" s="429"/>
      <c r="OIO34" s="429"/>
      <c r="OIP34" s="429"/>
      <c r="OIQ34" s="429"/>
      <c r="OIR34" s="429"/>
      <c r="OIS34" s="429"/>
      <c r="OIT34" s="429"/>
      <c r="OIU34" s="429"/>
      <c r="OIV34" s="429"/>
      <c r="OIW34" s="429"/>
      <c r="OIX34" s="429"/>
      <c r="OIY34" s="429"/>
      <c r="OIZ34" s="429"/>
      <c r="OJA34" s="429"/>
      <c r="OJB34" s="429"/>
      <c r="OJC34" s="429"/>
      <c r="OJD34" s="429"/>
      <c r="OJE34" s="429"/>
      <c r="OJF34" s="429"/>
      <c r="OJG34" s="429"/>
      <c r="OJH34" s="429"/>
      <c r="OJI34" s="429"/>
      <c r="OJJ34" s="429"/>
      <c r="OJK34" s="429"/>
      <c r="OJL34" s="429"/>
      <c r="OJM34" s="429"/>
      <c r="OJN34" s="429"/>
      <c r="OJO34" s="429"/>
      <c r="OJP34" s="429"/>
      <c r="OJQ34" s="429"/>
      <c r="OJR34" s="429"/>
      <c r="OJS34" s="429"/>
      <c r="OJT34" s="429"/>
      <c r="OJU34" s="429"/>
      <c r="OJV34" s="429"/>
      <c r="OJW34" s="429"/>
      <c r="OJX34" s="429"/>
      <c r="OJY34" s="429"/>
      <c r="OJZ34" s="429"/>
      <c r="OKA34" s="429"/>
      <c r="OKB34" s="429"/>
      <c r="OKC34" s="429"/>
      <c r="OKD34" s="429"/>
      <c r="OKE34" s="429"/>
      <c r="OKF34" s="429"/>
      <c r="OKG34" s="429"/>
      <c r="OKH34" s="429"/>
      <c r="OKI34" s="429"/>
      <c r="OKJ34" s="429"/>
      <c r="OKK34" s="429"/>
      <c r="OKL34" s="429"/>
      <c r="OKM34" s="429"/>
      <c r="OKN34" s="429"/>
      <c r="OKO34" s="429"/>
      <c r="OKP34" s="429"/>
      <c r="OKQ34" s="429"/>
      <c r="OKR34" s="429"/>
      <c r="OKS34" s="429"/>
      <c r="OKT34" s="429"/>
      <c r="OKU34" s="429"/>
      <c r="OKV34" s="429"/>
      <c r="OKW34" s="429"/>
      <c r="OKX34" s="429"/>
      <c r="OKY34" s="429"/>
      <c r="OKZ34" s="429"/>
      <c r="OLA34" s="429"/>
      <c r="OLB34" s="429"/>
      <c r="OLC34" s="429"/>
      <c r="OLD34" s="429"/>
      <c r="OLE34" s="429"/>
      <c r="OLF34" s="429"/>
      <c r="OLG34" s="429"/>
      <c r="OLH34" s="429"/>
      <c r="OLI34" s="429"/>
      <c r="OLJ34" s="429"/>
      <c r="OLK34" s="429"/>
      <c r="OLL34" s="429"/>
      <c r="OLM34" s="429"/>
      <c r="OLN34" s="429"/>
      <c r="OLO34" s="429"/>
      <c r="OLP34" s="429"/>
      <c r="OLQ34" s="429"/>
      <c r="OLR34" s="429"/>
      <c r="OLS34" s="429"/>
      <c r="OLT34" s="429"/>
      <c r="OLU34" s="429"/>
      <c r="OLV34" s="429"/>
      <c r="OLW34" s="429"/>
      <c r="OLX34" s="429"/>
      <c r="OLY34" s="429"/>
      <c r="OLZ34" s="429"/>
      <c r="OMA34" s="429"/>
      <c r="OMB34" s="429"/>
      <c r="OMC34" s="429"/>
      <c r="OMD34" s="429"/>
      <c r="OME34" s="429"/>
      <c r="OMF34" s="429"/>
      <c r="OMG34" s="429"/>
      <c r="OMH34" s="429"/>
      <c r="OMI34" s="429"/>
      <c r="OMJ34" s="429"/>
      <c r="OMK34" s="429"/>
      <c r="OML34" s="429"/>
      <c r="OMM34" s="429"/>
      <c r="OMN34" s="429"/>
      <c r="OMO34" s="429"/>
      <c r="OMP34" s="429"/>
      <c r="OMQ34" s="429"/>
      <c r="OMR34" s="429"/>
      <c r="OMS34" s="429"/>
      <c r="OMT34" s="429"/>
      <c r="OMU34" s="429"/>
      <c r="OMV34" s="429"/>
      <c r="OMW34" s="429"/>
      <c r="OMX34" s="429"/>
      <c r="OMY34" s="429"/>
      <c r="OMZ34" s="429"/>
      <c r="ONA34" s="429"/>
      <c r="ONB34" s="429"/>
      <c r="ONC34" s="429"/>
      <c r="OND34" s="429"/>
      <c r="ONE34" s="429"/>
      <c r="ONF34" s="429"/>
      <c r="ONG34" s="429"/>
      <c r="ONH34" s="429"/>
      <c r="ONI34" s="429"/>
      <c r="ONJ34" s="429"/>
      <c r="ONK34" s="429"/>
      <c r="ONL34" s="429"/>
      <c r="ONM34" s="429"/>
      <c r="ONN34" s="429"/>
      <c r="ONO34" s="429"/>
      <c r="ONP34" s="429"/>
      <c r="ONQ34" s="429"/>
      <c r="ONR34" s="429"/>
      <c r="ONS34" s="429"/>
      <c r="ONT34" s="429"/>
      <c r="ONU34" s="429"/>
      <c r="ONV34" s="429"/>
      <c r="ONW34" s="429"/>
      <c r="ONX34" s="429"/>
      <c r="ONY34" s="429"/>
      <c r="ONZ34" s="429"/>
      <c r="OOA34" s="429"/>
      <c r="OOB34" s="429"/>
      <c r="OOC34" s="429"/>
      <c r="OOD34" s="429"/>
      <c r="OOE34" s="429"/>
      <c r="OOF34" s="429"/>
      <c r="OOG34" s="429"/>
      <c r="OOH34" s="429"/>
      <c r="OOI34" s="429"/>
      <c r="OOJ34" s="429"/>
      <c r="OOK34" s="429"/>
      <c r="OOL34" s="429"/>
      <c r="OOM34" s="429"/>
      <c r="OON34" s="429"/>
      <c r="OOO34" s="429"/>
      <c r="OOP34" s="429"/>
      <c r="OOQ34" s="429"/>
      <c r="OOR34" s="429"/>
      <c r="OOS34" s="429"/>
      <c r="OOT34" s="429"/>
      <c r="OOU34" s="429"/>
      <c r="OOV34" s="429"/>
      <c r="OOW34" s="429"/>
      <c r="OOX34" s="429"/>
      <c r="OOY34" s="429"/>
      <c r="OOZ34" s="429"/>
      <c r="OPA34" s="429"/>
      <c r="OPB34" s="429"/>
      <c r="OPC34" s="429"/>
      <c r="OPD34" s="429"/>
      <c r="OPE34" s="429"/>
      <c r="OPF34" s="429"/>
      <c r="OPG34" s="429"/>
      <c r="OPH34" s="429"/>
      <c r="OPI34" s="429"/>
      <c r="OPJ34" s="429"/>
      <c r="OPK34" s="429"/>
      <c r="OPL34" s="429"/>
      <c r="OPM34" s="429"/>
      <c r="OPN34" s="429"/>
      <c r="OPO34" s="429"/>
      <c r="OPP34" s="429"/>
      <c r="OPQ34" s="429"/>
      <c r="OPR34" s="429"/>
      <c r="OPS34" s="429"/>
      <c r="OPT34" s="429"/>
      <c r="OPU34" s="429"/>
      <c r="OPV34" s="429"/>
      <c r="OPW34" s="429"/>
      <c r="OPX34" s="429"/>
      <c r="OPY34" s="429"/>
      <c r="OPZ34" s="429"/>
      <c r="OQA34" s="429"/>
      <c r="OQB34" s="429"/>
      <c r="OQC34" s="429"/>
      <c r="OQD34" s="429"/>
      <c r="OQE34" s="429"/>
      <c r="OQF34" s="429"/>
      <c r="OQG34" s="429"/>
      <c r="OQH34" s="429"/>
      <c r="OQI34" s="429"/>
      <c r="OQJ34" s="429"/>
      <c r="OQK34" s="429"/>
      <c r="OQL34" s="429"/>
      <c r="OQM34" s="429"/>
      <c r="OQN34" s="429"/>
      <c r="OQO34" s="429"/>
      <c r="OQP34" s="429"/>
      <c r="OQQ34" s="429"/>
      <c r="OQR34" s="429"/>
      <c r="OQS34" s="429"/>
      <c r="OQT34" s="429"/>
      <c r="OQU34" s="429"/>
      <c r="OQV34" s="429"/>
      <c r="OQW34" s="429"/>
      <c r="OQX34" s="429"/>
      <c r="OQY34" s="429"/>
      <c r="OQZ34" s="429"/>
      <c r="ORA34" s="429"/>
      <c r="ORB34" s="429"/>
      <c r="ORC34" s="429"/>
      <c r="ORD34" s="429"/>
      <c r="ORE34" s="429"/>
      <c r="ORF34" s="429"/>
      <c r="ORG34" s="429"/>
      <c r="ORH34" s="429"/>
      <c r="ORI34" s="429"/>
      <c r="ORJ34" s="429"/>
      <c r="ORK34" s="429"/>
      <c r="ORL34" s="429"/>
      <c r="ORM34" s="429"/>
      <c r="ORN34" s="429"/>
      <c r="ORO34" s="429"/>
      <c r="ORP34" s="429"/>
      <c r="ORQ34" s="429"/>
      <c r="ORR34" s="429"/>
      <c r="ORS34" s="429"/>
      <c r="ORT34" s="429"/>
      <c r="ORU34" s="429"/>
      <c r="ORV34" s="429"/>
      <c r="ORW34" s="429"/>
      <c r="ORX34" s="429"/>
      <c r="ORY34" s="429"/>
      <c r="ORZ34" s="429"/>
      <c r="OSA34" s="429"/>
      <c r="OSB34" s="429"/>
      <c r="OSC34" s="429"/>
      <c r="OSD34" s="429"/>
      <c r="OSE34" s="429"/>
      <c r="OSF34" s="429"/>
      <c r="OSG34" s="429"/>
      <c r="OSH34" s="429"/>
      <c r="OSI34" s="429"/>
      <c r="OSJ34" s="429"/>
      <c r="OSK34" s="429"/>
      <c r="OSL34" s="429"/>
      <c r="OSM34" s="429"/>
      <c r="OSN34" s="429"/>
      <c r="OSO34" s="429"/>
      <c r="OSP34" s="429"/>
      <c r="OSQ34" s="429"/>
      <c r="OSR34" s="429"/>
      <c r="OSS34" s="429"/>
      <c r="OST34" s="429"/>
      <c r="OSU34" s="429"/>
      <c r="OSV34" s="429"/>
      <c r="OSW34" s="429"/>
      <c r="OSX34" s="429"/>
      <c r="OSY34" s="429"/>
      <c r="OSZ34" s="429"/>
      <c r="OTA34" s="429"/>
      <c r="OTB34" s="429"/>
      <c r="OTC34" s="429"/>
      <c r="OTD34" s="429"/>
      <c r="OTE34" s="429"/>
      <c r="OTF34" s="429"/>
      <c r="OTG34" s="429"/>
      <c r="OTH34" s="429"/>
      <c r="OTI34" s="429"/>
      <c r="OTJ34" s="429"/>
      <c r="OTK34" s="429"/>
      <c r="OTL34" s="429"/>
      <c r="OTM34" s="429"/>
      <c r="OTN34" s="429"/>
      <c r="OTO34" s="429"/>
      <c r="OTP34" s="429"/>
      <c r="OTQ34" s="429"/>
      <c r="OTR34" s="429"/>
      <c r="OTS34" s="429"/>
      <c r="OTT34" s="429"/>
      <c r="OTU34" s="429"/>
      <c r="OTV34" s="429"/>
      <c r="OTW34" s="429"/>
      <c r="OTX34" s="429"/>
      <c r="OTY34" s="429"/>
      <c r="OTZ34" s="429"/>
      <c r="OUA34" s="429"/>
      <c r="OUB34" s="429"/>
      <c r="OUC34" s="429"/>
      <c r="OUD34" s="429"/>
      <c r="OUE34" s="429"/>
      <c r="OUF34" s="429"/>
      <c r="OUG34" s="429"/>
      <c r="OUH34" s="429"/>
      <c r="OUI34" s="429"/>
      <c r="OUJ34" s="429"/>
      <c r="OUK34" s="429"/>
      <c r="OUL34" s="429"/>
      <c r="OUM34" s="429"/>
      <c r="OUN34" s="429"/>
      <c r="OUO34" s="429"/>
      <c r="OUP34" s="429"/>
      <c r="OUQ34" s="429"/>
      <c r="OUR34" s="429"/>
      <c r="OUS34" s="429"/>
      <c r="OUT34" s="429"/>
      <c r="OUU34" s="429"/>
      <c r="OUV34" s="429"/>
      <c r="OUW34" s="429"/>
      <c r="OUX34" s="429"/>
      <c r="OUY34" s="429"/>
      <c r="OUZ34" s="429"/>
      <c r="OVA34" s="429"/>
      <c r="OVB34" s="429"/>
      <c r="OVC34" s="429"/>
      <c r="OVD34" s="429"/>
      <c r="OVE34" s="429"/>
      <c r="OVF34" s="429"/>
      <c r="OVG34" s="429"/>
      <c r="OVH34" s="429"/>
      <c r="OVI34" s="429"/>
      <c r="OVJ34" s="429"/>
      <c r="OVK34" s="429"/>
      <c r="OVL34" s="429"/>
      <c r="OVM34" s="429"/>
      <c r="OVN34" s="429"/>
      <c r="OVO34" s="429"/>
      <c r="OVP34" s="429"/>
      <c r="OVQ34" s="429"/>
      <c r="OVR34" s="429"/>
      <c r="OVS34" s="429"/>
      <c r="OVT34" s="429"/>
      <c r="OVU34" s="429"/>
      <c r="OVV34" s="429"/>
      <c r="OVW34" s="429"/>
      <c r="OVX34" s="429"/>
      <c r="OVY34" s="429"/>
      <c r="OVZ34" s="429"/>
      <c r="OWA34" s="429"/>
      <c r="OWB34" s="429"/>
      <c r="OWC34" s="429"/>
      <c r="OWD34" s="429"/>
      <c r="OWE34" s="429"/>
      <c r="OWF34" s="429"/>
      <c r="OWG34" s="429"/>
      <c r="OWH34" s="429"/>
      <c r="OWI34" s="429"/>
      <c r="OWJ34" s="429"/>
      <c r="OWK34" s="429"/>
      <c r="OWL34" s="429"/>
      <c r="OWM34" s="429"/>
      <c r="OWN34" s="429"/>
      <c r="OWO34" s="429"/>
      <c r="OWP34" s="429"/>
      <c r="OWQ34" s="429"/>
      <c r="OWR34" s="429"/>
      <c r="OWS34" s="429"/>
      <c r="OWT34" s="429"/>
      <c r="OWU34" s="429"/>
      <c r="OWV34" s="429"/>
      <c r="OWW34" s="429"/>
      <c r="OWX34" s="429"/>
      <c r="OWY34" s="429"/>
      <c r="OWZ34" s="429"/>
      <c r="OXA34" s="429"/>
      <c r="OXB34" s="429"/>
      <c r="OXC34" s="429"/>
      <c r="OXD34" s="429"/>
      <c r="OXE34" s="429"/>
      <c r="OXF34" s="429"/>
      <c r="OXG34" s="429"/>
      <c r="OXH34" s="429"/>
      <c r="OXI34" s="429"/>
      <c r="OXJ34" s="429"/>
      <c r="OXK34" s="429"/>
      <c r="OXL34" s="429"/>
      <c r="OXM34" s="429"/>
      <c r="OXN34" s="429"/>
      <c r="OXO34" s="429"/>
      <c r="OXP34" s="429"/>
      <c r="OXQ34" s="429"/>
      <c r="OXR34" s="429"/>
      <c r="OXS34" s="429"/>
      <c r="OXT34" s="429"/>
      <c r="OXU34" s="429"/>
      <c r="OXV34" s="429"/>
      <c r="OXW34" s="429"/>
      <c r="OXX34" s="429"/>
      <c r="OXY34" s="429"/>
      <c r="OXZ34" s="429"/>
      <c r="OYA34" s="429"/>
      <c r="OYB34" s="429"/>
      <c r="OYC34" s="429"/>
      <c r="OYD34" s="429"/>
      <c r="OYE34" s="429"/>
      <c r="OYF34" s="429"/>
      <c r="OYG34" s="429"/>
      <c r="OYH34" s="429"/>
      <c r="OYI34" s="429"/>
      <c r="OYJ34" s="429"/>
      <c r="OYK34" s="429"/>
      <c r="OYL34" s="429"/>
      <c r="OYM34" s="429"/>
      <c r="OYN34" s="429"/>
      <c r="OYO34" s="429"/>
      <c r="OYP34" s="429"/>
      <c r="OYQ34" s="429"/>
      <c r="OYR34" s="429"/>
      <c r="OYS34" s="429"/>
      <c r="OYT34" s="429"/>
      <c r="OYU34" s="429"/>
      <c r="OYV34" s="429"/>
      <c r="OYW34" s="429"/>
      <c r="OYX34" s="429"/>
      <c r="OYY34" s="429"/>
      <c r="OYZ34" s="429"/>
      <c r="OZA34" s="429"/>
      <c r="OZB34" s="429"/>
      <c r="OZC34" s="429"/>
      <c r="OZD34" s="429"/>
      <c r="OZE34" s="429"/>
      <c r="OZF34" s="429"/>
      <c r="OZG34" s="429"/>
      <c r="OZH34" s="429"/>
      <c r="OZI34" s="429"/>
      <c r="OZJ34" s="429"/>
      <c r="OZK34" s="429"/>
      <c r="OZL34" s="429"/>
      <c r="OZM34" s="429"/>
      <c r="OZN34" s="429"/>
      <c r="OZO34" s="429"/>
      <c r="OZP34" s="429"/>
      <c r="OZQ34" s="429"/>
      <c r="OZR34" s="429"/>
      <c r="OZS34" s="429"/>
      <c r="OZT34" s="429"/>
      <c r="OZU34" s="429"/>
      <c r="OZV34" s="429"/>
      <c r="OZW34" s="429"/>
      <c r="OZX34" s="429"/>
      <c r="OZY34" s="429"/>
      <c r="OZZ34" s="429"/>
      <c r="PAA34" s="429"/>
      <c r="PAB34" s="429"/>
      <c r="PAC34" s="429"/>
      <c r="PAD34" s="429"/>
      <c r="PAE34" s="429"/>
      <c r="PAF34" s="429"/>
      <c r="PAG34" s="429"/>
      <c r="PAH34" s="429"/>
      <c r="PAI34" s="429"/>
      <c r="PAJ34" s="429"/>
      <c r="PAK34" s="429"/>
      <c r="PAL34" s="429"/>
      <c r="PAM34" s="429"/>
      <c r="PAN34" s="429"/>
      <c r="PAO34" s="429"/>
      <c r="PAP34" s="429"/>
      <c r="PAQ34" s="429"/>
      <c r="PAR34" s="429"/>
      <c r="PAS34" s="429"/>
      <c r="PAT34" s="429"/>
      <c r="PAU34" s="429"/>
      <c r="PAV34" s="429"/>
      <c r="PAW34" s="429"/>
      <c r="PAX34" s="429"/>
      <c r="PAY34" s="429"/>
      <c r="PAZ34" s="429"/>
      <c r="PBA34" s="429"/>
      <c r="PBB34" s="429"/>
      <c r="PBC34" s="429"/>
      <c r="PBD34" s="429"/>
      <c r="PBE34" s="429"/>
      <c r="PBF34" s="429"/>
      <c r="PBG34" s="429"/>
      <c r="PBH34" s="429"/>
      <c r="PBI34" s="429"/>
      <c r="PBJ34" s="429"/>
      <c r="PBK34" s="429"/>
      <c r="PBL34" s="429"/>
      <c r="PBM34" s="429"/>
      <c r="PBN34" s="429"/>
      <c r="PBO34" s="429"/>
      <c r="PBP34" s="429"/>
      <c r="PBQ34" s="429"/>
      <c r="PBR34" s="429"/>
      <c r="PBS34" s="429"/>
      <c r="PBT34" s="429"/>
      <c r="PBU34" s="429"/>
      <c r="PBV34" s="429"/>
      <c r="PBW34" s="429"/>
      <c r="PBX34" s="429"/>
      <c r="PBY34" s="429"/>
      <c r="PBZ34" s="429"/>
      <c r="PCA34" s="429"/>
      <c r="PCB34" s="429"/>
      <c r="PCC34" s="429"/>
      <c r="PCD34" s="429"/>
      <c r="PCE34" s="429"/>
      <c r="PCF34" s="429"/>
      <c r="PCG34" s="429"/>
      <c r="PCH34" s="429"/>
      <c r="PCI34" s="429"/>
      <c r="PCJ34" s="429"/>
      <c r="PCK34" s="429"/>
      <c r="PCL34" s="429"/>
      <c r="PCM34" s="429"/>
      <c r="PCN34" s="429"/>
      <c r="PCO34" s="429"/>
      <c r="PCP34" s="429"/>
      <c r="PCQ34" s="429"/>
      <c r="PCR34" s="429"/>
      <c r="PCS34" s="429"/>
      <c r="PCT34" s="429"/>
      <c r="PCU34" s="429"/>
      <c r="PCV34" s="429"/>
      <c r="PCW34" s="429"/>
      <c r="PCX34" s="429"/>
      <c r="PCY34" s="429"/>
      <c r="PCZ34" s="429"/>
      <c r="PDA34" s="429"/>
      <c r="PDB34" s="429"/>
      <c r="PDC34" s="429"/>
      <c r="PDD34" s="429"/>
      <c r="PDE34" s="429"/>
      <c r="PDF34" s="429"/>
      <c r="PDG34" s="429"/>
      <c r="PDH34" s="429"/>
      <c r="PDI34" s="429"/>
      <c r="PDJ34" s="429"/>
      <c r="PDK34" s="429"/>
      <c r="PDL34" s="429"/>
      <c r="PDM34" s="429"/>
      <c r="PDN34" s="429"/>
      <c r="PDO34" s="429"/>
      <c r="PDP34" s="429"/>
      <c r="PDQ34" s="429"/>
      <c r="PDR34" s="429"/>
      <c r="PDS34" s="429"/>
      <c r="PDT34" s="429"/>
      <c r="PDU34" s="429"/>
      <c r="PDV34" s="429"/>
      <c r="PDW34" s="429"/>
      <c r="PDX34" s="429"/>
      <c r="PDY34" s="429"/>
      <c r="PDZ34" s="429"/>
      <c r="PEA34" s="429"/>
      <c r="PEB34" s="429"/>
      <c r="PEC34" s="429"/>
      <c r="PED34" s="429"/>
      <c r="PEE34" s="429"/>
      <c r="PEF34" s="429"/>
      <c r="PEG34" s="429"/>
      <c r="PEH34" s="429"/>
      <c r="PEI34" s="429"/>
      <c r="PEJ34" s="429"/>
      <c r="PEK34" s="429"/>
      <c r="PEL34" s="429"/>
      <c r="PEM34" s="429"/>
      <c r="PEN34" s="429"/>
      <c r="PEO34" s="429"/>
      <c r="PEP34" s="429"/>
      <c r="PEQ34" s="429"/>
      <c r="PER34" s="429"/>
      <c r="PES34" s="429"/>
      <c r="PET34" s="429"/>
      <c r="PEU34" s="429"/>
      <c r="PEV34" s="429"/>
      <c r="PEW34" s="429"/>
      <c r="PEX34" s="429"/>
      <c r="PEY34" s="429"/>
      <c r="PEZ34" s="429"/>
      <c r="PFA34" s="429"/>
      <c r="PFB34" s="429"/>
      <c r="PFC34" s="429"/>
      <c r="PFD34" s="429"/>
      <c r="PFE34" s="429"/>
      <c r="PFF34" s="429"/>
      <c r="PFG34" s="429"/>
      <c r="PFH34" s="429"/>
      <c r="PFI34" s="429"/>
      <c r="PFJ34" s="429"/>
      <c r="PFK34" s="429"/>
      <c r="PFL34" s="429"/>
      <c r="PFM34" s="429"/>
      <c r="PFN34" s="429"/>
      <c r="PFO34" s="429"/>
      <c r="PFP34" s="429"/>
      <c r="PFQ34" s="429"/>
      <c r="PFR34" s="429"/>
      <c r="PFS34" s="429"/>
      <c r="PFT34" s="429"/>
      <c r="PFU34" s="429"/>
      <c r="PFV34" s="429"/>
      <c r="PFW34" s="429"/>
      <c r="PFX34" s="429"/>
      <c r="PFY34" s="429"/>
      <c r="PFZ34" s="429"/>
      <c r="PGA34" s="429"/>
      <c r="PGB34" s="429"/>
      <c r="PGC34" s="429"/>
      <c r="PGD34" s="429"/>
      <c r="PGE34" s="429"/>
      <c r="PGF34" s="429"/>
      <c r="PGG34" s="429"/>
      <c r="PGH34" s="429"/>
      <c r="PGI34" s="429"/>
      <c r="PGJ34" s="429"/>
      <c r="PGK34" s="429"/>
      <c r="PGL34" s="429"/>
      <c r="PGM34" s="429"/>
      <c r="PGN34" s="429"/>
      <c r="PGO34" s="429"/>
      <c r="PGP34" s="429"/>
      <c r="PGQ34" s="429"/>
      <c r="PGR34" s="429"/>
      <c r="PGS34" s="429"/>
      <c r="PGT34" s="429"/>
      <c r="PGU34" s="429"/>
      <c r="PGV34" s="429"/>
      <c r="PGW34" s="429"/>
      <c r="PGX34" s="429"/>
      <c r="PGY34" s="429"/>
      <c r="PGZ34" s="429"/>
      <c r="PHA34" s="429"/>
      <c r="PHB34" s="429"/>
      <c r="PHC34" s="429"/>
      <c r="PHD34" s="429"/>
      <c r="PHE34" s="429"/>
      <c r="PHF34" s="429"/>
      <c r="PHG34" s="429"/>
      <c r="PHH34" s="429"/>
      <c r="PHI34" s="429"/>
      <c r="PHJ34" s="429"/>
      <c r="PHK34" s="429"/>
      <c r="PHL34" s="429"/>
      <c r="PHM34" s="429"/>
      <c r="PHN34" s="429"/>
      <c r="PHO34" s="429"/>
      <c r="PHP34" s="429"/>
      <c r="PHQ34" s="429"/>
      <c r="PHR34" s="429"/>
      <c r="PHS34" s="429"/>
      <c r="PHT34" s="429"/>
      <c r="PHU34" s="429"/>
      <c r="PHV34" s="429"/>
      <c r="PHW34" s="429"/>
      <c r="PHX34" s="429"/>
      <c r="PHY34" s="429"/>
      <c r="PHZ34" s="429"/>
      <c r="PIA34" s="429"/>
      <c r="PIB34" s="429"/>
      <c r="PIC34" s="429"/>
      <c r="PID34" s="429"/>
      <c r="PIE34" s="429"/>
      <c r="PIF34" s="429"/>
      <c r="PIG34" s="429"/>
      <c r="PIH34" s="429"/>
      <c r="PII34" s="429"/>
      <c r="PIJ34" s="429"/>
      <c r="PIK34" s="429"/>
      <c r="PIL34" s="429"/>
      <c r="PIM34" s="429"/>
      <c r="PIN34" s="429"/>
      <c r="PIO34" s="429"/>
      <c r="PIP34" s="429"/>
      <c r="PIQ34" s="429"/>
      <c r="PIR34" s="429"/>
      <c r="PIS34" s="429"/>
      <c r="PIT34" s="429"/>
      <c r="PIU34" s="429"/>
      <c r="PIV34" s="429"/>
      <c r="PIW34" s="429"/>
      <c r="PIX34" s="429"/>
      <c r="PIY34" s="429"/>
      <c r="PIZ34" s="429"/>
      <c r="PJA34" s="429"/>
      <c r="PJB34" s="429"/>
      <c r="PJC34" s="429"/>
      <c r="PJD34" s="429"/>
      <c r="PJE34" s="429"/>
      <c r="PJF34" s="429"/>
      <c r="PJG34" s="429"/>
      <c r="PJH34" s="429"/>
      <c r="PJI34" s="429"/>
      <c r="PJJ34" s="429"/>
      <c r="PJK34" s="429"/>
      <c r="PJL34" s="429"/>
      <c r="PJM34" s="429"/>
      <c r="PJN34" s="429"/>
      <c r="PJO34" s="429"/>
      <c r="PJP34" s="429"/>
      <c r="PJQ34" s="429"/>
      <c r="PJR34" s="429"/>
      <c r="PJS34" s="429"/>
      <c r="PJT34" s="429"/>
      <c r="PJU34" s="429"/>
      <c r="PJV34" s="429"/>
      <c r="PJW34" s="429"/>
      <c r="PJX34" s="429"/>
      <c r="PJY34" s="429"/>
      <c r="PJZ34" s="429"/>
      <c r="PKA34" s="429"/>
      <c r="PKB34" s="429"/>
      <c r="PKC34" s="429"/>
      <c r="PKD34" s="429"/>
      <c r="PKE34" s="429"/>
      <c r="PKF34" s="429"/>
      <c r="PKG34" s="429"/>
      <c r="PKH34" s="429"/>
      <c r="PKI34" s="429"/>
      <c r="PKJ34" s="429"/>
      <c r="PKK34" s="429"/>
      <c r="PKL34" s="429"/>
      <c r="PKM34" s="429"/>
      <c r="PKN34" s="429"/>
      <c r="PKO34" s="429"/>
      <c r="PKP34" s="429"/>
      <c r="PKQ34" s="429"/>
      <c r="PKR34" s="429"/>
      <c r="PKS34" s="429"/>
      <c r="PKT34" s="429"/>
      <c r="PKU34" s="429"/>
      <c r="PKV34" s="429"/>
      <c r="PKW34" s="429"/>
      <c r="PKX34" s="429"/>
      <c r="PKY34" s="429"/>
      <c r="PKZ34" s="429"/>
      <c r="PLA34" s="429"/>
      <c r="PLB34" s="429"/>
      <c r="PLC34" s="429"/>
      <c r="PLD34" s="429"/>
      <c r="PLE34" s="429"/>
      <c r="PLF34" s="429"/>
      <c r="PLG34" s="429"/>
      <c r="PLH34" s="429"/>
      <c r="PLI34" s="429"/>
      <c r="PLJ34" s="429"/>
      <c r="PLK34" s="429"/>
      <c r="PLL34" s="429"/>
      <c r="PLM34" s="429"/>
      <c r="PLN34" s="429"/>
      <c r="PLO34" s="429"/>
      <c r="PLP34" s="429"/>
      <c r="PLQ34" s="429"/>
      <c r="PLR34" s="429"/>
      <c r="PLS34" s="429"/>
      <c r="PLT34" s="429"/>
      <c r="PLU34" s="429"/>
      <c r="PLV34" s="429"/>
      <c r="PLW34" s="429"/>
      <c r="PLX34" s="429"/>
      <c r="PLY34" s="429"/>
      <c r="PLZ34" s="429"/>
      <c r="PMA34" s="429"/>
      <c r="PMB34" s="429"/>
      <c r="PMC34" s="429"/>
      <c r="PMD34" s="429"/>
      <c r="PME34" s="429"/>
      <c r="PMF34" s="429"/>
      <c r="PMG34" s="429"/>
      <c r="PMH34" s="429"/>
      <c r="PMI34" s="429"/>
      <c r="PMJ34" s="429"/>
      <c r="PMK34" s="429"/>
      <c r="PML34" s="429"/>
      <c r="PMM34" s="429"/>
      <c r="PMN34" s="429"/>
      <c r="PMO34" s="429"/>
      <c r="PMP34" s="429"/>
      <c r="PMQ34" s="429"/>
      <c r="PMR34" s="429"/>
      <c r="PMS34" s="429"/>
      <c r="PMT34" s="429"/>
      <c r="PMU34" s="429"/>
      <c r="PMV34" s="429"/>
      <c r="PMW34" s="429"/>
      <c r="PMX34" s="429"/>
      <c r="PMY34" s="429"/>
      <c r="PMZ34" s="429"/>
      <c r="PNA34" s="429"/>
      <c r="PNB34" s="429"/>
      <c r="PNC34" s="429"/>
      <c r="PND34" s="429"/>
      <c r="PNE34" s="429"/>
      <c r="PNF34" s="429"/>
      <c r="PNG34" s="429"/>
      <c r="PNH34" s="429"/>
      <c r="PNI34" s="429"/>
      <c r="PNJ34" s="429"/>
      <c r="PNK34" s="429"/>
      <c r="PNL34" s="429"/>
      <c r="PNM34" s="429"/>
      <c r="PNN34" s="429"/>
      <c r="PNO34" s="429"/>
      <c r="PNP34" s="429"/>
      <c r="PNQ34" s="429"/>
      <c r="PNR34" s="429"/>
      <c r="PNS34" s="429"/>
      <c r="PNT34" s="429"/>
      <c r="PNU34" s="429"/>
      <c r="PNV34" s="429"/>
      <c r="PNW34" s="429"/>
      <c r="PNX34" s="429"/>
      <c r="PNY34" s="429"/>
      <c r="PNZ34" s="429"/>
      <c r="POA34" s="429"/>
      <c r="POB34" s="429"/>
      <c r="POC34" s="429"/>
      <c r="POD34" s="429"/>
      <c r="POE34" s="429"/>
      <c r="POF34" s="429"/>
      <c r="POG34" s="429"/>
      <c r="POH34" s="429"/>
      <c r="POI34" s="429"/>
      <c r="POJ34" s="429"/>
      <c r="POK34" s="429"/>
      <c r="POL34" s="429"/>
      <c r="POM34" s="429"/>
      <c r="PON34" s="429"/>
      <c r="POO34" s="429"/>
      <c r="POP34" s="429"/>
      <c r="POQ34" s="429"/>
      <c r="POR34" s="429"/>
      <c r="POS34" s="429"/>
      <c r="POT34" s="429"/>
      <c r="POU34" s="429"/>
      <c r="POV34" s="429"/>
      <c r="POW34" s="429"/>
      <c r="POX34" s="429"/>
      <c r="POY34" s="429"/>
      <c r="POZ34" s="429"/>
      <c r="PPA34" s="429"/>
      <c r="PPB34" s="429"/>
      <c r="PPC34" s="429"/>
      <c r="PPD34" s="429"/>
      <c r="PPE34" s="429"/>
      <c r="PPF34" s="429"/>
      <c r="PPG34" s="429"/>
      <c r="PPH34" s="429"/>
      <c r="PPI34" s="429"/>
      <c r="PPJ34" s="429"/>
      <c r="PPK34" s="429"/>
      <c r="PPL34" s="429"/>
      <c r="PPM34" s="429"/>
      <c r="PPN34" s="429"/>
      <c r="PPO34" s="429"/>
      <c r="PPP34" s="429"/>
      <c r="PPQ34" s="429"/>
      <c r="PPR34" s="429"/>
      <c r="PPS34" s="429"/>
      <c r="PPT34" s="429"/>
      <c r="PPU34" s="429"/>
      <c r="PPV34" s="429"/>
      <c r="PPW34" s="429"/>
      <c r="PPX34" s="429"/>
      <c r="PPY34" s="429"/>
      <c r="PPZ34" s="429"/>
      <c r="PQA34" s="429"/>
      <c r="PQB34" s="429"/>
      <c r="PQC34" s="429"/>
      <c r="PQD34" s="429"/>
      <c r="PQE34" s="429"/>
      <c r="PQF34" s="429"/>
      <c r="PQG34" s="429"/>
      <c r="PQH34" s="429"/>
      <c r="PQI34" s="429"/>
      <c r="PQJ34" s="429"/>
      <c r="PQK34" s="429"/>
      <c r="PQL34" s="429"/>
      <c r="PQM34" s="429"/>
      <c r="PQN34" s="429"/>
      <c r="PQO34" s="429"/>
      <c r="PQP34" s="429"/>
      <c r="PQQ34" s="429"/>
      <c r="PQR34" s="429"/>
      <c r="PQS34" s="429"/>
      <c r="PQT34" s="429"/>
      <c r="PQU34" s="429"/>
      <c r="PQV34" s="429"/>
      <c r="PQW34" s="429"/>
      <c r="PQX34" s="429"/>
      <c r="PQY34" s="429"/>
      <c r="PQZ34" s="429"/>
      <c r="PRA34" s="429"/>
      <c r="PRB34" s="429"/>
      <c r="PRC34" s="429"/>
      <c r="PRD34" s="429"/>
      <c r="PRE34" s="429"/>
      <c r="PRF34" s="429"/>
      <c r="PRG34" s="429"/>
      <c r="PRH34" s="429"/>
      <c r="PRI34" s="429"/>
      <c r="PRJ34" s="429"/>
      <c r="PRK34" s="429"/>
      <c r="PRL34" s="429"/>
      <c r="PRM34" s="429"/>
      <c r="PRN34" s="429"/>
      <c r="PRO34" s="429"/>
      <c r="PRP34" s="429"/>
      <c r="PRQ34" s="429"/>
      <c r="PRR34" s="429"/>
      <c r="PRS34" s="429"/>
      <c r="PRT34" s="429"/>
      <c r="PRU34" s="429"/>
      <c r="PRV34" s="429"/>
      <c r="PRW34" s="429"/>
      <c r="PRX34" s="429"/>
      <c r="PRY34" s="429"/>
      <c r="PRZ34" s="429"/>
      <c r="PSA34" s="429"/>
      <c r="PSB34" s="429"/>
      <c r="PSC34" s="429"/>
      <c r="PSD34" s="429"/>
      <c r="PSE34" s="429"/>
      <c r="PSF34" s="429"/>
      <c r="PSG34" s="429"/>
      <c r="PSH34" s="429"/>
      <c r="PSI34" s="429"/>
      <c r="PSJ34" s="429"/>
      <c r="PSK34" s="429"/>
      <c r="PSL34" s="429"/>
      <c r="PSM34" s="429"/>
      <c r="PSN34" s="429"/>
      <c r="PSO34" s="429"/>
      <c r="PSP34" s="429"/>
      <c r="PSQ34" s="429"/>
      <c r="PSR34" s="429"/>
      <c r="PSS34" s="429"/>
      <c r="PST34" s="429"/>
      <c r="PSU34" s="429"/>
      <c r="PSV34" s="429"/>
      <c r="PSW34" s="429"/>
      <c r="PSX34" s="429"/>
      <c r="PSY34" s="429"/>
      <c r="PSZ34" s="429"/>
      <c r="PTA34" s="429"/>
      <c r="PTB34" s="429"/>
      <c r="PTC34" s="429"/>
      <c r="PTD34" s="429"/>
      <c r="PTE34" s="429"/>
      <c r="PTF34" s="429"/>
      <c r="PTG34" s="429"/>
      <c r="PTH34" s="429"/>
      <c r="PTI34" s="429"/>
      <c r="PTJ34" s="429"/>
      <c r="PTK34" s="429"/>
      <c r="PTL34" s="429"/>
      <c r="PTM34" s="429"/>
      <c r="PTN34" s="429"/>
      <c r="PTO34" s="429"/>
      <c r="PTP34" s="429"/>
      <c r="PTQ34" s="429"/>
      <c r="PTR34" s="429"/>
      <c r="PTS34" s="429"/>
      <c r="PTT34" s="429"/>
      <c r="PTU34" s="429"/>
      <c r="PTV34" s="429"/>
      <c r="PTW34" s="429"/>
      <c r="PTX34" s="429"/>
      <c r="PTY34" s="429"/>
      <c r="PTZ34" s="429"/>
      <c r="PUA34" s="429"/>
      <c r="PUB34" s="429"/>
      <c r="PUC34" s="429"/>
      <c r="PUD34" s="429"/>
      <c r="PUE34" s="429"/>
      <c r="PUF34" s="429"/>
      <c r="PUG34" s="429"/>
      <c r="PUH34" s="429"/>
      <c r="PUI34" s="429"/>
      <c r="PUJ34" s="429"/>
      <c r="PUK34" s="429"/>
      <c r="PUL34" s="429"/>
      <c r="PUM34" s="429"/>
      <c r="PUN34" s="429"/>
      <c r="PUO34" s="429"/>
      <c r="PUP34" s="429"/>
      <c r="PUQ34" s="429"/>
      <c r="PUR34" s="429"/>
      <c r="PUS34" s="429"/>
      <c r="PUT34" s="429"/>
      <c r="PUU34" s="429"/>
      <c r="PUV34" s="429"/>
      <c r="PUW34" s="429"/>
      <c r="PUX34" s="429"/>
      <c r="PUY34" s="429"/>
      <c r="PUZ34" s="429"/>
      <c r="PVA34" s="429"/>
      <c r="PVB34" s="429"/>
      <c r="PVC34" s="429"/>
      <c r="PVD34" s="429"/>
      <c r="PVE34" s="429"/>
      <c r="PVF34" s="429"/>
      <c r="PVG34" s="429"/>
      <c r="PVH34" s="429"/>
      <c r="PVI34" s="429"/>
      <c r="PVJ34" s="429"/>
      <c r="PVK34" s="429"/>
      <c r="PVL34" s="429"/>
      <c r="PVM34" s="429"/>
      <c r="PVN34" s="429"/>
      <c r="PVO34" s="429"/>
      <c r="PVP34" s="429"/>
      <c r="PVQ34" s="429"/>
      <c r="PVR34" s="429"/>
      <c r="PVS34" s="429"/>
      <c r="PVT34" s="429"/>
      <c r="PVU34" s="429"/>
      <c r="PVV34" s="429"/>
      <c r="PVW34" s="429"/>
      <c r="PVX34" s="429"/>
      <c r="PVY34" s="429"/>
      <c r="PVZ34" s="429"/>
      <c r="PWA34" s="429"/>
      <c r="PWB34" s="429"/>
      <c r="PWC34" s="429"/>
      <c r="PWD34" s="429"/>
      <c r="PWE34" s="429"/>
      <c r="PWF34" s="429"/>
      <c r="PWG34" s="429"/>
      <c r="PWH34" s="429"/>
      <c r="PWI34" s="429"/>
      <c r="PWJ34" s="429"/>
      <c r="PWK34" s="429"/>
      <c r="PWL34" s="429"/>
      <c r="PWM34" s="429"/>
      <c r="PWN34" s="429"/>
      <c r="PWO34" s="429"/>
      <c r="PWP34" s="429"/>
      <c r="PWQ34" s="429"/>
      <c r="PWR34" s="429"/>
      <c r="PWS34" s="429"/>
      <c r="PWT34" s="429"/>
      <c r="PWU34" s="429"/>
      <c r="PWV34" s="429"/>
      <c r="PWW34" s="429"/>
      <c r="PWX34" s="429"/>
      <c r="PWY34" s="429"/>
      <c r="PWZ34" s="429"/>
      <c r="PXA34" s="429"/>
      <c r="PXB34" s="429"/>
      <c r="PXC34" s="429"/>
      <c r="PXD34" s="429"/>
      <c r="PXE34" s="429"/>
      <c r="PXF34" s="429"/>
      <c r="PXG34" s="429"/>
      <c r="PXH34" s="429"/>
      <c r="PXI34" s="429"/>
      <c r="PXJ34" s="429"/>
      <c r="PXK34" s="429"/>
      <c r="PXL34" s="429"/>
      <c r="PXM34" s="429"/>
      <c r="PXN34" s="429"/>
      <c r="PXO34" s="429"/>
      <c r="PXP34" s="429"/>
      <c r="PXQ34" s="429"/>
      <c r="PXR34" s="429"/>
      <c r="PXS34" s="429"/>
      <c r="PXT34" s="429"/>
      <c r="PXU34" s="429"/>
      <c r="PXV34" s="429"/>
      <c r="PXW34" s="429"/>
      <c r="PXX34" s="429"/>
      <c r="PXY34" s="429"/>
      <c r="PXZ34" s="429"/>
      <c r="PYA34" s="429"/>
      <c r="PYB34" s="429"/>
      <c r="PYC34" s="429"/>
      <c r="PYD34" s="429"/>
      <c r="PYE34" s="429"/>
      <c r="PYF34" s="429"/>
      <c r="PYG34" s="429"/>
      <c r="PYH34" s="429"/>
      <c r="PYI34" s="429"/>
      <c r="PYJ34" s="429"/>
      <c r="PYK34" s="429"/>
      <c r="PYL34" s="429"/>
      <c r="PYM34" s="429"/>
      <c r="PYN34" s="429"/>
      <c r="PYO34" s="429"/>
      <c r="PYP34" s="429"/>
      <c r="PYQ34" s="429"/>
      <c r="PYR34" s="429"/>
      <c r="PYS34" s="429"/>
      <c r="PYT34" s="429"/>
      <c r="PYU34" s="429"/>
      <c r="PYV34" s="429"/>
      <c r="PYW34" s="429"/>
      <c r="PYX34" s="429"/>
      <c r="PYY34" s="429"/>
      <c r="PYZ34" s="429"/>
      <c r="PZA34" s="429"/>
      <c r="PZB34" s="429"/>
      <c r="PZC34" s="429"/>
      <c r="PZD34" s="429"/>
      <c r="PZE34" s="429"/>
      <c r="PZF34" s="429"/>
      <c r="PZG34" s="429"/>
      <c r="PZH34" s="429"/>
      <c r="PZI34" s="429"/>
      <c r="PZJ34" s="429"/>
      <c r="PZK34" s="429"/>
      <c r="PZL34" s="429"/>
      <c r="PZM34" s="429"/>
      <c r="PZN34" s="429"/>
      <c r="PZO34" s="429"/>
      <c r="PZP34" s="429"/>
      <c r="PZQ34" s="429"/>
      <c r="PZR34" s="429"/>
      <c r="PZS34" s="429"/>
      <c r="PZT34" s="429"/>
      <c r="PZU34" s="429"/>
      <c r="PZV34" s="429"/>
      <c r="PZW34" s="429"/>
      <c r="PZX34" s="429"/>
      <c r="PZY34" s="429"/>
      <c r="PZZ34" s="429"/>
      <c r="QAA34" s="429"/>
      <c r="QAB34" s="429"/>
      <c r="QAC34" s="429"/>
      <c r="QAD34" s="429"/>
      <c r="QAE34" s="429"/>
      <c r="QAF34" s="429"/>
      <c r="QAG34" s="429"/>
      <c r="QAH34" s="429"/>
      <c r="QAI34" s="429"/>
      <c r="QAJ34" s="429"/>
      <c r="QAK34" s="429"/>
      <c r="QAL34" s="429"/>
      <c r="QAM34" s="429"/>
      <c r="QAN34" s="429"/>
      <c r="QAO34" s="429"/>
      <c r="QAP34" s="429"/>
      <c r="QAQ34" s="429"/>
      <c r="QAR34" s="429"/>
      <c r="QAS34" s="429"/>
      <c r="QAT34" s="429"/>
      <c r="QAU34" s="429"/>
      <c r="QAV34" s="429"/>
      <c r="QAW34" s="429"/>
      <c r="QAX34" s="429"/>
      <c r="QAY34" s="429"/>
      <c r="QAZ34" s="429"/>
      <c r="QBA34" s="429"/>
      <c r="QBB34" s="429"/>
      <c r="QBC34" s="429"/>
      <c r="QBD34" s="429"/>
      <c r="QBE34" s="429"/>
      <c r="QBF34" s="429"/>
      <c r="QBG34" s="429"/>
      <c r="QBH34" s="429"/>
      <c r="QBI34" s="429"/>
      <c r="QBJ34" s="429"/>
      <c r="QBK34" s="429"/>
      <c r="QBL34" s="429"/>
      <c r="QBM34" s="429"/>
      <c r="QBN34" s="429"/>
      <c r="QBO34" s="429"/>
      <c r="QBP34" s="429"/>
      <c r="QBQ34" s="429"/>
      <c r="QBR34" s="429"/>
      <c r="QBS34" s="429"/>
      <c r="QBT34" s="429"/>
      <c r="QBU34" s="429"/>
      <c r="QBV34" s="429"/>
      <c r="QBW34" s="429"/>
      <c r="QBX34" s="429"/>
      <c r="QBY34" s="429"/>
      <c r="QBZ34" s="429"/>
      <c r="QCA34" s="429"/>
      <c r="QCB34" s="429"/>
      <c r="QCC34" s="429"/>
      <c r="QCD34" s="429"/>
      <c r="QCE34" s="429"/>
      <c r="QCF34" s="429"/>
      <c r="QCG34" s="429"/>
      <c r="QCH34" s="429"/>
      <c r="QCI34" s="429"/>
      <c r="QCJ34" s="429"/>
      <c r="QCK34" s="429"/>
      <c r="QCL34" s="429"/>
      <c r="QCM34" s="429"/>
      <c r="QCN34" s="429"/>
      <c r="QCO34" s="429"/>
      <c r="QCP34" s="429"/>
      <c r="QCQ34" s="429"/>
      <c r="QCR34" s="429"/>
      <c r="QCS34" s="429"/>
      <c r="QCT34" s="429"/>
      <c r="QCU34" s="429"/>
      <c r="QCV34" s="429"/>
      <c r="QCW34" s="429"/>
      <c r="QCX34" s="429"/>
      <c r="QCY34" s="429"/>
      <c r="QCZ34" s="429"/>
      <c r="QDA34" s="429"/>
      <c r="QDB34" s="429"/>
      <c r="QDC34" s="429"/>
      <c r="QDD34" s="429"/>
      <c r="QDE34" s="429"/>
      <c r="QDF34" s="429"/>
      <c r="QDG34" s="429"/>
      <c r="QDH34" s="429"/>
      <c r="QDI34" s="429"/>
      <c r="QDJ34" s="429"/>
      <c r="QDK34" s="429"/>
      <c r="QDL34" s="429"/>
      <c r="QDM34" s="429"/>
      <c r="QDN34" s="429"/>
      <c r="QDO34" s="429"/>
      <c r="QDP34" s="429"/>
      <c r="QDQ34" s="429"/>
      <c r="QDR34" s="429"/>
      <c r="QDS34" s="429"/>
      <c r="QDT34" s="429"/>
      <c r="QDU34" s="429"/>
      <c r="QDV34" s="429"/>
      <c r="QDW34" s="429"/>
      <c r="QDX34" s="429"/>
      <c r="QDY34" s="429"/>
      <c r="QDZ34" s="429"/>
      <c r="QEA34" s="429"/>
      <c r="QEB34" s="429"/>
      <c r="QEC34" s="429"/>
      <c r="QED34" s="429"/>
      <c r="QEE34" s="429"/>
      <c r="QEF34" s="429"/>
      <c r="QEG34" s="429"/>
      <c r="QEH34" s="429"/>
      <c r="QEI34" s="429"/>
      <c r="QEJ34" s="429"/>
      <c r="QEK34" s="429"/>
      <c r="QEL34" s="429"/>
      <c r="QEM34" s="429"/>
      <c r="QEN34" s="429"/>
      <c r="QEO34" s="429"/>
      <c r="QEP34" s="429"/>
      <c r="QEQ34" s="429"/>
      <c r="QER34" s="429"/>
      <c r="QES34" s="429"/>
      <c r="QET34" s="429"/>
      <c r="QEU34" s="429"/>
      <c r="QEV34" s="429"/>
      <c r="QEW34" s="429"/>
      <c r="QEX34" s="429"/>
      <c r="QEY34" s="429"/>
      <c r="QEZ34" s="429"/>
      <c r="QFA34" s="429"/>
      <c r="QFB34" s="429"/>
      <c r="QFC34" s="429"/>
      <c r="QFD34" s="429"/>
      <c r="QFE34" s="429"/>
      <c r="QFF34" s="429"/>
      <c r="QFG34" s="429"/>
      <c r="QFH34" s="429"/>
      <c r="QFI34" s="429"/>
      <c r="QFJ34" s="429"/>
      <c r="QFK34" s="429"/>
      <c r="QFL34" s="429"/>
      <c r="QFM34" s="429"/>
      <c r="QFN34" s="429"/>
      <c r="QFO34" s="429"/>
      <c r="QFP34" s="429"/>
      <c r="QFQ34" s="429"/>
      <c r="QFR34" s="429"/>
      <c r="QFS34" s="429"/>
      <c r="QFT34" s="429"/>
      <c r="QFU34" s="429"/>
      <c r="QFV34" s="429"/>
      <c r="QFW34" s="429"/>
      <c r="QFX34" s="429"/>
      <c r="QFY34" s="429"/>
      <c r="QFZ34" s="429"/>
      <c r="QGA34" s="429"/>
      <c r="QGB34" s="429"/>
      <c r="QGC34" s="429"/>
      <c r="QGD34" s="429"/>
      <c r="QGE34" s="429"/>
      <c r="QGF34" s="429"/>
      <c r="QGG34" s="429"/>
      <c r="QGH34" s="429"/>
      <c r="QGI34" s="429"/>
      <c r="QGJ34" s="429"/>
      <c r="QGK34" s="429"/>
      <c r="QGL34" s="429"/>
      <c r="QGM34" s="429"/>
      <c r="QGN34" s="429"/>
      <c r="QGO34" s="429"/>
      <c r="QGP34" s="429"/>
      <c r="QGQ34" s="429"/>
      <c r="QGR34" s="429"/>
      <c r="QGS34" s="429"/>
      <c r="QGT34" s="429"/>
      <c r="QGU34" s="429"/>
      <c r="QGV34" s="429"/>
      <c r="QGW34" s="429"/>
      <c r="QGX34" s="429"/>
      <c r="QGY34" s="429"/>
      <c r="QGZ34" s="429"/>
      <c r="QHA34" s="429"/>
      <c r="QHB34" s="429"/>
      <c r="QHC34" s="429"/>
      <c r="QHD34" s="429"/>
      <c r="QHE34" s="429"/>
      <c r="QHF34" s="429"/>
      <c r="QHG34" s="429"/>
      <c r="QHH34" s="429"/>
      <c r="QHI34" s="429"/>
      <c r="QHJ34" s="429"/>
      <c r="QHK34" s="429"/>
      <c r="QHL34" s="429"/>
      <c r="QHM34" s="429"/>
      <c r="QHN34" s="429"/>
      <c r="QHO34" s="429"/>
      <c r="QHP34" s="429"/>
      <c r="QHQ34" s="429"/>
      <c r="QHR34" s="429"/>
      <c r="QHS34" s="429"/>
      <c r="QHT34" s="429"/>
      <c r="QHU34" s="429"/>
      <c r="QHV34" s="429"/>
      <c r="QHW34" s="429"/>
      <c r="QHX34" s="429"/>
      <c r="QHY34" s="429"/>
      <c r="QHZ34" s="429"/>
      <c r="QIA34" s="429"/>
      <c r="QIB34" s="429"/>
      <c r="QIC34" s="429"/>
      <c r="QID34" s="429"/>
      <c r="QIE34" s="429"/>
      <c r="QIF34" s="429"/>
      <c r="QIG34" s="429"/>
      <c r="QIH34" s="429"/>
      <c r="QII34" s="429"/>
      <c r="QIJ34" s="429"/>
      <c r="QIK34" s="429"/>
      <c r="QIL34" s="429"/>
      <c r="QIM34" s="429"/>
      <c r="QIN34" s="429"/>
      <c r="QIO34" s="429"/>
      <c r="QIP34" s="429"/>
      <c r="QIQ34" s="429"/>
      <c r="QIR34" s="429"/>
      <c r="QIS34" s="429"/>
      <c r="QIT34" s="429"/>
      <c r="QIU34" s="429"/>
      <c r="QIV34" s="429"/>
      <c r="QIW34" s="429"/>
      <c r="QIX34" s="429"/>
      <c r="QIY34" s="429"/>
      <c r="QIZ34" s="429"/>
      <c r="QJA34" s="429"/>
      <c r="QJB34" s="429"/>
      <c r="QJC34" s="429"/>
      <c r="QJD34" s="429"/>
      <c r="QJE34" s="429"/>
      <c r="QJF34" s="429"/>
      <c r="QJG34" s="429"/>
      <c r="QJH34" s="429"/>
      <c r="QJI34" s="429"/>
      <c r="QJJ34" s="429"/>
      <c r="QJK34" s="429"/>
      <c r="QJL34" s="429"/>
      <c r="QJM34" s="429"/>
      <c r="QJN34" s="429"/>
      <c r="QJO34" s="429"/>
      <c r="QJP34" s="429"/>
      <c r="QJQ34" s="429"/>
      <c r="QJR34" s="429"/>
      <c r="QJS34" s="429"/>
      <c r="QJT34" s="429"/>
      <c r="QJU34" s="429"/>
      <c r="QJV34" s="429"/>
      <c r="QJW34" s="429"/>
      <c r="QJX34" s="429"/>
      <c r="QJY34" s="429"/>
      <c r="QJZ34" s="429"/>
      <c r="QKA34" s="429"/>
      <c r="QKB34" s="429"/>
      <c r="QKC34" s="429"/>
      <c r="QKD34" s="429"/>
      <c r="QKE34" s="429"/>
      <c r="QKF34" s="429"/>
      <c r="QKG34" s="429"/>
      <c r="QKH34" s="429"/>
      <c r="QKI34" s="429"/>
      <c r="QKJ34" s="429"/>
      <c r="QKK34" s="429"/>
      <c r="QKL34" s="429"/>
      <c r="QKM34" s="429"/>
      <c r="QKN34" s="429"/>
      <c r="QKO34" s="429"/>
      <c r="QKP34" s="429"/>
      <c r="QKQ34" s="429"/>
      <c r="QKR34" s="429"/>
      <c r="QKS34" s="429"/>
      <c r="QKT34" s="429"/>
      <c r="QKU34" s="429"/>
      <c r="QKV34" s="429"/>
      <c r="QKW34" s="429"/>
      <c r="QKX34" s="429"/>
      <c r="QKY34" s="429"/>
      <c r="QKZ34" s="429"/>
      <c r="QLA34" s="429"/>
      <c r="QLB34" s="429"/>
      <c r="QLC34" s="429"/>
      <c r="QLD34" s="429"/>
      <c r="QLE34" s="429"/>
      <c r="QLF34" s="429"/>
      <c r="QLG34" s="429"/>
      <c r="QLH34" s="429"/>
      <c r="QLI34" s="429"/>
      <c r="QLJ34" s="429"/>
      <c r="QLK34" s="429"/>
      <c r="QLL34" s="429"/>
      <c r="QLM34" s="429"/>
      <c r="QLN34" s="429"/>
      <c r="QLO34" s="429"/>
      <c r="QLP34" s="429"/>
      <c r="QLQ34" s="429"/>
      <c r="QLR34" s="429"/>
      <c r="QLS34" s="429"/>
      <c r="QLT34" s="429"/>
      <c r="QLU34" s="429"/>
      <c r="QLV34" s="429"/>
      <c r="QLW34" s="429"/>
      <c r="QLX34" s="429"/>
      <c r="QLY34" s="429"/>
      <c r="QLZ34" s="429"/>
      <c r="QMA34" s="429"/>
      <c r="QMB34" s="429"/>
      <c r="QMC34" s="429"/>
      <c r="QMD34" s="429"/>
      <c r="QME34" s="429"/>
      <c r="QMF34" s="429"/>
      <c r="QMG34" s="429"/>
      <c r="QMH34" s="429"/>
      <c r="QMI34" s="429"/>
      <c r="QMJ34" s="429"/>
      <c r="QMK34" s="429"/>
      <c r="QML34" s="429"/>
      <c r="QMM34" s="429"/>
      <c r="QMN34" s="429"/>
      <c r="QMO34" s="429"/>
      <c r="QMP34" s="429"/>
      <c r="QMQ34" s="429"/>
      <c r="QMR34" s="429"/>
      <c r="QMS34" s="429"/>
      <c r="QMT34" s="429"/>
      <c r="QMU34" s="429"/>
      <c r="QMV34" s="429"/>
      <c r="QMW34" s="429"/>
      <c r="QMX34" s="429"/>
      <c r="QMY34" s="429"/>
      <c r="QMZ34" s="429"/>
      <c r="QNA34" s="429"/>
      <c r="QNB34" s="429"/>
      <c r="QNC34" s="429"/>
      <c r="QND34" s="429"/>
      <c r="QNE34" s="429"/>
      <c r="QNF34" s="429"/>
      <c r="QNG34" s="429"/>
      <c r="QNH34" s="429"/>
      <c r="QNI34" s="429"/>
      <c r="QNJ34" s="429"/>
      <c r="QNK34" s="429"/>
      <c r="QNL34" s="429"/>
      <c r="QNM34" s="429"/>
      <c r="QNN34" s="429"/>
      <c r="QNO34" s="429"/>
      <c r="QNP34" s="429"/>
      <c r="QNQ34" s="429"/>
      <c r="QNR34" s="429"/>
      <c r="QNS34" s="429"/>
      <c r="QNT34" s="429"/>
      <c r="QNU34" s="429"/>
      <c r="QNV34" s="429"/>
      <c r="QNW34" s="429"/>
      <c r="QNX34" s="429"/>
      <c r="QNY34" s="429"/>
      <c r="QNZ34" s="429"/>
      <c r="QOA34" s="429"/>
      <c r="QOB34" s="429"/>
      <c r="QOC34" s="429"/>
      <c r="QOD34" s="429"/>
      <c r="QOE34" s="429"/>
      <c r="QOF34" s="429"/>
      <c r="QOG34" s="429"/>
      <c r="QOH34" s="429"/>
      <c r="QOI34" s="429"/>
      <c r="QOJ34" s="429"/>
      <c r="QOK34" s="429"/>
      <c r="QOL34" s="429"/>
      <c r="QOM34" s="429"/>
      <c r="QON34" s="429"/>
      <c r="QOO34" s="429"/>
      <c r="QOP34" s="429"/>
      <c r="QOQ34" s="429"/>
      <c r="QOR34" s="429"/>
      <c r="QOS34" s="429"/>
      <c r="QOT34" s="429"/>
      <c r="QOU34" s="429"/>
      <c r="QOV34" s="429"/>
      <c r="QOW34" s="429"/>
      <c r="QOX34" s="429"/>
      <c r="QOY34" s="429"/>
      <c r="QOZ34" s="429"/>
      <c r="QPA34" s="429"/>
      <c r="QPB34" s="429"/>
      <c r="QPC34" s="429"/>
      <c r="QPD34" s="429"/>
      <c r="QPE34" s="429"/>
      <c r="QPF34" s="429"/>
      <c r="QPG34" s="429"/>
      <c r="QPH34" s="429"/>
      <c r="QPI34" s="429"/>
      <c r="QPJ34" s="429"/>
      <c r="QPK34" s="429"/>
      <c r="QPL34" s="429"/>
      <c r="QPM34" s="429"/>
      <c r="QPN34" s="429"/>
      <c r="QPO34" s="429"/>
      <c r="QPP34" s="429"/>
      <c r="QPQ34" s="429"/>
      <c r="QPR34" s="429"/>
      <c r="QPS34" s="429"/>
      <c r="QPT34" s="429"/>
      <c r="QPU34" s="429"/>
      <c r="QPV34" s="429"/>
      <c r="QPW34" s="429"/>
      <c r="QPX34" s="429"/>
      <c r="QPY34" s="429"/>
      <c r="QPZ34" s="429"/>
      <c r="QQA34" s="429"/>
      <c r="QQB34" s="429"/>
      <c r="QQC34" s="429"/>
      <c r="QQD34" s="429"/>
      <c r="QQE34" s="429"/>
      <c r="QQF34" s="429"/>
      <c r="QQG34" s="429"/>
      <c r="QQH34" s="429"/>
      <c r="QQI34" s="429"/>
      <c r="QQJ34" s="429"/>
      <c r="QQK34" s="429"/>
      <c r="QQL34" s="429"/>
      <c r="QQM34" s="429"/>
      <c r="QQN34" s="429"/>
      <c r="QQO34" s="429"/>
      <c r="QQP34" s="429"/>
      <c r="QQQ34" s="429"/>
      <c r="QQR34" s="429"/>
      <c r="QQS34" s="429"/>
      <c r="QQT34" s="429"/>
      <c r="QQU34" s="429"/>
      <c r="QQV34" s="429"/>
      <c r="QQW34" s="429"/>
      <c r="QQX34" s="429"/>
      <c r="QQY34" s="429"/>
      <c r="QQZ34" s="429"/>
      <c r="QRA34" s="429"/>
      <c r="QRB34" s="429"/>
      <c r="QRC34" s="429"/>
      <c r="QRD34" s="429"/>
      <c r="QRE34" s="429"/>
      <c r="QRF34" s="429"/>
      <c r="QRG34" s="429"/>
      <c r="QRH34" s="429"/>
      <c r="QRI34" s="429"/>
      <c r="QRJ34" s="429"/>
      <c r="QRK34" s="429"/>
      <c r="QRL34" s="429"/>
      <c r="QRM34" s="429"/>
      <c r="QRN34" s="429"/>
      <c r="QRO34" s="429"/>
      <c r="QRP34" s="429"/>
      <c r="QRQ34" s="429"/>
      <c r="QRR34" s="429"/>
      <c r="QRS34" s="429"/>
      <c r="QRT34" s="429"/>
      <c r="QRU34" s="429"/>
      <c r="QRV34" s="429"/>
      <c r="QRW34" s="429"/>
      <c r="QRX34" s="429"/>
      <c r="QRY34" s="429"/>
      <c r="QRZ34" s="429"/>
      <c r="QSA34" s="429"/>
      <c r="QSB34" s="429"/>
      <c r="QSC34" s="429"/>
      <c r="QSD34" s="429"/>
      <c r="QSE34" s="429"/>
      <c r="QSF34" s="429"/>
      <c r="QSG34" s="429"/>
      <c r="QSH34" s="429"/>
      <c r="QSI34" s="429"/>
      <c r="QSJ34" s="429"/>
      <c r="QSK34" s="429"/>
      <c r="QSL34" s="429"/>
      <c r="QSM34" s="429"/>
      <c r="QSN34" s="429"/>
      <c r="QSO34" s="429"/>
      <c r="QSP34" s="429"/>
      <c r="QSQ34" s="429"/>
      <c r="QSR34" s="429"/>
      <c r="QSS34" s="429"/>
      <c r="QST34" s="429"/>
      <c r="QSU34" s="429"/>
      <c r="QSV34" s="429"/>
      <c r="QSW34" s="429"/>
      <c r="QSX34" s="429"/>
      <c r="QSY34" s="429"/>
      <c r="QSZ34" s="429"/>
      <c r="QTA34" s="429"/>
      <c r="QTB34" s="429"/>
      <c r="QTC34" s="429"/>
      <c r="QTD34" s="429"/>
      <c r="QTE34" s="429"/>
      <c r="QTF34" s="429"/>
      <c r="QTG34" s="429"/>
      <c r="QTH34" s="429"/>
      <c r="QTI34" s="429"/>
      <c r="QTJ34" s="429"/>
      <c r="QTK34" s="429"/>
      <c r="QTL34" s="429"/>
      <c r="QTM34" s="429"/>
      <c r="QTN34" s="429"/>
      <c r="QTO34" s="429"/>
      <c r="QTP34" s="429"/>
      <c r="QTQ34" s="429"/>
      <c r="QTR34" s="429"/>
      <c r="QTS34" s="429"/>
      <c r="QTT34" s="429"/>
      <c r="QTU34" s="429"/>
      <c r="QTV34" s="429"/>
      <c r="QTW34" s="429"/>
      <c r="QTX34" s="429"/>
      <c r="QTY34" s="429"/>
      <c r="QTZ34" s="429"/>
      <c r="QUA34" s="429"/>
      <c r="QUB34" s="429"/>
      <c r="QUC34" s="429"/>
      <c r="QUD34" s="429"/>
      <c r="QUE34" s="429"/>
      <c r="QUF34" s="429"/>
      <c r="QUG34" s="429"/>
      <c r="QUH34" s="429"/>
      <c r="QUI34" s="429"/>
      <c r="QUJ34" s="429"/>
      <c r="QUK34" s="429"/>
      <c r="QUL34" s="429"/>
      <c r="QUM34" s="429"/>
      <c r="QUN34" s="429"/>
      <c r="QUO34" s="429"/>
      <c r="QUP34" s="429"/>
      <c r="QUQ34" s="429"/>
      <c r="QUR34" s="429"/>
      <c r="QUS34" s="429"/>
      <c r="QUT34" s="429"/>
      <c r="QUU34" s="429"/>
      <c r="QUV34" s="429"/>
      <c r="QUW34" s="429"/>
      <c r="QUX34" s="429"/>
      <c r="QUY34" s="429"/>
      <c r="QUZ34" s="429"/>
      <c r="QVA34" s="429"/>
      <c r="QVB34" s="429"/>
      <c r="QVC34" s="429"/>
      <c r="QVD34" s="429"/>
      <c r="QVE34" s="429"/>
      <c r="QVF34" s="429"/>
      <c r="QVG34" s="429"/>
      <c r="QVH34" s="429"/>
      <c r="QVI34" s="429"/>
      <c r="QVJ34" s="429"/>
      <c r="QVK34" s="429"/>
      <c r="QVL34" s="429"/>
      <c r="QVM34" s="429"/>
      <c r="QVN34" s="429"/>
      <c r="QVO34" s="429"/>
      <c r="QVP34" s="429"/>
      <c r="QVQ34" s="429"/>
      <c r="QVR34" s="429"/>
      <c r="QVS34" s="429"/>
      <c r="QVT34" s="429"/>
      <c r="QVU34" s="429"/>
      <c r="QVV34" s="429"/>
      <c r="QVW34" s="429"/>
      <c r="QVX34" s="429"/>
      <c r="QVY34" s="429"/>
      <c r="QVZ34" s="429"/>
      <c r="QWA34" s="429"/>
      <c r="QWB34" s="429"/>
      <c r="QWC34" s="429"/>
      <c r="QWD34" s="429"/>
      <c r="QWE34" s="429"/>
      <c r="QWF34" s="429"/>
      <c r="QWG34" s="429"/>
      <c r="QWH34" s="429"/>
      <c r="QWI34" s="429"/>
      <c r="QWJ34" s="429"/>
      <c r="QWK34" s="429"/>
      <c r="QWL34" s="429"/>
      <c r="QWM34" s="429"/>
      <c r="QWN34" s="429"/>
      <c r="QWO34" s="429"/>
      <c r="QWP34" s="429"/>
      <c r="QWQ34" s="429"/>
      <c r="QWR34" s="429"/>
      <c r="QWS34" s="429"/>
      <c r="QWT34" s="429"/>
      <c r="QWU34" s="429"/>
      <c r="QWV34" s="429"/>
      <c r="QWW34" s="429"/>
      <c r="QWX34" s="429"/>
      <c r="QWY34" s="429"/>
      <c r="QWZ34" s="429"/>
      <c r="QXA34" s="429"/>
      <c r="QXB34" s="429"/>
      <c r="QXC34" s="429"/>
      <c r="QXD34" s="429"/>
      <c r="QXE34" s="429"/>
      <c r="QXF34" s="429"/>
      <c r="QXG34" s="429"/>
      <c r="QXH34" s="429"/>
      <c r="QXI34" s="429"/>
      <c r="QXJ34" s="429"/>
      <c r="QXK34" s="429"/>
      <c r="QXL34" s="429"/>
      <c r="QXM34" s="429"/>
      <c r="QXN34" s="429"/>
      <c r="QXO34" s="429"/>
      <c r="QXP34" s="429"/>
      <c r="QXQ34" s="429"/>
      <c r="QXR34" s="429"/>
      <c r="QXS34" s="429"/>
      <c r="QXT34" s="429"/>
      <c r="QXU34" s="429"/>
      <c r="QXV34" s="429"/>
      <c r="QXW34" s="429"/>
      <c r="QXX34" s="429"/>
      <c r="QXY34" s="429"/>
      <c r="QXZ34" s="429"/>
      <c r="QYA34" s="429"/>
      <c r="QYB34" s="429"/>
      <c r="QYC34" s="429"/>
      <c r="QYD34" s="429"/>
      <c r="QYE34" s="429"/>
      <c r="QYF34" s="429"/>
      <c r="QYG34" s="429"/>
      <c r="QYH34" s="429"/>
      <c r="QYI34" s="429"/>
      <c r="QYJ34" s="429"/>
      <c r="QYK34" s="429"/>
      <c r="QYL34" s="429"/>
      <c r="QYM34" s="429"/>
      <c r="QYN34" s="429"/>
      <c r="QYO34" s="429"/>
      <c r="QYP34" s="429"/>
      <c r="QYQ34" s="429"/>
      <c r="QYR34" s="429"/>
      <c r="QYS34" s="429"/>
      <c r="QYT34" s="429"/>
      <c r="QYU34" s="429"/>
      <c r="QYV34" s="429"/>
      <c r="QYW34" s="429"/>
      <c r="QYX34" s="429"/>
      <c r="QYY34" s="429"/>
      <c r="QYZ34" s="429"/>
      <c r="QZA34" s="429"/>
      <c r="QZB34" s="429"/>
      <c r="QZC34" s="429"/>
      <c r="QZD34" s="429"/>
      <c r="QZE34" s="429"/>
      <c r="QZF34" s="429"/>
      <c r="QZG34" s="429"/>
      <c r="QZH34" s="429"/>
      <c r="QZI34" s="429"/>
      <c r="QZJ34" s="429"/>
      <c r="QZK34" s="429"/>
      <c r="QZL34" s="429"/>
      <c r="QZM34" s="429"/>
      <c r="QZN34" s="429"/>
      <c r="QZO34" s="429"/>
      <c r="QZP34" s="429"/>
      <c r="QZQ34" s="429"/>
      <c r="QZR34" s="429"/>
      <c r="QZS34" s="429"/>
      <c r="QZT34" s="429"/>
      <c r="QZU34" s="429"/>
      <c r="QZV34" s="429"/>
      <c r="QZW34" s="429"/>
      <c r="QZX34" s="429"/>
      <c r="QZY34" s="429"/>
      <c r="QZZ34" s="429"/>
      <c r="RAA34" s="429"/>
      <c r="RAB34" s="429"/>
      <c r="RAC34" s="429"/>
      <c r="RAD34" s="429"/>
      <c r="RAE34" s="429"/>
      <c r="RAF34" s="429"/>
      <c r="RAG34" s="429"/>
      <c r="RAH34" s="429"/>
      <c r="RAI34" s="429"/>
      <c r="RAJ34" s="429"/>
      <c r="RAK34" s="429"/>
      <c r="RAL34" s="429"/>
      <c r="RAM34" s="429"/>
      <c r="RAN34" s="429"/>
      <c r="RAO34" s="429"/>
      <c r="RAP34" s="429"/>
      <c r="RAQ34" s="429"/>
      <c r="RAR34" s="429"/>
      <c r="RAS34" s="429"/>
      <c r="RAT34" s="429"/>
      <c r="RAU34" s="429"/>
      <c r="RAV34" s="429"/>
      <c r="RAW34" s="429"/>
      <c r="RAX34" s="429"/>
      <c r="RAY34" s="429"/>
      <c r="RAZ34" s="429"/>
      <c r="RBA34" s="429"/>
      <c r="RBB34" s="429"/>
      <c r="RBC34" s="429"/>
      <c r="RBD34" s="429"/>
      <c r="RBE34" s="429"/>
      <c r="RBF34" s="429"/>
      <c r="RBG34" s="429"/>
      <c r="RBH34" s="429"/>
      <c r="RBI34" s="429"/>
      <c r="RBJ34" s="429"/>
      <c r="RBK34" s="429"/>
      <c r="RBL34" s="429"/>
      <c r="RBM34" s="429"/>
      <c r="RBN34" s="429"/>
      <c r="RBO34" s="429"/>
      <c r="RBP34" s="429"/>
      <c r="RBQ34" s="429"/>
      <c r="RBR34" s="429"/>
      <c r="RBS34" s="429"/>
      <c r="RBT34" s="429"/>
      <c r="RBU34" s="429"/>
      <c r="RBV34" s="429"/>
      <c r="RBW34" s="429"/>
      <c r="RBX34" s="429"/>
      <c r="RBY34" s="429"/>
      <c r="RBZ34" s="429"/>
      <c r="RCA34" s="429"/>
      <c r="RCB34" s="429"/>
      <c r="RCC34" s="429"/>
      <c r="RCD34" s="429"/>
      <c r="RCE34" s="429"/>
      <c r="RCF34" s="429"/>
      <c r="RCG34" s="429"/>
      <c r="RCH34" s="429"/>
      <c r="RCI34" s="429"/>
      <c r="RCJ34" s="429"/>
      <c r="RCK34" s="429"/>
      <c r="RCL34" s="429"/>
      <c r="RCM34" s="429"/>
      <c r="RCN34" s="429"/>
      <c r="RCO34" s="429"/>
      <c r="RCP34" s="429"/>
      <c r="RCQ34" s="429"/>
      <c r="RCR34" s="429"/>
      <c r="RCS34" s="429"/>
      <c r="RCT34" s="429"/>
      <c r="RCU34" s="429"/>
      <c r="RCV34" s="429"/>
      <c r="RCW34" s="429"/>
      <c r="RCX34" s="429"/>
      <c r="RCY34" s="429"/>
      <c r="RCZ34" s="429"/>
      <c r="RDA34" s="429"/>
      <c r="RDB34" s="429"/>
      <c r="RDC34" s="429"/>
      <c r="RDD34" s="429"/>
      <c r="RDE34" s="429"/>
      <c r="RDF34" s="429"/>
      <c r="RDG34" s="429"/>
      <c r="RDH34" s="429"/>
      <c r="RDI34" s="429"/>
      <c r="RDJ34" s="429"/>
      <c r="RDK34" s="429"/>
      <c r="RDL34" s="429"/>
      <c r="RDM34" s="429"/>
      <c r="RDN34" s="429"/>
      <c r="RDO34" s="429"/>
      <c r="RDP34" s="429"/>
      <c r="RDQ34" s="429"/>
      <c r="RDR34" s="429"/>
      <c r="RDS34" s="429"/>
      <c r="RDT34" s="429"/>
      <c r="RDU34" s="429"/>
      <c r="RDV34" s="429"/>
      <c r="RDW34" s="429"/>
      <c r="RDX34" s="429"/>
      <c r="RDY34" s="429"/>
      <c r="RDZ34" s="429"/>
      <c r="REA34" s="429"/>
      <c r="REB34" s="429"/>
      <c r="REC34" s="429"/>
      <c r="RED34" s="429"/>
      <c r="REE34" s="429"/>
      <c r="REF34" s="429"/>
      <c r="REG34" s="429"/>
      <c r="REH34" s="429"/>
      <c r="REI34" s="429"/>
      <c r="REJ34" s="429"/>
      <c r="REK34" s="429"/>
      <c r="REL34" s="429"/>
      <c r="REM34" s="429"/>
      <c r="REN34" s="429"/>
      <c r="REO34" s="429"/>
      <c r="REP34" s="429"/>
      <c r="REQ34" s="429"/>
      <c r="RER34" s="429"/>
      <c r="RES34" s="429"/>
      <c r="RET34" s="429"/>
      <c r="REU34" s="429"/>
      <c r="REV34" s="429"/>
      <c r="REW34" s="429"/>
      <c r="REX34" s="429"/>
      <c r="REY34" s="429"/>
      <c r="REZ34" s="429"/>
      <c r="RFA34" s="429"/>
      <c r="RFB34" s="429"/>
      <c r="RFC34" s="429"/>
      <c r="RFD34" s="429"/>
      <c r="RFE34" s="429"/>
      <c r="RFF34" s="429"/>
      <c r="RFG34" s="429"/>
      <c r="RFH34" s="429"/>
      <c r="RFI34" s="429"/>
      <c r="RFJ34" s="429"/>
      <c r="RFK34" s="429"/>
      <c r="RFL34" s="429"/>
      <c r="RFM34" s="429"/>
      <c r="RFN34" s="429"/>
      <c r="RFO34" s="429"/>
      <c r="RFP34" s="429"/>
      <c r="RFQ34" s="429"/>
      <c r="RFR34" s="429"/>
      <c r="RFS34" s="429"/>
      <c r="RFT34" s="429"/>
      <c r="RFU34" s="429"/>
      <c r="RFV34" s="429"/>
      <c r="RFW34" s="429"/>
      <c r="RFX34" s="429"/>
      <c r="RFY34" s="429"/>
      <c r="RFZ34" s="429"/>
      <c r="RGA34" s="429"/>
      <c r="RGB34" s="429"/>
      <c r="RGC34" s="429"/>
      <c r="RGD34" s="429"/>
      <c r="RGE34" s="429"/>
      <c r="RGF34" s="429"/>
      <c r="RGG34" s="429"/>
      <c r="RGH34" s="429"/>
      <c r="RGI34" s="429"/>
      <c r="RGJ34" s="429"/>
      <c r="RGK34" s="429"/>
      <c r="RGL34" s="429"/>
      <c r="RGM34" s="429"/>
      <c r="RGN34" s="429"/>
      <c r="RGO34" s="429"/>
      <c r="RGP34" s="429"/>
      <c r="RGQ34" s="429"/>
      <c r="RGR34" s="429"/>
      <c r="RGS34" s="429"/>
      <c r="RGT34" s="429"/>
      <c r="RGU34" s="429"/>
      <c r="RGV34" s="429"/>
      <c r="RGW34" s="429"/>
      <c r="RGX34" s="429"/>
      <c r="RGY34" s="429"/>
      <c r="RGZ34" s="429"/>
      <c r="RHA34" s="429"/>
      <c r="RHB34" s="429"/>
      <c r="RHC34" s="429"/>
      <c r="RHD34" s="429"/>
      <c r="RHE34" s="429"/>
      <c r="RHF34" s="429"/>
      <c r="RHG34" s="429"/>
      <c r="RHH34" s="429"/>
      <c r="RHI34" s="429"/>
      <c r="RHJ34" s="429"/>
      <c r="RHK34" s="429"/>
      <c r="RHL34" s="429"/>
      <c r="RHM34" s="429"/>
      <c r="RHN34" s="429"/>
      <c r="RHO34" s="429"/>
      <c r="RHP34" s="429"/>
      <c r="RHQ34" s="429"/>
      <c r="RHR34" s="429"/>
      <c r="RHS34" s="429"/>
      <c r="RHT34" s="429"/>
      <c r="RHU34" s="429"/>
      <c r="RHV34" s="429"/>
      <c r="RHW34" s="429"/>
      <c r="RHX34" s="429"/>
      <c r="RHY34" s="429"/>
      <c r="RHZ34" s="429"/>
      <c r="RIA34" s="429"/>
      <c r="RIB34" s="429"/>
      <c r="RIC34" s="429"/>
      <c r="RID34" s="429"/>
      <c r="RIE34" s="429"/>
      <c r="RIF34" s="429"/>
      <c r="RIG34" s="429"/>
      <c r="RIH34" s="429"/>
      <c r="RII34" s="429"/>
      <c r="RIJ34" s="429"/>
      <c r="RIK34" s="429"/>
      <c r="RIL34" s="429"/>
      <c r="RIM34" s="429"/>
      <c r="RIN34" s="429"/>
      <c r="RIO34" s="429"/>
      <c r="RIP34" s="429"/>
      <c r="RIQ34" s="429"/>
      <c r="RIR34" s="429"/>
      <c r="RIS34" s="429"/>
      <c r="RIT34" s="429"/>
      <c r="RIU34" s="429"/>
      <c r="RIV34" s="429"/>
      <c r="RIW34" s="429"/>
      <c r="RIX34" s="429"/>
      <c r="RIY34" s="429"/>
      <c r="RIZ34" s="429"/>
      <c r="RJA34" s="429"/>
      <c r="RJB34" s="429"/>
      <c r="RJC34" s="429"/>
      <c r="RJD34" s="429"/>
      <c r="RJE34" s="429"/>
      <c r="RJF34" s="429"/>
      <c r="RJG34" s="429"/>
      <c r="RJH34" s="429"/>
      <c r="RJI34" s="429"/>
      <c r="RJJ34" s="429"/>
      <c r="RJK34" s="429"/>
      <c r="RJL34" s="429"/>
      <c r="RJM34" s="429"/>
      <c r="RJN34" s="429"/>
      <c r="RJO34" s="429"/>
      <c r="RJP34" s="429"/>
      <c r="RJQ34" s="429"/>
      <c r="RJR34" s="429"/>
      <c r="RJS34" s="429"/>
      <c r="RJT34" s="429"/>
      <c r="RJU34" s="429"/>
      <c r="RJV34" s="429"/>
      <c r="RJW34" s="429"/>
      <c r="RJX34" s="429"/>
      <c r="RJY34" s="429"/>
      <c r="RJZ34" s="429"/>
      <c r="RKA34" s="429"/>
      <c r="RKB34" s="429"/>
      <c r="RKC34" s="429"/>
      <c r="RKD34" s="429"/>
      <c r="RKE34" s="429"/>
      <c r="RKF34" s="429"/>
      <c r="RKG34" s="429"/>
      <c r="RKH34" s="429"/>
      <c r="RKI34" s="429"/>
      <c r="RKJ34" s="429"/>
      <c r="RKK34" s="429"/>
      <c r="RKL34" s="429"/>
      <c r="RKM34" s="429"/>
      <c r="RKN34" s="429"/>
      <c r="RKO34" s="429"/>
      <c r="RKP34" s="429"/>
      <c r="RKQ34" s="429"/>
      <c r="RKR34" s="429"/>
      <c r="RKS34" s="429"/>
      <c r="RKT34" s="429"/>
      <c r="RKU34" s="429"/>
      <c r="RKV34" s="429"/>
      <c r="RKW34" s="429"/>
      <c r="RKX34" s="429"/>
      <c r="RKY34" s="429"/>
      <c r="RKZ34" s="429"/>
      <c r="RLA34" s="429"/>
      <c r="RLB34" s="429"/>
      <c r="RLC34" s="429"/>
      <c r="RLD34" s="429"/>
      <c r="RLE34" s="429"/>
      <c r="RLF34" s="429"/>
      <c r="RLG34" s="429"/>
      <c r="RLH34" s="429"/>
      <c r="RLI34" s="429"/>
      <c r="RLJ34" s="429"/>
      <c r="RLK34" s="429"/>
      <c r="RLL34" s="429"/>
      <c r="RLM34" s="429"/>
      <c r="RLN34" s="429"/>
      <c r="RLO34" s="429"/>
      <c r="RLP34" s="429"/>
      <c r="RLQ34" s="429"/>
      <c r="RLR34" s="429"/>
      <c r="RLS34" s="429"/>
      <c r="RLT34" s="429"/>
      <c r="RLU34" s="429"/>
      <c r="RLV34" s="429"/>
      <c r="RLW34" s="429"/>
      <c r="RLX34" s="429"/>
      <c r="RLY34" s="429"/>
      <c r="RLZ34" s="429"/>
      <c r="RMA34" s="429"/>
      <c r="RMB34" s="429"/>
      <c r="RMC34" s="429"/>
      <c r="RMD34" s="429"/>
      <c r="RME34" s="429"/>
      <c r="RMF34" s="429"/>
      <c r="RMG34" s="429"/>
      <c r="RMH34" s="429"/>
      <c r="RMI34" s="429"/>
      <c r="RMJ34" s="429"/>
      <c r="RMK34" s="429"/>
      <c r="RML34" s="429"/>
      <c r="RMM34" s="429"/>
      <c r="RMN34" s="429"/>
      <c r="RMO34" s="429"/>
      <c r="RMP34" s="429"/>
      <c r="RMQ34" s="429"/>
      <c r="RMR34" s="429"/>
      <c r="RMS34" s="429"/>
      <c r="RMT34" s="429"/>
      <c r="RMU34" s="429"/>
      <c r="RMV34" s="429"/>
      <c r="RMW34" s="429"/>
      <c r="RMX34" s="429"/>
      <c r="RMY34" s="429"/>
      <c r="RMZ34" s="429"/>
      <c r="RNA34" s="429"/>
      <c r="RNB34" s="429"/>
      <c r="RNC34" s="429"/>
      <c r="RND34" s="429"/>
      <c r="RNE34" s="429"/>
      <c r="RNF34" s="429"/>
      <c r="RNG34" s="429"/>
      <c r="RNH34" s="429"/>
      <c r="RNI34" s="429"/>
      <c r="RNJ34" s="429"/>
      <c r="RNK34" s="429"/>
      <c r="RNL34" s="429"/>
      <c r="RNM34" s="429"/>
      <c r="RNN34" s="429"/>
      <c r="RNO34" s="429"/>
      <c r="RNP34" s="429"/>
      <c r="RNQ34" s="429"/>
      <c r="RNR34" s="429"/>
      <c r="RNS34" s="429"/>
      <c r="RNT34" s="429"/>
      <c r="RNU34" s="429"/>
      <c r="RNV34" s="429"/>
      <c r="RNW34" s="429"/>
      <c r="RNX34" s="429"/>
      <c r="RNY34" s="429"/>
      <c r="RNZ34" s="429"/>
      <c r="ROA34" s="429"/>
      <c r="ROB34" s="429"/>
      <c r="ROC34" s="429"/>
      <c r="ROD34" s="429"/>
      <c r="ROE34" s="429"/>
      <c r="ROF34" s="429"/>
      <c r="ROG34" s="429"/>
      <c r="ROH34" s="429"/>
      <c r="ROI34" s="429"/>
      <c r="ROJ34" s="429"/>
      <c r="ROK34" s="429"/>
      <c r="ROL34" s="429"/>
      <c r="ROM34" s="429"/>
      <c r="RON34" s="429"/>
      <c r="ROO34" s="429"/>
      <c r="ROP34" s="429"/>
      <c r="ROQ34" s="429"/>
      <c r="ROR34" s="429"/>
      <c r="ROS34" s="429"/>
      <c r="ROT34" s="429"/>
      <c r="ROU34" s="429"/>
      <c r="ROV34" s="429"/>
      <c r="ROW34" s="429"/>
      <c r="ROX34" s="429"/>
      <c r="ROY34" s="429"/>
      <c r="ROZ34" s="429"/>
      <c r="RPA34" s="429"/>
      <c r="RPB34" s="429"/>
      <c r="RPC34" s="429"/>
      <c r="RPD34" s="429"/>
      <c r="RPE34" s="429"/>
      <c r="RPF34" s="429"/>
      <c r="RPG34" s="429"/>
      <c r="RPH34" s="429"/>
      <c r="RPI34" s="429"/>
      <c r="RPJ34" s="429"/>
      <c r="RPK34" s="429"/>
      <c r="RPL34" s="429"/>
      <c r="RPM34" s="429"/>
      <c r="RPN34" s="429"/>
      <c r="RPO34" s="429"/>
      <c r="RPP34" s="429"/>
      <c r="RPQ34" s="429"/>
      <c r="RPR34" s="429"/>
      <c r="RPS34" s="429"/>
      <c r="RPT34" s="429"/>
      <c r="RPU34" s="429"/>
      <c r="RPV34" s="429"/>
      <c r="RPW34" s="429"/>
      <c r="RPX34" s="429"/>
      <c r="RPY34" s="429"/>
      <c r="RPZ34" s="429"/>
      <c r="RQA34" s="429"/>
      <c r="RQB34" s="429"/>
      <c r="RQC34" s="429"/>
      <c r="RQD34" s="429"/>
      <c r="RQE34" s="429"/>
      <c r="RQF34" s="429"/>
      <c r="RQG34" s="429"/>
      <c r="RQH34" s="429"/>
      <c r="RQI34" s="429"/>
      <c r="RQJ34" s="429"/>
      <c r="RQK34" s="429"/>
      <c r="RQL34" s="429"/>
      <c r="RQM34" s="429"/>
      <c r="RQN34" s="429"/>
      <c r="RQO34" s="429"/>
      <c r="RQP34" s="429"/>
      <c r="RQQ34" s="429"/>
      <c r="RQR34" s="429"/>
      <c r="RQS34" s="429"/>
      <c r="RQT34" s="429"/>
      <c r="RQU34" s="429"/>
      <c r="RQV34" s="429"/>
      <c r="RQW34" s="429"/>
      <c r="RQX34" s="429"/>
      <c r="RQY34" s="429"/>
      <c r="RQZ34" s="429"/>
      <c r="RRA34" s="429"/>
      <c r="RRB34" s="429"/>
      <c r="RRC34" s="429"/>
      <c r="RRD34" s="429"/>
      <c r="RRE34" s="429"/>
      <c r="RRF34" s="429"/>
      <c r="RRG34" s="429"/>
      <c r="RRH34" s="429"/>
      <c r="RRI34" s="429"/>
      <c r="RRJ34" s="429"/>
      <c r="RRK34" s="429"/>
      <c r="RRL34" s="429"/>
      <c r="RRM34" s="429"/>
      <c r="RRN34" s="429"/>
      <c r="RRO34" s="429"/>
      <c r="RRP34" s="429"/>
      <c r="RRQ34" s="429"/>
      <c r="RRR34" s="429"/>
      <c r="RRS34" s="429"/>
      <c r="RRT34" s="429"/>
      <c r="RRU34" s="429"/>
      <c r="RRV34" s="429"/>
      <c r="RRW34" s="429"/>
      <c r="RRX34" s="429"/>
      <c r="RRY34" s="429"/>
      <c r="RRZ34" s="429"/>
      <c r="RSA34" s="429"/>
      <c r="RSB34" s="429"/>
      <c r="RSC34" s="429"/>
      <c r="RSD34" s="429"/>
      <c r="RSE34" s="429"/>
      <c r="RSF34" s="429"/>
      <c r="RSG34" s="429"/>
      <c r="RSH34" s="429"/>
      <c r="RSI34" s="429"/>
      <c r="RSJ34" s="429"/>
      <c r="RSK34" s="429"/>
      <c r="RSL34" s="429"/>
      <c r="RSM34" s="429"/>
      <c r="RSN34" s="429"/>
      <c r="RSO34" s="429"/>
      <c r="RSP34" s="429"/>
      <c r="RSQ34" s="429"/>
      <c r="RSR34" s="429"/>
      <c r="RSS34" s="429"/>
      <c r="RST34" s="429"/>
      <c r="RSU34" s="429"/>
      <c r="RSV34" s="429"/>
      <c r="RSW34" s="429"/>
      <c r="RSX34" s="429"/>
      <c r="RSY34" s="429"/>
      <c r="RSZ34" s="429"/>
      <c r="RTA34" s="429"/>
      <c r="RTB34" s="429"/>
      <c r="RTC34" s="429"/>
      <c r="RTD34" s="429"/>
      <c r="RTE34" s="429"/>
      <c r="RTF34" s="429"/>
      <c r="RTG34" s="429"/>
      <c r="RTH34" s="429"/>
      <c r="RTI34" s="429"/>
      <c r="RTJ34" s="429"/>
      <c r="RTK34" s="429"/>
      <c r="RTL34" s="429"/>
      <c r="RTM34" s="429"/>
      <c r="RTN34" s="429"/>
      <c r="RTO34" s="429"/>
      <c r="RTP34" s="429"/>
      <c r="RTQ34" s="429"/>
      <c r="RTR34" s="429"/>
      <c r="RTS34" s="429"/>
      <c r="RTT34" s="429"/>
      <c r="RTU34" s="429"/>
      <c r="RTV34" s="429"/>
      <c r="RTW34" s="429"/>
      <c r="RTX34" s="429"/>
      <c r="RTY34" s="429"/>
      <c r="RTZ34" s="429"/>
      <c r="RUA34" s="429"/>
      <c r="RUB34" s="429"/>
      <c r="RUC34" s="429"/>
      <c r="RUD34" s="429"/>
      <c r="RUE34" s="429"/>
      <c r="RUF34" s="429"/>
      <c r="RUG34" s="429"/>
      <c r="RUH34" s="429"/>
      <c r="RUI34" s="429"/>
      <c r="RUJ34" s="429"/>
      <c r="RUK34" s="429"/>
      <c r="RUL34" s="429"/>
      <c r="RUM34" s="429"/>
      <c r="RUN34" s="429"/>
      <c r="RUO34" s="429"/>
      <c r="RUP34" s="429"/>
      <c r="RUQ34" s="429"/>
      <c r="RUR34" s="429"/>
      <c r="RUS34" s="429"/>
      <c r="RUT34" s="429"/>
      <c r="RUU34" s="429"/>
      <c r="RUV34" s="429"/>
      <c r="RUW34" s="429"/>
      <c r="RUX34" s="429"/>
      <c r="RUY34" s="429"/>
      <c r="RUZ34" s="429"/>
      <c r="RVA34" s="429"/>
      <c r="RVB34" s="429"/>
      <c r="RVC34" s="429"/>
      <c r="RVD34" s="429"/>
      <c r="RVE34" s="429"/>
      <c r="RVF34" s="429"/>
      <c r="RVG34" s="429"/>
      <c r="RVH34" s="429"/>
      <c r="RVI34" s="429"/>
      <c r="RVJ34" s="429"/>
      <c r="RVK34" s="429"/>
      <c r="RVL34" s="429"/>
      <c r="RVM34" s="429"/>
      <c r="RVN34" s="429"/>
      <c r="RVO34" s="429"/>
      <c r="RVP34" s="429"/>
      <c r="RVQ34" s="429"/>
      <c r="RVR34" s="429"/>
      <c r="RVS34" s="429"/>
      <c r="RVT34" s="429"/>
      <c r="RVU34" s="429"/>
      <c r="RVV34" s="429"/>
      <c r="RVW34" s="429"/>
      <c r="RVX34" s="429"/>
      <c r="RVY34" s="429"/>
      <c r="RVZ34" s="429"/>
      <c r="RWA34" s="429"/>
      <c r="RWB34" s="429"/>
      <c r="RWC34" s="429"/>
      <c r="RWD34" s="429"/>
      <c r="RWE34" s="429"/>
      <c r="RWF34" s="429"/>
      <c r="RWG34" s="429"/>
      <c r="RWH34" s="429"/>
      <c r="RWI34" s="429"/>
      <c r="RWJ34" s="429"/>
      <c r="RWK34" s="429"/>
      <c r="RWL34" s="429"/>
      <c r="RWM34" s="429"/>
      <c r="RWN34" s="429"/>
      <c r="RWO34" s="429"/>
      <c r="RWP34" s="429"/>
      <c r="RWQ34" s="429"/>
      <c r="RWR34" s="429"/>
      <c r="RWS34" s="429"/>
      <c r="RWT34" s="429"/>
      <c r="RWU34" s="429"/>
      <c r="RWV34" s="429"/>
      <c r="RWW34" s="429"/>
      <c r="RWX34" s="429"/>
      <c r="RWY34" s="429"/>
      <c r="RWZ34" s="429"/>
      <c r="RXA34" s="429"/>
      <c r="RXB34" s="429"/>
      <c r="RXC34" s="429"/>
      <c r="RXD34" s="429"/>
      <c r="RXE34" s="429"/>
      <c r="RXF34" s="429"/>
      <c r="RXG34" s="429"/>
      <c r="RXH34" s="429"/>
      <c r="RXI34" s="429"/>
      <c r="RXJ34" s="429"/>
      <c r="RXK34" s="429"/>
      <c r="RXL34" s="429"/>
      <c r="RXM34" s="429"/>
      <c r="RXN34" s="429"/>
      <c r="RXO34" s="429"/>
      <c r="RXP34" s="429"/>
      <c r="RXQ34" s="429"/>
      <c r="RXR34" s="429"/>
      <c r="RXS34" s="429"/>
      <c r="RXT34" s="429"/>
      <c r="RXU34" s="429"/>
      <c r="RXV34" s="429"/>
      <c r="RXW34" s="429"/>
      <c r="RXX34" s="429"/>
      <c r="RXY34" s="429"/>
      <c r="RXZ34" s="429"/>
      <c r="RYA34" s="429"/>
      <c r="RYB34" s="429"/>
      <c r="RYC34" s="429"/>
      <c r="RYD34" s="429"/>
      <c r="RYE34" s="429"/>
      <c r="RYF34" s="429"/>
      <c r="RYG34" s="429"/>
      <c r="RYH34" s="429"/>
      <c r="RYI34" s="429"/>
      <c r="RYJ34" s="429"/>
      <c r="RYK34" s="429"/>
      <c r="RYL34" s="429"/>
      <c r="RYM34" s="429"/>
      <c r="RYN34" s="429"/>
      <c r="RYO34" s="429"/>
      <c r="RYP34" s="429"/>
      <c r="RYQ34" s="429"/>
      <c r="RYR34" s="429"/>
      <c r="RYS34" s="429"/>
      <c r="RYT34" s="429"/>
      <c r="RYU34" s="429"/>
      <c r="RYV34" s="429"/>
      <c r="RYW34" s="429"/>
      <c r="RYX34" s="429"/>
      <c r="RYY34" s="429"/>
      <c r="RYZ34" s="429"/>
      <c r="RZA34" s="429"/>
      <c r="RZB34" s="429"/>
      <c r="RZC34" s="429"/>
      <c r="RZD34" s="429"/>
      <c r="RZE34" s="429"/>
      <c r="RZF34" s="429"/>
      <c r="RZG34" s="429"/>
      <c r="RZH34" s="429"/>
      <c r="RZI34" s="429"/>
      <c r="RZJ34" s="429"/>
      <c r="RZK34" s="429"/>
      <c r="RZL34" s="429"/>
      <c r="RZM34" s="429"/>
      <c r="RZN34" s="429"/>
      <c r="RZO34" s="429"/>
      <c r="RZP34" s="429"/>
      <c r="RZQ34" s="429"/>
      <c r="RZR34" s="429"/>
      <c r="RZS34" s="429"/>
      <c r="RZT34" s="429"/>
      <c r="RZU34" s="429"/>
      <c r="RZV34" s="429"/>
      <c r="RZW34" s="429"/>
      <c r="RZX34" s="429"/>
      <c r="RZY34" s="429"/>
      <c r="RZZ34" s="429"/>
      <c r="SAA34" s="429"/>
      <c r="SAB34" s="429"/>
      <c r="SAC34" s="429"/>
      <c r="SAD34" s="429"/>
      <c r="SAE34" s="429"/>
      <c r="SAF34" s="429"/>
      <c r="SAG34" s="429"/>
      <c r="SAH34" s="429"/>
      <c r="SAI34" s="429"/>
      <c r="SAJ34" s="429"/>
      <c r="SAK34" s="429"/>
      <c r="SAL34" s="429"/>
      <c r="SAM34" s="429"/>
      <c r="SAN34" s="429"/>
      <c r="SAO34" s="429"/>
      <c r="SAP34" s="429"/>
      <c r="SAQ34" s="429"/>
      <c r="SAR34" s="429"/>
      <c r="SAS34" s="429"/>
      <c r="SAT34" s="429"/>
      <c r="SAU34" s="429"/>
      <c r="SAV34" s="429"/>
      <c r="SAW34" s="429"/>
      <c r="SAX34" s="429"/>
      <c r="SAY34" s="429"/>
      <c r="SAZ34" s="429"/>
      <c r="SBA34" s="429"/>
      <c r="SBB34" s="429"/>
      <c r="SBC34" s="429"/>
      <c r="SBD34" s="429"/>
      <c r="SBE34" s="429"/>
      <c r="SBF34" s="429"/>
      <c r="SBG34" s="429"/>
      <c r="SBH34" s="429"/>
      <c r="SBI34" s="429"/>
      <c r="SBJ34" s="429"/>
      <c r="SBK34" s="429"/>
      <c r="SBL34" s="429"/>
      <c r="SBM34" s="429"/>
      <c r="SBN34" s="429"/>
      <c r="SBO34" s="429"/>
      <c r="SBP34" s="429"/>
      <c r="SBQ34" s="429"/>
      <c r="SBR34" s="429"/>
      <c r="SBS34" s="429"/>
      <c r="SBT34" s="429"/>
      <c r="SBU34" s="429"/>
      <c r="SBV34" s="429"/>
      <c r="SBW34" s="429"/>
      <c r="SBX34" s="429"/>
      <c r="SBY34" s="429"/>
      <c r="SBZ34" s="429"/>
      <c r="SCA34" s="429"/>
      <c r="SCB34" s="429"/>
      <c r="SCC34" s="429"/>
      <c r="SCD34" s="429"/>
      <c r="SCE34" s="429"/>
      <c r="SCF34" s="429"/>
      <c r="SCG34" s="429"/>
      <c r="SCH34" s="429"/>
      <c r="SCI34" s="429"/>
      <c r="SCJ34" s="429"/>
      <c r="SCK34" s="429"/>
      <c r="SCL34" s="429"/>
      <c r="SCM34" s="429"/>
      <c r="SCN34" s="429"/>
      <c r="SCO34" s="429"/>
      <c r="SCP34" s="429"/>
      <c r="SCQ34" s="429"/>
      <c r="SCR34" s="429"/>
      <c r="SCS34" s="429"/>
      <c r="SCT34" s="429"/>
      <c r="SCU34" s="429"/>
      <c r="SCV34" s="429"/>
      <c r="SCW34" s="429"/>
      <c r="SCX34" s="429"/>
      <c r="SCY34" s="429"/>
      <c r="SCZ34" s="429"/>
      <c r="SDA34" s="429"/>
      <c r="SDB34" s="429"/>
      <c r="SDC34" s="429"/>
      <c r="SDD34" s="429"/>
      <c r="SDE34" s="429"/>
      <c r="SDF34" s="429"/>
      <c r="SDG34" s="429"/>
      <c r="SDH34" s="429"/>
      <c r="SDI34" s="429"/>
      <c r="SDJ34" s="429"/>
      <c r="SDK34" s="429"/>
      <c r="SDL34" s="429"/>
      <c r="SDM34" s="429"/>
      <c r="SDN34" s="429"/>
      <c r="SDO34" s="429"/>
      <c r="SDP34" s="429"/>
      <c r="SDQ34" s="429"/>
      <c r="SDR34" s="429"/>
      <c r="SDS34" s="429"/>
      <c r="SDT34" s="429"/>
      <c r="SDU34" s="429"/>
      <c r="SDV34" s="429"/>
      <c r="SDW34" s="429"/>
      <c r="SDX34" s="429"/>
      <c r="SDY34" s="429"/>
      <c r="SDZ34" s="429"/>
      <c r="SEA34" s="429"/>
      <c r="SEB34" s="429"/>
      <c r="SEC34" s="429"/>
      <c r="SED34" s="429"/>
      <c r="SEE34" s="429"/>
      <c r="SEF34" s="429"/>
      <c r="SEG34" s="429"/>
      <c r="SEH34" s="429"/>
      <c r="SEI34" s="429"/>
      <c r="SEJ34" s="429"/>
      <c r="SEK34" s="429"/>
      <c r="SEL34" s="429"/>
      <c r="SEM34" s="429"/>
      <c r="SEN34" s="429"/>
      <c r="SEO34" s="429"/>
      <c r="SEP34" s="429"/>
      <c r="SEQ34" s="429"/>
      <c r="SER34" s="429"/>
      <c r="SES34" s="429"/>
      <c r="SET34" s="429"/>
      <c r="SEU34" s="429"/>
      <c r="SEV34" s="429"/>
      <c r="SEW34" s="429"/>
      <c r="SEX34" s="429"/>
      <c r="SEY34" s="429"/>
      <c r="SEZ34" s="429"/>
      <c r="SFA34" s="429"/>
      <c r="SFB34" s="429"/>
      <c r="SFC34" s="429"/>
      <c r="SFD34" s="429"/>
      <c r="SFE34" s="429"/>
      <c r="SFF34" s="429"/>
      <c r="SFG34" s="429"/>
      <c r="SFH34" s="429"/>
      <c r="SFI34" s="429"/>
      <c r="SFJ34" s="429"/>
      <c r="SFK34" s="429"/>
      <c r="SFL34" s="429"/>
      <c r="SFM34" s="429"/>
      <c r="SFN34" s="429"/>
      <c r="SFO34" s="429"/>
      <c r="SFP34" s="429"/>
      <c r="SFQ34" s="429"/>
      <c r="SFR34" s="429"/>
      <c r="SFS34" s="429"/>
      <c r="SFT34" s="429"/>
      <c r="SFU34" s="429"/>
      <c r="SFV34" s="429"/>
      <c r="SFW34" s="429"/>
      <c r="SFX34" s="429"/>
      <c r="SFY34" s="429"/>
      <c r="SFZ34" s="429"/>
      <c r="SGA34" s="429"/>
      <c r="SGB34" s="429"/>
      <c r="SGC34" s="429"/>
      <c r="SGD34" s="429"/>
      <c r="SGE34" s="429"/>
      <c r="SGF34" s="429"/>
      <c r="SGG34" s="429"/>
      <c r="SGH34" s="429"/>
      <c r="SGI34" s="429"/>
      <c r="SGJ34" s="429"/>
      <c r="SGK34" s="429"/>
      <c r="SGL34" s="429"/>
      <c r="SGM34" s="429"/>
      <c r="SGN34" s="429"/>
      <c r="SGO34" s="429"/>
      <c r="SGP34" s="429"/>
      <c r="SGQ34" s="429"/>
      <c r="SGR34" s="429"/>
      <c r="SGS34" s="429"/>
      <c r="SGT34" s="429"/>
      <c r="SGU34" s="429"/>
      <c r="SGV34" s="429"/>
      <c r="SGW34" s="429"/>
      <c r="SGX34" s="429"/>
      <c r="SGY34" s="429"/>
      <c r="SGZ34" s="429"/>
      <c r="SHA34" s="429"/>
      <c r="SHB34" s="429"/>
      <c r="SHC34" s="429"/>
      <c r="SHD34" s="429"/>
      <c r="SHE34" s="429"/>
      <c r="SHF34" s="429"/>
      <c r="SHG34" s="429"/>
      <c r="SHH34" s="429"/>
      <c r="SHI34" s="429"/>
      <c r="SHJ34" s="429"/>
      <c r="SHK34" s="429"/>
      <c r="SHL34" s="429"/>
      <c r="SHM34" s="429"/>
      <c r="SHN34" s="429"/>
      <c r="SHO34" s="429"/>
      <c r="SHP34" s="429"/>
      <c r="SHQ34" s="429"/>
      <c r="SHR34" s="429"/>
      <c r="SHS34" s="429"/>
      <c r="SHT34" s="429"/>
      <c r="SHU34" s="429"/>
      <c r="SHV34" s="429"/>
      <c r="SHW34" s="429"/>
      <c r="SHX34" s="429"/>
      <c r="SHY34" s="429"/>
      <c r="SHZ34" s="429"/>
      <c r="SIA34" s="429"/>
      <c r="SIB34" s="429"/>
      <c r="SIC34" s="429"/>
      <c r="SID34" s="429"/>
      <c r="SIE34" s="429"/>
      <c r="SIF34" s="429"/>
      <c r="SIG34" s="429"/>
      <c r="SIH34" s="429"/>
      <c r="SII34" s="429"/>
      <c r="SIJ34" s="429"/>
      <c r="SIK34" s="429"/>
      <c r="SIL34" s="429"/>
      <c r="SIM34" s="429"/>
      <c r="SIN34" s="429"/>
      <c r="SIO34" s="429"/>
      <c r="SIP34" s="429"/>
      <c r="SIQ34" s="429"/>
      <c r="SIR34" s="429"/>
      <c r="SIS34" s="429"/>
      <c r="SIT34" s="429"/>
      <c r="SIU34" s="429"/>
      <c r="SIV34" s="429"/>
      <c r="SIW34" s="429"/>
      <c r="SIX34" s="429"/>
      <c r="SIY34" s="429"/>
      <c r="SIZ34" s="429"/>
      <c r="SJA34" s="429"/>
      <c r="SJB34" s="429"/>
      <c r="SJC34" s="429"/>
      <c r="SJD34" s="429"/>
      <c r="SJE34" s="429"/>
      <c r="SJF34" s="429"/>
      <c r="SJG34" s="429"/>
      <c r="SJH34" s="429"/>
      <c r="SJI34" s="429"/>
      <c r="SJJ34" s="429"/>
      <c r="SJK34" s="429"/>
      <c r="SJL34" s="429"/>
      <c r="SJM34" s="429"/>
      <c r="SJN34" s="429"/>
      <c r="SJO34" s="429"/>
      <c r="SJP34" s="429"/>
      <c r="SJQ34" s="429"/>
      <c r="SJR34" s="429"/>
      <c r="SJS34" s="429"/>
      <c r="SJT34" s="429"/>
      <c r="SJU34" s="429"/>
      <c r="SJV34" s="429"/>
      <c r="SJW34" s="429"/>
      <c r="SJX34" s="429"/>
      <c r="SJY34" s="429"/>
      <c r="SJZ34" s="429"/>
      <c r="SKA34" s="429"/>
      <c r="SKB34" s="429"/>
      <c r="SKC34" s="429"/>
      <c r="SKD34" s="429"/>
      <c r="SKE34" s="429"/>
      <c r="SKF34" s="429"/>
      <c r="SKG34" s="429"/>
      <c r="SKH34" s="429"/>
      <c r="SKI34" s="429"/>
      <c r="SKJ34" s="429"/>
      <c r="SKK34" s="429"/>
      <c r="SKL34" s="429"/>
      <c r="SKM34" s="429"/>
      <c r="SKN34" s="429"/>
      <c r="SKO34" s="429"/>
      <c r="SKP34" s="429"/>
      <c r="SKQ34" s="429"/>
      <c r="SKR34" s="429"/>
      <c r="SKS34" s="429"/>
      <c r="SKT34" s="429"/>
      <c r="SKU34" s="429"/>
      <c r="SKV34" s="429"/>
      <c r="SKW34" s="429"/>
      <c r="SKX34" s="429"/>
      <c r="SKY34" s="429"/>
      <c r="SKZ34" s="429"/>
      <c r="SLA34" s="429"/>
      <c r="SLB34" s="429"/>
      <c r="SLC34" s="429"/>
      <c r="SLD34" s="429"/>
      <c r="SLE34" s="429"/>
      <c r="SLF34" s="429"/>
      <c r="SLG34" s="429"/>
      <c r="SLH34" s="429"/>
      <c r="SLI34" s="429"/>
      <c r="SLJ34" s="429"/>
      <c r="SLK34" s="429"/>
      <c r="SLL34" s="429"/>
      <c r="SLM34" s="429"/>
      <c r="SLN34" s="429"/>
      <c r="SLO34" s="429"/>
      <c r="SLP34" s="429"/>
      <c r="SLQ34" s="429"/>
      <c r="SLR34" s="429"/>
      <c r="SLS34" s="429"/>
      <c r="SLT34" s="429"/>
      <c r="SLU34" s="429"/>
      <c r="SLV34" s="429"/>
      <c r="SLW34" s="429"/>
      <c r="SLX34" s="429"/>
      <c r="SLY34" s="429"/>
      <c r="SLZ34" s="429"/>
      <c r="SMA34" s="429"/>
      <c r="SMB34" s="429"/>
      <c r="SMC34" s="429"/>
      <c r="SMD34" s="429"/>
      <c r="SME34" s="429"/>
      <c r="SMF34" s="429"/>
      <c r="SMG34" s="429"/>
      <c r="SMH34" s="429"/>
      <c r="SMI34" s="429"/>
      <c r="SMJ34" s="429"/>
      <c r="SMK34" s="429"/>
      <c r="SML34" s="429"/>
      <c r="SMM34" s="429"/>
      <c r="SMN34" s="429"/>
      <c r="SMO34" s="429"/>
      <c r="SMP34" s="429"/>
      <c r="SMQ34" s="429"/>
      <c r="SMR34" s="429"/>
      <c r="SMS34" s="429"/>
      <c r="SMT34" s="429"/>
      <c r="SMU34" s="429"/>
      <c r="SMV34" s="429"/>
      <c r="SMW34" s="429"/>
      <c r="SMX34" s="429"/>
      <c r="SMY34" s="429"/>
      <c r="SMZ34" s="429"/>
      <c r="SNA34" s="429"/>
      <c r="SNB34" s="429"/>
      <c r="SNC34" s="429"/>
      <c r="SND34" s="429"/>
      <c r="SNE34" s="429"/>
      <c r="SNF34" s="429"/>
      <c r="SNG34" s="429"/>
      <c r="SNH34" s="429"/>
      <c r="SNI34" s="429"/>
      <c r="SNJ34" s="429"/>
      <c r="SNK34" s="429"/>
      <c r="SNL34" s="429"/>
      <c r="SNM34" s="429"/>
      <c r="SNN34" s="429"/>
      <c r="SNO34" s="429"/>
      <c r="SNP34" s="429"/>
      <c r="SNQ34" s="429"/>
      <c r="SNR34" s="429"/>
      <c r="SNS34" s="429"/>
      <c r="SNT34" s="429"/>
      <c r="SNU34" s="429"/>
      <c r="SNV34" s="429"/>
      <c r="SNW34" s="429"/>
      <c r="SNX34" s="429"/>
      <c r="SNY34" s="429"/>
      <c r="SNZ34" s="429"/>
      <c r="SOA34" s="429"/>
      <c r="SOB34" s="429"/>
      <c r="SOC34" s="429"/>
      <c r="SOD34" s="429"/>
      <c r="SOE34" s="429"/>
      <c r="SOF34" s="429"/>
      <c r="SOG34" s="429"/>
      <c r="SOH34" s="429"/>
      <c r="SOI34" s="429"/>
      <c r="SOJ34" s="429"/>
      <c r="SOK34" s="429"/>
      <c r="SOL34" s="429"/>
      <c r="SOM34" s="429"/>
      <c r="SON34" s="429"/>
      <c r="SOO34" s="429"/>
      <c r="SOP34" s="429"/>
      <c r="SOQ34" s="429"/>
      <c r="SOR34" s="429"/>
      <c r="SOS34" s="429"/>
      <c r="SOT34" s="429"/>
      <c r="SOU34" s="429"/>
      <c r="SOV34" s="429"/>
      <c r="SOW34" s="429"/>
      <c r="SOX34" s="429"/>
      <c r="SOY34" s="429"/>
      <c r="SOZ34" s="429"/>
      <c r="SPA34" s="429"/>
      <c r="SPB34" s="429"/>
      <c r="SPC34" s="429"/>
      <c r="SPD34" s="429"/>
      <c r="SPE34" s="429"/>
      <c r="SPF34" s="429"/>
      <c r="SPG34" s="429"/>
      <c r="SPH34" s="429"/>
      <c r="SPI34" s="429"/>
      <c r="SPJ34" s="429"/>
      <c r="SPK34" s="429"/>
      <c r="SPL34" s="429"/>
      <c r="SPM34" s="429"/>
      <c r="SPN34" s="429"/>
      <c r="SPO34" s="429"/>
      <c r="SPP34" s="429"/>
      <c r="SPQ34" s="429"/>
      <c r="SPR34" s="429"/>
      <c r="SPS34" s="429"/>
      <c r="SPT34" s="429"/>
      <c r="SPU34" s="429"/>
      <c r="SPV34" s="429"/>
      <c r="SPW34" s="429"/>
      <c r="SPX34" s="429"/>
      <c r="SPY34" s="429"/>
      <c r="SPZ34" s="429"/>
      <c r="SQA34" s="429"/>
      <c r="SQB34" s="429"/>
      <c r="SQC34" s="429"/>
      <c r="SQD34" s="429"/>
      <c r="SQE34" s="429"/>
      <c r="SQF34" s="429"/>
      <c r="SQG34" s="429"/>
      <c r="SQH34" s="429"/>
      <c r="SQI34" s="429"/>
      <c r="SQJ34" s="429"/>
      <c r="SQK34" s="429"/>
      <c r="SQL34" s="429"/>
      <c r="SQM34" s="429"/>
      <c r="SQN34" s="429"/>
      <c r="SQO34" s="429"/>
      <c r="SQP34" s="429"/>
      <c r="SQQ34" s="429"/>
      <c r="SQR34" s="429"/>
      <c r="SQS34" s="429"/>
      <c r="SQT34" s="429"/>
      <c r="SQU34" s="429"/>
      <c r="SQV34" s="429"/>
      <c r="SQW34" s="429"/>
      <c r="SQX34" s="429"/>
      <c r="SQY34" s="429"/>
      <c r="SQZ34" s="429"/>
      <c r="SRA34" s="429"/>
      <c r="SRB34" s="429"/>
      <c r="SRC34" s="429"/>
      <c r="SRD34" s="429"/>
      <c r="SRE34" s="429"/>
      <c r="SRF34" s="429"/>
      <c r="SRG34" s="429"/>
      <c r="SRH34" s="429"/>
      <c r="SRI34" s="429"/>
      <c r="SRJ34" s="429"/>
      <c r="SRK34" s="429"/>
      <c r="SRL34" s="429"/>
      <c r="SRM34" s="429"/>
      <c r="SRN34" s="429"/>
      <c r="SRO34" s="429"/>
      <c r="SRP34" s="429"/>
      <c r="SRQ34" s="429"/>
      <c r="SRR34" s="429"/>
      <c r="SRS34" s="429"/>
      <c r="SRT34" s="429"/>
      <c r="SRU34" s="429"/>
      <c r="SRV34" s="429"/>
      <c r="SRW34" s="429"/>
      <c r="SRX34" s="429"/>
      <c r="SRY34" s="429"/>
      <c r="SRZ34" s="429"/>
      <c r="SSA34" s="429"/>
      <c r="SSB34" s="429"/>
      <c r="SSC34" s="429"/>
      <c r="SSD34" s="429"/>
      <c r="SSE34" s="429"/>
      <c r="SSF34" s="429"/>
      <c r="SSG34" s="429"/>
      <c r="SSH34" s="429"/>
      <c r="SSI34" s="429"/>
      <c r="SSJ34" s="429"/>
      <c r="SSK34" s="429"/>
      <c r="SSL34" s="429"/>
      <c r="SSM34" s="429"/>
      <c r="SSN34" s="429"/>
      <c r="SSO34" s="429"/>
      <c r="SSP34" s="429"/>
      <c r="SSQ34" s="429"/>
      <c r="SSR34" s="429"/>
      <c r="SSS34" s="429"/>
      <c r="SST34" s="429"/>
      <c r="SSU34" s="429"/>
      <c r="SSV34" s="429"/>
      <c r="SSW34" s="429"/>
      <c r="SSX34" s="429"/>
      <c r="SSY34" s="429"/>
      <c r="SSZ34" s="429"/>
      <c r="STA34" s="429"/>
      <c r="STB34" s="429"/>
      <c r="STC34" s="429"/>
      <c r="STD34" s="429"/>
      <c r="STE34" s="429"/>
      <c r="STF34" s="429"/>
      <c r="STG34" s="429"/>
      <c r="STH34" s="429"/>
      <c r="STI34" s="429"/>
      <c r="STJ34" s="429"/>
      <c r="STK34" s="429"/>
      <c r="STL34" s="429"/>
      <c r="STM34" s="429"/>
      <c r="STN34" s="429"/>
      <c r="STO34" s="429"/>
      <c r="STP34" s="429"/>
      <c r="STQ34" s="429"/>
      <c r="STR34" s="429"/>
      <c r="STS34" s="429"/>
      <c r="STT34" s="429"/>
      <c r="STU34" s="429"/>
      <c r="STV34" s="429"/>
      <c r="STW34" s="429"/>
      <c r="STX34" s="429"/>
      <c r="STY34" s="429"/>
      <c r="STZ34" s="429"/>
      <c r="SUA34" s="429"/>
      <c r="SUB34" s="429"/>
      <c r="SUC34" s="429"/>
      <c r="SUD34" s="429"/>
      <c r="SUE34" s="429"/>
      <c r="SUF34" s="429"/>
      <c r="SUG34" s="429"/>
      <c r="SUH34" s="429"/>
      <c r="SUI34" s="429"/>
      <c r="SUJ34" s="429"/>
      <c r="SUK34" s="429"/>
      <c r="SUL34" s="429"/>
      <c r="SUM34" s="429"/>
      <c r="SUN34" s="429"/>
      <c r="SUO34" s="429"/>
      <c r="SUP34" s="429"/>
      <c r="SUQ34" s="429"/>
      <c r="SUR34" s="429"/>
      <c r="SUS34" s="429"/>
      <c r="SUT34" s="429"/>
      <c r="SUU34" s="429"/>
      <c r="SUV34" s="429"/>
      <c r="SUW34" s="429"/>
      <c r="SUX34" s="429"/>
      <c r="SUY34" s="429"/>
      <c r="SUZ34" s="429"/>
      <c r="SVA34" s="429"/>
      <c r="SVB34" s="429"/>
      <c r="SVC34" s="429"/>
      <c r="SVD34" s="429"/>
      <c r="SVE34" s="429"/>
      <c r="SVF34" s="429"/>
      <c r="SVG34" s="429"/>
      <c r="SVH34" s="429"/>
      <c r="SVI34" s="429"/>
      <c r="SVJ34" s="429"/>
      <c r="SVK34" s="429"/>
      <c r="SVL34" s="429"/>
      <c r="SVM34" s="429"/>
      <c r="SVN34" s="429"/>
      <c r="SVO34" s="429"/>
      <c r="SVP34" s="429"/>
      <c r="SVQ34" s="429"/>
      <c r="SVR34" s="429"/>
      <c r="SVS34" s="429"/>
      <c r="SVT34" s="429"/>
      <c r="SVU34" s="429"/>
      <c r="SVV34" s="429"/>
      <c r="SVW34" s="429"/>
      <c r="SVX34" s="429"/>
      <c r="SVY34" s="429"/>
      <c r="SVZ34" s="429"/>
      <c r="SWA34" s="429"/>
      <c r="SWB34" s="429"/>
      <c r="SWC34" s="429"/>
      <c r="SWD34" s="429"/>
      <c r="SWE34" s="429"/>
      <c r="SWF34" s="429"/>
      <c r="SWG34" s="429"/>
      <c r="SWH34" s="429"/>
      <c r="SWI34" s="429"/>
      <c r="SWJ34" s="429"/>
      <c r="SWK34" s="429"/>
      <c r="SWL34" s="429"/>
      <c r="SWM34" s="429"/>
      <c r="SWN34" s="429"/>
      <c r="SWO34" s="429"/>
      <c r="SWP34" s="429"/>
      <c r="SWQ34" s="429"/>
      <c r="SWR34" s="429"/>
      <c r="SWS34" s="429"/>
      <c r="SWT34" s="429"/>
      <c r="SWU34" s="429"/>
      <c r="SWV34" s="429"/>
      <c r="SWW34" s="429"/>
      <c r="SWX34" s="429"/>
      <c r="SWY34" s="429"/>
      <c r="SWZ34" s="429"/>
      <c r="SXA34" s="429"/>
      <c r="SXB34" s="429"/>
      <c r="SXC34" s="429"/>
      <c r="SXD34" s="429"/>
      <c r="SXE34" s="429"/>
      <c r="SXF34" s="429"/>
      <c r="SXG34" s="429"/>
      <c r="SXH34" s="429"/>
      <c r="SXI34" s="429"/>
      <c r="SXJ34" s="429"/>
      <c r="SXK34" s="429"/>
      <c r="SXL34" s="429"/>
      <c r="SXM34" s="429"/>
      <c r="SXN34" s="429"/>
      <c r="SXO34" s="429"/>
      <c r="SXP34" s="429"/>
      <c r="SXQ34" s="429"/>
      <c r="SXR34" s="429"/>
      <c r="SXS34" s="429"/>
      <c r="SXT34" s="429"/>
      <c r="SXU34" s="429"/>
      <c r="SXV34" s="429"/>
      <c r="SXW34" s="429"/>
      <c r="SXX34" s="429"/>
      <c r="SXY34" s="429"/>
      <c r="SXZ34" s="429"/>
      <c r="SYA34" s="429"/>
      <c r="SYB34" s="429"/>
      <c r="SYC34" s="429"/>
      <c r="SYD34" s="429"/>
      <c r="SYE34" s="429"/>
      <c r="SYF34" s="429"/>
      <c r="SYG34" s="429"/>
      <c r="SYH34" s="429"/>
      <c r="SYI34" s="429"/>
      <c r="SYJ34" s="429"/>
      <c r="SYK34" s="429"/>
      <c r="SYL34" s="429"/>
      <c r="SYM34" s="429"/>
      <c r="SYN34" s="429"/>
      <c r="SYO34" s="429"/>
      <c r="SYP34" s="429"/>
      <c r="SYQ34" s="429"/>
      <c r="SYR34" s="429"/>
      <c r="SYS34" s="429"/>
      <c r="SYT34" s="429"/>
      <c r="SYU34" s="429"/>
      <c r="SYV34" s="429"/>
      <c r="SYW34" s="429"/>
      <c r="SYX34" s="429"/>
      <c r="SYY34" s="429"/>
      <c r="SYZ34" s="429"/>
      <c r="SZA34" s="429"/>
      <c r="SZB34" s="429"/>
      <c r="SZC34" s="429"/>
      <c r="SZD34" s="429"/>
      <c r="SZE34" s="429"/>
      <c r="SZF34" s="429"/>
      <c r="SZG34" s="429"/>
      <c r="SZH34" s="429"/>
      <c r="SZI34" s="429"/>
      <c r="SZJ34" s="429"/>
      <c r="SZK34" s="429"/>
      <c r="SZL34" s="429"/>
      <c r="SZM34" s="429"/>
      <c r="SZN34" s="429"/>
      <c r="SZO34" s="429"/>
      <c r="SZP34" s="429"/>
      <c r="SZQ34" s="429"/>
      <c r="SZR34" s="429"/>
      <c r="SZS34" s="429"/>
      <c r="SZT34" s="429"/>
      <c r="SZU34" s="429"/>
      <c r="SZV34" s="429"/>
      <c r="SZW34" s="429"/>
      <c r="SZX34" s="429"/>
      <c r="SZY34" s="429"/>
      <c r="SZZ34" s="429"/>
      <c r="TAA34" s="429"/>
      <c r="TAB34" s="429"/>
      <c r="TAC34" s="429"/>
      <c r="TAD34" s="429"/>
      <c r="TAE34" s="429"/>
      <c r="TAF34" s="429"/>
      <c r="TAG34" s="429"/>
      <c r="TAH34" s="429"/>
      <c r="TAI34" s="429"/>
      <c r="TAJ34" s="429"/>
      <c r="TAK34" s="429"/>
      <c r="TAL34" s="429"/>
      <c r="TAM34" s="429"/>
      <c r="TAN34" s="429"/>
      <c r="TAO34" s="429"/>
      <c r="TAP34" s="429"/>
      <c r="TAQ34" s="429"/>
      <c r="TAR34" s="429"/>
      <c r="TAS34" s="429"/>
      <c r="TAT34" s="429"/>
      <c r="TAU34" s="429"/>
      <c r="TAV34" s="429"/>
      <c r="TAW34" s="429"/>
      <c r="TAX34" s="429"/>
      <c r="TAY34" s="429"/>
      <c r="TAZ34" s="429"/>
      <c r="TBA34" s="429"/>
      <c r="TBB34" s="429"/>
      <c r="TBC34" s="429"/>
      <c r="TBD34" s="429"/>
      <c r="TBE34" s="429"/>
      <c r="TBF34" s="429"/>
      <c r="TBG34" s="429"/>
      <c r="TBH34" s="429"/>
      <c r="TBI34" s="429"/>
      <c r="TBJ34" s="429"/>
      <c r="TBK34" s="429"/>
      <c r="TBL34" s="429"/>
      <c r="TBM34" s="429"/>
      <c r="TBN34" s="429"/>
      <c r="TBO34" s="429"/>
      <c r="TBP34" s="429"/>
      <c r="TBQ34" s="429"/>
      <c r="TBR34" s="429"/>
      <c r="TBS34" s="429"/>
      <c r="TBT34" s="429"/>
      <c r="TBU34" s="429"/>
      <c r="TBV34" s="429"/>
      <c r="TBW34" s="429"/>
      <c r="TBX34" s="429"/>
      <c r="TBY34" s="429"/>
      <c r="TBZ34" s="429"/>
      <c r="TCA34" s="429"/>
      <c r="TCB34" s="429"/>
      <c r="TCC34" s="429"/>
      <c r="TCD34" s="429"/>
      <c r="TCE34" s="429"/>
      <c r="TCF34" s="429"/>
      <c r="TCG34" s="429"/>
      <c r="TCH34" s="429"/>
      <c r="TCI34" s="429"/>
      <c r="TCJ34" s="429"/>
      <c r="TCK34" s="429"/>
      <c r="TCL34" s="429"/>
      <c r="TCM34" s="429"/>
      <c r="TCN34" s="429"/>
      <c r="TCO34" s="429"/>
      <c r="TCP34" s="429"/>
      <c r="TCQ34" s="429"/>
      <c r="TCR34" s="429"/>
      <c r="TCS34" s="429"/>
      <c r="TCT34" s="429"/>
      <c r="TCU34" s="429"/>
      <c r="TCV34" s="429"/>
      <c r="TCW34" s="429"/>
      <c r="TCX34" s="429"/>
      <c r="TCY34" s="429"/>
      <c r="TCZ34" s="429"/>
      <c r="TDA34" s="429"/>
      <c r="TDB34" s="429"/>
      <c r="TDC34" s="429"/>
      <c r="TDD34" s="429"/>
      <c r="TDE34" s="429"/>
      <c r="TDF34" s="429"/>
      <c r="TDG34" s="429"/>
      <c r="TDH34" s="429"/>
      <c r="TDI34" s="429"/>
      <c r="TDJ34" s="429"/>
      <c r="TDK34" s="429"/>
      <c r="TDL34" s="429"/>
      <c r="TDM34" s="429"/>
      <c r="TDN34" s="429"/>
      <c r="TDO34" s="429"/>
      <c r="TDP34" s="429"/>
      <c r="TDQ34" s="429"/>
      <c r="TDR34" s="429"/>
      <c r="TDS34" s="429"/>
      <c r="TDT34" s="429"/>
      <c r="TDU34" s="429"/>
      <c r="TDV34" s="429"/>
      <c r="TDW34" s="429"/>
      <c r="TDX34" s="429"/>
      <c r="TDY34" s="429"/>
      <c r="TDZ34" s="429"/>
      <c r="TEA34" s="429"/>
      <c r="TEB34" s="429"/>
      <c r="TEC34" s="429"/>
      <c r="TED34" s="429"/>
      <c r="TEE34" s="429"/>
      <c r="TEF34" s="429"/>
      <c r="TEG34" s="429"/>
      <c r="TEH34" s="429"/>
      <c r="TEI34" s="429"/>
      <c r="TEJ34" s="429"/>
      <c r="TEK34" s="429"/>
      <c r="TEL34" s="429"/>
      <c r="TEM34" s="429"/>
      <c r="TEN34" s="429"/>
      <c r="TEO34" s="429"/>
      <c r="TEP34" s="429"/>
      <c r="TEQ34" s="429"/>
      <c r="TER34" s="429"/>
      <c r="TES34" s="429"/>
      <c r="TET34" s="429"/>
      <c r="TEU34" s="429"/>
      <c r="TEV34" s="429"/>
      <c r="TEW34" s="429"/>
      <c r="TEX34" s="429"/>
      <c r="TEY34" s="429"/>
      <c r="TEZ34" s="429"/>
      <c r="TFA34" s="429"/>
      <c r="TFB34" s="429"/>
      <c r="TFC34" s="429"/>
      <c r="TFD34" s="429"/>
      <c r="TFE34" s="429"/>
      <c r="TFF34" s="429"/>
      <c r="TFG34" s="429"/>
      <c r="TFH34" s="429"/>
      <c r="TFI34" s="429"/>
      <c r="TFJ34" s="429"/>
      <c r="TFK34" s="429"/>
      <c r="TFL34" s="429"/>
      <c r="TFM34" s="429"/>
      <c r="TFN34" s="429"/>
      <c r="TFO34" s="429"/>
      <c r="TFP34" s="429"/>
      <c r="TFQ34" s="429"/>
      <c r="TFR34" s="429"/>
      <c r="TFS34" s="429"/>
      <c r="TFT34" s="429"/>
      <c r="TFU34" s="429"/>
      <c r="TFV34" s="429"/>
      <c r="TFW34" s="429"/>
      <c r="TFX34" s="429"/>
      <c r="TFY34" s="429"/>
      <c r="TFZ34" s="429"/>
      <c r="TGA34" s="429"/>
      <c r="TGB34" s="429"/>
      <c r="TGC34" s="429"/>
      <c r="TGD34" s="429"/>
      <c r="TGE34" s="429"/>
      <c r="TGF34" s="429"/>
      <c r="TGG34" s="429"/>
      <c r="TGH34" s="429"/>
      <c r="TGI34" s="429"/>
      <c r="TGJ34" s="429"/>
      <c r="TGK34" s="429"/>
      <c r="TGL34" s="429"/>
      <c r="TGM34" s="429"/>
      <c r="TGN34" s="429"/>
      <c r="TGO34" s="429"/>
      <c r="TGP34" s="429"/>
      <c r="TGQ34" s="429"/>
      <c r="TGR34" s="429"/>
      <c r="TGS34" s="429"/>
      <c r="TGT34" s="429"/>
      <c r="TGU34" s="429"/>
      <c r="TGV34" s="429"/>
      <c r="TGW34" s="429"/>
      <c r="TGX34" s="429"/>
      <c r="TGY34" s="429"/>
      <c r="TGZ34" s="429"/>
      <c r="THA34" s="429"/>
      <c r="THB34" s="429"/>
      <c r="THC34" s="429"/>
      <c r="THD34" s="429"/>
      <c r="THE34" s="429"/>
      <c r="THF34" s="429"/>
      <c r="THG34" s="429"/>
      <c r="THH34" s="429"/>
      <c r="THI34" s="429"/>
      <c r="THJ34" s="429"/>
      <c r="THK34" s="429"/>
      <c r="THL34" s="429"/>
      <c r="THM34" s="429"/>
      <c r="THN34" s="429"/>
      <c r="THO34" s="429"/>
      <c r="THP34" s="429"/>
      <c r="THQ34" s="429"/>
      <c r="THR34" s="429"/>
      <c r="THS34" s="429"/>
      <c r="THT34" s="429"/>
      <c r="THU34" s="429"/>
      <c r="THV34" s="429"/>
      <c r="THW34" s="429"/>
      <c r="THX34" s="429"/>
      <c r="THY34" s="429"/>
      <c r="THZ34" s="429"/>
      <c r="TIA34" s="429"/>
      <c r="TIB34" s="429"/>
      <c r="TIC34" s="429"/>
      <c r="TID34" s="429"/>
      <c r="TIE34" s="429"/>
      <c r="TIF34" s="429"/>
      <c r="TIG34" s="429"/>
      <c r="TIH34" s="429"/>
      <c r="TII34" s="429"/>
      <c r="TIJ34" s="429"/>
      <c r="TIK34" s="429"/>
      <c r="TIL34" s="429"/>
      <c r="TIM34" s="429"/>
      <c r="TIN34" s="429"/>
      <c r="TIO34" s="429"/>
      <c r="TIP34" s="429"/>
      <c r="TIQ34" s="429"/>
      <c r="TIR34" s="429"/>
      <c r="TIS34" s="429"/>
      <c r="TIT34" s="429"/>
      <c r="TIU34" s="429"/>
      <c r="TIV34" s="429"/>
      <c r="TIW34" s="429"/>
      <c r="TIX34" s="429"/>
      <c r="TIY34" s="429"/>
      <c r="TIZ34" s="429"/>
      <c r="TJA34" s="429"/>
      <c r="TJB34" s="429"/>
      <c r="TJC34" s="429"/>
      <c r="TJD34" s="429"/>
      <c r="TJE34" s="429"/>
      <c r="TJF34" s="429"/>
      <c r="TJG34" s="429"/>
      <c r="TJH34" s="429"/>
      <c r="TJI34" s="429"/>
      <c r="TJJ34" s="429"/>
      <c r="TJK34" s="429"/>
      <c r="TJL34" s="429"/>
      <c r="TJM34" s="429"/>
      <c r="TJN34" s="429"/>
      <c r="TJO34" s="429"/>
      <c r="TJP34" s="429"/>
      <c r="TJQ34" s="429"/>
      <c r="TJR34" s="429"/>
      <c r="TJS34" s="429"/>
      <c r="TJT34" s="429"/>
      <c r="TJU34" s="429"/>
      <c r="TJV34" s="429"/>
      <c r="TJW34" s="429"/>
      <c r="TJX34" s="429"/>
      <c r="TJY34" s="429"/>
      <c r="TJZ34" s="429"/>
      <c r="TKA34" s="429"/>
      <c r="TKB34" s="429"/>
      <c r="TKC34" s="429"/>
      <c r="TKD34" s="429"/>
      <c r="TKE34" s="429"/>
      <c r="TKF34" s="429"/>
      <c r="TKG34" s="429"/>
      <c r="TKH34" s="429"/>
      <c r="TKI34" s="429"/>
      <c r="TKJ34" s="429"/>
      <c r="TKK34" s="429"/>
      <c r="TKL34" s="429"/>
      <c r="TKM34" s="429"/>
      <c r="TKN34" s="429"/>
      <c r="TKO34" s="429"/>
      <c r="TKP34" s="429"/>
      <c r="TKQ34" s="429"/>
      <c r="TKR34" s="429"/>
      <c r="TKS34" s="429"/>
      <c r="TKT34" s="429"/>
      <c r="TKU34" s="429"/>
      <c r="TKV34" s="429"/>
      <c r="TKW34" s="429"/>
      <c r="TKX34" s="429"/>
      <c r="TKY34" s="429"/>
      <c r="TKZ34" s="429"/>
      <c r="TLA34" s="429"/>
      <c r="TLB34" s="429"/>
      <c r="TLC34" s="429"/>
      <c r="TLD34" s="429"/>
      <c r="TLE34" s="429"/>
      <c r="TLF34" s="429"/>
      <c r="TLG34" s="429"/>
      <c r="TLH34" s="429"/>
      <c r="TLI34" s="429"/>
      <c r="TLJ34" s="429"/>
      <c r="TLK34" s="429"/>
      <c r="TLL34" s="429"/>
      <c r="TLM34" s="429"/>
      <c r="TLN34" s="429"/>
      <c r="TLO34" s="429"/>
      <c r="TLP34" s="429"/>
      <c r="TLQ34" s="429"/>
      <c r="TLR34" s="429"/>
      <c r="TLS34" s="429"/>
      <c r="TLT34" s="429"/>
      <c r="TLU34" s="429"/>
      <c r="TLV34" s="429"/>
      <c r="TLW34" s="429"/>
      <c r="TLX34" s="429"/>
      <c r="TLY34" s="429"/>
      <c r="TLZ34" s="429"/>
      <c r="TMA34" s="429"/>
      <c r="TMB34" s="429"/>
      <c r="TMC34" s="429"/>
      <c r="TMD34" s="429"/>
      <c r="TME34" s="429"/>
      <c r="TMF34" s="429"/>
      <c r="TMG34" s="429"/>
      <c r="TMH34" s="429"/>
      <c r="TMI34" s="429"/>
      <c r="TMJ34" s="429"/>
      <c r="TMK34" s="429"/>
      <c r="TML34" s="429"/>
      <c r="TMM34" s="429"/>
      <c r="TMN34" s="429"/>
      <c r="TMO34" s="429"/>
      <c r="TMP34" s="429"/>
      <c r="TMQ34" s="429"/>
      <c r="TMR34" s="429"/>
      <c r="TMS34" s="429"/>
      <c r="TMT34" s="429"/>
      <c r="TMU34" s="429"/>
      <c r="TMV34" s="429"/>
      <c r="TMW34" s="429"/>
      <c r="TMX34" s="429"/>
      <c r="TMY34" s="429"/>
      <c r="TMZ34" s="429"/>
      <c r="TNA34" s="429"/>
      <c r="TNB34" s="429"/>
      <c r="TNC34" s="429"/>
      <c r="TND34" s="429"/>
      <c r="TNE34" s="429"/>
      <c r="TNF34" s="429"/>
      <c r="TNG34" s="429"/>
      <c r="TNH34" s="429"/>
      <c r="TNI34" s="429"/>
      <c r="TNJ34" s="429"/>
      <c r="TNK34" s="429"/>
      <c r="TNL34" s="429"/>
      <c r="TNM34" s="429"/>
      <c r="TNN34" s="429"/>
      <c r="TNO34" s="429"/>
      <c r="TNP34" s="429"/>
      <c r="TNQ34" s="429"/>
      <c r="TNR34" s="429"/>
      <c r="TNS34" s="429"/>
      <c r="TNT34" s="429"/>
      <c r="TNU34" s="429"/>
      <c r="TNV34" s="429"/>
      <c r="TNW34" s="429"/>
      <c r="TNX34" s="429"/>
      <c r="TNY34" s="429"/>
      <c r="TNZ34" s="429"/>
      <c r="TOA34" s="429"/>
      <c r="TOB34" s="429"/>
      <c r="TOC34" s="429"/>
      <c r="TOD34" s="429"/>
      <c r="TOE34" s="429"/>
      <c r="TOF34" s="429"/>
      <c r="TOG34" s="429"/>
      <c r="TOH34" s="429"/>
      <c r="TOI34" s="429"/>
      <c r="TOJ34" s="429"/>
      <c r="TOK34" s="429"/>
      <c r="TOL34" s="429"/>
      <c r="TOM34" s="429"/>
      <c r="TON34" s="429"/>
      <c r="TOO34" s="429"/>
      <c r="TOP34" s="429"/>
      <c r="TOQ34" s="429"/>
      <c r="TOR34" s="429"/>
      <c r="TOS34" s="429"/>
      <c r="TOT34" s="429"/>
      <c r="TOU34" s="429"/>
      <c r="TOV34" s="429"/>
      <c r="TOW34" s="429"/>
      <c r="TOX34" s="429"/>
      <c r="TOY34" s="429"/>
      <c r="TOZ34" s="429"/>
      <c r="TPA34" s="429"/>
      <c r="TPB34" s="429"/>
      <c r="TPC34" s="429"/>
      <c r="TPD34" s="429"/>
      <c r="TPE34" s="429"/>
      <c r="TPF34" s="429"/>
      <c r="TPG34" s="429"/>
      <c r="TPH34" s="429"/>
      <c r="TPI34" s="429"/>
      <c r="TPJ34" s="429"/>
      <c r="TPK34" s="429"/>
      <c r="TPL34" s="429"/>
      <c r="TPM34" s="429"/>
      <c r="TPN34" s="429"/>
      <c r="TPO34" s="429"/>
      <c r="TPP34" s="429"/>
      <c r="TPQ34" s="429"/>
      <c r="TPR34" s="429"/>
      <c r="TPS34" s="429"/>
      <c r="TPT34" s="429"/>
      <c r="TPU34" s="429"/>
      <c r="TPV34" s="429"/>
      <c r="TPW34" s="429"/>
      <c r="TPX34" s="429"/>
      <c r="TPY34" s="429"/>
      <c r="TPZ34" s="429"/>
      <c r="TQA34" s="429"/>
      <c r="TQB34" s="429"/>
      <c r="TQC34" s="429"/>
      <c r="TQD34" s="429"/>
      <c r="TQE34" s="429"/>
      <c r="TQF34" s="429"/>
      <c r="TQG34" s="429"/>
      <c r="TQH34" s="429"/>
      <c r="TQI34" s="429"/>
      <c r="TQJ34" s="429"/>
      <c r="TQK34" s="429"/>
      <c r="TQL34" s="429"/>
      <c r="TQM34" s="429"/>
      <c r="TQN34" s="429"/>
      <c r="TQO34" s="429"/>
      <c r="TQP34" s="429"/>
      <c r="TQQ34" s="429"/>
      <c r="TQR34" s="429"/>
      <c r="TQS34" s="429"/>
      <c r="TQT34" s="429"/>
      <c r="TQU34" s="429"/>
      <c r="TQV34" s="429"/>
      <c r="TQW34" s="429"/>
      <c r="TQX34" s="429"/>
      <c r="TQY34" s="429"/>
      <c r="TQZ34" s="429"/>
      <c r="TRA34" s="429"/>
      <c r="TRB34" s="429"/>
      <c r="TRC34" s="429"/>
      <c r="TRD34" s="429"/>
      <c r="TRE34" s="429"/>
      <c r="TRF34" s="429"/>
      <c r="TRG34" s="429"/>
      <c r="TRH34" s="429"/>
      <c r="TRI34" s="429"/>
      <c r="TRJ34" s="429"/>
      <c r="TRK34" s="429"/>
      <c r="TRL34" s="429"/>
      <c r="TRM34" s="429"/>
      <c r="TRN34" s="429"/>
      <c r="TRO34" s="429"/>
      <c r="TRP34" s="429"/>
      <c r="TRQ34" s="429"/>
      <c r="TRR34" s="429"/>
      <c r="TRS34" s="429"/>
      <c r="TRT34" s="429"/>
      <c r="TRU34" s="429"/>
      <c r="TRV34" s="429"/>
      <c r="TRW34" s="429"/>
      <c r="TRX34" s="429"/>
      <c r="TRY34" s="429"/>
      <c r="TRZ34" s="429"/>
      <c r="TSA34" s="429"/>
      <c r="TSB34" s="429"/>
      <c r="TSC34" s="429"/>
      <c r="TSD34" s="429"/>
      <c r="TSE34" s="429"/>
      <c r="TSF34" s="429"/>
      <c r="TSG34" s="429"/>
      <c r="TSH34" s="429"/>
      <c r="TSI34" s="429"/>
      <c r="TSJ34" s="429"/>
      <c r="TSK34" s="429"/>
      <c r="TSL34" s="429"/>
      <c r="TSM34" s="429"/>
      <c r="TSN34" s="429"/>
      <c r="TSO34" s="429"/>
      <c r="TSP34" s="429"/>
      <c r="TSQ34" s="429"/>
      <c r="TSR34" s="429"/>
      <c r="TSS34" s="429"/>
      <c r="TST34" s="429"/>
      <c r="TSU34" s="429"/>
      <c r="TSV34" s="429"/>
      <c r="TSW34" s="429"/>
      <c r="TSX34" s="429"/>
      <c r="TSY34" s="429"/>
      <c r="TSZ34" s="429"/>
      <c r="TTA34" s="429"/>
      <c r="TTB34" s="429"/>
      <c r="TTC34" s="429"/>
      <c r="TTD34" s="429"/>
      <c r="TTE34" s="429"/>
      <c r="TTF34" s="429"/>
      <c r="TTG34" s="429"/>
      <c r="TTH34" s="429"/>
      <c r="TTI34" s="429"/>
      <c r="TTJ34" s="429"/>
      <c r="TTK34" s="429"/>
      <c r="TTL34" s="429"/>
      <c r="TTM34" s="429"/>
      <c r="TTN34" s="429"/>
      <c r="TTO34" s="429"/>
      <c r="TTP34" s="429"/>
      <c r="TTQ34" s="429"/>
      <c r="TTR34" s="429"/>
      <c r="TTS34" s="429"/>
      <c r="TTT34" s="429"/>
      <c r="TTU34" s="429"/>
      <c r="TTV34" s="429"/>
      <c r="TTW34" s="429"/>
      <c r="TTX34" s="429"/>
      <c r="TTY34" s="429"/>
      <c r="TTZ34" s="429"/>
      <c r="TUA34" s="429"/>
      <c r="TUB34" s="429"/>
      <c r="TUC34" s="429"/>
      <c r="TUD34" s="429"/>
      <c r="TUE34" s="429"/>
      <c r="TUF34" s="429"/>
      <c r="TUG34" s="429"/>
      <c r="TUH34" s="429"/>
      <c r="TUI34" s="429"/>
      <c r="TUJ34" s="429"/>
      <c r="TUK34" s="429"/>
      <c r="TUL34" s="429"/>
      <c r="TUM34" s="429"/>
      <c r="TUN34" s="429"/>
      <c r="TUO34" s="429"/>
      <c r="TUP34" s="429"/>
      <c r="TUQ34" s="429"/>
      <c r="TUR34" s="429"/>
      <c r="TUS34" s="429"/>
      <c r="TUT34" s="429"/>
      <c r="TUU34" s="429"/>
      <c r="TUV34" s="429"/>
      <c r="TUW34" s="429"/>
      <c r="TUX34" s="429"/>
      <c r="TUY34" s="429"/>
      <c r="TUZ34" s="429"/>
      <c r="TVA34" s="429"/>
      <c r="TVB34" s="429"/>
      <c r="TVC34" s="429"/>
      <c r="TVD34" s="429"/>
      <c r="TVE34" s="429"/>
      <c r="TVF34" s="429"/>
      <c r="TVG34" s="429"/>
      <c r="TVH34" s="429"/>
      <c r="TVI34" s="429"/>
      <c r="TVJ34" s="429"/>
      <c r="TVK34" s="429"/>
      <c r="TVL34" s="429"/>
      <c r="TVM34" s="429"/>
      <c r="TVN34" s="429"/>
      <c r="TVO34" s="429"/>
      <c r="TVP34" s="429"/>
      <c r="TVQ34" s="429"/>
      <c r="TVR34" s="429"/>
      <c r="TVS34" s="429"/>
      <c r="TVT34" s="429"/>
      <c r="TVU34" s="429"/>
      <c r="TVV34" s="429"/>
      <c r="TVW34" s="429"/>
      <c r="TVX34" s="429"/>
      <c r="TVY34" s="429"/>
      <c r="TVZ34" s="429"/>
      <c r="TWA34" s="429"/>
      <c r="TWB34" s="429"/>
      <c r="TWC34" s="429"/>
      <c r="TWD34" s="429"/>
      <c r="TWE34" s="429"/>
      <c r="TWF34" s="429"/>
      <c r="TWG34" s="429"/>
      <c r="TWH34" s="429"/>
      <c r="TWI34" s="429"/>
      <c r="TWJ34" s="429"/>
      <c r="TWK34" s="429"/>
      <c r="TWL34" s="429"/>
      <c r="TWM34" s="429"/>
      <c r="TWN34" s="429"/>
      <c r="TWO34" s="429"/>
      <c r="TWP34" s="429"/>
      <c r="TWQ34" s="429"/>
      <c r="TWR34" s="429"/>
      <c r="TWS34" s="429"/>
      <c r="TWT34" s="429"/>
      <c r="TWU34" s="429"/>
      <c r="TWV34" s="429"/>
      <c r="TWW34" s="429"/>
      <c r="TWX34" s="429"/>
      <c r="TWY34" s="429"/>
      <c r="TWZ34" s="429"/>
      <c r="TXA34" s="429"/>
      <c r="TXB34" s="429"/>
      <c r="TXC34" s="429"/>
      <c r="TXD34" s="429"/>
      <c r="TXE34" s="429"/>
      <c r="TXF34" s="429"/>
      <c r="TXG34" s="429"/>
      <c r="TXH34" s="429"/>
      <c r="TXI34" s="429"/>
      <c r="TXJ34" s="429"/>
      <c r="TXK34" s="429"/>
      <c r="TXL34" s="429"/>
      <c r="TXM34" s="429"/>
      <c r="TXN34" s="429"/>
      <c r="TXO34" s="429"/>
      <c r="TXP34" s="429"/>
      <c r="TXQ34" s="429"/>
      <c r="TXR34" s="429"/>
      <c r="TXS34" s="429"/>
      <c r="TXT34" s="429"/>
      <c r="TXU34" s="429"/>
      <c r="TXV34" s="429"/>
      <c r="TXW34" s="429"/>
      <c r="TXX34" s="429"/>
      <c r="TXY34" s="429"/>
      <c r="TXZ34" s="429"/>
      <c r="TYA34" s="429"/>
      <c r="TYB34" s="429"/>
      <c r="TYC34" s="429"/>
      <c r="TYD34" s="429"/>
      <c r="TYE34" s="429"/>
      <c r="TYF34" s="429"/>
      <c r="TYG34" s="429"/>
      <c r="TYH34" s="429"/>
      <c r="TYI34" s="429"/>
      <c r="TYJ34" s="429"/>
      <c r="TYK34" s="429"/>
      <c r="TYL34" s="429"/>
      <c r="TYM34" s="429"/>
      <c r="TYN34" s="429"/>
      <c r="TYO34" s="429"/>
      <c r="TYP34" s="429"/>
      <c r="TYQ34" s="429"/>
      <c r="TYR34" s="429"/>
      <c r="TYS34" s="429"/>
      <c r="TYT34" s="429"/>
      <c r="TYU34" s="429"/>
      <c r="TYV34" s="429"/>
      <c r="TYW34" s="429"/>
      <c r="TYX34" s="429"/>
      <c r="TYY34" s="429"/>
      <c r="TYZ34" s="429"/>
      <c r="TZA34" s="429"/>
      <c r="TZB34" s="429"/>
      <c r="TZC34" s="429"/>
      <c r="TZD34" s="429"/>
      <c r="TZE34" s="429"/>
      <c r="TZF34" s="429"/>
      <c r="TZG34" s="429"/>
      <c r="TZH34" s="429"/>
      <c r="TZI34" s="429"/>
      <c r="TZJ34" s="429"/>
      <c r="TZK34" s="429"/>
      <c r="TZL34" s="429"/>
      <c r="TZM34" s="429"/>
      <c r="TZN34" s="429"/>
      <c r="TZO34" s="429"/>
      <c r="TZP34" s="429"/>
      <c r="TZQ34" s="429"/>
      <c r="TZR34" s="429"/>
      <c r="TZS34" s="429"/>
      <c r="TZT34" s="429"/>
      <c r="TZU34" s="429"/>
      <c r="TZV34" s="429"/>
      <c r="TZW34" s="429"/>
      <c r="TZX34" s="429"/>
      <c r="TZY34" s="429"/>
      <c r="TZZ34" s="429"/>
      <c r="UAA34" s="429"/>
      <c r="UAB34" s="429"/>
      <c r="UAC34" s="429"/>
      <c r="UAD34" s="429"/>
      <c r="UAE34" s="429"/>
      <c r="UAF34" s="429"/>
      <c r="UAG34" s="429"/>
      <c r="UAH34" s="429"/>
      <c r="UAI34" s="429"/>
      <c r="UAJ34" s="429"/>
      <c r="UAK34" s="429"/>
      <c r="UAL34" s="429"/>
      <c r="UAM34" s="429"/>
      <c r="UAN34" s="429"/>
      <c r="UAO34" s="429"/>
      <c r="UAP34" s="429"/>
      <c r="UAQ34" s="429"/>
      <c r="UAR34" s="429"/>
      <c r="UAS34" s="429"/>
      <c r="UAT34" s="429"/>
      <c r="UAU34" s="429"/>
      <c r="UAV34" s="429"/>
      <c r="UAW34" s="429"/>
      <c r="UAX34" s="429"/>
      <c r="UAY34" s="429"/>
      <c r="UAZ34" s="429"/>
      <c r="UBA34" s="429"/>
      <c r="UBB34" s="429"/>
      <c r="UBC34" s="429"/>
      <c r="UBD34" s="429"/>
      <c r="UBE34" s="429"/>
      <c r="UBF34" s="429"/>
      <c r="UBG34" s="429"/>
      <c r="UBH34" s="429"/>
      <c r="UBI34" s="429"/>
      <c r="UBJ34" s="429"/>
      <c r="UBK34" s="429"/>
      <c r="UBL34" s="429"/>
      <c r="UBM34" s="429"/>
      <c r="UBN34" s="429"/>
      <c r="UBO34" s="429"/>
      <c r="UBP34" s="429"/>
      <c r="UBQ34" s="429"/>
      <c r="UBR34" s="429"/>
      <c r="UBS34" s="429"/>
      <c r="UBT34" s="429"/>
      <c r="UBU34" s="429"/>
      <c r="UBV34" s="429"/>
      <c r="UBW34" s="429"/>
      <c r="UBX34" s="429"/>
      <c r="UBY34" s="429"/>
      <c r="UBZ34" s="429"/>
      <c r="UCA34" s="429"/>
      <c r="UCB34" s="429"/>
      <c r="UCC34" s="429"/>
      <c r="UCD34" s="429"/>
      <c r="UCE34" s="429"/>
      <c r="UCF34" s="429"/>
      <c r="UCG34" s="429"/>
      <c r="UCH34" s="429"/>
      <c r="UCI34" s="429"/>
      <c r="UCJ34" s="429"/>
      <c r="UCK34" s="429"/>
      <c r="UCL34" s="429"/>
      <c r="UCM34" s="429"/>
      <c r="UCN34" s="429"/>
      <c r="UCO34" s="429"/>
      <c r="UCP34" s="429"/>
      <c r="UCQ34" s="429"/>
      <c r="UCR34" s="429"/>
      <c r="UCS34" s="429"/>
      <c r="UCT34" s="429"/>
      <c r="UCU34" s="429"/>
      <c r="UCV34" s="429"/>
      <c r="UCW34" s="429"/>
      <c r="UCX34" s="429"/>
      <c r="UCY34" s="429"/>
      <c r="UCZ34" s="429"/>
      <c r="UDA34" s="429"/>
      <c r="UDB34" s="429"/>
      <c r="UDC34" s="429"/>
      <c r="UDD34" s="429"/>
      <c r="UDE34" s="429"/>
      <c r="UDF34" s="429"/>
      <c r="UDG34" s="429"/>
      <c r="UDH34" s="429"/>
      <c r="UDI34" s="429"/>
      <c r="UDJ34" s="429"/>
      <c r="UDK34" s="429"/>
      <c r="UDL34" s="429"/>
      <c r="UDM34" s="429"/>
      <c r="UDN34" s="429"/>
      <c r="UDO34" s="429"/>
      <c r="UDP34" s="429"/>
      <c r="UDQ34" s="429"/>
      <c r="UDR34" s="429"/>
      <c r="UDS34" s="429"/>
      <c r="UDT34" s="429"/>
      <c r="UDU34" s="429"/>
      <c r="UDV34" s="429"/>
      <c r="UDW34" s="429"/>
      <c r="UDX34" s="429"/>
      <c r="UDY34" s="429"/>
      <c r="UDZ34" s="429"/>
      <c r="UEA34" s="429"/>
      <c r="UEB34" s="429"/>
      <c r="UEC34" s="429"/>
      <c r="UED34" s="429"/>
      <c r="UEE34" s="429"/>
      <c r="UEF34" s="429"/>
      <c r="UEG34" s="429"/>
      <c r="UEH34" s="429"/>
      <c r="UEI34" s="429"/>
      <c r="UEJ34" s="429"/>
      <c r="UEK34" s="429"/>
      <c r="UEL34" s="429"/>
      <c r="UEM34" s="429"/>
      <c r="UEN34" s="429"/>
      <c r="UEO34" s="429"/>
      <c r="UEP34" s="429"/>
      <c r="UEQ34" s="429"/>
      <c r="UER34" s="429"/>
      <c r="UES34" s="429"/>
      <c r="UET34" s="429"/>
      <c r="UEU34" s="429"/>
      <c r="UEV34" s="429"/>
      <c r="UEW34" s="429"/>
      <c r="UEX34" s="429"/>
      <c r="UEY34" s="429"/>
      <c r="UEZ34" s="429"/>
      <c r="UFA34" s="429"/>
      <c r="UFB34" s="429"/>
      <c r="UFC34" s="429"/>
      <c r="UFD34" s="429"/>
      <c r="UFE34" s="429"/>
      <c r="UFF34" s="429"/>
      <c r="UFG34" s="429"/>
      <c r="UFH34" s="429"/>
      <c r="UFI34" s="429"/>
      <c r="UFJ34" s="429"/>
      <c r="UFK34" s="429"/>
      <c r="UFL34" s="429"/>
      <c r="UFM34" s="429"/>
      <c r="UFN34" s="429"/>
      <c r="UFO34" s="429"/>
      <c r="UFP34" s="429"/>
      <c r="UFQ34" s="429"/>
      <c r="UFR34" s="429"/>
      <c r="UFS34" s="429"/>
      <c r="UFT34" s="429"/>
      <c r="UFU34" s="429"/>
      <c r="UFV34" s="429"/>
      <c r="UFW34" s="429"/>
      <c r="UFX34" s="429"/>
      <c r="UFY34" s="429"/>
      <c r="UFZ34" s="429"/>
      <c r="UGA34" s="429"/>
      <c r="UGB34" s="429"/>
      <c r="UGC34" s="429"/>
      <c r="UGD34" s="429"/>
      <c r="UGE34" s="429"/>
      <c r="UGF34" s="429"/>
      <c r="UGG34" s="429"/>
      <c r="UGH34" s="429"/>
      <c r="UGI34" s="429"/>
      <c r="UGJ34" s="429"/>
      <c r="UGK34" s="429"/>
      <c r="UGL34" s="429"/>
      <c r="UGM34" s="429"/>
      <c r="UGN34" s="429"/>
      <c r="UGO34" s="429"/>
      <c r="UGP34" s="429"/>
      <c r="UGQ34" s="429"/>
      <c r="UGR34" s="429"/>
      <c r="UGS34" s="429"/>
      <c r="UGT34" s="429"/>
      <c r="UGU34" s="429"/>
      <c r="UGV34" s="429"/>
      <c r="UGW34" s="429"/>
      <c r="UGX34" s="429"/>
      <c r="UGY34" s="429"/>
      <c r="UGZ34" s="429"/>
      <c r="UHA34" s="429"/>
      <c r="UHB34" s="429"/>
      <c r="UHC34" s="429"/>
      <c r="UHD34" s="429"/>
      <c r="UHE34" s="429"/>
      <c r="UHF34" s="429"/>
      <c r="UHG34" s="429"/>
      <c r="UHH34" s="429"/>
      <c r="UHI34" s="429"/>
      <c r="UHJ34" s="429"/>
      <c r="UHK34" s="429"/>
      <c r="UHL34" s="429"/>
      <c r="UHM34" s="429"/>
      <c r="UHN34" s="429"/>
      <c r="UHO34" s="429"/>
      <c r="UHP34" s="429"/>
      <c r="UHQ34" s="429"/>
      <c r="UHR34" s="429"/>
      <c r="UHS34" s="429"/>
      <c r="UHT34" s="429"/>
      <c r="UHU34" s="429"/>
      <c r="UHV34" s="429"/>
      <c r="UHW34" s="429"/>
      <c r="UHX34" s="429"/>
      <c r="UHY34" s="429"/>
      <c r="UHZ34" s="429"/>
      <c r="UIA34" s="429"/>
      <c r="UIB34" s="429"/>
      <c r="UIC34" s="429"/>
      <c r="UID34" s="429"/>
      <c r="UIE34" s="429"/>
      <c r="UIF34" s="429"/>
      <c r="UIG34" s="429"/>
      <c r="UIH34" s="429"/>
      <c r="UII34" s="429"/>
      <c r="UIJ34" s="429"/>
      <c r="UIK34" s="429"/>
      <c r="UIL34" s="429"/>
      <c r="UIM34" s="429"/>
      <c r="UIN34" s="429"/>
      <c r="UIO34" s="429"/>
      <c r="UIP34" s="429"/>
      <c r="UIQ34" s="429"/>
      <c r="UIR34" s="429"/>
      <c r="UIS34" s="429"/>
      <c r="UIT34" s="429"/>
      <c r="UIU34" s="429"/>
      <c r="UIV34" s="429"/>
      <c r="UIW34" s="429"/>
      <c r="UIX34" s="429"/>
      <c r="UIY34" s="429"/>
      <c r="UIZ34" s="429"/>
      <c r="UJA34" s="429"/>
      <c r="UJB34" s="429"/>
      <c r="UJC34" s="429"/>
      <c r="UJD34" s="429"/>
      <c r="UJE34" s="429"/>
      <c r="UJF34" s="429"/>
      <c r="UJG34" s="429"/>
      <c r="UJH34" s="429"/>
      <c r="UJI34" s="429"/>
      <c r="UJJ34" s="429"/>
      <c r="UJK34" s="429"/>
      <c r="UJL34" s="429"/>
      <c r="UJM34" s="429"/>
      <c r="UJN34" s="429"/>
      <c r="UJO34" s="429"/>
      <c r="UJP34" s="429"/>
      <c r="UJQ34" s="429"/>
      <c r="UJR34" s="429"/>
      <c r="UJS34" s="429"/>
      <c r="UJT34" s="429"/>
      <c r="UJU34" s="429"/>
      <c r="UJV34" s="429"/>
      <c r="UJW34" s="429"/>
      <c r="UJX34" s="429"/>
      <c r="UJY34" s="429"/>
      <c r="UJZ34" s="429"/>
      <c r="UKA34" s="429"/>
      <c r="UKB34" s="429"/>
      <c r="UKC34" s="429"/>
      <c r="UKD34" s="429"/>
      <c r="UKE34" s="429"/>
      <c r="UKF34" s="429"/>
      <c r="UKG34" s="429"/>
      <c r="UKH34" s="429"/>
      <c r="UKI34" s="429"/>
      <c r="UKJ34" s="429"/>
      <c r="UKK34" s="429"/>
      <c r="UKL34" s="429"/>
      <c r="UKM34" s="429"/>
      <c r="UKN34" s="429"/>
      <c r="UKO34" s="429"/>
      <c r="UKP34" s="429"/>
      <c r="UKQ34" s="429"/>
      <c r="UKR34" s="429"/>
      <c r="UKS34" s="429"/>
      <c r="UKT34" s="429"/>
      <c r="UKU34" s="429"/>
      <c r="UKV34" s="429"/>
      <c r="UKW34" s="429"/>
      <c r="UKX34" s="429"/>
      <c r="UKY34" s="429"/>
      <c r="UKZ34" s="429"/>
      <c r="ULA34" s="429"/>
      <c r="ULB34" s="429"/>
      <c r="ULC34" s="429"/>
      <c r="ULD34" s="429"/>
      <c r="ULE34" s="429"/>
      <c r="ULF34" s="429"/>
      <c r="ULG34" s="429"/>
      <c r="ULH34" s="429"/>
      <c r="ULI34" s="429"/>
      <c r="ULJ34" s="429"/>
      <c r="ULK34" s="429"/>
      <c r="ULL34" s="429"/>
      <c r="ULM34" s="429"/>
      <c r="ULN34" s="429"/>
      <c r="ULO34" s="429"/>
      <c r="ULP34" s="429"/>
      <c r="ULQ34" s="429"/>
      <c r="ULR34" s="429"/>
      <c r="ULS34" s="429"/>
      <c r="ULT34" s="429"/>
      <c r="ULU34" s="429"/>
      <c r="ULV34" s="429"/>
      <c r="ULW34" s="429"/>
      <c r="ULX34" s="429"/>
      <c r="ULY34" s="429"/>
      <c r="ULZ34" s="429"/>
      <c r="UMA34" s="429"/>
      <c r="UMB34" s="429"/>
      <c r="UMC34" s="429"/>
      <c r="UMD34" s="429"/>
      <c r="UME34" s="429"/>
      <c r="UMF34" s="429"/>
      <c r="UMG34" s="429"/>
      <c r="UMH34" s="429"/>
      <c r="UMI34" s="429"/>
      <c r="UMJ34" s="429"/>
      <c r="UMK34" s="429"/>
      <c r="UML34" s="429"/>
      <c r="UMM34" s="429"/>
      <c r="UMN34" s="429"/>
      <c r="UMO34" s="429"/>
      <c r="UMP34" s="429"/>
      <c r="UMQ34" s="429"/>
      <c r="UMR34" s="429"/>
      <c r="UMS34" s="429"/>
      <c r="UMT34" s="429"/>
      <c r="UMU34" s="429"/>
      <c r="UMV34" s="429"/>
      <c r="UMW34" s="429"/>
      <c r="UMX34" s="429"/>
      <c r="UMY34" s="429"/>
      <c r="UMZ34" s="429"/>
      <c r="UNA34" s="429"/>
      <c r="UNB34" s="429"/>
      <c r="UNC34" s="429"/>
      <c r="UND34" s="429"/>
      <c r="UNE34" s="429"/>
      <c r="UNF34" s="429"/>
      <c r="UNG34" s="429"/>
      <c r="UNH34" s="429"/>
      <c r="UNI34" s="429"/>
      <c r="UNJ34" s="429"/>
      <c r="UNK34" s="429"/>
      <c r="UNL34" s="429"/>
      <c r="UNM34" s="429"/>
      <c r="UNN34" s="429"/>
      <c r="UNO34" s="429"/>
      <c r="UNP34" s="429"/>
      <c r="UNQ34" s="429"/>
      <c r="UNR34" s="429"/>
      <c r="UNS34" s="429"/>
      <c r="UNT34" s="429"/>
      <c r="UNU34" s="429"/>
      <c r="UNV34" s="429"/>
      <c r="UNW34" s="429"/>
      <c r="UNX34" s="429"/>
      <c r="UNY34" s="429"/>
      <c r="UNZ34" s="429"/>
      <c r="UOA34" s="429"/>
      <c r="UOB34" s="429"/>
      <c r="UOC34" s="429"/>
      <c r="UOD34" s="429"/>
      <c r="UOE34" s="429"/>
      <c r="UOF34" s="429"/>
      <c r="UOG34" s="429"/>
      <c r="UOH34" s="429"/>
      <c r="UOI34" s="429"/>
      <c r="UOJ34" s="429"/>
      <c r="UOK34" s="429"/>
      <c r="UOL34" s="429"/>
      <c r="UOM34" s="429"/>
      <c r="UON34" s="429"/>
      <c r="UOO34" s="429"/>
      <c r="UOP34" s="429"/>
      <c r="UOQ34" s="429"/>
      <c r="UOR34" s="429"/>
      <c r="UOS34" s="429"/>
      <c r="UOT34" s="429"/>
      <c r="UOU34" s="429"/>
      <c r="UOV34" s="429"/>
      <c r="UOW34" s="429"/>
      <c r="UOX34" s="429"/>
      <c r="UOY34" s="429"/>
      <c r="UOZ34" s="429"/>
      <c r="UPA34" s="429"/>
      <c r="UPB34" s="429"/>
      <c r="UPC34" s="429"/>
      <c r="UPD34" s="429"/>
      <c r="UPE34" s="429"/>
      <c r="UPF34" s="429"/>
      <c r="UPG34" s="429"/>
      <c r="UPH34" s="429"/>
      <c r="UPI34" s="429"/>
      <c r="UPJ34" s="429"/>
      <c r="UPK34" s="429"/>
      <c r="UPL34" s="429"/>
      <c r="UPM34" s="429"/>
      <c r="UPN34" s="429"/>
      <c r="UPO34" s="429"/>
      <c r="UPP34" s="429"/>
      <c r="UPQ34" s="429"/>
      <c r="UPR34" s="429"/>
      <c r="UPS34" s="429"/>
      <c r="UPT34" s="429"/>
      <c r="UPU34" s="429"/>
      <c r="UPV34" s="429"/>
      <c r="UPW34" s="429"/>
      <c r="UPX34" s="429"/>
      <c r="UPY34" s="429"/>
      <c r="UPZ34" s="429"/>
      <c r="UQA34" s="429"/>
      <c r="UQB34" s="429"/>
      <c r="UQC34" s="429"/>
      <c r="UQD34" s="429"/>
      <c r="UQE34" s="429"/>
      <c r="UQF34" s="429"/>
      <c r="UQG34" s="429"/>
      <c r="UQH34" s="429"/>
      <c r="UQI34" s="429"/>
      <c r="UQJ34" s="429"/>
      <c r="UQK34" s="429"/>
      <c r="UQL34" s="429"/>
      <c r="UQM34" s="429"/>
      <c r="UQN34" s="429"/>
      <c r="UQO34" s="429"/>
      <c r="UQP34" s="429"/>
      <c r="UQQ34" s="429"/>
      <c r="UQR34" s="429"/>
      <c r="UQS34" s="429"/>
      <c r="UQT34" s="429"/>
      <c r="UQU34" s="429"/>
      <c r="UQV34" s="429"/>
      <c r="UQW34" s="429"/>
      <c r="UQX34" s="429"/>
      <c r="UQY34" s="429"/>
      <c r="UQZ34" s="429"/>
      <c r="URA34" s="429"/>
      <c r="URB34" s="429"/>
      <c r="URC34" s="429"/>
      <c r="URD34" s="429"/>
      <c r="URE34" s="429"/>
      <c r="URF34" s="429"/>
      <c r="URG34" s="429"/>
      <c r="URH34" s="429"/>
      <c r="URI34" s="429"/>
      <c r="URJ34" s="429"/>
      <c r="URK34" s="429"/>
      <c r="URL34" s="429"/>
      <c r="URM34" s="429"/>
      <c r="URN34" s="429"/>
      <c r="URO34" s="429"/>
      <c r="URP34" s="429"/>
      <c r="URQ34" s="429"/>
      <c r="URR34" s="429"/>
      <c r="URS34" s="429"/>
      <c r="URT34" s="429"/>
      <c r="URU34" s="429"/>
      <c r="URV34" s="429"/>
      <c r="URW34" s="429"/>
      <c r="URX34" s="429"/>
      <c r="URY34" s="429"/>
      <c r="URZ34" s="429"/>
      <c r="USA34" s="429"/>
      <c r="USB34" s="429"/>
      <c r="USC34" s="429"/>
      <c r="USD34" s="429"/>
      <c r="USE34" s="429"/>
      <c r="USF34" s="429"/>
      <c r="USG34" s="429"/>
      <c r="USH34" s="429"/>
      <c r="USI34" s="429"/>
      <c r="USJ34" s="429"/>
      <c r="USK34" s="429"/>
      <c r="USL34" s="429"/>
      <c r="USM34" s="429"/>
      <c r="USN34" s="429"/>
      <c r="USO34" s="429"/>
      <c r="USP34" s="429"/>
      <c r="USQ34" s="429"/>
      <c r="USR34" s="429"/>
      <c r="USS34" s="429"/>
      <c r="UST34" s="429"/>
      <c r="USU34" s="429"/>
      <c r="USV34" s="429"/>
      <c r="USW34" s="429"/>
      <c r="USX34" s="429"/>
      <c r="USY34" s="429"/>
      <c r="USZ34" s="429"/>
      <c r="UTA34" s="429"/>
      <c r="UTB34" s="429"/>
      <c r="UTC34" s="429"/>
      <c r="UTD34" s="429"/>
      <c r="UTE34" s="429"/>
      <c r="UTF34" s="429"/>
      <c r="UTG34" s="429"/>
      <c r="UTH34" s="429"/>
      <c r="UTI34" s="429"/>
      <c r="UTJ34" s="429"/>
      <c r="UTK34" s="429"/>
      <c r="UTL34" s="429"/>
      <c r="UTM34" s="429"/>
      <c r="UTN34" s="429"/>
      <c r="UTO34" s="429"/>
      <c r="UTP34" s="429"/>
      <c r="UTQ34" s="429"/>
      <c r="UTR34" s="429"/>
      <c r="UTS34" s="429"/>
      <c r="UTT34" s="429"/>
      <c r="UTU34" s="429"/>
      <c r="UTV34" s="429"/>
      <c r="UTW34" s="429"/>
      <c r="UTX34" s="429"/>
      <c r="UTY34" s="429"/>
      <c r="UTZ34" s="429"/>
      <c r="UUA34" s="429"/>
      <c r="UUB34" s="429"/>
      <c r="UUC34" s="429"/>
      <c r="UUD34" s="429"/>
      <c r="UUE34" s="429"/>
      <c r="UUF34" s="429"/>
      <c r="UUG34" s="429"/>
      <c r="UUH34" s="429"/>
      <c r="UUI34" s="429"/>
      <c r="UUJ34" s="429"/>
      <c r="UUK34" s="429"/>
      <c r="UUL34" s="429"/>
      <c r="UUM34" s="429"/>
      <c r="UUN34" s="429"/>
      <c r="UUO34" s="429"/>
      <c r="UUP34" s="429"/>
      <c r="UUQ34" s="429"/>
      <c r="UUR34" s="429"/>
      <c r="UUS34" s="429"/>
      <c r="UUT34" s="429"/>
      <c r="UUU34" s="429"/>
      <c r="UUV34" s="429"/>
      <c r="UUW34" s="429"/>
      <c r="UUX34" s="429"/>
      <c r="UUY34" s="429"/>
      <c r="UUZ34" s="429"/>
      <c r="UVA34" s="429"/>
      <c r="UVB34" s="429"/>
      <c r="UVC34" s="429"/>
      <c r="UVD34" s="429"/>
      <c r="UVE34" s="429"/>
      <c r="UVF34" s="429"/>
      <c r="UVG34" s="429"/>
      <c r="UVH34" s="429"/>
      <c r="UVI34" s="429"/>
      <c r="UVJ34" s="429"/>
      <c r="UVK34" s="429"/>
      <c r="UVL34" s="429"/>
      <c r="UVM34" s="429"/>
      <c r="UVN34" s="429"/>
      <c r="UVO34" s="429"/>
      <c r="UVP34" s="429"/>
      <c r="UVQ34" s="429"/>
      <c r="UVR34" s="429"/>
      <c r="UVS34" s="429"/>
      <c r="UVT34" s="429"/>
      <c r="UVU34" s="429"/>
      <c r="UVV34" s="429"/>
      <c r="UVW34" s="429"/>
      <c r="UVX34" s="429"/>
      <c r="UVY34" s="429"/>
      <c r="UVZ34" s="429"/>
      <c r="UWA34" s="429"/>
      <c r="UWB34" s="429"/>
      <c r="UWC34" s="429"/>
      <c r="UWD34" s="429"/>
      <c r="UWE34" s="429"/>
      <c r="UWF34" s="429"/>
      <c r="UWG34" s="429"/>
      <c r="UWH34" s="429"/>
      <c r="UWI34" s="429"/>
      <c r="UWJ34" s="429"/>
      <c r="UWK34" s="429"/>
      <c r="UWL34" s="429"/>
      <c r="UWM34" s="429"/>
      <c r="UWN34" s="429"/>
      <c r="UWO34" s="429"/>
      <c r="UWP34" s="429"/>
      <c r="UWQ34" s="429"/>
      <c r="UWR34" s="429"/>
      <c r="UWS34" s="429"/>
      <c r="UWT34" s="429"/>
      <c r="UWU34" s="429"/>
      <c r="UWV34" s="429"/>
      <c r="UWW34" s="429"/>
      <c r="UWX34" s="429"/>
      <c r="UWY34" s="429"/>
      <c r="UWZ34" s="429"/>
      <c r="UXA34" s="429"/>
      <c r="UXB34" s="429"/>
      <c r="UXC34" s="429"/>
      <c r="UXD34" s="429"/>
      <c r="UXE34" s="429"/>
      <c r="UXF34" s="429"/>
      <c r="UXG34" s="429"/>
      <c r="UXH34" s="429"/>
      <c r="UXI34" s="429"/>
      <c r="UXJ34" s="429"/>
      <c r="UXK34" s="429"/>
      <c r="UXL34" s="429"/>
      <c r="UXM34" s="429"/>
      <c r="UXN34" s="429"/>
      <c r="UXO34" s="429"/>
      <c r="UXP34" s="429"/>
      <c r="UXQ34" s="429"/>
      <c r="UXR34" s="429"/>
      <c r="UXS34" s="429"/>
      <c r="UXT34" s="429"/>
      <c r="UXU34" s="429"/>
      <c r="UXV34" s="429"/>
      <c r="UXW34" s="429"/>
      <c r="UXX34" s="429"/>
      <c r="UXY34" s="429"/>
      <c r="UXZ34" s="429"/>
      <c r="UYA34" s="429"/>
      <c r="UYB34" s="429"/>
      <c r="UYC34" s="429"/>
      <c r="UYD34" s="429"/>
      <c r="UYE34" s="429"/>
      <c r="UYF34" s="429"/>
      <c r="UYG34" s="429"/>
      <c r="UYH34" s="429"/>
      <c r="UYI34" s="429"/>
      <c r="UYJ34" s="429"/>
      <c r="UYK34" s="429"/>
      <c r="UYL34" s="429"/>
      <c r="UYM34" s="429"/>
      <c r="UYN34" s="429"/>
      <c r="UYO34" s="429"/>
      <c r="UYP34" s="429"/>
      <c r="UYQ34" s="429"/>
      <c r="UYR34" s="429"/>
      <c r="UYS34" s="429"/>
      <c r="UYT34" s="429"/>
      <c r="UYU34" s="429"/>
      <c r="UYV34" s="429"/>
      <c r="UYW34" s="429"/>
      <c r="UYX34" s="429"/>
      <c r="UYY34" s="429"/>
      <c r="UYZ34" s="429"/>
      <c r="UZA34" s="429"/>
      <c r="UZB34" s="429"/>
      <c r="UZC34" s="429"/>
      <c r="UZD34" s="429"/>
      <c r="UZE34" s="429"/>
      <c r="UZF34" s="429"/>
      <c r="UZG34" s="429"/>
      <c r="UZH34" s="429"/>
      <c r="UZI34" s="429"/>
      <c r="UZJ34" s="429"/>
      <c r="UZK34" s="429"/>
      <c r="UZL34" s="429"/>
      <c r="UZM34" s="429"/>
      <c r="UZN34" s="429"/>
      <c r="UZO34" s="429"/>
      <c r="UZP34" s="429"/>
      <c r="UZQ34" s="429"/>
      <c r="UZR34" s="429"/>
      <c r="UZS34" s="429"/>
      <c r="UZT34" s="429"/>
      <c r="UZU34" s="429"/>
      <c r="UZV34" s="429"/>
      <c r="UZW34" s="429"/>
      <c r="UZX34" s="429"/>
      <c r="UZY34" s="429"/>
      <c r="UZZ34" s="429"/>
      <c r="VAA34" s="429"/>
      <c r="VAB34" s="429"/>
      <c r="VAC34" s="429"/>
      <c r="VAD34" s="429"/>
      <c r="VAE34" s="429"/>
      <c r="VAF34" s="429"/>
      <c r="VAG34" s="429"/>
      <c r="VAH34" s="429"/>
      <c r="VAI34" s="429"/>
      <c r="VAJ34" s="429"/>
      <c r="VAK34" s="429"/>
      <c r="VAL34" s="429"/>
      <c r="VAM34" s="429"/>
      <c r="VAN34" s="429"/>
      <c r="VAO34" s="429"/>
      <c r="VAP34" s="429"/>
      <c r="VAQ34" s="429"/>
      <c r="VAR34" s="429"/>
      <c r="VAS34" s="429"/>
      <c r="VAT34" s="429"/>
      <c r="VAU34" s="429"/>
      <c r="VAV34" s="429"/>
      <c r="VAW34" s="429"/>
      <c r="VAX34" s="429"/>
      <c r="VAY34" s="429"/>
      <c r="VAZ34" s="429"/>
      <c r="VBA34" s="429"/>
      <c r="VBB34" s="429"/>
      <c r="VBC34" s="429"/>
      <c r="VBD34" s="429"/>
      <c r="VBE34" s="429"/>
      <c r="VBF34" s="429"/>
      <c r="VBG34" s="429"/>
      <c r="VBH34" s="429"/>
      <c r="VBI34" s="429"/>
      <c r="VBJ34" s="429"/>
      <c r="VBK34" s="429"/>
      <c r="VBL34" s="429"/>
      <c r="VBM34" s="429"/>
      <c r="VBN34" s="429"/>
      <c r="VBO34" s="429"/>
      <c r="VBP34" s="429"/>
      <c r="VBQ34" s="429"/>
      <c r="VBR34" s="429"/>
      <c r="VBS34" s="429"/>
      <c r="VBT34" s="429"/>
      <c r="VBU34" s="429"/>
      <c r="VBV34" s="429"/>
      <c r="VBW34" s="429"/>
      <c r="VBX34" s="429"/>
      <c r="VBY34" s="429"/>
      <c r="VBZ34" s="429"/>
      <c r="VCA34" s="429"/>
      <c r="VCB34" s="429"/>
      <c r="VCC34" s="429"/>
      <c r="VCD34" s="429"/>
      <c r="VCE34" s="429"/>
      <c r="VCF34" s="429"/>
      <c r="VCG34" s="429"/>
      <c r="VCH34" s="429"/>
      <c r="VCI34" s="429"/>
      <c r="VCJ34" s="429"/>
      <c r="VCK34" s="429"/>
      <c r="VCL34" s="429"/>
      <c r="VCM34" s="429"/>
      <c r="VCN34" s="429"/>
      <c r="VCO34" s="429"/>
      <c r="VCP34" s="429"/>
      <c r="VCQ34" s="429"/>
      <c r="VCR34" s="429"/>
      <c r="VCS34" s="429"/>
      <c r="VCT34" s="429"/>
      <c r="VCU34" s="429"/>
      <c r="VCV34" s="429"/>
      <c r="VCW34" s="429"/>
      <c r="VCX34" s="429"/>
      <c r="VCY34" s="429"/>
      <c r="VCZ34" s="429"/>
      <c r="VDA34" s="429"/>
      <c r="VDB34" s="429"/>
      <c r="VDC34" s="429"/>
      <c r="VDD34" s="429"/>
      <c r="VDE34" s="429"/>
      <c r="VDF34" s="429"/>
      <c r="VDG34" s="429"/>
      <c r="VDH34" s="429"/>
      <c r="VDI34" s="429"/>
      <c r="VDJ34" s="429"/>
      <c r="VDK34" s="429"/>
      <c r="VDL34" s="429"/>
      <c r="VDM34" s="429"/>
      <c r="VDN34" s="429"/>
      <c r="VDO34" s="429"/>
      <c r="VDP34" s="429"/>
      <c r="VDQ34" s="429"/>
      <c r="VDR34" s="429"/>
      <c r="VDS34" s="429"/>
      <c r="VDT34" s="429"/>
      <c r="VDU34" s="429"/>
      <c r="VDV34" s="429"/>
      <c r="VDW34" s="429"/>
      <c r="VDX34" s="429"/>
      <c r="VDY34" s="429"/>
      <c r="VDZ34" s="429"/>
      <c r="VEA34" s="429"/>
      <c r="VEB34" s="429"/>
      <c r="VEC34" s="429"/>
      <c r="VED34" s="429"/>
      <c r="VEE34" s="429"/>
      <c r="VEF34" s="429"/>
      <c r="VEG34" s="429"/>
      <c r="VEH34" s="429"/>
      <c r="VEI34" s="429"/>
      <c r="VEJ34" s="429"/>
      <c r="VEK34" s="429"/>
      <c r="VEL34" s="429"/>
      <c r="VEM34" s="429"/>
      <c r="VEN34" s="429"/>
      <c r="VEO34" s="429"/>
      <c r="VEP34" s="429"/>
      <c r="VEQ34" s="429"/>
      <c r="VER34" s="429"/>
      <c r="VES34" s="429"/>
      <c r="VET34" s="429"/>
      <c r="VEU34" s="429"/>
      <c r="VEV34" s="429"/>
      <c r="VEW34" s="429"/>
      <c r="VEX34" s="429"/>
      <c r="VEY34" s="429"/>
      <c r="VEZ34" s="429"/>
      <c r="VFA34" s="429"/>
      <c r="VFB34" s="429"/>
      <c r="VFC34" s="429"/>
      <c r="VFD34" s="429"/>
      <c r="VFE34" s="429"/>
      <c r="VFF34" s="429"/>
      <c r="VFG34" s="429"/>
      <c r="VFH34" s="429"/>
      <c r="VFI34" s="429"/>
      <c r="VFJ34" s="429"/>
      <c r="VFK34" s="429"/>
      <c r="VFL34" s="429"/>
      <c r="VFM34" s="429"/>
      <c r="VFN34" s="429"/>
      <c r="VFO34" s="429"/>
      <c r="VFP34" s="429"/>
      <c r="VFQ34" s="429"/>
      <c r="VFR34" s="429"/>
      <c r="VFS34" s="429"/>
      <c r="VFT34" s="429"/>
      <c r="VFU34" s="429"/>
      <c r="VFV34" s="429"/>
      <c r="VFW34" s="429"/>
      <c r="VFX34" s="429"/>
      <c r="VFY34" s="429"/>
      <c r="VFZ34" s="429"/>
      <c r="VGA34" s="429"/>
      <c r="VGB34" s="429"/>
      <c r="VGC34" s="429"/>
      <c r="VGD34" s="429"/>
      <c r="VGE34" s="429"/>
      <c r="VGF34" s="429"/>
      <c r="VGG34" s="429"/>
      <c r="VGH34" s="429"/>
      <c r="VGI34" s="429"/>
      <c r="VGJ34" s="429"/>
      <c r="VGK34" s="429"/>
      <c r="VGL34" s="429"/>
      <c r="VGM34" s="429"/>
      <c r="VGN34" s="429"/>
      <c r="VGO34" s="429"/>
      <c r="VGP34" s="429"/>
      <c r="VGQ34" s="429"/>
      <c r="VGR34" s="429"/>
      <c r="VGS34" s="429"/>
      <c r="VGT34" s="429"/>
      <c r="VGU34" s="429"/>
      <c r="VGV34" s="429"/>
      <c r="VGW34" s="429"/>
      <c r="VGX34" s="429"/>
      <c r="VGY34" s="429"/>
      <c r="VGZ34" s="429"/>
      <c r="VHA34" s="429"/>
      <c r="VHB34" s="429"/>
      <c r="VHC34" s="429"/>
      <c r="VHD34" s="429"/>
      <c r="VHE34" s="429"/>
      <c r="VHF34" s="429"/>
      <c r="VHG34" s="429"/>
      <c r="VHH34" s="429"/>
      <c r="VHI34" s="429"/>
      <c r="VHJ34" s="429"/>
      <c r="VHK34" s="429"/>
      <c r="VHL34" s="429"/>
      <c r="VHM34" s="429"/>
      <c r="VHN34" s="429"/>
      <c r="VHO34" s="429"/>
      <c r="VHP34" s="429"/>
      <c r="VHQ34" s="429"/>
      <c r="VHR34" s="429"/>
      <c r="VHS34" s="429"/>
      <c r="VHT34" s="429"/>
      <c r="VHU34" s="429"/>
      <c r="VHV34" s="429"/>
      <c r="VHW34" s="429"/>
      <c r="VHX34" s="429"/>
      <c r="VHY34" s="429"/>
      <c r="VHZ34" s="429"/>
      <c r="VIA34" s="429"/>
      <c r="VIB34" s="429"/>
      <c r="VIC34" s="429"/>
      <c r="VID34" s="429"/>
      <c r="VIE34" s="429"/>
      <c r="VIF34" s="429"/>
      <c r="VIG34" s="429"/>
      <c r="VIH34" s="429"/>
      <c r="VII34" s="429"/>
      <c r="VIJ34" s="429"/>
      <c r="VIK34" s="429"/>
      <c r="VIL34" s="429"/>
      <c r="VIM34" s="429"/>
      <c r="VIN34" s="429"/>
      <c r="VIO34" s="429"/>
      <c r="VIP34" s="429"/>
      <c r="VIQ34" s="429"/>
      <c r="VIR34" s="429"/>
      <c r="VIS34" s="429"/>
      <c r="VIT34" s="429"/>
      <c r="VIU34" s="429"/>
      <c r="VIV34" s="429"/>
      <c r="VIW34" s="429"/>
      <c r="VIX34" s="429"/>
      <c r="VIY34" s="429"/>
      <c r="VIZ34" s="429"/>
      <c r="VJA34" s="429"/>
      <c r="VJB34" s="429"/>
      <c r="VJC34" s="429"/>
      <c r="VJD34" s="429"/>
      <c r="VJE34" s="429"/>
      <c r="VJF34" s="429"/>
      <c r="VJG34" s="429"/>
      <c r="VJH34" s="429"/>
      <c r="VJI34" s="429"/>
      <c r="VJJ34" s="429"/>
      <c r="VJK34" s="429"/>
      <c r="VJL34" s="429"/>
      <c r="VJM34" s="429"/>
      <c r="VJN34" s="429"/>
      <c r="VJO34" s="429"/>
      <c r="VJP34" s="429"/>
      <c r="VJQ34" s="429"/>
      <c r="VJR34" s="429"/>
      <c r="VJS34" s="429"/>
      <c r="VJT34" s="429"/>
      <c r="VJU34" s="429"/>
      <c r="VJV34" s="429"/>
      <c r="VJW34" s="429"/>
      <c r="VJX34" s="429"/>
      <c r="VJY34" s="429"/>
      <c r="VJZ34" s="429"/>
      <c r="VKA34" s="429"/>
      <c r="VKB34" s="429"/>
      <c r="VKC34" s="429"/>
      <c r="VKD34" s="429"/>
      <c r="VKE34" s="429"/>
      <c r="VKF34" s="429"/>
      <c r="VKG34" s="429"/>
      <c r="VKH34" s="429"/>
      <c r="VKI34" s="429"/>
      <c r="VKJ34" s="429"/>
      <c r="VKK34" s="429"/>
      <c r="VKL34" s="429"/>
      <c r="VKM34" s="429"/>
      <c r="VKN34" s="429"/>
      <c r="VKO34" s="429"/>
      <c r="VKP34" s="429"/>
      <c r="VKQ34" s="429"/>
      <c r="VKR34" s="429"/>
      <c r="VKS34" s="429"/>
      <c r="VKT34" s="429"/>
      <c r="VKU34" s="429"/>
      <c r="VKV34" s="429"/>
      <c r="VKW34" s="429"/>
      <c r="VKX34" s="429"/>
      <c r="VKY34" s="429"/>
      <c r="VKZ34" s="429"/>
      <c r="VLA34" s="429"/>
      <c r="VLB34" s="429"/>
      <c r="VLC34" s="429"/>
      <c r="VLD34" s="429"/>
      <c r="VLE34" s="429"/>
      <c r="VLF34" s="429"/>
      <c r="VLG34" s="429"/>
      <c r="VLH34" s="429"/>
      <c r="VLI34" s="429"/>
      <c r="VLJ34" s="429"/>
      <c r="VLK34" s="429"/>
      <c r="VLL34" s="429"/>
      <c r="VLM34" s="429"/>
      <c r="VLN34" s="429"/>
      <c r="VLO34" s="429"/>
      <c r="VLP34" s="429"/>
      <c r="VLQ34" s="429"/>
      <c r="VLR34" s="429"/>
      <c r="VLS34" s="429"/>
      <c r="VLT34" s="429"/>
      <c r="VLU34" s="429"/>
      <c r="VLV34" s="429"/>
      <c r="VLW34" s="429"/>
      <c r="VLX34" s="429"/>
      <c r="VLY34" s="429"/>
      <c r="VLZ34" s="429"/>
      <c r="VMA34" s="429"/>
      <c r="VMB34" s="429"/>
      <c r="VMC34" s="429"/>
      <c r="VMD34" s="429"/>
      <c r="VME34" s="429"/>
      <c r="VMF34" s="429"/>
      <c r="VMG34" s="429"/>
      <c r="VMH34" s="429"/>
      <c r="VMI34" s="429"/>
      <c r="VMJ34" s="429"/>
      <c r="VMK34" s="429"/>
      <c r="VML34" s="429"/>
      <c r="VMM34" s="429"/>
      <c r="VMN34" s="429"/>
      <c r="VMO34" s="429"/>
      <c r="VMP34" s="429"/>
      <c r="VMQ34" s="429"/>
      <c r="VMR34" s="429"/>
      <c r="VMS34" s="429"/>
      <c r="VMT34" s="429"/>
      <c r="VMU34" s="429"/>
      <c r="VMV34" s="429"/>
      <c r="VMW34" s="429"/>
      <c r="VMX34" s="429"/>
      <c r="VMY34" s="429"/>
      <c r="VMZ34" s="429"/>
      <c r="VNA34" s="429"/>
      <c r="VNB34" s="429"/>
      <c r="VNC34" s="429"/>
      <c r="VND34" s="429"/>
      <c r="VNE34" s="429"/>
      <c r="VNF34" s="429"/>
      <c r="VNG34" s="429"/>
      <c r="VNH34" s="429"/>
      <c r="VNI34" s="429"/>
      <c r="VNJ34" s="429"/>
      <c r="VNK34" s="429"/>
      <c r="VNL34" s="429"/>
      <c r="VNM34" s="429"/>
      <c r="VNN34" s="429"/>
      <c r="VNO34" s="429"/>
      <c r="VNP34" s="429"/>
      <c r="VNQ34" s="429"/>
      <c r="VNR34" s="429"/>
      <c r="VNS34" s="429"/>
      <c r="VNT34" s="429"/>
      <c r="VNU34" s="429"/>
      <c r="VNV34" s="429"/>
      <c r="VNW34" s="429"/>
      <c r="VNX34" s="429"/>
      <c r="VNY34" s="429"/>
      <c r="VNZ34" s="429"/>
      <c r="VOA34" s="429"/>
      <c r="VOB34" s="429"/>
      <c r="VOC34" s="429"/>
      <c r="VOD34" s="429"/>
      <c r="VOE34" s="429"/>
      <c r="VOF34" s="429"/>
      <c r="VOG34" s="429"/>
      <c r="VOH34" s="429"/>
      <c r="VOI34" s="429"/>
      <c r="VOJ34" s="429"/>
      <c r="VOK34" s="429"/>
      <c r="VOL34" s="429"/>
      <c r="VOM34" s="429"/>
      <c r="VON34" s="429"/>
      <c r="VOO34" s="429"/>
      <c r="VOP34" s="429"/>
      <c r="VOQ34" s="429"/>
      <c r="VOR34" s="429"/>
      <c r="VOS34" s="429"/>
      <c r="VOT34" s="429"/>
      <c r="VOU34" s="429"/>
      <c r="VOV34" s="429"/>
      <c r="VOW34" s="429"/>
      <c r="VOX34" s="429"/>
      <c r="VOY34" s="429"/>
      <c r="VOZ34" s="429"/>
      <c r="VPA34" s="429"/>
      <c r="VPB34" s="429"/>
      <c r="VPC34" s="429"/>
      <c r="VPD34" s="429"/>
      <c r="VPE34" s="429"/>
      <c r="VPF34" s="429"/>
      <c r="VPG34" s="429"/>
      <c r="VPH34" s="429"/>
      <c r="VPI34" s="429"/>
      <c r="VPJ34" s="429"/>
      <c r="VPK34" s="429"/>
      <c r="VPL34" s="429"/>
      <c r="VPM34" s="429"/>
      <c r="VPN34" s="429"/>
      <c r="VPO34" s="429"/>
      <c r="VPP34" s="429"/>
      <c r="VPQ34" s="429"/>
      <c r="VPR34" s="429"/>
      <c r="VPS34" s="429"/>
      <c r="VPT34" s="429"/>
      <c r="VPU34" s="429"/>
      <c r="VPV34" s="429"/>
      <c r="VPW34" s="429"/>
      <c r="VPX34" s="429"/>
      <c r="VPY34" s="429"/>
      <c r="VPZ34" s="429"/>
      <c r="VQA34" s="429"/>
      <c r="VQB34" s="429"/>
      <c r="VQC34" s="429"/>
      <c r="VQD34" s="429"/>
      <c r="VQE34" s="429"/>
      <c r="VQF34" s="429"/>
      <c r="VQG34" s="429"/>
      <c r="VQH34" s="429"/>
      <c r="VQI34" s="429"/>
      <c r="VQJ34" s="429"/>
      <c r="VQK34" s="429"/>
      <c r="VQL34" s="429"/>
      <c r="VQM34" s="429"/>
      <c r="VQN34" s="429"/>
      <c r="VQO34" s="429"/>
      <c r="VQP34" s="429"/>
      <c r="VQQ34" s="429"/>
      <c r="VQR34" s="429"/>
      <c r="VQS34" s="429"/>
      <c r="VQT34" s="429"/>
      <c r="VQU34" s="429"/>
      <c r="VQV34" s="429"/>
      <c r="VQW34" s="429"/>
      <c r="VQX34" s="429"/>
      <c r="VQY34" s="429"/>
      <c r="VQZ34" s="429"/>
      <c r="VRA34" s="429"/>
      <c r="VRB34" s="429"/>
      <c r="VRC34" s="429"/>
      <c r="VRD34" s="429"/>
      <c r="VRE34" s="429"/>
      <c r="VRF34" s="429"/>
      <c r="VRG34" s="429"/>
      <c r="VRH34" s="429"/>
      <c r="VRI34" s="429"/>
      <c r="VRJ34" s="429"/>
      <c r="VRK34" s="429"/>
      <c r="VRL34" s="429"/>
      <c r="VRM34" s="429"/>
      <c r="VRN34" s="429"/>
      <c r="VRO34" s="429"/>
      <c r="VRP34" s="429"/>
      <c r="VRQ34" s="429"/>
      <c r="VRR34" s="429"/>
      <c r="VRS34" s="429"/>
      <c r="VRT34" s="429"/>
      <c r="VRU34" s="429"/>
      <c r="VRV34" s="429"/>
      <c r="VRW34" s="429"/>
      <c r="VRX34" s="429"/>
      <c r="VRY34" s="429"/>
      <c r="VRZ34" s="429"/>
      <c r="VSA34" s="429"/>
      <c r="VSB34" s="429"/>
      <c r="VSC34" s="429"/>
      <c r="VSD34" s="429"/>
      <c r="VSE34" s="429"/>
      <c r="VSF34" s="429"/>
      <c r="VSG34" s="429"/>
      <c r="VSH34" s="429"/>
      <c r="VSI34" s="429"/>
      <c r="VSJ34" s="429"/>
      <c r="VSK34" s="429"/>
      <c r="VSL34" s="429"/>
      <c r="VSM34" s="429"/>
      <c r="VSN34" s="429"/>
      <c r="VSO34" s="429"/>
      <c r="VSP34" s="429"/>
      <c r="VSQ34" s="429"/>
      <c r="VSR34" s="429"/>
      <c r="VSS34" s="429"/>
      <c r="VST34" s="429"/>
      <c r="VSU34" s="429"/>
      <c r="VSV34" s="429"/>
      <c r="VSW34" s="429"/>
      <c r="VSX34" s="429"/>
      <c r="VSY34" s="429"/>
      <c r="VSZ34" s="429"/>
      <c r="VTA34" s="429"/>
      <c r="VTB34" s="429"/>
      <c r="VTC34" s="429"/>
      <c r="VTD34" s="429"/>
      <c r="VTE34" s="429"/>
      <c r="VTF34" s="429"/>
      <c r="VTG34" s="429"/>
      <c r="VTH34" s="429"/>
      <c r="VTI34" s="429"/>
      <c r="VTJ34" s="429"/>
      <c r="VTK34" s="429"/>
      <c r="VTL34" s="429"/>
      <c r="VTM34" s="429"/>
      <c r="VTN34" s="429"/>
      <c r="VTO34" s="429"/>
      <c r="VTP34" s="429"/>
      <c r="VTQ34" s="429"/>
      <c r="VTR34" s="429"/>
      <c r="VTS34" s="429"/>
      <c r="VTT34" s="429"/>
      <c r="VTU34" s="429"/>
      <c r="VTV34" s="429"/>
      <c r="VTW34" s="429"/>
      <c r="VTX34" s="429"/>
      <c r="VTY34" s="429"/>
      <c r="VTZ34" s="429"/>
      <c r="VUA34" s="429"/>
      <c r="VUB34" s="429"/>
      <c r="VUC34" s="429"/>
      <c r="VUD34" s="429"/>
      <c r="VUE34" s="429"/>
      <c r="VUF34" s="429"/>
      <c r="VUG34" s="429"/>
      <c r="VUH34" s="429"/>
      <c r="VUI34" s="429"/>
      <c r="VUJ34" s="429"/>
      <c r="VUK34" s="429"/>
      <c r="VUL34" s="429"/>
      <c r="VUM34" s="429"/>
      <c r="VUN34" s="429"/>
      <c r="VUO34" s="429"/>
      <c r="VUP34" s="429"/>
      <c r="VUQ34" s="429"/>
      <c r="VUR34" s="429"/>
      <c r="VUS34" s="429"/>
      <c r="VUT34" s="429"/>
      <c r="VUU34" s="429"/>
      <c r="VUV34" s="429"/>
      <c r="VUW34" s="429"/>
      <c r="VUX34" s="429"/>
      <c r="VUY34" s="429"/>
      <c r="VUZ34" s="429"/>
      <c r="VVA34" s="429"/>
      <c r="VVB34" s="429"/>
      <c r="VVC34" s="429"/>
      <c r="VVD34" s="429"/>
      <c r="VVE34" s="429"/>
      <c r="VVF34" s="429"/>
      <c r="VVG34" s="429"/>
      <c r="VVH34" s="429"/>
      <c r="VVI34" s="429"/>
      <c r="VVJ34" s="429"/>
      <c r="VVK34" s="429"/>
      <c r="VVL34" s="429"/>
      <c r="VVM34" s="429"/>
      <c r="VVN34" s="429"/>
      <c r="VVO34" s="429"/>
      <c r="VVP34" s="429"/>
      <c r="VVQ34" s="429"/>
      <c r="VVR34" s="429"/>
      <c r="VVS34" s="429"/>
      <c r="VVT34" s="429"/>
      <c r="VVU34" s="429"/>
      <c r="VVV34" s="429"/>
      <c r="VVW34" s="429"/>
      <c r="VVX34" s="429"/>
      <c r="VVY34" s="429"/>
      <c r="VVZ34" s="429"/>
      <c r="VWA34" s="429"/>
      <c r="VWB34" s="429"/>
      <c r="VWC34" s="429"/>
      <c r="VWD34" s="429"/>
      <c r="VWE34" s="429"/>
      <c r="VWF34" s="429"/>
      <c r="VWG34" s="429"/>
      <c r="VWH34" s="429"/>
      <c r="VWI34" s="429"/>
      <c r="VWJ34" s="429"/>
      <c r="VWK34" s="429"/>
      <c r="VWL34" s="429"/>
      <c r="VWM34" s="429"/>
      <c r="VWN34" s="429"/>
      <c r="VWO34" s="429"/>
      <c r="VWP34" s="429"/>
      <c r="VWQ34" s="429"/>
      <c r="VWR34" s="429"/>
      <c r="VWS34" s="429"/>
      <c r="VWT34" s="429"/>
      <c r="VWU34" s="429"/>
      <c r="VWV34" s="429"/>
      <c r="VWW34" s="429"/>
      <c r="VWX34" s="429"/>
      <c r="VWY34" s="429"/>
      <c r="VWZ34" s="429"/>
      <c r="VXA34" s="429"/>
      <c r="VXB34" s="429"/>
      <c r="VXC34" s="429"/>
      <c r="VXD34" s="429"/>
      <c r="VXE34" s="429"/>
      <c r="VXF34" s="429"/>
      <c r="VXG34" s="429"/>
      <c r="VXH34" s="429"/>
      <c r="VXI34" s="429"/>
      <c r="VXJ34" s="429"/>
      <c r="VXK34" s="429"/>
      <c r="VXL34" s="429"/>
      <c r="VXM34" s="429"/>
      <c r="VXN34" s="429"/>
      <c r="VXO34" s="429"/>
      <c r="VXP34" s="429"/>
      <c r="VXQ34" s="429"/>
      <c r="VXR34" s="429"/>
      <c r="VXS34" s="429"/>
      <c r="VXT34" s="429"/>
      <c r="VXU34" s="429"/>
      <c r="VXV34" s="429"/>
      <c r="VXW34" s="429"/>
      <c r="VXX34" s="429"/>
      <c r="VXY34" s="429"/>
      <c r="VXZ34" s="429"/>
      <c r="VYA34" s="429"/>
      <c r="VYB34" s="429"/>
      <c r="VYC34" s="429"/>
      <c r="VYD34" s="429"/>
      <c r="VYE34" s="429"/>
      <c r="VYF34" s="429"/>
      <c r="VYG34" s="429"/>
      <c r="VYH34" s="429"/>
      <c r="VYI34" s="429"/>
      <c r="VYJ34" s="429"/>
      <c r="VYK34" s="429"/>
      <c r="VYL34" s="429"/>
      <c r="VYM34" s="429"/>
      <c r="VYN34" s="429"/>
      <c r="VYO34" s="429"/>
      <c r="VYP34" s="429"/>
      <c r="VYQ34" s="429"/>
      <c r="VYR34" s="429"/>
      <c r="VYS34" s="429"/>
      <c r="VYT34" s="429"/>
      <c r="VYU34" s="429"/>
      <c r="VYV34" s="429"/>
      <c r="VYW34" s="429"/>
      <c r="VYX34" s="429"/>
      <c r="VYY34" s="429"/>
      <c r="VYZ34" s="429"/>
      <c r="VZA34" s="429"/>
      <c r="VZB34" s="429"/>
      <c r="VZC34" s="429"/>
      <c r="VZD34" s="429"/>
      <c r="VZE34" s="429"/>
      <c r="VZF34" s="429"/>
      <c r="VZG34" s="429"/>
      <c r="VZH34" s="429"/>
      <c r="VZI34" s="429"/>
      <c r="VZJ34" s="429"/>
      <c r="VZK34" s="429"/>
      <c r="VZL34" s="429"/>
      <c r="VZM34" s="429"/>
      <c r="VZN34" s="429"/>
      <c r="VZO34" s="429"/>
      <c r="VZP34" s="429"/>
      <c r="VZQ34" s="429"/>
      <c r="VZR34" s="429"/>
      <c r="VZS34" s="429"/>
      <c r="VZT34" s="429"/>
      <c r="VZU34" s="429"/>
      <c r="VZV34" s="429"/>
      <c r="VZW34" s="429"/>
      <c r="VZX34" s="429"/>
      <c r="VZY34" s="429"/>
      <c r="VZZ34" s="429"/>
      <c r="WAA34" s="429"/>
      <c r="WAB34" s="429"/>
      <c r="WAC34" s="429"/>
      <c r="WAD34" s="429"/>
      <c r="WAE34" s="429"/>
      <c r="WAF34" s="429"/>
      <c r="WAG34" s="429"/>
      <c r="WAH34" s="429"/>
      <c r="WAI34" s="429"/>
      <c r="WAJ34" s="429"/>
      <c r="WAK34" s="429"/>
      <c r="WAL34" s="429"/>
      <c r="WAM34" s="429"/>
      <c r="WAN34" s="429"/>
      <c r="WAO34" s="429"/>
      <c r="WAP34" s="429"/>
      <c r="WAQ34" s="429"/>
      <c r="WAR34" s="429"/>
      <c r="WAS34" s="429"/>
      <c r="WAT34" s="429"/>
      <c r="WAU34" s="429"/>
      <c r="WAV34" s="429"/>
      <c r="WAW34" s="429"/>
      <c r="WAX34" s="429"/>
      <c r="WAY34" s="429"/>
      <c r="WAZ34" s="429"/>
      <c r="WBA34" s="429"/>
      <c r="WBB34" s="429"/>
      <c r="WBC34" s="429"/>
      <c r="WBD34" s="429"/>
      <c r="WBE34" s="429"/>
      <c r="WBF34" s="429"/>
      <c r="WBG34" s="429"/>
      <c r="WBH34" s="429"/>
      <c r="WBI34" s="429"/>
      <c r="WBJ34" s="429"/>
      <c r="WBK34" s="429"/>
      <c r="WBL34" s="429"/>
      <c r="WBM34" s="429"/>
      <c r="WBN34" s="429"/>
      <c r="WBO34" s="429"/>
      <c r="WBP34" s="429"/>
      <c r="WBQ34" s="429"/>
      <c r="WBR34" s="429"/>
      <c r="WBS34" s="429"/>
      <c r="WBT34" s="429"/>
      <c r="WBU34" s="429"/>
      <c r="WBV34" s="429"/>
      <c r="WBW34" s="429"/>
      <c r="WBX34" s="429"/>
      <c r="WBY34" s="429"/>
      <c r="WBZ34" s="429"/>
      <c r="WCA34" s="429"/>
      <c r="WCB34" s="429"/>
      <c r="WCC34" s="429"/>
      <c r="WCD34" s="429"/>
      <c r="WCE34" s="429"/>
      <c r="WCF34" s="429"/>
      <c r="WCG34" s="429"/>
      <c r="WCH34" s="429"/>
      <c r="WCI34" s="429"/>
      <c r="WCJ34" s="429"/>
      <c r="WCK34" s="429"/>
      <c r="WCL34" s="429"/>
      <c r="WCM34" s="429"/>
      <c r="WCN34" s="429"/>
      <c r="WCO34" s="429"/>
      <c r="WCP34" s="429"/>
      <c r="WCQ34" s="429"/>
      <c r="WCR34" s="429"/>
      <c r="WCS34" s="429"/>
      <c r="WCT34" s="429"/>
      <c r="WCU34" s="429"/>
      <c r="WCV34" s="429"/>
      <c r="WCW34" s="429"/>
      <c r="WCX34" s="429"/>
      <c r="WCY34" s="429"/>
      <c r="WCZ34" s="429"/>
      <c r="WDA34" s="429"/>
      <c r="WDB34" s="429"/>
      <c r="WDC34" s="429"/>
      <c r="WDD34" s="429"/>
      <c r="WDE34" s="429"/>
      <c r="WDF34" s="429"/>
      <c r="WDG34" s="429"/>
      <c r="WDH34" s="429"/>
      <c r="WDI34" s="429"/>
      <c r="WDJ34" s="429"/>
      <c r="WDK34" s="429"/>
      <c r="WDL34" s="429"/>
      <c r="WDM34" s="429"/>
      <c r="WDN34" s="429"/>
      <c r="WDO34" s="429"/>
      <c r="WDP34" s="429"/>
      <c r="WDQ34" s="429"/>
      <c r="WDR34" s="429"/>
      <c r="WDS34" s="429"/>
      <c r="WDT34" s="429"/>
      <c r="WDU34" s="429"/>
      <c r="WDV34" s="429"/>
      <c r="WDW34" s="429"/>
      <c r="WDX34" s="429"/>
      <c r="WDY34" s="429"/>
      <c r="WDZ34" s="429"/>
      <c r="WEA34" s="429"/>
      <c r="WEB34" s="429"/>
      <c r="WEC34" s="429"/>
      <c r="WED34" s="429"/>
      <c r="WEE34" s="429"/>
      <c r="WEF34" s="429"/>
      <c r="WEG34" s="429"/>
      <c r="WEH34" s="429"/>
      <c r="WEI34" s="429"/>
      <c r="WEJ34" s="429"/>
      <c r="WEK34" s="429"/>
      <c r="WEL34" s="429"/>
      <c r="WEM34" s="429"/>
      <c r="WEN34" s="429"/>
      <c r="WEO34" s="429"/>
      <c r="WEP34" s="429"/>
      <c r="WEQ34" s="429"/>
      <c r="WER34" s="429"/>
      <c r="WES34" s="429"/>
      <c r="WET34" s="429"/>
      <c r="WEU34" s="429"/>
      <c r="WEV34" s="429"/>
      <c r="WEW34" s="429"/>
      <c r="WEX34" s="429"/>
      <c r="WEY34" s="429"/>
      <c r="WEZ34" s="429"/>
      <c r="WFA34" s="429"/>
      <c r="WFB34" s="429"/>
      <c r="WFC34" s="429"/>
      <c r="WFD34" s="429"/>
      <c r="WFE34" s="429"/>
      <c r="WFF34" s="429"/>
      <c r="WFG34" s="429"/>
      <c r="WFH34" s="429"/>
      <c r="WFI34" s="429"/>
      <c r="WFJ34" s="429"/>
      <c r="WFK34" s="429"/>
      <c r="WFL34" s="429"/>
      <c r="WFM34" s="429"/>
      <c r="WFN34" s="429"/>
      <c r="WFO34" s="429"/>
      <c r="WFP34" s="429"/>
      <c r="WFQ34" s="429"/>
      <c r="WFR34" s="429"/>
      <c r="WFS34" s="429"/>
      <c r="WFT34" s="429"/>
      <c r="WFU34" s="429"/>
      <c r="WFV34" s="429"/>
      <c r="WFW34" s="429"/>
      <c r="WFX34" s="429"/>
      <c r="WFY34" s="429"/>
      <c r="WFZ34" s="429"/>
      <c r="WGA34" s="429"/>
      <c r="WGB34" s="429"/>
      <c r="WGC34" s="429"/>
      <c r="WGD34" s="429"/>
      <c r="WGE34" s="429"/>
      <c r="WGF34" s="429"/>
      <c r="WGG34" s="429"/>
      <c r="WGH34" s="429"/>
      <c r="WGI34" s="429"/>
      <c r="WGJ34" s="429"/>
      <c r="WGK34" s="429"/>
      <c r="WGL34" s="429"/>
      <c r="WGM34" s="429"/>
      <c r="WGN34" s="429"/>
      <c r="WGO34" s="429"/>
      <c r="WGP34" s="429"/>
      <c r="WGQ34" s="429"/>
      <c r="WGR34" s="429"/>
      <c r="WGS34" s="429"/>
      <c r="WGT34" s="429"/>
      <c r="WGU34" s="429"/>
      <c r="WGV34" s="429"/>
      <c r="WGW34" s="429"/>
      <c r="WGX34" s="429"/>
      <c r="WGY34" s="429"/>
      <c r="WGZ34" s="429"/>
      <c r="WHA34" s="429"/>
      <c r="WHB34" s="429"/>
      <c r="WHC34" s="429"/>
      <c r="WHD34" s="429"/>
      <c r="WHE34" s="429"/>
      <c r="WHF34" s="429"/>
      <c r="WHG34" s="429"/>
      <c r="WHH34" s="429"/>
      <c r="WHI34" s="429"/>
      <c r="WHJ34" s="429"/>
      <c r="WHK34" s="429"/>
      <c r="WHL34" s="429"/>
      <c r="WHM34" s="429"/>
      <c r="WHN34" s="429"/>
      <c r="WHO34" s="429"/>
      <c r="WHP34" s="429"/>
      <c r="WHQ34" s="429"/>
      <c r="WHR34" s="429"/>
      <c r="WHS34" s="429"/>
      <c r="WHT34" s="429"/>
      <c r="WHU34" s="429"/>
      <c r="WHV34" s="429"/>
      <c r="WHW34" s="429"/>
      <c r="WHX34" s="429"/>
      <c r="WHY34" s="429"/>
      <c r="WHZ34" s="429"/>
      <c r="WIA34" s="429"/>
      <c r="WIB34" s="429"/>
      <c r="WIC34" s="429"/>
      <c r="WID34" s="429"/>
      <c r="WIE34" s="429"/>
      <c r="WIF34" s="429"/>
      <c r="WIG34" s="429"/>
      <c r="WIH34" s="429"/>
      <c r="WII34" s="429"/>
      <c r="WIJ34" s="429"/>
      <c r="WIK34" s="429"/>
      <c r="WIL34" s="429"/>
      <c r="WIM34" s="429"/>
      <c r="WIN34" s="429"/>
      <c r="WIO34" s="429"/>
      <c r="WIP34" s="429"/>
      <c r="WIQ34" s="429"/>
      <c r="WIR34" s="429"/>
      <c r="WIS34" s="429"/>
      <c r="WIT34" s="429"/>
      <c r="WIU34" s="429"/>
      <c r="WIV34" s="429"/>
      <c r="WIW34" s="429"/>
      <c r="WIX34" s="429"/>
      <c r="WIY34" s="429"/>
      <c r="WIZ34" s="429"/>
      <c r="WJA34" s="429"/>
      <c r="WJB34" s="429"/>
      <c r="WJC34" s="429"/>
      <c r="WJD34" s="429"/>
      <c r="WJE34" s="429"/>
      <c r="WJF34" s="429"/>
      <c r="WJG34" s="429"/>
      <c r="WJH34" s="429"/>
      <c r="WJI34" s="429"/>
      <c r="WJJ34" s="429"/>
      <c r="WJK34" s="429"/>
      <c r="WJL34" s="429"/>
      <c r="WJM34" s="429"/>
      <c r="WJN34" s="429"/>
      <c r="WJO34" s="429"/>
      <c r="WJP34" s="429"/>
      <c r="WJQ34" s="429"/>
      <c r="WJR34" s="429"/>
      <c r="WJS34" s="429"/>
      <c r="WJT34" s="429"/>
      <c r="WJU34" s="429"/>
      <c r="WJV34" s="429"/>
      <c r="WJW34" s="429"/>
      <c r="WJX34" s="429"/>
      <c r="WJY34" s="429"/>
      <c r="WJZ34" s="429"/>
      <c r="WKA34" s="429"/>
      <c r="WKB34" s="429"/>
      <c r="WKC34" s="429"/>
      <c r="WKD34" s="429"/>
      <c r="WKE34" s="429"/>
      <c r="WKF34" s="429"/>
      <c r="WKG34" s="429"/>
      <c r="WKH34" s="429"/>
      <c r="WKI34" s="429"/>
      <c r="WKJ34" s="429"/>
      <c r="WKK34" s="429"/>
      <c r="WKL34" s="429"/>
      <c r="WKM34" s="429"/>
      <c r="WKN34" s="429"/>
      <c r="WKO34" s="429"/>
      <c r="WKP34" s="429"/>
      <c r="WKQ34" s="429"/>
      <c r="WKR34" s="429"/>
      <c r="WKS34" s="429"/>
      <c r="WKT34" s="429"/>
      <c r="WKU34" s="429"/>
      <c r="WKV34" s="429"/>
      <c r="WKW34" s="429"/>
      <c r="WKX34" s="429"/>
      <c r="WKY34" s="429"/>
      <c r="WKZ34" s="429"/>
      <c r="WLA34" s="429"/>
      <c r="WLB34" s="429"/>
      <c r="WLC34" s="429"/>
      <c r="WLD34" s="429"/>
      <c r="WLE34" s="429"/>
      <c r="WLF34" s="429"/>
      <c r="WLG34" s="429"/>
      <c r="WLH34" s="429"/>
      <c r="WLI34" s="429"/>
      <c r="WLJ34" s="429"/>
      <c r="WLK34" s="429"/>
      <c r="WLL34" s="429"/>
      <c r="WLM34" s="429"/>
      <c r="WLN34" s="429"/>
      <c r="WLO34" s="429"/>
      <c r="WLP34" s="429"/>
      <c r="WLQ34" s="429"/>
      <c r="WLR34" s="429"/>
      <c r="WLS34" s="429"/>
      <c r="WLT34" s="429"/>
      <c r="WLU34" s="429"/>
      <c r="WLV34" s="429"/>
      <c r="WLW34" s="429"/>
      <c r="WLX34" s="429"/>
      <c r="WLY34" s="429"/>
      <c r="WLZ34" s="429"/>
      <c r="WMA34" s="429"/>
      <c r="WMB34" s="429"/>
      <c r="WMC34" s="429"/>
      <c r="WMD34" s="429"/>
      <c r="WME34" s="429"/>
      <c r="WMF34" s="429"/>
      <c r="WMG34" s="429"/>
      <c r="WMH34" s="429"/>
      <c r="WMI34" s="429"/>
      <c r="WMJ34" s="429"/>
      <c r="WMK34" s="429"/>
      <c r="WML34" s="429"/>
      <c r="WMM34" s="429"/>
      <c r="WMN34" s="429"/>
      <c r="WMO34" s="429"/>
      <c r="WMP34" s="429"/>
      <c r="WMQ34" s="429"/>
      <c r="WMR34" s="429"/>
      <c r="WMS34" s="429"/>
      <c r="WMT34" s="429"/>
      <c r="WMU34" s="429"/>
      <c r="WMV34" s="429"/>
      <c r="WMW34" s="429"/>
      <c r="WMX34" s="429"/>
      <c r="WMY34" s="429"/>
      <c r="WMZ34" s="429"/>
      <c r="WNA34" s="429"/>
      <c r="WNB34" s="429"/>
      <c r="WNC34" s="429"/>
      <c r="WND34" s="429"/>
      <c r="WNE34" s="429"/>
      <c r="WNF34" s="429"/>
      <c r="WNG34" s="429"/>
      <c r="WNH34" s="429"/>
      <c r="WNI34" s="429"/>
      <c r="WNJ34" s="429"/>
      <c r="WNK34" s="429"/>
      <c r="WNL34" s="429"/>
      <c r="WNM34" s="429"/>
      <c r="WNN34" s="429"/>
      <c r="WNO34" s="429"/>
      <c r="WNP34" s="429"/>
      <c r="WNQ34" s="429"/>
      <c r="WNR34" s="429"/>
      <c r="WNS34" s="429"/>
      <c r="WNT34" s="429"/>
      <c r="WNU34" s="429"/>
      <c r="WNV34" s="429"/>
      <c r="WNW34" s="429"/>
      <c r="WNX34" s="429"/>
      <c r="WNY34" s="429"/>
      <c r="WNZ34" s="429"/>
      <c r="WOA34" s="429"/>
      <c r="WOB34" s="429"/>
      <c r="WOC34" s="429"/>
      <c r="WOD34" s="429"/>
      <c r="WOE34" s="429"/>
      <c r="WOF34" s="429"/>
      <c r="WOG34" s="429"/>
      <c r="WOH34" s="429"/>
      <c r="WOI34" s="429"/>
      <c r="WOJ34" s="429"/>
      <c r="WOK34" s="429"/>
      <c r="WOL34" s="429"/>
      <c r="WOM34" s="429"/>
      <c r="WON34" s="429"/>
      <c r="WOO34" s="429"/>
      <c r="WOP34" s="429"/>
      <c r="WOQ34" s="429"/>
      <c r="WOR34" s="429"/>
      <c r="WOS34" s="429"/>
      <c r="WOT34" s="429"/>
      <c r="WOU34" s="429"/>
      <c r="WOV34" s="429"/>
      <c r="WOW34" s="429"/>
      <c r="WOX34" s="429"/>
      <c r="WOY34" s="429"/>
      <c r="WOZ34" s="429"/>
      <c r="WPA34" s="429"/>
      <c r="WPB34" s="429"/>
      <c r="WPC34" s="429"/>
      <c r="WPD34" s="429"/>
      <c r="WPE34" s="429"/>
      <c r="WPF34" s="429"/>
      <c r="WPG34" s="429"/>
      <c r="WPH34" s="429"/>
      <c r="WPI34" s="429"/>
      <c r="WPJ34" s="429"/>
      <c r="WPK34" s="429"/>
      <c r="WPL34" s="429"/>
      <c r="WPM34" s="429"/>
      <c r="WPN34" s="429"/>
      <c r="WPO34" s="429"/>
      <c r="WPP34" s="429"/>
      <c r="WPQ34" s="429"/>
      <c r="WPR34" s="429"/>
      <c r="WPS34" s="429"/>
      <c r="WPT34" s="429"/>
      <c r="WPU34" s="429"/>
      <c r="WPV34" s="429"/>
      <c r="WPW34" s="429"/>
      <c r="WPX34" s="429"/>
      <c r="WPY34" s="429"/>
      <c r="WPZ34" s="429"/>
      <c r="WQA34" s="429"/>
      <c r="WQB34" s="429"/>
      <c r="WQC34" s="429"/>
      <c r="WQD34" s="429"/>
      <c r="WQE34" s="429"/>
      <c r="WQF34" s="429"/>
      <c r="WQG34" s="429"/>
      <c r="WQH34" s="429"/>
      <c r="WQI34" s="429"/>
      <c r="WQJ34" s="429"/>
      <c r="WQK34" s="429"/>
      <c r="WQL34" s="429"/>
      <c r="WQM34" s="429"/>
      <c r="WQN34" s="429"/>
      <c r="WQO34" s="429"/>
      <c r="WQP34" s="429"/>
      <c r="WQQ34" s="429"/>
      <c r="WQR34" s="429"/>
      <c r="WQS34" s="429"/>
      <c r="WQT34" s="429"/>
      <c r="WQU34" s="429"/>
      <c r="WQV34" s="429"/>
      <c r="WQW34" s="429"/>
      <c r="WQX34" s="429"/>
      <c r="WQY34" s="429"/>
      <c r="WQZ34" s="429"/>
      <c r="WRA34" s="429"/>
      <c r="WRB34" s="429"/>
      <c r="WRC34" s="429"/>
      <c r="WRD34" s="429"/>
      <c r="WRE34" s="429"/>
      <c r="WRF34" s="429"/>
      <c r="WRG34" s="429"/>
      <c r="WRH34" s="429"/>
      <c r="WRI34" s="429"/>
      <c r="WRJ34" s="429"/>
      <c r="WRK34" s="429"/>
      <c r="WRL34" s="429"/>
      <c r="WRM34" s="429"/>
      <c r="WRN34" s="429"/>
      <c r="WRO34" s="429"/>
      <c r="WRP34" s="429"/>
      <c r="WRQ34" s="429"/>
      <c r="WRR34" s="429"/>
      <c r="WRS34" s="429"/>
      <c r="WRT34" s="429"/>
      <c r="WRU34" s="429"/>
      <c r="WRV34" s="429"/>
      <c r="WRW34" s="429"/>
      <c r="WRX34" s="429"/>
      <c r="WRY34" s="429"/>
      <c r="WRZ34" s="429"/>
      <c r="WSA34" s="429"/>
      <c r="WSB34" s="429"/>
      <c r="WSC34" s="429"/>
      <c r="WSD34" s="429"/>
      <c r="WSE34" s="429"/>
      <c r="WSF34" s="429"/>
      <c r="WSG34" s="429"/>
      <c r="WSH34" s="429"/>
      <c r="WSI34" s="429"/>
      <c r="WSJ34" s="429"/>
      <c r="WSK34" s="429"/>
      <c r="WSL34" s="429"/>
      <c r="WSM34" s="429"/>
      <c r="WSN34" s="429"/>
      <c r="WSO34" s="429"/>
      <c r="WSP34" s="429"/>
      <c r="WSQ34" s="429"/>
      <c r="WSR34" s="429"/>
      <c r="WSS34" s="429"/>
      <c r="WST34" s="429"/>
      <c r="WSU34" s="429"/>
      <c r="WSV34" s="429"/>
      <c r="WSW34" s="429"/>
      <c r="WSX34" s="429"/>
      <c r="WSY34" s="429"/>
      <c r="WSZ34" s="429"/>
      <c r="WTA34" s="429"/>
      <c r="WTB34" s="429"/>
      <c r="WTC34" s="429"/>
      <c r="WTD34" s="429"/>
      <c r="WTE34" s="429"/>
      <c r="WTF34" s="429"/>
      <c r="WTG34" s="429"/>
      <c r="WTH34" s="429"/>
      <c r="WTI34" s="429"/>
      <c r="WTJ34" s="429"/>
      <c r="WTK34" s="429"/>
      <c r="WTL34" s="429"/>
      <c r="WTM34" s="429"/>
      <c r="WTN34" s="429"/>
      <c r="WTO34" s="429"/>
      <c r="WTP34" s="429"/>
      <c r="WTQ34" s="429"/>
      <c r="WTR34" s="429"/>
      <c r="WTS34" s="429"/>
      <c r="WTT34" s="429"/>
      <c r="WTU34" s="429"/>
      <c r="WTV34" s="429"/>
      <c r="WTW34" s="429"/>
      <c r="WTX34" s="429"/>
      <c r="WTY34" s="429"/>
      <c r="WTZ34" s="429"/>
      <c r="WUA34" s="429"/>
      <c r="WUB34" s="429"/>
      <c r="WUC34" s="429"/>
      <c r="WUD34" s="429"/>
      <c r="WUE34" s="429"/>
      <c r="WUF34" s="429"/>
      <c r="WUG34" s="429"/>
      <c r="WUH34" s="429"/>
      <c r="WUI34" s="429"/>
      <c r="WUJ34" s="429"/>
      <c r="WUK34" s="429"/>
      <c r="WUL34" s="429"/>
      <c r="WUM34" s="429"/>
      <c r="WUN34" s="429"/>
      <c r="WUO34" s="429"/>
      <c r="WUP34" s="429"/>
      <c r="WUQ34" s="429"/>
      <c r="WUR34" s="429"/>
      <c r="WUS34" s="429"/>
      <c r="WUT34" s="429"/>
      <c r="WUU34" s="429"/>
      <c r="WUV34" s="429"/>
      <c r="WUW34" s="429"/>
      <c r="WUX34" s="429"/>
      <c r="WUY34" s="429"/>
      <c r="WUZ34" s="429"/>
      <c r="WVA34" s="429"/>
      <c r="WVB34" s="429"/>
      <c r="WVC34" s="429"/>
      <c r="WVD34" s="429"/>
      <c r="WVE34" s="429"/>
      <c r="WVF34" s="429"/>
      <c r="WVG34" s="429"/>
      <c r="WVH34" s="429"/>
      <c r="WVI34" s="429"/>
      <c r="WVJ34" s="429"/>
      <c r="WVK34" s="429"/>
      <c r="WVL34" s="429"/>
      <c r="WVM34" s="429"/>
      <c r="WVN34" s="429"/>
      <c r="WVO34" s="429"/>
      <c r="WVP34" s="429"/>
      <c r="WVQ34" s="429"/>
      <c r="WVR34" s="429"/>
      <c r="WVS34" s="429"/>
      <c r="WVT34" s="429"/>
      <c r="WVU34" s="429"/>
      <c r="WVV34" s="429"/>
      <c r="WVW34" s="429"/>
      <c r="WVX34" s="429"/>
      <c r="WVY34" s="429"/>
      <c r="WVZ34" s="429"/>
      <c r="WWA34" s="429"/>
      <c r="WWB34" s="429"/>
      <c r="WWC34" s="429"/>
      <c r="WWD34" s="429"/>
      <c r="WWE34" s="429"/>
      <c r="WWF34" s="429"/>
      <c r="WWG34" s="429"/>
      <c r="WWH34" s="429"/>
      <c r="WWI34" s="429"/>
      <c r="WWJ34" s="429"/>
      <c r="WWK34" s="429"/>
      <c r="WWL34" s="429"/>
      <c r="WWM34" s="429"/>
      <c r="WWN34" s="429"/>
      <c r="WWO34" s="429"/>
      <c r="WWP34" s="429"/>
      <c r="WWQ34" s="429"/>
      <c r="WWR34" s="429"/>
      <c r="WWS34" s="429"/>
      <c r="WWT34" s="429"/>
      <c r="WWU34" s="429"/>
      <c r="WWV34" s="429"/>
      <c r="WWW34" s="429"/>
      <c r="WWX34" s="429"/>
      <c r="WWY34" s="429"/>
      <c r="WWZ34" s="429"/>
      <c r="WXA34" s="429"/>
      <c r="WXB34" s="429"/>
      <c r="WXC34" s="429"/>
      <c r="WXD34" s="429"/>
      <c r="WXE34" s="429"/>
      <c r="WXF34" s="429"/>
      <c r="WXG34" s="429"/>
      <c r="WXH34" s="429"/>
      <c r="WXI34" s="429"/>
      <c r="WXJ34" s="429"/>
      <c r="WXK34" s="429"/>
      <c r="WXL34" s="429"/>
      <c r="WXM34" s="429"/>
      <c r="WXN34" s="429"/>
      <c r="WXO34" s="429"/>
      <c r="WXP34" s="429"/>
      <c r="WXQ34" s="429"/>
      <c r="WXR34" s="429"/>
      <c r="WXS34" s="429"/>
      <c r="WXT34" s="429"/>
      <c r="WXU34" s="429"/>
      <c r="WXV34" s="429"/>
      <c r="WXW34" s="429"/>
      <c r="WXX34" s="429"/>
      <c r="WXY34" s="429"/>
      <c r="WXZ34" s="429"/>
      <c r="WYA34" s="429"/>
      <c r="WYB34" s="429"/>
      <c r="WYC34" s="429"/>
      <c r="WYD34" s="429"/>
      <c r="WYE34" s="429"/>
      <c r="WYF34" s="429"/>
      <c r="WYG34" s="429"/>
      <c r="WYH34" s="429"/>
      <c r="WYI34" s="429"/>
      <c r="WYJ34" s="429"/>
      <c r="WYK34" s="429"/>
      <c r="WYL34" s="429"/>
      <c r="WYM34" s="429"/>
      <c r="WYN34" s="429"/>
      <c r="WYO34" s="429"/>
      <c r="WYP34" s="429"/>
      <c r="WYQ34" s="429"/>
      <c r="WYR34" s="429"/>
      <c r="WYS34" s="429"/>
      <c r="WYT34" s="429"/>
      <c r="WYU34" s="429"/>
      <c r="WYV34" s="429"/>
      <c r="WYW34" s="429"/>
      <c r="WYX34" s="429"/>
      <c r="WYY34" s="429"/>
      <c r="WYZ34" s="429"/>
      <c r="WZA34" s="429"/>
      <c r="WZB34" s="429"/>
      <c r="WZC34" s="429"/>
      <c r="WZD34" s="429"/>
      <c r="WZE34" s="429"/>
      <c r="WZF34" s="429"/>
      <c r="WZG34" s="429"/>
      <c r="WZH34" s="429"/>
      <c r="WZI34" s="429"/>
      <c r="WZJ34" s="429"/>
      <c r="WZK34" s="429"/>
      <c r="WZL34" s="429"/>
      <c r="WZM34" s="429"/>
      <c r="WZN34" s="429"/>
      <c r="WZO34" s="429"/>
      <c r="WZP34" s="429"/>
      <c r="WZQ34" s="429"/>
      <c r="WZR34" s="429"/>
      <c r="WZS34" s="429"/>
      <c r="WZT34" s="429"/>
      <c r="WZU34" s="429"/>
      <c r="WZV34" s="429"/>
      <c r="WZW34" s="429"/>
      <c r="WZX34" s="429"/>
      <c r="WZY34" s="429"/>
      <c r="WZZ34" s="429"/>
      <c r="XAA34" s="429"/>
      <c r="XAB34" s="429"/>
      <c r="XAC34" s="429"/>
      <c r="XAD34" s="429"/>
      <c r="XAE34" s="429"/>
      <c r="XAF34" s="429"/>
      <c r="XAG34" s="429"/>
      <c r="XAH34" s="429"/>
      <c r="XAI34" s="429"/>
      <c r="XAJ34" s="429"/>
      <c r="XAK34" s="429"/>
      <c r="XAL34" s="429"/>
      <c r="XAM34" s="429"/>
      <c r="XAN34" s="429"/>
      <c r="XAO34" s="429"/>
      <c r="XAP34" s="429"/>
      <c r="XAQ34" s="429"/>
      <c r="XAR34" s="429"/>
      <c r="XAS34" s="429"/>
      <c r="XAT34" s="429"/>
      <c r="XAU34" s="429"/>
      <c r="XAV34" s="429"/>
      <c r="XAW34" s="429"/>
      <c r="XAX34" s="429"/>
      <c r="XAY34" s="429"/>
      <c r="XAZ34" s="429"/>
      <c r="XBA34" s="429"/>
      <c r="XBB34" s="429"/>
      <c r="XBC34" s="429"/>
      <c r="XBD34" s="429"/>
      <c r="XBE34" s="429"/>
      <c r="XBF34" s="429"/>
      <c r="XBG34" s="429"/>
      <c r="XBH34" s="429"/>
      <c r="XBI34" s="429"/>
      <c r="XBJ34" s="429"/>
      <c r="XBK34" s="429"/>
      <c r="XBL34" s="429"/>
      <c r="XBM34" s="429"/>
      <c r="XBN34" s="429"/>
      <c r="XBO34" s="429"/>
      <c r="XBP34" s="429"/>
      <c r="XBQ34" s="429"/>
      <c r="XBR34" s="429"/>
      <c r="XBS34" s="429"/>
      <c r="XBT34" s="429"/>
      <c r="XBU34" s="429"/>
      <c r="XBV34" s="429"/>
      <c r="XBW34" s="429"/>
      <c r="XBX34" s="429"/>
      <c r="XBY34" s="429"/>
      <c r="XBZ34" s="429"/>
      <c r="XCA34" s="429"/>
      <c r="XCB34" s="429"/>
      <c r="XCC34" s="429"/>
      <c r="XCD34" s="429"/>
      <c r="XCE34" s="429"/>
      <c r="XCF34" s="429"/>
      <c r="XCG34" s="429"/>
      <c r="XCH34" s="429"/>
      <c r="XCI34" s="429"/>
      <c r="XCJ34" s="429"/>
      <c r="XCK34" s="429"/>
      <c r="XCL34" s="429"/>
      <c r="XCM34" s="429"/>
      <c r="XCN34" s="429"/>
      <c r="XCO34" s="429"/>
      <c r="XCP34" s="429"/>
      <c r="XCQ34" s="429"/>
      <c r="XCR34" s="429"/>
      <c r="XCS34" s="429"/>
      <c r="XCT34" s="429"/>
      <c r="XCU34" s="429"/>
      <c r="XCV34" s="429"/>
      <c r="XCW34" s="429"/>
      <c r="XCX34" s="429"/>
      <c r="XCY34" s="429"/>
      <c r="XCZ34" s="429"/>
      <c r="XDA34" s="429"/>
      <c r="XDB34" s="429"/>
      <c r="XDC34" s="429"/>
      <c r="XDD34" s="429"/>
      <c r="XDE34" s="429"/>
      <c r="XDF34" s="429"/>
      <c r="XDG34" s="429"/>
      <c r="XDH34" s="429"/>
      <c r="XDI34" s="429"/>
      <c r="XDJ34" s="429"/>
      <c r="XDK34" s="429"/>
      <c r="XDL34" s="429"/>
      <c r="XDM34" s="429"/>
      <c r="XDN34" s="429"/>
      <c r="XDO34" s="429"/>
      <c r="XDP34" s="429"/>
      <c r="XDQ34" s="429"/>
      <c r="XDR34" s="429"/>
      <c r="XDS34" s="429"/>
      <c r="XDT34" s="429"/>
      <c r="XDU34" s="429"/>
      <c r="XDV34" s="429"/>
      <c r="XDW34" s="429"/>
      <c r="XDX34" s="429"/>
      <c r="XDY34" s="429"/>
      <c r="XDZ34" s="429"/>
      <c r="XEA34" s="429"/>
      <c r="XEB34" s="429"/>
      <c r="XEC34" s="429"/>
      <c r="XED34" s="429"/>
      <c r="XEE34" s="429"/>
      <c r="XEF34" s="429"/>
      <c r="XEG34" s="429"/>
      <c r="XEH34" s="429"/>
      <c r="XEI34" s="429"/>
      <c r="XEJ34" s="429"/>
      <c r="XEK34" s="429"/>
      <c r="XEL34" s="429"/>
      <c r="XEM34" s="429"/>
      <c r="XEN34" s="429"/>
      <c r="XEO34" s="429"/>
      <c r="XEP34" s="429"/>
      <c r="XEQ34" s="429"/>
      <c r="XER34" s="429"/>
      <c r="XES34" s="429"/>
      <c r="XET34" s="429"/>
      <c r="XEU34" s="429"/>
      <c r="XEV34" s="429"/>
      <c r="XEW34" s="429"/>
      <c r="XEX34" s="429"/>
      <c r="XEY34" s="429"/>
      <c r="XEZ34" s="429"/>
      <c r="XFA34" s="429"/>
      <c r="XFB34" s="429"/>
    </row>
    <row r="35" spans="1:16382" s="495" customFormat="1" ht="32.1" customHeight="1">
      <c r="A35" s="500"/>
      <c r="B35" s="501" t="str">
        <f>VLOOKUP(878,[2]Sprachindex!$A:$Z,$AL$9,FALSE)</f>
        <v>pc.</v>
      </c>
      <c r="C35" s="502"/>
      <c r="D35" s="484">
        <v>340483</v>
      </c>
      <c r="E35" s="633" t="str">
        <f>VLOOKUP(1460,[2]Sprachindex!$A:$Z,$AL$9,FALSE)</f>
        <v>foret spécial pour sous-construction métallique (⌀ 5,1 × 85 mm)</v>
      </c>
      <c r="F35" s="634"/>
      <c r="G35" s="634"/>
      <c r="H35" s="634"/>
      <c r="I35" s="634"/>
      <c r="J35" s="634"/>
      <c r="K35" s="635"/>
      <c r="L35" s="484">
        <f t="shared" si="0"/>
        <v>0</v>
      </c>
      <c r="M35" s="503"/>
      <c r="N35" s="490"/>
      <c r="O35" s="491"/>
      <c r="P35" s="492"/>
      <c r="Q35" s="493"/>
      <c r="R35" s="494"/>
      <c r="T35" s="496"/>
      <c r="U35" s="496"/>
      <c r="V35" s="496"/>
      <c r="W35" s="496"/>
      <c r="X35" s="496"/>
      <c r="Y35" s="496"/>
      <c r="Z35" s="496"/>
      <c r="AA35" s="496"/>
      <c r="AB35" s="496"/>
      <c r="AC35" s="496"/>
      <c r="AD35" s="496"/>
      <c r="AE35" s="496"/>
      <c r="AF35" s="496"/>
      <c r="AG35" s="496"/>
      <c r="AH35" s="496"/>
      <c r="AI35" s="462"/>
      <c r="AJ35" s="459"/>
      <c r="AK35" s="459"/>
      <c r="AL35" s="456"/>
      <c r="AM35" s="478"/>
      <c r="AN35" s="478"/>
      <c r="AO35" s="478"/>
      <c r="AP35" s="478"/>
      <c r="AQ35" s="478"/>
      <c r="AR35" s="478"/>
      <c r="AS35" s="478"/>
      <c r="AT35" s="478"/>
      <c r="AU35" s="478"/>
      <c r="AV35" s="478"/>
      <c r="AW35" s="478"/>
      <c r="AX35" s="478"/>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c r="HN35" s="429"/>
      <c r="HO35" s="429"/>
      <c r="HP35" s="429"/>
      <c r="HQ35" s="429"/>
      <c r="HR35" s="429"/>
      <c r="HS35" s="429"/>
      <c r="HT35" s="429"/>
      <c r="HU35" s="429"/>
      <c r="HV35" s="429"/>
      <c r="HW35" s="429"/>
      <c r="HX35" s="429"/>
      <c r="HY35" s="429"/>
      <c r="HZ35" s="429"/>
      <c r="IA35" s="429"/>
      <c r="IB35" s="429"/>
      <c r="IC35" s="429"/>
      <c r="ID35" s="429"/>
      <c r="IE35" s="429"/>
      <c r="IF35" s="429"/>
      <c r="IG35" s="429"/>
      <c r="IH35" s="429"/>
      <c r="II35" s="429"/>
      <c r="IJ35" s="429"/>
      <c r="IK35" s="429"/>
      <c r="IL35" s="429"/>
      <c r="IM35" s="429"/>
      <c r="IN35" s="429"/>
      <c r="IO35" s="429"/>
      <c r="IP35" s="429"/>
      <c r="IQ35" s="429"/>
      <c r="IR35" s="429"/>
      <c r="IS35" s="429"/>
      <c r="IT35" s="429"/>
      <c r="IU35" s="429"/>
      <c r="IV35" s="429"/>
      <c r="IW35" s="429"/>
      <c r="IX35" s="429"/>
      <c r="IY35" s="429"/>
      <c r="IZ35" s="429"/>
      <c r="JA35" s="429"/>
      <c r="JB35" s="429"/>
      <c r="JC35" s="429"/>
      <c r="JD35" s="429"/>
      <c r="JE35" s="429"/>
      <c r="JF35" s="429"/>
      <c r="JG35" s="429"/>
      <c r="JH35" s="429"/>
      <c r="JI35" s="429"/>
      <c r="JJ35" s="429"/>
      <c r="JK35" s="429"/>
      <c r="JL35" s="429"/>
      <c r="JM35" s="429"/>
      <c r="JN35" s="429"/>
      <c r="JO35" s="429"/>
      <c r="JP35" s="429"/>
      <c r="JQ35" s="429"/>
      <c r="JR35" s="429"/>
      <c r="JS35" s="429"/>
      <c r="JT35" s="429"/>
      <c r="JU35" s="429"/>
      <c r="JV35" s="429"/>
      <c r="JW35" s="429"/>
      <c r="JX35" s="429"/>
      <c r="JY35" s="429"/>
      <c r="JZ35" s="429"/>
      <c r="KA35" s="429"/>
      <c r="KB35" s="429"/>
      <c r="KC35" s="429"/>
      <c r="KD35" s="429"/>
      <c r="KE35" s="429"/>
      <c r="KF35" s="429"/>
      <c r="KG35" s="429"/>
      <c r="KH35" s="429"/>
      <c r="KI35" s="429"/>
      <c r="KJ35" s="429"/>
      <c r="KK35" s="429"/>
      <c r="KL35" s="429"/>
      <c r="KM35" s="429"/>
      <c r="KN35" s="429"/>
      <c r="KO35" s="429"/>
      <c r="KP35" s="429"/>
      <c r="KQ35" s="429"/>
      <c r="KR35" s="429"/>
      <c r="KS35" s="429"/>
      <c r="KT35" s="429"/>
      <c r="KU35" s="429"/>
      <c r="KV35" s="429"/>
      <c r="KW35" s="429"/>
      <c r="KX35" s="429"/>
      <c r="KY35" s="429"/>
      <c r="KZ35" s="429"/>
      <c r="LA35" s="429"/>
      <c r="LB35" s="429"/>
      <c r="LC35" s="429"/>
      <c r="LD35" s="429"/>
      <c r="LE35" s="429"/>
      <c r="LF35" s="429"/>
      <c r="LG35" s="429"/>
      <c r="LH35" s="429"/>
      <c r="LI35" s="429"/>
      <c r="LJ35" s="429"/>
      <c r="LK35" s="429"/>
      <c r="LL35" s="429"/>
      <c r="LM35" s="429"/>
      <c r="LN35" s="429"/>
      <c r="LO35" s="429"/>
      <c r="LP35" s="429"/>
      <c r="LQ35" s="429"/>
      <c r="LR35" s="429"/>
      <c r="LS35" s="429"/>
      <c r="LT35" s="429"/>
      <c r="LU35" s="429"/>
      <c r="LV35" s="429"/>
      <c r="LW35" s="429"/>
      <c r="LX35" s="429"/>
      <c r="LY35" s="429"/>
      <c r="LZ35" s="429"/>
      <c r="MA35" s="429"/>
      <c r="MB35" s="429"/>
      <c r="MC35" s="429"/>
      <c r="MD35" s="429"/>
      <c r="ME35" s="429"/>
      <c r="MF35" s="429"/>
      <c r="MG35" s="429"/>
      <c r="MH35" s="429"/>
      <c r="MI35" s="429"/>
      <c r="MJ35" s="429"/>
      <c r="MK35" s="429"/>
      <c r="ML35" s="429"/>
      <c r="MM35" s="429"/>
      <c r="MN35" s="429"/>
      <c r="MO35" s="429"/>
      <c r="MP35" s="429"/>
      <c r="MQ35" s="429"/>
      <c r="MR35" s="429"/>
      <c r="MS35" s="429"/>
      <c r="MT35" s="429"/>
      <c r="MU35" s="429"/>
      <c r="MV35" s="429"/>
      <c r="MW35" s="429"/>
      <c r="MX35" s="429"/>
      <c r="MY35" s="429"/>
      <c r="MZ35" s="429"/>
      <c r="NA35" s="429"/>
      <c r="NB35" s="429"/>
      <c r="NC35" s="429"/>
      <c r="ND35" s="429"/>
      <c r="NE35" s="429"/>
      <c r="NF35" s="429"/>
      <c r="NG35" s="429"/>
      <c r="NH35" s="429"/>
      <c r="NI35" s="429"/>
      <c r="NJ35" s="429"/>
      <c r="NK35" s="429"/>
      <c r="NL35" s="429"/>
      <c r="NM35" s="429"/>
      <c r="NN35" s="429"/>
      <c r="NO35" s="429"/>
      <c r="NP35" s="429"/>
      <c r="NQ35" s="429"/>
      <c r="NR35" s="429"/>
      <c r="NS35" s="429"/>
      <c r="NT35" s="429"/>
      <c r="NU35" s="429"/>
      <c r="NV35" s="429"/>
      <c r="NW35" s="429"/>
      <c r="NX35" s="429"/>
      <c r="NY35" s="429"/>
      <c r="NZ35" s="429"/>
      <c r="OA35" s="429"/>
      <c r="OB35" s="429"/>
      <c r="OC35" s="429"/>
      <c r="OD35" s="429"/>
      <c r="OE35" s="429"/>
      <c r="OF35" s="429"/>
      <c r="OG35" s="429"/>
      <c r="OH35" s="429"/>
      <c r="OI35" s="429"/>
      <c r="OJ35" s="429"/>
      <c r="OK35" s="429"/>
      <c r="OL35" s="429"/>
      <c r="OM35" s="429"/>
      <c r="ON35" s="429"/>
      <c r="OO35" s="429"/>
      <c r="OP35" s="429"/>
      <c r="OQ35" s="429"/>
      <c r="OR35" s="429"/>
      <c r="OS35" s="429"/>
      <c r="OT35" s="429"/>
      <c r="OU35" s="429"/>
      <c r="OV35" s="429"/>
      <c r="OW35" s="429"/>
      <c r="OX35" s="429"/>
      <c r="OY35" s="429"/>
      <c r="OZ35" s="429"/>
      <c r="PA35" s="429"/>
      <c r="PB35" s="429"/>
      <c r="PC35" s="429"/>
      <c r="PD35" s="429"/>
      <c r="PE35" s="429"/>
      <c r="PF35" s="429"/>
      <c r="PG35" s="429"/>
      <c r="PH35" s="429"/>
      <c r="PI35" s="429"/>
      <c r="PJ35" s="429"/>
      <c r="PK35" s="429"/>
      <c r="PL35" s="429"/>
      <c r="PM35" s="429"/>
      <c r="PN35" s="429"/>
      <c r="PO35" s="429"/>
      <c r="PP35" s="429"/>
      <c r="PQ35" s="429"/>
      <c r="PR35" s="429"/>
      <c r="PS35" s="429"/>
      <c r="PT35" s="429"/>
      <c r="PU35" s="429"/>
      <c r="PV35" s="429"/>
      <c r="PW35" s="429"/>
      <c r="PX35" s="429"/>
      <c r="PY35" s="429"/>
      <c r="PZ35" s="429"/>
      <c r="QA35" s="429"/>
      <c r="QB35" s="429"/>
      <c r="QC35" s="429"/>
      <c r="QD35" s="429"/>
      <c r="QE35" s="429"/>
      <c r="QF35" s="429"/>
      <c r="QG35" s="429"/>
      <c r="QH35" s="429"/>
      <c r="QI35" s="429"/>
      <c r="QJ35" s="429"/>
      <c r="QK35" s="429"/>
      <c r="QL35" s="429"/>
      <c r="QM35" s="429"/>
      <c r="QN35" s="429"/>
      <c r="QO35" s="429"/>
      <c r="QP35" s="429"/>
      <c r="QQ35" s="429"/>
      <c r="QR35" s="429"/>
      <c r="QS35" s="429"/>
      <c r="QT35" s="429"/>
      <c r="QU35" s="429"/>
      <c r="QV35" s="429"/>
      <c r="QW35" s="429"/>
      <c r="QX35" s="429"/>
      <c r="QY35" s="429"/>
      <c r="QZ35" s="429"/>
      <c r="RA35" s="429"/>
      <c r="RB35" s="429"/>
      <c r="RC35" s="429"/>
      <c r="RD35" s="429"/>
      <c r="RE35" s="429"/>
      <c r="RF35" s="429"/>
      <c r="RG35" s="429"/>
      <c r="RH35" s="429"/>
      <c r="RI35" s="429"/>
      <c r="RJ35" s="429"/>
      <c r="RK35" s="429"/>
      <c r="RL35" s="429"/>
      <c r="RM35" s="429"/>
      <c r="RN35" s="429"/>
      <c r="RO35" s="429"/>
      <c r="RP35" s="429"/>
      <c r="RQ35" s="429"/>
      <c r="RR35" s="429"/>
      <c r="RS35" s="429"/>
      <c r="RT35" s="429"/>
      <c r="RU35" s="429"/>
      <c r="RV35" s="429"/>
      <c r="RW35" s="429"/>
      <c r="RX35" s="429"/>
      <c r="RY35" s="429"/>
      <c r="RZ35" s="429"/>
      <c r="SA35" s="429"/>
      <c r="SB35" s="429"/>
      <c r="SC35" s="429"/>
      <c r="SD35" s="429"/>
      <c r="SE35" s="429"/>
      <c r="SF35" s="429"/>
      <c r="SG35" s="429"/>
      <c r="SH35" s="429"/>
      <c r="SI35" s="429"/>
      <c r="SJ35" s="429"/>
      <c r="SK35" s="429"/>
      <c r="SL35" s="429"/>
      <c r="SM35" s="429"/>
      <c r="SN35" s="429"/>
      <c r="SO35" s="429"/>
      <c r="SP35" s="429"/>
      <c r="SQ35" s="429"/>
      <c r="SR35" s="429"/>
      <c r="SS35" s="429"/>
      <c r="ST35" s="429"/>
      <c r="SU35" s="429"/>
      <c r="SV35" s="429"/>
      <c r="SW35" s="429"/>
      <c r="SX35" s="429"/>
      <c r="SY35" s="429"/>
      <c r="SZ35" s="429"/>
      <c r="TA35" s="429"/>
      <c r="TB35" s="429"/>
      <c r="TC35" s="429"/>
      <c r="TD35" s="429"/>
      <c r="TE35" s="429"/>
      <c r="TF35" s="429"/>
      <c r="TG35" s="429"/>
      <c r="TH35" s="429"/>
      <c r="TI35" s="429"/>
      <c r="TJ35" s="429"/>
      <c r="TK35" s="429"/>
      <c r="TL35" s="429"/>
      <c r="TM35" s="429"/>
      <c r="TN35" s="429"/>
      <c r="TO35" s="429"/>
      <c r="TP35" s="429"/>
      <c r="TQ35" s="429"/>
      <c r="TR35" s="429"/>
      <c r="TS35" s="429"/>
      <c r="TT35" s="429"/>
      <c r="TU35" s="429"/>
      <c r="TV35" s="429"/>
      <c r="TW35" s="429"/>
      <c r="TX35" s="429"/>
      <c r="TY35" s="429"/>
      <c r="TZ35" s="429"/>
      <c r="UA35" s="429"/>
      <c r="UB35" s="429"/>
      <c r="UC35" s="429"/>
      <c r="UD35" s="429"/>
      <c r="UE35" s="429"/>
      <c r="UF35" s="429"/>
      <c r="UG35" s="429"/>
      <c r="UH35" s="429"/>
      <c r="UI35" s="429"/>
      <c r="UJ35" s="429"/>
      <c r="UK35" s="429"/>
      <c r="UL35" s="429"/>
      <c r="UM35" s="429"/>
      <c r="UN35" s="429"/>
      <c r="UO35" s="429"/>
      <c r="UP35" s="429"/>
      <c r="UQ35" s="429"/>
      <c r="UR35" s="429"/>
      <c r="US35" s="429"/>
      <c r="UT35" s="429"/>
      <c r="UU35" s="429"/>
      <c r="UV35" s="429"/>
      <c r="UW35" s="429"/>
      <c r="UX35" s="429"/>
      <c r="UY35" s="429"/>
      <c r="UZ35" s="429"/>
      <c r="VA35" s="429"/>
      <c r="VB35" s="429"/>
      <c r="VC35" s="429"/>
      <c r="VD35" s="429"/>
      <c r="VE35" s="429"/>
      <c r="VF35" s="429"/>
      <c r="VG35" s="429"/>
      <c r="VH35" s="429"/>
      <c r="VI35" s="429"/>
      <c r="VJ35" s="429"/>
      <c r="VK35" s="429"/>
      <c r="VL35" s="429"/>
      <c r="VM35" s="429"/>
      <c r="VN35" s="429"/>
      <c r="VO35" s="429"/>
      <c r="VP35" s="429"/>
      <c r="VQ35" s="429"/>
      <c r="VR35" s="429"/>
      <c r="VS35" s="429"/>
      <c r="VT35" s="429"/>
      <c r="VU35" s="429"/>
      <c r="VV35" s="429"/>
      <c r="VW35" s="429"/>
      <c r="VX35" s="429"/>
      <c r="VY35" s="429"/>
      <c r="VZ35" s="429"/>
      <c r="WA35" s="429"/>
      <c r="WB35" s="429"/>
      <c r="WC35" s="429"/>
      <c r="WD35" s="429"/>
      <c r="WE35" s="429"/>
      <c r="WF35" s="429"/>
      <c r="WG35" s="429"/>
      <c r="WH35" s="429"/>
      <c r="WI35" s="429"/>
      <c r="WJ35" s="429"/>
      <c r="WK35" s="429"/>
      <c r="WL35" s="429"/>
      <c r="WM35" s="429"/>
      <c r="WN35" s="429"/>
      <c r="WO35" s="429"/>
      <c r="WP35" s="429"/>
      <c r="WQ35" s="429"/>
      <c r="WR35" s="429"/>
      <c r="WS35" s="429"/>
      <c r="WT35" s="429"/>
      <c r="WU35" s="429"/>
      <c r="WV35" s="429"/>
      <c r="WW35" s="429"/>
      <c r="WX35" s="429"/>
      <c r="WY35" s="429"/>
      <c r="WZ35" s="429"/>
      <c r="XA35" s="429"/>
      <c r="XB35" s="429"/>
      <c r="XC35" s="429"/>
      <c r="XD35" s="429"/>
      <c r="XE35" s="429"/>
      <c r="XF35" s="429"/>
      <c r="XG35" s="429"/>
      <c r="XH35" s="429"/>
      <c r="XI35" s="429"/>
      <c r="XJ35" s="429"/>
      <c r="XK35" s="429"/>
      <c r="XL35" s="429"/>
      <c r="XM35" s="429"/>
      <c r="XN35" s="429"/>
      <c r="XO35" s="429"/>
      <c r="XP35" s="429"/>
      <c r="XQ35" s="429"/>
      <c r="XR35" s="429"/>
      <c r="XS35" s="429"/>
      <c r="XT35" s="429"/>
      <c r="XU35" s="429"/>
      <c r="XV35" s="429"/>
      <c r="XW35" s="429"/>
      <c r="XX35" s="429"/>
      <c r="XY35" s="429"/>
      <c r="XZ35" s="429"/>
      <c r="YA35" s="429"/>
      <c r="YB35" s="429"/>
      <c r="YC35" s="429"/>
      <c r="YD35" s="429"/>
      <c r="YE35" s="429"/>
      <c r="YF35" s="429"/>
      <c r="YG35" s="429"/>
      <c r="YH35" s="429"/>
      <c r="YI35" s="429"/>
      <c r="YJ35" s="429"/>
      <c r="YK35" s="429"/>
      <c r="YL35" s="429"/>
      <c r="YM35" s="429"/>
      <c r="YN35" s="429"/>
      <c r="YO35" s="429"/>
      <c r="YP35" s="429"/>
      <c r="YQ35" s="429"/>
      <c r="YR35" s="429"/>
      <c r="YS35" s="429"/>
      <c r="YT35" s="429"/>
      <c r="YU35" s="429"/>
      <c r="YV35" s="429"/>
      <c r="YW35" s="429"/>
      <c r="YX35" s="429"/>
      <c r="YY35" s="429"/>
      <c r="YZ35" s="429"/>
      <c r="ZA35" s="429"/>
      <c r="ZB35" s="429"/>
      <c r="ZC35" s="429"/>
      <c r="ZD35" s="429"/>
      <c r="ZE35" s="429"/>
      <c r="ZF35" s="429"/>
      <c r="ZG35" s="429"/>
      <c r="ZH35" s="429"/>
      <c r="ZI35" s="429"/>
      <c r="ZJ35" s="429"/>
      <c r="ZK35" s="429"/>
      <c r="ZL35" s="429"/>
      <c r="ZM35" s="429"/>
      <c r="ZN35" s="429"/>
      <c r="ZO35" s="429"/>
      <c r="ZP35" s="429"/>
      <c r="ZQ35" s="429"/>
      <c r="ZR35" s="429"/>
      <c r="ZS35" s="429"/>
      <c r="ZT35" s="429"/>
      <c r="ZU35" s="429"/>
      <c r="ZV35" s="429"/>
      <c r="ZW35" s="429"/>
      <c r="ZX35" s="429"/>
      <c r="ZY35" s="429"/>
      <c r="ZZ35" s="429"/>
      <c r="AAA35" s="429"/>
      <c r="AAB35" s="429"/>
      <c r="AAC35" s="429"/>
      <c r="AAD35" s="429"/>
      <c r="AAE35" s="429"/>
      <c r="AAF35" s="429"/>
      <c r="AAG35" s="429"/>
      <c r="AAH35" s="429"/>
      <c r="AAI35" s="429"/>
      <c r="AAJ35" s="429"/>
      <c r="AAK35" s="429"/>
      <c r="AAL35" s="429"/>
      <c r="AAM35" s="429"/>
      <c r="AAN35" s="429"/>
      <c r="AAO35" s="429"/>
      <c r="AAP35" s="429"/>
      <c r="AAQ35" s="429"/>
      <c r="AAR35" s="429"/>
      <c r="AAS35" s="429"/>
      <c r="AAT35" s="429"/>
      <c r="AAU35" s="429"/>
      <c r="AAV35" s="429"/>
      <c r="AAW35" s="429"/>
      <c r="AAX35" s="429"/>
      <c r="AAY35" s="429"/>
      <c r="AAZ35" s="429"/>
      <c r="ABA35" s="429"/>
      <c r="ABB35" s="429"/>
      <c r="ABC35" s="429"/>
      <c r="ABD35" s="429"/>
      <c r="ABE35" s="429"/>
      <c r="ABF35" s="429"/>
      <c r="ABG35" s="429"/>
      <c r="ABH35" s="429"/>
      <c r="ABI35" s="429"/>
      <c r="ABJ35" s="429"/>
      <c r="ABK35" s="429"/>
      <c r="ABL35" s="429"/>
      <c r="ABM35" s="429"/>
      <c r="ABN35" s="429"/>
      <c r="ABO35" s="429"/>
      <c r="ABP35" s="429"/>
      <c r="ABQ35" s="429"/>
      <c r="ABR35" s="429"/>
      <c r="ABS35" s="429"/>
      <c r="ABT35" s="429"/>
      <c r="ABU35" s="429"/>
      <c r="ABV35" s="429"/>
      <c r="ABW35" s="429"/>
      <c r="ABX35" s="429"/>
      <c r="ABY35" s="429"/>
      <c r="ABZ35" s="429"/>
      <c r="ACA35" s="429"/>
      <c r="ACB35" s="429"/>
      <c r="ACC35" s="429"/>
      <c r="ACD35" s="429"/>
      <c r="ACE35" s="429"/>
      <c r="ACF35" s="429"/>
      <c r="ACG35" s="429"/>
      <c r="ACH35" s="429"/>
      <c r="ACI35" s="429"/>
      <c r="ACJ35" s="429"/>
      <c r="ACK35" s="429"/>
      <c r="ACL35" s="429"/>
      <c r="ACM35" s="429"/>
      <c r="ACN35" s="429"/>
      <c r="ACO35" s="429"/>
      <c r="ACP35" s="429"/>
      <c r="ACQ35" s="429"/>
      <c r="ACR35" s="429"/>
      <c r="ACS35" s="429"/>
      <c r="ACT35" s="429"/>
      <c r="ACU35" s="429"/>
      <c r="ACV35" s="429"/>
      <c r="ACW35" s="429"/>
      <c r="ACX35" s="429"/>
      <c r="ACY35" s="429"/>
      <c r="ACZ35" s="429"/>
      <c r="ADA35" s="429"/>
      <c r="ADB35" s="429"/>
      <c r="ADC35" s="429"/>
      <c r="ADD35" s="429"/>
      <c r="ADE35" s="429"/>
      <c r="ADF35" s="429"/>
      <c r="ADG35" s="429"/>
      <c r="ADH35" s="429"/>
      <c r="ADI35" s="429"/>
      <c r="ADJ35" s="429"/>
      <c r="ADK35" s="429"/>
      <c r="ADL35" s="429"/>
      <c r="ADM35" s="429"/>
      <c r="ADN35" s="429"/>
      <c r="ADO35" s="429"/>
      <c r="ADP35" s="429"/>
      <c r="ADQ35" s="429"/>
      <c r="ADR35" s="429"/>
      <c r="ADS35" s="429"/>
      <c r="ADT35" s="429"/>
      <c r="ADU35" s="429"/>
      <c r="ADV35" s="429"/>
      <c r="ADW35" s="429"/>
      <c r="ADX35" s="429"/>
      <c r="ADY35" s="429"/>
      <c r="ADZ35" s="429"/>
      <c r="AEA35" s="429"/>
      <c r="AEB35" s="429"/>
      <c r="AEC35" s="429"/>
      <c r="AED35" s="429"/>
      <c r="AEE35" s="429"/>
      <c r="AEF35" s="429"/>
      <c r="AEG35" s="429"/>
      <c r="AEH35" s="429"/>
      <c r="AEI35" s="429"/>
      <c r="AEJ35" s="429"/>
      <c r="AEK35" s="429"/>
      <c r="AEL35" s="429"/>
      <c r="AEM35" s="429"/>
      <c r="AEN35" s="429"/>
      <c r="AEO35" s="429"/>
      <c r="AEP35" s="429"/>
      <c r="AEQ35" s="429"/>
      <c r="AER35" s="429"/>
      <c r="AES35" s="429"/>
      <c r="AET35" s="429"/>
      <c r="AEU35" s="429"/>
      <c r="AEV35" s="429"/>
      <c r="AEW35" s="429"/>
      <c r="AEX35" s="429"/>
      <c r="AEY35" s="429"/>
      <c r="AEZ35" s="429"/>
      <c r="AFA35" s="429"/>
      <c r="AFB35" s="429"/>
      <c r="AFC35" s="429"/>
      <c r="AFD35" s="429"/>
      <c r="AFE35" s="429"/>
      <c r="AFF35" s="429"/>
      <c r="AFG35" s="429"/>
      <c r="AFH35" s="429"/>
      <c r="AFI35" s="429"/>
      <c r="AFJ35" s="429"/>
      <c r="AFK35" s="429"/>
      <c r="AFL35" s="429"/>
      <c r="AFM35" s="429"/>
      <c r="AFN35" s="429"/>
      <c r="AFO35" s="429"/>
      <c r="AFP35" s="429"/>
      <c r="AFQ35" s="429"/>
      <c r="AFR35" s="429"/>
      <c r="AFS35" s="429"/>
      <c r="AFT35" s="429"/>
      <c r="AFU35" s="429"/>
      <c r="AFV35" s="429"/>
      <c r="AFW35" s="429"/>
      <c r="AFX35" s="429"/>
      <c r="AFY35" s="429"/>
      <c r="AFZ35" s="429"/>
      <c r="AGA35" s="429"/>
      <c r="AGB35" s="429"/>
      <c r="AGC35" s="429"/>
      <c r="AGD35" s="429"/>
      <c r="AGE35" s="429"/>
      <c r="AGF35" s="429"/>
      <c r="AGG35" s="429"/>
      <c r="AGH35" s="429"/>
      <c r="AGI35" s="429"/>
      <c r="AGJ35" s="429"/>
      <c r="AGK35" s="429"/>
      <c r="AGL35" s="429"/>
      <c r="AGM35" s="429"/>
      <c r="AGN35" s="429"/>
      <c r="AGO35" s="429"/>
      <c r="AGP35" s="429"/>
      <c r="AGQ35" s="429"/>
      <c r="AGR35" s="429"/>
      <c r="AGS35" s="429"/>
      <c r="AGT35" s="429"/>
      <c r="AGU35" s="429"/>
      <c r="AGV35" s="429"/>
      <c r="AGW35" s="429"/>
      <c r="AGX35" s="429"/>
      <c r="AGY35" s="429"/>
      <c r="AGZ35" s="429"/>
      <c r="AHA35" s="429"/>
      <c r="AHB35" s="429"/>
      <c r="AHC35" s="429"/>
      <c r="AHD35" s="429"/>
      <c r="AHE35" s="429"/>
      <c r="AHF35" s="429"/>
      <c r="AHG35" s="429"/>
      <c r="AHH35" s="429"/>
      <c r="AHI35" s="429"/>
      <c r="AHJ35" s="429"/>
      <c r="AHK35" s="429"/>
      <c r="AHL35" s="429"/>
      <c r="AHM35" s="429"/>
      <c r="AHN35" s="429"/>
      <c r="AHO35" s="429"/>
      <c r="AHP35" s="429"/>
      <c r="AHQ35" s="429"/>
      <c r="AHR35" s="429"/>
      <c r="AHS35" s="429"/>
      <c r="AHT35" s="429"/>
      <c r="AHU35" s="429"/>
      <c r="AHV35" s="429"/>
      <c r="AHW35" s="429"/>
      <c r="AHX35" s="429"/>
      <c r="AHY35" s="429"/>
      <c r="AHZ35" s="429"/>
      <c r="AIA35" s="429"/>
      <c r="AIB35" s="429"/>
      <c r="AIC35" s="429"/>
      <c r="AID35" s="429"/>
      <c r="AIE35" s="429"/>
      <c r="AIF35" s="429"/>
      <c r="AIG35" s="429"/>
      <c r="AIH35" s="429"/>
      <c r="AII35" s="429"/>
      <c r="AIJ35" s="429"/>
      <c r="AIK35" s="429"/>
      <c r="AIL35" s="429"/>
      <c r="AIM35" s="429"/>
      <c r="AIN35" s="429"/>
      <c r="AIO35" s="429"/>
      <c r="AIP35" s="429"/>
      <c r="AIQ35" s="429"/>
      <c r="AIR35" s="429"/>
      <c r="AIS35" s="429"/>
      <c r="AIT35" s="429"/>
      <c r="AIU35" s="429"/>
      <c r="AIV35" s="429"/>
      <c r="AIW35" s="429"/>
      <c r="AIX35" s="429"/>
      <c r="AIY35" s="429"/>
      <c r="AIZ35" s="429"/>
      <c r="AJA35" s="429"/>
      <c r="AJB35" s="429"/>
      <c r="AJC35" s="429"/>
      <c r="AJD35" s="429"/>
      <c r="AJE35" s="429"/>
      <c r="AJF35" s="429"/>
      <c r="AJG35" s="429"/>
      <c r="AJH35" s="429"/>
      <c r="AJI35" s="429"/>
      <c r="AJJ35" s="429"/>
      <c r="AJK35" s="429"/>
      <c r="AJL35" s="429"/>
      <c r="AJM35" s="429"/>
      <c r="AJN35" s="429"/>
      <c r="AJO35" s="429"/>
      <c r="AJP35" s="429"/>
      <c r="AJQ35" s="429"/>
      <c r="AJR35" s="429"/>
      <c r="AJS35" s="429"/>
      <c r="AJT35" s="429"/>
      <c r="AJU35" s="429"/>
      <c r="AJV35" s="429"/>
      <c r="AJW35" s="429"/>
      <c r="AJX35" s="429"/>
      <c r="AJY35" s="429"/>
      <c r="AJZ35" s="429"/>
      <c r="AKA35" s="429"/>
      <c r="AKB35" s="429"/>
      <c r="AKC35" s="429"/>
      <c r="AKD35" s="429"/>
      <c r="AKE35" s="429"/>
      <c r="AKF35" s="429"/>
      <c r="AKG35" s="429"/>
      <c r="AKH35" s="429"/>
      <c r="AKI35" s="429"/>
      <c r="AKJ35" s="429"/>
      <c r="AKK35" s="429"/>
      <c r="AKL35" s="429"/>
      <c r="AKM35" s="429"/>
      <c r="AKN35" s="429"/>
      <c r="AKO35" s="429"/>
      <c r="AKP35" s="429"/>
      <c r="AKQ35" s="429"/>
      <c r="AKR35" s="429"/>
      <c r="AKS35" s="429"/>
      <c r="AKT35" s="429"/>
      <c r="AKU35" s="429"/>
      <c r="AKV35" s="429"/>
      <c r="AKW35" s="429"/>
      <c r="AKX35" s="429"/>
      <c r="AKY35" s="429"/>
      <c r="AKZ35" s="429"/>
      <c r="ALA35" s="429"/>
      <c r="ALB35" s="429"/>
      <c r="ALC35" s="429"/>
      <c r="ALD35" s="429"/>
      <c r="ALE35" s="429"/>
      <c r="ALF35" s="429"/>
      <c r="ALG35" s="429"/>
      <c r="ALH35" s="429"/>
      <c r="ALI35" s="429"/>
      <c r="ALJ35" s="429"/>
      <c r="ALK35" s="429"/>
      <c r="ALL35" s="429"/>
      <c r="ALM35" s="429"/>
      <c r="ALN35" s="429"/>
      <c r="ALO35" s="429"/>
      <c r="ALP35" s="429"/>
      <c r="ALQ35" s="429"/>
      <c r="ALR35" s="429"/>
      <c r="ALS35" s="429"/>
      <c r="ALT35" s="429"/>
      <c r="ALU35" s="429"/>
      <c r="ALV35" s="429"/>
      <c r="ALW35" s="429"/>
      <c r="ALX35" s="429"/>
      <c r="ALY35" s="429"/>
      <c r="ALZ35" s="429"/>
      <c r="AMA35" s="429"/>
      <c r="AMB35" s="429"/>
      <c r="AMC35" s="429"/>
      <c r="AMD35" s="429"/>
      <c r="AME35" s="429"/>
      <c r="AMF35" s="429"/>
      <c r="AMG35" s="429"/>
      <c r="AMH35" s="429"/>
      <c r="AMI35" s="429"/>
      <c r="AMJ35" s="429"/>
      <c r="AMK35" s="429"/>
      <c r="AML35" s="429"/>
      <c r="AMM35" s="429"/>
      <c r="AMN35" s="429"/>
      <c r="AMO35" s="429"/>
      <c r="AMP35" s="429"/>
      <c r="AMQ35" s="429"/>
      <c r="AMR35" s="429"/>
      <c r="AMS35" s="429"/>
      <c r="AMT35" s="429"/>
      <c r="AMU35" s="429"/>
      <c r="AMV35" s="429"/>
      <c r="AMW35" s="429"/>
      <c r="AMX35" s="429"/>
      <c r="AMY35" s="429"/>
      <c r="AMZ35" s="429"/>
      <c r="ANA35" s="429"/>
      <c r="ANB35" s="429"/>
      <c r="ANC35" s="429"/>
      <c r="AND35" s="429"/>
      <c r="ANE35" s="429"/>
      <c r="ANF35" s="429"/>
      <c r="ANG35" s="429"/>
      <c r="ANH35" s="429"/>
      <c r="ANI35" s="429"/>
      <c r="ANJ35" s="429"/>
      <c r="ANK35" s="429"/>
      <c r="ANL35" s="429"/>
      <c r="ANM35" s="429"/>
      <c r="ANN35" s="429"/>
      <c r="ANO35" s="429"/>
      <c r="ANP35" s="429"/>
      <c r="ANQ35" s="429"/>
      <c r="ANR35" s="429"/>
      <c r="ANS35" s="429"/>
      <c r="ANT35" s="429"/>
      <c r="ANU35" s="429"/>
      <c r="ANV35" s="429"/>
      <c r="ANW35" s="429"/>
      <c r="ANX35" s="429"/>
      <c r="ANY35" s="429"/>
      <c r="ANZ35" s="429"/>
      <c r="AOA35" s="429"/>
      <c r="AOB35" s="429"/>
      <c r="AOC35" s="429"/>
      <c r="AOD35" s="429"/>
      <c r="AOE35" s="429"/>
      <c r="AOF35" s="429"/>
      <c r="AOG35" s="429"/>
      <c r="AOH35" s="429"/>
      <c r="AOI35" s="429"/>
      <c r="AOJ35" s="429"/>
      <c r="AOK35" s="429"/>
      <c r="AOL35" s="429"/>
      <c r="AOM35" s="429"/>
      <c r="AON35" s="429"/>
      <c r="AOO35" s="429"/>
      <c r="AOP35" s="429"/>
      <c r="AOQ35" s="429"/>
      <c r="AOR35" s="429"/>
      <c r="AOS35" s="429"/>
      <c r="AOT35" s="429"/>
      <c r="AOU35" s="429"/>
      <c r="AOV35" s="429"/>
      <c r="AOW35" s="429"/>
      <c r="AOX35" s="429"/>
      <c r="AOY35" s="429"/>
      <c r="AOZ35" s="429"/>
      <c r="APA35" s="429"/>
      <c r="APB35" s="429"/>
      <c r="APC35" s="429"/>
      <c r="APD35" s="429"/>
      <c r="APE35" s="429"/>
      <c r="APF35" s="429"/>
      <c r="APG35" s="429"/>
      <c r="APH35" s="429"/>
      <c r="API35" s="429"/>
      <c r="APJ35" s="429"/>
      <c r="APK35" s="429"/>
      <c r="APL35" s="429"/>
      <c r="APM35" s="429"/>
      <c r="APN35" s="429"/>
      <c r="APO35" s="429"/>
      <c r="APP35" s="429"/>
      <c r="APQ35" s="429"/>
      <c r="APR35" s="429"/>
      <c r="APS35" s="429"/>
      <c r="APT35" s="429"/>
      <c r="APU35" s="429"/>
      <c r="APV35" s="429"/>
      <c r="APW35" s="429"/>
      <c r="APX35" s="429"/>
      <c r="APY35" s="429"/>
      <c r="APZ35" s="429"/>
      <c r="AQA35" s="429"/>
      <c r="AQB35" s="429"/>
      <c r="AQC35" s="429"/>
      <c r="AQD35" s="429"/>
      <c r="AQE35" s="429"/>
      <c r="AQF35" s="429"/>
      <c r="AQG35" s="429"/>
      <c r="AQH35" s="429"/>
      <c r="AQI35" s="429"/>
      <c r="AQJ35" s="429"/>
      <c r="AQK35" s="429"/>
      <c r="AQL35" s="429"/>
      <c r="AQM35" s="429"/>
      <c r="AQN35" s="429"/>
      <c r="AQO35" s="429"/>
      <c r="AQP35" s="429"/>
      <c r="AQQ35" s="429"/>
      <c r="AQR35" s="429"/>
      <c r="AQS35" s="429"/>
      <c r="AQT35" s="429"/>
      <c r="AQU35" s="429"/>
      <c r="AQV35" s="429"/>
      <c r="AQW35" s="429"/>
      <c r="AQX35" s="429"/>
      <c r="AQY35" s="429"/>
      <c r="AQZ35" s="429"/>
      <c r="ARA35" s="429"/>
      <c r="ARB35" s="429"/>
      <c r="ARC35" s="429"/>
      <c r="ARD35" s="429"/>
      <c r="ARE35" s="429"/>
      <c r="ARF35" s="429"/>
      <c r="ARG35" s="429"/>
      <c r="ARH35" s="429"/>
      <c r="ARI35" s="429"/>
      <c r="ARJ35" s="429"/>
      <c r="ARK35" s="429"/>
      <c r="ARL35" s="429"/>
      <c r="ARM35" s="429"/>
      <c r="ARN35" s="429"/>
      <c r="ARO35" s="429"/>
      <c r="ARP35" s="429"/>
      <c r="ARQ35" s="429"/>
      <c r="ARR35" s="429"/>
      <c r="ARS35" s="429"/>
      <c r="ART35" s="429"/>
      <c r="ARU35" s="429"/>
      <c r="ARV35" s="429"/>
      <c r="ARW35" s="429"/>
      <c r="ARX35" s="429"/>
      <c r="ARY35" s="429"/>
      <c r="ARZ35" s="429"/>
      <c r="ASA35" s="429"/>
      <c r="ASB35" s="429"/>
      <c r="ASC35" s="429"/>
      <c r="ASD35" s="429"/>
      <c r="ASE35" s="429"/>
      <c r="ASF35" s="429"/>
      <c r="ASG35" s="429"/>
      <c r="ASH35" s="429"/>
      <c r="ASI35" s="429"/>
      <c r="ASJ35" s="429"/>
      <c r="ASK35" s="429"/>
      <c r="ASL35" s="429"/>
      <c r="ASM35" s="429"/>
      <c r="ASN35" s="429"/>
      <c r="ASO35" s="429"/>
      <c r="ASP35" s="429"/>
      <c r="ASQ35" s="429"/>
      <c r="ASR35" s="429"/>
      <c r="ASS35" s="429"/>
      <c r="AST35" s="429"/>
      <c r="ASU35" s="429"/>
      <c r="ASV35" s="429"/>
      <c r="ASW35" s="429"/>
      <c r="ASX35" s="429"/>
      <c r="ASY35" s="429"/>
      <c r="ASZ35" s="429"/>
      <c r="ATA35" s="429"/>
      <c r="ATB35" s="429"/>
      <c r="ATC35" s="429"/>
      <c r="ATD35" s="429"/>
      <c r="ATE35" s="429"/>
      <c r="ATF35" s="429"/>
      <c r="ATG35" s="429"/>
      <c r="ATH35" s="429"/>
      <c r="ATI35" s="429"/>
      <c r="ATJ35" s="429"/>
      <c r="ATK35" s="429"/>
      <c r="ATL35" s="429"/>
      <c r="ATM35" s="429"/>
      <c r="ATN35" s="429"/>
      <c r="ATO35" s="429"/>
      <c r="ATP35" s="429"/>
      <c r="ATQ35" s="429"/>
      <c r="ATR35" s="429"/>
      <c r="ATS35" s="429"/>
      <c r="ATT35" s="429"/>
      <c r="ATU35" s="429"/>
      <c r="ATV35" s="429"/>
      <c r="ATW35" s="429"/>
      <c r="ATX35" s="429"/>
      <c r="ATY35" s="429"/>
      <c r="ATZ35" s="429"/>
      <c r="AUA35" s="429"/>
      <c r="AUB35" s="429"/>
      <c r="AUC35" s="429"/>
      <c r="AUD35" s="429"/>
      <c r="AUE35" s="429"/>
      <c r="AUF35" s="429"/>
      <c r="AUG35" s="429"/>
      <c r="AUH35" s="429"/>
      <c r="AUI35" s="429"/>
      <c r="AUJ35" s="429"/>
      <c r="AUK35" s="429"/>
      <c r="AUL35" s="429"/>
      <c r="AUM35" s="429"/>
      <c r="AUN35" s="429"/>
      <c r="AUO35" s="429"/>
      <c r="AUP35" s="429"/>
      <c r="AUQ35" s="429"/>
      <c r="AUR35" s="429"/>
      <c r="AUS35" s="429"/>
      <c r="AUT35" s="429"/>
      <c r="AUU35" s="429"/>
      <c r="AUV35" s="429"/>
      <c r="AUW35" s="429"/>
      <c r="AUX35" s="429"/>
      <c r="AUY35" s="429"/>
      <c r="AUZ35" s="429"/>
      <c r="AVA35" s="429"/>
      <c r="AVB35" s="429"/>
      <c r="AVC35" s="429"/>
      <c r="AVD35" s="429"/>
      <c r="AVE35" s="429"/>
      <c r="AVF35" s="429"/>
      <c r="AVG35" s="429"/>
      <c r="AVH35" s="429"/>
      <c r="AVI35" s="429"/>
      <c r="AVJ35" s="429"/>
      <c r="AVK35" s="429"/>
      <c r="AVL35" s="429"/>
      <c r="AVM35" s="429"/>
      <c r="AVN35" s="429"/>
      <c r="AVO35" s="429"/>
      <c r="AVP35" s="429"/>
      <c r="AVQ35" s="429"/>
      <c r="AVR35" s="429"/>
      <c r="AVS35" s="429"/>
      <c r="AVT35" s="429"/>
      <c r="AVU35" s="429"/>
      <c r="AVV35" s="429"/>
      <c r="AVW35" s="429"/>
      <c r="AVX35" s="429"/>
      <c r="AVY35" s="429"/>
      <c r="AVZ35" s="429"/>
      <c r="AWA35" s="429"/>
      <c r="AWB35" s="429"/>
      <c r="AWC35" s="429"/>
      <c r="AWD35" s="429"/>
      <c r="AWE35" s="429"/>
      <c r="AWF35" s="429"/>
      <c r="AWG35" s="429"/>
      <c r="AWH35" s="429"/>
      <c r="AWI35" s="429"/>
      <c r="AWJ35" s="429"/>
      <c r="AWK35" s="429"/>
      <c r="AWL35" s="429"/>
      <c r="AWM35" s="429"/>
      <c r="AWN35" s="429"/>
      <c r="AWO35" s="429"/>
      <c r="AWP35" s="429"/>
      <c r="AWQ35" s="429"/>
      <c r="AWR35" s="429"/>
      <c r="AWS35" s="429"/>
      <c r="AWT35" s="429"/>
      <c r="AWU35" s="429"/>
      <c r="AWV35" s="429"/>
      <c r="AWW35" s="429"/>
      <c r="AWX35" s="429"/>
      <c r="AWY35" s="429"/>
      <c r="AWZ35" s="429"/>
      <c r="AXA35" s="429"/>
      <c r="AXB35" s="429"/>
      <c r="AXC35" s="429"/>
      <c r="AXD35" s="429"/>
      <c r="AXE35" s="429"/>
      <c r="AXF35" s="429"/>
      <c r="AXG35" s="429"/>
      <c r="AXH35" s="429"/>
      <c r="AXI35" s="429"/>
      <c r="AXJ35" s="429"/>
      <c r="AXK35" s="429"/>
      <c r="AXL35" s="429"/>
      <c r="AXM35" s="429"/>
      <c r="AXN35" s="429"/>
      <c r="AXO35" s="429"/>
      <c r="AXP35" s="429"/>
      <c r="AXQ35" s="429"/>
      <c r="AXR35" s="429"/>
      <c r="AXS35" s="429"/>
      <c r="AXT35" s="429"/>
      <c r="AXU35" s="429"/>
      <c r="AXV35" s="429"/>
      <c r="AXW35" s="429"/>
      <c r="AXX35" s="429"/>
      <c r="AXY35" s="429"/>
      <c r="AXZ35" s="429"/>
      <c r="AYA35" s="429"/>
      <c r="AYB35" s="429"/>
      <c r="AYC35" s="429"/>
      <c r="AYD35" s="429"/>
      <c r="AYE35" s="429"/>
      <c r="AYF35" s="429"/>
      <c r="AYG35" s="429"/>
      <c r="AYH35" s="429"/>
      <c r="AYI35" s="429"/>
      <c r="AYJ35" s="429"/>
      <c r="AYK35" s="429"/>
      <c r="AYL35" s="429"/>
      <c r="AYM35" s="429"/>
      <c r="AYN35" s="429"/>
      <c r="AYO35" s="429"/>
      <c r="AYP35" s="429"/>
      <c r="AYQ35" s="429"/>
      <c r="AYR35" s="429"/>
      <c r="AYS35" s="429"/>
      <c r="AYT35" s="429"/>
      <c r="AYU35" s="429"/>
      <c r="AYV35" s="429"/>
      <c r="AYW35" s="429"/>
      <c r="AYX35" s="429"/>
      <c r="AYY35" s="429"/>
      <c r="AYZ35" s="429"/>
      <c r="AZA35" s="429"/>
      <c r="AZB35" s="429"/>
      <c r="AZC35" s="429"/>
      <c r="AZD35" s="429"/>
      <c r="AZE35" s="429"/>
      <c r="AZF35" s="429"/>
      <c r="AZG35" s="429"/>
      <c r="AZH35" s="429"/>
      <c r="AZI35" s="429"/>
      <c r="AZJ35" s="429"/>
      <c r="AZK35" s="429"/>
      <c r="AZL35" s="429"/>
      <c r="AZM35" s="429"/>
      <c r="AZN35" s="429"/>
      <c r="AZO35" s="429"/>
      <c r="AZP35" s="429"/>
      <c r="AZQ35" s="429"/>
      <c r="AZR35" s="429"/>
      <c r="AZS35" s="429"/>
      <c r="AZT35" s="429"/>
      <c r="AZU35" s="429"/>
      <c r="AZV35" s="429"/>
      <c r="AZW35" s="429"/>
      <c r="AZX35" s="429"/>
      <c r="AZY35" s="429"/>
      <c r="AZZ35" s="429"/>
      <c r="BAA35" s="429"/>
      <c r="BAB35" s="429"/>
      <c r="BAC35" s="429"/>
      <c r="BAD35" s="429"/>
      <c r="BAE35" s="429"/>
      <c r="BAF35" s="429"/>
      <c r="BAG35" s="429"/>
      <c r="BAH35" s="429"/>
      <c r="BAI35" s="429"/>
      <c r="BAJ35" s="429"/>
      <c r="BAK35" s="429"/>
      <c r="BAL35" s="429"/>
      <c r="BAM35" s="429"/>
      <c r="BAN35" s="429"/>
      <c r="BAO35" s="429"/>
      <c r="BAP35" s="429"/>
      <c r="BAQ35" s="429"/>
      <c r="BAR35" s="429"/>
      <c r="BAS35" s="429"/>
      <c r="BAT35" s="429"/>
      <c r="BAU35" s="429"/>
      <c r="BAV35" s="429"/>
      <c r="BAW35" s="429"/>
      <c r="BAX35" s="429"/>
      <c r="BAY35" s="429"/>
      <c r="BAZ35" s="429"/>
      <c r="BBA35" s="429"/>
      <c r="BBB35" s="429"/>
      <c r="BBC35" s="429"/>
      <c r="BBD35" s="429"/>
      <c r="BBE35" s="429"/>
      <c r="BBF35" s="429"/>
      <c r="BBG35" s="429"/>
      <c r="BBH35" s="429"/>
      <c r="BBI35" s="429"/>
      <c r="BBJ35" s="429"/>
      <c r="BBK35" s="429"/>
      <c r="BBL35" s="429"/>
      <c r="BBM35" s="429"/>
      <c r="BBN35" s="429"/>
      <c r="BBO35" s="429"/>
      <c r="BBP35" s="429"/>
      <c r="BBQ35" s="429"/>
      <c r="BBR35" s="429"/>
      <c r="BBS35" s="429"/>
      <c r="BBT35" s="429"/>
      <c r="BBU35" s="429"/>
      <c r="BBV35" s="429"/>
      <c r="BBW35" s="429"/>
      <c r="BBX35" s="429"/>
      <c r="BBY35" s="429"/>
      <c r="BBZ35" s="429"/>
      <c r="BCA35" s="429"/>
      <c r="BCB35" s="429"/>
      <c r="BCC35" s="429"/>
      <c r="BCD35" s="429"/>
      <c r="BCE35" s="429"/>
      <c r="BCF35" s="429"/>
      <c r="BCG35" s="429"/>
      <c r="BCH35" s="429"/>
      <c r="BCI35" s="429"/>
      <c r="BCJ35" s="429"/>
      <c r="BCK35" s="429"/>
      <c r="BCL35" s="429"/>
      <c r="BCM35" s="429"/>
      <c r="BCN35" s="429"/>
      <c r="BCO35" s="429"/>
      <c r="BCP35" s="429"/>
      <c r="BCQ35" s="429"/>
      <c r="BCR35" s="429"/>
      <c r="BCS35" s="429"/>
      <c r="BCT35" s="429"/>
      <c r="BCU35" s="429"/>
      <c r="BCV35" s="429"/>
      <c r="BCW35" s="429"/>
      <c r="BCX35" s="429"/>
      <c r="BCY35" s="429"/>
      <c r="BCZ35" s="429"/>
      <c r="BDA35" s="429"/>
      <c r="BDB35" s="429"/>
      <c r="BDC35" s="429"/>
      <c r="BDD35" s="429"/>
      <c r="BDE35" s="429"/>
      <c r="BDF35" s="429"/>
      <c r="BDG35" s="429"/>
      <c r="BDH35" s="429"/>
      <c r="BDI35" s="429"/>
      <c r="BDJ35" s="429"/>
      <c r="BDK35" s="429"/>
      <c r="BDL35" s="429"/>
      <c r="BDM35" s="429"/>
      <c r="BDN35" s="429"/>
      <c r="BDO35" s="429"/>
      <c r="BDP35" s="429"/>
      <c r="BDQ35" s="429"/>
      <c r="BDR35" s="429"/>
      <c r="BDS35" s="429"/>
      <c r="BDT35" s="429"/>
      <c r="BDU35" s="429"/>
      <c r="BDV35" s="429"/>
      <c r="BDW35" s="429"/>
      <c r="BDX35" s="429"/>
      <c r="BDY35" s="429"/>
      <c r="BDZ35" s="429"/>
      <c r="BEA35" s="429"/>
      <c r="BEB35" s="429"/>
      <c r="BEC35" s="429"/>
      <c r="BED35" s="429"/>
      <c r="BEE35" s="429"/>
      <c r="BEF35" s="429"/>
      <c r="BEG35" s="429"/>
      <c r="BEH35" s="429"/>
      <c r="BEI35" s="429"/>
      <c r="BEJ35" s="429"/>
      <c r="BEK35" s="429"/>
      <c r="BEL35" s="429"/>
      <c r="BEM35" s="429"/>
      <c r="BEN35" s="429"/>
      <c r="BEO35" s="429"/>
      <c r="BEP35" s="429"/>
      <c r="BEQ35" s="429"/>
      <c r="BER35" s="429"/>
      <c r="BES35" s="429"/>
      <c r="BET35" s="429"/>
      <c r="BEU35" s="429"/>
      <c r="BEV35" s="429"/>
      <c r="BEW35" s="429"/>
      <c r="BEX35" s="429"/>
      <c r="BEY35" s="429"/>
      <c r="BEZ35" s="429"/>
      <c r="BFA35" s="429"/>
      <c r="BFB35" s="429"/>
      <c r="BFC35" s="429"/>
      <c r="BFD35" s="429"/>
      <c r="BFE35" s="429"/>
      <c r="BFF35" s="429"/>
      <c r="BFG35" s="429"/>
      <c r="BFH35" s="429"/>
      <c r="BFI35" s="429"/>
      <c r="BFJ35" s="429"/>
      <c r="BFK35" s="429"/>
      <c r="BFL35" s="429"/>
      <c r="BFM35" s="429"/>
      <c r="BFN35" s="429"/>
      <c r="BFO35" s="429"/>
      <c r="BFP35" s="429"/>
      <c r="BFQ35" s="429"/>
      <c r="BFR35" s="429"/>
      <c r="BFS35" s="429"/>
      <c r="BFT35" s="429"/>
      <c r="BFU35" s="429"/>
      <c r="BFV35" s="429"/>
      <c r="BFW35" s="429"/>
      <c r="BFX35" s="429"/>
      <c r="BFY35" s="429"/>
      <c r="BFZ35" s="429"/>
      <c r="BGA35" s="429"/>
      <c r="BGB35" s="429"/>
      <c r="BGC35" s="429"/>
      <c r="BGD35" s="429"/>
      <c r="BGE35" s="429"/>
      <c r="BGF35" s="429"/>
      <c r="BGG35" s="429"/>
      <c r="BGH35" s="429"/>
      <c r="BGI35" s="429"/>
      <c r="BGJ35" s="429"/>
      <c r="BGK35" s="429"/>
      <c r="BGL35" s="429"/>
      <c r="BGM35" s="429"/>
      <c r="BGN35" s="429"/>
      <c r="BGO35" s="429"/>
      <c r="BGP35" s="429"/>
      <c r="BGQ35" s="429"/>
      <c r="BGR35" s="429"/>
      <c r="BGS35" s="429"/>
      <c r="BGT35" s="429"/>
      <c r="BGU35" s="429"/>
      <c r="BGV35" s="429"/>
      <c r="BGW35" s="429"/>
      <c r="BGX35" s="429"/>
      <c r="BGY35" s="429"/>
      <c r="BGZ35" s="429"/>
      <c r="BHA35" s="429"/>
      <c r="BHB35" s="429"/>
      <c r="BHC35" s="429"/>
      <c r="BHD35" s="429"/>
      <c r="BHE35" s="429"/>
      <c r="BHF35" s="429"/>
      <c r="BHG35" s="429"/>
      <c r="BHH35" s="429"/>
      <c r="BHI35" s="429"/>
      <c r="BHJ35" s="429"/>
      <c r="BHK35" s="429"/>
      <c r="BHL35" s="429"/>
      <c r="BHM35" s="429"/>
      <c r="BHN35" s="429"/>
      <c r="BHO35" s="429"/>
      <c r="BHP35" s="429"/>
      <c r="BHQ35" s="429"/>
      <c r="BHR35" s="429"/>
      <c r="BHS35" s="429"/>
      <c r="BHT35" s="429"/>
      <c r="BHU35" s="429"/>
      <c r="BHV35" s="429"/>
      <c r="BHW35" s="429"/>
      <c r="BHX35" s="429"/>
      <c r="BHY35" s="429"/>
      <c r="BHZ35" s="429"/>
      <c r="BIA35" s="429"/>
      <c r="BIB35" s="429"/>
      <c r="BIC35" s="429"/>
      <c r="BID35" s="429"/>
      <c r="BIE35" s="429"/>
      <c r="BIF35" s="429"/>
      <c r="BIG35" s="429"/>
      <c r="BIH35" s="429"/>
      <c r="BII35" s="429"/>
      <c r="BIJ35" s="429"/>
      <c r="BIK35" s="429"/>
      <c r="BIL35" s="429"/>
      <c r="BIM35" s="429"/>
      <c r="BIN35" s="429"/>
      <c r="BIO35" s="429"/>
      <c r="BIP35" s="429"/>
      <c r="BIQ35" s="429"/>
      <c r="BIR35" s="429"/>
      <c r="BIS35" s="429"/>
      <c r="BIT35" s="429"/>
      <c r="BIU35" s="429"/>
      <c r="BIV35" s="429"/>
      <c r="BIW35" s="429"/>
      <c r="BIX35" s="429"/>
      <c r="BIY35" s="429"/>
      <c r="BIZ35" s="429"/>
      <c r="BJA35" s="429"/>
      <c r="BJB35" s="429"/>
      <c r="BJC35" s="429"/>
      <c r="BJD35" s="429"/>
      <c r="BJE35" s="429"/>
      <c r="BJF35" s="429"/>
      <c r="BJG35" s="429"/>
      <c r="BJH35" s="429"/>
      <c r="BJI35" s="429"/>
      <c r="BJJ35" s="429"/>
      <c r="BJK35" s="429"/>
      <c r="BJL35" s="429"/>
      <c r="BJM35" s="429"/>
      <c r="BJN35" s="429"/>
      <c r="BJO35" s="429"/>
      <c r="BJP35" s="429"/>
      <c r="BJQ35" s="429"/>
      <c r="BJR35" s="429"/>
      <c r="BJS35" s="429"/>
      <c r="BJT35" s="429"/>
      <c r="BJU35" s="429"/>
      <c r="BJV35" s="429"/>
      <c r="BJW35" s="429"/>
      <c r="BJX35" s="429"/>
      <c r="BJY35" s="429"/>
      <c r="BJZ35" s="429"/>
      <c r="BKA35" s="429"/>
      <c r="BKB35" s="429"/>
      <c r="BKC35" s="429"/>
      <c r="BKD35" s="429"/>
      <c r="BKE35" s="429"/>
      <c r="BKF35" s="429"/>
      <c r="BKG35" s="429"/>
      <c r="BKH35" s="429"/>
      <c r="BKI35" s="429"/>
      <c r="BKJ35" s="429"/>
      <c r="BKK35" s="429"/>
      <c r="BKL35" s="429"/>
      <c r="BKM35" s="429"/>
      <c r="BKN35" s="429"/>
      <c r="BKO35" s="429"/>
      <c r="BKP35" s="429"/>
      <c r="BKQ35" s="429"/>
      <c r="BKR35" s="429"/>
      <c r="BKS35" s="429"/>
      <c r="BKT35" s="429"/>
      <c r="BKU35" s="429"/>
      <c r="BKV35" s="429"/>
      <c r="BKW35" s="429"/>
      <c r="BKX35" s="429"/>
      <c r="BKY35" s="429"/>
      <c r="BKZ35" s="429"/>
      <c r="BLA35" s="429"/>
      <c r="BLB35" s="429"/>
      <c r="BLC35" s="429"/>
      <c r="BLD35" s="429"/>
      <c r="BLE35" s="429"/>
      <c r="BLF35" s="429"/>
      <c r="BLG35" s="429"/>
      <c r="BLH35" s="429"/>
      <c r="BLI35" s="429"/>
      <c r="BLJ35" s="429"/>
      <c r="BLK35" s="429"/>
      <c r="BLL35" s="429"/>
      <c r="BLM35" s="429"/>
      <c r="BLN35" s="429"/>
      <c r="BLO35" s="429"/>
      <c r="BLP35" s="429"/>
      <c r="BLQ35" s="429"/>
      <c r="BLR35" s="429"/>
      <c r="BLS35" s="429"/>
      <c r="BLT35" s="429"/>
      <c r="BLU35" s="429"/>
      <c r="BLV35" s="429"/>
      <c r="BLW35" s="429"/>
      <c r="BLX35" s="429"/>
      <c r="BLY35" s="429"/>
      <c r="BLZ35" s="429"/>
      <c r="BMA35" s="429"/>
      <c r="BMB35" s="429"/>
      <c r="BMC35" s="429"/>
      <c r="BMD35" s="429"/>
      <c r="BME35" s="429"/>
      <c r="BMF35" s="429"/>
      <c r="BMG35" s="429"/>
      <c r="BMH35" s="429"/>
      <c r="BMI35" s="429"/>
      <c r="BMJ35" s="429"/>
      <c r="BMK35" s="429"/>
      <c r="BML35" s="429"/>
      <c r="BMM35" s="429"/>
      <c r="BMN35" s="429"/>
      <c r="BMO35" s="429"/>
      <c r="BMP35" s="429"/>
      <c r="BMQ35" s="429"/>
      <c r="BMR35" s="429"/>
      <c r="BMS35" s="429"/>
      <c r="BMT35" s="429"/>
      <c r="BMU35" s="429"/>
      <c r="BMV35" s="429"/>
      <c r="BMW35" s="429"/>
      <c r="BMX35" s="429"/>
      <c r="BMY35" s="429"/>
      <c r="BMZ35" s="429"/>
      <c r="BNA35" s="429"/>
      <c r="BNB35" s="429"/>
      <c r="BNC35" s="429"/>
      <c r="BND35" s="429"/>
      <c r="BNE35" s="429"/>
      <c r="BNF35" s="429"/>
      <c r="BNG35" s="429"/>
      <c r="BNH35" s="429"/>
      <c r="BNI35" s="429"/>
      <c r="BNJ35" s="429"/>
      <c r="BNK35" s="429"/>
      <c r="BNL35" s="429"/>
      <c r="BNM35" s="429"/>
      <c r="BNN35" s="429"/>
      <c r="BNO35" s="429"/>
      <c r="BNP35" s="429"/>
      <c r="BNQ35" s="429"/>
      <c r="BNR35" s="429"/>
      <c r="BNS35" s="429"/>
      <c r="BNT35" s="429"/>
      <c r="BNU35" s="429"/>
      <c r="BNV35" s="429"/>
      <c r="BNW35" s="429"/>
      <c r="BNX35" s="429"/>
      <c r="BNY35" s="429"/>
      <c r="BNZ35" s="429"/>
      <c r="BOA35" s="429"/>
      <c r="BOB35" s="429"/>
      <c r="BOC35" s="429"/>
      <c r="BOD35" s="429"/>
      <c r="BOE35" s="429"/>
      <c r="BOF35" s="429"/>
      <c r="BOG35" s="429"/>
      <c r="BOH35" s="429"/>
      <c r="BOI35" s="429"/>
      <c r="BOJ35" s="429"/>
      <c r="BOK35" s="429"/>
      <c r="BOL35" s="429"/>
      <c r="BOM35" s="429"/>
      <c r="BON35" s="429"/>
      <c r="BOO35" s="429"/>
      <c r="BOP35" s="429"/>
      <c r="BOQ35" s="429"/>
      <c r="BOR35" s="429"/>
      <c r="BOS35" s="429"/>
      <c r="BOT35" s="429"/>
      <c r="BOU35" s="429"/>
      <c r="BOV35" s="429"/>
      <c r="BOW35" s="429"/>
      <c r="BOX35" s="429"/>
      <c r="BOY35" s="429"/>
      <c r="BOZ35" s="429"/>
      <c r="BPA35" s="429"/>
      <c r="BPB35" s="429"/>
      <c r="BPC35" s="429"/>
      <c r="BPD35" s="429"/>
      <c r="BPE35" s="429"/>
      <c r="BPF35" s="429"/>
      <c r="BPG35" s="429"/>
      <c r="BPH35" s="429"/>
      <c r="BPI35" s="429"/>
      <c r="BPJ35" s="429"/>
      <c r="BPK35" s="429"/>
      <c r="BPL35" s="429"/>
      <c r="BPM35" s="429"/>
      <c r="BPN35" s="429"/>
      <c r="BPO35" s="429"/>
      <c r="BPP35" s="429"/>
      <c r="BPQ35" s="429"/>
      <c r="BPR35" s="429"/>
      <c r="BPS35" s="429"/>
      <c r="BPT35" s="429"/>
      <c r="BPU35" s="429"/>
      <c r="BPV35" s="429"/>
      <c r="BPW35" s="429"/>
      <c r="BPX35" s="429"/>
      <c r="BPY35" s="429"/>
      <c r="BPZ35" s="429"/>
      <c r="BQA35" s="429"/>
      <c r="BQB35" s="429"/>
      <c r="BQC35" s="429"/>
      <c r="BQD35" s="429"/>
      <c r="BQE35" s="429"/>
      <c r="BQF35" s="429"/>
      <c r="BQG35" s="429"/>
      <c r="BQH35" s="429"/>
      <c r="BQI35" s="429"/>
      <c r="BQJ35" s="429"/>
      <c r="BQK35" s="429"/>
      <c r="BQL35" s="429"/>
      <c r="BQM35" s="429"/>
      <c r="BQN35" s="429"/>
      <c r="BQO35" s="429"/>
      <c r="BQP35" s="429"/>
      <c r="BQQ35" s="429"/>
      <c r="BQR35" s="429"/>
      <c r="BQS35" s="429"/>
      <c r="BQT35" s="429"/>
      <c r="BQU35" s="429"/>
      <c r="BQV35" s="429"/>
      <c r="BQW35" s="429"/>
      <c r="BQX35" s="429"/>
      <c r="BQY35" s="429"/>
      <c r="BQZ35" s="429"/>
      <c r="BRA35" s="429"/>
      <c r="BRB35" s="429"/>
      <c r="BRC35" s="429"/>
      <c r="BRD35" s="429"/>
      <c r="BRE35" s="429"/>
      <c r="BRF35" s="429"/>
      <c r="BRG35" s="429"/>
      <c r="BRH35" s="429"/>
      <c r="BRI35" s="429"/>
      <c r="BRJ35" s="429"/>
      <c r="BRK35" s="429"/>
      <c r="BRL35" s="429"/>
      <c r="BRM35" s="429"/>
      <c r="BRN35" s="429"/>
      <c r="BRO35" s="429"/>
      <c r="BRP35" s="429"/>
      <c r="BRQ35" s="429"/>
      <c r="BRR35" s="429"/>
      <c r="BRS35" s="429"/>
      <c r="BRT35" s="429"/>
      <c r="BRU35" s="429"/>
      <c r="BRV35" s="429"/>
      <c r="BRW35" s="429"/>
      <c r="BRX35" s="429"/>
      <c r="BRY35" s="429"/>
      <c r="BRZ35" s="429"/>
      <c r="BSA35" s="429"/>
      <c r="BSB35" s="429"/>
      <c r="BSC35" s="429"/>
      <c r="BSD35" s="429"/>
      <c r="BSE35" s="429"/>
      <c r="BSF35" s="429"/>
      <c r="BSG35" s="429"/>
      <c r="BSH35" s="429"/>
      <c r="BSI35" s="429"/>
      <c r="BSJ35" s="429"/>
      <c r="BSK35" s="429"/>
      <c r="BSL35" s="429"/>
      <c r="BSM35" s="429"/>
      <c r="BSN35" s="429"/>
      <c r="BSO35" s="429"/>
      <c r="BSP35" s="429"/>
      <c r="BSQ35" s="429"/>
      <c r="BSR35" s="429"/>
      <c r="BSS35" s="429"/>
      <c r="BST35" s="429"/>
      <c r="BSU35" s="429"/>
      <c r="BSV35" s="429"/>
      <c r="BSW35" s="429"/>
      <c r="BSX35" s="429"/>
      <c r="BSY35" s="429"/>
      <c r="BSZ35" s="429"/>
      <c r="BTA35" s="429"/>
      <c r="BTB35" s="429"/>
      <c r="BTC35" s="429"/>
      <c r="BTD35" s="429"/>
      <c r="BTE35" s="429"/>
      <c r="BTF35" s="429"/>
      <c r="BTG35" s="429"/>
      <c r="BTH35" s="429"/>
      <c r="BTI35" s="429"/>
      <c r="BTJ35" s="429"/>
      <c r="BTK35" s="429"/>
      <c r="BTL35" s="429"/>
      <c r="BTM35" s="429"/>
      <c r="BTN35" s="429"/>
      <c r="BTO35" s="429"/>
      <c r="BTP35" s="429"/>
      <c r="BTQ35" s="429"/>
      <c r="BTR35" s="429"/>
      <c r="BTS35" s="429"/>
      <c r="BTT35" s="429"/>
      <c r="BTU35" s="429"/>
      <c r="BTV35" s="429"/>
      <c r="BTW35" s="429"/>
      <c r="BTX35" s="429"/>
      <c r="BTY35" s="429"/>
      <c r="BTZ35" s="429"/>
      <c r="BUA35" s="429"/>
      <c r="BUB35" s="429"/>
      <c r="BUC35" s="429"/>
      <c r="BUD35" s="429"/>
      <c r="BUE35" s="429"/>
      <c r="BUF35" s="429"/>
      <c r="BUG35" s="429"/>
      <c r="BUH35" s="429"/>
      <c r="BUI35" s="429"/>
      <c r="BUJ35" s="429"/>
      <c r="BUK35" s="429"/>
      <c r="BUL35" s="429"/>
      <c r="BUM35" s="429"/>
      <c r="BUN35" s="429"/>
      <c r="BUO35" s="429"/>
      <c r="BUP35" s="429"/>
      <c r="BUQ35" s="429"/>
      <c r="BUR35" s="429"/>
      <c r="BUS35" s="429"/>
      <c r="BUT35" s="429"/>
      <c r="BUU35" s="429"/>
      <c r="BUV35" s="429"/>
      <c r="BUW35" s="429"/>
      <c r="BUX35" s="429"/>
      <c r="BUY35" s="429"/>
      <c r="BUZ35" s="429"/>
      <c r="BVA35" s="429"/>
      <c r="BVB35" s="429"/>
      <c r="BVC35" s="429"/>
      <c r="BVD35" s="429"/>
      <c r="BVE35" s="429"/>
      <c r="BVF35" s="429"/>
      <c r="BVG35" s="429"/>
      <c r="BVH35" s="429"/>
      <c r="BVI35" s="429"/>
      <c r="BVJ35" s="429"/>
      <c r="BVK35" s="429"/>
      <c r="BVL35" s="429"/>
      <c r="BVM35" s="429"/>
      <c r="BVN35" s="429"/>
      <c r="BVO35" s="429"/>
      <c r="BVP35" s="429"/>
      <c r="BVQ35" s="429"/>
      <c r="BVR35" s="429"/>
      <c r="BVS35" s="429"/>
      <c r="BVT35" s="429"/>
      <c r="BVU35" s="429"/>
      <c r="BVV35" s="429"/>
      <c r="BVW35" s="429"/>
      <c r="BVX35" s="429"/>
      <c r="BVY35" s="429"/>
      <c r="BVZ35" s="429"/>
      <c r="BWA35" s="429"/>
      <c r="BWB35" s="429"/>
      <c r="BWC35" s="429"/>
      <c r="BWD35" s="429"/>
      <c r="BWE35" s="429"/>
      <c r="BWF35" s="429"/>
      <c r="BWG35" s="429"/>
      <c r="BWH35" s="429"/>
      <c r="BWI35" s="429"/>
      <c r="BWJ35" s="429"/>
      <c r="BWK35" s="429"/>
      <c r="BWL35" s="429"/>
      <c r="BWM35" s="429"/>
      <c r="BWN35" s="429"/>
      <c r="BWO35" s="429"/>
      <c r="BWP35" s="429"/>
      <c r="BWQ35" s="429"/>
      <c r="BWR35" s="429"/>
      <c r="BWS35" s="429"/>
      <c r="BWT35" s="429"/>
      <c r="BWU35" s="429"/>
      <c r="BWV35" s="429"/>
      <c r="BWW35" s="429"/>
      <c r="BWX35" s="429"/>
      <c r="BWY35" s="429"/>
      <c r="BWZ35" s="429"/>
      <c r="BXA35" s="429"/>
      <c r="BXB35" s="429"/>
      <c r="BXC35" s="429"/>
      <c r="BXD35" s="429"/>
      <c r="BXE35" s="429"/>
      <c r="BXF35" s="429"/>
      <c r="BXG35" s="429"/>
      <c r="BXH35" s="429"/>
      <c r="BXI35" s="429"/>
      <c r="BXJ35" s="429"/>
      <c r="BXK35" s="429"/>
      <c r="BXL35" s="429"/>
      <c r="BXM35" s="429"/>
      <c r="BXN35" s="429"/>
      <c r="BXO35" s="429"/>
      <c r="BXP35" s="429"/>
      <c r="BXQ35" s="429"/>
      <c r="BXR35" s="429"/>
      <c r="BXS35" s="429"/>
      <c r="BXT35" s="429"/>
      <c r="BXU35" s="429"/>
      <c r="BXV35" s="429"/>
      <c r="BXW35" s="429"/>
      <c r="BXX35" s="429"/>
      <c r="BXY35" s="429"/>
      <c r="BXZ35" s="429"/>
      <c r="BYA35" s="429"/>
      <c r="BYB35" s="429"/>
      <c r="BYC35" s="429"/>
      <c r="BYD35" s="429"/>
      <c r="BYE35" s="429"/>
      <c r="BYF35" s="429"/>
      <c r="BYG35" s="429"/>
      <c r="BYH35" s="429"/>
      <c r="BYI35" s="429"/>
      <c r="BYJ35" s="429"/>
      <c r="BYK35" s="429"/>
      <c r="BYL35" s="429"/>
      <c r="BYM35" s="429"/>
      <c r="BYN35" s="429"/>
      <c r="BYO35" s="429"/>
      <c r="BYP35" s="429"/>
      <c r="BYQ35" s="429"/>
      <c r="BYR35" s="429"/>
      <c r="BYS35" s="429"/>
      <c r="BYT35" s="429"/>
      <c r="BYU35" s="429"/>
      <c r="BYV35" s="429"/>
      <c r="BYW35" s="429"/>
      <c r="BYX35" s="429"/>
      <c r="BYY35" s="429"/>
      <c r="BYZ35" s="429"/>
      <c r="BZA35" s="429"/>
      <c r="BZB35" s="429"/>
      <c r="BZC35" s="429"/>
      <c r="BZD35" s="429"/>
      <c r="BZE35" s="429"/>
      <c r="BZF35" s="429"/>
      <c r="BZG35" s="429"/>
      <c r="BZH35" s="429"/>
      <c r="BZI35" s="429"/>
      <c r="BZJ35" s="429"/>
      <c r="BZK35" s="429"/>
      <c r="BZL35" s="429"/>
      <c r="BZM35" s="429"/>
      <c r="BZN35" s="429"/>
      <c r="BZO35" s="429"/>
      <c r="BZP35" s="429"/>
      <c r="BZQ35" s="429"/>
      <c r="BZR35" s="429"/>
      <c r="BZS35" s="429"/>
      <c r="BZT35" s="429"/>
      <c r="BZU35" s="429"/>
      <c r="BZV35" s="429"/>
      <c r="BZW35" s="429"/>
      <c r="BZX35" s="429"/>
      <c r="BZY35" s="429"/>
      <c r="BZZ35" s="429"/>
      <c r="CAA35" s="429"/>
      <c r="CAB35" s="429"/>
      <c r="CAC35" s="429"/>
      <c r="CAD35" s="429"/>
      <c r="CAE35" s="429"/>
      <c r="CAF35" s="429"/>
      <c r="CAG35" s="429"/>
      <c r="CAH35" s="429"/>
      <c r="CAI35" s="429"/>
      <c r="CAJ35" s="429"/>
      <c r="CAK35" s="429"/>
      <c r="CAL35" s="429"/>
      <c r="CAM35" s="429"/>
      <c r="CAN35" s="429"/>
      <c r="CAO35" s="429"/>
      <c r="CAP35" s="429"/>
      <c r="CAQ35" s="429"/>
      <c r="CAR35" s="429"/>
      <c r="CAS35" s="429"/>
      <c r="CAT35" s="429"/>
      <c r="CAU35" s="429"/>
      <c r="CAV35" s="429"/>
      <c r="CAW35" s="429"/>
      <c r="CAX35" s="429"/>
      <c r="CAY35" s="429"/>
      <c r="CAZ35" s="429"/>
      <c r="CBA35" s="429"/>
      <c r="CBB35" s="429"/>
      <c r="CBC35" s="429"/>
      <c r="CBD35" s="429"/>
      <c r="CBE35" s="429"/>
      <c r="CBF35" s="429"/>
      <c r="CBG35" s="429"/>
      <c r="CBH35" s="429"/>
      <c r="CBI35" s="429"/>
      <c r="CBJ35" s="429"/>
      <c r="CBK35" s="429"/>
      <c r="CBL35" s="429"/>
      <c r="CBM35" s="429"/>
      <c r="CBN35" s="429"/>
      <c r="CBO35" s="429"/>
      <c r="CBP35" s="429"/>
      <c r="CBQ35" s="429"/>
      <c r="CBR35" s="429"/>
      <c r="CBS35" s="429"/>
      <c r="CBT35" s="429"/>
      <c r="CBU35" s="429"/>
      <c r="CBV35" s="429"/>
      <c r="CBW35" s="429"/>
      <c r="CBX35" s="429"/>
      <c r="CBY35" s="429"/>
      <c r="CBZ35" s="429"/>
      <c r="CCA35" s="429"/>
      <c r="CCB35" s="429"/>
      <c r="CCC35" s="429"/>
      <c r="CCD35" s="429"/>
      <c r="CCE35" s="429"/>
      <c r="CCF35" s="429"/>
      <c r="CCG35" s="429"/>
      <c r="CCH35" s="429"/>
      <c r="CCI35" s="429"/>
      <c r="CCJ35" s="429"/>
      <c r="CCK35" s="429"/>
      <c r="CCL35" s="429"/>
      <c r="CCM35" s="429"/>
      <c r="CCN35" s="429"/>
      <c r="CCO35" s="429"/>
      <c r="CCP35" s="429"/>
      <c r="CCQ35" s="429"/>
      <c r="CCR35" s="429"/>
      <c r="CCS35" s="429"/>
      <c r="CCT35" s="429"/>
      <c r="CCU35" s="429"/>
      <c r="CCV35" s="429"/>
      <c r="CCW35" s="429"/>
      <c r="CCX35" s="429"/>
      <c r="CCY35" s="429"/>
      <c r="CCZ35" s="429"/>
      <c r="CDA35" s="429"/>
      <c r="CDB35" s="429"/>
      <c r="CDC35" s="429"/>
      <c r="CDD35" s="429"/>
      <c r="CDE35" s="429"/>
      <c r="CDF35" s="429"/>
      <c r="CDG35" s="429"/>
      <c r="CDH35" s="429"/>
      <c r="CDI35" s="429"/>
      <c r="CDJ35" s="429"/>
      <c r="CDK35" s="429"/>
      <c r="CDL35" s="429"/>
      <c r="CDM35" s="429"/>
      <c r="CDN35" s="429"/>
      <c r="CDO35" s="429"/>
      <c r="CDP35" s="429"/>
      <c r="CDQ35" s="429"/>
      <c r="CDR35" s="429"/>
      <c r="CDS35" s="429"/>
      <c r="CDT35" s="429"/>
      <c r="CDU35" s="429"/>
      <c r="CDV35" s="429"/>
      <c r="CDW35" s="429"/>
      <c r="CDX35" s="429"/>
      <c r="CDY35" s="429"/>
      <c r="CDZ35" s="429"/>
      <c r="CEA35" s="429"/>
      <c r="CEB35" s="429"/>
      <c r="CEC35" s="429"/>
      <c r="CED35" s="429"/>
      <c r="CEE35" s="429"/>
      <c r="CEF35" s="429"/>
      <c r="CEG35" s="429"/>
      <c r="CEH35" s="429"/>
      <c r="CEI35" s="429"/>
      <c r="CEJ35" s="429"/>
      <c r="CEK35" s="429"/>
      <c r="CEL35" s="429"/>
      <c r="CEM35" s="429"/>
      <c r="CEN35" s="429"/>
      <c r="CEO35" s="429"/>
      <c r="CEP35" s="429"/>
      <c r="CEQ35" s="429"/>
      <c r="CER35" s="429"/>
      <c r="CES35" s="429"/>
      <c r="CET35" s="429"/>
      <c r="CEU35" s="429"/>
      <c r="CEV35" s="429"/>
      <c r="CEW35" s="429"/>
      <c r="CEX35" s="429"/>
      <c r="CEY35" s="429"/>
      <c r="CEZ35" s="429"/>
      <c r="CFA35" s="429"/>
      <c r="CFB35" s="429"/>
      <c r="CFC35" s="429"/>
      <c r="CFD35" s="429"/>
      <c r="CFE35" s="429"/>
      <c r="CFF35" s="429"/>
      <c r="CFG35" s="429"/>
      <c r="CFH35" s="429"/>
      <c r="CFI35" s="429"/>
      <c r="CFJ35" s="429"/>
      <c r="CFK35" s="429"/>
      <c r="CFL35" s="429"/>
      <c r="CFM35" s="429"/>
      <c r="CFN35" s="429"/>
      <c r="CFO35" s="429"/>
      <c r="CFP35" s="429"/>
      <c r="CFQ35" s="429"/>
      <c r="CFR35" s="429"/>
      <c r="CFS35" s="429"/>
      <c r="CFT35" s="429"/>
      <c r="CFU35" s="429"/>
      <c r="CFV35" s="429"/>
      <c r="CFW35" s="429"/>
      <c r="CFX35" s="429"/>
      <c r="CFY35" s="429"/>
      <c r="CFZ35" s="429"/>
      <c r="CGA35" s="429"/>
      <c r="CGB35" s="429"/>
      <c r="CGC35" s="429"/>
      <c r="CGD35" s="429"/>
      <c r="CGE35" s="429"/>
      <c r="CGF35" s="429"/>
      <c r="CGG35" s="429"/>
      <c r="CGH35" s="429"/>
      <c r="CGI35" s="429"/>
      <c r="CGJ35" s="429"/>
      <c r="CGK35" s="429"/>
      <c r="CGL35" s="429"/>
      <c r="CGM35" s="429"/>
      <c r="CGN35" s="429"/>
      <c r="CGO35" s="429"/>
      <c r="CGP35" s="429"/>
      <c r="CGQ35" s="429"/>
      <c r="CGR35" s="429"/>
      <c r="CGS35" s="429"/>
      <c r="CGT35" s="429"/>
      <c r="CGU35" s="429"/>
      <c r="CGV35" s="429"/>
      <c r="CGW35" s="429"/>
      <c r="CGX35" s="429"/>
      <c r="CGY35" s="429"/>
      <c r="CGZ35" s="429"/>
      <c r="CHA35" s="429"/>
      <c r="CHB35" s="429"/>
      <c r="CHC35" s="429"/>
      <c r="CHD35" s="429"/>
      <c r="CHE35" s="429"/>
      <c r="CHF35" s="429"/>
      <c r="CHG35" s="429"/>
      <c r="CHH35" s="429"/>
      <c r="CHI35" s="429"/>
      <c r="CHJ35" s="429"/>
      <c r="CHK35" s="429"/>
      <c r="CHL35" s="429"/>
      <c r="CHM35" s="429"/>
      <c r="CHN35" s="429"/>
      <c r="CHO35" s="429"/>
      <c r="CHP35" s="429"/>
      <c r="CHQ35" s="429"/>
      <c r="CHR35" s="429"/>
      <c r="CHS35" s="429"/>
      <c r="CHT35" s="429"/>
      <c r="CHU35" s="429"/>
      <c r="CHV35" s="429"/>
      <c r="CHW35" s="429"/>
      <c r="CHX35" s="429"/>
      <c r="CHY35" s="429"/>
      <c r="CHZ35" s="429"/>
      <c r="CIA35" s="429"/>
      <c r="CIB35" s="429"/>
      <c r="CIC35" s="429"/>
      <c r="CID35" s="429"/>
      <c r="CIE35" s="429"/>
      <c r="CIF35" s="429"/>
      <c r="CIG35" s="429"/>
      <c r="CIH35" s="429"/>
      <c r="CII35" s="429"/>
      <c r="CIJ35" s="429"/>
      <c r="CIK35" s="429"/>
      <c r="CIL35" s="429"/>
      <c r="CIM35" s="429"/>
      <c r="CIN35" s="429"/>
      <c r="CIO35" s="429"/>
      <c r="CIP35" s="429"/>
      <c r="CIQ35" s="429"/>
      <c r="CIR35" s="429"/>
      <c r="CIS35" s="429"/>
      <c r="CIT35" s="429"/>
      <c r="CIU35" s="429"/>
      <c r="CIV35" s="429"/>
      <c r="CIW35" s="429"/>
      <c r="CIX35" s="429"/>
      <c r="CIY35" s="429"/>
      <c r="CIZ35" s="429"/>
      <c r="CJA35" s="429"/>
      <c r="CJB35" s="429"/>
      <c r="CJC35" s="429"/>
      <c r="CJD35" s="429"/>
      <c r="CJE35" s="429"/>
      <c r="CJF35" s="429"/>
      <c r="CJG35" s="429"/>
      <c r="CJH35" s="429"/>
      <c r="CJI35" s="429"/>
      <c r="CJJ35" s="429"/>
      <c r="CJK35" s="429"/>
      <c r="CJL35" s="429"/>
      <c r="CJM35" s="429"/>
      <c r="CJN35" s="429"/>
      <c r="CJO35" s="429"/>
      <c r="CJP35" s="429"/>
      <c r="CJQ35" s="429"/>
      <c r="CJR35" s="429"/>
      <c r="CJS35" s="429"/>
      <c r="CJT35" s="429"/>
      <c r="CJU35" s="429"/>
      <c r="CJV35" s="429"/>
      <c r="CJW35" s="429"/>
      <c r="CJX35" s="429"/>
      <c r="CJY35" s="429"/>
      <c r="CJZ35" s="429"/>
      <c r="CKA35" s="429"/>
      <c r="CKB35" s="429"/>
      <c r="CKC35" s="429"/>
      <c r="CKD35" s="429"/>
      <c r="CKE35" s="429"/>
      <c r="CKF35" s="429"/>
      <c r="CKG35" s="429"/>
      <c r="CKH35" s="429"/>
      <c r="CKI35" s="429"/>
      <c r="CKJ35" s="429"/>
      <c r="CKK35" s="429"/>
      <c r="CKL35" s="429"/>
      <c r="CKM35" s="429"/>
      <c r="CKN35" s="429"/>
      <c r="CKO35" s="429"/>
      <c r="CKP35" s="429"/>
      <c r="CKQ35" s="429"/>
      <c r="CKR35" s="429"/>
      <c r="CKS35" s="429"/>
      <c r="CKT35" s="429"/>
      <c r="CKU35" s="429"/>
      <c r="CKV35" s="429"/>
      <c r="CKW35" s="429"/>
      <c r="CKX35" s="429"/>
      <c r="CKY35" s="429"/>
      <c r="CKZ35" s="429"/>
      <c r="CLA35" s="429"/>
      <c r="CLB35" s="429"/>
      <c r="CLC35" s="429"/>
      <c r="CLD35" s="429"/>
      <c r="CLE35" s="429"/>
      <c r="CLF35" s="429"/>
      <c r="CLG35" s="429"/>
      <c r="CLH35" s="429"/>
      <c r="CLI35" s="429"/>
      <c r="CLJ35" s="429"/>
      <c r="CLK35" s="429"/>
      <c r="CLL35" s="429"/>
      <c r="CLM35" s="429"/>
      <c r="CLN35" s="429"/>
      <c r="CLO35" s="429"/>
      <c r="CLP35" s="429"/>
      <c r="CLQ35" s="429"/>
      <c r="CLR35" s="429"/>
      <c r="CLS35" s="429"/>
      <c r="CLT35" s="429"/>
      <c r="CLU35" s="429"/>
      <c r="CLV35" s="429"/>
      <c r="CLW35" s="429"/>
      <c r="CLX35" s="429"/>
      <c r="CLY35" s="429"/>
      <c r="CLZ35" s="429"/>
      <c r="CMA35" s="429"/>
      <c r="CMB35" s="429"/>
      <c r="CMC35" s="429"/>
      <c r="CMD35" s="429"/>
      <c r="CME35" s="429"/>
      <c r="CMF35" s="429"/>
      <c r="CMG35" s="429"/>
      <c r="CMH35" s="429"/>
      <c r="CMI35" s="429"/>
      <c r="CMJ35" s="429"/>
      <c r="CMK35" s="429"/>
      <c r="CML35" s="429"/>
      <c r="CMM35" s="429"/>
      <c r="CMN35" s="429"/>
      <c r="CMO35" s="429"/>
      <c r="CMP35" s="429"/>
      <c r="CMQ35" s="429"/>
      <c r="CMR35" s="429"/>
      <c r="CMS35" s="429"/>
      <c r="CMT35" s="429"/>
      <c r="CMU35" s="429"/>
      <c r="CMV35" s="429"/>
      <c r="CMW35" s="429"/>
      <c r="CMX35" s="429"/>
      <c r="CMY35" s="429"/>
      <c r="CMZ35" s="429"/>
      <c r="CNA35" s="429"/>
      <c r="CNB35" s="429"/>
      <c r="CNC35" s="429"/>
      <c r="CND35" s="429"/>
      <c r="CNE35" s="429"/>
      <c r="CNF35" s="429"/>
      <c r="CNG35" s="429"/>
      <c r="CNH35" s="429"/>
      <c r="CNI35" s="429"/>
      <c r="CNJ35" s="429"/>
      <c r="CNK35" s="429"/>
      <c r="CNL35" s="429"/>
      <c r="CNM35" s="429"/>
      <c r="CNN35" s="429"/>
      <c r="CNO35" s="429"/>
      <c r="CNP35" s="429"/>
      <c r="CNQ35" s="429"/>
      <c r="CNR35" s="429"/>
      <c r="CNS35" s="429"/>
      <c r="CNT35" s="429"/>
      <c r="CNU35" s="429"/>
      <c r="CNV35" s="429"/>
      <c r="CNW35" s="429"/>
      <c r="CNX35" s="429"/>
      <c r="CNY35" s="429"/>
      <c r="CNZ35" s="429"/>
      <c r="COA35" s="429"/>
      <c r="COB35" s="429"/>
      <c r="COC35" s="429"/>
      <c r="COD35" s="429"/>
      <c r="COE35" s="429"/>
      <c r="COF35" s="429"/>
      <c r="COG35" s="429"/>
      <c r="COH35" s="429"/>
      <c r="COI35" s="429"/>
      <c r="COJ35" s="429"/>
      <c r="COK35" s="429"/>
      <c r="COL35" s="429"/>
      <c r="COM35" s="429"/>
      <c r="CON35" s="429"/>
      <c r="COO35" s="429"/>
      <c r="COP35" s="429"/>
      <c r="COQ35" s="429"/>
      <c r="COR35" s="429"/>
      <c r="COS35" s="429"/>
      <c r="COT35" s="429"/>
      <c r="COU35" s="429"/>
      <c r="COV35" s="429"/>
      <c r="COW35" s="429"/>
      <c r="COX35" s="429"/>
      <c r="COY35" s="429"/>
      <c r="COZ35" s="429"/>
      <c r="CPA35" s="429"/>
      <c r="CPB35" s="429"/>
      <c r="CPC35" s="429"/>
      <c r="CPD35" s="429"/>
      <c r="CPE35" s="429"/>
      <c r="CPF35" s="429"/>
      <c r="CPG35" s="429"/>
      <c r="CPH35" s="429"/>
      <c r="CPI35" s="429"/>
      <c r="CPJ35" s="429"/>
      <c r="CPK35" s="429"/>
      <c r="CPL35" s="429"/>
      <c r="CPM35" s="429"/>
      <c r="CPN35" s="429"/>
      <c r="CPO35" s="429"/>
      <c r="CPP35" s="429"/>
      <c r="CPQ35" s="429"/>
      <c r="CPR35" s="429"/>
      <c r="CPS35" s="429"/>
      <c r="CPT35" s="429"/>
      <c r="CPU35" s="429"/>
      <c r="CPV35" s="429"/>
      <c r="CPW35" s="429"/>
      <c r="CPX35" s="429"/>
      <c r="CPY35" s="429"/>
      <c r="CPZ35" s="429"/>
      <c r="CQA35" s="429"/>
      <c r="CQB35" s="429"/>
      <c r="CQC35" s="429"/>
      <c r="CQD35" s="429"/>
      <c r="CQE35" s="429"/>
      <c r="CQF35" s="429"/>
      <c r="CQG35" s="429"/>
      <c r="CQH35" s="429"/>
      <c r="CQI35" s="429"/>
      <c r="CQJ35" s="429"/>
      <c r="CQK35" s="429"/>
      <c r="CQL35" s="429"/>
      <c r="CQM35" s="429"/>
      <c r="CQN35" s="429"/>
      <c r="CQO35" s="429"/>
      <c r="CQP35" s="429"/>
      <c r="CQQ35" s="429"/>
      <c r="CQR35" s="429"/>
      <c r="CQS35" s="429"/>
      <c r="CQT35" s="429"/>
      <c r="CQU35" s="429"/>
      <c r="CQV35" s="429"/>
      <c r="CQW35" s="429"/>
      <c r="CQX35" s="429"/>
      <c r="CQY35" s="429"/>
      <c r="CQZ35" s="429"/>
      <c r="CRA35" s="429"/>
      <c r="CRB35" s="429"/>
      <c r="CRC35" s="429"/>
      <c r="CRD35" s="429"/>
      <c r="CRE35" s="429"/>
      <c r="CRF35" s="429"/>
      <c r="CRG35" s="429"/>
      <c r="CRH35" s="429"/>
      <c r="CRI35" s="429"/>
      <c r="CRJ35" s="429"/>
      <c r="CRK35" s="429"/>
      <c r="CRL35" s="429"/>
      <c r="CRM35" s="429"/>
      <c r="CRN35" s="429"/>
      <c r="CRO35" s="429"/>
      <c r="CRP35" s="429"/>
      <c r="CRQ35" s="429"/>
      <c r="CRR35" s="429"/>
      <c r="CRS35" s="429"/>
      <c r="CRT35" s="429"/>
      <c r="CRU35" s="429"/>
      <c r="CRV35" s="429"/>
      <c r="CRW35" s="429"/>
      <c r="CRX35" s="429"/>
      <c r="CRY35" s="429"/>
      <c r="CRZ35" s="429"/>
      <c r="CSA35" s="429"/>
      <c r="CSB35" s="429"/>
      <c r="CSC35" s="429"/>
      <c r="CSD35" s="429"/>
      <c r="CSE35" s="429"/>
      <c r="CSF35" s="429"/>
      <c r="CSG35" s="429"/>
      <c r="CSH35" s="429"/>
      <c r="CSI35" s="429"/>
      <c r="CSJ35" s="429"/>
      <c r="CSK35" s="429"/>
      <c r="CSL35" s="429"/>
      <c r="CSM35" s="429"/>
      <c r="CSN35" s="429"/>
      <c r="CSO35" s="429"/>
      <c r="CSP35" s="429"/>
      <c r="CSQ35" s="429"/>
      <c r="CSR35" s="429"/>
      <c r="CSS35" s="429"/>
      <c r="CST35" s="429"/>
      <c r="CSU35" s="429"/>
      <c r="CSV35" s="429"/>
      <c r="CSW35" s="429"/>
      <c r="CSX35" s="429"/>
      <c r="CSY35" s="429"/>
      <c r="CSZ35" s="429"/>
      <c r="CTA35" s="429"/>
      <c r="CTB35" s="429"/>
      <c r="CTC35" s="429"/>
      <c r="CTD35" s="429"/>
      <c r="CTE35" s="429"/>
      <c r="CTF35" s="429"/>
      <c r="CTG35" s="429"/>
      <c r="CTH35" s="429"/>
      <c r="CTI35" s="429"/>
      <c r="CTJ35" s="429"/>
      <c r="CTK35" s="429"/>
      <c r="CTL35" s="429"/>
      <c r="CTM35" s="429"/>
      <c r="CTN35" s="429"/>
      <c r="CTO35" s="429"/>
      <c r="CTP35" s="429"/>
      <c r="CTQ35" s="429"/>
      <c r="CTR35" s="429"/>
      <c r="CTS35" s="429"/>
      <c r="CTT35" s="429"/>
      <c r="CTU35" s="429"/>
      <c r="CTV35" s="429"/>
      <c r="CTW35" s="429"/>
      <c r="CTX35" s="429"/>
      <c r="CTY35" s="429"/>
      <c r="CTZ35" s="429"/>
      <c r="CUA35" s="429"/>
      <c r="CUB35" s="429"/>
      <c r="CUC35" s="429"/>
      <c r="CUD35" s="429"/>
      <c r="CUE35" s="429"/>
      <c r="CUF35" s="429"/>
      <c r="CUG35" s="429"/>
      <c r="CUH35" s="429"/>
      <c r="CUI35" s="429"/>
      <c r="CUJ35" s="429"/>
      <c r="CUK35" s="429"/>
      <c r="CUL35" s="429"/>
      <c r="CUM35" s="429"/>
      <c r="CUN35" s="429"/>
      <c r="CUO35" s="429"/>
      <c r="CUP35" s="429"/>
      <c r="CUQ35" s="429"/>
      <c r="CUR35" s="429"/>
      <c r="CUS35" s="429"/>
      <c r="CUT35" s="429"/>
      <c r="CUU35" s="429"/>
      <c r="CUV35" s="429"/>
      <c r="CUW35" s="429"/>
      <c r="CUX35" s="429"/>
      <c r="CUY35" s="429"/>
      <c r="CUZ35" s="429"/>
      <c r="CVA35" s="429"/>
      <c r="CVB35" s="429"/>
      <c r="CVC35" s="429"/>
      <c r="CVD35" s="429"/>
      <c r="CVE35" s="429"/>
      <c r="CVF35" s="429"/>
      <c r="CVG35" s="429"/>
      <c r="CVH35" s="429"/>
      <c r="CVI35" s="429"/>
      <c r="CVJ35" s="429"/>
      <c r="CVK35" s="429"/>
      <c r="CVL35" s="429"/>
      <c r="CVM35" s="429"/>
      <c r="CVN35" s="429"/>
      <c r="CVO35" s="429"/>
      <c r="CVP35" s="429"/>
      <c r="CVQ35" s="429"/>
      <c r="CVR35" s="429"/>
      <c r="CVS35" s="429"/>
      <c r="CVT35" s="429"/>
      <c r="CVU35" s="429"/>
      <c r="CVV35" s="429"/>
      <c r="CVW35" s="429"/>
      <c r="CVX35" s="429"/>
      <c r="CVY35" s="429"/>
      <c r="CVZ35" s="429"/>
      <c r="CWA35" s="429"/>
      <c r="CWB35" s="429"/>
      <c r="CWC35" s="429"/>
      <c r="CWD35" s="429"/>
      <c r="CWE35" s="429"/>
      <c r="CWF35" s="429"/>
      <c r="CWG35" s="429"/>
      <c r="CWH35" s="429"/>
      <c r="CWI35" s="429"/>
      <c r="CWJ35" s="429"/>
      <c r="CWK35" s="429"/>
      <c r="CWL35" s="429"/>
      <c r="CWM35" s="429"/>
      <c r="CWN35" s="429"/>
      <c r="CWO35" s="429"/>
      <c r="CWP35" s="429"/>
      <c r="CWQ35" s="429"/>
      <c r="CWR35" s="429"/>
      <c r="CWS35" s="429"/>
      <c r="CWT35" s="429"/>
      <c r="CWU35" s="429"/>
      <c r="CWV35" s="429"/>
      <c r="CWW35" s="429"/>
      <c r="CWX35" s="429"/>
      <c r="CWY35" s="429"/>
      <c r="CWZ35" s="429"/>
      <c r="CXA35" s="429"/>
      <c r="CXB35" s="429"/>
      <c r="CXC35" s="429"/>
      <c r="CXD35" s="429"/>
      <c r="CXE35" s="429"/>
      <c r="CXF35" s="429"/>
      <c r="CXG35" s="429"/>
      <c r="CXH35" s="429"/>
      <c r="CXI35" s="429"/>
      <c r="CXJ35" s="429"/>
      <c r="CXK35" s="429"/>
      <c r="CXL35" s="429"/>
      <c r="CXM35" s="429"/>
      <c r="CXN35" s="429"/>
      <c r="CXO35" s="429"/>
      <c r="CXP35" s="429"/>
      <c r="CXQ35" s="429"/>
      <c r="CXR35" s="429"/>
      <c r="CXS35" s="429"/>
      <c r="CXT35" s="429"/>
      <c r="CXU35" s="429"/>
      <c r="CXV35" s="429"/>
      <c r="CXW35" s="429"/>
      <c r="CXX35" s="429"/>
      <c r="CXY35" s="429"/>
      <c r="CXZ35" s="429"/>
      <c r="CYA35" s="429"/>
      <c r="CYB35" s="429"/>
      <c r="CYC35" s="429"/>
      <c r="CYD35" s="429"/>
      <c r="CYE35" s="429"/>
      <c r="CYF35" s="429"/>
      <c r="CYG35" s="429"/>
      <c r="CYH35" s="429"/>
      <c r="CYI35" s="429"/>
      <c r="CYJ35" s="429"/>
      <c r="CYK35" s="429"/>
      <c r="CYL35" s="429"/>
      <c r="CYM35" s="429"/>
      <c r="CYN35" s="429"/>
      <c r="CYO35" s="429"/>
      <c r="CYP35" s="429"/>
      <c r="CYQ35" s="429"/>
      <c r="CYR35" s="429"/>
      <c r="CYS35" s="429"/>
      <c r="CYT35" s="429"/>
      <c r="CYU35" s="429"/>
      <c r="CYV35" s="429"/>
      <c r="CYW35" s="429"/>
      <c r="CYX35" s="429"/>
      <c r="CYY35" s="429"/>
      <c r="CYZ35" s="429"/>
      <c r="CZA35" s="429"/>
      <c r="CZB35" s="429"/>
      <c r="CZC35" s="429"/>
      <c r="CZD35" s="429"/>
      <c r="CZE35" s="429"/>
      <c r="CZF35" s="429"/>
      <c r="CZG35" s="429"/>
      <c r="CZH35" s="429"/>
      <c r="CZI35" s="429"/>
      <c r="CZJ35" s="429"/>
      <c r="CZK35" s="429"/>
      <c r="CZL35" s="429"/>
      <c r="CZM35" s="429"/>
      <c r="CZN35" s="429"/>
      <c r="CZO35" s="429"/>
      <c r="CZP35" s="429"/>
      <c r="CZQ35" s="429"/>
      <c r="CZR35" s="429"/>
      <c r="CZS35" s="429"/>
      <c r="CZT35" s="429"/>
      <c r="CZU35" s="429"/>
      <c r="CZV35" s="429"/>
      <c r="CZW35" s="429"/>
      <c r="CZX35" s="429"/>
      <c r="CZY35" s="429"/>
      <c r="CZZ35" s="429"/>
      <c r="DAA35" s="429"/>
      <c r="DAB35" s="429"/>
      <c r="DAC35" s="429"/>
      <c r="DAD35" s="429"/>
      <c r="DAE35" s="429"/>
      <c r="DAF35" s="429"/>
      <c r="DAG35" s="429"/>
      <c r="DAH35" s="429"/>
      <c r="DAI35" s="429"/>
      <c r="DAJ35" s="429"/>
      <c r="DAK35" s="429"/>
      <c r="DAL35" s="429"/>
      <c r="DAM35" s="429"/>
      <c r="DAN35" s="429"/>
      <c r="DAO35" s="429"/>
      <c r="DAP35" s="429"/>
      <c r="DAQ35" s="429"/>
      <c r="DAR35" s="429"/>
      <c r="DAS35" s="429"/>
      <c r="DAT35" s="429"/>
      <c r="DAU35" s="429"/>
      <c r="DAV35" s="429"/>
      <c r="DAW35" s="429"/>
      <c r="DAX35" s="429"/>
      <c r="DAY35" s="429"/>
      <c r="DAZ35" s="429"/>
      <c r="DBA35" s="429"/>
      <c r="DBB35" s="429"/>
      <c r="DBC35" s="429"/>
      <c r="DBD35" s="429"/>
      <c r="DBE35" s="429"/>
      <c r="DBF35" s="429"/>
      <c r="DBG35" s="429"/>
      <c r="DBH35" s="429"/>
      <c r="DBI35" s="429"/>
      <c r="DBJ35" s="429"/>
      <c r="DBK35" s="429"/>
      <c r="DBL35" s="429"/>
      <c r="DBM35" s="429"/>
      <c r="DBN35" s="429"/>
      <c r="DBO35" s="429"/>
      <c r="DBP35" s="429"/>
      <c r="DBQ35" s="429"/>
      <c r="DBR35" s="429"/>
      <c r="DBS35" s="429"/>
      <c r="DBT35" s="429"/>
      <c r="DBU35" s="429"/>
      <c r="DBV35" s="429"/>
      <c r="DBW35" s="429"/>
      <c r="DBX35" s="429"/>
      <c r="DBY35" s="429"/>
      <c r="DBZ35" s="429"/>
      <c r="DCA35" s="429"/>
      <c r="DCB35" s="429"/>
      <c r="DCC35" s="429"/>
      <c r="DCD35" s="429"/>
      <c r="DCE35" s="429"/>
      <c r="DCF35" s="429"/>
      <c r="DCG35" s="429"/>
      <c r="DCH35" s="429"/>
      <c r="DCI35" s="429"/>
      <c r="DCJ35" s="429"/>
      <c r="DCK35" s="429"/>
      <c r="DCL35" s="429"/>
      <c r="DCM35" s="429"/>
      <c r="DCN35" s="429"/>
      <c r="DCO35" s="429"/>
      <c r="DCP35" s="429"/>
      <c r="DCQ35" s="429"/>
      <c r="DCR35" s="429"/>
      <c r="DCS35" s="429"/>
      <c r="DCT35" s="429"/>
      <c r="DCU35" s="429"/>
      <c r="DCV35" s="429"/>
      <c r="DCW35" s="429"/>
      <c r="DCX35" s="429"/>
      <c r="DCY35" s="429"/>
      <c r="DCZ35" s="429"/>
      <c r="DDA35" s="429"/>
      <c r="DDB35" s="429"/>
      <c r="DDC35" s="429"/>
      <c r="DDD35" s="429"/>
      <c r="DDE35" s="429"/>
      <c r="DDF35" s="429"/>
      <c r="DDG35" s="429"/>
      <c r="DDH35" s="429"/>
      <c r="DDI35" s="429"/>
      <c r="DDJ35" s="429"/>
      <c r="DDK35" s="429"/>
      <c r="DDL35" s="429"/>
      <c r="DDM35" s="429"/>
      <c r="DDN35" s="429"/>
      <c r="DDO35" s="429"/>
      <c r="DDP35" s="429"/>
      <c r="DDQ35" s="429"/>
      <c r="DDR35" s="429"/>
      <c r="DDS35" s="429"/>
      <c r="DDT35" s="429"/>
      <c r="DDU35" s="429"/>
      <c r="DDV35" s="429"/>
      <c r="DDW35" s="429"/>
      <c r="DDX35" s="429"/>
      <c r="DDY35" s="429"/>
      <c r="DDZ35" s="429"/>
      <c r="DEA35" s="429"/>
      <c r="DEB35" s="429"/>
      <c r="DEC35" s="429"/>
      <c r="DED35" s="429"/>
      <c r="DEE35" s="429"/>
      <c r="DEF35" s="429"/>
      <c r="DEG35" s="429"/>
      <c r="DEH35" s="429"/>
      <c r="DEI35" s="429"/>
      <c r="DEJ35" s="429"/>
      <c r="DEK35" s="429"/>
      <c r="DEL35" s="429"/>
      <c r="DEM35" s="429"/>
      <c r="DEN35" s="429"/>
      <c r="DEO35" s="429"/>
      <c r="DEP35" s="429"/>
      <c r="DEQ35" s="429"/>
      <c r="DER35" s="429"/>
      <c r="DES35" s="429"/>
      <c r="DET35" s="429"/>
      <c r="DEU35" s="429"/>
      <c r="DEV35" s="429"/>
      <c r="DEW35" s="429"/>
      <c r="DEX35" s="429"/>
      <c r="DEY35" s="429"/>
      <c r="DEZ35" s="429"/>
      <c r="DFA35" s="429"/>
      <c r="DFB35" s="429"/>
      <c r="DFC35" s="429"/>
      <c r="DFD35" s="429"/>
      <c r="DFE35" s="429"/>
      <c r="DFF35" s="429"/>
      <c r="DFG35" s="429"/>
      <c r="DFH35" s="429"/>
      <c r="DFI35" s="429"/>
      <c r="DFJ35" s="429"/>
      <c r="DFK35" s="429"/>
      <c r="DFL35" s="429"/>
      <c r="DFM35" s="429"/>
      <c r="DFN35" s="429"/>
      <c r="DFO35" s="429"/>
      <c r="DFP35" s="429"/>
      <c r="DFQ35" s="429"/>
      <c r="DFR35" s="429"/>
      <c r="DFS35" s="429"/>
      <c r="DFT35" s="429"/>
      <c r="DFU35" s="429"/>
      <c r="DFV35" s="429"/>
      <c r="DFW35" s="429"/>
      <c r="DFX35" s="429"/>
      <c r="DFY35" s="429"/>
      <c r="DFZ35" s="429"/>
      <c r="DGA35" s="429"/>
      <c r="DGB35" s="429"/>
      <c r="DGC35" s="429"/>
      <c r="DGD35" s="429"/>
      <c r="DGE35" s="429"/>
      <c r="DGF35" s="429"/>
      <c r="DGG35" s="429"/>
      <c r="DGH35" s="429"/>
      <c r="DGI35" s="429"/>
      <c r="DGJ35" s="429"/>
      <c r="DGK35" s="429"/>
      <c r="DGL35" s="429"/>
      <c r="DGM35" s="429"/>
      <c r="DGN35" s="429"/>
      <c r="DGO35" s="429"/>
      <c r="DGP35" s="429"/>
      <c r="DGQ35" s="429"/>
      <c r="DGR35" s="429"/>
      <c r="DGS35" s="429"/>
      <c r="DGT35" s="429"/>
      <c r="DGU35" s="429"/>
      <c r="DGV35" s="429"/>
      <c r="DGW35" s="429"/>
      <c r="DGX35" s="429"/>
      <c r="DGY35" s="429"/>
      <c r="DGZ35" s="429"/>
      <c r="DHA35" s="429"/>
      <c r="DHB35" s="429"/>
      <c r="DHC35" s="429"/>
      <c r="DHD35" s="429"/>
      <c r="DHE35" s="429"/>
      <c r="DHF35" s="429"/>
      <c r="DHG35" s="429"/>
      <c r="DHH35" s="429"/>
      <c r="DHI35" s="429"/>
      <c r="DHJ35" s="429"/>
      <c r="DHK35" s="429"/>
      <c r="DHL35" s="429"/>
      <c r="DHM35" s="429"/>
      <c r="DHN35" s="429"/>
      <c r="DHO35" s="429"/>
      <c r="DHP35" s="429"/>
      <c r="DHQ35" s="429"/>
      <c r="DHR35" s="429"/>
      <c r="DHS35" s="429"/>
      <c r="DHT35" s="429"/>
      <c r="DHU35" s="429"/>
      <c r="DHV35" s="429"/>
      <c r="DHW35" s="429"/>
      <c r="DHX35" s="429"/>
      <c r="DHY35" s="429"/>
      <c r="DHZ35" s="429"/>
      <c r="DIA35" s="429"/>
      <c r="DIB35" s="429"/>
      <c r="DIC35" s="429"/>
      <c r="DID35" s="429"/>
      <c r="DIE35" s="429"/>
      <c r="DIF35" s="429"/>
      <c r="DIG35" s="429"/>
      <c r="DIH35" s="429"/>
      <c r="DII35" s="429"/>
      <c r="DIJ35" s="429"/>
      <c r="DIK35" s="429"/>
      <c r="DIL35" s="429"/>
      <c r="DIM35" s="429"/>
      <c r="DIN35" s="429"/>
      <c r="DIO35" s="429"/>
      <c r="DIP35" s="429"/>
      <c r="DIQ35" s="429"/>
      <c r="DIR35" s="429"/>
      <c r="DIS35" s="429"/>
      <c r="DIT35" s="429"/>
      <c r="DIU35" s="429"/>
      <c r="DIV35" s="429"/>
      <c r="DIW35" s="429"/>
      <c r="DIX35" s="429"/>
      <c r="DIY35" s="429"/>
      <c r="DIZ35" s="429"/>
      <c r="DJA35" s="429"/>
      <c r="DJB35" s="429"/>
      <c r="DJC35" s="429"/>
      <c r="DJD35" s="429"/>
      <c r="DJE35" s="429"/>
      <c r="DJF35" s="429"/>
      <c r="DJG35" s="429"/>
      <c r="DJH35" s="429"/>
      <c r="DJI35" s="429"/>
      <c r="DJJ35" s="429"/>
      <c r="DJK35" s="429"/>
      <c r="DJL35" s="429"/>
      <c r="DJM35" s="429"/>
      <c r="DJN35" s="429"/>
      <c r="DJO35" s="429"/>
      <c r="DJP35" s="429"/>
      <c r="DJQ35" s="429"/>
      <c r="DJR35" s="429"/>
      <c r="DJS35" s="429"/>
      <c r="DJT35" s="429"/>
      <c r="DJU35" s="429"/>
      <c r="DJV35" s="429"/>
      <c r="DJW35" s="429"/>
      <c r="DJX35" s="429"/>
      <c r="DJY35" s="429"/>
      <c r="DJZ35" s="429"/>
      <c r="DKA35" s="429"/>
      <c r="DKB35" s="429"/>
      <c r="DKC35" s="429"/>
      <c r="DKD35" s="429"/>
      <c r="DKE35" s="429"/>
      <c r="DKF35" s="429"/>
      <c r="DKG35" s="429"/>
      <c r="DKH35" s="429"/>
      <c r="DKI35" s="429"/>
      <c r="DKJ35" s="429"/>
      <c r="DKK35" s="429"/>
      <c r="DKL35" s="429"/>
      <c r="DKM35" s="429"/>
      <c r="DKN35" s="429"/>
      <c r="DKO35" s="429"/>
      <c r="DKP35" s="429"/>
      <c r="DKQ35" s="429"/>
      <c r="DKR35" s="429"/>
      <c r="DKS35" s="429"/>
      <c r="DKT35" s="429"/>
      <c r="DKU35" s="429"/>
      <c r="DKV35" s="429"/>
      <c r="DKW35" s="429"/>
      <c r="DKX35" s="429"/>
      <c r="DKY35" s="429"/>
      <c r="DKZ35" s="429"/>
      <c r="DLA35" s="429"/>
      <c r="DLB35" s="429"/>
      <c r="DLC35" s="429"/>
      <c r="DLD35" s="429"/>
      <c r="DLE35" s="429"/>
      <c r="DLF35" s="429"/>
      <c r="DLG35" s="429"/>
      <c r="DLH35" s="429"/>
      <c r="DLI35" s="429"/>
      <c r="DLJ35" s="429"/>
      <c r="DLK35" s="429"/>
      <c r="DLL35" s="429"/>
      <c r="DLM35" s="429"/>
      <c r="DLN35" s="429"/>
      <c r="DLO35" s="429"/>
      <c r="DLP35" s="429"/>
      <c r="DLQ35" s="429"/>
      <c r="DLR35" s="429"/>
      <c r="DLS35" s="429"/>
      <c r="DLT35" s="429"/>
      <c r="DLU35" s="429"/>
      <c r="DLV35" s="429"/>
      <c r="DLW35" s="429"/>
      <c r="DLX35" s="429"/>
      <c r="DLY35" s="429"/>
      <c r="DLZ35" s="429"/>
      <c r="DMA35" s="429"/>
      <c r="DMB35" s="429"/>
      <c r="DMC35" s="429"/>
      <c r="DMD35" s="429"/>
      <c r="DME35" s="429"/>
      <c r="DMF35" s="429"/>
      <c r="DMG35" s="429"/>
      <c r="DMH35" s="429"/>
      <c r="DMI35" s="429"/>
      <c r="DMJ35" s="429"/>
      <c r="DMK35" s="429"/>
      <c r="DML35" s="429"/>
      <c r="DMM35" s="429"/>
      <c r="DMN35" s="429"/>
      <c r="DMO35" s="429"/>
      <c r="DMP35" s="429"/>
      <c r="DMQ35" s="429"/>
      <c r="DMR35" s="429"/>
      <c r="DMS35" s="429"/>
      <c r="DMT35" s="429"/>
      <c r="DMU35" s="429"/>
      <c r="DMV35" s="429"/>
      <c r="DMW35" s="429"/>
      <c r="DMX35" s="429"/>
      <c r="DMY35" s="429"/>
      <c r="DMZ35" s="429"/>
      <c r="DNA35" s="429"/>
      <c r="DNB35" s="429"/>
      <c r="DNC35" s="429"/>
      <c r="DND35" s="429"/>
      <c r="DNE35" s="429"/>
      <c r="DNF35" s="429"/>
      <c r="DNG35" s="429"/>
      <c r="DNH35" s="429"/>
      <c r="DNI35" s="429"/>
      <c r="DNJ35" s="429"/>
      <c r="DNK35" s="429"/>
      <c r="DNL35" s="429"/>
      <c r="DNM35" s="429"/>
      <c r="DNN35" s="429"/>
      <c r="DNO35" s="429"/>
      <c r="DNP35" s="429"/>
      <c r="DNQ35" s="429"/>
      <c r="DNR35" s="429"/>
      <c r="DNS35" s="429"/>
      <c r="DNT35" s="429"/>
      <c r="DNU35" s="429"/>
      <c r="DNV35" s="429"/>
      <c r="DNW35" s="429"/>
      <c r="DNX35" s="429"/>
      <c r="DNY35" s="429"/>
      <c r="DNZ35" s="429"/>
      <c r="DOA35" s="429"/>
      <c r="DOB35" s="429"/>
      <c r="DOC35" s="429"/>
      <c r="DOD35" s="429"/>
      <c r="DOE35" s="429"/>
      <c r="DOF35" s="429"/>
      <c r="DOG35" s="429"/>
      <c r="DOH35" s="429"/>
      <c r="DOI35" s="429"/>
      <c r="DOJ35" s="429"/>
      <c r="DOK35" s="429"/>
      <c r="DOL35" s="429"/>
      <c r="DOM35" s="429"/>
      <c r="DON35" s="429"/>
      <c r="DOO35" s="429"/>
      <c r="DOP35" s="429"/>
      <c r="DOQ35" s="429"/>
      <c r="DOR35" s="429"/>
      <c r="DOS35" s="429"/>
      <c r="DOT35" s="429"/>
      <c r="DOU35" s="429"/>
      <c r="DOV35" s="429"/>
      <c r="DOW35" s="429"/>
      <c r="DOX35" s="429"/>
      <c r="DOY35" s="429"/>
      <c r="DOZ35" s="429"/>
      <c r="DPA35" s="429"/>
      <c r="DPB35" s="429"/>
      <c r="DPC35" s="429"/>
      <c r="DPD35" s="429"/>
      <c r="DPE35" s="429"/>
      <c r="DPF35" s="429"/>
      <c r="DPG35" s="429"/>
      <c r="DPH35" s="429"/>
      <c r="DPI35" s="429"/>
      <c r="DPJ35" s="429"/>
      <c r="DPK35" s="429"/>
      <c r="DPL35" s="429"/>
      <c r="DPM35" s="429"/>
      <c r="DPN35" s="429"/>
      <c r="DPO35" s="429"/>
      <c r="DPP35" s="429"/>
      <c r="DPQ35" s="429"/>
      <c r="DPR35" s="429"/>
      <c r="DPS35" s="429"/>
      <c r="DPT35" s="429"/>
      <c r="DPU35" s="429"/>
      <c r="DPV35" s="429"/>
      <c r="DPW35" s="429"/>
      <c r="DPX35" s="429"/>
      <c r="DPY35" s="429"/>
      <c r="DPZ35" s="429"/>
      <c r="DQA35" s="429"/>
      <c r="DQB35" s="429"/>
      <c r="DQC35" s="429"/>
      <c r="DQD35" s="429"/>
      <c r="DQE35" s="429"/>
      <c r="DQF35" s="429"/>
      <c r="DQG35" s="429"/>
      <c r="DQH35" s="429"/>
      <c r="DQI35" s="429"/>
      <c r="DQJ35" s="429"/>
      <c r="DQK35" s="429"/>
      <c r="DQL35" s="429"/>
      <c r="DQM35" s="429"/>
      <c r="DQN35" s="429"/>
      <c r="DQO35" s="429"/>
      <c r="DQP35" s="429"/>
      <c r="DQQ35" s="429"/>
      <c r="DQR35" s="429"/>
      <c r="DQS35" s="429"/>
      <c r="DQT35" s="429"/>
      <c r="DQU35" s="429"/>
      <c r="DQV35" s="429"/>
      <c r="DQW35" s="429"/>
      <c r="DQX35" s="429"/>
      <c r="DQY35" s="429"/>
      <c r="DQZ35" s="429"/>
      <c r="DRA35" s="429"/>
      <c r="DRB35" s="429"/>
      <c r="DRC35" s="429"/>
      <c r="DRD35" s="429"/>
      <c r="DRE35" s="429"/>
      <c r="DRF35" s="429"/>
      <c r="DRG35" s="429"/>
      <c r="DRH35" s="429"/>
      <c r="DRI35" s="429"/>
      <c r="DRJ35" s="429"/>
      <c r="DRK35" s="429"/>
      <c r="DRL35" s="429"/>
      <c r="DRM35" s="429"/>
      <c r="DRN35" s="429"/>
      <c r="DRO35" s="429"/>
      <c r="DRP35" s="429"/>
      <c r="DRQ35" s="429"/>
      <c r="DRR35" s="429"/>
      <c r="DRS35" s="429"/>
      <c r="DRT35" s="429"/>
      <c r="DRU35" s="429"/>
      <c r="DRV35" s="429"/>
      <c r="DRW35" s="429"/>
      <c r="DRX35" s="429"/>
      <c r="DRY35" s="429"/>
      <c r="DRZ35" s="429"/>
      <c r="DSA35" s="429"/>
      <c r="DSB35" s="429"/>
      <c r="DSC35" s="429"/>
      <c r="DSD35" s="429"/>
      <c r="DSE35" s="429"/>
      <c r="DSF35" s="429"/>
      <c r="DSG35" s="429"/>
      <c r="DSH35" s="429"/>
      <c r="DSI35" s="429"/>
      <c r="DSJ35" s="429"/>
      <c r="DSK35" s="429"/>
      <c r="DSL35" s="429"/>
      <c r="DSM35" s="429"/>
      <c r="DSN35" s="429"/>
      <c r="DSO35" s="429"/>
      <c r="DSP35" s="429"/>
      <c r="DSQ35" s="429"/>
      <c r="DSR35" s="429"/>
      <c r="DSS35" s="429"/>
      <c r="DST35" s="429"/>
      <c r="DSU35" s="429"/>
      <c r="DSV35" s="429"/>
      <c r="DSW35" s="429"/>
      <c r="DSX35" s="429"/>
      <c r="DSY35" s="429"/>
      <c r="DSZ35" s="429"/>
      <c r="DTA35" s="429"/>
      <c r="DTB35" s="429"/>
      <c r="DTC35" s="429"/>
      <c r="DTD35" s="429"/>
      <c r="DTE35" s="429"/>
      <c r="DTF35" s="429"/>
      <c r="DTG35" s="429"/>
      <c r="DTH35" s="429"/>
      <c r="DTI35" s="429"/>
      <c r="DTJ35" s="429"/>
      <c r="DTK35" s="429"/>
      <c r="DTL35" s="429"/>
      <c r="DTM35" s="429"/>
      <c r="DTN35" s="429"/>
      <c r="DTO35" s="429"/>
      <c r="DTP35" s="429"/>
      <c r="DTQ35" s="429"/>
      <c r="DTR35" s="429"/>
      <c r="DTS35" s="429"/>
      <c r="DTT35" s="429"/>
      <c r="DTU35" s="429"/>
      <c r="DTV35" s="429"/>
      <c r="DTW35" s="429"/>
      <c r="DTX35" s="429"/>
      <c r="DTY35" s="429"/>
      <c r="DTZ35" s="429"/>
      <c r="DUA35" s="429"/>
      <c r="DUB35" s="429"/>
      <c r="DUC35" s="429"/>
      <c r="DUD35" s="429"/>
      <c r="DUE35" s="429"/>
      <c r="DUF35" s="429"/>
      <c r="DUG35" s="429"/>
      <c r="DUH35" s="429"/>
      <c r="DUI35" s="429"/>
      <c r="DUJ35" s="429"/>
      <c r="DUK35" s="429"/>
      <c r="DUL35" s="429"/>
      <c r="DUM35" s="429"/>
      <c r="DUN35" s="429"/>
      <c r="DUO35" s="429"/>
      <c r="DUP35" s="429"/>
      <c r="DUQ35" s="429"/>
      <c r="DUR35" s="429"/>
      <c r="DUS35" s="429"/>
      <c r="DUT35" s="429"/>
      <c r="DUU35" s="429"/>
      <c r="DUV35" s="429"/>
      <c r="DUW35" s="429"/>
      <c r="DUX35" s="429"/>
      <c r="DUY35" s="429"/>
      <c r="DUZ35" s="429"/>
      <c r="DVA35" s="429"/>
      <c r="DVB35" s="429"/>
      <c r="DVC35" s="429"/>
      <c r="DVD35" s="429"/>
      <c r="DVE35" s="429"/>
      <c r="DVF35" s="429"/>
      <c r="DVG35" s="429"/>
      <c r="DVH35" s="429"/>
      <c r="DVI35" s="429"/>
      <c r="DVJ35" s="429"/>
      <c r="DVK35" s="429"/>
      <c r="DVL35" s="429"/>
      <c r="DVM35" s="429"/>
      <c r="DVN35" s="429"/>
      <c r="DVO35" s="429"/>
      <c r="DVP35" s="429"/>
      <c r="DVQ35" s="429"/>
      <c r="DVR35" s="429"/>
      <c r="DVS35" s="429"/>
      <c r="DVT35" s="429"/>
      <c r="DVU35" s="429"/>
      <c r="DVV35" s="429"/>
      <c r="DVW35" s="429"/>
      <c r="DVX35" s="429"/>
      <c r="DVY35" s="429"/>
      <c r="DVZ35" s="429"/>
      <c r="DWA35" s="429"/>
      <c r="DWB35" s="429"/>
      <c r="DWC35" s="429"/>
      <c r="DWD35" s="429"/>
      <c r="DWE35" s="429"/>
      <c r="DWF35" s="429"/>
      <c r="DWG35" s="429"/>
      <c r="DWH35" s="429"/>
      <c r="DWI35" s="429"/>
      <c r="DWJ35" s="429"/>
      <c r="DWK35" s="429"/>
      <c r="DWL35" s="429"/>
      <c r="DWM35" s="429"/>
      <c r="DWN35" s="429"/>
      <c r="DWO35" s="429"/>
      <c r="DWP35" s="429"/>
      <c r="DWQ35" s="429"/>
      <c r="DWR35" s="429"/>
      <c r="DWS35" s="429"/>
      <c r="DWT35" s="429"/>
      <c r="DWU35" s="429"/>
      <c r="DWV35" s="429"/>
      <c r="DWW35" s="429"/>
      <c r="DWX35" s="429"/>
      <c r="DWY35" s="429"/>
      <c r="DWZ35" s="429"/>
      <c r="DXA35" s="429"/>
      <c r="DXB35" s="429"/>
      <c r="DXC35" s="429"/>
      <c r="DXD35" s="429"/>
      <c r="DXE35" s="429"/>
      <c r="DXF35" s="429"/>
      <c r="DXG35" s="429"/>
      <c r="DXH35" s="429"/>
      <c r="DXI35" s="429"/>
      <c r="DXJ35" s="429"/>
      <c r="DXK35" s="429"/>
      <c r="DXL35" s="429"/>
      <c r="DXM35" s="429"/>
      <c r="DXN35" s="429"/>
      <c r="DXO35" s="429"/>
      <c r="DXP35" s="429"/>
      <c r="DXQ35" s="429"/>
      <c r="DXR35" s="429"/>
      <c r="DXS35" s="429"/>
      <c r="DXT35" s="429"/>
      <c r="DXU35" s="429"/>
      <c r="DXV35" s="429"/>
      <c r="DXW35" s="429"/>
      <c r="DXX35" s="429"/>
      <c r="DXY35" s="429"/>
      <c r="DXZ35" s="429"/>
      <c r="DYA35" s="429"/>
      <c r="DYB35" s="429"/>
      <c r="DYC35" s="429"/>
      <c r="DYD35" s="429"/>
      <c r="DYE35" s="429"/>
      <c r="DYF35" s="429"/>
      <c r="DYG35" s="429"/>
      <c r="DYH35" s="429"/>
      <c r="DYI35" s="429"/>
      <c r="DYJ35" s="429"/>
      <c r="DYK35" s="429"/>
      <c r="DYL35" s="429"/>
      <c r="DYM35" s="429"/>
      <c r="DYN35" s="429"/>
      <c r="DYO35" s="429"/>
      <c r="DYP35" s="429"/>
      <c r="DYQ35" s="429"/>
      <c r="DYR35" s="429"/>
      <c r="DYS35" s="429"/>
      <c r="DYT35" s="429"/>
      <c r="DYU35" s="429"/>
      <c r="DYV35" s="429"/>
      <c r="DYW35" s="429"/>
      <c r="DYX35" s="429"/>
      <c r="DYY35" s="429"/>
      <c r="DYZ35" s="429"/>
      <c r="DZA35" s="429"/>
      <c r="DZB35" s="429"/>
      <c r="DZC35" s="429"/>
      <c r="DZD35" s="429"/>
      <c r="DZE35" s="429"/>
      <c r="DZF35" s="429"/>
      <c r="DZG35" s="429"/>
      <c r="DZH35" s="429"/>
      <c r="DZI35" s="429"/>
      <c r="DZJ35" s="429"/>
      <c r="DZK35" s="429"/>
      <c r="DZL35" s="429"/>
      <c r="DZM35" s="429"/>
      <c r="DZN35" s="429"/>
      <c r="DZO35" s="429"/>
      <c r="DZP35" s="429"/>
      <c r="DZQ35" s="429"/>
      <c r="DZR35" s="429"/>
      <c r="DZS35" s="429"/>
      <c r="DZT35" s="429"/>
      <c r="DZU35" s="429"/>
      <c r="DZV35" s="429"/>
      <c r="DZW35" s="429"/>
      <c r="DZX35" s="429"/>
      <c r="DZY35" s="429"/>
      <c r="DZZ35" s="429"/>
      <c r="EAA35" s="429"/>
      <c r="EAB35" s="429"/>
      <c r="EAC35" s="429"/>
      <c r="EAD35" s="429"/>
      <c r="EAE35" s="429"/>
      <c r="EAF35" s="429"/>
      <c r="EAG35" s="429"/>
      <c r="EAH35" s="429"/>
      <c r="EAI35" s="429"/>
      <c r="EAJ35" s="429"/>
      <c r="EAK35" s="429"/>
      <c r="EAL35" s="429"/>
      <c r="EAM35" s="429"/>
      <c r="EAN35" s="429"/>
      <c r="EAO35" s="429"/>
      <c r="EAP35" s="429"/>
      <c r="EAQ35" s="429"/>
      <c r="EAR35" s="429"/>
      <c r="EAS35" s="429"/>
      <c r="EAT35" s="429"/>
      <c r="EAU35" s="429"/>
      <c r="EAV35" s="429"/>
      <c r="EAW35" s="429"/>
      <c r="EAX35" s="429"/>
      <c r="EAY35" s="429"/>
      <c r="EAZ35" s="429"/>
      <c r="EBA35" s="429"/>
      <c r="EBB35" s="429"/>
      <c r="EBC35" s="429"/>
      <c r="EBD35" s="429"/>
      <c r="EBE35" s="429"/>
      <c r="EBF35" s="429"/>
      <c r="EBG35" s="429"/>
      <c r="EBH35" s="429"/>
      <c r="EBI35" s="429"/>
      <c r="EBJ35" s="429"/>
      <c r="EBK35" s="429"/>
      <c r="EBL35" s="429"/>
      <c r="EBM35" s="429"/>
      <c r="EBN35" s="429"/>
      <c r="EBO35" s="429"/>
      <c r="EBP35" s="429"/>
      <c r="EBQ35" s="429"/>
      <c r="EBR35" s="429"/>
      <c r="EBS35" s="429"/>
      <c r="EBT35" s="429"/>
      <c r="EBU35" s="429"/>
      <c r="EBV35" s="429"/>
      <c r="EBW35" s="429"/>
      <c r="EBX35" s="429"/>
      <c r="EBY35" s="429"/>
      <c r="EBZ35" s="429"/>
      <c r="ECA35" s="429"/>
      <c r="ECB35" s="429"/>
      <c r="ECC35" s="429"/>
      <c r="ECD35" s="429"/>
      <c r="ECE35" s="429"/>
      <c r="ECF35" s="429"/>
      <c r="ECG35" s="429"/>
      <c r="ECH35" s="429"/>
      <c r="ECI35" s="429"/>
      <c r="ECJ35" s="429"/>
      <c r="ECK35" s="429"/>
      <c r="ECL35" s="429"/>
      <c r="ECM35" s="429"/>
      <c r="ECN35" s="429"/>
      <c r="ECO35" s="429"/>
      <c r="ECP35" s="429"/>
      <c r="ECQ35" s="429"/>
      <c r="ECR35" s="429"/>
      <c r="ECS35" s="429"/>
      <c r="ECT35" s="429"/>
      <c r="ECU35" s="429"/>
      <c r="ECV35" s="429"/>
      <c r="ECW35" s="429"/>
      <c r="ECX35" s="429"/>
      <c r="ECY35" s="429"/>
      <c r="ECZ35" s="429"/>
      <c r="EDA35" s="429"/>
      <c r="EDB35" s="429"/>
      <c r="EDC35" s="429"/>
      <c r="EDD35" s="429"/>
      <c r="EDE35" s="429"/>
      <c r="EDF35" s="429"/>
      <c r="EDG35" s="429"/>
      <c r="EDH35" s="429"/>
      <c r="EDI35" s="429"/>
      <c r="EDJ35" s="429"/>
      <c r="EDK35" s="429"/>
      <c r="EDL35" s="429"/>
      <c r="EDM35" s="429"/>
      <c r="EDN35" s="429"/>
      <c r="EDO35" s="429"/>
      <c r="EDP35" s="429"/>
      <c r="EDQ35" s="429"/>
      <c r="EDR35" s="429"/>
      <c r="EDS35" s="429"/>
      <c r="EDT35" s="429"/>
      <c r="EDU35" s="429"/>
      <c r="EDV35" s="429"/>
      <c r="EDW35" s="429"/>
      <c r="EDX35" s="429"/>
      <c r="EDY35" s="429"/>
      <c r="EDZ35" s="429"/>
      <c r="EEA35" s="429"/>
      <c r="EEB35" s="429"/>
      <c r="EEC35" s="429"/>
      <c r="EED35" s="429"/>
      <c r="EEE35" s="429"/>
      <c r="EEF35" s="429"/>
      <c r="EEG35" s="429"/>
      <c r="EEH35" s="429"/>
      <c r="EEI35" s="429"/>
      <c r="EEJ35" s="429"/>
      <c r="EEK35" s="429"/>
      <c r="EEL35" s="429"/>
      <c r="EEM35" s="429"/>
      <c r="EEN35" s="429"/>
      <c r="EEO35" s="429"/>
      <c r="EEP35" s="429"/>
      <c r="EEQ35" s="429"/>
      <c r="EER35" s="429"/>
      <c r="EES35" s="429"/>
      <c r="EET35" s="429"/>
      <c r="EEU35" s="429"/>
      <c r="EEV35" s="429"/>
      <c r="EEW35" s="429"/>
      <c r="EEX35" s="429"/>
      <c r="EEY35" s="429"/>
      <c r="EEZ35" s="429"/>
      <c r="EFA35" s="429"/>
      <c r="EFB35" s="429"/>
      <c r="EFC35" s="429"/>
      <c r="EFD35" s="429"/>
      <c r="EFE35" s="429"/>
      <c r="EFF35" s="429"/>
      <c r="EFG35" s="429"/>
      <c r="EFH35" s="429"/>
      <c r="EFI35" s="429"/>
      <c r="EFJ35" s="429"/>
      <c r="EFK35" s="429"/>
      <c r="EFL35" s="429"/>
      <c r="EFM35" s="429"/>
      <c r="EFN35" s="429"/>
      <c r="EFO35" s="429"/>
      <c r="EFP35" s="429"/>
      <c r="EFQ35" s="429"/>
      <c r="EFR35" s="429"/>
      <c r="EFS35" s="429"/>
      <c r="EFT35" s="429"/>
      <c r="EFU35" s="429"/>
      <c r="EFV35" s="429"/>
      <c r="EFW35" s="429"/>
      <c r="EFX35" s="429"/>
      <c r="EFY35" s="429"/>
      <c r="EFZ35" s="429"/>
      <c r="EGA35" s="429"/>
      <c r="EGB35" s="429"/>
      <c r="EGC35" s="429"/>
      <c r="EGD35" s="429"/>
      <c r="EGE35" s="429"/>
      <c r="EGF35" s="429"/>
      <c r="EGG35" s="429"/>
      <c r="EGH35" s="429"/>
      <c r="EGI35" s="429"/>
      <c r="EGJ35" s="429"/>
      <c r="EGK35" s="429"/>
      <c r="EGL35" s="429"/>
      <c r="EGM35" s="429"/>
      <c r="EGN35" s="429"/>
      <c r="EGO35" s="429"/>
      <c r="EGP35" s="429"/>
      <c r="EGQ35" s="429"/>
      <c r="EGR35" s="429"/>
      <c r="EGS35" s="429"/>
      <c r="EGT35" s="429"/>
      <c r="EGU35" s="429"/>
      <c r="EGV35" s="429"/>
      <c r="EGW35" s="429"/>
      <c r="EGX35" s="429"/>
      <c r="EGY35" s="429"/>
      <c r="EGZ35" s="429"/>
      <c r="EHA35" s="429"/>
      <c r="EHB35" s="429"/>
      <c r="EHC35" s="429"/>
      <c r="EHD35" s="429"/>
      <c r="EHE35" s="429"/>
      <c r="EHF35" s="429"/>
      <c r="EHG35" s="429"/>
      <c r="EHH35" s="429"/>
      <c r="EHI35" s="429"/>
      <c r="EHJ35" s="429"/>
      <c r="EHK35" s="429"/>
      <c r="EHL35" s="429"/>
      <c r="EHM35" s="429"/>
      <c r="EHN35" s="429"/>
      <c r="EHO35" s="429"/>
      <c r="EHP35" s="429"/>
      <c r="EHQ35" s="429"/>
      <c r="EHR35" s="429"/>
      <c r="EHS35" s="429"/>
      <c r="EHT35" s="429"/>
      <c r="EHU35" s="429"/>
      <c r="EHV35" s="429"/>
      <c r="EHW35" s="429"/>
      <c r="EHX35" s="429"/>
      <c r="EHY35" s="429"/>
      <c r="EHZ35" s="429"/>
      <c r="EIA35" s="429"/>
      <c r="EIB35" s="429"/>
      <c r="EIC35" s="429"/>
      <c r="EID35" s="429"/>
      <c r="EIE35" s="429"/>
      <c r="EIF35" s="429"/>
      <c r="EIG35" s="429"/>
      <c r="EIH35" s="429"/>
      <c r="EII35" s="429"/>
      <c r="EIJ35" s="429"/>
      <c r="EIK35" s="429"/>
      <c r="EIL35" s="429"/>
      <c r="EIM35" s="429"/>
      <c r="EIN35" s="429"/>
      <c r="EIO35" s="429"/>
      <c r="EIP35" s="429"/>
      <c r="EIQ35" s="429"/>
      <c r="EIR35" s="429"/>
      <c r="EIS35" s="429"/>
      <c r="EIT35" s="429"/>
      <c r="EIU35" s="429"/>
      <c r="EIV35" s="429"/>
      <c r="EIW35" s="429"/>
      <c r="EIX35" s="429"/>
      <c r="EIY35" s="429"/>
      <c r="EIZ35" s="429"/>
      <c r="EJA35" s="429"/>
      <c r="EJB35" s="429"/>
      <c r="EJC35" s="429"/>
      <c r="EJD35" s="429"/>
      <c r="EJE35" s="429"/>
      <c r="EJF35" s="429"/>
      <c r="EJG35" s="429"/>
      <c r="EJH35" s="429"/>
      <c r="EJI35" s="429"/>
      <c r="EJJ35" s="429"/>
      <c r="EJK35" s="429"/>
      <c r="EJL35" s="429"/>
      <c r="EJM35" s="429"/>
      <c r="EJN35" s="429"/>
      <c r="EJO35" s="429"/>
      <c r="EJP35" s="429"/>
      <c r="EJQ35" s="429"/>
      <c r="EJR35" s="429"/>
      <c r="EJS35" s="429"/>
      <c r="EJT35" s="429"/>
      <c r="EJU35" s="429"/>
      <c r="EJV35" s="429"/>
      <c r="EJW35" s="429"/>
      <c r="EJX35" s="429"/>
      <c r="EJY35" s="429"/>
      <c r="EJZ35" s="429"/>
      <c r="EKA35" s="429"/>
      <c r="EKB35" s="429"/>
      <c r="EKC35" s="429"/>
      <c r="EKD35" s="429"/>
      <c r="EKE35" s="429"/>
      <c r="EKF35" s="429"/>
      <c r="EKG35" s="429"/>
      <c r="EKH35" s="429"/>
      <c r="EKI35" s="429"/>
      <c r="EKJ35" s="429"/>
      <c r="EKK35" s="429"/>
      <c r="EKL35" s="429"/>
      <c r="EKM35" s="429"/>
      <c r="EKN35" s="429"/>
      <c r="EKO35" s="429"/>
      <c r="EKP35" s="429"/>
      <c r="EKQ35" s="429"/>
      <c r="EKR35" s="429"/>
      <c r="EKS35" s="429"/>
      <c r="EKT35" s="429"/>
      <c r="EKU35" s="429"/>
      <c r="EKV35" s="429"/>
      <c r="EKW35" s="429"/>
      <c r="EKX35" s="429"/>
      <c r="EKY35" s="429"/>
      <c r="EKZ35" s="429"/>
      <c r="ELA35" s="429"/>
      <c r="ELB35" s="429"/>
      <c r="ELC35" s="429"/>
      <c r="ELD35" s="429"/>
      <c r="ELE35" s="429"/>
      <c r="ELF35" s="429"/>
      <c r="ELG35" s="429"/>
      <c r="ELH35" s="429"/>
      <c r="ELI35" s="429"/>
      <c r="ELJ35" s="429"/>
      <c r="ELK35" s="429"/>
      <c r="ELL35" s="429"/>
      <c r="ELM35" s="429"/>
      <c r="ELN35" s="429"/>
      <c r="ELO35" s="429"/>
      <c r="ELP35" s="429"/>
      <c r="ELQ35" s="429"/>
      <c r="ELR35" s="429"/>
      <c r="ELS35" s="429"/>
      <c r="ELT35" s="429"/>
      <c r="ELU35" s="429"/>
      <c r="ELV35" s="429"/>
      <c r="ELW35" s="429"/>
      <c r="ELX35" s="429"/>
      <c r="ELY35" s="429"/>
      <c r="ELZ35" s="429"/>
      <c r="EMA35" s="429"/>
      <c r="EMB35" s="429"/>
      <c r="EMC35" s="429"/>
      <c r="EMD35" s="429"/>
      <c r="EME35" s="429"/>
      <c r="EMF35" s="429"/>
      <c r="EMG35" s="429"/>
      <c r="EMH35" s="429"/>
      <c r="EMI35" s="429"/>
      <c r="EMJ35" s="429"/>
      <c r="EMK35" s="429"/>
      <c r="EML35" s="429"/>
      <c r="EMM35" s="429"/>
      <c r="EMN35" s="429"/>
      <c r="EMO35" s="429"/>
      <c r="EMP35" s="429"/>
      <c r="EMQ35" s="429"/>
      <c r="EMR35" s="429"/>
      <c r="EMS35" s="429"/>
      <c r="EMT35" s="429"/>
      <c r="EMU35" s="429"/>
      <c r="EMV35" s="429"/>
      <c r="EMW35" s="429"/>
      <c r="EMX35" s="429"/>
      <c r="EMY35" s="429"/>
      <c r="EMZ35" s="429"/>
      <c r="ENA35" s="429"/>
      <c r="ENB35" s="429"/>
      <c r="ENC35" s="429"/>
      <c r="END35" s="429"/>
      <c r="ENE35" s="429"/>
      <c r="ENF35" s="429"/>
      <c r="ENG35" s="429"/>
      <c r="ENH35" s="429"/>
      <c r="ENI35" s="429"/>
      <c r="ENJ35" s="429"/>
      <c r="ENK35" s="429"/>
      <c r="ENL35" s="429"/>
      <c r="ENM35" s="429"/>
      <c r="ENN35" s="429"/>
      <c r="ENO35" s="429"/>
      <c r="ENP35" s="429"/>
      <c r="ENQ35" s="429"/>
      <c r="ENR35" s="429"/>
      <c r="ENS35" s="429"/>
      <c r="ENT35" s="429"/>
      <c r="ENU35" s="429"/>
      <c r="ENV35" s="429"/>
      <c r="ENW35" s="429"/>
      <c r="ENX35" s="429"/>
      <c r="ENY35" s="429"/>
      <c r="ENZ35" s="429"/>
      <c r="EOA35" s="429"/>
      <c r="EOB35" s="429"/>
      <c r="EOC35" s="429"/>
      <c r="EOD35" s="429"/>
      <c r="EOE35" s="429"/>
      <c r="EOF35" s="429"/>
      <c r="EOG35" s="429"/>
      <c r="EOH35" s="429"/>
      <c r="EOI35" s="429"/>
      <c r="EOJ35" s="429"/>
      <c r="EOK35" s="429"/>
      <c r="EOL35" s="429"/>
      <c r="EOM35" s="429"/>
      <c r="EON35" s="429"/>
      <c r="EOO35" s="429"/>
      <c r="EOP35" s="429"/>
      <c r="EOQ35" s="429"/>
      <c r="EOR35" s="429"/>
      <c r="EOS35" s="429"/>
      <c r="EOT35" s="429"/>
      <c r="EOU35" s="429"/>
      <c r="EOV35" s="429"/>
      <c r="EOW35" s="429"/>
      <c r="EOX35" s="429"/>
      <c r="EOY35" s="429"/>
      <c r="EOZ35" s="429"/>
      <c r="EPA35" s="429"/>
      <c r="EPB35" s="429"/>
      <c r="EPC35" s="429"/>
      <c r="EPD35" s="429"/>
      <c r="EPE35" s="429"/>
      <c r="EPF35" s="429"/>
      <c r="EPG35" s="429"/>
      <c r="EPH35" s="429"/>
      <c r="EPI35" s="429"/>
      <c r="EPJ35" s="429"/>
      <c r="EPK35" s="429"/>
      <c r="EPL35" s="429"/>
      <c r="EPM35" s="429"/>
      <c r="EPN35" s="429"/>
      <c r="EPO35" s="429"/>
      <c r="EPP35" s="429"/>
      <c r="EPQ35" s="429"/>
      <c r="EPR35" s="429"/>
      <c r="EPS35" s="429"/>
      <c r="EPT35" s="429"/>
      <c r="EPU35" s="429"/>
      <c r="EPV35" s="429"/>
      <c r="EPW35" s="429"/>
      <c r="EPX35" s="429"/>
      <c r="EPY35" s="429"/>
      <c r="EPZ35" s="429"/>
      <c r="EQA35" s="429"/>
      <c r="EQB35" s="429"/>
      <c r="EQC35" s="429"/>
      <c r="EQD35" s="429"/>
      <c r="EQE35" s="429"/>
      <c r="EQF35" s="429"/>
      <c r="EQG35" s="429"/>
      <c r="EQH35" s="429"/>
      <c r="EQI35" s="429"/>
      <c r="EQJ35" s="429"/>
      <c r="EQK35" s="429"/>
      <c r="EQL35" s="429"/>
      <c r="EQM35" s="429"/>
      <c r="EQN35" s="429"/>
      <c r="EQO35" s="429"/>
      <c r="EQP35" s="429"/>
      <c r="EQQ35" s="429"/>
      <c r="EQR35" s="429"/>
      <c r="EQS35" s="429"/>
      <c r="EQT35" s="429"/>
      <c r="EQU35" s="429"/>
      <c r="EQV35" s="429"/>
      <c r="EQW35" s="429"/>
      <c r="EQX35" s="429"/>
      <c r="EQY35" s="429"/>
      <c r="EQZ35" s="429"/>
      <c r="ERA35" s="429"/>
      <c r="ERB35" s="429"/>
      <c r="ERC35" s="429"/>
      <c r="ERD35" s="429"/>
      <c r="ERE35" s="429"/>
      <c r="ERF35" s="429"/>
      <c r="ERG35" s="429"/>
      <c r="ERH35" s="429"/>
      <c r="ERI35" s="429"/>
      <c r="ERJ35" s="429"/>
      <c r="ERK35" s="429"/>
      <c r="ERL35" s="429"/>
      <c r="ERM35" s="429"/>
      <c r="ERN35" s="429"/>
      <c r="ERO35" s="429"/>
      <c r="ERP35" s="429"/>
      <c r="ERQ35" s="429"/>
      <c r="ERR35" s="429"/>
      <c r="ERS35" s="429"/>
      <c r="ERT35" s="429"/>
      <c r="ERU35" s="429"/>
      <c r="ERV35" s="429"/>
      <c r="ERW35" s="429"/>
      <c r="ERX35" s="429"/>
      <c r="ERY35" s="429"/>
      <c r="ERZ35" s="429"/>
      <c r="ESA35" s="429"/>
      <c r="ESB35" s="429"/>
      <c r="ESC35" s="429"/>
      <c r="ESD35" s="429"/>
      <c r="ESE35" s="429"/>
      <c r="ESF35" s="429"/>
      <c r="ESG35" s="429"/>
      <c r="ESH35" s="429"/>
      <c r="ESI35" s="429"/>
      <c r="ESJ35" s="429"/>
      <c r="ESK35" s="429"/>
      <c r="ESL35" s="429"/>
      <c r="ESM35" s="429"/>
      <c r="ESN35" s="429"/>
      <c r="ESO35" s="429"/>
      <c r="ESP35" s="429"/>
      <c r="ESQ35" s="429"/>
      <c r="ESR35" s="429"/>
      <c r="ESS35" s="429"/>
      <c r="EST35" s="429"/>
      <c r="ESU35" s="429"/>
      <c r="ESV35" s="429"/>
      <c r="ESW35" s="429"/>
      <c r="ESX35" s="429"/>
      <c r="ESY35" s="429"/>
      <c r="ESZ35" s="429"/>
      <c r="ETA35" s="429"/>
      <c r="ETB35" s="429"/>
      <c r="ETC35" s="429"/>
      <c r="ETD35" s="429"/>
      <c r="ETE35" s="429"/>
      <c r="ETF35" s="429"/>
      <c r="ETG35" s="429"/>
      <c r="ETH35" s="429"/>
      <c r="ETI35" s="429"/>
      <c r="ETJ35" s="429"/>
      <c r="ETK35" s="429"/>
      <c r="ETL35" s="429"/>
      <c r="ETM35" s="429"/>
      <c r="ETN35" s="429"/>
      <c r="ETO35" s="429"/>
      <c r="ETP35" s="429"/>
      <c r="ETQ35" s="429"/>
      <c r="ETR35" s="429"/>
      <c r="ETS35" s="429"/>
      <c r="ETT35" s="429"/>
      <c r="ETU35" s="429"/>
      <c r="ETV35" s="429"/>
      <c r="ETW35" s="429"/>
      <c r="ETX35" s="429"/>
      <c r="ETY35" s="429"/>
      <c r="ETZ35" s="429"/>
      <c r="EUA35" s="429"/>
      <c r="EUB35" s="429"/>
      <c r="EUC35" s="429"/>
      <c r="EUD35" s="429"/>
      <c r="EUE35" s="429"/>
      <c r="EUF35" s="429"/>
      <c r="EUG35" s="429"/>
      <c r="EUH35" s="429"/>
      <c r="EUI35" s="429"/>
      <c r="EUJ35" s="429"/>
      <c r="EUK35" s="429"/>
      <c r="EUL35" s="429"/>
      <c r="EUM35" s="429"/>
      <c r="EUN35" s="429"/>
      <c r="EUO35" s="429"/>
      <c r="EUP35" s="429"/>
      <c r="EUQ35" s="429"/>
      <c r="EUR35" s="429"/>
      <c r="EUS35" s="429"/>
      <c r="EUT35" s="429"/>
      <c r="EUU35" s="429"/>
      <c r="EUV35" s="429"/>
      <c r="EUW35" s="429"/>
      <c r="EUX35" s="429"/>
      <c r="EUY35" s="429"/>
      <c r="EUZ35" s="429"/>
      <c r="EVA35" s="429"/>
      <c r="EVB35" s="429"/>
      <c r="EVC35" s="429"/>
      <c r="EVD35" s="429"/>
      <c r="EVE35" s="429"/>
      <c r="EVF35" s="429"/>
      <c r="EVG35" s="429"/>
      <c r="EVH35" s="429"/>
      <c r="EVI35" s="429"/>
      <c r="EVJ35" s="429"/>
      <c r="EVK35" s="429"/>
      <c r="EVL35" s="429"/>
      <c r="EVM35" s="429"/>
      <c r="EVN35" s="429"/>
      <c r="EVO35" s="429"/>
      <c r="EVP35" s="429"/>
      <c r="EVQ35" s="429"/>
      <c r="EVR35" s="429"/>
      <c r="EVS35" s="429"/>
      <c r="EVT35" s="429"/>
      <c r="EVU35" s="429"/>
      <c r="EVV35" s="429"/>
      <c r="EVW35" s="429"/>
      <c r="EVX35" s="429"/>
      <c r="EVY35" s="429"/>
      <c r="EVZ35" s="429"/>
      <c r="EWA35" s="429"/>
      <c r="EWB35" s="429"/>
      <c r="EWC35" s="429"/>
      <c r="EWD35" s="429"/>
      <c r="EWE35" s="429"/>
      <c r="EWF35" s="429"/>
      <c r="EWG35" s="429"/>
      <c r="EWH35" s="429"/>
      <c r="EWI35" s="429"/>
      <c r="EWJ35" s="429"/>
      <c r="EWK35" s="429"/>
      <c r="EWL35" s="429"/>
      <c r="EWM35" s="429"/>
      <c r="EWN35" s="429"/>
      <c r="EWO35" s="429"/>
      <c r="EWP35" s="429"/>
      <c r="EWQ35" s="429"/>
      <c r="EWR35" s="429"/>
      <c r="EWS35" s="429"/>
      <c r="EWT35" s="429"/>
      <c r="EWU35" s="429"/>
      <c r="EWV35" s="429"/>
      <c r="EWW35" s="429"/>
      <c r="EWX35" s="429"/>
      <c r="EWY35" s="429"/>
      <c r="EWZ35" s="429"/>
      <c r="EXA35" s="429"/>
      <c r="EXB35" s="429"/>
      <c r="EXC35" s="429"/>
      <c r="EXD35" s="429"/>
      <c r="EXE35" s="429"/>
      <c r="EXF35" s="429"/>
      <c r="EXG35" s="429"/>
      <c r="EXH35" s="429"/>
      <c r="EXI35" s="429"/>
      <c r="EXJ35" s="429"/>
      <c r="EXK35" s="429"/>
      <c r="EXL35" s="429"/>
      <c r="EXM35" s="429"/>
      <c r="EXN35" s="429"/>
      <c r="EXO35" s="429"/>
      <c r="EXP35" s="429"/>
      <c r="EXQ35" s="429"/>
      <c r="EXR35" s="429"/>
      <c r="EXS35" s="429"/>
      <c r="EXT35" s="429"/>
      <c r="EXU35" s="429"/>
      <c r="EXV35" s="429"/>
      <c r="EXW35" s="429"/>
      <c r="EXX35" s="429"/>
      <c r="EXY35" s="429"/>
      <c r="EXZ35" s="429"/>
      <c r="EYA35" s="429"/>
      <c r="EYB35" s="429"/>
      <c r="EYC35" s="429"/>
      <c r="EYD35" s="429"/>
      <c r="EYE35" s="429"/>
      <c r="EYF35" s="429"/>
      <c r="EYG35" s="429"/>
      <c r="EYH35" s="429"/>
      <c r="EYI35" s="429"/>
      <c r="EYJ35" s="429"/>
      <c r="EYK35" s="429"/>
      <c r="EYL35" s="429"/>
      <c r="EYM35" s="429"/>
      <c r="EYN35" s="429"/>
      <c r="EYO35" s="429"/>
      <c r="EYP35" s="429"/>
      <c r="EYQ35" s="429"/>
      <c r="EYR35" s="429"/>
      <c r="EYS35" s="429"/>
      <c r="EYT35" s="429"/>
      <c r="EYU35" s="429"/>
      <c r="EYV35" s="429"/>
      <c r="EYW35" s="429"/>
      <c r="EYX35" s="429"/>
      <c r="EYY35" s="429"/>
      <c r="EYZ35" s="429"/>
      <c r="EZA35" s="429"/>
      <c r="EZB35" s="429"/>
      <c r="EZC35" s="429"/>
      <c r="EZD35" s="429"/>
      <c r="EZE35" s="429"/>
      <c r="EZF35" s="429"/>
      <c r="EZG35" s="429"/>
      <c r="EZH35" s="429"/>
      <c r="EZI35" s="429"/>
      <c r="EZJ35" s="429"/>
      <c r="EZK35" s="429"/>
      <c r="EZL35" s="429"/>
      <c r="EZM35" s="429"/>
      <c r="EZN35" s="429"/>
      <c r="EZO35" s="429"/>
      <c r="EZP35" s="429"/>
      <c r="EZQ35" s="429"/>
      <c r="EZR35" s="429"/>
      <c r="EZS35" s="429"/>
      <c r="EZT35" s="429"/>
      <c r="EZU35" s="429"/>
      <c r="EZV35" s="429"/>
      <c r="EZW35" s="429"/>
      <c r="EZX35" s="429"/>
      <c r="EZY35" s="429"/>
      <c r="EZZ35" s="429"/>
      <c r="FAA35" s="429"/>
      <c r="FAB35" s="429"/>
      <c r="FAC35" s="429"/>
      <c r="FAD35" s="429"/>
      <c r="FAE35" s="429"/>
      <c r="FAF35" s="429"/>
      <c r="FAG35" s="429"/>
      <c r="FAH35" s="429"/>
      <c r="FAI35" s="429"/>
      <c r="FAJ35" s="429"/>
      <c r="FAK35" s="429"/>
      <c r="FAL35" s="429"/>
      <c r="FAM35" s="429"/>
      <c r="FAN35" s="429"/>
      <c r="FAO35" s="429"/>
      <c r="FAP35" s="429"/>
      <c r="FAQ35" s="429"/>
      <c r="FAR35" s="429"/>
      <c r="FAS35" s="429"/>
      <c r="FAT35" s="429"/>
      <c r="FAU35" s="429"/>
      <c r="FAV35" s="429"/>
      <c r="FAW35" s="429"/>
      <c r="FAX35" s="429"/>
      <c r="FAY35" s="429"/>
      <c r="FAZ35" s="429"/>
      <c r="FBA35" s="429"/>
      <c r="FBB35" s="429"/>
      <c r="FBC35" s="429"/>
      <c r="FBD35" s="429"/>
      <c r="FBE35" s="429"/>
      <c r="FBF35" s="429"/>
      <c r="FBG35" s="429"/>
      <c r="FBH35" s="429"/>
      <c r="FBI35" s="429"/>
      <c r="FBJ35" s="429"/>
      <c r="FBK35" s="429"/>
      <c r="FBL35" s="429"/>
      <c r="FBM35" s="429"/>
      <c r="FBN35" s="429"/>
      <c r="FBO35" s="429"/>
      <c r="FBP35" s="429"/>
      <c r="FBQ35" s="429"/>
      <c r="FBR35" s="429"/>
      <c r="FBS35" s="429"/>
      <c r="FBT35" s="429"/>
      <c r="FBU35" s="429"/>
      <c r="FBV35" s="429"/>
      <c r="FBW35" s="429"/>
      <c r="FBX35" s="429"/>
      <c r="FBY35" s="429"/>
      <c r="FBZ35" s="429"/>
      <c r="FCA35" s="429"/>
      <c r="FCB35" s="429"/>
      <c r="FCC35" s="429"/>
      <c r="FCD35" s="429"/>
      <c r="FCE35" s="429"/>
      <c r="FCF35" s="429"/>
      <c r="FCG35" s="429"/>
      <c r="FCH35" s="429"/>
      <c r="FCI35" s="429"/>
      <c r="FCJ35" s="429"/>
      <c r="FCK35" s="429"/>
      <c r="FCL35" s="429"/>
      <c r="FCM35" s="429"/>
      <c r="FCN35" s="429"/>
      <c r="FCO35" s="429"/>
      <c r="FCP35" s="429"/>
      <c r="FCQ35" s="429"/>
      <c r="FCR35" s="429"/>
      <c r="FCS35" s="429"/>
      <c r="FCT35" s="429"/>
      <c r="FCU35" s="429"/>
      <c r="FCV35" s="429"/>
      <c r="FCW35" s="429"/>
      <c r="FCX35" s="429"/>
      <c r="FCY35" s="429"/>
      <c r="FCZ35" s="429"/>
      <c r="FDA35" s="429"/>
      <c r="FDB35" s="429"/>
      <c r="FDC35" s="429"/>
      <c r="FDD35" s="429"/>
      <c r="FDE35" s="429"/>
      <c r="FDF35" s="429"/>
      <c r="FDG35" s="429"/>
      <c r="FDH35" s="429"/>
      <c r="FDI35" s="429"/>
      <c r="FDJ35" s="429"/>
      <c r="FDK35" s="429"/>
      <c r="FDL35" s="429"/>
      <c r="FDM35" s="429"/>
      <c r="FDN35" s="429"/>
      <c r="FDO35" s="429"/>
      <c r="FDP35" s="429"/>
      <c r="FDQ35" s="429"/>
      <c r="FDR35" s="429"/>
      <c r="FDS35" s="429"/>
      <c r="FDT35" s="429"/>
      <c r="FDU35" s="429"/>
      <c r="FDV35" s="429"/>
      <c r="FDW35" s="429"/>
      <c r="FDX35" s="429"/>
      <c r="FDY35" s="429"/>
      <c r="FDZ35" s="429"/>
      <c r="FEA35" s="429"/>
      <c r="FEB35" s="429"/>
      <c r="FEC35" s="429"/>
      <c r="FED35" s="429"/>
      <c r="FEE35" s="429"/>
      <c r="FEF35" s="429"/>
      <c r="FEG35" s="429"/>
      <c r="FEH35" s="429"/>
      <c r="FEI35" s="429"/>
      <c r="FEJ35" s="429"/>
      <c r="FEK35" s="429"/>
      <c r="FEL35" s="429"/>
      <c r="FEM35" s="429"/>
      <c r="FEN35" s="429"/>
      <c r="FEO35" s="429"/>
      <c r="FEP35" s="429"/>
      <c r="FEQ35" s="429"/>
      <c r="FER35" s="429"/>
      <c r="FES35" s="429"/>
      <c r="FET35" s="429"/>
      <c r="FEU35" s="429"/>
      <c r="FEV35" s="429"/>
      <c r="FEW35" s="429"/>
      <c r="FEX35" s="429"/>
      <c r="FEY35" s="429"/>
      <c r="FEZ35" s="429"/>
      <c r="FFA35" s="429"/>
      <c r="FFB35" s="429"/>
      <c r="FFC35" s="429"/>
      <c r="FFD35" s="429"/>
      <c r="FFE35" s="429"/>
      <c r="FFF35" s="429"/>
      <c r="FFG35" s="429"/>
      <c r="FFH35" s="429"/>
      <c r="FFI35" s="429"/>
      <c r="FFJ35" s="429"/>
      <c r="FFK35" s="429"/>
      <c r="FFL35" s="429"/>
      <c r="FFM35" s="429"/>
      <c r="FFN35" s="429"/>
      <c r="FFO35" s="429"/>
      <c r="FFP35" s="429"/>
      <c r="FFQ35" s="429"/>
      <c r="FFR35" s="429"/>
      <c r="FFS35" s="429"/>
      <c r="FFT35" s="429"/>
      <c r="FFU35" s="429"/>
      <c r="FFV35" s="429"/>
      <c r="FFW35" s="429"/>
      <c r="FFX35" s="429"/>
      <c r="FFY35" s="429"/>
      <c r="FFZ35" s="429"/>
      <c r="FGA35" s="429"/>
      <c r="FGB35" s="429"/>
      <c r="FGC35" s="429"/>
      <c r="FGD35" s="429"/>
      <c r="FGE35" s="429"/>
      <c r="FGF35" s="429"/>
      <c r="FGG35" s="429"/>
      <c r="FGH35" s="429"/>
      <c r="FGI35" s="429"/>
      <c r="FGJ35" s="429"/>
      <c r="FGK35" s="429"/>
      <c r="FGL35" s="429"/>
      <c r="FGM35" s="429"/>
      <c r="FGN35" s="429"/>
      <c r="FGO35" s="429"/>
      <c r="FGP35" s="429"/>
      <c r="FGQ35" s="429"/>
      <c r="FGR35" s="429"/>
      <c r="FGS35" s="429"/>
      <c r="FGT35" s="429"/>
      <c r="FGU35" s="429"/>
      <c r="FGV35" s="429"/>
      <c r="FGW35" s="429"/>
      <c r="FGX35" s="429"/>
      <c r="FGY35" s="429"/>
      <c r="FGZ35" s="429"/>
      <c r="FHA35" s="429"/>
      <c r="FHB35" s="429"/>
      <c r="FHC35" s="429"/>
      <c r="FHD35" s="429"/>
      <c r="FHE35" s="429"/>
      <c r="FHF35" s="429"/>
      <c r="FHG35" s="429"/>
      <c r="FHH35" s="429"/>
      <c r="FHI35" s="429"/>
      <c r="FHJ35" s="429"/>
      <c r="FHK35" s="429"/>
      <c r="FHL35" s="429"/>
      <c r="FHM35" s="429"/>
      <c r="FHN35" s="429"/>
      <c r="FHO35" s="429"/>
      <c r="FHP35" s="429"/>
      <c r="FHQ35" s="429"/>
      <c r="FHR35" s="429"/>
      <c r="FHS35" s="429"/>
      <c r="FHT35" s="429"/>
      <c r="FHU35" s="429"/>
      <c r="FHV35" s="429"/>
      <c r="FHW35" s="429"/>
      <c r="FHX35" s="429"/>
      <c r="FHY35" s="429"/>
      <c r="FHZ35" s="429"/>
      <c r="FIA35" s="429"/>
      <c r="FIB35" s="429"/>
      <c r="FIC35" s="429"/>
      <c r="FID35" s="429"/>
      <c r="FIE35" s="429"/>
      <c r="FIF35" s="429"/>
      <c r="FIG35" s="429"/>
      <c r="FIH35" s="429"/>
      <c r="FII35" s="429"/>
      <c r="FIJ35" s="429"/>
      <c r="FIK35" s="429"/>
      <c r="FIL35" s="429"/>
      <c r="FIM35" s="429"/>
      <c r="FIN35" s="429"/>
      <c r="FIO35" s="429"/>
      <c r="FIP35" s="429"/>
      <c r="FIQ35" s="429"/>
      <c r="FIR35" s="429"/>
      <c r="FIS35" s="429"/>
      <c r="FIT35" s="429"/>
      <c r="FIU35" s="429"/>
      <c r="FIV35" s="429"/>
      <c r="FIW35" s="429"/>
      <c r="FIX35" s="429"/>
      <c r="FIY35" s="429"/>
      <c r="FIZ35" s="429"/>
      <c r="FJA35" s="429"/>
      <c r="FJB35" s="429"/>
      <c r="FJC35" s="429"/>
      <c r="FJD35" s="429"/>
      <c r="FJE35" s="429"/>
      <c r="FJF35" s="429"/>
      <c r="FJG35" s="429"/>
      <c r="FJH35" s="429"/>
      <c r="FJI35" s="429"/>
      <c r="FJJ35" s="429"/>
      <c r="FJK35" s="429"/>
      <c r="FJL35" s="429"/>
      <c r="FJM35" s="429"/>
      <c r="FJN35" s="429"/>
      <c r="FJO35" s="429"/>
      <c r="FJP35" s="429"/>
      <c r="FJQ35" s="429"/>
      <c r="FJR35" s="429"/>
      <c r="FJS35" s="429"/>
      <c r="FJT35" s="429"/>
      <c r="FJU35" s="429"/>
      <c r="FJV35" s="429"/>
      <c r="FJW35" s="429"/>
      <c r="FJX35" s="429"/>
      <c r="FJY35" s="429"/>
      <c r="FJZ35" s="429"/>
      <c r="FKA35" s="429"/>
      <c r="FKB35" s="429"/>
      <c r="FKC35" s="429"/>
      <c r="FKD35" s="429"/>
      <c r="FKE35" s="429"/>
      <c r="FKF35" s="429"/>
      <c r="FKG35" s="429"/>
      <c r="FKH35" s="429"/>
      <c r="FKI35" s="429"/>
      <c r="FKJ35" s="429"/>
      <c r="FKK35" s="429"/>
      <c r="FKL35" s="429"/>
      <c r="FKM35" s="429"/>
      <c r="FKN35" s="429"/>
      <c r="FKO35" s="429"/>
      <c r="FKP35" s="429"/>
      <c r="FKQ35" s="429"/>
      <c r="FKR35" s="429"/>
      <c r="FKS35" s="429"/>
      <c r="FKT35" s="429"/>
      <c r="FKU35" s="429"/>
      <c r="FKV35" s="429"/>
      <c r="FKW35" s="429"/>
      <c r="FKX35" s="429"/>
      <c r="FKY35" s="429"/>
      <c r="FKZ35" s="429"/>
      <c r="FLA35" s="429"/>
      <c r="FLB35" s="429"/>
      <c r="FLC35" s="429"/>
      <c r="FLD35" s="429"/>
      <c r="FLE35" s="429"/>
      <c r="FLF35" s="429"/>
      <c r="FLG35" s="429"/>
      <c r="FLH35" s="429"/>
      <c r="FLI35" s="429"/>
      <c r="FLJ35" s="429"/>
      <c r="FLK35" s="429"/>
      <c r="FLL35" s="429"/>
      <c r="FLM35" s="429"/>
      <c r="FLN35" s="429"/>
      <c r="FLO35" s="429"/>
      <c r="FLP35" s="429"/>
      <c r="FLQ35" s="429"/>
      <c r="FLR35" s="429"/>
      <c r="FLS35" s="429"/>
      <c r="FLT35" s="429"/>
      <c r="FLU35" s="429"/>
      <c r="FLV35" s="429"/>
      <c r="FLW35" s="429"/>
      <c r="FLX35" s="429"/>
      <c r="FLY35" s="429"/>
      <c r="FLZ35" s="429"/>
      <c r="FMA35" s="429"/>
      <c r="FMB35" s="429"/>
      <c r="FMC35" s="429"/>
      <c r="FMD35" s="429"/>
      <c r="FME35" s="429"/>
      <c r="FMF35" s="429"/>
      <c r="FMG35" s="429"/>
      <c r="FMH35" s="429"/>
      <c r="FMI35" s="429"/>
      <c r="FMJ35" s="429"/>
      <c r="FMK35" s="429"/>
      <c r="FML35" s="429"/>
      <c r="FMM35" s="429"/>
      <c r="FMN35" s="429"/>
      <c r="FMO35" s="429"/>
      <c r="FMP35" s="429"/>
      <c r="FMQ35" s="429"/>
      <c r="FMR35" s="429"/>
      <c r="FMS35" s="429"/>
      <c r="FMT35" s="429"/>
      <c r="FMU35" s="429"/>
      <c r="FMV35" s="429"/>
      <c r="FMW35" s="429"/>
      <c r="FMX35" s="429"/>
      <c r="FMY35" s="429"/>
      <c r="FMZ35" s="429"/>
      <c r="FNA35" s="429"/>
      <c r="FNB35" s="429"/>
      <c r="FNC35" s="429"/>
      <c r="FND35" s="429"/>
      <c r="FNE35" s="429"/>
      <c r="FNF35" s="429"/>
      <c r="FNG35" s="429"/>
      <c r="FNH35" s="429"/>
      <c r="FNI35" s="429"/>
      <c r="FNJ35" s="429"/>
      <c r="FNK35" s="429"/>
      <c r="FNL35" s="429"/>
      <c r="FNM35" s="429"/>
      <c r="FNN35" s="429"/>
      <c r="FNO35" s="429"/>
      <c r="FNP35" s="429"/>
      <c r="FNQ35" s="429"/>
      <c r="FNR35" s="429"/>
      <c r="FNS35" s="429"/>
      <c r="FNT35" s="429"/>
      <c r="FNU35" s="429"/>
      <c r="FNV35" s="429"/>
      <c r="FNW35" s="429"/>
      <c r="FNX35" s="429"/>
      <c r="FNY35" s="429"/>
      <c r="FNZ35" s="429"/>
      <c r="FOA35" s="429"/>
      <c r="FOB35" s="429"/>
      <c r="FOC35" s="429"/>
      <c r="FOD35" s="429"/>
      <c r="FOE35" s="429"/>
      <c r="FOF35" s="429"/>
      <c r="FOG35" s="429"/>
      <c r="FOH35" s="429"/>
      <c r="FOI35" s="429"/>
      <c r="FOJ35" s="429"/>
      <c r="FOK35" s="429"/>
      <c r="FOL35" s="429"/>
      <c r="FOM35" s="429"/>
      <c r="FON35" s="429"/>
      <c r="FOO35" s="429"/>
      <c r="FOP35" s="429"/>
      <c r="FOQ35" s="429"/>
      <c r="FOR35" s="429"/>
      <c r="FOS35" s="429"/>
      <c r="FOT35" s="429"/>
      <c r="FOU35" s="429"/>
      <c r="FOV35" s="429"/>
      <c r="FOW35" s="429"/>
      <c r="FOX35" s="429"/>
      <c r="FOY35" s="429"/>
      <c r="FOZ35" s="429"/>
      <c r="FPA35" s="429"/>
      <c r="FPB35" s="429"/>
      <c r="FPC35" s="429"/>
      <c r="FPD35" s="429"/>
      <c r="FPE35" s="429"/>
      <c r="FPF35" s="429"/>
      <c r="FPG35" s="429"/>
      <c r="FPH35" s="429"/>
      <c r="FPI35" s="429"/>
      <c r="FPJ35" s="429"/>
      <c r="FPK35" s="429"/>
      <c r="FPL35" s="429"/>
      <c r="FPM35" s="429"/>
      <c r="FPN35" s="429"/>
      <c r="FPO35" s="429"/>
      <c r="FPP35" s="429"/>
      <c r="FPQ35" s="429"/>
      <c r="FPR35" s="429"/>
      <c r="FPS35" s="429"/>
      <c r="FPT35" s="429"/>
      <c r="FPU35" s="429"/>
      <c r="FPV35" s="429"/>
      <c r="FPW35" s="429"/>
      <c r="FPX35" s="429"/>
      <c r="FPY35" s="429"/>
      <c r="FPZ35" s="429"/>
      <c r="FQA35" s="429"/>
      <c r="FQB35" s="429"/>
      <c r="FQC35" s="429"/>
      <c r="FQD35" s="429"/>
      <c r="FQE35" s="429"/>
      <c r="FQF35" s="429"/>
      <c r="FQG35" s="429"/>
      <c r="FQH35" s="429"/>
      <c r="FQI35" s="429"/>
      <c r="FQJ35" s="429"/>
      <c r="FQK35" s="429"/>
      <c r="FQL35" s="429"/>
      <c r="FQM35" s="429"/>
      <c r="FQN35" s="429"/>
      <c r="FQO35" s="429"/>
      <c r="FQP35" s="429"/>
      <c r="FQQ35" s="429"/>
      <c r="FQR35" s="429"/>
      <c r="FQS35" s="429"/>
      <c r="FQT35" s="429"/>
      <c r="FQU35" s="429"/>
      <c r="FQV35" s="429"/>
      <c r="FQW35" s="429"/>
      <c r="FQX35" s="429"/>
      <c r="FQY35" s="429"/>
      <c r="FQZ35" s="429"/>
      <c r="FRA35" s="429"/>
      <c r="FRB35" s="429"/>
      <c r="FRC35" s="429"/>
      <c r="FRD35" s="429"/>
      <c r="FRE35" s="429"/>
      <c r="FRF35" s="429"/>
      <c r="FRG35" s="429"/>
      <c r="FRH35" s="429"/>
      <c r="FRI35" s="429"/>
      <c r="FRJ35" s="429"/>
      <c r="FRK35" s="429"/>
      <c r="FRL35" s="429"/>
      <c r="FRM35" s="429"/>
      <c r="FRN35" s="429"/>
      <c r="FRO35" s="429"/>
      <c r="FRP35" s="429"/>
      <c r="FRQ35" s="429"/>
      <c r="FRR35" s="429"/>
      <c r="FRS35" s="429"/>
      <c r="FRT35" s="429"/>
      <c r="FRU35" s="429"/>
      <c r="FRV35" s="429"/>
      <c r="FRW35" s="429"/>
      <c r="FRX35" s="429"/>
      <c r="FRY35" s="429"/>
      <c r="FRZ35" s="429"/>
      <c r="FSA35" s="429"/>
      <c r="FSB35" s="429"/>
      <c r="FSC35" s="429"/>
      <c r="FSD35" s="429"/>
      <c r="FSE35" s="429"/>
      <c r="FSF35" s="429"/>
      <c r="FSG35" s="429"/>
      <c r="FSH35" s="429"/>
      <c r="FSI35" s="429"/>
      <c r="FSJ35" s="429"/>
      <c r="FSK35" s="429"/>
      <c r="FSL35" s="429"/>
      <c r="FSM35" s="429"/>
      <c r="FSN35" s="429"/>
      <c r="FSO35" s="429"/>
      <c r="FSP35" s="429"/>
      <c r="FSQ35" s="429"/>
      <c r="FSR35" s="429"/>
      <c r="FSS35" s="429"/>
      <c r="FST35" s="429"/>
      <c r="FSU35" s="429"/>
      <c r="FSV35" s="429"/>
      <c r="FSW35" s="429"/>
      <c r="FSX35" s="429"/>
      <c r="FSY35" s="429"/>
      <c r="FSZ35" s="429"/>
      <c r="FTA35" s="429"/>
      <c r="FTB35" s="429"/>
      <c r="FTC35" s="429"/>
      <c r="FTD35" s="429"/>
      <c r="FTE35" s="429"/>
      <c r="FTF35" s="429"/>
      <c r="FTG35" s="429"/>
      <c r="FTH35" s="429"/>
      <c r="FTI35" s="429"/>
      <c r="FTJ35" s="429"/>
      <c r="FTK35" s="429"/>
      <c r="FTL35" s="429"/>
      <c r="FTM35" s="429"/>
      <c r="FTN35" s="429"/>
      <c r="FTO35" s="429"/>
      <c r="FTP35" s="429"/>
      <c r="FTQ35" s="429"/>
      <c r="FTR35" s="429"/>
      <c r="FTS35" s="429"/>
      <c r="FTT35" s="429"/>
      <c r="FTU35" s="429"/>
      <c r="FTV35" s="429"/>
      <c r="FTW35" s="429"/>
      <c r="FTX35" s="429"/>
      <c r="FTY35" s="429"/>
      <c r="FTZ35" s="429"/>
      <c r="FUA35" s="429"/>
      <c r="FUB35" s="429"/>
      <c r="FUC35" s="429"/>
      <c r="FUD35" s="429"/>
      <c r="FUE35" s="429"/>
      <c r="FUF35" s="429"/>
      <c r="FUG35" s="429"/>
      <c r="FUH35" s="429"/>
      <c r="FUI35" s="429"/>
      <c r="FUJ35" s="429"/>
      <c r="FUK35" s="429"/>
      <c r="FUL35" s="429"/>
      <c r="FUM35" s="429"/>
      <c r="FUN35" s="429"/>
      <c r="FUO35" s="429"/>
      <c r="FUP35" s="429"/>
      <c r="FUQ35" s="429"/>
      <c r="FUR35" s="429"/>
      <c r="FUS35" s="429"/>
      <c r="FUT35" s="429"/>
      <c r="FUU35" s="429"/>
      <c r="FUV35" s="429"/>
      <c r="FUW35" s="429"/>
      <c r="FUX35" s="429"/>
      <c r="FUY35" s="429"/>
      <c r="FUZ35" s="429"/>
      <c r="FVA35" s="429"/>
      <c r="FVB35" s="429"/>
      <c r="FVC35" s="429"/>
      <c r="FVD35" s="429"/>
      <c r="FVE35" s="429"/>
      <c r="FVF35" s="429"/>
      <c r="FVG35" s="429"/>
      <c r="FVH35" s="429"/>
      <c r="FVI35" s="429"/>
      <c r="FVJ35" s="429"/>
      <c r="FVK35" s="429"/>
      <c r="FVL35" s="429"/>
      <c r="FVM35" s="429"/>
      <c r="FVN35" s="429"/>
      <c r="FVO35" s="429"/>
      <c r="FVP35" s="429"/>
      <c r="FVQ35" s="429"/>
      <c r="FVR35" s="429"/>
      <c r="FVS35" s="429"/>
      <c r="FVT35" s="429"/>
      <c r="FVU35" s="429"/>
      <c r="FVV35" s="429"/>
      <c r="FVW35" s="429"/>
      <c r="FVX35" s="429"/>
      <c r="FVY35" s="429"/>
      <c r="FVZ35" s="429"/>
      <c r="FWA35" s="429"/>
      <c r="FWB35" s="429"/>
      <c r="FWC35" s="429"/>
      <c r="FWD35" s="429"/>
      <c r="FWE35" s="429"/>
      <c r="FWF35" s="429"/>
      <c r="FWG35" s="429"/>
      <c r="FWH35" s="429"/>
      <c r="FWI35" s="429"/>
      <c r="FWJ35" s="429"/>
      <c r="FWK35" s="429"/>
      <c r="FWL35" s="429"/>
      <c r="FWM35" s="429"/>
      <c r="FWN35" s="429"/>
      <c r="FWO35" s="429"/>
      <c r="FWP35" s="429"/>
      <c r="FWQ35" s="429"/>
      <c r="FWR35" s="429"/>
      <c r="FWS35" s="429"/>
      <c r="FWT35" s="429"/>
      <c r="FWU35" s="429"/>
      <c r="FWV35" s="429"/>
      <c r="FWW35" s="429"/>
      <c r="FWX35" s="429"/>
      <c r="FWY35" s="429"/>
      <c r="FWZ35" s="429"/>
      <c r="FXA35" s="429"/>
      <c r="FXB35" s="429"/>
      <c r="FXC35" s="429"/>
      <c r="FXD35" s="429"/>
      <c r="FXE35" s="429"/>
      <c r="FXF35" s="429"/>
      <c r="FXG35" s="429"/>
      <c r="FXH35" s="429"/>
      <c r="FXI35" s="429"/>
      <c r="FXJ35" s="429"/>
      <c r="FXK35" s="429"/>
      <c r="FXL35" s="429"/>
      <c r="FXM35" s="429"/>
      <c r="FXN35" s="429"/>
      <c r="FXO35" s="429"/>
      <c r="FXP35" s="429"/>
      <c r="FXQ35" s="429"/>
      <c r="FXR35" s="429"/>
      <c r="FXS35" s="429"/>
      <c r="FXT35" s="429"/>
      <c r="FXU35" s="429"/>
      <c r="FXV35" s="429"/>
      <c r="FXW35" s="429"/>
      <c r="FXX35" s="429"/>
      <c r="FXY35" s="429"/>
      <c r="FXZ35" s="429"/>
      <c r="FYA35" s="429"/>
      <c r="FYB35" s="429"/>
      <c r="FYC35" s="429"/>
      <c r="FYD35" s="429"/>
      <c r="FYE35" s="429"/>
      <c r="FYF35" s="429"/>
      <c r="FYG35" s="429"/>
      <c r="FYH35" s="429"/>
      <c r="FYI35" s="429"/>
      <c r="FYJ35" s="429"/>
      <c r="FYK35" s="429"/>
      <c r="FYL35" s="429"/>
      <c r="FYM35" s="429"/>
      <c r="FYN35" s="429"/>
      <c r="FYO35" s="429"/>
      <c r="FYP35" s="429"/>
      <c r="FYQ35" s="429"/>
      <c r="FYR35" s="429"/>
      <c r="FYS35" s="429"/>
      <c r="FYT35" s="429"/>
      <c r="FYU35" s="429"/>
      <c r="FYV35" s="429"/>
      <c r="FYW35" s="429"/>
      <c r="FYX35" s="429"/>
      <c r="FYY35" s="429"/>
      <c r="FYZ35" s="429"/>
      <c r="FZA35" s="429"/>
      <c r="FZB35" s="429"/>
      <c r="FZC35" s="429"/>
      <c r="FZD35" s="429"/>
      <c r="FZE35" s="429"/>
      <c r="FZF35" s="429"/>
      <c r="FZG35" s="429"/>
      <c r="FZH35" s="429"/>
      <c r="FZI35" s="429"/>
      <c r="FZJ35" s="429"/>
      <c r="FZK35" s="429"/>
      <c r="FZL35" s="429"/>
      <c r="FZM35" s="429"/>
      <c r="FZN35" s="429"/>
      <c r="FZO35" s="429"/>
      <c r="FZP35" s="429"/>
      <c r="FZQ35" s="429"/>
      <c r="FZR35" s="429"/>
      <c r="FZS35" s="429"/>
      <c r="FZT35" s="429"/>
      <c r="FZU35" s="429"/>
      <c r="FZV35" s="429"/>
      <c r="FZW35" s="429"/>
      <c r="FZX35" s="429"/>
      <c r="FZY35" s="429"/>
      <c r="FZZ35" s="429"/>
      <c r="GAA35" s="429"/>
      <c r="GAB35" s="429"/>
      <c r="GAC35" s="429"/>
      <c r="GAD35" s="429"/>
      <c r="GAE35" s="429"/>
      <c r="GAF35" s="429"/>
      <c r="GAG35" s="429"/>
      <c r="GAH35" s="429"/>
      <c r="GAI35" s="429"/>
      <c r="GAJ35" s="429"/>
      <c r="GAK35" s="429"/>
      <c r="GAL35" s="429"/>
      <c r="GAM35" s="429"/>
      <c r="GAN35" s="429"/>
      <c r="GAO35" s="429"/>
      <c r="GAP35" s="429"/>
      <c r="GAQ35" s="429"/>
      <c r="GAR35" s="429"/>
      <c r="GAS35" s="429"/>
      <c r="GAT35" s="429"/>
      <c r="GAU35" s="429"/>
      <c r="GAV35" s="429"/>
      <c r="GAW35" s="429"/>
      <c r="GAX35" s="429"/>
      <c r="GAY35" s="429"/>
      <c r="GAZ35" s="429"/>
      <c r="GBA35" s="429"/>
      <c r="GBB35" s="429"/>
      <c r="GBC35" s="429"/>
      <c r="GBD35" s="429"/>
      <c r="GBE35" s="429"/>
      <c r="GBF35" s="429"/>
      <c r="GBG35" s="429"/>
      <c r="GBH35" s="429"/>
      <c r="GBI35" s="429"/>
      <c r="GBJ35" s="429"/>
      <c r="GBK35" s="429"/>
      <c r="GBL35" s="429"/>
      <c r="GBM35" s="429"/>
      <c r="GBN35" s="429"/>
      <c r="GBO35" s="429"/>
      <c r="GBP35" s="429"/>
      <c r="GBQ35" s="429"/>
      <c r="GBR35" s="429"/>
      <c r="GBS35" s="429"/>
      <c r="GBT35" s="429"/>
      <c r="GBU35" s="429"/>
      <c r="GBV35" s="429"/>
      <c r="GBW35" s="429"/>
      <c r="GBX35" s="429"/>
      <c r="GBY35" s="429"/>
      <c r="GBZ35" s="429"/>
      <c r="GCA35" s="429"/>
      <c r="GCB35" s="429"/>
      <c r="GCC35" s="429"/>
      <c r="GCD35" s="429"/>
      <c r="GCE35" s="429"/>
      <c r="GCF35" s="429"/>
      <c r="GCG35" s="429"/>
      <c r="GCH35" s="429"/>
      <c r="GCI35" s="429"/>
      <c r="GCJ35" s="429"/>
      <c r="GCK35" s="429"/>
      <c r="GCL35" s="429"/>
      <c r="GCM35" s="429"/>
      <c r="GCN35" s="429"/>
      <c r="GCO35" s="429"/>
      <c r="GCP35" s="429"/>
      <c r="GCQ35" s="429"/>
      <c r="GCR35" s="429"/>
      <c r="GCS35" s="429"/>
      <c r="GCT35" s="429"/>
      <c r="GCU35" s="429"/>
      <c r="GCV35" s="429"/>
      <c r="GCW35" s="429"/>
      <c r="GCX35" s="429"/>
      <c r="GCY35" s="429"/>
      <c r="GCZ35" s="429"/>
      <c r="GDA35" s="429"/>
      <c r="GDB35" s="429"/>
      <c r="GDC35" s="429"/>
      <c r="GDD35" s="429"/>
      <c r="GDE35" s="429"/>
      <c r="GDF35" s="429"/>
      <c r="GDG35" s="429"/>
      <c r="GDH35" s="429"/>
      <c r="GDI35" s="429"/>
      <c r="GDJ35" s="429"/>
      <c r="GDK35" s="429"/>
      <c r="GDL35" s="429"/>
      <c r="GDM35" s="429"/>
      <c r="GDN35" s="429"/>
      <c r="GDO35" s="429"/>
      <c r="GDP35" s="429"/>
      <c r="GDQ35" s="429"/>
      <c r="GDR35" s="429"/>
      <c r="GDS35" s="429"/>
      <c r="GDT35" s="429"/>
      <c r="GDU35" s="429"/>
      <c r="GDV35" s="429"/>
      <c r="GDW35" s="429"/>
      <c r="GDX35" s="429"/>
      <c r="GDY35" s="429"/>
      <c r="GDZ35" s="429"/>
      <c r="GEA35" s="429"/>
      <c r="GEB35" s="429"/>
      <c r="GEC35" s="429"/>
      <c r="GED35" s="429"/>
      <c r="GEE35" s="429"/>
      <c r="GEF35" s="429"/>
      <c r="GEG35" s="429"/>
      <c r="GEH35" s="429"/>
      <c r="GEI35" s="429"/>
      <c r="GEJ35" s="429"/>
      <c r="GEK35" s="429"/>
      <c r="GEL35" s="429"/>
      <c r="GEM35" s="429"/>
      <c r="GEN35" s="429"/>
      <c r="GEO35" s="429"/>
      <c r="GEP35" s="429"/>
      <c r="GEQ35" s="429"/>
      <c r="GER35" s="429"/>
      <c r="GES35" s="429"/>
      <c r="GET35" s="429"/>
      <c r="GEU35" s="429"/>
      <c r="GEV35" s="429"/>
      <c r="GEW35" s="429"/>
      <c r="GEX35" s="429"/>
      <c r="GEY35" s="429"/>
      <c r="GEZ35" s="429"/>
      <c r="GFA35" s="429"/>
      <c r="GFB35" s="429"/>
      <c r="GFC35" s="429"/>
      <c r="GFD35" s="429"/>
      <c r="GFE35" s="429"/>
      <c r="GFF35" s="429"/>
      <c r="GFG35" s="429"/>
      <c r="GFH35" s="429"/>
      <c r="GFI35" s="429"/>
      <c r="GFJ35" s="429"/>
      <c r="GFK35" s="429"/>
      <c r="GFL35" s="429"/>
      <c r="GFM35" s="429"/>
      <c r="GFN35" s="429"/>
      <c r="GFO35" s="429"/>
      <c r="GFP35" s="429"/>
      <c r="GFQ35" s="429"/>
      <c r="GFR35" s="429"/>
      <c r="GFS35" s="429"/>
      <c r="GFT35" s="429"/>
      <c r="GFU35" s="429"/>
      <c r="GFV35" s="429"/>
      <c r="GFW35" s="429"/>
      <c r="GFX35" s="429"/>
      <c r="GFY35" s="429"/>
      <c r="GFZ35" s="429"/>
      <c r="GGA35" s="429"/>
      <c r="GGB35" s="429"/>
      <c r="GGC35" s="429"/>
      <c r="GGD35" s="429"/>
      <c r="GGE35" s="429"/>
      <c r="GGF35" s="429"/>
      <c r="GGG35" s="429"/>
      <c r="GGH35" s="429"/>
      <c r="GGI35" s="429"/>
      <c r="GGJ35" s="429"/>
      <c r="GGK35" s="429"/>
      <c r="GGL35" s="429"/>
      <c r="GGM35" s="429"/>
      <c r="GGN35" s="429"/>
      <c r="GGO35" s="429"/>
      <c r="GGP35" s="429"/>
      <c r="GGQ35" s="429"/>
      <c r="GGR35" s="429"/>
      <c r="GGS35" s="429"/>
      <c r="GGT35" s="429"/>
      <c r="GGU35" s="429"/>
      <c r="GGV35" s="429"/>
      <c r="GGW35" s="429"/>
      <c r="GGX35" s="429"/>
      <c r="GGY35" s="429"/>
      <c r="GGZ35" s="429"/>
      <c r="GHA35" s="429"/>
      <c r="GHB35" s="429"/>
      <c r="GHC35" s="429"/>
      <c r="GHD35" s="429"/>
      <c r="GHE35" s="429"/>
      <c r="GHF35" s="429"/>
      <c r="GHG35" s="429"/>
      <c r="GHH35" s="429"/>
      <c r="GHI35" s="429"/>
      <c r="GHJ35" s="429"/>
      <c r="GHK35" s="429"/>
      <c r="GHL35" s="429"/>
      <c r="GHM35" s="429"/>
      <c r="GHN35" s="429"/>
      <c r="GHO35" s="429"/>
      <c r="GHP35" s="429"/>
      <c r="GHQ35" s="429"/>
      <c r="GHR35" s="429"/>
      <c r="GHS35" s="429"/>
      <c r="GHT35" s="429"/>
      <c r="GHU35" s="429"/>
      <c r="GHV35" s="429"/>
      <c r="GHW35" s="429"/>
      <c r="GHX35" s="429"/>
      <c r="GHY35" s="429"/>
      <c r="GHZ35" s="429"/>
      <c r="GIA35" s="429"/>
      <c r="GIB35" s="429"/>
      <c r="GIC35" s="429"/>
      <c r="GID35" s="429"/>
      <c r="GIE35" s="429"/>
      <c r="GIF35" s="429"/>
      <c r="GIG35" s="429"/>
      <c r="GIH35" s="429"/>
      <c r="GII35" s="429"/>
      <c r="GIJ35" s="429"/>
      <c r="GIK35" s="429"/>
      <c r="GIL35" s="429"/>
      <c r="GIM35" s="429"/>
      <c r="GIN35" s="429"/>
      <c r="GIO35" s="429"/>
      <c r="GIP35" s="429"/>
      <c r="GIQ35" s="429"/>
      <c r="GIR35" s="429"/>
      <c r="GIS35" s="429"/>
      <c r="GIT35" s="429"/>
      <c r="GIU35" s="429"/>
      <c r="GIV35" s="429"/>
      <c r="GIW35" s="429"/>
      <c r="GIX35" s="429"/>
      <c r="GIY35" s="429"/>
      <c r="GIZ35" s="429"/>
      <c r="GJA35" s="429"/>
      <c r="GJB35" s="429"/>
      <c r="GJC35" s="429"/>
      <c r="GJD35" s="429"/>
      <c r="GJE35" s="429"/>
      <c r="GJF35" s="429"/>
      <c r="GJG35" s="429"/>
      <c r="GJH35" s="429"/>
      <c r="GJI35" s="429"/>
      <c r="GJJ35" s="429"/>
      <c r="GJK35" s="429"/>
      <c r="GJL35" s="429"/>
      <c r="GJM35" s="429"/>
      <c r="GJN35" s="429"/>
      <c r="GJO35" s="429"/>
      <c r="GJP35" s="429"/>
      <c r="GJQ35" s="429"/>
      <c r="GJR35" s="429"/>
      <c r="GJS35" s="429"/>
      <c r="GJT35" s="429"/>
      <c r="GJU35" s="429"/>
      <c r="GJV35" s="429"/>
      <c r="GJW35" s="429"/>
      <c r="GJX35" s="429"/>
      <c r="GJY35" s="429"/>
      <c r="GJZ35" s="429"/>
      <c r="GKA35" s="429"/>
      <c r="GKB35" s="429"/>
      <c r="GKC35" s="429"/>
      <c r="GKD35" s="429"/>
      <c r="GKE35" s="429"/>
      <c r="GKF35" s="429"/>
      <c r="GKG35" s="429"/>
      <c r="GKH35" s="429"/>
      <c r="GKI35" s="429"/>
      <c r="GKJ35" s="429"/>
      <c r="GKK35" s="429"/>
      <c r="GKL35" s="429"/>
      <c r="GKM35" s="429"/>
      <c r="GKN35" s="429"/>
      <c r="GKO35" s="429"/>
      <c r="GKP35" s="429"/>
      <c r="GKQ35" s="429"/>
      <c r="GKR35" s="429"/>
      <c r="GKS35" s="429"/>
      <c r="GKT35" s="429"/>
      <c r="GKU35" s="429"/>
      <c r="GKV35" s="429"/>
      <c r="GKW35" s="429"/>
      <c r="GKX35" s="429"/>
      <c r="GKY35" s="429"/>
      <c r="GKZ35" s="429"/>
      <c r="GLA35" s="429"/>
      <c r="GLB35" s="429"/>
      <c r="GLC35" s="429"/>
      <c r="GLD35" s="429"/>
      <c r="GLE35" s="429"/>
      <c r="GLF35" s="429"/>
      <c r="GLG35" s="429"/>
      <c r="GLH35" s="429"/>
      <c r="GLI35" s="429"/>
      <c r="GLJ35" s="429"/>
      <c r="GLK35" s="429"/>
      <c r="GLL35" s="429"/>
      <c r="GLM35" s="429"/>
      <c r="GLN35" s="429"/>
      <c r="GLO35" s="429"/>
      <c r="GLP35" s="429"/>
      <c r="GLQ35" s="429"/>
      <c r="GLR35" s="429"/>
      <c r="GLS35" s="429"/>
      <c r="GLT35" s="429"/>
      <c r="GLU35" s="429"/>
      <c r="GLV35" s="429"/>
      <c r="GLW35" s="429"/>
      <c r="GLX35" s="429"/>
      <c r="GLY35" s="429"/>
      <c r="GLZ35" s="429"/>
      <c r="GMA35" s="429"/>
      <c r="GMB35" s="429"/>
      <c r="GMC35" s="429"/>
      <c r="GMD35" s="429"/>
      <c r="GME35" s="429"/>
      <c r="GMF35" s="429"/>
      <c r="GMG35" s="429"/>
      <c r="GMH35" s="429"/>
      <c r="GMI35" s="429"/>
      <c r="GMJ35" s="429"/>
      <c r="GMK35" s="429"/>
      <c r="GML35" s="429"/>
      <c r="GMM35" s="429"/>
      <c r="GMN35" s="429"/>
      <c r="GMO35" s="429"/>
      <c r="GMP35" s="429"/>
      <c r="GMQ35" s="429"/>
      <c r="GMR35" s="429"/>
      <c r="GMS35" s="429"/>
      <c r="GMT35" s="429"/>
      <c r="GMU35" s="429"/>
      <c r="GMV35" s="429"/>
      <c r="GMW35" s="429"/>
      <c r="GMX35" s="429"/>
      <c r="GMY35" s="429"/>
      <c r="GMZ35" s="429"/>
      <c r="GNA35" s="429"/>
      <c r="GNB35" s="429"/>
      <c r="GNC35" s="429"/>
      <c r="GND35" s="429"/>
      <c r="GNE35" s="429"/>
      <c r="GNF35" s="429"/>
      <c r="GNG35" s="429"/>
      <c r="GNH35" s="429"/>
      <c r="GNI35" s="429"/>
      <c r="GNJ35" s="429"/>
      <c r="GNK35" s="429"/>
      <c r="GNL35" s="429"/>
      <c r="GNM35" s="429"/>
      <c r="GNN35" s="429"/>
      <c r="GNO35" s="429"/>
      <c r="GNP35" s="429"/>
      <c r="GNQ35" s="429"/>
      <c r="GNR35" s="429"/>
      <c r="GNS35" s="429"/>
      <c r="GNT35" s="429"/>
      <c r="GNU35" s="429"/>
      <c r="GNV35" s="429"/>
      <c r="GNW35" s="429"/>
      <c r="GNX35" s="429"/>
      <c r="GNY35" s="429"/>
      <c r="GNZ35" s="429"/>
      <c r="GOA35" s="429"/>
      <c r="GOB35" s="429"/>
      <c r="GOC35" s="429"/>
      <c r="GOD35" s="429"/>
      <c r="GOE35" s="429"/>
      <c r="GOF35" s="429"/>
      <c r="GOG35" s="429"/>
      <c r="GOH35" s="429"/>
      <c r="GOI35" s="429"/>
      <c r="GOJ35" s="429"/>
      <c r="GOK35" s="429"/>
      <c r="GOL35" s="429"/>
      <c r="GOM35" s="429"/>
      <c r="GON35" s="429"/>
      <c r="GOO35" s="429"/>
      <c r="GOP35" s="429"/>
      <c r="GOQ35" s="429"/>
      <c r="GOR35" s="429"/>
      <c r="GOS35" s="429"/>
      <c r="GOT35" s="429"/>
      <c r="GOU35" s="429"/>
      <c r="GOV35" s="429"/>
      <c r="GOW35" s="429"/>
      <c r="GOX35" s="429"/>
      <c r="GOY35" s="429"/>
      <c r="GOZ35" s="429"/>
      <c r="GPA35" s="429"/>
      <c r="GPB35" s="429"/>
      <c r="GPC35" s="429"/>
      <c r="GPD35" s="429"/>
      <c r="GPE35" s="429"/>
      <c r="GPF35" s="429"/>
      <c r="GPG35" s="429"/>
      <c r="GPH35" s="429"/>
      <c r="GPI35" s="429"/>
      <c r="GPJ35" s="429"/>
      <c r="GPK35" s="429"/>
      <c r="GPL35" s="429"/>
      <c r="GPM35" s="429"/>
      <c r="GPN35" s="429"/>
      <c r="GPO35" s="429"/>
      <c r="GPP35" s="429"/>
      <c r="GPQ35" s="429"/>
      <c r="GPR35" s="429"/>
      <c r="GPS35" s="429"/>
      <c r="GPT35" s="429"/>
      <c r="GPU35" s="429"/>
      <c r="GPV35" s="429"/>
      <c r="GPW35" s="429"/>
      <c r="GPX35" s="429"/>
      <c r="GPY35" s="429"/>
      <c r="GPZ35" s="429"/>
      <c r="GQA35" s="429"/>
      <c r="GQB35" s="429"/>
      <c r="GQC35" s="429"/>
      <c r="GQD35" s="429"/>
      <c r="GQE35" s="429"/>
      <c r="GQF35" s="429"/>
      <c r="GQG35" s="429"/>
      <c r="GQH35" s="429"/>
      <c r="GQI35" s="429"/>
      <c r="GQJ35" s="429"/>
      <c r="GQK35" s="429"/>
      <c r="GQL35" s="429"/>
      <c r="GQM35" s="429"/>
      <c r="GQN35" s="429"/>
      <c r="GQO35" s="429"/>
      <c r="GQP35" s="429"/>
      <c r="GQQ35" s="429"/>
      <c r="GQR35" s="429"/>
      <c r="GQS35" s="429"/>
      <c r="GQT35" s="429"/>
      <c r="GQU35" s="429"/>
      <c r="GQV35" s="429"/>
      <c r="GQW35" s="429"/>
      <c r="GQX35" s="429"/>
      <c r="GQY35" s="429"/>
      <c r="GQZ35" s="429"/>
      <c r="GRA35" s="429"/>
      <c r="GRB35" s="429"/>
      <c r="GRC35" s="429"/>
      <c r="GRD35" s="429"/>
      <c r="GRE35" s="429"/>
      <c r="GRF35" s="429"/>
      <c r="GRG35" s="429"/>
      <c r="GRH35" s="429"/>
      <c r="GRI35" s="429"/>
      <c r="GRJ35" s="429"/>
      <c r="GRK35" s="429"/>
      <c r="GRL35" s="429"/>
      <c r="GRM35" s="429"/>
      <c r="GRN35" s="429"/>
      <c r="GRO35" s="429"/>
      <c r="GRP35" s="429"/>
      <c r="GRQ35" s="429"/>
      <c r="GRR35" s="429"/>
      <c r="GRS35" s="429"/>
      <c r="GRT35" s="429"/>
      <c r="GRU35" s="429"/>
      <c r="GRV35" s="429"/>
      <c r="GRW35" s="429"/>
      <c r="GRX35" s="429"/>
      <c r="GRY35" s="429"/>
      <c r="GRZ35" s="429"/>
      <c r="GSA35" s="429"/>
      <c r="GSB35" s="429"/>
      <c r="GSC35" s="429"/>
      <c r="GSD35" s="429"/>
      <c r="GSE35" s="429"/>
      <c r="GSF35" s="429"/>
      <c r="GSG35" s="429"/>
      <c r="GSH35" s="429"/>
      <c r="GSI35" s="429"/>
      <c r="GSJ35" s="429"/>
      <c r="GSK35" s="429"/>
      <c r="GSL35" s="429"/>
      <c r="GSM35" s="429"/>
      <c r="GSN35" s="429"/>
      <c r="GSO35" s="429"/>
      <c r="GSP35" s="429"/>
      <c r="GSQ35" s="429"/>
      <c r="GSR35" s="429"/>
      <c r="GSS35" s="429"/>
      <c r="GST35" s="429"/>
      <c r="GSU35" s="429"/>
      <c r="GSV35" s="429"/>
      <c r="GSW35" s="429"/>
      <c r="GSX35" s="429"/>
      <c r="GSY35" s="429"/>
      <c r="GSZ35" s="429"/>
      <c r="GTA35" s="429"/>
      <c r="GTB35" s="429"/>
      <c r="GTC35" s="429"/>
      <c r="GTD35" s="429"/>
      <c r="GTE35" s="429"/>
      <c r="GTF35" s="429"/>
      <c r="GTG35" s="429"/>
      <c r="GTH35" s="429"/>
      <c r="GTI35" s="429"/>
      <c r="GTJ35" s="429"/>
      <c r="GTK35" s="429"/>
      <c r="GTL35" s="429"/>
      <c r="GTM35" s="429"/>
      <c r="GTN35" s="429"/>
      <c r="GTO35" s="429"/>
      <c r="GTP35" s="429"/>
      <c r="GTQ35" s="429"/>
      <c r="GTR35" s="429"/>
      <c r="GTS35" s="429"/>
      <c r="GTT35" s="429"/>
      <c r="GTU35" s="429"/>
      <c r="GTV35" s="429"/>
      <c r="GTW35" s="429"/>
      <c r="GTX35" s="429"/>
      <c r="GTY35" s="429"/>
      <c r="GTZ35" s="429"/>
      <c r="GUA35" s="429"/>
      <c r="GUB35" s="429"/>
      <c r="GUC35" s="429"/>
      <c r="GUD35" s="429"/>
      <c r="GUE35" s="429"/>
      <c r="GUF35" s="429"/>
      <c r="GUG35" s="429"/>
      <c r="GUH35" s="429"/>
      <c r="GUI35" s="429"/>
      <c r="GUJ35" s="429"/>
      <c r="GUK35" s="429"/>
      <c r="GUL35" s="429"/>
      <c r="GUM35" s="429"/>
      <c r="GUN35" s="429"/>
      <c r="GUO35" s="429"/>
      <c r="GUP35" s="429"/>
      <c r="GUQ35" s="429"/>
      <c r="GUR35" s="429"/>
      <c r="GUS35" s="429"/>
      <c r="GUT35" s="429"/>
      <c r="GUU35" s="429"/>
      <c r="GUV35" s="429"/>
      <c r="GUW35" s="429"/>
      <c r="GUX35" s="429"/>
      <c r="GUY35" s="429"/>
      <c r="GUZ35" s="429"/>
      <c r="GVA35" s="429"/>
      <c r="GVB35" s="429"/>
      <c r="GVC35" s="429"/>
      <c r="GVD35" s="429"/>
      <c r="GVE35" s="429"/>
      <c r="GVF35" s="429"/>
      <c r="GVG35" s="429"/>
      <c r="GVH35" s="429"/>
      <c r="GVI35" s="429"/>
      <c r="GVJ35" s="429"/>
      <c r="GVK35" s="429"/>
      <c r="GVL35" s="429"/>
      <c r="GVM35" s="429"/>
      <c r="GVN35" s="429"/>
      <c r="GVO35" s="429"/>
      <c r="GVP35" s="429"/>
      <c r="GVQ35" s="429"/>
      <c r="GVR35" s="429"/>
      <c r="GVS35" s="429"/>
      <c r="GVT35" s="429"/>
      <c r="GVU35" s="429"/>
      <c r="GVV35" s="429"/>
      <c r="GVW35" s="429"/>
      <c r="GVX35" s="429"/>
      <c r="GVY35" s="429"/>
      <c r="GVZ35" s="429"/>
      <c r="GWA35" s="429"/>
      <c r="GWB35" s="429"/>
      <c r="GWC35" s="429"/>
      <c r="GWD35" s="429"/>
      <c r="GWE35" s="429"/>
      <c r="GWF35" s="429"/>
      <c r="GWG35" s="429"/>
      <c r="GWH35" s="429"/>
      <c r="GWI35" s="429"/>
      <c r="GWJ35" s="429"/>
      <c r="GWK35" s="429"/>
      <c r="GWL35" s="429"/>
      <c r="GWM35" s="429"/>
      <c r="GWN35" s="429"/>
      <c r="GWO35" s="429"/>
      <c r="GWP35" s="429"/>
      <c r="GWQ35" s="429"/>
      <c r="GWR35" s="429"/>
      <c r="GWS35" s="429"/>
      <c r="GWT35" s="429"/>
      <c r="GWU35" s="429"/>
      <c r="GWV35" s="429"/>
      <c r="GWW35" s="429"/>
      <c r="GWX35" s="429"/>
      <c r="GWY35" s="429"/>
      <c r="GWZ35" s="429"/>
      <c r="GXA35" s="429"/>
      <c r="GXB35" s="429"/>
      <c r="GXC35" s="429"/>
      <c r="GXD35" s="429"/>
      <c r="GXE35" s="429"/>
      <c r="GXF35" s="429"/>
      <c r="GXG35" s="429"/>
      <c r="GXH35" s="429"/>
      <c r="GXI35" s="429"/>
      <c r="GXJ35" s="429"/>
      <c r="GXK35" s="429"/>
      <c r="GXL35" s="429"/>
      <c r="GXM35" s="429"/>
      <c r="GXN35" s="429"/>
      <c r="GXO35" s="429"/>
      <c r="GXP35" s="429"/>
      <c r="GXQ35" s="429"/>
      <c r="GXR35" s="429"/>
      <c r="GXS35" s="429"/>
      <c r="GXT35" s="429"/>
      <c r="GXU35" s="429"/>
      <c r="GXV35" s="429"/>
      <c r="GXW35" s="429"/>
      <c r="GXX35" s="429"/>
      <c r="GXY35" s="429"/>
      <c r="GXZ35" s="429"/>
      <c r="GYA35" s="429"/>
      <c r="GYB35" s="429"/>
      <c r="GYC35" s="429"/>
      <c r="GYD35" s="429"/>
      <c r="GYE35" s="429"/>
      <c r="GYF35" s="429"/>
      <c r="GYG35" s="429"/>
      <c r="GYH35" s="429"/>
      <c r="GYI35" s="429"/>
      <c r="GYJ35" s="429"/>
      <c r="GYK35" s="429"/>
      <c r="GYL35" s="429"/>
      <c r="GYM35" s="429"/>
      <c r="GYN35" s="429"/>
      <c r="GYO35" s="429"/>
      <c r="GYP35" s="429"/>
      <c r="GYQ35" s="429"/>
      <c r="GYR35" s="429"/>
      <c r="GYS35" s="429"/>
      <c r="GYT35" s="429"/>
      <c r="GYU35" s="429"/>
      <c r="GYV35" s="429"/>
      <c r="GYW35" s="429"/>
      <c r="GYX35" s="429"/>
      <c r="GYY35" s="429"/>
      <c r="GYZ35" s="429"/>
      <c r="GZA35" s="429"/>
      <c r="GZB35" s="429"/>
      <c r="GZC35" s="429"/>
      <c r="GZD35" s="429"/>
      <c r="GZE35" s="429"/>
      <c r="GZF35" s="429"/>
      <c r="GZG35" s="429"/>
      <c r="GZH35" s="429"/>
      <c r="GZI35" s="429"/>
      <c r="GZJ35" s="429"/>
      <c r="GZK35" s="429"/>
      <c r="GZL35" s="429"/>
      <c r="GZM35" s="429"/>
      <c r="GZN35" s="429"/>
      <c r="GZO35" s="429"/>
      <c r="GZP35" s="429"/>
      <c r="GZQ35" s="429"/>
      <c r="GZR35" s="429"/>
      <c r="GZS35" s="429"/>
      <c r="GZT35" s="429"/>
      <c r="GZU35" s="429"/>
      <c r="GZV35" s="429"/>
      <c r="GZW35" s="429"/>
      <c r="GZX35" s="429"/>
      <c r="GZY35" s="429"/>
      <c r="GZZ35" s="429"/>
      <c r="HAA35" s="429"/>
      <c r="HAB35" s="429"/>
      <c r="HAC35" s="429"/>
      <c r="HAD35" s="429"/>
      <c r="HAE35" s="429"/>
      <c r="HAF35" s="429"/>
      <c r="HAG35" s="429"/>
      <c r="HAH35" s="429"/>
      <c r="HAI35" s="429"/>
      <c r="HAJ35" s="429"/>
      <c r="HAK35" s="429"/>
      <c r="HAL35" s="429"/>
      <c r="HAM35" s="429"/>
      <c r="HAN35" s="429"/>
      <c r="HAO35" s="429"/>
      <c r="HAP35" s="429"/>
      <c r="HAQ35" s="429"/>
      <c r="HAR35" s="429"/>
      <c r="HAS35" s="429"/>
      <c r="HAT35" s="429"/>
      <c r="HAU35" s="429"/>
      <c r="HAV35" s="429"/>
      <c r="HAW35" s="429"/>
      <c r="HAX35" s="429"/>
      <c r="HAY35" s="429"/>
      <c r="HAZ35" s="429"/>
      <c r="HBA35" s="429"/>
      <c r="HBB35" s="429"/>
      <c r="HBC35" s="429"/>
      <c r="HBD35" s="429"/>
      <c r="HBE35" s="429"/>
      <c r="HBF35" s="429"/>
      <c r="HBG35" s="429"/>
      <c r="HBH35" s="429"/>
      <c r="HBI35" s="429"/>
      <c r="HBJ35" s="429"/>
      <c r="HBK35" s="429"/>
      <c r="HBL35" s="429"/>
      <c r="HBM35" s="429"/>
      <c r="HBN35" s="429"/>
      <c r="HBO35" s="429"/>
      <c r="HBP35" s="429"/>
      <c r="HBQ35" s="429"/>
      <c r="HBR35" s="429"/>
      <c r="HBS35" s="429"/>
      <c r="HBT35" s="429"/>
      <c r="HBU35" s="429"/>
      <c r="HBV35" s="429"/>
      <c r="HBW35" s="429"/>
      <c r="HBX35" s="429"/>
      <c r="HBY35" s="429"/>
      <c r="HBZ35" s="429"/>
      <c r="HCA35" s="429"/>
      <c r="HCB35" s="429"/>
      <c r="HCC35" s="429"/>
      <c r="HCD35" s="429"/>
      <c r="HCE35" s="429"/>
      <c r="HCF35" s="429"/>
      <c r="HCG35" s="429"/>
      <c r="HCH35" s="429"/>
      <c r="HCI35" s="429"/>
      <c r="HCJ35" s="429"/>
      <c r="HCK35" s="429"/>
      <c r="HCL35" s="429"/>
      <c r="HCM35" s="429"/>
      <c r="HCN35" s="429"/>
      <c r="HCO35" s="429"/>
      <c r="HCP35" s="429"/>
      <c r="HCQ35" s="429"/>
      <c r="HCR35" s="429"/>
      <c r="HCS35" s="429"/>
      <c r="HCT35" s="429"/>
      <c r="HCU35" s="429"/>
      <c r="HCV35" s="429"/>
      <c r="HCW35" s="429"/>
      <c r="HCX35" s="429"/>
      <c r="HCY35" s="429"/>
      <c r="HCZ35" s="429"/>
      <c r="HDA35" s="429"/>
      <c r="HDB35" s="429"/>
      <c r="HDC35" s="429"/>
      <c r="HDD35" s="429"/>
      <c r="HDE35" s="429"/>
      <c r="HDF35" s="429"/>
      <c r="HDG35" s="429"/>
      <c r="HDH35" s="429"/>
      <c r="HDI35" s="429"/>
      <c r="HDJ35" s="429"/>
      <c r="HDK35" s="429"/>
      <c r="HDL35" s="429"/>
      <c r="HDM35" s="429"/>
      <c r="HDN35" s="429"/>
      <c r="HDO35" s="429"/>
      <c r="HDP35" s="429"/>
      <c r="HDQ35" s="429"/>
      <c r="HDR35" s="429"/>
      <c r="HDS35" s="429"/>
      <c r="HDT35" s="429"/>
      <c r="HDU35" s="429"/>
      <c r="HDV35" s="429"/>
      <c r="HDW35" s="429"/>
      <c r="HDX35" s="429"/>
      <c r="HDY35" s="429"/>
      <c r="HDZ35" s="429"/>
      <c r="HEA35" s="429"/>
      <c r="HEB35" s="429"/>
      <c r="HEC35" s="429"/>
      <c r="HED35" s="429"/>
      <c r="HEE35" s="429"/>
      <c r="HEF35" s="429"/>
      <c r="HEG35" s="429"/>
      <c r="HEH35" s="429"/>
      <c r="HEI35" s="429"/>
      <c r="HEJ35" s="429"/>
      <c r="HEK35" s="429"/>
      <c r="HEL35" s="429"/>
      <c r="HEM35" s="429"/>
      <c r="HEN35" s="429"/>
      <c r="HEO35" s="429"/>
      <c r="HEP35" s="429"/>
      <c r="HEQ35" s="429"/>
      <c r="HER35" s="429"/>
      <c r="HES35" s="429"/>
      <c r="HET35" s="429"/>
      <c r="HEU35" s="429"/>
      <c r="HEV35" s="429"/>
      <c r="HEW35" s="429"/>
      <c r="HEX35" s="429"/>
      <c r="HEY35" s="429"/>
      <c r="HEZ35" s="429"/>
      <c r="HFA35" s="429"/>
      <c r="HFB35" s="429"/>
      <c r="HFC35" s="429"/>
      <c r="HFD35" s="429"/>
      <c r="HFE35" s="429"/>
      <c r="HFF35" s="429"/>
      <c r="HFG35" s="429"/>
      <c r="HFH35" s="429"/>
      <c r="HFI35" s="429"/>
      <c r="HFJ35" s="429"/>
      <c r="HFK35" s="429"/>
      <c r="HFL35" s="429"/>
      <c r="HFM35" s="429"/>
      <c r="HFN35" s="429"/>
      <c r="HFO35" s="429"/>
      <c r="HFP35" s="429"/>
      <c r="HFQ35" s="429"/>
      <c r="HFR35" s="429"/>
      <c r="HFS35" s="429"/>
      <c r="HFT35" s="429"/>
      <c r="HFU35" s="429"/>
      <c r="HFV35" s="429"/>
      <c r="HFW35" s="429"/>
      <c r="HFX35" s="429"/>
      <c r="HFY35" s="429"/>
      <c r="HFZ35" s="429"/>
      <c r="HGA35" s="429"/>
      <c r="HGB35" s="429"/>
      <c r="HGC35" s="429"/>
      <c r="HGD35" s="429"/>
      <c r="HGE35" s="429"/>
      <c r="HGF35" s="429"/>
      <c r="HGG35" s="429"/>
      <c r="HGH35" s="429"/>
      <c r="HGI35" s="429"/>
      <c r="HGJ35" s="429"/>
      <c r="HGK35" s="429"/>
      <c r="HGL35" s="429"/>
      <c r="HGM35" s="429"/>
      <c r="HGN35" s="429"/>
      <c r="HGO35" s="429"/>
      <c r="HGP35" s="429"/>
      <c r="HGQ35" s="429"/>
      <c r="HGR35" s="429"/>
      <c r="HGS35" s="429"/>
      <c r="HGT35" s="429"/>
      <c r="HGU35" s="429"/>
      <c r="HGV35" s="429"/>
      <c r="HGW35" s="429"/>
      <c r="HGX35" s="429"/>
      <c r="HGY35" s="429"/>
      <c r="HGZ35" s="429"/>
      <c r="HHA35" s="429"/>
      <c r="HHB35" s="429"/>
      <c r="HHC35" s="429"/>
      <c r="HHD35" s="429"/>
      <c r="HHE35" s="429"/>
      <c r="HHF35" s="429"/>
      <c r="HHG35" s="429"/>
      <c r="HHH35" s="429"/>
      <c r="HHI35" s="429"/>
      <c r="HHJ35" s="429"/>
      <c r="HHK35" s="429"/>
      <c r="HHL35" s="429"/>
      <c r="HHM35" s="429"/>
      <c r="HHN35" s="429"/>
      <c r="HHO35" s="429"/>
      <c r="HHP35" s="429"/>
      <c r="HHQ35" s="429"/>
      <c r="HHR35" s="429"/>
      <c r="HHS35" s="429"/>
      <c r="HHT35" s="429"/>
      <c r="HHU35" s="429"/>
      <c r="HHV35" s="429"/>
      <c r="HHW35" s="429"/>
      <c r="HHX35" s="429"/>
      <c r="HHY35" s="429"/>
      <c r="HHZ35" s="429"/>
      <c r="HIA35" s="429"/>
      <c r="HIB35" s="429"/>
      <c r="HIC35" s="429"/>
      <c r="HID35" s="429"/>
      <c r="HIE35" s="429"/>
      <c r="HIF35" s="429"/>
      <c r="HIG35" s="429"/>
      <c r="HIH35" s="429"/>
      <c r="HII35" s="429"/>
      <c r="HIJ35" s="429"/>
      <c r="HIK35" s="429"/>
      <c r="HIL35" s="429"/>
      <c r="HIM35" s="429"/>
      <c r="HIN35" s="429"/>
      <c r="HIO35" s="429"/>
      <c r="HIP35" s="429"/>
      <c r="HIQ35" s="429"/>
      <c r="HIR35" s="429"/>
      <c r="HIS35" s="429"/>
      <c r="HIT35" s="429"/>
      <c r="HIU35" s="429"/>
      <c r="HIV35" s="429"/>
      <c r="HIW35" s="429"/>
      <c r="HIX35" s="429"/>
      <c r="HIY35" s="429"/>
      <c r="HIZ35" s="429"/>
      <c r="HJA35" s="429"/>
      <c r="HJB35" s="429"/>
      <c r="HJC35" s="429"/>
      <c r="HJD35" s="429"/>
      <c r="HJE35" s="429"/>
      <c r="HJF35" s="429"/>
      <c r="HJG35" s="429"/>
      <c r="HJH35" s="429"/>
      <c r="HJI35" s="429"/>
      <c r="HJJ35" s="429"/>
      <c r="HJK35" s="429"/>
      <c r="HJL35" s="429"/>
      <c r="HJM35" s="429"/>
      <c r="HJN35" s="429"/>
      <c r="HJO35" s="429"/>
      <c r="HJP35" s="429"/>
      <c r="HJQ35" s="429"/>
      <c r="HJR35" s="429"/>
      <c r="HJS35" s="429"/>
      <c r="HJT35" s="429"/>
      <c r="HJU35" s="429"/>
      <c r="HJV35" s="429"/>
      <c r="HJW35" s="429"/>
      <c r="HJX35" s="429"/>
      <c r="HJY35" s="429"/>
      <c r="HJZ35" s="429"/>
      <c r="HKA35" s="429"/>
      <c r="HKB35" s="429"/>
      <c r="HKC35" s="429"/>
      <c r="HKD35" s="429"/>
      <c r="HKE35" s="429"/>
      <c r="HKF35" s="429"/>
      <c r="HKG35" s="429"/>
      <c r="HKH35" s="429"/>
      <c r="HKI35" s="429"/>
      <c r="HKJ35" s="429"/>
      <c r="HKK35" s="429"/>
      <c r="HKL35" s="429"/>
      <c r="HKM35" s="429"/>
      <c r="HKN35" s="429"/>
      <c r="HKO35" s="429"/>
      <c r="HKP35" s="429"/>
      <c r="HKQ35" s="429"/>
      <c r="HKR35" s="429"/>
      <c r="HKS35" s="429"/>
      <c r="HKT35" s="429"/>
      <c r="HKU35" s="429"/>
      <c r="HKV35" s="429"/>
      <c r="HKW35" s="429"/>
      <c r="HKX35" s="429"/>
      <c r="HKY35" s="429"/>
      <c r="HKZ35" s="429"/>
      <c r="HLA35" s="429"/>
      <c r="HLB35" s="429"/>
      <c r="HLC35" s="429"/>
      <c r="HLD35" s="429"/>
      <c r="HLE35" s="429"/>
      <c r="HLF35" s="429"/>
      <c r="HLG35" s="429"/>
      <c r="HLH35" s="429"/>
      <c r="HLI35" s="429"/>
      <c r="HLJ35" s="429"/>
      <c r="HLK35" s="429"/>
      <c r="HLL35" s="429"/>
      <c r="HLM35" s="429"/>
      <c r="HLN35" s="429"/>
      <c r="HLO35" s="429"/>
      <c r="HLP35" s="429"/>
      <c r="HLQ35" s="429"/>
      <c r="HLR35" s="429"/>
      <c r="HLS35" s="429"/>
      <c r="HLT35" s="429"/>
      <c r="HLU35" s="429"/>
      <c r="HLV35" s="429"/>
      <c r="HLW35" s="429"/>
      <c r="HLX35" s="429"/>
      <c r="HLY35" s="429"/>
      <c r="HLZ35" s="429"/>
      <c r="HMA35" s="429"/>
      <c r="HMB35" s="429"/>
      <c r="HMC35" s="429"/>
      <c r="HMD35" s="429"/>
      <c r="HME35" s="429"/>
      <c r="HMF35" s="429"/>
      <c r="HMG35" s="429"/>
      <c r="HMH35" s="429"/>
      <c r="HMI35" s="429"/>
      <c r="HMJ35" s="429"/>
      <c r="HMK35" s="429"/>
      <c r="HML35" s="429"/>
      <c r="HMM35" s="429"/>
      <c r="HMN35" s="429"/>
      <c r="HMO35" s="429"/>
      <c r="HMP35" s="429"/>
      <c r="HMQ35" s="429"/>
      <c r="HMR35" s="429"/>
      <c r="HMS35" s="429"/>
      <c r="HMT35" s="429"/>
      <c r="HMU35" s="429"/>
      <c r="HMV35" s="429"/>
      <c r="HMW35" s="429"/>
      <c r="HMX35" s="429"/>
      <c r="HMY35" s="429"/>
      <c r="HMZ35" s="429"/>
      <c r="HNA35" s="429"/>
      <c r="HNB35" s="429"/>
      <c r="HNC35" s="429"/>
      <c r="HND35" s="429"/>
      <c r="HNE35" s="429"/>
      <c r="HNF35" s="429"/>
      <c r="HNG35" s="429"/>
      <c r="HNH35" s="429"/>
      <c r="HNI35" s="429"/>
      <c r="HNJ35" s="429"/>
      <c r="HNK35" s="429"/>
      <c r="HNL35" s="429"/>
      <c r="HNM35" s="429"/>
      <c r="HNN35" s="429"/>
      <c r="HNO35" s="429"/>
      <c r="HNP35" s="429"/>
      <c r="HNQ35" s="429"/>
      <c r="HNR35" s="429"/>
      <c r="HNS35" s="429"/>
      <c r="HNT35" s="429"/>
      <c r="HNU35" s="429"/>
      <c r="HNV35" s="429"/>
      <c r="HNW35" s="429"/>
      <c r="HNX35" s="429"/>
      <c r="HNY35" s="429"/>
      <c r="HNZ35" s="429"/>
      <c r="HOA35" s="429"/>
      <c r="HOB35" s="429"/>
      <c r="HOC35" s="429"/>
      <c r="HOD35" s="429"/>
      <c r="HOE35" s="429"/>
      <c r="HOF35" s="429"/>
      <c r="HOG35" s="429"/>
      <c r="HOH35" s="429"/>
      <c r="HOI35" s="429"/>
      <c r="HOJ35" s="429"/>
      <c r="HOK35" s="429"/>
      <c r="HOL35" s="429"/>
      <c r="HOM35" s="429"/>
      <c r="HON35" s="429"/>
      <c r="HOO35" s="429"/>
      <c r="HOP35" s="429"/>
      <c r="HOQ35" s="429"/>
      <c r="HOR35" s="429"/>
      <c r="HOS35" s="429"/>
      <c r="HOT35" s="429"/>
      <c r="HOU35" s="429"/>
      <c r="HOV35" s="429"/>
      <c r="HOW35" s="429"/>
      <c r="HOX35" s="429"/>
      <c r="HOY35" s="429"/>
      <c r="HOZ35" s="429"/>
      <c r="HPA35" s="429"/>
      <c r="HPB35" s="429"/>
      <c r="HPC35" s="429"/>
      <c r="HPD35" s="429"/>
      <c r="HPE35" s="429"/>
      <c r="HPF35" s="429"/>
      <c r="HPG35" s="429"/>
      <c r="HPH35" s="429"/>
      <c r="HPI35" s="429"/>
      <c r="HPJ35" s="429"/>
      <c r="HPK35" s="429"/>
      <c r="HPL35" s="429"/>
      <c r="HPM35" s="429"/>
      <c r="HPN35" s="429"/>
      <c r="HPO35" s="429"/>
      <c r="HPP35" s="429"/>
      <c r="HPQ35" s="429"/>
      <c r="HPR35" s="429"/>
      <c r="HPS35" s="429"/>
      <c r="HPT35" s="429"/>
      <c r="HPU35" s="429"/>
      <c r="HPV35" s="429"/>
      <c r="HPW35" s="429"/>
      <c r="HPX35" s="429"/>
      <c r="HPY35" s="429"/>
      <c r="HPZ35" s="429"/>
      <c r="HQA35" s="429"/>
      <c r="HQB35" s="429"/>
      <c r="HQC35" s="429"/>
      <c r="HQD35" s="429"/>
      <c r="HQE35" s="429"/>
      <c r="HQF35" s="429"/>
      <c r="HQG35" s="429"/>
      <c r="HQH35" s="429"/>
      <c r="HQI35" s="429"/>
      <c r="HQJ35" s="429"/>
      <c r="HQK35" s="429"/>
      <c r="HQL35" s="429"/>
      <c r="HQM35" s="429"/>
      <c r="HQN35" s="429"/>
      <c r="HQO35" s="429"/>
      <c r="HQP35" s="429"/>
      <c r="HQQ35" s="429"/>
      <c r="HQR35" s="429"/>
      <c r="HQS35" s="429"/>
      <c r="HQT35" s="429"/>
      <c r="HQU35" s="429"/>
      <c r="HQV35" s="429"/>
      <c r="HQW35" s="429"/>
      <c r="HQX35" s="429"/>
      <c r="HQY35" s="429"/>
      <c r="HQZ35" s="429"/>
      <c r="HRA35" s="429"/>
      <c r="HRB35" s="429"/>
      <c r="HRC35" s="429"/>
      <c r="HRD35" s="429"/>
      <c r="HRE35" s="429"/>
      <c r="HRF35" s="429"/>
      <c r="HRG35" s="429"/>
      <c r="HRH35" s="429"/>
      <c r="HRI35" s="429"/>
      <c r="HRJ35" s="429"/>
      <c r="HRK35" s="429"/>
      <c r="HRL35" s="429"/>
      <c r="HRM35" s="429"/>
      <c r="HRN35" s="429"/>
      <c r="HRO35" s="429"/>
      <c r="HRP35" s="429"/>
      <c r="HRQ35" s="429"/>
      <c r="HRR35" s="429"/>
      <c r="HRS35" s="429"/>
      <c r="HRT35" s="429"/>
      <c r="HRU35" s="429"/>
      <c r="HRV35" s="429"/>
      <c r="HRW35" s="429"/>
      <c r="HRX35" s="429"/>
      <c r="HRY35" s="429"/>
      <c r="HRZ35" s="429"/>
      <c r="HSA35" s="429"/>
      <c r="HSB35" s="429"/>
      <c r="HSC35" s="429"/>
      <c r="HSD35" s="429"/>
      <c r="HSE35" s="429"/>
      <c r="HSF35" s="429"/>
      <c r="HSG35" s="429"/>
      <c r="HSH35" s="429"/>
      <c r="HSI35" s="429"/>
      <c r="HSJ35" s="429"/>
      <c r="HSK35" s="429"/>
      <c r="HSL35" s="429"/>
      <c r="HSM35" s="429"/>
      <c r="HSN35" s="429"/>
      <c r="HSO35" s="429"/>
      <c r="HSP35" s="429"/>
      <c r="HSQ35" s="429"/>
      <c r="HSR35" s="429"/>
      <c r="HSS35" s="429"/>
      <c r="HST35" s="429"/>
      <c r="HSU35" s="429"/>
      <c r="HSV35" s="429"/>
      <c r="HSW35" s="429"/>
      <c r="HSX35" s="429"/>
      <c r="HSY35" s="429"/>
      <c r="HSZ35" s="429"/>
      <c r="HTA35" s="429"/>
      <c r="HTB35" s="429"/>
      <c r="HTC35" s="429"/>
      <c r="HTD35" s="429"/>
      <c r="HTE35" s="429"/>
      <c r="HTF35" s="429"/>
      <c r="HTG35" s="429"/>
      <c r="HTH35" s="429"/>
      <c r="HTI35" s="429"/>
      <c r="HTJ35" s="429"/>
      <c r="HTK35" s="429"/>
      <c r="HTL35" s="429"/>
      <c r="HTM35" s="429"/>
      <c r="HTN35" s="429"/>
      <c r="HTO35" s="429"/>
      <c r="HTP35" s="429"/>
      <c r="HTQ35" s="429"/>
      <c r="HTR35" s="429"/>
      <c r="HTS35" s="429"/>
      <c r="HTT35" s="429"/>
      <c r="HTU35" s="429"/>
      <c r="HTV35" s="429"/>
      <c r="HTW35" s="429"/>
      <c r="HTX35" s="429"/>
      <c r="HTY35" s="429"/>
      <c r="HTZ35" s="429"/>
      <c r="HUA35" s="429"/>
      <c r="HUB35" s="429"/>
      <c r="HUC35" s="429"/>
      <c r="HUD35" s="429"/>
      <c r="HUE35" s="429"/>
      <c r="HUF35" s="429"/>
      <c r="HUG35" s="429"/>
      <c r="HUH35" s="429"/>
      <c r="HUI35" s="429"/>
      <c r="HUJ35" s="429"/>
      <c r="HUK35" s="429"/>
      <c r="HUL35" s="429"/>
      <c r="HUM35" s="429"/>
      <c r="HUN35" s="429"/>
      <c r="HUO35" s="429"/>
      <c r="HUP35" s="429"/>
      <c r="HUQ35" s="429"/>
      <c r="HUR35" s="429"/>
      <c r="HUS35" s="429"/>
      <c r="HUT35" s="429"/>
      <c r="HUU35" s="429"/>
      <c r="HUV35" s="429"/>
      <c r="HUW35" s="429"/>
      <c r="HUX35" s="429"/>
      <c r="HUY35" s="429"/>
      <c r="HUZ35" s="429"/>
      <c r="HVA35" s="429"/>
      <c r="HVB35" s="429"/>
      <c r="HVC35" s="429"/>
      <c r="HVD35" s="429"/>
      <c r="HVE35" s="429"/>
      <c r="HVF35" s="429"/>
      <c r="HVG35" s="429"/>
      <c r="HVH35" s="429"/>
      <c r="HVI35" s="429"/>
      <c r="HVJ35" s="429"/>
      <c r="HVK35" s="429"/>
      <c r="HVL35" s="429"/>
      <c r="HVM35" s="429"/>
      <c r="HVN35" s="429"/>
      <c r="HVO35" s="429"/>
      <c r="HVP35" s="429"/>
      <c r="HVQ35" s="429"/>
      <c r="HVR35" s="429"/>
      <c r="HVS35" s="429"/>
      <c r="HVT35" s="429"/>
      <c r="HVU35" s="429"/>
      <c r="HVV35" s="429"/>
      <c r="HVW35" s="429"/>
      <c r="HVX35" s="429"/>
      <c r="HVY35" s="429"/>
      <c r="HVZ35" s="429"/>
      <c r="HWA35" s="429"/>
      <c r="HWB35" s="429"/>
      <c r="HWC35" s="429"/>
      <c r="HWD35" s="429"/>
      <c r="HWE35" s="429"/>
      <c r="HWF35" s="429"/>
      <c r="HWG35" s="429"/>
      <c r="HWH35" s="429"/>
      <c r="HWI35" s="429"/>
      <c r="HWJ35" s="429"/>
      <c r="HWK35" s="429"/>
      <c r="HWL35" s="429"/>
      <c r="HWM35" s="429"/>
      <c r="HWN35" s="429"/>
      <c r="HWO35" s="429"/>
      <c r="HWP35" s="429"/>
      <c r="HWQ35" s="429"/>
      <c r="HWR35" s="429"/>
      <c r="HWS35" s="429"/>
      <c r="HWT35" s="429"/>
      <c r="HWU35" s="429"/>
      <c r="HWV35" s="429"/>
      <c r="HWW35" s="429"/>
      <c r="HWX35" s="429"/>
      <c r="HWY35" s="429"/>
      <c r="HWZ35" s="429"/>
      <c r="HXA35" s="429"/>
      <c r="HXB35" s="429"/>
      <c r="HXC35" s="429"/>
      <c r="HXD35" s="429"/>
      <c r="HXE35" s="429"/>
      <c r="HXF35" s="429"/>
      <c r="HXG35" s="429"/>
      <c r="HXH35" s="429"/>
      <c r="HXI35" s="429"/>
      <c r="HXJ35" s="429"/>
      <c r="HXK35" s="429"/>
      <c r="HXL35" s="429"/>
      <c r="HXM35" s="429"/>
      <c r="HXN35" s="429"/>
      <c r="HXO35" s="429"/>
      <c r="HXP35" s="429"/>
      <c r="HXQ35" s="429"/>
      <c r="HXR35" s="429"/>
      <c r="HXS35" s="429"/>
      <c r="HXT35" s="429"/>
      <c r="HXU35" s="429"/>
      <c r="HXV35" s="429"/>
      <c r="HXW35" s="429"/>
      <c r="HXX35" s="429"/>
      <c r="HXY35" s="429"/>
      <c r="HXZ35" s="429"/>
      <c r="HYA35" s="429"/>
      <c r="HYB35" s="429"/>
      <c r="HYC35" s="429"/>
      <c r="HYD35" s="429"/>
      <c r="HYE35" s="429"/>
      <c r="HYF35" s="429"/>
      <c r="HYG35" s="429"/>
      <c r="HYH35" s="429"/>
      <c r="HYI35" s="429"/>
      <c r="HYJ35" s="429"/>
      <c r="HYK35" s="429"/>
      <c r="HYL35" s="429"/>
      <c r="HYM35" s="429"/>
      <c r="HYN35" s="429"/>
      <c r="HYO35" s="429"/>
      <c r="HYP35" s="429"/>
      <c r="HYQ35" s="429"/>
      <c r="HYR35" s="429"/>
      <c r="HYS35" s="429"/>
      <c r="HYT35" s="429"/>
      <c r="HYU35" s="429"/>
      <c r="HYV35" s="429"/>
      <c r="HYW35" s="429"/>
      <c r="HYX35" s="429"/>
      <c r="HYY35" s="429"/>
      <c r="HYZ35" s="429"/>
      <c r="HZA35" s="429"/>
      <c r="HZB35" s="429"/>
      <c r="HZC35" s="429"/>
      <c r="HZD35" s="429"/>
      <c r="HZE35" s="429"/>
      <c r="HZF35" s="429"/>
      <c r="HZG35" s="429"/>
      <c r="HZH35" s="429"/>
      <c r="HZI35" s="429"/>
      <c r="HZJ35" s="429"/>
      <c r="HZK35" s="429"/>
      <c r="HZL35" s="429"/>
      <c r="HZM35" s="429"/>
      <c r="HZN35" s="429"/>
      <c r="HZO35" s="429"/>
      <c r="HZP35" s="429"/>
      <c r="HZQ35" s="429"/>
      <c r="HZR35" s="429"/>
      <c r="HZS35" s="429"/>
      <c r="HZT35" s="429"/>
      <c r="HZU35" s="429"/>
      <c r="HZV35" s="429"/>
      <c r="HZW35" s="429"/>
      <c r="HZX35" s="429"/>
      <c r="HZY35" s="429"/>
      <c r="HZZ35" s="429"/>
      <c r="IAA35" s="429"/>
      <c r="IAB35" s="429"/>
      <c r="IAC35" s="429"/>
      <c r="IAD35" s="429"/>
      <c r="IAE35" s="429"/>
      <c r="IAF35" s="429"/>
      <c r="IAG35" s="429"/>
      <c r="IAH35" s="429"/>
      <c r="IAI35" s="429"/>
      <c r="IAJ35" s="429"/>
      <c r="IAK35" s="429"/>
      <c r="IAL35" s="429"/>
      <c r="IAM35" s="429"/>
      <c r="IAN35" s="429"/>
      <c r="IAO35" s="429"/>
      <c r="IAP35" s="429"/>
      <c r="IAQ35" s="429"/>
      <c r="IAR35" s="429"/>
      <c r="IAS35" s="429"/>
      <c r="IAT35" s="429"/>
      <c r="IAU35" s="429"/>
      <c r="IAV35" s="429"/>
      <c r="IAW35" s="429"/>
      <c r="IAX35" s="429"/>
      <c r="IAY35" s="429"/>
      <c r="IAZ35" s="429"/>
      <c r="IBA35" s="429"/>
      <c r="IBB35" s="429"/>
      <c r="IBC35" s="429"/>
      <c r="IBD35" s="429"/>
      <c r="IBE35" s="429"/>
      <c r="IBF35" s="429"/>
      <c r="IBG35" s="429"/>
      <c r="IBH35" s="429"/>
      <c r="IBI35" s="429"/>
      <c r="IBJ35" s="429"/>
      <c r="IBK35" s="429"/>
      <c r="IBL35" s="429"/>
      <c r="IBM35" s="429"/>
      <c r="IBN35" s="429"/>
      <c r="IBO35" s="429"/>
      <c r="IBP35" s="429"/>
      <c r="IBQ35" s="429"/>
      <c r="IBR35" s="429"/>
      <c r="IBS35" s="429"/>
      <c r="IBT35" s="429"/>
      <c r="IBU35" s="429"/>
      <c r="IBV35" s="429"/>
      <c r="IBW35" s="429"/>
      <c r="IBX35" s="429"/>
      <c r="IBY35" s="429"/>
      <c r="IBZ35" s="429"/>
      <c r="ICA35" s="429"/>
      <c r="ICB35" s="429"/>
      <c r="ICC35" s="429"/>
      <c r="ICD35" s="429"/>
      <c r="ICE35" s="429"/>
      <c r="ICF35" s="429"/>
      <c r="ICG35" s="429"/>
      <c r="ICH35" s="429"/>
      <c r="ICI35" s="429"/>
      <c r="ICJ35" s="429"/>
      <c r="ICK35" s="429"/>
      <c r="ICL35" s="429"/>
      <c r="ICM35" s="429"/>
      <c r="ICN35" s="429"/>
      <c r="ICO35" s="429"/>
      <c r="ICP35" s="429"/>
      <c r="ICQ35" s="429"/>
      <c r="ICR35" s="429"/>
      <c r="ICS35" s="429"/>
      <c r="ICT35" s="429"/>
      <c r="ICU35" s="429"/>
      <c r="ICV35" s="429"/>
      <c r="ICW35" s="429"/>
      <c r="ICX35" s="429"/>
      <c r="ICY35" s="429"/>
      <c r="ICZ35" s="429"/>
      <c r="IDA35" s="429"/>
      <c r="IDB35" s="429"/>
      <c r="IDC35" s="429"/>
      <c r="IDD35" s="429"/>
      <c r="IDE35" s="429"/>
      <c r="IDF35" s="429"/>
      <c r="IDG35" s="429"/>
      <c r="IDH35" s="429"/>
      <c r="IDI35" s="429"/>
      <c r="IDJ35" s="429"/>
      <c r="IDK35" s="429"/>
      <c r="IDL35" s="429"/>
      <c r="IDM35" s="429"/>
      <c r="IDN35" s="429"/>
      <c r="IDO35" s="429"/>
      <c r="IDP35" s="429"/>
      <c r="IDQ35" s="429"/>
      <c r="IDR35" s="429"/>
      <c r="IDS35" s="429"/>
      <c r="IDT35" s="429"/>
      <c r="IDU35" s="429"/>
      <c r="IDV35" s="429"/>
      <c r="IDW35" s="429"/>
      <c r="IDX35" s="429"/>
      <c r="IDY35" s="429"/>
      <c r="IDZ35" s="429"/>
      <c r="IEA35" s="429"/>
      <c r="IEB35" s="429"/>
      <c r="IEC35" s="429"/>
      <c r="IED35" s="429"/>
      <c r="IEE35" s="429"/>
      <c r="IEF35" s="429"/>
      <c r="IEG35" s="429"/>
      <c r="IEH35" s="429"/>
      <c r="IEI35" s="429"/>
      <c r="IEJ35" s="429"/>
      <c r="IEK35" s="429"/>
      <c r="IEL35" s="429"/>
      <c r="IEM35" s="429"/>
      <c r="IEN35" s="429"/>
      <c r="IEO35" s="429"/>
      <c r="IEP35" s="429"/>
      <c r="IEQ35" s="429"/>
      <c r="IER35" s="429"/>
      <c r="IES35" s="429"/>
      <c r="IET35" s="429"/>
      <c r="IEU35" s="429"/>
      <c r="IEV35" s="429"/>
      <c r="IEW35" s="429"/>
      <c r="IEX35" s="429"/>
      <c r="IEY35" s="429"/>
      <c r="IEZ35" s="429"/>
      <c r="IFA35" s="429"/>
      <c r="IFB35" s="429"/>
      <c r="IFC35" s="429"/>
      <c r="IFD35" s="429"/>
      <c r="IFE35" s="429"/>
      <c r="IFF35" s="429"/>
      <c r="IFG35" s="429"/>
      <c r="IFH35" s="429"/>
      <c r="IFI35" s="429"/>
      <c r="IFJ35" s="429"/>
      <c r="IFK35" s="429"/>
      <c r="IFL35" s="429"/>
      <c r="IFM35" s="429"/>
      <c r="IFN35" s="429"/>
      <c r="IFO35" s="429"/>
      <c r="IFP35" s="429"/>
      <c r="IFQ35" s="429"/>
      <c r="IFR35" s="429"/>
      <c r="IFS35" s="429"/>
      <c r="IFT35" s="429"/>
      <c r="IFU35" s="429"/>
      <c r="IFV35" s="429"/>
      <c r="IFW35" s="429"/>
      <c r="IFX35" s="429"/>
      <c r="IFY35" s="429"/>
      <c r="IFZ35" s="429"/>
      <c r="IGA35" s="429"/>
      <c r="IGB35" s="429"/>
      <c r="IGC35" s="429"/>
      <c r="IGD35" s="429"/>
      <c r="IGE35" s="429"/>
      <c r="IGF35" s="429"/>
      <c r="IGG35" s="429"/>
      <c r="IGH35" s="429"/>
      <c r="IGI35" s="429"/>
      <c r="IGJ35" s="429"/>
      <c r="IGK35" s="429"/>
      <c r="IGL35" s="429"/>
      <c r="IGM35" s="429"/>
      <c r="IGN35" s="429"/>
      <c r="IGO35" s="429"/>
      <c r="IGP35" s="429"/>
      <c r="IGQ35" s="429"/>
      <c r="IGR35" s="429"/>
      <c r="IGS35" s="429"/>
      <c r="IGT35" s="429"/>
      <c r="IGU35" s="429"/>
      <c r="IGV35" s="429"/>
      <c r="IGW35" s="429"/>
      <c r="IGX35" s="429"/>
      <c r="IGY35" s="429"/>
      <c r="IGZ35" s="429"/>
      <c r="IHA35" s="429"/>
      <c r="IHB35" s="429"/>
      <c r="IHC35" s="429"/>
      <c r="IHD35" s="429"/>
      <c r="IHE35" s="429"/>
      <c r="IHF35" s="429"/>
      <c r="IHG35" s="429"/>
      <c r="IHH35" s="429"/>
      <c r="IHI35" s="429"/>
      <c r="IHJ35" s="429"/>
      <c r="IHK35" s="429"/>
      <c r="IHL35" s="429"/>
      <c r="IHM35" s="429"/>
      <c r="IHN35" s="429"/>
      <c r="IHO35" s="429"/>
      <c r="IHP35" s="429"/>
      <c r="IHQ35" s="429"/>
      <c r="IHR35" s="429"/>
      <c r="IHS35" s="429"/>
      <c r="IHT35" s="429"/>
      <c r="IHU35" s="429"/>
      <c r="IHV35" s="429"/>
      <c r="IHW35" s="429"/>
      <c r="IHX35" s="429"/>
      <c r="IHY35" s="429"/>
      <c r="IHZ35" s="429"/>
      <c r="IIA35" s="429"/>
      <c r="IIB35" s="429"/>
      <c r="IIC35" s="429"/>
      <c r="IID35" s="429"/>
      <c r="IIE35" s="429"/>
      <c r="IIF35" s="429"/>
      <c r="IIG35" s="429"/>
      <c r="IIH35" s="429"/>
      <c r="III35" s="429"/>
      <c r="IIJ35" s="429"/>
      <c r="IIK35" s="429"/>
      <c r="IIL35" s="429"/>
      <c r="IIM35" s="429"/>
      <c r="IIN35" s="429"/>
      <c r="IIO35" s="429"/>
      <c r="IIP35" s="429"/>
      <c r="IIQ35" s="429"/>
      <c r="IIR35" s="429"/>
      <c r="IIS35" s="429"/>
      <c r="IIT35" s="429"/>
      <c r="IIU35" s="429"/>
      <c r="IIV35" s="429"/>
      <c r="IIW35" s="429"/>
      <c r="IIX35" s="429"/>
      <c r="IIY35" s="429"/>
      <c r="IIZ35" s="429"/>
      <c r="IJA35" s="429"/>
      <c r="IJB35" s="429"/>
      <c r="IJC35" s="429"/>
      <c r="IJD35" s="429"/>
      <c r="IJE35" s="429"/>
      <c r="IJF35" s="429"/>
      <c r="IJG35" s="429"/>
      <c r="IJH35" s="429"/>
      <c r="IJI35" s="429"/>
      <c r="IJJ35" s="429"/>
      <c r="IJK35" s="429"/>
      <c r="IJL35" s="429"/>
      <c r="IJM35" s="429"/>
      <c r="IJN35" s="429"/>
      <c r="IJO35" s="429"/>
      <c r="IJP35" s="429"/>
      <c r="IJQ35" s="429"/>
      <c r="IJR35" s="429"/>
      <c r="IJS35" s="429"/>
      <c r="IJT35" s="429"/>
      <c r="IJU35" s="429"/>
      <c r="IJV35" s="429"/>
      <c r="IJW35" s="429"/>
      <c r="IJX35" s="429"/>
      <c r="IJY35" s="429"/>
      <c r="IJZ35" s="429"/>
      <c r="IKA35" s="429"/>
      <c r="IKB35" s="429"/>
      <c r="IKC35" s="429"/>
      <c r="IKD35" s="429"/>
      <c r="IKE35" s="429"/>
      <c r="IKF35" s="429"/>
      <c r="IKG35" s="429"/>
      <c r="IKH35" s="429"/>
      <c r="IKI35" s="429"/>
      <c r="IKJ35" s="429"/>
      <c r="IKK35" s="429"/>
      <c r="IKL35" s="429"/>
      <c r="IKM35" s="429"/>
      <c r="IKN35" s="429"/>
      <c r="IKO35" s="429"/>
      <c r="IKP35" s="429"/>
      <c r="IKQ35" s="429"/>
      <c r="IKR35" s="429"/>
      <c r="IKS35" s="429"/>
      <c r="IKT35" s="429"/>
      <c r="IKU35" s="429"/>
      <c r="IKV35" s="429"/>
      <c r="IKW35" s="429"/>
      <c r="IKX35" s="429"/>
      <c r="IKY35" s="429"/>
      <c r="IKZ35" s="429"/>
      <c r="ILA35" s="429"/>
      <c r="ILB35" s="429"/>
      <c r="ILC35" s="429"/>
      <c r="ILD35" s="429"/>
      <c r="ILE35" s="429"/>
      <c r="ILF35" s="429"/>
      <c r="ILG35" s="429"/>
      <c r="ILH35" s="429"/>
      <c r="ILI35" s="429"/>
      <c r="ILJ35" s="429"/>
      <c r="ILK35" s="429"/>
      <c r="ILL35" s="429"/>
      <c r="ILM35" s="429"/>
      <c r="ILN35" s="429"/>
      <c r="ILO35" s="429"/>
      <c r="ILP35" s="429"/>
      <c r="ILQ35" s="429"/>
      <c r="ILR35" s="429"/>
      <c r="ILS35" s="429"/>
      <c r="ILT35" s="429"/>
      <c r="ILU35" s="429"/>
      <c r="ILV35" s="429"/>
      <c r="ILW35" s="429"/>
      <c r="ILX35" s="429"/>
      <c r="ILY35" s="429"/>
      <c r="ILZ35" s="429"/>
      <c r="IMA35" s="429"/>
      <c r="IMB35" s="429"/>
      <c r="IMC35" s="429"/>
      <c r="IMD35" s="429"/>
      <c r="IME35" s="429"/>
      <c r="IMF35" s="429"/>
      <c r="IMG35" s="429"/>
      <c r="IMH35" s="429"/>
      <c r="IMI35" s="429"/>
      <c r="IMJ35" s="429"/>
      <c r="IMK35" s="429"/>
      <c r="IML35" s="429"/>
      <c r="IMM35" s="429"/>
      <c r="IMN35" s="429"/>
      <c r="IMO35" s="429"/>
      <c r="IMP35" s="429"/>
      <c r="IMQ35" s="429"/>
      <c r="IMR35" s="429"/>
      <c r="IMS35" s="429"/>
      <c r="IMT35" s="429"/>
      <c r="IMU35" s="429"/>
      <c r="IMV35" s="429"/>
      <c r="IMW35" s="429"/>
      <c r="IMX35" s="429"/>
      <c r="IMY35" s="429"/>
      <c r="IMZ35" s="429"/>
      <c r="INA35" s="429"/>
      <c r="INB35" s="429"/>
      <c r="INC35" s="429"/>
      <c r="IND35" s="429"/>
      <c r="INE35" s="429"/>
      <c r="INF35" s="429"/>
      <c r="ING35" s="429"/>
      <c r="INH35" s="429"/>
      <c r="INI35" s="429"/>
      <c r="INJ35" s="429"/>
      <c r="INK35" s="429"/>
      <c r="INL35" s="429"/>
      <c r="INM35" s="429"/>
      <c r="INN35" s="429"/>
      <c r="INO35" s="429"/>
      <c r="INP35" s="429"/>
      <c r="INQ35" s="429"/>
      <c r="INR35" s="429"/>
      <c r="INS35" s="429"/>
      <c r="INT35" s="429"/>
      <c r="INU35" s="429"/>
      <c r="INV35" s="429"/>
      <c r="INW35" s="429"/>
      <c r="INX35" s="429"/>
      <c r="INY35" s="429"/>
      <c r="INZ35" s="429"/>
      <c r="IOA35" s="429"/>
      <c r="IOB35" s="429"/>
      <c r="IOC35" s="429"/>
      <c r="IOD35" s="429"/>
      <c r="IOE35" s="429"/>
      <c r="IOF35" s="429"/>
      <c r="IOG35" s="429"/>
      <c r="IOH35" s="429"/>
      <c r="IOI35" s="429"/>
      <c r="IOJ35" s="429"/>
      <c r="IOK35" s="429"/>
      <c r="IOL35" s="429"/>
      <c r="IOM35" s="429"/>
      <c r="ION35" s="429"/>
      <c r="IOO35" s="429"/>
      <c r="IOP35" s="429"/>
      <c r="IOQ35" s="429"/>
      <c r="IOR35" s="429"/>
      <c r="IOS35" s="429"/>
      <c r="IOT35" s="429"/>
      <c r="IOU35" s="429"/>
      <c r="IOV35" s="429"/>
      <c r="IOW35" s="429"/>
      <c r="IOX35" s="429"/>
      <c r="IOY35" s="429"/>
      <c r="IOZ35" s="429"/>
      <c r="IPA35" s="429"/>
      <c r="IPB35" s="429"/>
      <c r="IPC35" s="429"/>
      <c r="IPD35" s="429"/>
      <c r="IPE35" s="429"/>
      <c r="IPF35" s="429"/>
      <c r="IPG35" s="429"/>
      <c r="IPH35" s="429"/>
      <c r="IPI35" s="429"/>
      <c r="IPJ35" s="429"/>
      <c r="IPK35" s="429"/>
      <c r="IPL35" s="429"/>
      <c r="IPM35" s="429"/>
      <c r="IPN35" s="429"/>
      <c r="IPO35" s="429"/>
      <c r="IPP35" s="429"/>
      <c r="IPQ35" s="429"/>
      <c r="IPR35" s="429"/>
      <c r="IPS35" s="429"/>
      <c r="IPT35" s="429"/>
      <c r="IPU35" s="429"/>
      <c r="IPV35" s="429"/>
      <c r="IPW35" s="429"/>
      <c r="IPX35" s="429"/>
      <c r="IPY35" s="429"/>
      <c r="IPZ35" s="429"/>
      <c r="IQA35" s="429"/>
      <c r="IQB35" s="429"/>
      <c r="IQC35" s="429"/>
      <c r="IQD35" s="429"/>
      <c r="IQE35" s="429"/>
      <c r="IQF35" s="429"/>
      <c r="IQG35" s="429"/>
      <c r="IQH35" s="429"/>
      <c r="IQI35" s="429"/>
      <c r="IQJ35" s="429"/>
      <c r="IQK35" s="429"/>
      <c r="IQL35" s="429"/>
      <c r="IQM35" s="429"/>
      <c r="IQN35" s="429"/>
      <c r="IQO35" s="429"/>
      <c r="IQP35" s="429"/>
      <c r="IQQ35" s="429"/>
      <c r="IQR35" s="429"/>
      <c r="IQS35" s="429"/>
      <c r="IQT35" s="429"/>
      <c r="IQU35" s="429"/>
      <c r="IQV35" s="429"/>
      <c r="IQW35" s="429"/>
      <c r="IQX35" s="429"/>
      <c r="IQY35" s="429"/>
      <c r="IQZ35" s="429"/>
      <c r="IRA35" s="429"/>
      <c r="IRB35" s="429"/>
      <c r="IRC35" s="429"/>
      <c r="IRD35" s="429"/>
      <c r="IRE35" s="429"/>
      <c r="IRF35" s="429"/>
      <c r="IRG35" s="429"/>
      <c r="IRH35" s="429"/>
      <c r="IRI35" s="429"/>
      <c r="IRJ35" s="429"/>
      <c r="IRK35" s="429"/>
      <c r="IRL35" s="429"/>
      <c r="IRM35" s="429"/>
      <c r="IRN35" s="429"/>
      <c r="IRO35" s="429"/>
      <c r="IRP35" s="429"/>
      <c r="IRQ35" s="429"/>
      <c r="IRR35" s="429"/>
      <c r="IRS35" s="429"/>
      <c r="IRT35" s="429"/>
      <c r="IRU35" s="429"/>
      <c r="IRV35" s="429"/>
      <c r="IRW35" s="429"/>
      <c r="IRX35" s="429"/>
      <c r="IRY35" s="429"/>
      <c r="IRZ35" s="429"/>
      <c r="ISA35" s="429"/>
      <c r="ISB35" s="429"/>
      <c r="ISC35" s="429"/>
      <c r="ISD35" s="429"/>
      <c r="ISE35" s="429"/>
      <c r="ISF35" s="429"/>
      <c r="ISG35" s="429"/>
      <c r="ISH35" s="429"/>
      <c r="ISI35" s="429"/>
      <c r="ISJ35" s="429"/>
      <c r="ISK35" s="429"/>
      <c r="ISL35" s="429"/>
      <c r="ISM35" s="429"/>
      <c r="ISN35" s="429"/>
      <c r="ISO35" s="429"/>
      <c r="ISP35" s="429"/>
      <c r="ISQ35" s="429"/>
      <c r="ISR35" s="429"/>
      <c r="ISS35" s="429"/>
      <c r="IST35" s="429"/>
      <c r="ISU35" s="429"/>
      <c r="ISV35" s="429"/>
      <c r="ISW35" s="429"/>
      <c r="ISX35" s="429"/>
      <c r="ISY35" s="429"/>
      <c r="ISZ35" s="429"/>
      <c r="ITA35" s="429"/>
      <c r="ITB35" s="429"/>
      <c r="ITC35" s="429"/>
      <c r="ITD35" s="429"/>
      <c r="ITE35" s="429"/>
      <c r="ITF35" s="429"/>
      <c r="ITG35" s="429"/>
      <c r="ITH35" s="429"/>
      <c r="ITI35" s="429"/>
      <c r="ITJ35" s="429"/>
      <c r="ITK35" s="429"/>
      <c r="ITL35" s="429"/>
      <c r="ITM35" s="429"/>
      <c r="ITN35" s="429"/>
      <c r="ITO35" s="429"/>
      <c r="ITP35" s="429"/>
      <c r="ITQ35" s="429"/>
      <c r="ITR35" s="429"/>
      <c r="ITS35" s="429"/>
      <c r="ITT35" s="429"/>
      <c r="ITU35" s="429"/>
      <c r="ITV35" s="429"/>
      <c r="ITW35" s="429"/>
      <c r="ITX35" s="429"/>
      <c r="ITY35" s="429"/>
      <c r="ITZ35" s="429"/>
      <c r="IUA35" s="429"/>
      <c r="IUB35" s="429"/>
      <c r="IUC35" s="429"/>
      <c r="IUD35" s="429"/>
      <c r="IUE35" s="429"/>
      <c r="IUF35" s="429"/>
      <c r="IUG35" s="429"/>
      <c r="IUH35" s="429"/>
      <c r="IUI35" s="429"/>
      <c r="IUJ35" s="429"/>
      <c r="IUK35" s="429"/>
      <c r="IUL35" s="429"/>
      <c r="IUM35" s="429"/>
      <c r="IUN35" s="429"/>
      <c r="IUO35" s="429"/>
      <c r="IUP35" s="429"/>
      <c r="IUQ35" s="429"/>
      <c r="IUR35" s="429"/>
      <c r="IUS35" s="429"/>
      <c r="IUT35" s="429"/>
      <c r="IUU35" s="429"/>
      <c r="IUV35" s="429"/>
      <c r="IUW35" s="429"/>
      <c r="IUX35" s="429"/>
      <c r="IUY35" s="429"/>
      <c r="IUZ35" s="429"/>
      <c r="IVA35" s="429"/>
      <c r="IVB35" s="429"/>
      <c r="IVC35" s="429"/>
      <c r="IVD35" s="429"/>
      <c r="IVE35" s="429"/>
      <c r="IVF35" s="429"/>
      <c r="IVG35" s="429"/>
      <c r="IVH35" s="429"/>
      <c r="IVI35" s="429"/>
      <c r="IVJ35" s="429"/>
      <c r="IVK35" s="429"/>
      <c r="IVL35" s="429"/>
      <c r="IVM35" s="429"/>
      <c r="IVN35" s="429"/>
      <c r="IVO35" s="429"/>
      <c r="IVP35" s="429"/>
      <c r="IVQ35" s="429"/>
      <c r="IVR35" s="429"/>
      <c r="IVS35" s="429"/>
      <c r="IVT35" s="429"/>
      <c r="IVU35" s="429"/>
      <c r="IVV35" s="429"/>
      <c r="IVW35" s="429"/>
      <c r="IVX35" s="429"/>
      <c r="IVY35" s="429"/>
      <c r="IVZ35" s="429"/>
      <c r="IWA35" s="429"/>
      <c r="IWB35" s="429"/>
      <c r="IWC35" s="429"/>
      <c r="IWD35" s="429"/>
      <c r="IWE35" s="429"/>
      <c r="IWF35" s="429"/>
      <c r="IWG35" s="429"/>
      <c r="IWH35" s="429"/>
      <c r="IWI35" s="429"/>
      <c r="IWJ35" s="429"/>
      <c r="IWK35" s="429"/>
      <c r="IWL35" s="429"/>
      <c r="IWM35" s="429"/>
      <c r="IWN35" s="429"/>
      <c r="IWO35" s="429"/>
      <c r="IWP35" s="429"/>
      <c r="IWQ35" s="429"/>
      <c r="IWR35" s="429"/>
      <c r="IWS35" s="429"/>
      <c r="IWT35" s="429"/>
      <c r="IWU35" s="429"/>
      <c r="IWV35" s="429"/>
      <c r="IWW35" s="429"/>
      <c r="IWX35" s="429"/>
      <c r="IWY35" s="429"/>
      <c r="IWZ35" s="429"/>
      <c r="IXA35" s="429"/>
      <c r="IXB35" s="429"/>
      <c r="IXC35" s="429"/>
      <c r="IXD35" s="429"/>
      <c r="IXE35" s="429"/>
      <c r="IXF35" s="429"/>
      <c r="IXG35" s="429"/>
      <c r="IXH35" s="429"/>
      <c r="IXI35" s="429"/>
      <c r="IXJ35" s="429"/>
      <c r="IXK35" s="429"/>
      <c r="IXL35" s="429"/>
      <c r="IXM35" s="429"/>
      <c r="IXN35" s="429"/>
      <c r="IXO35" s="429"/>
      <c r="IXP35" s="429"/>
      <c r="IXQ35" s="429"/>
      <c r="IXR35" s="429"/>
      <c r="IXS35" s="429"/>
      <c r="IXT35" s="429"/>
      <c r="IXU35" s="429"/>
      <c r="IXV35" s="429"/>
      <c r="IXW35" s="429"/>
      <c r="IXX35" s="429"/>
      <c r="IXY35" s="429"/>
      <c r="IXZ35" s="429"/>
      <c r="IYA35" s="429"/>
      <c r="IYB35" s="429"/>
      <c r="IYC35" s="429"/>
      <c r="IYD35" s="429"/>
      <c r="IYE35" s="429"/>
      <c r="IYF35" s="429"/>
      <c r="IYG35" s="429"/>
      <c r="IYH35" s="429"/>
      <c r="IYI35" s="429"/>
      <c r="IYJ35" s="429"/>
      <c r="IYK35" s="429"/>
      <c r="IYL35" s="429"/>
      <c r="IYM35" s="429"/>
      <c r="IYN35" s="429"/>
      <c r="IYO35" s="429"/>
      <c r="IYP35" s="429"/>
      <c r="IYQ35" s="429"/>
      <c r="IYR35" s="429"/>
      <c r="IYS35" s="429"/>
      <c r="IYT35" s="429"/>
      <c r="IYU35" s="429"/>
      <c r="IYV35" s="429"/>
      <c r="IYW35" s="429"/>
      <c r="IYX35" s="429"/>
      <c r="IYY35" s="429"/>
      <c r="IYZ35" s="429"/>
      <c r="IZA35" s="429"/>
      <c r="IZB35" s="429"/>
      <c r="IZC35" s="429"/>
      <c r="IZD35" s="429"/>
      <c r="IZE35" s="429"/>
      <c r="IZF35" s="429"/>
      <c r="IZG35" s="429"/>
      <c r="IZH35" s="429"/>
      <c r="IZI35" s="429"/>
      <c r="IZJ35" s="429"/>
      <c r="IZK35" s="429"/>
      <c r="IZL35" s="429"/>
      <c r="IZM35" s="429"/>
      <c r="IZN35" s="429"/>
      <c r="IZO35" s="429"/>
      <c r="IZP35" s="429"/>
      <c r="IZQ35" s="429"/>
      <c r="IZR35" s="429"/>
      <c r="IZS35" s="429"/>
      <c r="IZT35" s="429"/>
      <c r="IZU35" s="429"/>
      <c r="IZV35" s="429"/>
      <c r="IZW35" s="429"/>
      <c r="IZX35" s="429"/>
      <c r="IZY35" s="429"/>
      <c r="IZZ35" s="429"/>
      <c r="JAA35" s="429"/>
      <c r="JAB35" s="429"/>
      <c r="JAC35" s="429"/>
      <c r="JAD35" s="429"/>
      <c r="JAE35" s="429"/>
      <c r="JAF35" s="429"/>
      <c r="JAG35" s="429"/>
      <c r="JAH35" s="429"/>
      <c r="JAI35" s="429"/>
      <c r="JAJ35" s="429"/>
      <c r="JAK35" s="429"/>
      <c r="JAL35" s="429"/>
      <c r="JAM35" s="429"/>
      <c r="JAN35" s="429"/>
      <c r="JAO35" s="429"/>
      <c r="JAP35" s="429"/>
      <c r="JAQ35" s="429"/>
      <c r="JAR35" s="429"/>
      <c r="JAS35" s="429"/>
      <c r="JAT35" s="429"/>
      <c r="JAU35" s="429"/>
      <c r="JAV35" s="429"/>
      <c r="JAW35" s="429"/>
      <c r="JAX35" s="429"/>
      <c r="JAY35" s="429"/>
      <c r="JAZ35" s="429"/>
      <c r="JBA35" s="429"/>
      <c r="JBB35" s="429"/>
      <c r="JBC35" s="429"/>
      <c r="JBD35" s="429"/>
      <c r="JBE35" s="429"/>
      <c r="JBF35" s="429"/>
      <c r="JBG35" s="429"/>
      <c r="JBH35" s="429"/>
      <c r="JBI35" s="429"/>
      <c r="JBJ35" s="429"/>
      <c r="JBK35" s="429"/>
      <c r="JBL35" s="429"/>
      <c r="JBM35" s="429"/>
      <c r="JBN35" s="429"/>
      <c r="JBO35" s="429"/>
      <c r="JBP35" s="429"/>
      <c r="JBQ35" s="429"/>
      <c r="JBR35" s="429"/>
      <c r="JBS35" s="429"/>
      <c r="JBT35" s="429"/>
      <c r="JBU35" s="429"/>
      <c r="JBV35" s="429"/>
      <c r="JBW35" s="429"/>
      <c r="JBX35" s="429"/>
      <c r="JBY35" s="429"/>
      <c r="JBZ35" s="429"/>
      <c r="JCA35" s="429"/>
      <c r="JCB35" s="429"/>
      <c r="JCC35" s="429"/>
      <c r="JCD35" s="429"/>
      <c r="JCE35" s="429"/>
      <c r="JCF35" s="429"/>
      <c r="JCG35" s="429"/>
      <c r="JCH35" s="429"/>
      <c r="JCI35" s="429"/>
      <c r="JCJ35" s="429"/>
      <c r="JCK35" s="429"/>
      <c r="JCL35" s="429"/>
      <c r="JCM35" s="429"/>
      <c r="JCN35" s="429"/>
      <c r="JCO35" s="429"/>
      <c r="JCP35" s="429"/>
      <c r="JCQ35" s="429"/>
      <c r="JCR35" s="429"/>
      <c r="JCS35" s="429"/>
      <c r="JCT35" s="429"/>
      <c r="JCU35" s="429"/>
      <c r="JCV35" s="429"/>
      <c r="JCW35" s="429"/>
      <c r="JCX35" s="429"/>
      <c r="JCY35" s="429"/>
      <c r="JCZ35" s="429"/>
      <c r="JDA35" s="429"/>
      <c r="JDB35" s="429"/>
      <c r="JDC35" s="429"/>
      <c r="JDD35" s="429"/>
      <c r="JDE35" s="429"/>
      <c r="JDF35" s="429"/>
      <c r="JDG35" s="429"/>
      <c r="JDH35" s="429"/>
      <c r="JDI35" s="429"/>
      <c r="JDJ35" s="429"/>
      <c r="JDK35" s="429"/>
      <c r="JDL35" s="429"/>
      <c r="JDM35" s="429"/>
      <c r="JDN35" s="429"/>
      <c r="JDO35" s="429"/>
      <c r="JDP35" s="429"/>
      <c r="JDQ35" s="429"/>
      <c r="JDR35" s="429"/>
      <c r="JDS35" s="429"/>
      <c r="JDT35" s="429"/>
      <c r="JDU35" s="429"/>
      <c r="JDV35" s="429"/>
      <c r="JDW35" s="429"/>
      <c r="JDX35" s="429"/>
      <c r="JDY35" s="429"/>
      <c r="JDZ35" s="429"/>
      <c r="JEA35" s="429"/>
      <c r="JEB35" s="429"/>
      <c r="JEC35" s="429"/>
      <c r="JED35" s="429"/>
      <c r="JEE35" s="429"/>
      <c r="JEF35" s="429"/>
      <c r="JEG35" s="429"/>
      <c r="JEH35" s="429"/>
      <c r="JEI35" s="429"/>
      <c r="JEJ35" s="429"/>
      <c r="JEK35" s="429"/>
      <c r="JEL35" s="429"/>
      <c r="JEM35" s="429"/>
      <c r="JEN35" s="429"/>
      <c r="JEO35" s="429"/>
      <c r="JEP35" s="429"/>
      <c r="JEQ35" s="429"/>
      <c r="JER35" s="429"/>
      <c r="JES35" s="429"/>
      <c r="JET35" s="429"/>
      <c r="JEU35" s="429"/>
      <c r="JEV35" s="429"/>
      <c r="JEW35" s="429"/>
      <c r="JEX35" s="429"/>
      <c r="JEY35" s="429"/>
      <c r="JEZ35" s="429"/>
      <c r="JFA35" s="429"/>
      <c r="JFB35" s="429"/>
      <c r="JFC35" s="429"/>
      <c r="JFD35" s="429"/>
      <c r="JFE35" s="429"/>
      <c r="JFF35" s="429"/>
      <c r="JFG35" s="429"/>
      <c r="JFH35" s="429"/>
      <c r="JFI35" s="429"/>
      <c r="JFJ35" s="429"/>
      <c r="JFK35" s="429"/>
      <c r="JFL35" s="429"/>
      <c r="JFM35" s="429"/>
      <c r="JFN35" s="429"/>
      <c r="JFO35" s="429"/>
      <c r="JFP35" s="429"/>
      <c r="JFQ35" s="429"/>
      <c r="JFR35" s="429"/>
      <c r="JFS35" s="429"/>
      <c r="JFT35" s="429"/>
      <c r="JFU35" s="429"/>
      <c r="JFV35" s="429"/>
      <c r="JFW35" s="429"/>
      <c r="JFX35" s="429"/>
      <c r="JFY35" s="429"/>
      <c r="JFZ35" s="429"/>
      <c r="JGA35" s="429"/>
      <c r="JGB35" s="429"/>
      <c r="JGC35" s="429"/>
      <c r="JGD35" s="429"/>
      <c r="JGE35" s="429"/>
      <c r="JGF35" s="429"/>
      <c r="JGG35" s="429"/>
      <c r="JGH35" s="429"/>
      <c r="JGI35" s="429"/>
      <c r="JGJ35" s="429"/>
      <c r="JGK35" s="429"/>
      <c r="JGL35" s="429"/>
      <c r="JGM35" s="429"/>
      <c r="JGN35" s="429"/>
      <c r="JGO35" s="429"/>
      <c r="JGP35" s="429"/>
      <c r="JGQ35" s="429"/>
      <c r="JGR35" s="429"/>
      <c r="JGS35" s="429"/>
      <c r="JGT35" s="429"/>
      <c r="JGU35" s="429"/>
      <c r="JGV35" s="429"/>
      <c r="JGW35" s="429"/>
      <c r="JGX35" s="429"/>
      <c r="JGY35" s="429"/>
      <c r="JGZ35" s="429"/>
      <c r="JHA35" s="429"/>
      <c r="JHB35" s="429"/>
      <c r="JHC35" s="429"/>
      <c r="JHD35" s="429"/>
      <c r="JHE35" s="429"/>
      <c r="JHF35" s="429"/>
      <c r="JHG35" s="429"/>
      <c r="JHH35" s="429"/>
      <c r="JHI35" s="429"/>
      <c r="JHJ35" s="429"/>
      <c r="JHK35" s="429"/>
      <c r="JHL35" s="429"/>
      <c r="JHM35" s="429"/>
      <c r="JHN35" s="429"/>
      <c r="JHO35" s="429"/>
      <c r="JHP35" s="429"/>
      <c r="JHQ35" s="429"/>
      <c r="JHR35" s="429"/>
      <c r="JHS35" s="429"/>
      <c r="JHT35" s="429"/>
      <c r="JHU35" s="429"/>
      <c r="JHV35" s="429"/>
      <c r="JHW35" s="429"/>
      <c r="JHX35" s="429"/>
      <c r="JHY35" s="429"/>
      <c r="JHZ35" s="429"/>
      <c r="JIA35" s="429"/>
      <c r="JIB35" s="429"/>
      <c r="JIC35" s="429"/>
      <c r="JID35" s="429"/>
      <c r="JIE35" s="429"/>
      <c r="JIF35" s="429"/>
      <c r="JIG35" s="429"/>
      <c r="JIH35" s="429"/>
      <c r="JII35" s="429"/>
      <c r="JIJ35" s="429"/>
      <c r="JIK35" s="429"/>
      <c r="JIL35" s="429"/>
      <c r="JIM35" s="429"/>
      <c r="JIN35" s="429"/>
      <c r="JIO35" s="429"/>
      <c r="JIP35" s="429"/>
      <c r="JIQ35" s="429"/>
      <c r="JIR35" s="429"/>
      <c r="JIS35" s="429"/>
      <c r="JIT35" s="429"/>
      <c r="JIU35" s="429"/>
      <c r="JIV35" s="429"/>
      <c r="JIW35" s="429"/>
      <c r="JIX35" s="429"/>
      <c r="JIY35" s="429"/>
      <c r="JIZ35" s="429"/>
      <c r="JJA35" s="429"/>
      <c r="JJB35" s="429"/>
      <c r="JJC35" s="429"/>
      <c r="JJD35" s="429"/>
      <c r="JJE35" s="429"/>
      <c r="JJF35" s="429"/>
      <c r="JJG35" s="429"/>
      <c r="JJH35" s="429"/>
      <c r="JJI35" s="429"/>
      <c r="JJJ35" s="429"/>
      <c r="JJK35" s="429"/>
      <c r="JJL35" s="429"/>
      <c r="JJM35" s="429"/>
      <c r="JJN35" s="429"/>
      <c r="JJO35" s="429"/>
      <c r="JJP35" s="429"/>
      <c r="JJQ35" s="429"/>
      <c r="JJR35" s="429"/>
      <c r="JJS35" s="429"/>
      <c r="JJT35" s="429"/>
      <c r="JJU35" s="429"/>
      <c r="JJV35" s="429"/>
      <c r="JJW35" s="429"/>
      <c r="JJX35" s="429"/>
      <c r="JJY35" s="429"/>
      <c r="JJZ35" s="429"/>
      <c r="JKA35" s="429"/>
      <c r="JKB35" s="429"/>
      <c r="JKC35" s="429"/>
      <c r="JKD35" s="429"/>
      <c r="JKE35" s="429"/>
      <c r="JKF35" s="429"/>
      <c r="JKG35" s="429"/>
      <c r="JKH35" s="429"/>
      <c r="JKI35" s="429"/>
      <c r="JKJ35" s="429"/>
      <c r="JKK35" s="429"/>
      <c r="JKL35" s="429"/>
      <c r="JKM35" s="429"/>
      <c r="JKN35" s="429"/>
      <c r="JKO35" s="429"/>
      <c r="JKP35" s="429"/>
      <c r="JKQ35" s="429"/>
      <c r="JKR35" s="429"/>
      <c r="JKS35" s="429"/>
      <c r="JKT35" s="429"/>
      <c r="JKU35" s="429"/>
      <c r="JKV35" s="429"/>
      <c r="JKW35" s="429"/>
      <c r="JKX35" s="429"/>
      <c r="JKY35" s="429"/>
      <c r="JKZ35" s="429"/>
      <c r="JLA35" s="429"/>
      <c r="JLB35" s="429"/>
      <c r="JLC35" s="429"/>
      <c r="JLD35" s="429"/>
      <c r="JLE35" s="429"/>
      <c r="JLF35" s="429"/>
      <c r="JLG35" s="429"/>
      <c r="JLH35" s="429"/>
      <c r="JLI35" s="429"/>
      <c r="JLJ35" s="429"/>
      <c r="JLK35" s="429"/>
      <c r="JLL35" s="429"/>
      <c r="JLM35" s="429"/>
      <c r="JLN35" s="429"/>
      <c r="JLO35" s="429"/>
      <c r="JLP35" s="429"/>
      <c r="JLQ35" s="429"/>
      <c r="JLR35" s="429"/>
      <c r="JLS35" s="429"/>
      <c r="JLT35" s="429"/>
      <c r="JLU35" s="429"/>
      <c r="JLV35" s="429"/>
      <c r="JLW35" s="429"/>
      <c r="JLX35" s="429"/>
      <c r="JLY35" s="429"/>
      <c r="JLZ35" s="429"/>
      <c r="JMA35" s="429"/>
      <c r="JMB35" s="429"/>
      <c r="JMC35" s="429"/>
      <c r="JMD35" s="429"/>
      <c r="JME35" s="429"/>
      <c r="JMF35" s="429"/>
      <c r="JMG35" s="429"/>
      <c r="JMH35" s="429"/>
      <c r="JMI35" s="429"/>
      <c r="JMJ35" s="429"/>
      <c r="JMK35" s="429"/>
      <c r="JML35" s="429"/>
      <c r="JMM35" s="429"/>
      <c r="JMN35" s="429"/>
      <c r="JMO35" s="429"/>
      <c r="JMP35" s="429"/>
      <c r="JMQ35" s="429"/>
      <c r="JMR35" s="429"/>
      <c r="JMS35" s="429"/>
      <c r="JMT35" s="429"/>
      <c r="JMU35" s="429"/>
      <c r="JMV35" s="429"/>
      <c r="JMW35" s="429"/>
      <c r="JMX35" s="429"/>
      <c r="JMY35" s="429"/>
      <c r="JMZ35" s="429"/>
      <c r="JNA35" s="429"/>
      <c r="JNB35" s="429"/>
      <c r="JNC35" s="429"/>
      <c r="JND35" s="429"/>
      <c r="JNE35" s="429"/>
      <c r="JNF35" s="429"/>
      <c r="JNG35" s="429"/>
      <c r="JNH35" s="429"/>
      <c r="JNI35" s="429"/>
      <c r="JNJ35" s="429"/>
      <c r="JNK35" s="429"/>
      <c r="JNL35" s="429"/>
      <c r="JNM35" s="429"/>
      <c r="JNN35" s="429"/>
      <c r="JNO35" s="429"/>
      <c r="JNP35" s="429"/>
      <c r="JNQ35" s="429"/>
      <c r="JNR35" s="429"/>
      <c r="JNS35" s="429"/>
      <c r="JNT35" s="429"/>
      <c r="JNU35" s="429"/>
      <c r="JNV35" s="429"/>
      <c r="JNW35" s="429"/>
      <c r="JNX35" s="429"/>
      <c r="JNY35" s="429"/>
      <c r="JNZ35" s="429"/>
      <c r="JOA35" s="429"/>
      <c r="JOB35" s="429"/>
      <c r="JOC35" s="429"/>
      <c r="JOD35" s="429"/>
      <c r="JOE35" s="429"/>
      <c r="JOF35" s="429"/>
      <c r="JOG35" s="429"/>
      <c r="JOH35" s="429"/>
      <c r="JOI35" s="429"/>
      <c r="JOJ35" s="429"/>
      <c r="JOK35" s="429"/>
      <c r="JOL35" s="429"/>
      <c r="JOM35" s="429"/>
      <c r="JON35" s="429"/>
      <c r="JOO35" s="429"/>
      <c r="JOP35" s="429"/>
      <c r="JOQ35" s="429"/>
      <c r="JOR35" s="429"/>
      <c r="JOS35" s="429"/>
      <c r="JOT35" s="429"/>
      <c r="JOU35" s="429"/>
      <c r="JOV35" s="429"/>
      <c r="JOW35" s="429"/>
      <c r="JOX35" s="429"/>
      <c r="JOY35" s="429"/>
      <c r="JOZ35" s="429"/>
      <c r="JPA35" s="429"/>
      <c r="JPB35" s="429"/>
      <c r="JPC35" s="429"/>
      <c r="JPD35" s="429"/>
      <c r="JPE35" s="429"/>
      <c r="JPF35" s="429"/>
      <c r="JPG35" s="429"/>
      <c r="JPH35" s="429"/>
      <c r="JPI35" s="429"/>
      <c r="JPJ35" s="429"/>
      <c r="JPK35" s="429"/>
      <c r="JPL35" s="429"/>
      <c r="JPM35" s="429"/>
      <c r="JPN35" s="429"/>
      <c r="JPO35" s="429"/>
      <c r="JPP35" s="429"/>
      <c r="JPQ35" s="429"/>
      <c r="JPR35" s="429"/>
      <c r="JPS35" s="429"/>
      <c r="JPT35" s="429"/>
      <c r="JPU35" s="429"/>
      <c r="JPV35" s="429"/>
      <c r="JPW35" s="429"/>
      <c r="JPX35" s="429"/>
      <c r="JPY35" s="429"/>
      <c r="JPZ35" s="429"/>
      <c r="JQA35" s="429"/>
      <c r="JQB35" s="429"/>
      <c r="JQC35" s="429"/>
      <c r="JQD35" s="429"/>
      <c r="JQE35" s="429"/>
      <c r="JQF35" s="429"/>
      <c r="JQG35" s="429"/>
      <c r="JQH35" s="429"/>
      <c r="JQI35" s="429"/>
      <c r="JQJ35" s="429"/>
      <c r="JQK35" s="429"/>
      <c r="JQL35" s="429"/>
      <c r="JQM35" s="429"/>
      <c r="JQN35" s="429"/>
      <c r="JQO35" s="429"/>
      <c r="JQP35" s="429"/>
      <c r="JQQ35" s="429"/>
      <c r="JQR35" s="429"/>
      <c r="JQS35" s="429"/>
      <c r="JQT35" s="429"/>
      <c r="JQU35" s="429"/>
      <c r="JQV35" s="429"/>
      <c r="JQW35" s="429"/>
      <c r="JQX35" s="429"/>
      <c r="JQY35" s="429"/>
      <c r="JQZ35" s="429"/>
      <c r="JRA35" s="429"/>
      <c r="JRB35" s="429"/>
      <c r="JRC35" s="429"/>
      <c r="JRD35" s="429"/>
      <c r="JRE35" s="429"/>
      <c r="JRF35" s="429"/>
      <c r="JRG35" s="429"/>
      <c r="JRH35" s="429"/>
      <c r="JRI35" s="429"/>
      <c r="JRJ35" s="429"/>
      <c r="JRK35" s="429"/>
      <c r="JRL35" s="429"/>
      <c r="JRM35" s="429"/>
      <c r="JRN35" s="429"/>
      <c r="JRO35" s="429"/>
      <c r="JRP35" s="429"/>
      <c r="JRQ35" s="429"/>
      <c r="JRR35" s="429"/>
      <c r="JRS35" s="429"/>
      <c r="JRT35" s="429"/>
      <c r="JRU35" s="429"/>
      <c r="JRV35" s="429"/>
      <c r="JRW35" s="429"/>
      <c r="JRX35" s="429"/>
      <c r="JRY35" s="429"/>
      <c r="JRZ35" s="429"/>
      <c r="JSA35" s="429"/>
      <c r="JSB35" s="429"/>
      <c r="JSC35" s="429"/>
      <c r="JSD35" s="429"/>
      <c r="JSE35" s="429"/>
      <c r="JSF35" s="429"/>
      <c r="JSG35" s="429"/>
      <c r="JSH35" s="429"/>
      <c r="JSI35" s="429"/>
      <c r="JSJ35" s="429"/>
      <c r="JSK35" s="429"/>
      <c r="JSL35" s="429"/>
      <c r="JSM35" s="429"/>
      <c r="JSN35" s="429"/>
      <c r="JSO35" s="429"/>
      <c r="JSP35" s="429"/>
      <c r="JSQ35" s="429"/>
      <c r="JSR35" s="429"/>
      <c r="JSS35" s="429"/>
      <c r="JST35" s="429"/>
      <c r="JSU35" s="429"/>
      <c r="JSV35" s="429"/>
      <c r="JSW35" s="429"/>
      <c r="JSX35" s="429"/>
      <c r="JSY35" s="429"/>
      <c r="JSZ35" s="429"/>
      <c r="JTA35" s="429"/>
      <c r="JTB35" s="429"/>
      <c r="JTC35" s="429"/>
      <c r="JTD35" s="429"/>
      <c r="JTE35" s="429"/>
      <c r="JTF35" s="429"/>
      <c r="JTG35" s="429"/>
      <c r="JTH35" s="429"/>
      <c r="JTI35" s="429"/>
      <c r="JTJ35" s="429"/>
      <c r="JTK35" s="429"/>
      <c r="JTL35" s="429"/>
      <c r="JTM35" s="429"/>
      <c r="JTN35" s="429"/>
      <c r="JTO35" s="429"/>
      <c r="JTP35" s="429"/>
      <c r="JTQ35" s="429"/>
      <c r="JTR35" s="429"/>
      <c r="JTS35" s="429"/>
      <c r="JTT35" s="429"/>
      <c r="JTU35" s="429"/>
      <c r="JTV35" s="429"/>
      <c r="JTW35" s="429"/>
      <c r="JTX35" s="429"/>
      <c r="JTY35" s="429"/>
      <c r="JTZ35" s="429"/>
      <c r="JUA35" s="429"/>
      <c r="JUB35" s="429"/>
      <c r="JUC35" s="429"/>
      <c r="JUD35" s="429"/>
      <c r="JUE35" s="429"/>
      <c r="JUF35" s="429"/>
      <c r="JUG35" s="429"/>
      <c r="JUH35" s="429"/>
      <c r="JUI35" s="429"/>
      <c r="JUJ35" s="429"/>
      <c r="JUK35" s="429"/>
      <c r="JUL35" s="429"/>
      <c r="JUM35" s="429"/>
      <c r="JUN35" s="429"/>
      <c r="JUO35" s="429"/>
      <c r="JUP35" s="429"/>
      <c r="JUQ35" s="429"/>
      <c r="JUR35" s="429"/>
      <c r="JUS35" s="429"/>
      <c r="JUT35" s="429"/>
      <c r="JUU35" s="429"/>
      <c r="JUV35" s="429"/>
      <c r="JUW35" s="429"/>
      <c r="JUX35" s="429"/>
      <c r="JUY35" s="429"/>
      <c r="JUZ35" s="429"/>
      <c r="JVA35" s="429"/>
      <c r="JVB35" s="429"/>
      <c r="JVC35" s="429"/>
      <c r="JVD35" s="429"/>
      <c r="JVE35" s="429"/>
      <c r="JVF35" s="429"/>
      <c r="JVG35" s="429"/>
      <c r="JVH35" s="429"/>
      <c r="JVI35" s="429"/>
      <c r="JVJ35" s="429"/>
      <c r="JVK35" s="429"/>
      <c r="JVL35" s="429"/>
      <c r="JVM35" s="429"/>
      <c r="JVN35" s="429"/>
      <c r="JVO35" s="429"/>
      <c r="JVP35" s="429"/>
      <c r="JVQ35" s="429"/>
      <c r="JVR35" s="429"/>
      <c r="JVS35" s="429"/>
      <c r="JVT35" s="429"/>
      <c r="JVU35" s="429"/>
      <c r="JVV35" s="429"/>
      <c r="JVW35" s="429"/>
      <c r="JVX35" s="429"/>
      <c r="JVY35" s="429"/>
      <c r="JVZ35" s="429"/>
      <c r="JWA35" s="429"/>
      <c r="JWB35" s="429"/>
      <c r="JWC35" s="429"/>
      <c r="JWD35" s="429"/>
      <c r="JWE35" s="429"/>
      <c r="JWF35" s="429"/>
      <c r="JWG35" s="429"/>
      <c r="JWH35" s="429"/>
      <c r="JWI35" s="429"/>
      <c r="JWJ35" s="429"/>
      <c r="JWK35" s="429"/>
      <c r="JWL35" s="429"/>
      <c r="JWM35" s="429"/>
      <c r="JWN35" s="429"/>
      <c r="JWO35" s="429"/>
      <c r="JWP35" s="429"/>
      <c r="JWQ35" s="429"/>
      <c r="JWR35" s="429"/>
      <c r="JWS35" s="429"/>
      <c r="JWT35" s="429"/>
      <c r="JWU35" s="429"/>
      <c r="JWV35" s="429"/>
      <c r="JWW35" s="429"/>
      <c r="JWX35" s="429"/>
      <c r="JWY35" s="429"/>
      <c r="JWZ35" s="429"/>
      <c r="JXA35" s="429"/>
      <c r="JXB35" s="429"/>
      <c r="JXC35" s="429"/>
      <c r="JXD35" s="429"/>
      <c r="JXE35" s="429"/>
      <c r="JXF35" s="429"/>
      <c r="JXG35" s="429"/>
      <c r="JXH35" s="429"/>
      <c r="JXI35" s="429"/>
      <c r="JXJ35" s="429"/>
      <c r="JXK35" s="429"/>
      <c r="JXL35" s="429"/>
      <c r="JXM35" s="429"/>
      <c r="JXN35" s="429"/>
      <c r="JXO35" s="429"/>
      <c r="JXP35" s="429"/>
      <c r="JXQ35" s="429"/>
      <c r="JXR35" s="429"/>
      <c r="JXS35" s="429"/>
      <c r="JXT35" s="429"/>
      <c r="JXU35" s="429"/>
      <c r="JXV35" s="429"/>
      <c r="JXW35" s="429"/>
      <c r="JXX35" s="429"/>
      <c r="JXY35" s="429"/>
      <c r="JXZ35" s="429"/>
      <c r="JYA35" s="429"/>
      <c r="JYB35" s="429"/>
      <c r="JYC35" s="429"/>
      <c r="JYD35" s="429"/>
      <c r="JYE35" s="429"/>
      <c r="JYF35" s="429"/>
      <c r="JYG35" s="429"/>
      <c r="JYH35" s="429"/>
      <c r="JYI35" s="429"/>
      <c r="JYJ35" s="429"/>
      <c r="JYK35" s="429"/>
      <c r="JYL35" s="429"/>
      <c r="JYM35" s="429"/>
      <c r="JYN35" s="429"/>
      <c r="JYO35" s="429"/>
      <c r="JYP35" s="429"/>
      <c r="JYQ35" s="429"/>
      <c r="JYR35" s="429"/>
      <c r="JYS35" s="429"/>
      <c r="JYT35" s="429"/>
      <c r="JYU35" s="429"/>
      <c r="JYV35" s="429"/>
      <c r="JYW35" s="429"/>
      <c r="JYX35" s="429"/>
      <c r="JYY35" s="429"/>
      <c r="JYZ35" s="429"/>
      <c r="JZA35" s="429"/>
      <c r="JZB35" s="429"/>
      <c r="JZC35" s="429"/>
      <c r="JZD35" s="429"/>
      <c r="JZE35" s="429"/>
      <c r="JZF35" s="429"/>
      <c r="JZG35" s="429"/>
      <c r="JZH35" s="429"/>
      <c r="JZI35" s="429"/>
      <c r="JZJ35" s="429"/>
      <c r="JZK35" s="429"/>
      <c r="JZL35" s="429"/>
      <c r="JZM35" s="429"/>
      <c r="JZN35" s="429"/>
      <c r="JZO35" s="429"/>
      <c r="JZP35" s="429"/>
      <c r="JZQ35" s="429"/>
      <c r="JZR35" s="429"/>
      <c r="JZS35" s="429"/>
      <c r="JZT35" s="429"/>
      <c r="JZU35" s="429"/>
      <c r="JZV35" s="429"/>
      <c r="JZW35" s="429"/>
      <c r="JZX35" s="429"/>
      <c r="JZY35" s="429"/>
      <c r="JZZ35" s="429"/>
      <c r="KAA35" s="429"/>
      <c r="KAB35" s="429"/>
      <c r="KAC35" s="429"/>
      <c r="KAD35" s="429"/>
      <c r="KAE35" s="429"/>
      <c r="KAF35" s="429"/>
      <c r="KAG35" s="429"/>
      <c r="KAH35" s="429"/>
      <c r="KAI35" s="429"/>
      <c r="KAJ35" s="429"/>
      <c r="KAK35" s="429"/>
      <c r="KAL35" s="429"/>
      <c r="KAM35" s="429"/>
      <c r="KAN35" s="429"/>
      <c r="KAO35" s="429"/>
      <c r="KAP35" s="429"/>
      <c r="KAQ35" s="429"/>
      <c r="KAR35" s="429"/>
      <c r="KAS35" s="429"/>
      <c r="KAT35" s="429"/>
      <c r="KAU35" s="429"/>
      <c r="KAV35" s="429"/>
      <c r="KAW35" s="429"/>
      <c r="KAX35" s="429"/>
      <c r="KAY35" s="429"/>
      <c r="KAZ35" s="429"/>
      <c r="KBA35" s="429"/>
      <c r="KBB35" s="429"/>
      <c r="KBC35" s="429"/>
      <c r="KBD35" s="429"/>
      <c r="KBE35" s="429"/>
      <c r="KBF35" s="429"/>
      <c r="KBG35" s="429"/>
      <c r="KBH35" s="429"/>
      <c r="KBI35" s="429"/>
      <c r="KBJ35" s="429"/>
      <c r="KBK35" s="429"/>
      <c r="KBL35" s="429"/>
      <c r="KBM35" s="429"/>
      <c r="KBN35" s="429"/>
      <c r="KBO35" s="429"/>
      <c r="KBP35" s="429"/>
      <c r="KBQ35" s="429"/>
      <c r="KBR35" s="429"/>
      <c r="KBS35" s="429"/>
      <c r="KBT35" s="429"/>
      <c r="KBU35" s="429"/>
      <c r="KBV35" s="429"/>
      <c r="KBW35" s="429"/>
      <c r="KBX35" s="429"/>
      <c r="KBY35" s="429"/>
      <c r="KBZ35" s="429"/>
      <c r="KCA35" s="429"/>
      <c r="KCB35" s="429"/>
      <c r="KCC35" s="429"/>
      <c r="KCD35" s="429"/>
      <c r="KCE35" s="429"/>
      <c r="KCF35" s="429"/>
      <c r="KCG35" s="429"/>
      <c r="KCH35" s="429"/>
      <c r="KCI35" s="429"/>
      <c r="KCJ35" s="429"/>
      <c r="KCK35" s="429"/>
      <c r="KCL35" s="429"/>
      <c r="KCM35" s="429"/>
      <c r="KCN35" s="429"/>
      <c r="KCO35" s="429"/>
      <c r="KCP35" s="429"/>
      <c r="KCQ35" s="429"/>
      <c r="KCR35" s="429"/>
      <c r="KCS35" s="429"/>
      <c r="KCT35" s="429"/>
      <c r="KCU35" s="429"/>
      <c r="KCV35" s="429"/>
      <c r="KCW35" s="429"/>
      <c r="KCX35" s="429"/>
      <c r="KCY35" s="429"/>
      <c r="KCZ35" s="429"/>
      <c r="KDA35" s="429"/>
      <c r="KDB35" s="429"/>
      <c r="KDC35" s="429"/>
      <c r="KDD35" s="429"/>
      <c r="KDE35" s="429"/>
      <c r="KDF35" s="429"/>
      <c r="KDG35" s="429"/>
      <c r="KDH35" s="429"/>
      <c r="KDI35" s="429"/>
      <c r="KDJ35" s="429"/>
      <c r="KDK35" s="429"/>
      <c r="KDL35" s="429"/>
      <c r="KDM35" s="429"/>
      <c r="KDN35" s="429"/>
      <c r="KDO35" s="429"/>
      <c r="KDP35" s="429"/>
      <c r="KDQ35" s="429"/>
      <c r="KDR35" s="429"/>
      <c r="KDS35" s="429"/>
      <c r="KDT35" s="429"/>
      <c r="KDU35" s="429"/>
      <c r="KDV35" s="429"/>
      <c r="KDW35" s="429"/>
      <c r="KDX35" s="429"/>
      <c r="KDY35" s="429"/>
      <c r="KDZ35" s="429"/>
      <c r="KEA35" s="429"/>
      <c r="KEB35" s="429"/>
      <c r="KEC35" s="429"/>
      <c r="KED35" s="429"/>
      <c r="KEE35" s="429"/>
      <c r="KEF35" s="429"/>
      <c r="KEG35" s="429"/>
      <c r="KEH35" s="429"/>
      <c r="KEI35" s="429"/>
      <c r="KEJ35" s="429"/>
      <c r="KEK35" s="429"/>
      <c r="KEL35" s="429"/>
      <c r="KEM35" s="429"/>
      <c r="KEN35" s="429"/>
      <c r="KEO35" s="429"/>
      <c r="KEP35" s="429"/>
      <c r="KEQ35" s="429"/>
      <c r="KER35" s="429"/>
      <c r="KES35" s="429"/>
      <c r="KET35" s="429"/>
      <c r="KEU35" s="429"/>
      <c r="KEV35" s="429"/>
      <c r="KEW35" s="429"/>
      <c r="KEX35" s="429"/>
      <c r="KEY35" s="429"/>
      <c r="KEZ35" s="429"/>
      <c r="KFA35" s="429"/>
      <c r="KFB35" s="429"/>
      <c r="KFC35" s="429"/>
      <c r="KFD35" s="429"/>
      <c r="KFE35" s="429"/>
      <c r="KFF35" s="429"/>
      <c r="KFG35" s="429"/>
      <c r="KFH35" s="429"/>
      <c r="KFI35" s="429"/>
      <c r="KFJ35" s="429"/>
      <c r="KFK35" s="429"/>
      <c r="KFL35" s="429"/>
      <c r="KFM35" s="429"/>
      <c r="KFN35" s="429"/>
      <c r="KFO35" s="429"/>
      <c r="KFP35" s="429"/>
      <c r="KFQ35" s="429"/>
      <c r="KFR35" s="429"/>
      <c r="KFS35" s="429"/>
      <c r="KFT35" s="429"/>
      <c r="KFU35" s="429"/>
      <c r="KFV35" s="429"/>
      <c r="KFW35" s="429"/>
      <c r="KFX35" s="429"/>
      <c r="KFY35" s="429"/>
      <c r="KFZ35" s="429"/>
      <c r="KGA35" s="429"/>
      <c r="KGB35" s="429"/>
      <c r="KGC35" s="429"/>
      <c r="KGD35" s="429"/>
      <c r="KGE35" s="429"/>
      <c r="KGF35" s="429"/>
      <c r="KGG35" s="429"/>
      <c r="KGH35" s="429"/>
      <c r="KGI35" s="429"/>
      <c r="KGJ35" s="429"/>
      <c r="KGK35" s="429"/>
      <c r="KGL35" s="429"/>
      <c r="KGM35" s="429"/>
      <c r="KGN35" s="429"/>
      <c r="KGO35" s="429"/>
      <c r="KGP35" s="429"/>
      <c r="KGQ35" s="429"/>
      <c r="KGR35" s="429"/>
      <c r="KGS35" s="429"/>
      <c r="KGT35" s="429"/>
      <c r="KGU35" s="429"/>
      <c r="KGV35" s="429"/>
      <c r="KGW35" s="429"/>
      <c r="KGX35" s="429"/>
      <c r="KGY35" s="429"/>
      <c r="KGZ35" s="429"/>
      <c r="KHA35" s="429"/>
      <c r="KHB35" s="429"/>
      <c r="KHC35" s="429"/>
      <c r="KHD35" s="429"/>
      <c r="KHE35" s="429"/>
      <c r="KHF35" s="429"/>
      <c r="KHG35" s="429"/>
      <c r="KHH35" s="429"/>
      <c r="KHI35" s="429"/>
      <c r="KHJ35" s="429"/>
      <c r="KHK35" s="429"/>
      <c r="KHL35" s="429"/>
      <c r="KHM35" s="429"/>
      <c r="KHN35" s="429"/>
      <c r="KHO35" s="429"/>
      <c r="KHP35" s="429"/>
      <c r="KHQ35" s="429"/>
      <c r="KHR35" s="429"/>
      <c r="KHS35" s="429"/>
      <c r="KHT35" s="429"/>
      <c r="KHU35" s="429"/>
      <c r="KHV35" s="429"/>
      <c r="KHW35" s="429"/>
      <c r="KHX35" s="429"/>
      <c r="KHY35" s="429"/>
      <c r="KHZ35" s="429"/>
      <c r="KIA35" s="429"/>
      <c r="KIB35" s="429"/>
      <c r="KIC35" s="429"/>
      <c r="KID35" s="429"/>
      <c r="KIE35" s="429"/>
      <c r="KIF35" s="429"/>
      <c r="KIG35" s="429"/>
      <c r="KIH35" s="429"/>
      <c r="KII35" s="429"/>
      <c r="KIJ35" s="429"/>
      <c r="KIK35" s="429"/>
      <c r="KIL35" s="429"/>
      <c r="KIM35" s="429"/>
      <c r="KIN35" s="429"/>
      <c r="KIO35" s="429"/>
      <c r="KIP35" s="429"/>
      <c r="KIQ35" s="429"/>
      <c r="KIR35" s="429"/>
      <c r="KIS35" s="429"/>
      <c r="KIT35" s="429"/>
      <c r="KIU35" s="429"/>
      <c r="KIV35" s="429"/>
      <c r="KIW35" s="429"/>
      <c r="KIX35" s="429"/>
      <c r="KIY35" s="429"/>
      <c r="KIZ35" s="429"/>
      <c r="KJA35" s="429"/>
      <c r="KJB35" s="429"/>
      <c r="KJC35" s="429"/>
      <c r="KJD35" s="429"/>
      <c r="KJE35" s="429"/>
      <c r="KJF35" s="429"/>
      <c r="KJG35" s="429"/>
      <c r="KJH35" s="429"/>
      <c r="KJI35" s="429"/>
      <c r="KJJ35" s="429"/>
      <c r="KJK35" s="429"/>
      <c r="KJL35" s="429"/>
      <c r="KJM35" s="429"/>
      <c r="KJN35" s="429"/>
      <c r="KJO35" s="429"/>
      <c r="KJP35" s="429"/>
      <c r="KJQ35" s="429"/>
      <c r="KJR35" s="429"/>
      <c r="KJS35" s="429"/>
      <c r="KJT35" s="429"/>
      <c r="KJU35" s="429"/>
      <c r="KJV35" s="429"/>
      <c r="KJW35" s="429"/>
      <c r="KJX35" s="429"/>
      <c r="KJY35" s="429"/>
      <c r="KJZ35" s="429"/>
      <c r="KKA35" s="429"/>
      <c r="KKB35" s="429"/>
      <c r="KKC35" s="429"/>
      <c r="KKD35" s="429"/>
      <c r="KKE35" s="429"/>
      <c r="KKF35" s="429"/>
      <c r="KKG35" s="429"/>
      <c r="KKH35" s="429"/>
      <c r="KKI35" s="429"/>
      <c r="KKJ35" s="429"/>
      <c r="KKK35" s="429"/>
      <c r="KKL35" s="429"/>
      <c r="KKM35" s="429"/>
      <c r="KKN35" s="429"/>
      <c r="KKO35" s="429"/>
      <c r="KKP35" s="429"/>
      <c r="KKQ35" s="429"/>
      <c r="KKR35" s="429"/>
      <c r="KKS35" s="429"/>
      <c r="KKT35" s="429"/>
      <c r="KKU35" s="429"/>
      <c r="KKV35" s="429"/>
      <c r="KKW35" s="429"/>
      <c r="KKX35" s="429"/>
      <c r="KKY35" s="429"/>
      <c r="KKZ35" s="429"/>
      <c r="KLA35" s="429"/>
      <c r="KLB35" s="429"/>
      <c r="KLC35" s="429"/>
      <c r="KLD35" s="429"/>
      <c r="KLE35" s="429"/>
      <c r="KLF35" s="429"/>
      <c r="KLG35" s="429"/>
      <c r="KLH35" s="429"/>
      <c r="KLI35" s="429"/>
      <c r="KLJ35" s="429"/>
      <c r="KLK35" s="429"/>
      <c r="KLL35" s="429"/>
      <c r="KLM35" s="429"/>
      <c r="KLN35" s="429"/>
      <c r="KLO35" s="429"/>
      <c r="KLP35" s="429"/>
      <c r="KLQ35" s="429"/>
      <c r="KLR35" s="429"/>
      <c r="KLS35" s="429"/>
      <c r="KLT35" s="429"/>
      <c r="KLU35" s="429"/>
      <c r="KLV35" s="429"/>
      <c r="KLW35" s="429"/>
      <c r="KLX35" s="429"/>
      <c r="KLY35" s="429"/>
      <c r="KLZ35" s="429"/>
      <c r="KMA35" s="429"/>
      <c r="KMB35" s="429"/>
      <c r="KMC35" s="429"/>
      <c r="KMD35" s="429"/>
      <c r="KME35" s="429"/>
      <c r="KMF35" s="429"/>
      <c r="KMG35" s="429"/>
      <c r="KMH35" s="429"/>
      <c r="KMI35" s="429"/>
      <c r="KMJ35" s="429"/>
      <c r="KMK35" s="429"/>
      <c r="KML35" s="429"/>
      <c r="KMM35" s="429"/>
      <c r="KMN35" s="429"/>
      <c r="KMO35" s="429"/>
      <c r="KMP35" s="429"/>
      <c r="KMQ35" s="429"/>
      <c r="KMR35" s="429"/>
      <c r="KMS35" s="429"/>
      <c r="KMT35" s="429"/>
      <c r="KMU35" s="429"/>
      <c r="KMV35" s="429"/>
      <c r="KMW35" s="429"/>
      <c r="KMX35" s="429"/>
      <c r="KMY35" s="429"/>
      <c r="KMZ35" s="429"/>
      <c r="KNA35" s="429"/>
      <c r="KNB35" s="429"/>
      <c r="KNC35" s="429"/>
      <c r="KND35" s="429"/>
      <c r="KNE35" s="429"/>
      <c r="KNF35" s="429"/>
      <c r="KNG35" s="429"/>
      <c r="KNH35" s="429"/>
      <c r="KNI35" s="429"/>
      <c r="KNJ35" s="429"/>
      <c r="KNK35" s="429"/>
      <c r="KNL35" s="429"/>
      <c r="KNM35" s="429"/>
      <c r="KNN35" s="429"/>
      <c r="KNO35" s="429"/>
      <c r="KNP35" s="429"/>
      <c r="KNQ35" s="429"/>
      <c r="KNR35" s="429"/>
      <c r="KNS35" s="429"/>
      <c r="KNT35" s="429"/>
      <c r="KNU35" s="429"/>
      <c r="KNV35" s="429"/>
      <c r="KNW35" s="429"/>
      <c r="KNX35" s="429"/>
      <c r="KNY35" s="429"/>
      <c r="KNZ35" s="429"/>
      <c r="KOA35" s="429"/>
      <c r="KOB35" s="429"/>
      <c r="KOC35" s="429"/>
      <c r="KOD35" s="429"/>
      <c r="KOE35" s="429"/>
      <c r="KOF35" s="429"/>
      <c r="KOG35" s="429"/>
      <c r="KOH35" s="429"/>
      <c r="KOI35" s="429"/>
      <c r="KOJ35" s="429"/>
      <c r="KOK35" s="429"/>
      <c r="KOL35" s="429"/>
      <c r="KOM35" s="429"/>
      <c r="KON35" s="429"/>
      <c r="KOO35" s="429"/>
      <c r="KOP35" s="429"/>
      <c r="KOQ35" s="429"/>
      <c r="KOR35" s="429"/>
      <c r="KOS35" s="429"/>
      <c r="KOT35" s="429"/>
      <c r="KOU35" s="429"/>
      <c r="KOV35" s="429"/>
      <c r="KOW35" s="429"/>
      <c r="KOX35" s="429"/>
      <c r="KOY35" s="429"/>
      <c r="KOZ35" s="429"/>
      <c r="KPA35" s="429"/>
      <c r="KPB35" s="429"/>
      <c r="KPC35" s="429"/>
      <c r="KPD35" s="429"/>
      <c r="KPE35" s="429"/>
      <c r="KPF35" s="429"/>
      <c r="KPG35" s="429"/>
      <c r="KPH35" s="429"/>
      <c r="KPI35" s="429"/>
      <c r="KPJ35" s="429"/>
      <c r="KPK35" s="429"/>
      <c r="KPL35" s="429"/>
      <c r="KPM35" s="429"/>
      <c r="KPN35" s="429"/>
      <c r="KPO35" s="429"/>
      <c r="KPP35" s="429"/>
      <c r="KPQ35" s="429"/>
      <c r="KPR35" s="429"/>
      <c r="KPS35" s="429"/>
      <c r="KPT35" s="429"/>
      <c r="KPU35" s="429"/>
      <c r="KPV35" s="429"/>
      <c r="KPW35" s="429"/>
      <c r="KPX35" s="429"/>
      <c r="KPY35" s="429"/>
      <c r="KPZ35" s="429"/>
      <c r="KQA35" s="429"/>
      <c r="KQB35" s="429"/>
      <c r="KQC35" s="429"/>
      <c r="KQD35" s="429"/>
      <c r="KQE35" s="429"/>
      <c r="KQF35" s="429"/>
      <c r="KQG35" s="429"/>
      <c r="KQH35" s="429"/>
      <c r="KQI35" s="429"/>
      <c r="KQJ35" s="429"/>
      <c r="KQK35" s="429"/>
      <c r="KQL35" s="429"/>
      <c r="KQM35" s="429"/>
      <c r="KQN35" s="429"/>
      <c r="KQO35" s="429"/>
      <c r="KQP35" s="429"/>
      <c r="KQQ35" s="429"/>
      <c r="KQR35" s="429"/>
      <c r="KQS35" s="429"/>
      <c r="KQT35" s="429"/>
      <c r="KQU35" s="429"/>
      <c r="KQV35" s="429"/>
      <c r="KQW35" s="429"/>
      <c r="KQX35" s="429"/>
      <c r="KQY35" s="429"/>
      <c r="KQZ35" s="429"/>
      <c r="KRA35" s="429"/>
      <c r="KRB35" s="429"/>
      <c r="KRC35" s="429"/>
      <c r="KRD35" s="429"/>
      <c r="KRE35" s="429"/>
      <c r="KRF35" s="429"/>
      <c r="KRG35" s="429"/>
      <c r="KRH35" s="429"/>
      <c r="KRI35" s="429"/>
      <c r="KRJ35" s="429"/>
      <c r="KRK35" s="429"/>
      <c r="KRL35" s="429"/>
      <c r="KRM35" s="429"/>
      <c r="KRN35" s="429"/>
      <c r="KRO35" s="429"/>
      <c r="KRP35" s="429"/>
      <c r="KRQ35" s="429"/>
      <c r="KRR35" s="429"/>
      <c r="KRS35" s="429"/>
      <c r="KRT35" s="429"/>
      <c r="KRU35" s="429"/>
      <c r="KRV35" s="429"/>
      <c r="KRW35" s="429"/>
      <c r="KRX35" s="429"/>
      <c r="KRY35" s="429"/>
      <c r="KRZ35" s="429"/>
      <c r="KSA35" s="429"/>
      <c r="KSB35" s="429"/>
      <c r="KSC35" s="429"/>
      <c r="KSD35" s="429"/>
      <c r="KSE35" s="429"/>
      <c r="KSF35" s="429"/>
      <c r="KSG35" s="429"/>
      <c r="KSH35" s="429"/>
      <c r="KSI35" s="429"/>
      <c r="KSJ35" s="429"/>
      <c r="KSK35" s="429"/>
      <c r="KSL35" s="429"/>
      <c r="KSM35" s="429"/>
      <c r="KSN35" s="429"/>
      <c r="KSO35" s="429"/>
      <c r="KSP35" s="429"/>
      <c r="KSQ35" s="429"/>
      <c r="KSR35" s="429"/>
      <c r="KSS35" s="429"/>
      <c r="KST35" s="429"/>
      <c r="KSU35" s="429"/>
      <c r="KSV35" s="429"/>
      <c r="KSW35" s="429"/>
      <c r="KSX35" s="429"/>
      <c r="KSY35" s="429"/>
      <c r="KSZ35" s="429"/>
      <c r="KTA35" s="429"/>
      <c r="KTB35" s="429"/>
      <c r="KTC35" s="429"/>
      <c r="KTD35" s="429"/>
      <c r="KTE35" s="429"/>
      <c r="KTF35" s="429"/>
      <c r="KTG35" s="429"/>
      <c r="KTH35" s="429"/>
      <c r="KTI35" s="429"/>
      <c r="KTJ35" s="429"/>
      <c r="KTK35" s="429"/>
      <c r="KTL35" s="429"/>
      <c r="KTM35" s="429"/>
      <c r="KTN35" s="429"/>
      <c r="KTO35" s="429"/>
      <c r="KTP35" s="429"/>
      <c r="KTQ35" s="429"/>
      <c r="KTR35" s="429"/>
      <c r="KTS35" s="429"/>
      <c r="KTT35" s="429"/>
      <c r="KTU35" s="429"/>
      <c r="KTV35" s="429"/>
      <c r="KTW35" s="429"/>
      <c r="KTX35" s="429"/>
      <c r="KTY35" s="429"/>
      <c r="KTZ35" s="429"/>
      <c r="KUA35" s="429"/>
      <c r="KUB35" s="429"/>
      <c r="KUC35" s="429"/>
      <c r="KUD35" s="429"/>
      <c r="KUE35" s="429"/>
      <c r="KUF35" s="429"/>
      <c r="KUG35" s="429"/>
      <c r="KUH35" s="429"/>
      <c r="KUI35" s="429"/>
      <c r="KUJ35" s="429"/>
      <c r="KUK35" s="429"/>
      <c r="KUL35" s="429"/>
      <c r="KUM35" s="429"/>
      <c r="KUN35" s="429"/>
      <c r="KUO35" s="429"/>
      <c r="KUP35" s="429"/>
      <c r="KUQ35" s="429"/>
      <c r="KUR35" s="429"/>
      <c r="KUS35" s="429"/>
      <c r="KUT35" s="429"/>
      <c r="KUU35" s="429"/>
      <c r="KUV35" s="429"/>
      <c r="KUW35" s="429"/>
      <c r="KUX35" s="429"/>
      <c r="KUY35" s="429"/>
      <c r="KUZ35" s="429"/>
      <c r="KVA35" s="429"/>
      <c r="KVB35" s="429"/>
      <c r="KVC35" s="429"/>
      <c r="KVD35" s="429"/>
      <c r="KVE35" s="429"/>
      <c r="KVF35" s="429"/>
      <c r="KVG35" s="429"/>
      <c r="KVH35" s="429"/>
      <c r="KVI35" s="429"/>
      <c r="KVJ35" s="429"/>
      <c r="KVK35" s="429"/>
      <c r="KVL35" s="429"/>
      <c r="KVM35" s="429"/>
      <c r="KVN35" s="429"/>
      <c r="KVO35" s="429"/>
      <c r="KVP35" s="429"/>
      <c r="KVQ35" s="429"/>
      <c r="KVR35" s="429"/>
      <c r="KVS35" s="429"/>
      <c r="KVT35" s="429"/>
      <c r="KVU35" s="429"/>
      <c r="KVV35" s="429"/>
      <c r="KVW35" s="429"/>
      <c r="KVX35" s="429"/>
      <c r="KVY35" s="429"/>
      <c r="KVZ35" s="429"/>
      <c r="KWA35" s="429"/>
      <c r="KWB35" s="429"/>
      <c r="KWC35" s="429"/>
      <c r="KWD35" s="429"/>
      <c r="KWE35" s="429"/>
      <c r="KWF35" s="429"/>
      <c r="KWG35" s="429"/>
      <c r="KWH35" s="429"/>
      <c r="KWI35" s="429"/>
      <c r="KWJ35" s="429"/>
      <c r="KWK35" s="429"/>
      <c r="KWL35" s="429"/>
      <c r="KWM35" s="429"/>
      <c r="KWN35" s="429"/>
      <c r="KWO35" s="429"/>
      <c r="KWP35" s="429"/>
      <c r="KWQ35" s="429"/>
      <c r="KWR35" s="429"/>
      <c r="KWS35" s="429"/>
      <c r="KWT35" s="429"/>
      <c r="KWU35" s="429"/>
      <c r="KWV35" s="429"/>
      <c r="KWW35" s="429"/>
      <c r="KWX35" s="429"/>
      <c r="KWY35" s="429"/>
      <c r="KWZ35" s="429"/>
      <c r="KXA35" s="429"/>
      <c r="KXB35" s="429"/>
      <c r="KXC35" s="429"/>
      <c r="KXD35" s="429"/>
      <c r="KXE35" s="429"/>
      <c r="KXF35" s="429"/>
      <c r="KXG35" s="429"/>
      <c r="KXH35" s="429"/>
      <c r="KXI35" s="429"/>
      <c r="KXJ35" s="429"/>
      <c r="KXK35" s="429"/>
      <c r="KXL35" s="429"/>
      <c r="KXM35" s="429"/>
      <c r="KXN35" s="429"/>
      <c r="KXO35" s="429"/>
      <c r="KXP35" s="429"/>
      <c r="KXQ35" s="429"/>
      <c r="KXR35" s="429"/>
      <c r="KXS35" s="429"/>
      <c r="KXT35" s="429"/>
      <c r="KXU35" s="429"/>
      <c r="KXV35" s="429"/>
      <c r="KXW35" s="429"/>
      <c r="KXX35" s="429"/>
      <c r="KXY35" s="429"/>
      <c r="KXZ35" s="429"/>
      <c r="KYA35" s="429"/>
      <c r="KYB35" s="429"/>
      <c r="KYC35" s="429"/>
      <c r="KYD35" s="429"/>
      <c r="KYE35" s="429"/>
      <c r="KYF35" s="429"/>
      <c r="KYG35" s="429"/>
      <c r="KYH35" s="429"/>
      <c r="KYI35" s="429"/>
      <c r="KYJ35" s="429"/>
      <c r="KYK35" s="429"/>
      <c r="KYL35" s="429"/>
      <c r="KYM35" s="429"/>
      <c r="KYN35" s="429"/>
      <c r="KYO35" s="429"/>
      <c r="KYP35" s="429"/>
      <c r="KYQ35" s="429"/>
      <c r="KYR35" s="429"/>
      <c r="KYS35" s="429"/>
      <c r="KYT35" s="429"/>
      <c r="KYU35" s="429"/>
      <c r="KYV35" s="429"/>
      <c r="KYW35" s="429"/>
      <c r="KYX35" s="429"/>
      <c r="KYY35" s="429"/>
      <c r="KYZ35" s="429"/>
      <c r="KZA35" s="429"/>
      <c r="KZB35" s="429"/>
      <c r="KZC35" s="429"/>
      <c r="KZD35" s="429"/>
      <c r="KZE35" s="429"/>
      <c r="KZF35" s="429"/>
      <c r="KZG35" s="429"/>
      <c r="KZH35" s="429"/>
      <c r="KZI35" s="429"/>
      <c r="KZJ35" s="429"/>
      <c r="KZK35" s="429"/>
      <c r="KZL35" s="429"/>
      <c r="KZM35" s="429"/>
      <c r="KZN35" s="429"/>
      <c r="KZO35" s="429"/>
      <c r="KZP35" s="429"/>
      <c r="KZQ35" s="429"/>
      <c r="KZR35" s="429"/>
      <c r="KZS35" s="429"/>
      <c r="KZT35" s="429"/>
      <c r="KZU35" s="429"/>
      <c r="KZV35" s="429"/>
      <c r="KZW35" s="429"/>
      <c r="KZX35" s="429"/>
      <c r="KZY35" s="429"/>
      <c r="KZZ35" s="429"/>
      <c r="LAA35" s="429"/>
      <c r="LAB35" s="429"/>
      <c r="LAC35" s="429"/>
      <c r="LAD35" s="429"/>
      <c r="LAE35" s="429"/>
      <c r="LAF35" s="429"/>
      <c r="LAG35" s="429"/>
      <c r="LAH35" s="429"/>
      <c r="LAI35" s="429"/>
      <c r="LAJ35" s="429"/>
      <c r="LAK35" s="429"/>
      <c r="LAL35" s="429"/>
      <c r="LAM35" s="429"/>
      <c r="LAN35" s="429"/>
      <c r="LAO35" s="429"/>
      <c r="LAP35" s="429"/>
      <c r="LAQ35" s="429"/>
      <c r="LAR35" s="429"/>
      <c r="LAS35" s="429"/>
      <c r="LAT35" s="429"/>
      <c r="LAU35" s="429"/>
      <c r="LAV35" s="429"/>
      <c r="LAW35" s="429"/>
      <c r="LAX35" s="429"/>
      <c r="LAY35" s="429"/>
      <c r="LAZ35" s="429"/>
      <c r="LBA35" s="429"/>
      <c r="LBB35" s="429"/>
      <c r="LBC35" s="429"/>
      <c r="LBD35" s="429"/>
      <c r="LBE35" s="429"/>
      <c r="LBF35" s="429"/>
      <c r="LBG35" s="429"/>
      <c r="LBH35" s="429"/>
      <c r="LBI35" s="429"/>
      <c r="LBJ35" s="429"/>
      <c r="LBK35" s="429"/>
      <c r="LBL35" s="429"/>
      <c r="LBM35" s="429"/>
      <c r="LBN35" s="429"/>
      <c r="LBO35" s="429"/>
      <c r="LBP35" s="429"/>
      <c r="LBQ35" s="429"/>
      <c r="LBR35" s="429"/>
      <c r="LBS35" s="429"/>
      <c r="LBT35" s="429"/>
      <c r="LBU35" s="429"/>
      <c r="LBV35" s="429"/>
      <c r="LBW35" s="429"/>
      <c r="LBX35" s="429"/>
      <c r="LBY35" s="429"/>
      <c r="LBZ35" s="429"/>
      <c r="LCA35" s="429"/>
      <c r="LCB35" s="429"/>
      <c r="LCC35" s="429"/>
      <c r="LCD35" s="429"/>
      <c r="LCE35" s="429"/>
      <c r="LCF35" s="429"/>
      <c r="LCG35" s="429"/>
      <c r="LCH35" s="429"/>
      <c r="LCI35" s="429"/>
      <c r="LCJ35" s="429"/>
      <c r="LCK35" s="429"/>
      <c r="LCL35" s="429"/>
      <c r="LCM35" s="429"/>
      <c r="LCN35" s="429"/>
      <c r="LCO35" s="429"/>
      <c r="LCP35" s="429"/>
      <c r="LCQ35" s="429"/>
      <c r="LCR35" s="429"/>
      <c r="LCS35" s="429"/>
      <c r="LCT35" s="429"/>
      <c r="LCU35" s="429"/>
      <c r="LCV35" s="429"/>
      <c r="LCW35" s="429"/>
      <c r="LCX35" s="429"/>
      <c r="LCY35" s="429"/>
      <c r="LCZ35" s="429"/>
      <c r="LDA35" s="429"/>
      <c r="LDB35" s="429"/>
      <c r="LDC35" s="429"/>
      <c r="LDD35" s="429"/>
      <c r="LDE35" s="429"/>
      <c r="LDF35" s="429"/>
      <c r="LDG35" s="429"/>
      <c r="LDH35" s="429"/>
      <c r="LDI35" s="429"/>
      <c r="LDJ35" s="429"/>
      <c r="LDK35" s="429"/>
      <c r="LDL35" s="429"/>
      <c r="LDM35" s="429"/>
      <c r="LDN35" s="429"/>
      <c r="LDO35" s="429"/>
      <c r="LDP35" s="429"/>
      <c r="LDQ35" s="429"/>
      <c r="LDR35" s="429"/>
      <c r="LDS35" s="429"/>
      <c r="LDT35" s="429"/>
      <c r="LDU35" s="429"/>
      <c r="LDV35" s="429"/>
      <c r="LDW35" s="429"/>
      <c r="LDX35" s="429"/>
      <c r="LDY35" s="429"/>
      <c r="LDZ35" s="429"/>
      <c r="LEA35" s="429"/>
      <c r="LEB35" s="429"/>
      <c r="LEC35" s="429"/>
      <c r="LED35" s="429"/>
      <c r="LEE35" s="429"/>
      <c r="LEF35" s="429"/>
      <c r="LEG35" s="429"/>
      <c r="LEH35" s="429"/>
      <c r="LEI35" s="429"/>
      <c r="LEJ35" s="429"/>
      <c r="LEK35" s="429"/>
      <c r="LEL35" s="429"/>
      <c r="LEM35" s="429"/>
      <c r="LEN35" s="429"/>
      <c r="LEO35" s="429"/>
      <c r="LEP35" s="429"/>
      <c r="LEQ35" s="429"/>
      <c r="LER35" s="429"/>
      <c r="LES35" s="429"/>
      <c r="LET35" s="429"/>
      <c r="LEU35" s="429"/>
      <c r="LEV35" s="429"/>
      <c r="LEW35" s="429"/>
      <c r="LEX35" s="429"/>
      <c r="LEY35" s="429"/>
      <c r="LEZ35" s="429"/>
      <c r="LFA35" s="429"/>
      <c r="LFB35" s="429"/>
      <c r="LFC35" s="429"/>
      <c r="LFD35" s="429"/>
      <c r="LFE35" s="429"/>
      <c r="LFF35" s="429"/>
      <c r="LFG35" s="429"/>
      <c r="LFH35" s="429"/>
      <c r="LFI35" s="429"/>
      <c r="LFJ35" s="429"/>
      <c r="LFK35" s="429"/>
      <c r="LFL35" s="429"/>
      <c r="LFM35" s="429"/>
      <c r="LFN35" s="429"/>
      <c r="LFO35" s="429"/>
      <c r="LFP35" s="429"/>
      <c r="LFQ35" s="429"/>
      <c r="LFR35" s="429"/>
      <c r="LFS35" s="429"/>
      <c r="LFT35" s="429"/>
      <c r="LFU35" s="429"/>
      <c r="LFV35" s="429"/>
      <c r="LFW35" s="429"/>
      <c r="LFX35" s="429"/>
      <c r="LFY35" s="429"/>
      <c r="LFZ35" s="429"/>
      <c r="LGA35" s="429"/>
      <c r="LGB35" s="429"/>
      <c r="LGC35" s="429"/>
      <c r="LGD35" s="429"/>
      <c r="LGE35" s="429"/>
      <c r="LGF35" s="429"/>
      <c r="LGG35" s="429"/>
      <c r="LGH35" s="429"/>
      <c r="LGI35" s="429"/>
      <c r="LGJ35" s="429"/>
      <c r="LGK35" s="429"/>
      <c r="LGL35" s="429"/>
      <c r="LGM35" s="429"/>
      <c r="LGN35" s="429"/>
      <c r="LGO35" s="429"/>
      <c r="LGP35" s="429"/>
      <c r="LGQ35" s="429"/>
      <c r="LGR35" s="429"/>
      <c r="LGS35" s="429"/>
      <c r="LGT35" s="429"/>
      <c r="LGU35" s="429"/>
      <c r="LGV35" s="429"/>
      <c r="LGW35" s="429"/>
      <c r="LGX35" s="429"/>
      <c r="LGY35" s="429"/>
      <c r="LGZ35" s="429"/>
      <c r="LHA35" s="429"/>
      <c r="LHB35" s="429"/>
      <c r="LHC35" s="429"/>
      <c r="LHD35" s="429"/>
      <c r="LHE35" s="429"/>
      <c r="LHF35" s="429"/>
      <c r="LHG35" s="429"/>
      <c r="LHH35" s="429"/>
      <c r="LHI35" s="429"/>
      <c r="LHJ35" s="429"/>
      <c r="LHK35" s="429"/>
      <c r="LHL35" s="429"/>
      <c r="LHM35" s="429"/>
      <c r="LHN35" s="429"/>
      <c r="LHO35" s="429"/>
      <c r="LHP35" s="429"/>
      <c r="LHQ35" s="429"/>
      <c r="LHR35" s="429"/>
      <c r="LHS35" s="429"/>
      <c r="LHT35" s="429"/>
      <c r="LHU35" s="429"/>
      <c r="LHV35" s="429"/>
      <c r="LHW35" s="429"/>
      <c r="LHX35" s="429"/>
      <c r="LHY35" s="429"/>
      <c r="LHZ35" s="429"/>
      <c r="LIA35" s="429"/>
      <c r="LIB35" s="429"/>
      <c r="LIC35" s="429"/>
      <c r="LID35" s="429"/>
      <c r="LIE35" s="429"/>
      <c r="LIF35" s="429"/>
      <c r="LIG35" s="429"/>
      <c r="LIH35" s="429"/>
      <c r="LII35" s="429"/>
      <c r="LIJ35" s="429"/>
      <c r="LIK35" s="429"/>
      <c r="LIL35" s="429"/>
      <c r="LIM35" s="429"/>
      <c r="LIN35" s="429"/>
      <c r="LIO35" s="429"/>
      <c r="LIP35" s="429"/>
      <c r="LIQ35" s="429"/>
      <c r="LIR35" s="429"/>
      <c r="LIS35" s="429"/>
      <c r="LIT35" s="429"/>
      <c r="LIU35" s="429"/>
      <c r="LIV35" s="429"/>
      <c r="LIW35" s="429"/>
      <c r="LIX35" s="429"/>
      <c r="LIY35" s="429"/>
      <c r="LIZ35" s="429"/>
      <c r="LJA35" s="429"/>
      <c r="LJB35" s="429"/>
      <c r="LJC35" s="429"/>
      <c r="LJD35" s="429"/>
      <c r="LJE35" s="429"/>
      <c r="LJF35" s="429"/>
      <c r="LJG35" s="429"/>
      <c r="LJH35" s="429"/>
      <c r="LJI35" s="429"/>
      <c r="LJJ35" s="429"/>
      <c r="LJK35" s="429"/>
      <c r="LJL35" s="429"/>
      <c r="LJM35" s="429"/>
      <c r="LJN35" s="429"/>
      <c r="LJO35" s="429"/>
      <c r="LJP35" s="429"/>
      <c r="LJQ35" s="429"/>
      <c r="LJR35" s="429"/>
      <c r="LJS35" s="429"/>
      <c r="LJT35" s="429"/>
      <c r="LJU35" s="429"/>
      <c r="LJV35" s="429"/>
      <c r="LJW35" s="429"/>
      <c r="LJX35" s="429"/>
      <c r="LJY35" s="429"/>
      <c r="LJZ35" s="429"/>
      <c r="LKA35" s="429"/>
      <c r="LKB35" s="429"/>
      <c r="LKC35" s="429"/>
      <c r="LKD35" s="429"/>
      <c r="LKE35" s="429"/>
      <c r="LKF35" s="429"/>
      <c r="LKG35" s="429"/>
      <c r="LKH35" s="429"/>
      <c r="LKI35" s="429"/>
      <c r="LKJ35" s="429"/>
      <c r="LKK35" s="429"/>
      <c r="LKL35" s="429"/>
      <c r="LKM35" s="429"/>
      <c r="LKN35" s="429"/>
      <c r="LKO35" s="429"/>
      <c r="LKP35" s="429"/>
      <c r="LKQ35" s="429"/>
      <c r="LKR35" s="429"/>
      <c r="LKS35" s="429"/>
      <c r="LKT35" s="429"/>
      <c r="LKU35" s="429"/>
      <c r="LKV35" s="429"/>
      <c r="LKW35" s="429"/>
      <c r="LKX35" s="429"/>
      <c r="LKY35" s="429"/>
      <c r="LKZ35" s="429"/>
      <c r="LLA35" s="429"/>
      <c r="LLB35" s="429"/>
      <c r="LLC35" s="429"/>
      <c r="LLD35" s="429"/>
      <c r="LLE35" s="429"/>
      <c r="LLF35" s="429"/>
      <c r="LLG35" s="429"/>
      <c r="LLH35" s="429"/>
      <c r="LLI35" s="429"/>
      <c r="LLJ35" s="429"/>
      <c r="LLK35" s="429"/>
      <c r="LLL35" s="429"/>
      <c r="LLM35" s="429"/>
      <c r="LLN35" s="429"/>
      <c r="LLO35" s="429"/>
      <c r="LLP35" s="429"/>
      <c r="LLQ35" s="429"/>
      <c r="LLR35" s="429"/>
      <c r="LLS35" s="429"/>
      <c r="LLT35" s="429"/>
      <c r="LLU35" s="429"/>
      <c r="LLV35" s="429"/>
      <c r="LLW35" s="429"/>
      <c r="LLX35" s="429"/>
      <c r="LLY35" s="429"/>
      <c r="LLZ35" s="429"/>
      <c r="LMA35" s="429"/>
      <c r="LMB35" s="429"/>
      <c r="LMC35" s="429"/>
      <c r="LMD35" s="429"/>
      <c r="LME35" s="429"/>
      <c r="LMF35" s="429"/>
      <c r="LMG35" s="429"/>
      <c r="LMH35" s="429"/>
      <c r="LMI35" s="429"/>
      <c r="LMJ35" s="429"/>
      <c r="LMK35" s="429"/>
      <c r="LML35" s="429"/>
      <c r="LMM35" s="429"/>
      <c r="LMN35" s="429"/>
      <c r="LMO35" s="429"/>
      <c r="LMP35" s="429"/>
      <c r="LMQ35" s="429"/>
      <c r="LMR35" s="429"/>
      <c r="LMS35" s="429"/>
      <c r="LMT35" s="429"/>
      <c r="LMU35" s="429"/>
      <c r="LMV35" s="429"/>
      <c r="LMW35" s="429"/>
      <c r="LMX35" s="429"/>
      <c r="LMY35" s="429"/>
      <c r="LMZ35" s="429"/>
      <c r="LNA35" s="429"/>
      <c r="LNB35" s="429"/>
      <c r="LNC35" s="429"/>
      <c r="LND35" s="429"/>
      <c r="LNE35" s="429"/>
      <c r="LNF35" s="429"/>
      <c r="LNG35" s="429"/>
      <c r="LNH35" s="429"/>
      <c r="LNI35" s="429"/>
      <c r="LNJ35" s="429"/>
      <c r="LNK35" s="429"/>
      <c r="LNL35" s="429"/>
      <c r="LNM35" s="429"/>
      <c r="LNN35" s="429"/>
      <c r="LNO35" s="429"/>
      <c r="LNP35" s="429"/>
      <c r="LNQ35" s="429"/>
      <c r="LNR35" s="429"/>
      <c r="LNS35" s="429"/>
      <c r="LNT35" s="429"/>
      <c r="LNU35" s="429"/>
      <c r="LNV35" s="429"/>
      <c r="LNW35" s="429"/>
      <c r="LNX35" s="429"/>
      <c r="LNY35" s="429"/>
      <c r="LNZ35" s="429"/>
      <c r="LOA35" s="429"/>
      <c r="LOB35" s="429"/>
      <c r="LOC35" s="429"/>
      <c r="LOD35" s="429"/>
      <c r="LOE35" s="429"/>
      <c r="LOF35" s="429"/>
      <c r="LOG35" s="429"/>
      <c r="LOH35" s="429"/>
      <c r="LOI35" s="429"/>
      <c r="LOJ35" s="429"/>
      <c r="LOK35" s="429"/>
      <c r="LOL35" s="429"/>
      <c r="LOM35" s="429"/>
      <c r="LON35" s="429"/>
      <c r="LOO35" s="429"/>
      <c r="LOP35" s="429"/>
      <c r="LOQ35" s="429"/>
      <c r="LOR35" s="429"/>
      <c r="LOS35" s="429"/>
      <c r="LOT35" s="429"/>
      <c r="LOU35" s="429"/>
      <c r="LOV35" s="429"/>
      <c r="LOW35" s="429"/>
      <c r="LOX35" s="429"/>
      <c r="LOY35" s="429"/>
      <c r="LOZ35" s="429"/>
      <c r="LPA35" s="429"/>
      <c r="LPB35" s="429"/>
      <c r="LPC35" s="429"/>
      <c r="LPD35" s="429"/>
      <c r="LPE35" s="429"/>
      <c r="LPF35" s="429"/>
      <c r="LPG35" s="429"/>
      <c r="LPH35" s="429"/>
      <c r="LPI35" s="429"/>
      <c r="LPJ35" s="429"/>
      <c r="LPK35" s="429"/>
      <c r="LPL35" s="429"/>
      <c r="LPM35" s="429"/>
      <c r="LPN35" s="429"/>
      <c r="LPO35" s="429"/>
      <c r="LPP35" s="429"/>
      <c r="LPQ35" s="429"/>
      <c r="LPR35" s="429"/>
      <c r="LPS35" s="429"/>
      <c r="LPT35" s="429"/>
      <c r="LPU35" s="429"/>
      <c r="LPV35" s="429"/>
      <c r="LPW35" s="429"/>
      <c r="LPX35" s="429"/>
      <c r="LPY35" s="429"/>
      <c r="LPZ35" s="429"/>
      <c r="LQA35" s="429"/>
      <c r="LQB35" s="429"/>
      <c r="LQC35" s="429"/>
      <c r="LQD35" s="429"/>
      <c r="LQE35" s="429"/>
      <c r="LQF35" s="429"/>
      <c r="LQG35" s="429"/>
      <c r="LQH35" s="429"/>
      <c r="LQI35" s="429"/>
      <c r="LQJ35" s="429"/>
      <c r="LQK35" s="429"/>
      <c r="LQL35" s="429"/>
      <c r="LQM35" s="429"/>
      <c r="LQN35" s="429"/>
      <c r="LQO35" s="429"/>
      <c r="LQP35" s="429"/>
      <c r="LQQ35" s="429"/>
      <c r="LQR35" s="429"/>
      <c r="LQS35" s="429"/>
      <c r="LQT35" s="429"/>
      <c r="LQU35" s="429"/>
      <c r="LQV35" s="429"/>
      <c r="LQW35" s="429"/>
      <c r="LQX35" s="429"/>
      <c r="LQY35" s="429"/>
      <c r="LQZ35" s="429"/>
      <c r="LRA35" s="429"/>
      <c r="LRB35" s="429"/>
      <c r="LRC35" s="429"/>
      <c r="LRD35" s="429"/>
      <c r="LRE35" s="429"/>
      <c r="LRF35" s="429"/>
      <c r="LRG35" s="429"/>
      <c r="LRH35" s="429"/>
      <c r="LRI35" s="429"/>
      <c r="LRJ35" s="429"/>
      <c r="LRK35" s="429"/>
      <c r="LRL35" s="429"/>
      <c r="LRM35" s="429"/>
      <c r="LRN35" s="429"/>
      <c r="LRO35" s="429"/>
      <c r="LRP35" s="429"/>
      <c r="LRQ35" s="429"/>
      <c r="LRR35" s="429"/>
      <c r="LRS35" s="429"/>
      <c r="LRT35" s="429"/>
      <c r="LRU35" s="429"/>
      <c r="LRV35" s="429"/>
      <c r="LRW35" s="429"/>
      <c r="LRX35" s="429"/>
      <c r="LRY35" s="429"/>
      <c r="LRZ35" s="429"/>
      <c r="LSA35" s="429"/>
      <c r="LSB35" s="429"/>
      <c r="LSC35" s="429"/>
      <c r="LSD35" s="429"/>
      <c r="LSE35" s="429"/>
      <c r="LSF35" s="429"/>
      <c r="LSG35" s="429"/>
      <c r="LSH35" s="429"/>
      <c r="LSI35" s="429"/>
      <c r="LSJ35" s="429"/>
      <c r="LSK35" s="429"/>
      <c r="LSL35" s="429"/>
      <c r="LSM35" s="429"/>
      <c r="LSN35" s="429"/>
      <c r="LSO35" s="429"/>
      <c r="LSP35" s="429"/>
      <c r="LSQ35" s="429"/>
      <c r="LSR35" s="429"/>
      <c r="LSS35" s="429"/>
      <c r="LST35" s="429"/>
      <c r="LSU35" s="429"/>
      <c r="LSV35" s="429"/>
      <c r="LSW35" s="429"/>
      <c r="LSX35" s="429"/>
      <c r="LSY35" s="429"/>
      <c r="LSZ35" s="429"/>
      <c r="LTA35" s="429"/>
      <c r="LTB35" s="429"/>
      <c r="LTC35" s="429"/>
      <c r="LTD35" s="429"/>
      <c r="LTE35" s="429"/>
      <c r="LTF35" s="429"/>
      <c r="LTG35" s="429"/>
      <c r="LTH35" s="429"/>
      <c r="LTI35" s="429"/>
      <c r="LTJ35" s="429"/>
      <c r="LTK35" s="429"/>
      <c r="LTL35" s="429"/>
      <c r="LTM35" s="429"/>
      <c r="LTN35" s="429"/>
      <c r="LTO35" s="429"/>
      <c r="LTP35" s="429"/>
      <c r="LTQ35" s="429"/>
      <c r="LTR35" s="429"/>
      <c r="LTS35" s="429"/>
      <c r="LTT35" s="429"/>
      <c r="LTU35" s="429"/>
      <c r="LTV35" s="429"/>
      <c r="LTW35" s="429"/>
      <c r="LTX35" s="429"/>
      <c r="LTY35" s="429"/>
      <c r="LTZ35" s="429"/>
      <c r="LUA35" s="429"/>
      <c r="LUB35" s="429"/>
      <c r="LUC35" s="429"/>
      <c r="LUD35" s="429"/>
      <c r="LUE35" s="429"/>
      <c r="LUF35" s="429"/>
      <c r="LUG35" s="429"/>
      <c r="LUH35" s="429"/>
      <c r="LUI35" s="429"/>
      <c r="LUJ35" s="429"/>
      <c r="LUK35" s="429"/>
      <c r="LUL35" s="429"/>
      <c r="LUM35" s="429"/>
      <c r="LUN35" s="429"/>
      <c r="LUO35" s="429"/>
      <c r="LUP35" s="429"/>
      <c r="LUQ35" s="429"/>
      <c r="LUR35" s="429"/>
      <c r="LUS35" s="429"/>
      <c r="LUT35" s="429"/>
      <c r="LUU35" s="429"/>
      <c r="LUV35" s="429"/>
      <c r="LUW35" s="429"/>
      <c r="LUX35" s="429"/>
      <c r="LUY35" s="429"/>
      <c r="LUZ35" s="429"/>
      <c r="LVA35" s="429"/>
      <c r="LVB35" s="429"/>
      <c r="LVC35" s="429"/>
      <c r="LVD35" s="429"/>
      <c r="LVE35" s="429"/>
      <c r="LVF35" s="429"/>
      <c r="LVG35" s="429"/>
      <c r="LVH35" s="429"/>
      <c r="LVI35" s="429"/>
      <c r="LVJ35" s="429"/>
      <c r="LVK35" s="429"/>
      <c r="LVL35" s="429"/>
      <c r="LVM35" s="429"/>
      <c r="LVN35" s="429"/>
      <c r="LVO35" s="429"/>
      <c r="LVP35" s="429"/>
      <c r="LVQ35" s="429"/>
      <c r="LVR35" s="429"/>
      <c r="LVS35" s="429"/>
      <c r="LVT35" s="429"/>
      <c r="LVU35" s="429"/>
      <c r="LVV35" s="429"/>
      <c r="LVW35" s="429"/>
      <c r="LVX35" s="429"/>
      <c r="LVY35" s="429"/>
      <c r="LVZ35" s="429"/>
      <c r="LWA35" s="429"/>
      <c r="LWB35" s="429"/>
      <c r="LWC35" s="429"/>
      <c r="LWD35" s="429"/>
      <c r="LWE35" s="429"/>
      <c r="LWF35" s="429"/>
      <c r="LWG35" s="429"/>
      <c r="LWH35" s="429"/>
      <c r="LWI35" s="429"/>
      <c r="LWJ35" s="429"/>
      <c r="LWK35" s="429"/>
      <c r="LWL35" s="429"/>
      <c r="LWM35" s="429"/>
      <c r="LWN35" s="429"/>
      <c r="LWO35" s="429"/>
      <c r="LWP35" s="429"/>
      <c r="LWQ35" s="429"/>
      <c r="LWR35" s="429"/>
      <c r="LWS35" s="429"/>
      <c r="LWT35" s="429"/>
      <c r="LWU35" s="429"/>
      <c r="LWV35" s="429"/>
      <c r="LWW35" s="429"/>
      <c r="LWX35" s="429"/>
      <c r="LWY35" s="429"/>
      <c r="LWZ35" s="429"/>
      <c r="LXA35" s="429"/>
      <c r="LXB35" s="429"/>
      <c r="LXC35" s="429"/>
      <c r="LXD35" s="429"/>
      <c r="LXE35" s="429"/>
      <c r="LXF35" s="429"/>
      <c r="LXG35" s="429"/>
      <c r="LXH35" s="429"/>
      <c r="LXI35" s="429"/>
      <c r="LXJ35" s="429"/>
      <c r="LXK35" s="429"/>
      <c r="LXL35" s="429"/>
      <c r="LXM35" s="429"/>
      <c r="LXN35" s="429"/>
      <c r="LXO35" s="429"/>
      <c r="LXP35" s="429"/>
      <c r="LXQ35" s="429"/>
      <c r="LXR35" s="429"/>
      <c r="LXS35" s="429"/>
      <c r="LXT35" s="429"/>
      <c r="LXU35" s="429"/>
      <c r="LXV35" s="429"/>
      <c r="LXW35" s="429"/>
      <c r="LXX35" s="429"/>
      <c r="LXY35" s="429"/>
      <c r="LXZ35" s="429"/>
      <c r="LYA35" s="429"/>
      <c r="LYB35" s="429"/>
      <c r="LYC35" s="429"/>
      <c r="LYD35" s="429"/>
      <c r="LYE35" s="429"/>
      <c r="LYF35" s="429"/>
      <c r="LYG35" s="429"/>
      <c r="LYH35" s="429"/>
      <c r="LYI35" s="429"/>
      <c r="LYJ35" s="429"/>
      <c r="LYK35" s="429"/>
      <c r="LYL35" s="429"/>
      <c r="LYM35" s="429"/>
      <c r="LYN35" s="429"/>
      <c r="LYO35" s="429"/>
      <c r="LYP35" s="429"/>
      <c r="LYQ35" s="429"/>
      <c r="LYR35" s="429"/>
      <c r="LYS35" s="429"/>
      <c r="LYT35" s="429"/>
      <c r="LYU35" s="429"/>
      <c r="LYV35" s="429"/>
      <c r="LYW35" s="429"/>
      <c r="LYX35" s="429"/>
      <c r="LYY35" s="429"/>
      <c r="LYZ35" s="429"/>
      <c r="LZA35" s="429"/>
      <c r="LZB35" s="429"/>
      <c r="LZC35" s="429"/>
      <c r="LZD35" s="429"/>
      <c r="LZE35" s="429"/>
      <c r="LZF35" s="429"/>
      <c r="LZG35" s="429"/>
      <c r="LZH35" s="429"/>
      <c r="LZI35" s="429"/>
      <c r="LZJ35" s="429"/>
      <c r="LZK35" s="429"/>
      <c r="LZL35" s="429"/>
      <c r="LZM35" s="429"/>
      <c r="LZN35" s="429"/>
      <c r="LZO35" s="429"/>
      <c r="LZP35" s="429"/>
      <c r="LZQ35" s="429"/>
      <c r="LZR35" s="429"/>
      <c r="LZS35" s="429"/>
      <c r="LZT35" s="429"/>
      <c r="LZU35" s="429"/>
      <c r="LZV35" s="429"/>
      <c r="LZW35" s="429"/>
      <c r="LZX35" s="429"/>
      <c r="LZY35" s="429"/>
      <c r="LZZ35" s="429"/>
      <c r="MAA35" s="429"/>
      <c r="MAB35" s="429"/>
      <c r="MAC35" s="429"/>
      <c r="MAD35" s="429"/>
      <c r="MAE35" s="429"/>
      <c r="MAF35" s="429"/>
      <c r="MAG35" s="429"/>
      <c r="MAH35" s="429"/>
      <c r="MAI35" s="429"/>
      <c r="MAJ35" s="429"/>
      <c r="MAK35" s="429"/>
      <c r="MAL35" s="429"/>
      <c r="MAM35" s="429"/>
      <c r="MAN35" s="429"/>
      <c r="MAO35" s="429"/>
      <c r="MAP35" s="429"/>
      <c r="MAQ35" s="429"/>
      <c r="MAR35" s="429"/>
      <c r="MAS35" s="429"/>
      <c r="MAT35" s="429"/>
      <c r="MAU35" s="429"/>
      <c r="MAV35" s="429"/>
      <c r="MAW35" s="429"/>
      <c r="MAX35" s="429"/>
      <c r="MAY35" s="429"/>
      <c r="MAZ35" s="429"/>
      <c r="MBA35" s="429"/>
      <c r="MBB35" s="429"/>
      <c r="MBC35" s="429"/>
      <c r="MBD35" s="429"/>
      <c r="MBE35" s="429"/>
      <c r="MBF35" s="429"/>
      <c r="MBG35" s="429"/>
      <c r="MBH35" s="429"/>
      <c r="MBI35" s="429"/>
      <c r="MBJ35" s="429"/>
      <c r="MBK35" s="429"/>
      <c r="MBL35" s="429"/>
      <c r="MBM35" s="429"/>
      <c r="MBN35" s="429"/>
      <c r="MBO35" s="429"/>
      <c r="MBP35" s="429"/>
      <c r="MBQ35" s="429"/>
      <c r="MBR35" s="429"/>
      <c r="MBS35" s="429"/>
      <c r="MBT35" s="429"/>
      <c r="MBU35" s="429"/>
      <c r="MBV35" s="429"/>
      <c r="MBW35" s="429"/>
      <c r="MBX35" s="429"/>
      <c r="MBY35" s="429"/>
      <c r="MBZ35" s="429"/>
      <c r="MCA35" s="429"/>
      <c r="MCB35" s="429"/>
      <c r="MCC35" s="429"/>
      <c r="MCD35" s="429"/>
      <c r="MCE35" s="429"/>
      <c r="MCF35" s="429"/>
      <c r="MCG35" s="429"/>
      <c r="MCH35" s="429"/>
      <c r="MCI35" s="429"/>
      <c r="MCJ35" s="429"/>
      <c r="MCK35" s="429"/>
      <c r="MCL35" s="429"/>
      <c r="MCM35" s="429"/>
      <c r="MCN35" s="429"/>
      <c r="MCO35" s="429"/>
      <c r="MCP35" s="429"/>
      <c r="MCQ35" s="429"/>
      <c r="MCR35" s="429"/>
      <c r="MCS35" s="429"/>
      <c r="MCT35" s="429"/>
      <c r="MCU35" s="429"/>
      <c r="MCV35" s="429"/>
      <c r="MCW35" s="429"/>
      <c r="MCX35" s="429"/>
      <c r="MCY35" s="429"/>
      <c r="MCZ35" s="429"/>
      <c r="MDA35" s="429"/>
      <c r="MDB35" s="429"/>
      <c r="MDC35" s="429"/>
      <c r="MDD35" s="429"/>
      <c r="MDE35" s="429"/>
      <c r="MDF35" s="429"/>
      <c r="MDG35" s="429"/>
      <c r="MDH35" s="429"/>
      <c r="MDI35" s="429"/>
      <c r="MDJ35" s="429"/>
      <c r="MDK35" s="429"/>
      <c r="MDL35" s="429"/>
      <c r="MDM35" s="429"/>
      <c r="MDN35" s="429"/>
      <c r="MDO35" s="429"/>
      <c r="MDP35" s="429"/>
      <c r="MDQ35" s="429"/>
      <c r="MDR35" s="429"/>
      <c r="MDS35" s="429"/>
      <c r="MDT35" s="429"/>
      <c r="MDU35" s="429"/>
      <c r="MDV35" s="429"/>
      <c r="MDW35" s="429"/>
      <c r="MDX35" s="429"/>
      <c r="MDY35" s="429"/>
      <c r="MDZ35" s="429"/>
      <c r="MEA35" s="429"/>
      <c r="MEB35" s="429"/>
      <c r="MEC35" s="429"/>
      <c r="MED35" s="429"/>
      <c r="MEE35" s="429"/>
      <c r="MEF35" s="429"/>
      <c r="MEG35" s="429"/>
      <c r="MEH35" s="429"/>
      <c r="MEI35" s="429"/>
      <c r="MEJ35" s="429"/>
      <c r="MEK35" s="429"/>
      <c r="MEL35" s="429"/>
      <c r="MEM35" s="429"/>
      <c r="MEN35" s="429"/>
      <c r="MEO35" s="429"/>
      <c r="MEP35" s="429"/>
      <c r="MEQ35" s="429"/>
      <c r="MER35" s="429"/>
      <c r="MES35" s="429"/>
      <c r="MET35" s="429"/>
      <c r="MEU35" s="429"/>
      <c r="MEV35" s="429"/>
      <c r="MEW35" s="429"/>
      <c r="MEX35" s="429"/>
      <c r="MEY35" s="429"/>
      <c r="MEZ35" s="429"/>
      <c r="MFA35" s="429"/>
      <c r="MFB35" s="429"/>
      <c r="MFC35" s="429"/>
      <c r="MFD35" s="429"/>
      <c r="MFE35" s="429"/>
      <c r="MFF35" s="429"/>
      <c r="MFG35" s="429"/>
      <c r="MFH35" s="429"/>
      <c r="MFI35" s="429"/>
      <c r="MFJ35" s="429"/>
      <c r="MFK35" s="429"/>
      <c r="MFL35" s="429"/>
      <c r="MFM35" s="429"/>
      <c r="MFN35" s="429"/>
      <c r="MFO35" s="429"/>
      <c r="MFP35" s="429"/>
      <c r="MFQ35" s="429"/>
      <c r="MFR35" s="429"/>
      <c r="MFS35" s="429"/>
      <c r="MFT35" s="429"/>
      <c r="MFU35" s="429"/>
      <c r="MFV35" s="429"/>
      <c r="MFW35" s="429"/>
      <c r="MFX35" s="429"/>
      <c r="MFY35" s="429"/>
      <c r="MFZ35" s="429"/>
      <c r="MGA35" s="429"/>
      <c r="MGB35" s="429"/>
      <c r="MGC35" s="429"/>
      <c r="MGD35" s="429"/>
      <c r="MGE35" s="429"/>
      <c r="MGF35" s="429"/>
      <c r="MGG35" s="429"/>
      <c r="MGH35" s="429"/>
      <c r="MGI35" s="429"/>
      <c r="MGJ35" s="429"/>
      <c r="MGK35" s="429"/>
      <c r="MGL35" s="429"/>
      <c r="MGM35" s="429"/>
      <c r="MGN35" s="429"/>
      <c r="MGO35" s="429"/>
      <c r="MGP35" s="429"/>
      <c r="MGQ35" s="429"/>
      <c r="MGR35" s="429"/>
      <c r="MGS35" s="429"/>
      <c r="MGT35" s="429"/>
      <c r="MGU35" s="429"/>
      <c r="MGV35" s="429"/>
      <c r="MGW35" s="429"/>
      <c r="MGX35" s="429"/>
      <c r="MGY35" s="429"/>
      <c r="MGZ35" s="429"/>
      <c r="MHA35" s="429"/>
      <c r="MHB35" s="429"/>
      <c r="MHC35" s="429"/>
      <c r="MHD35" s="429"/>
      <c r="MHE35" s="429"/>
      <c r="MHF35" s="429"/>
      <c r="MHG35" s="429"/>
      <c r="MHH35" s="429"/>
      <c r="MHI35" s="429"/>
      <c r="MHJ35" s="429"/>
      <c r="MHK35" s="429"/>
      <c r="MHL35" s="429"/>
      <c r="MHM35" s="429"/>
      <c r="MHN35" s="429"/>
      <c r="MHO35" s="429"/>
      <c r="MHP35" s="429"/>
      <c r="MHQ35" s="429"/>
      <c r="MHR35" s="429"/>
      <c r="MHS35" s="429"/>
      <c r="MHT35" s="429"/>
      <c r="MHU35" s="429"/>
      <c r="MHV35" s="429"/>
      <c r="MHW35" s="429"/>
      <c r="MHX35" s="429"/>
      <c r="MHY35" s="429"/>
      <c r="MHZ35" s="429"/>
      <c r="MIA35" s="429"/>
      <c r="MIB35" s="429"/>
      <c r="MIC35" s="429"/>
      <c r="MID35" s="429"/>
      <c r="MIE35" s="429"/>
      <c r="MIF35" s="429"/>
      <c r="MIG35" s="429"/>
      <c r="MIH35" s="429"/>
      <c r="MII35" s="429"/>
      <c r="MIJ35" s="429"/>
      <c r="MIK35" s="429"/>
      <c r="MIL35" s="429"/>
      <c r="MIM35" s="429"/>
      <c r="MIN35" s="429"/>
      <c r="MIO35" s="429"/>
      <c r="MIP35" s="429"/>
      <c r="MIQ35" s="429"/>
      <c r="MIR35" s="429"/>
      <c r="MIS35" s="429"/>
      <c r="MIT35" s="429"/>
      <c r="MIU35" s="429"/>
      <c r="MIV35" s="429"/>
      <c r="MIW35" s="429"/>
      <c r="MIX35" s="429"/>
      <c r="MIY35" s="429"/>
      <c r="MIZ35" s="429"/>
      <c r="MJA35" s="429"/>
      <c r="MJB35" s="429"/>
      <c r="MJC35" s="429"/>
      <c r="MJD35" s="429"/>
      <c r="MJE35" s="429"/>
      <c r="MJF35" s="429"/>
      <c r="MJG35" s="429"/>
      <c r="MJH35" s="429"/>
      <c r="MJI35" s="429"/>
      <c r="MJJ35" s="429"/>
      <c r="MJK35" s="429"/>
      <c r="MJL35" s="429"/>
      <c r="MJM35" s="429"/>
      <c r="MJN35" s="429"/>
      <c r="MJO35" s="429"/>
      <c r="MJP35" s="429"/>
      <c r="MJQ35" s="429"/>
      <c r="MJR35" s="429"/>
      <c r="MJS35" s="429"/>
      <c r="MJT35" s="429"/>
      <c r="MJU35" s="429"/>
      <c r="MJV35" s="429"/>
      <c r="MJW35" s="429"/>
      <c r="MJX35" s="429"/>
      <c r="MJY35" s="429"/>
      <c r="MJZ35" s="429"/>
      <c r="MKA35" s="429"/>
      <c r="MKB35" s="429"/>
      <c r="MKC35" s="429"/>
      <c r="MKD35" s="429"/>
      <c r="MKE35" s="429"/>
      <c r="MKF35" s="429"/>
      <c r="MKG35" s="429"/>
      <c r="MKH35" s="429"/>
      <c r="MKI35" s="429"/>
      <c r="MKJ35" s="429"/>
      <c r="MKK35" s="429"/>
      <c r="MKL35" s="429"/>
      <c r="MKM35" s="429"/>
      <c r="MKN35" s="429"/>
      <c r="MKO35" s="429"/>
      <c r="MKP35" s="429"/>
      <c r="MKQ35" s="429"/>
      <c r="MKR35" s="429"/>
      <c r="MKS35" s="429"/>
      <c r="MKT35" s="429"/>
      <c r="MKU35" s="429"/>
      <c r="MKV35" s="429"/>
      <c r="MKW35" s="429"/>
      <c r="MKX35" s="429"/>
      <c r="MKY35" s="429"/>
      <c r="MKZ35" s="429"/>
      <c r="MLA35" s="429"/>
      <c r="MLB35" s="429"/>
      <c r="MLC35" s="429"/>
      <c r="MLD35" s="429"/>
      <c r="MLE35" s="429"/>
      <c r="MLF35" s="429"/>
      <c r="MLG35" s="429"/>
      <c r="MLH35" s="429"/>
      <c r="MLI35" s="429"/>
      <c r="MLJ35" s="429"/>
      <c r="MLK35" s="429"/>
      <c r="MLL35" s="429"/>
      <c r="MLM35" s="429"/>
      <c r="MLN35" s="429"/>
      <c r="MLO35" s="429"/>
      <c r="MLP35" s="429"/>
      <c r="MLQ35" s="429"/>
      <c r="MLR35" s="429"/>
      <c r="MLS35" s="429"/>
      <c r="MLT35" s="429"/>
      <c r="MLU35" s="429"/>
      <c r="MLV35" s="429"/>
      <c r="MLW35" s="429"/>
      <c r="MLX35" s="429"/>
      <c r="MLY35" s="429"/>
      <c r="MLZ35" s="429"/>
      <c r="MMA35" s="429"/>
      <c r="MMB35" s="429"/>
      <c r="MMC35" s="429"/>
      <c r="MMD35" s="429"/>
      <c r="MME35" s="429"/>
      <c r="MMF35" s="429"/>
      <c r="MMG35" s="429"/>
      <c r="MMH35" s="429"/>
      <c r="MMI35" s="429"/>
      <c r="MMJ35" s="429"/>
      <c r="MMK35" s="429"/>
      <c r="MML35" s="429"/>
      <c r="MMM35" s="429"/>
      <c r="MMN35" s="429"/>
      <c r="MMO35" s="429"/>
      <c r="MMP35" s="429"/>
      <c r="MMQ35" s="429"/>
      <c r="MMR35" s="429"/>
      <c r="MMS35" s="429"/>
      <c r="MMT35" s="429"/>
      <c r="MMU35" s="429"/>
      <c r="MMV35" s="429"/>
      <c r="MMW35" s="429"/>
      <c r="MMX35" s="429"/>
      <c r="MMY35" s="429"/>
      <c r="MMZ35" s="429"/>
      <c r="MNA35" s="429"/>
      <c r="MNB35" s="429"/>
      <c r="MNC35" s="429"/>
      <c r="MND35" s="429"/>
      <c r="MNE35" s="429"/>
      <c r="MNF35" s="429"/>
      <c r="MNG35" s="429"/>
      <c r="MNH35" s="429"/>
      <c r="MNI35" s="429"/>
      <c r="MNJ35" s="429"/>
      <c r="MNK35" s="429"/>
      <c r="MNL35" s="429"/>
      <c r="MNM35" s="429"/>
      <c r="MNN35" s="429"/>
      <c r="MNO35" s="429"/>
      <c r="MNP35" s="429"/>
      <c r="MNQ35" s="429"/>
      <c r="MNR35" s="429"/>
      <c r="MNS35" s="429"/>
      <c r="MNT35" s="429"/>
      <c r="MNU35" s="429"/>
      <c r="MNV35" s="429"/>
      <c r="MNW35" s="429"/>
      <c r="MNX35" s="429"/>
      <c r="MNY35" s="429"/>
      <c r="MNZ35" s="429"/>
      <c r="MOA35" s="429"/>
      <c r="MOB35" s="429"/>
      <c r="MOC35" s="429"/>
      <c r="MOD35" s="429"/>
      <c r="MOE35" s="429"/>
      <c r="MOF35" s="429"/>
      <c r="MOG35" s="429"/>
      <c r="MOH35" s="429"/>
      <c r="MOI35" s="429"/>
      <c r="MOJ35" s="429"/>
      <c r="MOK35" s="429"/>
      <c r="MOL35" s="429"/>
      <c r="MOM35" s="429"/>
      <c r="MON35" s="429"/>
      <c r="MOO35" s="429"/>
      <c r="MOP35" s="429"/>
      <c r="MOQ35" s="429"/>
      <c r="MOR35" s="429"/>
      <c r="MOS35" s="429"/>
      <c r="MOT35" s="429"/>
      <c r="MOU35" s="429"/>
      <c r="MOV35" s="429"/>
      <c r="MOW35" s="429"/>
      <c r="MOX35" s="429"/>
      <c r="MOY35" s="429"/>
      <c r="MOZ35" s="429"/>
      <c r="MPA35" s="429"/>
      <c r="MPB35" s="429"/>
      <c r="MPC35" s="429"/>
      <c r="MPD35" s="429"/>
      <c r="MPE35" s="429"/>
      <c r="MPF35" s="429"/>
      <c r="MPG35" s="429"/>
      <c r="MPH35" s="429"/>
      <c r="MPI35" s="429"/>
      <c r="MPJ35" s="429"/>
      <c r="MPK35" s="429"/>
      <c r="MPL35" s="429"/>
      <c r="MPM35" s="429"/>
      <c r="MPN35" s="429"/>
      <c r="MPO35" s="429"/>
      <c r="MPP35" s="429"/>
      <c r="MPQ35" s="429"/>
      <c r="MPR35" s="429"/>
      <c r="MPS35" s="429"/>
      <c r="MPT35" s="429"/>
      <c r="MPU35" s="429"/>
      <c r="MPV35" s="429"/>
      <c r="MPW35" s="429"/>
      <c r="MPX35" s="429"/>
      <c r="MPY35" s="429"/>
      <c r="MPZ35" s="429"/>
      <c r="MQA35" s="429"/>
      <c r="MQB35" s="429"/>
      <c r="MQC35" s="429"/>
      <c r="MQD35" s="429"/>
      <c r="MQE35" s="429"/>
      <c r="MQF35" s="429"/>
      <c r="MQG35" s="429"/>
      <c r="MQH35" s="429"/>
      <c r="MQI35" s="429"/>
      <c r="MQJ35" s="429"/>
      <c r="MQK35" s="429"/>
      <c r="MQL35" s="429"/>
      <c r="MQM35" s="429"/>
      <c r="MQN35" s="429"/>
      <c r="MQO35" s="429"/>
      <c r="MQP35" s="429"/>
      <c r="MQQ35" s="429"/>
      <c r="MQR35" s="429"/>
      <c r="MQS35" s="429"/>
      <c r="MQT35" s="429"/>
      <c r="MQU35" s="429"/>
      <c r="MQV35" s="429"/>
      <c r="MQW35" s="429"/>
      <c r="MQX35" s="429"/>
      <c r="MQY35" s="429"/>
      <c r="MQZ35" s="429"/>
      <c r="MRA35" s="429"/>
      <c r="MRB35" s="429"/>
      <c r="MRC35" s="429"/>
      <c r="MRD35" s="429"/>
      <c r="MRE35" s="429"/>
      <c r="MRF35" s="429"/>
      <c r="MRG35" s="429"/>
      <c r="MRH35" s="429"/>
      <c r="MRI35" s="429"/>
      <c r="MRJ35" s="429"/>
      <c r="MRK35" s="429"/>
      <c r="MRL35" s="429"/>
      <c r="MRM35" s="429"/>
      <c r="MRN35" s="429"/>
      <c r="MRO35" s="429"/>
      <c r="MRP35" s="429"/>
      <c r="MRQ35" s="429"/>
      <c r="MRR35" s="429"/>
      <c r="MRS35" s="429"/>
      <c r="MRT35" s="429"/>
      <c r="MRU35" s="429"/>
      <c r="MRV35" s="429"/>
      <c r="MRW35" s="429"/>
      <c r="MRX35" s="429"/>
      <c r="MRY35" s="429"/>
      <c r="MRZ35" s="429"/>
      <c r="MSA35" s="429"/>
      <c r="MSB35" s="429"/>
      <c r="MSC35" s="429"/>
      <c r="MSD35" s="429"/>
      <c r="MSE35" s="429"/>
      <c r="MSF35" s="429"/>
      <c r="MSG35" s="429"/>
      <c r="MSH35" s="429"/>
      <c r="MSI35" s="429"/>
      <c r="MSJ35" s="429"/>
      <c r="MSK35" s="429"/>
      <c r="MSL35" s="429"/>
      <c r="MSM35" s="429"/>
      <c r="MSN35" s="429"/>
      <c r="MSO35" s="429"/>
      <c r="MSP35" s="429"/>
      <c r="MSQ35" s="429"/>
      <c r="MSR35" s="429"/>
      <c r="MSS35" s="429"/>
      <c r="MST35" s="429"/>
      <c r="MSU35" s="429"/>
      <c r="MSV35" s="429"/>
      <c r="MSW35" s="429"/>
      <c r="MSX35" s="429"/>
      <c r="MSY35" s="429"/>
      <c r="MSZ35" s="429"/>
      <c r="MTA35" s="429"/>
      <c r="MTB35" s="429"/>
      <c r="MTC35" s="429"/>
      <c r="MTD35" s="429"/>
      <c r="MTE35" s="429"/>
      <c r="MTF35" s="429"/>
      <c r="MTG35" s="429"/>
      <c r="MTH35" s="429"/>
      <c r="MTI35" s="429"/>
      <c r="MTJ35" s="429"/>
      <c r="MTK35" s="429"/>
      <c r="MTL35" s="429"/>
      <c r="MTM35" s="429"/>
      <c r="MTN35" s="429"/>
      <c r="MTO35" s="429"/>
      <c r="MTP35" s="429"/>
      <c r="MTQ35" s="429"/>
      <c r="MTR35" s="429"/>
      <c r="MTS35" s="429"/>
      <c r="MTT35" s="429"/>
      <c r="MTU35" s="429"/>
      <c r="MTV35" s="429"/>
      <c r="MTW35" s="429"/>
      <c r="MTX35" s="429"/>
      <c r="MTY35" s="429"/>
      <c r="MTZ35" s="429"/>
      <c r="MUA35" s="429"/>
      <c r="MUB35" s="429"/>
      <c r="MUC35" s="429"/>
      <c r="MUD35" s="429"/>
      <c r="MUE35" s="429"/>
      <c r="MUF35" s="429"/>
      <c r="MUG35" s="429"/>
      <c r="MUH35" s="429"/>
      <c r="MUI35" s="429"/>
      <c r="MUJ35" s="429"/>
      <c r="MUK35" s="429"/>
      <c r="MUL35" s="429"/>
      <c r="MUM35" s="429"/>
      <c r="MUN35" s="429"/>
      <c r="MUO35" s="429"/>
      <c r="MUP35" s="429"/>
      <c r="MUQ35" s="429"/>
      <c r="MUR35" s="429"/>
      <c r="MUS35" s="429"/>
      <c r="MUT35" s="429"/>
      <c r="MUU35" s="429"/>
      <c r="MUV35" s="429"/>
      <c r="MUW35" s="429"/>
      <c r="MUX35" s="429"/>
      <c r="MUY35" s="429"/>
      <c r="MUZ35" s="429"/>
      <c r="MVA35" s="429"/>
      <c r="MVB35" s="429"/>
      <c r="MVC35" s="429"/>
      <c r="MVD35" s="429"/>
      <c r="MVE35" s="429"/>
      <c r="MVF35" s="429"/>
      <c r="MVG35" s="429"/>
      <c r="MVH35" s="429"/>
      <c r="MVI35" s="429"/>
      <c r="MVJ35" s="429"/>
      <c r="MVK35" s="429"/>
      <c r="MVL35" s="429"/>
      <c r="MVM35" s="429"/>
      <c r="MVN35" s="429"/>
      <c r="MVO35" s="429"/>
      <c r="MVP35" s="429"/>
      <c r="MVQ35" s="429"/>
      <c r="MVR35" s="429"/>
      <c r="MVS35" s="429"/>
      <c r="MVT35" s="429"/>
      <c r="MVU35" s="429"/>
      <c r="MVV35" s="429"/>
      <c r="MVW35" s="429"/>
      <c r="MVX35" s="429"/>
      <c r="MVY35" s="429"/>
      <c r="MVZ35" s="429"/>
      <c r="MWA35" s="429"/>
      <c r="MWB35" s="429"/>
      <c r="MWC35" s="429"/>
      <c r="MWD35" s="429"/>
      <c r="MWE35" s="429"/>
      <c r="MWF35" s="429"/>
      <c r="MWG35" s="429"/>
      <c r="MWH35" s="429"/>
      <c r="MWI35" s="429"/>
      <c r="MWJ35" s="429"/>
      <c r="MWK35" s="429"/>
      <c r="MWL35" s="429"/>
      <c r="MWM35" s="429"/>
      <c r="MWN35" s="429"/>
      <c r="MWO35" s="429"/>
      <c r="MWP35" s="429"/>
      <c r="MWQ35" s="429"/>
      <c r="MWR35" s="429"/>
      <c r="MWS35" s="429"/>
      <c r="MWT35" s="429"/>
      <c r="MWU35" s="429"/>
      <c r="MWV35" s="429"/>
      <c r="MWW35" s="429"/>
      <c r="MWX35" s="429"/>
      <c r="MWY35" s="429"/>
      <c r="MWZ35" s="429"/>
      <c r="MXA35" s="429"/>
      <c r="MXB35" s="429"/>
      <c r="MXC35" s="429"/>
      <c r="MXD35" s="429"/>
      <c r="MXE35" s="429"/>
      <c r="MXF35" s="429"/>
      <c r="MXG35" s="429"/>
      <c r="MXH35" s="429"/>
      <c r="MXI35" s="429"/>
      <c r="MXJ35" s="429"/>
      <c r="MXK35" s="429"/>
      <c r="MXL35" s="429"/>
      <c r="MXM35" s="429"/>
      <c r="MXN35" s="429"/>
      <c r="MXO35" s="429"/>
      <c r="MXP35" s="429"/>
      <c r="MXQ35" s="429"/>
      <c r="MXR35" s="429"/>
      <c r="MXS35" s="429"/>
      <c r="MXT35" s="429"/>
      <c r="MXU35" s="429"/>
      <c r="MXV35" s="429"/>
      <c r="MXW35" s="429"/>
      <c r="MXX35" s="429"/>
      <c r="MXY35" s="429"/>
      <c r="MXZ35" s="429"/>
      <c r="MYA35" s="429"/>
      <c r="MYB35" s="429"/>
      <c r="MYC35" s="429"/>
      <c r="MYD35" s="429"/>
      <c r="MYE35" s="429"/>
      <c r="MYF35" s="429"/>
      <c r="MYG35" s="429"/>
      <c r="MYH35" s="429"/>
      <c r="MYI35" s="429"/>
      <c r="MYJ35" s="429"/>
      <c r="MYK35" s="429"/>
      <c r="MYL35" s="429"/>
      <c r="MYM35" s="429"/>
      <c r="MYN35" s="429"/>
      <c r="MYO35" s="429"/>
      <c r="MYP35" s="429"/>
      <c r="MYQ35" s="429"/>
      <c r="MYR35" s="429"/>
      <c r="MYS35" s="429"/>
      <c r="MYT35" s="429"/>
      <c r="MYU35" s="429"/>
      <c r="MYV35" s="429"/>
      <c r="MYW35" s="429"/>
      <c r="MYX35" s="429"/>
      <c r="MYY35" s="429"/>
      <c r="MYZ35" s="429"/>
      <c r="MZA35" s="429"/>
      <c r="MZB35" s="429"/>
      <c r="MZC35" s="429"/>
      <c r="MZD35" s="429"/>
      <c r="MZE35" s="429"/>
      <c r="MZF35" s="429"/>
      <c r="MZG35" s="429"/>
      <c r="MZH35" s="429"/>
      <c r="MZI35" s="429"/>
      <c r="MZJ35" s="429"/>
      <c r="MZK35" s="429"/>
      <c r="MZL35" s="429"/>
      <c r="MZM35" s="429"/>
      <c r="MZN35" s="429"/>
      <c r="MZO35" s="429"/>
      <c r="MZP35" s="429"/>
      <c r="MZQ35" s="429"/>
      <c r="MZR35" s="429"/>
      <c r="MZS35" s="429"/>
      <c r="MZT35" s="429"/>
      <c r="MZU35" s="429"/>
      <c r="MZV35" s="429"/>
      <c r="MZW35" s="429"/>
      <c r="MZX35" s="429"/>
      <c r="MZY35" s="429"/>
      <c r="MZZ35" s="429"/>
      <c r="NAA35" s="429"/>
      <c r="NAB35" s="429"/>
      <c r="NAC35" s="429"/>
      <c r="NAD35" s="429"/>
      <c r="NAE35" s="429"/>
      <c r="NAF35" s="429"/>
      <c r="NAG35" s="429"/>
      <c r="NAH35" s="429"/>
      <c r="NAI35" s="429"/>
      <c r="NAJ35" s="429"/>
      <c r="NAK35" s="429"/>
      <c r="NAL35" s="429"/>
      <c r="NAM35" s="429"/>
      <c r="NAN35" s="429"/>
      <c r="NAO35" s="429"/>
      <c r="NAP35" s="429"/>
      <c r="NAQ35" s="429"/>
      <c r="NAR35" s="429"/>
      <c r="NAS35" s="429"/>
      <c r="NAT35" s="429"/>
      <c r="NAU35" s="429"/>
      <c r="NAV35" s="429"/>
      <c r="NAW35" s="429"/>
      <c r="NAX35" s="429"/>
      <c r="NAY35" s="429"/>
      <c r="NAZ35" s="429"/>
      <c r="NBA35" s="429"/>
      <c r="NBB35" s="429"/>
      <c r="NBC35" s="429"/>
      <c r="NBD35" s="429"/>
      <c r="NBE35" s="429"/>
      <c r="NBF35" s="429"/>
      <c r="NBG35" s="429"/>
      <c r="NBH35" s="429"/>
      <c r="NBI35" s="429"/>
      <c r="NBJ35" s="429"/>
      <c r="NBK35" s="429"/>
      <c r="NBL35" s="429"/>
      <c r="NBM35" s="429"/>
      <c r="NBN35" s="429"/>
      <c r="NBO35" s="429"/>
      <c r="NBP35" s="429"/>
      <c r="NBQ35" s="429"/>
      <c r="NBR35" s="429"/>
      <c r="NBS35" s="429"/>
      <c r="NBT35" s="429"/>
      <c r="NBU35" s="429"/>
      <c r="NBV35" s="429"/>
      <c r="NBW35" s="429"/>
      <c r="NBX35" s="429"/>
      <c r="NBY35" s="429"/>
      <c r="NBZ35" s="429"/>
      <c r="NCA35" s="429"/>
      <c r="NCB35" s="429"/>
      <c r="NCC35" s="429"/>
      <c r="NCD35" s="429"/>
      <c r="NCE35" s="429"/>
      <c r="NCF35" s="429"/>
      <c r="NCG35" s="429"/>
      <c r="NCH35" s="429"/>
      <c r="NCI35" s="429"/>
      <c r="NCJ35" s="429"/>
      <c r="NCK35" s="429"/>
      <c r="NCL35" s="429"/>
      <c r="NCM35" s="429"/>
      <c r="NCN35" s="429"/>
      <c r="NCO35" s="429"/>
      <c r="NCP35" s="429"/>
      <c r="NCQ35" s="429"/>
      <c r="NCR35" s="429"/>
      <c r="NCS35" s="429"/>
      <c r="NCT35" s="429"/>
      <c r="NCU35" s="429"/>
      <c r="NCV35" s="429"/>
      <c r="NCW35" s="429"/>
      <c r="NCX35" s="429"/>
      <c r="NCY35" s="429"/>
      <c r="NCZ35" s="429"/>
      <c r="NDA35" s="429"/>
      <c r="NDB35" s="429"/>
      <c r="NDC35" s="429"/>
      <c r="NDD35" s="429"/>
      <c r="NDE35" s="429"/>
      <c r="NDF35" s="429"/>
      <c r="NDG35" s="429"/>
      <c r="NDH35" s="429"/>
      <c r="NDI35" s="429"/>
      <c r="NDJ35" s="429"/>
      <c r="NDK35" s="429"/>
      <c r="NDL35" s="429"/>
      <c r="NDM35" s="429"/>
      <c r="NDN35" s="429"/>
      <c r="NDO35" s="429"/>
      <c r="NDP35" s="429"/>
      <c r="NDQ35" s="429"/>
      <c r="NDR35" s="429"/>
      <c r="NDS35" s="429"/>
      <c r="NDT35" s="429"/>
      <c r="NDU35" s="429"/>
      <c r="NDV35" s="429"/>
      <c r="NDW35" s="429"/>
      <c r="NDX35" s="429"/>
      <c r="NDY35" s="429"/>
      <c r="NDZ35" s="429"/>
      <c r="NEA35" s="429"/>
      <c r="NEB35" s="429"/>
      <c r="NEC35" s="429"/>
      <c r="NED35" s="429"/>
      <c r="NEE35" s="429"/>
      <c r="NEF35" s="429"/>
      <c r="NEG35" s="429"/>
      <c r="NEH35" s="429"/>
      <c r="NEI35" s="429"/>
      <c r="NEJ35" s="429"/>
      <c r="NEK35" s="429"/>
      <c r="NEL35" s="429"/>
      <c r="NEM35" s="429"/>
      <c r="NEN35" s="429"/>
      <c r="NEO35" s="429"/>
      <c r="NEP35" s="429"/>
      <c r="NEQ35" s="429"/>
      <c r="NER35" s="429"/>
      <c r="NES35" s="429"/>
      <c r="NET35" s="429"/>
      <c r="NEU35" s="429"/>
      <c r="NEV35" s="429"/>
      <c r="NEW35" s="429"/>
      <c r="NEX35" s="429"/>
      <c r="NEY35" s="429"/>
      <c r="NEZ35" s="429"/>
      <c r="NFA35" s="429"/>
      <c r="NFB35" s="429"/>
      <c r="NFC35" s="429"/>
      <c r="NFD35" s="429"/>
      <c r="NFE35" s="429"/>
      <c r="NFF35" s="429"/>
      <c r="NFG35" s="429"/>
      <c r="NFH35" s="429"/>
      <c r="NFI35" s="429"/>
      <c r="NFJ35" s="429"/>
      <c r="NFK35" s="429"/>
      <c r="NFL35" s="429"/>
      <c r="NFM35" s="429"/>
      <c r="NFN35" s="429"/>
      <c r="NFO35" s="429"/>
      <c r="NFP35" s="429"/>
      <c r="NFQ35" s="429"/>
      <c r="NFR35" s="429"/>
      <c r="NFS35" s="429"/>
      <c r="NFT35" s="429"/>
      <c r="NFU35" s="429"/>
      <c r="NFV35" s="429"/>
      <c r="NFW35" s="429"/>
      <c r="NFX35" s="429"/>
      <c r="NFY35" s="429"/>
      <c r="NFZ35" s="429"/>
      <c r="NGA35" s="429"/>
      <c r="NGB35" s="429"/>
      <c r="NGC35" s="429"/>
      <c r="NGD35" s="429"/>
      <c r="NGE35" s="429"/>
      <c r="NGF35" s="429"/>
      <c r="NGG35" s="429"/>
      <c r="NGH35" s="429"/>
      <c r="NGI35" s="429"/>
      <c r="NGJ35" s="429"/>
      <c r="NGK35" s="429"/>
      <c r="NGL35" s="429"/>
      <c r="NGM35" s="429"/>
      <c r="NGN35" s="429"/>
      <c r="NGO35" s="429"/>
      <c r="NGP35" s="429"/>
      <c r="NGQ35" s="429"/>
      <c r="NGR35" s="429"/>
      <c r="NGS35" s="429"/>
      <c r="NGT35" s="429"/>
      <c r="NGU35" s="429"/>
      <c r="NGV35" s="429"/>
      <c r="NGW35" s="429"/>
      <c r="NGX35" s="429"/>
      <c r="NGY35" s="429"/>
      <c r="NGZ35" s="429"/>
      <c r="NHA35" s="429"/>
      <c r="NHB35" s="429"/>
      <c r="NHC35" s="429"/>
      <c r="NHD35" s="429"/>
      <c r="NHE35" s="429"/>
      <c r="NHF35" s="429"/>
      <c r="NHG35" s="429"/>
      <c r="NHH35" s="429"/>
      <c r="NHI35" s="429"/>
      <c r="NHJ35" s="429"/>
      <c r="NHK35" s="429"/>
      <c r="NHL35" s="429"/>
      <c r="NHM35" s="429"/>
      <c r="NHN35" s="429"/>
      <c r="NHO35" s="429"/>
      <c r="NHP35" s="429"/>
      <c r="NHQ35" s="429"/>
      <c r="NHR35" s="429"/>
      <c r="NHS35" s="429"/>
      <c r="NHT35" s="429"/>
      <c r="NHU35" s="429"/>
      <c r="NHV35" s="429"/>
      <c r="NHW35" s="429"/>
      <c r="NHX35" s="429"/>
      <c r="NHY35" s="429"/>
      <c r="NHZ35" s="429"/>
      <c r="NIA35" s="429"/>
      <c r="NIB35" s="429"/>
      <c r="NIC35" s="429"/>
      <c r="NID35" s="429"/>
      <c r="NIE35" s="429"/>
      <c r="NIF35" s="429"/>
      <c r="NIG35" s="429"/>
      <c r="NIH35" s="429"/>
      <c r="NII35" s="429"/>
      <c r="NIJ35" s="429"/>
      <c r="NIK35" s="429"/>
      <c r="NIL35" s="429"/>
      <c r="NIM35" s="429"/>
      <c r="NIN35" s="429"/>
      <c r="NIO35" s="429"/>
      <c r="NIP35" s="429"/>
      <c r="NIQ35" s="429"/>
      <c r="NIR35" s="429"/>
      <c r="NIS35" s="429"/>
      <c r="NIT35" s="429"/>
      <c r="NIU35" s="429"/>
      <c r="NIV35" s="429"/>
      <c r="NIW35" s="429"/>
      <c r="NIX35" s="429"/>
      <c r="NIY35" s="429"/>
      <c r="NIZ35" s="429"/>
      <c r="NJA35" s="429"/>
      <c r="NJB35" s="429"/>
      <c r="NJC35" s="429"/>
      <c r="NJD35" s="429"/>
      <c r="NJE35" s="429"/>
      <c r="NJF35" s="429"/>
      <c r="NJG35" s="429"/>
      <c r="NJH35" s="429"/>
      <c r="NJI35" s="429"/>
      <c r="NJJ35" s="429"/>
      <c r="NJK35" s="429"/>
      <c r="NJL35" s="429"/>
      <c r="NJM35" s="429"/>
      <c r="NJN35" s="429"/>
      <c r="NJO35" s="429"/>
      <c r="NJP35" s="429"/>
      <c r="NJQ35" s="429"/>
      <c r="NJR35" s="429"/>
      <c r="NJS35" s="429"/>
      <c r="NJT35" s="429"/>
      <c r="NJU35" s="429"/>
      <c r="NJV35" s="429"/>
      <c r="NJW35" s="429"/>
      <c r="NJX35" s="429"/>
      <c r="NJY35" s="429"/>
      <c r="NJZ35" s="429"/>
      <c r="NKA35" s="429"/>
      <c r="NKB35" s="429"/>
      <c r="NKC35" s="429"/>
      <c r="NKD35" s="429"/>
      <c r="NKE35" s="429"/>
      <c r="NKF35" s="429"/>
      <c r="NKG35" s="429"/>
      <c r="NKH35" s="429"/>
      <c r="NKI35" s="429"/>
      <c r="NKJ35" s="429"/>
      <c r="NKK35" s="429"/>
      <c r="NKL35" s="429"/>
      <c r="NKM35" s="429"/>
      <c r="NKN35" s="429"/>
      <c r="NKO35" s="429"/>
      <c r="NKP35" s="429"/>
      <c r="NKQ35" s="429"/>
      <c r="NKR35" s="429"/>
      <c r="NKS35" s="429"/>
      <c r="NKT35" s="429"/>
      <c r="NKU35" s="429"/>
      <c r="NKV35" s="429"/>
      <c r="NKW35" s="429"/>
      <c r="NKX35" s="429"/>
      <c r="NKY35" s="429"/>
      <c r="NKZ35" s="429"/>
      <c r="NLA35" s="429"/>
      <c r="NLB35" s="429"/>
      <c r="NLC35" s="429"/>
      <c r="NLD35" s="429"/>
      <c r="NLE35" s="429"/>
      <c r="NLF35" s="429"/>
      <c r="NLG35" s="429"/>
      <c r="NLH35" s="429"/>
      <c r="NLI35" s="429"/>
      <c r="NLJ35" s="429"/>
      <c r="NLK35" s="429"/>
      <c r="NLL35" s="429"/>
      <c r="NLM35" s="429"/>
      <c r="NLN35" s="429"/>
      <c r="NLO35" s="429"/>
      <c r="NLP35" s="429"/>
      <c r="NLQ35" s="429"/>
      <c r="NLR35" s="429"/>
      <c r="NLS35" s="429"/>
      <c r="NLT35" s="429"/>
      <c r="NLU35" s="429"/>
      <c r="NLV35" s="429"/>
      <c r="NLW35" s="429"/>
      <c r="NLX35" s="429"/>
      <c r="NLY35" s="429"/>
      <c r="NLZ35" s="429"/>
      <c r="NMA35" s="429"/>
      <c r="NMB35" s="429"/>
      <c r="NMC35" s="429"/>
      <c r="NMD35" s="429"/>
      <c r="NME35" s="429"/>
      <c r="NMF35" s="429"/>
      <c r="NMG35" s="429"/>
      <c r="NMH35" s="429"/>
      <c r="NMI35" s="429"/>
      <c r="NMJ35" s="429"/>
      <c r="NMK35" s="429"/>
      <c r="NML35" s="429"/>
      <c r="NMM35" s="429"/>
      <c r="NMN35" s="429"/>
      <c r="NMO35" s="429"/>
      <c r="NMP35" s="429"/>
      <c r="NMQ35" s="429"/>
      <c r="NMR35" s="429"/>
      <c r="NMS35" s="429"/>
      <c r="NMT35" s="429"/>
      <c r="NMU35" s="429"/>
      <c r="NMV35" s="429"/>
      <c r="NMW35" s="429"/>
      <c r="NMX35" s="429"/>
      <c r="NMY35" s="429"/>
      <c r="NMZ35" s="429"/>
      <c r="NNA35" s="429"/>
      <c r="NNB35" s="429"/>
      <c r="NNC35" s="429"/>
      <c r="NND35" s="429"/>
      <c r="NNE35" s="429"/>
      <c r="NNF35" s="429"/>
      <c r="NNG35" s="429"/>
      <c r="NNH35" s="429"/>
      <c r="NNI35" s="429"/>
      <c r="NNJ35" s="429"/>
      <c r="NNK35" s="429"/>
      <c r="NNL35" s="429"/>
      <c r="NNM35" s="429"/>
      <c r="NNN35" s="429"/>
      <c r="NNO35" s="429"/>
      <c r="NNP35" s="429"/>
      <c r="NNQ35" s="429"/>
      <c r="NNR35" s="429"/>
      <c r="NNS35" s="429"/>
      <c r="NNT35" s="429"/>
      <c r="NNU35" s="429"/>
      <c r="NNV35" s="429"/>
      <c r="NNW35" s="429"/>
      <c r="NNX35" s="429"/>
      <c r="NNY35" s="429"/>
      <c r="NNZ35" s="429"/>
      <c r="NOA35" s="429"/>
      <c r="NOB35" s="429"/>
      <c r="NOC35" s="429"/>
      <c r="NOD35" s="429"/>
      <c r="NOE35" s="429"/>
      <c r="NOF35" s="429"/>
      <c r="NOG35" s="429"/>
      <c r="NOH35" s="429"/>
      <c r="NOI35" s="429"/>
      <c r="NOJ35" s="429"/>
      <c r="NOK35" s="429"/>
      <c r="NOL35" s="429"/>
      <c r="NOM35" s="429"/>
      <c r="NON35" s="429"/>
      <c r="NOO35" s="429"/>
      <c r="NOP35" s="429"/>
      <c r="NOQ35" s="429"/>
      <c r="NOR35" s="429"/>
      <c r="NOS35" s="429"/>
      <c r="NOT35" s="429"/>
      <c r="NOU35" s="429"/>
      <c r="NOV35" s="429"/>
      <c r="NOW35" s="429"/>
      <c r="NOX35" s="429"/>
      <c r="NOY35" s="429"/>
      <c r="NOZ35" s="429"/>
      <c r="NPA35" s="429"/>
      <c r="NPB35" s="429"/>
      <c r="NPC35" s="429"/>
      <c r="NPD35" s="429"/>
      <c r="NPE35" s="429"/>
      <c r="NPF35" s="429"/>
      <c r="NPG35" s="429"/>
      <c r="NPH35" s="429"/>
      <c r="NPI35" s="429"/>
      <c r="NPJ35" s="429"/>
      <c r="NPK35" s="429"/>
      <c r="NPL35" s="429"/>
      <c r="NPM35" s="429"/>
      <c r="NPN35" s="429"/>
      <c r="NPO35" s="429"/>
      <c r="NPP35" s="429"/>
      <c r="NPQ35" s="429"/>
      <c r="NPR35" s="429"/>
      <c r="NPS35" s="429"/>
      <c r="NPT35" s="429"/>
      <c r="NPU35" s="429"/>
      <c r="NPV35" s="429"/>
      <c r="NPW35" s="429"/>
      <c r="NPX35" s="429"/>
      <c r="NPY35" s="429"/>
      <c r="NPZ35" s="429"/>
      <c r="NQA35" s="429"/>
      <c r="NQB35" s="429"/>
      <c r="NQC35" s="429"/>
      <c r="NQD35" s="429"/>
      <c r="NQE35" s="429"/>
      <c r="NQF35" s="429"/>
      <c r="NQG35" s="429"/>
      <c r="NQH35" s="429"/>
      <c r="NQI35" s="429"/>
      <c r="NQJ35" s="429"/>
      <c r="NQK35" s="429"/>
      <c r="NQL35" s="429"/>
      <c r="NQM35" s="429"/>
      <c r="NQN35" s="429"/>
      <c r="NQO35" s="429"/>
      <c r="NQP35" s="429"/>
      <c r="NQQ35" s="429"/>
      <c r="NQR35" s="429"/>
      <c r="NQS35" s="429"/>
      <c r="NQT35" s="429"/>
      <c r="NQU35" s="429"/>
      <c r="NQV35" s="429"/>
      <c r="NQW35" s="429"/>
      <c r="NQX35" s="429"/>
      <c r="NQY35" s="429"/>
      <c r="NQZ35" s="429"/>
      <c r="NRA35" s="429"/>
      <c r="NRB35" s="429"/>
      <c r="NRC35" s="429"/>
      <c r="NRD35" s="429"/>
      <c r="NRE35" s="429"/>
      <c r="NRF35" s="429"/>
      <c r="NRG35" s="429"/>
      <c r="NRH35" s="429"/>
      <c r="NRI35" s="429"/>
      <c r="NRJ35" s="429"/>
      <c r="NRK35" s="429"/>
      <c r="NRL35" s="429"/>
      <c r="NRM35" s="429"/>
      <c r="NRN35" s="429"/>
      <c r="NRO35" s="429"/>
      <c r="NRP35" s="429"/>
      <c r="NRQ35" s="429"/>
      <c r="NRR35" s="429"/>
      <c r="NRS35" s="429"/>
      <c r="NRT35" s="429"/>
      <c r="NRU35" s="429"/>
      <c r="NRV35" s="429"/>
      <c r="NRW35" s="429"/>
      <c r="NRX35" s="429"/>
      <c r="NRY35" s="429"/>
      <c r="NRZ35" s="429"/>
      <c r="NSA35" s="429"/>
      <c r="NSB35" s="429"/>
      <c r="NSC35" s="429"/>
      <c r="NSD35" s="429"/>
      <c r="NSE35" s="429"/>
      <c r="NSF35" s="429"/>
      <c r="NSG35" s="429"/>
      <c r="NSH35" s="429"/>
      <c r="NSI35" s="429"/>
      <c r="NSJ35" s="429"/>
      <c r="NSK35" s="429"/>
      <c r="NSL35" s="429"/>
      <c r="NSM35" s="429"/>
      <c r="NSN35" s="429"/>
      <c r="NSO35" s="429"/>
      <c r="NSP35" s="429"/>
      <c r="NSQ35" s="429"/>
      <c r="NSR35" s="429"/>
      <c r="NSS35" s="429"/>
      <c r="NST35" s="429"/>
      <c r="NSU35" s="429"/>
      <c r="NSV35" s="429"/>
      <c r="NSW35" s="429"/>
      <c r="NSX35" s="429"/>
      <c r="NSY35" s="429"/>
      <c r="NSZ35" s="429"/>
      <c r="NTA35" s="429"/>
      <c r="NTB35" s="429"/>
      <c r="NTC35" s="429"/>
      <c r="NTD35" s="429"/>
      <c r="NTE35" s="429"/>
      <c r="NTF35" s="429"/>
      <c r="NTG35" s="429"/>
      <c r="NTH35" s="429"/>
      <c r="NTI35" s="429"/>
      <c r="NTJ35" s="429"/>
      <c r="NTK35" s="429"/>
      <c r="NTL35" s="429"/>
      <c r="NTM35" s="429"/>
      <c r="NTN35" s="429"/>
      <c r="NTO35" s="429"/>
      <c r="NTP35" s="429"/>
      <c r="NTQ35" s="429"/>
      <c r="NTR35" s="429"/>
      <c r="NTS35" s="429"/>
      <c r="NTT35" s="429"/>
      <c r="NTU35" s="429"/>
      <c r="NTV35" s="429"/>
      <c r="NTW35" s="429"/>
      <c r="NTX35" s="429"/>
      <c r="NTY35" s="429"/>
      <c r="NTZ35" s="429"/>
      <c r="NUA35" s="429"/>
      <c r="NUB35" s="429"/>
      <c r="NUC35" s="429"/>
      <c r="NUD35" s="429"/>
      <c r="NUE35" s="429"/>
      <c r="NUF35" s="429"/>
      <c r="NUG35" s="429"/>
      <c r="NUH35" s="429"/>
      <c r="NUI35" s="429"/>
      <c r="NUJ35" s="429"/>
      <c r="NUK35" s="429"/>
      <c r="NUL35" s="429"/>
      <c r="NUM35" s="429"/>
      <c r="NUN35" s="429"/>
      <c r="NUO35" s="429"/>
      <c r="NUP35" s="429"/>
      <c r="NUQ35" s="429"/>
      <c r="NUR35" s="429"/>
      <c r="NUS35" s="429"/>
      <c r="NUT35" s="429"/>
      <c r="NUU35" s="429"/>
      <c r="NUV35" s="429"/>
      <c r="NUW35" s="429"/>
      <c r="NUX35" s="429"/>
      <c r="NUY35" s="429"/>
      <c r="NUZ35" s="429"/>
      <c r="NVA35" s="429"/>
      <c r="NVB35" s="429"/>
      <c r="NVC35" s="429"/>
      <c r="NVD35" s="429"/>
      <c r="NVE35" s="429"/>
      <c r="NVF35" s="429"/>
      <c r="NVG35" s="429"/>
      <c r="NVH35" s="429"/>
      <c r="NVI35" s="429"/>
      <c r="NVJ35" s="429"/>
      <c r="NVK35" s="429"/>
      <c r="NVL35" s="429"/>
      <c r="NVM35" s="429"/>
      <c r="NVN35" s="429"/>
      <c r="NVO35" s="429"/>
      <c r="NVP35" s="429"/>
      <c r="NVQ35" s="429"/>
      <c r="NVR35" s="429"/>
      <c r="NVS35" s="429"/>
      <c r="NVT35" s="429"/>
      <c r="NVU35" s="429"/>
      <c r="NVV35" s="429"/>
      <c r="NVW35" s="429"/>
      <c r="NVX35" s="429"/>
      <c r="NVY35" s="429"/>
      <c r="NVZ35" s="429"/>
      <c r="NWA35" s="429"/>
      <c r="NWB35" s="429"/>
      <c r="NWC35" s="429"/>
      <c r="NWD35" s="429"/>
      <c r="NWE35" s="429"/>
      <c r="NWF35" s="429"/>
      <c r="NWG35" s="429"/>
      <c r="NWH35" s="429"/>
      <c r="NWI35" s="429"/>
      <c r="NWJ35" s="429"/>
      <c r="NWK35" s="429"/>
      <c r="NWL35" s="429"/>
      <c r="NWM35" s="429"/>
      <c r="NWN35" s="429"/>
      <c r="NWO35" s="429"/>
      <c r="NWP35" s="429"/>
      <c r="NWQ35" s="429"/>
      <c r="NWR35" s="429"/>
      <c r="NWS35" s="429"/>
      <c r="NWT35" s="429"/>
      <c r="NWU35" s="429"/>
      <c r="NWV35" s="429"/>
      <c r="NWW35" s="429"/>
      <c r="NWX35" s="429"/>
      <c r="NWY35" s="429"/>
      <c r="NWZ35" s="429"/>
      <c r="NXA35" s="429"/>
      <c r="NXB35" s="429"/>
      <c r="NXC35" s="429"/>
      <c r="NXD35" s="429"/>
      <c r="NXE35" s="429"/>
      <c r="NXF35" s="429"/>
      <c r="NXG35" s="429"/>
      <c r="NXH35" s="429"/>
      <c r="NXI35" s="429"/>
      <c r="NXJ35" s="429"/>
      <c r="NXK35" s="429"/>
      <c r="NXL35" s="429"/>
      <c r="NXM35" s="429"/>
      <c r="NXN35" s="429"/>
      <c r="NXO35" s="429"/>
      <c r="NXP35" s="429"/>
      <c r="NXQ35" s="429"/>
      <c r="NXR35" s="429"/>
      <c r="NXS35" s="429"/>
      <c r="NXT35" s="429"/>
      <c r="NXU35" s="429"/>
      <c r="NXV35" s="429"/>
      <c r="NXW35" s="429"/>
      <c r="NXX35" s="429"/>
      <c r="NXY35" s="429"/>
      <c r="NXZ35" s="429"/>
      <c r="NYA35" s="429"/>
      <c r="NYB35" s="429"/>
      <c r="NYC35" s="429"/>
      <c r="NYD35" s="429"/>
      <c r="NYE35" s="429"/>
      <c r="NYF35" s="429"/>
      <c r="NYG35" s="429"/>
      <c r="NYH35" s="429"/>
      <c r="NYI35" s="429"/>
      <c r="NYJ35" s="429"/>
      <c r="NYK35" s="429"/>
      <c r="NYL35" s="429"/>
      <c r="NYM35" s="429"/>
      <c r="NYN35" s="429"/>
      <c r="NYO35" s="429"/>
      <c r="NYP35" s="429"/>
      <c r="NYQ35" s="429"/>
      <c r="NYR35" s="429"/>
      <c r="NYS35" s="429"/>
      <c r="NYT35" s="429"/>
      <c r="NYU35" s="429"/>
      <c r="NYV35" s="429"/>
      <c r="NYW35" s="429"/>
      <c r="NYX35" s="429"/>
      <c r="NYY35" s="429"/>
      <c r="NYZ35" s="429"/>
      <c r="NZA35" s="429"/>
      <c r="NZB35" s="429"/>
      <c r="NZC35" s="429"/>
      <c r="NZD35" s="429"/>
      <c r="NZE35" s="429"/>
      <c r="NZF35" s="429"/>
      <c r="NZG35" s="429"/>
      <c r="NZH35" s="429"/>
      <c r="NZI35" s="429"/>
      <c r="NZJ35" s="429"/>
      <c r="NZK35" s="429"/>
      <c r="NZL35" s="429"/>
      <c r="NZM35" s="429"/>
      <c r="NZN35" s="429"/>
      <c r="NZO35" s="429"/>
      <c r="NZP35" s="429"/>
      <c r="NZQ35" s="429"/>
      <c r="NZR35" s="429"/>
      <c r="NZS35" s="429"/>
      <c r="NZT35" s="429"/>
      <c r="NZU35" s="429"/>
      <c r="NZV35" s="429"/>
      <c r="NZW35" s="429"/>
      <c r="NZX35" s="429"/>
      <c r="NZY35" s="429"/>
      <c r="NZZ35" s="429"/>
      <c r="OAA35" s="429"/>
      <c r="OAB35" s="429"/>
      <c r="OAC35" s="429"/>
      <c r="OAD35" s="429"/>
      <c r="OAE35" s="429"/>
      <c r="OAF35" s="429"/>
      <c r="OAG35" s="429"/>
      <c r="OAH35" s="429"/>
      <c r="OAI35" s="429"/>
      <c r="OAJ35" s="429"/>
      <c r="OAK35" s="429"/>
      <c r="OAL35" s="429"/>
      <c r="OAM35" s="429"/>
      <c r="OAN35" s="429"/>
      <c r="OAO35" s="429"/>
      <c r="OAP35" s="429"/>
      <c r="OAQ35" s="429"/>
      <c r="OAR35" s="429"/>
      <c r="OAS35" s="429"/>
      <c r="OAT35" s="429"/>
      <c r="OAU35" s="429"/>
      <c r="OAV35" s="429"/>
      <c r="OAW35" s="429"/>
      <c r="OAX35" s="429"/>
      <c r="OAY35" s="429"/>
      <c r="OAZ35" s="429"/>
      <c r="OBA35" s="429"/>
      <c r="OBB35" s="429"/>
      <c r="OBC35" s="429"/>
      <c r="OBD35" s="429"/>
      <c r="OBE35" s="429"/>
      <c r="OBF35" s="429"/>
      <c r="OBG35" s="429"/>
      <c r="OBH35" s="429"/>
      <c r="OBI35" s="429"/>
      <c r="OBJ35" s="429"/>
      <c r="OBK35" s="429"/>
      <c r="OBL35" s="429"/>
      <c r="OBM35" s="429"/>
      <c r="OBN35" s="429"/>
      <c r="OBO35" s="429"/>
      <c r="OBP35" s="429"/>
      <c r="OBQ35" s="429"/>
      <c r="OBR35" s="429"/>
      <c r="OBS35" s="429"/>
      <c r="OBT35" s="429"/>
      <c r="OBU35" s="429"/>
      <c r="OBV35" s="429"/>
      <c r="OBW35" s="429"/>
      <c r="OBX35" s="429"/>
      <c r="OBY35" s="429"/>
      <c r="OBZ35" s="429"/>
      <c r="OCA35" s="429"/>
      <c r="OCB35" s="429"/>
      <c r="OCC35" s="429"/>
      <c r="OCD35" s="429"/>
      <c r="OCE35" s="429"/>
      <c r="OCF35" s="429"/>
      <c r="OCG35" s="429"/>
      <c r="OCH35" s="429"/>
      <c r="OCI35" s="429"/>
      <c r="OCJ35" s="429"/>
      <c r="OCK35" s="429"/>
      <c r="OCL35" s="429"/>
      <c r="OCM35" s="429"/>
      <c r="OCN35" s="429"/>
      <c r="OCO35" s="429"/>
      <c r="OCP35" s="429"/>
      <c r="OCQ35" s="429"/>
      <c r="OCR35" s="429"/>
      <c r="OCS35" s="429"/>
      <c r="OCT35" s="429"/>
      <c r="OCU35" s="429"/>
      <c r="OCV35" s="429"/>
      <c r="OCW35" s="429"/>
      <c r="OCX35" s="429"/>
      <c r="OCY35" s="429"/>
      <c r="OCZ35" s="429"/>
      <c r="ODA35" s="429"/>
      <c r="ODB35" s="429"/>
      <c r="ODC35" s="429"/>
      <c r="ODD35" s="429"/>
      <c r="ODE35" s="429"/>
      <c r="ODF35" s="429"/>
      <c r="ODG35" s="429"/>
      <c r="ODH35" s="429"/>
      <c r="ODI35" s="429"/>
      <c r="ODJ35" s="429"/>
      <c r="ODK35" s="429"/>
      <c r="ODL35" s="429"/>
      <c r="ODM35" s="429"/>
      <c r="ODN35" s="429"/>
      <c r="ODO35" s="429"/>
      <c r="ODP35" s="429"/>
      <c r="ODQ35" s="429"/>
      <c r="ODR35" s="429"/>
      <c r="ODS35" s="429"/>
      <c r="ODT35" s="429"/>
      <c r="ODU35" s="429"/>
      <c r="ODV35" s="429"/>
      <c r="ODW35" s="429"/>
      <c r="ODX35" s="429"/>
      <c r="ODY35" s="429"/>
      <c r="ODZ35" s="429"/>
      <c r="OEA35" s="429"/>
      <c r="OEB35" s="429"/>
      <c r="OEC35" s="429"/>
      <c r="OED35" s="429"/>
      <c r="OEE35" s="429"/>
      <c r="OEF35" s="429"/>
      <c r="OEG35" s="429"/>
      <c r="OEH35" s="429"/>
      <c r="OEI35" s="429"/>
      <c r="OEJ35" s="429"/>
      <c r="OEK35" s="429"/>
      <c r="OEL35" s="429"/>
      <c r="OEM35" s="429"/>
      <c r="OEN35" s="429"/>
      <c r="OEO35" s="429"/>
      <c r="OEP35" s="429"/>
      <c r="OEQ35" s="429"/>
      <c r="OER35" s="429"/>
      <c r="OES35" s="429"/>
      <c r="OET35" s="429"/>
      <c r="OEU35" s="429"/>
      <c r="OEV35" s="429"/>
      <c r="OEW35" s="429"/>
      <c r="OEX35" s="429"/>
      <c r="OEY35" s="429"/>
      <c r="OEZ35" s="429"/>
      <c r="OFA35" s="429"/>
      <c r="OFB35" s="429"/>
      <c r="OFC35" s="429"/>
      <c r="OFD35" s="429"/>
      <c r="OFE35" s="429"/>
      <c r="OFF35" s="429"/>
      <c r="OFG35" s="429"/>
      <c r="OFH35" s="429"/>
      <c r="OFI35" s="429"/>
      <c r="OFJ35" s="429"/>
      <c r="OFK35" s="429"/>
      <c r="OFL35" s="429"/>
      <c r="OFM35" s="429"/>
      <c r="OFN35" s="429"/>
      <c r="OFO35" s="429"/>
      <c r="OFP35" s="429"/>
      <c r="OFQ35" s="429"/>
      <c r="OFR35" s="429"/>
      <c r="OFS35" s="429"/>
      <c r="OFT35" s="429"/>
      <c r="OFU35" s="429"/>
      <c r="OFV35" s="429"/>
      <c r="OFW35" s="429"/>
      <c r="OFX35" s="429"/>
      <c r="OFY35" s="429"/>
      <c r="OFZ35" s="429"/>
      <c r="OGA35" s="429"/>
      <c r="OGB35" s="429"/>
      <c r="OGC35" s="429"/>
      <c r="OGD35" s="429"/>
      <c r="OGE35" s="429"/>
      <c r="OGF35" s="429"/>
      <c r="OGG35" s="429"/>
      <c r="OGH35" s="429"/>
      <c r="OGI35" s="429"/>
      <c r="OGJ35" s="429"/>
      <c r="OGK35" s="429"/>
      <c r="OGL35" s="429"/>
      <c r="OGM35" s="429"/>
      <c r="OGN35" s="429"/>
      <c r="OGO35" s="429"/>
      <c r="OGP35" s="429"/>
      <c r="OGQ35" s="429"/>
      <c r="OGR35" s="429"/>
      <c r="OGS35" s="429"/>
      <c r="OGT35" s="429"/>
      <c r="OGU35" s="429"/>
      <c r="OGV35" s="429"/>
      <c r="OGW35" s="429"/>
      <c r="OGX35" s="429"/>
      <c r="OGY35" s="429"/>
      <c r="OGZ35" s="429"/>
      <c r="OHA35" s="429"/>
      <c r="OHB35" s="429"/>
      <c r="OHC35" s="429"/>
      <c r="OHD35" s="429"/>
      <c r="OHE35" s="429"/>
      <c r="OHF35" s="429"/>
      <c r="OHG35" s="429"/>
      <c r="OHH35" s="429"/>
      <c r="OHI35" s="429"/>
      <c r="OHJ35" s="429"/>
      <c r="OHK35" s="429"/>
      <c r="OHL35" s="429"/>
      <c r="OHM35" s="429"/>
      <c r="OHN35" s="429"/>
      <c r="OHO35" s="429"/>
      <c r="OHP35" s="429"/>
      <c r="OHQ35" s="429"/>
      <c r="OHR35" s="429"/>
      <c r="OHS35" s="429"/>
      <c r="OHT35" s="429"/>
      <c r="OHU35" s="429"/>
      <c r="OHV35" s="429"/>
      <c r="OHW35" s="429"/>
      <c r="OHX35" s="429"/>
      <c r="OHY35" s="429"/>
      <c r="OHZ35" s="429"/>
      <c r="OIA35" s="429"/>
      <c r="OIB35" s="429"/>
      <c r="OIC35" s="429"/>
      <c r="OID35" s="429"/>
      <c r="OIE35" s="429"/>
      <c r="OIF35" s="429"/>
      <c r="OIG35" s="429"/>
      <c r="OIH35" s="429"/>
      <c r="OII35" s="429"/>
      <c r="OIJ35" s="429"/>
      <c r="OIK35" s="429"/>
      <c r="OIL35" s="429"/>
      <c r="OIM35" s="429"/>
      <c r="OIN35" s="429"/>
      <c r="OIO35" s="429"/>
      <c r="OIP35" s="429"/>
      <c r="OIQ35" s="429"/>
      <c r="OIR35" s="429"/>
      <c r="OIS35" s="429"/>
      <c r="OIT35" s="429"/>
      <c r="OIU35" s="429"/>
      <c r="OIV35" s="429"/>
      <c r="OIW35" s="429"/>
      <c r="OIX35" s="429"/>
      <c r="OIY35" s="429"/>
      <c r="OIZ35" s="429"/>
      <c r="OJA35" s="429"/>
      <c r="OJB35" s="429"/>
      <c r="OJC35" s="429"/>
      <c r="OJD35" s="429"/>
      <c r="OJE35" s="429"/>
      <c r="OJF35" s="429"/>
      <c r="OJG35" s="429"/>
      <c r="OJH35" s="429"/>
      <c r="OJI35" s="429"/>
      <c r="OJJ35" s="429"/>
      <c r="OJK35" s="429"/>
      <c r="OJL35" s="429"/>
      <c r="OJM35" s="429"/>
      <c r="OJN35" s="429"/>
      <c r="OJO35" s="429"/>
      <c r="OJP35" s="429"/>
      <c r="OJQ35" s="429"/>
      <c r="OJR35" s="429"/>
      <c r="OJS35" s="429"/>
      <c r="OJT35" s="429"/>
      <c r="OJU35" s="429"/>
      <c r="OJV35" s="429"/>
      <c r="OJW35" s="429"/>
      <c r="OJX35" s="429"/>
      <c r="OJY35" s="429"/>
      <c r="OJZ35" s="429"/>
      <c r="OKA35" s="429"/>
      <c r="OKB35" s="429"/>
      <c r="OKC35" s="429"/>
      <c r="OKD35" s="429"/>
      <c r="OKE35" s="429"/>
      <c r="OKF35" s="429"/>
      <c r="OKG35" s="429"/>
      <c r="OKH35" s="429"/>
      <c r="OKI35" s="429"/>
      <c r="OKJ35" s="429"/>
      <c r="OKK35" s="429"/>
      <c r="OKL35" s="429"/>
      <c r="OKM35" s="429"/>
      <c r="OKN35" s="429"/>
      <c r="OKO35" s="429"/>
      <c r="OKP35" s="429"/>
      <c r="OKQ35" s="429"/>
      <c r="OKR35" s="429"/>
      <c r="OKS35" s="429"/>
      <c r="OKT35" s="429"/>
      <c r="OKU35" s="429"/>
      <c r="OKV35" s="429"/>
      <c r="OKW35" s="429"/>
      <c r="OKX35" s="429"/>
      <c r="OKY35" s="429"/>
      <c r="OKZ35" s="429"/>
      <c r="OLA35" s="429"/>
      <c r="OLB35" s="429"/>
      <c r="OLC35" s="429"/>
      <c r="OLD35" s="429"/>
      <c r="OLE35" s="429"/>
      <c r="OLF35" s="429"/>
      <c r="OLG35" s="429"/>
      <c r="OLH35" s="429"/>
      <c r="OLI35" s="429"/>
      <c r="OLJ35" s="429"/>
      <c r="OLK35" s="429"/>
      <c r="OLL35" s="429"/>
      <c r="OLM35" s="429"/>
      <c r="OLN35" s="429"/>
      <c r="OLO35" s="429"/>
      <c r="OLP35" s="429"/>
      <c r="OLQ35" s="429"/>
      <c r="OLR35" s="429"/>
      <c r="OLS35" s="429"/>
      <c r="OLT35" s="429"/>
      <c r="OLU35" s="429"/>
      <c r="OLV35" s="429"/>
      <c r="OLW35" s="429"/>
      <c r="OLX35" s="429"/>
      <c r="OLY35" s="429"/>
      <c r="OLZ35" s="429"/>
      <c r="OMA35" s="429"/>
      <c r="OMB35" s="429"/>
      <c r="OMC35" s="429"/>
      <c r="OMD35" s="429"/>
      <c r="OME35" s="429"/>
      <c r="OMF35" s="429"/>
      <c r="OMG35" s="429"/>
      <c r="OMH35" s="429"/>
      <c r="OMI35" s="429"/>
      <c r="OMJ35" s="429"/>
      <c r="OMK35" s="429"/>
      <c r="OML35" s="429"/>
      <c r="OMM35" s="429"/>
      <c r="OMN35" s="429"/>
      <c r="OMO35" s="429"/>
      <c r="OMP35" s="429"/>
      <c r="OMQ35" s="429"/>
      <c r="OMR35" s="429"/>
      <c r="OMS35" s="429"/>
      <c r="OMT35" s="429"/>
      <c r="OMU35" s="429"/>
      <c r="OMV35" s="429"/>
      <c r="OMW35" s="429"/>
      <c r="OMX35" s="429"/>
      <c r="OMY35" s="429"/>
      <c r="OMZ35" s="429"/>
      <c r="ONA35" s="429"/>
      <c r="ONB35" s="429"/>
      <c r="ONC35" s="429"/>
      <c r="OND35" s="429"/>
      <c r="ONE35" s="429"/>
      <c r="ONF35" s="429"/>
      <c r="ONG35" s="429"/>
      <c r="ONH35" s="429"/>
      <c r="ONI35" s="429"/>
      <c r="ONJ35" s="429"/>
      <c r="ONK35" s="429"/>
      <c r="ONL35" s="429"/>
      <c r="ONM35" s="429"/>
      <c r="ONN35" s="429"/>
      <c r="ONO35" s="429"/>
      <c r="ONP35" s="429"/>
      <c r="ONQ35" s="429"/>
      <c r="ONR35" s="429"/>
      <c r="ONS35" s="429"/>
      <c r="ONT35" s="429"/>
      <c r="ONU35" s="429"/>
      <c r="ONV35" s="429"/>
      <c r="ONW35" s="429"/>
      <c r="ONX35" s="429"/>
      <c r="ONY35" s="429"/>
      <c r="ONZ35" s="429"/>
      <c r="OOA35" s="429"/>
      <c r="OOB35" s="429"/>
      <c r="OOC35" s="429"/>
      <c r="OOD35" s="429"/>
      <c r="OOE35" s="429"/>
      <c r="OOF35" s="429"/>
      <c r="OOG35" s="429"/>
      <c r="OOH35" s="429"/>
      <c r="OOI35" s="429"/>
      <c r="OOJ35" s="429"/>
      <c r="OOK35" s="429"/>
      <c r="OOL35" s="429"/>
      <c r="OOM35" s="429"/>
      <c r="OON35" s="429"/>
      <c r="OOO35" s="429"/>
      <c r="OOP35" s="429"/>
      <c r="OOQ35" s="429"/>
      <c r="OOR35" s="429"/>
      <c r="OOS35" s="429"/>
      <c r="OOT35" s="429"/>
      <c r="OOU35" s="429"/>
      <c r="OOV35" s="429"/>
      <c r="OOW35" s="429"/>
      <c r="OOX35" s="429"/>
      <c r="OOY35" s="429"/>
      <c r="OOZ35" s="429"/>
      <c r="OPA35" s="429"/>
      <c r="OPB35" s="429"/>
      <c r="OPC35" s="429"/>
      <c r="OPD35" s="429"/>
      <c r="OPE35" s="429"/>
      <c r="OPF35" s="429"/>
      <c r="OPG35" s="429"/>
      <c r="OPH35" s="429"/>
      <c r="OPI35" s="429"/>
      <c r="OPJ35" s="429"/>
      <c r="OPK35" s="429"/>
      <c r="OPL35" s="429"/>
      <c r="OPM35" s="429"/>
      <c r="OPN35" s="429"/>
      <c r="OPO35" s="429"/>
      <c r="OPP35" s="429"/>
      <c r="OPQ35" s="429"/>
      <c r="OPR35" s="429"/>
      <c r="OPS35" s="429"/>
      <c r="OPT35" s="429"/>
      <c r="OPU35" s="429"/>
      <c r="OPV35" s="429"/>
      <c r="OPW35" s="429"/>
      <c r="OPX35" s="429"/>
      <c r="OPY35" s="429"/>
      <c r="OPZ35" s="429"/>
      <c r="OQA35" s="429"/>
      <c r="OQB35" s="429"/>
      <c r="OQC35" s="429"/>
      <c r="OQD35" s="429"/>
      <c r="OQE35" s="429"/>
      <c r="OQF35" s="429"/>
      <c r="OQG35" s="429"/>
      <c r="OQH35" s="429"/>
      <c r="OQI35" s="429"/>
      <c r="OQJ35" s="429"/>
      <c r="OQK35" s="429"/>
      <c r="OQL35" s="429"/>
      <c r="OQM35" s="429"/>
      <c r="OQN35" s="429"/>
      <c r="OQO35" s="429"/>
      <c r="OQP35" s="429"/>
      <c r="OQQ35" s="429"/>
      <c r="OQR35" s="429"/>
      <c r="OQS35" s="429"/>
      <c r="OQT35" s="429"/>
      <c r="OQU35" s="429"/>
      <c r="OQV35" s="429"/>
      <c r="OQW35" s="429"/>
      <c r="OQX35" s="429"/>
      <c r="OQY35" s="429"/>
      <c r="OQZ35" s="429"/>
      <c r="ORA35" s="429"/>
      <c r="ORB35" s="429"/>
      <c r="ORC35" s="429"/>
      <c r="ORD35" s="429"/>
      <c r="ORE35" s="429"/>
      <c r="ORF35" s="429"/>
      <c r="ORG35" s="429"/>
      <c r="ORH35" s="429"/>
      <c r="ORI35" s="429"/>
      <c r="ORJ35" s="429"/>
      <c r="ORK35" s="429"/>
      <c r="ORL35" s="429"/>
      <c r="ORM35" s="429"/>
      <c r="ORN35" s="429"/>
      <c r="ORO35" s="429"/>
      <c r="ORP35" s="429"/>
      <c r="ORQ35" s="429"/>
      <c r="ORR35" s="429"/>
      <c r="ORS35" s="429"/>
      <c r="ORT35" s="429"/>
      <c r="ORU35" s="429"/>
      <c r="ORV35" s="429"/>
      <c r="ORW35" s="429"/>
      <c r="ORX35" s="429"/>
      <c r="ORY35" s="429"/>
      <c r="ORZ35" s="429"/>
      <c r="OSA35" s="429"/>
      <c r="OSB35" s="429"/>
      <c r="OSC35" s="429"/>
      <c r="OSD35" s="429"/>
      <c r="OSE35" s="429"/>
      <c r="OSF35" s="429"/>
      <c r="OSG35" s="429"/>
      <c r="OSH35" s="429"/>
      <c r="OSI35" s="429"/>
      <c r="OSJ35" s="429"/>
      <c r="OSK35" s="429"/>
      <c r="OSL35" s="429"/>
      <c r="OSM35" s="429"/>
      <c r="OSN35" s="429"/>
      <c r="OSO35" s="429"/>
      <c r="OSP35" s="429"/>
      <c r="OSQ35" s="429"/>
      <c r="OSR35" s="429"/>
      <c r="OSS35" s="429"/>
      <c r="OST35" s="429"/>
      <c r="OSU35" s="429"/>
      <c r="OSV35" s="429"/>
      <c r="OSW35" s="429"/>
      <c r="OSX35" s="429"/>
      <c r="OSY35" s="429"/>
      <c r="OSZ35" s="429"/>
      <c r="OTA35" s="429"/>
      <c r="OTB35" s="429"/>
      <c r="OTC35" s="429"/>
      <c r="OTD35" s="429"/>
      <c r="OTE35" s="429"/>
      <c r="OTF35" s="429"/>
      <c r="OTG35" s="429"/>
      <c r="OTH35" s="429"/>
      <c r="OTI35" s="429"/>
      <c r="OTJ35" s="429"/>
      <c r="OTK35" s="429"/>
      <c r="OTL35" s="429"/>
      <c r="OTM35" s="429"/>
      <c r="OTN35" s="429"/>
      <c r="OTO35" s="429"/>
      <c r="OTP35" s="429"/>
      <c r="OTQ35" s="429"/>
      <c r="OTR35" s="429"/>
      <c r="OTS35" s="429"/>
      <c r="OTT35" s="429"/>
      <c r="OTU35" s="429"/>
      <c r="OTV35" s="429"/>
      <c r="OTW35" s="429"/>
      <c r="OTX35" s="429"/>
      <c r="OTY35" s="429"/>
      <c r="OTZ35" s="429"/>
      <c r="OUA35" s="429"/>
      <c r="OUB35" s="429"/>
      <c r="OUC35" s="429"/>
      <c r="OUD35" s="429"/>
      <c r="OUE35" s="429"/>
      <c r="OUF35" s="429"/>
      <c r="OUG35" s="429"/>
      <c r="OUH35" s="429"/>
      <c r="OUI35" s="429"/>
      <c r="OUJ35" s="429"/>
      <c r="OUK35" s="429"/>
      <c r="OUL35" s="429"/>
      <c r="OUM35" s="429"/>
      <c r="OUN35" s="429"/>
      <c r="OUO35" s="429"/>
      <c r="OUP35" s="429"/>
      <c r="OUQ35" s="429"/>
      <c r="OUR35" s="429"/>
      <c r="OUS35" s="429"/>
      <c r="OUT35" s="429"/>
      <c r="OUU35" s="429"/>
      <c r="OUV35" s="429"/>
      <c r="OUW35" s="429"/>
      <c r="OUX35" s="429"/>
      <c r="OUY35" s="429"/>
      <c r="OUZ35" s="429"/>
      <c r="OVA35" s="429"/>
      <c r="OVB35" s="429"/>
      <c r="OVC35" s="429"/>
      <c r="OVD35" s="429"/>
      <c r="OVE35" s="429"/>
      <c r="OVF35" s="429"/>
      <c r="OVG35" s="429"/>
      <c r="OVH35" s="429"/>
      <c r="OVI35" s="429"/>
      <c r="OVJ35" s="429"/>
      <c r="OVK35" s="429"/>
      <c r="OVL35" s="429"/>
      <c r="OVM35" s="429"/>
      <c r="OVN35" s="429"/>
      <c r="OVO35" s="429"/>
      <c r="OVP35" s="429"/>
      <c r="OVQ35" s="429"/>
      <c r="OVR35" s="429"/>
      <c r="OVS35" s="429"/>
      <c r="OVT35" s="429"/>
      <c r="OVU35" s="429"/>
      <c r="OVV35" s="429"/>
      <c r="OVW35" s="429"/>
      <c r="OVX35" s="429"/>
      <c r="OVY35" s="429"/>
      <c r="OVZ35" s="429"/>
      <c r="OWA35" s="429"/>
      <c r="OWB35" s="429"/>
      <c r="OWC35" s="429"/>
      <c r="OWD35" s="429"/>
      <c r="OWE35" s="429"/>
      <c r="OWF35" s="429"/>
      <c r="OWG35" s="429"/>
      <c r="OWH35" s="429"/>
      <c r="OWI35" s="429"/>
      <c r="OWJ35" s="429"/>
      <c r="OWK35" s="429"/>
      <c r="OWL35" s="429"/>
      <c r="OWM35" s="429"/>
      <c r="OWN35" s="429"/>
      <c r="OWO35" s="429"/>
      <c r="OWP35" s="429"/>
      <c r="OWQ35" s="429"/>
      <c r="OWR35" s="429"/>
      <c r="OWS35" s="429"/>
      <c r="OWT35" s="429"/>
      <c r="OWU35" s="429"/>
      <c r="OWV35" s="429"/>
      <c r="OWW35" s="429"/>
      <c r="OWX35" s="429"/>
      <c r="OWY35" s="429"/>
      <c r="OWZ35" s="429"/>
      <c r="OXA35" s="429"/>
      <c r="OXB35" s="429"/>
      <c r="OXC35" s="429"/>
      <c r="OXD35" s="429"/>
      <c r="OXE35" s="429"/>
      <c r="OXF35" s="429"/>
      <c r="OXG35" s="429"/>
      <c r="OXH35" s="429"/>
      <c r="OXI35" s="429"/>
      <c r="OXJ35" s="429"/>
      <c r="OXK35" s="429"/>
      <c r="OXL35" s="429"/>
      <c r="OXM35" s="429"/>
      <c r="OXN35" s="429"/>
      <c r="OXO35" s="429"/>
      <c r="OXP35" s="429"/>
      <c r="OXQ35" s="429"/>
      <c r="OXR35" s="429"/>
      <c r="OXS35" s="429"/>
      <c r="OXT35" s="429"/>
      <c r="OXU35" s="429"/>
      <c r="OXV35" s="429"/>
      <c r="OXW35" s="429"/>
      <c r="OXX35" s="429"/>
      <c r="OXY35" s="429"/>
      <c r="OXZ35" s="429"/>
      <c r="OYA35" s="429"/>
      <c r="OYB35" s="429"/>
      <c r="OYC35" s="429"/>
      <c r="OYD35" s="429"/>
      <c r="OYE35" s="429"/>
      <c r="OYF35" s="429"/>
      <c r="OYG35" s="429"/>
      <c r="OYH35" s="429"/>
      <c r="OYI35" s="429"/>
      <c r="OYJ35" s="429"/>
      <c r="OYK35" s="429"/>
      <c r="OYL35" s="429"/>
      <c r="OYM35" s="429"/>
      <c r="OYN35" s="429"/>
      <c r="OYO35" s="429"/>
      <c r="OYP35" s="429"/>
      <c r="OYQ35" s="429"/>
      <c r="OYR35" s="429"/>
      <c r="OYS35" s="429"/>
      <c r="OYT35" s="429"/>
      <c r="OYU35" s="429"/>
      <c r="OYV35" s="429"/>
      <c r="OYW35" s="429"/>
      <c r="OYX35" s="429"/>
      <c r="OYY35" s="429"/>
      <c r="OYZ35" s="429"/>
      <c r="OZA35" s="429"/>
      <c r="OZB35" s="429"/>
      <c r="OZC35" s="429"/>
      <c r="OZD35" s="429"/>
      <c r="OZE35" s="429"/>
      <c r="OZF35" s="429"/>
      <c r="OZG35" s="429"/>
      <c r="OZH35" s="429"/>
      <c r="OZI35" s="429"/>
      <c r="OZJ35" s="429"/>
      <c r="OZK35" s="429"/>
      <c r="OZL35" s="429"/>
      <c r="OZM35" s="429"/>
      <c r="OZN35" s="429"/>
      <c r="OZO35" s="429"/>
      <c r="OZP35" s="429"/>
      <c r="OZQ35" s="429"/>
      <c r="OZR35" s="429"/>
      <c r="OZS35" s="429"/>
      <c r="OZT35" s="429"/>
      <c r="OZU35" s="429"/>
      <c r="OZV35" s="429"/>
      <c r="OZW35" s="429"/>
      <c r="OZX35" s="429"/>
      <c r="OZY35" s="429"/>
      <c r="OZZ35" s="429"/>
      <c r="PAA35" s="429"/>
      <c r="PAB35" s="429"/>
      <c r="PAC35" s="429"/>
      <c r="PAD35" s="429"/>
      <c r="PAE35" s="429"/>
      <c r="PAF35" s="429"/>
      <c r="PAG35" s="429"/>
      <c r="PAH35" s="429"/>
      <c r="PAI35" s="429"/>
      <c r="PAJ35" s="429"/>
      <c r="PAK35" s="429"/>
      <c r="PAL35" s="429"/>
      <c r="PAM35" s="429"/>
      <c r="PAN35" s="429"/>
      <c r="PAO35" s="429"/>
      <c r="PAP35" s="429"/>
      <c r="PAQ35" s="429"/>
      <c r="PAR35" s="429"/>
      <c r="PAS35" s="429"/>
      <c r="PAT35" s="429"/>
      <c r="PAU35" s="429"/>
      <c r="PAV35" s="429"/>
      <c r="PAW35" s="429"/>
      <c r="PAX35" s="429"/>
      <c r="PAY35" s="429"/>
      <c r="PAZ35" s="429"/>
      <c r="PBA35" s="429"/>
      <c r="PBB35" s="429"/>
      <c r="PBC35" s="429"/>
      <c r="PBD35" s="429"/>
      <c r="PBE35" s="429"/>
      <c r="PBF35" s="429"/>
      <c r="PBG35" s="429"/>
      <c r="PBH35" s="429"/>
      <c r="PBI35" s="429"/>
      <c r="PBJ35" s="429"/>
      <c r="PBK35" s="429"/>
      <c r="PBL35" s="429"/>
      <c r="PBM35" s="429"/>
      <c r="PBN35" s="429"/>
      <c r="PBO35" s="429"/>
      <c r="PBP35" s="429"/>
      <c r="PBQ35" s="429"/>
      <c r="PBR35" s="429"/>
      <c r="PBS35" s="429"/>
      <c r="PBT35" s="429"/>
      <c r="PBU35" s="429"/>
      <c r="PBV35" s="429"/>
      <c r="PBW35" s="429"/>
      <c r="PBX35" s="429"/>
      <c r="PBY35" s="429"/>
      <c r="PBZ35" s="429"/>
      <c r="PCA35" s="429"/>
      <c r="PCB35" s="429"/>
      <c r="PCC35" s="429"/>
      <c r="PCD35" s="429"/>
      <c r="PCE35" s="429"/>
      <c r="PCF35" s="429"/>
      <c r="PCG35" s="429"/>
      <c r="PCH35" s="429"/>
      <c r="PCI35" s="429"/>
      <c r="PCJ35" s="429"/>
      <c r="PCK35" s="429"/>
      <c r="PCL35" s="429"/>
      <c r="PCM35" s="429"/>
      <c r="PCN35" s="429"/>
      <c r="PCO35" s="429"/>
      <c r="PCP35" s="429"/>
      <c r="PCQ35" s="429"/>
      <c r="PCR35" s="429"/>
      <c r="PCS35" s="429"/>
      <c r="PCT35" s="429"/>
      <c r="PCU35" s="429"/>
      <c r="PCV35" s="429"/>
      <c r="PCW35" s="429"/>
      <c r="PCX35" s="429"/>
      <c r="PCY35" s="429"/>
      <c r="PCZ35" s="429"/>
      <c r="PDA35" s="429"/>
      <c r="PDB35" s="429"/>
      <c r="PDC35" s="429"/>
      <c r="PDD35" s="429"/>
      <c r="PDE35" s="429"/>
      <c r="PDF35" s="429"/>
      <c r="PDG35" s="429"/>
      <c r="PDH35" s="429"/>
      <c r="PDI35" s="429"/>
      <c r="PDJ35" s="429"/>
      <c r="PDK35" s="429"/>
      <c r="PDL35" s="429"/>
      <c r="PDM35" s="429"/>
      <c r="PDN35" s="429"/>
      <c r="PDO35" s="429"/>
      <c r="PDP35" s="429"/>
      <c r="PDQ35" s="429"/>
      <c r="PDR35" s="429"/>
      <c r="PDS35" s="429"/>
      <c r="PDT35" s="429"/>
      <c r="PDU35" s="429"/>
      <c r="PDV35" s="429"/>
      <c r="PDW35" s="429"/>
      <c r="PDX35" s="429"/>
      <c r="PDY35" s="429"/>
      <c r="PDZ35" s="429"/>
      <c r="PEA35" s="429"/>
      <c r="PEB35" s="429"/>
      <c r="PEC35" s="429"/>
      <c r="PED35" s="429"/>
      <c r="PEE35" s="429"/>
      <c r="PEF35" s="429"/>
      <c r="PEG35" s="429"/>
      <c r="PEH35" s="429"/>
      <c r="PEI35" s="429"/>
      <c r="PEJ35" s="429"/>
      <c r="PEK35" s="429"/>
      <c r="PEL35" s="429"/>
      <c r="PEM35" s="429"/>
      <c r="PEN35" s="429"/>
      <c r="PEO35" s="429"/>
      <c r="PEP35" s="429"/>
      <c r="PEQ35" s="429"/>
      <c r="PER35" s="429"/>
      <c r="PES35" s="429"/>
      <c r="PET35" s="429"/>
      <c r="PEU35" s="429"/>
      <c r="PEV35" s="429"/>
      <c r="PEW35" s="429"/>
      <c r="PEX35" s="429"/>
      <c r="PEY35" s="429"/>
      <c r="PEZ35" s="429"/>
      <c r="PFA35" s="429"/>
      <c r="PFB35" s="429"/>
      <c r="PFC35" s="429"/>
      <c r="PFD35" s="429"/>
      <c r="PFE35" s="429"/>
      <c r="PFF35" s="429"/>
      <c r="PFG35" s="429"/>
      <c r="PFH35" s="429"/>
      <c r="PFI35" s="429"/>
      <c r="PFJ35" s="429"/>
      <c r="PFK35" s="429"/>
      <c r="PFL35" s="429"/>
      <c r="PFM35" s="429"/>
      <c r="PFN35" s="429"/>
      <c r="PFO35" s="429"/>
      <c r="PFP35" s="429"/>
      <c r="PFQ35" s="429"/>
      <c r="PFR35" s="429"/>
      <c r="PFS35" s="429"/>
      <c r="PFT35" s="429"/>
      <c r="PFU35" s="429"/>
      <c r="PFV35" s="429"/>
      <c r="PFW35" s="429"/>
      <c r="PFX35" s="429"/>
      <c r="PFY35" s="429"/>
      <c r="PFZ35" s="429"/>
      <c r="PGA35" s="429"/>
      <c r="PGB35" s="429"/>
      <c r="PGC35" s="429"/>
      <c r="PGD35" s="429"/>
      <c r="PGE35" s="429"/>
      <c r="PGF35" s="429"/>
      <c r="PGG35" s="429"/>
      <c r="PGH35" s="429"/>
      <c r="PGI35" s="429"/>
      <c r="PGJ35" s="429"/>
      <c r="PGK35" s="429"/>
      <c r="PGL35" s="429"/>
      <c r="PGM35" s="429"/>
      <c r="PGN35" s="429"/>
      <c r="PGO35" s="429"/>
      <c r="PGP35" s="429"/>
      <c r="PGQ35" s="429"/>
      <c r="PGR35" s="429"/>
      <c r="PGS35" s="429"/>
      <c r="PGT35" s="429"/>
      <c r="PGU35" s="429"/>
      <c r="PGV35" s="429"/>
      <c r="PGW35" s="429"/>
      <c r="PGX35" s="429"/>
      <c r="PGY35" s="429"/>
      <c r="PGZ35" s="429"/>
      <c r="PHA35" s="429"/>
      <c r="PHB35" s="429"/>
      <c r="PHC35" s="429"/>
      <c r="PHD35" s="429"/>
      <c r="PHE35" s="429"/>
      <c r="PHF35" s="429"/>
      <c r="PHG35" s="429"/>
      <c r="PHH35" s="429"/>
      <c r="PHI35" s="429"/>
      <c r="PHJ35" s="429"/>
      <c r="PHK35" s="429"/>
      <c r="PHL35" s="429"/>
      <c r="PHM35" s="429"/>
      <c r="PHN35" s="429"/>
      <c r="PHO35" s="429"/>
      <c r="PHP35" s="429"/>
      <c r="PHQ35" s="429"/>
      <c r="PHR35" s="429"/>
      <c r="PHS35" s="429"/>
      <c r="PHT35" s="429"/>
      <c r="PHU35" s="429"/>
      <c r="PHV35" s="429"/>
      <c r="PHW35" s="429"/>
      <c r="PHX35" s="429"/>
      <c r="PHY35" s="429"/>
      <c r="PHZ35" s="429"/>
      <c r="PIA35" s="429"/>
      <c r="PIB35" s="429"/>
      <c r="PIC35" s="429"/>
      <c r="PID35" s="429"/>
      <c r="PIE35" s="429"/>
      <c r="PIF35" s="429"/>
      <c r="PIG35" s="429"/>
      <c r="PIH35" s="429"/>
      <c r="PII35" s="429"/>
      <c r="PIJ35" s="429"/>
      <c r="PIK35" s="429"/>
      <c r="PIL35" s="429"/>
      <c r="PIM35" s="429"/>
      <c r="PIN35" s="429"/>
      <c r="PIO35" s="429"/>
      <c r="PIP35" s="429"/>
      <c r="PIQ35" s="429"/>
      <c r="PIR35" s="429"/>
      <c r="PIS35" s="429"/>
      <c r="PIT35" s="429"/>
      <c r="PIU35" s="429"/>
      <c r="PIV35" s="429"/>
      <c r="PIW35" s="429"/>
      <c r="PIX35" s="429"/>
      <c r="PIY35" s="429"/>
      <c r="PIZ35" s="429"/>
      <c r="PJA35" s="429"/>
      <c r="PJB35" s="429"/>
      <c r="PJC35" s="429"/>
      <c r="PJD35" s="429"/>
      <c r="PJE35" s="429"/>
      <c r="PJF35" s="429"/>
      <c r="PJG35" s="429"/>
      <c r="PJH35" s="429"/>
      <c r="PJI35" s="429"/>
      <c r="PJJ35" s="429"/>
      <c r="PJK35" s="429"/>
      <c r="PJL35" s="429"/>
      <c r="PJM35" s="429"/>
      <c r="PJN35" s="429"/>
      <c r="PJO35" s="429"/>
      <c r="PJP35" s="429"/>
      <c r="PJQ35" s="429"/>
      <c r="PJR35" s="429"/>
      <c r="PJS35" s="429"/>
      <c r="PJT35" s="429"/>
      <c r="PJU35" s="429"/>
      <c r="PJV35" s="429"/>
      <c r="PJW35" s="429"/>
      <c r="PJX35" s="429"/>
      <c r="PJY35" s="429"/>
      <c r="PJZ35" s="429"/>
      <c r="PKA35" s="429"/>
      <c r="PKB35" s="429"/>
      <c r="PKC35" s="429"/>
      <c r="PKD35" s="429"/>
      <c r="PKE35" s="429"/>
      <c r="PKF35" s="429"/>
      <c r="PKG35" s="429"/>
      <c r="PKH35" s="429"/>
      <c r="PKI35" s="429"/>
      <c r="PKJ35" s="429"/>
      <c r="PKK35" s="429"/>
      <c r="PKL35" s="429"/>
      <c r="PKM35" s="429"/>
      <c r="PKN35" s="429"/>
      <c r="PKO35" s="429"/>
      <c r="PKP35" s="429"/>
      <c r="PKQ35" s="429"/>
      <c r="PKR35" s="429"/>
      <c r="PKS35" s="429"/>
      <c r="PKT35" s="429"/>
      <c r="PKU35" s="429"/>
      <c r="PKV35" s="429"/>
      <c r="PKW35" s="429"/>
      <c r="PKX35" s="429"/>
      <c r="PKY35" s="429"/>
      <c r="PKZ35" s="429"/>
      <c r="PLA35" s="429"/>
      <c r="PLB35" s="429"/>
      <c r="PLC35" s="429"/>
      <c r="PLD35" s="429"/>
      <c r="PLE35" s="429"/>
      <c r="PLF35" s="429"/>
      <c r="PLG35" s="429"/>
      <c r="PLH35" s="429"/>
      <c r="PLI35" s="429"/>
      <c r="PLJ35" s="429"/>
      <c r="PLK35" s="429"/>
      <c r="PLL35" s="429"/>
      <c r="PLM35" s="429"/>
      <c r="PLN35" s="429"/>
      <c r="PLO35" s="429"/>
      <c r="PLP35" s="429"/>
      <c r="PLQ35" s="429"/>
      <c r="PLR35" s="429"/>
      <c r="PLS35" s="429"/>
      <c r="PLT35" s="429"/>
      <c r="PLU35" s="429"/>
      <c r="PLV35" s="429"/>
      <c r="PLW35" s="429"/>
      <c r="PLX35" s="429"/>
      <c r="PLY35" s="429"/>
      <c r="PLZ35" s="429"/>
      <c r="PMA35" s="429"/>
      <c r="PMB35" s="429"/>
      <c r="PMC35" s="429"/>
      <c r="PMD35" s="429"/>
      <c r="PME35" s="429"/>
      <c r="PMF35" s="429"/>
      <c r="PMG35" s="429"/>
      <c r="PMH35" s="429"/>
      <c r="PMI35" s="429"/>
      <c r="PMJ35" s="429"/>
      <c r="PMK35" s="429"/>
      <c r="PML35" s="429"/>
      <c r="PMM35" s="429"/>
      <c r="PMN35" s="429"/>
      <c r="PMO35" s="429"/>
      <c r="PMP35" s="429"/>
      <c r="PMQ35" s="429"/>
      <c r="PMR35" s="429"/>
      <c r="PMS35" s="429"/>
      <c r="PMT35" s="429"/>
      <c r="PMU35" s="429"/>
      <c r="PMV35" s="429"/>
      <c r="PMW35" s="429"/>
      <c r="PMX35" s="429"/>
      <c r="PMY35" s="429"/>
      <c r="PMZ35" s="429"/>
      <c r="PNA35" s="429"/>
      <c r="PNB35" s="429"/>
      <c r="PNC35" s="429"/>
      <c r="PND35" s="429"/>
      <c r="PNE35" s="429"/>
      <c r="PNF35" s="429"/>
      <c r="PNG35" s="429"/>
      <c r="PNH35" s="429"/>
      <c r="PNI35" s="429"/>
      <c r="PNJ35" s="429"/>
      <c r="PNK35" s="429"/>
      <c r="PNL35" s="429"/>
      <c r="PNM35" s="429"/>
      <c r="PNN35" s="429"/>
      <c r="PNO35" s="429"/>
      <c r="PNP35" s="429"/>
      <c r="PNQ35" s="429"/>
      <c r="PNR35" s="429"/>
      <c r="PNS35" s="429"/>
      <c r="PNT35" s="429"/>
      <c r="PNU35" s="429"/>
      <c r="PNV35" s="429"/>
      <c r="PNW35" s="429"/>
      <c r="PNX35" s="429"/>
      <c r="PNY35" s="429"/>
      <c r="PNZ35" s="429"/>
      <c r="POA35" s="429"/>
      <c r="POB35" s="429"/>
      <c r="POC35" s="429"/>
      <c r="POD35" s="429"/>
      <c r="POE35" s="429"/>
      <c r="POF35" s="429"/>
      <c r="POG35" s="429"/>
      <c r="POH35" s="429"/>
      <c r="POI35" s="429"/>
      <c r="POJ35" s="429"/>
      <c r="POK35" s="429"/>
      <c r="POL35" s="429"/>
      <c r="POM35" s="429"/>
      <c r="PON35" s="429"/>
      <c r="POO35" s="429"/>
      <c r="POP35" s="429"/>
      <c r="POQ35" s="429"/>
      <c r="POR35" s="429"/>
      <c r="POS35" s="429"/>
      <c r="POT35" s="429"/>
      <c r="POU35" s="429"/>
      <c r="POV35" s="429"/>
      <c r="POW35" s="429"/>
      <c r="POX35" s="429"/>
      <c r="POY35" s="429"/>
      <c r="POZ35" s="429"/>
      <c r="PPA35" s="429"/>
      <c r="PPB35" s="429"/>
      <c r="PPC35" s="429"/>
      <c r="PPD35" s="429"/>
      <c r="PPE35" s="429"/>
      <c r="PPF35" s="429"/>
      <c r="PPG35" s="429"/>
      <c r="PPH35" s="429"/>
      <c r="PPI35" s="429"/>
      <c r="PPJ35" s="429"/>
      <c r="PPK35" s="429"/>
      <c r="PPL35" s="429"/>
      <c r="PPM35" s="429"/>
      <c r="PPN35" s="429"/>
      <c r="PPO35" s="429"/>
      <c r="PPP35" s="429"/>
      <c r="PPQ35" s="429"/>
      <c r="PPR35" s="429"/>
      <c r="PPS35" s="429"/>
      <c r="PPT35" s="429"/>
      <c r="PPU35" s="429"/>
      <c r="PPV35" s="429"/>
      <c r="PPW35" s="429"/>
      <c r="PPX35" s="429"/>
      <c r="PPY35" s="429"/>
      <c r="PPZ35" s="429"/>
      <c r="PQA35" s="429"/>
      <c r="PQB35" s="429"/>
      <c r="PQC35" s="429"/>
      <c r="PQD35" s="429"/>
      <c r="PQE35" s="429"/>
      <c r="PQF35" s="429"/>
      <c r="PQG35" s="429"/>
      <c r="PQH35" s="429"/>
      <c r="PQI35" s="429"/>
      <c r="PQJ35" s="429"/>
      <c r="PQK35" s="429"/>
      <c r="PQL35" s="429"/>
      <c r="PQM35" s="429"/>
      <c r="PQN35" s="429"/>
      <c r="PQO35" s="429"/>
      <c r="PQP35" s="429"/>
      <c r="PQQ35" s="429"/>
      <c r="PQR35" s="429"/>
      <c r="PQS35" s="429"/>
      <c r="PQT35" s="429"/>
      <c r="PQU35" s="429"/>
      <c r="PQV35" s="429"/>
      <c r="PQW35" s="429"/>
      <c r="PQX35" s="429"/>
      <c r="PQY35" s="429"/>
      <c r="PQZ35" s="429"/>
      <c r="PRA35" s="429"/>
      <c r="PRB35" s="429"/>
      <c r="PRC35" s="429"/>
      <c r="PRD35" s="429"/>
      <c r="PRE35" s="429"/>
      <c r="PRF35" s="429"/>
      <c r="PRG35" s="429"/>
      <c r="PRH35" s="429"/>
      <c r="PRI35" s="429"/>
      <c r="PRJ35" s="429"/>
      <c r="PRK35" s="429"/>
      <c r="PRL35" s="429"/>
      <c r="PRM35" s="429"/>
      <c r="PRN35" s="429"/>
      <c r="PRO35" s="429"/>
      <c r="PRP35" s="429"/>
      <c r="PRQ35" s="429"/>
      <c r="PRR35" s="429"/>
      <c r="PRS35" s="429"/>
      <c r="PRT35" s="429"/>
      <c r="PRU35" s="429"/>
      <c r="PRV35" s="429"/>
      <c r="PRW35" s="429"/>
      <c r="PRX35" s="429"/>
      <c r="PRY35" s="429"/>
      <c r="PRZ35" s="429"/>
      <c r="PSA35" s="429"/>
      <c r="PSB35" s="429"/>
      <c r="PSC35" s="429"/>
      <c r="PSD35" s="429"/>
      <c r="PSE35" s="429"/>
      <c r="PSF35" s="429"/>
      <c r="PSG35" s="429"/>
      <c r="PSH35" s="429"/>
      <c r="PSI35" s="429"/>
      <c r="PSJ35" s="429"/>
      <c r="PSK35" s="429"/>
      <c r="PSL35" s="429"/>
      <c r="PSM35" s="429"/>
      <c r="PSN35" s="429"/>
      <c r="PSO35" s="429"/>
      <c r="PSP35" s="429"/>
      <c r="PSQ35" s="429"/>
      <c r="PSR35" s="429"/>
      <c r="PSS35" s="429"/>
      <c r="PST35" s="429"/>
      <c r="PSU35" s="429"/>
      <c r="PSV35" s="429"/>
      <c r="PSW35" s="429"/>
      <c r="PSX35" s="429"/>
      <c r="PSY35" s="429"/>
      <c r="PSZ35" s="429"/>
      <c r="PTA35" s="429"/>
      <c r="PTB35" s="429"/>
      <c r="PTC35" s="429"/>
      <c r="PTD35" s="429"/>
      <c r="PTE35" s="429"/>
      <c r="PTF35" s="429"/>
      <c r="PTG35" s="429"/>
      <c r="PTH35" s="429"/>
      <c r="PTI35" s="429"/>
      <c r="PTJ35" s="429"/>
      <c r="PTK35" s="429"/>
      <c r="PTL35" s="429"/>
      <c r="PTM35" s="429"/>
      <c r="PTN35" s="429"/>
      <c r="PTO35" s="429"/>
      <c r="PTP35" s="429"/>
      <c r="PTQ35" s="429"/>
      <c r="PTR35" s="429"/>
      <c r="PTS35" s="429"/>
      <c r="PTT35" s="429"/>
      <c r="PTU35" s="429"/>
      <c r="PTV35" s="429"/>
      <c r="PTW35" s="429"/>
      <c r="PTX35" s="429"/>
      <c r="PTY35" s="429"/>
      <c r="PTZ35" s="429"/>
      <c r="PUA35" s="429"/>
      <c r="PUB35" s="429"/>
      <c r="PUC35" s="429"/>
      <c r="PUD35" s="429"/>
      <c r="PUE35" s="429"/>
      <c r="PUF35" s="429"/>
      <c r="PUG35" s="429"/>
      <c r="PUH35" s="429"/>
      <c r="PUI35" s="429"/>
      <c r="PUJ35" s="429"/>
      <c r="PUK35" s="429"/>
      <c r="PUL35" s="429"/>
      <c r="PUM35" s="429"/>
      <c r="PUN35" s="429"/>
      <c r="PUO35" s="429"/>
      <c r="PUP35" s="429"/>
      <c r="PUQ35" s="429"/>
      <c r="PUR35" s="429"/>
      <c r="PUS35" s="429"/>
      <c r="PUT35" s="429"/>
      <c r="PUU35" s="429"/>
      <c r="PUV35" s="429"/>
      <c r="PUW35" s="429"/>
      <c r="PUX35" s="429"/>
      <c r="PUY35" s="429"/>
      <c r="PUZ35" s="429"/>
      <c r="PVA35" s="429"/>
      <c r="PVB35" s="429"/>
      <c r="PVC35" s="429"/>
      <c r="PVD35" s="429"/>
      <c r="PVE35" s="429"/>
      <c r="PVF35" s="429"/>
      <c r="PVG35" s="429"/>
      <c r="PVH35" s="429"/>
      <c r="PVI35" s="429"/>
      <c r="PVJ35" s="429"/>
      <c r="PVK35" s="429"/>
      <c r="PVL35" s="429"/>
      <c r="PVM35" s="429"/>
      <c r="PVN35" s="429"/>
      <c r="PVO35" s="429"/>
      <c r="PVP35" s="429"/>
      <c r="PVQ35" s="429"/>
      <c r="PVR35" s="429"/>
      <c r="PVS35" s="429"/>
      <c r="PVT35" s="429"/>
      <c r="PVU35" s="429"/>
      <c r="PVV35" s="429"/>
      <c r="PVW35" s="429"/>
      <c r="PVX35" s="429"/>
      <c r="PVY35" s="429"/>
      <c r="PVZ35" s="429"/>
      <c r="PWA35" s="429"/>
      <c r="PWB35" s="429"/>
      <c r="PWC35" s="429"/>
      <c r="PWD35" s="429"/>
      <c r="PWE35" s="429"/>
      <c r="PWF35" s="429"/>
      <c r="PWG35" s="429"/>
      <c r="PWH35" s="429"/>
      <c r="PWI35" s="429"/>
      <c r="PWJ35" s="429"/>
      <c r="PWK35" s="429"/>
      <c r="PWL35" s="429"/>
      <c r="PWM35" s="429"/>
      <c r="PWN35" s="429"/>
      <c r="PWO35" s="429"/>
      <c r="PWP35" s="429"/>
      <c r="PWQ35" s="429"/>
      <c r="PWR35" s="429"/>
      <c r="PWS35" s="429"/>
      <c r="PWT35" s="429"/>
      <c r="PWU35" s="429"/>
      <c r="PWV35" s="429"/>
      <c r="PWW35" s="429"/>
      <c r="PWX35" s="429"/>
      <c r="PWY35" s="429"/>
      <c r="PWZ35" s="429"/>
      <c r="PXA35" s="429"/>
      <c r="PXB35" s="429"/>
      <c r="PXC35" s="429"/>
      <c r="PXD35" s="429"/>
      <c r="PXE35" s="429"/>
      <c r="PXF35" s="429"/>
      <c r="PXG35" s="429"/>
      <c r="PXH35" s="429"/>
      <c r="PXI35" s="429"/>
      <c r="PXJ35" s="429"/>
      <c r="PXK35" s="429"/>
      <c r="PXL35" s="429"/>
      <c r="PXM35" s="429"/>
      <c r="PXN35" s="429"/>
      <c r="PXO35" s="429"/>
      <c r="PXP35" s="429"/>
      <c r="PXQ35" s="429"/>
      <c r="PXR35" s="429"/>
      <c r="PXS35" s="429"/>
      <c r="PXT35" s="429"/>
      <c r="PXU35" s="429"/>
      <c r="PXV35" s="429"/>
      <c r="PXW35" s="429"/>
      <c r="PXX35" s="429"/>
      <c r="PXY35" s="429"/>
      <c r="PXZ35" s="429"/>
      <c r="PYA35" s="429"/>
      <c r="PYB35" s="429"/>
      <c r="PYC35" s="429"/>
      <c r="PYD35" s="429"/>
      <c r="PYE35" s="429"/>
      <c r="PYF35" s="429"/>
      <c r="PYG35" s="429"/>
      <c r="PYH35" s="429"/>
      <c r="PYI35" s="429"/>
      <c r="PYJ35" s="429"/>
      <c r="PYK35" s="429"/>
      <c r="PYL35" s="429"/>
      <c r="PYM35" s="429"/>
      <c r="PYN35" s="429"/>
      <c r="PYO35" s="429"/>
      <c r="PYP35" s="429"/>
      <c r="PYQ35" s="429"/>
      <c r="PYR35" s="429"/>
      <c r="PYS35" s="429"/>
      <c r="PYT35" s="429"/>
      <c r="PYU35" s="429"/>
      <c r="PYV35" s="429"/>
      <c r="PYW35" s="429"/>
      <c r="PYX35" s="429"/>
      <c r="PYY35" s="429"/>
      <c r="PYZ35" s="429"/>
      <c r="PZA35" s="429"/>
      <c r="PZB35" s="429"/>
      <c r="PZC35" s="429"/>
      <c r="PZD35" s="429"/>
      <c r="PZE35" s="429"/>
      <c r="PZF35" s="429"/>
      <c r="PZG35" s="429"/>
      <c r="PZH35" s="429"/>
      <c r="PZI35" s="429"/>
      <c r="PZJ35" s="429"/>
      <c r="PZK35" s="429"/>
      <c r="PZL35" s="429"/>
      <c r="PZM35" s="429"/>
      <c r="PZN35" s="429"/>
      <c r="PZO35" s="429"/>
      <c r="PZP35" s="429"/>
      <c r="PZQ35" s="429"/>
      <c r="PZR35" s="429"/>
      <c r="PZS35" s="429"/>
      <c r="PZT35" s="429"/>
      <c r="PZU35" s="429"/>
      <c r="PZV35" s="429"/>
      <c r="PZW35" s="429"/>
      <c r="PZX35" s="429"/>
      <c r="PZY35" s="429"/>
      <c r="PZZ35" s="429"/>
      <c r="QAA35" s="429"/>
      <c r="QAB35" s="429"/>
      <c r="QAC35" s="429"/>
      <c r="QAD35" s="429"/>
      <c r="QAE35" s="429"/>
      <c r="QAF35" s="429"/>
      <c r="QAG35" s="429"/>
      <c r="QAH35" s="429"/>
      <c r="QAI35" s="429"/>
      <c r="QAJ35" s="429"/>
      <c r="QAK35" s="429"/>
      <c r="QAL35" s="429"/>
      <c r="QAM35" s="429"/>
      <c r="QAN35" s="429"/>
      <c r="QAO35" s="429"/>
      <c r="QAP35" s="429"/>
      <c r="QAQ35" s="429"/>
      <c r="QAR35" s="429"/>
      <c r="QAS35" s="429"/>
      <c r="QAT35" s="429"/>
      <c r="QAU35" s="429"/>
      <c r="QAV35" s="429"/>
      <c r="QAW35" s="429"/>
      <c r="QAX35" s="429"/>
      <c r="QAY35" s="429"/>
      <c r="QAZ35" s="429"/>
      <c r="QBA35" s="429"/>
      <c r="QBB35" s="429"/>
      <c r="QBC35" s="429"/>
      <c r="QBD35" s="429"/>
      <c r="QBE35" s="429"/>
      <c r="QBF35" s="429"/>
      <c r="QBG35" s="429"/>
      <c r="QBH35" s="429"/>
      <c r="QBI35" s="429"/>
      <c r="QBJ35" s="429"/>
      <c r="QBK35" s="429"/>
      <c r="QBL35" s="429"/>
      <c r="QBM35" s="429"/>
      <c r="QBN35" s="429"/>
      <c r="QBO35" s="429"/>
      <c r="QBP35" s="429"/>
      <c r="QBQ35" s="429"/>
      <c r="QBR35" s="429"/>
      <c r="QBS35" s="429"/>
      <c r="QBT35" s="429"/>
      <c r="QBU35" s="429"/>
      <c r="QBV35" s="429"/>
      <c r="QBW35" s="429"/>
      <c r="QBX35" s="429"/>
      <c r="QBY35" s="429"/>
      <c r="QBZ35" s="429"/>
      <c r="QCA35" s="429"/>
      <c r="QCB35" s="429"/>
      <c r="QCC35" s="429"/>
      <c r="QCD35" s="429"/>
      <c r="QCE35" s="429"/>
      <c r="QCF35" s="429"/>
      <c r="QCG35" s="429"/>
      <c r="QCH35" s="429"/>
      <c r="QCI35" s="429"/>
      <c r="QCJ35" s="429"/>
      <c r="QCK35" s="429"/>
      <c r="QCL35" s="429"/>
      <c r="QCM35" s="429"/>
      <c r="QCN35" s="429"/>
      <c r="QCO35" s="429"/>
      <c r="QCP35" s="429"/>
      <c r="QCQ35" s="429"/>
      <c r="QCR35" s="429"/>
      <c r="QCS35" s="429"/>
      <c r="QCT35" s="429"/>
      <c r="QCU35" s="429"/>
      <c r="QCV35" s="429"/>
      <c r="QCW35" s="429"/>
      <c r="QCX35" s="429"/>
      <c r="QCY35" s="429"/>
      <c r="QCZ35" s="429"/>
      <c r="QDA35" s="429"/>
      <c r="QDB35" s="429"/>
      <c r="QDC35" s="429"/>
      <c r="QDD35" s="429"/>
      <c r="QDE35" s="429"/>
      <c r="QDF35" s="429"/>
      <c r="QDG35" s="429"/>
      <c r="QDH35" s="429"/>
      <c r="QDI35" s="429"/>
      <c r="QDJ35" s="429"/>
      <c r="QDK35" s="429"/>
      <c r="QDL35" s="429"/>
      <c r="QDM35" s="429"/>
      <c r="QDN35" s="429"/>
      <c r="QDO35" s="429"/>
      <c r="QDP35" s="429"/>
      <c r="QDQ35" s="429"/>
      <c r="QDR35" s="429"/>
      <c r="QDS35" s="429"/>
      <c r="QDT35" s="429"/>
      <c r="QDU35" s="429"/>
      <c r="QDV35" s="429"/>
      <c r="QDW35" s="429"/>
      <c r="QDX35" s="429"/>
      <c r="QDY35" s="429"/>
      <c r="QDZ35" s="429"/>
      <c r="QEA35" s="429"/>
      <c r="QEB35" s="429"/>
      <c r="QEC35" s="429"/>
      <c r="QED35" s="429"/>
      <c r="QEE35" s="429"/>
      <c r="QEF35" s="429"/>
      <c r="QEG35" s="429"/>
      <c r="QEH35" s="429"/>
      <c r="QEI35" s="429"/>
      <c r="QEJ35" s="429"/>
      <c r="QEK35" s="429"/>
      <c r="QEL35" s="429"/>
      <c r="QEM35" s="429"/>
      <c r="QEN35" s="429"/>
      <c r="QEO35" s="429"/>
      <c r="QEP35" s="429"/>
      <c r="QEQ35" s="429"/>
      <c r="QER35" s="429"/>
      <c r="QES35" s="429"/>
      <c r="QET35" s="429"/>
      <c r="QEU35" s="429"/>
      <c r="QEV35" s="429"/>
      <c r="QEW35" s="429"/>
      <c r="QEX35" s="429"/>
      <c r="QEY35" s="429"/>
      <c r="QEZ35" s="429"/>
      <c r="QFA35" s="429"/>
      <c r="QFB35" s="429"/>
      <c r="QFC35" s="429"/>
      <c r="QFD35" s="429"/>
      <c r="QFE35" s="429"/>
      <c r="QFF35" s="429"/>
      <c r="QFG35" s="429"/>
      <c r="QFH35" s="429"/>
      <c r="QFI35" s="429"/>
      <c r="QFJ35" s="429"/>
      <c r="QFK35" s="429"/>
      <c r="QFL35" s="429"/>
      <c r="QFM35" s="429"/>
      <c r="QFN35" s="429"/>
      <c r="QFO35" s="429"/>
      <c r="QFP35" s="429"/>
      <c r="QFQ35" s="429"/>
      <c r="QFR35" s="429"/>
      <c r="QFS35" s="429"/>
      <c r="QFT35" s="429"/>
      <c r="QFU35" s="429"/>
      <c r="QFV35" s="429"/>
      <c r="QFW35" s="429"/>
      <c r="QFX35" s="429"/>
      <c r="QFY35" s="429"/>
      <c r="QFZ35" s="429"/>
      <c r="QGA35" s="429"/>
      <c r="QGB35" s="429"/>
      <c r="QGC35" s="429"/>
      <c r="QGD35" s="429"/>
      <c r="QGE35" s="429"/>
      <c r="QGF35" s="429"/>
      <c r="QGG35" s="429"/>
      <c r="QGH35" s="429"/>
      <c r="QGI35" s="429"/>
      <c r="QGJ35" s="429"/>
      <c r="QGK35" s="429"/>
      <c r="QGL35" s="429"/>
      <c r="QGM35" s="429"/>
      <c r="QGN35" s="429"/>
      <c r="QGO35" s="429"/>
      <c r="QGP35" s="429"/>
      <c r="QGQ35" s="429"/>
      <c r="QGR35" s="429"/>
      <c r="QGS35" s="429"/>
      <c r="QGT35" s="429"/>
      <c r="QGU35" s="429"/>
      <c r="QGV35" s="429"/>
      <c r="QGW35" s="429"/>
      <c r="QGX35" s="429"/>
      <c r="QGY35" s="429"/>
      <c r="QGZ35" s="429"/>
      <c r="QHA35" s="429"/>
      <c r="QHB35" s="429"/>
      <c r="QHC35" s="429"/>
      <c r="QHD35" s="429"/>
      <c r="QHE35" s="429"/>
      <c r="QHF35" s="429"/>
      <c r="QHG35" s="429"/>
      <c r="QHH35" s="429"/>
      <c r="QHI35" s="429"/>
      <c r="QHJ35" s="429"/>
      <c r="QHK35" s="429"/>
      <c r="QHL35" s="429"/>
      <c r="QHM35" s="429"/>
      <c r="QHN35" s="429"/>
      <c r="QHO35" s="429"/>
      <c r="QHP35" s="429"/>
      <c r="QHQ35" s="429"/>
      <c r="QHR35" s="429"/>
      <c r="QHS35" s="429"/>
      <c r="QHT35" s="429"/>
      <c r="QHU35" s="429"/>
      <c r="QHV35" s="429"/>
      <c r="QHW35" s="429"/>
      <c r="QHX35" s="429"/>
      <c r="QHY35" s="429"/>
      <c r="QHZ35" s="429"/>
      <c r="QIA35" s="429"/>
      <c r="QIB35" s="429"/>
      <c r="QIC35" s="429"/>
      <c r="QID35" s="429"/>
      <c r="QIE35" s="429"/>
      <c r="QIF35" s="429"/>
      <c r="QIG35" s="429"/>
      <c r="QIH35" s="429"/>
      <c r="QII35" s="429"/>
      <c r="QIJ35" s="429"/>
      <c r="QIK35" s="429"/>
      <c r="QIL35" s="429"/>
      <c r="QIM35" s="429"/>
      <c r="QIN35" s="429"/>
      <c r="QIO35" s="429"/>
      <c r="QIP35" s="429"/>
      <c r="QIQ35" s="429"/>
      <c r="QIR35" s="429"/>
      <c r="QIS35" s="429"/>
      <c r="QIT35" s="429"/>
      <c r="QIU35" s="429"/>
      <c r="QIV35" s="429"/>
      <c r="QIW35" s="429"/>
      <c r="QIX35" s="429"/>
      <c r="QIY35" s="429"/>
      <c r="QIZ35" s="429"/>
      <c r="QJA35" s="429"/>
      <c r="QJB35" s="429"/>
      <c r="QJC35" s="429"/>
      <c r="QJD35" s="429"/>
      <c r="QJE35" s="429"/>
      <c r="QJF35" s="429"/>
      <c r="QJG35" s="429"/>
      <c r="QJH35" s="429"/>
      <c r="QJI35" s="429"/>
      <c r="QJJ35" s="429"/>
      <c r="QJK35" s="429"/>
      <c r="QJL35" s="429"/>
      <c r="QJM35" s="429"/>
      <c r="QJN35" s="429"/>
      <c r="QJO35" s="429"/>
      <c r="QJP35" s="429"/>
      <c r="QJQ35" s="429"/>
      <c r="QJR35" s="429"/>
      <c r="QJS35" s="429"/>
      <c r="QJT35" s="429"/>
      <c r="QJU35" s="429"/>
      <c r="QJV35" s="429"/>
      <c r="QJW35" s="429"/>
      <c r="QJX35" s="429"/>
      <c r="QJY35" s="429"/>
      <c r="QJZ35" s="429"/>
      <c r="QKA35" s="429"/>
      <c r="QKB35" s="429"/>
      <c r="QKC35" s="429"/>
      <c r="QKD35" s="429"/>
      <c r="QKE35" s="429"/>
      <c r="QKF35" s="429"/>
      <c r="QKG35" s="429"/>
      <c r="QKH35" s="429"/>
      <c r="QKI35" s="429"/>
      <c r="QKJ35" s="429"/>
      <c r="QKK35" s="429"/>
      <c r="QKL35" s="429"/>
      <c r="QKM35" s="429"/>
      <c r="QKN35" s="429"/>
      <c r="QKO35" s="429"/>
      <c r="QKP35" s="429"/>
      <c r="QKQ35" s="429"/>
      <c r="QKR35" s="429"/>
      <c r="QKS35" s="429"/>
      <c r="QKT35" s="429"/>
      <c r="QKU35" s="429"/>
      <c r="QKV35" s="429"/>
      <c r="QKW35" s="429"/>
      <c r="QKX35" s="429"/>
      <c r="QKY35" s="429"/>
      <c r="QKZ35" s="429"/>
      <c r="QLA35" s="429"/>
      <c r="QLB35" s="429"/>
      <c r="QLC35" s="429"/>
      <c r="QLD35" s="429"/>
      <c r="QLE35" s="429"/>
      <c r="QLF35" s="429"/>
      <c r="QLG35" s="429"/>
      <c r="QLH35" s="429"/>
      <c r="QLI35" s="429"/>
      <c r="QLJ35" s="429"/>
      <c r="QLK35" s="429"/>
      <c r="QLL35" s="429"/>
      <c r="QLM35" s="429"/>
      <c r="QLN35" s="429"/>
      <c r="QLO35" s="429"/>
      <c r="QLP35" s="429"/>
      <c r="QLQ35" s="429"/>
      <c r="QLR35" s="429"/>
      <c r="QLS35" s="429"/>
      <c r="QLT35" s="429"/>
      <c r="QLU35" s="429"/>
      <c r="QLV35" s="429"/>
      <c r="QLW35" s="429"/>
      <c r="QLX35" s="429"/>
      <c r="QLY35" s="429"/>
      <c r="QLZ35" s="429"/>
      <c r="QMA35" s="429"/>
      <c r="QMB35" s="429"/>
      <c r="QMC35" s="429"/>
      <c r="QMD35" s="429"/>
      <c r="QME35" s="429"/>
      <c r="QMF35" s="429"/>
      <c r="QMG35" s="429"/>
      <c r="QMH35" s="429"/>
      <c r="QMI35" s="429"/>
      <c r="QMJ35" s="429"/>
      <c r="QMK35" s="429"/>
      <c r="QML35" s="429"/>
      <c r="QMM35" s="429"/>
      <c r="QMN35" s="429"/>
      <c r="QMO35" s="429"/>
      <c r="QMP35" s="429"/>
      <c r="QMQ35" s="429"/>
      <c r="QMR35" s="429"/>
      <c r="QMS35" s="429"/>
      <c r="QMT35" s="429"/>
      <c r="QMU35" s="429"/>
      <c r="QMV35" s="429"/>
      <c r="QMW35" s="429"/>
      <c r="QMX35" s="429"/>
      <c r="QMY35" s="429"/>
      <c r="QMZ35" s="429"/>
      <c r="QNA35" s="429"/>
      <c r="QNB35" s="429"/>
      <c r="QNC35" s="429"/>
      <c r="QND35" s="429"/>
      <c r="QNE35" s="429"/>
      <c r="QNF35" s="429"/>
      <c r="QNG35" s="429"/>
      <c r="QNH35" s="429"/>
      <c r="QNI35" s="429"/>
      <c r="QNJ35" s="429"/>
      <c r="QNK35" s="429"/>
      <c r="QNL35" s="429"/>
      <c r="QNM35" s="429"/>
      <c r="QNN35" s="429"/>
      <c r="QNO35" s="429"/>
      <c r="QNP35" s="429"/>
      <c r="QNQ35" s="429"/>
      <c r="QNR35" s="429"/>
      <c r="QNS35" s="429"/>
      <c r="QNT35" s="429"/>
      <c r="QNU35" s="429"/>
      <c r="QNV35" s="429"/>
      <c r="QNW35" s="429"/>
      <c r="QNX35" s="429"/>
      <c r="QNY35" s="429"/>
      <c r="QNZ35" s="429"/>
      <c r="QOA35" s="429"/>
      <c r="QOB35" s="429"/>
      <c r="QOC35" s="429"/>
      <c r="QOD35" s="429"/>
      <c r="QOE35" s="429"/>
      <c r="QOF35" s="429"/>
      <c r="QOG35" s="429"/>
      <c r="QOH35" s="429"/>
      <c r="QOI35" s="429"/>
      <c r="QOJ35" s="429"/>
      <c r="QOK35" s="429"/>
      <c r="QOL35" s="429"/>
      <c r="QOM35" s="429"/>
      <c r="QON35" s="429"/>
      <c r="QOO35" s="429"/>
      <c r="QOP35" s="429"/>
      <c r="QOQ35" s="429"/>
      <c r="QOR35" s="429"/>
      <c r="QOS35" s="429"/>
      <c r="QOT35" s="429"/>
      <c r="QOU35" s="429"/>
      <c r="QOV35" s="429"/>
      <c r="QOW35" s="429"/>
      <c r="QOX35" s="429"/>
      <c r="QOY35" s="429"/>
      <c r="QOZ35" s="429"/>
      <c r="QPA35" s="429"/>
      <c r="QPB35" s="429"/>
      <c r="QPC35" s="429"/>
      <c r="QPD35" s="429"/>
      <c r="QPE35" s="429"/>
      <c r="QPF35" s="429"/>
      <c r="QPG35" s="429"/>
      <c r="QPH35" s="429"/>
      <c r="QPI35" s="429"/>
      <c r="QPJ35" s="429"/>
      <c r="QPK35" s="429"/>
      <c r="QPL35" s="429"/>
      <c r="QPM35" s="429"/>
      <c r="QPN35" s="429"/>
      <c r="QPO35" s="429"/>
      <c r="QPP35" s="429"/>
      <c r="QPQ35" s="429"/>
      <c r="QPR35" s="429"/>
      <c r="QPS35" s="429"/>
      <c r="QPT35" s="429"/>
      <c r="QPU35" s="429"/>
      <c r="QPV35" s="429"/>
      <c r="QPW35" s="429"/>
      <c r="QPX35" s="429"/>
      <c r="QPY35" s="429"/>
      <c r="QPZ35" s="429"/>
      <c r="QQA35" s="429"/>
      <c r="QQB35" s="429"/>
      <c r="QQC35" s="429"/>
      <c r="QQD35" s="429"/>
      <c r="QQE35" s="429"/>
      <c r="QQF35" s="429"/>
      <c r="QQG35" s="429"/>
      <c r="QQH35" s="429"/>
      <c r="QQI35" s="429"/>
      <c r="QQJ35" s="429"/>
      <c r="QQK35" s="429"/>
      <c r="QQL35" s="429"/>
      <c r="QQM35" s="429"/>
      <c r="QQN35" s="429"/>
      <c r="QQO35" s="429"/>
      <c r="QQP35" s="429"/>
      <c r="QQQ35" s="429"/>
      <c r="QQR35" s="429"/>
      <c r="QQS35" s="429"/>
      <c r="QQT35" s="429"/>
      <c r="QQU35" s="429"/>
      <c r="QQV35" s="429"/>
      <c r="QQW35" s="429"/>
      <c r="QQX35" s="429"/>
      <c r="QQY35" s="429"/>
      <c r="QQZ35" s="429"/>
      <c r="QRA35" s="429"/>
      <c r="QRB35" s="429"/>
      <c r="QRC35" s="429"/>
      <c r="QRD35" s="429"/>
      <c r="QRE35" s="429"/>
      <c r="QRF35" s="429"/>
      <c r="QRG35" s="429"/>
      <c r="QRH35" s="429"/>
      <c r="QRI35" s="429"/>
      <c r="QRJ35" s="429"/>
      <c r="QRK35" s="429"/>
      <c r="QRL35" s="429"/>
      <c r="QRM35" s="429"/>
      <c r="QRN35" s="429"/>
      <c r="QRO35" s="429"/>
      <c r="QRP35" s="429"/>
      <c r="QRQ35" s="429"/>
      <c r="QRR35" s="429"/>
      <c r="QRS35" s="429"/>
      <c r="QRT35" s="429"/>
      <c r="QRU35" s="429"/>
      <c r="QRV35" s="429"/>
      <c r="QRW35" s="429"/>
      <c r="QRX35" s="429"/>
      <c r="QRY35" s="429"/>
      <c r="QRZ35" s="429"/>
      <c r="QSA35" s="429"/>
      <c r="QSB35" s="429"/>
      <c r="QSC35" s="429"/>
      <c r="QSD35" s="429"/>
      <c r="QSE35" s="429"/>
      <c r="QSF35" s="429"/>
      <c r="QSG35" s="429"/>
      <c r="QSH35" s="429"/>
      <c r="QSI35" s="429"/>
      <c r="QSJ35" s="429"/>
      <c r="QSK35" s="429"/>
      <c r="QSL35" s="429"/>
      <c r="QSM35" s="429"/>
      <c r="QSN35" s="429"/>
      <c r="QSO35" s="429"/>
      <c r="QSP35" s="429"/>
      <c r="QSQ35" s="429"/>
      <c r="QSR35" s="429"/>
      <c r="QSS35" s="429"/>
      <c r="QST35" s="429"/>
      <c r="QSU35" s="429"/>
      <c r="QSV35" s="429"/>
      <c r="QSW35" s="429"/>
      <c r="QSX35" s="429"/>
      <c r="QSY35" s="429"/>
      <c r="QSZ35" s="429"/>
      <c r="QTA35" s="429"/>
      <c r="QTB35" s="429"/>
      <c r="QTC35" s="429"/>
      <c r="QTD35" s="429"/>
      <c r="QTE35" s="429"/>
      <c r="QTF35" s="429"/>
      <c r="QTG35" s="429"/>
      <c r="QTH35" s="429"/>
      <c r="QTI35" s="429"/>
      <c r="QTJ35" s="429"/>
      <c r="QTK35" s="429"/>
      <c r="QTL35" s="429"/>
      <c r="QTM35" s="429"/>
      <c r="QTN35" s="429"/>
      <c r="QTO35" s="429"/>
      <c r="QTP35" s="429"/>
      <c r="QTQ35" s="429"/>
      <c r="QTR35" s="429"/>
      <c r="QTS35" s="429"/>
      <c r="QTT35" s="429"/>
      <c r="QTU35" s="429"/>
      <c r="QTV35" s="429"/>
      <c r="QTW35" s="429"/>
      <c r="QTX35" s="429"/>
      <c r="QTY35" s="429"/>
      <c r="QTZ35" s="429"/>
      <c r="QUA35" s="429"/>
      <c r="QUB35" s="429"/>
      <c r="QUC35" s="429"/>
      <c r="QUD35" s="429"/>
      <c r="QUE35" s="429"/>
      <c r="QUF35" s="429"/>
      <c r="QUG35" s="429"/>
      <c r="QUH35" s="429"/>
      <c r="QUI35" s="429"/>
      <c r="QUJ35" s="429"/>
      <c r="QUK35" s="429"/>
      <c r="QUL35" s="429"/>
      <c r="QUM35" s="429"/>
      <c r="QUN35" s="429"/>
      <c r="QUO35" s="429"/>
      <c r="QUP35" s="429"/>
      <c r="QUQ35" s="429"/>
      <c r="QUR35" s="429"/>
      <c r="QUS35" s="429"/>
      <c r="QUT35" s="429"/>
      <c r="QUU35" s="429"/>
      <c r="QUV35" s="429"/>
      <c r="QUW35" s="429"/>
      <c r="QUX35" s="429"/>
      <c r="QUY35" s="429"/>
      <c r="QUZ35" s="429"/>
      <c r="QVA35" s="429"/>
      <c r="QVB35" s="429"/>
      <c r="QVC35" s="429"/>
      <c r="QVD35" s="429"/>
      <c r="QVE35" s="429"/>
      <c r="QVF35" s="429"/>
      <c r="QVG35" s="429"/>
      <c r="QVH35" s="429"/>
      <c r="QVI35" s="429"/>
      <c r="QVJ35" s="429"/>
      <c r="QVK35" s="429"/>
      <c r="QVL35" s="429"/>
      <c r="QVM35" s="429"/>
      <c r="QVN35" s="429"/>
      <c r="QVO35" s="429"/>
      <c r="QVP35" s="429"/>
      <c r="QVQ35" s="429"/>
      <c r="QVR35" s="429"/>
      <c r="QVS35" s="429"/>
      <c r="QVT35" s="429"/>
      <c r="QVU35" s="429"/>
      <c r="QVV35" s="429"/>
      <c r="QVW35" s="429"/>
      <c r="QVX35" s="429"/>
      <c r="QVY35" s="429"/>
      <c r="QVZ35" s="429"/>
      <c r="QWA35" s="429"/>
      <c r="QWB35" s="429"/>
      <c r="QWC35" s="429"/>
      <c r="QWD35" s="429"/>
      <c r="QWE35" s="429"/>
      <c r="QWF35" s="429"/>
      <c r="QWG35" s="429"/>
      <c r="QWH35" s="429"/>
      <c r="QWI35" s="429"/>
      <c r="QWJ35" s="429"/>
      <c r="QWK35" s="429"/>
      <c r="QWL35" s="429"/>
      <c r="QWM35" s="429"/>
      <c r="QWN35" s="429"/>
      <c r="QWO35" s="429"/>
      <c r="QWP35" s="429"/>
      <c r="QWQ35" s="429"/>
      <c r="QWR35" s="429"/>
      <c r="QWS35" s="429"/>
      <c r="QWT35" s="429"/>
      <c r="QWU35" s="429"/>
      <c r="QWV35" s="429"/>
      <c r="QWW35" s="429"/>
      <c r="QWX35" s="429"/>
      <c r="QWY35" s="429"/>
      <c r="QWZ35" s="429"/>
      <c r="QXA35" s="429"/>
      <c r="QXB35" s="429"/>
      <c r="QXC35" s="429"/>
      <c r="QXD35" s="429"/>
      <c r="QXE35" s="429"/>
      <c r="QXF35" s="429"/>
      <c r="QXG35" s="429"/>
      <c r="QXH35" s="429"/>
      <c r="QXI35" s="429"/>
      <c r="QXJ35" s="429"/>
      <c r="QXK35" s="429"/>
      <c r="QXL35" s="429"/>
      <c r="QXM35" s="429"/>
      <c r="QXN35" s="429"/>
      <c r="QXO35" s="429"/>
      <c r="QXP35" s="429"/>
      <c r="QXQ35" s="429"/>
      <c r="QXR35" s="429"/>
      <c r="QXS35" s="429"/>
      <c r="QXT35" s="429"/>
      <c r="QXU35" s="429"/>
      <c r="QXV35" s="429"/>
      <c r="QXW35" s="429"/>
      <c r="QXX35" s="429"/>
      <c r="QXY35" s="429"/>
      <c r="QXZ35" s="429"/>
      <c r="QYA35" s="429"/>
      <c r="QYB35" s="429"/>
      <c r="QYC35" s="429"/>
      <c r="QYD35" s="429"/>
      <c r="QYE35" s="429"/>
      <c r="QYF35" s="429"/>
      <c r="QYG35" s="429"/>
      <c r="QYH35" s="429"/>
      <c r="QYI35" s="429"/>
      <c r="QYJ35" s="429"/>
      <c r="QYK35" s="429"/>
      <c r="QYL35" s="429"/>
      <c r="QYM35" s="429"/>
      <c r="QYN35" s="429"/>
      <c r="QYO35" s="429"/>
      <c r="QYP35" s="429"/>
      <c r="QYQ35" s="429"/>
      <c r="QYR35" s="429"/>
      <c r="QYS35" s="429"/>
      <c r="QYT35" s="429"/>
      <c r="QYU35" s="429"/>
      <c r="QYV35" s="429"/>
      <c r="QYW35" s="429"/>
      <c r="QYX35" s="429"/>
      <c r="QYY35" s="429"/>
      <c r="QYZ35" s="429"/>
      <c r="QZA35" s="429"/>
      <c r="QZB35" s="429"/>
      <c r="QZC35" s="429"/>
      <c r="QZD35" s="429"/>
      <c r="QZE35" s="429"/>
      <c r="QZF35" s="429"/>
      <c r="QZG35" s="429"/>
      <c r="QZH35" s="429"/>
      <c r="QZI35" s="429"/>
      <c r="QZJ35" s="429"/>
      <c r="QZK35" s="429"/>
      <c r="QZL35" s="429"/>
      <c r="QZM35" s="429"/>
      <c r="QZN35" s="429"/>
      <c r="QZO35" s="429"/>
      <c r="QZP35" s="429"/>
      <c r="QZQ35" s="429"/>
      <c r="QZR35" s="429"/>
      <c r="QZS35" s="429"/>
      <c r="QZT35" s="429"/>
      <c r="QZU35" s="429"/>
      <c r="QZV35" s="429"/>
      <c r="QZW35" s="429"/>
      <c r="QZX35" s="429"/>
      <c r="QZY35" s="429"/>
      <c r="QZZ35" s="429"/>
      <c r="RAA35" s="429"/>
      <c r="RAB35" s="429"/>
      <c r="RAC35" s="429"/>
      <c r="RAD35" s="429"/>
      <c r="RAE35" s="429"/>
      <c r="RAF35" s="429"/>
      <c r="RAG35" s="429"/>
      <c r="RAH35" s="429"/>
      <c r="RAI35" s="429"/>
      <c r="RAJ35" s="429"/>
      <c r="RAK35" s="429"/>
      <c r="RAL35" s="429"/>
      <c r="RAM35" s="429"/>
      <c r="RAN35" s="429"/>
      <c r="RAO35" s="429"/>
      <c r="RAP35" s="429"/>
      <c r="RAQ35" s="429"/>
      <c r="RAR35" s="429"/>
      <c r="RAS35" s="429"/>
      <c r="RAT35" s="429"/>
      <c r="RAU35" s="429"/>
      <c r="RAV35" s="429"/>
      <c r="RAW35" s="429"/>
      <c r="RAX35" s="429"/>
      <c r="RAY35" s="429"/>
      <c r="RAZ35" s="429"/>
      <c r="RBA35" s="429"/>
      <c r="RBB35" s="429"/>
      <c r="RBC35" s="429"/>
      <c r="RBD35" s="429"/>
      <c r="RBE35" s="429"/>
      <c r="RBF35" s="429"/>
      <c r="RBG35" s="429"/>
      <c r="RBH35" s="429"/>
      <c r="RBI35" s="429"/>
      <c r="RBJ35" s="429"/>
      <c r="RBK35" s="429"/>
      <c r="RBL35" s="429"/>
      <c r="RBM35" s="429"/>
      <c r="RBN35" s="429"/>
      <c r="RBO35" s="429"/>
      <c r="RBP35" s="429"/>
      <c r="RBQ35" s="429"/>
      <c r="RBR35" s="429"/>
      <c r="RBS35" s="429"/>
      <c r="RBT35" s="429"/>
      <c r="RBU35" s="429"/>
      <c r="RBV35" s="429"/>
      <c r="RBW35" s="429"/>
      <c r="RBX35" s="429"/>
      <c r="RBY35" s="429"/>
      <c r="RBZ35" s="429"/>
      <c r="RCA35" s="429"/>
      <c r="RCB35" s="429"/>
      <c r="RCC35" s="429"/>
      <c r="RCD35" s="429"/>
      <c r="RCE35" s="429"/>
      <c r="RCF35" s="429"/>
      <c r="RCG35" s="429"/>
      <c r="RCH35" s="429"/>
      <c r="RCI35" s="429"/>
      <c r="RCJ35" s="429"/>
      <c r="RCK35" s="429"/>
      <c r="RCL35" s="429"/>
      <c r="RCM35" s="429"/>
      <c r="RCN35" s="429"/>
      <c r="RCO35" s="429"/>
      <c r="RCP35" s="429"/>
      <c r="RCQ35" s="429"/>
      <c r="RCR35" s="429"/>
      <c r="RCS35" s="429"/>
      <c r="RCT35" s="429"/>
      <c r="RCU35" s="429"/>
      <c r="RCV35" s="429"/>
      <c r="RCW35" s="429"/>
      <c r="RCX35" s="429"/>
      <c r="RCY35" s="429"/>
      <c r="RCZ35" s="429"/>
      <c r="RDA35" s="429"/>
      <c r="RDB35" s="429"/>
      <c r="RDC35" s="429"/>
      <c r="RDD35" s="429"/>
      <c r="RDE35" s="429"/>
      <c r="RDF35" s="429"/>
      <c r="RDG35" s="429"/>
      <c r="RDH35" s="429"/>
      <c r="RDI35" s="429"/>
      <c r="RDJ35" s="429"/>
      <c r="RDK35" s="429"/>
      <c r="RDL35" s="429"/>
      <c r="RDM35" s="429"/>
      <c r="RDN35" s="429"/>
      <c r="RDO35" s="429"/>
      <c r="RDP35" s="429"/>
      <c r="RDQ35" s="429"/>
      <c r="RDR35" s="429"/>
      <c r="RDS35" s="429"/>
      <c r="RDT35" s="429"/>
      <c r="RDU35" s="429"/>
      <c r="RDV35" s="429"/>
      <c r="RDW35" s="429"/>
      <c r="RDX35" s="429"/>
      <c r="RDY35" s="429"/>
      <c r="RDZ35" s="429"/>
      <c r="REA35" s="429"/>
      <c r="REB35" s="429"/>
      <c r="REC35" s="429"/>
      <c r="RED35" s="429"/>
      <c r="REE35" s="429"/>
      <c r="REF35" s="429"/>
      <c r="REG35" s="429"/>
      <c r="REH35" s="429"/>
      <c r="REI35" s="429"/>
      <c r="REJ35" s="429"/>
      <c r="REK35" s="429"/>
      <c r="REL35" s="429"/>
      <c r="REM35" s="429"/>
      <c r="REN35" s="429"/>
      <c r="REO35" s="429"/>
      <c r="REP35" s="429"/>
      <c r="REQ35" s="429"/>
      <c r="RER35" s="429"/>
      <c r="RES35" s="429"/>
      <c r="RET35" s="429"/>
      <c r="REU35" s="429"/>
      <c r="REV35" s="429"/>
      <c r="REW35" s="429"/>
      <c r="REX35" s="429"/>
      <c r="REY35" s="429"/>
      <c r="REZ35" s="429"/>
      <c r="RFA35" s="429"/>
      <c r="RFB35" s="429"/>
      <c r="RFC35" s="429"/>
      <c r="RFD35" s="429"/>
      <c r="RFE35" s="429"/>
      <c r="RFF35" s="429"/>
      <c r="RFG35" s="429"/>
      <c r="RFH35" s="429"/>
      <c r="RFI35" s="429"/>
      <c r="RFJ35" s="429"/>
      <c r="RFK35" s="429"/>
      <c r="RFL35" s="429"/>
      <c r="RFM35" s="429"/>
      <c r="RFN35" s="429"/>
      <c r="RFO35" s="429"/>
      <c r="RFP35" s="429"/>
      <c r="RFQ35" s="429"/>
      <c r="RFR35" s="429"/>
      <c r="RFS35" s="429"/>
      <c r="RFT35" s="429"/>
      <c r="RFU35" s="429"/>
      <c r="RFV35" s="429"/>
      <c r="RFW35" s="429"/>
      <c r="RFX35" s="429"/>
      <c r="RFY35" s="429"/>
      <c r="RFZ35" s="429"/>
      <c r="RGA35" s="429"/>
      <c r="RGB35" s="429"/>
      <c r="RGC35" s="429"/>
      <c r="RGD35" s="429"/>
      <c r="RGE35" s="429"/>
      <c r="RGF35" s="429"/>
      <c r="RGG35" s="429"/>
      <c r="RGH35" s="429"/>
      <c r="RGI35" s="429"/>
      <c r="RGJ35" s="429"/>
      <c r="RGK35" s="429"/>
      <c r="RGL35" s="429"/>
      <c r="RGM35" s="429"/>
      <c r="RGN35" s="429"/>
      <c r="RGO35" s="429"/>
      <c r="RGP35" s="429"/>
      <c r="RGQ35" s="429"/>
      <c r="RGR35" s="429"/>
      <c r="RGS35" s="429"/>
      <c r="RGT35" s="429"/>
      <c r="RGU35" s="429"/>
      <c r="RGV35" s="429"/>
      <c r="RGW35" s="429"/>
      <c r="RGX35" s="429"/>
      <c r="RGY35" s="429"/>
      <c r="RGZ35" s="429"/>
      <c r="RHA35" s="429"/>
      <c r="RHB35" s="429"/>
      <c r="RHC35" s="429"/>
      <c r="RHD35" s="429"/>
      <c r="RHE35" s="429"/>
      <c r="RHF35" s="429"/>
      <c r="RHG35" s="429"/>
      <c r="RHH35" s="429"/>
      <c r="RHI35" s="429"/>
      <c r="RHJ35" s="429"/>
      <c r="RHK35" s="429"/>
      <c r="RHL35" s="429"/>
      <c r="RHM35" s="429"/>
      <c r="RHN35" s="429"/>
      <c r="RHO35" s="429"/>
      <c r="RHP35" s="429"/>
      <c r="RHQ35" s="429"/>
      <c r="RHR35" s="429"/>
      <c r="RHS35" s="429"/>
      <c r="RHT35" s="429"/>
      <c r="RHU35" s="429"/>
      <c r="RHV35" s="429"/>
      <c r="RHW35" s="429"/>
      <c r="RHX35" s="429"/>
      <c r="RHY35" s="429"/>
      <c r="RHZ35" s="429"/>
      <c r="RIA35" s="429"/>
      <c r="RIB35" s="429"/>
      <c r="RIC35" s="429"/>
      <c r="RID35" s="429"/>
      <c r="RIE35" s="429"/>
      <c r="RIF35" s="429"/>
      <c r="RIG35" s="429"/>
      <c r="RIH35" s="429"/>
      <c r="RII35" s="429"/>
      <c r="RIJ35" s="429"/>
      <c r="RIK35" s="429"/>
      <c r="RIL35" s="429"/>
      <c r="RIM35" s="429"/>
      <c r="RIN35" s="429"/>
      <c r="RIO35" s="429"/>
      <c r="RIP35" s="429"/>
      <c r="RIQ35" s="429"/>
      <c r="RIR35" s="429"/>
      <c r="RIS35" s="429"/>
      <c r="RIT35" s="429"/>
      <c r="RIU35" s="429"/>
      <c r="RIV35" s="429"/>
      <c r="RIW35" s="429"/>
      <c r="RIX35" s="429"/>
      <c r="RIY35" s="429"/>
      <c r="RIZ35" s="429"/>
      <c r="RJA35" s="429"/>
      <c r="RJB35" s="429"/>
      <c r="RJC35" s="429"/>
      <c r="RJD35" s="429"/>
      <c r="RJE35" s="429"/>
      <c r="RJF35" s="429"/>
      <c r="RJG35" s="429"/>
      <c r="RJH35" s="429"/>
      <c r="RJI35" s="429"/>
      <c r="RJJ35" s="429"/>
      <c r="RJK35" s="429"/>
      <c r="RJL35" s="429"/>
      <c r="RJM35" s="429"/>
      <c r="RJN35" s="429"/>
      <c r="RJO35" s="429"/>
      <c r="RJP35" s="429"/>
      <c r="RJQ35" s="429"/>
      <c r="RJR35" s="429"/>
      <c r="RJS35" s="429"/>
      <c r="RJT35" s="429"/>
      <c r="RJU35" s="429"/>
      <c r="RJV35" s="429"/>
      <c r="RJW35" s="429"/>
      <c r="RJX35" s="429"/>
      <c r="RJY35" s="429"/>
      <c r="RJZ35" s="429"/>
      <c r="RKA35" s="429"/>
      <c r="RKB35" s="429"/>
      <c r="RKC35" s="429"/>
      <c r="RKD35" s="429"/>
      <c r="RKE35" s="429"/>
      <c r="RKF35" s="429"/>
      <c r="RKG35" s="429"/>
      <c r="RKH35" s="429"/>
      <c r="RKI35" s="429"/>
      <c r="RKJ35" s="429"/>
      <c r="RKK35" s="429"/>
      <c r="RKL35" s="429"/>
      <c r="RKM35" s="429"/>
      <c r="RKN35" s="429"/>
      <c r="RKO35" s="429"/>
      <c r="RKP35" s="429"/>
      <c r="RKQ35" s="429"/>
      <c r="RKR35" s="429"/>
      <c r="RKS35" s="429"/>
      <c r="RKT35" s="429"/>
      <c r="RKU35" s="429"/>
      <c r="RKV35" s="429"/>
      <c r="RKW35" s="429"/>
      <c r="RKX35" s="429"/>
      <c r="RKY35" s="429"/>
      <c r="RKZ35" s="429"/>
      <c r="RLA35" s="429"/>
      <c r="RLB35" s="429"/>
      <c r="RLC35" s="429"/>
      <c r="RLD35" s="429"/>
      <c r="RLE35" s="429"/>
      <c r="RLF35" s="429"/>
      <c r="RLG35" s="429"/>
      <c r="RLH35" s="429"/>
      <c r="RLI35" s="429"/>
      <c r="RLJ35" s="429"/>
      <c r="RLK35" s="429"/>
      <c r="RLL35" s="429"/>
      <c r="RLM35" s="429"/>
      <c r="RLN35" s="429"/>
      <c r="RLO35" s="429"/>
      <c r="RLP35" s="429"/>
      <c r="RLQ35" s="429"/>
      <c r="RLR35" s="429"/>
      <c r="RLS35" s="429"/>
      <c r="RLT35" s="429"/>
      <c r="RLU35" s="429"/>
      <c r="RLV35" s="429"/>
      <c r="RLW35" s="429"/>
      <c r="RLX35" s="429"/>
      <c r="RLY35" s="429"/>
      <c r="RLZ35" s="429"/>
      <c r="RMA35" s="429"/>
      <c r="RMB35" s="429"/>
      <c r="RMC35" s="429"/>
      <c r="RMD35" s="429"/>
      <c r="RME35" s="429"/>
      <c r="RMF35" s="429"/>
      <c r="RMG35" s="429"/>
      <c r="RMH35" s="429"/>
      <c r="RMI35" s="429"/>
      <c r="RMJ35" s="429"/>
      <c r="RMK35" s="429"/>
      <c r="RML35" s="429"/>
      <c r="RMM35" s="429"/>
      <c r="RMN35" s="429"/>
      <c r="RMO35" s="429"/>
      <c r="RMP35" s="429"/>
      <c r="RMQ35" s="429"/>
      <c r="RMR35" s="429"/>
      <c r="RMS35" s="429"/>
      <c r="RMT35" s="429"/>
      <c r="RMU35" s="429"/>
      <c r="RMV35" s="429"/>
      <c r="RMW35" s="429"/>
      <c r="RMX35" s="429"/>
      <c r="RMY35" s="429"/>
      <c r="RMZ35" s="429"/>
      <c r="RNA35" s="429"/>
      <c r="RNB35" s="429"/>
      <c r="RNC35" s="429"/>
      <c r="RND35" s="429"/>
      <c r="RNE35" s="429"/>
      <c r="RNF35" s="429"/>
      <c r="RNG35" s="429"/>
      <c r="RNH35" s="429"/>
      <c r="RNI35" s="429"/>
      <c r="RNJ35" s="429"/>
      <c r="RNK35" s="429"/>
      <c r="RNL35" s="429"/>
      <c r="RNM35" s="429"/>
      <c r="RNN35" s="429"/>
      <c r="RNO35" s="429"/>
      <c r="RNP35" s="429"/>
      <c r="RNQ35" s="429"/>
      <c r="RNR35" s="429"/>
      <c r="RNS35" s="429"/>
      <c r="RNT35" s="429"/>
      <c r="RNU35" s="429"/>
      <c r="RNV35" s="429"/>
      <c r="RNW35" s="429"/>
      <c r="RNX35" s="429"/>
      <c r="RNY35" s="429"/>
      <c r="RNZ35" s="429"/>
      <c r="ROA35" s="429"/>
      <c r="ROB35" s="429"/>
      <c r="ROC35" s="429"/>
      <c r="ROD35" s="429"/>
      <c r="ROE35" s="429"/>
      <c r="ROF35" s="429"/>
      <c r="ROG35" s="429"/>
      <c r="ROH35" s="429"/>
      <c r="ROI35" s="429"/>
      <c r="ROJ35" s="429"/>
      <c r="ROK35" s="429"/>
      <c r="ROL35" s="429"/>
      <c r="ROM35" s="429"/>
      <c r="RON35" s="429"/>
      <c r="ROO35" s="429"/>
      <c r="ROP35" s="429"/>
      <c r="ROQ35" s="429"/>
      <c r="ROR35" s="429"/>
      <c r="ROS35" s="429"/>
      <c r="ROT35" s="429"/>
      <c r="ROU35" s="429"/>
      <c r="ROV35" s="429"/>
      <c r="ROW35" s="429"/>
      <c r="ROX35" s="429"/>
      <c r="ROY35" s="429"/>
      <c r="ROZ35" s="429"/>
      <c r="RPA35" s="429"/>
      <c r="RPB35" s="429"/>
      <c r="RPC35" s="429"/>
      <c r="RPD35" s="429"/>
      <c r="RPE35" s="429"/>
      <c r="RPF35" s="429"/>
      <c r="RPG35" s="429"/>
      <c r="RPH35" s="429"/>
      <c r="RPI35" s="429"/>
      <c r="RPJ35" s="429"/>
      <c r="RPK35" s="429"/>
      <c r="RPL35" s="429"/>
      <c r="RPM35" s="429"/>
      <c r="RPN35" s="429"/>
      <c r="RPO35" s="429"/>
      <c r="RPP35" s="429"/>
      <c r="RPQ35" s="429"/>
      <c r="RPR35" s="429"/>
      <c r="RPS35" s="429"/>
      <c r="RPT35" s="429"/>
      <c r="RPU35" s="429"/>
      <c r="RPV35" s="429"/>
      <c r="RPW35" s="429"/>
      <c r="RPX35" s="429"/>
      <c r="RPY35" s="429"/>
      <c r="RPZ35" s="429"/>
      <c r="RQA35" s="429"/>
      <c r="RQB35" s="429"/>
      <c r="RQC35" s="429"/>
      <c r="RQD35" s="429"/>
      <c r="RQE35" s="429"/>
      <c r="RQF35" s="429"/>
      <c r="RQG35" s="429"/>
      <c r="RQH35" s="429"/>
      <c r="RQI35" s="429"/>
      <c r="RQJ35" s="429"/>
      <c r="RQK35" s="429"/>
      <c r="RQL35" s="429"/>
      <c r="RQM35" s="429"/>
      <c r="RQN35" s="429"/>
      <c r="RQO35" s="429"/>
      <c r="RQP35" s="429"/>
      <c r="RQQ35" s="429"/>
      <c r="RQR35" s="429"/>
      <c r="RQS35" s="429"/>
      <c r="RQT35" s="429"/>
      <c r="RQU35" s="429"/>
      <c r="RQV35" s="429"/>
      <c r="RQW35" s="429"/>
      <c r="RQX35" s="429"/>
      <c r="RQY35" s="429"/>
      <c r="RQZ35" s="429"/>
      <c r="RRA35" s="429"/>
      <c r="RRB35" s="429"/>
      <c r="RRC35" s="429"/>
      <c r="RRD35" s="429"/>
      <c r="RRE35" s="429"/>
      <c r="RRF35" s="429"/>
      <c r="RRG35" s="429"/>
      <c r="RRH35" s="429"/>
      <c r="RRI35" s="429"/>
      <c r="RRJ35" s="429"/>
      <c r="RRK35" s="429"/>
      <c r="RRL35" s="429"/>
      <c r="RRM35" s="429"/>
      <c r="RRN35" s="429"/>
      <c r="RRO35" s="429"/>
      <c r="RRP35" s="429"/>
      <c r="RRQ35" s="429"/>
      <c r="RRR35" s="429"/>
      <c r="RRS35" s="429"/>
      <c r="RRT35" s="429"/>
      <c r="RRU35" s="429"/>
      <c r="RRV35" s="429"/>
      <c r="RRW35" s="429"/>
      <c r="RRX35" s="429"/>
      <c r="RRY35" s="429"/>
      <c r="RRZ35" s="429"/>
      <c r="RSA35" s="429"/>
      <c r="RSB35" s="429"/>
      <c r="RSC35" s="429"/>
      <c r="RSD35" s="429"/>
      <c r="RSE35" s="429"/>
      <c r="RSF35" s="429"/>
      <c r="RSG35" s="429"/>
      <c r="RSH35" s="429"/>
      <c r="RSI35" s="429"/>
      <c r="RSJ35" s="429"/>
      <c r="RSK35" s="429"/>
      <c r="RSL35" s="429"/>
      <c r="RSM35" s="429"/>
      <c r="RSN35" s="429"/>
      <c r="RSO35" s="429"/>
      <c r="RSP35" s="429"/>
      <c r="RSQ35" s="429"/>
      <c r="RSR35" s="429"/>
      <c r="RSS35" s="429"/>
      <c r="RST35" s="429"/>
      <c r="RSU35" s="429"/>
      <c r="RSV35" s="429"/>
      <c r="RSW35" s="429"/>
      <c r="RSX35" s="429"/>
      <c r="RSY35" s="429"/>
      <c r="RSZ35" s="429"/>
      <c r="RTA35" s="429"/>
      <c r="RTB35" s="429"/>
      <c r="RTC35" s="429"/>
      <c r="RTD35" s="429"/>
      <c r="RTE35" s="429"/>
      <c r="RTF35" s="429"/>
      <c r="RTG35" s="429"/>
      <c r="RTH35" s="429"/>
      <c r="RTI35" s="429"/>
      <c r="RTJ35" s="429"/>
      <c r="RTK35" s="429"/>
      <c r="RTL35" s="429"/>
      <c r="RTM35" s="429"/>
      <c r="RTN35" s="429"/>
      <c r="RTO35" s="429"/>
      <c r="RTP35" s="429"/>
      <c r="RTQ35" s="429"/>
      <c r="RTR35" s="429"/>
      <c r="RTS35" s="429"/>
      <c r="RTT35" s="429"/>
      <c r="RTU35" s="429"/>
      <c r="RTV35" s="429"/>
      <c r="RTW35" s="429"/>
      <c r="RTX35" s="429"/>
      <c r="RTY35" s="429"/>
      <c r="RTZ35" s="429"/>
      <c r="RUA35" s="429"/>
      <c r="RUB35" s="429"/>
      <c r="RUC35" s="429"/>
      <c r="RUD35" s="429"/>
      <c r="RUE35" s="429"/>
      <c r="RUF35" s="429"/>
      <c r="RUG35" s="429"/>
      <c r="RUH35" s="429"/>
      <c r="RUI35" s="429"/>
      <c r="RUJ35" s="429"/>
      <c r="RUK35" s="429"/>
      <c r="RUL35" s="429"/>
      <c r="RUM35" s="429"/>
      <c r="RUN35" s="429"/>
      <c r="RUO35" s="429"/>
      <c r="RUP35" s="429"/>
      <c r="RUQ35" s="429"/>
      <c r="RUR35" s="429"/>
      <c r="RUS35" s="429"/>
      <c r="RUT35" s="429"/>
      <c r="RUU35" s="429"/>
      <c r="RUV35" s="429"/>
      <c r="RUW35" s="429"/>
      <c r="RUX35" s="429"/>
      <c r="RUY35" s="429"/>
      <c r="RUZ35" s="429"/>
      <c r="RVA35" s="429"/>
      <c r="RVB35" s="429"/>
      <c r="RVC35" s="429"/>
      <c r="RVD35" s="429"/>
      <c r="RVE35" s="429"/>
      <c r="RVF35" s="429"/>
      <c r="RVG35" s="429"/>
      <c r="RVH35" s="429"/>
      <c r="RVI35" s="429"/>
      <c r="RVJ35" s="429"/>
      <c r="RVK35" s="429"/>
      <c r="RVL35" s="429"/>
      <c r="RVM35" s="429"/>
      <c r="RVN35" s="429"/>
      <c r="RVO35" s="429"/>
      <c r="RVP35" s="429"/>
      <c r="RVQ35" s="429"/>
      <c r="RVR35" s="429"/>
      <c r="RVS35" s="429"/>
      <c r="RVT35" s="429"/>
      <c r="RVU35" s="429"/>
      <c r="RVV35" s="429"/>
      <c r="RVW35" s="429"/>
      <c r="RVX35" s="429"/>
      <c r="RVY35" s="429"/>
      <c r="RVZ35" s="429"/>
      <c r="RWA35" s="429"/>
      <c r="RWB35" s="429"/>
      <c r="RWC35" s="429"/>
      <c r="RWD35" s="429"/>
      <c r="RWE35" s="429"/>
      <c r="RWF35" s="429"/>
      <c r="RWG35" s="429"/>
      <c r="RWH35" s="429"/>
      <c r="RWI35" s="429"/>
      <c r="RWJ35" s="429"/>
      <c r="RWK35" s="429"/>
      <c r="RWL35" s="429"/>
      <c r="RWM35" s="429"/>
      <c r="RWN35" s="429"/>
      <c r="RWO35" s="429"/>
      <c r="RWP35" s="429"/>
      <c r="RWQ35" s="429"/>
      <c r="RWR35" s="429"/>
      <c r="RWS35" s="429"/>
      <c r="RWT35" s="429"/>
      <c r="RWU35" s="429"/>
      <c r="RWV35" s="429"/>
      <c r="RWW35" s="429"/>
      <c r="RWX35" s="429"/>
      <c r="RWY35" s="429"/>
      <c r="RWZ35" s="429"/>
      <c r="RXA35" s="429"/>
      <c r="RXB35" s="429"/>
      <c r="RXC35" s="429"/>
      <c r="RXD35" s="429"/>
      <c r="RXE35" s="429"/>
      <c r="RXF35" s="429"/>
      <c r="RXG35" s="429"/>
      <c r="RXH35" s="429"/>
      <c r="RXI35" s="429"/>
      <c r="RXJ35" s="429"/>
      <c r="RXK35" s="429"/>
      <c r="RXL35" s="429"/>
      <c r="RXM35" s="429"/>
      <c r="RXN35" s="429"/>
      <c r="RXO35" s="429"/>
      <c r="RXP35" s="429"/>
      <c r="RXQ35" s="429"/>
      <c r="RXR35" s="429"/>
      <c r="RXS35" s="429"/>
      <c r="RXT35" s="429"/>
      <c r="RXU35" s="429"/>
      <c r="RXV35" s="429"/>
      <c r="RXW35" s="429"/>
      <c r="RXX35" s="429"/>
      <c r="RXY35" s="429"/>
      <c r="RXZ35" s="429"/>
      <c r="RYA35" s="429"/>
      <c r="RYB35" s="429"/>
      <c r="RYC35" s="429"/>
      <c r="RYD35" s="429"/>
      <c r="RYE35" s="429"/>
      <c r="RYF35" s="429"/>
      <c r="RYG35" s="429"/>
      <c r="RYH35" s="429"/>
      <c r="RYI35" s="429"/>
      <c r="RYJ35" s="429"/>
      <c r="RYK35" s="429"/>
      <c r="RYL35" s="429"/>
      <c r="RYM35" s="429"/>
      <c r="RYN35" s="429"/>
      <c r="RYO35" s="429"/>
      <c r="RYP35" s="429"/>
      <c r="RYQ35" s="429"/>
      <c r="RYR35" s="429"/>
      <c r="RYS35" s="429"/>
      <c r="RYT35" s="429"/>
      <c r="RYU35" s="429"/>
      <c r="RYV35" s="429"/>
      <c r="RYW35" s="429"/>
      <c r="RYX35" s="429"/>
      <c r="RYY35" s="429"/>
      <c r="RYZ35" s="429"/>
      <c r="RZA35" s="429"/>
      <c r="RZB35" s="429"/>
      <c r="RZC35" s="429"/>
      <c r="RZD35" s="429"/>
      <c r="RZE35" s="429"/>
      <c r="RZF35" s="429"/>
      <c r="RZG35" s="429"/>
      <c r="RZH35" s="429"/>
      <c r="RZI35" s="429"/>
      <c r="RZJ35" s="429"/>
      <c r="RZK35" s="429"/>
      <c r="RZL35" s="429"/>
      <c r="RZM35" s="429"/>
      <c r="RZN35" s="429"/>
      <c r="RZO35" s="429"/>
      <c r="RZP35" s="429"/>
      <c r="RZQ35" s="429"/>
      <c r="RZR35" s="429"/>
      <c r="RZS35" s="429"/>
      <c r="RZT35" s="429"/>
      <c r="RZU35" s="429"/>
      <c r="RZV35" s="429"/>
      <c r="RZW35" s="429"/>
      <c r="RZX35" s="429"/>
      <c r="RZY35" s="429"/>
      <c r="RZZ35" s="429"/>
      <c r="SAA35" s="429"/>
      <c r="SAB35" s="429"/>
      <c r="SAC35" s="429"/>
      <c r="SAD35" s="429"/>
      <c r="SAE35" s="429"/>
      <c r="SAF35" s="429"/>
      <c r="SAG35" s="429"/>
      <c r="SAH35" s="429"/>
      <c r="SAI35" s="429"/>
      <c r="SAJ35" s="429"/>
      <c r="SAK35" s="429"/>
      <c r="SAL35" s="429"/>
      <c r="SAM35" s="429"/>
      <c r="SAN35" s="429"/>
      <c r="SAO35" s="429"/>
      <c r="SAP35" s="429"/>
      <c r="SAQ35" s="429"/>
      <c r="SAR35" s="429"/>
      <c r="SAS35" s="429"/>
      <c r="SAT35" s="429"/>
      <c r="SAU35" s="429"/>
      <c r="SAV35" s="429"/>
      <c r="SAW35" s="429"/>
      <c r="SAX35" s="429"/>
      <c r="SAY35" s="429"/>
      <c r="SAZ35" s="429"/>
      <c r="SBA35" s="429"/>
      <c r="SBB35" s="429"/>
      <c r="SBC35" s="429"/>
      <c r="SBD35" s="429"/>
      <c r="SBE35" s="429"/>
      <c r="SBF35" s="429"/>
      <c r="SBG35" s="429"/>
      <c r="SBH35" s="429"/>
      <c r="SBI35" s="429"/>
      <c r="SBJ35" s="429"/>
      <c r="SBK35" s="429"/>
      <c r="SBL35" s="429"/>
      <c r="SBM35" s="429"/>
      <c r="SBN35" s="429"/>
      <c r="SBO35" s="429"/>
      <c r="SBP35" s="429"/>
      <c r="SBQ35" s="429"/>
      <c r="SBR35" s="429"/>
      <c r="SBS35" s="429"/>
      <c r="SBT35" s="429"/>
      <c r="SBU35" s="429"/>
      <c r="SBV35" s="429"/>
      <c r="SBW35" s="429"/>
      <c r="SBX35" s="429"/>
      <c r="SBY35" s="429"/>
      <c r="SBZ35" s="429"/>
      <c r="SCA35" s="429"/>
      <c r="SCB35" s="429"/>
      <c r="SCC35" s="429"/>
      <c r="SCD35" s="429"/>
      <c r="SCE35" s="429"/>
      <c r="SCF35" s="429"/>
      <c r="SCG35" s="429"/>
      <c r="SCH35" s="429"/>
      <c r="SCI35" s="429"/>
      <c r="SCJ35" s="429"/>
      <c r="SCK35" s="429"/>
      <c r="SCL35" s="429"/>
      <c r="SCM35" s="429"/>
      <c r="SCN35" s="429"/>
      <c r="SCO35" s="429"/>
      <c r="SCP35" s="429"/>
      <c r="SCQ35" s="429"/>
      <c r="SCR35" s="429"/>
      <c r="SCS35" s="429"/>
      <c r="SCT35" s="429"/>
      <c r="SCU35" s="429"/>
      <c r="SCV35" s="429"/>
      <c r="SCW35" s="429"/>
      <c r="SCX35" s="429"/>
      <c r="SCY35" s="429"/>
      <c r="SCZ35" s="429"/>
      <c r="SDA35" s="429"/>
      <c r="SDB35" s="429"/>
      <c r="SDC35" s="429"/>
      <c r="SDD35" s="429"/>
      <c r="SDE35" s="429"/>
      <c r="SDF35" s="429"/>
      <c r="SDG35" s="429"/>
      <c r="SDH35" s="429"/>
      <c r="SDI35" s="429"/>
      <c r="SDJ35" s="429"/>
      <c r="SDK35" s="429"/>
      <c r="SDL35" s="429"/>
      <c r="SDM35" s="429"/>
      <c r="SDN35" s="429"/>
      <c r="SDO35" s="429"/>
      <c r="SDP35" s="429"/>
      <c r="SDQ35" s="429"/>
      <c r="SDR35" s="429"/>
      <c r="SDS35" s="429"/>
      <c r="SDT35" s="429"/>
      <c r="SDU35" s="429"/>
      <c r="SDV35" s="429"/>
      <c r="SDW35" s="429"/>
      <c r="SDX35" s="429"/>
      <c r="SDY35" s="429"/>
      <c r="SDZ35" s="429"/>
      <c r="SEA35" s="429"/>
      <c r="SEB35" s="429"/>
      <c r="SEC35" s="429"/>
      <c r="SED35" s="429"/>
      <c r="SEE35" s="429"/>
      <c r="SEF35" s="429"/>
      <c r="SEG35" s="429"/>
      <c r="SEH35" s="429"/>
      <c r="SEI35" s="429"/>
      <c r="SEJ35" s="429"/>
      <c r="SEK35" s="429"/>
      <c r="SEL35" s="429"/>
      <c r="SEM35" s="429"/>
      <c r="SEN35" s="429"/>
      <c r="SEO35" s="429"/>
      <c r="SEP35" s="429"/>
      <c r="SEQ35" s="429"/>
      <c r="SER35" s="429"/>
      <c r="SES35" s="429"/>
      <c r="SET35" s="429"/>
      <c r="SEU35" s="429"/>
      <c r="SEV35" s="429"/>
      <c r="SEW35" s="429"/>
      <c r="SEX35" s="429"/>
      <c r="SEY35" s="429"/>
      <c r="SEZ35" s="429"/>
      <c r="SFA35" s="429"/>
      <c r="SFB35" s="429"/>
      <c r="SFC35" s="429"/>
      <c r="SFD35" s="429"/>
      <c r="SFE35" s="429"/>
      <c r="SFF35" s="429"/>
      <c r="SFG35" s="429"/>
      <c r="SFH35" s="429"/>
      <c r="SFI35" s="429"/>
      <c r="SFJ35" s="429"/>
      <c r="SFK35" s="429"/>
      <c r="SFL35" s="429"/>
      <c r="SFM35" s="429"/>
      <c r="SFN35" s="429"/>
      <c r="SFO35" s="429"/>
      <c r="SFP35" s="429"/>
      <c r="SFQ35" s="429"/>
      <c r="SFR35" s="429"/>
      <c r="SFS35" s="429"/>
      <c r="SFT35" s="429"/>
      <c r="SFU35" s="429"/>
      <c r="SFV35" s="429"/>
      <c r="SFW35" s="429"/>
      <c r="SFX35" s="429"/>
      <c r="SFY35" s="429"/>
      <c r="SFZ35" s="429"/>
      <c r="SGA35" s="429"/>
      <c r="SGB35" s="429"/>
      <c r="SGC35" s="429"/>
      <c r="SGD35" s="429"/>
      <c r="SGE35" s="429"/>
      <c r="SGF35" s="429"/>
      <c r="SGG35" s="429"/>
      <c r="SGH35" s="429"/>
      <c r="SGI35" s="429"/>
      <c r="SGJ35" s="429"/>
      <c r="SGK35" s="429"/>
      <c r="SGL35" s="429"/>
      <c r="SGM35" s="429"/>
      <c r="SGN35" s="429"/>
      <c r="SGO35" s="429"/>
      <c r="SGP35" s="429"/>
      <c r="SGQ35" s="429"/>
      <c r="SGR35" s="429"/>
      <c r="SGS35" s="429"/>
      <c r="SGT35" s="429"/>
      <c r="SGU35" s="429"/>
      <c r="SGV35" s="429"/>
      <c r="SGW35" s="429"/>
      <c r="SGX35" s="429"/>
      <c r="SGY35" s="429"/>
      <c r="SGZ35" s="429"/>
      <c r="SHA35" s="429"/>
      <c r="SHB35" s="429"/>
      <c r="SHC35" s="429"/>
      <c r="SHD35" s="429"/>
      <c r="SHE35" s="429"/>
      <c r="SHF35" s="429"/>
      <c r="SHG35" s="429"/>
      <c r="SHH35" s="429"/>
      <c r="SHI35" s="429"/>
      <c r="SHJ35" s="429"/>
      <c r="SHK35" s="429"/>
      <c r="SHL35" s="429"/>
      <c r="SHM35" s="429"/>
      <c r="SHN35" s="429"/>
      <c r="SHO35" s="429"/>
      <c r="SHP35" s="429"/>
      <c r="SHQ35" s="429"/>
      <c r="SHR35" s="429"/>
      <c r="SHS35" s="429"/>
      <c r="SHT35" s="429"/>
      <c r="SHU35" s="429"/>
      <c r="SHV35" s="429"/>
      <c r="SHW35" s="429"/>
      <c r="SHX35" s="429"/>
      <c r="SHY35" s="429"/>
      <c r="SHZ35" s="429"/>
      <c r="SIA35" s="429"/>
      <c r="SIB35" s="429"/>
      <c r="SIC35" s="429"/>
      <c r="SID35" s="429"/>
      <c r="SIE35" s="429"/>
      <c r="SIF35" s="429"/>
      <c r="SIG35" s="429"/>
      <c r="SIH35" s="429"/>
      <c r="SII35" s="429"/>
      <c r="SIJ35" s="429"/>
      <c r="SIK35" s="429"/>
      <c r="SIL35" s="429"/>
      <c r="SIM35" s="429"/>
      <c r="SIN35" s="429"/>
      <c r="SIO35" s="429"/>
      <c r="SIP35" s="429"/>
      <c r="SIQ35" s="429"/>
      <c r="SIR35" s="429"/>
      <c r="SIS35" s="429"/>
      <c r="SIT35" s="429"/>
      <c r="SIU35" s="429"/>
      <c r="SIV35" s="429"/>
      <c r="SIW35" s="429"/>
      <c r="SIX35" s="429"/>
      <c r="SIY35" s="429"/>
      <c r="SIZ35" s="429"/>
      <c r="SJA35" s="429"/>
      <c r="SJB35" s="429"/>
      <c r="SJC35" s="429"/>
      <c r="SJD35" s="429"/>
      <c r="SJE35" s="429"/>
      <c r="SJF35" s="429"/>
      <c r="SJG35" s="429"/>
      <c r="SJH35" s="429"/>
      <c r="SJI35" s="429"/>
      <c r="SJJ35" s="429"/>
      <c r="SJK35" s="429"/>
      <c r="SJL35" s="429"/>
      <c r="SJM35" s="429"/>
      <c r="SJN35" s="429"/>
      <c r="SJO35" s="429"/>
      <c r="SJP35" s="429"/>
      <c r="SJQ35" s="429"/>
      <c r="SJR35" s="429"/>
      <c r="SJS35" s="429"/>
      <c r="SJT35" s="429"/>
      <c r="SJU35" s="429"/>
      <c r="SJV35" s="429"/>
      <c r="SJW35" s="429"/>
      <c r="SJX35" s="429"/>
      <c r="SJY35" s="429"/>
      <c r="SJZ35" s="429"/>
      <c r="SKA35" s="429"/>
      <c r="SKB35" s="429"/>
      <c r="SKC35" s="429"/>
      <c r="SKD35" s="429"/>
      <c r="SKE35" s="429"/>
      <c r="SKF35" s="429"/>
      <c r="SKG35" s="429"/>
      <c r="SKH35" s="429"/>
      <c r="SKI35" s="429"/>
      <c r="SKJ35" s="429"/>
      <c r="SKK35" s="429"/>
      <c r="SKL35" s="429"/>
      <c r="SKM35" s="429"/>
      <c r="SKN35" s="429"/>
      <c r="SKO35" s="429"/>
      <c r="SKP35" s="429"/>
      <c r="SKQ35" s="429"/>
      <c r="SKR35" s="429"/>
      <c r="SKS35" s="429"/>
      <c r="SKT35" s="429"/>
      <c r="SKU35" s="429"/>
      <c r="SKV35" s="429"/>
      <c r="SKW35" s="429"/>
      <c r="SKX35" s="429"/>
      <c r="SKY35" s="429"/>
      <c r="SKZ35" s="429"/>
      <c r="SLA35" s="429"/>
      <c r="SLB35" s="429"/>
      <c r="SLC35" s="429"/>
      <c r="SLD35" s="429"/>
      <c r="SLE35" s="429"/>
      <c r="SLF35" s="429"/>
      <c r="SLG35" s="429"/>
      <c r="SLH35" s="429"/>
      <c r="SLI35" s="429"/>
      <c r="SLJ35" s="429"/>
      <c r="SLK35" s="429"/>
      <c r="SLL35" s="429"/>
      <c r="SLM35" s="429"/>
      <c r="SLN35" s="429"/>
      <c r="SLO35" s="429"/>
      <c r="SLP35" s="429"/>
      <c r="SLQ35" s="429"/>
      <c r="SLR35" s="429"/>
      <c r="SLS35" s="429"/>
      <c r="SLT35" s="429"/>
      <c r="SLU35" s="429"/>
      <c r="SLV35" s="429"/>
      <c r="SLW35" s="429"/>
      <c r="SLX35" s="429"/>
      <c r="SLY35" s="429"/>
      <c r="SLZ35" s="429"/>
      <c r="SMA35" s="429"/>
      <c r="SMB35" s="429"/>
      <c r="SMC35" s="429"/>
      <c r="SMD35" s="429"/>
      <c r="SME35" s="429"/>
      <c r="SMF35" s="429"/>
      <c r="SMG35" s="429"/>
      <c r="SMH35" s="429"/>
      <c r="SMI35" s="429"/>
      <c r="SMJ35" s="429"/>
      <c r="SMK35" s="429"/>
      <c r="SML35" s="429"/>
      <c r="SMM35" s="429"/>
      <c r="SMN35" s="429"/>
      <c r="SMO35" s="429"/>
      <c r="SMP35" s="429"/>
      <c r="SMQ35" s="429"/>
      <c r="SMR35" s="429"/>
      <c r="SMS35" s="429"/>
      <c r="SMT35" s="429"/>
      <c r="SMU35" s="429"/>
      <c r="SMV35" s="429"/>
      <c r="SMW35" s="429"/>
      <c r="SMX35" s="429"/>
      <c r="SMY35" s="429"/>
      <c r="SMZ35" s="429"/>
      <c r="SNA35" s="429"/>
      <c r="SNB35" s="429"/>
      <c r="SNC35" s="429"/>
      <c r="SND35" s="429"/>
      <c r="SNE35" s="429"/>
      <c r="SNF35" s="429"/>
      <c r="SNG35" s="429"/>
      <c r="SNH35" s="429"/>
      <c r="SNI35" s="429"/>
      <c r="SNJ35" s="429"/>
      <c r="SNK35" s="429"/>
      <c r="SNL35" s="429"/>
      <c r="SNM35" s="429"/>
      <c r="SNN35" s="429"/>
      <c r="SNO35" s="429"/>
      <c r="SNP35" s="429"/>
      <c r="SNQ35" s="429"/>
      <c r="SNR35" s="429"/>
      <c r="SNS35" s="429"/>
      <c r="SNT35" s="429"/>
      <c r="SNU35" s="429"/>
      <c r="SNV35" s="429"/>
      <c r="SNW35" s="429"/>
      <c r="SNX35" s="429"/>
      <c r="SNY35" s="429"/>
      <c r="SNZ35" s="429"/>
      <c r="SOA35" s="429"/>
      <c r="SOB35" s="429"/>
      <c r="SOC35" s="429"/>
      <c r="SOD35" s="429"/>
      <c r="SOE35" s="429"/>
      <c r="SOF35" s="429"/>
      <c r="SOG35" s="429"/>
      <c r="SOH35" s="429"/>
      <c r="SOI35" s="429"/>
      <c r="SOJ35" s="429"/>
      <c r="SOK35" s="429"/>
      <c r="SOL35" s="429"/>
      <c r="SOM35" s="429"/>
      <c r="SON35" s="429"/>
      <c r="SOO35" s="429"/>
      <c r="SOP35" s="429"/>
      <c r="SOQ35" s="429"/>
      <c r="SOR35" s="429"/>
      <c r="SOS35" s="429"/>
      <c r="SOT35" s="429"/>
      <c r="SOU35" s="429"/>
      <c r="SOV35" s="429"/>
      <c r="SOW35" s="429"/>
      <c r="SOX35" s="429"/>
      <c r="SOY35" s="429"/>
      <c r="SOZ35" s="429"/>
      <c r="SPA35" s="429"/>
      <c r="SPB35" s="429"/>
      <c r="SPC35" s="429"/>
      <c r="SPD35" s="429"/>
      <c r="SPE35" s="429"/>
      <c r="SPF35" s="429"/>
      <c r="SPG35" s="429"/>
      <c r="SPH35" s="429"/>
      <c r="SPI35" s="429"/>
      <c r="SPJ35" s="429"/>
      <c r="SPK35" s="429"/>
      <c r="SPL35" s="429"/>
      <c r="SPM35" s="429"/>
      <c r="SPN35" s="429"/>
      <c r="SPO35" s="429"/>
      <c r="SPP35" s="429"/>
      <c r="SPQ35" s="429"/>
      <c r="SPR35" s="429"/>
      <c r="SPS35" s="429"/>
      <c r="SPT35" s="429"/>
      <c r="SPU35" s="429"/>
      <c r="SPV35" s="429"/>
      <c r="SPW35" s="429"/>
      <c r="SPX35" s="429"/>
      <c r="SPY35" s="429"/>
      <c r="SPZ35" s="429"/>
      <c r="SQA35" s="429"/>
      <c r="SQB35" s="429"/>
      <c r="SQC35" s="429"/>
      <c r="SQD35" s="429"/>
      <c r="SQE35" s="429"/>
      <c r="SQF35" s="429"/>
      <c r="SQG35" s="429"/>
      <c r="SQH35" s="429"/>
      <c r="SQI35" s="429"/>
      <c r="SQJ35" s="429"/>
      <c r="SQK35" s="429"/>
      <c r="SQL35" s="429"/>
      <c r="SQM35" s="429"/>
      <c r="SQN35" s="429"/>
      <c r="SQO35" s="429"/>
      <c r="SQP35" s="429"/>
      <c r="SQQ35" s="429"/>
      <c r="SQR35" s="429"/>
      <c r="SQS35" s="429"/>
      <c r="SQT35" s="429"/>
      <c r="SQU35" s="429"/>
      <c r="SQV35" s="429"/>
      <c r="SQW35" s="429"/>
      <c r="SQX35" s="429"/>
      <c r="SQY35" s="429"/>
      <c r="SQZ35" s="429"/>
      <c r="SRA35" s="429"/>
      <c r="SRB35" s="429"/>
      <c r="SRC35" s="429"/>
      <c r="SRD35" s="429"/>
      <c r="SRE35" s="429"/>
      <c r="SRF35" s="429"/>
      <c r="SRG35" s="429"/>
      <c r="SRH35" s="429"/>
      <c r="SRI35" s="429"/>
      <c r="SRJ35" s="429"/>
      <c r="SRK35" s="429"/>
      <c r="SRL35" s="429"/>
      <c r="SRM35" s="429"/>
      <c r="SRN35" s="429"/>
      <c r="SRO35" s="429"/>
      <c r="SRP35" s="429"/>
      <c r="SRQ35" s="429"/>
      <c r="SRR35" s="429"/>
      <c r="SRS35" s="429"/>
      <c r="SRT35" s="429"/>
      <c r="SRU35" s="429"/>
      <c r="SRV35" s="429"/>
      <c r="SRW35" s="429"/>
      <c r="SRX35" s="429"/>
      <c r="SRY35" s="429"/>
      <c r="SRZ35" s="429"/>
      <c r="SSA35" s="429"/>
      <c r="SSB35" s="429"/>
      <c r="SSC35" s="429"/>
      <c r="SSD35" s="429"/>
      <c r="SSE35" s="429"/>
      <c r="SSF35" s="429"/>
      <c r="SSG35" s="429"/>
      <c r="SSH35" s="429"/>
      <c r="SSI35" s="429"/>
      <c r="SSJ35" s="429"/>
      <c r="SSK35" s="429"/>
      <c r="SSL35" s="429"/>
      <c r="SSM35" s="429"/>
      <c r="SSN35" s="429"/>
      <c r="SSO35" s="429"/>
      <c r="SSP35" s="429"/>
      <c r="SSQ35" s="429"/>
      <c r="SSR35" s="429"/>
      <c r="SSS35" s="429"/>
      <c r="SST35" s="429"/>
      <c r="SSU35" s="429"/>
      <c r="SSV35" s="429"/>
      <c r="SSW35" s="429"/>
      <c r="SSX35" s="429"/>
      <c r="SSY35" s="429"/>
      <c r="SSZ35" s="429"/>
      <c r="STA35" s="429"/>
      <c r="STB35" s="429"/>
      <c r="STC35" s="429"/>
      <c r="STD35" s="429"/>
      <c r="STE35" s="429"/>
      <c r="STF35" s="429"/>
      <c r="STG35" s="429"/>
      <c r="STH35" s="429"/>
      <c r="STI35" s="429"/>
      <c r="STJ35" s="429"/>
      <c r="STK35" s="429"/>
      <c r="STL35" s="429"/>
      <c r="STM35" s="429"/>
      <c r="STN35" s="429"/>
      <c r="STO35" s="429"/>
      <c r="STP35" s="429"/>
      <c r="STQ35" s="429"/>
      <c r="STR35" s="429"/>
      <c r="STS35" s="429"/>
      <c r="STT35" s="429"/>
      <c r="STU35" s="429"/>
      <c r="STV35" s="429"/>
      <c r="STW35" s="429"/>
      <c r="STX35" s="429"/>
      <c r="STY35" s="429"/>
      <c r="STZ35" s="429"/>
      <c r="SUA35" s="429"/>
      <c r="SUB35" s="429"/>
      <c r="SUC35" s="429"/>
      <c r="SUD35" s="429"/>
      <c r="SUE35" s="429"/>
      <c r="SUF35" s="429"/>
      <c r="SUG35" s="429"/>
      <c r="SUH35" s="429"/>
      <c r="SUI35" s="429"/>
      <c r="SUJ35" s="429"/>
      <c r="SUK35" s="429"/>
      <c r="SUL35" s="429"/>
      <c r="SUM35" s="429"/>
      <c r="SUN35" s="429"/>
      <c r="SUO35" s="429"/>
      <c r="SUP35" s="429"/>
      <c r="SUQ35" s="429"/>
      <c r="SUR35" s="429"/>
      <c r="SUS35" s="429"/>
      <c r="SUT35" s="429"/>
      <c r="SUU35" s="429"/>
      <c r="SUV35" s="429"/>
      <c r="SUW35" s="429"/>
      <c r="SUX35" s="429"/>
      <c r="SUY35" s="429"/>
      <c r="SUZ35" s="429"/>
      <c r="SVA35" s="429"/>
      <c r="SVB35" s="429"/>
      <c r="SVC35" s="429"/>
      <c r="SVD35" s="429"/>
      <c r="SVE35" s="429"/>
      <c r="SVF35" s="429"/>
      <c r="SVG35" s="429"/>
      <c r="SVH35" s="429"/>
      <c r="SVI35" s="429"/>
      <c r="SVJ35" s="429"/>
      <c r="SVK35" s="429"/>
      <c r="SVL35" s="429"/>
      <c r="SVM35" s="429"/>
      <c r="SVN35" s="429"/>
      <c r="SVO35" s="429"/>
      <c r="SVP35" s="429"/>
      <c r="SVQ35" s="429"/>
      <c r="SVR35" s="429"/>
      <c r="SVS35" s="429"/>
      <c r="SVT35" s="429"/>
      <c r="SVU35" s="429"/>
      <c r="SVV35" s="429"/>
      <c r="SVW35" s="429"/>
      <c r="SVX35" s="429"/>
      <c r="SVY35" s="429"/>
      <c r="SVZ35" s="429"/>
      <c r="SWA35" s="429"/>
      <c r="SWB35" s="429"/>
      <c r="SWC35" s="429"/>
      <c r="SWD35" s="429"/>
      <c r="SWE35" s="429"/>
      <c r="SWF35" s="429"/>
      <c r="SWG35" s="429"/>
      <c r="SWH35" s="429"/>
      <c r="SWI35" s="429"/>
      <c r="SWJ35" s="429"/>
      <c r="SWK35" s="429"/>
      <c r="SWL35" s="429"/>
      <c r="SWM35" s="429"/>
      <c r="SWN35" s="429"/>
      <c r="SWO35" s="429"/>
      <c r="SWP35" s="429"/>
      <c r="SWQ35" s="429"/>
      <c r="SWR35" s="429"/>
      <c r="SWS35" s="429"/>
      <c r="SWT35" s="429"/>
      <c r="SWU35" s="429"/>
      <c r="SWV35" s="429"/>
      <c r="SWW35" s="429"/>
      <c r="SWX35" s="429"/>
      <c r="SWY35" s="429"/>
      <c r="SWZ35" s="429"/>
      <c r="SXA35" s="429"/>
      <c r="SXB35" s="429"/>
      <c r="SXC35" s="429"/>
      <c r="SXD35" s="429"/>
      <c r="SXE35" s="429"/>
      <c r="SXF35" s="429"/>
      <c r="SXG35" s="429"/>
      <c r="SXH35" s="429"/>
      <c r="SXI35" s="429"/>
      <c r="SXJ35" s="429"/>
      <c r="SXK35" s="429"/>
      <c r="SXL35" s="429"/>
      <c r="SXM35" s="429"/>
      <c r="SXN35" s="429"/>
      <c r="SXO35" s="429"/>
      <c r="SXP35" s="429"/>
      <c r="SXQ35" s="429"/>
      <c r="SXR35" s="429"/>
      <c r="SXS35" s="429"/>
      <c r="SXT35" s="429"/>
      <c r="SXU35" s="429"/>
      <c r="SXV35" s="429"/>
      <c r="SXW35" s="429"/>
      <c r="SXX35" s="429"/>
      <c r="SXY35" s="429"/>
      <c r="SXZ35" s="429"/>
      <c r="SYA35" s="429"/>
      <c r="SYB35" s="429"/>
      <c r="SYC35" s="429"/>
      <c r="SYD35" s="429"/>
      <c r="SYE35" s="429"/>
      <c r="SYF35" s="429"/>
      <c r="SYG35" s="429"/>
      <c r="SYH35" s="429"/>
      <c r="SYI35" s="429"/>
      <c r="SYJ35" s="429"/>
      <c r="SYK35" s="429"/>
      <c r="SYL35" s="429"/>
      <c r="SYM35" s="429"/>
      <c r="SYN35" s="429"/>
      <c r="SYO35" s="429"/>
      <c r="SYP35" s="429"/>
      <c r="SYQ35" s="429"/>
      <c r="SYR35" s="429"/>
      <c r="SYS35" s="429"/>
      <c r="SYT35" s="429"/>
      <c r="SYU35" s="429"/>
      <c r="SYV35" s="429"/>
      <c r="SYW35" s="429"/>
      <c r="SYX35" s="429"/>
      <c r="SYY35" s="429"/>
      <c r="SYZ35" s="429"/>
      <c r="SZA35" s="429"/>
      <c r="SZB35" s="429"/>
      <c r="SZC35" s="429"/>
      <c r="SZD35" s="429"/>
      <c r="SZE35" s="429"/>
      <c r="SZF35" s="429"/>
      <c r="SZG35" s="429"/>
      <c r="SZH35" s="429"/>
      <c r="SZI35" s="429"/>
      <c r="SZJ35" s="429"/>
      <c r="SZK35" s="429"/>
      <c r="SZL35" s="429"/>
      <c r="SZM35" s="429"/>
      <c r="SZN35" s="429"/>
      <c r="SZO35" s="429"/>
      <c r="SZP35" s="429"/>
      <c r="SZQ35" s="429"/>
      <c r="SZR35" s="429"/>
      <c r="SZS35" s="429"/>
      <c r="SZT35" s="429"/>
      <c r="SZU35" s="429"/>
      <c r="SZV35" s="429"/>
      <c r="SZW35" s="429"/>
      <c r="SZX35" s="429"/>
      <c r="SZY35" s="429"/>
      <c r="SZZ35" s="429"/>
      <c r="TAA35" s="429"/>
      <c r="TAB35" s="429"/>
      <c r="TAC35" s="429"/>
      <c r="TAD35" s="429"/>
      <c r="TAE35" s="429"/>
      <c r="TAF35" s="429"/>
      <c r="TAG35" s="429"/>
      <c r="TAH35" s="429"/>
      <c r="TAI35" s="429"/>
      <c r="TAJ35" s="429"/>
      <c r="TAK35" s="429"/>
      <c r="TAL35" s="429"/>
      <c r="TAM35" s="429"/>
      <c r="TAN35" s="429"/>
      <c r="TAO35" s="429"/>
      <c r="TAP35" s="429"/>
      <c r="TAQ35" s="429"/>
      <c r="TAR35" s="429"/>
      <c r="TAS35" s="429"/>
      <c r="TAT35" s="429"/>
      <c r="TAU35" s="429"/>
      <c r="TAV35" s="429"/>
      <c r="TAW35" s="429"/>
      <c r="TAX35" s="429"/>
      <c r="TAY35" s="429"/>
      <c r="TAZ35" s="429"/>
      <c r="TBA35" s="429"/>
      <c r="TBB35" s="429"/>
      <c r="TBC35" s="429"/>
      <c r="TBD35" s="429"/>
      <c r="TBE35" s="429"/>
      <c r="TBF35" s="429"/>
      <c r="TBG35" s="429"/>
      <c r="TBH35" s="429"/>
      <c r="TBI35" s="429"/>
      <c r="TBJ35" s="429"/>
      <c r="TBK35" s="429"/>
      <c r="TBL35" s="429"/>
      <c r="TBM35" s="429"/>
      <c r="TBN35" s="429"/>
      <c r="TBO35" s="429"/>
      <c r="TBP35" s="429"/>
      <c r="TBQ35" s="429"/>
      <c r="TBR35" s="429"/>
      <c r="TBS35" s="429"/>
      <c r="TBT35" s="429"/>
      <c r="TBU35" s="429"/>
      <c r="TBV35" s="429"/>
      <c r="TBW35" s="429"/>
      <c r="TBX35" s="429"/>
      <c r="TBY35" s="429"/>
      <c r="TBZ35" s="429"/>
      <c r="TCA35" s="429"/>
      <c r="TCB35" s="429"/>
      <c r="TCC35" s="429"/>
      <c r="TCD35" s="429"/>
      <c r="TCE35" s="429"/>
      <c r="TCF35" s="429"/>
      <c r="TCG35" s="429"/>
      <c r="TCH35" s="429"/>
      <c r="TCI35" s="429"/>
      <c r="TCJ35" s="429"/>
      <c r="TCK35" s="429"/>
      <c r="TCL35" s="429"/>
      <c r="TCM35" s="429"/>
      <c r="TCN35" s="429"/>
      <c r="TCO35" s="429"/>
      <c r="TCP35" s="429"/>
      <c r="TCQ35" s="429"/>
      <c r="TCR35" s="429"/>
      <c r="TCS35" s="429"/>
      <c r="TCT35" s="429"/>
      <c r="TCU35" s="429"/>
      <c r="TCV35" s="429"/>
      <c r="TCW35" s="429"/>
      <c r="TCX35" s="429"/>
      <c r="TCY35" s="429"/>
      <c r="TCZ35" s="429"/>
      <c r="TDA35" s="429"/>
      <c r="TDB35" s="429"/>
      <c r="TDC35" s="429"/>
      <c r="TDD35" s="429"/>
      <c r="TDE35" s="429"/>
      <c r="TDF35" s="429"/>
      <c r="TDG35" s="429"/>
      <c r="TDH35" s="429"/>
      <c r="TDI35" s="429"/>
      <c r="TDJ35" s="429"/>
      <c r="TDK35" s="429"/>
      <c r="TDL35" s="429"/>
      <c r="TDM35" s="429"/>
      <c r="TDN35" s="429"/>
      <c r="TDO35" s="429"/>
      <c r="TDP35" s="429"/>
      <c r="TDQ35" s="429"/>
      <c r="TDR35" s="429"/>
      <c r="TDS35" s="429"/>
      <c r="TDT35" s="429"/>
      <c r="TDU35" s="429"/>
      <c r="TDV35" s="429"/>
      <c r="TDW35" s="429"/>
      <c r="TDX35" s="429"/>
      <c r="TDY35" s="429"/>
      <c r="TDZ35" s="429"/>
      <c r="TEA35" s="429"/>
      <c r="TEB35" s="429"/>
      <c r="TEC35" s="429"/>
      <c r="TED35" s="429"/>
      <c r="TEE35" s="429"/>
      <c r="TEF35" s="429"/>
      <c r="TEG35" s="429"/>
      <c r="TEH35" s="429"/>
      <c r="TEI35" s="429"/>
      <c r="TEJ35" s="429"/>
      <c r="TEK35" s="429"/>
      <c r="TEL35" s="429"/>
      <c r="TEM35" s="429"/>
      <c r="TEN35" s="429"/>
      <c r="TEO35" s="429"/>
      <c r="TEP35" s="429"/>
      <c r="TEQ35" s="429"/>
      <c r="TER35" s="429"/>
      <c r="TES35" s="429"/>
      <c r="TET35" s="429"/>
      <c r="TEU35" s="429"/>
      <c r="TEV35" s="429"/>
      <c r="TEW35" s="429"/>
      <c r="TEX35" s="429"/>
      <c r="TEY35" s="429"/>
      <c r="TEZ35" s="429"/>
      <c r="TFA35" s="429"/>
      <c r="TFB35" s="429"/>
      <c r="TFC35" s="429"/>
      <c r="TFD35" s="429"/>
      <c r="TFE35" s="429"/>
      <c r="TFF35" s="429"/>
      <c r="TFG35" s="429"/>
      <c r="TFH35" s="429"/>
      <c r="TFI35" s="429"/>
      <c r="TFJ35" s="429"/>
      <c r="TFK35" s="429"/>
      <c r="TFL35" s="429"/>
      <c r="TFM35" s="429"/>
      <c r="TFN35" s="429"/>
      <c r="TFO35" s="429"/>
      <c r="TFP35" s="429"/>
      <c r="TFQ35" s="429"/>
      <c r="TFR35" s="429"/>
      <c r="TFS35" s="429"/>
      <c r="TFT35" s="429"/>
      <c r="TFU35" s="429"/>
      <c r="TFV35" s="429"/>
      <c r="TFW35" s="429"/>
      <c r="TFX35" s="429"/>
      <c r="TFY35" s="429"/>
      <c r="TFZ35" s="429"/>
      <c r="TGA35" s="429"/>
      <c r="TGB35" s="429"/>
      <c r="TGC35" s="429"/>
      <c r="TGD35" s="429"/>
      <c r="TGE35" s="429"/>
      <c r="TGF35" s="429"/>
      <c r="TGG35" s="429"/>
      <c r="TGH35" s="429"/>
      <c r="TGI35" s="429"/>
      <c r="TGJ35" s="429"/>
      <c r="TGK35" s="429"/>
      <c r="TGL35" s="429"/>
      <c r="TGM35" s="429"/>
      <c r="TGN35" s="429"/>
      <c r="TGO35" s="429"/>
      <c r="TGP35" s="429"/>
      <c r="TGQ35" s="429"/>
      <c r="TGR35" s="429"/>
      <c r="TGS35" s="429"/>
      <c r="TGT35" s="429"/>
      <c r="TGU35" s="429"/>
      <c r="TGV35" s="429"/>
      <c r="TGW35" s="429"/>
      <c r="TGX35" s="429"/>
      <c r="TGY35" s="429"/>
      <c r="TGZ35" s="429"/>
      <c r="THA35" s="429"/>
      <c r="THB35" s="429"/>
      <c r="THC35" s="429"/>
      <c r="THD35" s="429"/>
      <c r="THE35" s="429"/>
      <c r="THF35" s="429"/>
      <c r="THG35" s="429"/>
      <c r="THH35" s="429"/>
      <c r="THI35" s="429"/>
      <c r="THJ35" s="429"/>
      <c r="THK35" s="429"/>
      <c r="THL35" s="429"/>
      <c r="THM35" s="429"/>
      <c r="THN35" s="429"/>
      <c r="THO35" s="429"/>
      <c r="THP35" s="429"/>
      <c r="THQ35" s="429"/>
      <c r="THR35" s="429"/>
      <c r="THS35" s="429"/>
      <c r="THT35" s="429"/>
      <c r="THU35" s="429"/>
      <c r="THV35" s="429"/>
      <c r="THW35" s="429"/>
      <c r="THX35" s="429"/>
      <c r="THY35" s="429"/>
      <c r="THZ35" s="429"/>
      <c r="TIA35" s="429"/>
      <c r="TIB35" s="429"/>
      <c r="TIC35" s="429"/>
      <c r="TID35" s="429"/>
      <c r="TIE35" s="429"/>
      <c r="TIF35" s="429"/>
      <c r="TIG35" s="429"/>
      <c r="TIH35" s="429"/>
      <c r="TII35" s="429"/>
      <c r="TIJ35" s="429"/>
      <c r="TIK35" s="429"/>
      <c r="TIL35" s="429"/>
      <c r="TIM35" s="429"/>
      <c r="TIN35" s="429"/>
      <c r="TIO35" s="429"/>
      <c r="TIP35" s="429"/>
      <c r="TIQ35" s="429"/>
      <c r="TIR35" s="429"/>
      <c r="TIS35" s="429"/>
      <c r="TIT35" s="429"/>
      <c r="TIU35" s="429"/>
      <c r="TIV35" s="429"/>
      <c r="TIW35" s="429"/>
      <c r="TIX35" s="429"/>
      <c r="TIY35" s="429"/>
      <c r="TIZ35" s="429"/>
      <c r="TJA35" s="429"/>
      <c r="TJB35" s="429"/>
      <c r="TJC35" s="429"/>
      <c r="TJD35" s="429"/>
      <c r="TJE35" s="429"/>
      <c r="TJF35" s="429"/>
      <c r="TJG35" s="429"/>
      <c r="TJH35" s="429"/>
      <c r="TJI35" s="429"/>
      <c r="TJJ35" s="429"/>
      <c r="TJK35" s="429"/>
      <c r="TJL35" s="429"/>
      <c r="TJM35" s="429"/>
      <c r="TJN35" s="429"/>
      <c r="TJO35" s="429"/>
      <c r="TJP35" s="429"/>
      <c r="TJQ35" s="429"/>
      <c r="TJR35" s="429"/>
      <c r="TJS35" s="429"/>
      <c r="TJT35" s="429"/>
      <c r="TJU35" s="429"/>
      <c r="TJV35" s="429"/>
      <c r="TJW35" s="429"/>
      <c r="TJX35" s="429"/>
      <c r="TJY35" s="429"/>
      <c r="TJZ35" s="429"/>
      <c r="TKA35" s="429"/>
      <c r="TKB35" s="429"/>
      <c r="TKC35" s="429"/>
      <c r="TKD35" s="429"/>
      <c r="TKE35" s="429"/>
      <c r="TKF35" s="429"/>
      <c r="TKG35" s="429"/>
      <c r="TKH35" s="429"/>
      <c r="TKI35" s="429"/>
      <c r="TKJ35" s="429"/>
      <c r="TKK35" s="429"/>
      <c r="TKL35" s="429"/>
      <c r="TKM35" s="429"/>
      <c r="TKN35" s="429"/>
      <c r="TKO35" s="429"/>
      <c r="TKP35" s="429"/>
      <c r="TKQ35" s="429"/>
      <c r="TKR35" s="429"/>
      <c r="TKS35" s="429"/>
      <c r="TKT35" s="429"/>
      <c r="TKU35" s="429"/>
      <c r="TKV35" s="429"/>
      <c r="TKW35" s="429"/>
      <c r="TKX35" s="429"/>
      <c r="TKY35" s="429"/>
      <c r="TKZ35" s="429"/>
      <c r="TLA35" s="429"/>
      <c r="TLB35" s="429"/>
      <c r="TLC35" s="429"/>
      <c r="TLD35" s="429"/>
      <c r="TLE35" s="429"/>
      <c r="TLF35" s="429"/>
      <c r="TLG35" s="429"/>
      <c r="TLH35" s="429"/>
      <c r="TLI35" s="429"/>
      <c r="TLJ35" s="429"/>
      <c r="TLK35" s="429"/>
      <c r="TLL35" s="429"/>
      <c r="TLM35" s="429"/>
      <c r="TLN35" s="429"/>
      <c r="TLO35" s="429"/>
      <c r="TLP35" s="429"/>
      <c r="TLQ35" s="429"/>
      <c r="TLR35" s="429"/>
      <c r="TLS35" s="429"/>
      <c r="TLT35" s="429"/>
      <c r="TLU35" s="429"/>
      <c r="TLV35" s="429"/>
      <c r="TLW35" s="429"/>
      <c r="TLX35" s="429"/>
      <c r="TLY35" s="429"/>
      <c r="TLZ35" s="429"/>
      <c r="TMA35" s="429"/>
      <c r="TMB35" s="429"/>
      <c r="TMC35" s="429"/>
      <c r="TMD35" s="429"/>
      <c r="TME35" s="429"/>
      <c r="TMF35" s="429"/>
      <c r="TMG35" s="429"/>
      <c r="TMH35" s="429"/>
      <c r="TMI35" s="429"/>
      <c r="TMJ35" s="429"/>
      <c r="TMK35" s="429"/>
      <c r="TML35" s="429"/>
      <c r="TMM35" s="429"/>
      <c r="TMN35" s="429"/>
      <c r="TMO35" s="429"/>
      <c r="TMP35" s="429"/>
      <c r="TMQ35" s="429"/>
      <c r="TMR35" s="429"/>
      <c r="TMS35" s="429"/>
      <c r="TMT35" s="429"/>
      <c r="TMU35" s="429"/>
      <c r="TMV35" s="429"/>
      <c r="TMW35" s="429"/>
      <c r="TMX35" s="429"/>
      <c r="TMY35" s="429"/>
      <c r="TMZ35" s="429"/>
      <c r="TNA35" s="429"/>
      <c r="TNB35" s="429"/>
      <c r="TNC35" s="429"/>
      <c r="TND35" s="429"/>
      <c r="TNE35" s="429"/>
      <c r="TNF35" s="429"/>
      <c r="TNG35" s="429"/>
      <c r="TNH35" s="429"/>
      <c r="TNI35" s="429"/>
      <c r="TNJ35" s="429"/>
      <c r="TNK35" s="429"/>
      <c r="TNL35" s="429"/>
      <c r="TNM35" s="429"/>
      <c r="TNN35" s="429"/>
      <c r="TNO35" s="429"/>
      <c r="TNP35" s="429"/>
      <c r="TNQ35" s="429"/>
      <c r="TNR35" s="429"/>
      <c r="TNS35" s="429"/>
      <c r="TNT35" s="429"/>
      <c r="TNU35" s="429"/>
      <c r="TNV35" s="429"/>
      <c r="TNW35" s="429"/>
      <c r="TNX35" s="429"/>
      <c r="TNY35" s="429"/>
      <c r="TNZ35" s="429"/>
      <c r="TOA35" s="429"/>
      <c r="TOB35" s="429"/>
      <c r="TOC35" s="429"/>
      <c r="TOD35" s="429"/>
      <c r="TOE35" s="429"/>
      <c r="TOF35" s="429"/>
      <c r="TOG35" s="429"/>
      <c r="TOH35" s="429"/>
      <c r="TOI35" s="429"/>
      <c r="TOJ35" s="429"/>
      <c r="TOK35" s="429"/>
      <c r="TOL35" s="429"/>
      <c r="TOM35" s="429"/>
      <c r="TON35" s="429"/>
      <c r="TOO35" s="429"/>
      <c r="TOP35" s="429"/>
      <c r="TOQ35" s="429"/>
      <c r="TOR35" s="429"/>
      <c r="TOS35" s="429"/>
      <c r="TOT35" s="429"/>
      <c r="TOU35" s="429"/>
      <c r="TOV35" s="429"/>
      <c r="TOW35" s="429"/>
      <c r="TOX35" s="429"/>
      <c r="TOY35" s="429"/>
      <c r="TOZ35" s="429"/>
      <c r="TPA35" s="429"/>
      <c r="TPB35" s="429"/>
      <c r="TPC35" s="429"/>
      <c r="TPD35" s="429"/>
      <c r="TPE35" s="429"/>
      <c r="TPF35" s="429"/>
      <c r="TPG35" s="429"/>
      <c r="TPH35" s="429"/>
      <c r="TPI35" s="429"/>
      <c r="TPJ35" s="429"/>
      <c r="TPK35" s="429"/>
      <c r="TPL35" s="429"/>
      <c r="TPM35" s="429"/>
      <c r="TPN35" s="429"/>
      <c r="TPO35" s="429"/>
      <c r="TPP35" s="429"/>
      <c r="TPQ35" s="429"/>
      <c r="TPR35" s="429"/>
      <c r="TPS35" s="429"/>
      <c r="TPT35" s="429"/>
      <c r="TPU35" s="429"/>
      <c r="TPV35" s="429"/>
      <c r="TPW35" s="429"/>
      <c r="TPX35" s="429"/>
      <c r="TPY35" s="429"/>
      <c r="TPZ35" s="429"/>
      <c r="TQA35" s="429"/>
      <c r="TQB35" s="429"/>
      <c r="TQC35" s="429"/>
      <c r="TQD35" s="429"/>
      <c r="TQE35" s="429"/>
      <c r="TQF35" s="429"/>
      <c r="TQG35" s="429"/>
      <c r="TQH35" s="429"/>
      <c r="TQI35" s="429"/>
      <c r="TQJ35" s="429"/>
      <c r="TQK35" s="429"/>
      <c r="TQL35" s="429"/>
      <c r="TQM35" s="429"/>
      <c r="TQN35" s="429"/>
      <c r="TQO35" s="429"/>
      <c r="TQP35" s="429"/>
      <c r="TQQ35" s="429"/>
      <c r="TQR35" s="429"/>
      <c r="TQS35" s="429"/>
      <c r="TQT35" s="429"/>
      <c r="TQU35" s="429"/>
      <c r="TQV35" s="429"/>
      <c r="TQW35" s="429"/>
      <c r="TQX35" s="429"/>
      <c r="TQY35" s="429"/>
      <c r="TQZ35" s="429"/>
      <c r="TRA35" s="429"/>
      <c r="TRB35" s="429"/>
      <c r="TRC35" s="429"/>
      <c r="TRD35" s="429"/>
      <c r="TRE35" s="429"/>
      <c r="TRF35" s="429"/>
      <c r="TRG35" s="429"/>
      <c r="TRH35" s="429"/>
      <c r="TRI35" s="429"/>
      <c r="TRJ35" s="429"/>
      <c r="TRK35" s="429"/>
      <c r="TRL35" s="429"/>
      <c r="TRM35" s="429"/>
      <c r="TRN35" s="429"/>
      <c r="TRO35" s="429"/>
      <c r="TRP35" s="429"/>
      <c r="TRQ35" s="429"/>
      <c r="TRR35" s="429"/>
      <c r="TRS35" s="429"/>
      <c r="TRT35" s="429"/>
      <c r="TRU35" s="429"/>
      <c r="TRV35" s="429"/>
      <c r="TRW35" s="429"/>
      <c r="TRX35" s="429"/>
      <c r="TRY35" s="429"/>
      <c r="TRZ35" s="429"/>
      <c r="TSA35" s="429"/>
      <c r="TSB35" s="429"/>
      <c r="TSC35" s="429"/>
      <c r="TSD35" s="429"/>
      <c r="TSE35" s="429"/>
      <c r="TSF35" s="429"/>
      <c r="TSG35" s="429"/>
      <c r="TSH35" s="429"/>
      <c r="TSI35" s="429"/>
      <c r="TSJ35" s="429"/>
      <c r="TSK35" s="429"/>
      <c r="TSL35" s="429"/>
      <c r="TSM35" s="429"/>
      <c r="TSN35" s="429"/>
      <c r="TSO35" s="429"/>
      <c r="TSP35" s="429"/>
      <c r="TSQ35" s="429"/>
      <c r="TSR35" s="429"/>
      <c r="TSS35" s="429"/>
      <c r="TST35" s="429"/>
      <c r="TSU35" s="429"/>
      <c r="TSV35" s="429"/>
      <c r="TSW35" s="429"/>
      <c r="TSX35" s="429"/>
      <c r="TSY35" s="429"/>
      <c r="TSZ35" s="429"/>
      <c r="TTA35" s="429"/>
      <c r="TTB35" s="429"/>
      <c r="TTC35" s="429"/>
      <c r="TTD35" s="429"/>
      <c r="TTE35" s="429"/>
      <c r="TTF35" s="429"/>
      <c r="TTG35" s="429"/>
      <c r="TTH35" s="429"/>
      <c r="TTI35" s="429"/>
      <c r="TTJ35" s="429"/>
      <c r="TTK35" s="429"/>
      <c r="TTL35" s="429"/>
      <c r="TTM35" s="429"/>
      <c r="TTN35" s="429"/>
      <c r="TTO35" s="429"/>
      <c r="TTP35" s="429"/>
      <c r="TTQ35" s="429"/>
      <c r="TTR35" s="429"/>
      <c r="TTS35" s="429"/>
      <c r="TTT35" s="429"/>
      <c r="TTU35" s="429"/>
      <c r="TTV35" s="429"/>
      <c r="TTW35" s="429"/>
      <c r="TTX35" s="429"/>
      <c r="TTY35" s="429"/>
      <c r="TTZ35" s="429"/>
      <c r="TUA35" s="429"/>
      <c r="TUB35" s="429"/>
      <c r="TUC35" s="429"/>
      <c r="TUD35" s="429"/>
      <c r="TUE35" s="429"/>
      <c r="TUF35" s="429"/>
      <c r="TUG35" s="429"/>
      <c r="TUH35" s="429"/>
      <c r="TUI35" s="429"/>
      <c r="TUJ35" s="429"/>
      <c r="TUK35" s="429"/>
      <c r="TUL35" s="429"/>
      <c r="TUM35" s="429"/>
      <c r="TUN35" s="429"/>
      <c r="TUO35" s="429"/>
      <c r="TUP35" s="429"/>
      <c r="TUQ35" s="429"/>
      <c r="TUR35" s="429"/>
      <c r="TUS35" s="429"/>
      <c r="TUT35" s="429"/>
      <c r="TUU35" s="429"/>
      <c r="TUV35" s="429"/>
      <c r="TUW35" s="429"/>
      <c r="TUX35" s="429"/>
      <c r="TUY35" s="429"/>
      <c r="TUZ35" s="429"/>
      <c r="TVA35" s="429"/>
      <c r="TVB35" s="429"/>
      <c r="TVC35" s="429"/>
      <c r="TVD35" s="429"/>
      <c r="TVE35" s="429"/>
      <c r="TVF35" s="429"/>
      <c r="TVG35" s="429"/>
      <c r="TVH35" s="429"/>
      <c r="TVI35" s="429"/>
      <c r="TVJ35" s="429"/>
      <c r="TVK35" s="429"/>
      <c r="TVL35" s="429"/>
      <c r="TVM35" s="429"/>
      <c r="TVN35" s="429"/>
      <c r="TVO35" s="429"/>
      <c r="TVP35" s="429"/>
      <c r="TVQ35" s="429"/>
      <c r="TVR35" s="429"/>
      <c r="TVS35" s="429"/>
      <c r="TVT35" s="429"/>
      <c r="TVU35" s="429"/>
      <c r="TVV35" s="429"/>
      <c r="TVW35" s="429"/>
      <c r="TVX35" s="429"/>
      <c r="TVY35" s="429"/>
      <c r="TVZ35" s="429"/>
      <c r="TWA35" s="429"/>
      <c r="TWB35" s="429"/>
      <c r="TWC35" s="429"/>
      <c r="TWD35" s="429"/>
      <c r="TWE35" s="429"/>
      <c r="TWF35" s="429"/>
      <c r="TWG35" s="429"/>
      <c r="TWH35" s="429"/>
      <c r="TWI35" s="429"/>
      <c r="TWJ35" s="429"/>
      <c r="TWK35" s="429"/>
      <c r="TWL35" s="429"/>
      <c r="TWM35" s="429"/>
      <c r="TWN35" s="429"/>
      <c r="TWO35" s="429"/>
      <c r="TWP35" s="429"/>
      <c r="TWQ35" s="429"/>
      <c r="TWR35" s="429"/>
      <c r="TWS35" s="429"/>
      <c r="TWT35" s="429"/>
      <c r="TWU35" s="429"/>
      <c r="TWV35" s="429"/>
      <c r="TWW35" s="429"/>
      <c r="TWX35" s="429"/>
      <c r="TWY35" s="429"/>
      <c r="TWZ35" s="429"/>
      <c r="TXA35" s="429"/>
      <c r="TXB35" s="429"/>
      <c r="TXC35" s="429"/>
      <c r="TXD35" s="429"/>
      <c r="TXE35" s="429"/>
      <c r="TXF35" s="429"/>
      <c r="TXG35" s="429"/>
      <c r="TXH35" s="429"/>
      <c r="TXI35" s="429"/>
      <c r="TXJ35" s="429"/>
      <c r="TXK35" s="429"/>
      <c r="TXL35" s="429"/>
      <c r="TXM35" s="429"/>
      <c r="TXN35" s="429"/>
      <c r="TXO35" s="429"/>
      <c r="TXP35" s="429"/>
      <c r="TXQ35" s="429"/>
      <c r="TXR35" s="429"/>
      <c r="TXS35" s="429"/>
      <c r="TXT35" s="429"/>
      <c r="TXU35" s="429"/>
      <c r="TXV35" s="429"/>
      <c r="TXW35" s="429"/>
      <c r="TXX35" s="429"/>
      <c r="TXY35" s="429"/>
      <c r="TXZ35" s="429"/>
      <c r="TYA35" s="429"/>
      <c r="TYB35" s="429"/>
      <c r="TYC35" s="429"/>
      <c r="TYD35" s="429"/>
      <c r="TYE35" s="429"/>
      <c r="TYF35" s="429"/>
      <c r="TYG35" s="429"/>
      <c r="TYH35" s="429"/>
      <c r="TYI35" s="429"/>
      <c r="TYJ35" s="429"/>
      <c r="TYK35" s="429"/>
      <c r="TYL35" s="429"/>
      <c r="TYM35" s="429"/>
      <c r="TYN35" s="429"/>
      <c r="TYO35" s="429"/>
      <c r="TYP35" s="429"/>
      <c r="TYQ35" s="429"/>
      <c r="TYR35" s="429"/>
      <c r="TYS35" s="429"/>
      <c r="TYT35" s="429"/>
      <c r="TYU35" s="429"/>
      <c r="TYV35" s="429"/>
      <c r="TYW35" s="429"/>
      <c r="TYX35" s="429"/>
      <c r="TYY35" s="429"/>
      <c r="TYZ35" s="429"/>
      <c r="TZA35" s="429"/>
      <c r="TZB35" s="429"/>
      <c r="TZC35" s="429"/>
      <c r="TZD35" s="429"/>
      <c r="TZE35" s="429"/>
      <c r="TZF35" s="429"/>
      <c r="TZG35" s="429"/>
      <c r="TZH35" s="429"/>
      <c r="TZI35" s="429"/>
      <c r="TZJ35" s="429"/>
      <c r="TZK35" s="429"/>
      <c r="TZL35" s="429"/>
      <c r="TZM35" s="429"/>
      <c r="TZN35" s="429"/>
      <c r="TZO35" s="429"/>
      <c r="TZP35" s="429"/>
      <c r="TZQ35" s="429"/>
      <c r="TZR35" s="429"/>
      <c r="TZS35" s="429"/>
      <c r="TZT35" s="429"/>
      <c r="TZU35" s="429"/>
      <c r="TZV35" s="429"/>
      <c r="TZW35" s="429"/>
      <c r="TZX35" s="429"/>
      <c r="TZY35" s="429"/>
      <c r="TZZ35" s="429"/>
      <c r="UAA35" s="429"/>
      <c r="UAB35" s="429"/>
      <c r="UAC35" s="429"/>
      <c r="UAD35" s="429"/>
      <c r="UAE35" s="429"/>
      <c r="UAF35" s="429"/>
      <c r="UAG35" s="429"/>
      <c r="UAH35" s="429"/>
      <c r="UAI35" s="429"/>
      <c r="UAJ35" s="429"/>
      <c r="UAK35" s="429"/>
      <c r="UAL35" s="429"/>
      <c r="UAM35" s="429"/>
      <c r="UAN35" s="429"/>
      <c r="UAO35" s="429"/>
      <c r="UAP35" s="429"/>
      <c r="UAQ35" s="429"/>
      <c r="UAR35" s="429"/>
      <c r="UAS35" s="429"/>
      <c r="UAT35" s="429"/>
      <c r="UAU35" s="429"/>
      <c r="UAV35" s="429"/>
      <c r="UAW35" s="429"/>
      <c r="UAX35" s="429"/>
      <c r="UAY35" s="429"/>
      <c r="UAZ35" s="429"/>
      <c r="UBA35" s="429"/>
      <c r="UBB35" s="429"/>
      <c r="UBC35" s="429"/>
      <c r="UBD35" s="429"/>
      <c r="UBE35" s="429"/>
      <c r="UBF35" s="429"/>
      <c r="UBG35" s="429"/>
      <c r="UBH35" s="429"/>
      <c r="UBI35" s="429"/>
      <c r="UBJ35" s="429"/>
      <c r="UBK35" s="429"/>
      <c r="UBL35" s="429"/>
      <c r="UBM35" s="429"/>
      <c r="UBN35" s="429"/>
      <c r="UBO35" s="429"/>
      <c r="UBP35" s="429"/>
      <c r="UBQ35" s="429"/>
      <c r="UBR35" s="429"/>
      <c r="UBS35" s="429"/>
      <c r="UBT35" s="429"/>
      <c r="UBU35" s="429"/>
      <c r="UBV35" s="429"/>
      <c r="UBW35" s="429"/>
      <c r="UBX35" s="429"/>
      <c r="UBY35" s="429"/>
      <c r="UBZ35" s="429"/>
      <c r="UCA35" s="429"/>
      <c r="UCB35" s="429"/>
      <c r="UCC35" s="429"/>
      <c r="UCD35" s="429"/>
      <c r="UCE35" s="429"/>
      <c r="UCF35" s="429"/>
      <c r="UCG35" s="429"/>
      <c r="UCH35" s="429"/>
      <c r="UCI35" s="429"/>
      <c r="UCJ35" s="429"/>
      <c r="UCK35" s="429"/>
      <c r="UCL35" s="429"/>
      <c r="UCM35" s="429"/>
      <c r="UCN35" s="429"/>
      <c r="UCO35" s="429"/>
      <c r="UCP35" s="429"/>
      <c r="UCQ35" s="429"/>
      <c r="UCR35" s="429"/>
      <c r="UCS35" s="429"/>
      <c r="UCT35" s="429"/>
      <c r="UCU35" s="429"/>
      <c r="UCV35" s="429"/>
      <c r="UCW35" s="429"/>
      <c r="UCX35" s="429"/>
      <c r="UCY35" s="429"/>
      <c r="UCZ35" s="429"/>
      <c r="UDA35" s="429"/>
      <c r="UDB35" s="429"/>
      <c r="UDC35" s="429"/>
      <c r="UDD35" s="429"/>
      <c r="UDE35" s="429"/>
      <c r="UDF35" s="429"/>
      <c r="UDG35" s="429"/>
      <c r="UDH35" s="429"/>
      <c r="UDI35" s="429"/>
      <c r="UDJ35" s="429"/>
      <c r="UDK35" s="429"/>
      <c r="UDL35" s="429"/>
      <c r="UDM35" s="429"/>
      <c r="UDN35" s="429"/>
      <c r="UDO35" s="429"/>
      <c r="UDP35" s="429"/>
      <c r="UDQ35" s="429"/>
      <c r="UDR35" s="429"/>
      <c r="UDS35" s="429"/>
      <c r="UDT35" s="429"/>
      <c r="UDU35" s="429"/>
      <c r="UDV35" s="429"/>
      <c r="UDW35" s="429"/>
      <c r="UDX35" s="429"/>
      <c r="UDY35" s="429"/>
      <c r="UDZ35" s="429"/>
      <c r="UEA35" s="429"/>
      <c r="UEB35" s="429"/>
      <c r="UEC35" s="429"/>
      <c r="UED35" s="429"/>
      <c r="UEE35" s="429"/>
      <c r="UEF35" s="429"/>
      <c r="UEG35" s="429"/>
      <c r="UEH35" s="429"/>
      <c r="UEI35" s="429"/>
      <c r="UEJ35" s="429"/>
      <c r="UEK35" s="429"/>
      <c r="UEL35" s="429"/>
      <c r="UEM35" s="429"/>
      <c r="UEN35" s="429"/>
      <c r="UEO35" s="429"/>
      <c r="UEP35" s="429"/>
      <c r="UEQ35" s="429"/>
      <c r="UER35" s="429"/>
      <c r="UES35" s="429"/>
      <c r="UET35" s="429"/>
      <c r="UEU35" s="429"/>
      <c r="UEV35" s="429"/>
      <c r="UEW35" s="429"/>
      <c r="UEX35" s="429"/>
      <c r="UEY35" s="429"/>
      <c r="UEZ35" s="429"/>
      <c r="UFA35" s="429"/>
      <c r="UFB35" s="429"/>
      <c r="UFC35" s="429"/>
      <c r="UFD35" s="429"/>
      <c r="UFE35" s="429"/>
      <c r="UFF35" s="429"/>
      <c r="UFG35" s="429"/>
      <c r="UFH35" s="429"/>
      <c r="UFI35" s="429"/>
      <c r="UFJ35" s="429"/>
      <c r="UFK35" s="429"/>
      <c r="UFL35" s="429"/>
      <c r="UFM35" s="429"/>
      <c r="UFN35" s="429"/>
      <c r="UFO35" s="429"/>
      <c r="UFP35" s="429"/>
      <c r="UFQ35" s="429"/>
      <c r="UFR35" s="429"/>
      <c r="UFS35" s="429"/>
      <c r="UFT35" s="429"/>
      <c r="UFU35" s="429"/>
      <c r="UFV35" s="429"/>
      <c r="UFW35" s="429"/>
      <c r="UFX35" s="429"/>
      <c r="UFY35" s="429"/>
      <c r="UFZ35" s="429"/>
      <c r="UGA35" s="429"/>
      <c r="UGB35" s="429"/>
      <c r="UGC35" s="429"/>
      <c r="UGD35" s="429"/>
      <c r="UGE35" s="429"/>
      <c r="UGF35" s="429"/>
      <c r="UGG35" s="429"/>
      <c r="UGH35" s="429"/>
      <c r="UGI35" s="429"/>
      <c r="UGJ35" s="429"/>
      <c r="UGK35" s="429"/>
      <c r="UGL35" s="429"/>
      <c r="UGM35" s="429"/>
      <c r="UGN35" s="429"/>
      <c r="UGO35" s="429"/>
      <c r="UGP35" s="429"/>
      <c r="UGQ35" s="429"/>
      <c r="UGR35" s="429"/>
      <c r="UGS35" s="429"/>
      <c r="UGT35" s="429"/>
      <c r="UGU35" s="429"/>
      <c r="UGV35" s="429"/>
      <c r="UGW35" s="429"/>
      <c r="UGX35" s="429"/>
      <c r="UGY35" s="429"/>
      <c r="UGZ35" s="429"/>
      <c r="UHA35" s="429"/>
      <c r="UHB35" s="429"/>
      <c r="UHC35" s="429"/>
      <c r="UHD35" s="429"/>
      <c r="UHE35" s="429"/>
      <c r="UHF35" s="429"/>
      <c r="UHG35" s="429"/>
      <c r="UHH35" s="429"/>
      <c r="UHI35" s="429"/>
      <c r="UHJ35" s="429"/>
      <c r="UHK35" s="429"/>
      <c r="UHL35" s="429"/>
      <c r="UHM35" s="429"/>
      <c r="UHN35" s="429"/>
      <c r="UHO35" s="429"/>
      <c r="UHP35" s="429"/>
      <c r="UHQ35" s="429"/>
      <c r="UHR35" s="429"/>
      <c r="UHS35" s="429"/>
      <c r="UHT35" s="429"/>
      <c r="UHU35" s="429"/>
      <c r="UHV35" s="429"/>
      <c r="UHW35" s="429"/>
      <c r="UHX35" s="429"/>
      <c r="UHY35" s="429"/>
      <c r="UHZ35" s="429"/>
      <c r="UIA35" s="429"/>
      <c r="UIB35" s="429"/>
      <c r="UIC35" s="429"/>
      <c r="UID35" s="429"/>
      <c r="UIE35" s="429"/>
      <c r="UIF35" s="429"/>
      <c r="UIG35" s="429"/>
      <c r="UIH35" s="429"/>
      <c r="UII35" s="429"/>
      <c r="UIJ35" s="429"/>
      <c r="UIK35" s="429"/>
      <c r="UIL35" s="429"/>
      <c r="UIM35" s="429"/>
      <c r="UIN35" s="429"/>
      <c r="UIO35" s="429"/>
      <c r="UIP35" s="429"/>
      <c r="UIQ35" s="429"/>
      <c r="UIR35" s="429"/>
      <c r="UIS35" s="429"/>
      <c r="UIT35" s="429"/>
      <c r="UIU35" s="429"/>
      <c r="UIV35" s="429"/>
      <c r="UIW35" s="429"/>
      <c r="UIX35" s="429"/>
      <c r="UIY35" s="429"/>
      <c r="UIZ35" s="429"/>
      <c r="UJA35" s="429"/>
      <c r="UJB35" s="429"/>
      <c r="UJC35" s="429"/>
      <c r="UJD35" s="429"/>
      <c r="UJE35" s="429"/>
      <c r="UJF35" s="429"/>
      <c r="UJG35" s="429"/>
      <c r="UJH35" s="429"/>
      <c r="UJI35" s="429"/>
      <c r="UJJ35" s="429"/>
      <c r="UJK35" s="429"/>
      <c r="UJL35" s="429"/>
      <c r="UJM35" s="429"/>
      <c r="UJN35" s="429"/>
      <c r="UJO35" s="429"/>
      <c r="UJP35" s="429"/>
      <c r="UJQ35" s="429"/>
      <c r="UJR35" s="429"/>
      <c r="UJS35" s="429"/>
      <c r="UJT35" s="429"/>
      <c r="UJU35" s="429"/>
      <c r="UJV35" s="429"/>
      <c r="UJW35" s="429"/>
      <c r="UJX35" s="429"/>
      <c r="UJY35" s="429"/>
      <c r="UJZ35" s="429"/>
      <c r="UKA35" s="429"/>
      <c r="UKB35" s="429"/>
      <c r="UKC35" s="429"/>
      <c r="UKD35" s="429"/>
      <c r="UKE35" s="429"/>
      <c r="UKF35" s="429"/>
      <c r="UKG35" s="429"/>
      <c r="UKH35" s="429"/>
      <c r="UKI35" s="429"/>
      <c r="UKJ35" s="429"/>
      <c r="UKK35" s="429"/>
      <c r="UKL35" s="429"/>
      <c r="UKM35" s="429"/>
      <c r="UKN35" s="429"/>
      <c r="UKO35" s="429"/>
      <c r="UKP35" s="429"/>
      <c r="UKQ35" s="429"/>
      <c r="UKR35" s="429"/>
      <c r="UKS35" s="429"/>
      <c r="UKT35" s="429"/>
      <c r="UKU35" s="429"/>
      <c r="UKV35" s="429"/>
      <c r="UKW35" s="429"/>
      <c r="UKX35" s="429"/>
      <c r="UKY35" s="429"/>
      <c r="UKZ35" s="429"/>
      <c r="ULA35" s="429"/>
      <c r="ULB35" s="429"/>
      <c r="ULC35" s="429"/>
      <c r="ULD35" s="429"/>
      <c r="ULE35" s="429"/>
      <c r="ULF35" s="429"/>
      <c r="ULG35" s="429"/>
      <c r="ULH35" s="429"/>
      <c r="ULI35" s="429"/>
      <c r="ULJ35" s="429"/>
      <c r="ULK35" s="429"/>
      <c r="ULL35" s="429"/>
      <c r="ULM35" s="429"/>
      <c r="ULN35" s="429"/>
      <c r="ULO35" s="429"/>
      <c r="ULP35" s="429"/>
      <c r="ULQ35" s="429"/>
      <c r="ULR35" s="429"/>
      <c r="ULS35" s="429"/>
      <c r="ULT35" s="429"/>
      <c r="ULU35" s="429"/>
      <c r="ULV35" s="429"/>
      <c r="ULW35" s="429"/>
      <c r="ULX35" s="429"/>
      <c r="ULY35" s="429"/>
      <c r="ULZ35" s="429"/>
      <c r="UMA35" s="429"/>
      <c r="UMB35" s="429"/>
      <c r="UMC35" s="429"/>
      <c r="UMD35" s="429"/>
      <c r="UME35" s="429"/>
      <c r="UMF35" s="429"/>
      <c r="UMG35" s="429"/>
      <c r="UMH35" s="429"/>
      <c r="UMI35" s="429"/>
      <c r="UMJ35" s="429"/>
      <c r="UMK35" s="429"/>
      <c r="UML35" s="429"/>
      <c r="UMM35" s="429"/>
      <c r="UMN35" s="429"/>
      <c r="UMO35" s="429"/>
      <c r="UMP35" s="429"/>
      <c r="UMQ35" s="429"/>
      <c r="UMR35" s="429"/>
      <c r="UMS35" s="429"/>
      <c r="UMT35" s="429"/>
      <c r="UMU35" s="429"/>
      <c r="UMV35" s="429"/>
      <c r="UMW35" s="429"/>
      <c r="UMX35" s="429"/>
      <c r="UMY35" s="429"/>
      <c r="UMZ35" s="429"/>
      <c r="UNA35" s="429"/>
      <c r="UNB35" s="429"/>
      <c r="UNC35" s="429"/>
      <c r="UND35" s="429"/>
      <c r="UNE35" s="429"/>
      <c r="UNF35" s="429"/>
      <c r="UNG35" s="429"/>
      <c r="UNH35" s="429"/>
      <c r="UNI35" s="429"/>
      <c r="UNJ35" s="429"/>
      <c r="UNK35" s="429"/>
      <c r="UNL35" s="429"/>
      <c r="UNM35" s="429"/>
      <c r="UNN35" s="429"/>
      <c r="UNO35" s="429"/>
      <c r="UNP35" s="429"/>
      <c r="UNQ35" s="429"/>
      <c r="UNR35" s="429"/>
      <c r="UNS35" s="429"/>
      <c r="UNT35" s="429"/>
      <c r="UNU35" s="429"/>
      <c r="UNV35" s="429"/>
      <c r="UNW35" s="429"/>
      <c r="UNX35" s="429"/>
      <c r="UNY35" s="429"/>
      <c r="UNZ35" s="429"/>
      <c r="UOA35" s="429"/>
      <c r="UOB35" s="429"/>
      <c r="UOC35" s="429"/>
      <c r="UOD35" s="429"/>
      <c r="UOE35" s="429"/>
      <c r="UOF35" s="429"/>
      <c r="UOG35" s="429"/>
      <c r="UOH35" s="429"/>
      <c r="UOI35" s="429"/>
      <c r="UOJ35" s="429"/>
      <c r="UOK35" s="429"/>
      <c r="UOL35" s="429"/>
      <c r="UOM35" s="429"/>
      <c r="UON35" s="429"/>
      <c r="UOO35" s="429"/>
      <c r="UOP35" s="429"/>
      <c r="UOQ35" s="429"/>
      <c r="UOR35" s="429"/>
      <c r="UOS35" s="429"/>
      <c r="UOT35" s="429"/>
      <c r="UOU35" s="429"/>
      <c r="UOV35" s="429"/>
      <c r="UOW35" s="429"/>
      <c r="UOX35" s="429"/>
      <c r="UOY35" s="429"/>
      <c r="UOZ35" s="429"/>
      <c r="UPA35" s="429"/>
      <c r="UPB35" s="429"/>
      <c r="UPC35" s="429"/>
      <c r="UPD35" s="429"/>
      <c r="UPE35" s="429"/>
      <c r="UPF35" s="429"/>
      <c r="UPG35" s="429"/>
      <c r="UPH35" s="429"/>
      <c r="UPI35" s="429"/>
      <c r="UPJ35" s="429"/>
      <c r="UPK35" s="429"/>
      <c r="UPL35" s="429"/>
      <c r="UPM35" s="429"/>
      <c r="UPN35" s="429"/>
      <c r="UPO35" s="429"/>
      <c r="UPP35" s="429"/>
      <c r="UPQ35" s="429"/>
      <c r="UPR35" s="429"/>
      <c r="UPS35" s="429"/>
      <c r="UPT35" s="429"/>
      <c r="UPU35" s="429"/>
      <c r="UPV35" s="429"/>
      <c r="UPW35" s="429"/>
      <c r="UPX35" s="429"/>
      <c r="UPY35" s="429"/>
      <c r="UPZ35" s="429"/>
      <c r="UQA35" s="429"/>
      <c r="UQB35" s="429"/>
      <c r="UQC35" s="429"/>
      <c r="UQD35" s="429"/>
      <c r="UQE35" s="429"/>
      <c r="UQF35" s="429"/>
      <c r="UQG35" s="429"/>
      <c r="UQH35" s="429"/>
      <c r="UQI35" s="429"/>
      <c r="UQJ35" s="429"/>
      <c r="UQK35" s="429"/>
      <c r="UQL35" s="429"/>
      <c r="UQM35" s="429"/>
      <c r="UQN35" s="429"/>
      <c r="UQO35" s="429"/>
      <c r="UQP35" s="429"/>
      <c r="UQQ35" s="429"/>
      <c r="UQR35" s="429"/>
      <c r="UQS35" s="429"/>
      <c r="UQT35" s="429"/>
      <c r="UQU35" s="429"/>
      <c r="UQV35" s="429"/>
      <c r="UQW35" s="429"/>
      <c r="UQX35" s="429"/>
      <c r="UQY35" s="429"/>
      <c r="UQZ35" s="429"/>
      <c r="URA35" s="429"/>
      <c r="URB35" s="429"/>
      <c r="URC35" s="429"/>
      <c r="URD35" s="429"/>
      <c r="URE35" s="429"/>
      <c r="URF35" s="429"/>
      <c r="URG35" s="429"/>
      <c r="URH35" s="429"/>
      <c r="URI35" s="429"/>
      <c r="URJ35" s="429"/>
      <c r="URK35" s="429"/>
      <c r="URL35" s="429"/>
      <c r="URM35" s="429"/>
      <c r="URN35" s="429"/>
      <c r="URO35" s="429"/>
      <c r="URP35" s="429"/>
      <c r="URQ35" s="429"/>
      <c r="URR35" s="429"/>
      <c r="URS35" s="429"/>
      <c r="URT35" s="429"/>
      <c r="URU35" s="429"/>
      <c r="URV35" s="429"/>
      <c r="URW35" s="429"/>
      <c r="URX35" s="429"/>
      <c r="URY35" s="429"/>
      <c r="URZ35" s="429"/>
      <c r="USA35" s="429"/>
      <c r="USB35" s="429"/>
      <c r="USC35" s="429"/>
      <c r="USD35" s="429"/>
      <c r="USE35" s="429"/>
      <c r="USF35" s="429"/>
      <c r="USG35" s="429"/>
      <c r="USH35" s="429"/>
      <c r="USI35" s="429"/>
      <c r="USJ35" s="429"/>
      <c r="USK35" s="429"/>
      <c r="USL35" s="429"/>
      <c r="USM35" s="429"/>
      <c r="USN35" s="429"/>
      <c r="USO35" s="429"/>
      <c r="USP35" s="429"/>
      <c r="USQ35" s="429"/>
      <c r="USR35" s="429"/>
      <c r="USS35" s="429"/>
      <c r="UST35" s="429"/>
      <c r="USU35" s="429"/>
      <c r="USV35" s="429"/>
      <c r="USW35" s="429"/>
      <c r="USX35" s="429"/>
      <c r="USY35" s="429"/>
      <c r="USZ35" s="429"/>
      <c r="UTA35" s="429"/>
      <c r="UTB35" s="429"/>
      <c r="UTC35" s="429"/>
      <c r="UTD35" s="429"/>
      <c r="UTE35" s="429"/>
      <c r="UTF35" s="429"/>
      <c r="UTG35" s="429"/>
      <c r="UTH35" s="429"/>
      <c r="UTI35" s="429"/>
      <c r="UTJ35" s="429"/>
      <c r="UTK35" s="429"/>
      <c r="UTL35" s="429"/>
      <c r="UTM35" s="429"/>
      <c r="UTN35" s="429"/>
      <c r="UTO35" s="429"/>
      <c r="UTP35" s="429"/>
      <c r="UTQ35" s="429"/>
      <c r="UTR35" s="429"/>
      <c r="UTS35" s="429"/>
      <c r="UTT35" s="429"/>
      <c r="UTU35" s="429"/>
      <c r="UTV35" s="429"/>
      <c r="UTW35" s="429"/>
      <c r="UTX35" s="429"/>
      <c r="UTY35" s="429"/>
      <c r="UTZ35" s="429"/>
      <c r="UUA35" s="429"/>
      <c r="UUB35" s="429"/>
      <c r="UUC35" s="429"/>
      <c r="UUD35" s="429"/>
      <c r="UUE35" s="429"/>
      <c r="UUF35" s="429"/>
      <c r="UUG35" s="429"/>
      <c r="UUH35" s="429"/>
      <c r="UUI35" s="429"/>
      <c r="UUJ35" s="429"/>
      <c r="UUK35" s="429"/>
      <c r="UUL35" s="429"/>
      <c r="UUM35" s="429"/>
      <c r="UUN35" s="429"/>
      <c r="UUO35" s="429"/>
      <c r="UUP35" s="429"/>
      <c r="UUQ35" s="429"/>
      <c r="UUR35" s="429"/>
      <c r="UUS35" s="429"/>
      <c r="UUT35" s="429"/>
      <c r="UUU35" s="429"/>
      <c r="UUV35" s="429"/>
      <c r="UUW35" s="429"/>
      <c r="UUX35" s="429"/>
      <c r="UUY35" s="429"/>
      <c r="UUZ35" s="429"/>
      <c r="UVA35" s="429"/>
      <c r="UVB35" s="429"/>
      <c r="UVC35" s="429"/>
      <c r="UVD35" s="429"/>
      <c r="UVE35" s="429"/>
      <c r="UVF35" s="429"/>
      <c r="UVG35" s="429"/>
      <c r="UVH35" s="429"/>
      <c r="UVI35" s="429"/>
      <c r="UVJ35" s="429"/>
      <c r="UVK35" s="429"/>
      <c r="UVL35" s="429"/>
      <c r="UVM35" s="429"/>
      <c r="UVN35" s="429"/>
      <c r="UVO35" s="429"/>
      <c r="UVP35" s="429"/>
      <c r="UVQ35" s="429"/>
      <c r="UVR35" s="429"/>
      <c r="UVS35" s="429"/>
      <c r="UVT35" s="429"/>
      <c r="UVU35" s="429"/>
      <c r="UVV35" s="429"/>
      <c r="UVW35" s="429"/>
      <c r="UVX35" s="429"/>
      <c r="UVY35" s="429"/>
      <c r="UVZ35" s="429"/>
      <c r="UWA35" s="429"/>
      <c r="UWB35" s="429"/>
      <c r="UWC35" s="429"/>
      <c r="UWD35" s="429"/>
      <c r="UWE35" s="429"/>
      <c r="UWF35" s="429"/>
      <c r="UWG35" s="429"/>
      <c r="UWH35" s="429"/>
      <c r="UWI35" s="429"/>
      <c r="UWJ35" s="429"/>
      <c r="UWK35" s="429"/>
      <c r="UWL35" s="429"/>
      <c r="UWM35" s="429"/>
      <c r="UWN35" s="429"/>
      <c r="UWO35" s="429"/>
      <c r="UWP35" s="429"/>
      <c r="UWQ35" s="429"/>
      <c r="UWR35" s="429"/>
      <c r="UWS35" s="429"/>
      <c r="UWT35" s="429"/>
      <c r="UWU35" s="429"/>
      <c r="UWV35" s="429"/>
      <c r="UWW35" s="429"/>
      <c r="UWX35" s="429"/>
      <c r="UWY35" s="429"/>
      <c r="UWZ35" s="429"/>
      <c r="UXA35" s="429"/>
      <c r="UXB35" s="429"/>
      <c r="UXC35" s="429"/>
      <c r="UXD35" s="429"/>
      <c r="UXE35" s="429"/>
      <c r="UXF35" s="429"/>
      <c r="UXG35" s="429"/>
      <c r="UXH35" s="429"/>
      <c r="UXI35" s="429"/>
      <c r="UXJ35" s="429"/>
      <c r="UXK35" s="429"/>
      <c r="UXL35" s="429"/>
      <c r="UXM35" s="429"/>
      <c r="UXN35" s="429"/>
      <c r="UXO35" s="429"/>
      <c r="UXP35" s="429"/>
      <c r="UXQ35" s="429"/>
      <c r="UXR35" s="429"/>
      <c r="UXS35" s="429"/>
      <c r="UXT35" s="429"/>
      <c r="UXU35" s="429"/>
      <c r="UXV35" s="429"/>
      <c r="UXW35" s="429"/>
      <c r="UXX35" s="429"/>
      <c r="UXY35" s="429"/>
      <c r="UXZ35" s="429"/>
      <c r="UYA35" s="429"/>
      <c r="UYB35" s="429"/>
      <c r="UYC35" s="429"/>
      <c r="UYD35" s="429"/>
      <c r="UYE35" s="429"/>
      <c r="UYF35" s="429"/>
      <c r="UYG35" s="429"/>
      <c r="UYH35" s="429"/>
      <c r="UYI35" s="429"/>
      <c r="UYJ35" s="429"/>
      <c r="UYK35" s="429"/>
      <c r="UYL35" s="429"/>
      <c r="UYM35" s="429"/>
      <c r="UYN35" s="429"/>
      <c r="UYO35" s="429"/>
      <c r="UYP35" s="429"/>
      <c r="UYQ35" s="429"/>
      <c r="UYR35" s="429"/>
      <c r="UYS35" s="429"/>
      <c r="UYT35" s="429"/>
      <c r="UYU35" s="429"/>
      <c r="UYV35" s="429"/>
      <c r="UYW35" s="429"/>
      <c r="UYX35" s="429"/>
      <c r="UYY35" s="429"/>
      <c r="UYZ35" s="429"/>
      <c r="UZA35" s="429"/>
      <c r="UZB35" s="429"/>
      <c r="UZC35" s="429"/>
      <c r="UZD35" s="429"/>
      <c r="UZE35" s="429"/>
      <c r="UZF35" s="429"/>
      <c r="UZG35" s="429"/>
      <c r="UZH35" s="429"/>
      <c r="UZI35" s="429"/>
      <c r="UZJ35" s="429"/>
      <c r="UZK35" s="429"/>
      <c r="UZL35" s="429"/>
      <c r="UZM35" s="429"/>
      <c r="UZN35" s="429"/>
      <c r="UZO35" s="429"/>
      <c r="UZP35" s="429"/>
      <c r="UZQ35" s="429"/>
      <c r="UZR35" s="429"/>
      <c r="UZS35" s="429"/>
      <c r="UZT35" s="429"/>
      <c r="UZU35" s="429"/>
      <c r="UZV35" s="429"/>
      <c r="UZW35" s="429"/>
      <c r="UZX35" s="429"/>
      <c r="UZY35" s="429"/>
      <c r="UZZ35" s="429"/>
      <c r="VAA35" s="429"/>
      <c r="VAB35" s="429"/>
      <c r="VAC35" s="429"/>
      <c r="VAD35" s="429"/>
      <c r="VAE35" s="429"/>
      <c r="VAF35" s="429"/>
      <c r="VAG35" s="429"/>
      <c r="VAH35" s="429"/>
      <c r="VAI35" s="429"/>
      <c r="VAJ35" s="429"/>
      <c r="VAK35" s="429"/>
      <c r="VAL35" s="429"/>
      <c r="VAM35" s="429"/>
      <c r="VAN35" s="429"/>
      <c r="VAO35" s="429"/>
      <c r="VAP35" s="429"/>
      <c r="VAQ35" s="429"/>
      <c r="VAR35" s="429"/>
      <c r="VAS35" s="429"/>
      <c r="VAT35" s="429"/>
      <c r="VAU35" s="429"/>
      <c r="VAV35" s="429"/>
      <c r="VAW35" s="429"/>
      <c r="VAX35" s="429"/>
      <c r="VAY35" s="429"/>
      <c r="VAZ35" s="429"/>
      <c r="VBA35" s="429"/>
      <c r="VBB35" s="429"/>
      <c r="VBC35" s="429"/>
      <c r="VBD35" s="429"/>
      <c r="VBE35" s="429"/>
      <c r="VBF35" s="429"/>
      <c r="VBG35" s="429"/>
      <c r="VBH35" s="429"/>
      <c r="VBI35" s="429"/>
      <c r="VBJ35" s="429"/>
      <c r="VBK35" s="429"/>
      <c r="VBL35" s="429"/>
      <c r="VBM35" s="429"/>
      <c r="VBN35" s="429"/>
      <c r="VBO35" s="429"/>
      <c r="VBP35" s="429"/>
      <c r="VBQ35" s="429"/>
      <c r="VBR35" s="429"/>
      <c r="VBS35" s="429"/>
      <c r="VBT35" s="429"/>
      <c r="VBU35" s="429"/>
      <c r="VBV35" s="429"/>
      <c r="VBW35" s="429"/>
      <c r="VBX35" s="429"/>
      <c r="VBY35" s="429"/>
      <c r="VBZ35" s="429"/>
      <c r="VCA35" s="429"/>
      <c r="VCB35" s="429"/>
      <c r="VCC35" s="429"/>
      <c r="VCD35" s="429"/>
      <c r="VCE35" s="429"/>
      <c r="VCF35" s="429"/>
      <c r="VCG35" s="429"/>
      <c r="VCH35" s="429"/>
      <c r="VCI35" s="429"/>
      <c r="VCJ35" s="429"/>
      <c r="VCK35" s="429"/>
      <c r="VCL35" s="429"/>
      <c r="VCM35" s="429"/>
      <c r="VCN35" s="429"/>
      <c r="VCO35" s="429"/>
      <c r="VCP35" s="429"/>
      <c r="VCQ35" s="429"/>
      <c r="VCR35" s="429"/>
      <c r="VCS35" s="429"/>
      <c r="VCT35" s="429"/>
      <c r="VCU35" s="429"/>
      <c r="VCV35" s="429"/>
      <c r="VCW35" s="429"/>
      <c r="VCX35" s="429"/>
      <c r="VCY35" s="429"/>
      <c r="VCZ35" s="429"/>
      <c r="VDA35" s="429"/>
      <c r="VDB35" s="429"/>
      <c r="VDC35" s="429"/>
      <c r="VDD35" s="429"/>
      <c r="VDE35" s="429"/>
      <c r="VDF35" s="429"/>
      <c r="VDG35" s="429"/>
      <c r="VDH35" s="429"/>
      <c r="VDI35" s="429"/>
      <c r="VDJ35" s="429"/>
      <c r="VDK35" s="429"/>
      <c r="VDL35" s="429"/>
      <c r="VDM35" s="429"/>
      <c r="VDN35" s="429"/>
      <c r="VDO35" s="429"/>
      <c r="VDP35" s="429"/>
      <c r="VDQ35" s="429"/>
      <c r="VDR35" s="429"/>
      <c r="VDS35" s="429"/>
      <c r="VDT35" s="429"/>
      <c r="VDU35" s="429"/>
      <c r="VDV35" s="429"/>
      <c r="VDW35" s="429"/>
      <c r="VDX35" s="429"/>
      <c r="VDY35" s="429"/>
      <c r="VDZ35" s="429"/>
      <c r="VEA35" s="429"/>
      <c r="VEB35" s="429"/>
      <c r="VEC35" s="429"/>
      <c r="VED35" s="429"/>
      <c r="VEE35" s="429"/>
      <c r="VEF35" s="429"/>
      <c r="VEG35" s="429"/>
      <c r="VEH35" s="429"/>
      <c r="VEI35" s="429"/>
      <c r="VEJ35" s="429"/>
      <c r="VEK35" s="429"/>
      <c r="VEL35" s="429"/>
      <c r="VEM35" s="429"/>
      <c r="VEN35" s="429"/>
      <c r="VEO35" s="429"/>
      <c r="VEP35" s="429"/>
      <c r="VEQ35" s="429"/>
      <c r="VER35" s="429"/>
      <c r="VES35" s="429"/>
      <c r="VET35" s="429"/>
      <c r="VEU35" s="429"/>
      <c r="VEV35" s="429"/>
      <c r="VEW35" s="429"/>
      <c r="VEX35" s="429"/>
      <c r="VEY35" s="429"/>
      <c r="VEZ35" s="429"/>
      <c r="VFA35" s="429"/>
      <c r="VFB35" s="429"/>
      <c r="VFC35" s="429"/>
      <c r="VFD35" s="429"/>
      <c r="VFE35" s="429"/>
      <c r="VFF35" s="429"/>
      <c r="VFG35" s="429"/>
      <c r="VFH35" s="429"/>
      <c r="VFI35" s="429"/>
      <c r="VFJ35" s="429"/>
      <c r="VFK35" s="429"/>
      <c r="VFL35" s="429"/>
      <c r="VFM35" s="429"/>
      <c r="VFN35" s="429"/>
      <c r="VFO35" s="429"/>
      <c r="VFP35" s="429"/>
      <c r="VFQ35" s="429"/>
      <c r="VFR35" s="429"/>
      <c r="VFS35" s="429"/>
      <c r="VFT35" s="429"/>
      <c r="VFU35" s="429"/>
      <c r="VFV35" s="429"/>
      <c r="VFW35" s="429"/>
      <c r="VFX35" s="429"/>
      <c r="VFY35" s="429"/>
      <c r="VFZ35" s="429"/>
      <c r="VGA35" s="429"/>
      <c r="VGB35" s="429"/>
      <c r="VGC35" s="429"/>
      <c r="VGD35" s="429"/>
      <c r="VGE35" s="429"/>
      <c r="VGF35" s="429"/>
      <c r="VGG35" s="429"/>
      <c r="VGH35" s="429"/>
      <c r="VGI35" s="429"/>
      <c r="VGJ35" s="429"/>
      <c r="VGK35" s="429"/>
      <c r="VGL35" s="429"/>
      <c r="VGM35" s="429"/>
      <c r="VGN35" s="429"/>
      <c r="VGO35" s="429"/>
      <c r="VGP35" s="429"/>
      <c r="VGQ35" s="429"/>
      <c r="VGR35" s="429"/>
      <c r="VGS35" s="429"/>
      <c r="VGT35" s="429"/>
      <c r="VGU35" s="429"/>
      <c r="VGV35" s="429"/>
      <c r="VGW35" s="429"/>
      <c r="VGX35" s="429"/>
      <c r="VGY35" s="429"/>
      <c r="VGZ35" s="429"/>
      <c r="VHA35" s="429"/>
      <c r="VHB35" s="429"/>
      <c r="VHC35" s="429"/>
      <c r="VHD35" s="429"/>
      <c r="VHE35" s="429"/>
      <c r="VHF35" s="429"/>
      <c r="VHG35" s="429"/>
      <c r="VHH35" s="429"/>
      <c r="VHI35" s="429"/>
      <c r="VHJ35" s="429"/>
      <c r="VHK35" s="429"/>
      <c r="VHL35" s="429"/>
      <c r="VHM35" s="429"/>
      <c r="VHN35" s="429"/>
      <c r="VHO35" s="429"/>
      <c r="VHP35" s="429"/>
      <c r="VHQ35" s="429"/>
      <c r="VHR35" s="429"/>
      <c r="VHS35" s="429"/>
      <c r="VHT35" s="429"/>
      <c r="VHU35" s="429"/>
      <c r="VHV35" s="429"/>
      <c r="VHW35" s="429"/>
      <c r="VHX35" s="429"/>
      <c r="VHY35" s="429"/>
      <c r="VHZ35" s="429"/>
      <c r="VIA35" s="429"/>
      <c r="VIB35" s="429"/>
      <c r="VIC35" s="429"/>
      <c r="VID35" s="429"/>
      <c r="VIE35" s="429"/>
      <c r="VIF35" s="429"/>
      <c r="VIG35" s="429"/>
      <c r="VIH35" s="429"/>
      <c r="VII35" s="429"/>
      <c r="VIJ35" s="429"/>
      <c r="VIK35" s="429"/>
      <c r="VIL35" s="429"/>
      <c r="VIM35" s="429"/>
      <c r="VIN35" s="429"/>
      <c r="VIO35" s="429"/>
      <c r="VIP35" s="429"/>
      <c r="VIQ35" s="429"/>
      <c r="VIR35" s="429"/>
      <c r="VIS35" s="429"/>
      <c r="VIT35" s="429"/>
      <c r="VIU35" s="429"/>
      <c r="VIV35" s="429"/>
      <c r="VIW35" s="429"/>
      <c r="VIX35" s="429"/>
      <c r="VIY35" s="429"/>
      <c r="VIZ35" s="429"/>
      <c r="VJA35" s="429"/>
      <c r="VJB35" s="429"/>
      <c r="VJC35" s="429"/>
      <c r="VJD35" s="429"/>
      <c r="VJE35" s="429"/>
      <c r="VJF35" s="429"/>
      <c r="VJG35" s="429"/>
      <c r="VJH35" s="429"/>
      <c r="VJI35" s="429"/>
      <c r="VJJ35" s="429"/>
      <c r="VJK35" s="429"/>
      <c r="VJL35" s="429"/>
      <c r="VJM35" s="429"/>
      <c r="VJN35" s="429"/>
      <c r="VJO35" s="429"/>
      <c r="VJP35" s="429"/>
      <c r="VJQ35" s="429"/>
      <c r="VJR35" s="429"/>
      <c r="VJS35" s="429"/>
      <c r="VJT35" s="429"/>
      <c r="VJU35" s="429"/>
      <c r="VJV35" s="429"/>
      <c r="VJW35" s="429"/>
      <c r="VJX35" s="429"/>
      <c r="VJY35" s="429"/>
      <c r="VJZ35" s="429"/>
      <c r="VKA35" s="429"/>
      <c r="VKB35" s="429"/>
      <c r="VKC35" s="429"/>
      <c r="VKD35" s="429"/>
      <c r="VKE35" s="429"/>
      <c r="VKF35" s="429"/>
      <c r="VKG35" s="429"/>
      <c r="VKH35" s="429"/>
      <c r="VKI35" s="429"/>
      <c r="VKJ35" s="429"/>
      <c r="VKK35" s="429"/>
      <c r="VKL35" s="429"/>
      <c r="VKM35" s="429"/>
      <c r="VKN35" s="429"/>
      <c r="VKO35" s="429"/>
      <c r="VKP35" s="429"/>
      <c r="VKQ35" s="429"/>
      <c r="VKR35" s="429"/>
      <c r="VKS35" s="429"/>
      <c r="VKT35" s="429"/>
      <c r="VKU35" s="429"/>
      <c r="VKV35" s="429"/>
      <c r="VKW35" s="429"/>
      <c r="VKX35" s="429"/>
      <c r="VKY35" s="429"/>
      <c r="VKZ35" s="429"/>
      <c r="VLA35" s="429"/>
      <c r="VLB35" s="429"/>
      <c r="VLC35" s="429"/>
      <c r="VLD35" s="429"/>
      <c r="VLE35" s="429"/>
      <c r="VLF35" s="429"/>
      <c r="VLG35" s="429"/>
      <c r="VLH35" s="429"/>
      <c r="VLI35" s="429"/>
      <c r="VLJ35" s="429"/>
      <c r="VLK35" s="429"/>
      <c r="VLL35" s="429"/>
      <c r="VLM35" s="429"/>
      <c r="VLN35" s="429"/>
      <c r="VLO35" s="429"/>
      <c r="VLP35" s="429"/>
      <c r="VLQ35" s="429"/>
      <c r="VLR35" s="429"/>
      <c r="VLS35" s="429"/>
      <c r="VLT35" s="429"/>
      <c r="VLU35" s="429"/>
      <c r="VLV35" s="429"/>
      <c r="VLW35" s="429"/>
      <c r="VLX35" s="429"/>
      <c r="VLY35" s="429"/>
      <c r="VLZ35" s="429"/>
      <c r="VMA35" s="429"/>
      <c r="VMB35" s="429"/>
      <c r="VMC35" s="429"/>
      <c r="VMD35" s="429"/>
      <c r="VME35" s="429"/>
      <c r="VMF35" s="429"/>
      <c r="VMG35" s="429"/>
      <c r="VMH35" s="429"/>
      <c r="VMI35" s="429"/>
      <c r="VMJ35" s="429"/>
      <c r="VMK35" s="429"/>
      <c r="VML35" s="429"/>
      <c r="VMM35" s="429"/>
      <c r="VMN35" s="429"/>
      <c r="VMO35" s="429"/>
      <c r="VMP35" s="429"/>
      <c r="VMQ35" s="429"/>
      <c r="VMR35" s="429"/>
      <c r="VMS35" s="429"/>
      <c r="VMT35" s="429"/>
      <c r="VMU35" s="429"/>
      <c r="VMV35" s="429"/>
      <c r="VMW35" s="429"/>
      <c r="VMX35" s="429"/>
      <c r="VMY35" s="429"/>
      <c r="VMZ35" s="429"/>
      <c r="VNA35" s="429"/>
      <c r="VNB35" s="429"/>
      <c r="VNC35" s="429"/>
      <c r="VND35" s="429"/>
      <c r="VNE35" s="429"/>
      <c r="VNF35" s="429"/>
      <c r="VNG35" s="429"/>
      <c r="VNH35" s="429"/>
      <c r="VNI35" s="429"/>
      <c r="VNJ35" s="429"/>
      <c r="VNK35" s="429"/>
      <c r="VNL35" s="429"/>
      <c r="VNM35" s="429"/>
      <c r="VNN35" s="429"/>
      <c r="VNO35" s="429"/>
      <c r="VNP35" s="429"/>
      <c r="VNQ35" s="429"/>
      <c r="VNR35" s="429"/>
      <c r="VNS35" s="429"/>
      <c r="VNT35" s="429"/>
      <c r="VNU35" s="429"/>
      <c r="VNV35" s="429"/>
      <c r="VNW35" s="429"/>
      <c r="VNX35" s="429"/>
      <c r="VNY35" s="429"/>
      <c r="VNZ35" s="429"/>
      <c r="VOA35" s="429"/>
      <c r="VOB35" s="429"/>
      <c r="VOC35" s="429"/>
      <c r="VOD35" s="429"/>
      <c r="VOE35" s="429"/>
      <c r="VOF35" s="429"/>
      <c r="VOG35" s="429"/>
      <c r="VOH35" s="429"/>
      <c r="VOI35" s="429"/>
      <c r="VOJ35" s="429"/>
      <c r="VOK35" s="429"/>
      <c r="VOL35" s="429"/>
      <c r="VOM35" s="429"/>
      <c r="VON35" s="429"/>
      <c r="VOO35" s="429"/>
      <c r="VOP35" s="429"/>
      <c r="VOQ35" s="429"/>
      <c r="VOR35" s="429"/>
      <c r="VOS35" s="429"/>
      <c r="VOT35" s="429"/>
      <c r="VOU35" s="429"/>
      <c r="VOV35" s="429"/>
      <c r="VOW35" s="429"/>
      <c r="VOX35" s="429"/>
      <c r="VOY35" s="429"/>
      <c r="VOZ35" s="429"/>
      <c r="VPA35" s="429"/>
      <c r="VPB35" s="429"/>
      <c r="VPC35" s="429"/>
      <c r="VPD35" s="429"/>
      <c r="VPE35" s="429"/>
      <c r="VPF35" s="429"/>
      <c r="VPG35" s="429"/>
      <c r="VPH35" s="429"/>
      <c r="VPI35" s="429"/>
      <c r="VPJ35" s="429"/>
      <c r="VPK35" s="429"/>
      <c r="VPL35" s="429"/>
      <c r="VPM35" s="429"/>
      <c r="VPN35" s="429"/>
      <c r="VPO35" s="429"/>
      <c r="VPP35" s="429"/>
      <c r="VPQ35" s="429"/>
      <c r="VPR35" s="429"/>
      <c r="VPS35" s="429"/>
      <c r="VPT35" s="429"/>
      <c r="VPU35" s="429"/>
      <c r="VPV35" s="429"/>
      <c r="VPW35" s="429"/>
      <c r="VPX35" s="429"/>
      <c r="VPY35" s="429"/>
      <c r="VPZ35" s="429"/>
      <c r="VQA35" s="429"/>
      <c r="VQB35" s="429"/>
      <c r="VQC35" s="429"/>
      <c r="VQD35" s="429"/>
      <c r="VQE35" s="429"/>
      <c r="VQF35" s="429"/>
      <c r="VQG35" s="429"/>
      <c r="VQH35" s="429"/>
      <c r="VQI35" s="429"/>
      <c r="VQJ35" s="429"/>
      <c r="VQK35" s="429"/>
      <c r="VQL35" s="429"/>
      <c r="VQM35" s="429"/>
      <c r="VQN35" s="429"/>
      <c r="VQO35" s="429"/>
      <c r="VQP35" s="429"/>
      <c r="VQQ35" s="429"/>
      <c r="VQR35" s="429"/>
      <c r="VQS35" s="429"/>
      <c r="VQT35" s="429"/>
      <c r="VQU35" s="429"/>
      <c r="VQV35" s="429"/>
      <c r="VQW35" s="429"/>
      <c r="VQX35" s="429"/>
      <c r="VQY35" s="429"/>
      <c r="VQZ35" s="429"/>
      <c r="VRA35" s="429"/>
      <c r="VRB35" s="429"/>
      <c r="VRC35" s="429"/>
      <c r="VRD35" s="429"/>
      <c r="VRE35" s="429"/>
      <c r="VRF35" s="429"/>
      <c r="VRG35" s="429"/>
      <c r="VRH35" s="429"/>
      <c r="VRI35" s="429"/>
      <c r="VRJ35" s="429"/>
      <c r="VRK35" s="429"/>
      <c r="VRL35" s="429"/>
      <c r="VRM35" s="429"/>
      <c r="VRN35" s="429"/>
      <c r="VRO35" s="429"/>
      <c r="VRP35" s="429"/>
      <c r="VRQ35" s="429"/>
      <c r="VRR35" s="429"/>
      <c r="VRS35" s="429"/>
      <c r="VRT35" s="429"/>
      <c r="VRU35" s="429"/>
      <c r="VRV35" s="429"/>
      <c r="VRW35" s="429"/>
      <c r="VRX35" s="429"/>
      <c r="VRY35" s="429"/>
      <c r="VRZ35" s="429"/>
      <c r="VSA35" s="429"/>
      <c r="VSB35" s="429"/>
      <c r="VSC35" s="429"/>
      <c r="VSD35" s="429"/>
      <c r="VSE35" s="429"/>
      <c r="VSF35" s="429"/>
      <c r="VSG35" s="429"/>
      <c r="VSH35" s="429"/>
      <c r="VSI35" s="429"/>
      <c r="VSJ35" s="429"/>
      <c r="VSK35" s="429"/>
      <c r="VSL35" s="429"/>
      <c r="VSM35" s="429"/>
      <c r="VSN35" s="429"/>
      <c r="VSO35" s="429"/>
      <c r="VSP35" s="429"/>
      <c r="VSQ35" s="429"/>
      <c r="VSR35" s="429"/>
      <c r="VSS35" s="429"/>
      <c r="VST35" s="429"/>
      <c r="VSU35" s="429"/>
      <c r="VSV35" s="429"/>
      <c r="VSW35" s="429"/>
      <c r="VSX35" s="429"/>
      <c r="VSY35" s="429"/>
      <c r="VSZ35" s="429"/>
      <c r="VTA35" s="429"/>
      <c r="VTB35" s="429"/>
      <c r="VTC35" s="429"/>
      <c r="VTD35" s="429"/>
      <c r="VTE35" s="429"/>
      <c r="VTF35" s="429"/>
      <c r="VTG35" s="429"/>
      <c r="VTH35" s="429"/>
      <c r="VTI35" s="429"/>
      <c r="VTJ35" s="429"/>
      <c r="VTK35" s="429"/>
      <c r="VTL35" s="429"/>
      <c r="VTM35" s="429"/>
      <c r="VTN35" s="429"/>
      <c r="VTO35" s="429"/>
      <c r="VTP35" s="429"/>
      <c r="VTQ35" s="429"/>
      <c r="VTR35" s="429"/>
      <c r="VTS35" s="429"/>
      <c r="VTT35" s="429"/>
      <c r="VTU35" s="429"/>
      <c r="VTV35" s="429"/>
      <c r="VTW35" s="429"/>
      <c r="VTX35" s="429"/>
      <c r="VTY35" s="429"/>
      <c r="VTZ35" s="429"/>
      <c r="VUA35" s="429"/>
      <c r="VUB35" s="429"/>
      <c r="VUC35" s="429"/>
      <c r="VUD35" s="429"/>
      <c r="VUE35" s="429"/>
      <c r="VUF35" s="429"/>
      <c r="VUG35" s="429"/>
      <c r="VUH35" s="429"/>
      <c r="VUI35" s="429"/>
      <c r="VUJ35" s="429"/>
      <c r="VUK35" s="429"/>
      <c r="VUL35" s="429"/>
      <c r="VUM35" s="429"/>
      <c r="VUN35" s="429"/>
      <c r="VUO35" s="429"/>
      <c r="VUP35" s="429"/>
      <c r="VUQ35" s="429"/>
      <c r="VUR35" s="429"/>
      <c r="VUS35" s="429"/>
      <c r="VUT35" s="429"/>
      <c r="VUU35" s="429"/>
      <c r="VUV35" s="429"/>
      <c r="VUW35" s="429"/>
      <c r="VUX35" s="429"/>
      <c r="VUY35" s="429"/>
      <c r="VUZ35" s="429"/>
      <c r="VVA35" s="429"/>
      <c r="VVB35" s="429"/>
      <c r="VVC35" s="429"/>
      <c r="VVD35" s="429"/>
      <c r="VVE35" s="429"/>
      <c r="VVF35" s="429"/>
      <c r="VVG35" s="429"/>
      <c r="VVH35" s="429"/>
      <c r="VVI35" s="429"/>
      <c r="VVJ35" s="429"/>
      <c r="VVK35" s="429"/>
      <c r="VVL35" s="429"/>
      <c r="VVM35" s="429"/>
      <c r="VVN35" s="429"/>
      <c r="VVO35" s="429"/>
      <c r="VVP35" s="429"/>
      <c r="VVQ35" s="429"/>
      <c r="VVR35" s="429"/>
      <c r="VVS35" s="429"/>
      <c r="VVT35" s="429"/>
      <c r="VVU35" s="429"/>
      <c r="VVV35" s="429"/>
      <c r="VVW35" s="429"/>
      <c r="VVX35" s="429"/>
      <c r="VVY35" s="429"/>
      <c r="VVZ35" s="429"/>
      <c r="VWA35" s="429"/>
      <c r="VWB35" s="429"/>
      <c r="VWC35" s="429"/>
      <c r="VWD35" s="429"/>
      <c r="VWE35" s="429"/>
      <c r="VWF35" s="429"/>
      <c r="VWG35" s="429"/>
      <c r="VWH35" s="429"/>
      <c r="VWI35" s="429"/>
      <c r="VWJ35" s="429"/>
      <c r="VWK35" s="429"/>
      <c r="VWL35" s="429"/>
      <c r="VWM35" s="429"/>
      <c r="VWN35" s="429"/>
      <c r="VWO35" s="429"/>
      <c r="VWP35" s="429"/>
      <c r="VWQ35" s="429"/>
      <c r="VWR35" s="429"/>
      <c r="VWS35" s="429"/>
      <c r="VWT35" s="429"/>
      <c r="VWU35" s="429"/>
      <c r="VWV35" s="429"/>
      <c r="VWW35" s="429"/>
      <c r="VWX35" s="429"/>
      <c r="VWY35" s="429"/>
      <c r="VWZ35" s="429"/>
      <c r="VXA35" s="429"/>
      <c r="VXB35" s="429"/>
      <c r="VXC35" s="429"/>
      <c r="VXD35" s="429"/>
      <c r="VXE35" s="429"/>
      <c r="VXF35" s="429"/>
      <c r="VXG35" s="429"/>
      <c r="VXH35" s="429"/>
      <c r="VXI35" s="429"/>
      <c r="VXJ35" s="429"/>
      <c r="VXK35" s="429"/>
      <c r="VXL35" s="429"/>
      <c r="VXM35" s="429"/>
      <c r="VXN35" s="429"/>
      <c r="VXO35" s="429"/>
      <c r="VXP35" s="429"/>
      <c r="VXQ35" s="429"/>
      <c r="VXR35" s="429"/>
      <c r="VXS35" s="429"/>
      <c r="VXT35" s="429"/>
      <c r="VXU35" s="429"/>
      <c r="VXV35" s="429"/>
      <c r="VXW35" s="429"/>
      <c r="VXX35" s="429"/>
      <c r="VXY35" s="429"/>
      <c r="VXZ35" s="429"/>
      <c r="VYA35" s="429"/>
      <c r="VYB35" s="429"/>
      <c r="VYC35" s="429"/>
      <c r="VYD35" s="429"/>
      <c r="VYE35" s="429"/>
      <c r="VYF35" s="429"/>
      <c r="VYG35" s="429"/>
      <c r="VYH35" s="429"/>
      <c r="VYI35" s="429"/>
      <c r="VYJ35" s="429"/>
      <c r="VYK35" s="429"/>
      <c r="VYL35" s="429"/>
      <c r="VYM35" s="429"/>
      <c r="VYN35" s="429"/>
      <c r="VYO35" s="429"/>
      <c r="VYP35" s="429"/>
      <c r="VYQ35" s="429"/>
      <c r="VYR35" s="429"/>
      <c r="VYS35" s="429"/>
      <c r="VYT35" s="429"/>
      <c r="VYU35" s="429"/>
      <c r="VYV35" s="429"/>
      <c r="VYW35" s="429"/>
      <c r="VYX35" s="429"/>
      <c r="VYY35" s="429"/>
      <c r="VYZ35" s="429"/>
      <c r="VZA35" s="429"/>
      <c r="VZB35" s="429"/>
      <c r="VZC35" s="429"/>
      <c r="VZD35" s="429"/>
      <c r="VZE35" s="429"/>
      <c r="VZF35" s="429"/>
      <c r="VZG35" s="429"/>
      <c r="VZH35" s="429"/>
      <c r="VZI35" s="429"/>
      <c r="VZJ35" s="429"/>
      <c r="VZK35" s="429"/>
      <c r="VZL35" s="429"/>
      <c r="VZM35" s="429"/>
      <c r="VZN35" s="429"/>
      <c r="VZO35" s="429"/>
      <c r="VZP35" s="429"/>
      <c r="VZQ35" s="429"/>
      <c r="VZR35" s="429"/>
      <c r="VZS35" s="429"/>
      <c r="VZT35" s="429"/>
      <c r="VZU35" s="429"/>
      <c r="VZV35" s="429"/>
      <c r="VZW35" s="429"/>
      <c r="VZX35" s="429"/>
      <c r="VZY35" s="429"/>
      <c r="VZZ35" s="429"/>
      <c r="WAA35" s="429"/>
      <c r="WAB35" s="429"/>
      <c r="WAC35" s="429"/>
      <c r="WAD35" s="429"/>
      <c r="WAE35" s="429"/>
      <c r="WAF35" s="429"/>
      <c r="WAG35" s="429"/>
      <c r="WAH35" s="429"/>
      <c r="WAI35" s="429"/>
      <c r="WAJ35" s="429"/>
      <c r="WAK35" s="429"/>
      <c r="WAL35" s="429"/>
      <c r="WAM35" s="429"/>
      <c r="WAN35" s="429"/>
      <c r="WAO35" s="429"/>
      <c r="WAP35" s="429"/>
      <c r="WAQ35" s="429"/>
      <c r="WAR35" s="429"/>
      <c r="WAS35" s="429"/>
      <c r="WAT35" s="429"/>
      <c r="WAU35" s="429"/>
      <c r="WAV35" s="429"/>
      <c r="WAW35" s="429"/>
      <c r="WAX35" s="429"/>
      <c r="WAY35" s="429"/>
      <c r="WAZ35" s="429"/>
      <c r="WBA35" s="429"/>
      <c r="WBB35" s="429"/>
      <c r="WBC35" s="429"/>
      <c r="WBD35" s="429"/>
      <c r="WBE35" s="429"/>
      <c r="WBF35" s="429"/>
      <c r="WBG35" s="429"/>
      <c r="WBH35" s="429"/>
      <c r="WBI35" s="429"/>
      <c r="WBJ35" s="429"/>
      <c r="WBK35" s="429"/>
      <c r="WBL35" s="429"/>
      <c r="WBM35" s="429"/>
      <c r="WBN35" s="429"/>
      <c r="WBO35" s="429"/>
      <c r="WBP35" s="429"/>
      <c r="WBQ35" s="429"/>
      <c r="WBR35" s="429"/>
      <c r="WBS35" s="429"/>
      <c r="WBT35" s="429"/>
      <c r="WBU35" s="429"/>
      <c r="WBV35" s="429"/>
      <c r="WBW35" s="429"/>
      <c r="WBX35" s="429"/>
      <c r="WBY35" s="429"/>
      <c r="WBZ35" s="429"/>
      <c r="WCA35" s="429"/>
      <c r="WCB35" s="429"/>
      <c r="WCC35" s="429"/>
      <c r="WCD35" s="429"/>
      <c r="WCE35" s="429"/>
      <c r="WCF35" s="429"/>
      <c r="WCG35" s="429"/>
      <c r="WCH35" s="429"/>
      <c r="WCI35" s="429"/>
      <c r="WCJ35" s="429"/>
      <c r="WCK35" s="429"/>
      <c r="WCL35" s="429"/>
      <c r="WCM35" s="429"/>
      <c r="WCN35" s="429"/>
      <c r="WCO35" s="429"/>
      <c r="WCP35" s="429"/>
      <c r="WCQ35" s="429"/>
      <c r="WCR35" s="429"/>
      <c r="WCS35" s="429"/>
      <c r="WCT35" s="429"/>
      <c r="WCU35" s="429"/>
      <c r="WCV35" s="429"/>
      <c r="WCW35" s="429"/>
      <c r="WCX35" s="429"/>
      <c r="WCY35" s="429"/>
      <c r="WCZ35" s="429"/>
      <c r="WDA35" s="429"/>
      <c r="WDB35" s="429"/>
      <c r="WDC35" s="429"/>
      <c r="WDD35" s="429"/>
      <c r="WDE35" s="429"/>
      <c r="WDF35" s="429"/>
      <c r="WDG35" s="429"/>
      <c r="WDH35" s="429"/>
      <c r="WDI35" s="429"/>
      <c r="WDJ35" s="429"/>
      <c r="WDK35" s="429"/>
      <c r="WDL35" s="429"/>
      <c r="WDM35" s="429"/>
      <c r="WDN35" s="429"/>
      <c r="WDO35" s="429"/>
      <c r="WDP35" s="429"/>
      <c r="WDQ35" s="429"/>
      <c r="WDR35" s="429"/>
      <c r="WDS35" s="429"/>
      <c r="WDT35" s="429"/>
      <c r="WDU35" s="429"/>
      <c r="WDV35" s="429"/>
      <c r="WDW35" s="429"/>
      <c r="WDX35" s="429"/>
      <c r="WDY35" s="429"/>
      <c r="WDZ35" s="429"/>
      <c r="WEA35" s="429"/>
      <c r="WEB35" s="429"/>
      <c r="WEC35" s="429"/>
      <c r="WED35" s="429"/>
      <c r="WEE35" s="429"/>
      <c r="WEF35" s="429"/>
      <c r="WEG35" s="429"/>
      <c r="WEH35" s="429"/>
      <c r="WEI35" s="429"/>
      <c r="WEJ35" s="429"/>
      <c r="WEK35" s="429"/>
      <c r="WEL35" s="429"/>
      <c r="WEM35" s="429"/>
      <c r="WEN35" s="429"/>
      <c r="WEO35" s="429"/>
      <c r="WEP35" s="429"/>
      <c r="WEQ35" s="429"/>
      <c r="WER35" s="429"/>
      <c r="WES35" s="429"/>
      <c r="WET35" s="429"/>
      <c r="WEU35" s="429"/>
      <c r="WEV35" s="429"/>
      <c r="WEW35" s="429"/>
      <c r="WEX35" s="429"/>
      <c r="WEY35" s="429"/>
      <c r="WEZ35" s="429"/>
      <c r="WFA35" s="429"/>
      <c r="WFB35" s="429"/>
      <c r="WFC35" s="429"/>
      <c r="WFD35" s="429"/>
      <c r="WFE35" s="429"/>
      <c r="WFF35" s="429"/>
      <c r="WFG35" s="429"/>
      <c r="WFH35" s="429"/>
      <c r="WFI35" s="429"/>
      <c r="WFJ35" s="429"/>
      <c r="WFK35" s="429"/>
      <c r="WFL35" s="429"/>
      <c r="WFM35" s="429"/>
      <c r="WFN35" s="429"/>
      <c r="WFO35" s="429"/>
      <c r="WFP35" s="429"/>
      <c r="WFQ35" s="429"/>
      <c r="WFR35" s="429"/>
      <c r="WFS35" s="429"/>
      <c r="WFT35" s="429"/>
      <c r="WFU35" s="429"/>
      <c r="WFV35" s="429"/>
      <c r="WFW35" s="429"/>
      <c r="WFX35" s="429"/>
      <c r="WFY35" s="429"/>
      <c r="WFZ35" s="429"/>
      <c r="WGA35" s="429"/>
      <c r="WGB35" s="429"/>
      <c r="WGC35" s="429"/>
      <c r="WGD35" s="429"/>
      <c r="WGE35" s="429"/>
      <c r="WGF35" s="429"/>
      <c r="WGG35" s="429"/>
      <c r="WGH35" s="429"/>
      <c r="WGI35" s="429"/>
      <c r="WGJ35" s="429"/>
      <c r="WGK35" s="429"/>
      <c r="WGL35" s="429"/>
      <c r="WGM35" s="429"/>
      <c r="WGN35" s="429"/>
      <c r="WGO35" s="429"/>
      <c r="WGP35" s="429"/>
      <c r="WGQ35" s="429"/>
      <c r="WGR35" s="429"/>
      <c r="WGS35" s="429"/>
      <c r="WGT35" s="429"/>
      <c r="WGU35" s="429"/>
      <c r="WGV35" s="429"/>
      <c r="WGW35" s="429"/>
      <c r="WGX35" s="429"/>
      <c r="WGY35" s="429"/>
      <c r="WGZ35" s="429"/>
      <c r="WHA35" s="429"/>
      <c r="WHB35" s="429"/>
      <c r="WHC35" s="429"/>
      <c r="WHD35" s="429"/>
      <c r="WHE35" s="429"/>
      <c r="WHF35" s="429"/>
      <c r="WHG35" s="429"/>
      <c r="WHH35" s="429"/>
      <c r="WHI35" s="429"/>
      <c r="WHJ35" s="429"/>
      <c r="WHK35" s="429"/>
      <c r="WHL35" s="429"/>
      <c r="WHM35" s="429"/>
      <c r="WHN35" s="429"/>
      <c r="WHO35" s="429"/>
      <c r="WHP35" s="429"/>
      <c r="WHQ35" s="429"/>
      <c r="WHR35" s="429"/>
      <c r="WHS35" s="429"/>
      <c r="WHT35" s="429"/>
      <c r="WHU35" s="429"/>
      <c r="WHV35" s="429"/>
      <c r="WHW35" s="429"/>
      <c r="WHX35" s="429"/>
      <c r="WHY35" s="429"/>
      <c r="WHZ35" s="429"/>
      <c r="WIA35" s="429"/>
      <c r="WIB35" s="429"/>
      <c r="WIC35" s="429"/>
      <c r="WID35" s="429"/>
      <c r="WIE35" s="429"/>
      <c r="WIF35" s="429"/>
      <c r="WIG35" s="429"/>
      <c r="WIH35" s="429"/>
      <c r="WII35" s="429"/>
      <c r="WIJ35" s="429"/>
      <c r="WIK35" s="429"/>
      <c r="WIL35" s="429"/>
      <c r="WIM35" s="429"/>
      <c r="WIN35" s="429"/>
      <c r="WIO35" s="429"/>
      <c r="WIP35" s="429"/>
      <c r="WIQ35" s="429"/>
      <c r="WIR35" s="429"/>
      <c r="WIS35" s="429"/>
      <c r="WIT35" s="429"/>
      <c r="WIU35" s="429"/>
      <c r="WIV35" s="429"/>
      <c r="WIW35" s="429"/>
      <c r="WIX35" s="429"/>
      <c r="WIY35" s="429"/>
      <c r="WIZ35" s="429"/>
      <c r="WJA35" s="429"/>
      <c r="WJB35" s="429"/>
      <c r="WJC35" s="429"/>
      <c r="WJD35" s="429"/>
      <c r="WJE35" s="429"/>
      <c r="WJF35" s="429"/>
      <c r="WJG35" s="429"/>
      <c r="WJH35" s="429"/>
      <c r="WJI35" s="429"/>
      <c r="WJJ35" s="429"/>
      <c r="WJK35" s="429"/>
      <c r="WJL35" s="429"/>
      <c r="WJM35" s="429"/>
      <c r="WJN35" s="429"/>
      <c r="WJO35" s="429"/>
      <c r="WJP35" s="429"/>
      <c r="WJQ35" s="429"/>
      <c r="WJR35" s="429"/>
      <c r="WJS35" s="429"/>
      <c r="WJT35" s="429"/>
      <c r="WJU35" s="429"/>
      <c r="WJV35" s="429"/>
      <c r="WJW35" s="429"/>
      <c r="WJX35" s="429"/>
      <c r="WJY35" s="429"/>
      <c r="WJZ35" s="429"/>
      <c r="WKA35" s="429"/>
      <c r="WKB35" s="429"/>
      <c r="WKC35" s="429"/>
      <c r="WKD35" s="429"/>
      <c r="WKE35" s="429"/>
      <c r="WKF35" s="429"/>
      <c r="WKG35" s="429"/>
      <c r="WKH35" s="429"/>
      <c r="WKI35" s="429"/>
      <c r="WKJ35" s="429"/>
      <c r="WKK35" s="429"/>
      <c r="WKL35" s="429"/>
      <c r="WKM35" s="429"/>
      <c r="WKN35" s="429"/>
      <c r="WKO35" s="429"/>
      <c r="WKP35" s="429"/>
      <c r="WKQ35" s="429"/>
      <c r="WKR35" s="429"/>
      <c r="WKS35" s="429"/>
      <c r="WKT35" s="429"/>
      <c r="WKU35" s="429"/>
      <c r="WKV35" s="429"/>
      <c r="WKW35" s="429"/>
      <c r="WKX35" s="429"/>
      <c r="WKY35" s="429"/>
      <c r="WKZ35" s="429"/>
      <c r="WLA35" s="429"/>
      <c r="WLB35" s="429"/>
      <c r="WLC35" s="429"/>
      <c r="WLD35" s="429"/>
      <c r="WLE35" s="429"/>
      <c r="WLF35" s="429"/>
      <c r="WLG35" s="429"/>
      <c r="WLH35" s="429"/>
      <c r="WLI35" s="429"/>
      <c r="WLJ35" s="429"/>
      <c r="WLK35" s="429"/>
      <c r="WLL35" s="429"/>
      <c r="WLM35" s="429"/>
      <c r="WLN35" s="429"/>
      <c r="WLO35" s="429"/>
      <c r="WLP35" s="429"/>
      <c r="WLQ35" s="429"/>
      <c r="WLR35" s="429"/>
      <c r="WLS35" s="429"/>
      <c r="WLT35" s="429"/>
      <c r="WLU35" s="429"/>
      <c r="WLV35" s="429"/>
      <c r="WLW35" s="429"/>
      <c r="WLX35" s="429"/>
      <c r="WLY35" s="429"/>
      <c r="WLZ35" s="429"/>
      <c r="WMA35" s="429"/>
      <c r="WMB35" s="429"/>
      <c r="WMC35" s="429"/>
      <c r="WMD35" s="429"/>
      <c r="WME35" s="429"/>
      <c r="WMF35" s="429"/>
      <c r="WMG35" s="429"/>
      <c r="WMH35" s="429"/>
      <c r="WMI35" s="429"/>
      <c r="WMJ35" s="429"/>
      <c r="WMK35" s="429"/>
      <c r="WML35" s="429"/>
      <c r="WMM35" s="429"/>
      <c r="WMN35" s="429"/>
      <c r="WMO35" s="429"/>
      <c r="WMP35" s="429"/>
      <c r="WMQ35" s="429"/>
      <c r="WMR35" s="429"/>
      <c r="WMS35" s="429"/>
      <c r="WMT35" s="429"/>
      <c r="WMU35" s="429"/>
      <c r="WMV35" s="429"/>
      <c r="WMW35" s="429"/>
      <c r="WMX35" s="429"/>
      <c r="WMY35" s="429"/>
      <c r="WMZ35" s="429"/>
      <c r="WNA35" s="429"/>
      <c r="WNB35" s="429"/>
      <c r="WNC35" s="429"/>
      <c r="WND35" s="429"/>
      <c r="WNE35" s="429"/>
      <c r="WNF35" s="429"/>
      <c r="WNG35" s="429"/>
      <c r="WNH35" s="429"/>
      <c r="WNI35" s="429"/>
      <c r="WNJ35" s="429"/>
      <c r="WNK35" s="429"/>
      <c r="WNL35" s="429"/>
      <c r="WNM35" s="429"/>
      <c r="WNN35" s="429"/>
      <c r="WNO35" s="429"/>
      <c r="WNP35" s="429"/>
      <c r="WNQ35" s="429"/>
      <c r="WNR35" s="429"/>
      <c r="WNS35" s="429"/>
      <c r="WNT35" s="429"/>
      <c r="WNU35" s="429"/>
      <c r="WNV35" s="429"/>
      <c r="WNW35" s="429"/>
      <c r="WNX35" s="429"/>
      <c r="WNY35" s="429"/>
      <c r="WNZ35" s="429"/>
      <c r="WOA35" s="429"/>
      <c r="WOB35" s="429"/>
      <c r="WOC35" s="429"/>
      <c r="WOD35" s="429"/>
      <c r="WOE35" s="429"/>
      <c r="WOF35" s="429"/>
      <c r="WOG35" s="429"/>
      <c r="WOH35" s="429"/>
      <c r="WOI35" s="429"/>
      <c r="WOJ35" s="429"/>
      <c r="WOK35" s="429"/>
      <c r="WOL35" s="429"/>
      <c r="WOM35" s="429"/>
      <c r="WON35" s="429"/>
      <c r="WOO35" s="429"/>
      <c r="WOP35" s="429"/>
      <c r="WOQ35" s="429"/>
      <c r="WOR35" s="429"/>
      <c r="WOS35" s="429"/>
      <c r="WOT35" s="429"/>
      <c r="WOU35" s="429"/>
      <c r="WOV35" s="429"/>
      <c r="WOW35" s="429"/>
      <c r="WOX35" s="429"/>
      <c r="WOY35" s="429"/>
      <c r="WOZ35" s="429"/>
      <c r="WPA35" s="429"/>
      <c r="WPB35" s="429"/>
      <c r="WPC35" s="429"/>
      <c r="WPD35" s="429"/>
      <c r="WPE35" s="429"/>
      <c r="WPF35" s="429"/>
      <c r="WPG35" s="429"/>
      <c r="WPH35" s="429"/>
      <c r="WPI35" s="429"/>
      <c r="WPJ35" s="429"/>
      <c r="WPK35" s="429"/>
      <c r="WPL35" s="429"/>
      <c r="WPM35" s="429"/>
      <c r="WPN35" s="429"/>
      <c r="WPO35" s="429"/>
      <c r="WPP35" s="429"/>
      <c r="WPQ35" s="429"/>
      <c r="WPR35" s="429"/>
      <c r="WPS35" s="429"/>
      <c r="WPT35" s="429"/>
      <c r="WPU35" s="429"/>
      <c r="WPV35" s="429"/>
      <c r="WPW35" s="429"/>
      <c r="WPX35" s="429"/>
      <c r="WPY35" s="429"/>
      <c r="WPZ35" s="429"/>
      <c r="WQA35" s="429"/>
      <c r="WQB35" s="429"/>
      <c r="WQC35" s="429"/>
      <c r="WQD35" s="429"/>
      <c r="WQE35" s="429"/>
      <c r="WQF35" s="429"/>
      <c r="WQG35" s="429"/>
      <c r="WQH35" s="429"/>
      <c r="WQI35" s="429"/>
      <c r="WQJ35" s="429"/>
      <c r="WQK35" s="429"/>
      <c r="WQL35" s="429"/>
      <c r="WQM35" s="429"/>
      <c r="WQN35" s="429"/>
      <c r="WQO35" s="429"/>
      <c r="WQP35" s="429"/>
      <c r="WQQ35" s="429"/>
      <c r="WQR35" s="429"/>
      <c r="WQS35" s="429"/>
      <c r="WQT35" s="429"/>
      <c r="WQU35" s="429"/>
      <c r="WQV35" s="429"/>
      <c r="WQW35" s="429"/>
      <c r="WQX35" s="429"/>
      <c r="WQY35" s="429"/>
      <c r="WQZ35" s="429"/>
      <c r="WRA35" s="429"/>
      <c r="WRB35" s="429"/>
      <c r="WRC35" s="429"/>
      <c r="WRD35" s="429"/>
      <c r="WRE35" s="429"/>
      <c r="WRF35" s="429"/>
      <c r="WRG35" s="429"/>
      <c r="WRH35" s="429"/>
      <c r="WRI35" s="429"/>
      <c r="WRJ35" s="429"/>
      <c r="WRK35" s="429"/>
      <c r="WRL35" s="429"/>
      <c r="WRM35" s="429"/>
      <c r="WRN35" s="429"/>
      <c r="WRO35" s="429"/>
      <c r="WRP35" s="429"/>
      <c r="WRQ35" s="429"/>
      <c r="WRR35" s="429"/>
      <c r="WRS35" s="429"/>
      <c r="WRT35" s="429"/>
      <c r="WRU35" s="429"/>
      <c r="WRV35" s="429"/>
      <c r="WRW35" s="429"/>
      <c r="WRX35" s="429"/>
      <c r="WRY35" s="429"/>
      <c r="WRZ35" s="429"/>
      <c r="WSA35" s="429"/>
      <c r="WSB35" s="429"/>
      <c r="WSC35" s="429"/>
      <c r="WSD35" s="429"/>
      <c r="WSE35" s="429"/>
      <c r="WSF35" s="429"/>
      <c r="WSG35" s="429"/>
      <c r="WSH35" s="429"/>
      <c r="WSI35" s="429"/>
      <c r="WSJ35" s="429"/>
      <c r="WSK35" s="429"/>
      <c r="WSL35" s="429"/>
      <c r="WSM35" s="429"/>
      <c r="WSN35" s="429"/>
      <c r="WSO35" s="429"/>
      <c r="WSP35" s="429"/>
      <c r="WSQ35" s="429"/>
      <c r="WSR35" s="429"/>
      <c r="WSS35" s="429"/>
      <c r="WST35" s="429"/>
      <c r="WSU35" s="429"/>
      <c r="WSV35" s="429"/>
      <c r="WSW35" s="429"/>
      <c r="WSX35" s="429"/>
      <c r="WSY35" s="429"/>
      <c r="WSZ35" s="429"/>
      <c r="WTA35" s="429"/>
      <c r="WTB35" s="429"/>
      <c r="WTC35" s="429"/>
      <c r="WTD35" s="429"/>
      <c r="WTE35" s="429"/>
      <c r="WTF35" s="429"/>
      <c r="WTG35" s="429"/>
      <c r="WTH35" s="429"/>
      <c r="WTI35" s="429"/>
      <c r="WTJ35" s="429"/>
      <c r="WTK35" s="429"/>
      <c r="WTL35" s="429"/>
      <c r="WTM35" s="429"/>
      <c r="WTN35" s="429"/>
      <c r="WTO35" s="429"/>
      <c r="WTP35" s="429"/>
      <c r="WTQ35" s="429"/>
      <c r="WTR35" s="429"/>
      <c r="WTS35" s="429"/>
      <c r="WTT35" s="429"/>
      <c r="WTU35" s="429"/>
      <c r="WTV35" s="429"/>
      <c r="WTW35" s="429"/>
      <c r="WTX35" s="429"/>
      <c r="WTY35" s="429"/>
      <c r="WTZ35" s="429"/>
      <c r="WUA35" s="429"/>
      <c r="WUB35" s="429"/>
      <c r="WUC35" s="429"/>
      <c r="WUD35" s="429"/>
      <c r="WUE35" s="429"/>
      <c r="WUF35" s="429"/>
      <c r="WUG35" s="429"/>
      <c r="WUH35" s="429"/>
      <c r="WUI35" s="429"/>
      <c r="WUJ35" s="429"/>
      <c r="WUK35" s="429"/>
      <c r="WUL35" s="429"/>
      <c r="WUM35" s="429"/>
      <c r="WUN35" s="429"/>
      <c r="WUO35" s="429"/>
      <c r="WUP35" s="429"/>
      <c r="WUQ35" s="429"/>
      <c r="WUR35" s="429"/>
      <c r="WUS35" s="429"/>
      <c r="WUT35" s="429"/>
      <c r="WUU35" s="429"/>
      <c r="WUV35" s="429"/>
      <c r="WUW35" s="429"/>
      <c r="WUX35" s="429"/>
      <c r="WUY35" s="429"/>
      <c r="WUZ35" s="429"/>
      <c r="WVA35" s="429"/>
      <c r="WVB35" s="429"/>
      <c r="WVC35" s="429"/>
      <c r="WVD35" s="429"/>
      <c r="WVE35" s="429"/>
      <c r="WVF35" s="429"/>
      <c r="WVG35" s="429"/>
      <c r="WVH35" s="429"/>
      <c r="WVI35" s="429"/>
      <c r="WVJ35" s="429"/>
      <c r="WVK35" s="429"/>
      <c r="WVL35" s="429"/>
      <c r="WVM35" s="429"/>
      <c r="WVN35" s="429"/>
      <c r="WVO35" s="429"/>
      <c r="WVP35" s="429"/>
      <c r="WVQ35" s="429"/>
      <c r="WVR35" s="429"/>
      <c r="WVS35" s="429"/>
      <c r="WVT35" s="429"/>
      <c r="WVU35" s="429"/>
      <c r="WVV35" s="429"/>
      <c r="WVW35" s="429"/>
      <c r="WVX35" s="429"/>
      <c r="WVY35" s="429"/>
      <c r="WVZ35" s="429"/>
      <c r="WWA35" s="429"/>
      <c r="WWB35" s="429"/>
      <c r="WWC35" s="429"/>
      <c r="WWD35" s="429"/>
      <c r="WWE35" s="429"/>
      <c r="WWF35" s="429"/>
      <c r="WWG35" s="429"/>
      <c r="WWH35" s="429"/>
      <c r="WWI35" s="429"/>
      <c r="WWJ35" s="429"/>
      <c r="WWK35" s="429"/>
      <c r="WWL35" s="429"/>
      <c r="WWM35" s="429"/>
      <c r="WWN35" s="429"/>
      <c r="WWO35" s="429"/>
      <c r="WWP35" s="429"/>
      <c r="WWQ35" s="429"/>
      <c r="WWR35" s="429"/>
      <c r="WWS35" s="429"/>
      <c r="WWT35" s="429"/>
      <c r="WWU35" s="429"/>
      <c r="WWV35" s="429"/>
      <c r="WWW35" s="429"/>
      <c r="WWX35" s="429"/>
      <c r="WWY35" s="429"/>
      <c r="WWZ35" s="429"/>
      <c r="WXA35" s="429"/>
      <c r="WXB35" s="429"/>
      <c r="WXC35" s="429"/>
      <c r="WXD35" s="429"/>
      <c r="WXE35" s="429"/>
      <c r="WXF35" s="429"/>
      <c r="WXG35" s="429"/>
      <c r="WXH35" s="429"/>
      <c r="WXI35" s="429"/>
      <c r="WXJ35" s="429"/>
      <c r="WXK35" s="429"/>
      <c r="WXL35" s="429"/>
      <c r="WXM35" s="429"/>
      <c r="WXN35" s="429"/>
      <c r="WXO35" s="429"/>
      <c r="WXP35" s="429"/>
      <c r="WXQ35" s="429"/>
      <c r="WXR35" s="429"/>
      <c r="WXS35" s="429"/>
      <c r="WXT35" s="429"/>
      <c r="WXU35" s="429"/>
      <c r="WXV35" s="429"/>
      <c r="WXW35" s="429"/>
      <c r="WXX35" s="429"/>
      <c r="WXY35" s="429"/>
      <c r="WXZ35" s="429"/>
      <c r="WYA35" s="429"/>
      <c r="WYB35" s="429"/>
      <c r="WYC35" s="429"/>
      <c r="WYD35" s="429"/>
      <c r="WYE35" s="429"/>
      <c r="WYF35" s="429"/>
      <c r="WYG35" s="429"/>
      <c r="WYH35" s="429"/>
      <c r="WYI35" s="429"/>
      <c r="WYJ35" s="429"/>
      <c r="WYK35" s="429"/>
      <c r="WYL35" s="429"/>
      <c r="WYM35" s="429"/>
      <c r="WYN35" s="429"/>
      <c r="WYO35" s="429"/>
      <c r="WYP35" s="429"/>
      <c r="WYQ35" s="429"/>
      <c r="WYR35" s="429"/>
      <c r="WYS35" s="429"/>
      <c r="WYT35" s="429"/>
      <c r="WYU35" s="429"/>
      <c r="WYV35" s="429"/>
      <c r="WYW35" s="429"/>
      <c r="WYX35" s="429"/>
      <c r="WYY35" s="429"/>
      <c r="WYZ35" s="429"/>
      <c r="WZA35" s="429"/>
      <c r="WZB35" s="429"/>
      <c r="WZC35" s="429"/>
      <c r="WZD35" s="429"/>
      <c r="WZE35" s="429"/>
      <c r="WZF35" s="429"/>
      <c r="WZG35" s="429"/>
      <c r="WZH35" s="429"/>
      <c r="WZI35" s="429"/>
      <c r="WZJ35" s="429"/>
      <c r="WZK35" s="429"/>
      <c r="WZL35" s="429"/>
      <c r="WZM35" s="429"/>
      <c r="WZN35" s="429"/>
      <c r="WZO35" s="429"/>
      <c r="WZP35" s="429"/>
      <c r="WZQ35" s="429"/>
      <c r="WZR35" s="429"/>
      <c r="WZS35" s="429"/>
      <c r="WZT35" s="429"/>
      <c r="WZU35" s="429"/>
      <c r="WZV35" s="429"/>
      <c r="WZW35" s="429"/>
      <c r="WZX35" s="429"/>
      <c r="WZY35" s="429"/>
      <c r="WZZ35" s="429"/>
      <c r="XAA35" s="429"/>
      <c r="XAB35" s="429"/>
      <c r="XAC35" s="429"/>
      <c r="XAD35" s="429"/>
      <c r="XAE35" s="429"/>
      <c r="XAF35" s="429"/>
      <c r="XAG35" s="429"/>
      <c r="XAH35" s="429"/>
      <c r="XAI35" s="429"/>
      <c r="XAJ35" s="429"/>
      <c r="XAK35" s="429"/>
      <c r="XAL35" s="429"/>
      <c r="XAM35" s="429"/>
      <c r="XAN35" s="429"/>
      <c r="XAO35" s="429"/>
      <c r="XAP35" s="429"/>
      <c r="XAQ35" s="429"/>
      <c r="XAR35" s="429"/>
      <c r="XAS35" s="429"/>
      <c r="XAT35" s="429"/>
      <c r="XAU35" s="429"/>
      <c r="XAV35" s="429"/>
      <c r="XAW35" s="429"/>
      <c r="XAX35" s="429"/>
      <c r="XAY35" s="429"/>
      <c r="XAZ35" s="429"/>
      <c r="XBA35" s="429"/>
      <c r="XBB35" s="429"/>
      <c r="XBC35" s="429"/>
      <c r="XBD35" s="429"/>
      <c r="XBE35" s="429"/>
      <c r="XBF35" s="429"/>
      <c r="XBG35" s="429"/>
      <c r="XBH35" s="429"/>
      <c r="XBI35" s="429"/>
      <c r="XBJ35" s="429"/>
      <c r="XBK35" s="429"/>
      <c r="XBL35" s="429"/>
      <c r="XBM35" s="429"/>
      <c r="XBN35" s="429"/>
      <c r="XBO35" s="429"/>
      <c r="XBP35" s="429"/>
      <c r="XBQ35" s="429"/>
      <c r="XBR35" s="429"/>
      <c r="XBS35" s="429"/>
      <c r="XBT35" s="429"/>
      <c r="XBU35" s="429"/>
      <c r="XBV35" s="429"/>
      <c r="XBW35" s="429"/>
      <c r="XBX35" s="429"/>
      <c r="XBY35" s="429"/>
      <c r="XBZ35" s="429"/>
      <c r="XCA35" s="429"/>
      <c r="XCB35" s="429"/>
      <c r="XCC35" s="429"/>
      <c r="XCD35" s="429"/>
      <c r="XCE35" s="429"/>
      <c r="XCF35" s="429"/>
      <c r="XCG35" s="429"/>
      <c r="XCH35" s="429"/>
      <c r="XCI35" s="429"/>
      <c r="XCJ35" s="429"/>
      <c r="XCK35" s="429"/>
      <c r="XCL35" s="429"/>
      <c r="XCM35" s="429"/>
      <c r="XCN35" s="429"/>
      <c r="XCO35" s="429"/>
      <c r="XCP35" s="429"/>
      <c r="XCQ35" s="429"/>
      <c r="XCR35" s="429"/>
      <c r="XCS35" s="429"/>
      <c r="XCT35" s="429"/>
      <c r="XCU35" s="429"/>
      <c r="XCV35" s="429"/>
      <c r="XCW35" s="429"/>
      <c r="XCX35" s="429"/>
      <c r="XCY35" s="429"/>
      <c r="XCZ35" s="429"/>
      <c r="XDA35" s="429"/>
      <c r="XDB35" s="429"/>
      <c r="XDC35" s="429"/>
      <c r="XDD35" s="429"/>
      <c r="XDE35" s="429"/>
      <c r="XDF35" s="429"/>
      <c r="XDG35" s="429"/>
      <c r="XDH35" s="429"/>
      <c r="XDI35" s="429"/>
      <c r="XDJ35" s="429"/>
      <c r="XDK35" s="429"/>
      <c r="XDL35" s="429"/>
      <c r="XDM35" s="429"/>
      <c r="XDN35" s="429"/>
      <c r="XDO35" s="429"/>
      <c r="XDP35" s="429"/>
      <c r="XDQ35" s="429"/>
      <c r="XDR35" s="429"/>
      <c r="XDS35" s="429"/>
      <c r="XDT35" s="429"/>
      <c r="XDU35" s="429"/>
      <c r="XDV35" s="429"/>
      <c r="XDW35" s="429"/>
      <c r="XDX35" s="429"/>
      <c r="XDY35" s="429"/>
      <c r="XDZ35" s="429"/>
      <c r="XEA35" s="429"/>
      <c r="XEB35" s="429"/>
      <c r="XEC35" s="429"/>
      <c r="XED35" s="429"/>
      <c r="XEE35" s="429"/>
      <c r="XEF35" s="429"/>
      <c r="XEG35" s="429"/>
      <c r="XEH35" s="429"/>
      <c r="XEI35" s="429"/>
      <c r="XEJ35" s="429"/>
      <c r="XEK35" s="429"/>
      <c r="XEL35" s="429"/>
      <c r="XEM35" s="429"/>
      <c r="XEN35" s="429"/>
      <c r="XEO35" s="429"/>
      <c r="XEP35" s="429"/>
      <c r="XEQ35" s="429"/>
      <c r="XER35" s="429"/>
      <c r="XES35" s="429"/>
      <c r="XET35" s="429"/>
      <c r="XEU35" s="429"/>
      <c r="XEV35" s="429"/>
      <c r="XEW35" s="429"/>
      <c r="XEX35" s="429"/>
      <c r="XEY35" s="429"/>
      <c r="XEZ35" s="429"/>
      <c r="XFA35" s="429"/>
      <c r="XFB35" s="429"/>
    </row>
    <row r="36" spans="1:16382" s="495" customFormat="1" ht="32.1" customHeight="1" thickBot="1">
      <c r="A36" s="485"/>
      <c r="B36" s="486" t="str">
        <f>VLOOKUP(878,[2]Sprachindex!$A:$Z,$AL$9,FALSE)</f>
        <v>pc.</v>
      </c>
      <c r="C36" s="487"/>
      <c r="D36" s="488">
        <v>340462</v>
      </c>
      <c r="E36" s="642" t="str">
        <f>VLOOKUP(1455,[2]Sprachindex!$A:$Z,$AL$9,FALSE)</f>
        <v>étrier pour rivet (pour les sous-constructions métalliques)</v>
      </c>
      <c r="F36" s="643"/>
      <c r="G36" s="643"/>
      <c r="H36" s="643"/>
      <c r="I36" s="643"/>
      <c r="J36" s="643"/>
      <c r="K36" s="644"/>
      <c r="L36" s="488">
        <f t="shared" si="0"/>
        <v>0</v>
      </c>
      <c r="M36" s="489"/>
      <c r="N36" s="490"/>
      <c r="O36" s="491"/>
      <c r="P36" s="492"/>
      <c r="Q36" s="493"/>
      <c r="R36" s="494"/>
      <c r="T36" s="496"/>
      <c r="U36" s="496"/>
      <c r="V36" s="496"/>
      <c r="W36" s="496"/>
      <c r="X36" s="496"/>
      <c r="Y36" s="496"/>
      <c r="Z36" s="496"/>
      <c r="AA36" s="496"/>
      <c r="AB36" s="496"/>
      <c r="AC36" s="496"/>
      <c r="AD36" s="496"/>
      <c r="AE36" s="496"/>
      <c r="AF36" s="496"/>
      <c r="AG36" s="496"/>
      <c r="AH36" s="496"/>
      <c r="AI36" s="462"/>
      <c r="AJ36" s="459"/>
      <c r="AK36" s="459"/>
      <c r="AL36" s="456"/>
      <c r="AM36" s="477"/>
      <c r="AN36" s="477"/>
      <c r="AO36" s="477"/>
      <c r="AP36" s="477"/>
      <c r="AQ36" s="477"/>
      <c r="AR36" s="477"/>
      <c r="AS36" s="477"/>
      <c r="AT36" s="477"/>
      <c r="AU36" s="477"/>
      <c r="AV36" s="477"/>
      <c r="AW36" s="477"/>
      <c r="AX36" s="477"/>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c r="HN36" s="429"/>
      <c r="HO36" s="429"/>
      <c r="HP36" s="429"/>
      <c r="HQ36" s="429"/>
      <c r="HR36" s="429"/>
      <c r="HS36" s="429"/>
      <c r="HT36" s="429"/>
      <c r="HU36" s="429"/>
      <c r="HV36" s="429"/>
      <c r="HW36" s="429"/>
      <c r="HX36" s="429"/>
      <c r="HY36" s="429"/>
      <c r="HZ36" s="429"/>
      <c r="IA36" s="429"/>
      <c r="IB36" s="429"/>
      <c r="IC36" s="429"/>
      <c r="ID36" s="429"/>
      <c r="IE36" s="429"/>
      <c r="IF36" s="429"/>
      <c r="IG36" s="429"/>
      <c r="IH36" s="429"/>
      <c r="II36" s="429"/>
      <c r="IJ36" s="429"/>
      <c r="IK36" s="429"/>
      <c r="IL36" s="429"/>
      <c r="IM36" s="429"/>
      <c r="IN36" s="429"/>
      <c r="IO36" s="429"/>
      <c r="IP36" s="429"/>
      <c r="IQ36" s="429"/>
      <c r="IR36" s="429"/>
      <c r="IS36" s="429"/>
      <c r="IT36" s="429"/>
      <c r="IU36" s="429"/>
      <c r="IV36" s="429"/>
      <c r="IW36" s="429"/>
      <c r="IX36" s="429"/>
      <c r="IY36" s="429"/>
      <c r="IZ36" s="429"/>
      <c r="JA36" s="429"/>
      <c r="JB36" s="429"/>
      <c r="JC36" s="429"/>
      <c r="JD36" s="429"/>
      <c r="JE36" s="429"/>
      <c r="JF36" s="429"/>
      <c r="JG36" s="429"/>
      <c r="JH36" s="429"/>
      <c r="JI36" s="429"/>
      <c r="JJ36" s="429"/>
      <c r="JK36" s="429"/>
      <c r="JL36" s="429"/>
      <c r="JM36" s="429"/>
      <c r="JN36" s="429"/>
      <c r="JO36" s="429"/>
      <c r="JP36" s="429"/>
      <c r="JQ36" s="429"/>
      <c r="JR36" s="429"/>
      <c r="JS36" s="429"/>
      <c r="JT36" s="429"/>
      <c r="JU36" s="429"/>
      <c r="JV36" s="429"/>
      <c r="JW36" s="429"/>
      <c r="JX36" s="429"/>
      <c r="JY36" s="429"/>
      <c r="JZ36" s="429"/>
      <c r="KA36" s="429"/>
      <c r="KB36" s="429"/>
      <c r="KC36" s="429"/>
      <c r="KD36" s="429"/>
      <c r="KE36" s="429"/>
      <c r="KF36" s="429"/>
      <c r="KG36" s="429"/>
      <c r="KH36" s="429"/>
      <c r="KI36" s="429"/>
      <c r="KJ36" s="429"/>
      <c r="KK36" s="429"/>
      <c r="KL36" s="429"/>
      <c r="KM36" s="429"/>
      <c r="KN36" s="429"/>
      <c r="KO36" s="429"/>
      <c r="KP36" s="429"/>
      <c r="KQ36" s="429"/>
      <c r="KR36" s="429"/>
      <c r="KS36" s="429"/>
      <c r="KT36" s="429"/>
      <c r="KU36" s="429"/>
      <c r="KV36" s="429"/>
      <c r="KW36" s="429"/>
      <c r="KX36" s="429"/>
      <c r="KY36" s="429"/>
      <c r="KZ36" s="429"/>
      <c r="LA36" s="429"/>
      <c r="LB36" s="429"/>
      <c r="LC36" s="429"/>
      <c r="LD36" s="429"/>
      <c r="LE36" s="429"/>
      <c r="LF36" s="429"/>
      <c r="LG36" s="429"/>
      <c r="LH36" s="429"/>
      <c r="LI36" s="429"/>
      <c r="LJ36" s="429"/>
      <c r="LK36" s="429"/>
      <c r="LL36" s="429"/>
      <c r="LM36" s="429"/>
      <c r="LN36" s="429"/>
      <c r="LO36" s="429"/>
      <c r="LP36" s="429"/>
      <c r="LQ36" s="429"/>
      <c r="LR36" s="429"/>
      <c r="LS36" s="429"/>
      <c r="LT36" s="429"/>
      <c r="LU36" s="429"/>
      <c r="LV36" s="429"/>
      <c r="LW36" s="429"/>
      <c r="LX36" s="429"/>
      <c r="LY36" s="429"/>
      <c r="LZ36" s="429"/>
      <c r="MA36" s="429"/>
      <c r="MB36" s="429"/>
      <c r="MC36" s="429"/>
      <c r="MD36" s="429"/>
      <c r="ME36" s="429"/>
      <c r="MF36" s="429"/>
      <c r="MG36" s="429"/>
      <c r="MH36" s="429"/>
      <c r="MI36" s="429"/>
      <c r="MJ36" s="429"/>
      <c r="MK36" s="429"/>
      <c r="ML36" s="429"/>
      <c r="MM36" s="429"/>
      <c r="MN36" s="429"/>
      <c r="MO36" s="429"/>
      <c r="MP36" s="429"/>
      <c r="MQ36" s="429"/>
      <c r="MR36" s="429"/>
      <c r="MS36" s="429"/>
      <c r="MT36" s="429"/>
      <c r="MU36" s="429"/>
      <c r="MV36" s="429"/>
      <c r="MW36" s="429"/>
      <c r="MX36" s="429"/>
      <c r="MY36" s="429"/>
      <c r="MZ36" s="429"/>
      <c r="NA36" s="429"/>
      <c r="NB36" s="429"/>
      <c r="NC36" s="429"/>
      <c r="ND36" s="429"/>
      <c r="NE36" s="429"/>
      <c r="NF36" s="429"/>
      <c r="NG36" s="429"/>
      <c r="NH36" s="429"/>
      <c r="NI36" s="429"/>
      <c r="NJ36" s="429"/>
      <c r="NK36" s="429"/>
      <c r="NL36" s="429"/>
      <c r="NM36" s="429"/>
      <c r="NN36" s="429"/>
      <c r="NO36" s="429"/>
      <c r="NP36" s="429"/>
      <c r="NQ36" s="429"/>
      <c r="NR36" s="429"/>
      <c r="NS36" s="429"/>
      <c r="NT36" s="429"/>
      <c r="NU36" s="429"/>
      <c r="NV36" s="429"/>
      <c r="NW36" s="429"/>
      <c r="NX36" s="429"/>
      <c r="NY36" s="429"/>
      <c r="NZ36" s="429"/>
      <c r="OA36" s="429"/>
      <c r="OB36" s="429"/>
      <c r="OC36" s="429"/>
      <c r="OD36" s="429"/>
      <c r="OE36" s="429"/>
      <c r="OF36" s="429"/>
      <c r="OG36" s="429"/>
      <c r="OH36" s="429"/>
      <c r="OI36" s="429"/>
      <c r="OJ36" s="429"/>
      <c r="OK36" s="429"/>
      <c r="OL36" s="429"/>
      <c r="OM36" s="429"/>
      <c r="ON36" s="429"/>
      <c r="OO36" s="429"/>
      <c r="OP36" s="429"/>
      <c r="OQ36" s="429"/>
      <c r="OR36" s="429"/>
      <c r="OS36" s="429"/>
      <c r="OT36" s="429"/>
      <c r="OU36" s="429"/>
      <c r="OV36" s="429"/>
      <c r="OW36" s="429"/>
      <c r="OX36" s="429"/>
      <c r="OY36" s="429"/>
      <c r="OZ36" s="429"/>
      <c r="PA36" s="429"/>
      <c r="PB36" s="429"/>
      <c r="PC36" s="429"/>
      <c r="PD36" s="429"/>
      <c r="PE36" s="429"/>
      <c r="PF36" s="429"/>
      <c r="PG36" s="429"/>
      <c r="PH36" s="429"/>
      <c r="PI36" s="429"/>
      <c r="PJ36" s="429"/>
      <c r="PK36" s="429"/>
      <c r="PL36" s="429"/>
      <c r="PM36" s="429"/>
      <c r="PN36" s="429"/>
      <c r="PO36" s="429"/>
      <c r="PP36" s="429"/>
      <c r="PQ36" s="429"/>
      <c r="PR36" s="429"/>
      <c r="PS36" s="429"/>
      <c r="PT36" s="429"/>
      <c r="PU36" s="429"/>
      <c r="PV36" s="429"/>
      <c r="PW36" s="429"/>
      <c r="PX36" s="429"/>
      <c r="PY36" s="429"/>
      <c r="PZ36" s="429"/>
      <c r="QA36" s="429"/>
      <c r="QB36" s="429"/>
      <c r="QC36" s="429"/>
      <c r="QD36" s="429"/>
      <c r="QE36" s="429"/>
      <c r="QF36" s="429"/>
      <c r="QG36" s="429"/>
      <c r="QH36" s="429"/>
      <c r="QI36" s="429"/>
      <c r="QJ36" s="429"/>
      <c r="QK36" s="429"/>
      <c r="QL36" s="429"/>
      <c r="QM36" s="429"/>
      <c r="QN36" s="429"/>
      <c r="QO36" s="429"/>
      <c r="QP36" s="429"/>
      <c r="QQ36" s="429"/>
      <c r="QR36" s="429"/>
      <c r="QS36" s="429"/>
      <c r="QT36" s="429"/>
      <c r="QU36" s="429"/>
      <c r="QV36" s="429"/>
      <c r="QW36" s="429"/>
      <c r="QX36" s="429"/>
      <c r="QY36" s="429"/>
      <c r="QZ36" s="429"/>
      <c r="RA36" s="429"/>
      <c r="RB36" s="429"/>
      <c r="RC36" s="429"/>
      <c r="RD36" s="429"/>
      <c r="RE36" s="429"/>
      <c r="RF36" s="429"/>
      <c r="RG36" s="429"/>
      <c r="RH36" s="429"/>
      <c r="RI36" s="429"/>
      <c r="RJ36" s="429"/>
      <c r="RK36" s="429"/>
      <c r="RL36" s="429"/>
      <c r="RM36" s="429"/>
      <c r="RN36" s="429"/>
      <c r="RO36" s="429"/>
      <c r="RP36" s="429"/>
      <c r="RQ36" s="429"/>
      <c r="RR36" s="429"/>
      <c r="RS36" s="429"/>
      <c r="RT36" s="429"/>
      <c r="RU36" s="429"/>
      <c r="RV36" s="429"/>
      <c r="RW36" s="429"/>
      <c r="RX36" s="429"/>
      <c r="RY36" s="429"/>
      <c r="RZ36" s="429"/>
      <c r="SA36" s="429"/>
      <c r="SB36" s="429"/>
      <c r="SC36" s="429"/>
      <c r="SD36" s="429"/>
      <c r="SE36" s="429"/>
      <c r="SF36" s="429"/>
      <c r="SG36" s="429"/>
      <c r="SH36" s="429"/>
      <c r="SI36" s="429"/>
      <c r="SJ36" s="429"/>
      <c r="SK36" s="429"/>
      <c r="SL36" s="429"/>
      <c r="SM36" s="429"/>
      <c r="SN36" s="429"/>
      <c r="SO36" s="429"/>
      <c r="SP36" s="429"/>
      <c r="SQ36" s="429"/>
      <c r="SR36" s="429"/>
      <c r="SS36" s="429"/>
      <c r="ST36" s="429"/>
      <c r="SU36" s="429"/>
      <c r="SV36" s="429"/>
      <c r="SW36" s="429"/>
      <c r="SX36" s="429"/>
      <c r="SY36" s="429"/>
      <c r="SZ36" s="429"/>
      <c r="TA36" s="429"/>
      <c r="TB36" s="429"/>
      <c r="TC36" s="429"/>
      <c r="TD36" s="429"/>
      <c r="TE36" s="429"/>
      <c r="TF36" s="429"/>
      <c r="TG36" s="429"/>
      <c r="TH36" s="429"/>
      <c r="TI36" s="429"/>
      <c r="TJ36" s="429"/>
      <c r="TK36" s="429"/>
      <c r="TL36" s="429"/>
      <c r="TM36" s="429"/>
      <c r="TN36" s="429"/>
      <c r="TO36" s="429"/>
      <c r="TP36" s="429"/>
      <c r="TQ36" s="429"/>
      <c r="TR36" s="429"/>
      <c r="TS36" s="429"/>
      <c r="TT36" s="429"/>
      <c r="TU36" s="429"/>
      <c r="TV36" s="429"/>
      <c r="TW36" s="429"/>
      <c r="TX36" s="429"/>
      <c r="TY36" s="429"/>
      <c r="TZ36" s="429"/>
      <c r="UA36" s="429"/>
      <c r="UB36" s="429"/>
      <c r="UC36" s="429"/>
      <c r="UD36" s="429"/>
      <c r="UE36" s="429"/>
      <c r="UF36" s="429"/>
      <c r="UG36" s="429"/>
      <c r="UH36" s="429"/>
      <c r="UI36" s="429"/>
      <c r="UJ36" s="429"/>
      <c r="UK36" s="429"/>
      <c r="UL36" s="429"/>
      <c r="UM36" s="429"/>
      <c r="UN36" s="429"/>
      <c r="UO36" s="429"/>
      <c r="UP36" s="429"/>
      <c r="UQ36" s="429"/>
      <c r="UR36" s="429"/>
      <c r="US36" s="429"/>
      <c r="UT36" s="429"/>
      <c r="UU36" s="429"/>
      <c r="UV36" s="429"/>
      <c r="UW36" s="429"/>
      <c r="UX36" s="429"/>
      <c r="UY36" s="429"/>
      <c r="UZ36" s="429"/>
      <c r="VA36" s="429"/>
      <c r="VB36" s="429"/>
      <c r="VC36" s="429"/>
      <c r="VD36" s="429"/>
      <c r="VE36" s="429"/>
      <c r="VF36" s="429"/>
      <c r="VG36" s="429"/>
      <c r="VH36" s="429"/>
      <c r="VI36" s="429"/>
      <c r="VJ36" s="429"/>
      <c r="VK36" s="429"/>
      <c r="VL36" s="429"/>
      <c r="VM36" s="429"/>
      <c r="VN36" s="429"/>
      <c r="VO36" s="429"/>
      <c r="VP36" s="429"/>
      <c r="VQ36" s="429"/>
      <c r="VR36" s="429"/>
      <c r="VS36" s="429"/>
      <c r="VT36" s="429"/>
      <c r="VU36" s="429"/>
      <c r="VV36" s="429"/>
      <c r="VW36" s="429"/>
      <c r="VX36" s="429"/>
      <c r="VY36" s="429"/>
      <c r="VZ36" s="429"/>
      <c r="WA36" s="429"/>
      <c r="WB36" s="429"/>
      <c r="WC36" s="429"/>
      <c r="WD36" s="429"/>
      <c r="WE36" s="429"/>
      <c r="WF36" s="429"/>
      <c r="WG36" s="429"/>
      <c r="WH36" s="429"/>
      <c r="WI36" s="429"/>
      <c r="WJ36" s="429"/>
      <c r="WK36" s="429"/>
      <c r="WL36" s="429"/>
      <c r="WM36" s="429"/>
      <c r="WN36" s="429"/>
      <c r="WO36" s="429"/>
      <c r="WP36" s="429"/>
      <c r="WQ36" s="429"/>
      <c r="WR36" s="429"/>
      <c r="WS36" s="429"/>
      <c r="WT36" s="429"/>
      <c r="WU36" s="429"/>
      <c r="WV36" s="429"/>
      <c r="WW36" s="429"/>
      <c r="WX36" s="429"/>
      <c r="WY36" s="429"/>
      <c r="WZ36" s="429"/>
      <c r="XA36" s="429"/>
      <c r="XB36" s="429"/>
      <c r="XC36" s="429"/>
      <c r="XD36" s="429"/>
      <c r="XE36" s="429"/>
      <c r="XF36" s="429"/>
      <c r="XG36" s="429"/>
      <c r="XH36" s="429"/>
      <c r="XI36" s="429"/>
      <c r="XJ36" s="429"/>
      <c r="XK36" s="429"/>
      <c r="XL36" s="429"/>
      <c r="XM36" s="429"/>
      <c r="XN36" s="429"/>
      <c r="XO36" s="429"/>
      <c r="XP36" s="429"/>
      <c r="XQ36" s="429"/>
      <c r="XR36" s="429"/>
      <c r="XS36" s="429"/>
      <c r="XT36" s="429"/>
      <c r="XU36" s="429"/>
      <c r="XV36" s="429"/>
      <c r="XW36" s="429"/>
      <c r="XX36" s="429"/>
      <c r="XY36" s="429"/>
      <c r="XZ36" s="429"/>
      <c r="YA36" s="429"/>
      <c r="YB36" s="429"/>
      <c r="YC36" s="429"/>
      <c r="YD36" s="429"/>
      <c r="YE36" s="429"/>
      <c r="YF36" s="429"/>
      <c r="YG36" s="429"/>
      <c r="YH36" s="429"/>
      <c r="YI36" s="429"/>
      <c r="YJ36" s="429"/>
      <c r="YK36" s="429"/>
      <c r="YL36" s="429"/>
      <c r="YM36" s="429"/>
      <c r="YN36" s="429"/>
      <c r="YO36" s="429"/>
      <c r="YP36" s="429"/>
      <c r="YQ36" s="429"/>
      <c r="YR36" s="429"/>
      <c r="YS36" s="429"/>
      <c r="YT36" s="429"/>
      <c r="YU36" s="429"/>
      <c r="YV36" s="429"/>
      <c r="YW36" s="429"/>
      <c r="YX36" s="429"/>
      <c r="YY36" s="429"/>
      <c r="YZ36" s="429"/>
      <c r="ZA36" s="429"/>
      <c r="ZB36" s="429"/>
      <c r="ZC36" s="429"/>
      <c r="ZD36" s="429"/>
      <c r="ZE36" s="429"/>
      <c r="ZF36" s="429"/>
      <c r="ZG36" s="429"/>
      <c r="ZH36" s="429"/>
      <c r="ZI36" s="429"/>
      <c r="ZJ36" s="429"/>
      <c r="ZK36" s="429"/>
      <c r="ZL36" s="429"/>
      <c r="ZM36" s="429"/>
      <c r="ZN36" s="429"/>
      <c r="ZO36" s="429"/>
      <c r="ZP36" s="429"/>
      <c r="ZQ36" s="429"/>
      <c r="ZR36" s="429"/>
      <c r="ZS36" s="429"/>
      <c r="ZT36" s="429"/>
      <c r="ZU36" s="429"/>
      <c r="ZV36" s="429"/>
      <c r="ZW36" s="429"/>
      <c r="ZX36" s="429"/>
      <c r="ZY36" s="429"/>
      <c r="ZZ36" s="429"/>
      <c r="AAA36" s="429"/>
      <c r="AAB36" s="429"/>
      <c r="AAC36" s="429"/>
      <c r="AAD36" s="429"/>
      <c r="AAE36" s="429"/>
      <c r="AAF36" s="429"/>
      <c r="AAG36" s="429"/>
      <c r="AAH36" s="429"/>
      <c r="AAI36" s="429"/>
      <c r="AAJ36" s="429"/>
      <c r="AAK36" s="429"/>
      <c r="AAL36" s="429"/>
      <c r="AAM36" s="429"/>
      <c r="AAN36" s="429"/>
      <c r="AAO36" s="429"/>
      <c r="AAP36" s="429"/>
      <c r="AAQ36" s="429"/>
      <c r="AAR36" s="429"/>
      <c r="AAS36" s="429"/>
      <c r="AAT36" s="429"/>
      <c r="AAU36" s="429"/>
      <c r="AAV36" s="429"/>
      <c r="AAW36" s="429"/>
      <c r="AAX36" s="429"/>
      <c r="AAY36" s="429"/>
      <c r="AAZ36" s="429"/>
      <c r="ABA36" s="429"/>
      <c r="ABB36" s="429"/>
      <c r="ABC36" s="429"/>
      <c r="ABD36" s="429"/>
      <c r="ABE36" s="429"/>
      <c r="ABF36" s="429"/>
      <c r="ABG36" s="429"/>
      <c r="ABH36" s="429"/>
      <c r="ABI36" s="429"/>
      <c r="ABJ36" s="429"/>
      <c r="ABK36" s="429"/>
      <c r="ABL36" s="429"/>
      <c r="ABM36" s="429"/>
      <c r="ABN36" s="429"/>
      <c r="ABO36" s="429"/>
      <c r="ABP36" s="429"/>
      <c r="ABQ36" s="429"/>
      <c r="ABR36" s="429"/>
      <c r="ABS36" s="429"/>
      <c r="ABT36" s="429"/>
      <c r="ABU36" s="429"/>
      <c r="ABV36" s="429"/>
      <c r="ABW36" s="429"/>
      <c r="ABX36" s="429"/>
      <c r="ABY36" s="429"/>
      <c r="ABZ36" s="429"/>
      <c r="ACA36" s="429"/>
      <c r="ACB36" s="429"/>
      <c r="ACC36" s="429"/>
      <c r="ACD36" s="429"/>
      <c r="ACE36" s="429"/>
      <c r="ACF36" s="429"/>
      <c r="ACG36" s="429"/>
      <c r="ACH36" s="429"/>
      <c r="ACI36" s="429"/>
      <c r="ACJ36" s="429"/>
      <c r="ACK36" s="429"/>
      <c r="ACL36" s="429"/>
      <c r="ACM36" s="429"/>
      <c r="ACN36" s="429"/>
      <c r="ACO36" s="429"/>
      <c r="ACP36" s="429"/>
      <c r="ACQ36" s="429"/>
      <c r="ACR36" s="429"/>
      <c r="ACS36" s="429"/>
      <c r="ACT36" s="429"/>
      <c r="ACU36" s="429"/>
      <c r="ACV36" s="429"/>
      <c r="ACW36" s="429"/>
      <c r="ACX36" s="429"/>
      <c r="ACY36" s="429"/>
      <c r="ACZ36" s="429"/>
      <c r="ADA36" s="429"/>
      <c r="ADB36" s="429"/>
      <c r="ADC36" s="429"/>
      <c r="ADD36" s="429"/>
      <c r="ADE36" s="429"/>
      <c r="ADF36" s="429"/>
      <c r="ADG36" s="429"/>
      <c r="ADH36" s="429"/>
      <c r="ADI36" s="429"/>
      <c r="ADJ36" s="429"/>
      <c r="ADK36" s="429"/>
      <c r="ADL36" s="429"/>
      <c r="ADM36" s="429"/>
      <c r="ADN36" s="429"/>
      <c r="ADO36" s="429"/>
      <c r="ADP36" s="429"/>
      <c r="ADQ36" s="429"/>
      <c r="ADR36" s="429"/>
      <c r="ADS36" s="429"/>
      <c r="ADT36" s="429"/>
      <c r="ADU36" s="429"/>
      <c r="ADV36" s="429"/>
      <c r="ADW36" s="429"/>
      <c r="ADX36" s="429"/>
      <c r="ADY36" s="429"/>
      <c r="ADZ36" s="429"/>
      <c r="AEA36" s="429"/>
      <c r="AEB36" s="429"/>
      <c r="AEC36" s="429"/>
      <c r="AED36" s="429"/>
      <c r="AEE36" s="429"/>
      <c r="AEF36" s="429"/>
      <c r="AEG36" s="429"/>
      <c r="AEH36" s="429"/>
      <c r="AEI36" s="429"/>
      <c r="AEJ36" s="429"/>
      <c r="AEK36" s="429"/>
      <c r="AEL36" s="429"/>
      <c r="AEM36" s="429"/>
      <c r="AEN36" s="429"/>
      <c r="AEO36" s="429"/>
      <c r="AEP36" s="429"/>
      <c r="AEQ36" s="429"/>
      <c r="AER36" s="429"/>
      <c r="AES36" s="429"/>
      <c r="AET36" s="429"/>
      <c r="AEU36" s="429"/>
      <c r="AEV36" s="429"/>
      <c r="AEW36" s="429"/>
      <c r="AEX36" s="429"/>
      <c r="AEY36" s="429"/>
      <c r="AEZ36" s="429"/>
      <c r="AFA36" s="429"/>
      <c r="AFB36" s="429"/>
      <c r="AFC36" s="429"/>
      <c r="AFD36" s="429"/>
      <c r="AFE36" s="429"/>
      <c r="AFF36" s="429"/>
      <c r="AFG36" s="429"/>
      <c r="AFH36" s="429"/>
      <c r="AFI36" s="429"/>
      <c r="AFJ36" s="429"/>
      <c r="AFK36" s="429"/>
      <c r="AFL36" s="429"/>
      <c r="AFM36" s="429"/>
      <c r="AFN36" s="429"/>
      <c r="AFO36" s="429"/>
      <c r="AFP36" s="429"/>
      <c r="AFQ36" s="429"/>
      <c r="AFR36" s="429"/>
      <c r="AFS36" s="429"/>
      <c r="AFT36" s="429"/>
      <c r="AFU36" s="429"/>
      <c r="AFV36" s="429"/>
      <c r="AFW36" s="429"/>
      <c r="AFX36" s="429"/>
      <c r="AFY36" s="429"/>
      <c r="AFZ36" s="429"/>
      <c r="AGA36" s="429"/>
      <c r="AGB36" s="429"/>
      <c r="AGC36" s="429"/>
      <c r="AGD36" s="429"/>
      <c r="AGE36" s="429"/>
      <c r="AGF36" s="429"/>
      <c r="AGG36" s="429"/>
      <c r="AGH36" s="429"/>
      <c r="AGI36" s="429"/>
      <c r="AGJ36" s="429"/>
      <c r="AGK36" s="429"/>
      <c r="AGL36" s="429"/>
      <c r="AGM36" s="429"/>
      <c r="AGN36" s="429"/>
      <c r="AGO36" s="429"/>
      <c r="AGP36" s="429"/>
      <c r="AGQ36" s="429"/>
      <c r="AGR36" s="429"/>
      <c r="AGS36" s="429"/>
      <c r="AGT36" s="429"/>
      <c r="AGU36" s="429"/>
      <c r="AGV36" s="429"/>
      <c r="AGW36" s="429"/>
      <c r="AGX36" s="429"/>
      <c r="AGY36" s="429"/>
      <c r="AGZ36" s="429"/>
      <c r="AHA36" s="429"/>
      <c r="AHB36" s="429"/>
      <c r="AHC36" s="429"/>
      <c r="AHD36" s="429"/>
      <c r="AHE36" s="429"/>
      <c r="AHF36" s="429"/>
      <c r="AHG36" s="429"/>
      <c r="AHH36" s="429"/>
      <c r="AHI36" s="429"/>
      <c r="AHJ36" s="429"/>
      <c r="AHK36" s="429"/>
      <c r="AHL36" s="429"/>
      <c r="AHM36" s="429"/>
      <c r="AHN36" s="429"/>
      <c r="AHO36" s="429"/>
      <c r="AHP36" s="429"/>
      <c r="AHQ36" s="429"/>
      <c r="AHR36" s="429"/>
      <c r="AHS36" s="429"/>
      <c r="AHT36" s="429"/>
      <c r="AHU36" s="429"/>
      <c r="AHV36" s="429"/>
      <c r="AHW36" s="429"/>
      <c r="AHX36" s="429"/>
      <c r="AHY36" s="429"/>
      <c r="AHZ36" s="429"/>
      <c r="AIA36" s="429"/>
      <c r="AIB36" s="429"/>
      <c r="AIC36" s="429"/>
      <c r="AID36" s="429"/>
      <c r="AIE36" s="429"/>
      <c r="AIF36" s="429"/>
      <c r="AIG36" s="429"/>
      <c r="AIH36" s="429"/>
      <c r="AII36" s="429"/>
      <c r="AIJ36" s="429"/>
      <c r="AIK36" s="429"/>
      <c r="AIL36" s="429"/>
      <c r="AIM36" s="429"/>
      <c r="AIN36" s="429"/>
      <c r="AIO36" s="429"/>
      <c r="AIP36" s="429"/>
      <c r="AIQ36" s="429"/>
      <c r="AIR36" s="429"/>
      <c r="AIS36" s="429"/>
      <c r="AIT36" s="429"/>
      <c r="AIU36" s="429"/>
      <c r="AIV36" s="429"/>
      <c r="AIW36" s="429"/>
      <c r="AIX36" s="429"/>
      <c r="AIY36" s="429"/>
      <c r="AIZ36" s="429"/>
      <c r="AJA36" s="429"/>
      <c r="AJB36" s="429"/>
      <c r="AJC36" s="429"/>
      <c r="AJD36" s="429"/>
      <c r="AJE36" s="429"/>
      <c r="AJF36" s="429"/>
      <c r="AJG36" s="429"/>
      <c r="AJH36" s="429"/>
      <c r="AJI36" s="429"/>
      <c r="AJJ36" s="429"/>
      <c r="AJK36" s="429"/>
      <c r="AJL36" s="429"/>
      <c r="AJM36" s="429"/>
      <c r="AJN36" s="429"/>
      <c r="AJO36" s="429"/>
      <c r="AJP36" s="429"/>
      <c r="AJQ36" s="429"/>
      <c r="AJR36" s="429"/>
      <c r="AJS36" s="429"/>
      <c r="AJT36" s="429"/>
      <c r="AJU36" s="429"/>
      <c r="AJV36" s="429"/>
      <c r="AJW36" s="429"/>
      <c r="AJX36" s="429"/>
      <c r="AJY36" s="429"/>
      <c r="AJZ36" s="429"/>
      <c r="AKA36" s="429"/>
      <c r="AKB36" s="429"/>
      <c r="AKC36" s="429"/>
      <c r="AKD36" s="429"/>
      <c r="AKE36" s="429"/>
      <c r="AKF36" s="429"/>
      <c r="AKG36" s="429"/>
      <c r="AKH36" s="429"/>
      <c r="AKI36" s="429"/>
      <c r="AKJ36" s="429"/>
      <c r="AKK36" s="429"/>
      <c r="AKL36" s="429"/>
      <c r="AKM36" s="429"/>
      <c r="AKN36" s="429"/>
      <c r="AKO36" s="429"/>
      <c r="AKP36" s="429"/>
      <c r="AKQ36" s="429"/>
      <c r="AKR36" s="429"/>
      <c r="AKS36" s="429"/>
      <c r="AKT36" s="429"/>
      <c r="AKU36" s="429"/>
      <c r="AKV36" s="429"/>
      <c r="AKW36" s="429"/>
      <c r="AKX36" s="429"/>
      <c r="AKY36" s="429"/>
      <c r="AKZ36" s="429"/>
      <c r="ALA36" s="429"/>
      <c r="ALB36" s="429"/>
      <c r="ALC36" s="429"/>
      <c r="ALD36" s="429"/>
      <c r="ALE36" s="429"/>
      <c r="ALF36" s="429"/>
      <c r="ALG36" s="429"/>
      <c r="ALH36" s="429"/>
      <c r="ALI36" s="429"/>
      <c r="ALJ36" s="429"/>
      <c r="ALK36" s="429"/>
      <c r="ALL36" s="429"/>
      <c r="ALM36" s="429"/>
      <c r="ALN36" s="429"/>
      <c r="ALO36" s="429"/>
      <c r="ALP36" s="429"/>
      <c r="ALQ36" s="429"/>
      <c r="ALR36" s="429"/>
      <c r="ALS36" s="429"/>
      <c r="ALT36" s="429"/>
      <c r="ALU36" s="429"/>
      <c r="ALV36" s="429"/>
      <c r="ALW36" s="429"/>
      <c r="ALX36" s="429"/>
      <c r="ALY36" s="429"/>
      <c r="ALZ36" s="429"/>
      <c r="AMA36" s="429"/>
      <c r="AMB36" s="429"/>
      <c r="AMC36" s="429"/>
      <c r="AMD36" s="429"/>
      <c r="AME36" s="429"/>
      <c r="AMF36" s="429"/>
      <c r="AMG36" s="429"/>
      <c r="AMH36" s="429"/>
      <c r="AMI36" s="429"/>
      <c r="AMJ36" s="429"/>
      <c r="AMK36" s="429"/>
      <c r="AML36" s="429"/>
      <c r="AMM36" s="429"/>
      <c r="AMN36" s="429"/>
      <c r="AMO36" s="429"/>
      <c r="AMP36" s="429"/>
      <c r="AMQ36" s="429"/>
      <c r="AMR36" s="429"/>
      <c r="AMS36" s="429"/>
      <c r="AMT36" s="429"/>
      <c r="AMU36" s="429"/>
      <c r="AMV36" s="429"/>
      <c r="AMW36" s="429"/>
      <c r="AMX36" s="429"/>
      <c r="AMY36" s="429"/>
      <c r="AMZ36" s="429"/>
      <c r="ANA36" s="429"/>
      <c r="ANB36" s="429"/>
      <c r="ANC36" s="429"/>
      <c r="AND36" s="429"/>
      <c r="ANE36" s="429"/>
      <c r="ANF36" s="429"/>
      <c r="ANG36" s="429"/>
      <c r="ANH36" s="429"/>
      <c r="ANI36" s="429"/>
      <c r="ANJ36" s="429"/>
      <c r="ANK36" s="429"/>
      <c r="ANL36" s="429"/>
      <c r="ANM36" s="429"/>
      <c r="ANN36" s="429"/>
      <c r="ANO36" s="429"/>
      <c r="ANP36" s="429"/>
      <c r="ANQ36" s="429"/>
      <c r="ANR36" s="429"/>
      <c r="ANS36" s="429"/>
      <c r="ANT36" s="429"/>
      <c r="ANU36" s="429"/>
      <c r="ANV36" s="429"/>
      <c r="ANW36" s="429"/>
      <c r="ANX36" s="429"/>
      <c r="ANY36" s="429"/>
      <c r="ANZ36" s="429"/>
      <c r="AOA36" s="429"/>
      <c r="AOB36" s="429"/>
      <c r="AOC36" s="429"/>
      <c r="AOD36" s="429"/>
      <c r="AOE36" s="429"/>
      <c r="AOF36" s="429"/>
      <c r="AOG36" s="429"/>
      <c r="AOH36" s="429"/>
      <c r="AOI36" s="429"/>
      <c r="AOJ36" s="429"/>
      <c r="AOK36" s="429"/>
      <c r="AOL36" s="429"/>
      <c r="AOM36" s="429"/>
      <c r="AON36" s="429"/>
      <c r="AOO36" s="429"/>
      <c r="AOP36" s="429"/>
      <c r="AOQ36" s="429"/>
      <c r="AOR36" s="429"/>
      <c r="AOS36" s="429"/>
      <c r="AOT36" s="429"/>
      <c r="AOU36" s="429"/>
      <c r="AOV36" s="429"/>
      <c r="AOW36" s="429"/>
      <c r="AOX36" s="429"/>
      <c r="AOY36" s="429"/>
      <c r="AOZ36" s="429"/>
      <c r="APA36" s="429"/>
      <c r="APB36" s="429"/>
      <c r="APC36" s="429"/>
      <c r="APD36" s="429"/>
      <c r="APE36" s="429"/>
      <c r="APF36" s="429"/>
      <c r="APG36" s="429"/>
      <c r="APH36" s="429"/>
      <c r="API36" s="429"/>
      <c r="APJ36" s="429"/>
      <c r="APK36" s="429"/>
      <c r="APL36" s="429"/>
      <c r="APM36" s="429"/>
      <c r="APN36" s="429"/>
      <c r="APO36" s="429"/>
      <c r="APP36" s="429"/>
      <c r="APQ36" s="429"/>
      <c r="APR36" s="429"/>
      <c r="APS36" s="429"/>
      <c r="APT36" s="429"/>
      <c r="APU36" s="429"/>
      <c r="APV36" s="429"/>
      <c r="APW36" s="429"/>
      <c r="APX36" s="429"/>
      <c r="APY36" s="429"/>
      <c r="APZ36" s="429"/>
      <c r="AQA36" s="429"/>
      <c r="AQB36" s="429"/>
      <c r="AQC36" s="429"/>
      <c r="AQD36" s="429"/>
      <c r="AQE36" s="429"/>
      <c r="AQF36" s="429"/>
      <c r="AQG36" s="429"/>
      <c r="AQH36" s="429"/>
      <c r="AQI36" s="429"/>
      <c r="AQJ36" s="429"/>
      <c r="AQK36" s="429"/>
      <c r="AQL36" s="429"/>
      <c r="AQM36" s="429"/>
      <c r="AQN36" s="429"/>
      <c r="AQO36" s="429"/>
      <c r="AQP36" s="429"/>
      <c r="AQQ36" s="429"/>
      <c r="AQR36" s="429"/>
      <c r="AQS36" s="429"/>
      <c r="AQT36" s="429"/>
      <c r="AQU36" s="429"/>
      <c r="AQV36" s="429"/>
      <c r="AQW36" s="429"/>
      <c r="AQX36" s="429"/>
      <c r="AQY36" s="429"/>
      <c r="AQZ36" s="429"/>
      <c r="ARA36" s="429"/>
      <c r="ARB36" s="429"/>
      <c r="ARC36" s="429"/>
      <c r="ARD36" s="429"/>
      <c r="ARE36" s="429"/>
      <c r="ARF36" s="429"/>
      <c r="ARG36" s="429"/>
      <c r="ARH36" s="429"/>
      <c r="ARI36" s="429"/>
      <c r="ARJ36" s="429"/>
      <c r="ARK36" s="429"/>
      <c r="ARL36" s="429"/>
      <c r="ARM36" s="429"/>
      <c r="ARN36" s="429"/>
      <c r="ARO36" s="429"/>
      <c r="ARP36" s="429"/>
      <c r="ARQ36" s="429"/>
      <c r="ARR36" s="429"/>
      <c r="ARS36" s="429"/>
      <c r="ART36" s="429"/>
      <c r="ARU36" s="429"/>
      <c r="ARV36" s="429"/>
      <c r="ARW36" s="429"/>
      <c r="ARX36" s="429"/>
      <c r="ARY36" s="429"/>
      <c r="ARZ36" s="429"/>
      <c r="ASA36" s="429"/>
      <c r="ASB36" s="429"/>
      <c r="ASC36" s="429"/>
      <c r="ASD36" s="429"/>
      <c r="ASE36" s="429"/>
      <c r="ASF36" s="429"/>
      <c r="ASG36" s="429"/>
      <c r="ASH36" s="429"/>
      <c r="ASI36" s="429"/>
      <c r="ASJ36" s="429"/>
      <c r="ASK36" s="429"/>
      <c r="ASL36" s="429"/>
      <c r="ASM36" s="429"/>
      <c r="ASN36" s="429"/>
      <c r="ASO36" s="429"/>
      <c r="ASP36" s="429"/>
      <c r="ASQ36" s="429"/>
      <c r="ASR36" s="429"/>
      <c r="ASS36" s="429"/>
      <c r="AST36" s="429"/>
      <c r="ASU36" s="429"/>
      <c r="ASV36" s="429"/>
      <c r="ASW36" s="429"/>
      <c r="ASX36" s="429"/>
      <c r="ASY36" s="429"/>
      <c r="ASZ36" s="429"/>
      <c r="ATA36" s="429"/>
      <c r="ATB36" s="429"/>
      <c r="ATC36" s="429"/>
      <c r="ATD36" s="429"/>
      <c r="ATE36" s="429"/>
      <c r="ATF36" s="429"/>
      <c r="ATG36" s="429"/>
      <c r="ATH36" s="429"/>
      <c r="ATI36" s="429"/>
      <c r="ATJ36" s="429"/>
      <c r="ATK36" s="429"/>
      <c r="ATL36" s="429"/>
      <c r="ATM36" s="429"/>
      <c r="ATN36" s="429"/>
      <c r="ATO36" s="429"/>
      <c r="ATP36" s="429"/>
      <c r="ATQ36" s="429"/>
      <c r="ATR36" s="429"/>
      <c r="ATS36" s="429"/>
      <c r="ATT36" s="429"/>
      <c r="ATU36" s="429"/>
      <c r="ATV36" s="429"/>
      <c r="ATW36" s="429"/>
      <c r="ATX36" s="429"/>
      <c r="ATY36" s="429"/>
      <c r="ATZ36" s="429"/>
      <c r="AUA36" s="429"/>
      <c r="AUB36" s="429"/>
      <c r="AUC36" s="429"/>
      <c r="AUD36" s="429"/>
      <c r="AUE36" s="429"/>
      <c r="AUF36" s="429"/>
      <c r="AUG36" s="429"/>
      <c r="AUH36" s="429"/>
      <c r="AUI36" s="429"/>
      <c r="AUJ36" s="429"/>
      <c r="AUK36" s="429"/>
      <c r="AUL36" s="429"/>
      <c r="AUM36" s="429"/>
      <c r="AUN36" s="429"/>
      <c r="AUO36" s="429"/>
      <c r="AUP36" s="429"/>
      <c r="AUQ36" s="429"/>
      <c r="AUR36" s="429"/>
      <c r="AUS36" s="429"/>
      <c r="AUT36" s="429"/>
      <c r="AUU36" s="429"/>
      <c r="AUV36" s="429"/>
      <c r="AUW36" s="429"/>
      <c r="AUX36" s="429"/>
      <c r="AUY36" s="429"/>
      <c r="AUZ36" s="429"/>
      <c r="AVA36" s="429"/>
      <c r="AVB36" s="429"/>
      <c r="AVC36" s="429"/>
      <c r="AVD36" s="429"/>
      <c r="AVE36" s="429"/>
      <c r="AVF36" s="429"/>
      <c r="AVG36" s="429"/>
      <c r="AVH36" s="429"/>
      <c r="AVI36" s="429"/>
      <c r="AVJ36" s="429"/>
      <c r="AVK36" s="429"/>
      <c r="AVL36" s="429"/>
      <c r="AVM36" s="429"/>
      <c r="AVN36" s="429"/>
      <c r="AVO36" s="429"/>
      <c r="AVP36" s="429"/>
      <c r="AVQ36" s="429"/>
      <c r="AVR36" s="429"/>
      <c r="AVS36" s="429"/>
      <c r="AVT36" s="429"/>
      <c r="AVU36" s="429"/>
      <c r="AVV36" s="429"/>
      <c r="AVW36" s="429"/>
      <c r="AVX36" s="429"/>
      <c r="AVY36" s="429"/>
      <c r="AVZ36" s="429"/>
      <c r="AWA36" s="429"/>
      <c r="AWB36" s="429"/>
      <c r="AWC36" s="429"/>
      <c r="AWD36" s="429"/>
      <c r="AWE36" s="429"/>
      <c r="AWF36" s="429"/>
      <c r="AWG36" s="429"/>
      <c r="AWH36" s="429"/>
      <c r="AWI36" s="429"/>
      <c r="AWJ36" s="429"/>
      <c r="AWK36" s="429"/>
      <c r="AWL36" s="429"/>
      <c r="AWM36" s="429"/>
      <c r="AWN36" s="429"/>
      <c r="AWO36" s="429"/>
      <c r="AWP36" s="429"/>
      <c r="AWQ36" s="429"/>
      <c r="AWR36" s="429"/>
      <c r="AWS36" s="429"/>
      <c r="AWT36" s="429"/>
      <c r="AWU36" s="429"/>
      <c r="AWV36" s="429"/>
      <c r="AWW36" s="429"/>
      <c r="AWX36" s="429"/>
      <c r="AWY36" s="429"/>
      <c r="AWZ36" s="429"/>
      <c r="AXA36" s="429"/>
      <c r="AXB36" s="429"/>
      <c r="AXC36" s="429"/>
      <c r="AXD36" s="429"/>
      <c r="AXE36" s="429"/>
      <c r="AXF36" s="429"/>
      <c r="AXG36" s="429"/>
      <c r="AXH36" s="429"/>
      <c r="AXI36" s="429"/>
      <c r="AXJ36" s="429"/>
      <c r="AXK36" s="429"/>
      <c r="AXL36" s="429"/>
      <c r="AXM36" s="429"/>
      <c r="AXN36" s="429"/>
      <c r="AXO36" s="429"/>
      <c r="AXP36" s="429"/>
      <c r="AXQ36" s="429"/>
      <c r="AXR36" s="429"/>
      <c r="AXS36" s="429"/>
      <c r="AXT36" s="429"/>
      <c r="AXU36" s="429"/>
      <c r="AXV36" s="429"/>
      <c r="AXW36" s="429"/>
      <c r="AXX36" s="429"/>
      <c r="AXY36" s="429"/>
      <c r="AXZ36" s="429"/>
      <c r="AYA36" s="429"/>
      <c r="AYB36" s="429"/>
      <c r="AYC36" s="429"/>
      <c r="AYD36" s="429"/>
      <c r="AYE36" s="429"/>
      <c r="AYF36" s="429"/>
      <c r="AYG36" s="429"/>
      <c r="AYH36" s="429"/>
      <c r="AYI36" s="429"/>
      <c r="AYJ36" s="429"/>
      <c r="AYK36" s="429"/>
      <c r="AYL36" s="429"/>
      <c r="AYM36" s="429"/>
      <c r="AYN36" s="429"/>
      <c r="AYO36" s="429"/>
      <c r="AYP36" s="429"/>
      <c r="AYQ36" s="429"/>
      <c r="AYR36" s="429"/>
      <c r="AYS36" s="429"/>
      <c r="AYT36" s="429"/>
      <c r="AYU36" s="429"/>
      <c r="AYV36" s="429"/>
      <c r="AYW36" s="429"/>
      <c r="AYX36" s="429"/>
      <c r="AYY36" s="429"/>
      <c r="AYZ36" s="429"/>
      <c r="AZA36" s="429"/>
      <c r="AZB36" s="429"/>
      <c r="AZC36" s="429"/>
      <c r="AZD36" s="429"/>
      <c r="AZE36" s="429"/>
      <c r="AZF36" s="429"/>
      <c r="AZG36" s="429"/>
      <c r="AZH36" s="429"/>
      <c r="AZI36" s="429"/>
      <c r="AZJ36" s="429"/>
      <c r="AZK36" s="429"/>
      <c r="AZL36" s="429"/>
      <c r="AZM36" s="429"/>
      <c r="AZN36" s="429"/>
      <c r="AZO36" s="429"/>
      <c r="AZP36" s="429"/>
      <c r="AZQ36" s="429"/>
      <c r="AZR36" s="429"/>
      <c r="AZS36" s="429"/>
      <c r="AZT36" s="429"/>
      <c r="AZU36" s="429"/>
      <c r="AZV36" s="429"/>
      <c r="AZW36" s="429"/>
      <c r="AZX36" s="429"/>
      <c r="AZY36" s="429"/>
      <c r="AZZ36" s="429"/>
      <c r="BAA36" s="429"/>
      <c r="BAB36" s="429"/>
      <c r="BAC36" s="429"/>
      <c r="BAD36" s="429"/>
      <c r="BAE36" s="429"/>
      <c r="BAF36" s="429"/>
      <c r="BAG36" s="429"/>
      <c r="BAH36" s="429"/>
      <c r="BAI36" s="429"/>
      <c r="BAJ36" s="429"/>
      <c r="BAK36" s="429"/>
      <c r="BAL36" s="429"/>
      <c r="BAM36" s="429"/>
      <c r="BAN36" s="429"/>
      <c r="BAO36" s="429"/>
      <c r="BAP36" s="429"/>
      <c r="BAQ36" s="429"/>
      <c r="BAR36" s="429"/>
      <c r="BAS36" s="429"/>
      <c r="BAT36" s="429"/>
      <c r="BAU36" s="429"/>
      <c r="BAV36" s="429"/>
      <c r="BAW36" s="429"/>
      <c r="BAX36" s="429"/>
      <c r="BAY36" s="429"/>
      <c r="BAZ36" s="429"/>
      <c r="BBA36" s="429"/>
      <c r="BBB36" s="429"/>
      <c r="BBC36" s="429"/>
      <c r="BBD36" s="429"/>
      <c r="BBE36" s="429"/>
      <c r="BBF36" s="429"/>
      <c r="BBG36" s="429"/>
      <c r="BBH36" s="429"/>
      <c r="BBI36" s="429"/>
      <c r="BBJ36" s="429"/>
      <c r="BBK36" s="429"/>
      <c r="BBL36" s="429"/>
      <c r="BBM36" s="429"/>
      <c r="BBN36" s="429"/>
      <c r="BBO36" s="429"/>
      <c r="BBP36" s="429"/>
      <c r="BBQ36" s="429"/>
      <c r="BBR36" s="429"/>
      <c r="BBS36" s="429"/>
      <c r="BBT36" s="429"/>
      <c r="BBU36" s="429"/>
      <c r="BBV36" s="429"/>
      <c r="BBW36" s="429"/>
      <c r="BBX36" s="429"/>
      <c r="BBY36" s="429"/>
      <c r="BBZ36" s="429"/>
      <c r="BCA36" s="429"/>
      <c r="BCB36" s="429"/>
      <c r="BCC36" s="429"/>
      <c r="BCD36" s="429"/>
      <c r="BCE36" s="429"/>
      <c r="BCF36" s="429"/>
      <c r="BCG36" s="429"/>
      <c r="BCH36" s="429"/>
      <c r="BCI36" s="429"/>
      <c r="BCJ36" s="429"/>
      <c r="BCK36" s="429"/>
      <c r="BCL36" s="429"/>
      <c r="BCM36" s="429"/>
      <c r="BCN36" s="429"/>
      <c r="BCO36" s="429"/>
      <c r="BCP36" s="429"/>
      <c r="BCQ36" s="429"/>
      <c r="BCR36" s="429"/>
      <c r="BCS36" s="429"/>
      <c r="BCT36" s="429"/>
      <c r="BCU36" s="429"/>
      <c r="BCV36" s="429"/>
      <c r="BCW36" s="429"/>
      <c r="BCX36" s="429"/>
      <c r="BCY36" s="429"/>
      <c r="BCZ36" s="429"/>
      <c r="BDA36" s="429"/>
      <c r="BDB36" s="429"/>
      <c r="BDC36" s="429"/>
      <c r="BDD36" s="429"/>
      <c r="BDE36" s="429"/>
      <c r="BDF36" s="429"/>
      <c r="BDG36" s="429"/>
      <c r="BDH36" s="429"/>
      <c r="BDI36" s="429"/>
      <c r="BDJ36" s="429"/>
      <c r="BDK36" s="429"/>
      <c r="BDL36" s="429"/>
      <c r="BDM36" s="429"/>
      <c r="BDN36" s="429"/>
      <c r="BDO36" s="429"/>
      <c r="BDP36" s="429"/>
      <c r="BDQ36" s="429"/>
      <c r="BDR36" s="429"/>
      <c r="BDS36" s="429"/>
      <c r="BDT36" s="429"/>
      <c r="BDU36" s="429"/>
      <c r="BDV36" s="429"/>
      <c r="BDW36" s="429"/>
      <c r="BDX36" s="429"/>
      <c r="BDY36" s="429"/>
      <c r="BDZ36" s="429"/>
      <c r="BEA36" s="429"/>
      <c r="BEB36" s="429"/>
      <c r="BEC36" s="429"/>
      <c r="BED36" s="429"/>
      <c r="BEE36" s="429"/>
      <c r="BEF36" s="429"/>
      <c r="BEG36" s="429"/>
      <c r="BEH36" s="429"/>
      <c r="BEI36" s="429"/>
      <c r="BEJ36" s="429"/>
      <c r="BEK36" s="429"/>
      <c r="BEL36" s="429"/>
      <c r="BEM36" s="429"/>
      <c r="BEN36" s="429"/>
      <c r="BEO36" s="429"/>
      <c r="BEP36" s="429"/>
      <c r="BEQ36" s="429"/>
      <c r="BER36" s="429"/>
      <c r="BES36" s="429"/>
      <c r="BET36" s="429"/>
      <c r="BEU36" s="429"/>
      <c r="BEV36" s="429"/>
      <c r="BEW36" s="429"/>
      <c r="BEX36" s="429"/>
      <c r="BEY36" s="429"/>
      <c r="BEZ36" s="429"/>
      <c r="BFA36" s="429"/>
      <c r="BFB36" s="429"/>
      <c r="BFC36" s="429"/>
      <c r="BFD36" s="429"/>
      <c r="BFE36" s="429"/>
      <c r="BFF36" s="429"/>
      <c r="BFG36" s="429"/>
      <c r="BFH36" s="429"/>
      <c r="BFI36" s="429"/>
      <c r="BFJ36" s="429"/>
      <c r="BFK36" s="429"/>
      <c r="BFL36" s="429"/>
      <c r="BFM36" s="429"/>
      <c r="BFN36" s="429"/>
      <c r="BFO36" s="429"/>
      <c r="BFP36" s="429"/>
      <c r="BFQ36" s="429"/>
      <c r="BFR36" s="429"/>
      <c r="BFS36" s="429"/>
      <c r="BFT36" s="429"/>
      <c r="BFU36" s="429"/>
      <c r="BFV36" s="429"/>
      <c r="BFW36" s="429"/>
      <c r="BFX36" s="429"/>
      <c r="BFY36" s="429"/>
      <c r="BFZ36" s="429"/>
      <c r="BGA36" s="429"/>
      <c r="BGB36" s="429"/>
      <c r="BGC36" s="429"/>
      <c r="BGD36" s="429"/>
      <c r="BGE36" s="429"/>
      <c r="BGF36" s="429"/>
      <c r="BGG36" s="429"/>
      <c r="BGH36" s="429"/>
      <c r="BGI36" s="429"/>
      <c r="BGJ36" s="429"/>
      <c r="BGK36" s="429"/>
      <c r="BGL36" s="429"/>
      <c r="BGM36" s="429"/>
      <c r="BGN36" s="429"/>
      <c r="BGO36" s="429"/>
      <c r="BGP36" s="429"/>
      <c r="BGQ36" s="429"/>
      <c r="BGR36" s="429"/>
      <c r="BGS36" s="429"/>
      <c r="BGT36" s="429"/>
      <c r="BGU36" s="429"/>
      <c r="BGV36" s="429"/>
      <c r="BGW36" s="429"/>
      <c r="BGX36" s="429"/>
      <c r="BGY36" s="429"/>
      <c r="BGZ36" s="429"/>
      <c r="BHA36" s="429"/>
      <c r="BHB36" s="429"/>
      <c r="BHC36" s="429"/>
      <c r="BHD36" s="429"/>
      <c r="BHE36" s="429"/>
      <c r="BHF36" s="429"/>
      <c r="BHG36" s="429"/>
      <c r="BHH36" s="429"/>
      <c r="BHI36" s="429"/>
      <c r="BHJ36" s="429"/>
      <c r="BHK36" s="429"/>
      <c r="BHL36" s="429"/>
      <c r="BHM36" s="429"/>
      <c r="BHN36" s="429"/>
      <c r="BHO36" s="429"/>
      <c r="BHP36" s="429"/>
      <c r="BHQ36" s="429"/>
      <c r="BHR36" s="429"/>
      <c r="BHS36" s="429"/>
      <c r="BHT36" s="429"/>
      <c r="BHU36" s="429"/>
      <c r="BHV36" s="429"/>
      <c r="BHW36" s="429"/>
      <c r="BHX36" s="429"/>
      <c r="BHY36" s="429"/>
      <c r="BHZ36" s="429"/>
      <c r="BIA36" s="429"/>
      <c r="BIB36" s="429"/>
      <c r="BIC36" s="429"/>
      <c r="BID36" s="429"/>
      <c r="BIE36" s="429"/>
      <c r="BIF36" s="429"/>
      <c r="BIG36" s="429"/>
      <c r="BIH36" s="429"/>
      <c r="BII36" s="429"/>
      <c r="BIJ36" s="429"/>
      <c r="BIK36" s="429"/>
      <c r="BIL36" s="429"/>
      <c r="BIM36" s="429"/>
      <c r="BIN36" s="429"/>
      <c r="BIO36" s="429"/>
      <c r="BIP36" s="429"/>
      <c r="BIQ36" s="429"/>
      <c r="BIR36" s="429"/>
      <c r="BIS36" s="429"/>
      <c r="BIT36" s="429"/>
      <c r="BIU36" s="429"/>
      <c r="BIV36" s="429"/>
      <c r="BIW36" s="429"/>
      <c r="BIX36" s="429"/>
      <c r="BIY36" s="429"/>
      <c r="BIZ36" s="429"/>
      <c r="BJA36" s="429"/>
      <c r="BJB36" s="429"/>
      <c r="BJC36" s="429"/>
      <c r="BJD36" s="429"/>
      <c r="BJE36" s="429"/>
      <c r="BJF36" s="429"/>
      <c r="BJG36" s="429"/>
      <c r="BJH36" s="429"/>
      <c r="BJI36" s="429"/>
      <c r="BJJ36" s="429"/>
      <c r="BJK36" s="429"/>
      <c r="BJL36" s="429"/>
      <c r="BJM36" s="429"/>
      <c r="BJN36" s="429"/>
      <c r="BJO36" s="429"/>
      <c r="BJP36" s="429"/>
      <c r="BJQ36" s="429"/>
      <c r="BJR36" s="429"/>
      <c r="BJS36" s="429"/>
      <c r="BJT36" s="429"/>
      <c r="BJU36" s="429"/>
      <c r="BJV36" s="429"/>
      <c r="BJW36" s="429"/>
      <c r="BJX36" s="429"/>
      <c r="BJY36" s="429"/>
      <c r="BJZ36" s="429"/>
      <c r="BKA36" s="429"/>
      <c r="BKB36" s="429"/>
      <c r="BKC36" s="429"/>
      <c r="BKD36" s="429"/>
      <c r="BKE36" s="429"/>
      <c r="BKF36" s="429"/>
      <c r="BKG36" s="429"/>
      <c r="BKH36" s="429"/>
      <c r="BKI36" s="429"/>
      <c r="BKJ36" s="429"/>
      <c r="BKK36" s="429"/>
      <c r="BKL36" s="429"/>
      <c r="BKM36" s="429"/>
      <c r="BKN36" s="429"/>
      <c r="BKO36" s="429"/>
      <c r="BKP36" s="429"/>
      <c r="BKQ36" s="429"/>
      <c r="BKR36" s="429"/>
      <c r="BKS36" s="429"/>
      <c r="BKT36" s="429"/>
      <c r="BKU36" s="429"/>
      <c r="BKV36" s="429"/>
      <c r="BKW36" s="429"/>
      <c r="BKX36" s="429"/>
      <c r="BKY36" s="429"/>
      <c r="BKZ36" s="429"/>
      <c r="BLA36" s="429"/>
      <c r="BLB36" s="429"/>
      <c r="BLC36" s="429"/>
      <c r="BLD36" s="429"/>
      <c r="BLE36" s="429"/>
      <c r="BLF36" s="429"/>
      <c r="BLG36" s="429"/>
      <c r="BLH36" s="429"/>
      <c r="BLI36" s="429"/>
      <c r="BLJ36" s="429"/>
      <c r="BLK36" s="429"/>
      <c r="BLL36" s="429"/>
      <c r="BLM36" s="429"/>
      <c r="BLN36" s="429"/>
      <c r="BLO36" s="429"/>
      <c r="BLP36" s="429"/>
      <c r="BLQ36" s="429"/>
      <c r="BLR36" s="429"/>
      <c r="BLS36" s="429"/>
      <c r="BLT36" s="429"/>
      <c r="BLU36" s="429"/>
      <c r="BLV36" s="429"/>
      <c r="BLW36" s="429"/>
      <c r="BLX36" s="429"/>
      <c r="BLY36" s="429"/>
      <c r="BLZ36" s="429"/>
      <c r="BMA36" s="429"/>
      <c r="BMB36" s="429"/>
      <c r="BMC36" s="429"/>
      <c r="BMD36" s="429"/>
      <c r="BME36" s="429"/>
      <c r="BMF36" s="429"/>
      <c r="BMG36" s="429"/>
      <c r="BMH36" s="429"/>
      <c r="BMI36" s="429"/>
      <c r="BMJ36" s="429"/>
      <c r="BMK36" s="429"/>
      <c r="BML36" s="429"/>
      <c r="BMM36" s="429"/>
      <c r="BMN36" s="429"/>
      <c r="BMO36" s="429"/>
      <c r="BMP36" s="429"/>
      <c r="BMQ36" s="429"/>
      <c r="BMR36" s="429"/>
      <c r="BMS36" s="429"/>
      <c r="BMT36" s="429"/>
      <c r="BMU36" s="429"/>
      <c r="BMV36" s="429"/>
      <c r="BMW36" s="429"/>
      <c r="BMX36" s="429"/>
      <c r="BMY36" s="429"/>
      <c r="BMZ36" s="429"/>
      <c r="BNA36" s="429"/>
      <c r="BNB36" s="429"/>
      <c r="BNC36" s="429"/>
      <c r="BND36" s="429"/>
      <c r="BNE36" s="429"/>
      <c r="BNF36" s="429"/>
      <c r="BNG36" s="429"/>
      <c r="BNH36" s="429"/>
      <c r="BNI36" s="429"/>
      <c r="BNJ36" s="429"/>
      <c r="BNK36" s="429"/>
      <c r="BNL36" s="429"/>
      <c r="BNM36" s="429"/>
      <c r="BNN36" s="429"/>
      <c r="BNO36" s="429"/>
      <c r="BNP36" s="429"/>
      <c r="BNQ36" s="429"/>
      <c r="BNR36" s="429"/>
      <c r="BNS36" s="429"/>
      <c r="BNT36" s="429"/>
      <c r="BNU36" s="429"/>
      <c r="BNV36" s="429"/>
      <c r="BNW36" s="429"/>
      <c r="BNX36" s="429"/>
      <c r="BNY36" s="429"/>
      <c r="BNZ36" s="429"/>
      <c r="BOA36" s="429"/>
      <c r="BOB36" s="429"/>
      <c r="BOC36" s="429"/>
      <c r="BOD36" s="429"/>
      <c r="BOE36" s="429"/>
      <c r="BOF36" s="429"/>
      <c r="BOG36" s="429"/>
      <c r="BOH36" s="429"/>
      <c r="BOI36" s="429"/>
      <c r="BOJ36" s="429"/>
      <c r="BOK36" s="429"/>
      <c r="BOL36" s="429"/>
      <c r="BOM36" s="429"/>
      <c r="BON36" s="429"/>
      <c r="BOO36" s="429"/>
      <c r="BOP36" s="429"/>
      <c r="BOQ36" s="429"/>
      <c r="BOR36" s="429"/>
      <c r="BOS36" s="429"/>
      <c r="BOT36" s="429"/>
      <c r="BOU36" s="429"/>
      <c r="BOV36" s="429"/>
      <c r="BOW36" s="429"/>
      <c r="BOX36" s="429"/>
      <c r="BOY36" s="429"/>
      <c r="BOZ36" s="429"/>
      <c r="BPA36" s="429"/>
      <c r="BPB36" s="429"/>
      <c r="BPC36" s="429"/>
      <c r="BPD36" s="429"/>
      <c r="BPE36" s="429"/>
      <c r="BPF36" s="429"/>
      <c r="BPG36" s="429"/>
      <c r="BPH36" s="429"/>
      <c r="BPI36" s="429"/>
      <c r="BPJ36" s="429"/>
      <c r="BPK36" s="429"/>
      <c r="BPL36" s="429"/>
      <c r="BPM36" s="429"/>
      <c r="BPN36" s="429"/>
      <c r="BPO36" s="429"/>
      <c r="BPP36" s="429"/>
      <c r="BPQ36" s="429"/>
      <c r="BPR36" s="429"/>
      <c r="BPS36" s="429"/>
      <c r="BPT36" s="429"/>
      <c r="BPU36" s="429"/>
      <c r="BPV36" s="429"/>
      <c r="BPW36" s="429"/>
      <c r="BPX36" s="429"/>
      <c r="BPY36" s="429"/>
      <c r="BPZ36" s="429"/>
      <c r="BQA36" s="429"/>
      <c r="BQB36" s="429"/>
      <c r="BQC36" s="429"/>
      <c r="BQD36" s="429"/>
      <c r="BQE36" s="429"/>
      <c r="BQF36" s="429"/>
      <c r="BQG36" s="429"/>
      <c r="BQH36" s="429"/>
      <c r="BQI36" s="429"/>
      <c r="BQJ36" s="429"/>
      <c r="BQK36" s="429"/>
      <c r="BQL36" s="429"/>
      <c r="BQM36" s="429"/>
      <c r="BQN36" s="429"/>
      <c r="BQO36" s="429"/>
      <c r="BQP36" s="429"/>
      <c r="BQQ36" s="429"/>
      <c r="BQR36" s="429"/>
      <c r="BQS36" s="429"/>
      <c r="BQT36" s="429"/>
      <c r="BQU36" s="429"/>
      <c r="BQV36" s="429"/>
      <c r="BQW36" s="429"/>
      <c r="BQX36" s="429"/>
      <c r="BQY36" s="429"/>
      <c r="BQZ36" s="429"/>
      <c r="BRA36" s="429"/>
      <c r="BRB36" s="429"/>
      <c r="BRC36" s="429"/>
      <c r="BRD36" s="429"/>
      <c r="BRE36" s="429"/>
      <c r="BRF36" s="429"/>
      <c r="BRG36" s="429"/>
      <c r="BRH36" s="429"/>
      <c r="BRI36" s="429"/>
      <c r="BRJ36" s="429"/>
      <c r="BRK36" s="429"/>
      <c r="BRL36" s="429"/>
      <c r="BRM36" s="429"/>
      <c r="BRN36" s="429"/>
      <c r="BRO36" s="429"/>
      <c r="BRP36" s="429"/>
      <c r="BRQ36" s="429"/>
      <c r="BRR36" s="429"/>
      <c r="BRS36" s="429"/>
      <c r="BRT36" s="429"/>
      <c r="BRU36" s="429"/>
      <c r="BRV36" s="429"/>
      <c r="BRW36" s="429"/>
      <c r="BRX36" s="429"/>
      <c r="BRY36" s="429"/>
      <c r="BRZ36" s="429"/>
      <c r="BSA36" s="429"/>
      <c r="BSB36" s="429"/>
      <c r="BSC36" s="429"/>
      <c r="BSD36" s="429"/>
      <c r="BSE36" s="429"/>
      <c r="BSF36" s="429"/>
      <c r="BSG36" s="429"/>
      <c r="BSH36" s="429"/>
      <c r="BSI36" s="429"/>
      <c r="BSJ36" s="429"/>
      <c r="BSK36" s="429"/>
      <c r="BSL36" s="429"/>
      <c r="BSM36" s="429"/>
      <c r="BSN36" s="429"/>
      <c r="BSO36" s="429"/>
      <c r="BSP36" s="429"/>
      <c r="BSQ36" s="429"/>
      <c r="BSR36" s="429"/>
      <c r="BSS36" s="429"/>
      <c r="BST36" s="429"/>
      <c r="BSU36" s="429"/>
      <c r="BSV36" s="429"/>
      <c r="BSW36" s="429"/>
      <c r="BSX36" s="429"/>
      <c r="BSY36" s="429"/>
      <c r="BSZ36" s="429"/>
      <c r="BTA36" s="429"/>
      <c r="BTB36" s="429"/>
      <c r="BTC36" s="429"/>
      <c r="BTD36" s="429"/>
      <c r="BTE36" s="429"/>
      <c r="BTF36" s="429"/>
      <c r="BTG36" s="429"/>
      <c r="BTH36" s="429"/>
      <c r="BTI36" s="429"/>
      <c r="BTJ36" s="429"/>
      <c r="BTK36" s="429"/>
      <c r="BTL36" s="429"/>
      <c r="BTM36" s="429"/>
      <c r="BTN36" s="429"/>
      <c r="BTO36" s="429"/>
      <c r="BTP36" s="429"/>
      <c r="BTQ36" s="429"/>
      <c r="BTR36" s="429"/>
      <c r="BTS36" s="429"/>
      <c r="BTT36" s="429"/>
      <c r="BTU36" s="429"/>
      <c r="BTV36" s="429"/>
      <c r="BTW36" s="429"/>
      <c r="BTX36" s="429"/>
      <c r="BTY36" s="429"/>
      <c r="BTZ36" s="429"/>
      <c r="BUA36" s="429"/>
      <c r="BUB36" s="429"/>
      <c r="BUC36" s="429"/>
      <c r="BUD36" s="429"/>
      <c r="BUE36" s="429"/>
      <c r="BUF36" s="429"/>
      <c r="BUG36" s="429"/>
      <c r="BUH36" s="429"/>
      <c r="BUI36" s="429"/>
      <c r="BUJ36" s="429"/>
      <c r="BUK36" s="429"/>
      <c r="BUL36" s="429"/>
      <c r="BUM36" s="429"/>
      <c r="BUN36" s="429"/>
      <c r="BUO36" s="429"/>
      <c r="BUP36" s="429"/>
      <c r="BUQ36" s="429"/>
      <c r="BUR36" s="429"/>
      <c r="BUS36" s="429"/>
      <c r="BUT36" s="429"/>
      <c r="BUU36" s="429"/>
      <c r="BUV36" s="429"/>
      <c r="BUW36" s="429"/>
      <c r="BUX36" s="429"/>
      <c r="BUY36" s="429"/>
      <c r="BUZ36" s="429"/>
      <c r="BVA36" s="429"/>
      <c r="BVB36" s="429"/>
      <c r="BVC36" s="429"/>
      <c r="BVD36" s="429"/>
      <c r="BVE36" s="429"/>
      <c r="BVF36" s="429"/>
      <c r="BVG36" s="429"/>
      <c r="BVH36" s="429"/>
      <c r="BVI36" s="429"/>
      <c r="BVJ36" s="429"/>
      <c r="BVK36" s="429"/>
      <c r="BVL36" s="429"/>
      <c r="BVM36" s="429"/>
      <c r="BVN36" s="429"/>
      <c r="BVO36" s="429"/>
      <c r="BVP36" s="429"/>
      <c r="BVQ36" s="429"/>
      <c r="BVR36" s="429"/>
      <c r="BVS36" s="429"/>
      <c r="BVT36" s="429"/>
      <c r="BVU36" s="429"/>
      <c r="BVV36" s="429"/>
      <c r="BVW36" s="429"/>
      <c r="BVX36" s="429"/>
      <c r="BVY36" s="429"/>
      <c r="BVZ36" s="429"/>
      <c r="BWA36" s="429"/>
      <c r="BWB36" s="429"/>
      <c r="BWC36" s="429"/>
      <c r="BWD36" s="429"/>
      <c r="BWE36" s="429"/>
      <c r="BWF36" s="429"/>
      <c r="BWG36" s="429"/>
      <c r="BWH36" s="429"/>
      <c r="BWI36" s="429"/>
      <c r="BWJ36" s="429"/>
      <c r="BWK36" s="429"/>
      <c r="BWL36" s="429"/>
      <c r="BWM36" s="429"/>
      <c r="BWN36" s="429"/>
      <c r="BWO36" s="429"/>
      <c r="BWP36" s="429"/>
      <c r="BWQ36" s="429"/>
      <c r="BWR36" s="429"/>
      <c r="BWS36" s="429"/>
      <c r="BWT36" s="429"/>
      <c r="BWU36" s="429"/>
      <c r="BWV36" s="429"/>
      <c r="BWW36" s="429"/>
      <c r="BWX36" s="429"/>
      <c r="BWY36" s="429"/>
      <c r="BWZ36" s="429"/>
      <c r="BXA36" s="429"/>
      <c r="BXB36" s="429"/>
      <c r="BXC36" s="429"/>
      <c r="BXD36" s="429"/>
      <c r="BXE36" s="429"/>
      <c r="BXF36" s="429"/>
      <c r="BXG36" s="429"/>
      <c r="BXH36" s="429"/>
      <c r="BXI36" s="429"/>
      <c r="BXJ36" s="429"/>
      <c r="BXK36" s="429"/>
      <c r="BXL36" s="429"/>
      <c r="BXM36" s="429"/>
      <c r="BXN36" s="429"/>
      <c r="BXO36" s="429"/>
      <c r="BXP36" s="429"/>
      <c r="BXQ36" s="429"/>
      <c r="BXR36" s="429"/>
      <c r="BXS36" s="429"/>
      <c r="BXT36" s="429"/>
      <c r="BXU36" s="429"/>
      <c r="BXV36" s="429"/>
      <c r="BXW36" s="429"/>
      <c r="BXX36" s="429"/>
      <c r="BXY36" s="429"/>
      <c r="BXZ36" s="429"/>
      <c r="BYA36" s="429"/>
      <c r="BYB36" s="429"/>
      <c r="BYC36" s="429"/>
      <c r="BYD36" s="429"/>
      <c r="BYE36" s="429"/>
      <c r="BYF36" s="429"/>
      <c r="BYG36" s="429"/>
      <c r="BYH36" s="429"/>
      <c r="BYI36" s="429"/>
      <c r="BYJ36" s="429"/>
      <c r="BYK36" s="429"/>
      <c r="BYL36" s="429"/>
      <c r="BYM36" s="429"/>
      <c r="BYN36" s="429"/>
      <c r="BYO36" s="429"/>
      <c r="BYP36" s="429"/>
      <c r="BYQ36" s="429"/>
      <c r="BYR36" s="429"/>
      <c r="BYS36" s="429"/>
      <c r="BYT36" s="429"/>
      <c r="BYU36" s="429"/>
      <c r="BYV36" s="429"/>
      <c r="BYW36" s="429"/>
      <c r="BYX36" s="429"/>
      <c r="BYY36" s="429"/>
      <c r="BYZ36" s="429"/>
      <c r="BZA36" s="429"/>
      <c r="BZB36" s="429"/>
      <c r="BZC36" s="429"/>
      <c r="BZD36" s="429"/>
      <c r="BZE36" s="429"/>
      <c r="BZF36" s="429"/>
      <c r="BZG36" s="429"/>
      <c r="BZH36" s="429"/>
      <c r="BZI36" s="429"/>
      <c r="BZJ36" s="429"/>
      <c r="BZK36" s="429"/>
      <c r="BZL36" s="429"/>
      <c r="BZM36" s="429"/>
      <c r="BZN36" s="429"/>
      <c r="BZO36" s="429"/>
      <c r="BZP36" s="429"/>
      <c r="BZQ36" s="429"/>
      <c r="BZR36" s="429"/>
      <c r="BZS36" s="429"/>
      <c r="BZT36" s="429"/>
      <c r="BZU36" s="429"/>
      <c r="BZV36" s="429"/>
      <c r="BZW36" s="429"/>
      <c r="BZX36" s="429"/>
      <c r="BZY36" s="429"/>
      <c r="BZZ36" s="429"/>
      <c r="CAA36" s="429"/>
      <c r="CAB36" s="429"/>
      <c r="CAC36" s="429"/>
      <c r="CAD36" s="429"/>
      <c r="CAE36" s="429"/>
      <c r="CAF36" s="429"/>
      <c r="CAG36" s="429"/>
      <c r="CAH36" s="429"/>
      <c r="CAI36" s="429"/>
      <c r="CAJ36" s="429"/>
      <c r="CAK36" s="429"/>
      <c r="CAL36" s="429"/>
      <c r="CAM36" s="429"/>
      <c r="CAN36" s="429"/>
      <c r="CAO36" s="429"/>
      <c r="CAP36" s="429"/>
      <c r="CAQ36" s="429"/>
      <c r="CAR36" s="429"/>
      <c r="CAS36" s="429"/>
      <c r="CAT36" s="429"/>
      <c r="CAU36" s="429"/>
      <c r="CAV36" s="429"/>
      <c r="CAW36" s="429"/>
      <c r="CAX36" s="429"/>
      <c r="CAY36" s="429"/>
      <c r="CAZ36" s="429"/>
      <c r="CBA36" s="429"/>
      <c r="CBB36" s="429"/>
      <c r="CBC36" s="429"/>
      <c r="CBD36" s="429"/>
      <c r="CBE36" s="429"/>
      <c r="CBF36" s="429"/>
      <c r="CBG36" s="429"/>
      <c r="CBH36" s="429"/>
      <c r="CBI36" s="429"/>
      <c r="CBJ36" s="429"/>
      <c r="CBK36" s="429"/>
      <c r="CBL36" s="429"/>
      <c r="CBM36" s="429"/>
      <c r="CBN36" s="429"/>
      <c r="CBO36" s="429"/>
      <c r="CBP36" s="429"/>
      <c r="CBQ36" s="429"/>
      <c r="CBR36" s="429"/>
      <c r="CBS36" s="429"/>
      <c r="CBT36" s="429"/>
      <c r="CBU36" s="429"/>
      <c r="CBV36" s="429"/>
      <c r="CBW36" s="429"/>
      <c r="CBX36" s="429"/>
      <c r="CBY36" s="429"/>
      <c r="CBZ36" s="429"/>
      <c r="CCA36" s="429"/>
      <c r="CCB36" s="429"/>
      <c r="CCC36" s="429"/>
      <c r="CCD36" s="429"/>
      <c r="CCE36" s="429"/>
      <c r="CCF36" s="429"/>
      <c r="CCG36" s="429"/>
      <c r="CCH36" s="429"/>
      <c r="CCI36" s="429"/>
      <c r="CCJ36" s="429"/>
      <c r="CCK36" s="429"/>
      <c r="CCL36" s="429"/>
      <c r="CCM36" s="429"/>
      <c r="CCN36" s="429"/>
      <c r="CCO36" s="429"/>
      <c r="CCP36" s="429"/>
      <c r="CCQ36" s="429"/>
      <c r="CCR36" s="429"/>
      <c r="CCS36" s="429"/>
      <c r="CCT36" s="429"/>
      <c r="CCU36" s="429"/>
      <c r="CCV36" s="429"/>
      <c r="CCW36" s="429"/>
      <c r="CCX36" s="429"/>
      <c r="CCY36" s="429"/>
      <c r="CCZ36" s="429"/>
      <c r="CDA36" s="429"/>
      <c r="CDB36" s="429"/>
      <c r="CDC36" s="429"/>
      <c r="CDD36" s="429"/>
      <c r="CDE36" s="429"/>
      <c r="CDF36" s="429"/>
      <c r="CDG36" s="429"/>
      <c r="CDH36" s="429"/>
      <c r="CDI36" s="429"/>
      <c r="CDJ36" s="429"/>
      <c r="CDK36" s="429"/>
      <c r="CDL36" s="429"/>
      <c r="CDM36" s="429"/>
      <c r="CDN36" s="429"/>
      <c r="CDO36" s="429"/>
      <c r="CDP36" s="429"/>
      <c r="CDQ36" s="429"/>
      <c r="CDR36" s="429"/>
      <c r="CDS36" s="429"/>
      <c r="CDT36" s="429"/>
      <c r="CDU36" s="429"/>
      <c r="CDV36" s="429"/>
      <c r="CDW36" s="429"/>
      <c r="CDX36" s="429"/>
      <c r="CDY36" s="429"/>
      <c r="CDZ36" s="429"/>
      <c r="CEA36" s="429"/>
      <c r="CEB36" s="429"/>
      <c r="CEC36" s="429"/>
      <c r="CED36" s="429"/>
      <c r="CEE36" s="429"/>
      <c r="CEF36" s="429"/>
      <c r="CEG36" s="429"/>
      <c r="CEH36" s="429"/>
      <c r="CEI36" s="429"/>
      <c r="CEJ36" s="429"/>
      <c r="CEK36" s="429"/>
      <c r="CEL36" s="429"/>
      <c r="CEM36" s="429"/>
      <c r="CEN36" s="429"/>
      <c r="CEO36" s="429"/>
      <c r="CEP36" s="429"/>
      <c r="CEQ36" s="429"/>
      <c r="CER36" s="429"/>
      <c r="CES36" s="429"/>
      <c r="CET36" s="429"/>
      <c r="CEU36" s="429"/>
      <c r="CEV36" s="429"/>
      <c r="CEW36" s="429"/>
      <c r="CEX36" s="429"/>
      <c r="CEY36" s="429"/>
      <c r="CEZ36" s="429"/>
      <c r="CFA36" s="429"/>
      <c r="CFB36" s="429"/>
      <c r="CFC36" s="429"/>
      <c r="CFD36" s="429"/>
      <c r="CFE36" s="429"/>
      <c r="CFF36" s="429"/>
      <c r="CFG36" s="429"/>
      <c r="CFH36" s="429"/>
      <c r="CFI36" s="429"/>
      <c r="CFJ36" s="429"/>
      <c r="CFK36" s="429"/>
      <c r="CFL36" s="429"/>
      <c r="CFM36" s="429"/>
      <c r="CFN36" s="429"/>
      <c r="CFO36" s="429"/>
      <c r="CFP36" s="429"/>
      <c r="CFQ36" s="429"/>
      <c r="CFR36" s="429"/>
      <c r="CFS36" s="429"/>
      <c r="CFT36" s="429"/>
      <c r="CFU36" s="429"/>
      <c r="CFV36" s="429"/>
      <c r="CFW36" s="429"/>
      <c r="CFX36" s="429"/>
      <c r="CFY36" s="429"/>
      <c r="CFZ36" s="429"/>
      <c r="CGA36" s="429"/>
      <c r="CGB36" s="429"/>
      <c r="CGC36" s="429"/>
      <c r="CGD36" s="429"/>
      <c r="CGE36" s="429"/>
      <c r="CGF36" s="429"/>
      <c r="CGG36" s="429"/>
      <c r="CGH36" s="429"/>
      <c r="CGI36" s="429"/>
      <c r="CGJ36" s="429"/>
      <c r="CGK36" s="429"/>
      <c r="CGL36" s="429"/>
      <c r="CGM36" s="429"/>
      <c r="CGN36" s="429"/>
      <c r="CGO36" s="429"/>
      <c r="CGP36" s="429"/>
      <c r="CGQ36" s="429"/>
      <c r="CGR36" s="429"/>
      <c r="CGS36" s="429"/>
      <c r="CGT36" s="429"/>
      <c r="CGU36" s="429"/>
      <c r="CGV36" s="429"/>
      <c r="CGW36" s="429"/>
      <c r="CGX36" s="429"/>
      <c r="CGY36" s="429"/>
      <c r="CGZ36" s="429"/>
      <c r="CHA36" s="429"/>
      <c r="CHB36" s="429"/>
      <c r="CHC36" s="429"/>
      <c r="CHD36" s="429"/>
      <c r="CHE36" s="429"/>
      <c r="CHF36" s="429"/>
      <c r="CHG36" s="429"/>
      <c r="CHH36" s="429"/>
      <c r="CHI36" s="429"/>
      <c r="CHJ36" s="429"/>
      <c r="CHK36" s="429"/>
      <c r="CHL36" s="429"/>
      <c r="CHM36" s="429"/>
      <c r="CHN36" s="429"/>
      <c r="CHO36" s="429"/>
      <c r="CHP36" s="429"/>
      <c r="CHQ36" s="429"/>
      <c r="CHR36" s="429"/>
      <c r="CHS36" s="429"/>
      <c r="CHT36" s="429"/>
      <c r="CHU36" s="429"/>
      <c r="CHV36" s="429"/>
      <c r="CHW36" s="429"/>
      <c r="CHX36" s="429"/>
      <c r="CHY36" s="429"/>
      <c r="CHZ36" s="429"/>
      <c r="CIA36" s="429"/>
      <c r="CIB36" s="429"/>
      <c r="CIC36" s="429"/>
      <c r="CID36" s="429"/>
      <c r="CIE36" s="429"/>
      <c r="CIF36" s="429"/>
      <c r="CIG36" s="429"/>
      <c r="CIH36" s="429"/>
      <c r="CII36" s="429"/>
      <c r="CIJ36" s="429"/>
      <c r="CIK36" s="429"/>
      <c r="CIL36" s="429"/>
      <c r="CIM36" s="429"/>
      <c r="CIN36" s="429"/>
      <c r="CIO36" s="429"/>
      <c r="CIP36" s="429"/>
      <c r="CIQ36" s="429"/>
      <c r="CIR36" s="429"/>
      <c r="CIS36" s="429"/>
      <c r="CIT36" s="429"/>
      <c r="CIU36" s="429"/>
      <c r="CIV36" s="429"/>
      <c r="CIW36" s="429"/>
      <c r="CIX36" s="429"/>
      <c r="CIY36" s="429"/>
      <c r="CIZ36" s="429"/>
      <c r="CJA36" s="429"/>
      <c r="CJB36" s="429"/>
      <c r="CJC36" s="429"/>
      <c r="CJD36" s="429"/>
      <c r="CJE36" s="429"/>
      <c r="CJF36" s="429"/>
      <c r="CJG36" s="429"/>
      <c r="CJH36" s="429"/>
      <c r="CJI36" s="429"/>
      <c r="CJJ36" s="429"/>
      <c r="CJK36" s="429"/>
      <c r="CJL36" s="429"/>
      <c r="CJM36" s="429"/>
      <c r="CJN36" s="429"/>
      <c r="CJO36" s="429"/>
      <c r="CJP36" s="429"/>
      <c r="CJQ36" s="429"/>
      <c r="CJR36" s="429"/>
      <c r="CJS36" s="429"/>
      <c r="CJT36" s="429"/>
      <c r="CJU36" s="429"/>
      <c r="CJV36" s="429"/>
      <c r="CJW36" s="429"/>
      <c r="CJX36" s="429"/>
      <c r="CJY36" s="429"/>
      <c r="CJZ36" s="429"/>
      <c r="CKA36" s="429"/>
      <c r="CKB36" s="429"/>
      <c r="CKC36" s="429"/>
      <c r="CKD36" s="429"/>
      <c r="CKE36" s="429"/>
      <c r="CKF36" s="429"/>
      <c r="CKG36" s="429"/>
      <c r="CKH36" s="429"/>
      <c r="CKI36" s="429"/>
      <c r="CKJ36" s="429"/>
      <c r="CKK36" s="429"/>
      <c r="CKL36" s="429"/>
      <c r="CKM36" s="429"/>
      <c r="CKN36" s="429"/>
      <c r="CKO36" s="429"/>
      <c r="CKP36" s="429"/>
      <c r="CKQ36" s="429"/>
      <c r="CKR36" s="429"/>
      <c r="CKS36" s="429"/>
      <c r="CKT36" s="429"/>
      <c r="CKU36" s="429"/>
      <c r="CKV36" s="429"/>
      <c r="CKW36" s="429"/>
      <c r="CKX36" s="429"/>
      <c r="CKY36" s="429"/>
      <c r="CKZ36" s="429"/>
      <c r="CLA36" s="429"/>
      <c r="CLB36" s="429"/>
      <c r="CLC36" s="429"/>
      <c r="CLD36" s="429"/>
      <c r="CLE36" s="429"/>
      <c r="CLF36" s="429"/>
      <c r="CLG36" s="429"/>
      <c r="CLH36" s="429"/>
      <c r="CLI36" s="429"/>
      <c r="CLJ36" s="429"/>
      <c r="CLK36" s="429"/>
      <c r="CLL36" s="429"/>
      <c r="CLM36" s="429"/>
      <c r="CLN36" s="429"/>
      <c r="CLO36" s="429"/>
      <c r="CLP36" s="429"/>
      <c r="CLQ36" s="429"/>
      <c r="CLR36" s="429"/>
      <c r="CLS36" s="429"/>
      <c r="CLT36" s="429"/>
      <c r="CLU36" s="429"/>
      <c r="CLV36" s="429"/>
      <c r="CLW36" s="429"/>
      <c r="CLX36" s="429"/>
      <c r="CLY36" s="429"/>
      <c r="CLZ36" s="429"/>
      <c r="CMA36" s="429"/>
      <c r="CMB36" s="429"/>
      <c r="CMC36" s="429"/>
      <c r="CMD36" s="429"/>
      <c r="CME36" s="429"/>
      <c r="CMF36" s="429"/>
      <c r="CMG36" s="429"/>
      <c r="CMH36" s="429"/>
      <c r="CMI36" s="429"/>
      <c r="CMJ36" s="429"/>
      <c r="CMK36" s="429"/>
      <c r="CML36" s="429"/>
      <c r="CMM36" s="429"/>
      <c r="CMN36" s="429"/>
      <c r="CMO36" s="429"/>
      <c r="CMP36" s="429"/>
      <c r="CMQ36" s="429"/>
      <c r="CMR36" s="429"/>
      <c r="CMS36" s="429"/>
      <c r="CMT36" s="429"/>
      <c r="CMU36" s="429"/>
      <c r="CMV36" s="429"/>
      <c r="CMW36" s="429"/>
      <c r="CMX36" s="429"/>
      <c r="CMY36" s="429"/>
      <c r="CMZ36" s="429"/>
      <c r="CNA36" s="429"/>
      <c r="CNB36" s="429"/>
      <c r="CNC36" s="429"/>
      <c r="CND36" s="429"/>
      <c r="CNE36" s="429"/>
      <c r="CNF36" s="429"/>
      <c r="CNG36" s="429"/>
      <c r="CNH36" s="429"/>
      <c r="CNI36" s="429"/>
      <c r="CNJ36" s="429"/>
      <c r="CNK36" s="429"/>
      <c r="CNL36" s="429"/>
      <c r="CNM36" s="429"/>
      <c r="CNN36" s="429"/>
      <c r="CNO36" s="429"/>
      <c r="CNP36" s="429"/>
      <c r="CNQ36" s="429"/>
      <c r="CNR36" s="429"/>
      <c r="CNS36" s="429"/>
      <c r="CNT36" s="429"/>
      <c r="CNU36" s="429"/>
      <c r="CNV36" s="429"/>
      <c r="CNW36" s="429"/>
      <c r="CNX36" s="429"/>
      <c r="CNY36" s="429"/>
      <c r="CNZ36" s="429"/>
      <c r="COA36" s="429"/>
      <c r="COB36" s="429"/>
      <c r="COC36" s="429"/>
      <c r="COD36" s="429"/>
      <c r="COE36" s="429"/>
      <c r="COF36" s="429"/>
      <c r="COG36" s="429"/>
      <c r="COH36" s="429"/>
      <c r="COI36" s="429"/>
      <c r="COJ36" s="429"/>
      <c r="COK36" s="429"/>
      <c r="COL36" s="429"/>
      <c r="COM36" s="429"/>
      <c r="CON36" s="429"/>
      <c r="COO36" s="429"/>
      <c r="COP36" s="429"/>
      <c r="COQ36" s="429"/>
      <c r="COR36" s="429"/>
      <c r="COS36" s="429"/>
      <c r="COT36" s="429"/>
      <c r="COU36" s="429"/>
      <c r="COV36" s="429"/>
      <c r="COW36" s="429"/>
      <c r="COX36" s="429"/>
      <c r="COY36" s="429"/>
      <c r="COZ36" s="429"/>
      <c r="CPA36" s="429"/>
      <c r="CPB36" s="429"/>
      <c r="CPC36" s="429"/>
      <c r="CPD36" s="429"/>
      <c r="CPE36" s="429"/>
      <c r="CPF36" s="429"/>
      <c r="CPG36" s="429"/>
      <c r="CPH36" s="429"/>
      <c r="CPI36" s="429"/>
      <c r="CPJ36" s="429"/>
      <c r="CPK36" s="429"/>
      <c r="CPL36" s="429"/>
      <c r="CPM36" s="429"/>
      <c r="CPN36" s="429"/>
      <c r="CPO36" s="429"/>
      <c r="CPP36" s="429"/>
      <c r="CPQ36" s="429"/>
      <c r="CPR36" s="429"/>
      <c r="CPS36" s="429"/>
      <c r="CPT36" s="429"/>
      <c r="CPU36" s="429"/>
      <c r="CPV36" s="429"/>
      <c r="CPW36" s="429"/>
      <c r="CPX36" s="429"/>
      <c r="CPY36" s="429"/>
      <c r="CPZ36" s="429"/>
      <c r="CQA36" s="429"/>
      <c r="CQB36" s="429"/>
      <c r="CQC36" s="429"/>
      <c r="CQD36" s="429"/>
      <c r="CQE36" s="429"/>
      <c r="CQF36" s="429"/>
      <c r="CQG36" s="429"/>
      <c r="CQH36" s="429"/>
      <c r="CQI36" s="429"/>
      <c r="CQJ36" s="429"/>
      <c r="CQK36" s="429"/>
      <c r="CQL36" s="429"/>
      <c r="CQM36" s="429"/>
      <c r="CQN36" s="429"/>
      <c r="CQO36" s="429"/>
      <c r="CQP36" s="429"/>
      <c r="CQQ36" s="429"/>
      <c r="CQR36" s="429"/>
      <c r="CQS36" s="429"/>
      <c r="CQT36" s="429"/>
      <c r="CQU36" s="429"/>
      <c r="CQV36" s="429"/>
      <c r="CQW36" s="429"/>
      <c r="CQX36" s="429"/>
      <c r="CQY36" s="429"/>
      <c r="CQZ36" s="429"/>
      <c r="CRA36" s="429"/>
      <c r="CRB36" s="429"/>
      <c r="CRC36" s="429"/>
      <c r="CRD36" s="429"/>
      <c r="CRE36" s="429"/>
      <c r="CRF36" s="429"/>
      <c r="CRG36" s="429"/>
      <c r="CRH36" s="429"/>
      <c r="CRI36" s="429"/>
      <c r="CRJ36" s="429"/>
      <c r="CRK36" s="429"/>
      <c r="CRL36" s="429"/>
      <c r="CRM36" s="429"/>
      <c r="CRN36" s="429"/>
      <c r="CRO36" s="429"/>
      <c r="CRP36" s="429"/>
      <c r="CRQ36" s="429"/>
      <c r="CRR36" s="429"/>
      <c r="CRS36" s="429"/>
      <c r="CRT36" s="429"/>
      <c r="CRU36" s="429"/>
      <c r="CRV36" s="429"/>
      <c r="CRW36" s="429"/>
      <c r="CRX36" s="429"/>
      <c r="CRY36" s="429"/>
      <c r="CRZ36" s="429"/>
      <c r="CSA36" s="429"/>
      <c r="CSB36" s="429"/>
      <c r="CSC36" s="429"/>
      <c r="CSD36" s="429"/>
      <c r="CSE36" s="429"/>
      <c r="CSF36" s="429"/>
      <c r="CSG36" s="429"/>
      <c r="CSH36" s="429"/>
      <c r="CSI36" s="429"/>
      <c r="CSJ36" s="429"/>
      <c r="CSK36" s="429"/>
      <c r="CSL36" s="429"/>
      <c r="CSM36" s="429"/>
      <c r="CSN36" s="429"/>
      <c r="CSO36" s="429"/>
      <c r="CSP36" s="429"/>
      <c r="CSQ36" s="429"/>
      <c r="CSR36" s="429"/>
      <c r="CSS36" s="429"/>
      <c r="CST36" s="429"/>
      <c r="CSU36" s="429"/>
      <c r="CSV36" s="429"/>
      <c r="CSW36" s="429"/>
      <c r="CSX36" s="429"/>
      <c r="CSY36" s="429"/>
      <c r="CSZ36" s="429"/>
      <c r="CTA36" s="429"/>
      <c r="CTB36" s="429"/>
      <c r="CTC36" s="429"/>
      <c r="CTD36" s="429"/>
      <c r="CTE36" s="429"/>
      <c r="CTF36" s="429"/>
      <c r="CTG36" s="429"/>
      <c r="CTH36" s="429"/>
      <c r="CTI36" s="429"/>
      <c r="CTJ36" s="429"/>
      <c r="CTK36" s="429"/>
      <c r="CTL36" s="429"/>
      <c r="CTM36" s="429"/>
      <c r="CTN36" s="429"/>
      <c r="CTO36" s="429"/>
      <c r="CTP36" s="429"/>
      <c r="CTQ36" s="429"/>
      <c r="CTR36" s="429"/>
      <c r="CTS36" s="429"/>
      <c r="CTT36" s="429"/>
      <c r="CTU36" s="429"/>
      <c r="CTV36" s="429"/>
      <c r="CTW36" s="429"/>
      <c r="CTX36" s="429"/>
      <c r="CTY36" s="429"/>
      <c r="CTZ36" s="429"/>
      <c r="CUA36" s="429"/>
      <c r="CUB36" s="429"/>
      <c r="CUC36" s="429"/>
      <c r="CUD36" s="429"/>
      <c r="CUE36" s="429"/>
      <c r="CUF36" s="429"/>
      <c r="CUG36" s="429"/>
      <c r="CUH36" s="429"/>
      <c r="CUI36" s="429"/>
      <c r="CUJ36" s="429"/>
      <c r="CUK36" s="429"/>
      <c r="CUL36" s="429"/>
      <c r="CUM36" s="429"/>
      <c r="CUN36" s="429"/>
      <c r="CUO36" s="429"/>
      <c r="CUP36" s="429"/>
      <c r="CUQ36" s="429"/>
      <c r="CUR36" s="429"/>
      <c r="CUS36" s="429"/>
      <c r="CUT36" s="429"/>
      <c r="CUU36" s="429"/>
      <c r="CUV36" s="429"/>
      <c r="CUW36" s="429"/>
      <c r="CUX36" s="429"/>
      <c r="CUY36" s="429"/>
      <c r="CUZ36" s="429"/>
      <c r="CVA36" s="429"/>
      <c r="CVB36" s="429"/>
      <c r="CVC36" s="429"/>
      <c r="CVD36" s="429"/>
      <c r="CVE36" s="429"/>
      <c r="CVF36" s="429"/>
      <c r="CVG36" s="429"/>
      <c r="CVH36" s="429"/>
      <c r="CVI36" s="429"/>
      <c r="CVJ36" s="429"/>
      <c r="CVK36" s="429"/>
      <c r="CVL36" s="429"/>
      <c r="CVM36" s="429"/>
      <c r="CVN36" s="429"/>
      <c r="CVO36" s="429"/>
      <c r="CVP36" s="429"/>
      <c r="CVQ36" s="429"/>
      <c r="CVR36" s="429"/>
      <c r="CVS36" s="429"/>
      <c r="CVT36" s="429"/>
      <c r="CVU36" s="429"/>
      <c r="CVV36" s="429"/>
      <c r="CVW36" s="429"/>
      <c r="CVX36" s="429"/>
      <c r="CVY36" s="429"/>
      <c r="CVZ36" s="429"/>
      <c r="CWA36" s="429"/>
      <c r="CWB36" s="429"/>
      <c r="CWC36" s="429"/>
      <c r="CWD36" s="429"/>
      <c r="CWE36" s="429"/>
      <c r="CWF36" s="429"/>
      <c r="CWG36" s="429"/>
      <c r="CWH36" s="429"/>
      <c r="CWI36" s="429"/>
      <c r="CWJ36" s="429"/>
      <c r="CWK36" s="429"/>
      <c r="CWL36" s="429"/>
      <c r="CWM36" s="429"/>
      <c r="CWN36" s="429"/>
      <c r="CWO36" s="429"/>
      <c r="CWP36" s="429"/>
      <c r="CWQ36" s="429"/>
      <c r="CWR36" s="429"/>
      <c r="CWS36" s="429"/>
      <c r="CWT36" s="429"/>
      <c r="CWU36" s="429"/>
      <c r="CWV36" s="429"/>
      <c r="CWW36" s="429"/>
      <c r="CWX36" s="429"/>
      <c r="CWY36" s="429"/>
      <c r="CWZ36" s="429"/>
      <c r="CXA36" s="429"/>
      <c r="CXB36" s="429"/>
      <c r="CXC36" s="429"/>
      <c r="CXD36" s="429"/>
      <c r="CXE36" s="429"/>
      <c r="CXF36" s="429"/>
      <c r="CXG36" s="429"/>
      <c r="CXH36" s="429"/>
      <c r="CXI36" s="429"/>
      <c r="CXJ36" s="429"/>
      <c r="CXK36" s="429"/>
      <c r="CXL36" s="429"/>
      <c r="CXM36" s="429"/>
      <c r="CXN36" s="429"/>
      <c r="CXO36" s="429"/>
      <c r="CXP36" s="429"/>
      <c r="CXQ36" s="429"/>
      <c r="CXR36" s="429"/>
      <c r="CXS36" s="429"/>
      <c r="CXT36" s="429"/>
      <c r="CXU36" s="429"/>
      <c r="CXV36" s="429"/>
      <c r="CXW36" s="429"/>
      <c r="CXX36" s="429"/>
      <c r="CXY36" s="429"/>
      <c r="CXZ36" s="429"/>
      <c r="CYA36" s="429"/>
      <c r="CYB36" s="429"/>
      <c r="CYC36" s="429"/>
      <c r="CYD36" s="429"/>
      <c r="CYE36" s="429"/>
      <c r="CYF36" s="429"/>
      <c r="CYG36" s="429"/>
      <c r="CYH36" s="429"/>
      <c r="CYI36" s="429"/>
      <c r="CYJ36" s="429"/>
      <c r="CYK36" s="429"/>
      <c r="CYL36" s="429"/>
      <c r="CYM36" s="429"/>
      <c r="CYN36" s="429"/>
      <c r="CYO36" s="429"/>
      <c r="CYP36" s="429"/>
      <c r="CYQ36" s="429"/>
      <c r="CYR36" s="429"/>
      <c r="CYS36" s="429"/>
      <c r="CYT36" s="429"/>
      <c r="CYU36" s="429"/>
      <c r="CYV36" s="429"/>
      <c r="CYW36" s="429"/>
      <c r="CYX36" s="429"/>
      <c r="CYY36" s="429"/>
      <c r="CYZ36" s="429"/>
      <c r="CZA36" s="429"/>
      <c r="CZB36" s="429"/>
      <c r="CZC36" s="429"/>
      <c r="CZD36" s="429"/>
      <c r="CZE36" s="429"/>
      <c r="CZF36" s="429"/>
      <c r="CZG36" s="429"/>
      <c r="CZH36" s="429"/>
      <c r="CZI36" s="429"/>
      <c r="CZJ36" s="429"/>
      <c r="CZK36" s="429"/>
      <c r="CZL36" s="429"/>
      <c r="CZM36" s="429"/>
      <c r="CZN36" s="429"/>
      <c r="CZO36" s="429"/>
      <c r="CZP36" s="429"/>
      <c r="CZQ36" s="429"/>
      <c r="CZR36" s="429"/>
      <c r="CZS36" s="429"/>
      <c r="CZT36" s="429"/>
      <c r="CZU36" s="429"/>
      <c r="CZV36" s="429"/>
      <c r="CZW36" s="429"/>
      <c r="CZX36" s="429"/>
      <c r="CZY36" s="429"/>
      <c r="CZZ36" s="429"/>
      <c r="DAA36" s="429"/>
      <c r="DAB36" s="429"/>
      <c r="DAC36" s="429"/>
      <c r="DAD36" s="429"/>
      <c r="DAE36" s="429"/>
      <c r="DAF36" s="429"/>
      <c r="DAG36" s="429"/>
      <c r="DAH36" s="429"/>
      <c r="DAI36" s="429"/>
      <c r="DAJ36" s="429"/>
      <c r="DAK36" s="429"/>
      <c r="DAL36" s="429"/>
      <c r="DAM36" s="429"/>
      <c r="DAN36" s="429"/>
      <c r="DAO36" s="429"/>
      <c r="DAP36" s="429"/>
      <c r="DAQ36" s="429"/>
      <c r="DAR36" s="429"/>
      <c r="DAS36" s="429"/>
      <c r="DAT36" s="429"/>
      <c r="DAU36" s="429"/>
      <c r="DAV36" s="429"/>
      <c r="DAW36" s="429"/>
      <c r="DAX36" s="429"/>
      <c r="DAY36" s="429"/>
      <c r="DAZ36" s="429"/>
      <c r="DBA36" s="429"/>
      <c r="DBB36" s="429"/>
      <c r="DBC36" s="429"/>
      <c r="DBD36" s="429"/>
      <c r="DBE36" s="429"/>
      <c r="DBF36" s="429"/>
      <c r="DBG36" s="429"/>
      <c r="DBH36" s="429"/>
      <c r="DBI36" s="429"/>
      <c r="DBJ36" s="429"/>
      <c r="DBK36" s="429"/>
      <c r="DBL36" s="429"/>
      <c r="DBM36" s="429"/>
      <c r="DBN36" s="429"/>
      <c r="DBO36" s="429"/>
      <c r="DBP36" s="429"/>
      <c r="DBQ36" s="429"/>
      <c r="DBR36" s="429"/>
      <c r="DBS36" s="429"/>
      <c r="DBT36" s="429"/>
      <c r="DBU36" s="429"/>
      <c r="DBV36" s="429"/>
      <c r="DBW36" s="429"/>
      <c r="DBX36" s="429"/>
      <c r="DBY36" s="429"/>
      <c r="DBZ36" s="429"/>
      <c r="DCA36" s="429"/>
      <c r="DCB36" s="429"/>
      <c r="DCC36" s="429"/>
      <c r="DCD36" s="429"/>
      <c r="DCE36" s="429"/>
      <c r="DCF36" s="429"/>
      <c r="DCG36" s="429"/>
      <c r="DCH36" s="429"/>
      <c r="DCI36" s="429"/>
      <c r="DCJ36" s="429"/>
      <c r="DCK36" s="429"/>
      <c r="DCL36" s="429"/>
      <c r="DCM36" s="429"/>
      <c r="DCN36" s="429"/>
      <c r="DCO36" s="429"/>
      <c r="DCP36" s="429"/>
      <c r="DCQ36" s="429"/>
      <c r="DCR36" s="429"/>
      <c r="DCS36" s="429"/>
      <c r="DCT36" s="429"/>
      <c r="DCU36" s="429"/>
      <c r="DCV36" s="429"/>
      <c r="DCW36" s="429"/>
      <c r="DCX36" s="429"/>
      <c r="DCY36" s="429"/>
      <c r="DCZ36" s="429"/>
      <c r="DDA36" s="429"/>
      <c r="DDB36" s="429"/>
      <c r="DDC36" s="429"/>
      <c r="DDD36" s="429"/>
      <c r="DDE36" s="429"/>
      <c r="DDF36" s="429"/>
      <c r="DDG36" s="429"/>
      <c r="DDH36" s="429"/>
      <c r="DDI36" s="429"/>
      <c r="DDJ36" s="429"/>
      <c r="DDK36" s="429"/>
      <c r="DDL36" s="429"/>
      <c r="DDM36" s="429"/>
      <c r="DDN36" s="429"/>
      <c r="DDO36" s="429"/>
      <c r="DDP36" s="429"/>
      <c r="DDQ36" s="429"/>
      <c r="DDR36" s="429"/>
      <c r="DDS36" s="429"/>
      <c r="DDT36" s="429"/>
      <c r="DDU36" s="429"/>
      <c r="DDV36" s="429"/>
      <c r="DDW36" s="429"/>
      <c r="DDX36" s="429"/>
      <c r="DDY36" s="429"/>
      <c r="DDZ36" s="429"/>
      <c r="DEA36" s="429"/>
      <c r="DEB36" s="429"/>
      <c r="DEC36" s="429"/>
      <c r="DED36" s="429"/>
      <c r="DEE36" s="429"/>
      <c r="DEF36" s="429"/>
      <c r="DEG36" s="429"/>
      <c r="DEH36" s="429"/>
      <c r="DEI36" s="429"/>
      <c r="DEJ36" s="429"/>
      <c r="DEK36" s="429"/>
      <c r="DEL36" s="429"/>
      <c r="DEM36" s="429"/>
      <c r="DEN36" s="429"/>
      <c r="DEO36" s="429"/>
      <c r="DEP36" s="429"/>
      <c r="DEQ36" s="429"/>
      <c r="DER36" s="429"/>
      <c r="DES36" s="429"/>
      <c r="DET36" s="429"/>
      <c r="DEU36" s="429"/>
      <c r="DEV36" s="429"/>
      <c r="DEW36" s="429"/>
      <c r="DEX36" s="429"/>
      <c r="DEY36" s="429"/>
      <c r="DEZ36" s="429"/>
      <c r="DFA36" s="429"/>
      <c r="DFB36" s="429"/>
      <c r="DFC36" s="429"/>
      <c r="DFD36" s="429"/>
      <c r="DFE36" s="429"/>
      <c r="DFF36" s="429"/>
      <c r="DFG36" s="429"/>
      <c r="DFH36" s="429"/>
      <c r="DFI36" s="429"/>
      <c r="DFJ36" s="429"/>
      <c r="DFK36" s="429"/>
      <c r="DFL36" s="429"/>
      <c r="DFM36" s="429"/>
      <c r="DFN36" s="429"/>
      <c r="DFO36" s="429"/>
      <c r="DFP36" s="429"/>
      <c r="DFQ36" s="429"/>
      <c r="DFR36" s="429"/>
      <c r="DFS36" s="429"/>
      <c r="DFT36" s="429"/>
      <c r="DFU36" s="429"/>
      <c r="DFV36" s="429"/>
      <c r="DFW36" s="429"/>
      <c r="DFX36" s="429"/>
      <c r="DFY36" s="429"/>
      <c r="DFZ36" s="429"/>
      <c r="DGA36" s="429"/>
      <c r="DGB36" s="429"/>
      <c r="DGC36" s="429"/>
      <c r="DGD36" s="429"/>
      <c r="DGE36" s="429"/>
      <c r="DGF36" s="429"/>
      <c r="DGG36" s="429"/>
      <c r="DGH36" s="429"/>
      <c r="DGI36" s="429"/>
      <c r="DGJ36" s="429"/>
      <c r="DGK36" s="429"/>
      <c r="DGL36" s="429"/>
      <c r="DGM36" s="429"/>
      <c r="DGN36" s="429"/>
      <c r="DGO36" s="429"/>
      <c r="DGP36" s="429"/>
      <c r="DGQ36" s="429"/>
      <c r="DGR36" s="429"/>
      <c r="DGS36" s="429"/>
      <c r="DGT36" s="429"/>
      <c r="DGU36" s="429"/>
      <c r="DGV36" s="429"/>
      <c r="DGW36" s="429"/>
      <c r="DGX36" s="429"/>
      <c r="DGY36" s="429"/>
      <c r="DGZ36" s="429"/>
      <c r="DHA36" s="429"/>
      <c r="DHB36" s="429"/>
      <c r="DHC36" s="429"/>
      <c r="DHD36" s="429"/>
      <c r="DHE36" s="429"/>
      <c r="DHF36" s="429"/>
      <c r="DHG36" s="429"/>
      <c r="DHH36" s="429"/>
      <c r="DHI36" s="429"/>
      <c r="DHJ36" s="429"/>
      <c r="DHK36" s="429"/>
      <c r="DHL36" s="429"/>
      <c r="DHM36" s="429"/>
      <c r="DHN36" s="429"/>
      <c r="DHO36" s="429"/>
      <c r="DHP36" s="429"/>
      <c r="DHQ36" s="429"/>
      <c r="DHR36" s="429"/>
      <c r="DHS36" s="429"/>
      <c r="DHT36" s="429"/>
      <c r="DHU36" s="429"/>
      <c r="DHV36" s="429"/>
      <c r="DHW36" s="429"/>
      <c r="DHX36" s="429"/>
      <c r="DHY36" s="429"/>
      <c r="DHZ36" s="429"/>
      <c r="DIA36" s="429"/>
      <c r="DIB36" s="429"/>
      <c r="DIC36" s="429"/>
      <c r="DID36" s="429"/>
      <c r="DIE36" s="429"/>
      <c r="DIF36" s="429"/>
      <c r="DIG36" s="429"/>
      <c r="DIH36" s="429"/>
      <c r="DII36" s="429"/>
      <c r="DIJ36" s="429"/>
      <c r="DIK36" s="429"/>
      <c r="DIL36" s="429"/>
      <c r="DIM36" s="429"/>
      <c r="DIN36" s="429"/>
      <c r="DIO36" s="429"/>
      <c r="DIP36" s="429"/>
      <c r="DIQ36" s="429"/>
      <c r="DIR36" s="429"/>
      <c r="DIS36" s="429"/>
      <c r="DIT36" s="429"/>
      <c r="DIU36" s="429"/>
      <c r="DIV36" s="429"/>
      <c r="DIW36" s="429"/>
      <c r="DIX36" s="429"/>
      <c r="DIY36" s="429"/>
      <c r="DIZ36" s="429"/>
      <c r="DJA36" s="429"/>
      <c r="DJB36" s="429"/>
      <c r="DJC36" s="429"/>
      <c r="DJD36" s="429"/>
      <c r="DJE36" s="429"/>
      <c r="DJF36" s="429"/>
      <c r="DJG36" s="429"/>
      <c r="DJH36" s="429"/>
      <c r="DJI36" s="429"/>
      <c r="DJJ36" s="429"/>
      <c r="DJK36" s="429"/>
      <c r="DJL36" s="429"/>
      <c r="DJM36" s="429"/>
      <c r="DJN36" s="429"/>
      <c r="DJO36" s="429"/>
      <c r="DJP36" s="429"/>
      <c r="DJQ36" s="429"/>
      <c r="DJR36" s="429"/>
      <c r="DJS36" s="429"/>
      <c r="DJT36" s="429"/>
      <c r="DJU36" s="429"/>
      <c r="DJV36" s="429"/>
      <c r="DJW36" s="429"/>
      <c r="DJX36" s="429"/>
      <c r="DJY36" s="429"/>
      <c r="DJZ36" s="429"/>
      <c r="DKA36" s="429"/>
      <c r="DKB36" s="429"/>
      <c r="DKC36" s="429"/>
      <c r="DKD36" s="429"/>
      <c r="DKE36" s="429"/>
      <c r="DKF36" s="429"/>
      <c r="DKG36" s="429"/>
      <c r="DKH36" s="429"/>
      <c r="DKI36" s="429"/>
      <c r="DKJ36" s="429"/>
      <c r="DKK36" s="429"/>
      <c r="DKL36" s="429"/>
      <c r="DKM36" s="429"/>
      <c r="DKN36" s="429"/>
      <c r="DKO36" s="429"/>
      <c r="DKP36" s="429"/>
      <c r="DKQ36" s="429"/>
      <c r="DKR36" s="429"/>
      <c r="DKS36" s="429"/>
      <c r="DKT36" s="429"/>
      <c r="DKU36" s="429"/>
      <c r="DKV36" s="429"/>
      <c r="DKW36" s="429"/>
      <c r="DKX36" s="429"/>
      <c r="DKY36" s="429"/>
      <c r="DKZ36" s="429"/>
      <c r="DLA36" s="429"/>
      <c r="DLB36" s="429"/>
      <c r="DLC36" s="429"/>
      <c r="DLD36" s="429"/>
      <c r="DLE36" s="429"/>
      <c r="DLF36" s="429"/>
      <c r="DLG36" s="429"/>
      <c r="DLH36" s="429"/>
      <c r="DLI36" s="429"/>
      <c r="DLJ36" s="429"/>
      <c r="DLK36" s="429"/>
      <c r="DLL36" s="429"/>
      <c r="DLM36" s="429"/>
      <c r="DLN36" s="429"/>
      <c r="DLO36" s="429"/>
      <c r="DLP36" s="429"/>
      <c r="DLQ36" s="429"/>
      <c r="DLR36" s="429"/>
      <c r="DLS36" s="429"/>
      <c r="DLT36" s="429"/>
      <c r="DLU36" s="429"/>
      <c r="DLV36" s="429"/>
      <c r="DLW36" s="429"/>
      <c r="DLX36" s="429"/>
      <c r="DLY36" s="429"/>
      <c r="DLZ36" s="429"/>
      <c r="DMA36" s="429"/>
      <c r="DMB36" s="429"/>
      <c r="DMC36" s="429"/>
      <c r="DMD36" s="429"/>
      <c r="DME36" s="429"/>
      <c r="DMF36" s="429"/>
      <c r="DMG36" s="429"/>
      <c r="DMH36" s="429"/>
      <c r="DMI36" s="429"/>
      <c r="DMJ36" s="429"/>
      <c r="DMK36" s="429"/>
      <c r="DML36" s="429"/>
      <c r="DMM36" s="429"/>
      <c r="DMN36" s="429"/>
      <c r="DMO36" s="429"/>
      <c r="DMP36" s="429"/>
      <c r="DMQ36" s="429"/>
      <c r="DMR36" s="429"/>
      <c r="DMS36" s="429"/>
      <c r="DMT36" s="429"/>
      <c r="DMU36" s="429"/>
      <c r="DMV36" s="429"/>
      <c r="DMW36" s="429"/>
      <c r="DMX36" s="429"/>
      <c r="DMY36" s="429"/>
      <c r="DMZ36" s="429"/>
      <c r="DNA36" s="429"/>
      <c r="DNB36" s="429"/>
      <c r="DNC36" s="429"/>
      <c r="DND36" s="429"/>
      <c r="DNE36" s="429"/>
      <c r="DNF36" s="429"/>
      <c r="DNG36" s="429"/>
      <c r="DNH36" s="429"/>
      <c r="DNI36" s="429"/>
      <c r="DNJ36" s="429"/>
      <c r="DNK36" s="429"/>
      <c r="DNL36" s="429"/>
      <c r="DNM36" s="429"/>
      <c r="DNN36" s="429"/>
      <c r="DNO36" s="429"/>
      <c r="DNP36" s="429"/>
      <c r="DNQ36" s="429"/>
      <c r="DNR36" s="429"/>
      <c r="DNS36" s="429"/>
      <c r="DNT36" s="429"/>
      <c r="DNU36" s="429"/>
      <c r="DNV36" s="429"/>
      <c r="DNW36" s="429"/>
      <c r="DNX36" s="429"/>
      <c r="DNY36" s="429"/>
      <c r="DNZ36" s="429"/>
      <c r="DOA36" s="429"/>
      <c r="DOB36" s="429"/>
      <c r="DOC36" s="429"/>
      <c r="DOD36" s="429"/>
      <c r="DOE36" s="429"/>
      <c r="DOF36" s="429"/>
      <c r="DOG36" s="429"/>
      <c r="DOH36" s="429"/>
      <c r="DOI36" s="429"/>
      <c r="DOJ36" s="429"/>
      <c r="DOK36" s="429"/>
      <c r="DOL36" s="429"/>
      <c r="DOM36" s="429"/>
      <c r="DON36" s="429"/>
      <c r="DOO36" s="429"/>
      <c r="DOP36" s="429"/>
      <c r="DOQ36" s="429"/>
      <c r="DOR36" s="429"/>
      <c r="DOS36" s="429"/>
      <c r="DOT36" s="429"/>
      <c r="DOU36" s="429"/>
      <c r="DOV36" s="429"/>
      <c r="DOW36" s="429"/>
      <c r="DOX36" s="429"/>
      <c r="DOY36" s="429"/>
      <c r="DOZ36" s="429"/>
      <c r="DPA36" s="429"/>
      <c r="DPB36" s="429"/>
      <c r="DPC36" s="429"/>
      <c r="DPD36" s="429"/>
      <c r="DPE36" s="429"/>
      <c r="DPF36" s="429"/>
      <c r="DPG36" s="429"/>
      <c r="DPH36" s="429"/>
      <c r="DPI36" s="429"/>
      <c r="DPJ36" s="429"/>
      <c r="DPK36" s="429"/>
      <c r="DPL36" s="429"/>
      <c r="DPM36" s="429"/>
      <c r="DPN36" s="429"/>
      <c r="DPO36" s="429"/>
      <c r="DPP36" s="429"/>
      <c r="DPQ36" s="429"/>
      <c r="DPR36" s="429"/>
      <c r="DPS36" s="429"/>
      <c r="DPT36" s="429"/>
      <c r="DPU36" s="429"/>
      <c r="DPV36" s="429"/>
      <c r="DPW36" s="429"/>
      <c r="DPX36" s="429"/>
      <c r="DPY36" s="429"/>
      <c r="DPZ36" s="429"/>
      <c r="DQA36" s="429"/>
      <c r="DQB36" s="429"/>
      <c r="DQC36" s="429"/>
      <c r="DQD36" s="429"/>
      <c r="DQE36" s="429"/>
      <c r="DQF36" s="429"/>
      <c r="DQG36" s="429"/>
      <c r="DQH36" s="429"/>
      <c r="DQI36" s="429"/>
      <c r="DQJ36" s="429"/>
      <c r="DQK36" s="429"/>
      <c r="DQL36" s="429"/>
      <c r="DQM36" s="429"/>
      <c r="DQN36" s="429"/>
      <c r="DQO36" s="429"/>
      <c r="DQP36" s="429"/>
      <c r="DQQ36" s="429"/>
      <c r="DQR36" s="429"/>
      <c r="DQS36" s="429"/>
      <c r="DQT36" s="429"/>
      <c r="DQU36" s="429"/>
      <c r="DQV36" s="429"/>
      <c r="DQW36" s="429"/>
      <c r="DQX36" s="429"/>
      <c r="DQY36" s="429"/>
      <c r="DQZ36" s="429"/>
      <c r="DRA36" s="429"/>
      <c r="DRB36" s="429"/>
      <c r="DRC36" s="429"/>
      <c r="DRD36" s="429"/>
      <c r="DRE36" s="429"/>
      <c r="DRF36" s="429"/>
      <c r="DRG36" s="429"/>
      <c r="DRH36" s="429"/>
      <c r="DRI36" s="429"/>
      <c r="DRJ36" s="429"/>
      <c r="DRK36" s="429"/>
      <c r="DRL36" s="429"/>
      <c r="DRM36" s="429"/>
      <c r="DRN36" s="429"/>
      <c r="DRO36" s="429"/>
      <c r="DRP36" s="429"/>
      <c r="DRQ36" s="429"/>
      <c r="DRR36" s="429"/>
      <c r="DRS36" s="429"/>
      <c r="DRT36" s="429"/>
      <c r="DRU36" s="429"/>
      <c r="DRV36" s="429"/>
      <c r="DRW36" s="429"/>
      <c r="DRX36" s="429"/>
      <c r="DRY36" s="429"/>
      <c r="DRZ36" s="429"/>
      <c r="DSA36" s="429"/>
      <c r="DSB36" s="429"/>
      <c r="DSC36" s="429"/>
      <c r="DSD36" s="429"/>
      <c r="DSE36" s="429"/>
      <c r="DSF36" s="429"/>
      <c r="DSG36" s="429"/>
      <c r="DSH36" s="429"/>
      <c r="DSI36" s="429"/>
      <c r="DSJ36" s="429"/>
      <c r="DSK36" s="429"/>
      <c r="DSL36" s="429"/>
      <c r="DSM36" s="429"/>
      <c r="DSN36" s="429"/>
      <c r="DSO36" s="429"/>
      <c r="DSP36" s="429"/>
      <c r="DSQ36" s="429"/>
      <c r="DSR36" s="429"/>
      <c r="DSS36" s="429"/>
      <c r="DST36" s="429"/>
      <c r="DSU36" s="429"/>
      <c r="DSV36" s="429"/>
      <c r="DSW36" s="429"/>
      <c r="DSX36" s="429"/>
      <c r="DSY36" s="429"/>
      <c r="DSZ36" s="429"/>
      <c r="DTA36" s="429"/>
      <c r="DTB36" s="429"/>
      <c r="DTC36" s="429"/>
      <c r="DTD36" s="429"/>
      <c r="DTE36" s="429"/>
      <c r="DTF36" s="429"/>
      <c r="DTG36" s="429"/>
      <c r="DTH36" s="429"/>
      <c r="DTI36" s="429"/>
      <c r="DTJ36" s="429"/>
      <c r="DTK36" s="429"/>
      <c r="DTL36" s="429"/>
      <c r="DTM36" s="429"/>
      <c r="DTN36" s="429"/>
      <c r="DTO36" s="429"/>
      <c r="DTP36" s="429"/>
      <c r="DTQ36" s="429"/>
      <c r="DTR36" s="429"/>
      <c r="DTS36" s="429"/>
      <c r="DTT36" s="429"/>
      <c r="DTU36" s="429"/>
      <c r="DTV36" s="429"/>
      <c r="DTW36" s="429"/>
      <c r="DTX36" s="429"/>
      <c r="DTY36" s="429"/>
      <c r="DTZ36" s="429"/>
      <c r="DUA36" s="429"/>
      <c r="DUB36" s="429"/>
      <c r="DUC36" s="429"/>
      <c r="DUD36" s="429"/>
      <c r="DUE36" s="429"/>
      <c r="DUF36" s="429"/>
      <c r="DUG36" s="429"/>
      <c r="DUH36" s="429"/>
      <c r="DUI36" s="429"/>
      <c r="DUJ36" s="429"/>
      <c r="DUK36" s="429"/>
      <c r="DUL36" s="429"/>
      <c r="DUM36" s="429"/>
      <c r="DUN36" s="429"/>
      <c r="DUO36" s="429"/>
      <c r="DUP36" s="429"/>
      <c r="DUQ36" s="429"/>
      <c r="DUR36" s="429"/>
      <c r="DUS36" s="429"/>
      <c r="DUT36" s="429"/>
      <c r="DUU36" s="429"/>
      <c r="DUV36" s="429"/>
      <c r="DUW36" s="429"/>
      <c r="DUX36" s="429"/>
      <c r="DUY36" s="429"/>
      <c r="DUZ36" s="429"/>
      <c r="DVA36" s="429"/>
      <c r="DVB36" s="429"/>
      <c r="DVC36" s="429"/>
      <c r="DVD36" s="429"/>
      <c r="DVE36" s="429"/>
      <c r="DVF36" s="429"/>
      <c r="DVG36" s="429"/>
      <c r="DVH36" s="429"/>
      <c r="DVI36" s="429"/>
      <c r="DVJ36" s="429"/>
      <c r="DVK36" s="429"/>
      <c r="DVL36" s="429"/>
      <c r="DVM36" s="429"/>
      <c r="DVN36" s="429"/>
      <c r="DVO36" s="429"/>
      <c r="DVP36" s="429"/>
      <c r="DVQ36" s="429"/>
      <c r="DVR36" s="429"/>
      <c r="DVS36" s="429"/>
      <c r="DVT36" s="429"/>
      <c r="DVU36" s="429"/>
      <c r="DVV36" s="429"/>
      <c r="DVW36" s="429"/>
      <c r="DVX36" s="429"/>
      <c r="DVY36" s="429"/>
      <c r="DVZ36" s="429"/>
      <c r="DWA36" s="429"/>
      <c r="DWB36" s="429"/>
      <c r="DWC36" s="429"/>
      <c r="DWD36" s="429"/>
      <c r="DWE36" s="429"/>
      <c r="DWF36" s="429"/>
      <c r="DWG36" s="429"/>
      <c r="DWH36" s="429"/>
      <c r="DWI36" s="429"/>
      <c r="DWJ36" s="429"/>
      <c r="DWK36" s="429"/>
      <c r="DWL36" s="429"/>
      <c r="DWM36" s="429"/>
      <c r="DWN36" s="429"/>
      <c r="DWO36" s="429"/>
      <c r="DWP36" s="429"/>
      <c r="DWQ36" s="429"/>
      <c r="DWR36" s="429"/>
      <c r="DWS36" s="429"/>
      <c r="DWT36" s="429"/>
      <c r="DWU36" s="429"/>
      <c r="DWV36" s="429"/>
      <c r="DWW36" s="429"/>
      <c r="DWX36" s="429"/>
      <c r="DWY36" s="429"/>
      <c r="DWZ36" s="429"/>
      <c r="DXA36" s="429"/>
      <c r="DXB36" s="429"/>
      <c r="DXC36" s="429"/>
      <c r="DXD36" s="429"/>
      <c r="DXE36" s="429"/>
      <c r="DXF36" s="429"/>
      <c r="DXG36" s="429"/>
      <c r="DXH36" s="429"/>
      <c r="DXI36" s="429"/>
      <c r="DXJ36" s="429"/>
      <c r="DXK36" s="429"/>
      <c r="DXL36" s="429"/>
      <c r="DXM36" s="429"/>
      <c r="DXN36" s="429"/>
      <c r="DXO36" s="429"/>
      <c r="DXP36" s="429"/>
      <c r="DXQ36" s="429"/>
      <c r="DXR36" s="429"/>
      <c r="DXS36" s="429"/>
      <c r="DXT36" s="429"/>
      <c r="DXU36" s="429"/>
      <c r="DXV36" s="429"/>
      <c r="DXW36" s="429"/>
      <c r="DXX36" s="429"/>
      <c r="DXY36" s="429"/>
      <c r="DXZ36" s="429"/>
      <c r="DYA36" s="429"/>
      <c r="DYB36" s="429"/>
      <c r="DYC36" s="429"/>
      <c r="DYD36" s="429"/>
      <c r="DYE36" s="429"/>
      <c r="DYF36" s="429"/>
      <c r="DYG36" s="429"/>
      <c r="DYH36" s="429"/>
      <c r="DYI36" s="429"/>
      <c r="DYJ36" s="429"/>
      <c r="DYK36" s="429"/>
      <c r="DYL36" s="429"/>
      <c r="DYM36" s="429"/>
      <c r="DYN36" s="429"/>
      <c r="DYO36" s="429"/>
      <c r="DYP36" s="429"/>
      <c r="DYQ36" s="429"/>
      <c r="DYR36" s="429"/>
      <c r="DYS36" s="429"/>
      <c r="DYT36" s="429"/>
      <c r="DYU36" s="429"/>
      <c r="DYV36" s="429"/>
      <c r="DYW36" s="429"/>
      <c r="DYX36" s="429"/>
      <c r="DYY36" s="429"/>
      <c r="DYZ36" s="429"/>
      <c r="DZA36" s="429"/>
      <c r="DZB36" s="429"/>
      <c r="DZC36" s="429"/>
      <c r="DZD36" s="429"/>
      <c r="DZE36" s="429"/>
      <c r="DZF36" s="429"/>
      <c r="DZG36" s="429"/>
      <c r="DZH36" s="429"/>
      <c r="DZI36" s="429"/>
      <c r="DZJ36" s="429"/>
      <c r="DZK36" s="429"/>
      <c r="DZL36" s="429"/>
      <c r="DZM36" s="429"/>
      <c r="DZN36" s="429"/>
      <c r="DZO36" s="429"/>
      <c r="DZP36" s="429"/>
      <c r="DZQ36" s="429"/>
      <c r="DZR36" s="429"/>
      <c r="DZS36" s="429"/>
      <c r="DZT36" s="429"/>
      <c r="DZU36" s="429"/>
      <c r="DZV36" s="429"/>
      <c r="DZW36" s="429"/>
      <c r="DZX36" s="429"/>
      <c r="DZY36" s="429"/>
      <c r="DZZ36" s="429"/>
      <c r="EAA36" s="429"/>
      <c r="EAB36" s="429"/>
      <c r="EAC36" s="429"/>
      <c r="EAD36" s="429"/>
      <c r="EAE36" s="429"/>
      <c r="EAF36" s="429"/>
      <c r="EAG36" s="429"/>
      <c r="EAH36" s="429"/>
      <c r="EAI36" s="429"/>
      <c r="EAJ36" s="429"/>
      <c r="EAK36" s="429"/>
      <c r="EAL36" s="429"/>
      <c r="EAM36" s="429"/>
      <c r="EAN36" s="429"/>
      <c r="EAO36" s="429"/>
      <c r="EAP36" s="429"/>
      <c r="EAQ36" s="429"/>
      <c r="EAR36" s="429"/>
      <c r="EAS36" s="429"/>
      <c r="EAT36" s="429"/>
      <c r="EAU36" s="429"/>
      <c r="EAV36" s="429"/>
      <c r="EAW36" s="429"/>
      <c r="EAX36" s="429"/>
      <c r="EAY36" s="429"/>
      <c r="EAZ36" s="429"/>
      <c r="EBA36" s="429"/>
      <c r="EBB36" s="429"/>
      <c r="EBC36" s="429"/>
      <c r="EBD36" s="429"/>
      <c r="EBE36" s="429"/>
      <c r="EBF36" s="429"/>
      <c r="EBG36" s="429"/>
      <c r="EBH36" s="429"/>
      <c r="EBI36" s="429"/>
      <c r="EBJ36" s="429"/>
      <c r="EBK36" s="429"/>
      <c r="EBL36" s="429"/>
      <c r="EBM36" s="429"/>
      <c r="EBN36" s="429"/>
      <c r="EBO36" s="429"/>
      <c r="EBP36" s="429"/>
      <c r="EBQ36" s="429"/>
      <c r="EBR36" s="429"/>
      <c r="EBS36" s="429"/>
      <c r="EBT36" s="429"/>
      <c r="EBU36" s="429"/>
      <c r="EBV36" s="429"/>
      <c r="EBW36" s="429"/>
      <c r="EBX36" s="429"/>
      <c r="EBY36" s="429"/>
      <c r="EBZ36" s="429"/>
      <c r="ECA36" s="429"/>
      <c r="ECB36" s="429"/>
      <c r="ECC36" s="429"/>
      <c r="ECD36" s="429"/>
      <c r="ECE36" s="429"/>
      <c r="ECF36" s="429"/>
      <c r="ECG36" s="429"/>
      <c r="ECH36" s="429"/>
      <c r="ECI36" s="429"/>
      <c r="ECJ36" s="429"/>
      <c r="ECK36" s="429"/>
      <c r="ECL36" s="429"/>
      <c r="ECM36" s="429"/>
      <c r="ECN36" s="429"/>
      <c r="ECO36" s="429"/>
      <c r="ECP36" s="429"/>
      <c r="ECQ36" s="429"/>
      <c r="ECR36" s="429"/>
      <c r="ECS36" s="429"/>
      <c r="ECT36" s="429"/>
      <c r="ECU36" s="429"/>
      <c r="ECV36" s="429"/>
      <c r="ECW36" s="429"/>
      <c r="ECX36" s="429"/>
      <c r="ECY36" s="429"/>
      <c r="ECZ36" s="429"/>
      <c r="EDA36" s="429"/>
      <c r="EDB36" s="429"/>
      <c r="EDC36" s="429"/>
      <c r="EDD36" s="429"/>
      <c r="EDE36" s="429"/>
      <c r="EDF36" s="429"/>
      <c r="EDG36" s="429"/>
      <c r="EDH36" s="429"/>
      <c r="EDI36" s="429"/>
      <c r="EDJ36" s="429"/>
      <c r="EDK36" s="429"/>
      <c r="EDL36" s="429"/>
      <c r="EDM36" s="429"/>
      <c r="EDN36" s="429"/>
      <c r="EDO36" s="429"/>
      <c r="EDP36" s="429"/>
      <c r="EDQ36" s="429"/>
      <c r="EDR36" s="429"/>
      <c r="EDS36" s="429"/>
      <c r="EDT36" s="429"/>
      <c r="EDU36" s="429"/>
      <c r="EDV36" s="429"/>
      <c r="EDW36" s="429"/>
      <c r="EDX36" s="429"/>
      <c r="EDY36" s="429"/>
      <c r="EDZ36" s="429"/>
      <c r="EEA36" s="429"/>
      <c r="EEB36" s="429"/>
      <c r="EEC36" s="429"/>
      <c r="EED36" s="429"/>
      <c r="EEE36" s="429"/>
      <c r="EEF36" s="429"/>
      <c r="EEG36" s="429"/>
      <c r="EEH36" s="429"/>
      <c r="EEI36" s="429"/>
      <c r="EEJ36" s="429"/>
      <c r="EEK36" s="429"/>
      <c r="EEL36" s="429"/>
      <c r="EEM36" s="429"/>
      <c r="EEN36" s="429"/>
      <c r="EEO36" s="429"/>
      <c r="EEP36" s="429"/>
      <c r="EEQ36" s="429"/>
      <c r="EER36" s="429"/>
      <c r="EES36" s="429"/>
      <c r="EET36" s="429"/>
      <c r="EEU36" s="429"/>
      <c r="EEV36" s="429"/>
      <c r="EEW36" s="429"/>
      <c r="EEX36" s="429"/>
      <c r="EEY36" s="429"/>
      <c r="EEZ36" s="429"/>
      <c r="EFA36" s="429"/>
      <c r="EFB36" s="429"/>
      <c r="EFC36" s="429"/>
      <c r="EFD36" s="429"/>
      <c r="EFE36" s="429"/>
      <c r="EFF36" s="429"/>
      <c r="EFG36" s="429"/>
      <c r="EFH36" s="429"/>
      <c r="EFI36" s="429"/>
      <c r="EFJ36" s="429"/>
      <c r="EFK36" s="429"/>
      <c r="EFL36" s="429"/>
      <c r="EFM36" s="429"/>
      <c r="EFN36" s="429"/>
      <c r="EFO36" s="429"/>
      <c r="EFP36" s="429"/>
      <c r="EFQ36" s="429"/>
      <c r="EFR36" s="429"/>
      <c r="EFS36" s="429"/>
      <c r="EFT36" s="429"/>
      <c r="EFU36" s="429"/>
      <c r="EFV36" s="429"/>
      <c r="EFW36" s="429"/>
      <c r="EFX36" s="429"/>
      <c r="EFY36" s="429"/>
      <c r="EFZ36" s="429"/>
      <c r="EGA36" s="429"/>
      <c r="EGB36" s="429"/>
      <c r="EGC36" s="429"/>
      <c r="EGD36" s="429"/>
      <c r="EGE36" s="429"/>
      <c r="EGF36" s="429"/>
      <c r="EGG36" s="429"/>
      <c r="EGH36" s="429"/>
      <c r="EGI36" s="429"/>
      <c r="EGJ36" s="429"/>
      <c r="EGK36" s="429"/>
      <c r="EGL36" s="429"/>
      <c r="EGM36" s="429"/>
      <c r="EGN36" s="429"/>
      <c r="EGO36" s="429"/>
      <c r="EGP36" s="429"/>
      <c r="EGQ36" s="429"/>
      <c r="EGR36" s="429"/>
      <c r="EGS36" s="429"/>
      <c r="EGT36" s="429"/>
      <c r="EGU36" s="429"/>
      <c r="EGV36" s="429"/>
      <c r="EGW36" s="429"/>
      <c r="EGX36" s="429"/>
      <c r="EGY36" s="429"/>
      <c r="EGZ36" s="429"/>
      <c r="EHA36" s="429"/>
      <c r="EHB36" s="429"/>
      <c r="EHC36" s="429"/>
      <c r="EHD36" s="429"/>
      <c r="EHE36" s="429"/>
      <c r="EHF36" s="429"/>
      <c r="EHG36" s="429"/>
      <c r="EHH36" s="429"/>
      <c r="EHI36" s="429"/>
      <c r="EHJ36" s="429"/>
      <c r="EHK36" s="429"/>
      <c r="EHL36" s="429"/>
      <c r="EHM36" s="429"/>
      <c r="EHN36" s="429"/>
      <c r="EHO36" s="429"/>
      <c r="EHP36" s="429"/>
      <c r="EHQ36" s="429"/>
      <c r="EHR36" s="429"/>
      <c r="EHS36" s="429"/>
      <c r="EHT36" s="429"/>
      <c r="EHU36" s="429"/>
      <c r="EHV36" s="429"/>
      <c r="EHW36" s="429"/>
      <c r="EHX36" s="429"/>
      <c r="EHY36" s="429"/>
      <c r="EHZ36" s="429"/>
      <c r="EIA36" s="429"/>
      <c r="EIB36" s="429"/>
      <c r="EIC36" s="429"/>
      <c r="EID36" s="429"/>
      <c r="EIE36" s="429"/>
      <c r="EIF36" s="429"/>
      <c r="EIG36" s="429"/>
      <c r="EIH36" s="429"/>
      <c r="EII36" s="429"/>
      <c r="EIJ36" s="429"/>
      <c r="EIK36" s="429"/>
      <c r="EIL36" s="429"/>
      <c r="EIM36" s="429"/>
      <c r="EIN36" s="429"/>
      <c r="EIO36" s="429"/>
      <c r="EIP36" s="429"/>
      <c r="EIQ36" s="429"/>
      <c r="EIR36" s="429"/>
      <c r="EIS36" s="429"/>
      <c r="EIT36" s="429"/>
      <c r="EIU36" s="429"/>
      <c r="EIV36" s="429"/>
      <c r="EIW36" s="429"/>
      <c r="EIX36" s="429"/>
      <c r="EIY36" s="429"/>
      <c r="EIZ36" s="429"/>
      <c r="EJA36" s="429"/>
      <c r="EJB36" s="429"/>
      <c r="EJC36" s="429"/>
      <c r="EJD36" s="429"/>
      <c r="EJE36" s="429"/>
      <c r="EJF36" s="429"/>
      <c r="EJG36" s="429"/>
      <c r="EJH36" s="429"/>
      <c r="EJI36" s="429"/>
      <c r="EJJ36" s="429"/>
      <c r="EJK36" s="429"/>
      <c r="EJL36" s="429"/>
      <c r="EJM36" s="429"/>
      <c r="EJN36" s="429"/>
      <c r="EJO36" s="429"/>
      <c r="EJP36" s="429"/>
      <c r="EJQ36" s="429"/>
      <c r="EJR36" s="429"/>
      <c r="EJS36" s="429"/>
      <c r="EJT36" s="429"/>
      <c r="EJU36" s="429"/>
      <c r="EJV36" s="429"/>
      <c r="EJW36" s="429"/>
      <c r="EJX36" s="429"/>
      <c r="EJY36" s="429"/>
      <c r="EJZ36" s="429"/>
      <c r="EKA36" s="429"/>
      <c r="EKB36" s="429"/>
      <c r="EKC36" s="429"/>
      <c r="EKD36" s="429"/>
      <c r="EKE36" s="429"/>
      <c r="EKF36" s="429"/>
      <c r="EKG36" s="429"/>
      <c r="EKH36" s="429"/>
      <c r="EKI36" s="429"/>
      <c r="EKJ36" s="429"/>
      <c r="EKK36" s="429"/>
      <c r="EKL36" s="429"/>
      <c r="EKM36" s="429"/>
      <c r="EKN36" s="429"/>
      <c r="EKO36" s="429"/>
      <c r="EKP36" s="429"/>
      <c r="EKQ36" s="429"/>
      <c r="EKR36" s="429"/>
      <c r="EKS36" s="429"/>
      <c r="EKT36" s="429"/>
      <c r="EKU36" s="429"/>
      <c r="EKV36" s="429"/>
      <c r="EKW36" s="429"/>
      <c r="EKX36" s="429"/>
      <c r="EKY36" s="429"/>
      <c r="EKZ36" s="429"/>
      <c r="ELA36" s="429"/>
      <c r="ELB36" s="429"/>
      <c r="ELC36" s="429"/>
      <c r="ELD36" s="429"/>
      <c r="ELE36" s="429"/>
      <c r="ELF36" s="429"/>
      <c r="ELG36" s="429"/>
      <c r="ELH36" s="429"/>
      <c r="ELI36" s="429"/>
      <c r="ELJ36" s="429"/>
      <c r="ELK36" s="429"/>
      <c r="ELL36" s="429"/>
      <c r="ELM36" s="429"/>
      <c r="ELN36" s="429"/>
      <c r="ELO36" s="429"/>
      <c r="ELP36" s="429"/>
      <c r="ELQ36" s="429"/>
      <c r="ELR36" s="429"/>
      <c r="ELS36" s="429"/>
      <c r="ELT36" s="429"/>
      <c r="ELU36" s="429"/>
      <c r="ELV36" s="429"/>
      <c r="ELW36" s="429"/>
      <c r="ELX36" s="429"/>
      <c r="ELY36" s="429"/>
      <c r="ELZ36" s="429"/>
      <c r="EMA36" s="429"/>
      <c r="EMB36" s="429"/>
      <c r="EMC36" s="429"/>
      <c r="EMD36" s="429"/>
      <c r="EME36" s="429"/>
      <c r="EMF36" s="429"/>
      <c r="EMG36" s="429"/>
      <c r="EMH36" s="429"/>
      <c r="EMI36" s="429"/>
      <c r="EMJ36" s="429"/>
      <c r="EMK36" s="429"/>
      <c r="EML36" s="429"/>
      <c r="EMM36" s="429"/>
      <c r="EMN36" s="429"/>
      <c r="EMO36" s="429"/>
      <c r="EMP36" s="429"/>
      <c r="EMQ36" s="429"/>
      <c r="EMR36" s="429"/>
      <c r="EMS36" s="429"/>
      <c r="EMT36" s="429"/>
      <c r="EMU36" s="429"/>
      <c r="EMV36" s="429"/>
      <c r="EMW36" s="429"/>
      <c r="EMX36" s="429"/>
      <c r="EMY36" s="429"/>
      <c r="EMZ36" s="429"/>
      <c r="ENA36" s="429"/>
      <c r="ENB36" s="429"/>
      <c r="ENC36" s="429"/>
      <c r="END36" s="429"/>
      <c r="ENE36" s="429"/>
      <c r="ENF36" s="429"/>
      <c r="ENG36" s="429"/>
      <c r="ENH36" s="429"/>
      <c r="ENI36" s="429"/>
      <c r="ENJ36" s="429"/>
      <c r="ENK36" s="429"/>
      <c r="ENL36" s="429"/>
      <c r="ENM36" s="429"/>
      <c r="ENN36" s="429"/>
      <c r="ENO36" s="429"/>
      <c r="ENP36" s="429"/>
      <c r="ENQ36" s="429"/>
      <c r="ENR36" s="429"/>
      <c r="ENS36" s="429"/>
      <c r="ENT36" s="429"/>
      <c r="ENU36" s="429"/>
      <c r="ENV36" s="429"/>
      <c r="ENW36" s="429"/>
      <c r="ENX36" s="429"/>
      <c r="ENY36" s="429"/>
      <c r="ENZ36" s="429"/>
      <c r="EOA36" s="429"/>
      <c r="EOB36" s="429"/>
      <c r="EOC36" s="429"/>
      <c r="EOD36" s="429"/>
      <c r="EOE36" s="429"/>
      <c r="EOF36" s="429"/>
      <c r="EOG36" s="429"/>
      <c r="EOH36" s="429"/>
      <c r="EOI36" s="429"/>
      <c r="EOJ36" s="429"/>
      <c r="EOK36" s="429"/>
      <c r="EOL36" s="429"/>
      <c r="EOM36" s="429"/>
      <c r="EON36" s="429"/>
      <c r="EOO36" s="429"/>
      <c r="EOP36" s="429"/>
      <c r="EOQ36" s="429"/>
      <c r="EOR36" s="429"/>
      <c r="EOS36" s="429"/>
      <c r="EOT36" s="429"/>
      <c r="EOU36" s="429"/>
      <c r="EOV36" s="429"/>
      <c r="EOW36" s="429"/>
      <c r="EOX36" s="429"/>
      <c r="EOY36" s="429"/>
      <c r="EOZ36" s="429"/>
      <c r="EPA36" s="429"/>
      <c r="EPB36" s="429"/>
      <c r="EPC36" s="429"/>
      <c r="EPD36" s="429"/>
      <c r="EPE36" s="429"/>
      <c r="EPF36" s="429"/>
      <c r="EPG36" s="429"/>
      <c r="EPH36" s="429"/>
      <c r="EPI36" s="429"/>
      <c r="EPJ36" s="429"/>
      <c r="EPK36" s="429"/>
      <c r="EPL36" s="429"/>
      <c r="EPM36" s="429"/>
      <c r="EPN36" s="429"/>
      <c r="EPO36" s="429"/>
      <c r="EPP36" s="429"/>
      <c r="EPQ36" s="429"/>
      <c r="EPR36" s="429"/>
      <c r="EPS36" s="429"/>
      <c r="EPT36" s="429"/>
      <c r="EPU36" s="429"/>
      <c r="EPV36" s="429"/>
      <c r="EPW36" s="429"/>
      <c r="EPX36" s="429"/>
      <c r="EPY36" s="429"/>
      <c r="EPZ36" s="429"/>
      <c r="EQA36" s="429"/>
      <c r="EQB36" s="429"/>
      <c r="EQC36" s="429"/>
      <c r="EQD36" s="429"/>
      <c r="EQE36" s="429"/>
      <c r="EQF36" s="429"/>
      <c r="EQG36" s="429"/>
      <c r="EQH36" s="429"/>
      <c r="EQI36" s="429"/>
      <c r="EQJ36" s="429"/>
      <c r="EQK36" s="429"/>
      <c r="EQL36" s="429"/>
      <c r="EQM36" s="429"/>
      <c r="EQN36" s="429"/>
      <c r="EQO36" s="429"/>
      <c r="EQP36" s="429"/>
      <c r="EQQ36" s="429"/>
      <c r="EQR36" s="429"/>
      <c r="EQS36" s="429"/>
      <c r="EQT36" s="429"/>
      <c r="EQU36" s="429"/>
      <c r="EQV36" s="429"/>
      <c r="EQW36" s="429"/>
      <c r="EQX36" s="429"/>
      <c r="EQY36" s="429"/>
      <c r="EQZ36" s="429"/>
      <c r="ERA36" s="429"/>
      <c r="ERB36" s="429"/>
      <c r="ERC36" s="429"/>
      <c r="ERD36" s="429"/>
      <c r="ERE36" s="429"/>
      <c r="ERF36" s="429"/>
      <c r="ERG36" s="429"/>
      <c r="ERH36" s="429"/>
      <c r="ERI36" s="429"/>
      <c r="ERJ36" s="429"/>
      <c r="ERK36" s="429"/>
      <c r="ERL36" s="429"/>
      <c r="ERM36" s="429"/>
      <c r="ERN36" s="429"/>
      <c r="ERO36" s="429"/>
      <c r="ERP36" s="429"/>
      <c r="ERQ36" s="429"/>
      <c r="ERR36" s="429"/>
      <c r="ERS36" s="429"/>
      <c r="ERT36" s="429"/>
      <c r="ERU36" s="429"/>
      <c r="ERV36" s="429"/>
      <c r="ERW36" s="429"/>
      <c r="ERX36" s="429"/>
      <c r="ERY36" s="429"/>
      <c r="ERZ36" s="429"/>
      <c r="ESA36" s="429"/>
      <c r="ESB36" s="429"/>
      <c r="ESC36" s="429"/>
      <c r="ESD36" s="429"/>
      <c r="ESE36" s="429"/>
      <c r="ESF36" s="429"/>
      <c r="ESG36" s="429"/>
      <c r="ESH36" s="429"/>
      <c r="ESI36" s="429"/>
      <c r="ESJ36" s="429"/>
      <c r="ESK36" s="429"/>
      <c r="ESL36" s="429"/>
      <c r="ESM36" s="429"/>
      <c r="ESN36" s="429"/>
      <c r="ESO36" s="429"/>
      <c r="ESP36" s="429"/>
      <c r="ESQ36" s="429"/>
      <c r="ESR36" s="429"/>
      <c r="ESS36" s="429"/>
      <c r="EST36" s="429"/>
      <c r="ESU36" s="429"/>
      <c r="ESV36" s="429"/>
      <c r="ESW36" s="429"/>
      <c r="ESX36" s="429"/>
      <c r="ESY36" s="429"/>
      <c r="ESZ36" s="429"/>
      <c r="ETA36" s="429"/>
      <c r="ETB36" s="429"/>
      <c r="ETC36" s="429"/>
      <c r="ETD36" s="429"/>
      <c r="ETE36" s="429"/>
      <c r="ETF36" s="429"/>
      <c r="ETG36" s="429"/>
      <c r="ETH36" s="429"/>
      <c r="ETI36" s="429"/>
      <c r="ETJ36" s="429"/>
      <c r="ETK36" s="429"/>
      <c r="ETL36" s="429"/>
      <c r="ETM36" s="429"/>
      <c r="ETN36" s="429"/>
      <c r="ETO36" s="429"/>
      <c r="ETP36" s="429"/>
      <c r="ETQ36" s="429"/>
      <c r="ETR36" s="429"/>
      <c r="ETS36" s="429"/>
      <c r="ETT36" s="429"/>
      <c r="ETU36" s="429"/>
      <c r="ETV36" s="429"/>
      <c r="ETW36" s="429"/>
      <c r="ETX36" s="429"/>
      <c r="ETY36" s="429"/>
      <c r="ETZ36" s="429"/>
      <c r="EUA36" s="429"/>
      <c r="EUB36" s="429"/>
      <c r="EUC36" s="429"/>
      <c r="EUD36" s="429"/>
      <c r="EUE36" s="429"/>
      <c r="EUF36" s="429"/>
      <c r="EUG36" s="429"/>
      <c r="EUH36" s="429"/>
      <c r="EUI36" s="429"/>
      <c r="EUJ36" s="429"/>
      <c r="EUK36" s="429"/>
      <c r="EUL36" s="429"/>
      <c r="EUM36" s="429"/>
      <c r="EUN36" s="429"/>
      <c r="EUO36" s="429"/>
      <c r="EUP36" s="429"/>
      <c r="EUQ36" s="429"/>
      <c r="EUR36" s="429"/>
      <c r="EUS36" s="429"/>
      <c r="EUT36" s="429"/>
      <c r="EUU36" s="429"/>
      <c r="EUV36" s="429"/>
      <c r="EUW36" s="429"/>
      <c r="EUX36" s="429"/>
      <c r="EUY36" s="429"/>
      <c r="EUZ36" s="429"/>
      <c r="EVA36" s="429"/>
      <c r="EVB36" s="429"/>
      <c r="EVC36" s="429"/>
      <c r="EVD36" s="429"/>
      <c r="EVE36" s="429"/>
      <c r="EVF36" s="429"/>
      <c r="EVG36" s="429"/>
      <c r="EVH36" s="429"/>
      <c r="EVI36" s="429"/>
      <c r="EVJ36" s="429"/>
      <c r="EVK36" s="429"/>
      <c r="EVL36" s="429"/>
      <c r="EVM36" s="429"/>
      <c r="EVN36" s="429"/>
      <c r="EVO36" s="429"/>
      <c r="EVP36" s="429"/>
      <c r="EVQ36" s="429"/>
      <c r="EVR36" s="429"/>
      <c r="EVS36" s="429"/>
      <c r="EVT36" s="429"/>
      <c r="EVU36" s="429"/>
      <c r="EVV36" s="429"/>
      <c r="EVW36" s="429"/>
      <c r="EVX36" s="429"/>
      <c r="EVY36" s="429"/>
      <c r="EVZ36" s="429"/>
      <c r="EWA36" s="429"/>
      <c r="EWB36" s="429"/>
      <c r="EWC36" s="429"/>
      <c r="EWD36" s="429"/>
      <c r="EWE36" s="429"/>
      <c r="EWF36" s="429"/>
      <c r="EWG36" s="429"/>
      <c r="EWH36" s="429"/>
      <c r="EWI36" s="429"/>
      <c r="EWJ36" s="429"/>
      <c r="EWK36" s="429"/>
      <c r="EWL36" s="429"/>
      <c r="EWM36" s="429"/>
      <c r="EWN36" s="429"/>
      <c r="EWO36" s="429"/>
      <c r="EWP36" s="429"/>
      <c r="EWQ36" s="429"/>
      <c r="EWR36" s="429"/>
      <c r="EWS36" s="429"/>
      <c r="EWT36" s="429"/>
      <c r="EWU36" s="429"/>
      <c r="EWV36" s="429"/>
      <c r="EWW36" s="429"/>
      <c r="EWX36" s="429"/>
      <c r="EWY36" s="429"/>
      <c r="EWZ36" s="429"/>
      <c r="EXA36" s="429"/>
      <c r="EXB36" s="429"/>
      <c r="EXC36" s="429"/>
      <c r="EXD36" s="429"/>
      <c r="EXE36" s="429"/>
      <c r="EXF36" s="429"/>
      <c r="EXG36" s="429"/>
      <c r="EXH36" s="429"/>
      <c r="EXI36" s="429"/>
      <c r="EXJ36" s="429"/>
      <c r="EXK36" s="429"/>
      <c r="EXL36" s="429"/>
      <c r="EXM36" s="429"/>
      <c r="EXN36" s="429"/>
      <c r="EXO36" s="429"/>
      <c r="EXP36" s="429"/>
      <c r="EXQ36" s="429"/>
      <c r="EXR36" s="429"/>
      <c r="EXS36" s="429"/>
      <c r="EXT36" s="429"/>
      <c r="EXU36" s="429"/>
      <c r="EXV36" s="429"/>
      <c r="EXW36" s="429"/>
      <c r="EXX36" s="429"/>
      <c r="EXY36" s="429"/>
      <c r="EXZ36" s="429"/>
      <c r="EYA36" s="429"/>
      <c r="EYB36" s="429"/>
      <c r="EYC36" s="429"/>
      <c r="EYD36" s="429"/>
      <c r="EYE36" s="429"/>
      <c r="EYF36" s="429"/>
      <c r="EYG36" s="429"/>
      <c r="EYH36" s="429"/>
      <c r="EYI36" s="429"/>
      <c r="EYJ36" s="429"/>
      <c r="EYK36" s="429"/>
      <c r="EYL36" s="429"/>
      <c r="EYM36" s="429"/>
      <c r="EYN36" s="429"/>
      <c r="EYO36" s="429"/>
      <c r="EYP36" s="429"/>
      <c r="EYQ36" s="429"/>
      <c r="EYR36" s="429"/>
      <c r="EYS36" s="429"/>
      <c r="EYT36" s="429"/>
      <c r="EYU36" s="429"/>
      <c r="EYV36" s="429"/>
      <c r="EYW36" s="429"/>
      <c r="EYX36" s="429"/>
      <c r="EYY36" s="429"/>
      <c r="EYZ36" s="429"/>
      <c r="EZA36" s="429"/>
      <c r="EZB36" s="429"/>
      <c r="EZC36" s="429"/>
      <c r="EZD36" s="429"/>
      <c r="EZE36" s="429"/>
      <c r="EZF36" s="429"/>
      <c r="EZG36" s="429"/>
      <c r="EZH36" s="429"/>
      <c r="EZI36" s="429"/>
      <c r="EZJ36" s="429"/>
      <c r="EZK36" s="429"/>
      <c r="EZL36" s="429"/>
      <c r="EZM36" s="429"/>
      <c r="EZN36" s="429"/>
      <c r="EZO36" s="429"/>
      <c r="EZP36" s="429"/>
      <c r="EZQ36" s="429"/>
      <c r="EZR36" s="429"/>
      <c r="EZS36" s="429"/>
      <c r="EZT36" s="429"/>
      <c r="EZU36" s="429"/>
      <c r="EZV36" s="429"/>
      <c r="EZW36" s="429"/>
      <c r="EZX36" s="429"/>
      <c r="EZY36" s="429"/>
      <c r="EZZ36" s="429"/>
      <c r="FAA36" s="429"/>
      <c r="FAB36" s="429"/>
      <c r="FAC36" s="429"/>
      <c r="FAD36" s="429"/>
      <c r="FAE36" s="429"/>
      <c r="FAF36" s="429"/>
      <c r="FAG36" s="429"/>
      <c r="FAH36" s="429"/>
      <c r="FAI36" s="429"/>
      <c r="FAJ36" s="429"/>
      <c r="FAK36" s="429"/>
      <c r="FAL36" s="429"/>
      <c r="FAM36" s="429"/>
      <c r="FAN36" s="429"/>
      <c r="FAO36" s="429"/>
      <c r="FAP36" s="429"/>
      <c r="FAQ36" s="429"/>
      <c r="FAR36" s="429"/>
      <c r="FAS36" s="429"/>
      <c r="FAT36" s="429"/>
      <c r="FAU36" s="429"/>
      <c r="FAV36" s="429"/>
      <c r="FAW36" s="429"/>
      <c r="FAX36" s="429"/>
      <c r="FAY36" s="429"/>
      <c r="FAZ36" s="429"/>
      <c r="FBA36" s="429"/>
      <c r="FBB36" s="429"/>
      <c r="FBC36" s="429"/>
      <c r="FBD36" s="429"/>
      <c r="FBE36" s="429"/>
      <c r="FBF36" s="429"/>
      <c r="FBG36" s="429"/>
      <c r="FBH36" s="429"/>
      <c r="FBI36" s="429"/>
      <c r="FBJ36" s="429"/>
      <c r="FBK36" s="429"/>
      <c r="FBL36" s="429"/>
      <c r="FBM36" s="429"/>
      <c r="FBN36" s="429"/>
      <c r="FBO36" s="429"/>
      <c r="FBP36" s="429"/>
      <c r="FBQ36" s="429"/>
      <c r="FBR36" s="429"/>
      <c r="FBS36" s="429"/>
      <c r="FBT36" s="429"/>
      <c r="FBU36" s="429"/>
      <c r="FBV36" s="429"/>
      <c r="FBW36" s="429"/>
      <c r="FBX36" s="429"/>
      <c r="FBY36" s="429"/>
      <c r="FBZ36" s="429"/>
      <c r="FCA36" s="429"/>
      <c r="FCB36" s="429"/>
      <c r="FCC36" s="429"/>
      <c r="FCD36" s="429"/>
      <c r="FCE36" s="429"/>
      <c r="FCF36" s="429"/>
      <c r="FCG36" s="429"/>
      <c r="FCH36" s="429"/>
      <c r="FCI36" s="429"/>
      <c r="FCJ36" s="429"/>
      <c r="FCK36" s="429"/>
      <c r="FCL36" s="429"/>
      <c r="FCM36" s="429"/>
      <c r="FCN36" s="429"/>
      <c r="FCO36" s="429"/>
      <c r="FCP36" s="429"/>
      <c r="FCQ36" s="429"/>
      <c r="FCR36" s="429"/>
      <c r="FCS36" s="429"/>
      <c r="FCT36" s="429"/>
      <c r="FCU36" s="429"/>
      <c r="FCV36" s="429"/>
      <c r="FCW36" s="429"/>
      <c r="FCX36" s="429"/>
      <c r="FCY36" s="429"/>
      <c r="FCZ36" s="429"/>
      <c r="FDA36" s="429"/>
      <c r="FDB36" s="429"/>
      <c r="FDC36" s="429"/>
      <c r="FDD36" s="429"/>
      <c r="FDE36" s="429"/>
      <c r="FDF36" s="429"/>
      <c r="FDG36" s="429"/>
      <c r="FDH36" s="429"/>
      <c r="FDI36" s="429"/>
      <c r="FDJ36" s="429"/>
      <c r="FDK36" s="429"/>
      <c r="FDL36" s="429"/>
      <c r="FDM36" s="429"/>
      <c r="FDN36" s="429"/>
      <c r="FDO36" s="429"/>
      <c r="FDP36" s="429"/>
      <c r="FDQ36" s="429"/>
      <c r="FDR36" s="429"/>
      <c r="FDS36" s="429"/>
      <c r="FDT36" s="429"/>
      <c r="FDU36" s="429"/>
      <c r="FDV36" s="429"/>
      <c r="FDW36" s="429"/>
      <c r="FDX36" s="429"/>
      <c r="FDY36" s="429"/>
      <c r="FDZ36" s="429"/>
      <c r="FEA36" s="429"/>
      <c r="FEB36" s="429"/>
      <c r="FEC36" s="429"/>
      <c r="FED36" s="429"/>
      <c r="FEE36" s="429"/>
      <c r="FEF36" s="429"/>
      <c r="FEG36" s="429"/>
      <c r="FEH36" s="429"/>
      <c r="FEI36" s="429"/>
      <c r="FEJ36" s="429"/>
      <c r="FEK36" s="429"/>
      <c r="FEL36" s="429"/>
      <c r="FEM36" s="429"/>
      <c r="FEN36" s="429"/>
      <c r="FEO36" s="429"/>
      <c r="FEP36" s="429"/>
      <c r="FEQ36" s="429"/>
      <c r="FER36" s="429"/>
      <c r="FES36" s="429"/>
      <c r="FET36" s="429"/>
      <c r="FEU36" s="429"/>
      <c r="FEV36" s="429"/>
      <c r="FEW36" s="429"/>
      <c r="FEX36" s="429"/>
      <c r="FEY36" s="429"/>
      <c r="FEZ36" s="429"/>
      <c r="FFA36" s="429"/>
      <c r="FFB36" s="429"/>
      <c r="FFC36" s="429"/>
      <c r="FFD36" s="429"/>
      <c r="FFE36" s="429"/>
      <c r="FFF36" s="429"/>
      <c r="FFG36" s="429"/>
      <c r="FFH36" s="429"/>
      <c r="FFI36" s="429"/>
      <c r="FFJ36" s="429"/>
      <c r="FFK36" s="429"/>
      <c r="FFL36" s="429"/>
      <c r="FFM36" s="429"/>
      <c r="FFN36" s="429"/>
      <c r="FFO36" s="429"/>
      <c r="FFP36" s="429"/>
      <c r="FFQ36" s="429"/>
      <c r="FFR36" s="429"/>
      <c r="FFS36" s="429"/>
      <c r="FFT36" s="429"/>
      <c r="FFU36" s="429"/>
      <c r="FFV36" s="429"/>
      <c r="FFW36" s="429"/>
      <c r="FFX36" s="429"/>
      <c r="FFY36" s="429"/>
      <c r="FFZ36" s="429"/>
      <c r="FGA36" s="429"/>
      <c r="FGB36" s="429"/>
      <c r="FGC36" s="429"/>
      <c r="FGD36" s="429"/>
      <c r="FGE36" s="429"/>
      <c r="FGF36" s="429"/>
      <c r="FGG36" s="429"/>
      <c r="FGH36" s="429"/>
      <c r="FGI36" s="429"/>
      <c r="FGJ36" s="429"/>
      <c r="FGK36" s="429"/>
      <c r="FGL36" s="429"/>
      <c r="FGM36" s="429"/>
      <c r="FGN36" s="429"/>
      <c r="FGO36" s="429"/>
      <c r="FGP36" s="429"/>
      <c r="FGQ36" s="429"/>
      <c r="FGR36" s="429"/>
      <c r="FGS36" s="429"/>
      <c r="FGT36" s="429"/>
      <c r="FGU36" s="429"/>
      <c r="FGV36" s="429"/>
      <c r="FGW36" s="429"/>
      <c r="FGX36" s="429"/>
      <c r="FGY36" s="429"/>
      <c r="FGZ36" s="429"/>
      <c r="FHA36" s="429"/>
      <c r="FHB36" s="429"/>
      <c r="FHC36" s="429"/>
      <c r="FHD36" s="429"/>
      <c r="FHE36" s="429"/>
      <c r="FHF36" s="429"/>
      <c r="FHG36" s="429"/>
      <c r="FHH36" s="429"/>
      <c r="FHI36" s="429"/>
      <c r="FHJ36" s="429"/>
      <c r="FHK36" s="429"/>
      <c r="FHL36" s="429"/>
      <c r="FHM36" s="429"/>
      <c r="FHN36" s="429"/>
      <c r="FHO36" s="429"/>
      <c r="FHP36" s="429"/>
      <c r="FHQ36" s="429"/>
      <c r="FHR36" s="429"/>
      <c r="FHS36" s="429"/>
      <c r="FHT36" s="429"/>
      <c r="FHU36" s="429"/>
      <c r="FHV36" s="429"/>
      <c r="FHW36" s="429"/>
      <c r="FHX36" s="429"/>
      <c r="FHY36" s="429"/>
      <c r="FHZ36" s="429"/>
      <c r="FIA36" s="429"/>
      <c r="FIB36" s="429"/>
      <c r="FIC36" s="429"/>
      <c r="FID36" s="429"/>
      <c r="FIE36" s="429"/>
      <c r="FIF36" s="429"/>
      <c r="FIG36" s="429"/>
      <c r="FIH36" s="429"/>
      <c r="FII36" s="429"/>
      <c r="FIJ36" s="429"/>
      <c r="FIK36" s="429"/>
      <c r="FIL36" s="429"/>
      <c r="FIM36" s="429"/>
      <c r="FIN36" s="429"/>
      <c r="FIO36" s="429"/>
      <c r="FIP36" s="429"/>
      <c r="FIQ36" s="429"/>
      <c r="FIR36" s="429"/>
      <c r="FIS36" s="429"/>
      <c r="FIT36" s="429"/>
      <c r="FIU36" s="429"/>
      <c r="FIV36" s="429"/>
      <c r="FIW36" s="429"/>
      <c r="FIX36" s="429"/>
      <c r="FIY36" s="429"/>
      <c r="FIZ36" s="429"/>
      <c r="FJA36" s="429"/>
      <c r="FJB36" s="429"/>
      <c r="FJC36" s="429"/>
      <c r="FJD36" s="429"/>
      <c r="FJE36" s="429"/>
      <c r="FJF36" s="429"/>
      <c r="FJG36" s="429"/>
      <c r="FJH36" s="429"/>
      <c r="FJI36" s="429"/>
      <c r="FJJ36" s="429"/>
      <c r="FJK36" s="429"/>
      <c r="FJL36" s="429"/>
      <c r="FJM36" s="429"/>
      <c r="FJN36" s="429"/>
      <c r="FJO36" s="429"/>
      <c r="FJP36" s="429"/>
      <c r="FJQ36" s="429"/>
      <c r="FJR36" s="429"/>
      <c r="FJS36" s="429"/>
      <c r="FJT36" s="429"/>
      <c r="FJU36" s="429"/>
      <c r="FJV36" s="429"/>
      <c r="FJW36" s="429"/>
      <c r="FJX36" s="429"/>
      <c r="FJY36" s="429"/>
      <c r="FJZ36" s="429"/>
      <c r="FKA36" s="429"/>
      <c r="FKB36" s="429"/>
      <c r="FKC36" s="429"/>
      <c r="FKD36" s="429"/>
      <c r="FKE36" s="429"/>
      <c r="FKF36" s="429"/>
      <c r="FKG36" s="429"/>
      <c r="FKH36" s="429"/>
      <c r="FKI36" s="429"/>
      <c r="FKJ36" s="429"/>
      <c r="FKK36" s="429"/>
      <c r="FKL36" s="429"/>
      <c r="FKM36" s="429"/>
      <c r="FKN36" s="429"/>
      <c r="FKO36" s="429"/>
      <c r="FKP36" s="429"/>
      <c r="FKQ36" s="429"/>
      <c r="FKR36" s="429"/>
      <c r="FKS36" s="429"/>
      <c r="FKT36" s="429"/>
      <c r="FKU36" s="429"/>
      <c r="FKV36" s="429"/>
      <c r="FKW36" s="429"/>
      <c r="FKX36" s="429"/>
      <c r="FKY36" s="429"/>
      <c r="FKZ36" s="429"/>
      <c r="FLA36" s="429"/>
      <c r="FLB36" s="429"/>
      <c r="FLC36" s="429"/>
      <c r="FLD36" s="429"/>
      <c r="FLE36" s="429"/>
      <c r="FLF36" s="429"/>
      <c r="FLG36" s="429"/>
      <c r="FLH36" s="429"/>
      <c r="FLI36" s="429"/>
      <c r="FLJ36" s="429"/>
      <c r="FLK36" s="429"/>
      <c r="FLL36" s="429"/>
      <c r="FLM36" s="429"/>
      <c r="FLN36" s="429"/>
      <c r="FLO36" s="429"/>
      <c r="FLP36" s="429"/>
      <c r="FLQ36" s="429"/>
      <c r="FLR36" s="429"/>
      <c r="FLS36" s="429"/>
      <c r="FLT36" s="429"/>
      <c r="FLU36" s="429"/>
      <c r="FLV36" s="429"/>
      <c r="FLW36" s="429"/>
      <c r="FLX36" s="429"/>
      <c r="FLY36" s="429"/>
      <c r="FLZ36" s="429"/>
      <c r="FMA36" s="429"/>
      <c r="FMB36" s="429"/>
      <c r="FMC36" s="429"/>
      <c r="FMD36" s="429"/>
      <c r="FME36" s="429"/>
      <c r="FMF36" s="429"/>
      <c r="FMG36" s="429"/>
      <c r="FMH36" s="429"/>
      <c r="FMI36" s="429"/>
      <c r="FMJ36" s="429"/>
      <c r="FMK36" s="429"/>
      <c r="FML36" s="429"/>
      <c r="FMM36" s="429"/>
      <c r="FMN36" s="429"/>
      <c r="FMO36" s="429"/>
      <c r="FMP36" s="429"/>
      <c r="FMQ36" s="429"/>
      <c r="FMR36" s="429"/>
      <c r="FMS36" s="429"/>
      <c r="FMT36" s="429"/>
      <c r="FMU36" s="429"/>
      <c r="FMV36" s="429"/>
      <c r="FMW36" s="429"/>
      <c r="FMX36" s="429"/>
      <c r="FMY36" s="429"/>
      <c r="FMZ36" s="429"/>
      <c r="FNA36" s="429"/>
      <c r="FNB36" s="429"/>
      <c r="FNC36" s="429"/>
      <c r="FND36" s="429"/>
      <c r="FNE36" s="429"/>
      <c r="FNF36" s="429"/>
      <c r="FNG36" s="429"/>
      <c r="FNH36" s="429"/>
      <c r="FNI36" s="429"/>
      <c r="FNJ36" s="429"/>
      <c r="FNK36" s="429"/>
      <c r="FNL36" s="429"/>
      <c r="FNM36" s="429"/>
      <c r="FNN36" s="429"/>
      <c r="FNO36" s="429"/>
      <c r="FNP36" s="429"/>
      <c r="FNQ36" s="429"/>
      <c r="FNR36" s="429"/>
      <c r="FNS36" s="429"/>
      <c r="FNT36" s="429"/>
      <c r="FNU36" s="429"/>
      <c r="FNV36" s="429"/>
      <c r="FNW36" s="429"/>
      <c r="FNX36" s="429"/>
      <c r="FNY36" s="429"/>
      <c r="FNZ36" s="429"/>
      <c r="FOA36" s="429"/>
      <c r="FOB36" s="429"/>
      <c r="FOC36" s="429"/>
      <c r="FOD36" s="429"/>
      <c r="FOE36" s="429"/>
      <c r="FOF36" s="429"/>
      <c r="FOG36" s="429"/>
      <c r="FOH36" s="429"/>
      <c r="FOI36" s="429"/>
      <c r="FOJ36" s="429"/>
      <c r="FOK36" s="429"/>
      <c r="FOL36" s="429"/>
      <c r="FOM36" s="429"/>
      <c r="FON36" s="429"/>
      <c r="FOO36" s="429"/>
      <c r="FOP36" s="429"/>
      <c r="FOQ36" s="429"/>
      <c r="FOR36" s="429"/>
      <c r="FOS36" s="429"/>
      <c r="FOT36" s="429"/>
      <c r="FOU36" s="429"/>
      <c r="FOV36" s="429"/>
      <c r="FOW36" s="429"/>
      <c r="FOX36" s="429"/>
      <c r="FOY36" s="429"/>
      <c r="FOZ36" s="429"/>
      <c r="FPA36" s="429"/>
      <c r="FPB36" s="429"/>
      <c r="FPC36" s="429"/>
      <c r="FPD36" s="429"/>
      <c r="FPE36" s="429"/>
      <c r="FPF36" s="429"/>
      <c r="FPG36" s="429"/>
      <c r="FPH36" s="429"/>
      <c r="FPI36" s="429"/>
      <c r="FPJ36" s="429"/>
      <c r="FPK36" s="429"/>
      <c r="FPL36" s="429"/>
      <c r="FPM36" s="429"/>
      <c r="FPN36" s="429"/>
      <c r="FPO36" s="429"/>
      <c r="FPP36" s="429"/>
      <c r="FPQ36" s="429"/>
      <c r="FPR36" s="429"/>
      <c r="FPS36" s="429"/>
      <c r="FPT36" s="429"/>
      <c r="FPU36" s="429"/>
      <c r="FPV36" s="429"/>
      <c r="FPW36" s="429"/>
      <c r="FPX36" s="429"/>
      <c r="FPY36" s="429"/>
      <c r="FPZ36" s="429"/>
      <c r="FQA36" s="429"/>
      <c r="FQB36" s="429"/>
      <c r="FQC36" s="429"/>
      <c r="FQD36" s="429"/>
      <c r="FQE36" s="429"/>
      <c r="FQF36" s="429"/>
      <c r="FQG36" s="429"/>
      <c r="FQH36" s="429"/>
      <c r="FQI36" s="429"/>
      <c r="FQJ36" s="429"/>
      <c r="FQK36" s="429"/>
      <c r="FQL36" s="429"/>
      <c r="FQM36" s="429"/>
      <c r="FQN36" s="429"/>
      <c r="FQO36" s="429"/>
      <c r="FQP36" s="429"/>
      <c r="FQQ36" s="429"/>
      <c r="FQR36" s="429"/>
      <c r="FQS36" s="429"/>
      <c r="FQT36" s="429"/>
      <c r="FQU36" s="429"/>
      <c r="FQV36" s="429"/>
      <c r="FQW36" s="429"/>
      <c r="FQX36" s="429"/>
      <c r="FQY36" s="429"/>
      <c r="FQZ36" s="429"/>
      <c r="FRA36" s="429"/>
      <c r="FRB36" s="429"/>
      <c r="FRC36" s="429"/>
      <c r="FRD36" s="429"/>
      <c r="FRE36" s="429"/>
      <c r="FRF36" s="429"/>
      <c r="FRG36" s="429"/>
      <c r="FRH36" s="429"/>
      <c r="FRI36" s="429"/>
      <c r="FRJ36" s="429"/>
      <c r="FRK36" s="429"/>
      <c r="FRL36" s="429"/>
      <c r="FRM36" s="429"/>
      <c r="FRN36" s="429"/>
      <c r="FRO36" s="429"/>
      <c r="FRP36" s="429"/>
      <c r="FRQ36" s="429"/>
      <c r="FRR36" s="429"/>
      <c r="FRS36" s="429"/>
      <c r="FRT36" s="429"/>
      <c r="FRU36" s="429"/>
      <c r="FRV36" s="429"/>
      <c r="FRW36" s="429"/>
      <c r="FRX36" s="429"/>
      <c r="FRY36" s="429"/>
      <c r="FRZ36" s="429"/>
      <c r="FSA36" s="429"/>
      <c r="FSB36" s="429"/>
      <c r="FSC36" s="429"/>
      <c r="FSD36" s="429"/>
      <c r="FSE36" s="429"/>
      <c r="FSF36" s="429"/>
      <c r="FSG36" s="429"/>
      <c r="FSH36" s="429"/>
      <c r="FSI36" s="429"/>
      <c r="FSJ36" s="429"/>
      <c r="FSK36" s="429"/>
      <c r="FSL36" s="429"/>
      <c r="FSM36" s="429"/>
      <c r="FSN36" s="429"/>
      <c r="FSO36" s="429"/>
      <c r="FSP36" s="429"/>
      <c r="FSQ36" s="429"/>
      <c r="FSR36" s="429"/>
      <c r="FSS36" s="429"/>
      <c r="FST36" s="429"/>
      <c r="FSU36" s="429"/>
      <c r="FSV36" s="429"/>
      <c r="FSW36" s="429"/>
      <c r="FSX36" s="429"/>
      <c r="FSY36" s="429"/>
      <c r="FSZ36" s="429"/>
      <c r="FTA36" s="429"/>
      <c r="FTB36" s="429"/>
      <c r="FTC36" s="429"/>
      <c r="FTD36" s="429"/>
      <c r="FTE36" s="429"/>
      <c r="FTF36" s="429"/>
      <c r="FTG36" s="429"/>
      <c r="FTH36" s="429"/>
      <c r="FTI36" s="429"/>
      <c r="FTJ36" s="429"/>
      <c r="FTK36" s="429"/>
      <c r="FTL36" s="429"/>
      <c r="FTM36" s="429"/>
      <c r="FTN36" s="429"/>
      <c r="FTO36" s="429"/>
      <c r="FTP36" s="429"/>
      <c r="FTQ36" s="429"/>
      <c r="FTR36" s="429"/>
      <c r="FTS36" s="429"/>
      <c r="FTT36" s="429"/>
      <c r="FTU36" s="429"/>
      <c r="FTV36" s="429"/>
      <c r="FTW36" s="429"/>
      <c r="FTX36" s="429"/>
      <c r="FTY36" s="429"/>
      <c r="FTZ36" s="429"/>
      <c r="FUA36" s="429"/>
      <c r="FUB36" s="429"/>
      <c r="FUC36" s="429"/>
      <c r="FUD36" s="429"/>
      <c r="FUE36" s="429"/>
      <c r="FUF36" s="429"/>
      <c r="FUG36" s="429"/>
      <c r="FUH36" s="429"/>
      <c r="FUI36" s="429"/>
      <c r="FUJ36" s="429"/>
      <c r="FUK36" s="429"/>
      <c r="FUL36" s="429"/>
      <c r="FUM36" s="429"/>
      <c r="FUN36" s="429"/>
      <c r="FUO36" s="429"/>
      <c r="FUP36" s="429"/>
      <c r="FUQ36" s="429"/>
      <c r="FUR36" s="429"/>
      <c r="FUS36" s="429"/>
      <c r="FUT36" s="429"/>
      <c r="FUU36" s="429"/>
      <c r="FUV36" s="429"/>
      <c r="FUW36" s="429"/>
      <c r="FUX36" s="429"/>
      <c r="FUY36" s="429"/>
      <c r="FUZ36" s="429"/>
      <c r="FVA36" s="429"/>
      <c r="FVB36" s="429"/>
      <c r="FVC36" s="429"/>
      <c r="FVD36" s="429"/>
      <c r="FVE36" s="429"/>
      <c r="FVF36" s="429"/>
      <c r="FVG36" s="429"/>
      <c r="FVH36" s="429"/>
      <c r="FVI36" s="429"/>
      <c r="FVJ36" s="429"/>
      <c r="FVK36" s="429"/>
      <c r="FVL36" s="429"/>
      <c r="FVM36" s="429"/>
      <c r="FVN36" s="429"/>
      <c r="FVO36" s="429"/>
      <c r="FVP36" s="429"/>
      <c r="FVQ36" s="429"/>
      <c r="FVR36" s="429"/>
      <c r="FVS36" s="429"/>
      <c r="FVT36" s="429"/>
      <c r="FVU36" s="429"/>
      <c r="FVV36" s="429"/>
      <c r="FVW36" s="429"/>
      <c r="FVX36" s="429"/>
      <c r="FVY36" s="429"/>
      <c r="FVZ36" s="429"/>
      <c r="FWA36" s="429"/>
      <c r="FWB36" s="429"/>
      <c r="FWC36" s="429"/>
      <c r="FWD36" s="429"/>
      <c r="FWE36" s="429"/>
      <c r="FWF36" s="429"/>
      <c r="FWG36" s="429"/>
      <c r="FWH36" s="429"/>
      <c r="FWI36" s="429"/>
      <c r="FWJ36" s="429"/>
      <c r="FWK36" s="429"/>
      <c r="FWL36" s="429"/>
      <c r="FWM36" s="429"/>
      <c r="FWN36" s="429"/>
      <c r="FWO36" s="429"/>
      <c r="FWP36" s="429"/>
      <c r="FWQ36" s="429"/>
      <c r="FWR36" s="429"/>
      <c r="FWS36" s="429"/>
      <c r="FWT36" s="429"/>
      <c r="FWU36" s="429"/>
      <c r="FWV36" s="429"/>
      <c r="FWW36" s="429"/>
      <c r="FWX36" s="429"/>
      <c r="FWY36" s="429"/>
      <c r="FWZ36" s="429"/>
      <c r="FXA36" s="429"/>
      <c r="FXB36" s="429"/>
      <c r="FXC36" s="429"/>
      <c r="FXD36" s="429"/>
      <c r="FXE36" s="429"/>
      <c r="FXF36" s="429"/>
      <c r="FXG36" s="429"/>
      <c r="FXH36" s="429"/>
      <c r="FXI36" s="429"/>
      <c r="FXJ36" s="429"/>
      <c r="FXK36" s="429"/>
      <c r="FXL36" s="429"/>
      <c r="FXM36" s="429"/>
      <c r="FXN36" s="429"/>
      <c r="FXO36" s="429"/>
      <c r="FXP36" s="429"/>
      <c r="FXQ36" s="429"/>
      <c r="FXR36" s="429"/>
      <c r="FXS36" s="429"/>
      <c r="FXT36" s="429"/>
      <c r="FXU36" s="429"/>
      <c r="FXV36" s="429"/>
      <c r="FXW36" s="429"/>
      <c r="FXX36" s="429"/>
      <c r="FXY36" s="429"/>
      <c r="FXZ36" s="429"/>
      <c r="FYA36" s="429"/>
      <c r="FYB36" s="429"/>
      <c r="FYC36" s="429"/>
      <c r="FYD36" s="429"/>
      <c r="FYE36" s="429"/>
      <c r="FYF36" s="429"/>
      <c r="FYG36" s="429"/>
      <c r="FYH36" s="429"/>
      <c r="FYI36" s="429"/>
      <c r="FYJ36" s="429"/>
      <c r="FYK36" s="429"/>
      <c r="FYL36" s="429"/>
      <c r="FYM36" s="429"/>
      <c r="FYN36" s="429"/>
      <c r="FYO36" s="429"/>
      <c r="FYP36" s="429"/>
      <c r="FYQ36" s="429"/>
      <c r="FYR36" s="429"/>
      <c r="FYS36" s="429"/>
      <c r="FYT36" s="429"/>
      <c r="FYU36" s="429"/>
      <c r="FYV36" s="429"/>
      <c r="FYW36" s="429"/>
      <c r="FYX36" s="429"/>
      <c r="FYY36" s="429"/>
      <c r="FYZ36" s="429"/>
      <c r="FZA36" s="429"/>
      <c r="FZB36" s="429"/>
      <c r="FZC36" s="429"/>
      <c r="FZD36" s="429"/>
      <c r="FZE36" s="429"/>
      <c r="FZF36" s="429"/>
      <c r="FZG36" s="429"/>
      <c r="FZH36" s="429"/>
      <c r="FZI36" s="429"/>
      <c r="FZJ36" s="429"/>
      <c r="FZK36" s="429"/>
      <c r="FZL36" s="429"/>
      <c r="FZM36" s="429"/>
      <c r="FZN36" s="429"/>
      <c r="FZO36" s="429"/>
      <c r="FZP36" s="429"/>
      <c r="FZQ36" s="429"/>
      <c r="FZR36" s="429"/>
      <c r="FZS36" s="429"/>
      <c r="FZT36" s="429"/>
      <c r="FZU36" s="429"/>
      <c r="FZV36" s="429"/>
      <c r="FZW36" s="429"/>
      <c r="FZX36" s="429"/>
      <c r="FZY36" s="429"/>
      <c r="FZZ36" s="429"/>
      <c r="GAA36" s="429"/>
      <c r="GAB36" s="429"/>
      <c r="GAC36" s="429"/>
      <c r="GAD36" s="429"/>
      <c r="GAE36" s="429"/>
      <c r="GAF36" s="429"/>
      <c r="GAG36" s="429"/>
      <c r="GAH36" s="429"/>
      <c r="GAI36" s="429"/>
      <c r="GAJ36" s="429"/>
      <c r="GAK36" s="429"/>
      <c r="GAL36" s="429"/>
      <c r="GAM36" s="429"/>
      <c r="GAN36" s="429"/>
      <c r="GAO36" s="429"/>
      <c r="GAP36" s="429"/>
      <c r="GAQ36" s="429"/>
      <c r="GAR36" s="429"/>
      <c r="GAS36" s="429"/>
      <c r="GAT36" s="429"/>
      <c r="GAU36" s="429"/>
      <c r="GAV36" s="429"/>
      <c r="GAW36" s="429"/>
      <c r="GAX36" s="429"/>
      <c r="GAY36" s="429"/>
      <c r="GAZ36" s="429"/>
      <c r="GBA36" s="429"/>
      <c r="GBB36" s="429"/>
      <c r="GBC36" s="429"/>
      <c r="GBD36" s="429"/>
      <c r="GBE36" s="429"/>
      <c r="GBF36" s="429"/>
      <c r="GBG36" s="429"/>
      <c r="GBH36" s="429"/>
      <c r="GBI36" s="429"/>
      <c r="GBJ36" s="429"/>
      <c r="GBK36" s="429"/>
      <c r="GBL36" s="429"/>
      <c r="GBM36" s="429"/>
      <c r="GBN36" s="429"/>
      <c r="GBO36" s="429"/>
      <c r="GBP36" s="429"/>
      <c r="GBQ36" s="429"/>
      <c r="GBR36" s="429"/>
      <c r="GBS36" s="429"/>
      <c r="GBT36" s="429"/>
      <c r="GBU36" s="429"/>
      <c r="GBV36" s="429"/>
      <c r="GBW36" s="429"/>
      <c r="GBX36" s="429"/>
      <c r="GBY36" s="429"/>
      <c r="GBZ36" s="429"/>
      <c r="GCA36" s="429"/>
      <c r="GCB36" s="429"/>
      <c r="GCC36" s="429"/>
      <c r="GCD36" s="429"/>
      <c r="GCE36" s="429"/>
      <c r="GCF36" s="429"/>
      <c r="GCG36" s="429"/>
      <c r="GCH36" s="429"/>
      <c r="GCI36" s="429"/>
      <c r="GCJ36" s="429"/>
      <c r="GCK36" s="429"/>
      <c r="GCL36" s="429"/>
      <c r="GCM36" s="429"/>
      <c r="GCN36" s="429"/>
      <c r="GCO36" s="429"/>
      <c r="GCP36" s="429"/>
      <c r="GCQ36" s="429"/>
      <c r="GCR36" s="429"/>
      <c r="GCS36" s="429"/>
      <c r="GCT36" s="429"/>
      <c r="GCU36" s="429"/>
      <c r="GCV36" s="429"/>
      <c r="GCW36" s="429"/>
      <c r="GCX36" s="429"/>
      <c r="GCY36" s="429"/>
      <c r="GCZ36" s="429"/>
      <c r="GDA36" s="429"/>
      <c r="GDB36" s="429"/>
      <c r="GDC36" s="429"/>
      <c r="GDD36" s="429"/>
      <c r="GDE36" s="429"/>
      <c r="GDF36" s="429"/>
      <c r="GDG36" s="429"/>
      <c r="GDH36" s="429"/>
      <c r="GDI36" s="429"/>
      <c r="GDJ36" s="429"/>
      <c r="GDK36" s="429"/>
      <c r="GDL36" s="429"/>
      <c r="GDM36" s="429"/>
      <c r="GDN36" s="429"/>
      <c r="GDO36" s="429"/>
      <c r="GDP36" s="429"/>
      <c r="GDQ36" s="429"/>
      <c r="GDR36" s="429"/>
      <c r="GDS36" s="429"/>
      <c r="GDT36" s="429"/>
      <c r="GDU36" s="429"/>
      <c r="GDV36" s="429"/>
      <c r="GDW36" s="429"/>
      <c r="GDX36" s="429"/>
      <c r="GDY36" s="429"/>
      <c r="GDZ36" s="429"/>
      <c r="GEA36" s="429"/>
      <c r="GEB36" s="429"/>
      <c r="GEC36" s="429"/>
      <c r="GED36" s="429"/>
      <c r="GEE36" s="429"/>
      <c r="GEF36" s="429"/>
      <c r="GEG36" s="429"/>
      <c r="GEH36" s="429"/>
      <c r="GEI36" s="429"/>
      <c r="GEJ36" s="429"/>
      <c r="GEK36" s="429"/>
      <c r="GEL36" s="429"/>
      <c r="GEM36" s="429"/>
      <c r="GEN36" s="429"/>
      <c r="GEO36" s="429"/>
      <c r="GEP36" s="429"/>
      <c r="GEQ36" s="429"/>
      <c r="GER36" s="429"/>
      <c r="GES36" s="429"/>
      <c r="GET36" s="429"/>
      <c r="GEU36" s="429"/>
      <c r="GEV36" s="429"/>
      <c r="GEW36" s="429"/>
      <c r="GEX36" s="429"/>
      <c r="GEY36" s="429"/>
      <c r="GEZ36" s="429"/>
      <c r="GFA36" s="429"/>
      <c r="GFB36" s="429"/>
      <c r="GFC36" s="429"/>
      <c r="GFD36" s="429"/>
      <c r="GFE36" s="429"/>
      <c r="GFF36" s="429"/>
      <c r="GFG36" s="429"/>
      <c r="GFH36" s="429"/>
      <c r="GFI36" s="429"/>
      <c r="GFJ36" s="429"/>
      <c r="GFK36" s="429"/>
      <c r="GFL36" s="429"/>
      <c r="GFM36" s="429"/>
      <c r="GFN36" s="429"/>
      <c r="GFO36" s="429"/>
      <c r="GFP36" s="429"/>
      <c r="GFQ36" s="429"/>
      <c r="GFR36" s="429"/>
      <c r="GFS36" s="429"/>
      <c r="GFT36" s="429"/>
      <c r="GFU36" s="429"/>
      <c r="GFV36" s="429"/>
      <c r="GFW36" s="429"/>
      <c r="GFX36" s="429"/>
      <c r="GFY36" s="429"/>
      <c r="GFZ36" s="429"/>
      <c r="GGA36" s="429"/>
      <c r="GGB36" s="429"/>
      <c r="GGC36" s="429"/>
      <c r="GGD36" s="429"/>
      <c r="GGE36" s="429"/>
      <c r="GGF36" s="429"/>
      <c r="GGG36" s="429"/>
      <c r="GGH36" s="429"/>
      <c r="GGI36" s="429"/>
      <c r="GGJ36" s="429"/>
      <c r="GGK36" s="429"/>
      <c r="GGL36" s="429"/>
      <c r="GGM36" s="429"/>
      <c r="GGN36" s="429"/>
      <c r="GGO36" s="429"/>
      <c r="GGP36" s="429"/>
      <c r="GGQ36" s="429"/>
      <c r="GGR36" s="429"/>
      <c r="GGS36" s="429"/>
      <c r="GGT36" s="429"/>
      <c r="GGU36" s="429"/>
      <c r="GGV36" s="429"/>
      <c r="GGW36" s="429"/>
      <c r="GGX36" s="429"/>
      <c r="GGY36" s="429"/>
      <c r="GGZ36" s="429"/>
      <c r="GHA36" s="429"/>
      <c r="GHB36" s="429"/>
      <c r="GHC36" s="429"/>
      <c r="GHD36" s="429"/>
      <c r="GHE36" s="429"/>
      <c r="GHF36" s="429"/>
      <c r="GHG36" s="429"/>
      <c r="GHH36" s="429"/>
      <c r="GHI36" s="429"/>
      <c r="GHJ36" s="429"/>
      <c r="GHK36" s="429"/>
      <c r="GHL36" s="429"/>
      <c r="GHM36" s="429"/>
      <c r="GHN36" s="429"/>
      <c r="GHO36" s="429"/>
      <c r="GHP36" s="429"/>
      <c r="GHQ36" s="429"/>
      <c r="GHR36" s="429"/>
      <c r="GHS36" s="429"/>
      <c r="GHT36" s="429"/>
      <c r="GHU36" s="429"/>
      <c r="GHV36" s="429"/>
      <c r="GHW36" s="429"/>
      <c r="GHX36" s="429"/>
      <c r="GHY36" s="429"/>
      <c r="GHZ36" s="429"/>
      <c r="GIA36" s="429"/>
      <c r="GIB36" s="429"/>
      <c r="GIC36" s="429"/>
      <c r="GID36" s="429"/>
      <c r="GIE36" s="429"/>
      <c r="GIF36" s="429"/>
      <c r="GIG36" s="429"/>
      <c r="GIH36" s="429"/>
      <c r="GII36" s="429"/>
      <c r="GIJ36" s="429"/>
      <c r="GIK36" s="429"/>
      <c r="GIL36" s="429"/>
      <c r="GIM36" s="429"/>
      <c r="GIN36" s="429"/>
      <c r="GIO36" s="429"/>
      <c r="GIP36" s="429"/>
      <c r="GIQ36" s="429"/>
      <c r="GIR36" s="429"/>
      <c r="GIS36" s="429"/>
      <c r="GIT36" s="429"/>
      <c r="GIU36" s="429"/>
      <c r="GIV36" s="429"/>
      <c r="GIW36" s="429"/>
      <c r="GIX36" s="429"/>
      <c r="GIY36" s="429"/>
      <c r="GIZ36" s="429"/>
      <c r="GJA36" s="429"/>
      <c r="GJB36" s="429"/>
      <c r="GJC36" s="429"/>
      <c r="GJD36" s="429"/>
      <c r="GJE36" s="429"/>
      <c r="GJF36" s="429"/>
      <c r="GJG36" s="429"/>
      <c r="GJH36" s="429"/>
      <c r="GJI36" s="429"/>
      <c r="GJJ36" s="429"/>
      <c r="GJK36" s="429"/>
      <c r="GJL36" s="429"/>
      <c r="GJM36" s="429"/>
      <c r="GJN36" s="429"/>
      <c r="GJO36" s="429"/>
      <c r="GJP36" s="429"/>
      <c r="GJQ36" s="429"/>
      <c r="GJR36" s="429"/>
      <c r="GJS36" s="429"/>
      <c r="GJT36" s="429"/>
      <c r="GJU36" s="429"/>
      <c r="GJV36" s="429"/>
      <c r="GJW36" s="429"/>
      <c r="GJX36" s="429"/>
      <c r="GJY36" s="429"/>
      <c r="GJZ36" s="429"/>
      <c r="GKA36" s="429"/>
      <c r="GKB36" s="429"/>
      <c r="GKC36" s="429"/>
      <c r="GKD36" s="429"/>
      <c r="GKE36" s="429"/>
      <c r="GKF36" s="429"/>
      <c r="GKG36" s="429"/>
      <c r="GKH36" s="429"/>
      <c r="GKI36" s="429"/>
      <c r="GKJ36" s="429"/>
      <c r="GKK36" s="429"/>
      <c r="GKL36" s="429"/>
      <c r="GKM36" s="429"/>
      <c r="GKN36" s="429"/>
      <c r="GKO36" s="429"/>
      <c r="GKP36" s="429"/>
      <c r="GKQ36" s="429"/>
      <c r="GKR36" s="429"/>
      <c r="GKS36" s="429"/>
      <c r="GKT36" s="429"/>
      <c r="GKU36" s="429"/>
      <c r="GKV36" s="429"/>
      <c r="GKW36" s="429"/>
      <c r="GKX36" s="429"/>
      <c r="GKY36" s="429"/>
      <c r="GKZ36" s="429"/>
      <c r="GLA36" s="429"/>
      <c r="GLB36" s="429"/>
      <c r="GLC36" s="429"/>
      <c r="GLD36" s="429"/>
      <c r="GLE36" s="429"/>
      <c r="GLF36" s="429"/>
      <c r="GLG36" s="429"/>
      <c r="GLH36" s="429"/>
      <c r="GLI36" s="429"/>
      <c r="GLJ36" s="429"/>
      <c r="GLK36" s="429"/>
      <c r="GLL36" s="429"/>
      <c r="GLM36" s="429"/>
      <c r="GLN36" s="429"/>
      <c r="GLO36" s="429"/>
      <c r="GLP36" s="429"/>
      <c r="GLQ36" s="429"/>
      <c r="GLR36" s="429"/>
      <c r="GLS36" s="429"/>
      <c r="GLT36" s="429"/>
      <c r="GLU36" s="429"/>
      <c r="GLV36" s="429"/>
      <c r="GLW36" s="429"/>
      <c r="GLX36" s="429"/>
      <c r="GLY36" s="429"/>
      <c r="GLZ36" s="429"/>
      <c r="GMA36" s="429"/>
      <c r="GMB36" s="429"/>
      <c r="GMC36" s="429"/>
      <c r="GMD36" s="429"/>
      <c r="GME36" s="429"/>
      <c r="GMF36" s="429"/>
      <c r="GMG36" s="429"/>
      <c r="GMH36" s="429"/>
      <c r="GMI36" s="429"/>
      <c r="GMJ36" s="429"/>
      <c r="GMK36" s="429"/>
      <c r="GML36" s="429"/>
      <c r="GMM36" s="429"/>
      <c r="GMN36" s="429"/>
      <c r="GMO36" s="429"/>
      <c r="GMP36" s="429"/>
      <c r="GMQ36" s="429"/>
      <c r="GMR36" s="429"/>
      <c r="GMS36" s="429"/>
      <c r="GMT36" s="429"/>
      <c r="GMU36" s="429"/>
      <c r="GMV36" s="429"/>
      <c r="GMW36" s="429"/>
      <c r="GMX36" s="429"/>
      <c r="GMY36" s="429"/>
      <c r="GMZ36" s="429"/>
      <c r="GNA36" s="429"/>
      <c r="GNB36" s="429"/>
      <c r="GNC36" s="429"/>
      <c r="GND36" s="429"/>
      <c r="GNE36" s="429"/>
      <c r="GNF36" s="429"/>
      <c r="GNG36" s="429"/>
      <c r="GNH36" s="429"/>
      <c r="GNI36" s="429"/>
      <c r="GNJ36" s="429"/>
      <c r="GNK36" s="429"/>
      <c r="GNL36" s="429"/>
      <c r="GNM36" s="429"/>
      <c r="GNN36" s="429"/>
      <c r="GNO36" s="429"/>
      <c r="GNP36" s="429"/>
      <c r="GNQ36" s="429"/>
      <c r="GNR36" s="429"/>
      <c r="GNS36" s="429"/>
      <c r="GNT36" s="429"/>
      <c r="GNU36" s="429"/>
      <c r="GNV36" s="429"/>
      <c r="GNW36" s="429"/>
      <c r="GNX36" s="429"/>
      <c r="GNY36" s="429"/>
      <c r="GNZ36" s="429"/>
      <c r="GOA36" s="429"/>
      <c r="GOB36" s="429"/>
      <c r="GOC36" s="429"/>
      <c r="GOD36" s="429"/>
      <c r="GOE36" s="429"/>
      <c r="GOF36" s="429"/>
      <c r="GOG36" s="429"/>
      <c r="GOH36" s="429"/>
      <c r="GOI36" s="429"/>
      <c r="GOJ36" s="429"/>
      <c r="GOK36" s="429"/>
      <c r="GOL36" s="429"/>
      <c r="GOM36" s="429"/>
      <c r="GON36" s="429"/>
      <c r="GOO36" s="429"/>
      <c r="GOP36" s="429"/>
      <c r="GOQ36" s="429"/>
      <c r="GOR36" s="429"/>
      <c r="GOS36" s="429"/>
      <c r="GOT36" s="429"/>
      <c r="GOU36" s="429"/>
      <c r="GOV36" s="429"/>
      <c r="GOW36" s="429"/>
      <c r="GOX36" s="429"/>
      <c r="GOY36" s="429"/>
      <c r="GOZ36" s="429"/>
      <c r="GPA36" s="429"/>
      <c r="GPB36" s="429"/>
      <c r="GPC36" s="429"/>
      <c r="GPD36" s="429"/>
      <c r="GPE36" s="429"/>
      <c r="GPF36" s="429"/>
      <c r="GPG36" s="429"/>
      <c r="GPH36" s="429"/>
      <c r="GPI36" s="429"/>
      <c r="GPJ36" s="429"/>
      <c r="GPK36" s="429"/>
      <c r="GPL36" s="429"/>
      <c r="GPM36" s="429"/>
      <c r="GPN36" s="429"/>
      <c r="GPO36" s="429"/>
      <c r="GPP36" s="429"/>
      <c r="GPQ36" s="429"/>
      <c r="GPR36" s="429"/>
      <c r="GPS36" s="429"/>
      <c r="GPT36" s="429"/>
      <c r="GPU36" s="429"/>
      <c r="GPV36" s="429"/>
      <c r="GPW36" s="429"/>
      <c r="GPX36" s="429"/>
      <c r="GPY36" s="429"/>
      <c r="GPZ36" s="429"/>
      <c r="GQA36" s="429"/>
      <c r="GQB36" s="429"/>
      <c r="GQC36" s="429"/>
      <c r="GQD36" s="429"/>
      <c r="GQE36" s="429"/>
      <c r="GQF36" s="429"/>
      <c r="GQG36" s="429"/>
      <c r="GQH36" s="429"/>
      <c r="GQI36" s="429"/>
      <c r="GQJ36" s="429"/>
      <c r="GQK36" s="429"/>
      <c r="GQL36" s="429"/>
      <c r="GQM36" s="429"/>
      <c r="GQN36" s="429"/>
      <c r="GQO36" s="429"/>
      <c r="GQP36" s="429"/>
      <c r="GQQ36" s="429"/>
      <c r="GQR36" s="429"/>
      <c r="GQS36" s="429"/>
      <c r="GQT36" s="429"/>
      <c r="GQU36" s="429"/>
      <c r="GQV36" s="429"/>
      <c r="GQW36" s="429"/>
      <c r="GQX36" s="429"/>
      <c r="GQY36" s="429"/>
      <c r="GQZ36" s="429"/>
      <c r="GRA36" s="429"/>
      <c r="GRB36" s="429"/>
      <c r="GRC36" s="429"/>
      <c r="GRD36" s="429"/>
      <c r="GRE36" s="429"/>
      <c r="GRF36" s="429"/>
      <c r="GRG36" s="429"/>
      <c r="GRH36" s="429"/>
      <c r="GRI36" s="429"/>
      <c r="GRJ36" s="429"/>
      <c r="GRK36" s="429"/>
      <c r="GRL36" s="429"/>
      <c r="GRM36" s="429"/>
      <c r="GRN36" s="429"/>
      <c r="GRO36" s="429"/>
      <c r="GRP36" s="429"/>
      <c r="GRQ36" s="429"/>
      <c r="GRR36" s="429"/>
      <c r="GRS36" s="429"/>
      <c r="GRT36" s="429"/>
      <c r="GRU36" s="429"/>
      <c r="GRV36" s="429"/>
      <c r="GRW36" s="429"/>
      <c r="GRX36" s="429"/>
      <c r="GRY36" s="429"/>
      <c r="GRZ36" s="429"/>
      <c r="GSA36" s="429"/>
      <c r="GSB36" s="429"/>
      <c r="GSC36" s="429"/>
      <c r="GSD36" s="429"/>
      <c r="GSE36" s="429"/>
      <c r="GSF36" s="429"/>
      <c r="GSG36" s="429"/>
      <c r="GSH36" s="429"/>
      <c r="GSI36" s="429"/>
      <c r="GSJ36" s="429"/>
      <c r="GSK36" s="429"/>
      <c r="GSL36" s="429"/>
      <c r="GSM36" s="429"/>
      <c r="GSN36" s="429"/>
      <c r="GSO36" s="429"/>
      <c r="GSP36" s="429"/>
      <c r="GSQ36" s="429"/>
      <c r="GSR36" s="429"/>
      <c r="GSS36" s="429"/>
      <c r="GST36" s="429"/>
      <c r="GSU36" s="429"/>
      <c r="GSV36" s="429"/>
      <c r="GSW36" s="429"/>
      <c r="GSX36" s="429"/>
      <c r="GSY36" s="429"/>
      <c r="GSZ36" s="429"/>
      <c r="GTA36" s="429"/>
      <c r="GTB36" s="429"/>
      <c r="GTC36" s="429"/>
      <c r="GTD36" s="429"/>
      <c r="GTE36" s="429"/>
      <c r="GTF36" s="429"/>
      <c r="GTG36" s="429"/>
      <c r="GTH36" s="429"/>
      <c r="GTI36" s="429"/>
      <c r="GTJ36" s="429"/>
      <c r="GTK36" s="429"/>
      <c r="GTL36" s="429"/>
      <c r="GTM36" s="429"/>
      <c r="GTN36" s="429"/>
      <c r="GTO36" s="429"/>
      <c r="GTP36" s="429"/>
      <c r="GTQ36" s="429"/>
      <c r="GTR36" s="429"/>
      <c r="GTS36" s="429"/>
      <c r="GTT36" s="429"/>
      <c r="GTU36" s="429"/>
      <c r="GTV36" s="429"/>
      <c r="GTW36" s="429"/>
      <c r="GTX36" s="429"/>
      <c r="GTY36" s="429"/>
      <c r="GTZ36" s="429"/>
      <c r="GUA36" s="429"/>
      <c r="GUB36" s="429"/>
      <c r="GUC36" s="429"/>
      <c r="GUD36" s="429"/>
      <c r="GUE36" s="429"/>
      <c r="GUF36" s="429"/>
      <c r="GUG36" s="429"/>
      <c r="GUH36" s="429"/>
      <c r="GUI36" s="429"/>
      <c r="GUJ36" s="429"/>
      <c r="GUK36" s="429"/>
      <c r="GUL36" s="429"/>
      <c r="GUM36" s="429"/>
      <c r="GUN36" s="429"/>
      <c r="GUO36" s="429"/>
      <c r="GUP36" s="429"/>
      <c r="GUQ36" s="429"/>
      <c r="GUR36" s="429"/>
      <c r="GUS36" s="429"/>
      <c r="GUT36" s="429"/>
      <c r="GUU36" s="429"/>
      <c r="GUV36" s="429"/>
      <c r="GUW36" s="429"/>
      <c r="GUX36" s="429"/>
      <c r="GUY36" s="429"/>
      <c r="GUZ36" s="429"/>
      <c r="GVA36" s="429"/>
      <c r="GVB36" s="429"/>
      <c r="GVC36" s="429"/>
      <c r="GVD36" s="429"/>
      <c r="GVE36" s="429"/>
      <c r="GVF36" s="429"/>
      <c r="GVG36" s="429"/>
      <c r="GVH36" s="429"/>
      <c r="GVI36" s="429"/>
      <c r="GVJ36" s="429"/>
      <c r="GVK36" s="429"/>
      <c r="GVL36" s="429"/>
      <c r="GVM36" s="429"/>
      <c r="GVN36" s="429"/>
      <c r="GVO36" s="429"/>
      <c r="GVP36" s="429"/>
      <c r="GVQ36" s="429"/>
      <c r="GVR36" s="429"/>
      <c r="GVS36" s="429"/>
      <c r="GVT36" s="429"/>
      <c r="GVU36" s="429"/>
      <c r="GVV36" s="429"/>
      <c r="GVW36" s="429"/>
      <c r="GVX36" s="429"/>
      <c r="GVY36" s="429"/>
      <c r="GVZ36" s="429"/>
      <c r="GWA36" s="429"/>
      <c r="GWB36" s="429"/>
      <c r="GWC36" s="429"/>
      <c r="GWD36" s="429"/>
      <c r="GWE36" s="429"/>
      <c r="GWF36" s="429"/>
      <c r="GWG36" s="429"/>
      <c r="GWH36" s="429"/>
      <c r="GWI36" s="429"/>
      <c r="GWJ36" s="429"/>
      <c r="GWK36" s="429"/>
      <c r="GWL36" s="429"/>
      <c r="GWM36" s="429"/>
      <c r="GWN36" s="429"/>
      <c r="GWO36" s="429"/>
      <c r="GWP36" s="429"/>
      <c r="GWQ36" s="429"/>
      <c r="GWR36" s="429"/>
      <c r="GWS36" s="429"/>
      <c r="GWT36" s="429"/>
      <c r="GWU36" s="429"/>
      <c r="GWV36" s="429"/>
      <c r="GWW36" s="429"/>
      <c r="GWX36" s="429"/>
      <c r="GWY36" s="429"/>
      <c r="GWZ36" s="429"/>
      <c r="GXA36" s="429"/>
      <c r="GXB36" s="429"/>
      <c r="GXC36" s="429"/>
      <c r="GXD36" s="429"/>
      <c r="GXE36" s="429"/>
      <c r="GXF36" s="429"/>
      <c r="GXG36" s="429"/>
      <c r="GXH36" s="429"/>
      <c r="GXI36" s="429"/>
      <c r="GXJ36" s="429"/>
      <c r="GXK36" s="429"/>
      <c r="GXL36" s="429"/>
      <c r="GXM36" s="429"/>
      <c r="GXN36" s="429"/>
      <c r="GXO36" s="429"/>
      <c r="GXP36" s="429"/>
      <c r="GXQ36" s="429"/>
      <c r="GXR36" s="429"/>
      <c r="GXS36" s="429"/>
      <c r="GXT36" s="429"/>
      <c r="GXU36" s="429"/>
      <c r="GXV36" s="429"/>
      <c r="GXW36" s="429"/>
      <c r="GXX36" s="429"/>
      <c r="GXY36" s="429"/>
      <c r="GXZ36" s="429"/>
      <c r="GYA36" s="429"/>
      <c r="GYB36" s="429"/>
      <c r="GYC36" s="429"/>
      <c r="GYD36" s="429"/>
      <c r="GYE36" s="429"/>
      <c r="GYF36" s="429"/>
      <c r="GYG36" s="429"/>
      <c r="GYH36" s="429"/>
      <c r="GYI36" s="429"/>
      <c r="GYJ36" s="429"/>
      <c r="GYK36" s="429"/>
      <c r="GYL36" s="429"/>
      <c r="GYM36" s="429"/>
      <c r="GYN36" s="429"/>
      <c r="GYO36" s="429"/>
      <c r="GYP36" s="429"/>
      <c r="GYQ36" s="429"/>
      <c r="GYR36" s="429"/>
      <c r="GYS36" s="429"/>
      <c r="GYT36" s="429"/>
      <c r="GYU36" s="429"/>
      <c r="GYV36" s="429"/>
      <c r="GYW36" s="429"/>
      <c r="GYX36" s="429"/>
      <c r="GYY36" s="429"/>
      <c r="GYZ36" s="429"/>
      <c r="GZA36" s="429"/>
      <c r="GZB36" s="429"/>
      <c r="GZC36" s="429"/>
      <c r="GZD36" s="429"/>
      <c r="GZE36" s="429"/>
      <c r="GZF36" s="429"/>
      <c r="GZG36" s="429"/>
      <c r="GZH36" s="429"/>
      <c r="GZI36" s="429"/>
      <c r="GZJ36" s="429"/>
      <c r="GZK36" s="429"/>
      <c r="GZL36" s="429"/>
      <c r="GZM36" s="429"/>
      <c r="GZN36" s="429"/>
      <c r="GZO36" s="429"/>
      <c r="GZP36" s="429"/>
      <c r="GZQ36" s="429"/>
      <c r="GZR36" s="429"/>
      <c r="GZS36" s="429"/>
      <c r="GZT36" s="429"/>
      <c r="GZU36" s="429"/>
      <c r="GZV36" s="429"/>
      <c r="GZW36" s="429"/>
      <c r="GZX36" s="429"/>
      <c r="GZY36" s="429"/>
      <c r="GZZ36" s="429"/>
      <c r="HAA36" s="429"/>
      <c r="HAB36" s="429"/>
      <c r="HAC36" s="429"/>
      <c r="HAD36" s="429"/>
      <c r="HAE36" s="429"/>
      <c r="HAF36" s="429"/>
      <c r="HAG36" s="429"/>
      <c r="HAH36" s="429"/>
      <c r="HAI36" s="429"/>
      <c r="HAJ36" s="429"/>
      <c r="HAK36" s="429"/>
      <c r="HAL36" s="429"/>
      <c r="HAM36" s="429"/>
      <c r="HAN36" s="429"/>
      <c r="HAO36" s="429"/>
      <c r="HAP36" s="429"/>
      <c r="HAQ36" s="429"/>
      <c r="HAR36" s="429"/>
      <c r="HAS36" s="429"/>
      <c r="HAT36" s="429"/>
      <c r="HAU36" s="429"/>
      <c r="HAV36" s="429"/>
      <c r="HAW36" s="429"/>
      <c r="HAX36" s="429"/>
      <c r="HAY36" s="429"/>
      <c r="HAZ36" s="429"/>
      <c r="HBA36" s="429"/>
      <c r="HBB36" s="429"/>
      <c r="HBC36" s="429"/>
      <c r="HBD36" s="429"/>
      <c r="HBE36" s="429"/>
      <c r="HBF36" s="429"/>
      <c r="HBG36" s="429"/>
      <c r="HBH36" s="429"/>
      <c r="HBI36" s="429"/>
      <c r="HBJ36" s="429"/>
      <c r="HBK36" s="429"/>
      <c r="HBL36" s="429"/>
      <c r="HBM36" s="429"/>
      <c r="HBN36" s="429"/>
      <c r="HBO36" s="429"/>
      <c r="HBP36" s="429"/>
      <c r="HBQ36" s="429"/>
      <c r="HBR36" s="429"/>
      <c r="HBS36" s="429"/>
      <c r="HBT36" s="429"/>
      <c r="HBU36" s="429"/>
      <c r="HBV36" s="429"/>
      <c r="HBW36" s="429"/>
      <c r="HBX36" s="429"/>
      <c r="HBY36" s="429"/>
      <c r="HBZ36" s="429"/>
      <c r="HCA36" s="429"/>
      <c r="HCB36" s="429"/>
      <c r="HCC36" s="429"/>
      <c r="HCD36" s="429"/>
      <c r="HCE36" s="429"/>
      <c r="HCF36" s="429"/>
      <c r="HCG36" s="429"/>
      <c r="HCH36" s="429"/>
      <c r="HCI36" s="429"/>
      <c r="HCJ36" s="429"/>
      <c r="HCK36" s="429"/>
      <c r="HCL36" s="429"/>
      <c r="HCM36" s="429"/>
      <c r="HCN36" s="429"/>
      <c r="HCO36" s="429"/>
      <c r="HCP36" s="429"/>
      <c r="HCQ36" s="429"/>
      <c r="HCR36" s="429"/>
      <c r="HCS36" s="429"/>
      <c r="HCT36" s="429"/>
      <c r="HCU36" s="429"/>
      <c r="HCV36" s="429"/>
      <c r="HCW36" s="429"/>
      <c r="HCX36" s="429"/>
      <c r="HCY36" s="429"/>
      <c r="HCZ36" s="429"/>
      <c r="HDA36" s="429"/>
      <c r="HDB36" s="429"/>
      <c r="HDC36" s="429"/>
      <c r="HDD36" s="429"/>
      <c r="HDE36" s="429"/>
      <c r="HDF36" s="429"/>
      <c r="HDG36" s="429"/>
      <c r="HDH36" s="429"/>
      <c r="HDI36" s="429"/>
      <c r="HDJ36" s="429"/>
      <c r="HDK36" s="429"/>
      <c r="HDL36" s="429"/>
      <c r="HDM36" s="429"/>
      <c r="HDN36" s="429"/>
      <c r="HDO36" s="429"/>
      <c r="HDP36" s="429"/>
      <c r="HDQ36" s="429"/>
      <c r="HDR36" s="429"/>
      <c r="HDS36" s="429"/>
      <c r="HDT36" s="429"/>
      <c r="HDU36" s="429"/>
      <c r="HDV36" s="429"/>
      <c r="HDW36" s="429"/>
      <c r="HDX36" s="429"/>
      <c r="HDY36" s="429"/>
      <c r="HDZ36" s="429"/>
      <c r="HEA36" s="429"/>
      <c r="HEB36" s="429"/>
      <c r="HEC36" s="429"/>
      <c r="HED36" s="429"/>
      <c r="HEE36" s="429"/>
      <c r="HEF36" s="429"/>
      <c r="HEG36" s="429"/>
      <c r="HEH36" s="429"/>
      <c r="HEI36" s="429"/>
      <c r="HEJ36" s="429"/>
      <c r="HEK36" s="429"/>
      <c r="HEL36" s="429"/>
      <c r="HEM36" s="429"/>
      <c r="HEN36" s="429"/>
      <c r="HEO36" s="429"/>
      <c r="HEP36" s="429"/>
      <c r="HEQ36" s="429"/>
      <c r="HER36" s="429"/>
      <c r="HES36" s="429"/>
      <c r="HET36" s="429"/>
      <c r="HEU36" s="429"/>
      <c r="HEV36" s="429"/>
      <c r="HEW36" s="429"/>
      <c r="HEX36" s="429"/>
      <c r="HEY36" s="429"/>
      <c r="HEZ36" s="429"/>
      <c r="HFA36" s="429"/>
      <c r="HFB36" s="429"/>
      <c r="HFC36" s="429"/>
      <c r="HFD36" s="429"/>
      <c r="HFE36" s="429"/>
      <c r="HFF36" s="429"/>
      <c r="HFG36" s="429"/>
      <c r="HFH36" s="429"/>
      <c r="HFI36" s="429"/>
      <c r="HFJ36" s="429"/>
      <c r="HFK36" s="429"/>
      <c r="HFL36" s="429"/>
      <c r="HFM36" s="429"/>
      <c r="HFN36" s="429"/>
      <c r="HFO36" s="429"/>
      <c r="HFP36" s="429"/>
      <c r="HFQ36" s="429"/>
      <c r="HFR36" s="429"/>
      <c r="HFS36" s="429"/>
      <c r="HFT36" s="429"/>
      <c r="HFU36" s="429"/>
      <c r="HFV36" s="429"/>
      <c r="HFW36" s="429"/>
      <c r="HFX36" s="429"/>
      <c r="HFY36" s="429"/>
      <c r="HFZ36" s="429"/>
      <c r="HGA36" s="429"/>
      <c r="HGB36" s="429"/>
      <c r="HGC36" s="429"/>
      <c r="HGD36" s="429"/>
      <c r="HGE36" s="429"/>
      <c r="HGF36" s="429"/>
      <c r="HGG36" s="429"/>
      <c r="HGH36" s="429"/>
      <c r="HGI36" s="429"/>
      <c r="HGJ36" s="429"/>
      <c r="HGK36" s="429"/>
      <c r="HGL36" s="429"/>
      <c r="HGM36" s="429"/>
      <c r="HGN36" s="429"/>
      <c r="HGO36" s="429"/>
      <c r="HGP36" s="429"/>
      <c r="HGQ36" s="429"/>
      <c r="HGR36" s="429"/>
      <c r="HGS36" s="429"/>
      <c r="HGT36" s="429"/>
      <c r="HGU36" s="429"/>
      <c r="HGV36" s="429"/>
      <c r="HGW36" s="429"/>
      <c r="HGX36" s="429"/>
      <c r="HGY36" s="429"/>
      <c r="HGZ36" s="429"/>
      <c r="HHA36" s="429"/>
      <c r="HHB36" s="429"/>
      <c r="HHC36" s="429"/>
      <c r="HHD36" s="429"/>
      <c r="HHE36" s="429"/>
      <c r="HHF36" s="429"/>
      <c r="HHG36" s="429"/>
      <c r="HHH36" s="429"/>
      <c r="HHI36" s="429"/>
      <c r="HHJ36" s="429"/>
      <c r="HHK36" s="429"/>
      <c r="HHL36" s="429"/>
      <c r="HHM36" s="429"/>
      <c r="HHN36" s="429"/>
      <c r="HHO36" s="429"/>
      <c r="HHP36" s="429"/>
      <c r="HHQ36" s="429"/>
      <c r="HHR36" s="429"/>
      <c r="HHS36" s="429"/>
      <c r="HHT36" s="429"/>
      <c r="HHU36" s="429"/>
      <c r="HHV36" s="429"/>
      <c r="HHW36" s="429"/>
      <c r="HHX36" s="429"/>
      <c r="HHY36" s="429"/>
      <c r="HHZ36" s="429"/>
      <c r="HIA36" s="429"/>
      <c r="HIB36" s="429"/>
      <c r="HIC36" s="429"/>
      <c r="HID36" s="429"/>
      <c r="HIE36" s="429"/>
      <c r="HIF36" s="429"/>
      <c r="HIG36" s="429"/>
      <c r="HIH36" s="429"/>
      <c r="HII36" s="429"/>
      <c r="HIJ36" s="429"/>
      <c r="HIK36" s="429"/>
      <c r="HIL36" s="429"/>
      <c r="HIM36" s="429"/>
      <c r="HIN36" s="429"/>
      <c r="HIO36" s="429"/>
      <c r="HIP36" s="429"/>
      <c r="HIQ36" s="429"/>
      <c r="HIR36" s="429"/>
      <c r="HIS36" s="429"/>
      <c r="HIT36" s="429"/>
      <c r="HIU36" s="429"/>
      <c r="HIV36" s="429"/>
      <c r="HIW36" s="429"/>
      <c r="HIX36" s="429"/>
      <c r="HIY36" s="429"/>
      <c r="HIZ36" s="429"/>
      <c r="HJA36" s="429"/>
      <c r="HJB36" s="429"/>
      <c r="HJC36" s="429"/>
      <c r="HJD36" s="429"/>
      <c r="HJE36" s="429"/>
      <c r="HJF36" s="429"/>
      <c r="HJG36" s="429"/>
      <c r="HJH36" s="429"/>
      <c r="HJI36" s="429"/>
      <c r="HJJ36" s="429"/>
      <c r="HJK36" s="429"/>
      <c r="HJL36" s="429"/>
      <c r="HJM36" s="429"/>
      <c r="HJN36" s="429"/>
      <c r="HJO36" s="429"/>
      <c r="HJP36" s="429"/>
      <c r="HJQ36" s="429"/>
      <c r="HJR36" s="429"/>
      <c r="HJS36" s="429"/>
      <c r="HJT36" s="429"/>
      <c r="HJU36" s="429"/>
      <c r="HJV36" s="429"/>
      <c r="HJW36" s="429"/>
      <c r="HJX36" s="429"/>
      <c r="HJY36" s="429"/>
      <c r="HJZ36" s="429"/>
      <c r="HKA36" s="429"/>
      <c r="HKB36" s="429"/>
      <c r="HKC36" s="429"/>
      <c r="HKD36" s="429"/>
      <c r="HKE36" s="429"/>
      <c r="HKF36" s="429"/>
      <c r="HKG36" s="429"/>
      <c r="HKH36" s="429"/>
      <c r="HKI36" s="429"/>
      <c r="HKJ36" s="429"/>
      <c r="HKK36" s="429"/>
      <c r="HKL36" s="429"/>
      <c r="HKM36" s="429"/>
      <c r="HKN36" s="429"/>
      <c r="HKO36" s="429"/>
      <c r="HKP36" s="429"/>
      <c r="HKQ36" s="429"/>
      <c r="HKR36" s="429"/>
      <c r="HKS36" s="429"/>
      <c r="HKT36" s="429"/>
      <c r="HKU36" s="429"/>
      <c r="HKV36" s="429"/>
      <c r="HKW36" s="429"/>
      <c r="HKX36" s="429"/>
      <c r="HKY36" s="429"/>
      <c r="HKZ36" s="429"/>
      <c r="HLA36" s="429"/>
      <c r="HLB36" s="429"/>
      <c r="HLC36" s="429"/>
      <c r="HLD36" s="429"/>
      <c r="HLE36" s="429"/>
      <c r="HLF36" s="429"/>
      <c r="HLG36" s="429"/>
      <c r="HLH36" s="429"/>
      <c r="HLI36" s="429"/>
      <c r="HLJ36" s="429"/>
      <c r="HLK36" s="429"/>
      <c r="HLL36" s="429"/>
      <c r="HLM36" s="429"/>
      <c r="HLN36" s="429"/>
      <c r="HLO36" s="429"/>
      <c r="HLP36" s="429"/>
      <c r="HLQ36" s="429"/>
      <c r="HLR36" s="429"/>
      <c r="HLS36" s="429"/>
      <c r="HLT36" s="429"/>
      <c r="HLU36" s="429"/>
      <c r="HLV36" s="429"/>
      <c r="HLW36" s="429"/>
      <c r="HLX36" s="429"/>
      <c r="HLY36" s="429"/>
      <c r="HLZ36" s="429"/>
      <c r="HMA36" s="429"/>
      <c r="HMB36" s="429"/>
      <c r="HMC36" s="429"/>
      <c r="HMD36" s="429"/>
      <c r="HME36" s="429"/>
      <c r="HMF36" s="429"/>
      <c r="HMG36" s="429"/>
      <c r="HMH36" s="429"/>
      <c r="HMI36" s="429"/>
      <c r="HMJ36" s="429"/>
      <c r="HMK36" s="429"/>
      <c r="HML36" s="429"/>
      <c r="HMM36" s="429"/>
      <c r="HMN36" s="429"/>
      <c r="HMO36" s="429"/>
      <c r="HMP36" s="429"/>
      <c r="HMQ36" s="429"/>
      <c r="HMR36" s="429"/>
      <c r="HMS36" s="429"/>
      <c r="HMT36" s="429"/>
      <c r="HMU36" s="429"/>
      <c r="HMV36" s="429"/>
      <c r="HMW36" s="429"/>
      <c r="HMX36" s="429"/>
      <c r="HMY36" s="429"/>
      <c r="HMZ36" s="429"/>
      <c r="HNA36" s="429"/>
      <c r="HNB36" s="429"/>
      <c r="HNC36" s="429"/>
      <c r="HND36" s="429"/>
      <c r="HNE36" s="429"/>
      <c r="HNF36" s="429"/>
      <c r="HNG36" s="429"/>
      <c r="HNH36" s="429"/>
      <c r="HNI36" s="429"/>
      <c r="HNJ36" s="429"/>
      <c r="HNK36" s="429"/>
      <c r="HNL36" s="429"/>
      <c r="HNM36" s="429"/>
      <c r="HNN36" s="429"/>
      <c r="HNO36" s="429"/>
      <c r="HNP36" s="429"/>
      <c r="HNQ36" s="429"/>
      <c r="HNR36" s="429"/>
      <c r="HNS36" s="429"/>
      <c r="HNT36" s="429"/>
      <c r="HNU36" s="429"/>
      <c r="HNV36" s="429"/>
      <c r="HNW36" s="429"/>
      <c r="HNX36" s="429"/>
      <c r="HNY36" s="429"/>
      <c r="HNZ36" s="429"/>
      <c r="HOA36" s="429"/>
      <c r="HOB36" s="429"/>
      <c r="HOC36" s="429"/>
      <c r="HOD36" s="429"/>
      <c r="HOE36" s="429"/>
      <c r="HOF36" s="429"/>
      <c r="HOG36" s="429"/>
      <c r="HOH36" s="429"/>
      <c r="HOI36" s="429"/>
      <c r="HOJ36" s="429"/>
      <c r="HOK36" s="429"/>
      <c r="HOL36" s="429"/>
      <c r="HOM36" s="429"/>
      <c r="HON36" s="429"/>
      <c r="HOO36" s="429"/>
      <c r="HOP36" s="429"/>
      <c r="HOQ36" s="429"/>
      <c r="HOR36" s="429"/>
      <c r="HOS36" s="429"/>
      <c r="HOT36" s="429"/>
      <c r="HOU36" s="429"/>
      <c r="HOV36" s="429"/>
      <c r="HOW36" s="429"/>
      <c r="HOX36" s="429"/>
      <c r="HOY36" s="429"/>
      <c r="HOZ36" s="429"/>
      <c r="HPA36" s="429"/>
      <c r="HPB36" s="429"/>
      <c r="HPC36" s="429"/>
      <c r="HPD36" s="429"/>
      <c r="HPE36" s="429"/>
      <c r="HPF36" s="429"/>
      <c r="HPG36" s="429"/>
      <c r="HPH36" s="429"/>
      <c r="HPI36" s="429"/>
      <c r="HPJ36" s="429"/>
      <c r="HPK36" s="429"/>
      <c r="HPL36" s="429"/>
      <c r="HPM36" s="429"/>
      <c r="HPN36" s="429"/>
      <c r="HPO36" s="429"/>
      <c r="HPP36" s="429"/>
      <c r="HPQ36" s="429"/>
      <c r="HPR36" s="429"/>
      <c r="HPS36" s="429"/>
      <c r="HPT36" s="429"/>
      <c r="HPU36" s="429"/>
      <c r="HPV36" s="429"/>
      <c r="HPW36" s="429"/>
      <c r="HPX36" s="429"/>
      <c r="HPY36" s="429"/>
      <c r="HPZ36" s="429"/>
      <c r="HQA36" s="429"/>
      <c r="HQB36" s="429"/>
      <c r="HQC36" s="429"/>
      <c r="HQD36" s="429"/>
      <c r="HQE36" s="429"/>
      <c r="HQF36" s="429"/>
      <c r="HQG36" s="429"/>
      <c r="HQH36" s="429"/>
      <c r="HQI36" s="429"/>
      <c r="HQJ36" s="429"/>
      <c r="HQK36" s="429"/>
      <c r="HQL36" s="429"/>
      <c r="HQM36" s="429"/>
      <c r="HQN36" s="429"/>
      <c r="HQO36" s="429"/>
      <c r="HQP36" s="429"/>
      <c r="HQQ36" s="429"/>
      <c r="HQR36" s="429"/>
      <c r="HQS36" s="429"/>
      <c r="HQT36" s="429"/>
      <c r="HQU36" s="429"/>
      <c r="HQV36" s="429"/>
      <c r="HQW36" s="429"/>
      <c r="HQX36" s="429"/>
      <c r="HQY36" s="429"/>
      <c r="HQZ36" s="429"/>
      <c r="HRA36" s="429"/>
      <c r="HRB36" s="429"/>
      <c r="HRC36" s="429"/>
      <c r="HRD36" s="429"/>
      <c r="HRE36" s="429"/>
      <c r="HRF36" s="429"/>
      <c r="HRG36" s="429"/>
      <c r="HRH36" s="429"/>
      <c r="HRI36" s="429"/>
      <c r="HRJ36" s="429"/>
      <c r="HRK36" s="429"/>
      <c r="HRL36" s="429"/>
      <c r="HRM36" s="429"/>
      <c r="HRN36" s="429"/>
      <c r="HRO36" s="429"/>
      <c r="HRP36" s="429"/>
      <c r="HRQ36" s="429"/>
      <c r="HRR36" s="429"/>
      <c r="HRS36" s="429"/>
      <c r="HRT36" s="429"/>
      <c r="HRU36" s="429"/>
      <c r="HRV36" s="429"/>
      <c r="HRW36" s="429"/>
      <c r="HRX36" s="429"/>
      <c r="HRY36" s="429"/>
      <c r="HRZ36" s="429"/>
      <c r="HSA36" s="429"/>
      <c r="HSB36" s="429"/>
      <c r="HSC36" s="429"/>
      <c r="HSD36" s="429"/>
      <c r="HSE36" s="429"/>
      <c r="HSF36" s="429"/>
      <c r="HSG36" s="429"/>
      <c r="HSH36" s="429"/>
      <c r="HSI36" s="429"/>
      <c r="HSJ36" s="429"/>
      <c r="HSK36" s="429"/>
      <c r="HSL36" s="429"/>
      <c r="HSM36" s="429"/>
      <c r="HSN36" s="429"/>
      <c r="HSO36" s="429"/>
      <c r="HSP36" s="429"/>
      <c r="HSQ36" s="429"/>
      <c r="HSR36" s="429"/>
      <c r="HSS36" s="429"/>
      <c r="HST36" s="429"/>
      <c r="HSU36" s="429"/>
      <c r="HSV36" s="429"/>
      <c r="HSW36" s="429"/>
      <c r="HSX36" s="429"/>
      <c r="HSY36" s="429"/>
      <c r="HSZ36" s="429"/>
      <c r="HTA36" s="429"/>
      <c r="HTB36" s="429"/>
      <c r="HTC36" s="429"/>
      <c r="HTD36" s="429"/>
      <c r="HTE36" s="429"/>
      <c r="HTF36" s="429"/>
      <c r="HTG36" s="429"/>
      <c r="HTH36" s="429"/>
      <c r="HTI36" s="429"/>
      <c r="HTJ36" s="429"/>
      <c r="HTK36" s="429"/>
      <c r="HTL36" s="429"/>
      <c r="HTM36" s="429"/>
      <c r="HTN36" s="429"/>
      <c r="HTO36" s="429"/>
      <c r="HTP36" s="429"/>
      <c r="HTQ36" s="429"/>
      <c r="HTR36" s="429"/>
      <c r="HTS36" s="429"/>
      <c r="HTT36" s="429"/>
      <c r="HTU36" s="429"/>
      <c r="HTV36" s="429"/>
      <c r="HTW36" s="429"/>
      <c r="HTX36" s="429"/>
      <c r="HTY36" s="429"/>
      <c r="HTZ36" s="429"/>
      <c r="HUA36" s="429"/>
      <c r="HUB36" s="429"/>
      <c r="HUC36" s="429"/>
      <c r="HUD36" s="429"/>
      <c r="HUE36" s="429"/>
      <c r="HUF36" s="429"/>
      <c r="HUG36" s="429"/>
      <c r="HUH36" s="429"/>
      <c r="HUI36" s="429"/>
      <c r="HUJ36" s="429"/>
      <c r="HUK36" s="429"/>
      <c r="HUL36" s="429"/>
      <c r="HUM36" s="429"/>
      <c r="HUN36" s="429"/>
      <c r="HUO36" s="429"/>
      <c r="HUP36" s="429"/>
      <c r="HUQ36" s="429"/>
      <c r="HUR36" s="429"/>
      <c r="HUS36" s="429"/>
      <c r="HUT36" s="429"/>
      <c r="HUU36" s="429"/>
      <c r="HUV36" s="429"/>
      <c r="HUW36" s="429"/>
      <c r="HUX36" s="429"/>
      <c r="HUY36" s="429"/>
      <c r="HUZ36" s="429"/>
      <c r="HVA36" s="429"/>
      <c r="HVB36" s="429"/>
      <c r="HVC36" s="429"/>
      <c r="HVD36" s="429"/>
      <c r="HVE36" s="429"/>
      <c r="HVF36" s="429"/>
      <c r="HVG36" s="429"/>
      <c r="HVH36" s="429"/>
      <c r="HVI36" s="429"/>
      <c r="HVJ36" s="429"/>
      <c r="HVK36" s="429"/>
      <c r="HVL36" s="429"/>
      <c r="HVM36" s="429"/>
      <c r="HVN36" s="429"/>
      <c r="HVO36" s="429"/>
      <c r="HVP36" s="429"/>
      <c r="HVQ36" s="429"/>
      <c r="HVR36" s="429"/>
      <c r="HVS36" s="429"/>
      <c r="HVT36" s="429"/>
      <c r="HVU36" s="429"/>
      <c r="HVV36" s="429"/>
      <c r="HVW36" s="429"/>
      <c r="HVX36" s="429"/>
      <c r="HVY36" s="429"/>
      <c r="HVZ36" s="429"/>
      <c r="HWA36" s="429"/>
      <c r="HWB36" s="429"/>
      <c r="HWC36" s="429"/>
      <c r="HWD36" s="429"/>
      <c r="HWE36" s="429"/>
      <c r="HWF36" s="429"/>
      <c r="HWG36" s="429"/>
      <c r="HWH36" s="429"/>
      <c r="HWI36" s="429"/>
      <c r="HWJ36" s="429"/>
      <c r="HWK36" s="429"/>
      <c r="HWL36" s="429"/>
      <c r="HWM36" s="429"/>
      <c r="HWN36" s="429"/>
      <c r="HWO36" s="429"/>
      <c r="HWP36" s="429"/>
      <c r="HWQ36" s="429"/>
      <c r="HWR36" s="429"/>
      <c r="HWS36" s="429"/>
      <c r="HWT36" s="429"/>
      <c r="HWU36" s="429"/>
      <c r="HWV36" s="429"/>
      <c r="HWW36" s="429"/>
      <c r="HWX36" s="429"/>
      <c r="HWY36" s="429"/>
      <c r="HWZ36" s="429"/>
      <c r="HXA36" s="429"/>
      <c r="HXB36" s="429"/>
      <c r="HXC36" s="429"/>
      <c r="HXD36" s="429"/>
      <c r="HXE36" s="429"/>
      <c r="HXF36" s="429"/>
      <c r="HXG36" s="429"/>
      <c r="HXH36" s="429"/>
      <c r="HXI36" s="429"/>
      <c r="HXJ36" s="429"/>
      <c r="HXK36" s="429"/>
      <c r="HXL36" s="429"/>
      <c r="HXM36" s="429"/>
      <c r="HXN36" s="429"/>
      <c r="HXO36" s="429"/>
      <c r="HXP36" s="429"/>
      <c r="HXQ36" s="429"/>
      <c r="HXR36" s="429"/>
      <c r="HXS36" s="429"/>
      <c r="HXT36" s="429"/>
      <c r="HXU36" s="429"/>
      <c r="HXV36" s="429"/>
      <c r="HXW36" s="429"/>
      <c r="HXX36" s="429"/>
      <c r="HXY36" s="429"/>
      <c r="HXZ36" s="429"/>
      <c r="HYA36" s="429"/>
      <c r="HYB36" s="429"/>
      <c r="HYC36" s="429"/>
      <c r="HYD36" s="429"/>
      <c r="HYE36" s="429"/>
      <c r="HYF36" s="429"/>
      <c r="HYG36" s="429"/>
      <c r="HYH36" s="429"/>
      <c r="HYI36" s="429"/>
      <c r="HYJ36" s="429"/>
      <c r="HYK36" s="429"/>
      <c r="HYL36" s="429"/>
      <c r="HYM36" s="429"/>
      <c r="HYN36" s="429"/>
      <c r="HYO36" s="429"/>
      <c r="HYP36" s="429"/>
      <c r="HYQ36" s="429"/>
      <c r="HYR36" s="429"/>
      <c r="HYS36" s="429"/>
      <c r="HYT36" s="429"/>
      <c r="HYU36" s="429"/>
      <c r="HYV36" s="429"/>
      <c r="HYW36" s="429"/>
      <c r="HYX36" s="429"/>
      <c r="HYY36" s="429"/>
      <c r="HYZ36" s="429"/>
      <c r="HZA36" s="429"/>
      <c r="HZB36" s="429"/>
      <c r="HZC36" s="429"/>
      <c r="HZD36" s="429"/>
      <c r="HZE36" s="429"/>
      <c r="HZF36" s="429"/>
      <c r="HZG36" s="429"/>
      <c r="HZH36" s="429"/>
      <c r="HZI36" s="429"/>
      <c r="HZJ36" s="429"/>
      <c r="HZK36" s="429"/>
      <c r="HZL36" s="429"/>
      <c r="HZM36" s="429"/>
      <c r="HZN36" s="429"/>
      <c r="HZO36" s="429"/>
      <c r="HZP36" s="429"/>
      <c r="HZQ36" s="429"/>
      <c r="HZR36" s="429"/>
      <c r="HZS36" s="429"/>
      <c r="HZT36" s="429"/>
      <c r="HZU36" s="429"/>
      <c r="HZV36" s="429"/>
      <c r="HZW36" s="429"/>
      <c r="HZX36" s="429"/>
      <c r="HZY36" s="429"/>
      <c r="HZZ36" s="429"/>
      <c r="IAA36" s="429"/>
      <c r="IAB36" s="429"/>
      <c r="IAC36" s="429"/>
      <c r="IAD36" s="429"/>
      <c r="IAE36" s="429"/>
      <c r="IAF36" s="429"/>
      <c r="IAG36" s="429"/>
      <c r="IAH36" s="429"/>
      <c r="IAI36" s="429"/>
      <c r="IAJ36" s="429"/>
      <c r="IAK36" s="429"/>
      <c r="IAL36" s="429"/>
      <c r="IAM36" s="429"/>
      <c r="IAN36" s="429"/>
      <c r="IAO36" s="429"/>
      <c r="IAP36" s="429"/>
      <c r="IAQ36" s="429"/>
      <c r="IAR36" s="429"/>
      <c r="IAS36" s="429"/>
      <c r="IAT36" s="429"/>
      <c r="IAU36" s="429"/>
      <c r="IAV36" s="429"/>
      <c r="IAW36" s="429"/>
      <c r="IAX36" s="429"/>
      <c r="IAY36" s="429"/>
      <c r="IAZ36" s="429"/>
      <c r="IBA36" s="429"/>
      <c r="IBB36" s="429"/>
      <c r="IBC36" s="429"/>
      <c r="IBD36" s="429"/>
      <c r="IBE36" s="429"/>
      <c r="IBF36" s="429"/>
      <c r="IBG36" s="429"/>
      <c r="IBH36" s="429"/>
      <c r="IBI36" s="429"/>
      <c r="IBJ36" s="429"/>
      <c r="IBK36" s="429"/>
      <c r="IBL36" s="429"/>
      <c r="IBM36" s="429"/>
      <c r="IBN36" s="429"/>
      <c r="IBO36" s="429"/>
      <c r="IBP36" s="429"/>
      <c r="IBQ36" s="429"/>
      <c r="IBR36" s="429"/>
      <c r="IBS36" s="429"/>
      <c r="IBT36" s="429"/>
      <c r="IBU36" s="429"/>
      <c r="IBV36" s="429"/>
      <c r="IBW36" s="429"/>
      <c r="IBX36" s="429"/>
      <c r="IBY36" s="429"/>
      <c r="IBZ36" s="429"/>
      <c r="ICA36" s="429"/>
      <c r="ICB36" s="429"/>
      <c r="ICC36" s="429"/>
      <c r="ICD36" s="429"/>
      <c r="ICE36" s="429"/>
      <c r="ICF36" s="429"/>
      <c r="ICG36" s="429"/>
      <c r="ICH36" s="429"/>
      <c r="ICI36" s="429"/>
      <c r="ICJ36" s="429"/>
      <c r="ICK36" s="429"/>
      <c r="ICL36" s="429"/>
      <c r="ICM36" s="429"/>
      <c r="ICN36" s="429"/>
      <c r="ICO36" s="429"/>
      <c r="ICP36" s="429"/>
      <c r="ICQ36" s="429"/>
      <c r="ICR36" s="429"/>
      <c r="ICS36" s="429"/>
      <c r="ICT36" s="429"/>
      <c r="ICU36" s="429"/>
      <c r="ICV36" s="429"/>
      <c r="ICW36" s="429"/>
      <c r="ICX36" s="429"/>
      <c r="ICY36" s="429"/>
      <c r="ICZ36" s="429"/>
      <c r="IDA36" s="429"/>
      <c r="IDB36" s="429"/>
      <c r="IDC36" s="429"/>
      <c r="IDD36" s="429"/>
      <c r="IDE36" s="429"/>
      <c r="IDF36" s="429"/>
      <c r="IDG36" s="429"/>
      <c r="IDH36" s="429"/>
      <c r="IDI36" s="429"/>
      <c r="IDJ36" s="429"/>
      <c r="IDK36" s="429"/>
      <c r="IDL36" s="429"/>
      <c r="IDM36" s="429"/>
      <c r="IDN36" s="429"/>
      <c r="IDO36" s="429"/>
      <c r="IDP36" s="429"/>
      <c r="IDQ36" s="429"/>
      <c r="IDR36" s="429"/>
      <c r="IDS36" s="429"/>
      <c r="IDT36" s="429"/>
      <c r="IDU36" s="429"/>
      <c r="IDV36" s="429"/>
      <c r="IDW36" s="429"/>
      <c r="IDX36" s="429"/>
      <c r="IDY36" s="429"/>
      <c r="IDZ36" s="429"/>
      <c r="IEA36" s="429"/>
      <c r="IEB36" s="429"/>
      <c r="IEC36" s="429"/>
      <c r="IED36" s="429"/>
      <c r="IEE36" s="429"/>
      <c r="IEF36" s="429"/>
      <c r="IEG36" s="429"/>
      <c r="IEH36" s="429"/>
      <c r="IEI36" s="429"/>
      <c r="IEJ36" s="429"/>
      <c r="IEK36" s="429"/>
      <c r="IEL36" s="429"/>
      <c r="IEM36" s="429"/>
      <c r="IEN36" s="429"/>
      <c r="IEO36" s="429"/>
      <c r="IEP36" s="429"/>
      <c r="IEQ36" s="429"/>
      <c r="IER36" s="429"/>
      <c r="IES36" s="429"/>
      <c r="IET36" s="429"/>
      <c r="IEU36" s="429"/>
      <c r="IEV36" s="429"/>
      <c r="IEW36" s="429"/>
      <c r="IEX36" s="429"/>
      <c r="IEY36" s="429"/>
      <c r="IEZ36" s="429"/>
      <c r="IFA36" s="429"/>
      <c r="IFB36" s="429"/>
      <c r="IFC36" s="429"/>
      <c r="IFD36" s="429"/>
      <c r="IFE36" s="429"/>
      <c r="IFF36" s="429"/>
      <c r="IFG36" s="429"/>
      <c r="IFH36" s="429"/>
      <c r="IFI36" s="429"/>
      <c r="IFJ36" s="429"/>
      <c r="IFK36" s="429"/>
      <c r="IFL36" s="429"/>
      <c r="IFM36" s="429"/>
      <c r="IFN36" s="429"/>
      <c r="IFO36" s="429"/>
      <c r="IFP36" s="429"/>
      <c r="IFQ36" s="429"/>
      <c r="IFR36" s="429"/>
      <c r="IFS36" s="429"/>
      <c r="IFT36" s="429"/>
      <c r="IFU36" s="429"/>
      <c r="IFV36" s="429"/>
      <c r="IFW36" s="429"/>
      <c r="IFX36" s="429"/>
      <c r="IFY36" s="429"/>
      <c r="IFZ36" s="429"/>
      <c r="IGA36" s="429"/>
      <c r="IGB36" s="429"/>
      <c r="IGC36" s="429"/>
      <c r="IGD36" s="429"/>
      <c r="IGE36" s="429"/>
      <c r="IGF36" s="429"/>
      <c r="IGG36" s="429"/>
      <c r="IGH36" s="429"/>
      <c r="IGI36" s="429"/>
      <c r="IGJ36" s="429"/>
      <c r="IGK36" s="429"/>
      <c r="IGL36" s="429"/>
      <c r="IGM36" s="429"/>
      <c r="IGN36" s="429"/>
      <c r="IGO36" s="429"/>
      <c r="IGP36" s="429"/>
      <c r="IGQ36" s="429"/>
      <c r="IGR36" s="429"/>
      <c r="IGS36" s="429"/>
      <c r="IGT36" s="429"/>
      <c r="IGU36" s="429"/>
      <c r="IGV36" s="429"/>
      <c r="IGW36" s="429"/>
      <c r="IGX36" s="429"/>
      <c r="IGY36" s="429"/>
      <c r="IGZ36" s="429"/>
      <c r="IHA36" s="429"/>
      <c r="IHB36" s="429"/>
      <c r="IHC36" s="429"/>
      <c r="IHD36" s="429"/>
      <c r="IHE36" s="429"/>
      <c r="IHF36" s="429"/>
      <c r="IHG36" s="429"/>
      <c r="IHH36" s="429"/>
      <c r="IHI36" s="429"/>
      <c r="IHJ36" s="429"/>
      <c r="IHK36" s="429"/>
      <c r="IHL36" s="429"/>
      <c r="IHM36" s="429"/>
      <c r="IHN36" s="429"/>
      <c r="IHO36" s="429"/>
      <c r="IHP36" s="429"/>
      <c r="IHQ36" s="429"/>
      <c r="IHR36" s="429"/>
      <c r="IHS36" s="429"/>
      <c r="IHT36" s="429"/>
      <c r="IHU36" s="429"/>
      <c r="IHV36" s="429"/>
      <c r="IHW36" s="429"/>
      <c r="IHX36" s="429"/>
      <c r="IHY36" s="429"/>
      <c r="IHZ36" s="429"/>
      <c r="IIA36" s="429"/>
      <c r="IIB36" s="429"/>
      <c r="IIC36" s="429"/>
      <c r="IID36" s="429"/>
      <c r="IIE36" s="429"/>
      <c r="IIF36" s="429"/>
      <c r="IIG36" s="429"/>
      <c r="IIH36" s="429"/>
      <c r="III36" s="429"/>
      <c r="IIJ36" s="429"/>
      <c r="IIK36" s="429"/>
      <c r="IIL36" s="429"/>
      <c r="IIM36" s="429"/>
      <c r="IIN36" s="429"/>
      <c r="IIO36" s="429"/>
      <c r="IIP36" s="429"/>
      <c r="IIQ36" s="429"/>
      <c r="IIR36" s="429"/>
      <c r="IIS36" s="429"/>
      <c r="IIT36" s="429"/>
      <c r="IIU36" s="429"/>
      <c r="IIV36" s="429"/>
      <c r="IIW36" s="429"/>
      <c r="IIX36" s="429"/>
      <c r="IIY36" s="429"/>
      <c r="IIZ36" s="429"/>
      <c r="IJA36" s="429"/>
      <c r="IJB36" s="429"/>
      <c r="IJC36" s="429"/>
      <c r="IJD36" s="429"/>
      <c r="IJE36" s="429"/>
      <c r="IJF36" s="429"/>
      <c r="IJG36" s="429"/>
      <c r="IJH36" s="429"/>
      <c r="IJI36" s="429"/>
      <c r="IJJ36" s="429"/>
      <c r="IJK36" s="429"/>
      <c r="IJL36" s="429"/>
      <c r="IJM36" s="429"/>
      <c r="IJN36" s="429"/>
      <c r="IJO36" s="429"/>
      <c r="IJP36" s="429"/>
      <c r="IJQ36" s="429"/>
      <c r="IJR36" s="429"/>
      <c r="IJS36" s="429"/>
      <c r="IJT36" s="429"/>
      <c r="IJU36" s="429"/>
      <c r="IJV36" s="429"/>
      <c r="IJW36" s="429"/>
      <c r="IJX36" s="429"/>
      <c r="IJY36" s="429"/>
      <c r="IJZ36" s="429"/>
      <c r="IKA36" s="429"/>
      <c r="IKB36" s="429"/>
      <c r="IKC36" s="429"/>
      <c r="IKD36" s="429"/>
      <c r="IKE36" s="429"/>
      <c r="IKF36" s="429"/>
      <c r="IKG36" s="429"/>
      <c r="IKH36" s="429"/>
      <c r="IKI36" s="429"/>
      <c r="IKJ36" s="429"/>
      <c r="IKK36" s="429"/>
      <c r="IKL36" s="429"/>
      <c r="IKM36" s="429"/>
      <c r="IKN36" s="429"/>
      <c r="IKO36" s="429"/>
      <c r="IKP36" s="429"/>
      <c r="IKQ36" s="429"/>
      <c r="IKR36" s="429"/>
      <c r="IKS36" s="429"/>
      <c r="IKT36" s="429"/>
      <c r="IKU36" s="429"/>
      <c r="IKV36" s="429"/>
      <c r="IKW36" s="429"/>
      <c r="IKX36" s="429"/>
      <c r="IKY36" s="429"/>
      <c r="IKZ36" s="429"/>
      <c r="ILA36" s="429"/>
      <c r="ILB36" s="429"/>
      <c r="ILC36" s="429"/>
      <c r="ILD36" s="429"/>
      <c r="ILE36" s="429"/>
      <c r="ILF36" s="429"/>
      <c r="ILG36" s="429"/>
      <c r="ILH36" s="429"/>
      <c r="ILI36" s="429"/>
      <c r="ILJ36" s="429"/>
      <c r="ILK36" s="429"/>
      <c r="ILL36" s="429"/>
      <c r="ILM36" s="429"/>
      <c r="ILN36" s="429"/>
      <c r="ILO36" s="429"/>
      <c r="ILP36" s="429"/>
      <c r="ILQ36" s="429"/>
      <c r="ILR36" s="429"/>
      <c r="ILS36" s="429"/>
      <c r="ILT36" s="429"/>
      <c r="ILU36" s="429"/>
      <c r="ILV36" s="429"/>
      <c r="ILW36" s="429"/>
      <c r="ILX36" s="429"/>
      <c r="ILY36" s="429"/>
      <c r="ILZ36" s="429"/>
      <c r="IMA36" s="429"/>
      <c r="IMB36" s="429"/>
      <c r="IMC36" s="429"/>
      <c r="IMD36" s="429"/>
      <c r="IME36" s="429"/>
      <c r="IMF36" s="429"/>
      <c r="IMG36" s="429"/>
      <c r="IMH36" s="429"/>
      <c r="IMI36" s="429"/>
      <c r="IMJ36" s="429"/>
      <c r="IMK36" s="429"/>
      <c r="IML36" s="429"/>
      <c r="IMM36" s="429"/>
      <c r="IMN36" s="429"/>
      <c r="IMO36" s="429"/>
      <c r="IMP36" s="429"/>
      <c r="IMQ36" s="429"/>
      <c r="IMR36" s="429"/>
      <c r="IMS36" s="429"/>
      <c r="IMT36" s="429"/>
      <c r="IMU36" s="429"/>
      <c r="IMV36" s="429"/>
      <c r="IMW36" s="429"/>
      <c r="IMX36" s="429"/>
      <c r="IMY36" s="429"/>
      <c r="IMZ36" s="429"/>
      <c r="INA36" s="429"/>
      <c r="INB36" s="429"/>
      <c r="INC36" s="429"/>
      <c r="IND36" s="429"/>
      <c r="INE36" s="429"/>
      <c r="INF36" s="429"/>
      <c r="ING36" s="429"/>
      <c r="INH36" s="429"/>
      <c r="INI36" s="429"/>
      <c r="INJ36" s="429"/>
      <c r="INK36" s="429"/>
      <c r="INL36" s="429"/>
      <c r="INM36" s="429"/>
      <c r="INN36" s="429"/>
      <c r="INO36" s="429"/>
      <c r="INP36" s="429"/>
      <c r="INQ36" s="429"/>
      <c r="INR36" s="429"/>
      <c r="INS36" s="429"/>
      <c r="INT36" s="429"/>
      <c r="INU36" s="429"/>
      <c r="INV36" s="429"/>
      <c r="INW36" s="429"/>
      <c r="INX36" s="429"/>
      <c r="INY36" s="429"/>
      <c r="INZ36" s="429"/>
      <c r="IOA36" s="429"/>
      <c r="IOB36" s="429"/>
      <c r="IOC36" s="429"/>
      <c r="IOD36" s="429"/>
      <c r="IOE36" s="429"/>
      <c r="IOF36" s="429"/>
      <c r="IOG36" s="429"/>
      <c r="IOH36" s="429"/>
      <c r="IOI36" s="429"/>
      <c r="IOJ36" s="429"/>
      <c r="IOK36" s="429"/>
      <c r="IOL36" s="429"/>
      <c r="IOM36" s="429"/>
      <c r="ION36" s="429"/>
      <c r="IOO36" s="429"/>
      <c r="IOP36" s="429"/>
      <c r="IOQ36" s="429"/>
      <c r="IOR36" s="429"/>
      <c r="IOS36" s="429"/>
      <c r="IOT36" s="429"/>
      <c r="IOU36" s="429"/>
      <c r="IOV36" s="429"/>
      <c r="IOW36" s="429"/>
      <c r="IOX36" s="429"/>
      <c r="IOY36" s="429"/>
      <c r="IOZ36" s="429"/>
      <c r="IPA36" s="429"/>
      <c r="IPB36" s="429"/>
      <c r="IPC36" s="429"/>
      <c r="IPD36" s="429"/>
      <c r="IPE36" s="429"/>
      <c r="IPF36" s="429"/>
      <c r="IPG36" s="429"/>
      <c r="IPH36" s="429"/>
      <c r="IPI36" s="429"/>
      <c r="IPJ36" s="429"/>
      <c r="IPK36" s="429"/>
      <c r="IPL36" s="429"/>
      <c r="IPM36" s="429"/>
      <c r="IPN36" s="429"/>
      <c r="IPO36" s="429"/>
      <c r="IPP36" s="429"/>
      <c r="IPQ36" s="429"/>
      <c r="IPR36" s="429"/>
      <c r="IPS36" s="429"/>
      <c r="IPT36" s="429"/>
      <c r="IPU36" s="429"/>
      <c r="IPV36" s="429"/>
      <c r="IPW36" s="429"/>
      <c r="IPX36" s="429"/>
      <c r="IPY36" s="429"/>
      <c r="IPZ36" s="429"/>
      <c r="IQA36" s="429"/>
      <c r="IQB36" s="429"/>
      <c r="IQC36" s="429"/>
      <c r="IQD36" s="429"/>
      <c r="IQE36" s="429"/>
      <c r="IQF36" s="429"/>
      <c r="IQG36" s="429"/>
      <c r="IQH36" s="429"/>
      <c r="IQI36" s="429"/>
      <c r="IQJ36" s="429"/>
      <c r="IQK36" s="429"/>
      <c r="IQL36" s="429"/>
      <c r="IQM36" s="429"/>
      <c r="IQN36" s="429"/>
      <c r="IQO36" s="429"/>
      <c r="IQP36" s="429"/>
      <c r="IQQ36" s="429"/>
      <c r="IQR36" s="429"/>
      <c r="IQS36" s="429"/>
      <c r="IQT36" s="429"/>
      <c r="IQU36" s="429"/>
      <c r="IQV36" s="429"/>
      <c r="IQW36" s="429"/>
      <c r="IQX36" s="429"/>
      <c r="IQY36" s="429"/>
      <c r="IQZ36" s="429"/>
      <c r="IRA36" s="429"/>
      <c r="IRB36" s="429"/>
      <c r="IRC36" s="429"/>
      <c r="IRD36" s="429"/>
      <c r="IRE36" s="429"/>
      <c r="IRF36" s="429"/>
      <c r="IRG36" s="429"/>
      <c r="IRH36" s="429"/>
      <c r="IRI36" s="429"/>
      <c r="IRJ36" s="429"/>
      <c r="IRK36" s="429"/>
      <c r="IRL36" s="429"/>
      <c r="IRM36" s="429"/>
      <c r="IRN36" s="429"/>
      <c r="IRO36" s="429"/>
      <c r="IRP36" s="429"/>
      <c r="IRQ36" s="429"/>
      <c r="IRR36" s="429"/>
      <c r="IRS36" s="429"/>
      <c r="IRT36" s="429"/>
      <c r="IRU36" s="429"/>
      <c r="IRV36" s="429"/>
      <c r="IRW36" s="429"/>
      <c r="IRX36" s="429"/>
      <c r="IRY36" s="429"/>
      <c r="IRZ36" s="429"/>
      <c r="ISA36" s="429"/>
      <c r="ISB36" s="429"/>
      <c r="ISC36" s="429"/>
      <c r="ISD36" s="429"/>
      <c r="ISE36" s="429"/>
      <c r="ISF36" s="429"/>
      <c r="ISG36" s="429"/>
      <c r="ISH36" s="429"/>
      <c r="ISI36" s="429"/>
      <c r="ISJ36" s="429"/>
      <c r="ISK36" s="429"/>
      <c r="ISL36" s="429"/>
      <c r="ISM36" s="429"/>
      <c r="ISN36" s="429"/>
      <c r="ISO36" s="429"/>
      <c r="ISP36" s="429"/>
      <c r="ISQ36" s="429"/>
      <c r="ISR36" s="429"/>
      <c r="ISS36" s="429"/>
      <c r="IST36" s="429"/>
      <c r="ISU36" s="429"/>
      <c r="ISV36" s="429"/>
      <c r="ISW36" s="429"/>
      <c r="ISX36" s="429"/>
      <c r="ISY36" s="429"/>
      <c r="ISZ36" s="429"/>
      <c r="ITA36" s="429"/>
      <c r="ITB36" s="429"/>
      <c r="ITC36" s="429"/>
      <c r="ITD36" s="429"/>
      <c r="ITE36" s="429"/>
      <c r="ITF36" s="429"/>
      <c r="ITG36" s="429"/>
      <c r="ITH36" s="429"/>
      <c r="ITI36" s="429"/>
      <c r="ITJ36" s="429"/>
      <c r="ITK36" s="429"/>
      <c r="ITL36" s="429"/>
      <c r="ITM36" s="429"/>
      <c r="ITN36" s="429"/>
      <c r="ITO36" s="429"/>
      <c r="ITP36" s="429"/>
      <c r="ITQ36" s="429"/>
      <c r="ITR36" s="429"/>
      <c r="ITS36" s="429"/>
      <c r="ITT36" s="429"/>
      <c r="ITU36" s="429"/>
      <c r="ITV36" s="429"/>
      <c r="ITW36" s="429"/>
      <c r="ITX36" s="429"/>
      <c r="ITY36" s="429"/>
      <c r="ITZ36" s="429"/>
      <c r="IUA36" s="429"/>
      <c r="IUB36" s="429"/>
      <c r="IUC36" s="429"/>
      <c r="IUD36" s="429"/>
      <c r="IUE36" s="429"/>
      <c r="IUF36" s="429"/>
      <c r="IUG36" s="429"/>
      <c r="IUH36" s="429"/>
      <c r="IUI36" s="429"/>
      <c r="IUJ36" s="429"/>
      <c r="IUK36" s="429"/>
      <c r="IUL36" s="429"/>
      <c r="IUM36" s="429"/>
      <c r="IUN36" s="429"/>
      <c r="IUO36" s="429"/>
      <c r="IUP36" s="429"/>
      <c r="IUQ36" s="429"/>
      <c r="IUR36" s="429"/>
      <c r="IUS36" s="429"/>
      <c r="IUT36" s="429"/>
      <c r="IUU36" s="429"/>
      <c r="IUV36" s="429"/>
      <c r="IUW36" s="429"/>
      <c r="IUX36" s="429"/>
      <c r="IUY36" s="429"/>
      <c r="IUZ36" s="429"/>
      <c r="IVA36" s="429"/>
      <c r="IVB36" s="429"/>
      <c r="IVC36" s="429"/>
      <c r="IVD36" s="429"/>
      <c r="IVE36" s="429"/>
      <c r="IVF36" s="429"/>
      <c r="IVG36" s="429"/>
      <c r="IVH36" s="429"/>
      <c r="IVI36" s="429"/>
      <c r="IVJ36" s="429"/>
      <c r="IVK36" s="429"/>
      <c r="IVL36" s="429"/>
      <c r="IVM36" s="429"/>
      <c r="IVN36" s="429"/>
      <c r="IVO36" s="429"/>
      <c r="IVP36" s="429"/>
      <c r="IVQ36" s="429"/>
      <c r="IVR36" s="429"/>
      <c r="IVS36" s="429"/>
      <c r="IVT36" s="429"/>
      <c r="IVU36" s="429"/>
      <c r="IVV36" s="429"/>
      <c r="IVW36" s="429"/>
      <c r="IVX36" s="429"/>
      <c r="IVY36" s="429"/>
      <c r="IVZ36" s="429"/>
      <c r="IWA36" s="429"/>
      <c r="IWB36" s="429"/>
      <c r="IWC36" s="429"/>
      <c r="IWD36" s="429"/>
      <c r="IWE36" s="429"/>
      <c r="IWF36" s="429"/>
      <c r="IWG36" s="429"/>
      <c r="IWH36" s="429"/>
      <c r="IWI36" s="429"/>
      <c r="IWJ36" s="429"/>
      <c r="IWK36" s="429"/>
      <c r="IWL36" s="429"/>
      <c r="IWM36" s="429"/>
      <c r="IWN36" s="429"/>
      <c r="IWO36" s="429"/>
      <c r="IWP36" s="429"/>
      <c r="IWQ36" s="429"/>
      <c r="IWR36" s="429"/>
      <c r="IWS36" s="429"/>
      <c r="IWT36" s="429"/>
      <c r="IWU36" s="429"/>
      <c r="IWV36" s="429"/>
      <c r="IWW36" s="429"/>
      <c r="IWX36" s="429"/>
      <c r="IWY36" s="429"/>
      <c r="IWZ36" s="429"/>
      <c r="IXA36" s="429"/>
      <c r="IXB36" s="429"/>
      <c r="IXC36" s="429"/>
      <c r="IXD36" s="429"/>
      <c r="IXE36" s="429"/>
      <c r="IXF36" s="429"/>
      <c r="IXG36" s="429"/>
      <c r="IXH36" s="429"/>
      <c r="IXI36" s="429"/>
      <c r="IXJ36" s="429"/>
      <c r="IXK36" s="429"/>
      <c r="IXL36" s="429"/>
      <c r="IXM36" s="429"/>
      <c r="IXN36" s="429"/>
      <c r="IXO36" s="429"/>
      <c r="IXP36" s="429"/>
      <c r="IXQ36" s="429"/>
      <c r="IXR36" s="429"/>
      <c r="IXS36" s="429"/>
      <c r="IXT36" s="429"/>
      <c r="IXU36" s="429"/>
      <c r="IXV36" s="429"/>
      <c r="IXW36" s="429"/>
      <c r="IXX36" s="429"/>
      <c r="IXY36" s="429"/>
      <c r="IXZ36" s="429"/>
      <c r="IYA36" s="429"/>
      <c r="IYB36" s="429"/>
      <c r="IYC36" s="429"/>
      <c r="IYD36" s="429"/>
      <c r="IYE36" s="429"/>
      <c r="IYF36" s="429"/>
      <c r="IYG36" s="429"/>
      <c r="IYH36" s="429"/>
      <c r="IYI36" s="429"/>
      <c r="IYJ36" s="429"/>
      <c r="IYK36" s="429"/>
      <c r="IYL36" s="429"/>
      <c r="IYM36" s="429"/>
      <c r="IYN36" s="429"/>
      <c r="IYO36" s="429"/>
      <c r="IYP36" s="429"/>
      <c r="IYQ36" s="429"/>
      <c r="IYR36" s="429"/>
      <c r="IYS36" s="429"/>
      <c r="IYT36" s="429"/>
      <c r="IYU36" s="429"/>
      <c r="IYV36" s="429"/>
      <c r="IYW36" s="429"/>
      <c r="IYX36" s="429"/>
      <c r="IYY36" s="429"/>
      <c r="IYZ36" s="429"/>
      <c r="IZA36" s="429"/>
      <c r="IZB36" s="429"/>
      <c r="IZC36" s="429"/>
      <c r="IZD36" s="429"/>
      <c r="IZE36" s="429"/>
      <c r="IZF36" s="429"/>
      <c r="IZG36" s="429"/>
      <c r="IZH36" s="429"/>
      <c r="IZI36" s="429"/>
      <c r="IZJ36" s="429"/>
      <c r="IZK36" s="429"/>
      <c r="IZL36" s="429"/>
      <c r="IZM36" s="429"/>
      <c r="IZN36" s="429"/>
      <c r="IZO36" s="429"/>
      <c r="IZP36" s="429"/>
      <c r="IZQ36" s="429"/>
      <c r="IZR36" s="429"/>
      <c r="IZS36" s="429"/>
      <c r="IZT36" s="429"/>
      <c r="IZU36" s="429"/>
      <c r="IZV36" s="429"/>
      <c r="IZW36" s="429"/>
      <c r="IZX36" s="429"/>
      <c r="IZY36" s="429"/>
      <c r="IZZ36" s="429"/>
      <c r="JAA36" s="429"/>
      <c r="JAB36" s="429"/>
      <c r="JAC36" s="429"/>
      <c r="JAD36" s="429"/>
      <c r="JAE36" s="429"/>
      <c r="JAF36" s="429"/>
      <c r="JAG36" s="429"/>
      <c r="JAH36" s="429"/>
      <c r="JAI36" s="429"/>
      <c r="JAJ36" s="429"/>
      <c r="JAK36" s="429"/>
      <c r="JAL36" s="429"/>
      <c r="JAM36" s="429"/>
      <c r="JAN36" s="429"/>
      <c r="JAO36" s="429"/>
      <c r="JAP36" s="429"/>
      <c r="JAQ36" s="429"/>
      <c r="JAR36" s="429"/>
      <c r="JAS36" s="429"/>
      <c r="JAT36" s="429"/>
      <c r="JAU36" s="429"/>
      <c r="JAV36" s="429"/>
      <c r="JAW36" s="429"/>
      <c r="JAX36" s="429"/>
      <c r="JAY36" s="429"/>
      <c r="JAZ36" s="429"/>
      <c r="JBA36" s="429"/>
      <c r="JBB36" s="429"/>
      <c r="JBC36" s="429"/>
      <c r="JBD36" s="429"/>
      <c r="JBE36" s="429"/>
      <c r="JBF36" s="429"/>
      <c r="JBG36" s="429"/>
      <c r="JBH36" s="429"/>
      <c r="JBI36" s="429"/>
      <c r="JBJ36" s="429"/>
      <c r="JBK36" s="429"/>
      <c r="JBL36" s="429"/>
      <c r="JBM36" s="429"/>
      <c r="JBN36" s="429"/>
      <c r="JBO36" s="429"/>
      <c r="JBP36" s="429"/>
      <c r="JBQ36" s="429"/>
      <c r="JBR36" s="429"/>
      <c r="JBS36" s="429"/>
      <c r="JBT36" s="429"/>
      <c r="JBU36" s="429"/>
      <c r="JBV36" s="429"/>
      <c r="JBW36" s="429"/>
      <c r="JBX36" s="429"/>
      <c r="JBY36" s="429"/>
      <c r="JBZ36" s="429"/>
      <c r="JCA36" s="429"/>
      <c r="JCB36" s="429"/>
      <c r="JCC36" s="429"/>
      <c r="JCD36" s="429"/>
      <c r="JCE36" s="429"/>
      <c r="JCF36" s="429"/>
      <c r="JCG36" s="429"/>
      <c r="JCH36" s="429"/>
      <c r="JCI36" s="429"/>
      <c r="JCJ36" s="429"/>
      <c r="JCK36" s="429"/>
      <c r="JCL36" s="429"/>
      <c r="JCM36" s="429"/>
      <c r="JCN36" s="429"/>
      <c r="JCO36" s="429"/>
      <c r="JCP36" s="429"/>
      <c r="JCQ36" s="429"/>
      <c r="JCR36" s="429"/>
      <c r="JCS36" s="429"/>
      <c r="JCT36" s="429"/>
      <c r="JCU36" s="429"/>
      <c r="JCV36" s="429"/>
      <c r="JCW36" s="429"/>
      <c r="JCX36" s="429"/>
      <c r="JCY36" s="429"/>
      <c r="JCZ36" s="429"/>
      <c r="JDA36" s="429"/>
      <c r="JDB36" s="429"/>
      <c r="JDC36" s="429"/>
      <c r="JDD36" s="429"/>
      <c r="JDE36" s="429"/>
      <c r="JDF36" s="429"/>
      <c r="JDG36" s="429"/>
      <c r="JDH36" s="429"/>
      <c r="JDI36" s="429"/>
      <c r="JDJ36" s="429"/>
      <c r="JDK36" s="429"/>
      <c r="JDL36" s="429"/>
      <c r="JDM36" s="429"/>
      <c r="JDN36" s="429"/>
      <c r="JDO36" s="429"/>
      <c r="JDP36" s="429"/>
      <c r="JDQ36" s="429"/>
      <c r="JDR36" s="429"/>
      <c r="JDS36" s="429"/>
      <c r="JDT36" s="429"/>
      <c r="JDU36" s="429"/>
      <c r="JDV36" s="429"/>
      <c r="JDW36" s="429"/>
      <c r="JDX36" s="429"/>
      <c r="JDY36" s="429"/>
      <c r="JDZ36" s="429"/>
      <c r="JEA36" s="429"/>
      <c r="JEB36" s="429"/>
      <c r="JEC36" s="429"/>
      <c r="JED36" s="429"/>
      <c r="JEE36" s="429"/>
      <c r="JEF36" s="429"/>
      <c r="JEG36" s="429"/>
      <c r="JEH36" s="429"/>
      <c r="JEI36" s="429"/>
      <c r="JEJ36" s="429"/>
      <c r="JEK36" s="429"/>
      <c r="JEL36" s="429"/>
      <c r="JEM36" s="429"/>
      <c r="JEN36" s="429"/>
      <c r="JEO36" s="429"/>
      <c r="JEP36" s="429"/>
      <c r="JEQ36" s="429"/>
      <c r="JER36" s="429"/>
      <c r="JES36" s="429"/>
      <c r="JET36" s="429"/>
      <c r="JEU36" s="429"/>
      <c r="JEV36" s="429"/>
      <c r="JEW36" s="429"/>
      <c r="JEX36" s="429"/>
      <c r="JEY36" s="429"/>
      <c r="JEZ36" s="429"/>
      <c r="JFA36" s="429"/>
      <c r="JFB36" s="429"/>
      <c r="JFC36" s="429"/>
      <c r="JFD36" s="429"/>
      <c r="JFE36" s="429"/>
      <c r="JFF36" s="429"/>
      <c r="JFG36" s="429"/>
      <c r="JFH36" s="429"/>
      <c r="JFI36" s="429"/>
      <c r="JFJ36" s="429"/>
      <c r="JFK36" s="429"/>
      <c r="JFL36" s="429"/>
      <c r="JFM36" s="429"/>
      <c r="JFN36" s="429"/>
      <c r="JFO36" s="429"/>
      <c r="JFP36" s="429"/>
      <c r="JFQ36" s="429"/>
      <c r="JFR36" s="429"/>
      <c r="JFS36" s="429"/>
      <c r="JFT36" s="429"/>
      <c r="JFU36" s="429"/>
      <c r="JFV36" s="429"/>
      <c r="JFW36" s="429"/>
      <c r="JFX36" s="429"/>
      <c r="JFY36" s="429"/>
      <c r="JFZ36" s="429"/>
      <c r="JGA36" s="429"/>
      <c r="JGB36" s="429"/>
      <c r="JGC36" s="429"/>
      <c r="JGD36" s="429"/>
      <c r="JGE36" s="429"/>
      <c r="JGF36" s="429"/>
      <c r="JGG36" s="429"/>
      <c r="JGH36" s="429"/>
      <c r="JGI36" s="429"/>
      <c r="JGJ36" s="429"/>
      <c r="JGK36" s="429"/>
      <c r="JGL36" s="429"/>
      <c r="JGM36" s="429"/>
      <c r="JGN36" s="429"/>
      <c r="JGO36" s="429"/>
      <c r="JGP36" s="429"/>
      <c r="JGQ36" s="429"/>
      <c r="JGR36" s="429"/>
      <c r="JGS36" s="429"/>
      <c r="JGT36" s="429"/>
      <c r="JGU36" s="429"/>
      <c r="JGV36" s="429"/>
      <c r="JGW36" s="429"/>
      <c r="JGX36" s="429"/>
      <c r="JGY36" s="429"/>
      <c r="JGZ36" s="429"/>
      <c r="JHA36" s="429"/>
      <c r="JHB36" s="429"/>
      <c r="JHC36" s="429"/>
      <c r="JHD36" s="429"/>
      <c r="JHE36" s="429"/>
      <c r="JHF36" s="429"/>
      <c r="JHG36" s="429"/>
      <c r="JHH36" s="429"/>
      <c r="JHI36" s="429"/>
      <c r="JHJ36" s="429"/>
      <c r="JHK36" s="429"/>
      <c r="JHL36" s="429"/>
      <c r="JHM36" s="429"/>
      <c r="JHN36" s="429"/>
      <c r="JHO36" s="429"/>
      <c r="JHP36" s="429"/>
      <c r="JHQ36" s="429"/>
      <c r="JHR36" s="429"/>
      <c r="JHS36" s="429"/>
      <c r="JHT36" s="429"/>
      <c r="JHU36" s="429"/>
      <c r="JHV36" s="429"/>
      <c r="JHW36" s="429"/>
      <c r="JHX36" s="429"/>
      <c r="JHY36" s="429"/>
      <c r="JHZ36" s="429"/>
      <c r="JIA36" s="429"/>
      <c r="JIB36" s="429"/>
      <c r="JIC36" s="429"/>
      <c r="JID36" s="429"/>
      <c r="JIE36" s="429"/>
      <c r="JIF36" s="429"/>
      <c r="JIG36" s="429"/>
      <c r="JIH36" s="429"/>
      <c r="JII36" s="429"/>
      <c r="JIJ36" s="429"/>
      <c r="JIK36" s="429"/>
      <c r="JIL36" s="429"/>
      <c r="JIM36" s="429"/>
      <c r="JIN36" s="429"/>
      <c r="JIO36" s="429"/>
      <c r="JIP36" s="429"/>
      <c r="JIQ36" s="429"/>
      <c r="JIR36" s="429"/>
      <c r="JIS36" s="429"/>
      <c r="JIT36" s="429"/>
      <c r="JIU36" s="429"/>
      <c r="JIV36" s="429"/>
      <c r="JIW36" s="429"/>
      <c r="JIX36" s="429"/>
      <c r="JIY36" s="429"/>
      <c r="JIZ36" s="429"/>
      <c r="JJA36" s="429"/>
      <c r="JJB36" s="429"/>
      <c r="JJC36" s="429"/>
      <c r="JJD36" s="429"/>
      <c r="JJE36" s="429"/>
      <c r="JJF36" s="429"/>
      <c r="JJG36" s="429"/>
      <c r="JJH36" s="429"/>
      <c r="JJI36" s="429"/>
      <c r="JJJ36" s="429"/>
      <c r="JJK36" s="429"/>
      <c r="JJL36" s="429"/>
      <c r="JJM36" s="429"/>
      <c r="JJN36" s="429"/>
      <c r="JJO36" s="429"/>
      <c r="JJP36" s="429"/>
      <c r="JJQ36" s="429"/>
      <c r="JJR36" s="429"/>
      <c r="JJS36" s="429"/>
      <c r="JJT36" s="429"/>
      <c r="JJU36" s="429"/>
      <c r="JJV36" s="429"/>
      <c r="JJW36" s="429"/>
      <c r="JJX36" s="429"/>
      <c r="JJY36" s="429"/>
      <c r="JJZ36" s="429"/>
      <c r="JKA36" s="429"/>
      <c r="JKB36" s="429"/>
      <c r="JKC36" s="429"/>
      <c r="JKD36" s="429"/>
      <c r="JKE36" s="429"/>
      <c r="JKF36" s="429"/>
      <c r="JKG36" s="429"/>
      <c r="JKH36" s="429"/>
      <c r="JKI36" s="429"/>
      <c r="JKJ36" s="429"/>
      <c r="JKK36" s="429"/>
      <c r="JKL36" s="429"/>
      <c r="JKM36" s="429"/>
      <c r="JKN36" s="429"/>
      <c r="JKO36" s="429"/>
      <c r="JKP36" s="429"/>
      <c r="JKQ36" s="429"/>
      <c r="JKR36" s="429"/>
      <c r="JKS36" s="429"/>
      <c r="JKT36" s="429"/>
      <c r="JKU36" s="429"/>
      <c r="JKV36" s="429"/>
      <c r="JKW36" s="429"/>
      <c r="JKX36" s="429"/>
      <c r="JKY36" s="429"/>
      <c r="JKZ36" s="429"/>
      <c r="JLA36" s="429"/>
      <c r="JLB36" s="429"/>
      <c r="JLC36" s="429"/>
      <c r="JLD36" s="429"/>
      <c r="JLE36" s="429"/>
      <c r="JLF36" s="429"/>
      <c r="JLG36" s="429"/>
      <c r="JLH36" s="429"/>
      <c r="JLI36" s="429"/>
      <c r="JLJ36" s="429"/>
      <c r="JLK36" s="429"/>
      <c r="JLL36" s="429"/>
      <c r="JLM36" s="429"/>
      <c r="JLN36" s="429"/>
      <c r="JLO36" s="429"/>
      <c r="JLP36" s="429"/>
      <c r="JLQ36" s="429"/>
      <c r="JLR36" s="429"/>
      <c r="JLS36" s="429"/>
      <c r="JLT36" s="429"/>
      <c r="JLU36" s="429"/>
      <c r="JLV36" s="429"/>
      <c r="JLW36" s="429"/>
      <c r="JLX36" s="429"/>
      <c r="JLY36" s="429"/>
      <c r="JLZ36" s="429"/>
      <c r="JMA36" s="429"/>
      <c r="JMB36" s="429"/>
      <c r="JMC36" s="429"/>
      <c r="JMD36" s="429"/>
      <c r="JME36" s="429"/>
      <c r="JMF36" s="429"/>
      <c r="JMG36" s="429"/>
      <c r="JMH36" s="429"/>
      <c r="JMI36" s="429"/>
      <c r="JMJ36" s="429"/>
      <c r="JMK36" s="429"/>
      <c r="JML36" s="429"/>
      <c r="JMM36" s="429"/>
      <c r="JMN36" s="429"/>
      <c r="JMO36" s="429"/>
      <c r="JMP36" s="429"/>
      <c r="JMQ36" s="429"/>
      <c r="JMR36" s="429"/>
      <c r="JMS36" s="429"/>
      <c r="JMT36" s="429"/>
      <c r="JMU36" s="429"/>
      <c r="JMV36" s="429"/>
      <c r="JMW36" s="429"/>
      <c r="JMX36" s="429"/>
      <c r="JMY36" s="429"/>
      <c r="JMZ36" s="429"/>
      <c r="JNA36" s="429"/>
      <c r="JNB36" s="429"/>
      <c r="JNC36" s="429"/>
      <c r="JND36" s="429"/>
      <c r="JNE36" s="429"/>
      <c r="JNF36" s="429"/>
      <c r="JNG36" s="429"/>
      <c r="JNH36" s="429"/>
      <c r="JNI36" s="429"/>
      <c r="JNJ36" s="429"/>
      <c r="JNK36" s="429"/>
      <c r="JNL36" s="429"/>
      <c r="JNM36" s="429"/>
      <c r="JNN36" s="429"/>
      <c r="JNO36" s="429"/>
      <c r="JNP36" s="429"/>
      <c r="JNQ36" s="429"/>
      <c r="JNR36" s="429"/>
      <c r="JNS36" s="429"/>
      <c r="JNT36" s="429"/>
      <c r="JNU36" s="429"/>
      <c r="JNV36" s="429"/>
      <c r="JNW36" s="429"/>
      <c r="JNX36" s="429"/>
      <c r="JNY36" s="429"/>
      <c r="JNZ36" s="429"/>
      <c r="JOA36" s="429"/>
      <c r="JOB36" s="429"/>
      <c r="JOC36" s="429"/>
      <c r="JOD36" s="429"/>
      <c r="JOE36" s="429"/>
      <c r="JOF36" s="429"/>
      <c r="JOG36" s="429"/>
      <c r="JOH36" s="429"/>
      <c r="JOI36" s="429"/>
      <c r="JOJ36" s="429"/>
      <c r="JOK36" s="429"/>
      <c r="JOL36" s="429"/>
      <c r="JOM36" s="429"/>
      <c r="JON36" s="429"/>
      <c r="JOO36" s="429"/>
      <c r="JOP36" s="429"/>
      <c r="JOQ36" s="429"/>
      <c r="JOR36" s="429"/>
      <c r="JOS36" s="429"/>
      <c r="JOT36" s="429"/>
      <c r="JOU36" s="429"/>
      <c r="JOV36" s="429"/>
      <c r="JOW36" s="429"/>
      <c r="JOX36" s="429"/>
      <c r="JOY36" s="429"/>
      <c r="JOZ36" s="429"/>
      <c r="JPA36" s="429"/>
      <c r="JPB36" s="429"/>
      <c r="JPC36" s="429"/>
      <c r="JPD36" s="429"/>
      <c r="JPE36" s="429"/>
      <c r="JPF36" s="429"/>
      <c r="JPG36" s="429"/>
      <c r="JPH36" s="429"/>
      <c r="JPI36" s="429"/>
      <c r="JPJ36" s="429"/>
      <c r="JPK36" s="429"/>
      <c r="JPL36" s="429"/>
      <c r="JPM36" s="429"/>
      <c r="JPN36" s="429"/>
      <c r="JPO36" s="429"/>
      <c r="JPP36" s="429"/>
      <c r="JPQ36" s="429"/>
      <c r="JPR36" s="429"/>
      <c r="JPS36" s="429"/>
      <c r="JPT36" s="429"/>
      <c r="JPU36" s="429"/>
      <c r="JPV36" s="429"/>
      <c r="JPW36" s="429"/>
      <c r="JPX36" s="429"/>
      <c r="JPY36" s="429"/>
      <c r="JPZ36" s="429"/>
      <c r="JQA36" s="429"/>
      <c r="JQB36" s="429"/>
      <c r="JQC36" s="429"/>
      <c r="JQD36" s="429"/>
      <c r="JQE36" s="429"/>
      <c r="JQF36" s="429"/>
      <c r="JQG36" s="429"/>
      <c r="JQH36" s="429"/>
      <c r="JQI36" s="429"/>
      <c r="JQJ36" s="429"/>
      <c r="JQK36" s="429"/>
      <c r="JQL36" s="429"/>
      <c r="JQM36" s="429"/>
      <c r="JQN36" s="429"/>
      <c r="JQO36" s="429"/>
      <c r="JQP36" s="429"/>
      <c r="JQQ36" s="429"/>
      <c r="JQR36" s="429"/>
      <c r="JQS36" s="429"/>
      <c r="JQT36" s="429"/>
      <c r="JQU36" s="429"/>
      <c r="JQV36" s="429"/>
      <c r="JQW36" s="429"/>
      <c r="JQX36" s="429"/>
      <c r="JQY36" s="429"/>
      <c r="JQZ36" s="429"/>
      <c r="JRA36" s="429"/>
      <c r="JRB36" s="429"/>
      <c r="JRC36" s="429"/>
      <c r="JRD36" s="429"/>
      <c r="JRE36" s="429"/>
      <c r="JRF36" s="429"/>
      <c r="JRG36" s="429"/>
      <c r="JRH36" s="429"/>
      <c r="JRI36" s="429"/>
      <c r="JRJ36" s="429"/>
      <c r="JRK36" s="429"/>
      <c r="JRL36" s="429"/>
      <c r="JRM36" s="429"/>
      <c r="JRN36" s="429"/>
      <c r="JRO36" s="429"/>
      <c r="JRP36" s="429"/>
      <c r="JRQ36" s="429"/>
      <c r="JRR36" s="429"/>
      <c r="JRS36" s="429"/>
      <c r="JRT36" s="429"/>
      <c r="JRU36" s="429"/>
      <c r="JRV36" s="429"/>
      <c r="JRW36" s="429"/>
      <c r="JRX36" s="429"/>
      <c r="JRY36" s="429"/>
      <c r="JRZ36" s="429"/>
      <c r="JSA36" s="429"/>
      <c r="JSB36" s="429"/>
      <c r="JSC36" s="429"/>
      <c r="JSD36" s="429"/>
      <c r="JSE36" s="429"/>
      <c r="JSF36" s="429"/>
      <c r="JSG36" s="429"/>
      <c r="JSH36" s="429"/>
      <c r="JSI36" s="429"/>
      <c r="JSJ36" s="429"/>
      <c r="JSK36" s="429"/>
      <c r="JSL36" s="429"/>
      <c r="JSM36" s="429"/>
      <c r="JSN36" s="429"/>
      <c r="JSO36" s="429"/>
      <c r="JSP36" s="429"/>
      <c r="JSQ36" s="429"/>
      <c r="JSR36" s="429"/>
      <c r="JSS36" s="429"/>
      <c r="JST36" s="429"/>
      <c r="JSU36" s="429"/>
      <c r="JSV36" s="429"/>
      <c r="JSW36" s="429"/>
      <c r="JSX36" s="429"/>
      <c r="JSY36" s="429"/>
      <c r="JSZ36" s="429"/>
      <c r="JTA36" s="429"/>
      <c r="JTB36" s="429"/>
      <c r="JTC36" s="429"/>
      <c r="JTD36" s="429"/>
      <c r="JTE36" s="429"/>
      <c r="JTF36" s="429"/>
      <c r="JTG36" s="429"/>
      <c r="JTH36" s="429"/>
      <c r="JTI36" s="429"/>
      <c r="JTJ36" s="429"/>
      <c r="JTK36" s="429"/>
      <c r="JTL36" s="429"/>
      <c r="JTM36" s="429"/>
      <c r="JTN36" s="429"/>
      <c r="JTO36" s="429"/>
      <c r="JTP36" s="429"/>
      <c r="JTQ36" s="429"/>
      <c r="JTR36" s="429"/>
      <c r="JTS36" s="429"/>
      <c r="JTT36" s="429"/>
      <c r="JTU36" s="429"/>
      <c r="JTV36" s="429"/>
      <c r="JTW36" s="429"/>
      <c r="JTX36" s="429"/>
      <c r="JTY36" s="429"/>
      <c r="JTZ36" s="429"/>
      <c r="JUA36" s="429"/>
      <c r="JUB36" s="429"/>
      <c r="JUC36" s="429"/>
      <c r="JUD36" s="429"/>
      <c r="JUE36" s="429"/>
      <c r="JUF36" s="429"/>
      <c r="JUG36" s="429"/>
      <c r="JUH36" s="429"/>
      <c r="JUI36" s="429"/>
      <c r="JUJ36" s="429"/>
      <c r="JUK36" s="429"/>
      <c r="JUL36" s="429"/>
      <c r="JUM36" s="429"/>
      <c r="JUN36" s="429"/>
      <c r="JUO36" s="429"/>
      <c r="JUP36" s="429"/>
      <c r="JUQ36" s="429"/>
      <c r="JUR36" s="429"/>
      <c r="JUS36" s="429"/>
      <c r="JUT36" s="429"/>
      <c r="JUU36" s="429"/>
      <c r="JUV36" s="429"/>
      <c r="JUW36" s="429"/>
      <c r="JUX36" s="429"/>
      <c r="JUY36" s="429"/>
      <c r="JUZ36" s="429"/>
      <c r="JVA36" s="429"/>
      <c r="JVB36" s="429"/>
      <c r="JVC36" s="429"/>
      <c r="JVD36" s="429"/>
      <c r="JVE36" s="429"/>
      <c r="JVF36" s="429"/>
      <c r="JVG36" s="429"/>
      <c r="JVH36" s="429"/>
      <c r="JVI36" s="429"/>
      <c r="JVJ36" s="429"/>
      <c r="JVK36" s="429"/>
      <c r="JVL36" s="429"/>
      <c r="JVM36" s="429"/>
      <c r="JVN36" s="429"/>
      <c r="JVO36" s="429"/>
      <c r="JVP36" s="429"/>
      <c r="JVQ36" s="429"/>
      <c r="JVR36" s="429"/>
      <c r="JVS36" s="429"/>
      <c r="JVT36" s="429"/>
      <c r="JVU36" s="429"/>
      <c r="JVV36" s="429"/>
      <c r="JVW36" s="429"/>
      <c r="JVX36" s="429"/>
      <c r="JVY36" s="429"/>
      <c r="JVZ36" s="429"/>
      <c r="JWA36" s="429"/>
      <c r="JWB36" s="429"/>
      <c r="JWC36" s="429"/>
      <c r="JWD36" s="429"/>
      <c r="JWE36" s="429"/>
      <c r="JWF36" s="429"/>
      <c r="JWG36" s="429"/>
      <c r="JWH36" s="429"/>
      <c r="JWI36" s="429"/>
      <c r="JWJ36" s="429"/>
      <c r="JWK36" s="429"/>
      <c r="JWL36" s="429"/>
      <c r="JWM36" s="429"/>
      <c r="JWN36" s="429"/>
      <c r="JWO36" s="429"/>
      <c r="JWP36" s="429"/>
      <c r="JWQ36" s="429"/>
      <c r="JWR36" s="429"/>
      <c r="JWS36" s="429"/>
      <c r="JWT36" s="429"/>
      <c r="JWU36" s="429"/>
      <c r="JWV36" s="429"/>
      <c r="JWW36" s="429"/>
      <c r="JWX36" s="429"/>
      <c r="JWY36" s="429"/>
      <c r="JWZ36" s="429"/>
      <c r="JXA36" s="429"/>
      <c r="JXB36" s="429"/>
      <c r="JXC36" s="429"/>
      <c r="JXD36" s="429"/>
      <c r="JXE36" s="429"/>
      <c r="JXF36" s="429"/>
      <c r="JXG36" s="429"/>
      <c r="JXH36" s="429"/>
      <c r="JXI36" s="429"/>
      <c r="JXJ36" s="429"/>
      <c r="JXK36" s="429"/>
      <c r="JXL36" s="429"/>
      <c r="JXM36" s="429"/>
      <c r="JXN36" s="429"/>
      <c r="JXO36" s="429"/>
      <c r="JXP36" s="429"/>
      <c r="JXQ36" s="429"/>
      <c r="JXR36" s="429"/>
      <c r="JXS36" s="429"/>
      <c r="JXT36" s="429"/>
      <c r="JXU36" s="429"/>
      <c r="JXV36" s="429"/>
      <c r="JXW36" s="429"/>
      <c r="JXX36" s="429"/>
      <c r="JXY36" s="429"/>
      <c r="JXZ36" s="429"/>
      <c r="JYA36" s="429"/>
      <c r="JYB36" s="429"/>
      <c r="JYC36" s="429"/>
      <c r="JYD36" s="429"/>
      <c r="JYE36" s="429"/>
      <c r="JYF36" s="429"/>
      <c r="JYG36" s="429"/>
      <c r="JYH36" s="429"/>
      <c r="JYI36" s="429"/>
      <c r="JYJ36" s="429"/>
      <c r="JYK36" s="429"/>
      <c r="JYL36" s="429"/>
      <c r="JYM36" s="429"/>
      <c r="JYN36" s="429"/>
      <c r="JYO36" s="429"/>
      <c r="JYP36" s="429"/>
      <c r="JYQ36" s="429"/>
      <c r="JYR36" s="429"/>
      <c r="JYS36" s="429"/>
      <c r="JYT36" s="429"/>
      <c r="JYU36" s="429"/>
      <c r="JYV36" s="429"/>
      <c r="JYW36" s="429"/>
      <c r="JYX36" s="429"/>
      <c r="JYY36" s="429"/>
      <c r="JYZ36" s="429"/>
      <c r="JZA36" s="429"/>
      <c r="JZB36" s="429"/>
      <c r="JZC36" s="429"/>
      <c r="JZD36" s="429"/>
      <c r="JZE36" s="429"/>
      <c r="JZF36" s="429"/>
      <c r="JZG36" s="429"/>
      <c r="JZH36" s="429"/>
      <c r="JZI36" s="429"/>
      <c r="JZJ36" s="429"/>
      <c r="JZK36" s="429"/>
      <c r="JZL36" s="429"/>
      <c r="JZM36" s="429"/>
      <c r="JZN36" s="429"/>
      <c r="JZO36" s="429"/>
      <c r="JZP36" s="429"/>
      <c r="JZQ36" s="429"/>
      <c r="JZR36" s="429"/>
      <c r="JZS36" s="429"/>
      <c r="JZT36" s="429"/>
      <c r="JZU36" s="429"/>
      <c r="JZV36" s="429"/>
      <c r="JZW36" s="429"/>
      <c r="JZX36" s="429"/>
      <c r="JZY36" s="429"/>
      <c r="JZZ36" s="429"/>
      <c r="KAA36" s="429"/>
      <c r="KAB36" s="429"/>
      <c r="KAC36" s="429"/>
      <c r="KAD36" s="429"/>
      <c r="KAE36" s="429"/>
      <c r="KAF36" s="429"/>
      <c r="KAG36" s="429"/>
      <c r="KAH36" s="429"/>
      <c r="KAI36" s="429"/>
      <c r="KAJ36" s="429"/>
      <c r="KAK36" s="429"/>
      <c r="KAL36" s="429"/>
      <c r="KAM36" s="429"/>
      <c r="KAN36" s="429"/>
      <c r="KAO36" s="429"/>
      <c r="KAP36" s="429"/>
      <c r="KAQ36" s="429"/>
      <c r="KAR36" s="429"/>
      <c r="KAS36" s="429"/>
      <c r="KAT36" s="429"/>
      <c r="KAU36" s="429"/>
      <c r="KAV36" s="429"/>
      <c r="KAW36" s="429"/>
      <c r="KAX36" s="429"/>
      <c r="KAY36" s="429"/>
      <c r="KAZ36" s="429"/>
      <c r="KBA36" s="429"/>
      <c r="KBB36" s="429"/>
      <c r="KBC36" s="429"/>
      <c r="KBD36" s="429"/>
      <c r="KBE36" s="429"/>
      <c r="KBF36" s="429"/>
      <c r="KBG36" s="429"/>
      <c r="KBH36" s="429"/>
      <c r="KBI36" s="429"/>
      <c r="KBJ36" s="429"/>
      <c r="KBK36" s="429"/>
      <c r="KBL36" s="429"/>
      <c r="KBM36" s="429"/>
      <c r="KBN36" s="429"/>
      <c r="KBO36" s="429"/>
      <c r="KBP36" s="429"/>
      <c r="KBQ36" s="429"/>
      <c r="KBR36" s="429"/>
      <c r="KBS36" s="429"/>
      <c r="KBT36" s="429"/>
      <c r="KBU36" s="429"/>
      <c r="KBV36" s="429"/>
      <c r="KBW36" s="429"/>
      <c r="KBX36" s="429"/>
      <c r="KBY36" s="429"/>
      <c r="KBZ36" s="429"/>
      <c r="KCA36" s="429"/>
      <c r="KCB36" s="429"/>
      <c r="KCC36" s="429"/>
      <c r="KCD36" s="429"/>
      <c r="KCE36" s="429"/>
      <c r="KCF36" s="429"/>
      <c r="KCG36" s="429"/>
      <c r="KCH36" s="429"/>
      <c r="KCI36" s="429"/>
      <c r="KCJ36" s="429"/>
      <c r="KCK36" s="429"/>
      <c r="KCL36" s="429"/>
      <c r="KCM36" s="429"/>
      <c r="KCN36" s="429"/>
      <c r="KCO36" s="429"/>
      <c r="KCP36" s="429"/>
      <c r="KCQ36" s="429"/>
      <c r="KCR36" s="429"/>
      <c r="KCS36" s="429"/>
      <c r="KCT36" s="429"/>
      <c r="KCU36" s="429"/>
      <c r="KCV36" s="429"/>
      <c r="KCW36" s="429"/>
      <c r="KCX36" s="429"/>
      <c r="KCY36" s="429"/>
      <c r="KCZ36" s="429"/>
      <c r="KDA36" s="429"/>
      <c r="KDB36" s="429"/>
      <c r="KDC36" s="429"/>
      <c r="KDD36" s="429"/>
      <c r="KDE36" s="429"/>
      <c r="KDF36" s="429"/>
      <c r="KDG36" s="429"/>
      <c r="KDH36" s="429"/>
      <c r="KDI36" s="429"/>
      <c r="KDJ36" s="429"/>
      <c r="KDK36" s="429"/>
      <c r="KDL36" s="429"/>
      <c r="KDM36" s="429"/>
      <c r="KDN36" s="429"/>
      <c r="KDO36" s="429"/>
      <c r="KDP36" s="429"/>
      <c r="KDQ36" s="429"/>
      <c r="KDR36" s="429"/>
      <c r="KDS36" s="429"/>
      <c r="KDT36" s="429"/>
      <c r="KDU36" s="429"/>
      <c r="KDV36" s="429"/>
      <c r="KDW36" s="429"/>
      <c r="KDX36" s="429"/>
      <c r="KDY36" s="429"/>
      <c r="KDZ36" s="429"/>
      <c r="KEA36" s="429"/>
      <c r="KEB36" s="429"/>
      <c r="KEC36" s="429"/>
      <c r="KED36" s="429"/>
      <c r="KEE36" s="429"/>
      <c r="KEF36" s="429"/>
      <c r="KEG36" s="429"/>
      <c r="KEH36" s="429"/>
      <c r="KEI36" s="429"/>
      <c r="KEJ36" s="429"/>
      <c r="KEK36" s="429"/>
      <c r="KEL36" s="429"/>
      <c r="KEM36" s="429"/>
      <c r="KEN36" s="429"/>
      <c r="KEO36" s="429"/>
      <c r="KEP36" s="429"/>
      <c r="KEQ36" s="429"/>
      <c r="KER36" s="429"/>
      <c r="KES36" s="429"/>
      <c r="KET36" s="429"/>
      <c r="KEU36" s="429"/>
      <c r="KEV36" s="429"/>
      <c r="KEW36" s="429"/>
      <c r="KEX36" s="429"/>
      <c r="KEY36" s="429"/>
      <c r="KEZ36" s="429"/>
      <c r="KFA36" s="429"/>
      <c r="KFB36" s="429"/>
      <c r="KFC36" s="429"/>
      <c r="KFD36" s="429"/>
      <c r="KFE36" s="429"/>
      <c r="KFF36" s="429"/>
      <c r="KFG36" s="429"/>
      <c r="KFH36" s="429"/>
      <c r="KFI36" s="429"/>
      <c r="KFJ36" s="429"/>
      <c r="KFK36" s="429"/>
      <c r="KFL36" s="429"/>
      <c r="KFM36" s="429"/>
      <c r="KFN36" s="429"/>
      <c r="KFO36" s="429"/>
      <c r="KFP36" s="429"/>
      <c r="KFQ36" s="429"/>
      <c r="KFR36" s="429"/>
      <c r="KFS36" s="429"/>
      <c r="KFT36" s="429"/>
      <c r="KFU36" s="429"/>
      <c r="KFV36" s="429"/>
      <c r="KFW36" s="429"/>
      <c r="KFX36" s="429"/>
      <c r="KFY36" s="429"/>
      <c r="KFZ36" s="429"/>
      <c r="KGA36" s="429"/>
      <c r="KGB36" s="429"/>
      <c r="KGC36" s="429"/>
      <c r="KGD36" s="429"/>
      <c r="KGE36" s="429"/>
      <c r="KGF36" s="429"/>
      <c r="KGG36" s="429"/>
      <c r="KGH36" s="429"/>
      <c r="KGI36" s="429"/>
      <c r="KGJ36" s="429"/>
      <c r="KGK36" s="429"/>
      <c r="KGL36" s="429"/>
      <c r="KGM36" s="429"/>
      <c r="KGN36" s="429"/>
      <c r="KGO36" s="429"/>
      <c r="KGP36" s="429"/>
      <c r="KGQ36" s="429"/>
      <c r="KGR36" s="429"/>
      <c r="KGS36" s="429"/>
      <c r="KGT36" s="429"/>
      <c r="KGU36" s="429"/>
      <c r="KGV36" s="429"/>
      <c r="KGW36" s="429"/>
      <c r="KGX36" s="429"/>
      <c r="KGY36" s="429"/>
      <c r="KGZ36" s="429"/>
      <c r="KHA36" s="429"/>
      <c r="KHB36" s="429"/>
      <c r="KHC36" s="429"/>
      <c r="KHD36" s="429"/>
      <c r="KHE36" s="429"/>
      <c r="KHF36" s="429"/>
      <c r="KHG36" s="429"/>
      <c r="KHH36" s="429"/>
      <c r="KHI36" s="429"/>
      <c r="KHJ36" s="429"/>
      <c r="KHK36" s="429"/>
      <c r="KHL36" s="429"/>
      <c r="KHM36" s="429"/>
      <c r="KHN36" s="429"/>
      <c r="KHO36" s="429"/>
      <c r="KHP36" s="429"/>
      <c r="KHQ36" s="429"/>
      <c r="KHR36" s="429"/>
      <c r="KHS36" s="429"/>
      <c r="KHT36" s="429"/>
      <c r="KHU36" s="429"/>
      <c r="KHV36" s="429"/>
      <c r="KHW36" s="429"/>
      <c r="KHX36" s="429"/>
      <c r="KHY36" s="429"/>
      <c r="KHZ36" s="429"/>
      <c r="KIA36" s="429"/>
      <c r="KIB36" s="429"/>
      <c r="KIC36" s="429"/>
      <c r="KID36" s="429"/>
      <c r="KIE36" s="429"/>
      <c r="KIF36" s="429"/>
      <c r="KIG36" s="429"/>
      <c r="KIH36" s="429"/>
      <c r="KII36" s="429"/>
      <c r="KIJ36" s="429"/>
      <c r="KIK36" s="429"/>
      <c r="KIL36" s="429"/>
      <c r="KIM36" s="429"/>
      <c r="KIN36" s="429"/>
      <c r="KIO36" s="429"/>
      <c r="KIP36" s="429"/>
      <c r="KIQ36" s="429"/>
      <c r="KIR36" s="429"/>
      <c r="KIS36" s="429"/>
      <c r="KIT36" s="429"/>
      <c r="KIU36" s="429"/>
      <c r="KIV36" s="429"/>
      <c r="KIW36" s="429"/>
      <c r="KIX36" s="429"/>
      <c r="KIY36" s="429"/>
      <c r="KIZ36" s="429"/>
      <c r="KJA36" s="429"/>
      <c r="KJB36" s="429"/>
      <c r="KJC36" s="429"/>
      <c r="KJD36" s="429"/>
      <c r="KJE36" s="429"/>
      <c r="KJF36" s="429"/>
      <c r="KJG36" s="429"/>
      <c r="KJH36" s="429"/>
      <c r="KJI36" s="429"/>
      <c r="KJJ36" s="429"/>
      <c r="KJK36" s="429"/>
      <c r="KJL36" s="429"/>
      <c r="KJM36" s="429"/>
      <c r="KJN36" s="429"/>
      <c r="KJO36" s="429"/>
      <c r="KJP36" s="429"/>
      <c r="KJQ36" s="429"/>
      <c r="KJR36" s="429"/>
      <c r="KJS36" s="429"/>
      <c r="KJT36" s="429"/>
      <c r="KJU36" s="429"/>
      <c r="KJV36" s="429"/>
      <c r="KJW36" s="429"/>
      <c r="KJX36" s="429"/>
      <c r="KJY36" s="429"/>
      <c r="KJZ36" s="429"/>
      <c r="KKA36" s="429"/>
      <c r="KKB36" s="429"/>
      <c r="KKC36" s="429"/>
      <c r="KKD36" s="429"/>
      <c r="KKE36" s="429"/>
      <c r="KKF36" s="429"/>
      <c r="KKG36" s="429"/>
      <c r="KKH36" s="429"/>
      <c r="KKI36" s="429"/>
      <c r="KKJ36" s="429"/>
      <c r="KKK36" s="429"/>
      <c r="KKL36" s="429"/>
      <c r="KKM36" s="429"/>
      <c r="KKN36" s="429"/>
      <c r="KKO36" s="429"/>
      <c r="KKP36" s="429"/>
      <c r="KKQ36" s="429"/>
      <c r="KKR36" s="429"/>
      <c r="KKS36" s="429"/>
      <c r="KKT36" s="429"/>
      <c r="KKU36" s="429"/>
      <c r="KKV36" s="429"/>
      <c r="KKW36" s="429"/>
      <c r="KKX36" s="429"/>
      <c r="KKY36" s="429"/>
      <c r="KKZ36" s="429"/>
      <c r="KLA36" s="429"/>
      <c r="KLB36" s="429"/>
      <c r="KLC36" s="429"/>
      <c r="KLD36" s="429"/>
      <c r="KLE36" s="429"/>
      <c r="KLF36" s="429"/>
      <c r="KLG36" s="429"/>
      <c r="KLH36" s="429"/>
      <c r="KLI36" s="429"/>
      <c r="KLJ36" s="429"/>
      <c r="KLK36" s="429"/>
      <c r="KLL36" s="429"/>
      <c r="KLM36" s="429"/>
      <c r="KLN36" s="429"/>
      <c r="KLO36" s="429"/>
      <c r="KLP36" s="429"/>
      <c r="KLQ36" s="429"/>
      <c r="KLR36" s="429"/>
      <c r="KLS36" s="429"/>
      <c r="KLT36" s="429"/>
      <c r="KLU36" s="429"/>
      <c r="KLV36" s="429"/>
      <c r="KLW36" s="429"/>
      <c r="KLX36" s="429"/>
      <c r="KLY36" s="429"/>
      <c r="KLZ36" s="429"/>
      <c r="KMA36" s="429"/>
      <c r="KMB36" s="429"/>
      <c r="KMC36" s="429"/>
      <c r="KMD36" s="429"/>
      <c r="KME36" s="429"/>
      <c r="KMF36" s="429"/>
      <c r="KMG36" s="429"/>
      <c r="KMH36" s="429"/>
      <c r="KMI36" s="429"/>
      <c r="KMJ36" s="429"/>
      <c r="KMK36" s="429"/>
      <c r="KML36" s="429"/>
      <c r="KMM36" s="429"/>
      <c r="KMN36" s="429"/>
      <c r="KMO36" s="429"/>
      <c r="KMP36" s="429"/>
      <c r="KMQ36" s="429"/>
      <c r="KMR36" s="429"/>
      <c r="KMS36" s="429"/>
      <c r="KMT36" s="429"/>
      <c r="KMU36" s="429"/>
      <c r="KMV36" s="429"/>
      <c r="KMW36" s="429"/>
      <c r="KMX36" s="429"/>
      <c r="KMY36" s="429"/>
      <c r="KMZ36" s="429"/>
      <c r="KNA36" s="429"/>
      <c r="KNB36" s="429"/>
      <c r="KNC36" s="429"/>
      <c r="KND36" s="429"/>
      <c r="KNE36" s="429"/>
      <c r="KNF36" s="429"/>
      <c r="KNG36" s="429"/>
      <c r="KNH36" s="429"/>
      <c r="KNI36" s="429"/>
      <c r="KNJ36" s="429"/>
      <c r="KNK36" s="429"/>
      <c r="KNL36" s="429"/>
      <c r="KNM36" s="429"/>
      <c r="KNN36" s="429"/>
      <c r="KNO36" s="429"/>
      <c r="KNP36" s="429"/>
      <c r="KNQ36" s="429"/>
      <c r="KNR36" s="429"/>
      <c r="KNS36" s="429"/>
      <c r="KNT36" s="429"/>
      <c r="KNU36" s="429"/>
      <c r="KNV36" s="429"/>
      <c r="KNW36" s="429"/>
      <c r="KNX36" s="429"/>
      <c r="KNY36" s="429"/>
      <c r="KNZ36" s="429"/>
      <c r="KOA36" s="429"/>
      <c r="KOB36" s="429"/>
      <c r="KOC36" s="429"/>
      <c r="KOD36" s="429"/>
      <c r="KOE36" s="429"/>
      <c r="KOF36" s="429"/>
      <c r="KOG36" s="429"/>
      <c r="KOH36" s="429"/>
      <c r="KOI36" s="429"/>
      <c r="KOJ36" s="429"/>
      <c r="KOK36" s="429"/>
      <c r="KOL36" s="429"/>
      <c r="KOM36" s="429"/>
      <c r="KON36" s="429"/>
      <c r="KOO36" s="429"/>
      <c r="KOP36" s="429"/>
      <c r="KOQ36" s="429"/>
      <c r="KOR36" s="429"/>
      <c r="KOS36" s="429"/>
      <c r="KOT36" s="429"/>
      <c r="KOU36" s="429"/>
      <c r="KOV36" s="429"/>
      <c r="KOW36" s="429"/>
      <c r="KOX36" s="429"/>
      <c r="KOY36" s="429"/>
      <c r="KOZ36" s="429"/>
      <c r="KPA36" s="429"/>
      <c r="KPB36" s="429"/>
      <c r="KPC36" s="429"/>
      <c r="KPD36" s="429"/>
      <c r="KPE36" s="429"/>
      <c r="KPF36" s="429"/>
      <c r="KPG36" s="429"/>
      <c r="KPH36" s="429"/>
      <c r="KPI36" s="429"/>
      <c r="KPJ36" s="429"/>
      <c r="KPK36" s="429"/>
      <c r="KPL36" s="429"/>
      <c r="KPM36" s="429"/>
      <c r="KPN36" s="429"/>
      <c r="KPO36" s="429"/>
      <c r="KPP36" s="429"/>
      <c r="KPQ36" s="429"/>
      <c r="KPR36" s="429"/>
      <c r="KPS36" s="429"/>
      <c r="KPT36" s="429"/>
      <c r="KPU36" s="429"/>
      <c r="KPV36" s="429"/>
      <c r="KPW36" s="429"/>
      <c r="KPX36" s="429"/>
      <c r="KPY36" s="429"/>
      <c r="KPZ36" s="429"/>
      <c r="KQA36" s="429"/>
      <c r="KQB36" s="429"/>
      <c r="KQC36" s="429"/>
      <c r="KQD36" s="429"/>
      <c r="KQE36" s="429"/>
      <c r="KQF36" s="429"/>
      <c r="KQG36" s="429"/>
      <c r="KQH36" s="429"/>
      <c r="KQI36" s="429"/>
      <c r="KQJ36" s="429"/>
      <c r="KQK36" s="429"/>
      <c r="KQL36" s="429"/>
      <c r="KQM36" s="429"/>
      <c r="KQN36" s="429"/>
      <c r="KQO36" s="429"/>
      <c r="KQP36" s="429"/>
      <c r="KQQ36" s="429"/>
      <c r="KQR36" s="429"/>
      <c r="KQS36" s="429"/>
      <c r="KQT36" s="429"/>
      <c r="KQU36" s="429"/>
      <c r="KQV36" s="429"/>
      <c r="KQW36" s="429"/>
      <c r="KQX36" s="429"/>
      <c r="KQY36" s="429"/>
      <c r="KQZ36" s="429"/>
      <c r="KRA36" s="429"/>
      <c r="KRB36" s="429"/>
      <c r="KRC36" s="429"/>
      <c r="KRD36" s="429"/>
      <c r="KRE36" s="429"/>
      <c r="KRF36" s="429"/>
      <c r="KRG36" s="429"/>
      <c r="KRH36" s="429"/>
      <c r="KRI36" s="429"/>
      <c r="KRJ36" s="429"/>
      <c r="KRK36" s="429"/>
      <c r="KRL36" s="429"/>
      <c r="KRM36" s="429"/>
      <c r="KRN36" s="429"/>
      <c r="KRO36" s="429"/>
      <c r="KRP36" s="429"/>
      <c r="KRQ36" s="429"/>
      <c r="KRR36" s="429"/>
      <c r="KRS36" s="429"/>
      <c r="KRT36" s="429"/>
      <c r="KRU36" s="429"/>
      <c r="KRV36" s="429"/>
      <c r="KRW36" s="429"/>
      <c r="KRX36" s="429"/>
      <c r="KRY36" s="429"/>
      <c r="KRZ36" s="429"/>
      <c r="KSA36" s="429"/>
      <c r="KSB36" s="429"/>
      <c r="KSC36" s="429"/>
      <c r="KSD36" s="429"/>
      <c r="KSE36" s="429"/>
      <c r="KSF36" s="429"/>
      <c r="KSG36" s="429"/>
      <c r="KSH36" s="429"/>
      <c r="KSI36" s="429"/>
      <c r="KSJ36" s="429"/>
      <c r="KSK36" s="429"/>
      <c r="KSL36" s="429"/>
      <c r="KSM36" s="429"/>
      <c r="KSN36" s="429"/>
      <c r="KSO36" s="429"/>
      <c r="KSP36" s="429"/>
      <c r="KSQ36" s="429"/>
      <c r="KSR36" s="429"/>
      <c r="KSS36" s="429"/>
      <c r="KST36" s="429"/>
      <c r="KSU36" s="429"/>
      <c r="KSV36" s="429"/>
      <c r="KSW36" s="429"/>
      <c r="KSX36" s="429"/>
      <c r="KSY36" s="429"/>
      <c r="KSZ36" s="429"/>
      <c r="KTA36" s="429"/>
      <c r="KTB36" s="429"/>
      <c r="KTC36" s="429"/>
      <c r="KTD36" s="429"/>
      <c r="KTE36" s="429"/>
      <c r="KTF36" s="429"/>
      <c r="KTG36" s="429"/>
      <c r="KTH36" s="429"/>
      <c r="KTI36" s="429"/>
      <c r="KTJ36" s="429"/>
      <c r="KTK36" s="429"/>
      <c r="KTL36" s="429"/>
      <c r="KTM36" s="429"/>
      <c r="KTN36" s="429"/>
      <c r="KTO36" s="429"/>
      <c r="KTP36" s="429"/>
      <c r="KTQ36" s="429"/>
      <c r="KTR36" s="429"/>
      <c r="KTS36" s="429"/>
      <c r="KTT36" s="429"/>
      <c r="KTU36" s="429"/>
      <c r="KTV36" s="429"/>
      <c r="KTW36" s="429"/>
      <c r="KTX36" s="429"/>
      <c r="KTY36" s="429"/>
      <c r="KTZ36" s="429"/>
      <c r="KUA36" s="429"/>
      <c r="KUB36" s="429"/>
      <c r="KUC36" s="429"/>
      <c r="KUD36" s="429"/>
      <c r="KUE36" s="429"/>
      <c r="KUF36" s="429"/>
      <c r="KUG36" s="429"/>
      <c r="KUH36" s="429"/>
      <c r="KUI36" s="429"/>
      <c r="KUJ36" s="429"/>
      <c r="KUK36" s="429"/>
      <c r="KUL36" s="429"/>
      <c r="KUM36" s="429"/>
      <c r="KUN36" s="429"/>
      <c r="KUO36" s="429"/>
      <c r="KUP36" s="429"/>
      <c r="KUQ36" s="429"/>
      <c r="KUR36" s="429"/>
      <c r="KUS36" s="429"/>
      <c r="KUT36" s="429"/>
      <c r="KUU36" s="429"/>
      <c r="KUV36" s="429"/>
      <c r="KUW36" s="429"/>
      <c r="KUX36" s="429"/>
      <c r="KUY36" s="429"/>
      <c r="KUZ36" s="429"/>
      <c r="KVA36" s="429"/>
      <c r="KVB36" s="429"/>
      <c r="KVC36" s="429"/>
      <c r="KVD36" s="429"/>
      <c r="KVE36" s="429"/>
      <c r="KVF36" s="429"/>
      <c r="KVG36" s="429"/>
      <c r="KVH36" s="429"/>
      <c r="KVI36" s="429"/>
      <c r="KVJ36" s="429"/>
      <c r="KVK36" s="429"/>
      <c r="KVL36" s="429"/>
      <c r="KVM36" s="429"/>
      <c r="KVN36" s="429"/>
      <c r="KVO36" s="429"/>
      <c r="KVP36" s="429"/>
      <c r="KVQ36" s="429"/>
      <c r="KVR36" s="429"/>
      <c r="KVS36" s="429"/>
      <c r="KVT36" s="429"/>
      <c r="KVU36" s="429"/>
      <c r="KVV36" s="429"/>
      <c r="KVW36" s="429"/>
      <c r="KVX36" s="429"/>
      <c r="KVY36" s="429"/>
      <c r="KVZ36" s="429"/>
      <c r="KWA36" s="429"/>
      <c r="KWB36" s="429"/>
      <c r="KWC36" s="429"/>
      <c r="KWD36" s="429"/>
      <c r="KWE36" s="429"/>
      <c r="KWF36" s="429"/>
      <c r="KWG36" s="429"/>
      <c r="KWH36" s="429"/>
      <c r="KWI36" s="429"/>
      <c r="KWJ36" s="429"/>
      <c r="KWK36" s="429"/>
      <c r="KWL36" s="429"/>
      <c r="KWM36" s="429"/>
      <c r="KWN36" s="429"/>
      <c r="KWO36" s="429"/>
      <c r="KWP36" s="429"/>
      <c r="KWQ36" s="429"/>
      <c r="KWR36" s="429"/>
      <c r="KWS36" s="429"/>
      <c r="KWT36" s="429"/>
      <c r="KWU36" s="429"/>
      <c r="KWV36" s="429"/>
      <c r="KWW36" s="429"/>
      <c r="KWX36" s="429"/>
      <c r="KWY36" s="429"/>
      <c r="KWZ36" s="429"/>
      <c r="KXA36" s="429"/>
      <c r="KXB36" s="429"/>
      <c r="KXC36" s="429"/>
      <c r="KXD36" s="429"/>
      <c r="KXE36" s="429"/>
      <c r="KXF36" s="429"/>
      <c r="KXG36" s="429"/>
      <c r="KXH36" s="429"/>
      <c r="KXI36" s="429"/>
      <c r="KXJ36" s="429"/>
      <c r="KXK36" s="429"/>
      <c r="KXL36" s="429"/>
      <c r="KXM36" s="429"/>
      <c r="KXN36" s="429"/>
      <c r="KXO36" s="429"/>
      <c r="KXP36" s="429"/>
      <c r="KXQ36" s="429"/>
      <c r="KXR36" s="429"/>
      <c r="KXS36" s="429"/>
      <c r="KXT36" s="429"/>
      <c r="KXU36" s="429"/>
      <c r="KXV36" s="429"/>
      <c r="KXW36" s="429"/>
      <c r="KXX36" s="429"/>
      <c r="KXY36" s="429"/>
      <c r="KXZ36" s="429"/>
      <c r="KYA36" s="429"/>
      <c r="KYB36" s="429"/>
      <c r="KYC36" s="429"/>
      <c r="KYD36" s="429"/>
      <c r="KYE36" s="429"/>
      <c r="KYF36" s="429"/>
      <c r="KYG36" s="429"/>
      <c r="KYH36" s="429"/>
      <c r="KYI36" s="429"/>
      <c r="KYJ36" s="429"/>
      <c r="KYK36" s="429"/>
      <c r="KYL36" s="429"/>
      <c r="KYM36" s="429"/>
      <c r="KYN36" s="429"/>
      <c r="KYO36" s="429"/>
      <c r="KYP36" s="429"/>
      <c r="KYQ36" s="429"/>
      <c r="KYR36" s="429"/>
      <c r="KYS36" s="429"/>
      <c r="KYT36" s="429"/>
      <c r="KYU36" s="429"/>
      <c r="KYV36" s="429"/>
      <c r="KYW36" s="429"/>
      <c r="KYX36" s="429"/>
      <c r="KYY36" s="429"/>
      <c r="KYZ36" s="429"/>
      <c r="KZA36" s="429"/>
      <c r="KZB36" s="429"/>
      <c r="KZC36" s="429"/>
      <c r="KZD36" s="429"/>
      <c r="KZE36" s="429"/>
      <c r="KZF36" s="429"/>
      <c r="KZG36" s="429"/>
      <c r="KZH36" s="429"/>
      <c r="KZI36" s="429"/>
      <c r="KZJ36" s="429"/>
      <c r="KZK36" s="429"/>
      <c r="KZL36" s="429"/>
      <c r="KZM36" s="429"/>
      <c r="KZN36" s="429"/>
      <c r="KZO36" s="429"/>
      <c r="KZP36" s="429"/>
      <c r="KZQ36" s="429"/>
      <c r="KZR36" s="429"/>
      <c r="KZS36" s="429"/>
      <c r="KZT36" s="429"/>
      <c r="KZU36" s="429"/>
      <c r="KZV36" s="429"/>
      <c r="KZW36" s="429"/>
      <c r="KZX36" s="429"/>
      <c r="KZY36" s="429"/>
      <c r="KZZ36" s="429"/>
      <c r="LAA36" s="429"/>
      <c r="LAB36" s="429"/>
      <c r="LAC36" s="429"/>
      <c r="LAD36" s="429"/>
      <c r="LAE36" s="429"/>
      <c r="LAF36" s="429"/>
      <c r="LAG36" s="429"/>
      <c r="LAH36" s="429"/>
      <c r="LAI36" s="429"/>
      <c r="LAJ36" s="429"/>
      <c r="LAK36" s="429"/>
      <c r="LAL36" s="429"/>
      <c r="LAM36" s="429"/>
      <c r="LAN36" s="429"/>
      <c r="LAO36" s="429"/>
      <c r="LAP36" s="429"/>
      <c r="LAQ36" s="429"/>
      <c r="LAR36" s="429"/>
      <c r="LAS36" s="429"/>
      <c r="LAT36" s="429"/>
      <c r="LAU36" s="429"/>
      <c r="LAV36" s="429"/>
      <c r="LAW36" s="429"/>
      <c r="LAX36" s="429"/>
      <c r="LAY36" s="429"/>
      <c r="LAZ36" s="429"/>
      <c r="LBA36" s="429"/>
      <c r="LBB36" s="429"/>
      <c r="LBC36" s="429"/>
      <c r="LBD36" s="429"/>
      <c r="LBE36" s="429"/>
      <c r="LBF36" s="429"/>
      <c r="LBG36" s="429"/>
      <c r="LBH36" s="429"/>
      <c r="LBI36" s="429"/>
      <c r="LBJ36" s="429"/>
      <c r="LBK36" s="429"/>
      <c r="LBL36" s="429"/>
      <c r="LBM36" s="429"/>
      <c r="LBN36" s="429"/>
      <c r="LBO36" s="429"/>
      <c r="LBP36" s="429"/>
      <c r="LBQ36" s="429"/>
      <c r="LBR36" s="429"/>
      <c r="LBS36" s="429"/>
      <c r="LBT36" s="429"/>
      <c r="LBU36" s="429"/>
      <c r="LBV36" s="429"/>
      <c r="LBW36" s="429"/>
      <c r="LBX36" s="429"/>
      <c r="LBY36" s="429"/>
      <c r="LBZ36" s="429"/>
      <c r="LCA36" s="429"/>
      <c r="LCB36" s="429"/>
      <c r="LCC36" s="429"/>
      <c r="LCD36" s="429"/>
      <c r="LCE36" s="429"/>
      <c r="LCF36" s="429"/>
      <c r="LCG36" s="429"/>
      <c r="LCH36" s="429"/>
      <c r="LCI36" s="429"/>
      <c r="LCJ36" s="429"/>
      <c r="LCK36" s="429"/>
      <c r="LCL36" s="429"/>
      <c r="LCM36" s="429"/>
      <c r="LCN36" s="429"/>
      <c r="LCO36" s="429"/>
      <c r="LCP36" s="429"/>
      <c r="LCQ36" s="429"/>
      <c r="LCR36" s="429"/>
      <c r="LCS36" s="429"/>
      <c r="LCT36" s="429"/>
      <c r="LCU36" s="429"/>
      <c r="LCV36" s="429"/>
      <c r="LCW36" s="429"/>
      <c r="LCX36" s="429"/>
      <c r="LCY36" s="429"/>
      <c r="LCZ36" s="429"/>
      <c r="LDA36" s="429"/>
      <c r="LDB36" s="429"/>
      <c r="LDC36" s="429"/>
      <c r="LDD36" s="429"/>
      <c r="LDE36" s="429"/>
      <c r="LDF36" s="429"/>
      <c r="LDG36" s="429"/>
      <c r="LDH36" s="429"/>
      <c r="LDI36" s="429"/>
      <c r="LDJ36" s="429"/>
      <c r="LDK36" s="429"/>
      <c r="LDL36" s="429"/>
      <c r="LDM36" s="429"/>
      <c r="LDN36" s="429"/>
      <c r="LDO36" s="429"/>
      <c r="LDP36" s="429"/>
      <c r="LDQ36" s="429"/>
      <c r="LDR36" s="429"/>
      <c r="LDS36" s="429"/>
      <c r="LDT36" s="429"/>
      <c r="LDU36" s="429"/>
      <c r="LDV36" s="429"/>
      <c r="LDW36" s="429"/>
      <c r="LDX36" s="429"/>
      <c r="LDY36" s="429"/>
      <c r="LDZ36" s="429"/>
      <c r="LEA36" s="429"/>
      <c r="LEB36" s="429"/>
      <c r="LEC36" s="429"/>
      <c r="LED36" s="429"/>
      <c r="LEE36" s="429"/>
      <c r="LEF36" s="429"/>
      <c r="LEG36" s="429"/>
      <c r="LEH36" s="429"/>
      <c r="LEI36" s="429"/>
      <c r="LEJ36" s="429"/>
      <c r="LEK36" s="429"/>
      <c r="LEL36" s="429"/>
      <c r="LEM36" s="429"/>
      <c r="LEN36" s="429"/>
      <c r="LEO36" s="429"/>
      <c r="LEP36" s="429"/>
      <c r="LEQ36" s="429"/>
      <c r="LER36" s="429"/>
      <c r="LES36" s="429"/>
      <c r="LET36" s="429"/>
      <c r="LEU36" s="429"/>
      <c r="LEV36" s="429"/>
      <c r="LEW36" s="429"/>
      <c r="LEX36" s="429"/>
      <c r="LEY36" s="429"/>
      <c r="LEZ36" s="429"/>
      <c r="LFA36" s="429"/>
      <c r="LFB36" s="429"/>
      <c r="LFC36" s="429"/>
      <c r="LFD36" s="429"/>
      <c r="LFE36" s="429"/>
      <c r="LFF36" s="429"/>
      <c r="LFG36" s="429"/>
      <c r="LFH36" s="429"/>
      <c r="LFI36" s="429"/>
      <c r="LFJ36" s="429"/>
      <c r="LFK36" s="429"/>
      <c r="LFL36" s="429"/>
      <c r="LFM36" s="429"/>
      <c r="LFN36" s="429"/>
      <c r="LFO36" s="429"/>
      <c r="LFP36" s="429"/>
      <c r="LFQ36" s="429"/>
      <c r="LFR36" s="429"/>
      <c r="LFS36" s="429"/>
      <c r="LFT36" s="429"/>
      <c r="LFU36" s="429"/>
      <c r="LFV36" s="429"/>
      <c r="LFW36" s="429"/>
      <c r="LFX36" s="429"/>
      <c r="LFY36" s="429"/>
      <c r="LFZ36" s="429"/>
      <c r="LGA36" s="429"/>
      <c r="LGB36" s="429"/>
      <c r="LGC36" s="429"/>
      <c r="LGD36" s="429"/>
      <c r="LGE36" s="429"/>
      <c r="LGF36" s="429"/>
      <c r="LGG36" s="429"/>
      <c r="LGH36" s="429"/>
      <c r="LGI36" s="429"/>
      <c r="LGJ36" s="429"/>
      <c r="LGK36" s="429"/>
      <c r="LGL36" s="429"/>
      <c r="LGM36" s="429"/>
      <c r="LGN36" s="429"/>
      <c r="LGO36" s="429"/>
      <c r="LGP36" s="429"/>
      <c r="LGQ36" s="429"/>
      <c r="LGR36" s="429"/>
      <c r="LGS36" s="429"/>
      <c r="LGT36" s="429"/>
      <c r="LGU36" s="429"/>
      <c r="LGV36" s="429"/>
      <c r="LGW36" s="429"/>
      <c r="LGX36" s="429"/>
      <c r="LGY36" s="429"/>
      <c r="LGZ36" s="429"/>
      <c r="LHA36" s="429"/>
      <c r="LHB36" s="429"/>
      <c r="LHC36" s="429"/>
      <c r="LHD36" s="429"/>
      <c r="LHE36" s="429"/>
      <c r="LHF36" s="429"/>
      <c r="LHG36" s="429"/>
      <c r="LHH36" s="429"/>
      <c r="LHI36" s="429"/>
      <c r="LHJ36" s="429"/>
      <c r="LHK36" s="429"/>
      <c r="LHL36" s="429"/>
      <c r="LHM36" s="429"/>
      <c r="LHN36" s="429"/>
      <c r="LHO36" s="429"/>
      <c r="LHP36" s="429"/>
      <c r="LHQ36" s="429"/>
      <c r="LHR36" s="429"/>
      <c r="LHS36" s="429"/>
      <c r="LHT36" s="429"/>
      <c r="LHU36" s="429"/>
      <c r="LHV36" s="429"/>
      <c r="LHW36" s="429"/>
      <c r="LHX36" s="429"/>
      <c r="LHY36" s="429"/>
      <c r="LHZ36" s="429"/>
      <c r="LIA36" s="429"/>
      <c r="LIB36" s="429"/>
      <c r="LIC36" s="429"/>
      <c r="LID36" s="429"/>
      <c r="LIE36" s="429"/>
      <c r="LIF36" s="429"/>
      <c r="LIG36" s="429"/>
      <c r="LIH36" s="429"/>
      <c r="LII36" s="429"/>
      <c r="LIJ36" s="429"/>
      <c r="LIK36" s="429"/>
      <c r="LIL36" s="429"/>
      <c r="LIM36" s="429"/>
      <c r="LIN36" s="429"/>
      <c r="LIO36" s="429"/>
      <c r="LIP36" s="429"/>
      <c r="LIQ36" s="429"/>
      <c r="LIR36" s="429"/>
      <c r="LIS36" s="429"/>
      <c r="LIT36" s="429"/>
      <c r="LIU36" s="429"/>
      <c r="LIV36" s="429"/>
      <c r="LIW36" s="429"/>
      <c r="LIX36" s="429"/>
      <c r="LIY36" s="429"/>
      <c r="LIZ36" s="429"/>
      <c r="LJA36" s="429"/>
      <c r="LJB36" s="429"/>
      <c r="LJC36" s="429"/>
      <c r="LJD36" s="429"/>
      <c r="LJE36" s="429"/>
      <c r="LJF36" s="429"/>
      <c r="LJG36" s="429"/>
      <c r="LJH36" s="429"/>
      <c r="LJI36" s="429"/>
      <c r="LJJ36" s="429"/>
      <c r="LJK36" s="429"/>
      <c r="LJL36" s="429"/>
      <c r="LJM36" s="429"/>
      <c r="LJN36" s="429"/>
      <c r="LJO36" s="429"/>
      <c r="LJP36" s="429"/>
      <c r="LJQ36" s="429"/>
      <c r="LJR36" s="429"/>
      <c r="LJS36" s="429"/>
      <c r="LJT36" s="429"/>
      <c r="LJU36" s="429"/>
      <c r="LJV36" s="429"/>
      <c r="LJW36" s="429"/>
      <c r="LJX36" s="429"/>
      <c r="LJY36" s="429"/>
      <c r="LJZ36" s="429"/>
      <c r="LKA36" s="429"/>
      <c r="LKB36" s="429"/>
      <c r="LKC36" s="429"/>
      <c r="LKD36" s="429"/>
      <c r="LKE36" s="429"/>
      <c r="LKF36" s="429"/>
      <c r="LKG36" s="429"/>
      <c r="LKH36" s="429"/>
      <c r="LKI36" s="429"/>
      <c r="LKJ36" s="429"/>
      <c r="LKK36" s="429"/>
      <c r="LKL36" s="429"/>
      <c r="LKM36" s="429"/>
      <c r="LKN36" s="429"/>
      <c r="LKO36" s="429"/>
      <c r="LKP36" s="429"/>
      <c r="LKQ36" s="429"/>
      <c r="LKR36" s="429"/>
      <c r="LKS36" s="429"/>
      <c r="LKT36" s="429"/>
      <c r="LKU36" s="429"/>
      <c r="LKV36" s="429"/>
      <c r="LKW36" s="429"/>
      <c r="LKX36" s="429"/>
      <c r="LKY36" s="429"/>
      <c r="LKZ36" s="429"/>
      <c r="LLA36" s="429"/>
      <c r="LLB36" s="429"/>
      <c r="LLC36" s="429"/>
      <c r="LLD36" s="429"/>
      <c r="LLE36" s="429"/>
      <c r="LLF36" s="429"/>
      <c r="LLG36" s="429"/>
      <c r="LLH36" s="429"/>
      <c r="LLI36" s="429"/>
      <c r="LLJ36" s="429"/>
      <c r="LLK36" s="429"/>
      <c r="LLL36" s="429"/>
      <c r="LLM36" s="429"/>
      <c r="LLN36" s="429"/>
      <c r="LLO36" s="429"/>
      <c r="LLP36" s="429"/>
      <c r="LLQ36" s="429"/>
      <c r="LLR36" s="429"/>
      <c r="LLS36" s="429"/>
      <c r="LLT36" s="429"/>
      <c r="LLU36" s="429"/>
      <c r="LLV36" s="429"/>
      <c r="LLW36" s="429"/>
      <c r="LLX36" s="429"/>
      <c r="LLY36" s="429"/>
      <c r="LLZ36" s="429"/>
      <c r="LMA36" s="429"/>
      <c r="LMB36" s="429"/>
      <c r="LMC36" s="429"/>
      <c r="LMD36" s="429"/>
      <c r="LME36" s="429"/>
      <c r="LMF36" s="429"/>
      <c r="LMG36" s="429"/>
      <c r="LMH36" s="429"/>
      <c r="LMI36" s="429"/>
      <c r="LMJ36" s="429"/>
      <c r="LMK36" s="429"/>
      <c r="LML36" s="429"/>
      <c r="LMM36" s="429"/>
      <c r="LMN36" s="429"/>
      <c r="LMO36" s="429"/>
      <c r="LMP36" s="429"/>
      <c r="LMQ36" s="429"/>
      <c r="LMR36" s="429"/>
      <c r="LMS36" s="429"/>
      <c r="LMT36" s="429"/>
      <c r="LMU36" s="429"/>
      <c r="LMV36" s="429"/>
      <c r="LMW36" s="429"/>
      <c r="LMX36" s="429"/>
      <c r="LMY36" s="429"/>
      <c r="LMZ36" s="429"/>
      <c r="LNA36" s="429"/>
      <c r="LNB36" s="429"/>
      <c r="LNC36" s="429"/>
      <c r="LND36" s="429"/>
      <c r="LNE36" s="429"/>
      <c r="LNF36" s="429"/>
      <c r="LNG36" s="429"/>
      <c r="LNH36" s="429"/>
      <c r="LNI36" s="429"/>
      <c r="LNJ36" s="429"/>
      <c r="LNK36" s="429"/>
      <c r="LNL36" s="429"/>
      <c r="LNM36" s="429"/>
      <c r="LNN36" s="429"/>
      <c r="LNO36" s="429"/>
      <c r="LNP36" s="429"/>
      <c r="LNQ36" s="429"/>
      <c r="LNR36" s="429"/>
      <c r="LNS36" s="429"/>
      <c r="LNT36" s="429"/>
      <c r="LNU36" s="429"/>
      <c r="LNV36" s="429"/>
      <c r="LNW36" s="429"/>
      <c r="LNX36" s="429"/>
      <c r="LNY36" s="429"/>
      <c r="LNZ36" s="429"/>
      <c r="LOA36" s="429"/>
      <c r="LOB36" s="429"/>
      <c r="LOC36" s="429"/>
      <c r="LOD36" s="429"/>
      <c r="LOE36" s="429"/>
      <c r="LOF36" s="429"/>
      <c r="LOG36" s="429"/>
      <c r="LOH36" s="429"/>
      <c r="LOI36" s="429"/>
      <c r="LOJ36" s="429"/>
      <c r="LOK36" s="429"/>
      <c r="LOL36" s="429"/>
      <c r="LOM36" s="429"/>
      <c r="LON36" s="429"/>
      <c r="LOO36" s="429"/>
      <c r="LOP36" s="429"/>
      <c r="LOQ36" s="429"/>
      <c r="LOR36" s="429"/>
      <c r="LOS36" s="429"/>
      <c r="LOT36" s="429"/>
      <c r="LOU36" s="429"/>
      <c r="LOV36" s="429"/>
      <c r="LOW36" s="429"/>
      <c r="LOX36" s="429"/>
      <c r="LOY36" s="429"/>
      <c r="LOZ36" s="429"/>
      <c r="LPA36" s="429"/>
      <c r="LPB36" s="429"/>
      <c r="LPC36" s="429"/>
      <c r="LPD36" s="429"/>
      <c r="LPE36" s="429"/>
      <c r="LPF36" s="429"/>
      <c r="LPG36" s="429"/>
      <c r="LPH36" s="429"/>
      <c r="LPI36" s="429"/>
      <c r="LPJ36" s="429"/>
      <c r="LPK36" s="429"/>
      <c r="LPL36" s="429"/>
      <c r="LPM36" s="429"/>
      <c r="LPN36" s="429"/>
      <c r="LPO36" s="429"/>
      <c r="LPP36" s="429"/>
      <c r="LPQ36" s="429"/>
      <c r="LPR36" s="429"/>
      <c r="LPS36" s="429"/>
      <c r="LPT36" s="429"/>
      <c r="LPU36" s="429"/>
      <c r="LPV36" s="429"/>
      <c r="LPW36" s="429"/>
      <c r="LPX36" s="429"/>
      <c r="LPY36" s="429"/>
      <c r="LPZ36" s="429"/>
      <c r="LQA36" s="429"/>
      <c r="LQB36" s="429"/>
      <c r="LQC36" s="429"/>
      <c r="LQD36" s="429"/>
      <c r="LQE36" s="429"/>
      <c r="LQF36" s="429"/>
      <c r="LQG36" s="429"/>
      <c r="LQH36" s="429"/>
      <c r="LQI36" s="429"/>
      <c r="LQJ36" s="429"/>
      <c r="LQK36" s="429"/>
      <c r="LQL36" s="429"/>
      <c r="LQM36" s="429"/>
      <c r="LQN36" s="429"/>
      <c r="LQO36" s="429"/>
      <c r="LQP36" s="429"/>
      <c r="LQQ36" s="429"/>
      <c r="LQR36" s="429"/>
      <c r="LQS36" s="429"/>
      <c r="LQT36" s="429"/>
      <c r="LQU36" s="429"/>
      <c r="LQV36" s="429"/>
      <c r="LQW36" s="429"/>
      <c r="LQX36" s="429"/>
      <c r="LQY36" s="429"/>
      <c r="LQZ36" s="429"/>
      <c r="LRA36" s="429"/>
      <c r="LRB36" s="429"/>
      <c r="LRC36" s="429"/>
      <c r="LRD36" s="429"/>
      <c r="LRE36" s="429"/>
      <c r="LRF36" s="429"/>
      <c r="LRG36" s="429"/>
      <c r="LRH36" s="429"/>
      <c r="LRI36" s="429"/>
      <c r="LRJ36" s="429"/>
      <c r="LRK36" s="429"/>
      <c r="LRL36" s="429"/>
      <c r="LRM36" s="429"/>
      <c r="LRN36" s="429"/>
      <c r="LRO36" s="429"/>
      <c r="LRP36" s="429"/>
      <c r="LRQ36" s="429"/>
      <c r="LRR36" s="429"/>
      <c r="LRS36" s="429"/>
      <c r="LRT36" s="429"/>
      <c r="LRU36" s="429"/>
      <c r="LRV36" s="429"/>
      <c r="LRW36" s="429"/>
      <c r="LRX36" s="429"/>
      <c r="LRY36" s="429"/>
      <c r="LRZ36" s="429"/>
      <c r="LSA36" s="429"/>
      <c r="LSB36" s="429"/>
      <c r="LSC36" s="429"/>
      <c r="LSD36" s="429"/>
      <c r="LSE36" s="429"/>
      <c r="LSF36" s="429"/>
      <c r="LSG36" s="429"/>
      <c r="LSH36" s="429"/>
      <c r="LSI36" s="429"/>
      <c r="LSJ36" s="429"/>
      <c r="LSK36" s="429"/>
      <c r="LSL36" s="429"/>
      <c r="LSM36" s="429"/>
      <c r="LSN36" s="429"/>
      <c r="LSO36" s="429"/>
      <c r="LSP36" s="429"/>
      <c r="LSQ36" s="429"/>
      <c r="LSR36" s="429"/>
      <c r="LSS36" s="429"/>
      <c r="LST36" s="429"/>
      <c r="LSU36" s="429"/>
      <c r="LSV36" s="429"/>
      <c r="LSW36" s="429"/>
      <c r="LSX36" s="429"/>
      <c r="LSY36" s="429"/>
      <c r="LSZ36" s="429"/>
      <c r="LTA36" s="429"/>
      <c r="LTB36" s="429"/>
      <c r="LTC36" s="429"/>
      <c r="LTD36" s="429"/>
      <c r="LTE36" s="429"/>
      <c r="LTF36" s="429"/>
      <c r="LTG36" s="429"/>
      <c r="LTH36" s="429"/>
      <c r="LTI36" s="429"/>
      <c r="LTJ36" s="429"/>
      <c r="LTK36" s="429"/>
      <c r="LTL36" s="429"/>
      <c r="LTM36" s="429"/>
      <c r="LTN36" s="429"/>
      <c r="LTO36" s="429"/>
      <c r="LTP36" s="429"/>
      <c r="LTQ36" s="429"/>
      <c r="LTR36" s="429"/>
      <c r="LTS36" s="429"/>
      <c r="LTT36" s="429"/>
      <c r="LTU36" s="429"/>
      <c r="LTV36" s="429"/>
      <c r="LTW36" s="429"/>
      <c r="LTX36" s="429"/>
      <c r="LTY36" s="429"/>
      <c r="LTZ36" s="429"/>
      <c r="LUA36" s="429"/>
      <c r="LUB36" s="429"/>
      <c r="LUC36" s="429"/>
      <c r="LUD36" s="429"/>
      <c r="LUE36" s="429"/>
      <c r="LUF36" s="429"/>
      <c r="LUG36" s="429"/>
      <c r="LUH36" s="429"/>
      <c r="LUI36" s="429"/>
      <c r="LUJ36" s="429"/>
      <c r="LUK36" s="429"/>
      <c r="LUL36" s="429"/>
      <c r="LUM36" s="429"/>
      <c r="LUN36" s="429"/>
      <c r="LUO36" s="429"/>
      <c r="LUP36" s="429"/>
      <c r="LUQ36" s="429"/>
      <c r="LUR36" s="429"/>
      <c r="LUS36" s="429"/>
      <c r="LUT36" s="429"/>
      <c r="LUU36" s="429"/>
      <c r="LUV36" s="429"/>
      <c r="LUW36" s="429"/>
      <c r="LUX36" s="429"/>
      <c r="LUY36" s="429"/>
      <c r="LUZ36" s="429"/>
      <c r="LVA36" s="429"/>
      <c r="LVB36" s="429"/>
      <c r="LVC36" s="429"/>
      <c r="LVD36" s="429"/>
      <c r="LVE36" s="429"/>
      <c r="LVF36" s="429"/>
      <c r="LVG36" s="429"/>
      <c r="LVH36" s="429"/>
      <c r="LVI36" s="429"/>
      <c r="LVJ36" s="429"/>
      <c r="LVK36" s="429"/>
      <c r="LVL36" s="429"/>
      <c r="LVM36" s="429"/>
      <c r="LVN36" s="429"/>
      <c r="LVO36" s="429"/>
      <c r="LVP36" s="429"/>
      <c r="LVQ36" s="429"/>
      <c r="LVR36" s="429"/>
      <c r="LVS36" s="429"/>
      <c r="LVT36" s="429"/>
      <c r="LVU36" s="429"/>
      <c r="LVV36" s="429"/>
      <c r="LVW36" s="429"/>
      <c r="LVX36" s="429"/>
      <c r="LVY36" s="429"/>
      <c r="LVZ36" s="429"/>
      <c r="LWA36" s="429"/>
      <c r="LWB36" s="429"/>
      <c r="LWC36" s="429"/>
      <c r="LWD36" s="429"/>
      <c r="LWE36" s="429"/>
      <c r="LWF36" s="429"/>
      <c r="LWG36" s="429"/>
      <c r="LWH36" s="429"/>
      <c r="LWI36" s="429"/>
      <c r="LWJ36" s="429"/>
      <c r="LWK36" s="429"/>
      <c r="LWL36" s="429"/>
      <c r="LWM36" s="429"/>
      <c r="LWN36" s="429"/>
      <c r="LWO36" s="429"/>
      <c r="LWP36" s="429"/>
      <c r="LWQ36" s="429"/>
      <c r="LWR36" s="429"/>
      <c r="LWS36" s="429"/>
      <c r="LWT36" s="429"/>
      <c r="LWU36" s="429"/>
      <c r="LWV36" s="429"/>
      <c r="LWW36" s="429"/>
      <c r="LWX36" s="429"/>
      <c r="LWY36" s="429"/>
      <c r="LWZ36" s="429"/>
      <c r="LXA36" s="429"/>
      <c r="LXB36" s="429"/>
      <c r="LXC36" s="429"/>
      <c r="LXD36" s="429"/>
      <c r="LXE36" s="429"/>
      <c r="LXF36" s="429"/>
      <c r="LXG36" s="429"/>
      <c r="LXH36" s="429"/>
      <c r="LXI36" s="429"/>
      <c r="LXJ36" s="429"/>
      <c r="LXK36" s="429"/>
      <c r="LXL36" s="429"/>
      <c r="LXM36" s="429"/>
      <c r="LXN36" s="429"/>
      <c r="LXO36" s="429"/>
      <c r="LXP36" s="429"/>
      <c r="LXQ36" s="429"/>
      <c r="LXR36" s="429"/>
      <c r="LXS36" s="429"/>
      <c r="LXT36" s="429"/>
      <c r="LXU36" s="429"/>
      <c r="LXV36" s="429"/>
      <c r="LXW36" s="429"/>
      <c r="LXX36" s="429"/>
      <c r="LXY36" s="429"/>
      <c r="LXZ36" s="429"/>
      <c r="LYA36" s="429"/>
      <c r="LYB36" s="429"/>
      <c r="LYC36" s="429"/>
      <c r="LYD36" s="429"/>
      <c r="LYE36" s="429"/>
      <c r="LYF36" s="429"/>
      <c r="LYG36" s="429"/>
      <c r="LYH36" s="429"/>
      <c r="LYI36" s="429"/>
      <c r="LYJ36" s="429"/>
      <c r="LYK36" s="429"/>
      <c r="LYL36" s="429"/>
      <c r="LYM36" s="429"/>
      <c r="LYN36" s="429"/>
      <c r="LYO36" s="429"/>
      <c r="LYP36" s="429"/>
      <c r="LYQ36" s="429"/>
      <c r="LYR36" s="429"/>
      <c r="LYS36" s="429"/>
      <c r="LYT36" s="429"/>
      <c r="LYU36" s="429"/>
      <c r="LYV36" s="429"/>
      <c r="LYW36" s="429"/>
      <c r="LYX36" s="429"/>
      <c r="LYY36" s="429"/>
      <c r="LYZ36" s="429"/>
      <c r="LZA36" s="429"/>
      <c r="LZB36" s="429"/>
      <c r="LZC36" s="429"/>
      <c r="LZD36" s="429"/>
      <c r="LZE36" s="429"/>
      <c r="LZF36" s="429"/>
      <c r="LZG36" s="429"/>
      <c r="LZH36" s="429"/>
      <c r="LZI36" s="429"/>
      <c r="LZJ36" s="429"/>
      <c r="LZK36" s="429"/>
      <c r="LZL36" s="429"/>
      <c r="LZM36" s="429"/>
      <c r="LZN36" s="429"/>
      <c r="LZO36" s="429"/>
      <c r="LZP36" s="429"/>
      <c r="LZQ36" s="429"/>
      <c r="LZR36" s="429"/>
      <c r="LZS36" s="429"/>
      <c r="LZT36" s="429"/>
      <c r="LZU36" s="429"/>
      <c r="LZV36" s="429"/>
      <c r="LZW36" s="429"/>
      <c r="LZX36" s="429"/>
      <c r="LZY36" s="429"/>
      <c r="LZZ36" s="429"/>
      <c r="MAA36" s="429"/>
      <c r="MAB36" s="429"/>
      <c r="MAC36" s="429"/>
      <c r="MAD36" s="429"/>
      <c r="MAE36" s="429"/>
      <c r="MAF36" s="429"/>
      <c r="MAG36" s="429"/>
      <c r="MAH36" s="429"/>
      <c r="MAI36" s="429"/>
      <c r="MAJ36" s="429"/>
      <c r="MAK36" s="429"/>
      <c r="MAL36" s="429"/>
      <c r="MAM36" s="429"/>
      <c r="MAN36" s="429"/>
      <c r="MAO36" s="429"/>
      <c r="MAP36" s="429"/>
      <c r="MAQ36" s="429"/>
      <c r="MAR36" s="429"/>
      <c r="MAS36" s="429"/>
      <c r="MAT36" s="429"/>
      <c r="MAU36" s="429"/>
      <c r="MAV36" s="429"/>
      <c r="MAW36" s="429"/>
      <c r="MAX36" s="429"/>
      <c r="MAY36" s="429"/>
      <c r="MAZ36" s="429"/>
      <c r="MBA36" s="429"/>
      <c r="MBB36" s="429"/>
      <c r="MBC36" s="429"/>
      <c r="MBD36" s="429"/>
      <c r="MBE36" s="429"/>
      <c r="MBF36" s="429"/>
      <c r="MBG36" s="429"/>
      <c r="MBH36" s="429"/>
      <c r="MBI36" s="429"/>
      <c r="MBJ36" s="429"/>
      <c r="MBK36" s="429"/>
      <c r="MBL36" s="429"/>
      <c r="MBM36" s="429"/>
      <c r="MBN36" s="429"/>
      <c r="MBO36" s="429"/>
      <c r="MBP36" s="429"/>
      <c r="MBQ36" s="429"/>
      <c r="MBR36" s="429"/>
      <c r="MBS36" s="429"/>
      <c r="MBT36" s="429"/>
      <c r="MBU36" s="429"/>
      <c r="MBV36" s="429"/>
      <c r="MBW36" s="429"/>
      <c r="MBX36" s="429"/>
      <c r="MBY36" s="429"/>
      <c r="MBZ36" s="429"/>
      <c r="MCA36" s="429"/>
      <c r="MCB36" s="429"/>
      <c r="MCC36" s="429"/>
      <c r="MCD36" s="429"/>
      <c r="MCE36" s="429"/>
      <c r="MCF36" s="429"/>
      <c r="MCG36" s="429"/>
      <c r="MCH36" s="429"/>
      <c r="MCI36" s="429"/>
      <c r="MCJ36" s="429"/>
      <c r="MCK36" s="429"/>
      <c r="MCL36" s="429"/>
      <c r="MCM36" s="429"/>
      <c r="MCN36" s="429"/>
      <c r="MCO36" s="429"/>
      <c r="MCP36" s="429"/>
      <c r="MCQ36" s="429"/>
      <c r="MCR36" s="429"/>
      <c r="MCS36" s="429"/>
      <c r="MCT36" s="429"/>
      <c r="MCU36" s="429"/>
      <c r="MCV36" s="429"/>
      <c r="MCW36" s="429"/>
      <c r="MCX36" s="429"/>
      <c r="MCY36" s="429"/>
      <c r="MCZ36" s="429"/>
      <c r="MDA36" s="429"/>
      <c r="MDB36" s="429"/>
      <c r="MDC36" s="429"/>
      <c r="MDD36" s="429"/>
      <c r="MDE36" s="429"/>
      <c r="MDF36" s="429"/>
      <c r="MDG36" s="429"/>
      <c r="MDH36" s="429"/>
      <c r="MDI36" s="429"/>
      <c r="MDJ36" s="429"/>
      <c r="MDK36" s="429"/>
      <c r="MDL36" s="429"/>
      <c r="MDM36" s="429"/>
      <c r="MDN36" s="429"/>
      <c r="MDO36" s="429"/>
      <c r="MDP36" s="429"/>
      <c r="MDQ36" s="429"/>
      <c r="MDR36" s="429"/>
      <c r="MDS36" s="429"/>
      <c r="MDT36" s="429"/>
      <c r="MDU36" s="429"/>
      <c r="MDV36" s="429"/>
      <c r="MDW36" s="429"/>
      <c r="MDX36" s="429"/>
      <c r="MDY36" s="429"/>
      <c r="MDZ36" s="429"/>
      <c r="MEA36" s="429"/>
      <c r="MEB36" s="429"/>
      <c r="MEC36" s="429"/>
      <c r="MED36" s="429"/>
      <c r="MEE36" s="429"/>
      <c r="MEF36" s="429"/>
      <c r="MEG36" s="429"/>
      <c r="MEH36" s="429"/>
      <c r="MEI36" s="429"/>
      <c r="MEJ36" s="429"/>
      <c r="MEK36" s="429"/>
      <c r="MEL36" s="429"/>
      <c r="MEM36" s="429"/>
      <c r="MEN36" s="429"/>
      <c r="MEO36" s="429"/>
      <c r="MEP36" s="429"/>
      <c r="MEQ36" s="429"/>
      <c r="MER36" s="429"/>
      <c r="MES36" s="429"/>
      <c r="MET36" s="429"/>
      <c r="MEU36" s="429"/>
      <c r="MEV36" s="429"/>
      <c r="MEW36" s="429"/>
      <c r="MEX36" s="429"/>
      <c r="MEY36" s="429"/>
      <c r="MEZ36" s="429"/>
      <c r="MFA36" s="429"/>
      <c r="MFB36" s="429"/>
      <c r="MFC36" s="429"/>
      <c r="MFD36" s="429"/>
      <c r="MFE36" s="429"/>
      <c r="MFF36" s="429"/>
      <c r="MFG36" s="429"/>
      <c r="MFH36" s="429"/>
      <c r="MFI36" s="429"/>
      <c r="MFJ36" s="429"/>
      <c r="MFK36" s="429"/>
      <c r="MFL36" s="429"/>
      <c r="MFM36" s="429"/>
      <c r="MFN36" s="429"/>
      <c r="MFO36" s="429"/>
      <c r="MFP36" s="429"/>
      <c r="MFQ36" s="429"/>
      <c r="MFR36" s="429"/>
      <c r="MFS36" s="429"/>
      <c r="MFT36" s="429"/>
      <c r="MFU36" s="429"/>
      <c r="MFV36" s="429"/>
      <c r="MFW36" s="429"/>
      <c r="MFX36" s="429"/>
      <c r="MFY36" s="429"/>
      <c r="MFZ36" s="429"/>
      <c r="MGA36" s="429"/>
      <c r="MGB36" s="429"/>
      <c r="MGC36" s="429"/>
      <c r="MGD36" s="429"/>
      <c r="MGE36" s="429"/>
      <c r="MGF36" s="429"/>
      <c r="MGG36" s="429"/>
      <c r="MGH36" s="429"/>
      <c r="MGI36" s="429"/>
      <c r="MGJ36" s="429"/>
      <c r="MGK36" s="429"/>
      <c r="MGL36" s="429"/>
      <c r="MGM36" s="429"/>
      <c r="MGN36" s="429"/>
      <c r="MGO36" s="429"/>
      <c r="MGP36" s="429"/>
      <c r="MGQ36" s="429"/>
      <c r="MGR36" s="429"/>
      <c r="MGS36" s="429"/>
      <c r="MGT36" s="429"/>
      <c r="MGU36" s="429"/>
      <c r="MGV36" s="429"/>
      <c r="MGW36" s="429"/>
      <c r="MGX36" s="429"/>
      <c r="MGY36" s="429"/>
      <c r="MGZ36" s="429"/>
      <c r="MHA36" s="429"/>
      <c r="MHB36" s="429"/>
      <c r="MHC36" s="429"/>
      <c r="MHD36" s="429"/>
      <c r="MHE36" s="429"/>
      <c r="MHF36" s="429"/>
      <c r="MHG36" s="429"/>
      <c r="MHH36" s="429"/>
      <c r="MHI36" s="429"/>
      <c r="MHJ36" s="429"/>
      <c r="MHK36" s="429"/>
      <c r="MHL36" s="429"/>
      <c r="MHM36" s="429"/>
      <c r="MHN36" s="429"/>
      <c r="MHO36" s="429"/>
      <c r="MHP36" s="429"/>
      <c r="MHQ36" s="429"/>
      <c r="MHR36" s="429"/>
      <c r="MHS36" s="429"/>
      <c r="MHT36" s="429"/>
      <c r="MHU36" s="429"/>
      <c r="MHV36" s="429"/>
      <c r="MHW36" s="429"/>
      <c r="MHX36" s="429"/>
      <c r="MHY36" s="429"/>
      <c r="MHZ36" s="429"/>
      <c r="MIA36" s="429"/>
      <c r="MIB36" s="429"/>
      <c r="MIC36" s="429"/>
      <c r="MID36" s="429"/>
      <c r="MIE36" s="429"/>
      <c r="MIF36" s="429"/>
      <c r="MIG36" s="429"/>
      <c r="MIH36" s="429"/>
      <c r="MII36" s="429"/>
      <c r="MIJ36" s="429"/>
      <c r="MIK36" s="429"/>
      <c r="MIL36" s="429"/>
      <c r="MIM36" s="429"/>
      <c r="MIN36" s="429"/>
      <c r="MIO36" s="429"/>
      <c r="MIP36" s="429"/>
      <c r="MIQ36" s="429"/>
      <c r="MIR36" s="429"/>
      <c r="MIS36" s="429"/>
      <c r="MIT36" s="429"/>
      <c r="MIU36" s="429"/>
      <c r="MIV36" s="429"/>
      <c r="MIW36" s="429"/>
      <c r="MIX36" s="429"/>
      <c r="MIY36" s="429"/>
      <c r="MIZ36" s="429"/>
      <c r="MJA36" s="429"/>
      <c r="MJB36" s="429"/>
      <c r="MJC36" s="429"/>
      <c r="MJD36" s="429"/>
      <c r="MJE36" s="429"/>
      <c r="MJF36" s="429"/>
      <c r="MJG36" s="429"/>
      <c r="MJH36" s="429"/>
      <c r="MJI36" s="429"/>
      <c r="MJJ36" s="429"/>
      <c r="MJK36" s="429"/>
      <c r="MJL36" s="429"/>
      <c r="MJM36" s="429"/>
      <c r="MJN36" s="429"/>
      <c r="MJO36" s="429"/>
      <c r="MJP36" s="429"/>
      <c r="MJQ36" s="429"/>
      <c r="MJR36" s="429"/>
      <c r="MJS36" s="429"/>
      <c r="MJT36" s="429"/>
      <c r="MJU36" s="429"/>
      <c r="MJV36" s="429"/>
      <c r="MJW36" s="429"/>
      <c r="MJX36" s="429"/>
      <c r="MJY36" s="429"/>
      <c r="MJZ36" s="429"/>
      <c r="MKA36" s="429"/>
      <c r="MKB36" s="429"/>
      <c r="MKC36" s="429"/>
      <c r="MKD36" s="429"/>
      <c r="MKE36" s="429"/>
      <c r="MKF36" s="429"/>
      <c r="MKG36" s="429"/>
      <c r="MKH36" s="429"/>
      <c r="MKI36" s="429"/>
      <c r="MKJ36" s="429"/>
      <c r="MKK36" s="429"/>
      <c r="MKL36" s="429"/>
      <c r="MKM36" s="429"/>
      <c r="MKN36" s="429"/>
      <c r="MKO36" s="429"/>
      <c r="MKP36" s="429"/>
      <c r="MKQ36" s="429"/>
      <c r="MKR36" s="429"/>
      <c r="MKS36" s="429"/>
      <c r="MKT36" s="429"/>
      <c r="MKU36" s="429"/>
      <c r="MKV36" s="429"/>
      <c r="MKW36" s="429"/>
      <c r="MKX36" s="429"/>
      <c r="MKY36" s="429"/>
      <c r="MKZ36" s="429"/>
      <c r="MLA36" s="429"/>
      <c r="MLB36" s="429"/>
      <c r="MLC36" s="429"/>
      <c r="MLD36" s="429"/>
      <c r="MLE36" s="429"/>
      <c r="MLF36" s="429"/>
      <c r="MLG36" s="429"/>
      <c r="MLH36" s="429"/>
      <c r="MLI36" s="429"/>
      <c r="MLJ36" s="429"/>
      <c r="MLK36" s="429"/>
      <c r="MLL36" s="429"/>
      <c r="MLM36" s="429"/>
      <c r="MLN36" s="429"/>
      <c r="MLO36" s="429"/>
      <c r="MLP36" s="429"/>
      <c r="MLQ36" s="429"/>
      <c r="MLR36" s="429"/>
      <c r="MLS36" s="429"/>
      <c r="MLT36" s="429"/>
      <c r="MLU36" s="429"/>
      <c r="MLV36" s="429"/>
      <c r="MLW36" s="429"/>
      <c r="MLX36" s="429"/>
      <c r="MLY36" s="429"/>
      <c r="MLZ36" s="429"/>
      <c r="MMA36" s="429"/>
      <c r="MMB36" s="429"/>
      <c r="MMC36" s="429"/>
      <c r="MMD36" s="429"/>
      <c r="MME36" s="429"/>
      <c r="MMF36" s="429"/>
      <c r="MMG36" s="429"/>
      <c r="MMH36" s="429"/>
      <c r="MMI36" s="429"/>
      <c r="MMJ36" s="429"/>
      <c r="MMK36" s="429"/>
      <c r="MML36" s="429"/>
      <c r="MMM36" s="429"/>
      <c r="MMN36" s="429"/>
      <c r="MMO36" s="429"/>
      <c r="MMP36" s="429"/>
      <c r="MMQ36" s="429"/>
      <c r="MMR36" s="429"/>
      <c r="MMS36" s="429"/>
      <c r="MMT36" s="429"/>
      <c r="MMU36" s="429"/>
      <c r="MMV36" s="429"/>
      <c r="MMW36" s="429"/>
      <c r="MMX36" s="429"/>
      <c r="MMY36" s="429"/>
      <c r="MMZ36" s="429"/>
      <c r="MNA36" s="429"/>
      <c r="MNB36" s="429"/>
      <c r="MNC36" s="429"/>
      <c r="MND36" s="429"/>
      <c r="MNE36" s="429"/>
      <c r="MNF36" s="429"/>
      <c r="MNG36" s="429"/>
      <c r="MNH36" s="429"/>
      <c r="MNI36" s="429"/>
      <c r="MNJ36" s="429"/>
      <c r="MNK36" s="429"/>
      <c r="MNL36" s="429"/>
      <c r="MNM36" s="429"/>
      <c r="MNN36" s="429"/>
      <c r="MNO36" s="429"/>
      <c r="MNP36" s="429"/>
      <c r="MNQ36" s="429"/>
      <c r="MNR36" s="429"/>
      <c r="MNS36" s="429"/>
      <c r="MNT36" s="429"/>
      <c r="MNU36" s="429"/>
      <c r="MNV36" s="429"/>
      <c r="MNW36" s="429"/>
      <c r="MNX36" s="429"/>
      <c r="MNY36" s="429"/>
      <c r="MNZ36" s="429"/>
      <c r="MOA36" s="429"/>
      <c r="MOB36" s="429"/>
      <c r="MOC36" s="429"/>
      <c r="MOD36" s="429"/>
      <c r="MOE36" s="429"/>
      <c r="MOF36" s="429"/>
      <c r="MOG36" s="429"/>
      <c r="MOH36" s="429"/>
      <c r="MOI36" s="429"/>
      <c r="MOJ36" s="429"/>
      <c r="MOK36" s="429"/>
      <c r="MOL36" s="429"/>
      <c r="MOM36" s="429"/>
      <c r="MON36" s="429"/>
      <c r="MOO36" s="429"/>
      <c r="MOP36" s="429"/>
      <c r="MOQ36" s="429"/>
      <c r="MOR36" s="429"/>
      <c r="MOS36" s="429"/>
      <c r="MOT36" s="429"/>
      <c r="MOU36" s="429"/>
      <c r="MOV36" s="429"/>
      <c r="MOW36" s="429"/>
      <c r="MOX36" s="429"/>
      <c r="MOY36" s="429"/>
      <c r="MOZ36" s="429"/>
      <c r="MPA36" s="429"/>
      <c r="MPB36" s="429"/>
      <c r="MPC36" s="429"/>
      <c r="MPD36" s="429"/>
      <c r="MPE36" s="429"/>
      <c r="MPF36" s="429"/>
      <c r="MPG36" s="429"/>
      <c r="MPH36" s="429"/>
      <c r="MPI36" s="429"/>
      <c r="MPJ36" s="429"/>
      <c r="MPK36" s="429"/>
      <c r="MPL36" s="429"/>
      <c r="MPM36" s="429"/>
      <c r="MPN36" s="429"/>
      <c r="MPO36" s="429"/>
      <c r="MPP36" s="429"/>
      <c r="MPQ36" s="429"/>
      <c r="MPR36" s="429"/>
      <c r="MPS36" s="429"/>
      <c r="MPT36" s="429"/>
      <c r="MPU36" s="429"/>
      <c r="MPV36" s="429"/>
      <c r="MPW36" s="429"/>
      <c r="MPX36" s="429"/>
      <c r="MPY36" s="429"/>
      <c r="MPZ36" s="429"/>
      <c r="MQA36" s="429"/>
      <c r="MQB36" s="429"/>
      <c r="MQC36" s="429"/>
      <c r="MQD36" s="429"/>
      <c r="MQE36" s="429"/>
      <c r="MQF36" s="429"/>
      <c r="MQG36" s="429"/>
      <c r="MQH36" s="429"/>
      <c r="MQI36" s="429"/>
      <c r="MQJ36" s="429"/>
      <c r="MQK36" s="429"/>
      <c r="MQL36" s="429"/>
      <c r="MQM36" s="429"/>
      <c r="MQN36" s="429"/>
      <c r="MQO36" s="429"/>
      <c r="MQP36" s="429"/>
      <c r="MQQ36" s="429"/>
      <c r="MQR36" s="429"/>
      <c r="MQS36" s="429"/>
      <c r="MQT36" s="429"/>
      <c r="MQU36" s="429"/>
      <c r="MQV36" s="429"/>
      <c r="MQW36" s="429"/>
      <c r="MQX36" s="429"/>
      <c r="MQY36" s="429"/>
      <c r="MQZ36" s="429"/>
      <c r="MRA36" s="429"/>
      <c r="MRB36" s="429"/>
      <c r="MRC36" s="429"/>
      <c r="MRD36" s="429"/>
      <c r="MRE36" s="429"/>
      <c r="MRF36" s="429"/>
      <c r="MRG36" s="429"/>
      <c r="MRH36" s="429"/>
      <c r="MRI36" s="429"/>
      <c r="MRJ36" s="429"/>
      <c r="MRK36" s="429"/>
      <c r="MRL36" s="429"/>
      <c r="MRM36" s="429"/>
      <c r="MRN36" s="429"/>
      <c r="MRO36" s="429"/>
      <c r="MRP36" s="429"/>
      <c r="MRQ36" s="429"/>
      <c r="MRR36" s="429"/>
      <c r="MRS36" s="429"/>
      <c r="MRT36" s="429"/>
      <c r="MRU36" s="429"/>
      <c r="MRV36" s="429"/>
      <c r="MRW36" s="429"/>
      <c r="MRX36" s="429"/>
      <c r="MRY36" s="429"/>
      <c r="MRZ36" s="429"/>
      <c r="MSA36" s="429"/>
      <c r="MSB36" s="429"/>
      <c r="MSC36" s="429"/>
      <c r="MSD36" s="429"/>
      <c r="MSE36" s="429"/>
      <c r="MSF36" s="429"/>
      <c r="MSG36" s="429"/>
      <c r="MSH36" s="429"/>
      <c r="MSI36" s="429"/>
      <c r="MSJ36" s="429"/>
      <c r="MSK36" s="429"/>
      <c r="MSL36" s="429"/>
      <c r="MSM36" s="429"/>
      <c r="MSN36" s="429"/>
      <c r="MSO36" s="429"/>
      <c r="MSP36" s="429"/>
      <c r="MSQ36" s="429"/>
      <c r="MSR36" s="429"/>
      <c r="MSS36" s="429"/>
      <c r="MST36" s="429"/>
      <c r="MSU36" s="429"/>
      <c r="MSV36" s="429"/>
      <c r="MSW36" s="429"/>
      <c r="MSX36" s="429"/>
      <c r="MSY36" s="429"/>
      <c r="MSZ36" s="429"/>
      <c r="MTA36" s="429"/>
      <c r="MTB36" s="429"/>
      <c r="MTC36" s="429"/>
      <c r="MTD36" s="429"/>
      <c r="MTE36" s="429"/>
      <c r="MTF36" s="429"/>
      <c r="MTG36" s="429"/>
      <c r="MTH36" s="429"/>
      <c r="MTI36" s="429"/>
      <c r="MTJ36" s="429"/>
      <c r="MTK36" s="429"/>
      <c r="MTL36" s="429"/>
      <c r="MTM36" s="429"/>
      <c r="MTN36" s="429"/>
      <c r="MTO36" s="429"/>
      <c r="MTP36" s="429"/>
      <c r="MTQ36" s="429"/>
      <c r="MTR36" s="429"/>
      <c r="MTS36" s="429"/>
      <c r="MTT36" s="429"/>
      <c r="MTU36" s="429"/>
      <c r="MTV36" s="429"/>
      <c r="MTW36" s="429"/>
      <c r="MTX36" s="429"/>
      <c r="MTY36" s="429"/>
      <c r="MTZ36" s="429"/>
      <c r="MUA36" s="429"/>
      <c r="MUB36" s="429"/>
      <c r="MUC36" s="429"/>
      <c r="MUD36" s="429"/>
      <c r="MUE36" s="429"/>
      <c r="MUF36" s="429"/>
      <c r="MUG36" s="429"/>
      <c r="MUH36" s="429"/>
      <c r="MUI36" s="429"/>
      <c r="MUJ36" s="429"/>
      <c r="MUK36" s="429"/>
      <c r="MUL36" s="429"/>
      <c r="MUM36" s="429"/>
      <c r="MUN36" s="429"/>
      <c r="MUO36" s="429"/>
      <c r="MUP36" s="429"/>
      <c r="MUQ36" s="429"/>
      <c r="MUR36" s="429"/>
      <c r="MUS36" s="429"/>
      <c r="MUT36" s="429"/>
      <c r="MUU36" s="429"/>
      <c r="MUV36" s="429"/>
      <c r="MUW36" s="429"/>
      <c r="MUX36" s="429"/>
      <c r="MUY36" s="429"/>
      <c r="MUZ36" s="429"/>
      <c r="MVA36" s="429"/>
      <c r="MVB36" s="429"/>
      <c r="MVC36" s="429"/>
      <c r="MVD36" s="429"/>
      <c r="MVE36" s="429"/>
      <c r="MVF36" s="429"/>
      <c r="MVG36" s="429"/>
      <c r="MVH36" s="429"/>
      <c r="MVI36" s="429"/>
      <c r="MVJ36" s="429"/>
      <c r="MVK36" s="429"/>
      <c r="MVL36" s="429"/>
      <c r="MVM36" s="429"/>
      <c r="MVN36" s="429"/>
      <c r="MVO36" s="429"/>
      <c r="MVP36" s="429"/>
      <c r="MVQ36" s="429"/>
      <c r="MVR36" s="429"/>
      <c r="MVS36" s="429"/>
      <c r="MVT36" s="429"/>
      <c r="MVU36" s="429"/>
      <c r="MVV36" s="429"/>
      <c r="MVW36" s="429"/>
      <c r="MVX36" s="429"/>
      <c r="MVY36" s="429"/>
      <c r="MVZ36" s="429"/>
      <c r="MWA36" s="429"/>
      <c r="MWB36" s="429"/>
      <c r="MWC36" s="429"/>
      <c r="MWD36" s="429"/>
      <c r="MWE36" s="429"/>
      <c r="MWF36" s="429"/>
      <c r="MWG36" s="429"/>
      <c r="MWH36" s="429"/>
      <c r="MWI36" s="429"/>
      <c r="MWJ36" s="429"/>
      <c r="MWK36" s="429"/>
      <c r="MWL36" s="429"/>
      <c r="MWM36" s="429"/>
      <c r="MWN36" s="429"/>
      <c r="MWO36" s="429"/>
      <c r="MWP36" s="429"/>
      <c r="MWQ36" s="429"/>
      <c r="MWR36" s="429"/>
      <c r="MWS36" s="429"/>
      <c r="MWT36" s="429"/>
      <c r="MWU36" s="429"/>
      <c r="MWV36" s="429"/>
      <c r="MWW36" s="429"/>
      <c r="MWX36" s="429"/>
      <c r="MWY36" s="429"/>
      <c r="MWZ36" s="429"/>
      <c r="MXA36" s="429"/>
      <c r="MXB36" s="429"/>
      <c r="MXC36" s="429"/>
      <c r="MXD36" s="429"/>
      <c r="MXE36" s="429"/>
      <c r="MXF36" s="429"/>
      <c r="MXG36" s="429"/>
      <c r="MXH36" s="429"/>
      <c r="MXI36" s="429"/>
      <c r="MXJ36" s="429"/>
      <c r="MXK36" s="429"/>
      <c r="MXL36" s="429"/>
      <c r="MXM36" s="429"/>
      <c r="MXN36" s="429"/>
      <c r="MXO36" s="429"/>
      <c r="MXP36" s="429"/>
      <c r="MXQ36" s="429"/>
      <c r="MXR36" s="429"/>
      <c r="MXS36" s="429"/>
      <c r="MXT36" s="429"/>
      <c r="MXU36" s="429"/>
      <c r="MXV36" s="429"/>
      <c r="MXW36" s="429"/>
      <c r="MXX36" s="429"/>
      <c r="MXY36" s="429"/>
      <c r="MXZ36" s="429"/>
      <c r="MYA36" s="429"/>
      <c r="MYB36" s="429"/>
      <c r="MYC36" s="429"/>
      <c r="MYD36" s="429"/>
      <c r="MYE36" s="429"/>
      <c r="MYF36" s="429"/>
      <c r="MYG36" s="429"/>
      <c r="MYH36" s="429"/>
      <c r="MYI36" s="429"/>
      <c r="MYJ36" s="429"/>
      <c r="MYK36" s="429"/>
      <c r="MYL36" s="429"/>
      <c r="MYM36" s="429"/>
      <c r="MYN36" s="429"/>
      <c r="MYO36" s="429"/>
      <c r="MYP36" s="429"/>
      <c r="MYQ36" s="429"/>
      <c r="MYR36" s="429"/>
      <c r="MYS36" s="429"/>
      <c r="MYT36" s="429"/>
      <c r="MYU36" s="429"/>
      <c r="MYV36" s="429"/>
      <c r="MYW36" s="429"/>
      <c r="MYX36" s="429"/>
      <c r="MYY36" s="429"/>
      <c r="MYZ36" s="429"/>
      <c r="MZA36" s="429"/>
      <c r="MZB36" s="429"/>
      <c r="MZC36" s="429"/>
      <c r="MZD36" s="429"/>
      <c r="MZE36" s="429"/>
      <c r="MZF36" s="429"/>
      <c r="MZG36" s="429"/>
      <c r="MZH36" s="429"/>
      <c r="MZI36" s="429"/>
      <c r="MZJ36" s="429"/>
      <c r="MZK36" s="429"/>
      <c r="MZL36" s="429"/>
      <c r="MZM36" s="429"/>
      <c r="MZN36" s="429"/>
      <c r="MZO36" s="429"/>
      <c r="MZP36" s="429"/>
      <c r="MZQ36" s="429"/>
      <c r="MZR36" s="429"/>
      <c r="MZS36" s="429"/>
      <c r="MZT36" s="429"/>
      <c r="MZU36" s="429"/>
      <c r="MZV36" s="429"/>
      <c r="MZW36" s="429"/>
      <c r="MZX36" s="429"/>
      <c r="MZY36" s="429"/>
      <c r="MZZ36" s="429"/>
      <c r="NAA36" s="429"/>
      <c r="NAB36" s="429"/>
      <c r="NAC36" s="429"/>
      <c r="NAD36" s="429"/>
      <c r="NAE36" s="429"/>
      <c r="NAF36" s="429"/>
      <c r="NAG36" s="429"/>
      <c r="NAH36" s="429"/>
      <c r="NAI36" s="429"/>
      <c r="NAJ36" s="429"/>
      <c r="NAK36" s="429"/>
      <c r="NAL36" s="429"/>
      <c r="NAM36" s="429"/>
      <c r="NAN36" s="429"/>
      <c r="NAO36" s="429"/>
      <c r="NAP36" s="429"/>
      <c r="NAQ36" s="429"/>
      <c r="NAR36" s="429"/>
      <c r="NAS36" s="429"/>
      <c r="NAT36" s="429"/>
      <c r="NAU36" s="429"/>
      <c r="NAV36" s="429"/>
      <c r="NAW36" s="429"/>
      <c r="NAX36" s="429"/>
      <c r="NAY36" s="429"/>
      <c r="NAZ36" s="429"/>
      <c r="NBA36" s="429"/>
      <c r="NBB36" s="429"/>
      <c r="NBC36" s="429"/>
      <c r="NBD36" s="429"/>
      <c r="NBE36" s="429"/>
      <c r="NBF36" s="429"/>
      <c r="NBG36" s="429"/>
      <c r="NBH36" s="429"/>
      <c r="NBI36" s="429"/>
      <c r="NBJ36" s="429"/>
      <c r="NBK36" s="429"/>
      <c r="NBL36" s="429"/>
      <c r="NBM36" s="429"/>
      <c r="NBN36" s="429"/>
      <c r="NBO36" s="429"/>
      <c r="NBP36" s="429"/>
      <c r="NBQ36" s="429"/>
      <c r="NBR36" s="429"/>
      <c r="NBS36" s="429"/>
      <c r="NBT36" s="429"/>
      <c r="NBU36" s="429"/>
      <c r="NBV36" s="429"/>
      <c r="NBW36" s="429"/>
      <c r="NBX36" s="429"/>
      <c r="NBY36" s="429"/>
      <c r="NBZ36" s="429"/>
      <c r="NCA36" s="429"/>
      <c r="NCB36" s="429"/>
      <c r="NCC36" s="429"/>
      <c r="NCD36" s="429"/>
      <c r="NCE36" s="429"/>
      <c r="NCF36" s="429"/>
      <c r="NCG36" s="429"/>
      <c r="NCH36" s="429"/>
      <c r="NCI36" s="429"/>
      <c r="NCJ36" s="429"/>
      <c r="NCK36" s="429"/>
      <c r="NCL36" s="429"/>
      <c r="NCM36" s="429"/>
      <c r="NCN36" s="429"/>
      <c r="NCO36" s="429"/>
      <c r="NCP36" s="429"/>
      <c r="NCQ36" s="429"/>
      <c r="NCR36" s="429"/>
      <c r="NCS36" s="429"/>
      <c r="NCT36" s="429"/>
      <c r="NCU36" s="429"/>
      <c r="NCV36" s="429"/>
      <c r="NCW36" s="429"/>
      <c r="NCX36" s="429"/>
      <c r="NCY36" s="429"/>
      <c r="NCZ36" s="429"/>
      <c r="NDA36" s="429"/>
      <c r="NDB36" s="429"/>
      <c r="NDC36" s="429"/>
      <c r="NDD36" s="429"/>
      <c r="NDE36" s="429"/>
      <c r="NDF36" s="429"/>
      <c r="NDG36" s="429"/>
      <c r="NDH36" s="429"/>
      <c r="NDI36" s="429"/>
      <c r="NDJ36" s="429"/>
      <c r="NDK36" s="429"/>
      <c r="NDL36" s="429"/>
      <c r="NDM36" s="429"/>
      <c r="NDN36" s="429"/>
      <c r="NDO36" s="429"/>
      <c r="NDP36" s="429"/>
      <c r="NDQ36" s="429"/>
      <c r="NDR36" s="429"/>
      <c r="NDS36" s="429"/>
      <c r="NDT36" s="429"/>
      <c r="NDU36" s="429"/>
      <c r="NDV36" s="429"/>
      <c r="NDW36" s="429"/>
      <c r="NDX36" s="429"/>
      <c r="NDY36" s="429"/>
      <c r="NDZ36" s="429"/>
      <c r="NEA36" s="429"/>
      <c r="NEB36" s="429"/>
      <c r="NEC36" s="429"/>
      <c r="NED36" s="429"/>
      <c r="NEE36" s="429"/>
      <c r="NEF36" s="429"/>
      <c r="NEG36" s="429"/>
      <c r="NEH36" s="429"/>
      <c r="NEI36" s="429"/>
      <c r="NEJ36" s="429"/>
      <c r="NEK36" s="429"/>
      <c r="NEL36" s="429"/>
      <c r="NEM36" s="429"/>
      <c r="NEN36" s="429"/>
      <c r="NEO36" s="429"/>
      <c r="NEP36" s="429"/>
      <c r="NEQ36" s="429"/>
      <c r="NER36" s="429"/>
      <c r="NES36" s="429"/>
      <c r="NET36" s="429"/>
      <c r="NEU36" s="429"/>
      <c r="NEV36" s="429"/>
      <c r="NEW36" s="429"/>
      <c r="NEX36" s="429"/>
      <c r="NEY36" s="429"/>
      <c r="NEZ36" s="429"/>
      <c r="NFA36" s="429"/>
      <c r="NFB36" s="429"/>
      <c r="NFC36" s="429"/>
      <c r="NFD36" s="429"/>
      <c r="NFE36" s="429"/>
      <c r="NFF36" s="429"/>
      <c r="NFG36" s="429"/>
      <c r="NFH36" s="429"/>
      <c r="NFI36" s="429"/>
      <c r="NFJ36" s="429"/>
      <c r="NFK36" s="429"/>
      <c r="NFL36" s="429"/>
      <c r="NFM36" s="429"/>
      <c r="NFN36" s="429"/>
      <c r="NFO36" s="429"/>
      <c r="NFP36" s="429"/>
      <c r="NFQ36" s="429"/>
      <c r="NFR36" s="429"/>
      <c r="NFS36" s="429"/>
      <c r="NFT36" s="429"/>
      <c r="NFU36" s="429"/>
      <c r="NFV36" s="429"/>
      <c r="NFW36" s="429"/>
      <c r="NFX36" s="429"/>
      <c r="NFY36" s="429"/>
      <c r="NFZ36" s="429"/>
      <c r="NGA36" s="429"/>
      <c r="NGB36" s="429"/>
      <c r="NGC36" s="429"/>
      <c r="NGD36" s="429"/>
      <c r="NGE36" s="429"/>
      <c r="NGF36" s="429"/>
      <c r="NGG36" s="429"/>
      <c r="NGH36" s="429"/>
      <c r="NGI36" s="429"/>
      <c r="NGJ36" s="429"/>
      <c r="NGK36" s="429"/>
      <c r="NGL36" s="429"/>
      <c r="NGM36" s="429"/>
      <c r="NGN36" s="429"/>
      <c r="NGO36" s="429"/>
      <c r="NGP36" s="429"/>
      <c r="NGQ36" s="429"/>
      <c r="NGR36" s="429"/>
      <c r="NGS36" s="429"/>
      <c r="NGT36" s="429"/>
      <c r="NGU36" s="429"/>
      <c r="NGV36" s="429"/>
      <c r="NGW36" s="429"/>
      <c r="NGX36" s="429"/>
      <c r="NGY36" s="429"/>
      <c r="NGZ36" s="429"/>
      <c r="NHA36" s="429"/>
      <c r="NHB36" s="429"/>
      <c r="NHC36" s="429"/>
      <c r="NHD36" s="429"/>
      <c r="NHE36" s="429"/>
      <c r="NHF36" s="429"/>
      <c r="NHG36" s="429"/>
      <c r="NHH36" s="429"/>
      <c r="NHI36" s="429"/>
      <c r="NHJ36" s="429"/>
      <c r="NHK36" s="429"/>
      <c r="NHL36" s="429"/>
      <c r="NHM36" s="429"/>
      <c r="NHN36" s="429"/>
      <c r="NHO36" s="429"/>
      <c r="NHP36" s="429"/>
      <c r="NHQ36" s="429"/>
      <c r="NHR36" s="429"/>
      <c r="NHS36" s="429"/>
      <c r="NHT36" s="429"/>
      <c r="NHU36" s="429"/>
      <c r="NHV36" s="429"/>
      <c r="NHW36" s="429"/>
      <c r="NHX36" s="429"/>
      <c r="NHY36" s="429"/>
      <c r="NHZ36" s="429"/>
      <c r="NIA36" s="429"/>
      <c r="NIB36" s="429"/>
      <c r="NIC36" s="429"/>
      <c r="NID36" s="429"/>
      <c r="NIE36" s="429"/>
      <c r="NIF36" s="429"/>
      <c r="NIG36" s="429"/>
      <c r="NIH36" s="429"/>
      <c r="NII36" s="429"/>
      <c r="NIJ36" s="429"/>
      <c r="NIK36" s="429"/>
      <c r="NIL36" s="429"/>
      <c r="NIM36" s="429"/>
      <c r="NIN36" s="429"/>
      <c r="NIO36" s="429"/>
      <c r="NIP36" s="429"/>
      <c r="NIQ36" s="429"/>
      <c r="NIR36" s="429"/>
      <c r="NIS36" s="429"/>
      <c r="NIT36" s="429"/>
      <c r="NIU36" s="429"/>
      <c r="NIV36" s="429"/>
      <c r="NIW36" s="429"/>
      <c r="NIX36" s="429"/>
      <c r="NIY36" s="429"/>
      <c r="NIZ36" s="429"/>
      <c r="NJA36" s="429"/>
      <c r="NJB36" s="429"/>
      <c r="NJC36" s="429"/>
      <c r="NJD36" s="429"/>
      <c r="NJE36" s="429"/>
      <c r="NJF36" s="429"/>
      <c r="NJG36" s="429"/>
      <c r="NJH36" s="429"/>
      <c r="NJI36" s="429"/>
      <c r="NJJ36" s="429"/>
      <c r="NJK36" s="429"/>
      <c r="NJL36" s="429"/>
      <c r="NJM36" s="429"/>
      <c r="NJN36" s="429"/>
      <c r="NJO36" s="429"/>
      <c r="NJP36" s="429"/>
      <c r="NJQ36" s="429"/>
      <c r="NJR36" s="429"/>
      <c r="NJS36" s="429"/>
      <c r="NJT36" s="429"/>
      <c r="NJU36" s="429"/>
      <c r="NJV36" s="429"/>
      <c r="NJW36" s="429"/>
      <c r="NJX36" s="429"/>
      <c r="NJY36" s="429"/>
      <c r="NJZ36" s="429"/>
      <c r="NKA36" s="429"/>
      <c r="NKB36" s="429"/>
      <c r="NKC36" s="429"/>
      <c r="NKD36" s="429"/>
      <c r="NKE36" s="429"/>
      <c r="NKF36" s="429"/>
      <c r="NKG36" s="429"/>
      <c r="NKH36" s="429"/>
      <c r="NKI36" s="429"/>
      <c r="NKJ36" s="429"/>
      <c r="NKK36" s="429"/>
      <c r="NKL36" s="429"/>
      <c r="NKM36" s="429"/>
      <c r="NKN36" s="429"/>
      <c r="NKO36" s="429"/>
      <c r="NKP36" s="429"/>
      <c r="NKQ36" s="429"/>
      <c r="NKR36" s="429"/>
      <c r="NKS36" s="429"/>
      <c r="NKT36" s="429"/>
      <c r="NKU36" s="429"/>
      <c r="NKV36" s="429"/>
      <c r="NKW36" s="429"/>
      <c r="NKX36" s="429"/>
      <c r="NKY36" s="429"/>
      <c r="NKZ36" s="429"/>
      <c r="NLA36" s="429"/>
      <c r="NLB36" s="429"/>
      <c r="NLC36" s="429"/>
      <c r="NLD36" s="429"/>
      <c r="NLE36" s="429"/>
      <c r="NLF36" s="429"/>
      <c r="NLG36" s="429"/>
      <c r="NLH36" s="429"/>
      <c r="NLI36" s="429"/>
      <c r="NLJ36" s="429"/>
      <c r="NLK36" s="429"/>
      <c r="NLL36" s="429"/>
      <c r="NLM36" s="429"/>
      <c r="NLN36" s="429"/>
      <c r="NLO36" s="429"/>
      <c r="NLP36" s="429"/>
      <c r="NLQ36" s="429"/>
      <c r="NLR36" s="429"/>
      <c r="NLS36" s="429"/>
      <c r="NLT36" s="429"/>
      <c r="NLU36" s="429"/>
      <c r="NLV36" s="429"/>
      <c r="NLW36" s="429"/>
      <c r="NLX36" s="429"/>
      <c r="NLY36" s="429"/>
      <c r="NLZ36" s="429"/>
      <c r="NMA36" s="429"/>
      <c r="NMB36" s="429"/>
      <c r="NMC36" s="429"/>
      <c r="NMD36" s="429"/>
      <c r="NME36" s="429"/>
      <c r="NMF36" s="429"/>
      <c r="NMG36" s="429"/>
      <c r="NMH36" s="429"/>
      <c r="NMI36" s="429"/>
      <c r="NMJ36" s="429"/>
      <c r="NMK36" s="429"/>
      <c r="NML36" s="429"/>
      <c r="NMM36" s="429"/>
      <c r="NMN36" s="429"/>
      <c r="NMO36" s="429"/>
      <c r="NMP36" s="429"/>
      <c r="NMQ36" s="429"/>
      <c r="NMR36" s="429"/>
      <c r="NMS36" s="429"/>
      <c r="NMT36" s="429"/>
      <c r="NMU36" s="429"/>
      <c r="NMV36" s="429"/>
      <c r="NMW36" s="429"/>
      <c r="NMX36" s="429"/>
      <c r="NMY36" s="429"/>
      <c r="NMZ36" s="429"/>
      <c r="NNA36" s="429"/>
      <c r="NNB36" s="429"/>
      <c r="NNC36" s="429"/>
      <c r="NND36" s="429"/>
      <c r="NNE36" s="429"/>
      <c r="NNF36" s="429"/>
      <c r="NNG36" s="429"/>
      <c r="NNH36" s="429"/>
      <c r="NNI36" s="429"/>
      <c r="NNJ36" s="429"/>
      <c r="NNK36" s="429"/>
      <c r="NNL36" s="429"/>
      <c r="NNM36" s="429"/>
      <c r="NNN36" s="429"/>
      <c r="NNO36" s="429"/>
      <c r="NNP36" s="429"/>
      <c r="NNQ36" s="429"/>
      <c r="NNR36" s="429"/>
      <c r="NNS36" s="429"/>
      <c r="NNT36" s="429"/>
      <c r="NNU36" s="429"/>
      <c r="NNV36" s="429"/>
      <c r="NNW36" s="429"/>
      <c r="NNX36" s="429"/>
      <c r="NNY36" s="429"/>
      <c r="NNZ36" s="429"/>
      <c r="NOA36" s="429"/>
      <c r="NOB36" s="429"/>
      <c r="NOC36" s="429"/>
      <c r="NOD36" s="429"/>
      <c r="NOE36" s="429"/>
      <c r="NOF36" s="429"/>
      <c r="NOG36" s="429"/>
      <c r="NOH36" s="429"/>
      <c r="NOI36" s="429"/>
      <c r="NOJ36" s="429"/>
      <c r="NOK36" s="429"/>
      <c r="NOL36" s="429"/>
      <c r="NOM36" s="429"/>
      <c r="NON36" s="429"/>
      <c r="NOO36" s="429"/>
      <c r="NOP36" s="429"/>
      <c r="NOQ36" s="429"/>
      <c r="NOR36" s="429"/>
      <c r="NOS36" s="429"/>
      <c r="NOT36" s="429"/>
      <c r="NOU36" s="429"/>
      <c r="NOV36" s="429"/>
      <c r="NOW36" s="429"/>
      <c r="NOX36" s="429"/>
      <c r="NOY36" s="429"/>
      <c r="NOZ36" s="429"/>
      <c r="NPA36" s="429"/>
      <c r="NPB36" s="429"/>
      <c r="NPC36" s="429"/>
      <c r="NPD36" s="429"/>
      <c r="NPE36" s="429"/>
      <c r="NPF36" s="429"/>
      <c r="NPG36" s="429"/>
      <c r="NPH36" s="429"/>
      <c r="NPI36" s="429"/>
      <c r="NPJ36" s="429"/>
      <c r="NPK36" s="429"/>
      <c r="NPL36" s="429"/>
      <c r="NPM36" s="429"/>
      <c r="NPN36" s="429"/>
      <c r="NPO36" s="429"/>
      <c r="NPP36" s="429"/>
      <c r="NPQ36" s="429"/>
      <c r="NPR36" s="429"/>
      <c r="NPS36" s="429"/>
      <c r="NPT36" s="429"/>
      <c r="NPU36" s="429"/>
      <c r="NPV36" s="429"/>
      <c r="NPW36" s="429"/>
      <c r="NPX36" s="429"/>
      <c r="NPY36" s="429"/>
      <c r="NPZ36" s="429"/>
      <c r="NQA36" s="429"/>
      <c r="NQB36" s="429"/>
      <c r="NQC36" s="429"/>
      <c r="NQD36" s="429"/>
      <c r="NQE36" s="429"/>
      <c r="NQF36" s="429"/>
      <c r="NQG36" s="429"/>
      <c r="NQH36" s="429"/>
      <c r="NQI36" s="429"/>
      <c r="NQJ36" s="429"/>
      <c r="NQK36" s="429"/>
      <c r="NQL36" s="429"/>
      <c r="NQM36" s="429"/>
      <c r="NQN36" s="429"/>
      <c r="NQO36" s="429"/>
      <c r="NQP36" s="429"/>
      <c r="NQQ36" s="429"/>
      <c r="NQR36" s="429"/>
      <c r="NQS36" s="429"/>
      <c r="NQT36" s="429"/>
      <c r="NQU36" s="429"/>
      <c r="NQV36" s="429"/>
      <c r="NQW36" s="429"/>
      <c r="NQX36" s="429"/>
      <c r="NQY36" s="429"/>
      <c r="NQZ36" s="429"/>
      <c r="NRA36" s="429"/>
      <c r="NRB36" s="429"/>
      <c r="NRC36" s="429"/>
      <c r="NRD36" s="429"/>
      <c r="NRE36" s="429"/>
      <c r="NRF36" s="429"/>
      <c r="NRG36" s="429"/>
      <c r="NRH36" s="429"/>
      <c r="NRI36" s="429"/>
      <c r="NRJ36" s="429"/>
      <c r="NRK36" s="429"/>
      <c r="NRL36" s="429"/>
      <c r="NRM36" s="429"/>
      <c r="NRN36" s="429"/>
      <c r="NRO36" s="429"/>
      <c r="NRP36" s="429"/>
      <c r="NRQ36" s="429"/>
      <c r="NRR36" s="429"/>
      <c r="NRS36" s="429"/>
      <c r="NRT36" s="429"/>
      <c r="NRU36" s="429"/>
      <c r="NRV36" s="429"/>
      <c r="NRW36" s="429"/>
      <c r="NRX36" s="429"/>
      <c r="NRY36" s="429"/>
      <c r="NRZ36" s="429"/>
      <c r="NSA36" s="429"/>
      <c r="NSB36" s="429"/>
      <c r="NSC36" s="429"/>
      <c r="NSD36" s="429"/>
      <c r="NSE36" s="429"/>
      <c r="NSF36" s="429"/>
      <c r="NSG36" s="429"/>
      <c r="NSH36" s="429"/>
      <c r="NSI36" s="429"/>
      <c r="NSJ36" s="429"/>
      <c r="NSK36" s="429"/>
      <c r="NSL36" s="429"/>
      <c r="NSM36" s="429"/>
      <c r="NSN36" s="429"/>
      <c r="NSO36" s="429"/>
      <c r="NSP36" s="429"/>
      <c r="NSQ36" s="429"/>
      <c r="NSR36" s="429"/>
      <c r="NSS36" s="429"/>
      <c r="NST36" s="429"/>
      <c r="NSU36" s="429"/>
      <c r="NSV36" s="429"/>
      <c r="NSW36" s="429"/>
      <c r="NSX36" s="429"/>
      <c r="NSY36" s="429"/>
      <c r="NSZ36" s="429"/>
      <c r="NTA36" s="429"/>
      <c r="NTB36" s="429"/>
      <c r="NTC36" s="429"/>
      <c r="NTD36" s="429"/>
      <c r="NTE36" s="429"/>
      <c r="NTF36" s="429"/>
      <c r="NTG36" s="429"/>
      <c r="NTH36" s="429"/>
      <c r="NTI36" s="429"/>
      <c r="NTJ36" s="429"/>
      <c r="NTK36" s="429"/>
      <c r="NTL36" s="429"/>
      <c r="NTM36" s="429"/>
      <c r="NTN36" s="429"/>
      <c r="NTO36" s="429"/>
      <c r="NTP36" s="429"/>
      <c r="NTQ36" s="429"/>
      <c r="NTR36" s="429"/>
      <c r="NTS36" s="429"/>
      <c r="NTT36" s="429"/>
      <c r="NTU36" s="429"/>
      <c r="NTV36" s="429"/>
      <c r="NTW36" s="429"/>
      <c r="NTX36" s="429"/>
      <c r="NTY36" s="429"/>
      <c r="NTZ36" s="429"/>
      <c r="NUA36" s="429"/>
      <c r="NUB36" s="429"/>
      <c r="NUC36" s="429"/>
      <c r="NUD36" s="429"/>
      <c r="NUE36" s="429"/>
      <c r="NUF36" s="429"/>
      <c r="NUG36" s="429"/>
      <c r="NUH36" s="429"/>
      <c r="NUI36" s="429"/>
      <c r="NUJ36" s="429"/>
      <c r="NUK36" s="429"/>
      <c r="NUL36" s="429"/>
      <c r="NUM36" s="429"/>
      <c r="NUN36" s="429"/>
      <c r="NUO36" s="429"/>
      <c r="NUP36" s="429"/>
      <c r="NUQ36" s="429"/>
      <c r="NUR36" s="429"/>
      <c r="NUS36" s="429"/>
      <c r="NUT36" s="429"/>
      <c r="NUU36" s="429"/>
      <c r="NUV36" s="429"/>
      <c r="NUW36" s="429"/>
      <c r="NUX36" s="429"/>
      <c r="NUY36" s="429"/>
      <c r="NUZ36" s="429"/>
      <c r="NVA36" s="429"/>
      <c r="NVB36" s="429"/>
      <c r="NVC36" s="429"/>
      <c r="NVD36" s="429"/>
      <c r="NVE36" s="429"/>
      <c r="NVF36" s="429"/>
      <c r="NVG36" s="429"/>
      <c r="NVH36" s="429"/>
      <c r="NVI36" s="429"/>
      <c r="NVJ36" s="429"/>
      <c r="NVK36" s="429"/>
      <c r="NVL36" s="429"/>
      <c r="NVM36" s="429"/>
      <c r="NVN36" s="429"/>
      <c r="NVO36" s="429"/>
      <c r="NVP36" s="429"/>
      <c r="NVQ36" s="429"/>
      <c r="NVR36" s="429"/>
      <c r="NVS36" s="429"/>
      <c r="NVT36" s="429"/>
      <c r="NVU36" s="429"/>
      <c r="NVV36" s="429"/>
      <c r="NVW36" s="429"/>
      <c r="NVX36" s="429"/>
      <c r="NVY36" s="429"/>
      <c r="NVZ36" s="429"/>
      <c r="NWA36" s="429"/>
      <c r="NWB36" s="429"/>
      <c r="NWC36" s="429"/>
      <c r="NWD36" s="429"/>
      <c r="NWE36" s="429"/>
      <c r="NWF36" s="429"/>
      <c r="NWG36" s="429"/>
      <c r="NWH36" s="429"/>
      <c r="NWI36" s="429"/>
      <c r="NWJ36" s="429"/>
      <c r="NWK36" s="429"/>
      <c r="NWL36" s="429"/>
      <c r="NWM36" s="429"/>
      <c r="NWN36" s="429"/>
      <c r="NWO36" s="429"/>
      <c r="NWP36" s="429"/>
      <c r="NWQ36" s="429"/>
      <c r="NWR36" s="429"/>
      <c r="NWS36" s="429"/>
      <c r="NWT36" s="429"/>
      <c r="NWU36" s="429"/>
      <c r="NWV36" s="429"/>
      <c r="NWW36" s="429"/>
      <c r="NWX36" s="429"/>
      <c r="NWY36" s="429"/>
      <c r="NWZ36" s="429"/>
      <c r="NXA36" s="429"/>
      <c r="NXB36" s="429"/>
      <c r="NXC36" s="429"/>
      <c r="NXD36" s="429"/>
      <c r="NXE36" s="429"/>
      <c r="NXF36" s="429"/>
      <c r="NXG36" s="429"/>
      <c r="NXH36" s="429"/>
      <c r="NXI36" s="429"/>
      <c r="NXJ36" s="429"/>
      <c r="NXK36" s="429"/>
      <c r="NXL36" s="429"/>
      <c r="NXM36" s="429"/>
      <c r="NXN36" s="429"/>
      <c r="NXO36" s="429"/>
      <c r="NXP36" s="429"/>
      <c r="NXQ36" s="429"/>
      <c r="NXR36" s="429"/>
      <c r="NXS36" s="429"/>
      <c r="NXT36" s="429"/>
      <c r="NXU36" s="429"/>
      <c r="NXV36" s="429"/>
      <c r="NXW36" s="429"/>
      <c r="NXX36" s="429"/>
      <c r="NXY36" s="429"/>
      <c r="NXZ36" s="429"/>
      <c r="NYA36" s="429"/>
      <c r="NYB36" s="429"/>
      <c r="NYC36" s="429"/>
      <c r="NYD36" s="429"/>
      <c r="NYE36" s="429"/>
      <c r="NYF36" s="429"/>
      <c r="NYG36" s="429"/>
      <c r="NYH36" s="429"/>
      <c r="NYI36" s="429"/>
      <c r="NYJ36" s="429"/>
      <c r="NYK36" s="429"/>
      <c r="NYL36" s="429"/>
      <c r="NYM36" s="429"/>
      <c r="NYN36" s="429"/>
      <c r="NYO36" s="429"/>
      <c r="NYP36" s="429"/>
      <c r="NYQ36" s="429"/>
      <c r="NYR36" s="429"/>
      <c r="NYS36" s="429"/>
      <c r="NYT36" s="429"/>
      <c r="NYU36" s="429"/>
      <c r="NYV36" s="429"/>
      <c r="NYW36" s="429"/>
      <c r="NYX36" s="429"/>
      <c r="NYY36" s="429"/>
      <c r="NYZ36" s="429"/>
      <c r="NZA36" s="429"/>
      <c r="NZB36" s="429"/>
      <c r="NZC36" s="429"/>
      <c r="NZD36" s="429"/>
      <c r="NZE36" s="429"/>
      <c r="NZF36" s="429"/>
      <c r="NZG36" s="429"/>
      <c r="NZH36" s="429"/>
      <c r="NZI36" s="429"/>
      <c r="NZJ36" s="429"/>
      <c r="NZK36" s="429"/>
      <c r="NZL36" s="429"/>
      <c r="NZM36" s="429"/>
      <c r="NZN36" s="429"/>
      <c r="NZO36" s="429"/>
      <c r="NZP36" s="429"/>
      <c r="NZQ36" s="429"/>
      <c r="NZR36" s="429"/>
      <c r="NZS36" s="429"/>
      <c r="NZT36" s="429"/>
      <c r="NZU36" s="429"/>
      <c r="NZV36" s="429"/>
      <c r="NZW36" s="429"/>
      <c r="NZX36" s="429"/>
      <c r="NZY36" s="429"/>
      <c r="NZZ36" s="429"/>
      <c r="OAA36" s="429"/>
      <c r="OAB36" s="429"/>
      <c r="OAC36" s="429"/>
      <c r="OAD36" s="429"/>
      <c r="OAE36" s="429"/>
      <c r="OAF36" s="429"/>
      <c r="OAG36" s="429"/>
      <c r="OAH36" s="429"/>
      <c r="OAI36" s="429"/>
      <c r="OAJ36" s="429"/>
      <c r="OAK36" s="429"/>
      <c r="OAL36" s="429"/>
      <c r="OAM36" s="429"/>
      <c r="OAN36" s="429"/>
      <c r="OAO36" s="429"/>
      <c r="OAP36" s="429"/>
      <c r="OAQ36" s="429"/>
      <c r="OAR36" s="429"/>
      <c r="OAS36" s="429"/>
      <c r="OAT36" s="429"/>
      <c r="OAU36" s="429"/>
      <c r="OAV36" s="429"/>
      <c r="OAW36" s="429"/>
      <c r="OAX36" s="429"/>
      <c r="OAY36" s="429"/>
      <c r="OAZ36" s="429"/>
      <c r="OBA36" s="429"/>
      <c r="OBB36" s="429"/>
      <c r="OBC36" s="429"/>
      <c r="OBD36" s="429"/>
      <c r="OBE36" s="429"/>
      <c r="OBF36" s="429"/>
      <c r="OBG36" s="429"/>
      <c r="OBH36" s="429"/>
      <c r="OBI36" s="429"/>
      <c r="OBJ36" s="429"/>
      <c r="OBK36" s="429"/>
      <c r="OBL36" s="429"/>
      <c r="OBM36" s="429"/>
      <c r="OBN36" s="429"/>
      <c r="OBO36" s="429"/>
      <c r="OBP36" s="429"/>
      <c r="OBQ36" s="429"/>
      <c r="OBR36" s="429"/>
      <c r="OBS36" s="429"/>
      <c r="OBT36" s="429"/>
      <c r="OBU36" s="429"/>
      <c r="OBV36" s="429"/>
      <c r="OBW36" s="429"/>
      <c r="OBX36" s="429"/>
      <c r="OBY36" s="429"/>
      <c r="OBZ36" s="429"/>
      <c r="OCA36" s="429"/>
      <c r="OCB36" s="429"/>
      <c r="OCC36" s="429"/>
      <c r="OCD36" s="429"/>
      <c r="OCE36" s="429"/>
      <c r="OCF36" s="429"/>
      <c r="OCG36" s="429"/>
      <c r="OCH36" s="429"/>
      <c r="OCI36" s="429"/>
      <c r="OCJ36" s="429"/>
      <c r="OCK36" s="429"/>
      <c r="OCL36" s="429"/>
      <c r="OCM36" s="429"/>
      <c r="OCN36" s="429"/>
      <c r="OCO36" s="429"/>
      <c r="OCP36" s="429"/>
      <c r="OCQ36" s="429"/>
      <c r="OCR36" s="429"/>
      <c r="OCS36" s="429"/>
      <c r="OCT36" s="429"/>
      <c r="OCU36" s="429"/>
      <c r="OCV36" s="429"/>
      <c r="OCW36" s="429"/>
      <c r="OCX36" s="429"/>
      <c r="OCY36" s="429"/>
      <c r="OCZ36" s="429"/>
      <c r="ODA36" s="429"/>
      <c r="ODB36" s="429"/>
      <c r="ODC36" s="429"/>
      <c r="ODD36" s="429"/>
      <c r="ODE36" s="429"/>
      <c r="ODF36" s="429"/>
      <c r="ODG36" s="429"/>
      <c r="ODH36" s="429"/>
      <c r="ODI36" s="429"/>
      <c r="ODJ36" s="429"/>
      <c r="ODK36" s="429"/>
      <c r="ODL36" s="429"/>
      <c r="ODM36" s="429"/>
      <c r="ODN36" s="429"/>
      <c r="ODO36" s="429"/>
      <c r="ODP36" s="429"/>
      <c r="ODQ36" s="429"/>
      <c r="ODR36" s="429"/>
      <c r="ODS36" s="429"/>
      <c r="ODT36" s="429"/>
      <c r="ODU36" s="429"/>
      <c r="ODV36" s="429"/>
      <c r="ODW36" s="429"/>
      <c r="ODX36" s="429"/>
      <c r="ODY36" s="429"/>
      <c r="ODZ36" s="429"/>
      <c r="OEA36" s="429"/>
      <c r="OEB36" s="429"/>
      <c r="OEC36" s="429"/>
      <c r="OED36" s="429"/>
      <c r="OEE36" s="429"/>
      <c r="OEF36" s="429"/>
      <c r="OEG36" s="429"/>
      <c r="OEH36" s="429"/>
      <c r="OEI36" s="429"/>
      <c r="OEJ36" s="429"/>
      <c r="OEK36" s="429"/>
      <c r="OEL36" s="429"/>
      <c r="OEM36" s="429"/>
      <c r="OEN36" s="429"/>
      <c r="OEO36" s="429"/>
      <c r="OEP36" s="429"/>
      <c r="OEQ36" s="429"/>
      <c r="OER36" s="429"/>
      <c r="OES36" s="429"/>
      <c r="OET36" s="429"/>
      <c r="OEU36" s="429"/>
      <c r="OEV36" s="429"/>
      <c r="OEW36" s="429"/>
      <c r="OEX36" s="429"/>
      <c r="OEY36" s="429"/>
      <c r="OEZ36" s="429"/>
      <c r="OFA36" s="429"/>
      <c r="OFB36" s="429"/>
      <c r="OFC36" s="429"/>
      <c r="OFD36" s="429"/>
      <c r="OFE36" s="429"/>
      <c r="OFF36" s="429"/>
      <c r="OFG36" s="429"/>
      <c r="OFH36" s="429"/>
      <c r="OFI36" s="429"/>
      <c r="OFJ36" s="429"/>
      <c r="OFK36" s="429"/>
      <c r="OFL36" s="429"/>
      <c r="OFM36" s="429"/>
      <c r="OFN36" s="429"/>
      <c r="OFO36" s="429"/>
      <c r="OFP36" s="429"/>
      <c r="OFQ36" s="429"/>
      <c r="OFR36" s="429"/>
      <c r="OFS36" s="429"/>
      <c r="OFT36" s="429"/>
      <c r="OFU36" s="429"/>
      <c r="OFV36" s="429"/>
      <c r="OFW36" s="429"/>
      <c r="OFX36" s="429"/>
      <c r="OFY36" s="429"/>
      <c r="OFZ36" s="429"/>
      <c r="OGA36" s="429"/>
      <c r="OGB36" s="429"/>
      <c r="OGC36" s="429"/>
      <c r="OGD36" s="429"/>
      <c r="OGE36" s="429"/>
      <c r="OGF36" s="429"/>
      <c r="OGG36" s="429"/>
      <c r="OGH36" s="429"/>
      <c r="OGI36" s="429"/>
      <c r="OGJ36" s="429"/>
      <c r="OGK36" s="429"/>
      <c r="OGL36" s="429"/>
      <c r="OGM36" s="429"/>
      <c r="OGN36" s="429"/>
      <c r="OGO36" s="429"/>
      <c r="OGP36" s="429"/>
      <c r="OGQ36" s="429"/>
      <c r="OGR36" s="429"/>
      <c r="OGS36" s="429"/>
      <c r="OGT36" s="429"/>
      <c r="OGU36" s="429"/>
      <c r="OGV36" s="429"/>
      <c r="OGW36" s="429"/>
      <c r="OGX36" s="429"/>
      <c r="OGY36" s="429"/>
      <c r="OGZ36" s="429"/>
      <c r="OHA36" s="429"/>
      <c r="OHB36" s="429"/>
      <c r="OHC36" s="429"/>
      <c r="OHD36" s="429"/>
      <c r="OHE36" s="429"/>
      <c r="OHF36" s="429"/>
      <c r="OHG36" s="429"/>
      <c r="OHH36" s="429"/>
      <c r="OHI36" s="429"/>
      <c r="OHJ36" s="429"/>
      <c r="OHK36" s="429"/>
      <c r="OHL36" s="429"/>
      <c r="OHM36" s="429"/>
      <c r="OHN36" s="429"/>
      <c r="OHO36" s="429"/>
      <c r="OHP36" s="429"/>
      <c r="OHQ36" s="429"/>
      <c r="OHR36" s="429"/>
      <c r="OHS36" s="429"/>
      <c r="OHT36" s="429"/>
      <c r="OHU36" s="429"/>
      <c r="OHV36" s="429"/>
      <c r="OHW36" s="429"/>
      <c r="OHX36" s="429"/>
      <c r="OHY36" s="429"/>
      <c r="OHZ36" s="429"/>
      <c r="OIA36" s="429"/>
      <c r="OIB36" s="429"/>
      <c r="OIC36" s="429"/>
      <c r="OID36" s="429"/>
      <c r="OIE36" s="429"/>
      <c r="OIF36" s="429"/>
      <c r="OIG36" s="429"/>
      <c r="OIH36" s="429"/>
      <c r="OII36" s="429"/>
      <c r="OIJ36" s="429"/>
      <c r="OIK36" s="429"/>
      <c r="OIL36" s="429"/>
      <c r="OIM36" s="429"/>
      <c r="OIN36" s="429"/>
      <c r="OIO36" s="429"/>
      <c r="OIP36" s="429"/>
      <c r="OIQ36" s="429"/>
      <c r="OIR36" s="429"/>
      <c r="OIS36" s="429"/>
      <c r="OIT36" s="429"/>
      <c r="OIU36" s="429"/>
      <c r="OIV36" s="429"/>
      <c r="OIW36" s="429"/>
      <c r="OIX36" s="429"/>
      <c r="OIY36" s="429"/>
      <c r="OIZ36" s="429"/>
      <c r="OJA36" s="429"/>
      <c r="OJB36" s="429"/>
      <c r="OJC36" s="429"/>
      <c r="OJD36" s="429"/>
      <c r="OJE36" s="429"/>
      <c r="OJF36" s="429"/>
      <c r="OJG36" s="429"/>
      <c r="OJH36" s="429"/>
      <c r="OJI36" s="429"/>
      <c r="OJJ36" s="429"/>
      <c r="OJK36" s="429"/>
      <c r="OJL36" s="429"/>
      <c r="OJM36" s="429"/>
      <c r="OJN36" s="429"/>
      <c r="OJO36" s="429"/>
      <c r="OJP36" s="429"/>
      <c r="OJQ36" s="429"/>
      <c r="OJR36" s="429"/>
      <c r="OJS36" s="429"/>
      <c r="OJT36" s="429"/>
      <c r="OJU36" s="429"/>
      <c r="OJV36" s="429"/>
      <c r="OJW36" s="429"/>
      <c r="OJX36" s="429"/>
      <c r="OJY36" s="429"/>
      <c r="OJZ36" s="429"/>
      <c r="OKA36" s="429"/>
      <c r="OKB36" s="429"/>
      <c r="OKC36" s="429"/>
      <c r="OKD36" s="429"/>
      <c r="OKE36" s="429"/>
      <c r="OKF36" s="429"/>
      <c r="OKG36" s="429"/>
      <c r="OKH36" s="429"/>
      <c r="OKI36" s="429"/>
      <c r="OKJ36" s="429"/>
      <c r="OKK36" s="429"/>
      <c r="OKL36" s="429"/>
      <c r="OKM36" s="429"/>
      <c r="OKN36" s="429"/>
      <c r="OKO36" s="429"/>
      <c r="OKP36" s="429"/>
      <c r="OKQ36" s="429"/>
      <c r="OKR36" s="429"/>
      <c r="OKS36" s="429"/>
      <c r="OKT36" s="429"/>
      <c r="OKU36" s="429"/>
      <c r="OKV36" s="429"/>
      <c r="OKW36" s="429"/>
      <c r="OKX36" s="429"/>
      <c r="OKY36" s="429"/>
      <c r="OKZ36" s="429"/>
      <c r="OLA36" s="429"/>
      <c r="OLB36" s="429"/>
      <c r="OLC36" s="429"/>
      <c r="OLD36" s="429"/>
      <c r="OLE36" s="429"/>
      <c r="OLF36" s="429"/>
      <c r="OLG36" s="429"/>
      <c r="OLH36" s="429"/>
      <c r="OLI36" s="429"/>
      <c r="OLJ36" s="429"/>
      <c r="OLK36" s="429"/>
      <c r="OLL36" s="429"/>
      <c r="OLM36" s="429"/>
      <c r="OLN36" s="429"/>
      <c r="OLO36" s="429"/>
      <c r="OLP36" s="429"/>
      <c r="OLQ36" s="429"/>
      <c r="OLR36" s="429"/>
      <c r="OLS36" s="429"/>
      <c r="OLT36" s="429"/>
      <c r="OLU36" s="429"/>
      <c r="OLV36" s="429"/>
      <c r="OLW36" s="429"/>
      <c r="OLX36" s="429"/>
      <c r="OLY36" s="429"/>
      <c r="OLZ36" s="429"/>
      <c r="OMA36" s="429"/>
      <c r="OMB36" s="429"/>
      <c r="OMC36" s="429"/>
      <c r="OMD36" s="429"/>
      <c r="OME36" s="429"/>
      <c r="OMF36" s="429"/>
      <c r="OMG36" s="429"/>
      <c r="OMH36" s="429"/>
      <c r="OMI36" s="429"/>
      <c r="OMJ36" s="429"/>
      <c r="OMK36" s="429"/>
      <c r="OML36" s="429"/>
      <c r="OMM36" s="429"/>
      <c r="OMN36" s="429"/>
      <c r="OMO36" s="429"/>
      <c r="OMP36" s="429"/>
      <c r="OMQ36" s="429"/>
      <c r="OMR36" s="429"/>
      <c r="OMS36" s="429"/>
      <c r="OMT36" s="429"/>
      <c r="OMU36" s="429"/>
      <c r="OMV36" s="429"/>
      <c r="OMW36" s="429"/>
      <c r="OMX36" s="429"/>
      <c r="OMY36" s="429"/>
      <c r="OMZ36" s="429"/>
      <c r="ONA36" s="429"/>
      <c r="ONB36" s="429"/>
      <c r="ONC36" s="429"/>
      <c r="OND36" s="429"/>
      <c r="ONE36" s="429"/>
      <c r="ONF36" s="429"/>
      <c r="ONG36" s="429"/>
      <c r="ONH36" s="429"/>
      <c r="ONI36" s="429"/>
      <c r="ONJ36" s="429"/>
      <c r="ONK36" s="429"/>
      <c r="ONL36" s="429"/>
      <c r="ONM36" s="429"/>
      <c r="ONN36" s="429"/>
      <c r="ONO36" s="429"/>
      <c r="ONP36" s="429"/>
      <c r="ONQ36" s="429"/>
      <c r="ONR36" s="429"/>
      <c r="ONS36" s="429"/>
      <c r="ONT36" s="429"/>
      <c r="ONU36" s="429"/>
      <c r="ONV36" s="429"/>
      <c r="ONW36" s="429"/>
      <c r="ONX36" s="429"/>
      <c r="ONY36" s="429"/>
      <c r="ONZ36" s="429"/>
      <c r="OOA36" s="429"/>
      <c r="OOB36" s="429"/>
      <c r="OOC36" s="429"/>
      <c r="OOD36" s="429"/>
      <c r="OOE36" s="429"/>
      <c r="OOF36" s="429"/>
      <c r="OOG36" s="429"/>
      <c r="OOH36" s="429"/>
      <c r="OOI36" s="429"/>
      <c r="OOJ36" s="429"/>
      <c r="OOK36" s="429"/>
      <c r="OOL36" s="429"/>
      <c r="OOM36" s="429"/>
      <c r="OON36" s="429"/>
      <c r="OOO36" s="429"/>
      <c r="OOP36" s="429"/>
      <c r="OOQ36" s="429"/>
      <c r="OOR36" s="429"/>
      <c r="OOS36" s="429"/>
      <c r="OOT36" s="429"/>
      <c r="OOU36" s="429"/>
      <c r="OOV36" s="429"/>
      <c r="OOW36" s="429"/>
      <c r="OOX36" s="429"/>
      <c r="OOY36" s="429"/>
      <c r="OOZ36" s="429"/>
      <c r="OPA36" s="429"/>
      <c r="OPB36" s="429"/>
      <c r="OPC36" s="429"/>
      <c r="OPD36" s="429"/>
      <c r="OPE36" s="429"/>
      <c r="OPF36" s="429"/>
      <c r="OPG36" s="429"/>
      <c r="OPH36" s="429"/>
      <c r="OPI36" s="429"/>
      <c r="OPJ36" s="429"/>
      <c r="OPK36" s="429"/>
      <c r="OPL36" s="429"/>
      <c r="OPM36" s="429"/>
      <c r="OPN36" s="429"/>
      <c r="OPO36" s="429"/>
      <c r="OPP36" s="429"/>
      <c r="OPQ36" s="429"/>
      <c r="OPR36" s="429"/>
      <c r="OPS36" s="429"/>
      <c r="OPT36" s="429"/>
      <c r="OPU36" s="429"/>
      <c r="OPV36" s="429"/>
      <c r="OPW36" s="429"/>
      <c r="OPX36" s="429"/>
      <c r="OPY36" s="429"/>
      <c r="OPZ36" s="429"/>
      <c r="OQA36" s="429"/>
      <c r="OQB36" s="429"/>
      <c r="OQC36" s="429"/>
      <c r="OQD36" s="429"/>
      <c r="OQE36" s="429"/>
      <c r="OQF36" s="429"/>
      <c r="OQG36" s="429"/>
      <c r="OQH36" s="429"/>
      <c r="OQI36" s="429"/>
      <c r="OQJ36" s="429"/>
      <c r="OQK36" s="429"/>
      <c r="OQL36" s="429"/>
      <c r="OQM36" s="429"/>
      <c r="OQN36" s="429"/>
      <c r="OQO36" s="429"/>
      <c r="OQP36" s="429"/>
      <c r="OQQ36" s="429"/>
      <c r="OQR36" s="429"/>
      <c r="OQS36" s="429"/>
      <c r="OQT36" s="429"/>
      <c r="OQU36" s="429"/>
      <c r="OQV36" s="429"/>
      <c r="OQW36" s="429"/>
      <c r="OQX36" s="429"/>
      <c r="OQY36" s="429"/>
      <c r="OQZ36" s="429"/>
      <c r="ORA36" s="429"/>
      <c r="ORB36" s="429"/>
      <c r="ORC36" s="429"/>
      <c r="ORD36" s="429"/>
      <c r="ORE36" s="429"/>
      <c r="ORF36" s="429"/>
      <c r="ORG36" s="429"/>
      <c r="ORH36" s="429"/>
      <c r="ORI36" s="429"/>
      <c r="ORJ36" s="429"/>
      <c r="ORK36" s="429"/>
      <c r="ORL36" s="429"/>
      <c r="ORM36" s="429"/>
      <c r="ORN36" s="429"/>
      <c r="ORO36" s="429"/>
      <c r="ORP36" s="429"/>
      <c r="ORQ36" s="429"/>
      <c r="ORR36" s="429"/>
      <c r="ORS36" s="429"/>
      <c r="ORT36" s="429"/>
      <c r="ORU36" s="429"/>
      <c r="ORV36" s="429"/>
      <c r="ORW36" s="429"/>
      <c r="ORX36" s="429"/>
      <c r="ORY36" s="429"/>
      <c r="ORZ36" s="429"/>
      <c r="OSA36" s="429"/>
      <c r="OSB36" s="429"/>
      <c r="OSC36" s="429"/>
      <c r="OSD36" s="429"/>
      <c r="OSE36" s="429"/>
      <c r="OSF36" s="429"/>
      <c r="OSG36" s="429"/>
      <c r="OSH36" s="429"/>
      <c r="OSI36" s="429"/>
      <c r="OSJ36" s="429"/>
      <c r="OSK36" s="429"/>
      <c r="OSL36" s="429"/>
      <c r="OSM36" s="429"/>
      <c r="OSN36" s="429"/>
      <c r="OSO36" s="429"/>
      <c r="OSP36" s="429"/>
      <c r="OSQ36" s="429"/>
      <c r="OSR36" s="429"/>
      <c r="OSS36" s="429"/>
      <c r="OST36" s="429"/>
      <c r="OSU36" s="429"/>
      <c r="OSV36" s="429"/>
      <c r="OSW36" s="429"/>
      <c r="OSX36" s="429"/>
      <c r="OSY36" s="429"/>
      <c r="OSZ36" s="429"/>
      <c r="OTA36" s="429"/>
      <c r="OTB36" s="429"/>
      <c r="OTC36" s="429"/>
      <c r="OTD36" s="429"/>
      <c r="OTE36" s="429"/>
      <c r="OTF36" s="429"/>
      <c r="OTG36" s="429"/>
      <c r="OTH36" s="429"/>
      <c r="OTI36" s="429"/>
      <c r="OTJ36" s="429"/>
      <c r="OTK36" s="429"/>
      <c r="OTL36" s="429"/>
      <c r="OTM36" s="429"/>
      <c r="OTN36" s="429"/>
      <c r="OTO36" s="429"/>
      <c r="OTP36" s="429"/>
      <c r="OTQ36" s="429"/>
      <c r="OTR36" s="429"/>
      <c r="OTS36" s="429"/>
      <c r="OTT36" s="429"/>
      <c r="OTU36" s="429"/>
      <c r="OTV36" s="429"/>
      <c r="OTW36" s="429"/>
      <c r="OTX36" s="429"/>
      <c r="OTY36" s="429"/>
      <c r="OTZ36" s="429"/>
      <c r="OUA36" s="429"/>
      <c r="OUB36" s="429"/>
      <c r="OUC36" s="429"/>
      <c r="OUD36" s="429"/>
      <c r="OUE36" s="429"/>
      <c r="OUF36" s="429"/>
      <c r="OUG36" s="429"/>
      <c r="OUH36" s="429"/>
      <c r="OUI36" s="429"/>
      <c r="OUJ36" s="429"/>
      <c r="OUK36" s="429"/>
      <c r="OUL36" s="429"/>
      <c r="OUM36" s="429"/>
      <c r="OUN36" s="429"/>
      <c r="OUO36" s="429"/>
      <c r="OUP36" s="429"/>
      <c r="OUQ36" s="429"/>
      <c r="OUR36" s="429"/>
      <c r="OUS36" s="429"/>
      <c r="OUT36" s="429"/>
      <c r="OUU36" s="429"/>
      <c r="OUV36" s="429"/>
      <c r="OUW36" s="429"/>
      <c r="OUX36" s="429"/>
      <c r="OUY36" s="429"/>
      <c r="OUZ36" s="429"/>
      <c r="OVA36" s="429"/>
      <c r="OVB36" s="429"/>
      <c r="OVC36" s="429"/>
      <c r="OVD36" s="429"/>
      <c r="OVE36" s="429"/>
      <c r="OVF36" s="429"/>
      <c r="OVG36" s="429"/>
      <c r="OVH36" s="429"/>
      <c r="OVI36" s="429"/>
      <c r="OVJ36" s="429"/>
      <c r="OVK36" s="429"/>
      <c r="OVL36" s="429"/>
      <c r="OVM36" s="429"/>
      <c r="OVN36" s="429"/>
      <c r="OVO36" s="429"/>
      <c r="OVP36" s="429"/>
      <c r="OVQ36" s="429"/>
      <c r="OVR36" s="429"/>
      <c r="OVS36" s="429"/>
      <c r="OVT36" s="429"/>
      <c r="OVU36" s="429"/>
      <c r="OVV36" s="429"/>
      <c r="OVW36" s="429"/>
      <c r="OVX36" s="429"/>
      <c r="OVY36" s="429"/>
      <c r="OVZ36" s="429"/>
      <c r="OWA36" s="429"/>
      <c r="OWB36" s="429"/>
      <c r="OWC36" s="429"/>
      <c r="OWD36" s="429"/>
      <c r="OWE36" s="429"/>
      <c r="OWF36" s="429"/>
      <c r="OWG36" s="429"/>
      <c r="OWH36" s="429"/>
      <c r="OWI36" s="429"/>
      <c r="OWJ36" s="429"/>
      <c r="OWK36" s="429"/>
      <c r="OWL36" s="429"/>
      <c r="OWM36" s="429"/>
      <c r="OWN36" s="429"/>
      <c r="OWO36" s="429"/>
      <c r="OWP36" s="429"/>
      <c r="OWQ36" s="429"/>
      <c r="OWR36" s="429"/>
      <c r="OWS36" s="429"/>
      <c r="OWT36" s="429"/>
      <c r="OWU36" s="429"/>
      <c r="OWV36" s="429"/>
      <c r="OWW36" s="429"/>
      <c r="OWX36" s="429"/>
      <c r="OWY36" s="429"/>
      <c r="OWZ36" s="429"/>
      <c r="OXA36" s="429"/>
      <c r="OXB36" s="429"/>
      <c r="OXC36" s="429"/>
      <c r="OXD36" s="429"/>
      <c r="OXE36" s="429"/>
      <c r="OXF36" s="429"/>
      <c r="OXG36" s="429"/>
      <c r="OXH36" s="429"/>
      <c r="OXI36" s="429"/>
      <c r="OXJ36" s="429"/>
      <c r="OXK36" s="429"/>
      <c r="OXL36" s="429"/>
      <c r="OXM36" s="429"/>
      <c r="OXN36" s="429"/>
      <c r="OXO36" s="429"/>
      <c r="OXP36" s="429"/>
      <c r="OXQ36" s="429"/>
      <c r="OXR36" s="429"/>
      <c r="OXS36" s="429"/>
      <c r="OXT36" s="429"/>
      <c r="OXU36" s="429"/>
      <c r="OXV36" s="429"/>
      <c r="OXW36" s="429"/>
      <c r="OXX36" s="429"/>
      <c r="OXY36" s="429"/>
      <c r="OXZ36" s="429"/>
      <c r="OYA36" s="429"/>
      <c r="OYB36" s="429"/>
      <c r="OYC36" s="429"/>
      <c r="OYD36" s="429"/>
      <c r="OYE36" s="429"/>
      <c r="OYF36" s="429"/>
      <c r="OYG36" s="429"/>
      <c r="OYH36" s="429"/>
      <c r="OYI36" s="429"/>
      <c r="OYJ36" s="429"/>
      <c r="OYK36" s="429"/>
      <c r="OYL36" s="429"/>
      <c r="OYM36" s="429"/>
      <c r="OYN36" s="429"/>
      <c r="OYO36" s="429"/>
      <c r="OYP36" s="429"/>
      <c r="OYQ36" s="429"/>
      <c r="OYR36" s="429"/>
      <c r="OYS36" s="429"/>
      <c r="OYT36" s="429"/>
      <c r="OYU36" s="429"/>
      <c r="OYV36" s="429"/>
      <c r="OYW36" s="429"/>
      <c r="OYX36" s="429"/>
      <c r="OYY36" s="429"/>
      <c r="OYZ36" s="429"/>
      <c r="OZA36" s="429"/>
      <c r="OZB36" s="429"/>
      <c r="OZC36" s="429"/>
      <c r="OZD36" s="429"/>
      <c r="OZE36" s="429"/>
      <c r="OZF36" s="429"/>
      <c r="OZG36" s="429"/>
      <c r="OZH36" s="429"/>
      <c r="OZI36" s="429"/>
      <c r="OZJ36" s="429"/>
      <c r="OZK36" s="429"/>
      <c r="OZL36" s="429"/>
      <c r="OZM36" s="429"/>
      <c r="OZN36" s="429"/>
      <c r="OZO36" s="429"/>
      <c r="OZP36" s="429"/>
      <c r="OZQ36" s="429"/>
      <c r="OZR36" s="429"/>
      <c r="OZS36" s="429"/>
      <c r="OZT36" s="429"/>
      <c r="OZU36" s="429"/>
      <c r="OZV36" s="429"/>
      <c r="OZW36" s="429"/>
      <c r="OZX36" s="429"/>
      <c r="OZY36" s="429"/>
      <c r="OZZ36" s="429"/>
      <c r="PAA36" s="429"/>
      <c r="PAB36" s="429"/>
      <c r="PAC36" s="429"/>
      <c r="PAD36" s="429"/>
      <c r="PAE36" s="429"/>
      <c r="PAF36" s="429"/>
      <c r="PAG36" s="429"/>
      <c r="PAH36" s="429"/>
      <c r="PAI36" s="429"/>
      <c r="PAJ36" s="429"/>
      <c r="PAK36" s="429"/>
      <c r="PAL36" s="429"/>
      <c r="PAM36" s="429"/>
      <c r="PAN36" s="429"/>
      <c r="PAO36" s="429"/>
      <c r="PAP36" s="429"/>
      <c r="PAQ36" s="429"/>
      <c r="PAR36" s="429"/>
      <c r="PAS36" s="429"/>
      <c r="PAT36" s="429"/>
      <c r="PAU36" s="429"/>
      <c r="PAV36" s="429"/>
      <c r="PAW36" s="429"/>
      <c r="PAX36" s="429"/>
      <c r="PAY36" s="429"/>
      <c r="PAZ36" s="429"/>
      <c r="PBA36" s="429"/>
      <c r="PBB36" s="429"/>
      <c r="PBC36" s="429"/>
      <c r="PBD36" s="429"/>
      <c r="PBE36" s="429"/>
      <c r="PBF36" s="429"/>
      <c r="PBG36" s="429"/>
      <c r="PBH36" s="429"/>
      <c r="PBI36" s="429"/>
      <c r="PBJ36" s="429"/>
      <c r="PBK36" s="429"/>
      <c r="PBL36" s="429"/>
      <c r="PBM36" s="429"/>
      <c r="PBN36" s="429"/>
      <c r="PBO36" s="429"/>
      <c r="PBP36" s="429"/>
      <c r="PBQ36" s="429"/>
      <c r="PBR36" s="429"/>
      <c r="PBS36" s="429"/>
      <c r="PBT36" s="429"/>
      <c r="PBU36" s="429"/>
      <c r="PBV36" s="429"/>
      <c r="PBW36" s="429"/>
      <c r="PBX36" s="429"/>
      <c r="PBY36" s="429"/>
      <c r="PBZ36" s="429"/>
      <c r="PCA36" s="429"/>
      <c r="PCB36" s="429"/>
      <c r="PCC36" s="429"/>
      <c r="PCD36" s="429"/>
      <c r="PCE36" s="429"/>
      <c r="PCF36" s="429"/>
      <c r="PCG36" s="429"/>
      <c r="PCH36" s="429"/>
      <c r="PCI36" s="429"/>
      <c r="PCJ36" s="429"/>
      <c r="PCK36" s="429"/>
      <c r="PCL36" s="429"/>
      <c r="PCM36" s="429"/>
      <c r="PCN36" s="429"/>
      <c r="PCO36" s="429"/>
      <c r="PCP36" s="429"/>
      <c r="PCQ36" s="429"/>
      <c r="PCR36" s="429"/>
      <c r="PCS36" s="429"/>
      <c r="PCT36" s="429"/>
      <c r="PCU36" s="429"/>
      <c r="PCV36" s="429"/>
      <c r="PCW36" s="429"/>
      <c r="PCX36" s="429"/>
      <c r="PCY36" s="429"/>
      <c r="PCZ36" s="429"/>
      <c r="PDA36" s="429"/>
      <c r="PDB36" s="429"/>
      <c r="PDC36" s="429"/>
      <c r="PDD36" s="429"/>
      <c r="PDE36" s="429"/>
      <c r="PDF36" s="429"/>
      <c r="PDG36" s="429"/>
      <c r="PDH36" s="429"/>
      <c r="PDI36" s="429"/>
      <c r="PDJ36" s="429"/>
      <c r="PDK36" s="429"/>
      <c r="PDL36" s="429"/>
      <c r="PDM36" s="429"/>
      <c r="PDN36" s="429"/>
      <c r="PDO36" s="429"/>
      <c r="PDP36" s="429"/>
      <c r="PDQ36" s="429"/>
      <c r="PDR36" s="429"/>
      <c r="PDS36" s="429"/>
      <c r="PDT36" s="429"/>
      <c r="PDU36" s="429"/>
      <c r="PDV36" s="429"/>
      <c r="PDW36" s="429"/>
      <c r="PDX36" s="429"/>
      <c r="PDY36" s="429"/>
      <c r="PDZ36" s="429"/>
      <c r="PEA36" s="429"/>
      <c r="PEB36" s="429"/>
      <c r="PEC36" s="429"/>
      <c r="PED36" s="429"/>
      <c r="PEE36" s="429"/>
      <c r="PEF36" s="429"/>
      <c r="PEG36" s="429"/>
      <c r="PEH36" s="429"/>
      <c r="PEI36" s="429"/>
      <c r="PEJ36" s="429"/>
      <c r="PEK36" s="429"/>
      <c r="PEL36" s="429"/>
      <c r="PEM36" s="429"/>
      <c r="PEN36" s="429"/>
      <c r="PEO36" s="429"/>
      <c r="PEP36" s="429"/>
      <c r="PEQ36" s="429"/>
      <c r="PER36" s="429"/>
      <c r="PES36" s="429"/>
      <c r="PET36" s="429"/>
      <c r="PEU36" s="429"/>
      <c r="PEV36" s="429"/>
      <c r="PEW36" s="429"/>
      <c r="PEX36" s="429"/>
      <c r="PEY36" s="429"/>
      <c r="PEZ36" s="429"/>
      <c r="PFA36" s="429"/>
      <c r="PFB36" s="429"/>
      <c r="PFC36" s="429"/>
      <c r="PFD36" s="429"/>
      <c r="PFE36" s="429"/>
      <c r="PFF36" s="429"/>
      <c r="PFG36" s="429"/>
      <c r="PFH36" s="429"/>
      <c r="PFI36" s="429"/>
      <c r="PFJ36" s="429"/>
      <c r="PFK36" s="429"/>
      <c r="PFL36" s="429"/>
      <c r="PFM36" s="429"/>
      <c r="PFN36" s="429"/>
      <c r="PFO36" s="429"/>
      <c r="PFP36" s="429"/>
      <c r="PFQ36" s="429"/>
      <c r="PFR36" s="429"/>
      <c r="PFS36" s="429"/>
      <c r="PFT36" s="429"/>
      <c r="PFU36" s="429"/>
      <c r="PFV36" s="429"/>
      <c r="PFW36" s="429"/>
      <c r="PFX36" s="429"/>
      <c r="PFY36" s="429"/>
      <c r="PFZ36" s="429"/>
      <c r="PGA36" s="429"/>
      <c r="PGB36" s="429"/>
      <c r="PGC36" s="429"/>
      <c r="PGD36" s="429"/>
      <c r="PGE36" s="429"/>
      <c r="PGF36" s="429"/>
      <c r="PGG36" s="429"/>
      <c r="PGH36" s="429"/>
      <c r="PGI36" s="429"/>
      <c r="PGJ36" s="429"/>
      <c r="PGK36" s="429"/>
      <c r="PGL36" s="429"/>
      <c r="PGM36" s="429"/>
      <c r="PGN36" s="429"/>
      <c r="PGO36" s="429"/>
      <c r="PGP36" s="429"/>
      <c r="PGQ36" s="429"/>
      <c r="PGR36" s="429"/>
      <c r="PGS36" s="429"/>
      <c r="PGT36" s="429"/>
      <c r="PGU36" s="429"/>
      <c r="PGV36" s="429"/>
      <c r="PGW36" s="429"/>
      <c r="PGX36" s="429"/>
      <c r="PGY36" s="429"/>
      <c r="PGZ36" s="429"/>
      <c r="PHA36" s="429"/>
      <c r="PHB36" s="429"/>
      <c r="PHC36" s="429"/>
      <c r="PHD36" s="429"/>
      <c r="PHE36" s="429"/>
      <c r="PHF36" s="429"/>
      <c r="PHG36" s="429"/>
      <c r="PHH36" s="429"/>
      <c r="PHI36" s="429"/>
      <c r="PHJ36" s="429"/>
      <c r="PHK36" s="429"/>
      <c r="PHL36" s="429"/>
      <c r="PHM36" s="429"/>
      <c r="PHN36" s="429"/>
      <c r="PHO36" s="429"/>
      <c r="PHP36" s="429"/>
      <c r="PHQ36" s="429"/>
      <c r="PHR36" s="429"/>
      <c r="PHS36" s="429"/>
      <c r="PHT36" s="429"/>
      <c r="PHU36" s="429"/>
      <c r="PHV36" s="429"/>
      <c r="PHW36" s="429"/>
      <c r="PHX36" s="429"/>
      <c r="PHY36" s="429"/>
      <c r="PHZ36" s="429"/>
      <c r="PIA36" s="429"/>
      <c r="PIB36" s="429"/>
      <c r="PIC36" s="429"/>
      <c r="PID36" s="429"/>
      <c r="PIE36" s="429"/>
      <c r="PIF36" s="429"/>
      <c r="PIG36" s="429"/>
      <c r="PIH36" s="429"/>
      <c r="PII36" s="429"/>
      <c r="PIJ36" s="429"/>
      <c r="PIK36" s="429"/>
      <c r="PIL36" s="429"/>
      <c r="PIM36" s="429"/>
      <c r="PIN36" s="429"/>
      <c r="PIO36" s="429"/>
      <c r="PIP36" s="429"/>
      <c r="PIQ36" s="429"/>
      <c r="PIR36" s="429"/>
      <c r="PIS36" s="429"/>
      <c r="PIT36" s="429"/>
      <c r="PIU36" s="429"/>
      <c r="PIV36" s="429"/>
      <c r="PIW36" s="429"/>
      <c r="PIX36" s="429"/>
      <c r="PIY36" s="429"/>
      <c r="PIZ36" s="429"/>
      <c r="PJA36" s="429"/>
      <c r="PJB36" s="429"/>
      <c r="PJC36" s="429"/>
      <c r="PJD36" s="429"/>
      <c r="PJE36" s="429"/>
      <c r="PJF36" s="429"/>
      <c r="PJG36" s="429"/>
      <c r="PJH36" s="429"/>
      <c r="PJI36" s="429"/>
      <c r="PJJ36" s="429"/>
      <c r="PJK36" s="429"/>
      <c r="PJL36" s="429"/>
      <c r="PJM36" s="429"/>
      <c r="PJN36" s="429"/>
      <c r="PJO36" s="429"/>
      <c r="PJP36" s="429"/>
      <c r="PJQ36" s="429"/>
      <c r="PJR36" s="429"/>
      <c r="PJS36" s="429"/>
      <c r="PJT36" s="429"/>
      <c r="PJU36" s="429"/>
      <c r="PJV36" s="429"/>
      <c r="PJW36" s="429"/>
      <c r="PJX36" s="429"/>
      <c r="PJY36" s="429"/>
      <c r="PJZ36" s="429"/>
      <c r="PKA36" s="429"/>
      <c r="PKB36" s="429"/>
      <c r="PKC36" s="429"/>
      <c r="PKD36" s="429"/>
      <c r="PKE36" s="429"/>
      <c r="PKF36" s="429"/>
      <c r="PKG36" s="429"/>
      <c r="PKH36" s="429"/>
      <c r="PKI36" s="429"/>
      <c r="PKJ36" s="429"/>
      <c r="PKK36" s="429"/>
      <c r="PKL36" s="429"/>
      <c r="PKM36" s="429"/>
      <c r="PKN36" s="429"/>
      <c r="PKO36" s="429"/>
      <c r="PKP36" s="429"/>
      <c r="PKQ36" s="429"/>
      <c r="PKR36" s="429"/>
      <c r="PKS36" s="429"/>
      <c r="PKT36" s="429"/>
      <c r="PKU36" s="429"/>
      <c r="PKV36" s="429"/>
      <c r="PKW36" s="429"/>
      <c r="PKX36" s="429"/>
      <c r="PKY36" s="429"/>
      <c r="PKZ36" s="429"/>
      <c r="PLA36" s="429"/>
      <c r="PLB36" s="429"/>
      <c r="PLC36" s="429"/>
      <c r="PLD36" s="429"/>
      <c r="PLE36" s="429"/>
      <c r="PLF36" s="429"/>
      <c r="PLG36" s="429"/>
      <c r="PLH36" s="429"/>
      <c r="PLI36" s="429"/>
      <c r="PLJ36" s="429"/>
      <c r="PLK36" s="429"/>
      <c r="PLL36" s="429"/>
      <c r="PLM36" s="429"/>
      <c r="PLN36" s="429"/>
      <c r="PLO36" s="429"/>
      <c r="PLP36" s="429"/>
      <c r="PLQ36" s="429"/>
      <c r="PLR36" s="429"/>
      <c r="PLS36" s="429"/>
      <c r="PLT36" s="429"/>
      <c r="PLU36" s="429"/>
      <c r="PLV36" s="429"/>
      <c r="PLW36" s="429"/>
      <c r="PLX36" s="429"/>
      <c r="PLY36" s="429"/>
      <c r="PLZ36" s="429"/>
      <c r="PMA36" s="429"/>
      <c r="PMB36" s="429"/>
      <c r="PMC36" s="429"/>
      <c r="PMD36" s="429"/>
      <c r="PME36" s="429"/>
      <c r="PMF36" s="429"/>
      <c r="PMG36" s="429"/>
      <c r="PMH36" s="429"/>
      <c r="PMI36" s="429"/>
      <c r="PMJ36" s="429"/>
      <c r="PMK36" s="429"/>
      <c r="PML36" s="429"/>
      <c r="PMM36" s="429"/>
      <c r="PMN36" s="429"/>
      <c r="PMO36" s="429"/>
      <c r="PMP36" s="429"/>
      <c r="PMQ36" s="429"/>
      <c r="PMR36" s="429"/>
      <c r="PMS36" s="429"/>
      <c r="PMT36" s="429"/>
      <c r="PMU36" s="429"/>
      <c r="PMV36" s="429"/>
      <c r="PMW36" s="429"/>
      <c r="PMX36" s="429"/>
      <c r="PMY36" s="429"/>
      <c r="PMZ36" s="429"/>
      <c r="PNA36" s="429"/>
      <c r="PNB36" s="429"/>
      <c r="PNC36" s="429"/>
      <c r="PND36" s="429"/>
      <c r="PNE36" s="429"/>
      <c r="PNF36" s="429"/>
      <c r="PNG36" s="429"/>
      <c r="PNH36" s="429"/>
      <c r="PNI36" s="429"/>
      <c r="PNJ36" s="429"/>
      <c r="PNK36" s="429"/>
      <c r="PNL36" s="429"/>
      <c r="PNM36" s="429"/>
      <c r="PNN36" s="429"/>
      <c r="PNO36" s="429"/>
      <c r="PNP36" s="429"/>
      <c r="PNQ36" s="429"/>
      <c r="PNR36" s="429"/>
      <c r="PNS36" s="429"/>
      <c r="PNT36" s="429"/>
      <c r="PNU36" s="429"/>
      <c r="PNV36" s="429"/>
      <c r="PNW36" s="429"/>
      <c r="PNX36" s="429"/>
      <c r="PNY36" s="429"/>
      <c r="PNZ36" s="429"/>
      <c r="POA36" s="429"/>
      <c r="POB36" s="429"/>
      <c r="POC36" s="429"/>
      <c r="POD36" s="429"/>
      <c r="POE36" s="429"/>
      <c r="POF36" s="429"/>
      <c r="POG36" s="429"/>
      <c r="POH36" s="429"/>
      <c r="POI36" s="429"/>
      <c r="POJ36" s="429"/>
      <c r="POK36" s="429"/>
      <c r="POL36" s="429"/>
      <c r="POM36" s="429"/>
      <c r="PON36" s="429"/>
      <c r="POO36" s="429"/>
      <c r="POP36" s="429"/>
      <c r="POQ36" s="429"/>
      <c r="POR36" s="429"/>
      <c r="POS36" s="429"/>
      <c r="POT36" s="429"/>
      <c r="POU36" s="429"/>
      <c r="POV36" s="429"/>
      <c r="POW36" s="429"/>
      <c r="POX36" s="429"/>
      <c r="POY36" s="429"/>
      <c r="POZ36" s="429"/>
      <c r="PPA36" s="429"/>
      <c r="PPB36" s="429"/>
      <c r="PPC36" s="429"/>
      <c r="PPD36" s="429"/>
      <c r="PPE36" s="429"/>
      <c r="PPF36" s="429"/>
      <c r="PPG36" s="429"/>
      <c r="PPH36" s="429"/>
      <c r="PPI36" s="429"/>
      <c r="PPJ36" s="429"/>
      <c r="PPK36" s="429"/>
      <c r="PPL36" s="429"/>
      <c r="PPM36" s="429"/>
      <c r="PPN36" s="429"/>
      <c r="PPO36" s="429"/>
      <c r="PPP36" s="429"/>
      <c r="PPQ36" s="429"/>
      <c r="PPR36" s="429"/>
      <c r="PPS36" s="429"/>
      <c r="PPT36" s="429"/>
      <c r="PPU36" s="429"/>
      <c r="PPV36" s="429"/>
      <c r="PPW36" s="429"/>
      <c r="PPX36" s="429"/>
      <c r="PPY36" s="429"/>
      <c r="PPZ36" s="429"/>
      <c r="PQA36" s="429"/>
      <c r="PQB36" s="429"/>
      <c r="PQC36" s="429"/>
      <c r="PQD36" s="429"/>
      <c r="PQE36" s="429"/>
      <c r="PQF36" s="429"/>
      <c r="PQG36" s="429"/>
      <c r="PQH36" s="429"/>
      <c r="PQI36" s="429"/>
      <c r="PQJ36" s="429"/>
      <c r="PQK36" s="429"/>
      <c r="PQL36" s="429"/>
      <c r="PQM36" s="429"/>
      <c r="PQN36" s="429"/>
      <c r="PQO36" s="429"/>
      <c r="PQP36" s="429"/>
      <c r="PQQ36" s="429"/>
      <c r="PQR36" s="429"/>
      <c r="PQS36" s="429"/>
      <c r="PQT36" s="429"/>
      <c r="PQU36" s="429"/>
      <c r="PQV36" s="429"/>
      <c r="PQW36" s="429"/>
      <c r="PQX36" s="429"/>
      <c r="PQY36" s="429"/>
      <c r="PQZ36" s="429"/>
      <c r="PRA36" s="429"/>
      <c r="PRB36" s="429"/>
      <c r="PRC36" s="429"/>
      <c r="PRD36" s="429"/>
      <c r="PRE36" s="429"/>
      <c r="PRF36" s="429"/>
      <c r="PRG36" s="429"/>
      <c r="PRH36" s="429"/>
      <c r="PRI36" s="429"/>
      <c r="PRJ36" s="429"/>
      <c r="PRK36" s="429"/>
      <c r="PRL36" s="429"/>
      <c r="PRM36" s="429"/>
      <c r="PRN36" s="429"/>
      <c r="PRO36" s="429"/>
      <c r="PRP36" s="429"/>
      <c r="PRQ36" s="429"/>
      <c r="PRR36" s="429"/>
      <c r="PRS36" s="429"/>
      <c r="PRT36" s="429"/>
      <c r="PRU36" s="429"/>
      <c r="PRV36" s="429"/>
      <c r="PRW36" s="429"/>
      <c r="PRX36" s="429"/>
      <c r="PRY36" s="429"/>
      <c r="PRZ36" s="429"/>
      <c r="PSA36" s="429"/>
      <c r="PSB36" s="429"/>
      <c r="PSC36" s="429"/>
      <c r="PSD36" s="429"/>
      <c r="PSE36" s="429"/>
      <c r="PSF36" s="429"/>
      <c r="PSG36" s="429"/>
      <c r="PSH36" s="429"/>
      <c r="PSI36" s="429"/>
      <c r="PSJ36" s="429"/>
      <c r="PSK36" s="429"/>
      <c r="PSL36" s="429"/>
      <c r="PSM36" s="429"/>
      <c r="PSN36" s="429"/>
      <c r="PSO36" s="429"/>
      <c r="PSP36" s="429"/>
      <c r="PSQ36" s="429"/>
      <c r="PSR36" s="429"/>
      <c r="PSS36" s="429"/>
      <c r="PST36" s="429"/>
      <c r="PSU36" s="429"/>
      <c r="PSV36" s="429"/>
      <c r="PSW36" s="429"/>
      <c r="PSX36" s="429"/>
      <c r="PSY36" s="429"/>
      <c r="PSZ36" s="429"/>
      <c r="PTA36" s="429"/>
      <c r="PTB36" s="429"/>
      <c r="PTC36" s="429"/>
      <c r="PTD36" s="429"/>
      <c r="PTE36" s="429"/>
      <c r="PTF36" s="429"/>
      <c r="PTG36" s="429"/>
      <c r="PTH36" s="429"/>
      <c r="PTI36" s="429"/>
      <c r="PTJ36" s="429"/>
      <c r="PTK36" s="429"/>
      <c r="PTL36" s="429"/>
      <c r="PTM36" s="429"/>
      <c r="PTN36" s="429"/>
      <c r="PTO36" s="429"/>
      <c r="PTP36" s="429"/>
      <c r="PTQ36" s="429"/>
      <c r="PTR36" s="429"/>
      <c r="PTS36" s="429"/>
      <c r="PTT36" s="429"/>
      <c r="PTU36" s="429"/>
      <c r="PTV36" s="429"/>
      <c r="PTW36" s="429"/>
      <c r="PTX36" s="429"/>
      <c r="PTY36" s="429"/>
      <c r="PTZ36" s="429"/>
      <c r="PUA36" s="429"/>
      <c r="PUB36" s="429"/>
      <c r="PUC36" s="429"/>
      <c r="PUD36" s="429"/>
      <c r="PUE36" s="429"/>
      <c r="PUF36" s="429"/>
      <c r="PUG36" s="429"/>
      <c r="PUH36" s="429"/>
      <c r="PUI36" s="429"/>
      <c r="PUJ36" s="429"/>
      <c r="PUK36" s="429"/>
      <c r="PUL36" s="429"/>
      <c r="PUM36" s="429"/>
      <c r="PUN36" s="429"/>
      <c r="PUO36" s="429"/>
      <c r="PUP36" s="429"/>
      <c r="PUQ36" s="429"/>
      <c r="PUR36" s="429"/>
      <c r="PUS36" s="429"/>
      <c r="PUT36" s="429"/>
      <c r="PUU36" s="429"/>
      <c r="PUV36" s="429"/>
      <c r="PUW36" s="429"/>
      <c r="PUX36" s="429"/>
      <c r="PUY36" s="429"/>
      <c r="PUZ36" s="429"/>
      <c r="PVA36" s="429"/>
      <c r="PVB36" s="429"/>
      <c r="PVC36" s="429"/>
      <c r="PVD36" s="429"/>
      <c r="PVE36" s="429"/>
      <c r="PVF36" s="429"/>
      <c r="PVG36" s="429"/>
      <c r="PVH36" s="429"/>
      <c r="PVI36" s="429"/>
      <c r="PVJ36" s="429"/>
      <c r="PVK36" s="429"/>
      <c r="PVL36" s="429"/>
      <c r="PVM36" s="429"/>
      <c r="PVN36" s="429"/>
      <c r="PVO36" s="429"/>
      <c r="PVP36" s="429"/>
      <c r="PVQ36" s="429"/>
      <c r="PVR36" s="429"/>
      <c r="PVS36" s="429"/>
      <c r="PVT36" s="429"/>
      <c r="PVU36" s="429"/>
      <c r="PVV36" s="429"/>
      <c r="PVW36" s="429"/>
      <c r="PVX36" s="429"/>
      <c r="PVY36" s="429"/>
      <c r="PVZ36" s="429"/>
      <c r="PWA36" s="429"/>
      <c r="PWB36" s="429"/>
      <c r="PWC36" s="429"/>
      <c r="PWD36" s="429"/>
      <c r="PWE36" s="429"/>
      <c r="PWF36" s="429"/>
      <c r="PWG36" s="429"/>
      <c r="PWH36" s="429"/>
      <c r="PWI36" s="429"/>
      <c r="PWJ36" s="429"/>
      <c r="PWK36" s="429"/>
      <c r="PWL36" s="429"/>
      <c r="PWM36" s="429"/>
      <c r="PWN36" s="429"/>
      <c r="PWO36" s="429"/>
      <c r="PWP36" s="429"/>
      <c r="PWQ36" s="429"/>
      <c r="PWR36" s="429"/>
      <c r="PWS36" s="429"/>
      <c r="PWT36" s="429"/>
      <c r="PWU36" s="429"/>
      <c r="PWV36" s="429"/>
      <c r="PWW36" s="429"/>
      <c r="PWX36" s="429"/>
      <c r="PWY36" s="429"/>
      <c r="PWZ36" s="429"/>
      <c r="PXA36" s="429"/>
      <c r="PXB36" s="429"/>
      <c r="PXC36" s="429"/>
      <c r="PXD36" s="429"/>
      <c r="PXE36" s="429"/>
      <c r="PXF36" s="429"/>
      <c r="PXG36" s="429"/>
      <c r="PXH36" s="429"/>
      <c r="PXI36" s="429"/>
      <c r="PXJ36" s="429"/>
      <c r="PXK36" s="429"/>
      <c r="PXL36" s="429"/>
      <c r="PXM36" s="429"/>
      <c r="PXN36" s="429"/>
      <c r="PXO36" s="429"/>
      <c r="PXP36" s="429"/>
      <c r="PXQ36" s="429"/>
      <c r="PXR36" s="429"/>
      <c r="PXS36" s="429"/>
      <c r="PXT36" s="429"/>
      <c r="PXU36" s="429"/>
      <c r="PXV36" s="429"/>
      <c r="PXW36" s="429"/>
      <c r="PXX36" s="429"/>
      <c r="PXY36" s="429"/>
      <c r="PXZ36" s="429"/>
      <c r="PYA36" s="429"/>
      <c r="PYB36" s="429"/>
      <c r="PYC36" s="429"/>
      <c r="PYD36" s="429"/>
      <c r="PYE36" s="429"/>
      <c r="PYF36" s="429"/>
      <c r="PYG36" s="429"/>
      <c r="PYH36" s="429"/>
      <c r="PYI36" s="429"/>
      <c r="PYJ36" s="429"/>
      <c r="PYK36" s="429"/>
      <c r="PYL36" s="429"/>
      <c r="PYM36" s="429"/>
      <c r="PYN36" s="429"/>
      <c r="PYO36" s="429"/>
      <c r="PYP36" s="429"/>
      <c r="PYQ36" s="429"/>
      <c r="PYR36" s="429"/>
      <c r="PYS36" s="429"/>
      <c r="PYT36" s="429"/>
      <c r="PYU36" s="429"/>
      <c r="PYV36" s="429"/>
      <c r="PYW36" s="429"/>
      <c r="PYX36" s="429"/>
      <c r="PYY36" s="429"/>
      <c r="PYZ36" s="429"/>
      <c r="PZA36" s="429"/>
      <c r="PZB36" s="429"/>
      <c r="PZC36" s="429"/>
      <c r="PZD36" s="429"/>
      <c r="PZE36" s="429"/>
      <c r="PZF36" s="429"/>
      <c r="PZG36" s="429"/>
      <c r="PZH36" s="429"/>
      <c r="PZI36" s="429"/>
      <c r="PZJ36" s="429"/>
      <c r="PZK36" s="429"/>
      <c r="PZL36" s="429"/>
      <c r="PZM36" s="429"/>
      <c r="PZN36" s="429"/>
      <c r="PZO36" s="429"/>
      <c r="PZP36" s="429"/>
      <c r="PZQ36" s="429"/>
      <c r="PZR36" s="429"/>
      <c r="PZS36" s="429"/>
      <c r="PZT36" s="429"/>
      <c r="PZU36" s="429"/>
      <c r="PZV36" s="429"/>
      <c r="PZW36" s="429"/>
      <c r="PZX36" s="429"/>
      <c r="PZY36" s="429"/>
      <c r="PZZ36" s="429"/>
      <c r="QAA36" s="429"/>
      <c r="QAB36" s="429"/>
      <c r="QAC36" s="429"/>
      <c r="QAD36" s="429"/>
      <c r="QAE36" s="429"/>
      <c r="QAF36" s="429"/>
      <c r="QAG36" s="429"/>
      <c r="QAH36" s="429"/>
      <c r="QAI36" s="429"/>
      <c r="QAJ36" s="429"/>
      <c r="QAK36" s="429"/>
      <c r="QAL36" s="429"/>
      <c r="QAM36" s="429"/>
      <c r="QAN36" s="429"/>
      <c r="QAO36" s="429"/>
      <c r="QAP36" s="429"/>
      <c r="QAQ36" s="429"/>
      <c r="QAR36" s="429"/>
      <c r="QAS36" s="429"/>
      <c r="QAT36" s="429"/>
      <c r="QAU36" s="429"/>
      <c r="QAV36" s="429"/>
      <c r="QAW36" s="429"/>
      <c r="QAX36" s="429"/>
      <c r="QAY36" s="429"/>
      <c r="QAZ36" s="429"/>
      <c r="QBA36" s="429"/>
      <c r="QBB36" s="429"/>
      <c r="QBC36" s="429"/>
      <c r="QBD36" s="429"/>
      <c r="QBE36" s="429"/>
      <c r="QBF36" s="429"/>
      <c r="QBG36" s="429"/>
      <c r="QBH36" s="429"/>
      <c r="QBI36" s="429"/>
      <c r="QBJ36" s="429"/>
      <c r="QBK36" s="429"/>
      <c r="QBL36" s="429"/>
      <c r="QBM36" s="429"/>
      <c r="QBN36" s="429"/>
      <c r="QBO36" s="429"/>
      <c r="QBP36" s="429"/>
      <c r="QBQ36" s="429"/>
      <c r="QBR36" s="429"/>
      <c r="QBS36" s="429"/>
      <c r="QBT36" s="429"/>
      <c r="QBU36" s="429"/>
      <c r="QBV36" s="429"/>
      <c r="QBW36" s="429"/>
      <c r="QBX36" s="429"/>
      <c r="QBY36" s="429"/>
      <c r="QBZ36" s="429"/>
      <c r="QCA36" s="429"/>
      <c r="QCB36" s="429"/>
      <c r="QCC36" s="429"/>
      <c r="QCD36" s="429"/>
      <c r="QCE36" s="429"/>
      <c r="QCF36" s="429"/>
      <c r="QCG36" s="429"/>
      <c r="QCH36" s="429"/>
      <c r="QCI36" s="429"/>
      <c r="QCJ36" s="429"/>
      <c r="QCK36" s="429"/>
      <c r="QCL36" s="429"/>
      <c r="QCM36" s="429"/>
      <c r="QCN36" s="429"/>
      <c r="QCO36" s="429"/>
      <c r="QCP36" s="429"/>
      <c r="QCQ36" s="429"/>
      <c r="QCR36" s="429"/>
      <c r="QCS36" s="429"/>
      <c r="QCT36" s="429"/>
      <c r="QCU36" s="429"/>
      <c r="QCV36" s="429"/>
      <c r="QCW36" s="429"/>
      <c r="QCX36" s="429"/>
      <c r="QCY36" s="429"/>
      <c r="QCZ36" s="429"/>
      <c r="QDA36" s="429"/>
      <c r="QDB36" s="429"/>
      <c r="QDC36" s="429"/>
      <c r="QDD36" s="429"/>
      <c r="QDE36" s="429"/>
      <c r="QDF36" s="429"/>
      <c r="QDG36" s="429"/>
      <c r="QDH36" s="429"/>
      <c r="QDI36" s="429"/>
      <c r="QDJ36" s="429"/>
      <c r="QDK36" s="429"/>
      <c r="QDL36" s="429"/>
      <c r="QDM36" s="429"/>
      <c r="QDN36" s="429"/>
      <c r="QDO36" s="429"/>
      <c r="QDP36" s="429"/>
      <c r="QDQ36" s="429"/>
      <c r="QDR36" s="429"/>
      <c r="QDS36" s="429"/>
      <c r="QDT36" s="429"/>
      <c r="QDU36" s="429"/>
      <c r="QDV36" s="429"/>
      <c r="QDW36" s="429"/>
      <c r="QDX36" s="429"/>
      <c r="QDY36" s="429"/>
      <c r="QDZ36" s="429"/>
      <c r="QEA36" s="429"/>
      <c r="QEB36" s="429"/>
      <c r="QEC36" s="429"/>
      <c r="QED36" s="429"/>
      <c r="QEE36" s="429"/>
      <c r="QEF36" s="429"/>
      <c r="QEG36" s="429"/>
      <c r="QEH36" s="429"/>
      <c r="QEI36" s="429"/>
      <c r="QEJ36" s="429"/>
      <c r="QEK36" s="429"/>
      <c r="QEL36" s="429"/>
      <c r="QEM36" s="429"/>
      <c r="QEN36" s="429"/>
      <c r="QEO36" s="429"/>
      <c r="QEP36" s="429"/>
      <c r="QEQ36" s="429"/>
      <c r="QER36" s="429"/>
      <c r="QES36" s="429"/>
      <c r="QET36" s="429"/>
      <c r="QEU36" s="429"/>
      <c r="QEV36" s="429"/>
      <c r="QEW36" s="429"/>
      <c r="QEX36" s="429"/>
      <c r="QEY36" s="429"/>
      <c r="QEZ36" s="429"/>
      <c r="QFA36" s="429"/>
      <c r="QFB36" s="429"/>
      <c r="QFC36" s="429"/>
      <c r="QFD36" s="429"/>
      <c r="QFE36" s="429"/>
      <c r="QFF36" s="429"/>
      <c r="QFG36" s="429"/>
      <c r="QFH36" s="429"/>
      <c r="QFI36" s="429"/>
      <c r="QFJ36" s="429"/>
      <c r="QFK36" s="429"/>
      <c r="QFL36" s="429"/>
      <c r="QFM36" s="429"/>
      <c r="QFN36" s="429"/>
      <c r="QFO36" s="429"/>
      <c r="QFP36" s="429"/>
      <c r="QFQ36" s="429"/>
      <c r="QFR36" s="429"/>
      <c r="QFS36" s="429"/>
      <c r="QFT36" s="429"/>
      <c r="QFU36" s="429"/>
      <c r="QFV36" s="429"/>
      <c r="QFW36" s="429"/>
      <c r="QFX36" s="429"/>
      <c r="QFY36" s="429"/>
      <c r="QFZ36" s="429"/>
      <c r="QGA36" s="429"/>
      <c r="QGB36" s="429"/>
      <c r="QGC36" s="429"/>
      <c r="QGD36" s="429"/>
      <c r="QGE36" s="429"/>
      <c r="QGF36" s="429"/>
      <c r="QGG36" s="429"/>
      <c r="QGH36" s="429"/>
      <c r="QGI36" s="429"/>
      <c r="QGJ36" s="429"/>
      <c r="QGK36" s="429"/>
      <c r="QGL36" s="429"/>
      <c r="QGM36" s="429"/>
      <c r="QGN36" s="429"/>
      <c r="QGO36" s="429"/>
      <c r="QGP36" s="429"/>
      <c r="QGQ36" s="429"/>
      <c r="QGR36" s="429"/>
      <c r="QGS36" s="429"/>
      <c r="QGT36" s="429"/>
      <c r="QGU36" s="429"/>
      <c r="QGV36" s="429"/>
      <c r="QGW36" s="429"/>
      <c r="QGX36" s="429"/>
      <c r="QGY36" s="429"/>
      <c r="QGZ36" s="429"/>
      <c r="QHA36" s="429"/>
      <c r="QHB36" s="429"/>
      <c r="QHC36" s="429"/>
      <c r="QHD36" s="429"/>
      <c r="QHE36" s="429"/>
      <c r="QHF36" s="429"/>
      <c r="QHG36" s="429"/>
      <c r="QHH36" s="429"/>
      <c r="QHI36" s="429"/>
      <c r="QHJ36" s="429"/>
      <c r="QHK36" s="429"/>
      <c r="QHL36" s="429"/>
      <c r="QHM36" s="429"/>
      <c r="QHN36" s="429"/>
      <c r="QHO36" s="429"/>
      <c r="QHP36" s="429"/>
      <c r="QHQ36" s="429"/>
      <c r="QHR36" s="429"/>
      <c r="QHS36" s="429"/>
      <c r="QHT36" s="429"/>
      <c r="QHU36" s="429"/>
      <c r="QHV36" s="429"/>
      <c r="QHW36" s="429"/>
      <c r="QHX36" s="429"/>
      <c r="QHY36" s="429"/>
      <c r="QHZ36" s="429"/>
      <c r="QIA36" s="429"/>
      <c r="QIB36" s="429"/>
      <c r="QIC36" s="429"/>
      <c r="QID36" s="429"/>
      <c r="QIE36" s="429"/>
      <c r="QIF36" s="429"/>
      <c r="QIG36" s="429"/>
      <c r="QIH36" s="429"/>
      <c r="QII36" s="429"/>
      <c r="QIJ36" s="429"/>
      <c r="QIK36" s="429"/>
      <c r="QIL36" s="429"/>
      <c r="QIM36" s="429"/>
      <c r="QIN36" s="429"/>
      <c r="QIO36" s="429"/>
      <c r="QIP36" s="429"/>
      <c r="QIQ36" s="429"/>
      <c r="QIR36" s="429"/>
      <c r="QIS36" s="429"/>
      <c r="QIT36" s="429"/>
      <c r="QIU36" s="429"/>
      <c r="QIV36" s="429"/>
      <c r="QIW36" s="429"/>
      <c r="QIX36" s="429"/>
      <c r="QIY36" s="429"/>
      <c r="QIZ36" s="429"/>
      <c r="QJA36" s="429"/>
      <c r="QJB36" s="429"/>
      <c r="QJC36" s="429"/>
      <c r="QJD36" s="429"/>
      <c r="QJE36" s="429"/>
      <c r="QJF36" s="429"/>
      <c r="QJG36" s="429"/>
      <c r="QJH36" s="429"/>
      <c r="QJI36" s="429"/>
      <c r="QJJ36" s="429"/>
      <c r="QJK36" s="429"/>
      <c r="QJL36" s="429"/>
      <c r="QJM36" s="429"/>
      <c r="QJN36" s="429"/>
      <c r="QJO36" s="429"/>
      <c r="QJP36" s="429"/>
      <c r="QJQ36" s="429"/>
      <c r="QJR36" s="429"/>
      <c r="QJS36" s="429"/>
      <c r="QJT36" s="429"/>
      <c r="QJU36" s="429"/>
      <c r="QJV36" s="429"/>
      <c r="QJW36" s="429"/>
      <c r="QJX36" s="429"/>
      <c r="QJY36" s="429"/>
      <c r="QJZ36" s="429"/>
      <c r="QKA36" s="429"/>
      <c r="QKB36" s="429"/>
      <c r="QKC36" s="429"/>
      <c r="QKD36" s="429"/>
      <c r="QKE36" s="429"/>
      <c r="QKF36" s="429"/>
      <c r="QKG36" s="429"/>
      <c r="QKH36" s="429"/>
      <c r="QKI36" s="429"/>
      <c r="QKJ36" s="429"/>
      <c r="QKK36" s="429"/>
      <c r="QKL36" s="429"/>
      <c r="QKM36" s="429"/>
      <c r="QKN36" s="429"/>
      <c r="QKO36" s="429"/>
      <c r="QKP36" s="429"/>
      <c r="QKQ36" s="429"/>
      <c r="QKR36" s="429"/>
      <c r="QKS36" s="429"/>
      <c r="QKT36" s="429"/>
      <c r="QKU36" s="429"/>
      <c r="QKV36" s="429"/>
      <c r="QKW36" s="429"/>
      <c r="QKX36" s="429"/>
      <c r="QKY36" s="429"/>
      <c r="QKZ36" s="429"/>
      <c r="QLA36" s="429"/>
      <c r="QLB36" s="429"/>
      <c r="QLC36" s="429"/>
      <c r="QLD36" s="429"/>
      <c r="QLE36" s="429"/>
      <c r="QLF36" s="429"/>
      <c r="QLG36" s="429"/>
      <c r="QLH36" s="429"/>
      <c r="QLI36" s="429"/>
      <c r="QLJ36" s="429"/>
      <c r="QLK36" s="429"/>
      <c r="QLL36" s="429"/>
      <c r="QLM36" s="429"/>
      <c r="QLN36" s="429"/>
      <c r="QLO36" s="429"/>
      <c r="QLP36" s="429"/>
      <c r="QLQ36" s="429"/>
      <c r="QLR36" s="429"/>
      <c r="QLS36" s="429"/>
      <c r="QLT36" s="429"/>
      <c r="QLU36" s="429"/>
      <c r="QLV36" s="429"/>
      <c r="QLW36" s="429"/>
      <c r="QLX36" s="429"/>
      <c r="QLY36" s="429"/>
      <c r="QLZ36" s="429"/>
      <c r="QMA36" s="429"/>
      <c r="QMB36" s="429"/>
      <c r="QMC36" s="429"/>
      <c r="QMD36" s="429"/>
      <c r="QME36" s="429"/>
      <c r="QMF36" s="429"/>
      <c r="QMG36" s="429"/>
      <c r="QMH36" s="429"/>
      <c r="QMI36" s="429"/>
      <c r="QMJ36" s="429"/>
      <c r="QMK36" s="429"/>
      <c r="QML36" s="429"/>
      <c r="QMM36" s="429"/>
      <c r="QMN36" s="429"/>
      <c r="QMO36" s="429"/>
      <c r="QMP36" s="429"/>
      <c r="QMQ36" s="429"/>
      <c r="QMR36" s="429"/>
      <c r="QMS36" s="429"/>
      <c r="QMT36" s="429"/>
      <c r="QMU36" s="429"/>
      <c r="QMV36" s="429"/>
      <c r="QMW36" s="429"/>
      <c r="QMX36" s="429"/>
      <c r="QMY36" s="429"/>
      <c r="QMZ36" s="429"/>
      <c r="QNA36" s="429"/>
      <c r="QNB36" s="429"/>
      <c r="QNC36" s="429"/>
      <c r="QND36" s="429"/>
      <c r="QNE36" s="429"/>
      <c r="QNF36" s="429"/>
      <c r="QNG36" s="429"/>
      <c r="QNH36" s="429"/>
      <c r="QNI36" s="429"/>
      <c r="QNJ36" s="429"/>
      <c r="QNK36" s="429"/>
      <c r="QNL36" s="429"/>
      <c r="QNM36" s="429"/>
      <c r="QNN36" s="429"/>
      <c r="QNO36" s="429"/>
      <c r="QNP36" s="429"/>
      <c r="QNQ36" s="429"/>
      <c r="QNR36" s="429"/>
      <c r="QNS36" s="429"/>
      <c r="QNT36" s="429"/>
      <c r="QNU36" s="429"/>
      <c r="QNV36" s="429"/>
      <c r="QNW36" s="429"/>
      <c r="QNX36" s="429"/>
      <c r="QNY36" s="429"/>
      <c r="QNZ36" s="429"/>
      <c r="QOA36" s="429"/>
      <c r="QOB36" s="429"/>
      <c r="QOC36" s="429"/>
      <c r="QOD36" s="429"/>
      <c r="QOE36" s="429"/>
      <c r="QOF36" s="429"/>
      <c r="QOG36" s="429"/>
      <c r="QOH36" s="429"/>
      <c r="QOI36" s="429"/>
      <c r="QOJ36" s="429"/>
      <c r="QOK36" s="429"/>
      <c r="QOL36" s="429"/>
      <c r="QOM36" s="429"/>
      <c r="QON36" s="429"/>
      <c r="QOO36" s="429"/>
      <c r="QOP36" s="429"/>
      <c r="QOQ36" s="429"/>
      <c r="QOR36" s="429"/>
      <c r="QOS36" s="429"/>
      <c r="QOT36" s="429"/>
      <c r="QOU36" s="429"/>
      <c r="QOV36" s="429"/>
      <c r="QOW36" s="429"/>
      <c r="QOX36" s="429"/>
      <c r="QOY36" s="429"/>
      <c r="QOZ36" s="429"/>
      <c r="QPA36" s="429"/>
      <c r="QPB36" s="429"/>
      <c r="QPC36" s="429"/>
      <c r="QPD36" s="429"/>
      <c r="QPE36" s="429"/>
      <c r="QPF36" s="429"/>
      <c r="QPG36" s="429"/>
      <c r="QPH36" s="429"/>
      <c r="QPI36" s="429"/>
      <c r="QPJ36" s="429"/>
      <c r="QPK36" s="429"/>
      <c r="QPL36" s="429"/>
      <c r="QPM36" s="429"/>
      <c r="QPN36" s="429"/>
      <c r="QPO36" s="429"/>
      <c r="QPP36" s="429"/>
      <c r="QPQ36" s="429"/>
      <c r="QPR36" s="429"/>
      <c r="QPS36" s="429"/>
      <c r="QPT36" s="429"/>
      <c r="QPU36" s="429"/>
      <c r="QPV36" s="429"/>
      <c r="QPW36" s="429"/>
      <c r="QPX36" s="429"/>
      <c r="QPY36" s="429"/>
      <c r="QPZ36" s="429"/>
      <c r="QQA36" s="429"/>
      <c r="QQB36" s="429"/>
      <c r="QQC36" s="429"/>
      <c r="QQD36" s="429"/>
      <c r="QQE36" s="429"/>
      <c r="QQF36" s="429"/>
      <c r="QQG36" s="429"/>
      <c r="QQH36" s="429"/>
      <c r="QQI36" s="429"/>
      <c r="QQJ36" s="429"/>
      <c r="QQK36" s="429"/>
      <c r="QQL36" s="429"/>
      <c r="QQM36" s="429"/>
      <c r="QQN36" s="429"/>
      <c r="QQO36" s="429"/>
      <c r="QQP36" s="429"/>
      <c r="QQQ36" s="429"/>
      <c r="QQR36" s="429"/>
      <c r="QQS36" s="429"/>
      <c r="QQT36" s="429"/>
      <c r="QQU36" s="429"/>
      <c r="QQV36" s="429"/>
      <c r="QQW36" s="429"/>
      <c r="QQX36" s="429"/>
      <c r="QQY36" s="429"/>
      <c r="QQZ36" s="429"/>
      <c r="QRA36" s="429"/>
      <c r="QRB36" s="429"/>
      <c r="QRC36" s="429"/>
      <c r="QRD36" s="429"/>
      <c r="QRE36" s="429"/>
      <c r="QRF36" s="429"/>
      <c r="QRG36" s="429"/>
      <c r="QRH36" s="429"/>
      <c r="QRI36" s="429"/>
      <c r="QRJ36" s="429"/>
      <c r="QRK36" s="429"/>
      <c r="QRL36" s="429"/>
      <c r="QRM36" s="429"/>
      <c r="QRN36" s="429"/>
      <c r="QRO36" s="429"/>
      <c r="QRP36" s="429"/>
      <c r="QRQ36" s="429"/>
      <c r="QRR36" s="429"/>
      <c r="QRS36" s="429"/>
      <c r="QRT36" s="429"/>
      <c r="QRU36" s="429"/>
      <c r="QRV36" s="429"/>
      <c r="QRW36" s="429"/>
      <c r="QRX36" s="429"/>
      <c r="QRY36" s="429"/>
      <c r="QRZ36" s="429"/>
      <c r="QSA36" s="429"/>
      <c r="QSB36" s="429"/>
      <c r="QSC36" s="429"/>
      <c r="QSD36" s="429"/>
      <c r="QSE36" s="429"/>
      <c r="QSF36" s="429"/>
      <c r="QSG36" s="429"/>
      <c r="QSH36" s="429"/>
      <c r="QSI36" s="429"/>
      <c r="QSJ36" s="429"/>
      <c r="QSK36" s="429"/>
      <c r="QSL36" s="429"/>
      <c r="QSM36" s="429"/>
      <c r="QSN36" s="429"/>
      <c r="QSO36" s="429"/>
      <c r="QSP36" s="429"/>
      <c r="QSQ36" s="429"/>
      <c r="QSR36" s="429"/>
      <c r="QSS36" s="429"/>
      <c r="QST36" s="429"/>
      <c r="QSU36" s="429"/>
      <c r="QSV36" s="429"/>
      <c r="QSW36" s="429"/>
      <c r="QSX36" s="429"/>
      <c r="QSY36" s="429"/>
      <c r="QSZ36" s="429"/>
      <c r="QTA36" s="429"/>
      <c r="QTB36" s="429"/>
      <c r="QTC36" s="429"/>
      <c r="QTD36" s="429"/>
      <c r="QTE36" s="429"/>
      <c r="QTF36" s="429"/>
      <c r="QTG36" s="429"/>
      <c r="QTH36" s="429"/>
      <c r="QTI36" s="429"/>
      <c r="QTJ36" s="429"/>
      <c r="QTK36" s="429"/>
      <c r="QTL36" s="429"/>
      <c r="QTM36" s="429"/>
      <c r="QTN36" s="429"/>
      <c r="QTO36" s="429"/>
      <c r="QTP36" s="429"/>
      <c r="QTQ36" s="429"/>
      <c r="QTR36" s="429"/>
      <c r="QTS36" s="429"/>
      <c r="QTT36" s="429"/>
      <c r="QTU36" s="429"/>
      <c r="QTV36" s="429"/>
      <c r="QTW36" s="429"/>
      <c r="QTX36" s="429"/>
      <c r="QTY36" s="429"/>
      <c r="QTZ36" s="429"/>
      <c r="QUA36" s="429"/>
      <c r="QUB36" s="429"/>
      <c r="QUC36" s="429"/>
      <c r="QUD36" s="429"/>
      <c r="QUE36" s="429"/>
      <c r="QUF36" s="429"/>
      <c r="QUG36" s="429"/>
      <c r="QUH36" s="429"/>
      <c r="QUI36" s="429"/>
      <c r="QUJ36" s="429"/>
      <c r="QUK36" s="429"/>
      <c r="QUL36" s="429"/>
      <c r="QUM36" s="429"/>
      <c r="QUN36" s="429"/>
      <c r="QUO36" s="429"/>
      <c r="QUP36" s="429"/>
      <c r="QUQ36" s="429"/>
      <c r="QUR36" s="429"/>
      <c r="QUS36" s="429"/>
      <c r="QUT36" s="429"/>
      <c r="QUU36" s="429"/>
      <c r="QUV36" s="429"/>
      <c r="QUW36" s="429"/>
      <c r="QUX36" s="429"/>
      <c r="QUY36" s="429"/>
      <c r="QUZ36" s="429"/>
      <c r="QVA36" s="429"/>
      <c r="QVB36" s="429"/>
      <c r="QVC36" s="429"/>
      <c r="QVD36" s="429"/>
      <c r="QVE36" s="429"/>
      <c r="QVF36" s="429"/>
      <c r="QVG36" s="429"/>
      <c r="QVH36" s="429"/>
      <c r="QVI36" s="429"/>
      <c r="QVJ36" s="429"/>
      <c r="QVK36" s="429"/>
      <c r="QVL36" s="429"/>
      <c r="QVM36" s="429"/>
      <c r="QVN36" s="429"/>
      <c r="QVO36" s="429"/>
      <c r="QVP36" s="429"/>
      <c r="QVQ36" s="429"/>
      <c r="QVR36" s="429"/>
      <c r="QVS36" s="429"/>
      <c r="QVT36" s="429"/>
      <c r="QVU36" s="429"/>
      <c r="QVV36" s="429"/>
      <c r="QVW36" s="429"/>
      <c r="QVX36" s="429"/>
      <c r="QVY36" s="429"/>
      <c r="QVZ36" s="429"/>
      <c r="QWA36" s="429"/>
      <c r="QWB36" s="429"/>
      <c r="QWC36" s="429"/>
      <c r="QWD36" s="429"/>
      <c r="QWE36" s="429"/>
      <c r="QWF36" s="429"/>
      <c r="QWG36" s="429"/>
      <c r="QWH36" s="429"/>
      <c r="QWI36" s="429"/>
      <c r="QWJ36" s="429"/>
      <c r="QWK36" s="429"/>
      <c r="QWL36" s="429"/>
      <c r="QWM36" s="429"/>
      <c r="QWN36" s="429"/>
      <c r="QWO36" s="429"/>
      <c r="QWP36" s="429"/>
      <c r="QWQ36" s="429"/>
      <c r="QWR36" s="429"/>
      <c r="QWS36" s="429"/>
      <c r="QWT36" s="429"/>
      <c r="QWU36" s="429"/>
      <c r="QWV36" s="429"/>
      <c r="QWW36" s="429"/>
      <c r="QWX36" s="429"/>
      <c r="QWY36" s="429"/>
      <c r="QWZ36" s="429"/>
      <c r="QXA36" s="429"/>
      <c r="QXB36" s="429"/>
      <c r="QXC36" s="429"/>
      <c r="QXD36" s="429"/>
      <c r="QXE36" s="429"/>
      <c r="QXF36" s="429"/>
      <c r="QXG36" s="429"/>
      <c r="QXH36" s="429"/>
      <c r="QXI36" s="429"/>
      <c r="QXJ36" s="429"/>
      <c r="QXK36" s="429"/>
      <c r="QXL36" s="429"/>
      <c r="QXM36" s="429"/>
      <c r="QXN36" s="429"/>
      <c r="QXO36" s="429"/>
      <c r="QXP36" s="429"/>
      <c r="QXQ36" s="429"/>
      <c r="QXR36" s="429"/>
      <c r="QXS36" s="429"/>
      <c r="QXT36" s="429"/>
      <c r="QXU36" s="429"/>
      <c r="QXV36" s="429"/>
      <c r="QXW36" s="429"/>
      <c r="QXX36" s="429"/>
      <c r="QXY36" s="429"/>
      <c r="QXZ36" s="429"/>
      <c r="QYA36" s="429"/>
      <c r="QYB36" s="429"/>
      <c r="QYC36" s="429"/>
      <c r="QYD36" s="429"/>
      <c r="QYE36" s="429"/>
      <c r="QYF36" s="429"/>
      <c r="QYG36" s="429"/>
      <c r="QYH36" s="429"/>
      <c r="QYI36" s="429"/>
      <c r="QYJ36" s="429"/>
      <c r="QYK36" s="429"/>
      <c r="QYL36" s="429"/>
      <c r="QYM36" s="429"/>
      <c r="QYN36" s="429"/>
      <c r="QYO36" s="429"/>
      <c r="QYP36" s="429"/>
      <c r="QYQ36" s="429"/>
      <c r="QYR36" s="429"/>
      <c r="QYS36" s="429"/>
      <c r="QYT36" s="429"/>
      <c r="QYU36" s="429"/>
      <c r="QYV36" s="429"/>
      <c r="QYW36" s="429"/>
      <c r="QYX36" s="429"/>
      <c r="QYY36" s="429"/>
      <c r="QYZ36" s="429"/>
      <c r="QZA36" s="429"/>
      <c r="QZB36" s="429"/>
      <c r="QZC36" s="429"/>
      <c r="QZD36" s="429"/>
      <c r="QZE36" s="429"/>
      <c r="QZF36" s="429"/>
      <c r="QZG36" s="429"/>
      <c r="QZH36" s="429"/>
      <c r="QZI36" s="429"/>
      <c r="QZJ36" s="429"/>
      <c r="QZK36" s="429"/>
      <c r="QZL36" s="429"/>
      <c r="QZM36" s="429"/>
      <c r="QZN36" s="429"/>
      <c r="QZO36" s="429"/>
      <c r="QZP36" s="429"/>
      <c r="QZQ36" s="429"/>
      <c r="QZR36" s="429"/>
      <c r="QZS36" s="429"/>
      <c r="QZT36" s="429"/>
      <c r="QZU36" s="429"/>
      <c r="QZV36" s="429"/>
      <c r="QZW36" s="429"/>
      <c r="QZX36" s="429"/>
      <c r="QZY36" s="429"/>
      <c r="QZZ36" s="429"/>
      <c r="RAA36" s="429"/>
      <c r="RAB36" s="429"/>
      <c r="RAC36" s="429"/>
      <c r="RAD36" s="429"/>
      <c r="RAE36" s="429"/>
      <c r="RAF36" s="429"/>
      <c r="RAG36" s="429"/>
      <c r="RAH36" s="429"/>
      <c r="RAI36" s="429"/>
      <c r="RAJ36" s="429"/>
      <c r="RAK36" s="429"/>
      <c r="RAL36" s="429"/>
      <c r="RAM36" s="429"/>
      <c r="RAN36" s="429"/>
      <c r="RAO36" s="429"/>
      <c r="RAP36" s="429"/>
      <c r="RAQ36" s="429"/>
      <c r="RAR36" s="429"/>
      <c r="RAS36" s="429"/>
      <c r="RAT36" s="429"/>
      <c r="RAU36" s="429"/>
      <c r="RAV36" s="429"/>
      <c r="RAW36" s="429"/>
      <c r="RAX36" s="429"/>
      <c r="RAY36" s="429"/>
      <c r="RAZ36" s="429"/>
      <c r="RBA36" s="429"/>
      <c r="RBB36" s="429"/>
      <c r="RBC36" s="429"/>
      <c r="RBD36" s="429"/>
      <c r="RBE36" s="429"/>
      <c r="RBF36" s="429"/>
      <c r="RBG36" s="429"/>
      <c r="RBH36" s="429"/>
      <c r="RBI36" s="429"/>
      <c r="RBJ36" s="429"/>
      <c r="RBK36" s="429"/>
      <c r="RBL36" s="429"/>
      <c r="RBM36" s="429"/>
      <c r="RBN36" s="429"/>
      <c r="RBO36" s="429"/>
      <c r="RBP36" s="429"/>
      <c r="RBQ36" s="429"/>
      <c r="RBR36" s="429"/>
      <c r="RBS36" s="429"/>
      <c r="RBT36" s="429"/>
      <c r="RBU36" s="429"/>
      <c r="RBV36" s="429"/>
      <c r="RBW36" s="429"/>
      <c r="RBX36" s="429"/>
      <c r="RBY36" s="429"/>
      <c r="RBZ36" s="429"/>
      <c r="RCA36" s="429"/>
      <c r="RCB36" s="429"/>
      <c r="RCC36" s="429"/>
      <c r="RCD36" s="429"/>
      <c r="RCE36" s="429"/>
      <c r="RCF36" s="429"/>
      <c r="RCG36" s="429"/>
      <c r="RCH36" s="429"/>
      <c r="RCI36" s="429"/>
      <c r="RCJ36" s="429"/>
      <c r="RCK36" s="429"/>
      <c r="RCL36" s="429"/>
      <c r="RCM36" s="429"/>
      <c r="RCN36" s="429"/>
      <c r="RCO36" s="429"/>
      <c r="RCP36" s="429"/>
      <c r="RCQ36" s="429"/>
      <c r="RCR36" s="429"/>
      <c r="RCS36" s="429"/>
      <c r="RCT36" s="429"/>
      <c r="RCU36" s="429"/>
      <c r="RCV36" s="429"/>
      <c r="RCW36" s="429"/>
      <c r="RCX36" s="429"/>
      <c r="RCY36" s="429"/>
      <c r="RCZ36" s="429"/>
      <c r="RDA36" s="429"/>
      <c r="RDB36" s="429"/>
      <c r="RDC36" s="429"/>
      <c r="RDD36" s="429"/>
      <c r="RDE36" s="429"/>
      <c r="RDF36" s="429"/>
      <c r="RDG36" s="429"/>
      <c r="RDH36" s="429"/>
      <c r="RDI36" s="429"/>
      <c r="RDJ36" s="429"/>
      <c r="RDK36" s="429"/>
      <c r="RDL36" s="429"/>
      <c r="RDM36" s="429"/>
      <c r="RDN36" s="429"/>
      <c r="RDO36" s="429"/>
      <c r="RDP36" s="429"/>
      <c r="RDQ36" s="429"/>
      <c r="RDR36" s="429"/>
      <c r="RDS36" s="429"/>
      <c r="RDT36" s="429"/>
      <c r="RDU36" s="429"/>
      <c r="RDV36" s="429"/>
      <c r="RDW36" s="429"/>
      <c r="RDX36" s="429"/>
      <c r="RDY36" s="429"/>
      <c r="RDZ36" s="429"/>
      <c r="REA36" s="429"/>
      <c r="REB36" s="429"/>
      <c r="REC36" s="429"/>
      <c r="RED36" s="429"/>
      <c r="REE36" s="429"/>
      <c r="REF36" s="429"/>
      <c r="REG36" s="429"/>
      <c r="REH36" s="429"/>
      <c r="REI36" s="429"/>
      <c r="REJ36" s="429"/>
      <c r="REK36" s="429"/>
      <c r="REL36" s="429"/>
      <c r="REM36" s="429"/>
      <c r="REN36" s="429"/>
      <c r="REO36" s="429"/>
      <c r="REP36" s="429"/>
      <c r="REQ36" s="429"/>
      <c r="RER36" s="429"/>
      <c r="RES36" s="429"/>
      <c r="RET36" s="429"/>
      <c r="REU36" s="429"/>
      <c r="REV36" s="429"/>
      <c r="REW36" s="429"/>
      <c r="REX36" s="429"/>
      <c r="REY36" s="429"/>
      <c r="REZ36" s="429"/>
      <c r="RFA36" s="429"/>
      <c r="RFB36" s="429"/>
      <c r="RFC36" s="429"/>
      <c r="RFD36" s="429"/>
      <c r="RFE36" s="429"/>
      <c r="RFF36" s="429"/>
      <c r="RFG36" s="429"/>
      <c r="RFH36" s="429"/>
      <c r="RFI36" s="429"/>
      <c r="RFJ36" s="429"/>
      <c r="RFK36" s="429"/>
      <c r="RFL36" s="429"/>
      <c r="RFM36" s="429"/>
      <c r="RFN36" s="429"/>
      <c r="RFO36" s="429"/>
      <c r="RFP36" s="429"/>
      <c r="RFQ36" s="429"/>
      <c r="RFR36" s="429"/>
      <c r="RFS36" s="429"/>
      <c r="RFT36" s="429"/>
      <c r="RFU36" s="429"/>
      <c r="RFV36" s="429"/>
      <c r="RFW36" s="429"/>
      <c r="RFX36" s="429"/>
      <c r="RFY36" s="429"/>
      <c r="RFZ36" s="429"/>
      <c r="RGA36" s="429"/>
      <c r="RGB36" s="429"/>
      <c r="RGC36" s="429"/>
      <c r="RGD36" s="429"/>
      <c r="RGE36" s="429"/>
      <c r="RGF36" s="429"/>
      <c r="RGG36" s="429"/>
      <c r="RGH36" s="429"/>
      <c r="RGI36" s="429"/>
      <c r="RGJ36" s="429"/>
      <c r="RGK36" s="429"/>
      <c r="RGL36" s="429"/>
      <c r="RGM36" s="429"/>
      <c r="RGN36" s="429"/>
      <c r="RGO36" s="429"/>
      <c r="RGP36" s="429"/>
      <c r="RGQ36" s="429"/>
      <c r="RGR36" s="429"/>
      <c r="RGS36" s="429"/>
      <c r="RGT36" s="429"/>
      <c r="RGU36" s="429"/>
      <c r="RGV36" s="429"/>
      <c r="RGW36" s="429"/>
      <c r="RGX36" s="429"/>
      <c r="RGY36" s="429"/>
      <c r="RGZ36" s="429"/>
      <c r="RHA36" s="429"/>
      <c r="RHB36" s="429"/>
      <c r="RHC36" s="429"/>
      <c r="RHD36" s="429"/>
      <c r="RHE36" s="429"/>
      <c r="RHF36" s="429"/>
      <c r="RHG36" s="429"/>
      <c r="RHH36" s="429"/>
      <c r="RHI36" s="429"/>
      <c r="RHJ36" s="429"/>
      <c r="RHK36" s="429"/>
      <c r="RHL36" s="429"/>
      <c r="RHM36" s="429"/>
      <c r="RHN36" s="429"/>
      <c r="RHO36" s="429"/>
      <c r="RHP36" s="429"/>
      <c r="RHQ36" s="429"/>
      <c r="RHR36" s="429"/>
      <c r="RHS36" s="429"/>
      <c r="RHT36" s="429"/>
      <c r="RHU36" s="429"/>
      <c r="RHV36" s="429"/>
      <c r="RHW36" s="429"/>
      <c r="RHX36" s="429"/>
      <c r="RHY36" s="429"/>
      <c r="RHZ36" s="429"/>
      <c r="RIA36" s="429"/>
      <c r="RIB36" s="429"/>
      <c r="RIC36" s="429"/>
      <c r="RID36" s="429"/>
      <c r="RIE36" s="429"/>
      <c r="RIF36" s="429"/>
      <c r="RIG36" s="429"/>
      <c r="RIH36" s="429"/>
      <c r="RII36" s="429"/>
      <c r="RIJ36" s="429"/>
      <c r="RIK36" s="429"/>
      <c r="RIL36" s="429"/>
      <c r="RIM36" s="429"/>
      <c r="RIN36" s="429"/>
      <c r="RIO36" s="429"/>
      <c r="RIP36" s="429"/>
      <c r="RIQ36" s="429"/>
      <c r="RIR36" s="429"/>
      <c r="RIS36" s="429"/>
      <c r="RIT36" s="429"/>
      <c r="RIU36" s="429"/>
      <c r="RIV36" s="429"/>
      <c r="RIW36" s="429"/>
      <c r="RIX36" s="429"/>
      <c r="RIY36" s="429"/>
      <c r="RIZ36" s="429"/>
      <c r="RJA36" s="429"/>
      <c r="RJB36" s="429"/>
      <c r="RJC36" s="429"/>
      <c r="RJD36" s="429"/>
      <c r="RJE36" s="429"/>
      <c r="RJF36" s="429"/>
      <c r="RJG36" s="429"/>
      <c r="RJH36" s="429"/>
      <c r="RJI36" s="429"/>
      <c r="RJJ36" s="429"/>
      <c r="RJK36" s="429"/>
      <c r="RJL36" s="429"/>
      <c r="RJM36" s="429"/>
      <c r="RJN36" s="429"/>
      <c r="RJO36" s="429"/>
      <c r="RJP36" s="429"/>
      <c r="RJQ36" s="429"/>
      <c r="RJR36" s="429"/>
      <c r="RJS36" s="429"/>
      <c r="RJT36" s="429"/>
      <c r="RJU36" s="429"/>
      <c r="RJV36" s="429"/>
      <c r="RJW36" s="429"/>
      <c r="RJX36" s="429"/>
      <c r="RJY36" s="429"/>
      <c r="RJZ36" s="429"/>
      <c r="RKA36" s="429"/>
      <c r="RKB36" s="429"/>
      <c r="RKC36" s="429"/>
      <c r="RKD36" s="429"/>
      <c r="RKE36" s="429"/>
      <c r="RKF36" s="429"/>
      <c r="RKG36" s="429"/>
      <c r="RKH36" s="429"/>
      <c r="RKI36" s="429"/>
      <c r="RKJ36" s="429"/>
      <c r="RKK36" s="429"/>
      <c r="RKL36" s="429"/>
      <c r="RKM36" s="429"/>
      <c r="RKN36" s="429"/>
      <c r="RKO36" s="429"/>
      <c r="RKP36" s="429"/>
      <c r="RKQ36" s="429"/>
      <c r="RKR36" s="429"/>
      <c r="RKS36" s="429"/>
      <c r="RKT36" s="429"/>
      <c r="RKU36" s="429"/>
      <c r="RKV36" s="429"/>
      <c r="RKW36" s="429"/>
      <c r="RKX36" s="429"/>
      <c r="RKY36" s="429"/>
      <c r="RKZ36" s="429"/>
      <c r="RLA36" s="429"/>
      <c r="RLB36" s="429"/>
      <c r="RLC36" s="429"/>
      <c r="RLD36" s="429"/>
      <c r="RLE36" s="429"/>
      <c r="RLF36" s="429"/>
      <c r="RLG36" s="429"/>
      <c r="RLH36" s="429"/>
      <c r="RLI36" s="429"/>
      <c r="RLJ36" s="429"/>
      <c r="RLK36" s="429"/>
      <c r="RLL36" s="429"/>
      <c r="RLM36" s="429"/>
      <c r="RLN36" s="429"/>
      <c r="RLO36" s="429"/>
      <c r="RLP36" s="429"/>
      <c r="RLQ36" s="429"/>
      <c r="RLR36" s="429"/>
      <c r="RLS36" s="429"/>
      <c r="RLT36" s="429"/>
      <c r="RLU36" s="429"/>
      <c r="RLV36" s="429"/>
      <c r="RLW36" s="429"/>
      <c r="RLX36" s="429"/>
      <c r="RLY36" s="429"/>
      <c r="RLZ36" s="429"/>
      <c r="RMA36" s="429"/>
      <c r="RMB36" s="429"/>
      <c r="RMC36" s="429"/>
      <c r="RMD36" s="429"/>
      <c r="RME36" s="429"/>
      <c r="RMF36" s="429"/>
      <c r="RMG36" s="429"/>
      <c r="RMH36" s="429"/>
      <c r="RMI36" s="429"/>
      <c r="RMJ36" s="429"/>
      <c r="RMK36" s="429"/>
      <c r="RML36" s="429"/>
      <c r="RMM36" s="429"/>
      <c r="RMN36" s="429"/>
      <c r="RMO36" s="429"/>
      <c r="RMP36" s="429"/>
      <c r="RMQ36" s="429"/>
      <c r="RMR36" s="429"/>
      <c r="RMS36" s="429"/>
      <c r="RMT36" s="429"/>
      <c r="RMU36" s="429"/>
      <c r="RMV36" s="429"/>
      <c r="RMW36" s="429"/>
      <c r="RMX36" s="429"/>
      <c r="RMY36" s="429"/>
      <c r="RMZ36" s="429"/>
      <c r="RNA36" s="429"/>
      <c r="RNB36" s="429"/>
      <c r="RNC36" s="429"/>
      <c r="RND36" s="429"/>
      <c r="RNE36" s="429"/>
      <c r="RNF36" s="429"/>
      <c r="RNG36" s="429"/>
      <c r="RNH36" s="429"/>
      <c r="RNI36" s="429"/>
      <c r="RNJ36" s="429"/>
      <c r="RNK36" s="429"/>
      <c r="RNL36" s="429"/>
      <c r="RNM36" s="429"/>
      <c r="RNN36" s="429"/>
      <c r="RNO36" s="429"/>
      <c r="RNP36" s="429"/>
      <c r="RNQ36" s="429"/>
      <c r="RNR36" s="429"/>
      <c r="RNS36" s="429"/>
      <c r="RNT36" s="429"/>
      <c r="RNU36" s="429"/>
      <c r="RNV36" s="429"/>
      <c r="RNW36" s="429"/>
      <c r="RNX36" s="429"/>
      <c r="RNY36" s="429"/>
      <c r="RNZ36" s="429"/>
      <c r="ROA36" s="429"/>
      <c r="ROB36" s="429"/>
      <c r="ROC36" s="429"/>
      <c r="ROD36" s="429"/>
      <c r="ROE36" s="429"/>
      <c r="ROF36" s="429"/>
      <c r="ROG36" s="429"/>
      <c r="ROH36" s="429"/>
      <c r="ROI36" s="429"/>
      <c r="ROJ36" s="429"/>
      <c r="ROK36" s="429"/>
      <c r="ROL36" s="429"/>
      <c r="ROM36" s="429"/>
      <c r="RON36" s="429"/>
      <c r="ROO36" s="429"/>
      <c r="ROP36" s="429"/>
      <c r="ROQ36" s="429"/>
      <c r="ROR36" s="429"/>
      <c r="ROS36" s="429"/>
      <c r="ROT36" s="429"/>
      <c r="ROU36" s="429"/>
      <c r="ROV36" s="429"/>
      <c r="ROW36" s="429"/>
      <c r="ROX36" s="429"/>
      <c r="ROY36" s="429"/>
      <c r="ROZ36" s="429"/>
      <c r="RPA36" s="429"/>
      <c r="RPB36" s="429"/>
      <c r="RPC36" s="429"/>
      <c r="RPD36" s="429"/>
      <c r="RPE36" s="429"/>
      <c r="RPF36" s="429"/>
      <c r="RPG36" s="429"/>
      <c r="RPH36" s="429"/>
      <c r="RPI36" s="429"/>
      <c r="RPJ36" s="429"/>
      <c r="RPK36" s="429"/>
      <c r="RPL36" s="429"/>
      <c r="RPM36" s="429"/>
      <c r="RPN36" s="429"/>
      <c r="RPO36" s="429"/>
      <c r="RPP36" s="429"/>
      <c r="RPQ36" s="429"/>
      <c r="RPR36" s="429"/>
      <c r="RPS36" s="429"/>
      <c r="RPT36" s="429"/>
      <c r="RPU36" s="429"/>
      <c r="RPV36" s="429"/>
      <c r="RPW36" s="429"/>
      <c r="RPX36" s="429"/>
      <c r="RPY36" s="429"/>
      <c r="RPZ36" s="429"/>
      <c r="RQA36" s="429"/>
      <c r="RQB36" s="429"/>
      <c r="RQC36" s="429"/>
      <c r="RQD36" s="429"/>
      <c r="RQE36" s="429"/>
      <c r="RQF36" s="429"/>
      <c r="RQG36" s="429"/>
      <c r="RQH36" s="429"/>
      <c r="RQI36" s="429"/>
      <c r="RQJ36" s="429"/>
      <c r="RQK36" s="429"/>
      <c r="RQL36" s="429"/>
      <c r="RQM36" s="429"/>
      <c r="RQN36" s="429"/>
      <c r="RQO36" s="429"/>
      <c r="RQP36" s="429"/>
      <c r="RQQ36" s="429"/>
      <c r="RQR36" s="429"/>
      <c r="RQS36" s="429"/>
      <c r="RQT36" s="429"/>
      <c r="RQU36" s="429"/>
      <c r="RQV36" s="429"/>
      <c r="RQW36" s="429"/>
      <c r="RQX36" s="429"/>
      <c r="RQY36" s="429"/>
      <c r="RQZ36" s="429"/>
      <c r="RRA36" s="429"/>
      <c r="RRB36" s="429"/>
      <c r="RRC36" s="429"/>
      <c r="RRD36" s="429"/>
      <c r="RRE36" s="429"/>
      <c r="RRF36" s="429"/>
      <c r="RRG36" s="429"/>
      <c r="RRH36" s="429"/>
      <c r="RRI36" s="429"/>
      <c r="RRJ36" s="429"/>
      <c r="RRK36" s="429"/>
      <c r="RRL36" s="429"/>
      <c r="RRM36" s="429"/>
      <c r="RRN36" s="429"/>
      <c r="RRO36" s="429"/>
      <c r="RRP36" s="429"/>
      <c r="RRQ36" s="429"/>
      <c r="RRR36" s="429"/>
      <c r="RRS36" s="429"/>
      <c r="RRT36" s="429"/>
      <c r="RRU36" s="429"/>
      <c r="RRV36" s="429"/>
      <c r="RRW36" s="429"/>
      <c r="RRX36" s="429"/>
      <c r="RRY36" s="429"/>
      <c r="RRZ36" s="429"/>
      <c r="RSA36" s="429"/>
      <c r="RSB36" s="429"/>
      <c r="RSC36" s="429"/>
      <c r="RSD36" s="429"/>
      <c r="RSE36" s="429"/>
      <c r="RSF36" s="429"/>
      <c r="RSG36" s="429"/>
      <c r="RSH36" s="429"/>
      <c r="RSI36" s="429"/>
      <c r="RSJ36" s="429"/>
      <c r="RSK36" s="429"/>
      <c r="RSL36" s="429"/>
      <c r="RSM36" s="429"/>
      <c r="RSN36" s="429"/>
      <c r="RSO36" s="429"/>
      <c r="RSP36" s="429"/>
      <c r="RSQ36" s="429"/>
      <c r="RSR36" s="429"/>
      <c r="RSS36" s="429"/>
      <c r="RST36" s="429"/>
      <c r="RSU36" s="429"/>
      <c r="RSV36" s="429"/>
      <c r="RSW36" s="429"/>
      <c r="RSX36" s="429"/>
      <c r="RSY36" s="429"/>
      <c r="RSZ36" s="429"/>
      <c r="RTA36" s="429"/>
      <c r="RTB36" s="429"/>
      <c r="RTC36" s="429"/>
      <c r="RTD36" s="429"/>
      <c r="RTE36" s="429"/>
      <c r="RTF36" s="429"/>
      <c r="RTG36" s="429"/>
      <c r="RTH36" s="429"/>
      <c r="RTI36" s="429"/>
      <c r="RTJ36" s="429"/>
      <c r="RTK36" s="429"/>
      <c r="RTL36" s="429"/>
      <c r="RTM36" s="429"/>
      <c r="RTN36" s="429"/>
      <c r="RTO36" s="429"/>
      <c r="RTP36" s="429"/>
      <c r="RTQ36" s="429"/>
      <c r="RTR36" s="429"/>
      <c r="RTS36" s="429"/>
      <c r="RTT36" s="429"/>
      <c r="RTU36" s="429"/>
      <c r="RTV36" s="429"/>
      <c r="RTW36" s="429"/>
      <c r="RTX36" s="429"/>
      <c r="RTY36" s="429"/>
      <c r="RTZ36" s="429"/>
      <c r="RUA36" s="429"/>
      <c r="RUB36" s="429"/>
      <c r="RUC36" s="429"/>
      <c r="RUD36" s="429"/>
      <c r="RUE36" s="429"/>
      <c r="RUF36" s="429"/>
      <c r="RUG36" s="429"/>
      <c r="RUH36" s="429"/>
      <c r="RUI36" s="429"/>
      <c r="RUJ36" s="429"/>
      <c r="RUK36" s="429"/>
      <c r="RUL36" s="429"/>
      <c r="RUM36" s="429"/>
      <c r="RUN36" s="429"/>
      <c r="RUO36" s="429"/>
      <c r="RUP36" s="429"/>
      <c r="RUQ36" s="429"/>
      <c r="RUR36" s="429"/>
      <c r="RUS36" s="429"/>
      <c r="RUT36" s="429"/>
      <c r="RUU36" s="429"/>
      <c r="RUV36" s="429"/>
      <c r="RUW36" s="429"/>
      <c r="RUX36" s="429"/>
      <c r="RUY36" s="429"/>
      <c r="RUZ36" s="429"/>
      <c r="RVA36" s="429"/>
      <c r="RVB36" s="429"/>
      <c r="RVC36" s="429"/>
      <c r="RVD36" s="429"/>
      <c r="RVE36" s="429"/>
      <c r="RVF36" s="429"/>
      <c r="RVG36" s="429"/>
      <c r="RVH36" s="429"/>
      <c r="RVI36" s="429"/>
      <c r="RVJ36" s="429"/>
      <c r="RVK36" s="429"/>
      <c r="RVL36" s="429"/>
      <c r="RVM36" s="429"/>
      <c r="RVN36" s="429"/>
      <c r="RVO36" s="429"/>
      <c r="RVP36" s="429"/>
      <c r="RVQ36" s="429"/>
      <c r="RVR36" s="429"/>
      <c r="RVS36" s="429"/>
      <c r="RVT36" s="429"/>
      <c r="RVU36" s="429"/>
      <c r="RVV36" s="429"/>
      <c r="RVW36" s="429"/>
      <c r="RVX36" s="429"/>
      <c r="RVY36" s="429"/>
      <c r="RVZ36" s="429"/>
      <c r="RWA36" s="429"/>
      <c r="RWB36" s="429"/>
      <c r="RWC36" s="429"/>
      <c r="RWD36" s="429"/>
      <c r="RWE36" s="429"/>
      <c r="RWF36" s="429"/>
      <c r="RWG36" s="429"/>
      <c r="RWH36" s="429"/>
      <c r="RWI36" s="429"/>
      <c r="RWJ36" s="429"/>
      <c r="RWK36" s="429"/>
      <c r="RWL36" s="429"/>
      <c r="RWM36" s="429"/>
      <c r="RWN36" s="429"/>
      <c r="RWO36" s="429"/>
      <c r="RWP36" s="429"/>
      <c r="RWQ36" s="429"/>
      <c r="RWR36" s="429"/>
      <c r="RWS36" s="429"/>
      <c r="RWT36" s="429"/>
      <c r="RWU36" s="429"/>
      <c r="RWV36" s="429"/>
      <c r="RWW36" s="429"/>
      <c r="RWX36" s="429"/>
      <c r="RWY36" s="429"/>
      <c r="RWZ36" s="429"/>
      <c r="RXA36" s="429"/>
      <c r="RXB36" s="429"/>
      <c r="RXC36" s="429"/>
      <c r="RXD36" s="429"/>
      <c r="RXE36" s="429"/>
      <c r="RXF36" s="429"/>
      <c r="RXG36" s="429"/>
      <c r="RXH36" s="429"/>
      <c r="RXI36" s="429"/>
      <c r="RXJ36" s="429"/>
      <c r="RXK36" s="429"/>
      <c r="RXL36" s="429"/>
      <c r="RXM36" s="429"/>
      <c r="RXN36" s="429"/>
      <c r="RXO36" s="429"/>
      <c r="RXP36" s="429"/>
      <c r="RXQ36" s="429"/>
      <c r="RXR36" s="429"/>
      <c r="RXS36" s="429"/>
      <c r="RXT36" s="429"/>
      <c r="RXU36" s="429"/>
      <c r="RXV36" s="429"/>
      <c r="RXW36" s="429"/>
      <c r="RXX36" s="429"/>
      <c r="RXY36" s="429"/>
      <c r="RXZ36" s="429"/>
      <c r="RYA36" s="429"/>
      <c r="RYB36" s="429"/>
      <c r="RYC36" s="429"/>
      <c r="RYD36" s="429"/>
      <c r="RYE36" s="429"/>
      <c r="RYF36" s="429"/>
      <c r="RYG36" s="429"/>
      <c r="RYH36" s="429"/>
      <c r="RYI36" s="429"/>
      <c r="RYJ36" s="429"/>
      <c r="RYK36" s="429"/>
      <c r="RYL36" s="429"/>
      <c r="RYM36" s="429"/>
      <c r="RYN36" s="429"/>
      <c r="RYO36" s="429"/>
      <c r="RYP36" s="429"/>
      <c r="RYQ36" s="429"/>
      <c r="RYR36" s="429"/>
      <c r="RYS36" s="429"/>
      <c r="RYT36" s="429"/>
      <c r="RYU36" s="429"/>
      <c r="RYV36" s="429"/>
      <c r="RYW36" s="429"/>
      <c r="RYX36" s="429"/>
      <c r="RYY36" s="429"/>
      <c r="RYZ36" s="429"/>
      <c r="RZA36" s="429"/>
      <c r="RZB36" s="429"/>
      <c r="RZC36" s="429"/>
      <c r="RZD36" s="429"/>
      <c r="RZE36" s="429"/>
      <c r="RZF36" s="429"/>
      <c r="RZG36" s="429"/>
      <c r="RZH36" s="429"/>
      <c r="RZI36" s="429"/>
      <c r="RZJ36" s="429"/>
      <c r="RZK36" s="429"/>
      <c r="RZL36" s="429"/>
      <c r="RZM36" s="429"/>
      <c r="RZN36" s="429"/>
      <c r="RZO36" s="429"/>
      <c r="RZP36" s="429"/>
      <c r="RZQ36" s="429"/>
      <c r="RZR36" s="429"/>
      <c r="RZS36" s="429"/>
      <c r="RZT36" s="429"/>
      <c r="RZU36" s="429"/>
      <c r="RZV36" s="429"/>
      <c r="RZW36" s="429"/>
      <c r="RZX36" s="429"/>
      <c r="RZY36" s="429"/>
      <c r="RZZ36" s="429"/>
      <c r="SAA36" s="429"/>
      <c r="SAB36" s="429"/>
      <c r="SAC36" s="429"/>
      <c r="SAD36" s="429"/>
      <c r="SAE36" s="429"/>
      <c r="SAF36" s="429"/>
      <c r="SAG36" s="429"/>
      <c r="SAH36" s="429"/>
      <c r="SAI36" s="429"/>
      <c r="SAJ36" s="429"/>
      <c r="SAK36" s="429"/>
      <c r="SAL36" s="429"/>
      <c r="SAM36" s="429"/>
      <c r="SAN36" s="429"/>
      <c r="SAO36" s="429"/>
      <c r="SAP36" s="429"/>
      <c r="SAQ36" s="429"/>
      <c r="SAR36" s="429"/>
      <c r="SAS36" s="429"/>
      <c r="SAT36" s="429"/>
      <c r="SAU36" s="429"/>
      <c r="SAV36" s="429"/>
      <c r="SAW36" s="429"/>
      <c r="SAX36" s="429"/>
      <c r="SAY36" s="429"/>
      <c r="SAZ36" s="429"/>
      <c r="SBA36" s="429"/>
      <c r="SBB36" s="429"/>
      <c r="SBC36" s="429"/>
      <c r="SBD36" s="429"/>
      <c r="SBE36" s="429"/>
      <c r="SBF36" s="429"/>
      <c r="SBG36" s="429"/>
      <c r="SBH36" s="429"/>
      <c r="SBI36" s="429"/>
      <c r="SBJ36" s="429"/>
      <c r="SBK36" s="429"/>
      <c r="SBL36" s="429"/>
      <c r="SBM36" s="429"/>
      <c r="SBN36" s="429"/>
      <c r="SBO36" s="429"/>
      <c r="SBP36" s="429"/>
      <c r="SBQ36" s="429"/>
      <c r="SBR36" s="429"/>
      <c r="SBS36" s="429"/>
      <c r="SBT36" s="429"/>
      <c r="SBU36" s="429"/>
      <c r="SBV36" s="429"/>
      <c r="SBW36" s="429"/>
      <c r="SBX36" s="429"/>
      <c r="SBY36" s="429"/>
      <c r="SBZ36" s="429"/>
      <c r="SCA36" s="429"/>
      <c r="SCB36" s="429"/>
      <c r="SCC36" s="429"/>
      <c r="SCD36" s="429"/>
      <c r="SCE36" s="429"/>
      <c r="SCF36" s="429"/>
      <c r="SCG36" s="429"/>
      <c r="SCH36" s="429"/>
      <c r="SCI36" s="429"/>
      <c r="SCJ36" s="429"/>
      <c r="SCK36" s="429"/>
      <c r="SCL36" s="429"/>
      <c r="SCM36" s="429"/>
      <c r="SCN36" s="429"/>
      <c r="SCO36" s="429"/>
      <c r="SCP36" s="429"/>
      <c r="SCQ36" s="429"/>
      <c r="SCR36" s="429"/>
      <c r="SCS36" s="429"/>
      <c r="SCT36" s="429"/>
      <c r="SCU36" s="429"/>
      <c r="SCV36" s="429"/>
      <c r="SCW36" s="429"/>
      <c r="SCX36" s="429"/>
      <c r="SCY36" s="429"/>
      <c r="SCZ36" s="429"/>
      <c r="SDA36" s="429"/>
      <c r="SDB36" s="429"/>
      <c r="SDC36" s="429"/>
      <c r="SDD36" s="429"/>
      <c r="SDE36" s="429"/>
      <c r="SDF36" s="429"/>
      <c r="SDG36" s="429"/>
      <c r="SDH36" s="429"/>
      <c r="SDI36" s="429"/>
      <c r="SDJ36" s="429"/>
      <c r="SDK36" s="429"/>
      <c r="SDL36" s="429"/>
      <c r="SDM36" s="429"/>
      <c r="SDN36" s="429"/>
      <c r="SDO36" s="429"/>
      <c r="SDP36" s="429"/>
      <c r="SDQ36" s="429"/>
      <c r="SDR36" s="429"/>
      <c r="SDS36" s="429"/>
      <c r="SDT36" s="429"/>
      <c r="SDU36" s="429"/>
      <c r="SDV36" s="429"/>
      <c r="SDW36" s="429"/>
      <c r="SDX36" s="429"/>
      <c r="SDY36" s="429"/>
      <c r="SDZ36" s="429"/>
      <c r="SEA36" s="429"/>
      <c r="SEB36" s="429"/>
      <c r="SEC36" s="429"/>
      <c r="SED36" s="429"/>
      <c r="SEE36" s="429"/>
      <c r="SEF36" s="429"/>
      <c r="SEG36" s="429"/>
      <c r="SEH36" s="429"/>
      <c r="SEI36" s="429"/>
      <c r="SEJ36" s="429"/>
      <c r="SEK36" s="429"/>
      <c r="SEL36" s="429"/>
      <c r="SEM36" s="429"/>
      <c r="SEN36" s="429"/>
      <c r="SEO36" s="429"/>
      <c r="SEP36" s="429"/>
      <c r="SEQ36" s="429"/>
      <c r="SER36" s="429"/>
      <c r="SES36" s="429"/>
      <c r="SET36" s="429"/>
      <c r="SEU36" s="429"/>
      <c r="SEV36" s="429"/>
      <c r="SEW36" s="429"/>
      <c r="SEX36" s="429"/>
      <c r="SEY36" s="429"/>
      <c r="SEZ36" s="429"/>
      <c r="SFA36" s="429"/>
      <c r="SFB36" s="429"/>
      <c r="SFC36" s="429"/>
      <c r="SFD36" s="429"/>
      <c r="SFE36" s="429"/>
      <c r="SFF36" s="429"/>
      <c r="SFG36" s="429"/>
      <c r="SFH36" s="429"/>
      <c r="SFI36" s="429"/>
      <c r="SFJ36" s="429"/>
      <c r="SFK36" s="429"/>
      <c r="SFL36" s="429"/>
      <c r="SFM36" s="429"/>
      <c r="SFN36" s="429"/>
      <c r="SFO36" s="429"/>
      <c r="SFP36" s="429"/>
      <c r="SFQ36" s="429"/>
      <c r="SFR36" s="429"/>
      <c r="SFS36" s="429"/>
      <c r="SFT36" s="429"/>
      <c r="SFU36" s="429"/>
      <c r="SFV36" s="429"/>
      <c r="SFW36" s="429"/>
      <c r="SFX36" s="429"/>
      <c r="SFY36" s="429"/>
      <c r="SFZ36" s="429"/>
      <c r="SGA36" s="429"/>
      <c r="SGB36" s="429"/>
      <c r="SGC36" s="429"/>
      <c r="SGD36" s="429"/>
      <c r="SGE36" s="429"/>
      <c r="SGF36" s="429"/>
      <c r="SGG36" s="429"/>
      <c r="SGH36" s="429"/>
      <c r="SGI36" s="429"/>
      <c r="SGJ36" s="429"/>
      <c r="SGK36" s="429"/>
      <c r="SGL36" s="429"/>
      <c r="SGM36" s="429"/>
      <c r="SGN36" s="429"/>
      <c r="SGO36" s="429"/>
      <c r="SGP36" s="429"/>
      <c r="SGQ36" s="429"/>
      <c r="SGR36" s="429"/>
      <c r="SGS36" s="429"/>
      <c r="SGT36" s="429"/>
      <c r="SGU36" s="429"/>
      <c r="SGV36" s="429"/>
      <c r="SGW36" s="429"/>
      <c r="SGX36" s="429"/>
      <c r="SGY36" s="429"/>
      <c r="SGZ36" s="429"/>
      <c r="SHA36" s="429"/>
      <c r="SHB36" s="429"/>
      <c r="SHC36" s="429"/>
      <c r="SHD36" s="429"/>
      <c r="SHE36" s="429"/>
      <c r="SHF36" s="429"/>
      <c r="SHG36" s="429"/>
      <c r="SHH36" s="429"/>
      <c r="SHI36" s="429"/>
      <c r="SHJ36" s="429"/>
      <c r="SHK36" s="429"/>
      <c r="SHL36" s="429"/>
      <c r="SHM36" s="429"/>
      <c r="SHN36" s="429"/>
      <c r="SHO36" s="429"/>
      <c r="SHP36" s="429"/>
      <c r="SHQ36" s="429"/>
      <c r="SHR36" s="429"/>
      <c r="SHS36" s="429"/>
      <c r="SHT36" s="429"/>
      <c r="SHU36" s="429"/>
      <c r="SHV36" s="429"/>
      <c r="SHW36" s="429"/>
      <c r="SHX36" s="429"/>
      <c r="SHY36" s="429"/>
      <c r="SHZ36" s="429"/>
      <c r="SIA36" s="429"/>
      <c r="SIB36" s="429"/>
      <c r="SIC36" s="429"/>
      <c r="SID36" s="429"/>
      <c r="SIE36" s="429"/>
      <c r="SIF36" s="429"/>
      <c r="SIG36" s="429"/>
      <c r="SIH36" s="429"/>
      <c r="SII36" s="429"/>
      <c r="SIJ36" s="429"/>
      <c r="SIK36" s="429"/>
      <c r="SIL36" s="429"/>
      <c r="SIM36" s="429"/>
      <c r="SIN36" s="429"/>
      <c r="SIO36" s="429"/>
      <c r="SIP36" s="429"/>
      <c r="SIQ36" s="429"/>
      <c r="SIR36" s="429"/>
      <c r="SIS36" s="429"/>
      <c r="SIT36" s="429"/>
      <c r="SIU36" s="429"/>
      <c r="SIV36" s="429"/>
      <c r="SIW36" s="429"/>
      <c r="SIX36" s="429"/>
      <c r="SIY36" s="429"/>
      <c r="SIZ36" s="429"/>
      <c r="SJA36" s="429"/>
      <c r="SJB36" s="429"/>
      <c r="SJC36" s="429"/>
      <c r="SJD36" s="429"/>
      <c r="SJE36" s="429"/>
      <c r="SJF36" s="429"/>
      <c r="SJG36" s="429"/>
      <c r="SJH36" s="429"/>
      <c r="SJI36" s="429"/>
      <c r="SJJ36" s="429"/>
      <c r="SJK36" s="429"/>
      <c r="SJL36" s="429"/>
      <c r="SJM36" s="429"/>
      <c r="SJN36" s="429"/>
      <c r="SJO36" s="429"/>
      <c r="SJP36" s="429"/>
      <c r="SJQ36" s="429"/>
      <c r="SJR36" s="429"/>
      <c r="SJS36" s="429"/>
      <c r="SJT36" s="429"/>
      <c r="SJU36" s="429"/>
      <c r="SJV36" s="429"/>
      <c r="SJW36" s="429"/>
      <c r="SJX36" s="429"/>
      <c r="SJY36" s="429"/>
      <c r="SJZ36" s="429"/>
      <c r="SKA36" s="429"/>
      <c r="SKB36" s="429"/>
      <c r="SKC36" s="429"/>
      <c r="SKD36" s="429"/>
      <c r="SKE36" s="429"/>
      <c r="SKF36" s="429"/>
      <c r="SKG36" s="429"/>
      <c r="SKH36" s="429"/>
      <c r="SKI36" s="429"/>
      <c r="SKJ36" s="429"/>
      <c r="SKK36" s="429"/>
      <c r="SKL36" s="429"/>
      <c r="SKM36" s="429"/>
      <c r="SKN36" s="429"/>
      <c r="SKO36" s="429"/>
      <c r="SKP36" s="429"/>
      <c r="SKQ36" s="429"/>
      <c r="SKR36" s="429"/>
      <c r="SKS36" s="429"/>
      <c r="SKT36" s="429"/>
      <c r="SKU36" s="429"/>
      <c r="SKV36" s="429"/>
      <c r="SKW36" s="429"/>
      <c r="SKX36" s="429"/>
      <c r="SKY36" s="429"/>
      <c r="SKZ36" s="429"/>
      <c r="SLA36" s="429"/>
      <c r="SLB36" s="429"/>
      <c r="SLC36" s="429"/>
      <c r="SLD36" s="429"/>
      <c r="SLE36" s="429"/>
      <c r="SLF36" s="429"/>
      <c r="SLG36" s="429"/>
      <c r="SLH36" s="429"/>
      <c r="SLI36" s="429"/>
      <c r="SLJ36" s="429"/>
      <c r="SLK36" s="429"/>
      <c r="SLL36" s="429"/>
      <c r="SLM36" s="429"/>
      <c r="SLN36" s="429"/>
      <c r="SLO36" s="429"/>
      <c r="SLP36" s="429"/>
      <c r="SLQ36" s="429"/>
      <c r="SLR36" s="429"/>
      <c r="SLS36" s="429"/>
      <c r="SLT36" s="429"/>
      <c r="SLU36" s="429"/>
      <c r="SLV36" s="429"/>
      <c r="SLW36" s="429"/>
      <c r="SLX36" s="429"/>
      <c r="SLY36" s="429"/>
      <c r="SLZ36" s="429"/>
      <c r="SMA36" s="429"/>
      <c r="SMB36" s="429"/>
      <c r="SMC36" s="429"/>
      <c r="SMD36" s="429"/>
      <c r="SME36" s="429"/>
      <c r="SMF36" s="429"/>
      <c r="SMG36" s="429"/>
      <c r="SMH36" s="429"/>
      <c r="SMI36" s="429"/>
      <c r="SMJ36" s="429"/>
      <c r="SMK36" s="429"/>
      <c r="SML36" s="429"/>
      <c r="SMM36" s="429"/>
      <c r="SMN36" s="429"/>
      <c r="SMO36" s="429"/>
      <c r="SMP36" s="429"/>
      <c r="SMQ36" s="429"/>
      <c r="SMR36" s="429"/>
      <c r="SMS36" s="429"/>
      <c r="SMT36" s="429"/>
      <c r="SMU36" s="429"/>
      <c r="SMV36" s="429"/>
      <c r="SMW36" s="429"/>
      <c r="SMX36" s="429"/>
      <c r="SMY36" s="429"/>
      <c r="SMZ36" s="429"/>
      <c r="SNA36" s="429"/>
      <c r="SNB36" s="429"/>
      <c r="SNC36" s="429"/>
      <c r="SND36" s="429"/>
      <c r="SNE36" s="429"/>
      <c r="SNF36" s="429"/>
      <c r="SNG36" s="429"/>
      <c r="SNH36" s="429"/>
      <c r="SNI36" s="429"/>
      <c r="SNJ36" s="429"/>
      <c r="SNK36" s="429"/>
      <c r="SNL36" s="429"/>
      <c r="SNM36" s="429"/>
      <c r="SNN36" s="429"/>
      <c r="SNO36" s="429"/>
      <c r="SNP36" s="429"/>
      <c r="SNQ36" s="429"/>
      <c r="SNR36" s="429"/>
      <c r="SNS36" s="429"/>
      <c r="SNT36" s="429"/>
      <c r="SNU36" s="429"/>
      <c r="SNV36" s="429"/>
      <c r="SNW36" s="429"/>
      <c r="SNX36" s="429"/>
      <c r="SNY36" s="429"/>
      <c r="SNZ36" s="429"/>
      <c r="SOA36" s="429"/>
      <c r="SOB36" s="429"/>
      <c r="SOC36" s="429"/>
      <c r="SOD36" s="429"/>
      <c r="SOE36" s="429"/>
      <c r="SOF36" s="429"/>
      <c r="SOG36" s="429"/>
      <c r="SOH36" s="429"/>
      <c r="SOI36" s="429"/>
      <c r="SOJ36" s="429"/>
      <c r="SOK36" s="429"/>
      <c r="SOL36" s="429"/>
      <c r="SOM36" s="429"/>
      <c r="SON36" s="429"/>
      <c r="SOO36" s="429"/>
      <c r="SOP36" s="429"/>
      <c r="SOQ36" s="429"/>
      <c r="SOR36" s="429"/>
      <c r="SOS36" s="429"/>
      <c r="SOT36" s="429"/>
      <c r="SOU36" s="429"/>
      <c r="SOV36" s="429"/>
      <c r="SOW36" s="429"/>
      <c r="SOX36" s="429"/>
      <c r="SOY36" s="429"/>
      <c r="SOZ36" s="429"/>
      <c r="SPA36" s="429"/>
      <c r="SPB36" s="429"/>
      <c r="SPC36" s="429"/>
      <c r="SPD36" s="429"/>
      <c r="SPE36" s="429"/>
      <c r="SPF36" s="429"/>
      <c r="SPG36" s="429"/>
      <c r="SPH36" s="429"/>
      <c r="SPI36" s="429"/>
      <c r="SPJ36" s="429"/>
      <c r="SPK36" s="429"/>
      <c r="SPL36" s="429"/>
      <c r="SPM36" s="429"/>
      <c r="SPN36" s="429"/>
      <c r="SPO36" s="429"/>
      <c r="SPP36" s="429"/>
      <c r="SPQ36" s="429"/>
      <c r="SPR36" s="429"/>
      <c r="SPS36" s="429"/>
      <c r="SPT36" s="429"/>
      <c r="SPU36" s="429"/>
      <c r="SPV36" s="429"/>
      <c r="SPW36" s="429"/>
      <c r="SPX36" s="429"/>
      <c r="SPY36" s="429"/>
      <c r="SPZ36" s="429"/>
      <c r="SQA36" s="429"/>
      <c r="SQB36" s="429"/>
      <c r="SQC36" s="429"/>
      <c r="SQD36" s="429"/>
      <c r="SQE36" s="429"/>
      <c r="SQF36" s="429"/>
      <c r="SQG36" s="429"/>
      <c r="SQH36" s="429"/>
      <c r="SQI36" s="429"/>
      <c r="SQJ36" s="429"/>
      <c r="SQK36" s="429"/>
      <c r="SQL36" s="429"/>
      <c r="SQM36" s="429"/>
      <c r="SQN36" s="429"/>
      <c r="SQO36" s="429"/>
      <c r="SQP36" s="429"/>
      <c r="SQQ36" s="429"/>
      <c r="SQR36" s="429"/>
      <c r="SQS36" s="429"/>
      <c r="SQT36" s="429"/>
      <c r="SQU36" s="429"/>
      <c r="SQV36" s="429"/>
      <c r="SQW36" s="429"/>
      <c r="SQX36" s="429"/>
      <c r="SQY36" s="429"/>
      <c r="SQZ36" s="429"/>
      <c r="SRA36" s="429"/>
      <c r="SRB36" s="429"/>
      <c r="SRC36" s="429"/>
      <c r="SRD36" s="429"/>
      <c r="SRE36" s="429"/>
      <c r="SRF36" s="429"/>
      <c r="SRG36" s="429"/>
      <c r="SRH36" s="429"/>
      <c r="SRI36" s="429"/>
      <c r="SRJ36" s="429"/>
      <c r="SRK36" s="429"/>
      <c r="SRL36" s="429"/>
      <c r="SRM36" s="429"/>
      <c r="SRN36" s="429"/>
      <c r="SRO36" s="429"/>
      <c r="SRP36" s="429"/>
      <c r="SRQ36" s="429"/>
      <c r="SRR36" s="429"/>
      <c r="SRS36" s="429"/>
      <c r="SRT36" s="429"/>
      <c r="SRU36" s="429"/>
      <c r="SRV36" s="429"/>
      <c r="SRW36" s="429"/>
      <c r="SRX36" s="429"/>
      <c r="SRY36" s="429"/>
      <c r="SRZ36" s="429"/>
      <c r="SSA36" s="429"/>
      <c r="SSB36" s="429"/>
      <c r="SSC36" s="429"/>
      <c r="SSD36" s="429"/>
      <c r="SSE36" s="429"/>
      <c r="SSF36" s="429"/>
      <c r="SSG36" s="429"/>
      <c r="SSH36" s="429"/>
      <c r="SSI36" s="429"/>
      <c r="SSJ36" s="429"/>
      <c r="SSK36" s="429"/>
      <c r="SSL36" s="429"/>
      <c r="SSM36" s="429"/>
      <c r="SSN36" s="429"/>
      <c r="SSO36" s="429"/>
      <c r="SSP36" s="429"/>
      <c r="SSQ36" s="429"/>
      <c r="SSR36" s="429"/>
      <c r="SSS36" s="429"/>
      <c r="SST36" s="429"/>
      <c r="SSU36" s="429"/>
      <c r="SSV36" s="429"/>
      <c r="SSW36" s="429"/>
      <c r="SSX36" s="429"/>
      <c r="SSY36" s="429"/>
      <c r="SSZ36" s="429"/>
      <c r="STA36" s="429"/>
      <c r="STB36" s="429"/>
      <c r="STC36" s="429"/>
      <c r="STD36" s="429"/>
      <c r="STE36" s="429"/>
      <c r="STF36" s="429"/>
      <c r="STG36" s="429"/>
      <c r="STH36" s="429"/>
      <c r="STI36" s="429"/>
      <c r="STJ36" s="429"/>
      <c r="STK36" s="429"/>
      <c r="STL36" s="429"/>
      <c r="STM36" s="429"/>
      <c r="STN36" s="429"/>
      <c r="STO36" s="429"/>
      <c r="STP36" s="429"/>
      <c r="STQ36" s="429"/>
      <c r="STR36" s="429"/>
      <c r="STS36" s="429"/>
      <c r="STT36" s="429"/>
      <c r="STU36" s="429"/>
      <c r="STV36" s="429"/>
      <c r="STW36" s="429"/>
      <c r="STX36" s="429"/>
      <c r="STY36" s="429"/>
      <c r="STZ36" s="429"/>
      <c r="SUA36" s="429"/>
      <c r="SUB36" s="429"/>
      <c r="SUC36" s="429"/>
      <c r="SUD36" s="429"/>
      <c r="SUE36" s="429"/>
      <c r="SUF36" s="429"/>
      <c r="SUG36" s="429"/>
      <c r="SUH36" s="429"/>
      <c r="SUI36" s="429"/>
      <c r="SUJ36" s="429"/>
      <c r="SUK36" s="429"/>
      <c r="SUL36" s="429"/>
      <c r="SUM36" s="429"/>
      <c r="SUN36" s="429"/>
      <c r="SUO36" s="429"/>
      <c r="SUP36" s="429"/>
      <c r="SUQ36" s="429"/>
      <c r="SUR36" s="429"/>
      <c r="SUS36" s="429"/>
      <c r="SUT36" s="429"/>
      <c r="SUU36" s="429"/>
      <c r="SUV36" s="429"/>
      <c r="SUW36" s="429"/>
      <c r="SUX36" s="429"/>
      <c r="SUY36" s="429"/>
      <c r="SUZ36" s="429"/>
      <c r="SVA36" s="429"/>
      <c r="SVB36" s="429"/>
      <c r="SVC36" s="429"/>
      <c r="SVD36" s="429"/>
      <c r="SVE36" s="429"/>
      <c r="SVF36" s="429"/>
      <c r="SVG36" s="429"/>
      <c r="SVH36" s="429"/>
      <c r="SVI36" s="429"/>
      <c r="SVJ36" s="429"/>
      <c r="SVK36" s="429"/>
      <c r="SVL36" s="429"/>
      <c r="SVM36" s="429"/>
      <c r="SVN36" s="429"/>
      <c r="SVO36" s="429"/>
      <c r="SVP36" s="429"/>
      <c r="SVQ36" s="429"/>
      <c r="SVR36" s="429"/>
      <c r="SVS36" s="429"/>
      <c r="SVT36" s="429"/>
      <c r="SVU36" s="429"/>
      <c r="SVV36" s="429"/>
      <c r="SVW36" s="429"/>
      <c r="SVX36" s="429"/>
      <c r="SVY36" s="429"/>
      <c r="SVZ36" s="429"/>
      <c r="SWA36" s="429"/>
      <c r="SWB36" s="429"/>
      <c r="SWC36" s="429"/>
      <c r="SWD36" s="429"/>
      <c r="SWE36" s="429"/>
      <c r="SWF36" s="429"/>
      <c r="SWG36" s="429"/>
      <c r="SWH36" s="429"/>
      <c r="SWI36" s="429"/>
      <c r="SWJ36" s="429"/>
      <c r="SWK36" s="429"/>
      <c r="SWL36" s="429"/>
      <c r="SWM36" s="429"/>
      <c r="SWN36" s="429"/>
      <c r="SWO36" s="429"/>
      <c r="SWP36" s="429"/>
      <c r="SWQ36" s="429"/>
      <c r="SWR36" s="429"/>
      <c r="SWS36" s="429"/>
      <c r="SWT36" s="429"/>
      <c r="SWU36" s="429"/>
      <c r="SWV36" s="429"/>
      <c r="SWW36" s="429"/>
      <c r="SWX36" s="429"/>
      <c r="SWY36" s="429"/>
      <c r="SWZ36" s="429"/>
      <c r="SXA36" s="429"/>
      <c r="SXB36" s="429"/>
      <c r="SXC36" s="429"/>
      <c r="SXD36" s="429"/>
      <c r="SXE36" s="429"/>
      <c r="SXF36" s="429"/>
      <c r="SXG36" s="429"/>
      <c r="SXH36" s="429"/>
      <c r="SXI36" s="429"/>
      <c r="SXJ36" s="429"/>
      <c r="SXK36" s="429"/>
      <c r="SXL36" s="429"/>
      <c r="SXM36" s="429"/>
      <c r="SXN36" s="429"/>
      <c r="SXO36" s="429"/>
      <c r="SXP36" s="429"/>
      <c r="SXQ36" s="429"/>
      <c r="SXR36" s="429"/>
      <c r="SXS36" s="429"/>
      <c r="SXT36" s="429"/>
      <c r="SXU36" s="429"/>
      <c r="SXV36" s="429"/>
      <c r="SXW36" s="429"/>
      <c r="SXX36" s="429"/>
      <c r="SXY36" s="429"/>
      <c r="SXZ36" s="429"/>
      <c r="SYA36" s="429"/>
      <c r="SYB36" s="429"/>
      <c r="SYC36" s="429"/>
      <c r="SYD36" s="429"/>
      <c r="SYE36" s="429"/>
      <c r="SYF36" s="429"/>
      <c r="SYG36" s="429"/>
      <c r="SYH36" s="429"/>
      <c r="SYI36" s="429"/>
      <c r="SYJ36" s="429"/>
      <c r="SYK36" s="429"/>
      <c r="SYL36" s="429"/>
      <c r="SYM36" s="429"/>
      <c r="SYN36" s="429"/>
      <c r="SYO36" s="429"/>
      <c r="SYP36" s="429"/>
      <c r="SYQ36" s="429"/>
      <c r="SYR36" s="429"/>
      <c r="SYS36" s="429"/>
      <c r="SYT36" s="429"/>
      <c r="SYU36" s="429"/>
      <c r="SYV36" s="429"/>
      <c r="SYW36" s="429"/>
      <c r="SYX36" s="429"/>
      <c r="SYY36" s="429"/>
      <c r="SYZ36" s="429"/>
      <c r="SZA36" s="429"/>
      <c r="SZB36" s="429"/>
      <c r="SZC36" s="429"/>
      <c r="SZD36" s="429"/>
      <c r="SZE36" s="429"/>
      <c r="SZF36" s="429"/>
      <c r="SZG36" s="429"/>
      <c r="SZH36" s="429"/>
      <c r="SZI36" s="429"/>
      <c r="SZJ36" s="429"/>
      <c r="SZK36" s="429"/>
      <c r="SZL36" s="429"/>
      <c r="SZM36" s="429"/>
      <c r="SZN36" s="429"/>
      <c r="SZO36" s="429"/>
      <c r="SZP36" s="429"/>
      <c r="SZQ36" s="429"/>
      <c r="SZR36" s="429"/>
      <c r="SZS36" s="429"/>
      <c r="SZT36" s="429"/>
      <c r="SZU36" s="429"/>
      <c r="SZV36" s="429"/>
      <c r="SZW36" s="429"/>
      <c r="SZX36" s="429"/>
      <c r="SZY36" s="429"/>
      <c r="SZZ36" s="429"/>
      <c r="TAA36" s="429"/>
      <c r="TAB36" s="429"/>
      <c r="TAC36" s="429"/>
      <c r="TAD36" s="429"/>
      <c r="TAE36" s="429"/>
      <c r="TAF36" s="429"/>
      <c r="TAG36" s="429"/>
      <c r="TAH36" s="429"/>
      <c r="TAI36" s="429"/>
      <c r="TAJ36" s="429"/>
      <c r="TAK36" s="429"/>
      <c r="TAL36" s="429"/>
      <c r="TAM36" s="429"/>
      <c r="TAN36" s="429"/>
      <c r="TAO36" s="429"/>
      <c r="TAP36" s="429"/>
      <c r="TAQ36" s="429"/>
      <c r="TAR36" s="429"/>
      <c r="TAS36" s="429"/>
      <c r="TAT36" s="429"/>
      <c r="TAU36" s="429"/>
      <c r="TAV36" s="429"/>
      <c r="TAW36" s="429"/>
      <c r="TAX36" s="429"/>
      <c r="TAY36" s="429"/>
      <c r="TAZ36" s="429"/>
      <c r="TBA36" s="429"/>
      <c r="TBB36" s="429"/>
      <c r="TBC36" s="429"/>
      <c r="TBD36" s="429"/>
      <c r="TBE36" s="429"/>
      <c r="TBF36" s="429"/>
      <c r="TBG36" s="429"/>
      <c r="TBH36" s="429"/>
      <c r="TBI36" s="429"/>
      <c r="TBJ36" s="429"/>
      <c r="TBK36" s="429"/>
      <c r="TBL36" s="429"/>
      <c r="TBM36" s="429"/>
      <c r="TBN36" s="429"/>
      <c r="TBO36" s="429"/>
      <c r="TBP36" s="429"/>
      <c r="TBQ36" s="429"/>
      <c r="TBR36" s="429"/>
      <c r="TBS36" s="429"/>
      <c r="TBT36" s="429"/>
      <c r="TBU36" s="429"/>
      <c r="TBV36" s="429"/>
      <c r="TBW36" s="429"/>
      <c r="TBX36" s="429"/>
      <c r="TBY36" s="429"/>
      <c r="TBZ36" s="429"/>
      <c r="TCA36" s="429"/>
      <c r="TCB36" s="429"/>
      <c r="TCC36" s="429"/>
      <c r="TCD36" s="429"/>
      <c r="TCE36" s="429"/>
      <c r="TCF36" s="429"/>
      <c r="TCG36" s="429"/>
      <c r="TCH36" s="429"/>
      <c r="TCI36" s="429"/>
      <c r="TCJ36" s="429"/>
      <c r="TCK36" s="429"/>
      <c r="TCL36" s="429"/>
      <c r="TCM36" s="429"/>
      <c r="TCN36" s="429"/>
      <c r="TCO36" s="429"/>
      <c r="TCP36" s="429"/>
      <c r="TCQ36" s="429"/>
      <c r="TCR36" s="429"/>
      <c r="TCS36" s="429"/>
      <c r="TCT36" s="429"/>
      <c r="TCU36" s="429"/>
      <c r="TCV36" s="429"/>
      <c r="TCW36" s="429"/>
      <c r="TCX36" s="429"/>
      <c r="TCY36" s="429"/>
      <c r="TCZ36" s="429"/>
      <c r="TDA36" s="429"/>
      <c r="TDB36" s="429"/>
      <c r="TDC36" s="429"/>
      <c r="TDD36" s="429"/>
      <c r="TDE36" s="429"/>
      <c r="TDF36" s="429"/>
      <c r="TDG36" s="429"/>
      <c r="TDH36" s="429"/>
      <c r="TDI36" s="429"/>
      <c r="TDJ36" s="429"/>
      <c r="TDK36" s="429"/>
      <c r="TDL36" s="429"/>
      <c r="TDM36" s="429"/>
      <c r="TDN36" s="429"/>
      <c r="TDO36" s="429"/>
      <c r="TDP36" s="429"/>
      <c r="TDQ36" s="429"/>
      <c r="TDR36" s="429"/>
      <c r="TDS36" s="429"/>
      <c r="TDT36" s="429"/>
      <c r="TDU36" s="429"/>
      <c r="TDV36" s="429"/>
      <c r="TDW36" s="429"/>
      <c r="TDX36" s="429"/>
      <c r="TDY36" s="429"/>
      <c r="TDZ36" s="429"/>
      <c r="TEA36" s="429"/>
      <c r="TEB36" s="429"/>
      <c r="TEC36" s="429"/>
      <c r="TED36" s="429"/>
      <c r="TEE36" s="429"/>
      <c r="TEF36" s="429"/>
      <c r="TEG36" s="429"/>
      <c r="TEH36" s="429"/>
      <c r="TEI36" s="429"/>
      <c r="TEJ36" s="429"/>
      <c r="TEK36" s="429"/>
      <c r="TEL36" s="429"/>
      <c r="TEM36" s="429"/>
      <c r="TEN36" s="429"/>
      <c r="TEO36" s="429"/>
      <c r="TEP36" s="429"/>
      <c r="TEQ36" s="429"/>
      <c r="TER36" s="429"/>
      <c r="TES36" s="429"/>
      <c r="TET36" s="429"/>
      <c r="TEU36" s="429"/>
      <c r="TEV36" s="429"/>
      <c r="TEW36" s="429"/>
      <c r="TEX36" s="429"/>
      <c r="TEY36" s="429"/>
      <c r="TEZ36" s="429"/>
      <c r="TFA36" s="429"/>
      <c r="TFB36" s="429"/>
      <c r="TFC36" s="429"/>
      <c r="TFD36" s="429"/>
      <c r="TFE36" s="429"/>
      <c r="TFF36" s="429"/>
      <c r="TFG36" s="429"/>
      <c r="TFH36" s="429"/>
      <c r="TFI36" s="429"/>
      <c r="TFJ36" s="429"/>
      <c r="TFK36" s="429"/>
      <c r="TFL36" s="429"/>
      <c r="TFM36" s="429"/>
      <c r="TFN36" s="429"/>
      <c r="TFO36" s="429"/>
      <c r="TFP36" s="429"/>
      <c r="TFQ36" s="429"/>
      <c r="TFR36" s="429"/>
      <c r="TFS36" s="429"/>
      <c r="TFT36" s="429"/>
      <c r="TFU36" s="429"/>
      <c r="TFV36" s="429"/>
      <c r="TFW36" s="429"/>
      <c r="TFX36" s="429"/>
      <c r="TFY36" s="429"/>
      <c r="TFZ36" s="429"/>
      <c r="TGA36" s="429"/>
      <c r="TGB36" s="429"/>
      <c r="TGC36" s="429"/>
      <c r="TGD36" s="429"/>
      <c r="TGE36" s="429"/>
      <c r="TGF36" s="429"/>
      <c r="TGG36" s="429"/>
      <c r="TGH36" s="429"/>
      <c r="TGI36" s="429"/>
      <c r="TGJ36" s="429"/>
      <c r="TGK36" s="429"/>
      <c r="TGL36" s="429"/>
      <c r="TGM36" s="429"/>
      <c r="TGN36" s="429"/>
      <c r="TGO36" s="429"/>
      <c r="TGP36" s="429"/>
      <c r="TGQ36" s="429"/>
      <c r="TGR36" s="429"/>
      <c r="TGS36" s="429"/>
      <c r="TGT36" s="429"/>
      <c r="TGU36" s="429"/>
      <c r="TGV36" s="429"/>
      <c r="TGW36" s="429"/>
      <c r="TGX36" s="429"/>
      <c r="TGY36" s="429"/>
      <c r="TGZ36" s="429"/>
      <c r="THA36" s="429"/>
      <c r="THB36" s="429"/>
      <c r="THC36" s="429"/>
      <c r="THD36" s="429"/>
      <c r="THE36" s="429"/>
      <c r="THF36" s="429"/>
      <c r="THG36" s="429"/>
      <c r="THH36" s="429"/>
      <c r="THI36" s="429"/>
      <c r="THJ36" s="429"/>
      <c r="THK36" s="429"/>
      <c r="THL36" s="429"/>
      <c r="THM36" s="429"/>
      <c r="THN36" s="429"/>
      <c r="THO36" s="429"/>
      <c r="THP36" s="429"/>
      <c r="THQ36" s="429"/>
      <c r="THR36" s="429"/>
      <c r="THS36" s="429"/>
      <c r="THT36" s="429"/>
      <c r="THU36" s="429"/>
      <c r="THV36" s="429"/>
      <c r="THW36" s="429"/>
      <c r="THX36" s="429"/>
      <c r="THY36" s="429"/>
      <c r="THZ36" s="429"/>
      <c r="TIA36" s="429"/>
      <c r="TIB36" s="429"/>
      <c r="TIC36" s="429"/>
      <c r="TID36" s="429"/>
      <c r="TIE36" s="429"/>
      <c r="TIF36" s="429"/>
      <c r="TIG36" s="429"/>
      <c r="TIH36" s="429"/>
      <c r="TII36" s="429"/>
      <c r="TIJ36" s="429"/>
      <c r="TIK36" s="429"/>
      <c r="TIL36" s="429"/>
      <c r="TIM36" s="429"/>
      <c r="TIN36" s="429"/>
      <c r="TIO36" s="429"/>
      <c r="TIP36" s="429"/>
      <c r="TIQ36" s="429"/>
      <c r="TIR36" s="429"/>
      <c r="TIS36" s="429"/>
      <c r="TIT36" s="429"/>
      <c r="TIU36" s="429"/>
      <c r="TIV36" s="429"/>
      <c r="TIW36" s="429"/>
      <c r="TIX36" s="429"/>
      <c r="TIY36" s="429"/>
      <c r="TIZ36" s="429"/>
      <c r="TJA36" s="429"/>
      <c r="TJB36" s="429"/>
      <c r="TJC36" s="429"/>
      <c r="TJD36" s="429"/>
      <c r="TJE36" s="429"/>
      <c r="TJF36" s="429"/>
      <c r="TJG36" s="429"/>
      <c r="TJH36" s="429"/>
      <c r="TJI36" s="429"/>
      <c r="TJJ36" s="429"/>
      <c r="TJK36" s="429"/>
      <c r="TJL36" s="429"/>
      <c r="TJM36" s="429"/>
      <c r="TJN36" s="429"/>
      <c r="TJO36" s="429"/>
      <c r="TJP36" s="429"/>
      <c r="TJQ36" s="429"/>
      <c r="TJR36" s="429"/>
      <c r="TJS36" s="429"/>
      <c r="TJT36" s="429"/>
      <c r="TJU36" s="429"/>
      <c r="TJV36" s="429"/>
      <c r="TJW36" s="429"/>
      <c r="TJX36" s="429"/>
      <c r="TJY36" s="429"/>
      <c r="TJZ36" s="429"/>
      <c r="TKA36" s="429"/>
      <c r="TKB36" s="429"/>
      <c r="TKC36" s="429"/>
      <c r="TKD36" s="429"/>
      <c r="TKE36" s="429"/>
      <c r="TKF36" s="429"/>
      <c r="TKG36" s="429"/>
      <c r="TKH36" s="429"/>
      <c r="TKI36" s="429"/>
      <c r="TKJ36" s="429"/>
      <c r="TKK36" s="429"/>
      <c r="TKL36" s="429"/>
      <c r="TKM36" s="429"/>
      <c r="TKN36" s="429"/>
      <c r="TKO36" s="429"/>
      <c r="TKP36" s="429"/>
      <c r="TKQ36" s="429"/>
      <c r="TKR36" s="429"/>
      <c r="TKS36" s="429"/>
      <c r="TKT36" s="429"/>
      <c r="TKU36" s="429"/>
      <c r="TKV36" s="429"/>
      <c r="TKW36" s="429"/>
      <c r="TKX36" s="429"/>
      <c r="TKY36" s="429"/>
      <c r="TKZ36" s="429"/>
      <c r="TLA36" s="429"/>
      <c r="TLB36" s="429"/>
      <c r="TLC36" s="429"/>
      <c r="TLD36" s="429"/>
      <c r="TLE36" s="429"/>
      <c r="TLF36" s="429"/>
      <c r="TLG36" s="429"/>
      <c r="TLH36" s="429"/>
      <c r="TLI36" s="429"/>
      <c r="TLJ36" s="429"/>
      <c r="TLK36" s="429"/>
      <c r="TLL36" s="429"/>
      <c r="TLM36" s="429"/>
      <c r="TLN36" s="429"/>
      <c r="TLO36" s="429"/>
      <c r="TLP36" s="429"/>
      <c r="TLQ36" s="429"/>
      <c r="TLR36" s="429"/>
      <c r="TLS36" s="429"/>
      <c r="TLT36" s="429"/>
      <c r="TLU36" s="429"/>
      <c r="TLV36" s="429"/>
      <c r="TLW36" s="429"/>
      <c r="TLX36" s="429"/>
      <c r="TLY36" s="429"/>
      <c r="TLZ36" s="429"/>
      <c r="TMA36" s="429"/>
      <c r="TMB36" s="429"/>
      <c r="TMC36" s="429"/>
      <c r="TMD36" s="429"/>
      <c r="TME36" s="429"/>
      <c r="TMF36" s="429"/>
      <c r="TMG36" s="429"/>
      <c r="TMH36" s="429"/>
      <c r="TMI36" s="429"/>
      <c r="TMJ36" s="429"/>
      <c r="TMK36" s="429"/>
      <c r="TML36" s="429"/>
      <c r="TMM36" s="429"/>
      <c r="TMN36" s="429"/>
      <c r="TMO36" s="429"/>
      <c r="TMP36" s="429"/>
      <c r="TMQ36" s="429"/>
      <c r="TMR36" s="429"/>
      <c r="TMS36" s="429"/>
      <c r="TMT36" s="429"/>
      <c r="TMU36" s="429"/>
      <c r="TMV36" s="429"/>
      <c r="TMW36" s="429"/>
      <c r="TMX36" s="429"/>
      <c r="TMY36" s="429"/>
      <c r="TMZ36" s="429"/>
      <c r="TNA36" s="429"/>
      <c r="TNB36" s="429"/>
      <c r="TNC36" s="429"/>
      <c r="TND36" s="429"/>
      <c r="TNE36" s="429"/>
      <c r="TNF36" s="429"/>
      <c r="TNG36" s="429"/>
      <c r="TNH36" s="429"/>
      <c r="TNI36" s="429"/>
      <c r="TNJ36" s="429"/>
      <c r="TNK36" s="429"/>
      <c r="TNL36" s="429"/>
      <c r="TNM36" s="429"/>
      <c r="TNN36" s="429"/>
      <c r="TNO36" s="429"/>
      <c r="TNP36" s="429"/>
      <c r="TNQ36" s="429"/>
      <c r="TNR36" s="429"/>
      <c r="TNS36" s="429"/>
      <c r="TNT36" s="429"/>
      <c r="TNU36" s="429"/>
      <c r="TNV36" s="429"/>
      <c r="TNW36" s="429"/>
      <c r="TNX36" s="429"/>
      <c r="TNY36" s="429"/>
      <c r="TNZ36" s="429"/>
      <c r="TOA36" s="429"/>
      <c r="TOB36" s="429"/>
      <c r="TOC36" s="429"/>
      <c r="TOD36" s="429"/>
      <c r="TOE36" s="429"/>
      <c r="TOF36" s="429"/>
      <c r="TOG36" s="429"/>
      <c r="TOH36" s="429"/>
      <c r="TOI36" s="429"/>
      <c r="TOJ36" s="429"/>
      <c r="TOK36" s="429"/>
      <c r="TOL36" s="429"/>
      <c r="TOM36" s="429"/>
      <c r="TON36" s="429"/>
      <c r="TOO36" s="429"/>
      <c r="TOP36" s="429"/>
      <c r="TOQ36" s="429"/>
      <c r="TOR36" s="429"/>
      <c r="TOS36" s="429"/>
      <c r="TOT36" s="429"/>
      <c r="TOU36" s="429"/>
      <c r="TOV36" s="429"/>
      <c r="TOW36" s="429"/>
      <c r="TOX36" s="429"/>
      <c r="TOY36" s="429"/>
      <c r="TOZ36" s="429"/>
      <c r="TPA36" s="429"/>
      <c r="TPB36" s="429"/>
      <c r="TPC36" s="429"/>
      <c r="TPD36" s="429"/>
      <c r="TPE36" s="429"/>
      <c r="TPF36" s="429"/>
      <c r="TPG36" s="429"/>
      <c r="TPH36" s="429"/>
      <c r="TPI36" s="429"/>
      <c r="TPJ36" s="429"/>
      <c r="TPK36" s="429"/>
      <c r="TPL36" s="429"/>
      <c r="TPM36" s="429"/>
      <c r="TPN36" s="429"/>
      <c r="TPO36" s="429"/>
      <c r="TPP36" s="429"/>
      <c r="TPQ36" s="429"/>
      <c r="TPR36" s="429"/>
      <c r="TPS36" s="429"/>
      <c r="TPT36" s="429"/>
      <c r="TPU36" s="429"/>
      <c r="TPV36" s="429"/>
      <c r="TPW36" s="429"/>
      <c r="TPX36" s="429"/>
      <c r="TPY36" s="429"/>
      <c r="TPZ36" s="429"/>
      <c r="TQA36" s="429"/>
      <c r="TQB36" s="429"/>
      <c r="TQC36" s="429"/>
      <c r="TQD36" s="429"/>
      <c r="TQE36" s="429"/>
      <c r="TQF36" s="429"/>
      <c r="TQG36" s="429"/>
      <c r="TQH36" s="429"/>
      <c r="TQI36" s="429"/>
      <c r="TQJ36" s="429"/>
      <c r="TQK36" s="429"/>
      <c r="TQL36" s="429"/>
      <c r="TQM36" s="429"/>
      <c r="TQN36" s="429"/>
      <c r="TQO36" s="429"/>
      <c r="TQP36" s="429"/>
      <c r="TQQ36" s="429"/>
      <c r="TQR36" s="429"/>
      <c r="TQS36" s="429"/>
      <c r="TQT36" s="429"/>
      <c r="TQU36" s="429"/>
      <c r="TQV36" s="429"/>
      <c r="TQW36" s="429"/>
      <c r="TQX36" s="429"/>
      <c r="TQY36" s="429"/>
      <c r="TQZ36" s="429"/>
      <c r="TRA36" s="429"/>
      <c r="TRB36" s="429"/>
      <c r="TRC36" s="429"/>
      <c r="TRD36" s="429"/>
      <c r="TRE36" s="429"/>
      <c r="TRF36" s="429"/>
      <c r="TRG36" s="429"/>
      <c r="TRH36" s="429"/>
      <c r="TRI36" s="429"/>
      <c r="TRJ36" s="429"/>
      <c r="TRK36" s="429"/>
      <c r="TRL36" s="429"/>
      <c r="TRM36" s="429"/>
      <c r="TRN36" s="429"/>
      <c r="TRO36" s="429"/>
      <c r="TRP36" s="429"/>
      <c r="TRQ36" s="429"/>
      <c r="TRR36" s="429"/>
      <c r="TRS36" s="429"/>
      <c r="TRT36" s="429"/>
      <c r="TRU36" s="429"/>
      <c r="TRV36" s="429"/>
      <c r="TRW36" s="429"/>
      <c r="TRX36" s="429"/>
      <c r="TRY36" s="429"/>
      <c r="TRZ36" s="429"/>
      <c r="TSA36" s="429"/>
      <c r="TSB36" s="429"/>
      <c r="TSC36" s="429"/>
      <c r="TSD36" s="429"/>
      <c r="TSE36" s="429"/>
      <c r="TSF36" s="429"/>
      <c r="TSG36" s="429"/>
      <c r="TSH36" s="429"/>
      <c r="TSI36" s="429"/>
      <c r="TSJ36" s="429"/>
      <c r="TSK36" s="429"/>
      <c r="TSL36" s="429"/>
      <c r="TSM36" s="429"/>
      <c r="TSN36" s="429"/>
      <c r="TSO36" s="429"/>
      <c r="TSP36" s="429"/>
      <c r="TSQ36" s="429"/>
      <c r="TSR36" s="429"/>
      <c r="TSS36" s="429"/>
      <c r="TST36" s="429"/>
      <c r="TSU36" s="429"/>
      <c r="TSV36" s="429"/>
      <c r="TSW36" s="429"/>
      <c r="TSX36" s="429"/>
      <c r="TSY36" s="429"/>
      <c r="TSZ36" s="429"/>
      <c r="TTA36" s="429"/>
      <c r="TTB36" s="429"/>
      <c r="TTC36" s="429"/>
      <c r="TTD36" s="429"/>
      <c r="TTE36" s="429"/>
      <c r="TTF36" s="429"/>
      <c r="TTG36" s="429"/>
      <c r="TTH36" s="429"/>
      <c r="TTI36" s="429"/>
      <c r="TTJ36" s="429"/>
      <c r="TTK36" s="429"/>
      <c r="TTL36" s="429"/>
      <c r="TTM36" s="429"/>
      <c r="TTN36" s="429"/>
      <c r="TTO36" s="429"/>
      <c r="TTP36" s="429"/>
      <c r="TTQ36" s="429"/>
      <c r="TTR36" s="429"/>
      <c r="TTS36" s="429"/>
      <c r="TTT36" s="429"/>
      <c r="TTU36" s="429"/>
      <c r="TTV36" s="429"/>
      <c r="TTW36" s="429"/>
      <c r="TTX36" s="429"/>
      <c r="TTY36" s="429"/>
      <c r="TTZ36" s="429"/>
      <c r="TUA36" s="429"/>
      <c r="TUB36" s="429"/>
      <c r="TUC36" s="429"/>
      <c r="TUD36" s="429"/>
      <c r="TUE36" s="429"/>
      <c r="TUF36" s="429"/>
      <c r="TUG36" s="429"/>
      <c r="TUH36" s="429"/>
      <c r="TUI36" s="429"/>
      <c r="TUJ36" s="429"/>
      <c r="TUK36" s="429"/>
      <c r="TUL36" s="429"/>
      <c r="TUM36" s="429"/>
      <c r="TUN36" s="429"/>
      <c r="TUO36" s="429"/>
      <c r="TUP36" s="429"/>
      <c r="TUQ36" s="429"/>
      <c r="TUR36" s="429"/>
      <c r="TUS36" s="429"/>
      <c r="TUT36" s="429"/>
      <c r="TUU36" s="429"/>
      <c r="TUV36" s="429"/>
      <c r="TUW36" s="429"/>
      <c r="TUX36" s="429"/>
      <c r="TUY36" s="429"/>
      <c r="TUZ36" s="429"/>
      <c r="TVA36" s="429"/>
      <c r="TVB36" s="429"/>
      <c r="TVC36" s="429"/>
      <c r="TVD36" s="429"/>
      <c r="TVE36" s="429"/>
      <c r="TVF36" s="429"/>
      <c r="TVG36" s="429"/>
      <c r="TVH36" s="429"/>
      <c r="TVI36" s="429"/>
      <c r="TVJ36" s="429"/>
      <c r="TVK36" s="429"/>
      <c r="TVL36" s="429"/>
      <c r="TVM36" s="429"/>
      <c r="TVN36" s="429"/>
      <c r="TVO36" s="429"/>
      <c r="TVP36" s="429"/>
      <c r="TVQ36" s="429"/>
      <c r="TVR36" s="429"/>
      <c r="TVS36" s="429"/>
      <c r="TVT36" s="429"/>
      <c r="TVU36" s="429"/>
      <c r="TVV36" s="429"/>
      <c r="TVW36" s="429"/>
      <c r="TVX36" s="429"/>
      <c r="TVY36" s="429"/>
      <c r="TVZ36" s="429"/>
      <c r="TWA36" s="429"/>
      <c r="TWB36" s="429"/>
      <c r="TWC36" s="429"/>
      <c r="TWD36" s="429"/>
      <c r="TWE36" s="429"/>
      <c r="TWF36" s="429"/>
      <c r="TWG36" s="429"/>
      <c r="TWH36" s="429"/>
      <c r="TWI36" s="429"/>
      <c r="TWJ36" s="429"/>
      <c r="TWK36" s="429"/>
      <c r="TWL36" s="429"/>
      <c r="TWM36" s="429"/>
      <c r="TWN36" s="429"/>
      <c r="TWO36" s="429"/>
      <c r="TWP36" s="429"/>
      <c r="TWQ36" s="429"/>
      <c r="TWR36" s="429"/>
      <c r="TWS36" s="429"/>
      <c r="TWT36" s="429"/>
      <c r="TWU36" s="429"/>
      <c r="TWV36" s="429"/>
      <c r="TWW36" s="429"/>
      <c r="TWX36" s="429"/>
      <c r="TWY36" s="429"/>
      <c r="TWZ36" s="429"/>
      <c r="TXA36" s="429"/>
      <c r="TXB36" s="429"/>
      <c r="TXC36" s="429"/>
      <c r="TXD36" s="429"/>
      <c r="TXE36" s="429"/>
      <c r="TXF36" s="429"/>
      <c r="TXG36" s="429"/>
      <c r="TXH36" s="429"/>
      <c r="TXI36" s="429"/>
      <c r="TXJ36" s="429"/>
      <c r="TXK36" s="429"/>
      <c r="TXL36" s="429"/>
      <c r="TXM36" s="429"/>
      <c r="TXN36" s="429"/>
      <c r="TXO36" s="429"/>
      <c r="TXP36" s="429"/>
      <c r="TXQ36" s="429"/>
      <c r="TXR36" s="429"/>
      <c r="TXS36" s="429"/>
      <c r="TXT36" s="429"/>
      <c r="TXU36" s="429"/>
      <c r="TXV36" s="429"/>
      <c r="TXW36" s="429"/>
      <c r="TXX36" s="429"/>
      <c r="TXY36" s="429"/>
      <c r="TXZ36" s="429"/>
      <c r="TYA36" s="429"/>
      <c r="TYB36" s="429"/>
      <c r="TYC36" s="429"/>
      <c r="TYD36" s="429"/>
      <c r="TYE36" s="429"/>
      <c r="TYF36" s="429"/>
      <c r="TYG36" s="429"/>
      <c r="TYH36" s="429"/>
      <c r="TYI36" s="429"/>
      <c r="TYJ36" s="429"/>
      <c r="TYK36" s="429"/>
      <c r="TYL36" s="429"/>
      <c r="TYM36" s="429"/>
      <c r="TYN36" s="429"/>
      <c r="TYO36" s="429"/>
      <c r="TYP36" s="429"/>
      <c r="TYQ36" s="429"/>
      <c r="TYR36" s="429"/>
      <c r="TYS36" s="429"/>
      <c r="TYT36" s="429"/>
      <c r="TYU36" s="429"/>
      <c r="TYV36" s="429"/>
      <c r="TYW36" s="429"/>
      <c r="TYX36" s="429"/>
      <c r="TYY36" s="429"/>
      <c r="TYZ36" s="429"/>
      <c r="TZA36" s="429"/>
      <c r="TZB36" s="429"/>
      <c r="TZC36" s="429"/>
      <c r="TZD36" s="429"/>
      <c r="TZE36" s="429"/>
      <c r="TZF36" s="429"/>
      <c r="TZG36" s="429"/>
      <c r="TZH36" s="429"/>
      <c r="TZI36" s="429"/>
      <c r="TZJ36" s="429"/>
      <c r="TZK36" s="429"/>
      <c r="TZL36" s="429"/>
      <c r="TZM36" s="429"/>
      <c r="TZN36" s="429"/>
      <c r="TZO36" s="429"/>
      <c r="TZP36" s="429"/>
      <c r="TZQ36" s="429"/>
      <c r="TZR36" s="429"/>
      <c r="TZS36" s="429"/>
      <c r="TZT36" s="429"/>
      <c r="TZU36" s="429"/>
      <c r="TZV36" s="429"/>
      <c r="TZW36" s="429"/>
      <c r="TZX36" s="429"/>
      <c r="TZY36" s="429"/>
      <c r="TZZ36" s="429"/>
      <c r="UAA36" s="429"/>
      <c r="UAB36" s="429"/>
      <c r="UAC36" s="429"/>
      <c r="UAD36" s="429"/>
      <c r="UAE36" s="429"/>
      <c r="UAF36" s="429"/>
      <c r="UAG36" s="429"/>
      <c r="UAH36" s="429"/>
      <c r="UAI36" s="429"/>
      <c r="UAJ36" s="429"/>
      <c r="UAK36" s="429"/>
      <c r="UAL36" s="429"/>
      <c r="UAM36" s="429"/>
      <c r="UAN36" s="429"/>
      <c r="UAO36" s="429"/>
      <c r="UAP36" s="429"/>
      <c r="UAQ36" s="429"/>
      <c r="UAR36" s="429"/>
      <c r="UAS36" s="429"/>
      <c r="UAT36" s="429"/>
      <c r="UAU36" s="429"/>
      <c r="UAV36" s="429"/>
      <c r="UAW36" s="429"/>
      <c r="UAX36" s="429"/>
      <c r="UAY36" s="429"/>
      <c r="UAZ36" s="429"/>
      <c r="UBA36" s="429"/>
      <c r="UBB36" s="429"/>
      <c r="UBC36" s="429"/>
      <c r="UBD36" s="429"/>
      <c r="UBE36" s="429"/>
      <c r="UBF36" s="429"/>
      <c r="UBG36" s="429"/>
      <c r="UBH36" s="429"/>
      <c r="UBI36" s="429"/>
      <c r="UBJ36" s="429"/>
      <c r="UBK36" s="429"/>
      <c r="UBL36" s="429"/>
      <c r="UBM36" s="429"/>
      <c r="UBN36" s="429"/>
      <c r="UBO36" s="429"/>
      <c r="UBP36" s="429"/>
      <c r="UBQ36" s="429"/>
      <c r="UBR36" s="429"/>
      <c r="UBS36" s="429"/>
      <c r="UBT36" s="429"/>
      <c r="UBU36" s="429"/>
      <c r="UBV36" s="429"/>
      <c r="UBW36" s="429"/>
      <c r="UBX36" s="429"/>
      <c r="UBY36" s="429"/>
      <c r="UBZ36" s="429"/>
      <c r="UCA36" s="429"/>
      <c r="UCB36" s="429"/>
      <c r="UCC36" s="429"/>
      <c r="UCD36" s="429"/>
      <c r="UCE36" s="429"/>
      <c r="UCF36" s="429"/>
      <c r="UCG36" s="429"/>
      <c r="UCH36" s="429"/>
      <c r="UCI36" s="429"/>
      <c r="UCJ36" s="429"/>
      <c r="UCK36" s="429"/>
      <c r="UCL36" s="429"/>
      <c r="UCM36" s="429"/>
      <c r="UCN36" s="429"/>
      <c r="UCO36" s="429"/>
      <c r="UCP36" s="429"/>
      <c r="UCQ36" s="429"/>
      <c r="UCR36" s="429"/>
      <c r="UCS36" s="429"/>
      <c r="UCT36" s="429"/>
      <c r="UCU36" s="429"/>
      <c r="UCV36" s="429"/>
      <c r="UCW36" s="429"/>
      <c r="UCX36" s="429"/>
      <c r="UCY36" s="429"/>
      <c r="UCZ36" s="429"/>
      <c r="UDA36" s="429"/>
      <c r="UDB36" s="429"/>
      <c r="UDC36" s="429"/>
      <c r="UDD36" s="429"/>
      <c r="UDE36" s="429"/>
      <c r="UDF36" s="429"/>
      <c r="UDG36" s="429"/>
      <c r="UDH36" s="429"/>
      <c r="UDI36" s="429"/>
      <c r="UDJ36" s="429"/>
      <c r="UDK36" s="429"/>
      <c r="UDL36" s="429"/>
      <c r="UDM36" s="429"/>
      <c r="UDN36" s="429"/>
      <c r="UDO36" s="429"/>
      <c r="UDP36" s="429"/>
      <c r="UDQ36" s="429"/>
      <c r="UDR36" s="429"/>
      <c r="UDS36" s="429"/>
      <c r="UDT36" s="429"/>
      <c r="UDU36" s="429"/>
      <c r="UDV36" s="429"/>
      <c r="UDW36" s="429"/>
      <c r="UDX36" s="429"/>
      <c r="UDY36" s="429"/>
      <c r="UDZ36" s="429"/>
      <c r="UEA36" s="429"/>
      <c r="UEB36" s="429"/>
      <c r="UEC36" s="429"/>
      <c r="UED36" s="429"/>
      <c r="UEE36" s="429"/>
      <c r="UEF36" s="429"/>
      <c r="UEG36" s="429"/>
      <c r="UEH36" s="429"/>
      <c r="UEI36" s="429"/>
      <c r="UEJ36" s="429"/>
      <c r="UEK36" s="429"/>
      <c r="UEL36" s="429"/>
      <c r="UEM36" s="429"/>
      <c r="UEN36" s="429"/>
      <c r="UEO36" s="429"/>
      <c r="UEP36" s="429"/>
      <c r="UEQ36" s="429"/>
      <c r="UER36" s="429"/>
      <c r="UES36" s="429"/>
      <c r="UET36" s="429"/>
      <c r="UEU36" s="429"/>
      <c r="UEV36" s="429"/>
      <c r="UEW36" s="429"/>
      <c r="UEX36" s="429"/>
      <c r="UEY36" s="429"/>
      <c r="UEZ36" s="429"/>
      <c r="UFA36" s="429"/>
      <c r="UFB36" s="429"/>
      <c r="UFC36" s="429"/>
      <c r="UFD36" s="429"/>
      <c r="UFE36" s="429"/>
      <c r="UFF36" s="429"/>
      <c r="UFG36" s="429"/>
      <c r="UFH36" s="429"/>
      <c r="UFI36" s="429"/>
      <c r="UFJ36" s="429"/>
      <c r="UFK36" s="429"/>
      <c r="UFL36" s="429"/>
      <c r="UFM36" s="429"/>
      <c r="UFN36" s="429"/>
      <c r="UFO36" s="429"/>
      <c r="UFP36" s="429"/>
      <c r="UFQ36" s="429"/>
      <c r="UFR36" s="429"/>
      <c r="UFS36" s="429"/>
      <c r="UFT36" s="429"/>
      <c r="UFU36" s="429"/>
      <c r="UFV36" s="429"/>
      <c r="UFW36" s="429"/>
      <c r="UFX36" s="429"/>
      <c r="UFY36" s="429"/>
      <c r="UFZ36" s="429"/>
      <c r="UGA36" s="429"/>
      <c r="UGB36" s="429"/>
      <c r="UGC36" s="429"/>
      <c r="UGD36" s="429"/>
      <c r="UGE36" s="429"/>
      <c r="UGF36" s="429"/>
      <c r="UGG36" s="429"/>
      <c r="UGH36" s="429"/>
      <c r="UGI36" s="429"/>
      <c r="UGJ36" s="429"/>
      <c r="UGK36" s="429"/>
      <c r="UGL36" s="429"/>
      <c r="UGM36" s="429"/>
      <c r="UGN36" s="429"/>
      <c r="UGO36" s="429"/>
      <c r="UGP36" s="429"/>
      <c r="UGQ36" s="429"/>
      <c r="UGR36" s="429"/>
      <c r="UGS36" s="429"/>
      <c r="UGT36" s="429"/>
      <c r="UGU36" s="429"/>
      <c r="UGV36" s="429"/>
      <c r="UGW36" s="429"/>
      <c r="UGX36" s="429"/>
      <c r="UGY36" s="429"/>
      <c r="UGZ36" s="429"/>
      <c r="UHA36" s="429"/>
      <c r="UHB36" s="429"/>
      <c r="UHC36" s="429"/>
      <c r="UHD36" s="429"/>
      <c r="UHE36" s="429"/>
      <c r="UHF36" s="429"/>
      <c r="UHG36" s="429"/>
      <c r="UHH36" s="429"/>
      <c r="UHI36" s="429"/>
      <c r="UHJ36" s="429"/>
      <c r="UHK36" s="429"/>
      <c r="UHL36" s="429"/>
      <c r="UHM36" s="429"/>
      <c r="UHN36" s="429"/>
      <c r="UHO36" s="429"/>
      <c r="UHP36" s="429"/>
      <c r="UHQ36" s="429"/>
      <c r="UHR36" s="429"/>
      <c r="UHS36" s="429"/>
      <c r="UHT36" s="429"/>
      <c r="UHU36" s="429"/>
      <c r="UHV36" s="429"/>
      <c r="UHW36" s="429"/>
      <c r="UHX36" s="429"/>
      <c r="UHY36" s="429"/>
      <c r="UHZ36" s="429"/>
      <c r="UIA36" s="429"/>
      <c r="UIB36" s="429"/>
      <c r="UIC36" s="429"/>
      <c r="UID36" s="429"/>
      <c r="UIE36" s="429"/>
      <c r="UIF36" s="429"/>
      <c r="UIG36" s="429"/>
      <c r="UIH36" s="429"/>
      <c r="UII36" s="429"/>
      <c r="UIJ36" s="429"/>
      <c r="UIK36" s="429"/>
      <c r="UIL36" s="429"/>
      <c r="UIM36" s="429"/>
      <c r="UIN36" s="429"/>
      <c r="UIO36" s="429"/>
      <c r="UIP36" s="429"/>
      <c r="UIQ36" s="429"/>
      <c r="UIR36" s="429"/>
      <c r="UIS36" s="429"/>
      <c r="UIT36" s="429"/>
      <c r="UIU36" s="429"/>
      <c r="UIV36" s="429"/>
      <c r="UIW36" s="429"/>
      <c r="UIX36" s="429"/>
      <c r="UIY36" s="429"/>
      <c r="UIZ36" s="429"/>
      <c r="UJA36" s="429"/>
      <c r="UJB36" s="429"/>
      <c r="UJC36" s="429"/>
      <c r="UJD36" s="429"/>
      <c r="UJE36" s="429"/>
      <c r="UJF36" s="429"/>
      <c r="UJG36" s="429"/>
      <c r="UJH36" s="429"/>
      <c r="UJI36" s="429"/>
      <c r="UJJ36" s="429"/>
      <c r="UJK36" s="429"/>
      <c r="UJL36" s="429"/>
      <c r="UJM36" s="429"/>
      <c r="UJN36" s="429"/>
      <c r="UJO36" s="429"/>
      <c r="UJP36" s="429"/>
      <c r="UJQ36" s="429"/>
      <c r="UJR36" s="429"/>
      <c r="UJS36" s="429"/>
      <c r="UJT36" s="429"/>
      <c r="UJU36" s="429"/>
      <c r="UJV36" s="429"/>
      <c r="UJW36" s="429"/>
      <c r="UJX36" s="429"/>
      <c r="UJY36" s="429"/>
      <c r="UJZ36" s="429"/>
      <c r="UKA36" s="429"/>
      <c r="UKB36" s="429"/>
      <c r="UKC36" s="429"/>
      <c r="UKD36" s="429"/>
      <c r="UKE36" s="429"/>
      <c r="UKF36" s="429"/>
      <c r="UKG36" s="429"/>
      <c r="UKH36" s="429"/>
      <c r="UKI36" s="429"/>
      <c r="UKJ36" s="429"/>
      <c r="UKK36" s="429"/>
      <c r="UKL36" s="429"/>
      <c r="UKM36" s="429"/>
      <c r="UKN36" s="429"/>
      <c r="UKO36" s="429"/>
      <c r="UKP36" s="429"/>
      <c r="UKQ36" s="429"/>
      <c r="UKR36" s="429"/>
      <c r="UKS36" s="429"/>
      <c r="UKT36" s="429"/>
      <c r="UKU36" s="429"/>
      <c r="UKV36" s="429"/>
      <c r="UKW36" s="429"/>
      <c r="UKX36" s="429"/>
      <c r="UKY36" s="429"/>
      <c r="UKZ36" s="429"/>
      <c r="ULA36" s="429"/>
      <c r="ULB36" s="429"/>
      <c r="ULC36" s="429"/>
      <c r="ULD36" s="429"/>
      <c r="ULE36" s="429"/>
      <c r="ULF36" s="429"/>
      <c r="ULG36" s="429"/>
      <c r="ULH36" s="429"/>
      <c r="ULI36" s="429"/>
      <c r="ULJ36" s="429"/>
      <c r="ULK36" s="429"/>
      <c r="ULL36" s="429"/>
      <c r="ULM36" s="429"/>
      <c r="ULN36" s="429"/>
      <c r="ULO36" s="429"/>
      <c r="ULP36" s="429"/>
      <c r="ULQ36" s="429"/>
      <c r="ULR36" s="429"/>
      <c r="ULS36" s="429"/>
      <c r="ULT36" s="429"/>
      <c r="ULU36" s="429"/>
      <c r="ULV36" s="429"/>
      <c r="ULW36" s="429"/>
      <c r="ULX36" s="429"/>
      <c r="ULY36" s="429"/>
      <c r="ULZ36" s="429"/>
      <c r="UMA36" s="429"/>
      <c r="UMB36" s="429"/>
      <c r="UMC36" s="429"/>
      <c r="UMD36" s="429"/>
      <c r="UME36" s="429"/>
      <c r="UMF36" s="429"/>
      <c r="UMG36" s="429"/>
      <c r="UMH36" s="429"/>
      <c r="UMI36" s="429"/>
      <c r="UMJ36" s="429"/>
      <c r="UMK36" s="429"/>
      <c r="UML36" s="429"/>
      <c r="UMM36" s="429"/>
      <c r="UMN36" s="429"/>
      <c r="UMO36" s="429"/>
      <c r="UMP36" s="429"/>
      <c r="UMQ36" s="429"/>
      <c r="UMR36" s="429"/>
      <c r="UMS36" s="429"/>
      <c r="UMT36" s="429"/>
      <c r="UMU36" s="429"/>
      <c r="UMV36" s="429"/>
      <c r="UMW36" s="429"/>
      <c r="UMX36" s="429"/>
      <c r="UMY36" s="429"/>
      <c r="UMZ36" s="429"/>
      <c r="UNA36" s="429"/>
      <c r="UNB36" s="429"/>
      <c r="UNC36" s="429"/>
      <c r="UND36" s="429"/>
      <c r="UNE36" s="429"/>
      <c r="UNF36" s="429"/>
      <c r="UNG36" s="429"/>
      <c r="UNH36" s="429"/>
      <c r="UNI36" s="429"/>
      <c r="UNJ36" s="429"/>
      <c r="UNK36" s="429"/>
      <c r="UNL36" s="429"/>
      <c r="UNM36" s="429"/>
      <c r="UNN36" s="429"/>
      <c r="UNO36" s="429"/>
      <c r="UNP36" s="429"/>
      <c r="UNQ36" s="429"/>
      <c r="UNR36" s="429"/>
      <c r="UNS36" s="429"/>
      <c r="UNT36" s="429"/>
      <c r="UNU36" s="429"/>
      <c r="UNV36" s="429"/>
      <c r="UNW36" s="429"/>
      <c r="UNX36" s="429"/>
      <c r="UNY36" s="429"/>
      <c r="UNZ36" s="429"/>
      <c r="UOA36" s="429"/>
      <c r="UOB36" s="429"/>
      <c r="UOC36" s="429"/>
      <c r="UOD36" s="429"/>
      <c r="UOE36" s="429"/>
      <c r="UOF36" s="429"/>
      <c r="UOG36" s="429"/>
      <c r="UOH36" s="429"/>
      <c r="UOI36" s="429"/>
      <c r="UOJ36" s="429"/>
      <c r="UOK36" s="429"/>
      <c r="UOL36" s="429"/>
      <c r="UOM36" s="429"/>
      <c r="UON36" s="429"/>
      <c r="UOO36" s="429"/>
      <c r="UOP36" s="429"/>
      <c r="UOQ36" s="429"/>
      <c r="UOR36" s="429"/>
      <c r="UOS36" s="429"/>
      <c r="UOT36" s="429"/>
      <c r="UOU36" s="429"/>
      <c r="UOV36" s="429"/>
      <c r="UOW36" s="429"/>
      <c r="UOX36" s="429"/>
      <c r="UOY36" s="429"/>
      <c r="UOZ36" s="429"/>
      <c r="UPA36" s="429"/>
      <c r="UPB36" s="429"/>
      <c r="UPC36" s="429"/>
      <c r="UPD36" s="429"/>
      <c r="UPE36" s="429"/>
      <c r="UPF36" s="429"/>
      <c r="UPG36" s="429"/>
      <c r="UPH36" s="429"/>
      <c r="UPI36" s="429"/>
      <c r="UPJ36" s="429"/>
      <c r="UPK36" s="429"/>
      <c r="UPL36" s="429"/>
      <c r="UPM36" s="429"/>
      <c r="UPN36" s="429"/>
      <c r="UPO36" s="429"/>
      <c r="UPP36" s="429"/>
      <c r="UPQ36" s="429"/>
      <c r="UPR36" s="429"/>
      <c r="UPS36" s="429"/>
      <c r="UPT36" s="429"/>
      <c r="UPU36" s="429"/>
      <c r="UPV36" s="429"/>
      <c r="UPW36" s="429"/>
      <c r="UPX36" s="429"/>
      <c r="UPY36" s="429"/>
      <c r="UPZ36" s="429"/>
      <c r="UQA36" s="429"/>
      <c r="UQB36" s="429"/>
      <c r="UQC36" s="429"/>
      <c r="UQD36" s="429"/>
      <c r="UQE36" s="429"/>
      <c r="UQF36" s="429"/>
      <c r="UQG36" s="429"/>
      <c r="UQH36" s="429"/>
      <c r="UQI36" s="429"/>
      <c r="UQJ36" s="429"/>
      <c r="UQK36" s="429"/>
      <c r="UQL36" s="429"/>
      <c r="UQM36" s="429"/>
      <c r="UQN36" s="429"/>
      <c r="UQO36" s="429"/>
      <c r="UQP36" s="429"/>
      <c r="UQQ36" s="429"/>
      <c r="UQR36" s="429"/>
      <c r="UQS36" s="429"/>
      <c r="UQT36" s="429"/>
      <c r="UQU36" s="429"/>
      <c r="UQV36" s="429"/>
      <c r="UQW36" s="429"/>
      <c r="UQX36" s="429"/>
      <c r="UQY36" s="429"/>
      <c r="UQZ36" s="429"/>
      <c r="URA36" s="429"/>
      <c r="URB36" s="429"/>
      <c r="URC36" s="429"/>
      <c r="URD36" s="429"/>
      <c r="URE36" s="429"/>
      <c r="URF36" s="429"/>
      <c r="URG36" s="429"/>
      <c r="URH36" s="429"/>
      <c r="URI36" s="429"/>
      <c r="URJ36" s="429"/>
      <c r="URK36" s="429"/>
      <c r="URL36" s="429"/>
      <c r="URM36" s="429"/>
      <c r="URN36" s="429"/>
      <c r="URO36" s="429"/>
      <c r="URP36" s="429"/>
      <c r="URQ36" s="429"/>
      <c r="URR36" s="429"/>
      <c r="URS36" s="429"/>
      <c r="URT36" s="429"/>
      <c r="URU36" s="429"/>
      <c r="URV36" s="429"/>
      <c r="URW36" s="429"/>
      <c r="URX36" s="429"/>
      <c r="URY36" s="429"/>
      <c r="URZ36" s="429"/>
      <c r="USA36" s="429"/>
      <c r="USB36" s="429"/>
      <c r="USC36" s="429"/>
      <c r="USD36" s="429"/>
      <c r="USE36" s="429"/>
      <c r="USF36" s="429"/>
      <c r="USG36" s="429"/>
      <c r="USH36" s="429"/>
      <c r="USI36" s="429"/>
      <c r="USJ36" s="429"/>
      <c r="USK36" s="429"/>
      <c r="USL36" s="429"/>
      <c r="USM36" s="429"/>
      <c r="USN36" s="429"/>
      <c r="USO36" s="429"/>
      <c r="USP36" s="429"/>
      <c r="USQ36" s="429"/>
      <c r="USR36" s="429"/>
      <c r="USS36" s="429"/>
      <c r="UST36" s="429"/>
      <c r="USU36" s="429"/>
      <c r="USV36" s="429"/>
      <c r="USW36" s="429"/>
      <c r="USX36" s="429"/>
      <c r="USY36" s="429"/>
      <c r="USZ36" s="429"/>
      <c r="UTA36" s="429"/>
      <c r="UTB36" s="429"/>
      <c r="UTC36" s="429"/>
      <c r="UTD36" s="429"/>
      <c r="UTE36" s="429"/>
      <c r="UTF36" s="429"/>
      <c r="UTG36" s="429"/>
      <c r="UTH36" s="429"/>
      <c r="UTI36" s="429"/>
      <c r="UTJ36" s="429"/>
      <c r="UTK36" s="429"/>
      <c r="UTL36" s="429"/>
      <c r="UTM36" s="429"/>
      <c r="UTN36" s="429"/>
      <c r="UTO36" s="429"/>
      <c r="UTP36" s="429"/>
      <c r="UTQ36" s="429"/>
      <c r="UTR36" s="429"/>
      <c r="UTS36" s="429"/>
      <c r="UTT36" s="429"/>
      <c r="UTU36" s="429"/>
      <c r="UTV36" s="429"/>
      <c r="UTW36" s="429"/>
      <c r="UTX36" s="429"/>
      <c r="UTY36" s="429"/>
      <c r="UTZ36" s="429"/>
      <c r="UUA36" s="429"/>
      <c r="UUB36" s="429"/>
      <c r="UUC36" s="429"/>
      <c r="UUD36" s="429"/>
      <c r="UUE36" s="429"/>
      <c r="UUF36" s="429"/>
      <c r="UUG36" s="429"/>
      <c r="UUH36" s="429"/>
      <c r="UUI36" s="429"/>
      <c r="UUJ36" s="429"/>
      <c r="UUK36" s="429"/>
      <c r="UUL36" s="429"/>
      <c r="UUM36" s="429"/>
      <c r="UUN36" s="429"/>
      <c r="UUO36" s="429"/>
      <c r="UUP36" s="429"/>
      <c r="UUQ36" s="429"/>
      <c r="UUR36" s="429"/>
      <c r="UUS36" s="429"/>
      <c r="UUT36" s="429"/>
      <c r="UUU36" s="429"/>
      <c r="UUV36" s="429"/>
      <c r="UUW36" s="429"/>
      <c r="UUX36" s="429"/>
      <c r="UUY36" s="429"/>
      <c r="UUZ36" s="429"/>
      <c r="UVA36" s="429"/>
      <c r="UVB36" s="429"/>
      <c r="UVC36" s="429"/>
      <c r="UVD36" s="429"/>
      <c r="UVE36" s="429"/>
      <c r="UVF36" s="429"/>
      <c r="UVG36" s="429"/>
      <c r="UVH36" s="429"/>
      <c r="UVI36" s="429"/>
      <c r="UVJ36" s="429"/>
      <c r="UVK36" s="429"/>
      <c r="UVL36" s="429"/>
      <c r="UVM36" s="429"/>
      <c r="UVN36" s="429"/>
      <c r="UVO36" s="429"/>
      <c r="UVP36" s="429"/>
      <c r="UVQ36" s="429"/>
      <c r="UVR36" s="429"/>
      <c r="UVS36" s="429"/>
      <c r="UVT36" s="429"/>
      <c r="UVU36" s="429"/>
      <c r="UVV36" s="429"/>
      <c r="UVW36" s="429"/>
      <c r="UVX36" s="429"/>
      <c r="UVY36" s="429"/>
      <c r="UVZ36" s="429"/>
      <c r="UWA36" s="429"/>
      <c r="UWB36" s="429"/>
      <c r="UWC36" s="429"/>
      <c r="UWD36" s="429"/>
      <c r="UWE36" s="429"/>
      <c r="UWF36" s="429"/>
      <c r="UWG36" s="429"/>
      <c r="UWH36" s="429"/>
      <c r="UWI36" s="429"/>
      <c r="UWJ36" s="429"/>
      <c r="UWK36" s="429"/>
      <c r="UWL36" s="429"/>
      <c r="UWM36" s="429"/>
      <c r="UWN36" s="429"/>
      <c r="UWO36" s="429"/>
      <c r="UWP36" s="429"/>
      <c r="UWQ36" s="429"/>
      <c r="UWR36" s="429"/>
      <c r="UWS36" s="429"/>
      <c r="UWT36" s="429"/>
      <c r="UWU36" s="429"/>
      <c r="UWV36" s="429"/>
      <c r="UWW36" s="429"/>
      <c r="UWX36" s="429"/>
      <c r="UWY36" s="429"/>
      <c r="UWZ36" s="429"/>
      <c r="UXA36" s="429"/>
      <c r="UXB36" s="429"/>
      <c r="UXC36" s="429"/>
      <c r="UXD36" s="429"/>
      <c r="UXE36" s="429"/>
      <c r="UXF36" s="429"/>
      <c r="UXG36" s="429"/>
      <c r="UXH36" s="429"/>
      <c r="UXI36" s="429"/>
      <c r="UXJ36" s="429"/>
      <c r="UXK36" s="429"/>
      <c r="UXL36" s="429"/>
      <c r="UXM36" s="429"/>
      <c r="UXN36" s="429"/>
      <c r="UXO36" s="429"/>
      <c r="UXP36" s="429"/>
      <c r="UXQ36" s="429"/>
      <c r="UXR36" s="429"/>
      <c r="UXS36" s="429"/>
      <c r="UXT36" s="429"/>
      <c r="UXU36" s="429"/>
      <c r="UXV36" s="429"/>
      <c r="UXW36" s="429"/>
      <c r="UXX36" s="429"/>
      <c r="UXY36" s="429"/>
      <c r="UXZ36" s="429"/>
      <c r="UYA36" s="429"/>
      <c r="UYB36" s="429"/>
      <c r="UYC36" s="429"/>
      <c r="UYD36" s="429"/>
      <c r="UYE36" s="429"/>
      <c r="UYF36" s="429"/>
      <c r="UYG36" s="429"/>
      <c r="UYH36" s="429"/>
      <c r="UYI36" s="429"/>
      <c r="UYJ36" s="429"/>
      <c r="UYK36" s="429"/>
      <c r="UYL36" s="429"/>
      <c r="UYM36" s="429"/>
      <c r="UYN36" s="429"/>
      <c r="UYO36" s="429"/>
      <c r="UYP36" s="429"/>
      <c r="UYQ36" s="429"/>
      <c r="UYR36" s="429"/>
      <c r="UYS36" s="429"/>
      <c r="UYT36" s="429"/>
      <c r="UYU36" s="429"/>
      <c r="UYV36" s="429"/>
      <c r="UYW36" s="429"/>
      <c r="UYX36" s="429"/>
      <c r="UYY36" s="429"/>
      <c r="UYZ36" s="429"/>
      <c r="UZA36" s="429"/>
      <c r="UZB36" s="429"/>
      <c r="UZC36" s="429"/>
      <c r="UZD36" s="429"/>
      <c r="UZE36" s="429"/>
      <c r="UZF36" s="429"/>
      <c r="UZG36" s="429"/>
      <c r="UZH36" s="429"/>
      <c r="UZI36" s="429"/>
      <c r="UZJ36" s="429"/>
      <c r="UZK36" s="429"/>
      <c r="UZL36" s="429"/>
      <c r="UZM36" s="429"/>
      <c r="UZN36" s="429"/>
      <c r="UZO36" s="429"/>
      <c r="UZP36" s="429"/>
      <c r="UZQ36" s="429"/>
      <c r="UZR36" s="429"/>
      <c r="UZS36" s="429"/>
      <c r="UZT36" s="429"/>
      <c r="UZU36" s="429"/>
      <c r="UZV36" s="429"/>
      <c r="UZW36" s="429"/>
      <c r="UZX36" s="429"/>
      <c r="UZY36" s="429"/>
      <c r="UZZ36" s="429"/>
      <c r="VAA36" s="429"/>
      <c r="VAB36" s="429"/>
      <c r="VAC36" s="429"/>
      <c r="VAD36" s="429"/>
      <c r="VAE36" s="429"/>
      <c r="VAF36" s="429"/>
      <c r="VAG36" s="429"/>
      <c r="VAH36" s="429"/>
      <c r="VAI36" s="429"/>
      <c r="VAJ36" s="429"/>
      <c r="VAK36" s="429"/>
      <c r="VAL36" s="429"/>
      <c r="VAM36" s="429"/>
      <c r="VAN36" s="429"/>
      <c r="VAO36" s="429"/>
      <c r="VAP36" s="429"/>
      <c r="VAQ36" s="429"/>
      <c r="VAR36" s="429"/>
      <c r="VAS36" s="429"/>
      <c r="VAT36" s="429"/>
      <c r="VAU36" s="429"/>
      <c r="VAV36" s="429"/>
      <c r="VAW36" s="429"/>
      <c r="VAX36" s="429"/>
      <c r="VAY36" s="429"/>
      <c r="VAZ36" s="429"/>
      <c r="VBA36" s="429"/>
      <c r="VBB36" s="429"/>
      <c r="VBC36" s="429"/>
      <c r="VBD36" s="429"/>
      <c r="VBE36" s="429"/>
      <c r="VBF36" s="429"/>
      <c r="VBG36" s="429"/>
      <c r="VBH36" s="429"/>
      <c r="VBI36" s="429"/>
      <c r="VBJ36" s="429"/>
      <c r="VBK36" s="429"/>
      <c r="VBL36" s="429"/>
      <c r="VBM36" s="429"/>
      <c r="VBN36" s="429"/>
      <c r="VBO36" s="429"/>
      <c r="VBP36" s="429"/>
      <c r="VBQ36" s="429"/>
      <c r="VBR36" s="429"/>
      <c r="VBS36" s="429"/>
      <c r="VBT36" s="429"/>
      <c r="VBU36" s="429"/>
      <c r="VBV36" s="429"/>
      <c r="VBW36" s="429"/>
      <c r="VBX36" s="429"/>
      <c r="VBY36" s="429"/>
      <c r="VBZ36" s="429"/>
      <c r="VCA36" s="429"/>
      <c r="VCB36" s="429"/>
      <c r="VCC36" s="429"/>
      <c r="VCD36" s="429"/>
      <c r="VCE36" s="429"/>
      <c r="VCF36" s="429"/>
      <c r="VCG36" s="429"/>
      <c r="VCH36" s="429"/>
      <c r="VCI36" s="429"/>
      <c r="VCJ36" s="429"/>
      <c r="VCK36" s="429"/>
      <c r="VCL36" s="429"/>
      <c r="VCM36" s="429"/>
      <c r="VCN36" s="429"/>
      <c r="VCO36" s="429"/>
      <c r="VCP36" s="429"/>
      <c r="VCQ36" s="429"/>
      <c r="VCR36" s="429"/>
      <c r="VCS36" s="429"/>
      <c r="VCT36" s="429"/>
      <c r="VCU36" s="429"/>
      <c r="VCV36" s="429"/>
      <c r="VCW36" s="429"/>
      <c r="VCX36" s="429"/>
      <c r="VCY36" s="429"/>
      <c r="VCZ36" s="429"/>
      <c r="VDA36" s="429"/>
      <c r="VDB36" s="429"/>
      <c r="VDC36" s="429"/>
      <c r="VDD36" s="429"/>
      <c r="VDE36" s="429"/>
      <c r="VDF36" s="429"/>
      <c r="VDG36" s="429"/>
      <c r="VDH36" s="429"/>
      <c r="VDI36" s="429"/>
      <c r="VDJ36" s="429"/>
      <c r="VDK36" s="429"/>
      <c r="VDL36" s="429"/>
      <c r="VDM36" s="429"/>
      <c r="VDN36" s="429"/>
      <c r="VDO36" s="429"/>
      <c r="VDP36" s="429"/>
      <c r="VDQ36" s="429"/>
      <c r="VDR36" s="429"/>
      <c r="VDS36" s="429"/>
      <c r="VDT36" s="429"/>
      <c r="VDU36" s="429"/>
      <c r="VDV36" s="429"/>
      <c r="VDW36" s="429"/>
      <c r="VDX36" s="429"/>
      <c r="VDY36" s="429"/>
      <c r="VDZ36" s="429"/>
      <c r="VEA36" s="429"/>
      <c r="VEB36" s="429"/>
      <c r="VEC36" s="429"/>
      <c r="VED36" s="429"/>
      <c r="VEE36" s="429"/>
      <c r="VEF36" s="429"/>
      <c r="VEG36" s="429"/>
      <c r="VEH36" s="429"/>
      <c r="VEI36" s="429"/>
      <c r="VEJ36" s="429"/>
      <c r="VEK36" s="429"/>
      <c r="VEL36" s="429"/>
      <c r="VEM36" s="429"/>
      <c r="VEN36" s="429"/>
      <c r="VEO36" s="429"/>
      <c r="VEP36" s="429"/>
      <c r="VEQ36" s="429"/>
      <c r="VER36" s="429"/>
      <c r="VES36" s="429"/>
      <c r="VET36" s="429"/>
      <c r="VEU36" s="429"/>
      <c r="VEV36" s="429"/>
      <c r="VEW36" s="429"/>
      <c r="VEX36" s="429"/>
      <c r="VEY36" s="429"/>
      <c r="VEZ36" s="429"/>
      <c r="VFA36" s="429"/>
      <c r="VFB36" s="429"/>
      <c r="VFC36" s="429"/>
      <c r="VFD36" s="429"/>
      <c r="VFE36" s="429"/>
      <c r="VFF36" s="429"/>
      <c r="VFG36" s="429"/>
      <c r="VFH36" s="429"/>
      <c r="VFI36" s="429"/>
      <c r="VFJ36" s="429"/>
      <c r="VFK36" s="429"/>
      <c r="VFL36" s="429"/>
      <c r="VFM36" s="429"/>
      <c r="VFN36" s="429"/>
      <c r="VFO36" s="429"/>
      <c r="VFP36" s="429"/>
      <c r="VFQ36" s="429"/>
      <c r="VFR36" s="429"/>
      <c r="VFS36" s="429"/>
      <c r="VFT36" s="429"/>
      <c r="VFU36" s="429"/>
      <c r="VFV36" s="429"/>
      <c r="VFW36" s="429"/>
      <c r="VFX36" s="429"/>
      <c r="VFY36" s="429"/>
      <c r="VFZ36" s="429"/>
      <c r="VGA36" s="429"/>
      <c r="VGB36" s="429"/>
      <c r="VGC36" s="429"/>
      <c r="VGD36" s="429"/>
      <c r="VGE36" s="429"/>
      <c r="VGF36" s="429"/>
      <c r="VGG36" s="429"/>
      <c r="VGH36" s="429"/>
      <c r="VGI36" s="429"/>
      <c r="VGJ36" s="429"/>
      <c r="VGK36" s="429"/>
      <c r="VGL36" s="429"/>
      <c r="VGM36" s="429"/>
      <c r="VGN36" s="429"/>
      <c r="VGO36" s="429"/>
      <c r="VGP36" s="429"/>
      <c r="VGQ36" s="429"/>
      <c r="VGR36" s="429"/>
      <c r="VGS36" s="429"/>
      <c r="VGT36" s="429"/>
      <c r="VGU36" s="429"/>
      <c r="VGV36" s="429"/>
      <c r="VGW36" s="429"/>
      <c r="VGX36" s="429"/>
      <c r="VGY36" s="429"/>
      <c r="VGZ36" s="429"/>
      <c r="VHA36" s="429"/>
      <c r="VHB36" s="429"/>
      <c r="VHC36" s="429"/>
      <c r="VHD36" s="429"/>
      <c r="VHE36" s="429"/>
      <c r="VHF36" s="429"/>
      <c r="VHG36" s="429"/>
      <c r="VHH36" s="429"/>
      <c r="VHI36" s="429"/>
      <c r="VHJ36" s="429"/>
      <c r="VHK36" s="429"/>
      <c r="VHL36" s="429"/>
      <c r="VHM36" s="429"/>
      <c r="VHN36" s="429"/>
      <c r="VHO36" s="429"/>
      <c r="VHP36" s="429"/>
      <c r="VHQ36" s="429"/>
      <c r="VHR36" s="429"/>
      <c r="VHS36" s="429"/>
      <c r="VHT36" s="429"/>
      <c r="VHU36" s="429"/>
      <c r="VHV36" s="429"/>
      <c r="VHW36" s="429"/>
      <c r="VHX36" s="429"/>
      <c r="VHY36" s="429"/>
      <c r="VHZ36" s="429"/>
      <c r="VIA36" s="429"/>
      <c r="VIB36" s="429"/>
      <c r="VIC36" s="429"/>
      <c r="VID36" s="429"/>
      <c r="VIE36" s="429"/>
      <c r="VIF36" s="429"/>
      <c r="VIG36" s="429"/>
      <c r="VIH36" s="429"/>
      <c r="VII36" s="429"/>
      <c r="VIJ36" s="429"/>
      <c r="VIK36" s="429"/>
      <c r="VIL36" s="429"/>
      <c r="VIM36" s="429"/>
      <c r="VIN36" s="429"/>
      <c r="VIO36" s="429"/>
      <c r="VIP36" s="429"/>
      <c r="VIQ36" s="429"/>
      <c r="VIR36" s="429"/>
      <c r="VIS36" s="429"/>
      <c r="VIT36" s="429"/>
      <c r="VIU36" s="429"/>
      <c r="VIV36" s="429"/>
      <c r="VIW36" s="429"/>
      <c r="VIX36" s="429"/>
      <c r="VIY36" s="429"/>
      <c r="VIZ36" s="429"/>
      <c r="VJA36" s="429"/>
      <c r="VJB36" s="429"/>
      <c r="VJC36" s="429"/>
      <c r="VJD36" s="429"/>
      <c r="VJE36" s="429"/>
      <c r="VJF36" s="429"/>
      <c r="VJG36" s="429"/>
      <c r="VJH36" s="429"/>
      <c r="VJI36" s="429"/>
      <c r="VJJ36" s="429"/>
      <c r="VJK36" s="429"/>
      <c r="VJL36" s="429"/>
      <c r="VJM36" s="429"/>
      <c r="VJN36" s="429"/>
      <c r="VJO36" s="429"/>
      <c r="VJP36" s="429"/>
      <c r="VJQ36" s="429"/>
      <c r="VJR36" s="429"/>
      <c r="VJS36" s="429"/>
      <c r="VJT36" s="429"/>
      <c r="VJU36" s="429"/>
      <c r="VJV36" s="429"/>
      <c r="VJW36" s="429"/>
      <c r="VJX36" s="429"/>
      <c r="VJY36" s="429"/>
      <c r="VJZ36" s="429"/>
      <c r="VKA36" s="429"/>
      <c r="VKB36" s="429"/>
      <c r="VKC36" s="429"/>
      <c r="VKD36" s="429"/>
      <c r="VKE36" s="429"/>
      <c r="VKF36" s="429"/>
      <c r="VKG36" s="429"/>
      <c r="VKH36" s="429"/>
      <c r="VKI36" s="429"/>
      <c r="VKJ36" s="429"/>
      <c r="VKK36" s="429"/>
      <c r="VKL36" s="429"/>
      <c r="VKM36" s="429"/>
      <c r="VKN36" s="429"/>
      <c r="VKO36" s="429"/>
      <c r="VKP36" s="429"/>
      <c r="VKQ36" s="429"/>
      <c r="VKR36" s="429"/>
      <c r="VKS36" s="429"/>
      <c r="VKT36" s="429"/>
      <c r="VKU36" s="429"/>
      <c r="VKV36" s="429"/>
      <c r="VKW36" s="429"/>
      <c r="VKX36" s="429"/>
      <c r="VKY36" s="429"/>
      <c r="VKZ36" s="429"/>
      <c r="VLA36" s="429"/>
      <c r="VLB36" s="429"/>
      <c r="VLC36" s="429"/>
      <c r="VLD36" s="429"/>
      <c r="VLE36" s="429"/>
      <c r="VLF36" s="429"/>
      <c r="VLG36" s="429"/>
      <c r="VLH36" s="429"/>
      <c r="VLI36" s="429"/>
      <c r="VLJ36" s="429"/>
      <c r="VLK36" s="429"/>
      <c r="VLL36" s="429"/>
      <c r="VLM36" s="429"/>
      <c r="VLN36" s="429"/>
      <c r="VLO36" s="429"/>
      <c r="VLP36" s="429"/>
      <c r="VLQ36" s="429"/>
      <c r="VLR36" s="429"/>
      <c r="VLS36" s="429"/>
      <c r="VLT36" s="429"/>
      <c r="VLU36" s="429"/>
      <c r="VLV36" s="429"/>
      <c r="VLW36" s="429"/>
      <c r="VLX36" s="429"/>
      <c r="VLY36" s="429"/>
      <c r="VLZ36" s="429"/>
      <c r="VMA36" s="429"/>
      <c r="VMB36" s="429"/>
      <c r="VMC36" s="429"/>
      <c r="VMD36" s="429"/>
      <c r="VME36" s="429"/>
      <c r="VMF36" s="429"/>
      <c r="VMG36" s="429"/>
      <c r="VMH36" s="429"/>
      <c r="VMI36" s="429"/>
      <c r="VMJ36" s="429"/>
      <c r="VMK36" s="429"/>
      <c r="VML36" s="429"/>
      <c r="VMM36" s="429"/>
      <c r="VMN36" s="429"/>
      <c r="VMO36" s="429"/>
      <c r="VMP36" s="429"/>
      <c r="VMQ36" s="429"/>
      <c r="VMR36" s="429"/>
      <c r="VMS36" s="429"/>
      <c r="VMT36" s="429"/>
      <c r="VMU36" s="429"/>
      <c r="VMV36" s="429"/>
      <c r="VMW36" s="429"/>
      <c r="VMX36" s="429"/>
      <c r="VMY36" s="429"/>
      <c r="VMZ36" s="429"/>
      <c r="VNA36" s="429"/>
      <c r="VNB36" s="429"/>
      <c r="VNC36" s="429"/>
      <c r="VND36" s="429"/>
      <c r="VNE36" s="429"/>
      <c r="VNF36" s="429"/>
      <c r="VNG36" s="429"/>
      <c r="VNH36" s="429"/>
      <c r="VNI36" s="429"/>
      <c r="VNJ36" s="429"/>
      <c r="VNK36" s="429"/>
      <c r="VNL36" s="429"/>
      <c r="VNM36" s="429"/>
      <c r="VNN36" s="429"/>
      <c r="VNO36" s="429"/>
      <c r="VNP36" s="429"/>
      <c r="VNQ36" s="429"/>
      <c r="VNR36" s="429"/>
      <c r="VNS36" s="429"/>
      <c r="VNT36" s="429"/>
      <c r="VNU36" s="429"/>
      <c r="VNV36" s="429"/>
      <c r="VNW36" s="429"/>
      <c r="VNX36" s="429"/>
      <c r="VNY36" s="429"/>
      <c r="VNZ36" s="429"/>
      <c r="VOA36" s="429"/>
      <c r="VOB36" s="429"/>
      <c r="VOC36" s="429"/>
      <c r="VOD36" s="429"/>
      <c r="VOE36" s="429"/>
      <c r="VOF36" s="429"/>
      <c r="VOG36" s="429"/>
      <c r="VOH36" s="429"/>
      <c r="VOI36" s="429"/>
      <c r="VOJ36" s="429"/>
      <c r="VOK36" s="429"/>
      <c r="VOL36" s="429"/>
      <c r="VOM36" s="429"/>
      <c r="VON36" s="429"/>
      <c r="VOO36" s="429"/>
      <c r="VOP36" s="429"/>
      <c r="VOQ36" s="429"/>
      <c r="VOR36" s="429"/>
      <c r="VOS36" s="429"/>
      <c r="VOT36" s="429"/>
      <c r="VOU36" s="429"/>
      <c r="VOV36" s="429"/>
      <c r="VOW36" s="429"/>
      <c r="VOX36" s="429"/>
      <c r="VOY36" s="429"/>
      <c r="VOZ36" s="429"/>
      <c r="VPA36" s="429"/>
      <c r="VPB36" s="429"/>
      <c r="VPC36" s="429"/>
      <c r="VPD36" s="429"/>
      <c r="VPE36" s="429"/>
      <c r="VPF36" s="429"/>
      <c r="VPG36" s="429"/>
      <c r="VPH36" s="429"/>
      <c r="VPI36" s="429"/>
      <c r="VPJ36" s="429"/>
      <c r="VPK36" s="429"/>
      <c r="VPL36" s="429"/>
      <c r="VPM36" s="429"/>
      <c r="VPN36" s="429"/>
      <c r="VPO36" s="429"/>
      <c r="VPP36" s="429"/>
      <c r="VPQ36" s="429"/>
      <c r="VPR36" s="429"/>
      <c r="VPS36" s="429"/>
      <c r="VPT36" s="429"/>
      <c r="VPU36" s="429"/>
      <c r="VPV36" s="429"/>
      <c r="VPW36" s="429"/>
      <c r="VPX36" s="429"/>
      <c r="VPY36" s="429"/>
      <c r="VPZ36" s="429"/>
      <c r="VQA36" s="429"/>
      <c r="VQB36" s="429"/>
      <c r="VQC36" s="429"/>
      <c r="VQD36" s="429"/>
      <c r="VQE36" s="429"/>
      <c r="VQF36" s="429"/>
      <c r="VQG36" s="429"/>
      <c r="VQH36" s="429"/>
      <c r="VQI36" s="429"/>
      <c r="VQJ36" s="429"/>
      <c r="VQK36" s="429"/>
      <c r="VQL36" s="429"/>
      <c r="VQM36" s="429"/>
      <c r="VQN36" s="429"/>
      <c r="VQO36" s="429"/>
      <c r="VQP36" s="429"/>
      <c r="VQQ36" s="429"/>
      <c r="VQR36" s="429"/>
      <c r="VQS36" s="429"/>
      <c r="VQT36" s="429"/>
      <c r="VQU36" s="429"/>
      <c r="VQV36" s="429"/>
      <c r="VQW36" s="429"/>
      <c r="VQX36" s="429"/>
      <c r="VQY36" s="429"/>
      <c r="VQZ36" s="429"/>
      <c r="VRA36" s="429"/>
      <c r="VRB36" s="429"/>
      <c r="VRC36" s="429"/>
      <c r="VRD36" s="429"/>
      <c r="VRE36" s="429"/>
      <c r="VRF36" s="429"/>
      <c r="VRG36" s="429"/>
      <c r="VRH36" s="429"/>
      <c r="VRI36" s="429"/>
      <c r="VRJ36" s="429"/>
      <c r="VRK36" s="429"/>
      <c r="VRL36" s="429"/>
      <c r="VRM36" s="429"/>
      <c r="VRN36" s="429"/>
      <c r="VRO36" s="429"/>
      <c r="VRP36" s="429"/>
      <c r="VRQ36" s="429"/>
      <c r="VRR36" s="429"/>
      <c r="VRS36" s="429"/>
      <c r="VRT36" s="429"/>
      <c r="VRU36" s="429"/>
      <c r="VRV36" s="429"/>
      <c r="VRW36" s="429"/>
      <c r="VRX36" s="429"/>
      <c r="VRY36" s="429"/>
      <c r="VRZ36" s="429"/>
      <c r="VSA36" s="429"/>
      <c r="VSB36" s="429"/>
      <c r="VSC36" s="429"/>
      <c r="VSD36" s="429"/>
      <c r="VSE36" s="429"/>
      <c r="VSF36" s="429"/>
      <c r="VSG36" s="429"/>
      <c r="VSH36" s="429"/>
      <c r="VSI36" s="429"/>
      <c r="VSJ36" s="429"/>
      <c r="VSK36" s="429"/>
      <c r="VSL36" s="429"/>
      <c r="VSM36" s="429"/>
      <c r="VSN36" s="429"/>
      <c r="VSO36" s="429"/>
      <c r="VSP36" s="429"/>
      <c r="VSQ36" s="429"/>
      <c r="VSR36" s="429"/>
      <c r="VSS36" s="429"/>
      <c r="VST36" s="429"/>
      <c r="VSU36" s="429"/>
      <c r="VSV36" s="429"/>
      <c r="VSW36" s="429"/>
      <c r="VSX36" s="429"/>
      <c r="VSY36" s="429"/>
      <c r="VSZ36" s="429"/>
      <c r="VTA36" s="429"/>
      <c r="VTB36" s="429"/>
      <c r="VTC36" s="429"/>
      <c r="VTD36" s="429"/>
      <c r="VTE36" s="429"/>
      <c r="VTF36" s="429"/>
      <c r="VTG36" s="429"/>
      <c r="VTH36" s="429"/>
      <c r="VTI36" s="429"/>
      <c r="VTJ36" s="429"/>
      <c r="VTK36" s="429"/>
      <c r="VTL36" s="429"/>
      <c r="VTM36" s="429"/>
      <c r="VTN36" s="429"/>
      <c r="VTO36" s="429"/>
      <c r="VTP36" s="429"/>
      <c r="VTQ36" s="429"/>
      <c r="VTR36" s="429"/>
      <c r="VTS36" s="429"/>
      <c r="VTT36" s="429"/>
      <c r="VTU36" s="429"/>
      <c r="VTV36" s="429"/>
      <c r="VTW36" s="429"/>
      <c r="VTX36" s="429"/>
      <c r="VTY36" s="429"/>
      <c r="VTZ36" s="429"/>
      <c r="VUA36" s="429"/>
      <c r="VUB36" s="429"/>
      <c r="VUC36" s="429"/>
      <c r="VUD36" s="429"/>
      <c r="VUE36" s="429"/>
      <c r="VUF36" s="429"/>
      <c r="VUG36" s="429"/>
      <c r="VUH36" s="429"/>
      <c r="VUI36" s="429"/>
      <c r="VUJ36" s="429"/>
      <c r="VUK36" s="429"/>
      <c r="VUL36" s="429"/>
      <c r="VUM36" s="429"/>
      <c r="VUN36" s="429"/>
      <c r="VUO36" s="429"/>
      <c r="VUP36" s="429"/>
      <c r="VUQ36" s="429"/>
      <c r="VUR36" s="429"/>
      <c r="VUS36" s="429"/>
      <c r="VUT36" s="429"/>
      <c r="VUU36" s="429"/>
      <c r="VUV36" s="429"/>
      <c r="VUW36" s="429"/>
      <c r="VUX36" s="429"/>
      <c r="VUY36" s="429"/>
      <c r="VUZ36" s="429"/>
      <c r="VVA36" s="429"/>
      <c r="VVB36" s="429"/>
      <c r="VVC36" s="429"/>
      <c r="VVD36" s="429"/>
      <c r="VVE36" s="429"/>
      <c r="VVF36" s="429"/>
      <c r="VVG36" s="429"/>
      <c r="VVH36" s="429"/>
      <c r="VVI36" s="429"/>
      <c r="VVJ36" s="429"/>
      <c r="VVK36" s="429"/>
      <c r="VVL36" s="429"/>
      <c r="VVM36" s="429"/>
      <c r="VVN36" s="429"/>
      <c r="VVO36" s="429"/>
      <c r="VVP36" s="429"/>
      <c r="VVQ36" s="429"/>
      <c r="VVR36" s="429"/>
      <c r="VVS36" s="429"/>
      <c r="VVT36" s="429"/>
      <c r="VVU36" s="429"/>
      <c r="VVV36" s="429"/>
      <c r="VVW36" s="429"/>
      <c r="VVX36" s="429"/>
      <c r="VVY36" s="429"/>
      <c r="VVZ36" s="429"/>
      <c r="VWA36" s="429"/>
      <c r="VWB36" s="429"/>
      <c r="VWC36" s="429"/>
      <c r="VWD36" s="429"/>
      <c r="VWE36" s="429"/>
      <c r="VWF36" s="429"/>
      <c r="VWG36" s="429"/>
      <c r="VWH36" s="429"/>
      <c r="VWI36" s="429"/>
      <c r="VWJ36" s="429"/>
      <c r="VWK36" s="429"/>
      <c r="VWL36" s="429"/>
      <c r="VWM36" s="429"/>
      <c r="VWN36" s="429"/>
      <c r="VWO36" s="429"/>
      <c r="VWP36" s="429"/>
      <c r="VWQ36" s="429"/>
      <c r="VWR36" s="429"/>
      <c r="VWS36" s="429"/>
      <c r="VWT36" s="429"/>
      <c r="VWU36" s="429"/>
      <c r="VWV36" s="429"/>
      <c r="VWW36" s="429"/>
      <c r="VWX36" s="429"/>
      <c r="VWY36" s="429"/>
      <c r="VWZ36" s="429"/>
      <c r="VXA36" s="429"/>
      <c r="VXB36" s="429"/>
      <c r="VXC36" s="429"/>
      <c r="VXD36" s="429"/>
      <c r="VXE36" s="429"/>
      <c r="VXF36" s="429"/>
      <c r="VXG36" s="429"/>
      <c r="VXH36" s="429"/>
      <c r="VXI36" s="429"/>
      <c r="VXJ36" s="429"/>
      <c r="VXK36" s="429"/>
      <c r="VXL36" s="429"/>
      <c r="VXM36" s="429"/>
      <c r="VXN36" s="429"/>
      <c r="VXO36" s="429"/>
      <c r="VXP36" s="429"/>
      <c r="VXQ36" s="429"/>
      <c r="VXR36" s="429"/>
      <c r="VXS36" s="429"/>
      <c r="VXT36" s="429"/>
      <c r="VXU36" s="429"/>
      <c r="VXV36" s="429"/>
      <c r="VXW36" s="429"/>
      <c r="VXX36" s="429"/>
      <c r="VXY36" s="429"/>
      <c r="VXZ36" s="429"/>
      <c r="VYA36" s="429"/>
      <c r="VYB36" s="429"/>
      <c r="VYC36" s="429"/>
      <c r="VYD36" s="429"/>
      <c r="VYE36" s="429"/>
      <c r="VYF36" s="429"/>
      <c r="VYG36" s="429"/>
      <c r="VYH36" s="429"/>
      <c r="VYI36" s="429"/>
      <c r="VYJ36" s="429"/>
      <c r="VYK36" s="429"/>
      <c r="VYL36" s="429"/>
      <c r="VYM36" s="429"/>
      <c r="VYN36" s="429"/>
      <c r="VYO36" s="429"/>
      <c r="VYP36" s="429"/>
      <c r="VYQ36" s="429"/>
      <c r="VYR36" s="429"/>
      <c r="VYS36" s="429"/>
      <c r="VYT36" s="429"/>
      <c r="VYU36" s="429"/>
      <c r="VYV36" s="429"/>
      <c r="VYW36" s="429"/>
      <c r="VYX36" s="429"/>
      <c r="VYY36" s="429"/>
      <c r="VYZ36" s="429"/>
      <c r="VZA36" s="429"/>
      <c r="VZB36" s="429"/>
      <c r="VZC36" s="429"/>
      <c r="VZD36" s="429"/>
      <c r="VZE36" s="429"/>
      <c r="VZF36" s="429"/>
      <c r="VZG36" s="429"/>
      <c r="VZH36" s="429"/>
      <c r="VZI36" s="429"/>
      <c r="VZJ36" s="429"/>
      <c r="VZK36" s="429"/>
      <c r="VZL36" s="429"/>
      <c r="VZM36" s="429"/>
      <c r="VZN36" s="429"/>
      <c r="VZO36" s="429"/>
      <c r="VZP36" s="429"/>
      <c r="VZQ36" s="429"/>
      <c r="VZR36" s="429"/>
      <c r="VZS36" s="429"/>
      <c r="VZT36" s="429"/>
      <c r="VZU36" s="429"/>
      <c r="VZV36" s="429"/>
      <c r="VZW36" s="429"/>
      <c r="VZX36" s="429"/>
      <c r="VZY36" s="429"/>
      <c r="VZZ36" s="429"/>
      <c r="WAA36" s="429"/>
      <c r="WAB36" s="429"/>
      <c r="WAC36" s="429"/>
      <c r="WAD36" s="429"/>
      <c r="WAE36" s="429"/>
      <c r="WAF36" s="429"/>
      <c r="WAG36" s="429"/>
      <c r="WAH36" s="429"/>
      <c r="WAI36" s="429"/>
      <c r="WAJ36" s="429"/>
      <c r="WAK36" s="429"/>
      <c r="WAL36" s="429"/>
      <c r="WAM36" s="429"/>
      <c r="WAN36" s="429"/>
      <c r="WAO36" s="429"/>
      <c r="WAP36" s="429"/>
      <c r="WAQ36" s="429"/>
      <c r="WAR36" s="429"/>
      <c r="WAS36" s="429"/>
      <c r="WAT36" s="429"/>
      <c r="WAU36" s="429"/>
      <c r="WAV36" s="429"/>
      <c r="WAW36" s="429"/>
      <c r="WAX36" s="429"/>
      <c r="WAY36" s="429"/>
      <c r="WAZ36" s="429"/>
      <c r="WBA36" s="429"/>
      <c r="WBB36" s="429"/>
      <c r="WBC36" s="429"/>
      <c r="WBD36" s="429"/>
      <c r="WBE36" s="429"/>
      <c r="WBF36" s="429"/>
      <c r="WBG36" s="429"/>
      <c r="WBH36" s="429"/>
      <c r="WBI36" s="429"/>
      <c r="WBJ36" s="429"/>
      <c r="WBK36" s="429"/>
      <c r="WBL36" s="429"/>
      <c r="WBM36" s="429"/>
      <c r="WBN36" s="429"/>
      <c r="WBO36" s="429"/>
      <c r="WBP36" s="429"/>
      <c r="WBQ36" s="429"/>
      <c r="WBR36" s="429"/>
      <c r="WBS36" s="429"/>
      <c r="WBT36" s="429"/>
      <c r="WBU36" s="429"/>
      <c r="WBV36" s="429"/>
      <c r="WBW36" s="429"/>
      <c r="WBX36" s="429"/>
      <c r="WBY36" s="429"/>
      <c r="WBZ36" s="429"/>
      <c r="WCA36" s="429"/>
      <c r="WCB36" s="429"/>
      <c r="WCC36" s="429"/>
      <c r="WCD36" s="429"/>
      <c r="WCE36" s="429"/>
      <c r="WCF36" s="429"/>
      <c r="WCG36" s="429"/>
      <c r="WCH36" s="429"/>
      <c r="WCI36" s="429"/>
      <c r="WCJ36" s="429"/>
      <c r="WCK36" s="429"/>
      <c r="WCL36" s="429"/>
      <c r="WCM36" s="429"/>
      <c r="WCN36" s="429"/>
      <c r="WCO36" s="429"/>
      <c r="WCP36" s="429"/>
      <c r="WCQ36" s="429"/>
      <c r="WCR36" s="429"/>
      <c r="WCS36" s="429"/>
      <c r="WCT36" s="429"/>
      <c r="WCU36" s="429"/>
      <c r="WCV36" s="429"/>
      <c r="WCW36" s="429"/>
      <c r="WCX36" s="429"/>
      <c r="WCY36" s="429"/>
      <c r="WCZ36" s="429"/>
      <c r="WDA36" s="429"/>
      <c r="WDB36" s="429"/>
      <c r="WDC36" s="429"/>
      <c r="WDD36" s="429"/>
      <c r="WDE36" s="429"/>
      <c r="WDF36" s="429"/>
      <c r="WDG36" s="429"/>
      <c r="WDH36" s="429"/>
      <c r="WDI36" s="429"/>
      <c r="WDJ36" s="429"/>
      <c r="WDK36" s="429"/>
      <c r="WDL36" s="429"/>
      <c r="WDM36" s="429"/>
      <c r="WDN36" s="429"/>
      <c r="WDO36" s="429"/>
      <c r="WDP36" s="429"/>
      <c r="WDQ36" s="429"/>
      <c r="WDR36" s="429"/>
      <c r="WDS36" s="429"/>
      <c r="WDT36" s="429"/>
      <c r="WDU36" s="429"/>
      <c r="WDV36" s="429"/>
      <c r="WDW36" s="429"/>
      <c r="WDX36" s="429"/>
      <c r="WDY36" s="429"/>
      <c r="WDZ36" s="429"/>
      <c r="WEA36" s="429"/>
      <c r="WEB36" s="429"/>
      <c r="WEC36" s="429"/>
      <c r="WED36" s="429"/>
      <c r="WEE36" s="429"/>
      <c r="WEF36" s="429"/>
      <c r="WEG36" s="429"/>
      <c r="WEH36" s="429"/>
      <c r="WEI36" s="429"/>
      <c r="WEJ36" s="429"/>
      <c r="WEK36" s="429"/>
      <c r="WEL36" s="429"/>
      <c r="WEM36" s="429"/>
      <c r="WEN36" s="429"/>
      <c r="WEO36" s="429"/>
      <c r="WEP36" s="429"/>
      <c r="WEQ36" s="429"/>
      <c r="WER36" s="429"/>
      <c r="WES36" s="429"/>
      <c r="WET36" s="429"/>
      <c r="WEU36" s="429"/>
      <c r="WEV36" s="429"/>
      <c r="WEW36" s="429"/>
      <c r="WEX36" s="429"/>
      <c r="WEY36" s="429"/>
      <c r="WEZ36" s="429"/>
      <c r="WFA36" s="429"/>
      <c r="WFB36" s="429"/>
      <c r="WFC36" s="429"/>
      <c r="WFD36" s="429"/>
      <c r="WFE36" s="429"/>
      <c r="WFF36" s="429"/>
      <c r="WFG36" s="429"/>
      <c r="WFH36" s="429"/>
      <c r="WFI36" s="429"/>
      <c r="WFJ36" s="429"/>
      <c r="WFK36" s="429"/>
      <c r="WFL36" s="429"/>
      <c r="WFM36" s="429"/>
      <c r="WFN36" s="429"/>
      <c r="WFO36" s="429"/>
      <c r="WFP36" s="429"/>
      <c r="WFQ36" s="429"/>
      <c r="WFR36" s="429"/>
      <c r="WFS36" s="429"/>
      <c r="WFT36" s="429"/>
      <c r="WFU36" s="429"/>
      <c r="WFV36" s="429"/>
      <c r="WFW36" s="429"/>
      <c r="WFX36" s="429"/>
      <c r="WFY36" s="429"/>
      <c r="WFZ36" s="429"/>
      <c r="WGA36" s="429"/>
      <c r="WGB36" s="429"/>
      <c r="WGC36" s="429"/>
      <c r="WGD36" s="429"/>
      <c r="WGE36" s="429"/>
      <c r="WGF36" s="429"/>
      <c r="WGG36" s="429"/>
      <c r="WGH36" s="429"/>
      <c r="WGI36" s="429"/>
      <c r="WGJ36" s="429"/>
      <c r="WGK36" s="429"/>
      <c r="WGL36" s="429"/>
      <c r="WGM36" s="429"/>
      <c r="WGN36" s="429"/>
      <c r="WGO36" s="429"/>
      <c r="WGP36" s="429"/>
      <c r="WGQ36" s="429"/>
      <c r="WGR36" s="429"/>
      <c r="WGS36" s="429"/>
      <c r="WGT36" s="429"/>
      <c r="WGU36" s="429"/>
      <c r="WGV36" s="429"/>
      <c r="WGW36" s="429"/>
      <c r="WGX36" s="429"/>
      <c r="WGY36" s="429"/>
      <c r="WGZ36" s="429"/>
      <c r="WHA36" s="429"/>
      <c r="WHB36" s="429"/>
      <c r="WHC36" s="429"/>
      <c r="WHD36" s="429"/>
      <c r="WHE36" s="429"/>
      <c r="WHF36" s="429"/>
      <c r="WHG36" s="429"/>
      <c r="WHH36" s="429"/>
      <c r="WHI36" s="429"/>
      <c r="WHJ36" s="429"/>
      <c r="WHK36" s="429"/>
      <c r="WHL36" s="429"/>
      <c r="WHM36" s="429"/>
      <c r="WHN36" s="429"/>
      <c r="WHO36" s="429"/>
      <c r="WHP36" s="429"/>
      <c r="WHQ36" s="429"/>
      <c r="WHR36" s="429"/>
      <c r="WHS36" s="429"/>
      <c r="WHT36" s="429"/>
      <c r="WHU36" s="429"/>
      <c r="WHV36" s="429"/>
      <c r="WHW36" s="429"/>
      <c r="WHX36" s="429"/>
      <c r="WHY36" s="429"/>
      <c r="WHZ36" s="429"/>
      <c r="WIA36" s="429"/>
      <c r="WIB36" s="429"/>
      <c r="WIC36" s="429"/>
      <c r="WID36" s="429"/>
      <c r="WIE36" s="429"/>
      <c r="WIF36" s="429"/>
      <c r="WIG36" s="429"/>
      <c r="WIH36" s="429"/>
      <c r="WII36" s="429"/>
      <c r="WIJ36" s="429"/>
      <c r="WIK36" s="429"/>
      <c r="WIL36" s="429"/>
      <c r="WIM36" s="429"/>
      <c r="WIN36" s="429"/>
      <c r="WIO36" s="429"/>
      <c r="WIP36" s="429"/>
      <c r="WIQ36" s="429"/>
      <c r="WIR36" s="429"/>
      <c r="WIS36" s="429"/>
      <c r="WIT36" s="429"/>
      <c r="WIU36" s="429"/>
      <c r="WIV36" s="429"/>
      <c r="WIW36" s="429"/>
      <c r="WIX36" s="429"/>
      <c r="WIY36" s="429"/>
      <c r="WIZ36" s="429"/>
      <c r="WJA36" s="429"/>
      <c r="WJB36" s="429"/>
      <c r="WJC36" s="429"/>
      <c r="WJD36" s="429"/>
      <c r="WJE36" s="429"/>
      <c r="WJF36" s="429"/>
      <c r="WJG36" s="429"/>
      <c r="WJH36" s="429"/>
      <c r="WJI36" s="429"/>
      <c r="WJJ36" s="429"/>
      <c r="WJK36" s="429"/>
      <c r="WJL36" s="429"/>
      <c r="WJM36" s="429"/>
      <c r="WJN36" s="429"/>
      <c r="WJO36" s="429"/>
      <c r="WJP36" s="429"/>
      <c r="WJQ36" s="429"/>
      <c r="WJR36" s="429"/>
      <c r="WJS36" s="429"/>
      <c r="WJT36" s="429"/>
      <c r="WJU36" s="429"/>
      <c r="WJV36" s="429"/>
      <c r="WJW36" s="429"/>
      <c r="WJX36" s="429"/>
      <c r="WJY36" s="429"/>
      <c r="WJZ36" s="429"/>
      <c r="WKA36" s="429"/>
      <c r="WKB36" s="429"/>
      <c r="WKC36" s="429"/>
      <c r="WKD36" s="429"/>
      <c r="WKE36" s="429"/>
      <c r="WKF36" s="429"/>
      <c r="WKG36" s="429"/>
      <c r="WKH36" s="429"/>
      <c r="WKI36" s="429"/>
      <c r="WKJ36" s="429"/>
      <c r="WKK36" s="429"/>
      <c r="WKL36" s="429"/>
      <c r="WKM36" s="429"/>
      <c r="WKN36" s="429"/>
      <c r="WKO36" s="429"/>
      <c r="WKP36" s="429"/>
      <c r="WKQ36" s="429"/>
      <c r="WKR36" s="429"/>
      <c r="WKS36" s="429"/>
      <c r="WKT36" s="429"/>
      <c r="WKU36" s="429"/>
      <c r="WKV36" s="429"/>
      <c r="WKW36" s="429"/>
      <c r="WKX36" s="429"/>
      <c r="WKY36" s="429"/>
      <c r="WKZ36" s="429"/>
      <c r="WLA36" s="429"/>
      <c r="WLB36" s="429"/>
      <c r="WLC36" s="429"/>
      <c r="WLD36" s="429"/>
      <c r="WLE36" s="429"/>
      <c r="WLF36" s="429"/>
      <c r="WLG36" s="429"/>
      <c r="WLH36" s="429"/>
      <c r="WLI36" s="429"/>
      <c r="WLJ36" s="429"/>
      <c r="WLK36" s="429"/>
      <c r="WLL36" s="429"/>
      <c r="WLM36" s="429"/>
      <c r="WLN36" s="429"/>
      <c r="WLO36" s="429"/>
      <c r="WLP36" s="429"/>
      <c r="WLQ36" s="429"/>
      <c r="WLR36" s="429"/>
      <c r="WLS36" s="429"/>
      <c r="WLT36" s="429"/>
      <c r="WLU36" s="429"/>
      <c r="WLV36" s="429"/>
      <c r="WLW36" s="429"/>
      <c r="WLX36" s="429"/>
      <c r="WLY36" s="429"/>
      <c r="WLZ36" s="429"/>
      <c r="WMA36" s="429"/>
      <c r="WMB36" s="429"/>
      <c r="WMC36" s="429"/>
      <c r="WMD36" s="429"/>
      <c r="WME36" s="429"/>
      <c r="WMF36" s="429"/>
      <c r="WMG36" s="429"/>
      <c r="WMH36" s="429"/>
      <c r="WMI36" s="429"/>
      <c r="WMJ36" s="429"/>
      <c r="WMK36" s="429"/>
      <c r="WML36" s="429"/>
      <c r="WMM36" s="429"/>
      <c r="WMN36" s="429"/>
      <c r="WMO36" s="429"/>
      <c r="WMP36" s="429"/>
      <c r="WMQ36" s="429"/>
      <c r="WMR36" s="429"/>
      <c r="WMS36" s="429"/>
      <c r="WMT36" s="429"/>
      <c r="WMU36" s="429"/>
      <c r="WMV36" s="429"/>
      <c r="WMW36" s="429"/>
      <c r="WMX36" s="429"/>
      <c r="WMY36" s="429"/>
      <c r="WMZ36" s="429"/>
      <c r="WNA36" s="429"/>
      <c r="WNB36" s="429"/>
      <c r="WNC36" s="429"/>
      <c r="WND36" s="429"/>
      <c r="WNE36" s="429"/>
      <c r="WNF36" s="429"/>
      <c r="WNG36" s="429"/>
      <c r="WNH36" s="429"/>
      <c r="WNI36" s="429"/>
      <c r="WNJ36" s="429"/>
      <c r="WNK36" s="429"/>
      <c r="WNL36" s="429"/>
      <c r="WNM36" s="429"/>
      <c r="WNN36" s="429"/>
      <c r="WNO36" s="429"/>
      <c r="WNP36" s="429"/>
      <c r="WNQ36" s="429"/>
      <c r="WNR36" s="429"/>
      <c r="WNS36" s="429"/>
      <c r="WNT36" s="429"/>
      <c r="WNU36" s="429"/>
      <c r="WNV36" s="429"/>
      <c r="WNW36" s="429"/>
      <c r="WNX36" s="429"/>
      <c r="WNY36" s="429"/>
      <c r="WNZ36" s="429"/>
      <c r="WOA36" s="429"/>
      <c r="WOB36" s="429"/>
      <c r="WOC36" s="429"/>
      <c r="WOD36" s="429"/>
      <c r="WOE36" s="429"/>
      <c r="WOF36" s="429"/>
      <c r="WOG36" s="429"/>
      <c r="WOH36" s="429"/>
      <c r="WOI36" s="429"/>
      <c r="WOJ36" s="429"/>
      <c r="WOK36" s="429"/>
      <c r="WOL36" s="429"/>
      <c r="WOM36" s="429"/>
      <c r="WON36" s="429"/>
      <c r="WOO36" s="429"/>
      <c r="WOP36" s="429"/>
      <c r="WOQ36" s="429"/>
      <c r="WOR36" s="429"/>
      <c r="WOS36" s="429"/>
      <c r="WOT36" s="429"/>
      <c r="WOU36" s="429"/>
      <c r="WOV36" s="429"/>
      <c r="WOW36" s="429"/>
      <c r="WOX36" s="429"/>
      <c r="WOY36" s="429"/>
      <c r="WOZ36" s="429"/>
      <c r="WPA36" s="429"/>
      <c r="WPB36" s="429"/>
      <c r="WPC36" s="429"/>
      <c r="WPD36" s="429"/>
      <c r="WPE36" s="429"/>
      <c r="WPF36" s="429"/>
      <c r="WPG36" s="429"/>
      <c r="WPH36" s="429"/>
      <c r="WPI36" s="429"/>
      <c r="WPJ36" s="429"/>
      <c r="WPK36" s="429"/>
      <c r="WPL36" s="429"/>
      <c r="WPM36" s="429"/>
      <c r="WPN36" s="429"/>
      <c r="WPO36" s="429"/>
      <c r="WPP36" s="429"/>
      <c r="WPQ36" s="429"/>
      <c r="WPR36" s="429"/>
      <c r="WPS36" s="429"/>
      <c r="WPT36" s="429"/>
      <c r="WPU36" s="429"/>
      <c r="WPV36" s="429"/>
      <c r="WPW36" s="429"/>
      <c r="WPX36" s="429"/>
      <c r="WPY36" s="429"/>
      <c r="WPZ36" s="429"/>
      <c r="WQA36" s="429"/>
      <c r="WQB36" s="429"/>
      <c r="WQC36" s="429"/>
      <c r="WQD36" s="429"/>
      <c r="WQE36" s="429"/>
      <c r="WQF36" s="429"/>
      <c r="WQG36" s="429"/>
      <c r="WQH36" s="429"/>
      <c r="WQI36" s="429"/>
      <c r="WQJ36" s="429"/>
      <c r="WQK36" s="429"/>
      <c r="WQL36" s="429"/>
      <c r="WQM36" s="429"/>
      <c r="WQN36" s="429"/>
      <c r="WQO36" s="429"/>
      <c r="WQP36" s="429"/>
      <c r="WQQ36" s="429"/>
      <c r="WQR36" s="429"/>
      <c r="WQS36" s="429"/>
      <c r="WQT36" s="429"/>
      <c r="WQU36" s="429"/>
      <c r="WQV36" s="429"/>
      <c r="WQW36" s="429"/>
      <c r="WQX36" s="429"/>
      <c r="WQY36" s="429"/>
      <c r="WQZ36" s="429"/>
      <c r="WRA36" s="429"/>
      <c r="WRB36" s="429"/>
      <c r="WRC36" s="429"/>
      <c r="WRD36" s="429"/>
      <c r="WRE36" s="429"/>
      <c r="WRF36" s="429"/>
      <c r="WRG36" s="429"/>
      <c r="WRH36" s="429"/>
      <c r="WRI36" s="429"/>
      <c r="WRJ36" s="429"/>
      <c r="WRK36" s="429"/>
      <c r="WRL36" s="429"/>
      <c r="WRM36" s="429"/>
      <c r="WRN36" s="429"/>
      <c r="WRO36" s="429"/>
      <c r="WRP36" s="429"/>
      <c r="WRQ36" s="429"/>
      <c r="WRR36" s="429"/>
      <c r="WRS36" s="429"/>
      <c r="WRT36" s="429"/>
      <c r="WRU36" s="429"/>
      <c r="WRV36" s="429"/>
      <c r="WRW36" s="429"/>
      <c r="WRX36" s="429"/>
      <c r="WRY36" s="429"/>
      <c r="WRZ36" s="429"/>
      <c r="WSA36" s="429"/>
      <c r="WSB36" s="429"/>
      <c r="WSC36" s="429"/>
      <c r="WSD36" s="429"/>
      <c r="WSE36" s="429"/>
      <c r="WSF36" s="429"/>
      <c r="WSG36" s="429"/>
      <c r="WSH36" s="429"/>
      <c r="WSI36" s="429"/>
      <c r="WSJ36" s="429"/>
      <c r="WSK36" s="429"/>
      <c r="WSL36" s="429"/>
      <c r="WSM36" s="429"/>
      <c r="WSN36" s="429"/>
      <c r="WSO36" s="429"/>
      <c r="WSP36" s="429"/>
      <c r="WSQ36" s="429"/>
      <c r="WSR36" s="429"/>
      <c r="WSS36" s="429"/>
      <c r="WST36" s="429"/>
      <c r="WSU36" s="429"/>
      <c r="WSV36" s="429"/>
      <c r="WSW36" s="429"/>
      <c r="WSX36" s="429"/>
      <c r="WSY36" s="429"/>
      <c r="WSZ36" s="429"/>
      <c r="WTA36" s="429"/>
      <c r="WTB36" s="429"/>
      <c r="WTC36" s="429"/>
      <c r="WTD36" s="429"/>
      <c r="WTE36" s="429"/>
      <c r="WTF36" s="429"/>
      <c r="WTG36" s="429"/>
      <c r="WTH36" s="429"/>
      <c r="WTI36" s="429"/>
      <c r="WTJ36" s="429"/>
      <c r="WTK36" s="429"/>
      <c r="WTL36" s="429"/>
      <c r="WTM36" s="429"/>
      <c r="WTN36" s="429"/>
      <c r="WTO36" s="429"/>
      <c r="WTP36" s="429"/>
      <c r="WTQ36" s="429"/>
      <c r="WTR36" s="429"/>
      <c r="WTS36" s="429"/>
      <c r="WTT36" s="429"/>
      <c r="WTU36" s="429"/>
      <c r="WTV36" s="429"/>
      <c r="WTW36" s="429"/>
      <c r="WTX36" s="429"/>
      <c r="WTY36" s="429"/>
      <c r="WTZ36" s="429"/>
      <c r="WUA36" s="429"/>
      <c r="WUB36" s="429"/>
      <c r="WUC36" s="429"/>
      <c r="WUD36" s="429"/>
      <c r="WUE36" s="429"/>
      <c r="WUF36" s="429"/>
      <c r="WUG36" s="429"/>
      <c r="WUH36" s="429"/>
      <c r="WUI36" s="429"/>
      <c r="WUJ36" s="429"/>
      <c r="WUK36" s="429"/>
      <c r="WUL36" s="429"/>
      <c r="WUM36" s="429"/>
      <c r="WUN36" s="429"/>
      <c r="WUO36" s="429"/>
      <c r="WUP36" s="429"/>
      <c r="WUQ36" s="429"/>
      <c r="WUR36" s="429"/>
      <c r="WUS36" s="429"/>
      <c r="WUT36" s="429"/>
      <c r="WUU36" s="429"/>
      <c r="WUV36" s="429"/>
      <c r="WUW36" s="429"/>
      <c r="WUX36" s="429"/>
      <c r="WUY36" s="429"/>
      <c r="WUZ36" s="429"/>
      <c r="WVA36" s="429"/>
      <c r="WVB36" s="429"/>
      <c r="WVC36" s="429"/>
      <c r="WVD36" s="429"/>
      <c r="WVE36" s="429"/>
      <c r="WVF36" s="429"/>
      <c r="WVG36" s="429"/>
      <c r="WVH36" s="429"/>
      <c r="WVI36" s="429"/>
      <c r="WVJ36" s="429"/>
      <c r="WVK36" s="429"/>
      <c r="WVL36" s="429"/>
      <c r="WVM36" s="429"/>
      <c r="WVN36" s="429"/>
      <c r="WVO36" s="429"/>
      <c r="WVP36" s="429"/>
      <c r="WVQ36" s="429"/>
      <c r="WVR36" s="429"/>
      <c r="WVS36" s="429"/>
      <c r="WVT36" s="429"/>
      <c r="WVU36" s="429"/>
      <c r="WVV36" s="429"/>
      <c r="WVW36" s="429"/>
      <c r="WVX36" s="429"/>
      <c r="WVY36" s="429"/>
      <c r="WVZ36" s="429"/>
      <c r="WWA36" s="429"/>
      <c r="WWB36" s="429"/>
      <c r="WWC36" s="429"/>
      <c r="WWD36" s="429"/>
      <c r="WWE36" s="429"/>
      <c r="WWF36" s="429"/>
      <c r="WWG36" s="429"/>
      <c r="WWH36" s="429"/>
      <c r="WWI36" s="429"/>
      <c r="WWJ36" s="429"/>
      <c r="WWK36" s="429"/>
      <c r="WWL36" s="429"/>
      <c r="WWM36" s="429"/>
      <c r="WWN36" s="429"/>
      <c r="WWO36" s="429"/>
      <c r="WWP36" s="429"/>
      <c r="WWQ36" s="429"/>
      <c r="WWR36" s="429"/>
      <c r="WWS36" s="429"/>
      <c r="WWT36" s="429"/>
      <c r="WWU36" s="429"/>
      <c r="WWV36" s="429"/>
      <c r="WWW36" s="429"/>
      <c r="WWX36" s="429"/>
      <c r="WWY36" s="429"/>
      <c r="WWZ36" s="429"/>
      <c r="WXA36" s="429"/>
      <c r="WXB36" s="429"/>
      <c r="WXC36" s="429"/>
      <c r="WXD36" s="429"/>
      <c r="WXE36" s="429"/>
      <c r="WXF36" s="429"/>
      <c r="WXG36" s="429"/>
      <c r="WXH36" s="429"/>
      <c r="WXI36" s="429"/>
      <c r="WXJ36" s="429"/>
      <c r="WXK36" s="429"/>
      <c r="WXL36" s="429"/>
      <c r="WXM36" s="429"/>
      <c r="WXN36" s="429"/>
      <c r="WXO36" s="429"/>
      <c r="WXP36" s="429"/>
      <c r="WXQ36" s="429"/>
      <c r="WXR36" s="429"/>
      <c r="WXS36" s="429"/>
      <c r="WXT36" s="429"/>
      <c r="WXU36" s="429"/>
      <c r="WXV36" s="429"/>
      <c r="WXW36" s="429"/>
      <c r="WXX36" s="429"/>
      <c r="WXY36" s="429"/>
      <c r="WXZ36" s="429"/>
      <c r="WYA36" s="429"/>
      <c r="WYB36" s="429"/>
      <c r="WYC36" s="429"/>
      <c r="WYD36" s="429"/>
      <c r="WYE36" s="429"/>
      <c r="WYF36" s="429"/>
      <c r="WYG36" s="429"/>
      <c r="WYH36" s="429"/>
      <c r="WYI36" s="429"/>
      <c r="WYJ36" s="429"/>
      <c r="WYK36" s="429"/>
      <c r="WYL36" s="429"/>
      <c r="WYM36" s="429"/>
      <c r="WYN36" s="429"/>
      <c r="WYO36" s="429"/>
      <c r="WYP36" s="429"/>
      <c r="WYQ36" s="429"/>
      <c r="WYR36" s="429"/>
      <c r="WYS36" s="429"/>
      <c r="WYT36" s="429"/>
      <c r="WYU36" s="429"/>
      <c r="WYV36" s="429"/>
      <c r="WYW36" s="429"/>
      <c r="WYX36" s="429"/>
      <c r="WYY36" s="429"/>
      <c r="WYZ36" s="429"/>
      <c r="WZA36" s="429"/>
      <c r="WZB36" s="429"/>
      <c r="WZC36" s="429"/>
      <c r="WZD36" s="429"/>
      <c r="WZE36" s="429"/>
      <c r="WZF36" s="429"/>
      <c r="WZG36" s="429"/>
      <c r="WZH36" s="429"/>
      <c r="WZI36" s="429"/>
      <c r="WZJ36" s="429"/>
      <c r="WZK36" s="429"/>
      <c r="WZL36" s="429"/>
      <c r="WZM36" s="429"/>
      <c r="WZN36" s="429"/>
      <c r="WZO36" s="429"/>
      <c r="WZP36" s="429"/>
      <c r="WZQ36" s="429"/>
      <c r="WZR36" s="429"/>
      <c r="WZS36" s="429"/>
      <c r="WZT36" s="429"/>
      <c r="WZU36" s="429"/>
      <c r="WZV36" s="429"/>
      <c r="WZW36" s="429"/>
      <c r="WZX36" s="429"/>
      <c r="WZY36" s="429"/>
      <c r="WZZ36" s="429"/>
      <c r="XAA36" s="429"/>
      <c r="XAB36" s="429"/>
      <c r="XAC36" s="429"/>
      <c r="XAD36" s="429"/>
      <c r="XAE36" s="429"/>
      <c r="XAF36" s="429"/>
      <c r="XAG36" s="429"/>
      <c r="XAH36" s="429"/>
      <c r="XAI36" s="429"/>
      <c r="XAJ36" s="429"/>
      <c r="XAK36" s="429"/>
      <c r="XAL36" s="429"/>
      <c r="XAM36" s="429"/>
      <c r="XAN36" s="429"/>
      <c r="XAO36" s="429"/>
      <c r="XAP36" s="429"/>
      <c r="XAQ36" s="429"/>
      <c r="XAR36" s="429"/>
      <c r="XAS36" s="429"/>
      <c r="XAT36" s="429"/>
      <c r="XAU36" s="429"/>
      <c r="XAV36" s="429"/>
      <c r="XAW36" s="429"/>
      <c r="XAX36" s="429"/>
      <c r="XAY36" s="429"/>
      <c r="XAZ36" s="429"/>
      <c r="XBA36" s="429"/>
      <c r="XBB36" s="429"/>
      <c r="XBC36" s="429"/>
      <c r="XBD36" s="429"/>
      <c r="XBE36" s="429"/>
      <c r="XBF36" s="429"/>
      <c r="XBG36" s="429"/>
      <c r="XBH36" s="429"/>
      <c r="XBI36" s="429"/>
      <c r="XBJ36" s="429"/>
      <c r="XBK36" s="429"/>
      <c r="XBL36" s="429"/>
      <c r="XBM36" s="429"/>
      <c r="XBN36" s="429"/>
      <c r="XBO36" s="429"/>
      <c r="XBP36" s="429"/>
      <c r="XBQ36" s="429"/>
      <c r="XBR36" s="429"/>
      <c r="XBS36" s="429"/>
      <c r="XBT36" s="429"/>
      <c r="XBU36" s="429"/>
      <c r="XBV36" s="429"/>
      <c r="XBW36" s="429"/>
      <c r="XBX36" s="429"/>
      <c r="XBY36" s="429"/>
      <c r="XBZ36" s="429"/>
      <c r="XCA36" s="429"/>
      <c r="XCB36" s="429"/>
      <c r="XCC36" s="429"/>
      <c r="XCD36" s="429"/>
      <c r="XCE36" s="429"/>
      <c r="XCF36" s="429"/>
      <c r="XCG36" s="429"/>
      <c r="XCH36" s="429"/>
      <c r="XCI36" s="429"/>
      <c r="XCJ36" s="429"/>
      <c r="XCK36" s="429"/>
      <c r="XCL36" s="429"/>
      <c r="XCM36" s="429"/>
      <c r="XCN36" s="429"/>
      <c r="XCO36" s="429"/>
      <c r="XCP36" s="429"/>
      <c r="XCQ36" s="429"/>
      <c r="XCR36" s="429"/>
      <c r="XCS36" s="429"/>
      <c r="XCT36" s="429"/>
      <c r="XCU36" s="429"/>
      <c r="XCV36" s="429"/>
      <c r="XCW36" s="429"/>
      <c r="XCX36" s="429"/>
      <c r="XCY36" s="429"/>
      <c r="XCZ36" s="429"/>
      <c r="XDA36" s="429"/>
      <c r="XDB36" s="429"/>
      <c r="XDC36" s="429"/>
      <c r="XDD36" s="429"/>
      <c r="XDE36" s="429"/>
      <c r="XDF36" s="429"/>
      <c r="XDG36" s="429"/>
      <c r="XDH36" s="429"/>
      <c r="XDI36" s="429"/>
      <c r="XDJ36" s="429"/>
      <c r="XDK36" s="429"/>
      <c r="XDL36" s="429"/>
      <c r="XDM36" s="429"/>
      <c r="XDN36" s="429"/>
      <c r="XDO36" s="429"/>
      <c r="XDP36" s="429"/>
      <c r="XDQ36" s="429"/>
      <c r="XDR36" s="429"/>
      <c r="XDS36" s="429"/>
      <c r="XDT36" s="429"/>
      <c r="XDU36" s="429"/>
      <c r="XDV36" s="429"/>
      <c r="XDW36" s="429"/>
      <c r="XDX36" s="429"/>
      <c r="XDY36" s="429"/>
      <c r="XDZ36" s="429"/>
      <c r="XEA36" s="429"/>
      <c r="XEB36" s="429"/>
      <c r="XEC36" s="429"/>
      <c r="XED36" s="429"/>
      <c r="XEE36" s="429"/>
      <c r="XEF36" s="429"/>
      <c r="XEG36" s="429"/>
      <c r="XEH36" s="429"/>
      <c r="XEI36" s="429"/>
      <c r="XEJ36" s="429"/>
      <c r="XEK36" s="429"/>
      <c r="XEL36" s="429"/>
      <c r="XEM36" s="429"/>
      <c r="XEN36" s="429"/>
      <c r="XEO36" s="429"/>
      <c r="XEP36" s="429"/>
      <c r="XEQ36" s="429"/>
      <c r="XER36" s="429"/>
      <c r="XES36" s="429"/>
      <c r="XET36" s="429"/>
      <c r="XEU36" s="429"/>
      <c r="XEV36" s="429"/>
      <c r="XEW36" s="429"/>
      <c r="XEX36" s="429"/>
      <c r="XEY36" s="429"/>
      <c r="XEZ36" s="429"/>
      <c r="XFA36" s="429"/>
      <c r="XFB36" s="429"/>
    </row>
    <row r="37" spans="1:16382" s="495" customFormat="1" ht="15" customHeight="1">
      <c r="A37" s="429">
        <v>1</v>
      </c>
      <c r="B37" s="429"/>
      <c r="C37" s="429"/>
      <c r="D37" s="429"/>
      <c r="E37" s="429"/>
      <c r="F37" s="432"/>
      <c r="G37" s="429"/>
      <c r="H37" s="429"/>
      <c r="I37" s="429"/>
      <c r="J37" s="429"/>
      <c r="K37" s="429"/>
      <c r="L37" s="429"/>
      <c r="M37" s="429"/>
      <c r="N37" s="490"/>
      <c r="O37" s="491"/>
      <c r="P37" s="492"/>
      <c r="Q37" s="493"/>
      <c r="R37" s="494"/>
      <c r="T37" s="496"/>
      <c r="U37" s="496"/>
      <c r="V37" s="496"/>
      <c r="W37" s="496"/>
      <c r="X37" s="496"/>
      <c r="Y37" s="496"/>
      <c r="Z37" s="496"/>
      <c r="AA37" s="496"/>
      <c r="AB37" s="496"/>
      <c r="AC37" s="496"/>
      <c r="AD37" s="496"/>
      <c r="AE37" s="496"/>
      <c r="AF37" s="496"/>
      <c r="AG37" s="496"/>
      <c r="AH37" s="496"/>
      <c r="AI37" s="462"/>
      <c r="AJ37" s="459"/>
      <c r="AK37" s="459"/>
      <c r="AL37" s="456"/>
      <c r="AM37" s="497"/>
      <c r="AN37" s="497"/>
      <c r="AO37" s="497"/>
      <c r="AP37" s="497"/>
      <c r="AQ37" s="497"/>
      <c r="AR37" s="497"/>
      <c r="AS37" s="497"/>
      <c r="AT37" s="497"/>
      <c r="AU37" s="497"/>
      <c r="AV37" s="497"/>
      <c r="AW37" s="497"/>
      <c r="AX37" s="497"/>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c r="HN37" s="429"/>
      <c r="HO37" s="429"/>
      <c r="HP37" s="429"/>
      <c r="HQ37" s="429"/>
      <c r="HR37" s="429"/>
      <c r="HS37" s="429"/>
      <c r="HT37" s="429"/>
      <c r="HU37" s="429"/>
      <c r="HV37" s="429"/>
      <c r="HW37" s="429"/>
      <c r="HX37" s="429"/>
      <c r="HY37" s="429"/>
      <c r="HZ37" s="429"/>
      <c r="IA37" s="429"/>
      <c r="IB37" s="429"/>
      <c r="IC37" s="429"/>
      <c r="ID37" s="429"/>
      <c r="IE37" s="429"/>
      <c r="IF37" s="429"/>
      <c r="IG37" s="429"/>
      <c r="IH37" s="429"/>
      <c r="II37" s="429"/>
      <c r="IJ37" s="429"/>
      <c r="IK37" s="429"/>
      <c r="IL37" s="429"/>
      <c r="IM37" s="429"/>
      <c r="IN37" s="429"/>
      <c r="IO37" s="429"/>
      <c r="IP37" s="429"/>
      <c r="IQ37" s="429"/>
      <c r="IR37" s="429"/>
      <c r="IS37" s="429"/>
      <c r="IT37" s="429"/>
      <c r="IU37" s="429"/>
      <c r="IV37" s="429"/>
      <c r="IW37" s="429"/>
      <c r="IX37" s="429"/>
      <c r="IY37" s="429"/>
      <c r="IZ37" s="429"/>
      <c r="JA37" s="429"/>
      <c r="JB37" s="429"/>
      <c r="JC37" s="429"/>
      <c r="JD37" s="429"/>
      <c r="JE37" s="429"/>
      <c r="JF37" s="429"/>
      <c r="JG37" s="429"/>
      <c r="JH37" s="429"/>
      <c r="JI37" s="429"/>
      <c r="JJ37" s="429"/>
      <c r="JK37" s="429"/>
      <c r="JL37" s="429"/>
      <c r="JM37" s="429"/>
      <c r="JN37" s="429"/>
      <c r="JO37" s="429"/>
      <c r="JP37" s="429"/>
      <c r="JQ37" s="429"/>
      <c r="JR37" s="429"/>
      <c r="JS37" s="429"/>
      <c r="JT37" s="429"/>
      <c r="JU37" s="429"/>
      <c r="JV37" s="429"/>
      <c r="JW37" s="429"/>
      <c r="JX37" s="429"/>
      <c r="JY37" s="429"/>
      <c r="JZ37" s="429"/>
      <c r="KA37" s="429"/>
      <c r="KB37" s="429"/>
      <c r="KC37" s="429"/>
      <c r="KD37" s="429"/>
      <c r="KE37" s="429"/>
      <c r="KF37" s="429"/>
      <c r="KG37" s="429"/>
      <c r="KH37" s="429"/>
      <c r="KI37" s="429"/>
      <c r="KJ37" s="429"/>
      <c r="KK37" s="429"/>
      <c r="KL37" s="429"/>
      <c r="KM37" s="429"/>
      <c r="KN37" s="429"/>
      <c r="KO37" s="429"/>
      <c r="KP37" s="429"/>
      <c r="KQ37" s="429"/>
      <c r="KR37" s="429"/>
      <c r="KS37" s="429"/>
      <c r="KT37" s="429"/>
      <c r="KU37" s="429"/>
      <c r="KV37" s="429"/>
      <c r="KW37" s="429"/>
      <c r="KX37" s="429"/>
      <c r="KY37" s="429"/>
      <c r="KZ37" s="429"/>
      <c r="LA37" s="429"/>
      <c r="LB37" s="429"/>
      <c r="LC37" s="429"/>
      <c r="LD37" s="429"/>
      <c r="LE37" s="429"/>
      <c r="LF37" s="429"/>
      <c r="LG37" s="429"/>
      <c r="LH37" s="429"/>
      <c r="LI37" s="429"/>
      <c r="LJ37" s="429"/>
      <c r="LK37" s="429"/>
      <c r="LL37" s="429"/>
      <c r="LM37" s="429"/>
      <c r="LN37" s="429"/>
      <c r="LO37" s="429"/>
      <c r="LP37" s="429"/>
      <c r="LQ37" s="429"/>
      <c r="LR37" s="429"/>
      <c r="LS37" s="429"/>
      <c r="LT37" s="429"/>
      <c r="LU37" s="429"/>
      <c r="LV37" s="429"/>
      <c r="LW37" s="429"/>
      <c r="LX37" s="429"/>
      <c r="LY37" s="429"/>
      <c r="LZ37" s="429"/>
      <c r="MA37" s="429"/>
      <c r="MB37" s="429"/>
      <c r="MC37" s="429"/>
      <c r="MD37" s="429"/>
      <c r="ME37" s="429"/>
      <c r="MF37" s="429"/>
      <c r="MG37" s="429"/>
      <c r="MH37" s="429"/>
      <c r="MI37" s="429"/>
      <c r="MJ37" s="429"/>
      <c r="MK37" s="429"/>
      <c r="ML37" s="429"/>
      <c r="MM37" s="429"/>
      <c r="MN37" s="429"/>
      <c r="MO37" s="429"/>
      <c r="MP37" s="429"/>
      <c r="MQ37" s="429"/>
      <c r="MR37" s="429"/>
      <c r="MS37" s="429"/>
      <c r="MT37" s="429"/>
      <c r="MU37" s="429"/>
      <c r="MV37" s="429"/>
      <c r="MW37" s="429"/>
      <c r="MX37" s="429"/>
      <c r="MY37" s="429"/>
      <c r="MZ37" s="429"/>
      <c r="NA37" s="429"/>
      <c r="NB37" s="429"/>
      <c r="NC37" s="429"/>
      <c r="ND37" s="429"/>
      <c r="NE37" s="429"/>
      <c r="NF37" s="429"/>
      <c r="NG37" s="429"/>
      <c r="NH37" s="429"/>
      <c r="NI37" s="429"/>
      <c r="NJ37" s="429"/>
      <c r="NK37" s="429"/>
      <c r="NL37" s="429"/>
      <c r="NM37" s="429"/>
      <c r="NN37" s="429"/>
      <c r="NO37" s="429"/>
      <c r="NP37" s="429"/>
      <c r="NQ37" s="429"/>
      <c r="NR37" s="429"/>
      <c r="NS37" s="429"/>
      <c r="NT37" s="429"/>
      <c r="NU37" s="429"/>
      <c r="NV37" s="429"/>
      <c r="NW37" s="429"/>
      <c r="NX37" s="429"/>
      <c r="NY37" s="429"/>
      <c r="NZ37" s="429"/>
      <c r="OA37" s="429"/>
      <c r="OB37" s="429"/>
      <c r="OC37" s="429"/>
      <c r="OD37" s="429"/>
      <c r="OE37" s="429"/>
      <c r="OF37" s="429"/>
      <c r="OG37" s="429"/>
      <c r="OH37" s="429"/>
      <c r="OI37" s="429"/>
      <c r="OJ37" s="429"/>
      <c r="OK37" s="429"/>
      <c r="OL37" s="429"/>
      <c r="OM37" s="429"/>
      <c r="ON37" s="429"/>
      <c r="OO37" s="429"/>
      <c r="OP37" s="429"/>
      <c r="OQ37" s="429"/>
      <c r="OR37" s="429"/>
      <c r="OS37" s="429"/>
      <c r="OT37" s="429"/>
      <c r="OU37" s="429"/>
      <c r="OV37" s="429"/>
      <c r="OW37" s="429"/>
      <c r="OX37" s="429"/>
      <c r="OY37" s="429"/>
      <c r="OZ37" s="429"/>
      <c r="PA37" s="429"/>
      <c r="PB37" s="429"/>
      <c r="PC37" s="429"/>
      <c r="PD37" s="429"/>
      <c r="PE37" s="429"/>
      <c r="PF37" s="429"/>
      <c r="PG37" s="429"/>
      <c r="PH37" s="429"/>
      <c r="PI37" s="429"/>
      <c r="PJ37" s="429"/>
      <c r="PK37" s="429"/>
      <c r="PL37" s="429"/>
      <c r="PM37" s="429"/>
      <c r="PN37" s="429"/>
      <c r="PO37" s="429"/>
      <c r="PP37" s="429"/>
      <c r="PQ37" s="429"/>
      <c r="PR37" s="429"/>
      <c r="PS37" s="429"/>
      <c r="PT37" s="429"/>
      <c r="PU37" s="429"/>
      <c r="PV37" s="429"/>
      <c r="PW37" s="429"/>
      <c r="PX37" s="429"/>
      <c r="PY37" s="429"/>
      <c r="PZ37" s="429"/>
      <c r="QA37" s="429"/>
      <c r="QB37" s="429"/>
      <c r="QC37" s="429"/>
      <c r="QD37" s="429"/>
      <c r="QE37" s="429"/>
      <c r="QF37" s="429"/>
      <c r="QG37" s="429"/>
      <c r="QH37" s="429"/>
      <c r="QI37" s="429"/>
      <c r="QJ37" s="429"/>
      <c r="QK37" s="429"/>
      <c r="QL37" s="429"/>
      <c r="QM37" s="429"/>
      <c r="QN37" s="429"/>
      <c r="QO37" s="429"/>
      <c r="QP37" s="429"/>
      <c r="QQ37" s="429"/>
      <c r="QR37" s="429"/>
      <c r="QS37" s="429"/>
      <c r="QT37" s="429"/>
      <c r="QU37" s="429"/>
      <c r="QV37" s="429"/>
      <c r="QW37" s="429"/>
      <c r="QX37" s="429"/>
      <c r="QY37" s="429"/>
      <c r="QZ37" s="429"/>
      <c r="RA37" s="429"/>
      <c r="RB37" s="429"/>
      <c r="RC37" s="429"/>
      <c r="RD37" s="429"/>
      <c r="RE37" s="429"/>
      <c r="RF37" s="429"/>
      <c r="RG37" s="429"/>
      <c r="RH37" s="429"/>
      <c r="RI37" s="429"/>
      <c r="RJ37" s="429"/>
      <c r="RK37" s="429"/>
      <c r="RL37" s="429"/>
      <c r="RM37" s="429"/>
      <c r="RN37" s="429"/>
      <c r="RO37" s="429"/>
      <c r="RP37" s="429"/>
      <c r="RQ37" s="429"/>
      <c r="RR37" s="429"/>
      <c r="RS37" s="429"/>
      <c r="RT37" s="429"/>
      <c r="RU37" s="429"/>
      <c r="RV37" s="429"/>
      <c r="RW37" s="429"/>
      <c r="RX37" s="429"/>
      <c r="RY37" s="429"/>
      <c r="RZ37" s="429"/>
      <c r="SA37" s="429"/>
      <c r="SB37" s="429"/>
      <c r="SC37" s="429"/>
      <c r="SD37" s="429"/>
      <c r="SE37" s="429"/>
      <c r="SF37" s="429"/>
      <c r="SG37" s="429"/>
      <c r="SH37" s="429"/>
      <c r="SI37" s="429"/>
      <c r="SJ37" s="429"/>
      <c r="SK37" s="429"/>
      <c r="SL37" s="429"/>
      <c r="SM37" s="429"/>
      <c r="SN37" s="429"/>
      <c r="SO37" s="429"/>
      <c r="SP37" s="429"/>
      <c r="SQ37" s="429"/>
      <c r="SR37" s="429"/>
      <c r="SS37" s="429"/>
      <c r="ST37" s="429"/>
      <c r="SU37" s="429"/>
      <c r="SV37" s="429"/>
      <c r="SW37" s="429"/>
      <c r="SX37" s="429"/>
      <c r="SY37" s="429"/>
      <c r="SZ37" s="429"/>
      <c r="TA37" s="429"/>
      <c r="TB37" s="429"/>
      <c r="TC37" s="429"/>
      <c r="TD37" s="429"/>
      <c r="TE37" s="429"/>
      <c r="TF37" s="429"/>
      <c r="TG37" s="429"/>
      <c r="TH37" s="429"/>
      <c r="TI37" s="429"/>
      <c r="TJ37" s="429"/>
      <c r="TK37" s="429"/>
      <c r="TL37" s="429"/>
      <c r="TM37" s="429"/>
      <c r="TN37" s="429"/>
      <c r="TO37" s="429"/>
      <c r="TP37" s="429"/>
      <c r="TQ37" s="429"/>
      <c r="TR37" s="429"/>
      <c r="TS37" s="429"/>
      <c r="TT37" s="429"/>
      <c r="TU37" s="429"/>
      <c r="TV37" s="429"/>
      <c r="TW37" s="429"/>
      <c r="TX37" s="429"/>
      <c r="TY37" s="429"/>
      <c r="TZ37" s="429"/>
      <c r="UA37" s="429"/>
      <c r="UB37" s="429"/>
      <c r="UC37" s="429"/>
      <c r="UD37" s="429"/>
      <c r="UE37" s="429"/>
      <c r="UF37" s="429"/>
      <c r="UG37" s="429"/>
      <c r="UH37" s="429"/>
      <c r="UI37" s="429"/>
      <c r="UJ37" s="429"/>
      <c r="UK37" s="429"/>
      <c r="UL37" s="429"/>
      <c r="UM37" s="429"/>
      <c r="UN37" s="429"/>
      <c r="UO37" s="429"/>
      <c r="UP37" s="429"/>
      <c r="UQ37" s="429"/>
      <c r="UR37" s="429"/>
      <c r="US37" s="429"/>
      <c r="UT37" s="429"/>
      <c r="UU37" s="429"/>
      <c r="UV37" s="429"/>
      <c r="UW37" s="429"/>
      <c r="UX37" s="429"/>
      <c r="UY37" s="429"/>
      <c r="UZ37" s="429"/>
      <c r="VA37" s="429"/>
      <c r="VB37" s="429"/>
      <c r="VC37" s="429"/>
      <c r="VD37" s="429"/>
      <c r="VE37" s="429"/>
      <c r="VF37" s="429"/>
      <c r="VG37" s="429"/>
      <c r="VH37" s="429"/>
      <c r="VI37" s="429"/>
      <c r="VJ37" s="429"/>
      <c r="VK37" s="429"/>
      <c r="VL37" s="429"/>
      <c r="VM37" s="429"/>
      <c r="VN37" s="429"/>
      <c r="VO37" s="429"/>
      <c r="VP37" s="429"/>
      <c r="VQ37" s="429"/>
      <c r="VR37" s="429"/>
      <c r="VS37" s="429"/>
      <c r="VT37" s="429"/>
      <c r="VU37" s="429"/>
      <c r="VV37" s="429"/>
      <c r="VW37" s="429"/>
      <c r="VX37" s="429"/>
      <c r="VY37" s="429"/>
      <c r="VZ37" s="429"/>
      <c r="WA37" s="429"/>
      <c r="WB37" s="429"/>
      <c r="WC37" s="429"/>
      <c r="WD37" s="429"/>
      <c r="WE37" s="429"/>
      <c r="WF37" s="429"/>
      <c r="WG37" s="429"/>
      <c r="WH37" s="429"/>
      <c r="WI37" s="429"/>
      <c r="WJ37" s="429"/>
      <c r="WK37" s="429"/>
      <c r="WL37" s="429"/>
      <c r="WM37" s="429"/>
      <c r="WN37" s="429"/>
      <c r="WO37" s="429"/>
      <c r="WP37" s="429"/>
      <c r="WQ37" s="429"/>
      <c r="WR37" s="429"/>
      <c r="WS37" s="429"/>
      <c r="WT37" s="429"/>
      <c r="WU37" s="429"/>
      <c r="WV37" s="429"/>
      <c r="WW37" s="429"/>
      <c r="WX37" s="429"/>
      <c r="WY37" s="429"/>
      <c r="WZ37" s="429"/>
      <c r="XA37" s="429"/>
      <c r="XB37" s="429"/>
      <c r="XC37" s="429"/>
      <c r="XD37" s="429"/>
      <c r="XE37" s="429"/>
      <c r="XF37" s="429"/>
      <c r="XG37" s="429"/>
      <c r="XH37" s="429"/>
      <c r="XI37" s="429"/>
      <c r="XJ37" s="429"/>
      <c r="XK37" s="429"/>
      <c r="XL37" s="429"/>
      <c r="XM37" s="429"/>
      <c r="XN37" s="429"/>
      <c r="XO37" s="429"/>
      <c r="XP37" s="429"/>
      <c r="XQ37" s="429"/>
      <c r="XR37" s="429"/>
      <c r="XS37" s="429"/>
      <c r="XT37" s="429"/>
      <c r="XU37" s="429"/>
      <c r="XV37" s="429"/>
      <c r="XW37" s="429"/>
      <c r="XX37" s="429"/>
      <c r="XY37" s="429"/>
      <c r="XZ37" s="429"/>
      <c r="YA37" s="429"/>
      <c r="YB37" s="429"/>
      <c r="YC37" s="429"/>
      <c r="YD37" s="429"/>
      <c r="YE37" s="429"/>
      <c r="YF37" s="429"/>
      <c r="YG37" s="429"/>
      <c r="YH37" s="429"/>
      <c r="YI37" s="429"/>
      <c r="YJ37" s="429"/>
      <c r="YK37" s="429"/>
      <c r="YL37" s="429"/>
      <c r="YM37" s="429"/>
      <c r="YN37" s="429"/>
      <c r="YO37" s="429"/>
      <c r="YP37" s="429"/>
      <c r="YQ37" s="429"/>
      <c r="YR37" s="429"/>
      <c r="YS37" s="429"/>
      <c r="YT37" s="429"/>
      <c r="YU37" s="429"/>
      <c r="YV37" s="429"/>
      <c r="YW37" s="429"/>
      <c r="YX37" s="429"/>
      <c r="YY37" s="429"/>
      <c r="YZ37" s="429"/>
      <c r="ZA37" s="429"/>
      <c r="ZB37" s="429"/>
      <c r="ZC37" s="429"/>
      <c r="ZD37" s="429"/>
      <c r="ZE37" s="429"/>
      <c r="ZF37" s="429"/>
      <c r="ZG37" s="429"/>
      <c r="ZH37" s="429"/>
      <c r="ZI37" s="429"/>
      <c r="ZJ37" s="429"/>
      <c r="ZK37" s="429"/>
      <c r="ZL37" s="429"/>
      <c r="ZM37" s="429"/>
      <c r="ZN37" s="429"/>
      <c r="ZO37" s="429"/>
      <c r="ZP37" s="429"/>
      <c r="ZQ37" s="429"/>
      <c r="ZR37" s="429"/>
      <c r="ZS37" s="429"/>
      <c r="ZT37" s="429"/>
      <c r="ZU37" s="429"/>
      <c r="ZV37" s="429"/>
      <c r="ZW37" s="429"/>
      <c r="ZX37" s="429"/>
      <c r="ZY37" s="429"/>
      <c r="ZZ37" s="429"/>
      <c r="AAA37" s="429"/>
      <c r="AAB37" s="429"/>
      <c r="AAC37" s="429"/>
      <c r="AAD37" s="429"/>
      <c r="AAE37" s="429"/>
      <c r="AAF37" s="429"/>
      <c r="AAG37" s="429"/>
      <c r="AAH37" s="429"/>
      <c r="AAI37" s="429"/>
      <c r="AAJ37" s="429"/>
      <c r="AAK37" s="429"/>
      <c r="AAL37" s="429"/>
      <c r="AAM37" s="429"/>
      <c r="AAN37" s="429"/>
      <c r="AAO37" s="429"/>
      <c r="AAP37" s="429"/>
      <c r="AAQ37" s="429"/>
      <c r="AAR37" s="429"/>
      <c r="AAS37" s="429"/>
      <c r="AAT37" s="429"/>
      <c r="AAU37" s="429"/>
      <c r="AAV37" s="429"/>
      <c r="AAW37" s="429"/>
      <c r="AAX37" s="429"/>
      <c r="AAY37" s="429"/>
      <c r="AAZ37" s="429"/>
      <c r="ABA37" s="429"/>
      <c r="ABB37" s="429"/>
      <c r="ABC37" s="429"/>
      <c r="ABD37" s="429"/>
      <c r="ABE37" s="429"/>
      <c r="ABF37" s="429"/>
      <c r="ABG37" s="429"/>
      <c r="ABH37" s="429"/>
      <c r="ABI37" s="429"/>
      <c r="ABJ37" s="429"/>
      <c r="ABK37" s="429"/>
      <c r="ABL37" s="429"/>
      <c r="ABM37" s="429"/>
      <c r="ABN37" s="429"/>
      <c r="ABO37" s="429"/>
      <c r="ABP37" s="429"/>
      <c r="ABQ37" s="429"/>
      <c r="ABR37" s="429"/>
      <c r="ABS37" s="429"/>
      <c r="ABT37" s="429"/>
      <c r="ABU37" s="429"/>
      <c r="ABV37" s="429"/>
      <c r="ABW37" s="429"/>
      <c r="ABX37" s="429"/>
      <c r="ABY37" s="429"/>
      <c r="ABZ37" s="429"/>
      <c r="ACA37" s="429"/>
      <c r="ACB37" s="429"/>
      <c r="ACC37" s="429"/>
      <c r="ACD37" s="429"/>
      <c r="ACE37" s="429"/>
      <c r="ACF37" s="429"/>
      <c r="ACG37" s="429"/>
      <c r="ACH37" s="429"/>
      <c r="ACI37" s="429"/>
      <c r="ACJ37" s="429"/>
      <c r="ACK37" s="429"/>
      <c r="ACL37" s="429"/>
      <c r="ACM37" s="429"/>
      <c r="ACN37" s="429"/>
      <c r="ACO37" s="429"/>
      <c r="ACP37" s="429"/>
      <c r="ACQ37" s="429"/>
      <c r="ACR37" s="429"/>
      <c r="ACS37" s="429"/>
      <c r="ACT37" s="429"/>
      <c r="ACU37" s="429"/>
      <c r="ACV37" s="429"/>
      <c r="ACW37" s="429"/>
      <c r="ACX37" s="429"/>
      <c r="ACY37" s="429"/>
      <c r="ACZ37" s="429"/>
      <c r="ADA37" s="429"/>
      <c r="ADB37" s="429"/>
      <c r="ADC37" s="429"/>
      <c r="ADD37" s="429"/>
      <c r="ADE37" s="429"/>
      <c r="ADF37" s="429"/>
      <c r="ADG37" s="429"/>
      <c r="ADH37" s="429"/>
      <c r="ADI37" s="429"/>
      <c r="ADJ37" s="429"/>
      <c r="ADK37" s="429"/>
      <c r="ADL37" s="429"/>
      <c r="ADM37" s="429"/>
      <c r="ADN37" s="429"/>
      <c r="ADO37" s="429"/>
      <c r="ADP37" s="429"/>
      <c r="ADQ37" s="429"/>
      <c r="ADR37" s="429"/>
      <c r="ADS37" s="429"/>
      <c r="ADT37" s="429"/>
      <c r="ADU37" s="429"/>
      <c r="ADV37" s="429"/>
      <c r="ADW37" s="429"/>
      <c r="ADX37" s="429"/>
      <c r="ADY37" s="429"/>
      <c r="ADZ37" s="429"/>
      <c r="AEA37" s="429"/>
      <c r="AEB37" s="429"/>
      <c r="AEC37" s="429"/>
      <c r="AED37" s="429"/>
      <c r="AEE37" s="429"/>
      <c r="AEF37" s="429"/>
      <c r="AEG37" s="429"/>
      <c r="AEH37" s="429"/>
      <c r="AEI37" s="429"/>
      <c r="AEJ37" s="429"/>
      <c r="AEK37" s="429"/>
      <c r="AEL37" s="429"/>
      <c r="AEM37" s="429"/>
      <c r="AEN37" s="429"/>
      <c r="AEO37" s="429"/>
      <c r="AEP37" s="429"/>
      <c r="AEQ37" s="429"/>
      <c r="AER37" s="429"/>
      <c r="AES37" s="429"/>
      <c r="AET37" s="429"/>
      <c r="AEU37" s="429"/>
      <c r="AEV37" s="429"/>
      <c r="AEW37" s="429"/>
      <c r="AEX37" s="429"/>
      <c r="AEY37" s="429"/>
      <c r="AEZ37" s="429"/>
      <c r="AFA37" s="429"/>
      <c r="AFB37" s="429"/>
      <c r="AFC37" s="429"/>
      <c r="AFD37" s="429"/>
      <c r="AFE37" s="429"/>
      <c r="AFF37" s="429"/>
      <c r="AFG37" s="429"/>
      <c r="AFH37" s="429"/>
      <c r="AFI37" s="429"/>
      <c r="AFJ37" s="429"/>
      <c r="AFK37" s="429"/>
      <c r="AFL37" s="429"/>
      <c r="AFM37" s="429"/>
      <c r="AFN37" s="429"/>
      <c r="AFO37" s="429"/>
      <c r="AFP37" s="429"/>
      <c r="AFQ37" s="429"/>
      <c r="AFR37" s="429"/>
      <c r="AFS37" s="429"/>
      <c r="AFT37" s="429"/>
      <c r="AFU37" s="429"/>
      <c r="AFV37" s="429"/>
      <c r="AFW37" s="429"/>
      <c r="AFX37" s="429"/>
      <c r="AFY37" s="429"/>
      <c r="AFZ37" s="429"/>
      <c r="AGA37" s="429"/>
      <c r="AGB37" s="429"/>
      <c r="AGC37" s="429"/>
      <c r="AGD37" s="429"/>
      <c r="AGE37" s="429"/>
      <c r="AGF37" s="429"/>
      <c r="AGG37" s="429"/>
      <c r="AGH37" s="429"/>
      <c r="AGI37" s="429"/>
      <c r="AGJ37" s="429"/>
      <c r="AGK37" s="429"/>
      <c r="AGL37" s="429"/>
      <c r="AGM37" s="429"/>
      <c r="AGN37" s="429"/>
      <c r="AGO37" s="429"/>
      <c r="AGP37" s="429"/>
      <c r="AGQ37" s="429"/>
      <c r="AGR37" s="429"/>
      <c r="AGS37" s="429"/>
      <c r="AGT37" s="429"/>
      <c r="AGU37" s="429"/>
      <c r="AGV37" s="429"/>
      <c r="AGW37" s="429"/>
      <c r="AGX37" s="429"/>
      <c r="AGY37" s="429"/>
      <c r="AGZ37" s="429"/>
      <c r="AHA37" s="429"/>
      <c r="AHB37" s="429"/>
      <c r="AHC37" s="429"/>
      <c r="AHD37" s="429"/>
      <c r="AHE37" s="429"/>
      <c r="AHF37" s="429"/>
      <c r="AHG37" s="429"/>
      <c r="AHH37" s="429"/>
      <c r="AHI37" s="429"/>
      <c r="AHJ37" s="429"/>
      <c r="AHK37" s="429"/>
      <c r="AHL37" s="429"/>
      <c r="AHM37" s="429"/>
      <c r="AHN37" s="429"/>
      <c r="AHO37" s="429"/>
      <c r="AHP37" s="429"/>
      <c r="AHQ37" s="429"/>
      <c r="AHR37" s="429"/>
      <c r="AHS37" s="429"/>
      <c r="AHT37" s="429"/>
      <c r="AHU37" s="429"/>
      <c r="AHV37" s="429"/>
      <c r="AHW37" s="429"/>
      <c r="AHX37" s="429"/>
      <c r="AHY37" s="429"/>
      <c r="AHZ37" s="429"/>
      <c r="AIA37" s="429"/>
      <c r="AIB37" s="429"/>
      <c r="AIC37" s="429"/>
      <c r="AID37" s="429"/>
      <c r="AIE37" s="429"/>
      <c r="AIF37" s="429"/>
      <c r="AIG37" s="429"/>
      <c r="AIH37" s="429"/>
      <c r="AII37" s="429"/>
      <c r="AIJ37" s="429"/>
      <c r="AIK37" s="429"/>
      <c r="AIL37" s="429"/>
      <c r="AIM37" s="429"/>
      <c r="AIN37" s="429"/>
      <c r="AIO37" s="429"/>
      <c r="AIP37" s="429"/>
      <c r="AIQ37" s="429"/>
      <c r="AIR37" s="429"/>
      <c r="AIS37" s="429"/>
      <c r="AIT37" s="429"/>
      <c r="AIU37" s="429"/>
      <c r="AIV37" s="429"/>
      <c r="AIW37" s="429"/>
      <c r="AIX37" s="429"/>
      <c r="AIY37" s="429"/>
      <c r="AIZ37" s="429"/>
      <c r="AJA37" s="429"/>
      <c r="AJB37" s="429"/>
      <c r="AJC37" s="429"/>
      <c r="AJD37" s="429"/>
      <c r="AJE37" s="429"/>
      <c r="AJF37" s="429"/>
      <c r="AJG37" s="429"/>
      <c r="AJH37" s="429"/>
      <c r="AJI37" s="429"/>
      <c r="AJJ37" s="429"/>
      <c r="AJK37" s="429"/>
      <c r="AJL37" s="429"/>
      <c r="AJM37" s="429"/>
      <c r="AJN37" s="429"/>
      <c r="AJO37" s="429"/>
      <c r="AJP37" s="429"/>
      <c r="AJQ37" s="429"/>
      <c r="AJR37" s="429"/>
      <c r="AJS37" s="429"/>
      <c r="AJT37" s="429"/>
      <c r="AJU37" s="429"/>
      <c r="AJV37" s="429"/>
      <c r="AJW37" s="429"/>
      <c r="AJX37" s="429"/>
      <c r="AJY37" s="429"/>
      <c r="AJZ37" s="429"/>
      <c r="AKA37" s="429"/>
      <c r="AKB37" s="429"/>
      <c r="AKC37" s="429"/>
      <c r="AKD37" s="429"/>
      <c r="AKE37" s="429"/>
      <c r="AKF37" s="429"/>
      <c r="AKG37" s="429"/>
      <c r="AKH37" s="429"/>
      <c r="AKI37" s="429"/>
      <c r="AKJ37" s="429"/>
      <c r="AKK37" s="429"/>
      <c r="AKL37" s="429"/>
      <c r="AKM37" s="429"/>
      <c r="AKN37" s="429"/>
      <c r="AKO37" s="429"/>
      <c r="AKP37" s="429"/>
      <c r="AKQ37" s="429"/>
      <c r="AKR37" s="429"/>
      <c r="AKS37" s="429"/>
      <c r="AKT37" s="429"/>
      <c r="AKU37" s="429"/>
      <c r="AKV37" s="429"/>
      <c r="AKW37" s="429"/>
      <c r="AKX37" s="429"/>
      <c r="AKY37" s="429"/>
      <c r="AKZ37" s="429"/>
      <c r="ALA37" s="429"/>
      <c r="ALB37" s="429"/>
      <c r="ALC37" s="429"/>
      <c r="ALD37" s="429"/>
      <c r="ALE37" s="429"/>
      <c r="ALF37" s="429"/>
      <c r="ALG37" s="429"/>
      <c r="ALH37" s="429"/>
      <c r="ALI37" s="429"/>
      <c r="ALJ37" s="429"/>
      <c r="ALK37" s="429"/>
      <c r="ALL37" s="429"/>
      <c r="ALM37" s="429"/>
      <c r="ALN37" s="429"/>
      <c r="ALO37" s="429"/>
      <c r="ALP37" s="429"/>
      <c r="ALQ37" s="429"/>
      <c r="ALR37" s="429"/>
      <c r="ALS37" s="429"/>
      <c r="ALT37" s="429"/>
      <c r="ALU37" s="429"/>
      <c r="ALV37" s="429"/>
      <c r="ALW37" s="429"/>
      <c r="ALX37" s="429"/>
      <c r="ALY37" s="429"/>
      <c r="ALZ37" s="429"/>
      <c r="AMA37" s="429"/>
      <c r="AMB37" s="429"/>
      <c r="AMC37" s="429"/>
      <c r="AMD37" s="429"/>
      <c r="AME37" s="429"/>
      <c r="AMF37" s="429"/>
      <c r="AMG37" s="429"/>
      <c r="AMH37" s="429"/>
      <c r="AMI37" s="429"/>
      <c r="AMJ37" s="429"/>
      <c r="AMK37" s="429"/>
      <c r="AML37" s="429"/>
      <c r="AMM37" s="429"/>
      <c r="AMN37" s="429"/>
      <c r="AMO37" s="429"/>
      <c r="AMP37" s="429"/>
      <c r="AMQ37" s="429"/>
      <c r="AMR37" s="429"/>
      <c r="AMS37" s="429"/>
      <c r="AMT37" s="429"/>
      <c r="AMU37" s="429"/>
      <c r="AMV37" s="429"/>
      <c r="AMW37" s="429"/>
      <c r="AMX37" s="429"/>
      <c r="AMY37" s="429"/>
      <c r="AMZ37" s="429"/>
      <c r="ANA37" s="429"/>
      <c r="ANB37" s="429"/>
      <c r="ANC37" s="429"/>
      <c r="AND37" s="429"/>
      <c r="ANE37" s="429"/>
      <c r="ANF37" s="429"/>
      <c r="ANG37" s="429"/>
      <c r="ANH37" s="429"/>
      <c r="ANI37" s="429"/>
      <c r="ANJ37" s="429"/>
      <c r="ANK37" s="429"/>
      <c r="ANL37" s="429"/>
      <c r="ANM37" s="429"/>
      <c r="ANN37" s="429"/>
      <c r="ANO37" s="429"/>
      <c r="ANP37" s="429"/>
      <c r="ANQ37" s="429"/>
      <c r="ANR37" s="429"/>
      <c r="ANS37" s="429"/>
      <c r="ANT37" s="429"/>
      <c r="ANU37" s="429"/>
      <c r="ANV37" s="429"/>
      <c r="ANW37" s="429"/>
      <c r="ANX37" s="429"/>
      <c r="ANY37" s="429"/>
      <c r="ANZ37" s="429"/>
      <c r="AOA37" s="429"/>
      <c r="AOB37" s="429"/>
      <c r="AOC37" s="429"/>
      <c r="AOD37" s="429"/>
      <c r="AOE37" s="429"/>
      <c r="AOF37" s="429"/>
      <c r="AOG37" s="429"/>
      <c r="AOH37" s="429"/>
      <c r="AOI37" s="429"/>
      <c r="AOJ37" s="429"/>
      <c r="AOK37" s="429"/>
      <c r="AOL37" s="429"/>
      <c r="AOM37" s="429"/>
      <c r="AON37" s="429"/>
      <c r="AOO37" s="429"/>
      <c r="AOP37" s="429"/>
      <c r="AOQ37" s="429"/>
      <c r="AOR37" s="429"/>
      <c r="AOS37" s="429"/>
      <c r="AOT37" s="429"/>
      <c r="AOU37" s="429"/>
      <c r="AOV37" s="429"/>
      <c r="AOW37" s="429"/>
      <c r="AOX37" s="429"/>
      <c r="AOY37" s="429"/>
      <c r="AOZ37" s="429"/>
      <c r="APA37" s="429"/>
      <c r="APB37" s="429"/>
      <c r="APC37" s="429"/>
      <c r="APD37" s="429"/>
      <c r="APE37" s="429"/>
      <c r="APF37" s="429"/>
      <c r="APG37" s="429"/>
      <c r="APH37" s="429"/>
      <c r="API37" s="429"/>
      <c r="APJ37" s="429"/>
      <c r="APK37" s="429"/>
      <c r="APL37" s="429"/>
      <c r="APM37" s="429"/>
      <c r="APN37" s="429"/>
      <c r="APO37" s="429"/>
      <c r="APP37" s="429"/>
      <c r="APQ37" s="429"/>
      <c r="APR37" s="429"/>
      <c r="APS37" s="429"/>
      <c r="APT37" s="429"/>
      <c r="APU37" s="429"/>
      <c r="APV37" s="429"/>
      <c r="APW37" s="429"/>
      <c r="APX37" s="429"/>
      <c r="APY37" s="429"/>
      <c r="APZ37" s="429"/>
      <c r="AQA37" s="429"/>
      <c r="AQB37" s="429"/>
      <c r="AQC37" s="429"/>
      <c r="AQD37" s="429"/>
      <c r="AQE37" s="429"/>
      <c r="AQF37" s="429"/>
      <c r="AQG37" s="429"/>
      <c r="AQH37" s="429"/>
      <c r="AQI37" s="429"/>
      <c r="AQJ37" s="429"/>
      <c r="AQK37" s="429"/>
      <c r="AQL37" s="429"/>
      <c r="AQM37" s="429"/>
      <c r="AQN37" s="429"/>
      <c r="AQO37" s="429"/>
      <c r="AQP37" s="429"/>
      <c r="AQQ37" s="429"/>
      <c r="AQR37" s="429"/>
      <c r="AQS37" s="429"/>
      <c r="AQT37" s="429"/>
      <c r="AQU37" s="429"/>
      <c r="AQV37" s="429"/>
      <c r="AQW37" s="429"/>
      <c r="AQX37" s="429"/>
      <c r="AQY37" s="429"/>
      <c r="AQZ37" s="429"/>
      <c r="ARA37" s="429"/>
      <c r="ARB37" s="429"/>
      <c r="ARC37" s="429"/>
      <c r="ARD37" s="429"/>
      <c r="ARE37" s="429"/>
      <c r="ARF37" s="429"/>
      <c r="ARG37" s="429"/>
      <c r="ARH37" s="429"/>
      <c r="ARI37" s="429"/>
      <c r="ARJ37" s="429"/>
      <c r="ARK37" s="429"/>
      <c r="ARL37" s="429"/>
      <c r="ARM37" s="429"/>
      <c r="ARN37" s="429"/>
      <c r="ARO37" s="429"/>
      <c r="ARP37" s="429"/>
      <c r="ARQ37" s="429"/>
      <c r="ARR37" s="429"/>
      <c r="ARS37" s="429"/>
      <c r="ART37" s="429"/>
      <c r="ARU37" s="429"/>
      <c r="ARV37" s="429"/>
      <c r="ARW37" s="429"/>
      <c r="ARX37" s="429"/>
      <c r="ARY37" s="429"/>
      <c r="ARZ37" s="429"/>
      <c r="ASA37" s="429"/>
      <c r="ASB37" s="429"/>
      <c r="ASC37" s="429"/>
      <c r="ASD37" s="429"/>
      <c r="ASE37" s="429"/>
      <c r="ASF37" s="429"/>
      <c r="ASG37" s="429"/>
      <c r="ASH37" s="429"/>
      <c r="ASI37" s="429"/>
      <c r="ASJ37" s="429"/>
      <c r="ASK37" s="429"/>
      <c r="ASL37" s="429"/>
      <c r="ASM37" s="429"/>
      <c r="ASN37" s="429"/>
      <c r="ASO37" s="429"/>
      <c r="ASP37" s="429"/>
      <c r="ASQ37" s="429"/>
      <c r="ASR37" s="429"/>
      <c r="ASS37" s="429"/>
      <c r="AST37" s="429"/>
      <c r="ASU37" s="429"/>
      <c r="ASV37" s="429"/>
      <c r="ASW37" s="429"/>
      <c r="ASX37" s="429"/>
      <c r="ASY37" s="429"/>
      <c r="ASZ37" s="429"/>
      <c r="ATA37" s="429"/>
      <c r="ATB37" s="429"/>
      <c r="ATC37" s="429"/>
      <c r="ATD37" s="429"/>
      <c r="ATE37" s="429"/>
      <c r="ATF37" s="429"/>
      <c r="ATG37" s="429"/>
      <c r="ATH37" s="429"/>
      <c r="ATI37" s="429"/>
      <c r="ATJ37" s="429"/>
      <c r="ATK37" s="429"/>
      <c r="ATL37" s="429"/>
      <c r="ATM37" s="429"/>
      <c r="ATN37" s="429"/>
      <c r="ATO37" s="429"/>
      <c r="ATP37" s="429"/>
      <c r="ATQ37" s="429"/>
      <c r="ATR37" s="429"/>
      <c r="ATS37" s="429"/>
      <c r="ATT37" s="429"/>
      <c r="ATU37" s="429"/>
      <c r="ATV37" s="429"/>
      <c r="ATW37" s="429"/>
      <c r="ATX37" s="429"/>
      <c r="ATY37" s="429"/>
      <c r="ATZ37" s="429"/>
      <c r="AUA37" s="429"/>
      <c r="AUB37" s="429"/>
      <c r="AUC37" s="429"/>
      <c r="AUD37" s="429"/>
      <c r="AUE37" s="429"/>
      <c r="AUF37" s="429"/>
      <c r="AUG37" s="429"/>
      <c r="AUH37" s="429"/>
      <c r="AUI37" s="429"/>
      <c r="AUJ37" s="429"/>
      <c r="AUK37" s="429"/>
      <c r="AUL37" s="429"/>
      <c r="AUM37" s="429"/>
      <c r="AUN37" s="429"/>
      <c r="AUO37" s="429"/>
      <c r="AUP37" s="429"/>
      <c r="AUQ37" s="429"/>
      <c r="AUR37" s="429"/>
      <c r="AUS37" s="429"/>
      <c r="AUT37" s="429"/>
      <c r="AUU37" s="429"/>
      <c r="AUV37" s="429"/>
      <c r="AUW37" s="429"/>
      <c r="AUX37" s="429"/>
      <c r="AUY37" s="429"/>
      <c r="AUZ37" s="429"/>
      <c r="AVA37" s="429"/>
      <c r="AVB37" s="429"/>
      <c r="AVC37" s="429"/>
      <c r="AVD37" s="429"/>
      <c r="AVE37" s="429"/>
      <c r="AVF37" s="429"/>
      <c r="AVG37" s="429"/>
      <c r="AVH37" s="429"/>
      <c r="AVI37" s="429"/>
      <c r="AVJ37" s="429"/>
      <c r="AVK37" s="429"/>
      <c r="AVL37" s="429"/>
      <c r="AVM37" s="429"/>
      <c r="AVN37" s="429"/>
      <c r="AVO37" s="429"/>
      <c r="AVP37" s="429"/>
      <c r="AVQ37" s="429"/>
      <c r="AVR37" s="429"/>
      <c r="AVS37" s="429"/>
      <c r="AVT37" s="429"/>
      <c r="AVU37" s="429"/>
      <c r="AVV37" s="429"/>
      <c r="AVW37" s="429"/>
      <c r="AVX37" s="429"/>
      <c r="AVY37" s="429"/>
      <c r="AVZ37" s="429"/>
      <c r="AWA37" s="429"/>
      <c r="AWB37" s="429"/>
      <c r="AWC37" s="429"/>
      <c r="AWD37" s="429"/>
      <c r="AWE37" s="429"/>
      <c r="AWF37" s="429"/>
      <c r="AWG37" s="429"/>
      <c r="AWH37" s="429"/>
      <c r="AWI37" s="429"/>
      <c r="AWJ37" s="429"/>
      <c r="AWK37" s="429"/>
      <c r="AWL37" s="429"/>
      <c r="AWM37" s="429"/>
      <c r="AWN37" s="429"/>
      <c r="AWO37" s="429"/>
      <c r="AWP37" s="429"/>
      <c r="AWQ37" s="429"/>
      <c r="AWR37" s="429"/>
      <c r="AWS37" s="429"/>
      <c r="AWT37" s="429"/>
      <c r="AWU37" s="429"/>
      <c r="AWV37" s="429"/>
      <c r="AWW37" s="429"/>
      <c r="AWX37" s="429"/>
      <c r="AWY37" s="429"/>
      <c r="AWZ37" s="429"/>
      <c r="AXA37" s="429"/>
      <c r="AXB37" s="429"/>
      <c r="AXC37" s="429"/>
      <c r="AXD37" s="429"/>
      <c r="AXE37" s="429"/>
      <c r="AXF37" s="429"/>
      <c r="AXG37" s="429"/>
      <c r="AXH37" s="429"/>
      <c r="AXI37" s="429"/>
      <c r="AXJ37" s="429"/>
      <c r="AXK37" s="429"/>
      <c r="AXL37" s="429"/>
      <c r="AXM37" s="429"/>
      <c r="AXN37" s="429"/>
      <c r="AXO37" s="429"/>
      <c r="AXP37" s="429"/>
      <c r="AXQ37" s="429"/>
      <c r="AXR37" s="429"/>
      <c r="AXS37" s="429"/>
      <c r="AXT37" s="429"/>
      <c r="AXU37" s="429"/>
      <c r="AXV37" s="429"/>
      <c r="AXW37" s="429"/>
      <c r="AXX37" s="429"/>
      <c r="AXY37" s="429"/>
      <c r="AXZ37" s="429"/>
      <c r="AYA37" s="429"/>
      <c r="AYB37" s="429"/>
      <c r="AYC37" s="429"/>
      <c r="AYD37" s="429"/>
      <c r="AYE37" s="429"/>
      <c r="AYF37" s="429"/>
      <c r="AYG37" s="429"/>
      <c r="AYH37" s="429"/>
      <c r="AYI37" s="429"/>
      <c r="AYJ37" s="429"/>
      <c r="AYK37" s="429"/>
      <c r="AYL37" s="429"/>
      <c r="AYM37" s="429"/>
      <c r="AYN37" s="429"/>
      <c r="AYO37" s="429"/>
      <c r="AYP37" s="429"/>
      <c r="AYQ37" s="429"/>
      <c r="AYR37" s="429"/>
      <c r="AYS37" s="429"/>
      <c r="AYT37" s="429"/>
      <c r="AYU37" s="429"/>
      <c r="AYV37" s="429"/>
      <c r="AYW37" s="429"/>
      <c r="AYX37" s="429"/>
      <c r="AYY37" s="429"/>
      <c r="AYZ37" s="429"/>
      <c r="AZA37" s="429"/>
      <c r="AZB37" s="429"/>
      <c r="AZC37" s="429"/>
      <c r="AZD37" s="429"/>
      <c r="AZE37" s="429"/>
      <c r="AZF37" s="429"/>
      <c r="AZG37" s="429"/>
      <c r="AZH37" s="429"/>
      <c r="AZI37" s="429"/>
      <c r="AZJ37" s="429"/>
      <c r="AZK37" s="429"/>
      <c r="AZL37" s="429"/>
      <c r="AZM37" s="429"/>
      <c r="AZN37" s="429"/>
      <c r="AZO37" s="429"/>
      <c r="AZP37" s="429"/>
      <c r="AZQ37" s="429"/>
      <c r="AZR37" s="429"/>
      <c r="AZS37" s="429"/>
      <c r="AZT37" s="429"/>
      <c r="AZU37" s="429"/>
      <c r="AZV37" s="429"/>
      <c r="AZW37" s="429"/>
      <c r="AZX37" s="429"/>
      <c r="AZY37" s="429"/>
      <c r="AZZ37" s="429"/>
      <c r="BAA37" s="429"/>
      <c r="BAB37" s="429"/>
      <c r="BAC37" s="429"/>
      <c r="BAD37" s="429"/>
      <c r="BAE37" s="429"/>
      <c r="BAF37" s="429"/>
      <c r="BAG37" s="429"/>
      <c r="BAH37" s="429"/>
      <c r="BAI37" s="429"/>
      <c r="BAJ37" s="429"/>
      <c r="BAK37" s="429"/>
      <c r="BAL37" s="429"/>
      <c r="BAM37" s="429"/>
      <c r="BAN37" s="429"/>
      <c r="BAO37" s="429"/>
      <c r="BAP37" s="429"/>
      <c r="BAQ37" s="429"/>
      <c r="BAR37" s="429"/>
      <c r="BAS37" s="429"/>
      <c r="BAT37" s="429"/>
      <c r="BAU37" s="429"/>
      <c r="BAV37" s="429"/>
      <c r="BAW37" s="429"/>
      <c r="BAX37" s="429"/>
      <c r="BAY37" s="429"/>
      <c r="BAZ37" s="429"/>
      <c r="BBA37" s="429"/>
      <c r="BBB37" s="429"/>
      <c r="BBC37" s="429"/>
      <c r="BBD37" s="429"/>
      <c r="BBE37" s="429"/>
      <c r="BBF37" s="429"/>
      <c r="BBG37" s="429"/>
      <c r="BBH37" s="429"/>
      <c r="BBI37" s="429"/>
      <c r="BBJ37" s="429"/>
      <c r="BBK37" s="429"/>
      <c r="BBL37" s="429"/>
      <c r="BBM37" s="429"/>
      <c r="BBN37" s="429"/>
      <c r="BBO37" s="429"/>
      <c r="BBP37" s="429"/>
      <c r="BBQ37" s="429"/>
      <c r="BBR37" s="429"/>
      <c r="BBS37" s="429"/>
      <c r="BBT37" s="429"/>
      <c r="BBU37" s="429"/>
      <c r="BBV37" s="429"/>
      <c r="BBW37" s="429"/>
      <c r="BBX37" s="429"/>
      <c r="BBY37" s="429"/>
      <c r="BBZ37" s="429"/>
      <c r="BCA37" s="429"/>
      <c r="BCB37" s="429"/>
      <c r="BCC37" s="429"/>
      <c r="BCD37" s="429"/>
      <c r="BCE37" s="429"/>
      <c r="BCF37" s="429"/>
      <c r="BCG37" s="429"/>
      <c r="BCH37" s="429"/>
      <c r="BCI37" s="429"/>
      <c r="BCJ37" s="429"/>
      <c r="BCK37" s="429"/>
      <c r="BCL37" s="429"/>
      <c r="BCM37" s="429"/>
      <c r="BCN37" s="429"/>
      <c r="BCO37" s="429"/>
      <c r="BCP37" s="429"/>
      <c r="BCQ37" s="429"/>
      <c r="BCR37" s="429"/>
      <c r="BCS37" s="429"/>
      <c r="BCT37" s="429"/>
      <c r="BCU37" s="429"/>
      <c r="BCV37" s="429"/>
      <c r="BCW37" s="429"/>
      <c r="BCX37" s="429"/>
      <c r="BCY37" s="429"/>
      <c r="BCZ37" s="429"/>
      <c r="BDA37" s="429"/>
      <c r="BDB37" s="429"/>
      <c r="BDC37" s="429"/>
      <c r="BDD37" s="429"/>
      <c r="BDE37" s="429"/>
      <c r="BDF37" s="429"/>
      <c r="BDG37" s="429"/>
      <c r="BDH37" s="429"/>
      <c r="BDI37" s="429"/>
      <c r="BDJ37" s="429"/>
      <c r="BDK37" s="429"/>
      <c r="BDL37" s="429"/>
      <c r="BDM37" s="429"/>
      <c r="BDN37" s="429"/>
      <c r="BDO37" s="429"/>
      <c r="BDP37" s="429"/>
      <c r="BDQ37" s="429"/>
      <c r="BDR37" s="429"/>
      <c r="BDS37" s="429"/>
      <c r="BDT37" s="429"/>
      <c r="BDU37" s="429"/>
      <c r="BDV37" s="429"/>
      <c r="BDW37" s="429"/>
      <c r="BDX37" s="429"/>
      <c r="BDY37" s="429"/>
      <c r="BDZ37" s="429"/>
      <c r="BEA37" s="429"/>
      <c r="BEB37" s="429"/>
      <c r="BEC37" s="429"/>
      <c r="BED37" s="429"/>
      <c r="BEE37" s="429"/>
      <c r="BEF37" s="429"/>
      <c r="BEG37" s="429"/>
      <c r="BEH37" s="429"/>
      <c r="BEI37" s="429"/>
      <c r="BEJ37" s="429"/>
      <c r="BEK37" s="429"/>
      <c r="BEL37" s="429"/>
      <c r="BEM37" s="429"/>
      <c r="BEN37" s="429"/>
      <c r="BEO37" s="429"/>
      <c r="BEP37" s="429"/>
      <c r="BEQ37" s="429"/>
      <c r="BER37" s="429"/>
      <c r="BES37" s="429"/>
      <c r="BET37" s="429"/>
      <c r="BEU37" s="429"/>
      <c r="BEV37" s="429"/>
      <c r="BEW37" s="429"/>
      <c r="BEX37" s="429"/>
      <c r="BEY37" s="429"/>
      <c r="BEZ37" s="429"/>
      <c r="BFA37" s="429"/>
      <c r="BFB37" s="429"/>
      <c r="BFC37" s="429"/>
      <c r="BFD37" s="429"/>
      <c r="BFE37" s="429"/>
      <c r="BFF37" s="429"/>
      <c r="BFG37" s="429"/>
      <c r="BFH37" s="429"/>
      <c r="BFI37" s="429"/>
      <c r="BFJ37" s="429"/>
      <c r="BFK37" s="429"/>
      <c r="BFL37" s="429"/>
      <c r="BFM37" s="429"/>
      <c r="BFN37" s="429"/>
      <c r="BFO37" s="429"/>
      <c r="BFP37" s="429"/>
      <c r="BFQ37" s="429"/>
      <c r="BFR37" s="429"/>
      <c r="BFS37" s="429"/>
      <c r="BFT37" s="429"/>
      <c r="BFU37" s="429"/>
      <c r="BFV37" s="429"/>
      <c r="BFW37" s="429"/>
      <c r="BFX37" s="429"/>
      <c r="BFY37" s="429"/>
      <c r="BFZ37" s="429"/>
      <c r="BGA37" s="429"/>
      <c r="BGB37" s="429"/>
      <c r="BGC37" s="429"/>
      <c r="BGD37" s="429"/>
      <c r="BGE37" s="429"/>
      <c r="BGF37" s="429"/>
      <c r="BGG37" s="429"/>
      <c r="BGH37" s="429"/>
      <c r="BGI37" s="429"/>
      <c r="BGJ37" s="429"/>
      <c r="BGK37" s="429"/>
      <c r="BGL37" s="429"/>
      <c r="BGM37" s="429"/>
      <c r="BGN37" s="429"/>
      <c r="BGO37" s="429"/>
      <c r="BGP37" s="429"/>
      <c r="BGQ37" s="429"/>
      <c r="BGR37" s="429"/>
      <c r="BGS37" s="429"/>
      <c r="BGT37" s="429"/>
      <c r="BGU37" s="429"/>
      <c r="BGV37" s="429"/>
      <c r="BGW37" s="429"/>
      <c r="BGX37" s="429"/>
      <c r="BGY37" s="429"/>
      <c r="BGZ37" s="429"/>
      <c r="BHA37" s="429"/>
      <c r="BHB37" s="429"/>
      <c r="BHC37" s="429"/>
      <c r="BHD37" s="429"/>
      <c r="BHE37" s="429"/>
      <c r="BHF37" s="429"/>
      <c r="BHG37" s="429"/>
      <c r="BHH37" s="429"/>
      <c r="BHI37" s="429"/>
      <c r="BHJ37" s="429"/>
      <c r="BHK37" s="429"/>
      <c r="BHL37" s="429"/>
      <c r="BHM37" s="429"/>
      <c r="BHN37" s="429"/>
      <c r="BHO37" s="429"/>
      <c r="BHP37" s="429"/>
      <c r="BHQ37" s="429"/>
      <c r="BHR37" s="429"/>
      <c r="BHS37" s="429"/>
      <c r="BHT37" s="429"/>
      <c r="BHU37" s="429"/>
      <c r="BHV37" s="429"/>
      <c r="BHW37" s="429"/>
      <c r="BHX37" s="429"/>
      <c r="BHY37" s="429"/>
      <c r="BHZ37" s="429"/>
      <c r="BIA37" s="429"/>
      <c r="BIB37" s="429"/>
      <c r="BIC37" s="429"/>
      <c r="BID37" s="429"/>
      <c r="BIE37" s="429"/>
      <c r="BIF37" s="429"/>
      <c r="BIG37" s="429"/>
      <c r="BIH37" s="429"/>
      <c r="BII37" s="429"/>
      <c r="BIJ37" s="429"/>
      <c r="BIK37" s="429"/>
      <c r="BIL37" s="429"/>
      <c r="BIM37" s="429"/>
      <c r="BIN37" s="429"/>
      <c r="BIO37" s="429"/>
      <c r="BIP37" s="429"/>
      <c r="BIQ37" s="429"/>
      <c r="BIR37" s="429"/>
      <c r="BIS37" s="429"/>
      <c r="BIT37" s="429"/>
      <c r="BIU37" s="429"/>
      <c r="BIV37" s="429"/>
      <c r="BIW37" s="429"/>
      <c r="BIX37" s="429"/>
      <c r="BIY37" s="429"/>
      <c r="BIZ37" s="429"/>
      <c r="BJA37" s="429"/>
      <c r="BJB37" s="429"/>
      <c r="BJC37" s="429"/>
      <c r="BJD37" s="429"/>
      <c r="BJE37" s="429"/>
      <c r="BJF37" s="429"/>
      <c r="BJG37" s="429"/>
      <c r="BJH37" s="429"/>
      <c r="BJI37" s="429"/>
      <c r="BJJ37" s="429"/>
      <c r="BJK37" s="429"/>
      <c r="BJL37" s="429"/>
      <c r="BJM37" s="429"/>
      <c r="BJN37" s="429"/>
      <c r="BJO37" s="429"/>
      <c r="BJP37" s="429"/>
      <c r="BJQ37" s="429"/>
      <c r="BJR37" s="429"/>
      <c r="BJS37" s="429"/>
      <c r="BJT37" s="429"/>
      <c r="BJU37" s="429"/>
      <c r="BJV37" s="429"/>
      <c r="BJW37" s="429"/>
      <c r="BJX37" s="429"/>
      <c r="BJY37" s="429"/>
      <c r="BJZ37" s="429"/>
      <c r="BKA37" s="429"/>
      <c r="BKB37" s="429"/>
      <c r="BKC37" s="429"/>
      <c r="BKD37" s="429"/>
      <c r="BKE37" s="429"/>
      <c r="BKF37" s="429"/>
      <c r="BKG37" s="429"/>
      <c r="BKH37" s="429"/>
      <c r="BKI37" s="429"/>
      <c r="BKJ37" s="429"/>
      <c r="BKK37" s="429"/>
      <c r="BKL37" s="429"/>
      <c r="BKM37" s="429"/>
      <c r="BKN37" s="429"/>
      <c r="BKO37" s="429"/>
      <c r="BKP37" s="429"/>
      <c r="BKQ37" s="429"/>
      <c r="BKR37" s="429"/>
      <c r="BKS37" s="429"/>
      <c r="BKT37" s="429"/>
      <c r="BKU37" s="429"/>
      <c r="BKV37" s="429"/>
      <c r="BKW37" s="429"/>
      <c r="BKX37" s="429"/>
      <c r="BKY37" s="429"/>
      <c r="BKZ37" s="429"/>
      <c r="BLA37" s="429"/>
      <c r="BLB37" s="429"/>
      <c r="BLC37" s="429"/>
      <c r="BLD37" s="429"/>
      <c r="BLE37" s="429"/>
      <c r="BLF37" s="429"/>
      <c r="BLG37" s="429"/>
      <c r="BLH37" s="429"/>
      <c r="BLI37" s="429"/>
      <c r="BLJ37" s="429"/>
      <c r="BLK37" s="429"/>
      <c r="BLL37" s="429"/>
      <c r="BLM37" s="429"/>
      <c r="BLN37" s="429"/>
      <c r="BLO37" s="429"/>
      <c r="BLP37" s="429"/>
      <c r="BLQ37" s="429"/>
      <c r="BLR37" s="429"/>
      <c r="BLS37" s="429"/>
      <c r="BLT37" s="429"/>
      <c r="BLU37" s="429"/>
      <c r="BLV37" s="429"/>
      <c r="BLW37" s="429"/>
      <c r="BLX37" s="429"/>
      <c r="BLY37" s="429"/>
      <c r="BLZ37" s="429"/>
      <c r="BMA37" s="429"/>
      <c r="BMB37" s="429"/>
      <c r="BMC37" s="429"/>
      <c r="BMD37" s="429"/>
      <c r="BME37" s="429"/>
      <c r="BMF37" s="429"/>
      <c r="BMG37" s="429"/>
      <c r="BMH37" s="429"/>
      <c r="BMI37" s="429"/>
      <c r="BMJ37" s="429"/>
      <c r="BMK37" s="429"/>
      <c r="BML37" s="429"/>
      <c r="BMM37" s="429"/>
      <c r="BMN37" s="429"/>
      <c r="BMO37" s="429"/>
      <c r="BMP37" s="429"/>
      <c r="BMQ37" s="429"/>
      <c r="BMR37" s="429"/>
      <c r="BMS37" s="429"/>
      <c r="BMT37" s="429"/>
      <c r="BMU37" s="429"/>
      <c r="BMV37" s="429"/>
      <c r="BMW37" s="429"/>
      <c r="BMX37" s="429"/>
      <c r="BMY37" s="429"/>
      <c r="BMZ37" s="429"/>
      <c r="BNA37" s="429"/>
      <c r="BNB37" s="429"/>
      <c r="BNC37" s="429"/>
      <c r="BND37" s="429"/>
      <c r="BNE37" s="429"/>
      <c r="BNF37" s="429"/>
      <c r="BNG37" s="429"/>
      <c r="BNH37" s="429"/>
      <c r="BNI37" s="429"/>
      <c r="BNJ37" s="429"/>
      <c r="BNK37" s="429"/>
      <c r="BNL37" s="429"/>
      <c r="BNM37" s="429"/>
      <c r="BNN37" s="429"/>
      <c r="BNO37" s="429"/>
      <c r="BNP37" s="429"/>
      <c r="BNQ37" s="429"/>
      <c r="BNR37" s="429"/>
      <c r="BNS37" s="429"/>
      <c r="BNT37" s="429"/>
      <c r="BNU37" s="429"/>
      <c r="BNV37" s="429"/>
      <c r="BNW37" s="429"/>
      <c r="BNX37" s="429"/>
      <c r="BNY37" s="429"/>
      <c r="BNZ37" s="429"/>
      <c r="BOA37" s="429"/>
      <c r="BOB37" s="429"/>
      <c r="BOC37" s="429"/>
      <c r="BOD37" s="429"/>
      <c r="BOE37" s="429"/>
      <c r="BOF37" s="429"/>
      <c r="BOG37" s="429"/>
      <c r="BOH37" s="429"/>
      <c r="BOI37" s="429"/>
      <c r="BOJ37" s="429"/>
      <c r="BOK37" s="429"/>
      <c r="BOL37" s="429"/>
      <c r="BOM37" s="429"/>
      <c r="BON37" s="429"/>
      <c r="BOO37" s="429"/>
      <c r="BOP37" s="429"/>
      <c r="BOQ37" s="429"/>
      <c r="BOR37" s="429"/>
      <c r="BOS37" s="429"/>
      <c r="BOT37" s="429"/>
      <c r="BOU37" s="429"/>
      <c r="BOV37" s="429"/>
      <c r="BOW37" s="429"/>
      <c r="BOX37" s="429"/>
      <c r="BOY37" s="429"/>
      <c r="BOZ37" s="429"/>
      <c r="BPA37" s="429"/>
      <c r="BPB37" s="429"/>
      <c r="BPC37" s="429"/>
      <c r="BPD37" s="429"/>
      <c r="BPE37" s="429"/>
      <c r="BPF37" s="429"/>
      <c r="BPG37" s="429"/>
      <c r="BPH37" s="429"/>
      <c r="BPI37" s="429"/>
      <c r="BPJ37" s="429"/>
      <c r="BPK37" s="429"/>
      <c r="BPL37" s="429"/>
      <c r="BPM37" s="429"/>
      <c r="BPN37" s="429"/>
      <c r="BPO37" s="429"/>
      <c r="BPP37" s="429"/>
      <c r="BPQ37" s="429"/>
      <c r="BPR37" s="429"/>
      <c r="BPS37" s="429"/>
      <c r="BPT37" s="429"/>
      <c r="BPU37" s="429"/>
      <c r="BPV37" s="429"/>
      <c r="BPW37" s="429"/>
      <c r="BPX37" s="429"/>
      <c r="BPY37" s="429"/>
      <c r="BPZ37" s="429"/>
      <c r="BQA37" s="429"/>
      <c r="BQB37" s="429"/>
      <c r="BQC37" s="429"/>
      <c r="BQD37" s="429"/>
      <c r="BQE37" s="429"/>
      <c r="BQF37" s="429"/>
      <c r="BQG37" s="429"/>
      <c r="BQH37" s="429"/>
      <c r="BQI37" s="429"/>
      <c r="BQJ37" s="429"/>
      <c r="BQK37" s="429"/>
      <c r="BQL37" s="429"/>
      <c r="BQM37" s="429"/>
      <c r="BQN37" s="429"/>
      <c r="BQO37" s="429"/>
      <c r="BQP37" s="429"/>
      <c r="BQQ37" s="429"/>
      <c r="BQR37" s="429"/>
      <c r="BQS37" s="429"/>
      <c r="BQT37" s="429"/>
      <c r="BQU37" s="429"/>
      <c r="BQV37" s="429"/>
      <c r="BQW37" s="429"/>
      <c r="BQX37" s="429"/>
      <c r="BQY37" s="429"/>
      <c r="BQZ37" s="429"/>
      <c r="BRA37" s="429"/>
      <c r="BRB37" s="429"/>
      <c r="BRC37" s="429"/>
      <c r="BRD37" s="429"/>
      <c r="BRE37" s="429"/>
      <c r="BRF37" s="429"/>
      <c r="BRG37" s="429"/>
      <c r="BRH37" s="429"/>
      <c r="BRI37" s="429"/>
      <c r="BRJ37" s="429"/>
      <c r="BRK37" s="429"/>
      <c r="BRL37" s="429"/>
      <c r="BRM37" s="429"/>
      <c r="BRN37" s="429"/>
      <c r="BRO37" s="429"/>
      <c r="BRP37" s="429"/>
      <c r="BRQ37" s="429"/>
      <c r="BRR37" s="429"/>
      <c r="BRS37" s="429"/>
      <c r="BRT37" s="429"/>
      <c r="BRU37" s="429"/>
      <c r="BRV37" s="429"/>
      <c r="BRW37" s="429"/>
      <c r="BRX37" s="429"/>
      <c r="BRY37" s="429"/>
      <c r="BRZ37" s="429"/>
      <c r="BSA37" s="429"/>
      <c r="BSB37" s="429"/>
      <c r="BSC37" s="429"/>
      <c r="BSD37" s="429"/>
      <c r="BSE37" s="429"/>
      <c r="BSF37" s="429"/>
      <c r="BSG37" s="429"/>
      <c r="BSH37" s="429"/>
      <c r="BSI37" s="429"/>
      <c r="BSJ37" s="429"/>
      <c r="BSK37" s="429"/>
      <c r="BSL37" s="429"/>
      <c r="BSM37" s="429"/>
      <c r="BSN37" s="429"/>
      <c r="BSO37" s="429"/>
      <c r="BSP37" s="429"/>
      <c r="BSQ37" s="429"/>
      <c r="BSR37" s="429"/>
      <c r="BSS37" s="429"/>
      <c r="BST37" s="429"/>
      <c r="BSU37" s="429"/>
      <c r="BSV37" s="429"/>
      <c r="BSW37" s="429"/>
      <c r="BSX37" s="429"/>
      <c r="BSY37" s="429"/>
      <c r="BSZ37" s="429"/>
      <c r="BTA37" s="429"/>
      <c r="BTB37" s="429"/>
      <c r="BTC37" s="429"/>
      <c r="BTD37" s="429"/>
      <c r="BTE37" s="429"/>
      <c r="BTF37" s="429"/>
      <c r="BTG37" s="429"/>
      <c r="BTH37" s="429"/>
      <c r="BTI37" s="429"/>
      <c r="BTJ37" s="429"/>
      <c r="BTK37" s="429"/>
      <c r="BTL37" s="429"/>
      <c r="BTM37" s="429"/>
      <c r="BTN37" s="429"/>
      <c r="BTO37" s="429"/>
      <c r="BTP37" s="429"/>
      <c r="BTQ37" s="429"/>
      <c r="BTR37" s="429"/>
      <c r="BTS37" s="429"/>
      <c r="BTT37" s="429"/>
      <c r="BTU37" s="429"/>
      <c r="BTV37" s="429"/>
      <c r="BTW37" s="429"/>
      <c r="BTX37" s="429"/>
      <c r="BTY37" s="429"/>
      <c r="BTZ37" s="429"/>
      <c r="BUA37" s="429"/>
      <c r="BUB37" s="429"/>
      <c r="BUC37" s="429"/>
      <c r="BUD37" s="429"/>
      <c r="BUE37" s="429"/>
      <c r="BUF37" s="429"/>
      <c r="BUG37" s="429"/>
      <c r="BUH37" s="429"/>
      <c r="BUI37" s="429"/>
      <c r="BUJ37" s="429"/>
      <c r="BUK37" s="429"/>
      <c r="BUL37" s="429"/>
      <c r="BUM37" s="429"/>
      <c r="BUN37" s="429"/>
      <c r="BUO37" s="429"/>
      <c r="BUP37" s="429"/>
      <c r="BUQ37" s="429"/>
      <c r="BUR37" s="429"/>
      <c r="BUS37" s="429"/>
      <c r="BUT37" s="429"/>
      <c r="BUU37" s="429"/>
      <c r="BUV37" s="429"/>
      <c r="BUW37" s="429"/>
      <c r="BUX37" s="429"/>
      <c r="BUY37" s="429"/>
      <c r="BUZ37" s="429"/>
      <c r="BVA37" s="429"/>
      <c r="BVB37" s="429"/>
      <c r="BVC37" s="429"/>
      <c r="BVD37" s="429"/>
      <c r="BVE37" s="429"/>
      <c r="BVF37" s="429"/>
      <c r="BVG37" s="429"/>
      <c r="BVH37" s="429"/>
      <c r="BVI37" s="429"/>
      <c r="BVJ37" s="429"/>
      <c r="BVK37" s="429"/>
      <c r="BVL37" s="429"/>
      <c r="BVM37" s="429"/>
      <c r="BVN37" s="429"/>
      <c r="BVO37" s="429"/>
      <c r="BVP37" s="429"/>
      <c r="BVQ37" s="429"/>
      <c r="BVR37" s="429"/>
      <c r="BVS37" s="429"/>
      <c r="BVT37" s="429"/>
      <c r="BVU37" s="429"/>
      <c r="BVV37" s="429"/>
      <c r="BVW37" s="429"/>
      <c r="BVX37" s="429"/>
      <c r="BVY37" s="429"/>
      <c r="BVZ37" s="429"/>
      <c r="BWA37" s="429"/>
      <c r="BWB37" s="429"/>
      <c r="BWC37" s="429"/>
      <c r="BWD37" s="429"/>
      <c r="BWE37" s="429"/>
      <c r="BWF37" s="429"/>
      <c r="BWG37" s="429"/>
      <c r="BWH37" s="429"/>
      <c r="BWI37" s="429"/>
      <c r="BWJ37" s="429"/>
      <c r="BWK37" s="429"/>
      <c r="BWL37" s="429"/>
      <c r="BWM37" s="429"/>
      <c r="BWN37" s="429"/>
      <c r="BWO37" s="429"/>
      <c r="BWP37" s="429"/>
      <c r="BWQ37" s="429"/>
      <c r="BWR37" s="429"/>
      <c r="BWS37" s="429"/>
      <c r="BWT37" s="429"/>
      <c r="BWU37" s="429"/>
      <c r="BWV37" s="429"/>
      <c r="BWW37" s="429"/>
      <c r="BWX37" s="429"/>
      <c r="BWY37" s="429"/>
      <c r="BWZ37" s="429"/>
      <c r="BXA37" s="429"/>
      <c r="BXB37" s="429"/>
      <c r="BXC37" s="429"/>
      <c r="BXD37" s="429"/>
      <c r="BXE37" s="429"/>
      <c r="BXF37" s="429"/>
      <c r="BXG37" s="429"/>
      <c r="BXH37" s="429"/>
      <c r="BXI37" s="429"/>
      <c r="BXJ37" s="429"/>
      <c r="BXK37" s="429"/>
      <c r="BXL37" s="429"/>
      <c r="BXM37" s="429"/>
      <c r="BXN37" s="429"/>
      <c r="BXO37" s="429"/>
      <c r="BXP37" s="429"/>
      <c r="BXQ37" s="429"/>
      <c r="BXR37" s="429"/>
      <c r="BXS37" s="429"/>
      <c r="BXT37" s="429"/>
      <c r="BXU37" s="429"/>
      <c r="BXV37" s="429"/>
      <c r="BXW37" s="429"/>
      <c r="BXX37" s="429"/>
      <c r="BXY37" s="429"/>
      <c r="BXZ37" s="429"/>
      <c r="BYA37" s="429"/>
      <c r="BYB37" s="429"/>
      <c r="BYC37" s="429"/>
      <c r="BYD37" s="429"/>
      <c r="BYE37" s="429"/>
      <c r="BYF37" s="429"/>
      <c r="BYG37" s="429"/>
      <c r="BYH37" s="429"/>
      <c r="BYI37" s="429"/>
      <c r="BYJ37" s="429"/>
      <c r="BYK37" s="429"/>
      <c r="BYL37" s="429"/>
      <c r="BYM37" s="429"/>
      <c r="BYN37" s="429"/>
      <c r="BYO37" s="429"/>
      <c r="BYP37" s="429"/>
      <c r="BYQ37" s="429"/>
      <c r="BYR37" s="429"/>
      <c r="BYS37" s="429"/>
      <c r="BYT37" s="429"/>
      <c r="BYU37" s="429"/>
      <c r="BYV37" s="429"/>
      <c r="BYW37" s="429"/>
      <c r="BYX37" s="429"/>
      <c r="BYY37" s="429"/>
      <c r="BYZ37" s="429"/>
      <c r="BZA37" s="429"/>
      <c r="BZB37" s="429"/>
      <c r="BZC37" s="429"/>
      <c r="BZD37" s="429"/>
      <c r="BZE37" s="429"/>
      <c r="BZF37" s="429"/>
      <c r="BZG37" s="429"/>
      <c r="BZH37" s="429"/>
      <c r="BZI37" s="429"/>
      <c r="BZJ37" s="429"/>
      <c r="BZK37" s="429"/>
      <c r="BZL37" s="429"/>
      <c r="BZM37" s="429"/>
      <c r="BZN37" s="429"/>
      <c r="BZO37" s="429"/>
      <c r="BZP37" s="429"/>
      <c r="BZQ37" s="429"/>
      <c r="BZR37" s="429"/>
      <c r="BZS37" s="429"/>
      <c r="BZT37" s="429"/>
      <c r="BZU37" s="429"/>
      <c r="BZV37" s="429"/>
      <c r="BZW37" s="429"/>
      <c r="BZX37" s="429"/>
      <c r="BZY37" s="429"/>
      <c r="BZZ37" s="429"/>
      <c r="CAA37" s="429"/>
      <c r="CAB37" s="429"/>
      <c r="CAC37" s="429"/>
      <c r="CAD37" s="429"/>
      <c r="CAE37" s="429"/>
      <c r="CAF37" s="429"/>
      <c r="CAG37" s="429"/>
      <c r="CAH37" s="429"/>
      <c r="CAI37" s="429"/>
      <c r="CAJ37" s="429"/>
      <c r="CAK37" s="429"/>
      <c r="CAL37" s="429"/>
      <c r="CAM37" s="429"/>
      <c r="CAN37" s="429"/>
      <c r="CAO37" s="429"/>
      <c r="CAP37" s="429"/>
      <c r="CAQ37" s="429"/>
      <c r="CAR37" s="429"/>
      <c r="CAS37" s="429"/>
      <c r="CAT37" s="429"/>
      <c r="CAU37" s="429"/>
      <c r="CAV37" s="429"/>
      <c r="CAW37" s="429"/>
      <c r="CAX37" s="429"/>
      <c r="CAY37" s="429"/>
      <c r="CAZ37" s="429"/>
      <c r="CBA37" s="429"/>
      <c r="CBB37" s="429"/>
      <c r="CBC37" s="429"/>
      <c r="CBD37" s="429"/>
      <c r="CBE37" s="429"/>
      <c r="CBF37" s="429"/>
      <c r="CBG37" s="429"/>
      <c r="CBH37" s="429"/>
      <c r="CBI37" s="429"/>
      <c r="CBJ37" s="429"/>
      <c r="CBK37" s="429"/>
      <c r="CBL37" s="429"/>
      <c r="CBM37" s="429"/>
      <c r="CBN37" s="429"/>
      <c r="CBO37" s="429"/>
      <c r="CBP37" s="429"/>
      <c r="CBQ37" s="429"/>
      <c r="CBR37" s="429"/>
      <c r="CBS37" s="429"/>
      <c r="CBT37" s="429"/>
      <c r="CBU37" s="429"/>
      <c r="CBV37" s="429"/>
      <c r="CBW37" s="429"/>
      <c r="CBX37" s="429"/>
      <c r="CBY37" s="429"/>
      <c r="CBZ37" s="429"/>
      <c r="CCA37" s="429"/>
      <c r="CCB37" s="429"/>
      <c r="CCC37" s="429"/>
      <c r="CCD37" s="429"/>
      <c r="CCE37" s="429"/>
      <c r="CCF37" s="429"/>
      <c r="CCG37" s="429"/>
      <c r="CCH37" s="429"/>
      <c r="CCI37" s="429"/>
      <c r="CCJ37" s="429"/>
      <c r="CCK37" s="429"/>
      <c r="CCL37" s="429"/>
      <c r="CCM37" s="429"/>
      <c r="CCN37" s="429"/>
      <c r="CCO37" s="429"/>
      <c r="CCP37" s="429"/>
      <c r="CCQ37" s="429"/>
      <c r="CCR37" s="429"/>
      <c r="CCS37" s="429"/>
      <c r="CCT37" s="429"/>
      <c r="CCU37" s="429"/>
      <c r="CCV37" s="429"/>
      <c r="CCW37" s="429"/>
      <c r="CCX37" s="429"/>
      <c r="CCY37" s="429"/>
      <c r="CCZ37" s="429"/>
      <c r="CDA37" s="429"/>
      <c r="CDB37" s="429"/>
      <c r="CDC37" s="429"/>
      <c r="CDD37" s="429"/>
      <c r="CDE37" s="429"/>
      <c r="CDF37" s="429"/>
      <c r="CDG37" s="429"/>
      <c r="CDH37" s="429"/>
      <c r="CDI37" s="429"/>
      <c r="CDJ37" s="429"/>
      <c r="CDK37" s="429"/>
      <c r="CDL37" s="429"/>
      <c r="CDM37" s="429"/>
      <c r="CDN37" s="429"/>
      <c r="CDO37" s="429"/>
      <c r="CDP37" s="429"/>
      <c r="CDQ37" s="429"/>
      <c r="CDR37" s="429"/>
      <c r="CDS37" s="429"/>
      <c r="CDT37" s="429"/>
      <c r="CDU37" s="429"/>
      <c r="CDV37" s="429"/>
      <c r="CDW37" s="429"/>
      <c r="CDX37" s="429"/>
      <c r="CDY37" s="429"/>
      <c r="CDZ37" s="429"/>
      <c r="CEA37" s="429"/>
      <c r="CEB37" s="429"/>
      <c r="CEC37" s="429"/>
      <c r="CED37" s="429"/>
      <c r="CEE37" s="429"/>
      <c r="CEF37" s="429"/>
      <c r="CEG37" s="429"/>
      <c r="CEH37" s="429"/>
      <c r="CEI37" s="429"/>
      <c r="CEJ37" s="429"/>
      <c r="CEK37" s="429"/>
      <c r="CEL37" s="429"/>
      <c r="CEM37" s="429"/>
      <c r="CEN37" s="429"/>
      <c r="CEO37" s="429"/>
      <c r="CEP37" s="429"/>
      <c r="CEQ37" s="429"/>
      <c r="CER37" s="429"/>
      <c r="CES37" s="429"/>
      <c r="CET37" s="429"/>
      <c r="CEU37" s="429"/>
      <c r="CEV37" s="429"/>
      <c r="CEW37" s="429"/>
      <c r="CEX37" s="429"/>
      <c r="CEY37" s="429"/>
      <c r="CEZ37" s="429"/>
      <c r="CFA37" s="429"/>
      <c r="CFB37" s="429"/>
      <c r="CFC37" s="429"/>
      <c r="CFD37" s="429"/>
      <c r="CFE37" s="429"/>
      <c r="CFF37" s="429"/>
      <c r="CFG37" s="429"/>
      <c r="CFH37" s="429"/>
      <c r="CFI37" s="429"/>
      <c r="CFJ37" s="429"/>
      <c r="CFK37" s="429"/>
      <c r="CFL37" s="429"/>
      <c r="CFM37" s="429"/>
      <c r="CFN37" s="429"/>
      <c r="CFO37" s="429"/>
      <c r="CFP37" s="429"/>
      <c r="CFQ37" s="429"/>
      <c r="CFR37" s="429"/>
      <c r="CFS37" s="429"/>
      <c r="CFT37" s="429"/>
      <c r="CFU37" s="429"/>
      <c r="CFV37" s="429"/>
      <c r="CFW37" s="429"/>
      <c r="CFX37" s="429"/>
      <c r="CFY37" s="429"/>
      <c r="CFZ37" s="429"/>
      <c r="CGA37" s="429"/>
      <c r="CGB37" s="429"/>
      <c r="CGC37" s="429"/>
      <c r="CGD37" s="429"/>
      <c r="CGE37" s="429"/>
      <c r="CGF37" s="429"/>
      <c r="CGG37" s="429"/>
      <c r="CGH37" s="429"/>
      <c r="CGI37" s="429"/>
      <c r="CGJ37" s="429"/>
      <c r="CGK37" s="429"/>
      <c r="CGL37" s="429"/>
      <c r="CGM37" s="429"/>
      <c r="CGN37" s="429"/>
      <c r="CGO37" s="429"/>
      <c r="CGP37" s="429"/>
      <c r="CGQ37" s="429"/>
      <c r="CGR37" s="429"/>
      <c r="CGS37" s="429"/>
      <c r="CGT37" s="429"/>
      <c r="CGU37" s="429"/>
      <c r="CGV37" s="429"/>
      <c r="CGW37" s="429"/>
      <c r="CGX37" s="429"/>
      <c r="CGY37" s="429"/>
      <c r="CGZ37" s="429"/>
      <c r="CHA37" s="429"/>
      <c r="CHB37" s="429"/>
      <c r="CHC37" s="429"/>
      <c r="CHD37" s="429"/>
      <c r="CHE37" s="429"/>
      <c r="CHF37" s="429"/>
      <c r="CHG37" s="429"/>
      <c r="CHH37" s="429"/>
      <c r="CHI37" s="429"/>
      <c r="CHJ37" s="429"/>
      <c r="CHK37" s="429"/>
      <c r="CHL37" s="429"/>
      <c r="CHM37" s="429"/>
      <c r="CHN37" s="429"/>
      <c r="CHO37" s="429"/>
      <c r="CHP37" s="429"/>
      <c r="CHQ37" s="429"/>
      <c r="CHR37" s="429"/>
      <c r="CHS37" s="429"/>
      <c r="CHT37" s="429"/>
      <c r="CHU37" s="429"/>
      <c r="CHV37" s="429"/>
      <c r="CHW37" s="429"/>
      <c r="CHX37" s="429"/>
      <c r="CHY37" s="429"/>
      <c r="CHZ37" s="429"/>
      <c r="CIA37" s="429"/>
      <c r="CIB37" s="429"/>
      <c r="CIC37" s="429"/>
      <c r="CID37" s="429"/>
      <c r="CIE37" s="429"/>
      <c r="CIF37" s="429"/>
      <c r="CIG37" s="429"/>
      <c r="CIH37" s="429"/>
      <c r="CII37" s="429"/>
      <c r="CIJ37" s="429"/>
      <c r="CIK37" s="429"/>
      <c r="CIL37" s="429"/>
      <c r="CIM37" s="429"/>
      <c r="CIN37" s="429"/>
      <c r="CIO37" s="429"/>
      <c r="CIP37" s="429"/>
      <c r="CIQ37" s="429"/>
      <c r="CIR37" s="429"/>
      <c r="CIS37" s="429"/>
      <c r="CIT37" s="429"/>
      <c r="CIU37" s="429"/>
      <c r="CIV37" s="429"/>
      <c r="CIW37" s="429"/>
      <c r="CIX37" s="429"/>
      <c r="CIY37" s="429"/>
      <c r="CIZ37" s="429"/>
      <c r="CJA37" s="429"/>
      <c r="CJB37" s="429"/>
      <c r="CJC37" s="429"/>
      <c r="CJD37" s="429"/>
      <c r="CJE37" s="429"/>
      <c r="CJF37" s="429"/>
      <c r="CJG37" s="429"/>
      <c r="CJH37" s="429"/>
      <c r="CJI37" s="429"/>
      <c r="CJJ37" s="429"/>
      <c r="CJK37" s="429"/>
      <c r="CJL37" s="429"/>
      <c r="CJM37" s="429"/>
      <c r="CJN37" s="429"/>
      <c r="CJO37" s="429"/>
      <c r="CJP37" s="429"/>
      <c r="CJQ37" s="429"/>
      <c r="CJR37" s="429"/>
      <c r="CJS37" s="429"/>
      <c r="CJT37" s="429"/>
      <c r="CJU37" s="429"/>
      <c r="CJV37" s="429"/>
      <c r="CJW37" s="429"/>
      <c r="CJX37" s="429"/>
      <c r="CJY37" s="429"/>
      <c r="CJZ37" s="429"/>
      <c r="CKA37" s="429"/>
      <c r="CKB37" s="429"/>
      <c r="CKC37" s="429"/>
      <c r="CKD37" s="429"/>
      <c r="CKE37" s="429"/>
      <c r="CKF37" s="429"/>
      <c r="CKG37" s="429"/>
      <c r="CKH37" s="429"/>
      <c r="CKI37" s="429"/>
      <c r="CKJ37" s="429"/>
      <c r="CKK37" s="429"/>
      <c r="CKL37" s="429"/>
      <c r="CKM37" s="429"/>
      <c r="CKN37" s="429"/>
      <c r="CKO37" s="429"/>
      <c r="CKP37" s="429"/>
      <c r="CKQ37" s="429"/>
      <c r="CKR37" s="429"/>
      <c r="CKS37" s="429"/>
      <c r="CKT37" s="429"/>
      <c r="CKU37" s="429"/>
      <c r="CKV37" s="429"/>
      <c r="CKW37" s="429"/>
      <c r="CKX37" s="429"/>
      <c r="CKY37" s="429"/>
      <c r="CKZ37" s="429"/>
      <c r="CLA37" s="429"/>
      <c r="CLB37" s="429"/>
      <c r="CLC37" s="429"/>
      <c r="CLD37" s="429"/>
      <c r="CLE37" s="429"/>
      <c r="CLF37" s="429"/>
      <c r="CLG37" s="429"/>
      <c r="CLH37" s="429"/>
      <c r="CLI37" s="429"/>
      <c r="CLJ37" s="429"/>
      <c r="CLK37" s="429"/>
      <c r="CLL37" s="429"/>
      <c r="CLM37" s="429"/>
      <c r="CLN37" s="429"/>
      <c r="CLO37" s="429"/>
      <c r="CLP37" s="429"/>
      <c r="CLQ37" s="429"/>
      <c r="CLR37" s="429"/>
      <c r="CLS37" s="429"/>
      <c r="CLT37" s="429"/>
      <c r="CLU37" s="429"/>
      <c r="CLV37" s="429"/>
      <c r="CLW37" s="429"/>
      <c r="CLX37" s="429"/>
      <c r="CLY37" s="429"/>
      <c r="CLZ37" s="429"/>
      <c r="CMA37" s="429"/>
      <c r="CMB37" s="429"/>
      <c r="CMC37" s="429"/>
      <c r="CMD37" s="429"/>
      <c r="CME37" s="429"/>
      <c r="CMF37" s="429"/>
      <c r="CMG37" s="429"/>
      <c r="CMH37" s="429"/>
      <c r="CMI37" s="429"/>
      <c r="CMJ37" s="429"/>
      <c r="CMK37" s="429"/>
      <c r="CML37" s="429"/>
      <c r="CMM37" s="429"/>
      <c r="CMN37" s="429"/>
      <c r="CMO37" s="429"/>
      <c r="CMP37" s="429"/>
      <c r="CMQ37" s="429"/>
      <c r="CMR37" s="429"/>
      <c r="CMS37" s="429"/>
      <c r="CMT37" s="429"/>
      <c r="CMU37" s="429"/>
      <c r="CMV37" s="429"/>
      <c r="CMW37" s="429"/>
      <c r="CMX37" s="429"/>
      <c r="CMY37" s="429"/>
      <c r="CMZ37" s="429"/>
      <c r="CNA37" s="429"/>
      <c r="CNB37" s="429"/>
      <c r="CNC37" s="429"/>
      <c r="CND37" s="429"/>
      <c r="CNE37" s="429"/>
      <c r="CNF37" s="429"/>
      <c r="CNG37" s="429"/>
      <c r="CNH37" s="429"/>
      <c r="CNI37" s="429"/>
      <c r="CNJ37" s="429"/>
      <c r="CNK37" s="429"/>
      <c r="CNL37" s="429"/>
      <c r="CNM37" s="429"/>
      <c r="CNN37" s="429"/>
      <c r="CNO37" s="429"/>
      <c r="CNP37" s="429"/>
      <c r="CNQ37" s="429"/>
      <c r="CNR37" s="429"/>
      <c r="CNS37" s="429"/>
      <c r="CNT37" s="429"/>
      <c r="CNU37" s="429"/>
      <c r="CNV37" s="429"/>
      <c r="CNW37" s="429"/>
      <c r="CNX37" s="429"/>
      <c r="CNY37" s="429"/>
      <c r="CNZ37" s="429"/>
      <c r="COA37" s="429"/>
      <c r="COB37" s="429"/>
      <c r="COC37" s="429"/>
      <c r="COD37" s="429"/>
      <c r="COE37" s="429"/>
      <c r="COF37" s="429"/>
      <c r="COG37" s="429"/>
      <c r="COH37" s="429"/>
      <c r="COI37" s="429"/>
      <c r="COJ37" s="429"/>
      <c r="COK37" s="429"/>
      <c r="COL37" s="429"/>
      <c r="COM37" s="429"/>
      <c r="CON37" s="429"/>
      <c r="COO37" s="429"/>
      <c r="COP37" s="429"/>
      <c r="COQ37" s="429"/>
      <c r="COR37" s="429"/>
      <c r="COS37" s="429"/>
      <c r="COT37" s="429"/>
      <c r="COU37" s="429"/>
      <c r="COV37" s="429"/>
      <c r="COW37" s="429"/>
      <c r="COX37" s="429"/>
      <c r="COY37" s="429"/>
      <c r="COZ37" s="429"/>
      <c r="CPA37" s="429"/>
      <c r="CPB37" s="429"/>
      <c r="CPC37" s="429"/>
      <c r="CPD37" s="429"/>
      <c r="CPE37" s="429"/>
      <c r="CPF37" s="429"/>
      <c r="CPG37" s="429"/>
      <c r="CPH37" s="429"/>
      <c r="CPI37" s="429"/>
      <c r="CPJ37" s="429"/>
      <c r="CPK37" s="429"/>
      <c r="CPL37" s="429"/>
      <c r="CPM37" s="429"/>
      <c r="CPN37" s="429"/>
      <c r="CPO37" s="429"/>
      <c r="CPP37" s="429"/>
      <c r="CPQ37" s="429"/>
      <c r="CPR37" s="429"/>
      <c r="CPS37" s="429"/>
      <c r="CPT37" s="429"/>
      <c r="CPU37" s="429"/>
      <c r="CPV37" s="429"/>
      <c r="CPW37" s="429"/>
      <c r="CPX37" s="429"/>
      <c r="CPY37" s="429"/>
      <c r="CPZ37" s="429"/>
      <c r="CQA37" s="429"/>
      <c r="CQB37" s="429"/>
      <c r="CQC37" s="429"/>
      <c r="CQD37" s="429"/>
      <c r="CQE37" s="429"/>
      <c r="CQF37" s="429"/>
      <c r="CQG37" s="429"/>
      <c r="CQH37" s="429"/>
      <c r="CQI37" s="429"/>
      <c r="CQJ37" s="429"/>
      <c r="CQK37" s="429"/>
      <c r="CQL37" s="429"/>
      <c r="CQM37" s="429"/>
      <c r="CQN37" s="429"/>
      <c r="CQO37" s="429"/>
      <c r="CQP37" s="429"/>
      <c r="CQQ37" s="429"/>
      <c r="CQR37" s="429"/>
      <c r="CQS37" s="429"/>
      <c r="CQT37" s="429"/>
      <c r="CQU37" s="429"/>
      <c r="CQV37" s="429"/>
      <c r="CQW37" s="429"/>
      <c r="CQX37" s="429"/>
      <c r="CQY37" s="429"/>
      <c r="CQZ37" s="429"/>
      <c r="CRA37" s="429"/>
      <c r="CRB37" s="429"/>
      <c r="CRC37" s="429"/>
      <c r="CRD37" s="429"/>
      <c r="CRE37" s="429"/>
      <c r="CRF37" s="429"/>
      <c r="CRG37" s="429"/>
      <c r="CRH37" s="429"/>
      <c r="CRI37" s="429"/>
      <c r="CRJ37" s="429"/>
      <c r="CRK37" s="429"/>
      <c r="CRL37" s="429"/>
      <c r="CRM37" s="429"/>
      <c r="CRN37" s="429"/>
      <c r="CRO37" s="429"/>
      <c r="CRP37" s="429"/>
      <c r="CRQ37" s="429"/>
      <c r="CRR37" s="429"/>
      <c r="CRS37" s="429"/>
      <c r="CRT37" s="429"/>
      <c r="CRU37" s="429"/>
      <c r="CRV37" s="429"/>
      <c r="CRW37" s="429"/>
      <c r="CRX37" s="429"/>
      <c r="CRY37" s="429"/>
      <c r="CRZ37" s="429"/>
      <c r="CSA37" s="429"/>
      <c r="CSB37" s="429"/>
      <c r="CSC37" s="429"/>
      <c r="CSD37" s="429"/>
      <c r="CSE37" s="429"/>
      <c r="CSF37" s="429"/>
      <c r="CSG37" s="429"/>
      <c r="CSH37" s="429"/>
      <c r="CSI37" s="429"/>
      <c r="CSJ37" s="429"/>
      <c r="CSK37" s="429"/>
      <c r="CSL37" s="429"/>
      <c r="CSM37" s="429"/>
      <c r="CSN37" s="429"/>
      <c r="CSO37" s="429"/>
      <c r="CSP37" s="429"/>
      <c r="CSQ37" s="429"/>
      <c r="CSR37" s="429"/>
      <c r="CSS37" s="429"/>
      <c r="CST37" s="429"/>
      <c r="CSU37" s="429"/>
      <c r="CSV37" s="429"/>
      <c r="CSW37" s="429"/>
      <c r="CSX37" s="429"/>
      <c r="CSY37" s="429"/>
      <c r="CSZ37" s="429"/>
      <c r="CTA37" s="429"/>
      <c r="CTB37" s="429"/>
      <c r="CTC37" s="429"/>
      <c r="CTD37" s="429"/>
      <c r="CTE37" s="429"/>
      <c r="CTF37" s="429"/>
      <c r="CTG37" s="429"/>
      <c r="CTH37" s="429"/>
      <c r="CTI37" s="429"/>
      <c r="CTJ37" s="429"/>
      <c r="CTK37" s="429"/>
      <c r="CTL37" s="429"/>
      <c r="CTM37" s="429"/>
      <c r="CTN37" s="429"/>
      <c r="CTO37" s="429"/>
      <c r="CTP37" s="429"/>
      <c r="CTQ37" s="429"/>
      <c r="CTR37" s="429"/>
      <c r="CTS37" s="429"/>
      <c r="CTT37" s="429"/>
      <c r="CTU37" s="429"/>
      <c r="CTV37" s="429"/>
      <c r="CTW37" s="429"/>
      <c r="CTX37" s="429"/>
      <c r="CTY37" s="429"/>
      <c r="CTZ37" s="429"/>
      <c r="CUA37" s="429"/>
      <c r="CUB37" s="429"/>
      <c r="CUC37" s="429"/>
      <c r="CUD37" s="429"/>
      <c r="CUE37" s="429"/>
      <c r="CUF37" s="429"/>
      <c r="CUG37" s="429"/>
      <c r="CUH37" s="429"/>
      <c r="CUI37" s="429"/>
      <c r="CUJ37" s="429"/>
      <c r="CUK37" s="429"/>
      <c r="CUL37" s="429"/>
      <c r="CUM37" s="429"/>
      <c r="CUN37" s="429"/>
      <c r="CUO37" s="429"/>
      <c r="CUP37" s="429"/>
      <c r="CUQ37" s="429"/>
      <c r="CUR37" s="429"/>
      <c r="CUS37" s="429"/>
      <c r="CUT37" s="429"/>
      <c r="CUU37" s="429"/>
      <c r="CUV37" s="429"/>
      <c r="CUW37" s="429"/>
      <c r="CUX37" s="429"/>
      <c r="CUY37" s="429"/>
      <c r="CUZ37" s="429"/>
      <c r="CVA37" s="429"/>
      <c r="CVB37" s="429"/>
      <c r="CVC37" s="429"/>
      <c r="CVD37" s="429"/>
      <c r="CVE37" s="429"/>
      <c r="CVF37" s="429"/>
      <c r="CVG37" s="429"/>
      <c r="CVH37" s="429"/>
      <c r="CVI37" s="429"/>
      <c r="CVJ37" s="429"/>
      <c r="CVK37" s="429"/>
      <c r="CVL37" s="429"/>
      <c r="CVM37" s="429"/>
      <c r="CVN37" s="429"/>
      <c r="CVO37" s="429"/>
      <c r="CVP37" s="429"/>
      <c r="CVQ37" s="429"/>
      <c r="CVR37" s="429"/>
      <c r="CVS37" s="429"/>
      <c r="CVT37" s="429"/>
      <c r="CVU37" s="429"/>
      <c r="CVV37" s="429"/>
      <c r="CVW37" s="429"/>
      <c r="CVX37" s="429"/>
      <c r="CVY37" s="429"/>
      <c r="CVZ37" s="429"/>
      <c r="CWA37" s="429"/>
      <c r="CWB37" s="429"/>
      <c r="CWC37" s="429"/>
      <c r="CWD37" s="429"/>
      <c r="CWE37" s="429"/>
      <c r="CWF37" s="429"/>
      <c r="CWG37" s="429"/>
      <c r="CWH37" s="429"/>
      <c r="CWI37" s="429"/>
      <c r="CWJ37" s="429"/>
      <c r="CWK37" s="429"/>
      <c r="CWL37" s="429"/>
      <c r="CWM37" s="429"/>
      <c r="CWN37" s="429"/>
      <c r="CWO37" s="429"/>
      <c r="CWP37" s="429"/>
      <c r="CWQ37" s="429"/>
      <c r="CWR37" s="429"/>
      <c r="CWS37" s="429"/>
      <c r="CWT37" s="429"/>
      <c r="CWU37" s="429"/>
      <c r="CWV37" s="429"/>
      <c r="CWW37" s="429"/>
      <c r="CWX37" s="429"/>
      <c r="CWY37" s="429"/>
      <c r="CWZ37" s="429"/>
      <c r="CXA37" s="429"/>
      <c r="CXB37" s="429"/>
      <c r="CXC37" s="429"/>
      <c r="CXD37" s="429"/>
      <c r="CXE37" s="429"/>
      <c r="CXF37" s="429"/>
      <c r="CXG37" s="429"/>
      <c r="CXH37" s="429"/>
      <c r="CXI37" s="429"/>
      <c r="CXJ37" s="429"/>
      <c r="CXK37" s="429"/>
      <c r="CXL37" s="429"/>
      <c r="CXM37" s="429"/>
      <c r="CXN37" s="429"/>
      <c r="CXO37" s="429"/>
      <c r="CXP37" s="429"/>
      <c r="CXQ37" s="429"/>
      <c r="CXR37" s="429"/>
      <c r="CXS37" s="429"/>
      <c r="CXT37" s="429"/>
      <c r="CXU37" s="429"/>
      <c r="CXV37" s="429"/>
      <c r="CXW37" s="429"/>
      <c r="CXX37" s="429"/>
      <c r="CXY37" s="429"/>
      <c r="CXZ37" s="429"/>
      <c r="CYA37" s="429"/>
      <c r="CYB37" s="429"/>
      <c r="CYC37" s="429"/>
      <c r="CYD37" s="429"/>
      <c r="CYE37" s="429"/>
      <c r="CYF37" s="429"/>
      <c r="CYG37" s="429"/>
      <c r="CYH37" s="429"/>
      <c r="CYI37" s="429"/>
      <c r="CYJ37" s="429"/>
      <c r="CYK37" s="429"/>
      <c r="CYL37" s="429"/>
      <c r="CYM37" s="429"/>
      <c r="CYN37" s="429"/>
      <c r="CYO37" s="429"/>
      <c r="CYP37" s="429"/>
      <c r="CYQ37" s="429"/>
      <c r="CYR37" s="429"/>
      <c r="CYS37" s="429"/>
      <c r="CYT37" s="429"/>
      <c r="CYU37" s="429"/>
      <c r="CYV37" s="429"/>
      <c r="CYW37" s="429"/>
      <c r="CYX37" s="429"/>
      <c r="CYY37" s="429"/>
      <c r="CYZ37" s="429"/>
      <c r="CZA37" s="429"/>
      <c r="CZB37" s="429"/>
      <c r="CZC37" s="429"/>
      <c r="CZD37" s="429"/>
      <c r="CZE37" s="429"/>
      <c r="CZF37" s="429"/>
      <c r="CZG37" s="429"/>
      <c r="CZH37" s="429"/>
      <c r="CZI37" s="429"/>
      <c r="CZJ37" s="429"/>
      <c r="CZK37" s="429"/>
      <c r="CZL37" s="429"/>
      <c r="CZM37" s="429"/>
      <c r="CZN37" s="429"/>
      <c r="CZO37" s="429"/>
      <c r="CZP37" s="429"/>
      <c r="CZQ37" s="429"/>
      <c r="CZR37" s="429"/>
      <c r="CZS37" s="429"/>
      <c r="CZT37" s="429"/>
      <c r="CZU37" s="429"/>
      <c r="CZV37" s="429"/>
      <c r="CZW37" s="429"/>
      <c r="CZX37" s="429"/>
      <c r="CZY37" s="429"/>
      <c r="CZZ37" s="429"/>
      <c r="DAA37" s="429"/>
      <c r="DAB37" s="429"/>
      <c r="DAC37" s="429"/>
      <c r="DAD37" s="429"/>
      <c r="DAE37" s="429"/>
      <c r="DAF37" s="429"/>
      <c r="DAG37" s="429"/>
      <c r="DAH37" s="429"/>
      <c r="DAI37" s="429"/>
      <c r="DAJ37" s="429"/>
      <c r="DAK37" s="429"/>
      <c r="DAL37" s="429"/>
      <c r="DAM37" s="429"/>
      <c r="DAN37" s="429"/>
      <c r="DAO37" s="429"/>
      <c r="DAP37" s="429"/>
      <c r="DAQ37" s="429"/>
      <c r="DAR37" s="429"/>
      <c r="DAS37" s="429"/>
      <c r="DAT37" s="429"/>
      <c r="DAU37" s="429"/>
      <c r="DAV37" s="429"/>
      <c r="DAW37" s="429"/>
      <c r="DAX37" s="429"/>
      <c r="DAY37" s="429"/>
      <c r="DAZ37" s="429"/>
      <c r="DBA37" s="429"/>
      <c r="DBB37" s="429"/>
      <c r="DBC37" s="429"/>
      <c r="DBD37" s="429"/>
      <c r="DBE37" s="429"/>
      <c r="DBF37" s="429"/>
      <c r="DBG37" s="429"/>
      <c r="DBH37" s="429"/>
      <c r="DBI37" s="429"/>
      <c r="DBJ37" s="429"/>
      <c r="DBK37" s="429"/>
      <c r="DBL37" s="429"/>
      <c r="DBM37" s="429"/>
      <c r="DBN37" s="429"/>
      <c r="DBO37" s="429"/>
      <c r="DBP37" s="429"/>
      <c r="DBQ37" s="429"/>
      <c r="DBR37" s="429"/>
      <c r="DBS37" s="429"/>
      <c r="DBT37" s="429"/>
      <c r="DBU37" s="429"/>
      <c r="DBV37" s="429"/>
      <c r="DBW37" s="429"/>
      <c r="DBX37" s="429"/>
      <c r="DBY37" s="429"/>
      <c r="DBZ37" s="429"/>
      <c r="DCA37" s="429"/>
      <c r="DCB37" s="429"/>
      <c r="DCC37" s="429"/>
      <c r="DCD37" s="429"/>
      <c r="DCE37" s="429"/>
      <c r="DCF37" s="429"/>
      <c r="DCG37" s="429"/>
      <c r="DCH37" s="429"/>
      <c r="DCI37" s="429"/>
      <c r="DCJ37" s="429"/>
      <c r="DCK37" s="429"/>
      <c r="DCL37" s="429"/>
      <c r="DCM37" s="429"/>
      <c r="DCN37" s="429"/>
      <c r="DCO37" s="429"/>
      <c r="DCP37" s="429"/>
      <c r="DCQ37" s="429"/>
      <c r="DCR37" s="429"/>
      <c r="DCS37" s="429"/>
      <c r="DCT37" s="429"/>
      <c r="DCU37" s="429"/>
      <c r="DCV37" s="429"/>
      <c r="DCW37" s="429"/>
      <c r="DCX37" s="429"/>
      <c r="DCY37" s="429"/>
      <c r="DCZ37" s="429"/>
      <c r="DDA37" s="429"/>
      <c r="DDB37" s="429"/>
      <c r="DDC37" s="429"/>
      <c r="DDD37" s="429"/>
      <c r="DDE37" s="429"/>
      <c r="DDF37" s="429"/>
      <c r="DDG37" s="429"/>
      <c r="DDH37" s="429"/>
      <c r="DDI37" s="429"/>
      <c r="DDJ37" s="429"/>
      <c r="DDK37" s="429"/>
      <c r="DDL37" s="429"/>
      <c r="DDM37" s="429"/>
      <c r="DDN37" s="429"/>
      <c r="DDO37" s="429"/>
      <c r="DDP37" s="429"/>
      <c r="DDQ37" s="429"/>
      <c r="DDR37" s="429"/>
      <c r="DDS37" s="429"/>
      <c r="DDT37" s="429"/>
      <c r="DDU37" s="429"/>
      <c r="DDV37" s="429"/>
      <c r="DDW37" s="429"/>
      <c r="DDX37" s="429"/>
      <c r="DDY37" s="429"/>
      <c r="DDZ37" s="429"/>
      <c r="DEA37" s="429"/>
      <c r="DEB37" s="429"/>
      <c r="DEC37" s="429"/>
      <c r="DED37" s="429"/>
      <c r="DEE37" s="429"/>
      <c r="DEF37" s="429"/>
      <c r="DEG37" s="429"/>
      <c r="DEH37" s="429"/>
      <c r="DEI37" s="429"/>
      <c r="DEJ37" s="429"/>
      <c r="DEK37" s="429"/>
      <c r="DEL37" s="429"/>
      <c r="DEM37" s="429"/>
      <c r="DEN37" s="429"/>
      <c r="DEO37" s="429"/>
      <c r="DEP37" s="429"/>
      <c r="DEQ37" s="429"/>
      <c r="DER37" s="429"/>
      <c r="DES37" s="429"/>
      <c r="DET37" s="429"/>
      <c r="DEU37" s="429"/>
      <c r="DEV37" s="429"/>
      <c r="DEW37" s="429"/>
      <c r="DEX37" s="429"/>
      <c r="DEY37" s="429"/>
      <c r="DEZ37" s="429"/>
      <c r="DFA37" s="429"/>
      <c r="DFB37" s="429"/>
      <c r="DFC37" s="429"/>
      <c r="DFD37" s="429"/>
      <c r="DFE37" s="429"/>
      <c r="DFF37" s="429"/>
      <c r="DFG37" s="429"/>
      <c r="DFH37" s="429"/>
      <c r="DFI37" s="429"/>
      <c r="DFJ37" s="429"/>
      <c r="DFK37" s="429"/>
      <c r="DFL37" s="429"/>
      <c r="DFM37" s="429"/>
      <c r="DFN37" s="429"/>
      <c r="DFO37" s="429"/>
      <c r="DFP37" s="429"/>
      <c r="DFQ37" s="429"/>
      <c r="DFR37" s="429"/>
      <c r="DFS37" s="429"/>
      <c r="DFT37" s="429"/>
      <c r="DFU37" s="429"/>
      <c r="DFV37" s="429"/>
      <c r="DFW37" s="429"/>
      <c r="DFX37" s="429"/>
      <c r="DFY37" s="429"/>
      <c r="DFZ37" s="429"/>
      <c r="DGA37" s="429"/>
      <c r="DGB37" s="429"/>
      <c r="DGC37" s="429"/>
      <c r="DGD37" s="429"/>
      <c r="DGE37" s="429"/>
      <c r="DGF37" s="429"/>
      <c r="DGG37" s="429"/>
      <c r="DGH37" s="429"/>
      <c r="DGI37" s="429"/>
      <c r="DGJ37" s="429"/>
      <c r="DGK37" s="429"/>
      <c r="DGL37" s="429"/>
      <c r="DGM37" s="429"/>
      <c r="DGN37" s="429"/>
      <c r="DGO37" s="429"/>
      <c r="DGP37" s="429"/>
      <c r="DGQ37" s="429"/>
      <c r="DGR37" s="429"/>
      <c r="DGS37" s="429"/>
      <c r="DGT37" s="429"/>
      <c r="DGU37" s="429"/>
      <c r="DGV37" s="429"/>
      <c r="DGW37" s="429"/>
      <c r="DGX37" s="429"/>
      <c r="DGY37" s="429"/>
      <c r="DGZ37" s="429"/>
      <c r="DHA37" s="429"/>
      <c r="DHB37" s="429"/>
      <c r="DHC37" s="429"/>
      <c r="DHD37" s="429"/>
      <c r="DHE37" s="429"/>
      <c r="DHF37" s="429"/>
      <c r="DHG37" s="429"/>
      <c r="DHH37" s="429"/>
      <c r="DHI37" s="429"/>
      <c r="DHJ37" s="429"/>
      <c r="DHK37" s="429"/>
      <c r="DHL37" s="429"/>
      <c r="DHM37" s="429"/>
      <c r="DHN37" s="429"/>
      <c r="DHO37" s="429"/>
      <c r="DHP37" s="429"/>
      <c r="DHQ37" s="429"/>
      <c r="DHR37" s="429"/>
      <c r="DHS37" s="429"/>
      <c r="DHT37" s="429"/>
      <c r="DHU37" s="429"/>
      <c r="DHV37" s="429"/>
      <c r="DHW37" s="429"/>
      <c r="DHX37" s="429"/>
      <c r="DHY37" s="429"/>
      <c r="DHZ37" s="429"/>
      <c r="DIA37" s="429"/>
      <c r="DIB37" s="429"/>
      <c r="DIC37" s="429"/>
      <c r="DID37" s="429"/>
      <c r="DIE37" s="429"/>
      <c r="DIF37" s="429"/>
      <c r="DIG37" s="429"/>
      <c r="DIH37" s="429"/>
      <c r="DII37" s="429"/>
      <c r="DIJ37" s="429"/>
      <c r="DIK37" s="429"/>
      <c r="DIL37" s="429"/>
      <c r="DIM37" s="429"/>
      <c r="DIN37" s="429"/>
      <c r="DIO37" s="429"/>
      <c r="DIP37" s="429"/>
      <c r="DIQ37" s="429"/>
      <c r="DIR37" s="429"/>
      <c r="DIS37" s="429"/>
      <c r="DIT37" s="429"/>
      <c r="DIU37" s="429"/>
      <c r="DIV37" s="429"/>
      <c r="DIW37" s="429"/>
      <c r="DIX37" s="429"/>
      <c r="DIY37" s="429"/>
      <c r="DIZ37" s="429"/>
      <c r="DJA37" s="429"/>
      <c r="DJB37" s="429"/>
      <c r="DJC37" s="429"/>
      <c r="DJD37" s="429"/>
      <c r="DJE37" s="429"/>
      <c r="DJF37" s="429"/>
      <c r="DJG37" s="429"/>
      <c r="DJH37" s="429"/>
      <c r="DJI37" s="429"/>
      <c r="DJJ37" s="429"/>
      <c r="DJK37" s="429"/>
      <c r="DJL37" s="429"/>
      <c r="DJM37" s="429"/>
      <c r="DJN37" s="429"/>
      <c r="DJO37" s="429"/>
      <c r="DJP37" s="429"/>
      <c r="DJQ37" s="429"/>
      <c r="DJR37" s="429"/>
      <c r="DJS37" s="429"/>
      <c r="DJT37" s="429"/>
      <c r="DJU37" s="429"/>
      <c r="DJV37" s="429"/>
      <c r="DJW37" s="429"/>
      <c r="DJX37" s="429"/>
      <c r="DJY37" s="429"/>
      <c r="DJZ37" s="429"/>
      <c r="DKA37" s="429"/>
      <c r="DKB37" s="429"/>
      <c r="DKC37" s="429"/>
      <c r="DKD37" s="429"/>
      <c r="DKE37" s="429"/>
      <c r="DKF37" s="429"/>
      <c r="DKG37" s="429"/>
      <c r="DKH37" s="429"/>
      <c r="DKI37" s="429"/>
      <c r="DKJ37" s="429"/>
      <c r="DKK37" s="429"/>
      <c r="DKL37" s="429"/>
      <c r="DKM37" s="429"/>
      <c r="DKN37" s="429"/>
      <c r="DKO37" s="429"/>
      <c r="DKP37" s="429"/>
      <c r="DKQ37" s="429"/>
      <c r="DKR37" s="429"/>
      <c r="DKS37" s="429"/>
      <c r="DKT37" s="429"/>
      <c r="DKU37" s="429"/>
      <c r="DKV37" s="429"/>
      <c r="DKW37" s="429"/>
      <c r="DKX37" s="429"/>
      <c r="DKY37" s="429"/>
      <c r="DKZ37" s="429"/>
      <c r="DLA37" s="429"/>
      <c r="DLB37" s="429"/>
      <c r="DLC37" s="429"/>
      <c r="DLD37" s="429"/>
      <c r="DLE37" s="429"/>
      <c r="DLF37" s="429"/>
      <c r="DLG37" s="429"/>
      <c r="DLH37" s="429"/>
      <c r="DLI37" s="429"/>
      <c r="DLJ37" s="429"/>
      <c r="DLK37" s="429"/>
      <c r="DLL37" s="429"/>
      <c r="DLM37" s="429"/>
      <c r="DLN37" s="429"/>
      <c r="DLO37" s="429"/>
      <c r="DLP37" s="429"/>
      <c r="DLQ37" s="429"/>
      <c r="DLR37" s="429"/>
      <c r="DLS37" s="429"/>
      <c r="DLT37" s="429"/>
      <c r="DLU37" s="429"/>
      <c r="DLV37" s="429"/>
      <c r="DLW37" s="429"/>
      <c r="DLX37" s="429"/>
      <c r="DLY37" s="429"/>
      <c r="DLZ37" s="429"/>
      <c r="DMA37" s="429"/>
      <c r="DMB37" s="429"/>
      <c r="DMC37" s="429"/>
      <c r="DMD37" s="429"/>
      <c r="DME37" s="429"/>
      <c r="DMF37" s="429"/>
      <c r="DMG37" s="429"/>
      <c r="DMH37" s="429"/>
      <c r="DMI37" s="429"/>
      <c r="DMJ37" s="429"/>
      <c r="DMK37" s="429"/>
      <c r="DML37" s="429"/>
      <c r="DMM37" s="429"/>
      <c r="DMN37" s="429"/>
      <c r="DMO37" s="429"/>
      <c r="DMP37" s="429"/>
      <c r="DMQ37" s="429"/>
      <c r="DMR37" s="429"/>
      <c r="DMS37" s="429"/>
      <c r="DMT37" s="429"/>
      <c r="DMU37" s="429"/>
      <c r="DMV37" s="429"/>
      <c r="DMW37" s="429"/>
      <c r="DMX37" s="429"/>
      <c r="DMY37" s="429"/>
      <c r="DMZ37" s="429"/>
      <c r="DNA37" s="429"/>
      <c r="DNB37" s="429"/>
      <c r="DNC37" s="429"/>
      <c r="DND37" s="429"/>
      <c r="DNE37" s="429"/>
      <c r="DNF37" s="429"/>
      <c r="DNG37" s="429"/>
      <c r="DNH37" s="429"/>
      <c r="DNI37" s="429"/>
      <c r="DNJ37" s="429"/>
      <c r="DNK37" s="429"/>
      <c r="DNL37" s="429"/>
      <c r="DNM37" s="429"/>
      <c r="DNN37" s="429"/>
      <c r="DNO37" s="429"/>
      <c r="DNP37" s="429"/>
      <c r="DNQ37" s="429"/>
      <c r="DNR37" s="429"/>
      <c r="DNS37" s="429"/>
      <c r="DNT37" s="429"/>
      <c r="DNU37" s="429"/>
      <c r="DNV37" s="429"/>
      <c r="DNW37" s="429"/>
      <c r="DNX37" s="429"/>
      <c r="DNY37" s="429"/>
      <c r="DNZ37" s="429"/>
      <c r="DOA37" s="429"/>
      <c r="DOB37" s="429"/>
      <c r="DOC37" s="429"/>
      <c r="DOD37" s="429"/>
      <c r="DOE37" s="429"/>
      <c r="DOF37" s="429"/>
      <c r="DOG37" s="429"/>
      <c r="DOH37" s="429"/>
      <c r="DOI37" s="429"/>
      <c r="DOJ37" s="429"/>
      <c r="DOK37" s="429"/>
      <c r="DOL37" s="429"/>
      <c r="DOM37" s="429"/>
      <c r="DON37" s="429"/>
      <c r="DOO37" s="429"/>
      <c r="DOP37" s="429"/>
      <c r="DOQ37" s="429"/>
      <c r="DOR37" s="429"/>
      <c r="DOS37" s="429"/>
      <c r="DOT37" s="429"/>
      <c r="DOU37" s="429"/>
      <c r="DOV37" s="429"/>
      <c r="DOW37" s="429"/>
      <c r="DOX37" s="429"/>
      <c r="DOY37" s="429"/>
      <c r="DOZ37" s="429"/>
      <c r="DPA37" s="429"/>
      <c r="DPB37" s="429"/>
      <c r="DPC37" s="429"/>
      <c r="DPD37" s="429"/>
      <c r="DPE37" s="429"/>
      <c r="DPF37" s="429"/>
      <c r="DPG37" s="429"/>
      <c r="DPH37" s="429"/>
      <c r="DPI37" s="429"/>
      <c r="DPJ37" s="429"/>
      <c r="DPK37" s="429"/>
      <c r="DPL37" s="429"/>
      <c r="DPM37" s="429"/>
      <c r="DPN37" s="429"/>
      <c r="DPO37" s="429"/>
      <c r="DPP37" s="429"/>
      <c r="DPQ37" s="429"/>
      <c r="DPR37" s="429"/>
      <c r="DPS37" s="429"/>
      <c r="DPT37" s="429"/>
      <c r="DPU37" s="429"/>
      <c r="DPV37" s="429"/>
      <c r="DPW37" s="429"/>
      <c r="DPX37" s="429"/>
      <c r="DPY37" s="429"/>
      <c r="DPZ37" s="429"/>
      <c r="DQA37" s="429"/>
      <c r="DQB37" s="429"/>
      <c r="DQC37" s="429"/>
      <c r="DQD37" s="429"/>
      <c r="DQE37" s="429"/>
      <c r="DQF37" s="429"/>
      <c r="DQG37" s="429"/>
      <c r="DQH37" s="429"/>
      <c r="DQI37" s="429"/>
      <c r="DQJ37" s="429"/>
      <c r="DQK37" s="429"/>
      <c r="DQL37" s="429"/>
      <c r="DQM37" s="429"/>
      <c r="DQN37" s="429"/>
      <c r="DQO37" s="429"/>
      <c r="DQP37" s="429"/>
      <c r="DQQ37" s="429"/>
      <c r="DQR37" s="429"/>
      <c r="DQS37" s="429"/>
      <c r="DQT37" s="429"/>
      <c r="DQU37" s="429"/>
      <c r="DQV37" s="429"/>
      <c r="DQW37" s="429"/>
      <c r="DQX37" s="429"/>
      <c r="DQY37" s="429"/>
      <c r="DQZ37" s="429"/>
      <c r="DRA37" s="429"/>
      <c r="DRB37" s="429"/>
      <c r="DRC37" s="429"/>
      <c r="DRD37" s="429"/>
      <c r="DRE37" s="429"/>
      <c r="DRF37" s="429"/>
      <c r="DRG37" s="429"/>
      <c r="DRH37" s="429"/>
      <c r="DRI37" s="429"/>
      <c r="DRJ37" s="429"/>
      <c r="DRK37" s="429"/>
      <c r="DRL37" s="429"/>
      <c r="DRM37" s="429"/>
      <c r="DRN37" s="429"/>
      <c r="DRO37" s="429"/>
      <c r="DRP37" s="429"/>
      <c r="DRQ37" s="429"/>
      <c r="DRR37" s="429"/>
      <c r="DRS37" s="429"/>
      <c r="DRT37" s="429"/>
      <c r="DRU37" s="429"/>
      <c r="DRV37" s="429"/>
      <c r="DRW37" s="429"/>
      <c r="DRX37" s="429"/>
      <c r="DRY37" s="429"/>
      <c r="DRZ37" s="429"/>
      <c r="DSA37" s="429"/>
      <c r="DSB37" s="429"/>
      <c r="DSC37" s="429"/>
      <c r="DSD37" s="429"/>
      <c r="DSE37" s="429"/>
      <c r="DSF37" s="429"/>
      <c r="DSG37" s="429"/>
      <c r="DSH37" s="429"/>
      <c r="DSI37" s="429"/>
      <c r="DSJ37" s="429"/>
      <c r="DSK37" s="429"/>
      <c r="DSL37" s="429"/>
      <c r="DSM37" s="429"/>
      <c r="DSN37" s="429"/>
      <c r="DSO37" s="429"/>
      <c r="DSP37" s="429"/>
      <c r="DSQ37" s="429"/>
      <c r="DSR37" s="429"/>
      <c r="DSS37" s="429"/>
      <c r="DST37" s="429"/>
      <c r="DSU37" s="429"/>
      <c r="DSV37" s="429"/>
      <c r="DSW37" s="429"/>
      <c r="DSX37" s="429"/>
      <c r="DSY37" s="429"/>
      <c r="DSZ37" s="429"/>
      <c r="DTA37" s="429"/>
      <c r="DTB37" s="429"/>
      <c r="DTC37" s="429"/>
      <c r="DTD37" s="429"/>
      <c r="DTE37" s="429"/>
      <c r="DTF37" s="429"/>
      <c r="DTG37" s="429"/>
      <c r="DTH37" s="429"/>
      <c r="DTI37" s="429"/>
      <c r="DTJ37" s="429"/>
      <c r="DTK37" s="429"/>
      <c r="DTL37" s="429"/>
      <c r="DTM37" s="429"/>
      <c r="DTN37" s="429"/>
      <c r="DTO37" s="429"/>
      <c r="DTP37" s="429"/>
      <c r="DTQ37" s="429"/>
      <c r="DTR37" s="429"/>
      <c r="DTS37" s="429"/>
      <c r="DTT37" s="429"/>
      <c r="DTU37" s="429"/>
      <c r="DTV37" s="429"/>
      <c r="DTW37" s="429"/>
      <c r="DTX37" s="429"/>
      <c r="DTY37" s="429"/>
      <c r="DTZ37" s="429"/>
      <c r="DUA37" s="429"/>
      <c r="DUB37" s="429"/>
      <c r="DUC37" s="429"/>
      <c r="DUD37" s="429"/>
      <c r="DUE37" s="429"/>
      <c r="DUF37" s="429"/>
      <c r="DUG37" s="429"/>
      <c r="DUH37" s="429"/>
      <c r="DUI37" s="429"/>
      <c r="DUJ37" s="429"/>
      <c r="DUK37" s="429"/>
      <c r="DUL37" s="429"/>
      <c r="DUM37" s="429"/>
      <c r="DUN37" s="429"/>
      <c r="DUO37" s="429"/>
      <c r="DUP37" s="429"/>
      <c r="DUQ37" s="429"/>
      <c r="DUR37" s="429"/>
      <c r="DUS37" s="429"/>
      <c r="DUT37" s="429"/>
      <c r="DUU37" s="429"/>
      <c r="DUV37" s="429"/>
      <c r="DUW37" s="429"/>
      <c r="DUX37" s="429"/>
      <c r="DUY37" s="429"/>
      <c r="DUZ37" s="429"/>
      <c r="DVA37" s="429"/>
      <c r="DVB37" s="429"/>
      <c r="DVC37" s="429"/>
      <c r="DVD37" s="429"/>
      <c r="DVE37" s="429"/>
      <c r="DVF37" s="429"/>
      <c r="DVG37" s="429"/>
      <c r="DVH37" s="429"/>
      <c r="DVI37" s="429"/>
      <c r="DVJ37" s="429"/>
      <c r="DVK37" s="429"/>
      <c r="DVL37" s="429"/>
      <c r="DVM37" s="429"/>
      <c r="DVN37" s="429"/>
      <c r="DVO37" s="429"/>
      <c r="DVP37" s="429"/>
      <c r="DVQ37" s="429"/>
      <c r="DVR37" s="429"/>
      <c r="DVS37" s="429"/>
      <c r="DVT37" s="429"/>
      <c r="DVU37" s="429"/>
      <c r="DVV37" s="429"/>
      <c r="DVW37" s="429"/>
      <c r="DVX37" s="429"/>
      <c r="DVY37" s="429"/>
      <c r="DVZ37" s="429"/>
      <c r="DWA37" s="429"/>
      <c r="DWB37" s="429"/>
      <c r="DWC37" s="429"/>
      <c r="DWD37" s="429"/>
      <c r="DWE37" s="429"/>
      <c r="DWF37" s="429"/>
      <c r="DWG37" s="429"/>
      <c r="DWH37" s="429"/>
      <c r="DWI37" s="429"/>
      <c r="DWJ37" s="429"/>
      <c r="DWK37" s="429"/>
      <c r="DWL37" s="429"/>
      <c r="DWM37" s="429"/>
      <c r="DWN37" s="429"/>
      <c r="DWO37" s="429"/>
      <c r="DWP37" s="429"/>
      <c r="DWQ37" s="429"/>
      <c r="DWR37" s="429"/>
      <c r="DWS37" s="429"/>
      <c r="DWT37" s="429"/>
      <c r="DWU37" s="429"/>
      <c r="DWV37" s="429"/>
      <c r="DWW37" s="429"/>
      <c r="DWX37" s="429"/>
      <c r="DWY37" s="429"/>
      <c r="DWZ37" s="429"/>
      <c r="DXA37" s="429"/>
      <c r="DXB37" s="429"/>
      <c r="DXC37" s="429"/>
      <c r="DXD37" s="429"/>
      <c r="DXE37" s="429"/>
      <c r="DXF37" s="429"/>
      <c r="DXG37" s="429"/>
      <c r="DXH37" s="429"/>
      <c r="DXI37" s="429"/>
      <c r="DXJ37" s="429"/>
      <c r="DXK37" s="429"/>
      <c r="DXL37" s="429"/>
      <c r="DXM37" s="429"/>
      <c r="DXN37" s="429"/>
      <c r="DXO37" s="429"/>
      <c r="DXP37" s="429"/>
      <c r="DXQ37" s="429"/>
      <c r="DXR37" s="429"/>
      <c r="DXS37" s="429"/>
      <c r="DXT37" s="429"/>
      <c r="DXU37" s="429"/>
      <c r="DXV37" s="429"/>
      <c r="DXW37" s="429"/>
      <c r="DXX37" s="429"/>
      <c r="DXY37" s="429"/>
      <c r="DXZ37" s="429"/>
      <c r="DYA37" s="429"/>
      <c r="DYB37" s="429"/>
      <c r="DYC37" s="429"/>
      <c r="DYD37" s="429"/>
      <c r="DYE37" s="429"/>
      <c r="DYF37" s="429"/>
      <c r="DYG37" s="429"/>
      <c r="DYH37" s="429"/>
      <c r="DYI37" s="429"/>
      <c r="DYJ37" s="429"/>
      <c r="DYK37" s="429"/>
      <c r="DYL37" s="429"/>
      <c r="DYM37" s="429"/>
      <c r="DYN37" s="429"/>
      <c r="DYO37" s="429"/>
      <c r="DYP37" s="429"/>
      <c r="DYQ37" s="429"/>
      <c r="DYR37" s="429"/>
      <c r="DYS37" s="429"/>
      <c r="DYT37" s="429"/>
      <c r="DYU37" s="429"/>
      <c r="DYV37" s="429"/>
      <c r="DYW37" s="429"/>
      <c r="DYX37" s="429"/>
      <c r="DYY37" s="429"/>
      <c r="DYZ37" s="429"/>
      <c r="DZA37" s="429"/>
      <c r="DZB37" s="429"/>
      <c r="DZC37" s="429"/>
      <c r="DZD37" s="429"/>
      <c r="DZE37" s="429"/>
      <c r="DZF37" s="429"/>
      <c r="DZG37" s="429"/>
      <c r="DZH37" s="429"/>
      <c r="DZI37" s="429"/>
      <c r="DZJ37" s="429"/>
      <c r="DZK37" s="429"/>
      <c r="DZL37" s="429"/>
      <c r="DZM37" s="429"/>
      <c r="DZN37" s="429"/>
      <c r="DZO37" s="429"/>
      <c r="DZP37" s="429"/>
      <c r="DZQ37" s="429"/>
      <c r="DZR37" s="429"/>
      <c r="DZS37" s="429"/>
      <c r="DZT37" s="429"/>
      <c r="DZU37" s="429"/>
      <c r="DZV37" s="429"/>
      <c r="DZW37" s="429"/>
      <c r="DZX37" s="429"/>
      <c r="DZY37" s="429"/>
      <c r="DZZ37" s="429"/>
      <c r="EAA37" s="429"/>
      <c r="EAB37" s="429"/>
      <c r="EAC37" s="429"/>
      <c r="EAD37" s="429"/>
      <c r="EAE37" s="429"/>
      <c r="EAF37" s="429"/>
      <c r="EAG37" s="429"/>
      <c r="EAH37" s="429"/>
      <c r="EAI37" s="429"/>
      <c r="EAJ37" s="429"/>
      <c r="EAK37" s="429"/>
      <c r="EAL37" s="429"/>
      <c r="EAM37" s="429"/>
      <c r="EAN37" s="429"/>
      <c r="EAO37" s="429"/>
      <c r="EAP37" s="429"/>
      <c r="EAQ37" s="429"/>
      <c r="EAR37" s="429"/>
      <c r="EAS37" s="429"/>
      <c r="EAT37" s="429"/>
      <c r="EAU37" s="429"/>
      <c r="EAV37" s="429"/>
      <c r="EAW37" s="429"/>
      <c r="EAX37" s="429"/>
      <c r="EAY37" s="429"/>
      <c r="EAZ37" s="429"/>
      <c r="EBA37" s="429"/>
      <c r="EBB37" s="429"/>
      <c r="EBC37" s="429"/>
      <c r="EBD37" s="429"/>
      <c r="EBE37" s="429"/>
      <c r="EBF37" s="429"/>
      <c r="EBG37" s="429"/>
      <c r="EBH37" s="429"/>
      <c r="EBI37" s="429"/>
      <c r="EBJ37" s="429"/>
      <c r="EBK37" s="429"/>
      <c r="EBL37" s="429"/>
      <c r="EBM37" s="429"/>
      <c r="EBN37" s="429"/>
      <c r="EBO37" s="429"/>
      <c r="EBP37" s="429"/>
      <c r="EBQ37" s="429"/>
      <c r="EBR37" s="429"/>
      <c r="EBS37" s="429"/>
      <c r="EBT37" s="429"/>
      <c r="EBU37" s="429"/>
      <c r="EBV37" s="429"/>
      <c r="EBW37" s="429"/>
      <c r="EBX37" s="429"/>
      <c r="EBY37" s="429"/>
      <c r="EBZ37" s="429"/>
      <c r="ECA37" s="429"/>
      <c r="ECB37" s="429"/>
      <c r="ECC37" s="429"/>
      <c r="ECD37" s="429"/>
      <c r="ECE37" s="429"/>
      <c r="ECF37" s="429"/>
      <c r="ECG37" s="429"/>
      <c r="ECH37" s="429"/>
      <c r="ECI37" s="429"/>
      <c r="ECJ37" s="429"/>
      <c r="ECK37" s="429"/>
      <c r="ECL37" s="429"/>
      <c r="ECM37" s="429"/>
      <c r="ECN37" s="429"/>
      <c r="ECO37" s="429"/>
      <c r="ECP37" s="429"/>
      <c r="ECQ37" s="429"/>
      <c r="ECR37" s="429"/>
      <c r="ECS37" s="429"/>
      <c r="ECT37" s="429"/>
      <c r="ECU37" s="429"/>
      <c r="ECV37" s="429"/>
      <c r="ECW37" s="429"/>
      <c r="ECX37" s="429"/>
      <c r="ECY37" s="429"/>
      <c r="ECZ37" s="429"/>
      <c r="EDA37" s="429"/>
      <c r="EDB37" s="429"/>
      <c r="EDC37" s="429"/>
      <c r="EDD37" s="429"/>
      <c r="EDE37" s="429"/>
      <c r="EDF37" s="429"/>
      <c r="EDG37" s="429"/>
      <c r="EDH37" s="429"/>
      <c r="EDI37" s="429"/>
      <c r="EDJ37" s="429"/>
      <c r="EDK37" s="429"/>
      <c r="EDL37" s="429"/>
      <c r="EDM37" s="429"/>
      <c r="EDN37" s="429"/>
      <c r="EDO37" s="429"/>
      <c r="EDP37" s="429"/>
      <c r="EDQ37" s="429"/>
      <c r="EDR37" s="429"/>
      <c r="EDS37" s="429"/>
      <c r="EDT37" s="429"/>
      <c r="EDU37" s="429"/>
      <c r="EDV37" s="429"/>
      <c r="EDW37" s="429"/>
      <c r="EDX37" s="429"/>
      <c r="EDY37" s="429"/>
      <c r="EDZ37" s="429"/>
      <c r="EEA37" s="429"/>
      <c r="EEB37" s="429"/>
      <c r="EEC37" s="429"/>
      <c r="EED37" s="429"/>
      <c r="EEE37" s="429"/>
      <c r="EEF37" s="429"/>
      <c r="EEG37" s="429"/>
      <c r="EEH37" s="429"/>
      <c r="EEI37" s="429"/>
      <c r="EEJ37" s="429"/>
      <c r="EEK37" s="429"/>
      <c r="EEL37" s="429"/>
      <c r="EEM37" s="429"/>
      <c r="EEN37" s="429"/>
      <c r="EEO37" s="429"/>
      <c r="EEP37" s="429"/>
      <c r="EEQ37" s="429"/>
      <c r="EER37" s="429"/>
      <c r="EES37" s="429"/>
      <c r="EET37" s="429"/>
      <c r="EEU37" s="429"/>
      <c r="EEV37" s="429"/>
      <c r="EEW37" s="429"/>
      <c r="EEX37" s="429"/>
      <c r="EEY37" s="429"/>
      <c r="EEZ37" s="429"/>
      <c r="EFA37" s="429"/>
      <c r="EFB37" s="429"/>
      <c r="EFC37" s="429"/>
      <c r="EFD37" s="429"/>
      <c r="EFE37" s="429"/>
      <c r="EFF37" s="429"/>
      <c r="EFG37" s="429"/>
      <c r="EFH37" s="429"/>
      <c r="EFI37" s="429"/>
      <c r="EFJ37" s="429"/>
      <c r="EFK37" s="429"/>
      <c r="EFL37" s="429"/>
      <c r="EFM37" s="429"/>
      <c r="EFN37" s="429"/>
      <c r="EFO37" s="429"/>
      <c r="EFP37" s="429"/>
      <c r="EFQ37" s="429"/>
      <c r="EFR37" s="429"/>
      <c r="EFS37" s="429"/>
      <c r="EFT37" s="429"/>
      <c r="EFU37" s="429"/>
      <c r="EFV37" s="429"/>
      <c r="EFW37" s="429"/>
      <c r="EFX37" s="429"/>
      <c r="EFY37" s="429"/>
      <c r="EFZ37" s="429"/>
      <c r="EGA37" s="429"/>
      <c r="EGB37" s="429"/>
      <c r="EGC37" s="429"/>
      <c r="EGD37" s="429"/>
      <c r="EGE37" s="429"/>
      <c r="EGF37" s="429"/>
      <c r="EGG37" s="429"/>
      <c r="EGH37" s="429"/>
      <c r="EGI37" s="429"/>
      <c r="EGJ37" s="429"/>
      <c r="EGK37" s="429"/>
      <c r="EGL37" s="429"/>
      <c r="EGM37" s="429"/>
      <c r="EGN37" s="429"/>
      <c r="EGO37" s="429"/>
      <c r="EGP37" s="429"/>
      <c r="EGQ37" s="429"/>
      <c r="EGR37" s="429"/>
      <c r="EGS37" s="429"/>
      <c r="EGT37" s="429"/>
      <c r="EGU37" s="429"/>
      <c r="EGV37" s="429"/>
      <c r="EGW37" s="429"/>
      <c r="EGX37" s="429"/>
      <c r="EGY37" s="429"/>
      <c r="EGZ37" s="429"/>
      <c r="EHA37" s="429"/>
      <c r="EHB37" s="429"/>
      <c r="EHC37" s="429"/>
      <c r="EHD37" s="429"/>
      <c r="EHE37" s="429"/>
      <c r="EHF37" s="429"/>
      <c r="EHG37" s="429"/>
      <c r="EHH37" s="429"/>
      <c r="EHI37" s="429"/>
      <c r="EHJ37" s="429"/>
      <c r="EHK37" s="429"/>
      <c r="EHL37" s="429"/>
      <c r="EHM37" s="429"/>
      <c r="EHN37" s="429"/>
      <c r="EHO37" s="429"/>
      <c r="EHP37" s="429"/>
      <c r="EHQ37" s="429"/>
      <c r="EHR37" s="429"/>
      <c r="EHS37" s="429"/>
      <c r="EHT37" s="429"/>
      <c r="EHU37" s="429"/>
      <c r="EHV37" s="429"/>
      <c r="EHW37" s="429"/>
      <c r="EHX37" s="429"/>
      <c r="EHY37" s="429"/>
      <c r="EHZ37" s="429"/>
      <c r="EIA37" s="429"/>
      <c r="EIB37" s="429"/>
      <c r="EIC37" s="429"/>
      <c r="EID37" s="429"/>
      <c r="EIE37" s="429"/>
      <c r="EIF37" s="429"/>
      <c r="EIG37" s="429"/>
      <c r="EIH37" s="429"/>
      <c r="EII37" s="429"/>
      <c r="EIJ37" s="429"/>
      <c r="EIK37" s="429"/>
      <c r="EIL37" s="429"/>
      <c r="EIM37" s="429"/>
      <c r="EIN37" s="429"/>
      <c r="EIO37" s="429"/>
      <c r="EIP37" s="429"/>
      <c r="EIQ37" s="429"/>
      <c r="EIR37" s="429"/>
      <c r="EIS37" s="429"/>
      <c r="EIT37" s="429"/>
      <c r="EIU37" s="429"/>
      <c r="EIV37" s="429"/>
      <c r="EIW37" s="429"/>
      <c r="EIX37" s="429"/>
      <c r="EIY37" s="429"/>
      <c r="EIZ37" s="429"/>
      <c r="EJA37" s="429"/>
      <c r="EJB37" s="429"/>
      <c r="EJC37" s="429"/>
      <c r="EJD37" s="429"/>
      <c r="EJE37" s="429"/>
      <c r="EJF37" s="429"/>
      <c r="EJG37" s="429"/>
      <c r="EJH37" s="429"/>
      <c r="EJI37" s="429"/>
      <c r="EJJ37" s="429"/>
      <c r="EJK37" s="429"/>
      <c r="EJL37" s="429"/>
      <c r="EJM37" s="429"/>
      <c r="EJN37" s="429"/>
      <c r="EJO37" s="429"/>
      <c r="EJP37" s="429"/>
      <c r="EJQ37" s="429"/>
      <c r="EJR37" s="429"/>
      <c r="EJS37" s="429"/>
      <c r="EJT37" s="429"/>
      <c r="EJU37" s="429"/>
      <c r="EJV37" s="429"/>
      <c r="EJW37" s="429"/>
      <c r="EJX37" s="429"/>
      <c r="EJY37" s="429"/>
      <c r="EJZ37" s="429"/>
      <c r="EKA37" s="429"/>
      <c r="EKB37" s="429"/>
      <c r="EKC37" s="429"/>
      <c r="EKD37" s="429"/>
      <c r="EKE37" s="429"/>
      <c r="EKF37" s="429"/>
      <c r="EKG37" s="429"/>
      <c r="EKH37" s="429"/>
      <c r="EKI37" s="429"/>
      <c r="EKJ37" s="429"/>
      <c r="EKK37" s="429"/>
      <c r="EKL37" s="429"/>
      <c r="EKM37" s="429"/>
      <c r="EKN37" s="429"/>
      <c r="EKO37" s="429"/>
      <c r="EKP37" s="429"/>
      <c r="EKQ37" s="429"/>
      <c r="EKR37" s="429"/>
      <c r="EKS37" s="429"/>
      <c r="EKT37" s="429"/>
      <c r="EKU37" s="429"/>
      <c r="EKV37" s="429"/>
      <c r="EKW37" s="429"/>
      <c r="EKX37" s="429"/>
      <c r="EKY37" s="429"/>
      <c r="EKZ37" s="429"/>
      <c r="ELA37" s="429"/>
      <c r="ELB37" s="429"/>
      <c r="ELC37" s="429"/>
      <c r="ELD37" s="429"/>
      <c r="ELE37" s="429"/>
      <c r="ELF37" s="429"/>
      <c r="ELG37" s="429"/>
      <c r="ELH37" s="429"/>
      <c r="ELI37" s="429"/>
      <c r="ELJ37" s="429"/>
      <c r="ELK37" s="429"/>
      <c r="ELL37" s="429"/>
      <c r="ELM37" s="429"/>
      <c r="ELN37" s="429"/>
      <c r="ELO37" s="429"/>
      <c r="ELP37" s="429"/>
      <c r="ELQ37" s="429"/>
      <c r="ELR37" s="429"/>
      <c r="ELS37" s="429"/>
      <c r="ELT37" s="429"/>
      <c r="ELU37" s="429"/>
      <c r="ELV37" s="429"/>
      <c r="ELW37" s="429"/>
      <c r="ELX37" s="429"/>
      <c r="ELY37" s="429"/>
      <c r="ELZ37" s="429"/>
      <c r="EMA37" s="429"/>
      <c r="EMB37" s="429"/>
      <c r="EMC37" s="429"/>
      <c r="EMD37" s="429"/>
      <c r="EME37" s="429"/>
      <c r="EMF37" s="429"/>
      <c r="EMG37" s="429"/>
      <c r="EMH37" s="429"/>
      <c r="EMI37" s="429"/>
      <c r="EMJ37" s="429"/>
      <c r="EMK37" s="429"/>
      <c r="EML37" s="429"/>
      <c r="EMM37" s="429"/>
      <c r="EMN37" s="429"/>
      <c r="EMO37" s="429"/>
      <c r="EMP37" s="429"/>
      <c r="EMQ37" s="429"/>
      <c r="EMR37" s="429"/>
      <c r="EMS37" s="429"/>
      <c r="EMT37" s="429"/>
      <c r="EMU37" s="429"/>
      <c r="EMV37" s="429"/>
      <c r="EMW37" s="429"/>
      <c r="EMX37" s="429"/>
      <c r="EMY37" s="429"/>
      <c r="EMZ37" s="429"/>
      <c r="ENA37" s="429"/>
      <c r="ENB37" s="429"/>
      <c r="ENC37" s="429"/>
      <c r="END37" s="429"/>
      <c r="ENE37" s="429"/>
      <c r="ENF37" s="429"/>
      <c r="ENG37" s="429"/>
      <c r="ENH37" s="429"/>
      <c r="ENI37" s="429"/>
      <c r="ENJ37" s="429"/>
      <c r="ENK37" s="429"/>
      <c r="ENL37" s="429"/>
      <c r="ENM37" s="429"/>
      <c r="ENN37" s="429"/>
      <c r="ENO37" s="429"/>
      <c r="ENP37" s="429"/>
      <c r="ENQ37" s="429"/>
      <c r="ENR37" s="429"/>
      <c r="ENS37" s="429"/>
      <c r="ENT37" s="429"/>
      <c r="ENU37" s="429"/>
      <c r="ENV37" s="429"/>
      <c r="ENW37" s="429"/>
      <c r="ENX37" s="429"/>
      <c r="ENY37" s="429"/>
      <c r="ENZ37" s="429"/>
      <c r="EOA37" s="429"/>
      <c r="EOB37" s="429"/>
      <c r="EOC37" s="429"/>
      <c r="EOD37" s="429"/>
      <c r="EOE37" s="429"/>
      <c r="EOF37" s="429"/>
      <c r="EOG37" s="429"/>
      <c r="EOH37" s="429"/>
      <c r="EOI37" s="429"/>
      <c r="EOJ37" s="429"/>
      <c r="EOK37" s="429"/>
      <c r="EOL37" s="429"/>
      <c r="EOM37" s="429"/>
      <c r="EON37" s="429"/>
      <c r="EOO37" s="429"/>
      <c r="EOP37" s="429"/>
      <c r="EOQ37" s="429"/>
      <c r="EOR37" s="429"/>
      <c r="EOS37" s="429"/>
      <c r="EOT37" s="429"/>
      <c r="EOU37" s="429"/>
      <c r="EOV37" s="429"/>
      <c r="EOW37" s="429"/>
      <c r="EOX37" s="429"/>
      <c r="EOY37" s="429"/>
      <c r="EOZ37" s="429"/>
      <c r="EPA37" s="429"/>
      <c r="EPB37" s="429"/>
      <c r="EPC37" s="429"/>
      <c r="EPD37" s="429"/>
      <c r="EPE37" s="429"/>
      <c r="EPF37" s="429"/>
      <c r="EPG37" s="429"/>
      <c r="EPH37" s="429"/>
      <c r="EPI37" s="429"/>
      <c r="EPJ37" s="429"/>
      <c r="EPK37" s="429"/>
      <c r="EPL37" s="429"/>
      <c r="EPM37" s="429"/>
      <c r="EPN37" s="429"/>
      <c r="EPO37" s="429"/>
      <c r="EPP37" s="429"/>
      <c r="EPQ37" s="429"/>
      <c r="EPR37" s="429"/>
      <c r="EPS37" s="429"/>
      <c r="EPT37" s="429"/>
      <c r="EPU37" s="429"/>
      <c r="EPV37" s="429"/>
      <c r="EPW37" s="429"/>
      <c r="EPX37" s="429"/>
      <c r="EPY37" s="429"/>
      <c r="EPZ37" s="429"/>
      <c r="EQA37" s="429"/>
      <c r="EQB37" s="429"/>
      <c r="EQC37" s="429"/>
      <c r="EQD37" s="429"/>
      <c r="EQE37" s="429"/>
      <c r="EQF37" s="429"/>
      <c r="EQG37" s="429"/>
      <c r="EQH37" s="429"/>
      <c r="EQI37" s="429"/>
      <c r="EQJ37" s="429"/>
      <c r="EQK37" s="429"/>
      <c r="EQL37" s="429"/>
      <c r="EQM37" s="429"/>
      <c r="EQN37" s="429"/>
      <c r="EQO37" s="429"/>
      <c r="EQP37" s="429"/>
      <c r="EQQ37" s="429"/>
      <c r="EQR37" s="429"/>
      <c r="EQS37" s="429"/>
      <c r="EQT37" s="429"/>
      <c r="EQU37" s="429"/>
      <c r="EQV37" s="429"/>
      <c r="EQW37" s="429"/>
      <c r="EQX37" s="429"/>
      <c r="EQY37" s="429"/>
      <c r="EQZ37" s="429"/>
      <c r="ERA37" s="429"/>
      <c r="ERB37" s="429"/>
      <c r="ERC37" s="429"/>
      <c r="ERD37" s="429"/>
      <c r="ERE37" s="429"/>
      <c r="ERF37" s="429"/>
      <c r="ERG37" s="429"/>
      <c r="ERH37" s="429"/>
      <c r="ERI37" s="429"/>
      <c r="ERJ37" s="429"/>
      <c r="ERK37" s="429"/>
      <c r="ERL37" s="429"/>
      <c r="ERM37" s="429"/>
      <c r="ERN37" s="429"/>
      <c r="ERO37" s="429"/>
      <c r="ERP37" s="429"/>
      <c r="ERQ37" s="429"/>
      <c r="ERR37" s="429"/>
      <c r="ERS37" s="429"/>
      <c r="ERT37" s="429"/>
      <c r="ERU37" s="429"/>
      <c r="ERV37" s="429"/>
      <c r="ERW37" s="429"/>
      <c r="ERX37" s="429"/>
      <c r="ERY37" s="429"/>
      <c r="ERZ37" s="429"/>
      <c r="ESA37" s="429"/>
      <c r="ESB37" s="429"/>
      <c r="ESC37" s="429"/>
      <c r="ESD37" s="429"/>
      <c r="ESE37" s="429"/>
      <c r="ESF37" s="429"/>
      <c r="ESG37" s="429"/>
      <c r="ESH37" s="429"/>
      <c r="ESI37" s="429"/>
      <c r="ESJ37" s="429"/>
      <c r="ESK37" s="429"/>
      <c r="ESL37" s="429"/>
      <c r="ESM37" s="429"/>
      <c r="ESN37" s="429"/>
      <c r="ESO37" s="429"/>
      <c r="ESP37" s="429"/>
      <c r="ESQ37" s="429"/>
      <c r="ESR37" s="429"/>
      <c r="ESS37" s="429"/>
      <c r="EST37" s="429"/>
      <c r="ESU37" s="429"/>
      <c r="ESV37" s="429"/>
      <c r="ESW37" s="429"/>
      <c r="ESX37" s="429"/>
      <c r="ESY37" s="429"/>
      <c r="ESZ37" s="429"/>
      <c r="ETA37" s="429"/>
      <c r="ETB37" s="429"/>
      <c r="ETC37" s="429"/>
      <c r="ETD37" s="429"/>
      <c r="ETE37" s="429"/>
      <c r="ETF37" s="429"/>
      <c r="ETG37" s="429"/>
      <c r="ETH37" s="429"/>
      <c r="ETI37" s="429"/>
      <c r="ETJ37" s="429"/>
      <c r="ETK37" s="429"/>
      <c r="ETL37" s="429"/>
      <c r="ETM37" s="429"/>
      <c r="ETN37" s="429"/>
      <c r="ETO37" s="429"/>
      <c r="ETP37" s="429"/>
      <c r="ETQ37" s="429"/>
      <c r="ETR37" s="429"/>
      <c r="ETS37" s="429"/>
      <c r="ETT37" s="429"/>
      <c r="ETU37" s="429"/>
      <c r="ETV37" s="429"/>
      <c r="ETW37" s="429"/>
      <c r="ETX37" s="429"/>
      <c r="ETY37" s="429"/>
      <c r="ETZ37" s="429"/>
      <c r="EUA37" s="429"/>
      <c r="EUB37" s="429"/>
      <c r="EUC37" s="429"/>
      <c r="EUD37" s="429"/>
      <c r="EUE37" s="429"/>
      <c r="EUF37" s="429"/>
      <c r="EUG37" s="429"/>
      <c r="EUH37" s="429"/>
      <c r="EUI37" s="429"/>
      <c r="EUJ37" s="429"/>
      <c r="EUK37" s="429"/>
      <c r="EUL37" s="429"/>
      <c r="EUM37" s="429"/>
      <c r="EUN37" s="429"/>
      <c r="EUO37" s="429"/>
      <c r="EUP37" s="429"/>
      <c r="EUQ37" s="429"/>
      <c r="EUR37" s="429"/>
      <c r="EUS37" s="429"/>
      <c r="EUT37" s="429"/>
      <c r="EUU37" s="429"/>
      <c r="EUV37" s="429"/>
      <c r="EUW37" s="429"/>
      <c r="EUX37" s="429"/>
      <c r="EUY37" s="429"/>
      <c r="EUZ37" s="429"/>
      <c r="EVA37" s="429"/>
      <c r="EVB37" s="429"/>
      <c r="EVC37" s="429"/>
      <c r="EVD37" s="429"/>
      <c r="EVE37" s="429"/>
      <c r="EVF37" s="429"/>
      <c r="EVG37" s="429"/>
      <c r="EVH37" s="429"/>
      <c r="EVI37" s="429"/>
      <c r="EVJ37" s="429"/>
      <c r="EVK37" s="429"/>
      <c r="EVL37" s="429"/>
      <c r="EVM37" s="429"/>
      <c r="EVN37" s="429"/>
      <c r="EVO37" s="429"/>
      <c r="EVP37" s="429"/>
      <c r="EVQ37" s="429"/>
      <c r="EVR37" s="429"/>
      <c r="EVS37" s="429"/>
      <c r="EVT37" s="429"/>
      <c r="EVU37" s="429"/>
      <c r="EVV37" s="429"/>
      <c r="EVW37" s="429"/>
      <c r="EVX37" s="429"/>
      <c r="EVY37" s="429"/>
      <c r="EVZ37" s="429"/>
      <c r="EWA37" s="429"/>
      <c r="EWB37" s="429"/>
      <c r="EWC37" s="429"/>
      <c r="EWD37" s="429"/>
      <c r="EWE37" s="429"/>
      <c r="EWF37" s="429"/>
      <c r="EWG37" s="429"/>
      <c r="EWH37" s="429"/>
      <c r="EWI37" s="429"/>
      <c r="EWJ37" s="429"/>
      <c r="EWK37" s="429"/>
      <c r="EWL37" s="429"/>
      <c r="EWM37" s="429"/>
      <c r="EWN37" s="429"/>
      <c r="EWO37" s="429"/>
      <c r="EWP37" s="429"/>
      <c r="EWQ37" s="429"/>
      <c r="EWR37" s="429"/>
      <c r="EWS37" s="429"/>
      <c r="EWT37" s="429"/>
      <c r="EWU37" s="429"/>
      <c r="EWV37" s="429"/>
      <c r="EWW37" s="429"/>
      <c r="EWX37" s="429"/>
      <c r="EWY37" s="429"/>
      <c r="EWZ37" s="429"/>
      <c r="EXA37" s="429"/>
      <c r="EXB37" s="429"/>
      <c r="EXC37" s="429"/>
      <c r="EXD37" s="429"/>
      <c r="EXE37" s="429"/>
      <c r="EXF37" s="429"/>
      <c r="EXG37" s="429"/>
      <c r="EXH37" s="429"/>
      <c r="EXI37" s="429"/>
      <c r="EXJ37" s="429"/>
      <c r="EXK37" s="429"/>
      <c r="EXL37" s="429"/>
      <c r="EXM37" s="429"/>
      <c r="EXN37" s="429"/>
      <c r="EXO37" s="429"/>
      <c r="EXP37" s="429"/>
      <c r="EXQ37" s="429"/>
      <c r="EXR37" s="429"/>
      <c r="EXS37" s="429"/>
      <c r="EXT37" s="429"/>
      <c r="EXU37" s="429"/>
      <c r="EXV37" s="429"/>
      <c r="EXW37" s="429"/>
      <c r="EXX37" s="429"/>
      <c r="EXY37" s="429"/>
      <c r="EXZ37" s="429"/>
      <c r="EYA37" s="429"/>
      <c r="EYB37" s="429"/>
      <c r="EYC37" s="429"/>
      <c r="EYD37" s="429"/>
      <c r="EYE37" s="429"/>
      <c r="EYF37" s="429"/>
      <c r="EYG37" s="429"/>
      <c r="EYH37" s="429"/>
      <c r="EYI37" s="429"/>
      <c r="EYJ37" s="429"/>
      <c r="EYK37" s="429"/>
      <c r="EYL37" s="429"/>
      <c r="EYM37" s="429"/>
      <c r="EYN37" s="429"/>
      <c r="EYO37" s="429"/>
      <c r="EYP37" s="429"/>
      <c r="EYQ37" s="429"/>
      <c r="EYR37" s="429"/>
      <c r="EYS37" s="429"/>
      <c r="EYT37" s="429"/>
      <c r="EYU37" s="429"/>
      <c r="EYV37" s="429"/>
      <c r="EYW37" s="429"/>
      <c r="EYX37" s="429"/>
      <c r="EYY37" s="429"/>
      <c r="EYZ37" s="429"/>
      <c r="EZA37" s="429"/>
      <c r="EZB37" s="429"/>
      <c r="EZC37" s="429"/>
      <c r="EZD37" s="429"/>
      <c r="EZE37" s="429"/>
      <c r="EZF37" s="429"/>
      <c r="EZG37" s="429"/>
      <c r="EZH37" s="429"/>
      <c r="EZI37" s="429"/>
      <c r="EZJ37" s="429"/>
      <c r="EZK37" s="429"/>
      <c r="EZL37" s="429"/>
      <c r="EZM37" s="429"/>
      <c r="EZN37" s="429"/>
      <c r="EZO37" s="429"/>
      <c r="EZP37" s="429"/>
      <c r="EZQ37" s="429"/>
      <c r="EZR37" s="429"/>
      <c r="EZS37" s="429"/>
      <c r="EZT37" s="429"/>
      <c r="EZU37" s="429"/>
      <c r="EZV37" s="429"/>
      <c r="EZW37" s="429"/>
      <c r="EZX37" s="429"/>
      <c r="EZY37" s="429"/>
      <c r="EZZ37" s="429"/>
      <c r="FAA37" s="429"/>
      <c r="FAB37" s="429"/>
      <c r="FAC37" s="429"/>
      <c r="FAD37" s="429"/>
      <c r="FAE37" s="429"/>
      <c r="FAF37" s="429"/>
      <c r="FAG37" s="429"/>
      <c r="FAH37" s="429"/>
      <c r="FAI37" s="429"/>
      <c r="FAJ37" s="429"/>
      <c r="FAK37" s="429"/>
      <c r="FAL37" s="429"/>
      <c r="FAM37" s="429"/>
      <c r="FAN37" s="429"/>
      <c r="FAO37" s="429"/>
      <c r="FAP37" s="429"/>
      <c r="FAQ37" s="429"/>
      <c r="FAR37" s="429"/>
      <c r="FAS37" s="429"/>
      <c r="FAT37" s="429"/>
      <c r="FAU37" s="429"/>
      <c r="FAV37" s="429"/>
      <c r="FAW37" s="429"/>
      <c r="FAX37" s="429"/>
      <c r="FAY37" s="429"/>
      <c r="FAZ37" s="429"/>
      <c r="FBA37" s="429"/>
      <c r="FBB37" s="429"/>
      <c r="FBC37" s="429"/>
      <c r="FBD37" s="429"/>
      <c r="FBE37" s="429"/>
      <c r="FBF37" s="429"/>
      <c r="FBG37" s="429"/>
      <c r="FBH37" s="429"/>
      <c r="FBI37" s="429"/>
      <c r="FBJ37" s="429"/>
      <c r="FBK37" s="429"/>
      <c r="FBL37" s="429"/>
      <c r="FBM37" s="429"/>
      <c r="FBN37" s="429"/>
      <c r="FBO37" s="429"/>
      <c r="FBP37" s="429"/>
      <c r="FBQ37" s="429"/>
      <c r="FBR37" s="429"/>
      <c r="FBS37" s="429"/>
      <c r="FBT37" s="429"/>
      <c r="FBU37" s="429"/>
      <c r="FBV37" s="429"/>
      <c r="FBW37" s="429"/>
      <c r="FBX37" s="429"/>
      <c r="FBY37" s="429"/>
      <c r="FBZ37" s="429"/>
      <c r="FCA37" s="429"/>
      <c r="FCB37" s="429"/>
      <c r="FCC37" s="429"/>
      <c r="FCD37" s="429"/>
      <c r="FCE37" s="429"/>
      <c r="FCF37" s="429"/>
      <c r="FCG37" s="429"/>
      <c r="FCH37" s="429"/>
      <c r="FCI37" s="429"/>
      <c r="FCJ37" s="429"/>
      <c r="FCK37" s="429"/>
      <c r="FCL37" s="429"/>
      <c r="FCM37" s="429"/>
      <c r="FCN37" s="429"/>
      <c r="FCO37" s="429"/>
      <c r="FCP37" s="429"/>
      <c r="FCQ37" s="429"/>
      <c r="FCR37" s="429"/>
      <c r="FCS37" s="429"/>
      <c r="FCT37" s="429"/>
      <c r="FCU37" s="429"/>
      <c r="FCV37" s="429"/>
      <c r="FCW37" s="429"/>
      <c r="FCX37" s="429"/>
      <c r="FCY37" s="429"/>
      <c r="FCZ37" s="429"/>
      <c r="FDA37" s="429"/>
      <c r="FDB37" s="429"/>
      <c r="FDC37" s="429"/>
      <c r="FDD37" s="429"/>
      <c r="FDE37" s="429"/>
      <c r="FDF37" s="429"/>
      <c r="FDG37" s="429"/>
      <c r="FDH37" s="429"/>
      <c r="FDI37" s="429"/>
      <c r="FDJ37" s="429"/>
      <c r="FDK37" s="429"/>
      <c r="FDL37" s="429"/>
      <c r="FDM37" s="429"/>
      <c r="FDN37" s="429"/>
      <c r="FDO37" s="429"/>
      <c r="FDP37" s="429"/>
      <c r="FDQ37" s="429"/>
      <c r="FDR37" s="429"/>
      <c r="FDS37" s="429"/>
      <c r="FDT37" s="429"/>
      <c r="FDU37" s="429"/>
      <c r="FDV37" s="429"/>
      <c r="FDW37" s="429"/>
      <c r="FDX37" s="429"/>
      <c r="FDY37" s="429"/>
      <c r="FDZ37" s="429"/>
      <c r="FEA37" s="429"/>
      <c r="FEB37" s="429"/>
      <c r="FEC37" s="429"/>
      <c r="FED37" s="429"/>
      <c r="FEE37" s="429"/>
      <c r="FEF37" s="429"/>
      <c r="FEG37" s="429"/>
      <c r="FEH37" s="429"/>
      <c r="FEI37" s="429"/>
      <c r="FEJ37" s="429"/>
      <c r="FEK37" s="429"/>
      <c r="FEL37" s="429"/>
      <c r="FEM37" s="429"/>
      <c r="FEN37" s="429"/>
      <c r="FEO37" s="429"/>
      <c r="FEP37" s="429"/>
      <c r="FEQ37" s="429"/>
      <c r="FER37" s="429"/>
      <c r="FES37" s="429"/>
      <c r="FET37" s="429"/>
      <c r="FEU37" s="429"/>
      <c r="FEV37" s="429"/>
      <c r="FEW37" s="429"/>
      <c r="FEX37" s="429"/>
      <c r="FEY37" s="429"/>
      <c r="FEZ37" s="429"/>
      <c r="FFA37" s="429"/>
      <c r="FFB37" s="429"/>
      <c r="FFC37" s="429"/>
      <c r="FFD37" s="429"/>
      <c r="FFE37" s="429"/>
      <c r="FFF37" s="429"/>
      <c r="FFG37" s="429"/>
      <c r="FFH37" s="429"/>
      <c r="FFI37" s="429"/>
      <c r="FFJ37" s="429"/>
      <c r="FFK37" s="429"/>
      <c r="FFL37" s="429"/>
      <c r="FFM37" s="429"/>
      <c r="FFN37" s="429"/>
      <c r="FFO37" s="429"/>
      <c r="FFP37" s="429"/>
      <c r="FFQ37" s="429"/>
      <c r="FFR37" s="429"/>
      <c r="FFS37" s="429"/>
      <c r="FFT37" s="429"/>
      <c r="FFU37" s="429"/>
      <c r="FFV37" s="429"/>
      <c r="FFW37" s="429"/>
      <c r="FFX37" s="429"/>
      <c r="FFY37" s="429"/>
      <c r="FFZ37" s="429"/>
      <c r="FGA37" s="429"/>
      <c r="FGB37" s="429"/>
      <c r="FGC37" s="429"/>
      <c r="FGD37" s="429"/>
      <c r="FGE37" s="429"/>
      <c r="FGF37" s="429"/>
      <c r="FGG37" s="429"/>
      <c r="FGH37" s="429"/>
      <c r="FGI37" s="429"/>
      <c r="FGJ37" s="429"/>
      <c r="FGK37" s="429"/>
      <c r="FGL37" s="429"/>
      <c r="FGM37" s="429"/>
      <c r="FGN37" s="429"/>
      <c r="FGO37" s="429"/>
      <c r="FGP37" s="429"/>
      <c r="FGQ37" s="429"/>
      <c r="FGR37" s="429"/>
      <c r="FGS37" s="429"/>
      <c r="FGT37" s="429"/>
      <c r="FGU37" s="429"/>
      <c r="FGV37" s="429"/>
      <c r="FGW37" s="429"/>
      <c r="FGX37" s="429"/>
      <c r="FGY37" s="429"/>
      <c r="FGZ37" s="429"/>
      <c r="FHA37" s="429"/>
      <c r="FHB37" s="429"/>
      <c r="FHC37" s="429"/>
      <c r="FHD37" s="429"/>
      <c r="FHE37" s="429"/>
      <c r="FHF37" s="429"/>
      <c r="FHG37" s="429"/>
      <c r="FHH37" s="429"/>
      <c r="FHI37" s="429"/>
      <c r="FHJ37" s="429"/>
      <c r="FHK37" s="429"/>
      <c r="FHL37" s="429"/>
      <c r="FHM37" s="429"/>
      <c r="FHN37" s="429"/>
      <c r="FHO37" s="429"/>
      <c r="FHP37" s="429"/>
      <c r="FHQ37" s="429"/>
      <c r="FHR37" s="429"/>
      <c r="FHS37" s="429"/>
      <c r="FHT37" s="429"/>
      <c r="FHU37" s="429"/>
      <c r="FHV37" s="429"/>
      <c r="FHW37" s="429"/>
      <c r="FHX37" s="429"/>
      <c r="FHY37" s="429"/>
      <c r="FHZ37" s="429"/>
      <c r="FIA37" s="429"/>
      <c r="FIB37" s="429"/>
      <c r="FIC37" s="429"/>
      <c r="FID37" s="429"/>
      <c r="FIE37" s="429"/>
      <c r="FIF37" s="429"/>
      <c r="FIG37" s="429"/>
      <c r="FIH37" s="429"/>
      <c r="FII37" s="429"/>
      <c r="FIJ37" s="429"/>
      <c r="FIK37" s="429"/>
      <c r="FIL37" s="429"/>
      <c r="FIM37" s="429"/>
      <c r="FIN37" s="429"/>
      <c r="FIO37" s="429"/>
      <c r="FIP37" s="429"/>
      <c r="FIQ37" s="429"/>
      <c r="FIR37" s="429"/>
      <c r="FIS37" s="429"/>
      <c r="FIT37" s="429"/>
      <c r="FIU37" s="429"/>
      <c r="FIV37" s="429"/>
      <c r="FIW37" s="429"/>
      <c r="FIX37" s="429"/>
      <c r="FIY37" s="429"/>
      <c r="FIZ37" s="429"/>
      <c r="FJA37" s="429"/>
      <c r="FJB37" s="429"/>
      <c r="FJC37" s="429"/>
      <c r="FJD37" s="429"/>
      <c r="FJE37" s="429"/>
      <c r="FJF37" s="429"/>
      <c r="FJG37" s="429"/>
      <c r="FJH37" s="429"/>
      <c r="FJI37" s="429"/>
      <c r="FJJ37" s="429"/>
      <c r="FJK37" s="429"/>
      <c r="FJL37" s="429"/>
      <c r="FJM37" s="429"/>
      <c r="FJN37" s="429"/>
      <c r="FJO37" s="429"/>
      <c r="FJP37" s="429"/>
      <c r="FJQ37" s="429"/>
      <c r="FJR37" s="429"/>
      <c r="FJS37" s="429"/>
      <c r="FJT37" s="429"/>
      <c r="FJU37" s="429"/>
      <c r="FJV37" s="429"/>
      <c r="FJW37" s="429"/>
      <c r="FJX37" s="429"/>
      <c r="FJY37" s="429"/>
      <c r="FJZ37" s="429"/>
      <c r="FKA37" s="429"/>
      <c r="FKB37" s="429"/>
      <c r="FKC37" s="429"/>
      <c r="FKD37" s="429"/>
      <c r="FKE37" s="429"/>
      <c r="FKF37" s="429"/>
      <c r="FKG37" s="429"/>
      <c r="FKH37" s="429"/>
      <c r="FKI37" s="429"/>
      <c r="FKJ37" s="429"/>
      <c r="FKK37" s="429"/>
      <c r="FKL37" s="429"/>
      <c r="FKM37" s="429"/>
      <c r="FKN37" s="429"/>
      <c r="FKO37" s="429"/>
      <c r="FKP37" s="429"/>
      <c r="FKQ37" s="429"/>
      <c r="FKR37" s="429"/>
      <c r="FKS37" s="429"/>
      <c r="FKT37" s="429"/>
      <c r="FKU37" s="429"/>
      <c r="FKV37" s="429"/>
      <c r="FKW37" s="429"/>
      <c r="FKX37" s="429"/>
      <c r="FKY37" s="429"/>
      <c r="FKZ37" s="429"/>
      <c r="FLA37" s="429"/>
      <c r="FLB37" s="429"/>
      <c r="FLC37" s="429"/>
      <c r="FLD37" s="429"/>
      <c r="FLE37" s="429"/>
      <c r="FLF37" s="429"/>
      <c r="FLG37" s="429"/>
      <c r="FLH37" s="429"/>
      <c r="FLI37" s="429"/>
      <c r="FLJ37" s="429"/>
      <c r="FLK37" s="429"/>
      <c r="FLL37" s="429"/>
      <c r="FLM37" s="429"/>
      <c r="FLN37" s="429"/>
      <c r="FLO37" s="429"/>
      <c r="FLP37" s="429"/>
      <c r="FLQ37" s="429"/>
      <c r="FLR37" s="429"/>
      <c r="FLS37" s="429"/>
      <c r="FLT37" s="429"/>
      <c r="FLU37" s="429"/>
      <c r="FLV37" s="429"/>
      <c r="FLW37" s="429"/>
      <c r="FLX37" s="429"/>
      <c r="FLY37" s="429"/>
      <c r="FLZ37" s="429"/>
      <c r="FMA37" s="429"/>
      <c r="FMB37" s="429"/>
      <c r="FMC37" s="429"/>
      <c r="FMD37" s="429"/>
      <c r="FME37" s="429"/>
      <c r="FMF37" s="429"/>
      <c r="FMG37" s="429"/>
      <c r="FMH37" s="429"/>
      <c r="FMI37" s="429"/>
      <c r="FMJ37" s="429"/>
      <c r="FMK37" s="429"/>
      <c r="FML37" s="429"/>
      <c r="FMM37" s="429"/>
      <c r="FMN37" s="429"/>
      <c r="FMO37" s="429"/>
      <c r="FMP37" s="429"/>
      <c r="FMQ37" s="429"/>
      <c r="FMR37" s="429"/>
      <c r="FMS37" s="429"/>
      <c r="FMT37" s="429"/>
      <c r="FMU37" s="429"/>
      <c r="FMV37" s="429"/>
      <c r="FMW37" s="429"/>
      <c r="FMX37" s="429"/>
      <c r="FMY37" s="429"/>
      <c r="FMZ37" s="429"/>
      <c r="FNA37" s="429"/>
      <c r="FNB37" s="429"/>
      <c r="FNC37" s="429"/>
      <c r="FND37" s="429"/>
      <c r="FNE37" s="429"/>
      <c r="FNF37" s="429"/>
      <c r="FNG37" s="429"/>
      <c r="FNH37" s="429"/>
      <c r="FNI37" s="429"/>
      <c r="FNJ37" s="429"/>
      <c r="FNK37" s="429"/>
      <c r="FNL37" s="429"/>
      <c r="FNM37" s="429"/>
      <c r="FNN37" s="429"/>
      <c r="FNO37" s="429"/>
      <c r="FNP37" s="429"/>
      <c r="FNQ37" s="429"/>
      <c r="FNR37" s="429"/>
      <c r="FNS37" s="429"/>
      <c r="FNT37" s="429"/>
      <c r="FNU37" s="429"/>
      <c r="FNV37" s="429"/>
      <c r="FNW37" s="429"/>
      <c r="FNX37" s="429"/>
      <c r="FNY37" s="429"/>
      <c r="FNZ37" s="429"/>
      <c r="FOA37" s="429"/>
      <c r="FOB37" s="429"/>
      <c r="FOC37" s="429"/>
      <c r="FOD37" s="429"/>
      <c r="FOE37" s="429"/>
      <c r="FOF37" s="429"/>
      <c r="FOG37" s="429"/>
      <c r="FOH37" s="429"/>
      <c r="FOI37" s="429"/>
      <c r="FOJ37" s="429"/>
      <c r="FOK37" s="429"/>
      <c r="FOL37" s="429"/>
      <c r="FOM37" s="429"/>
      <c r="FON37" s="429"/>
      <c r="FOO37" s="429"/>
      <c r="FOP37" s="429"/>
      <c r="FOQ37" s="429"/>
      <c r="FOR37" s="429"/>
      <c r="FOS37" s="429"/>
      <c r="FOT37" s="429"/>
      <c r="FOU37" s="429"/>
      <c r="FOV37" s="429"/>
      <c r="FOW37" s="429"/>
      <c r="FOX37" s="429"/>
      <c r="FOY37" s="429"/>
      <c r="FOZ37" s="429"/>
      <c r="FPA37" s="429"/>
      <c r="FPB37" s="429"/>
      <c r="FPC37" s="429"/>
      <c r="FPD37" s="429"/>
      <c r="FPE37" s="429"/>
      <c r="FPF37" s="429"/>
      <c r="FPG37" s="429"/>
      <c r="FPH37" s="429"/>
      <c r="FPI37" s="429"/>
      <c r="FPJ37" s="429"/>
      <c r="FPK37" s="429"/>
      <c r="FPL37" s="429"/>
      <c r="FPM37" s="429"/>
      <c r="FPN37" s="429"/>
      <c r="FPO37" s="429"/>
      <c r="FPP37" s="429"/>
      <c r="FPQ37" s="429"/>
      <c r="FPR37" s="429"/>
      <c r="FPS37" s="429"/>
      <c r="FPT37" s="429"/>
      <c r="FPU37" s="429"/>
      <c r="FPV37" s="429"/>
      <c r="FPW37" s="429"/>
      <c r="FPX37" s="429"/>
      <c r="FPY37" s="429"/>
      <c r="FPZ37" s="429"/>
      <c r="FQA37" s="429"/>
      <c r="FQB37" s="429"/>
      <c r="FQC37" s="429"/>
      <c r="FQD37" s="429"/>
      <c r="FQE37" s="429"/>
      <c r="FQF37" s="429"/>
      <c r="FQG37" s="429"/>
      <c r="FQH37" s="429"/>
      <c r="FQI37" s="429"/>
      <c r="FQJ37" s="429"/>
      <c r="FQK37" s="429"/>
      <c r="FQL37" s="429"/>
      <c r="FQM37" s="429"/>
      <c r="FQN37" s="429"/>
      <c r="FQO37" s="429"/>
      <c r="FQP37" s="429"/>
      <c r="FQQ37" s="429"/>
      <c r="FQR37" s="429"/>
      <c r="FQS37" s="429"/>
      <c r="FQT37" s="429"/>
      <c r="FQU37" s="429"/>
      <c r="FQV37" s="429"/>
      <c r="FQW37" s="429"/>
      <c r="FQX37" s="429"/>
      <c r="FQY37" s="429"/>
      <c r="FQZ37" s="429"/>
      <c r="FRA37" s="429"/>
      <c r="FRB37" s="429"/>
      <c r="FRC37" s="429"/>
      <c r="FRD37" s="429"/>
      <c r="FRE37" s="429"/>
      <c r="FRF37" s="429"/>
      <c r="FRG37" s="429"/>
      <c r="FRH37" s="429"/>
      <c r="FRI37" s="429"/>
      <c r="FRJ37" s="429"/>
      <c r="FRK37" s="429"/>
      <c r="FRL37" s="429"/>
      <c r="FRM37" s="429"/>
      <c r="FRN37" s="429"/>
      <c r="FRO37" s="429"/>
      <c r="FRP37" s="429"/>
      <c r="FRQ37" s="429"/>
      <c r="FRR37" s="429"/>
      <c r="FRS37" s="429"/>
      <c r="FRT37" s="429"/>
      <c r="FRU37" s="429"/>
      <c r="FRV37" s="429"/>
      <c r="FRW37" s="429"/>
      <c r="FRX37" s="429"/>
      <c r="FRY37" s="429"/>
      <c r="FRZ37" s="429"/>
      <c r="FSA37" s="429"/>
      <c r="FSB37" s="429"/>
      <c r="FSC37" s="429"/>
      <c r="FSD37" s="429"/>
      <c r="FSE37" s="429"/>
      <c r="FSF37" s="429"/>
      <c r="FSG37" s="429"/>
      <c r="FSH37" s="429"/>
      <c r="FSI37" s="429"/>
      <c r="FSJ37" s="429"/>
      <c r="FSK37" s="429"/>
      <c r="FSL37" s="429"/>
      <c r="FSM37" s="429"/>
      <c r="FSN37" s="429"/>
      <c r="FSO37" s="429"/>
      <c r="FSP37" s="429"/>
      <c r="FSQ37" s="429"/>
      <c r="FSR37" s="429"/>
      <c r="FSS37" s="429"/>
      <c r="FST37" s="429"/>
      <c r="FSU37" s="429"/>
      <c r="FSV37" s="429"/>
      <c r="FSW37" s="429"/>
      <c r="FSX37" s="429"/>
      <c r="FSY37" s="429"/>
      <c r="FSZ37" s="429"/>
      <c r="FTA37" s="429"/>
      <c r="FTB37" s="429"/>
      <c r="FTC37" s="429"/>
      <c r="FTD37" s="429"/>
      <c r="FTE37" s="429"/>
      <c r="FTF37" s="429"/>
      <c r="FTG37" s="429"/>
      <c r="FTH37" s="429"/>
      <c r="FTI37" s="429"/>
      <c r="FTJ37" s="429"/>
      <c r="FTK37" s="429"/>
      <c r="FTL37" s="429"/>
      <c r="FTM37" s="429"/>
      <c r="FTN37" s="429"/>
      <c r="FTO37" s="429"/>
      <c r="FTP37" s="429"/>
      <c r="FTQ37" s="429"/>
      <c r="FTR37" s="429"/>
      <c r="FTS37" s="429"/>
      <c r="FTT37" s="429"/>
      <c r="FTU37" s="429"/>
      <c r="FTV37" s="429"/>
      <c r="FTW37" s="429"/>
      <c r="FTX37" s="429"/>
      <c r="FTY37" s="429"/>
      <c r="FTZ37" s="429"/>
      <c r="FUA37" s="429"/>
      <c r="FUB37" s="429"/>
      <c r="FUC37" s="429"/>
      <c r="FUD37" s="429"/>
      <c r="FUE37" s="429"/>
      <c r="FUF37" s="429"/>
      <c r="FUG37" s="429"/>
      <c r="FUH37" s="429"/>
      <c r="FUI37" s="429"/>
      <c r="FUJ37" s="429"/>
      <c r="FUK37" s="429"/>
      <c r="FUL37" s="429"/>
      <c r="FUM37" s="429"/>
      <c r="FUN37" s="429"/>
      <c r="FUO37" s="429"/>
      <c r="FUP37" s="429"/>
      <c r="FUQ37" s="429"/>
      <c r="FUR37" s="429"/>
      <c r="FUS37" s="429"/>
      <c r="FUT37" s="429"/>
      <c r="FUU37" s="429"/>
      <c r="FUV37" s="429"/>
      <c r="FUW37" s="429"/>
      <c r="FUX37" s="429"/>
      <c r="FUY37" s="429"/>
      <c r="FUZ37" s="429"/>
      <c r="FVA37" s="429"/>
      <c r="FVB37" s="429"/>
      <c r="FVC37" s="429"/>
      <c r="FVD37" s="429"/>
      <c r="FVE37" s="429"/>
      <c r="FVF37" s="429"/>
      <c r="FVG37" s="429"/>
      <c r="FVH37" s="429"/>
      <c r="FVI37" s="429"/>
      <c r="FVJ37" s="429"/>
      <c r="FVK37" s="429"/>
      <c r="FVL37" s="429"/>
      <c r="FVM37" s="429"/>
      <c r="FVN37" s="429"/>
      <c r="FVO37" s="429"/>
      <c r="FVP37" s="429"/>
      <c r="FVQ37" s="429"/>
      <c r="FVR37" s="429"/>
      <c r="FVS37" s="429"/>
      <c r="FVT37" s="429"/>
      <c r="FVU37" s="429"/>
      <c r="FVV37" s="429"/>
      <c r="FVW37" s="429"/>
      <c r="FVX37" s="429"/>
      <c r="FVY37" s="429"/>
      <c r="FVZ37" s="429"/>
      <c r="FWA37" s="429"/>
      <c r="FWB37" s="429"/>
      <c r="FWC37" s="429"/>
      <c r="FWD37" s="429"/>
      <c r="FWE37" s="429"/>
      <c r="FWF37" s="429"/>
      <c r="FWG37" s="429"/>
      <c r="FWH37" s="429"/>
      <c r="FWI37" s="429"/>
      <c r="FWJ37" s="429"/>
      <c r="FWK37" s="429"/>
      <c r="FWL37" s="429"/>
      <c r="FWM37" s="429"/>
      <c r="FWN37" s="429"/>
      <c r="FWO37" s="429"/>
      <c r="FWP37" s="429"/>
      <c r="FWQ37" s="429"/>
      <c r="FWR37" s="429"/>
      <c r="FWS37" s="429"/>
      <c r="FWT37" s="429"/>
      <c r="FWU37" s="429"/>
      <c r="FWV37" s="429"/>
      <c r="FWW37" s="429"/>
      <c r="FWX37" s="429"/>
      <c r="FWY37" s="429"/>
      <c r="FWZ37" s="429"/>
      <c r="FXA37" s="429"/>
      <c r="FXB37" s="429"/>
      <c r="FXC37" s="429"/>
      <c r="FXD37" s="429"/>
      <c r="FXE37" s="429"/>
      <c r="FXF37" s="429"/>
      <c r="FXG37" s="429"/>
      <c r="FXH37" s="429"/>
      <c r="FXI37" s="429"/>
      <c r="FXJ37" s="429"/>
      <c r="FXK37" s="429"/>
      <c r="FXL37" s="429"/>
      <c r="FXM37" s="429"/>
      <c r="FXN37" s="429"/>
      <c r="FXO37" s="429"/>
      <c r="FXP37" s="429"/>
      <c r="FXQ37" s="429"/>
      <c r="FXR37" s="429"/>
      <c r="FXS37" s="429"/>
      <c r="FXT37" s="429"/>
      <c r="FXU37" s="429"/>
      <c r="FXV37" s="429"/>
      <c r="FXW37" s="429"/>
      <c r="FXX37" s="429"/>
      <c r="FXY37" s="429"/>
      <c r="FXZ37" s="429"/>
      <c r="FYA37" s="429"/>
      <c r="FYB37" s="429"/>
      <c r="FYC37" s="429"/>
      <c r="FYD37" s="429"/>
      <c r="FYE37" s="429"/>
      <c r="FYF37" s="429"/>
      <c r="FYG37" s="429"/>
      <c r="FYH37" s="429"/>
      <c r="FYI37" s="429"/>
      <c r="FYJ37" s="429"/>
      <c r="FYK37" s="429"/>
      <c r="FYL37" s="429"/>
      <c r="FYM37" s="429"/>
      <c r="FYN37" s="429"/>
      <c r="FYO37" s="429"/>
      <c r="FYP37" s="429"/>
      <c r="FYQ37" s="429"/>
      <c r="FYR37" s="429"/>
      <c r="FYS37" s="429"/>
      <c r="FYT37" s="429"/>
      <c r="FYU37" s="429"/>
      <c r="FYV37" s="429"/>
      <c r="FYW37" s="429"/>
      <c r="FYX37" s="429"/>
      <c r="FYY37" s="429"/>
      <c r="FYZ37" s="429"/>
      <c r="FZA37" s="429"/>
      <c r="FZB37" s="429"/>
      <c r="FZC37" s="429"/>
      <c r="FZD37" s="429"/>
      <c r="FZE37" s="429"/>
      <c r="FZF37" s="429"/>
      <c r="FZG37" s="429"/>
      <c r="FZH37" s="429"/>
      <c r="FZI37" s="429"/>
      <c r="FZJ37" s="429"/>
      <c r="FZK37" s="429"/>
      <c r="FZL37" s="429"/>
      <c r="FZM37" s="429"/>
      <c r="FZN37" s="429"/>
      <c r="FZO37" s="429"/>
      <c r="FZP37" s="429"/>
      <c r="FZQ37" s="429"/>
      <c r="FZR37" s="429"/>
      <c r="FZS37" s="429"/>
      <c r="FZT37" s="429"/>
      <c r="FZU37" s="429"/>
      <c r="FZV37" s="429"/>
      <c r="FZW37" s="429"/>
      <c r="FZX37" s="429"/>
      <c r="FZY37" s="429"/>
      <c r="FZZ37" s="429"/>
      <c r="GAA37" s="429"/>
      <c r="GAB37" s="429"/>
      <c r="GAC37" s="429"/>
      <c r="GAD37" s="429"/>
      <c r="GAE37" s="429"/>
      <c r="GAF37" s="429"/>
      <c r="GAG37" s="429"/>
      <c r="GAH37" s="429"/>
      <c r="GAI37" s="429"/>
      <c r="GAJ37" s="429"/>
      <c r="GAK37" s="429"/>
      <c r="GAL37" s="429"/>
      <c r="GAM37" s="429"/>
      <c r="GAN37" s="429"/>
      <c r="GAO37" s="429"/>
      <c r="GAP37" s="429"/>
      <c r="GAQ37" s="429"/>
      <c r="GAR37" s="429"/>
      <c r="GAS37" s="429"/>
      <c r="GAT37" s="429"/>
      <c r="GAU37" s="429"/>
      <c r="GAV37" s="429"/>
      <c r="GAW37" s="429"/>
      <c r="GAX37" s="429"/>
      <c r="GAY37" s="429"/>
      <c r="GAZ37" s="429"/>
      <c r="GBA37" s="429"/>
      <c r="GBB37" s="429"/>
      <c r="GBC37" s="429"/>
      <c r="GBD37" s="429"/>
      <c r="GBE37" s="429"/>
      <c r="GBF37" s="429"/>
      <c r="GBG37" s="429"/>
      <c r="GBH37" s="429"/>
      <c r="GBI37" s="429"/>
      <c r="GBJ37" s="429"/>
      <c r="GBK37" s="429"/>
      <c r="GBL37" s="429"/>
      <c r="GBM37" s="429"/>
      <c r="GBN37" s="429"/>
      <c r="GBO37" s="429"/>
      <c r="GBP37" s="429"/>
      <c r="GBQ37" s="429"/>
      <c r="GBR37" s="429"/>
      <c r="GBS37" s="429"/>
      <c r="GBT37" s="429"/>
      <c r="GBU37" s="429"/>
      <c r="GBV37" s="429"/>
      <c r="GBW37" s="429"/>
      <c r="GBX37" s="429"/>
      <c r="GBY37" s="429"/>
      <c r="GBZ37" s="429"/>
      <c r="GCA37" s="429"/>
      <c r="GCB37" s="429"/>
      <c r="GCC37" s="429"/>
      <c r="GCD37" s="429"/>
      <c r="GCE37" s="429"/>
      <c r="GCF37" s="429"/>
      <c r="GCG37" s="429"/>
      <c r="GCH37" s="429"/>
      <c r="GCI37" s="429"/>
      <c r="GCJ37" s="429"/>
      <c r="GCK37" s="429"/>
      <c r="GCL37" s="429"/>
      <c r="GCM37" s="429"/>
      <c r="GCN37" s="429"/>
      <c r="GCO37" s="429"/>
      <c r="GCP37" s="429"/>
      <c r="GCQ37" s="429"/>
      <c r="GCR37" s="429"/>
      <c r="GCS37" s="429"/>
      <c r="GCT37" s="429"/>
      <c r="GCU37" s="429"/>
      <c r="GCV37" s="429"/>
      <c r="GCW37" s="429"/>
      <c r="GCX37" s="429"/>
      <c r="GCY37" s="429"/>
      <c r="GCZ37" s="429"/>
      <c r="GDA37" s="429"/>
      <c r="GDB37" s="429"/>
      <c r="GDC37" s="429"/>
      <c r="GDD37" s="429"/>
      <c r="GDE37" s="429"/>
      <c r="GDF37" s="429"/>
      <c r="GDG37" s="429"/>
      <c r="GDH37" s="429"/>
      <c r="GDI37" s="429"/>
      <c r="GDJ37" s="429"/>
      <c r="GDK37" s="429"/>
      <c r="GDL37" s="429"/>
      <c r="GDM37" s="429"/>
      <c r="GDN37" s="429"/>
      <c r="GDO37" s="429"/>
      <c r="GDP37" s="429"/>
      <c r="GDQ37" s="429"/>
      <c r="GDR37" s="429"/>
      <c r="GDS37" s="429"/>
      <c r="GDT37" s="429"/>
      <c r="GDU37" s="429"/>
      <c r="GDV37" s="429"/>
      <c r="GDW37" s="429"/>
      <c r="GDX37" s="429"/>
      <c r="GDY37" s="429"/>
      <c r="GDZ37" s="429"/>
      <c r="GEA37" s="429"/>
      <c r="GEB37" s="429"/>
      <c r="GEC37" s="429"/>
      <c r="GED37" s="429"/>
      <c r="GEE37" s="429"/>
      <c r="GEF37" s="429"/>
      <c r="GEG37" s="429"/>
      <c r="GEH37" s="429"/>
      <c r="GEI37" s="429"/>
      <c r="GEJ37" s="429"/>
      <c r="GEK37" s="429"/>
      <c r="GEL37" s="429"/>
      <c r="GEM37" s="429"/>
      <c r="GEN37" s="429"/>
      <c r="GEO37" s="429"/>
      <c r="GEP37" s="429"/>
      <c r="GEQ37" s="429"/>
      <c r="GER37" s="429"/>
      <c r="GES37" s="429"/>
      <c r="GET37" s="429"/>
      <c r="GEU37" s="429"/>
      <c r="GEV37" s="429"/>
      <c r="GEW37" s="429"/>
      <c r="GEX37" s="429"/>
      <c r="GEY37" s="429"/>
      <c r="GEZ37" s="429"/>
      <c r="GFA37" s="429"/>
      <c r="GFB37" s="429"/>
      <c r="GFC37" s="429"/>
      <c r="GFD37" s="429"/>
      <c r="GFE37" s="429"/>
      <c r="GFF37" s="429"/>
      <c r="GFG37" s="429"/>
      <c r="GFH37" s="429"/>
      <c r="GFI37" s="429"/>
      <c r="GFJ37" s="429"/>
      <c r="GFK37" s="429"/>
      <c r="GFL37" s="429"/>
      <c r="GFM37" s="429"/>
      <c r="GFN37" s="429"/>
      <c r="GFO37" s="429"/>
      <c r="GFP37" s="429"/>
      <c r="GFQ37" s="429"/>
      <c r="GFR37" s="429"/>
      <c r="GFS37" s="429"/>
      <c r="GFT37" s="429"/>
      <c r="GFU37" s="429"/>
      <c r="GFV37" s="429"/>
      <c r="GFW37" s="429"/>
      <c r="GFX37" s="429"/>
      <c r="GFY37" s="429"/>
      <c r="GFZ37" s="429"/>
      <c r="GGA37" s="429"/>
      <c r="GGB37" s="429"/>
      <c r="GGC37" s="429"/>
      <c r="GGD37" s="429"/>
      <c r="GGE37" s="429"/>
      <c r="GGF37" s="429"/>
      <c r="GGG37" s="429"/>
      <c r="GGH37" s="429"/>
      <c r="GGI37" s="429"/>
      <c r="GGJ37" s="429"/>
      <c r="GGK37" s="429"/>
      <c r="GGL37" s="429"/>
      <c r="GGM37" s="429"/>
      <c r="GGN37" s="429"/>
      <c r="GGO37" s="429"/>
      <c r="GGP37" s="429"/>
      <c r="GGQ37" s="429"/>
      <c r="GGR37" s="429"/>
      <c r="GGS37" s="429"/>
      <c r="GGT37" s="429"/>
      <c r="GGU37" s="429"/>
      <c r="GGV37" s="429"/>
      <c r="GGW37" s="429"/>
      <c r="GGX37" s="429"/>
      <c r="GGY37" s="429"/>
      <c r="GGZ37" s="429"/>
      <c r="GHA37" s="429"/>
      <c r="GHB37" s="429"/>
      <c r="GHC37" s="429"/>
      <c r="GHD37" s="429"/>
      <c r="GHE37" s="429"/>
      <c r="GHF37" s="429"/>
      <c r="GHG37" s="429"/>
      <c r="GHH37" s="429"/>
      <c r="GHI37" s="429"/>
      <c r="GHJ37" s="429"/>
      <c r="GHK37" s="429"/>
      <c r="GHL37" s="429"/>
      <c r="GHM37" s="429"/>
      <c r="GHN37" s="429"/>
      <c r="GHO37" s="429"/>
      <c r="GHP37" s="429"/>
      <c r="GHQ37" s="429"/>
      <c r="GHR37" s="429"/>
      <c r="GHS37" s="429"/>
      <c r="GHT37" s="429"/>
      <c r="GHU37" s="429"/>
      <c r="GHV37" s="429"/>
      <c r="GHW37" s="429"/>
      <c r="GHX37" s="429"/>
      <c r="GHY37" s="429"/>
      <c r="GHZ37" s="429"/>
      <c r="GIA37" s="429"/>
      <c r="GIB37" s="429"/>
      <c r="GIC37" s="429"/>
      <c r="GID37" s="429"/>
      <c r="GIE37" s="429"/>
      <c r="GIF37" s="429"/>
      <c r="GIG37" s="429"/>
      <c r="GIH37" s="429"/>
      <c r="GII37" s="429"/>
      <c r="GIJ37" s="429"/>
      <c r="GIK37" s="429"/>
      <c r="GIL37" s="429"/>
      <c r="GIM37" s="429"/>
      <c r="GIN37" s="429"/>
      <c r="GIO37" s="429"/>
      <c r="GIP37" s="429"/>
      <c r="GIQ37" s="429"/>
      <c r="GIR37" s="429"/>
      <c r="GIS37" s="429"/>
      <c r="GIT37" s="429"/>
      <c r="GIU37" s="429"/>
      <c r="GIV37" s="429"/>
      <c r="GIW37" s="429"/>
      <c r="GIX37" s="429"/>
      <c r="GIY37" s="429"/>
      <c r="GIZ37" s="429"/>
      <c r="GJA37" s="429"/>
      <c r="GJB37" s="429"/>
      <c r="GJC37" s="429"/>
      <c r="GJD37" s="429"/>
      <c r="GJE37" s="429"/>
      <c r="GJF37" s="429"/>
      <c r="GJG37" s="429"/>
      <c r="GJH37" s="429"/>
      <c r="GJI37" s="429"/>
      <c r="GJJ37" s="429"/>
      <c r="GJK37" s="429"/>
      <c r="GJL37" s="429"/>
      <c r="GJM37" s="429"/>
      <c r="GJN37" s="429"/>
      <c r="GJO37" s="429"/>
      <c r="GJP37" s="429"/>
      <c r="GJQ37" s="429"/>
      <c r="GJR37" s="429"/>
      <c r="GJS37" s="429"/>
      <c r="GJT37" s="429"/>
      <c r="GJU37" s="429"/>
      <c r="GJV37" s="429"/>
      <c r="GJW37" s="429"/>
      <c r="GJX37" s="429"/>
      <c r="GJY37" s="429"/>
      <c r="GJZ37" s="429"/>
      <c r="GKA37" s="429"/>
      <c r="GKB37" s="429"/>
      <c r="GKC37" s="429"/>
      <c r="GKD37" s="429"/>
      <c r="GKE37" s="429"/>
      <c r="GKF37" s="429"/>
      <c r="GKG37" s="429"/>
      <c r="GKH37" s="429"/>
      <c r="GKI37" s="429"/>
      <c r="GKJ37" s="429"/>
      <c r="GKK37" s="429"/>
      <c r="GKL37" s="429"/>
      <c r="GKM37" s="429"/>
      <c r="GKN37" s="429"/>
      <c r="GKO37" s="429"/>
      <c r="GKP37" s="429"/>
      <c r="GKQ37" s="429"/>
      <c r="GKR37" s="429"/>
      <c r="GKS37" s="429"/>
      <c r="GKT37" s="429"/>
      <c r="GKU37" s="429"/>
      <c r="GKV37" s="429"/>
      <c r="GKW37" s="429"/>
      <c r="GKX37" s="429"/>
      <c r="GKY37" s="429"/>
      <c r="GKZ37" s="429"/>
      <c r="GLA37" s="429"/>
      <c r="GLB37" s="429"/>
      <c r="GLC37" s="429"/>
      <c r="GLD37" s="429"/>
      <c r="GLE37" s="429"/>
      <c r="GLF37" s="429"/>
      <c r="GLG37" s="429"/>
      <c r="GLH37" s="429"/>
      <c r="GLI37" s="429"/>
      <c r="GLJ37" s="429"/>
      <c r="GLK37" s="429"/>
      <c r="GLL37" s="429"/>
      <c r="GLM37" s="429"/>
      <c r="GLN37" s="429"/>
      <c r="GLO37" s="429"/>
      <c r="GLP37" s="429"/>
      <c r="GLQ37" s="429"/>
      <c r="GLR37" s="429"/>
      <c r="GLS37" s="429"/>
      <c r="GLT37" s="429"/>
      <c r="GLU37" s="429"/>
      <c r="GLV37" s="429"/>
      <c r="GLW37" s="429"/>
      <c r="GLX37" s="429"/>
      <c r="GLY37" s="429"/>
      <c r="GLZ37" s="429"/>
      <c r="GMA37" s="429"/>
      <c r="GMB37" s="429"/>
      <c r="GMC37" s="429"/>
      <c r="GMD37" s="429"/>
      <c r="GME37" s="429"/>
      <c r="GMF37" s="429"/>
      <c r="GMG37" s="429"/>
      <c r="GMH37" s="429"/>
      <c r="GMI37" s="429"/>
      <c r="GMJ37" s="429"/>
      <c r="GMK37" s="429"/>
      <c r="GML37" s="429"/>
      <c r="GMM37" s="429"/>
      <c r="GMN37" s="429"/>
      <c r="GMO37" s="429"/>
      <c r="GMP37" s="429"/>
      <c r="GMQ37" s="429"/>
      <c r="GMR37" s="429"/>
      <c r="GMS37" s="429"/>
      <c r="GMT37" s="429"/>
      <c r="GMU37" s="429"/>
      <c r="GMV37" s="429"/>
      <c r="GMW37" s="429"/>
      <c r="GMX37" s="429"/>
      <c r="GMY37" s="429"/>
      <c r="GMZ37" s="429"/>
      <c r="GNA37" s="429"/>
      <c r="GNB37" s="429"/>
      <c r="GNC37" s="429"/>
      <c r="GND37" s="429"/>
      <c r="GNE37" s="429"/>
      <c r="GNF37" s="429"/>
      <c r="GNG37" s="429"/>
      <c r="GNH37" s="429"/>
      <c r="GNI37" s="429"/>
      <c r="GNJ37" s="429"/>
      <c r="GNK37" s="429"/>
      <c r="GNL37" s="429"/>
      <c r="GNM37" s="429"/>
      <c r="GNN37" s="429"/>
      <c r="GNO37" s="429"/>
      <c r="GNP37" s="429"/>
      <c r="GNQ37" s="429"/>
      <c r="GNR37" s="429"/>
      <c r="GNS37" s="429"/>
      <c r="GNT37" s="429"/>
      <c r="GNU37" s="429"/>
      <c r="GNV37" s="429"/>
      <c r="GNW37" s="429"/>
      <c r="GNX37" s="429"/>
      <c r="GNY37" s="429"/>
      <c r="GNZ37" s="429"/>
      <c r="GOA37" s="429"/>
      <c r="GOB37" s="429"/>
      <c r="GOC37" s="429"/>
      <c r="GOD37" s="429"/>
      <c r="GOE37" s="429"/>
      <c r="GOF37" s="429"/>
      <c r="GOG37" s="429"/>
      <c r="GOH37" s="429"/>
      <c r="GOI37" s="429"/>
      <c r="GOJ37" s="429"/>
      <c r="GOK37" s="429"/>
      <c r="GOL37" s="429"/>
      <c r="GOM37" s="429"/>
      <c r="GON37" s="429"/>
      <c r="GOO37" s="429"/>
      <c r="GOP37" s="429"/>
      <c r="GOQ37" s="429"/>
      <c r="GOR37" s="429"/>
      <c r="GOS37" s="429"/>
      <c r="GOT37" s="429"/>
      <c r="GOU37" s="429"/>
      <c r="GOV37" s="429"/>
      <c r="GOW37" s="429"/>
      <c r="GOX37" s="429"/>
      <c r="GOY37" s="429"/>
      <c r="GOZ37" s="429"/>
      <c r="GPA37" s="429"/>
      <c r="GPB37" s="429"/>
      <c r="GPC37" s="429"/>
      <c r="GPD37" s="429"/>
      <c r="GPE37" s="429"/>
      <c r="GPF37" s="429"/>
      <c r="GPG37" s="429"/>
      <c r="GPH37" s="429"/>
      <c r="GPI37" s="429"/>
      <c r="GPJ37" s="429"/>
      <c r="GPK37" s="429"/>
      <c r="GPL37" s="429"/>
      <c r="GPM37" s="429"/>
      <c r="GPN37" s="429"/>
      <c r="GPO37" s="429"/>
      <c r="GPP37" s="429"/>
      <c r="GPQ37" s="429"/>
      <c r="GPR37" s="429"/>
      <c r="GPS37" s="429"/>
      <c r="GPT37" s="429"/>
      <c r="GPU37" s="429"/>
      <c r="GPV37" s="429"/>
      <c r="GPW37" s="429"/>
      <c r="GPX37" s="429"/>
      <c r="GPY37" s="429"/>
      <c r="GPZ37" s="429"/>
      <c r="GQA37" s="429"/>
      <c r="GQB37" s="429"/>
      <c r="GQC37" s="429"/>
      <c r="GQD37" s="429"/>
      <c r="GQE37" s="429"/>
      <c r="GQF37" s="429"/>
      <c r="GQG37" s="429"/>
      <c r="GQH37" s="429"/>
      <c r="GQI37" s="429"/>
      <c r="GQJ37" s="429"/>
      <c r="GQK37" s="429"/>
      <c r="GQL37" s="429"/>
      <c r="GQM37" s="429"/>
      <c r="GQN37" s="429"/>
      <c r="GQO37" s="429"/>
      <c r="GQP37" s="429"/>
      <c r="GQQ37" s="429"/>
      <c r="GQR37" s="429"/>
      <c r="GQS37" s="429"/>
      <c r="GQT37" s="429"/>
      <c r="GQU37" s="429"/>
      <c r="GQV37" s="429"/>
      <c r="GQW37" s="429"/>
      <c r="GQX37" s="429"/>
      <c r="GQY37" s="429"/>
      <c r="GQZ37" s="429"/>
      <c r="GRA37" s="429"/>
      <c r="GRB37" s="429"/>
      <c r="GRC37" s="429"/>
      <c r="GRD37" s="429"/>
      <c r="GRE37" s="429"/>
      <c r="GRF37" s="429"/>
      <c r="GRG37" s="429"/>
      <c r="GRH37" s="429"/>
      <c r="GRI37" s="429"/>
      <c r="GRJ37" s="429"/>
      <c r="GRK37" s="429"/>
      <c r="GRL37" s="429"/>
      <c r="GRM37" s="429"/>
      <c r="GRN37" s="429"/>
      <c r="GRO37" s="429"/>
      <c r="GRP37" s="429"/>
      <c r="GRQ37" s="429"/>
      <c r="GRR37" s="429"/>
      <c r="GRS37" s="429"/>
      <c r="GRT37" s="429"/>
      <c r="GRU37" s="429"/>
      <c r="GRV37" s="429"/>
      <c r="GRW37" s="429"/>
      <c r="GRX37" s="429"/>
      <c r="GRY37" s="429"/>
      <c r="GRZ37" s="429"/>
      <c r="GSA37" s="429"/>
      <c r="GSB37" s="429"/>
      <c r="GSC37" s="429"/>
      <c r="GSD37" s="429"/>
      <c r="GSE37" s="429"/>
      <c r="GSF37" s="429"/>
      <c r="GSG37" s="429"/>
      <c r="GSH37" s="429"/>
      <c r="GSI37" s="429"/>
      <c r="GSJ37" s="429"/>
      <c r="GSK37" s="429"/>
      <c r="GSL37" s="429"/>
      <c r="GSM37" s="429"/>
      <c r="GSN37" s="429"/>
      <c r="GSO37" s="429"/>
      <c r="GSP37" s="429"/>
      <c r="GSQ37" s="429"/>
      <c r="GSR37" s="429"/>
      <c r="GSS37" s="429"/>
      <c r="GST37" s="429"/>
      <c r="GSU37" s="429"/>
      <c r="GSV37" s="429"/>
      <c r="GSW37" s="429"/>
      <c r="GSX37" s="429"/>
      <c r="GSY37" s="429"/>
      <c r="GSZ37" s="429"/>
      <c r="GTA37" s="429"/>
      <c r="GTB37" s="429"/>
      <c r="GTC37" s="429"/>
      <c r="GTD37" s="429"/>
      <c r="GTE37" s="429"/>
      <c r="GTF37" s="429"/>
      <c r="GTG37" s="429"/>
      <c r="GTH37" s="429"/>
      <c r="GTI37" s="429"/>
      <c r="GTJ37" s="429"/>
      <c r="GTK37" s="429"/>
      <c r="GTL37" s="429"/>
      <c r="GTM37" s="429"/>
      <c r="GTN37" s="429"/>
      <c r="GTO37" s="429"/>
      <c r="GTP37" s="429"/>
      <c r="GTQ37" s="429"/>
      <c r="GTR37" s="429"/>
      <c r="GTS37" s="429"/>
      <c r="GTT37" s="429"/>
      <c r="GTU37" s="429"/>
      <c r="GTV37" s="429"/>
      <c r="GTW37" s="429"/>
      <c r="GTX37" s="429"/>
      <c r="GTY37" s="429"/>
      <c r="GTZ37" s="429"/>
      <c r="GUA37" s="429"/>
      <c r="GUB37" s="429"/>
      <c r="GUC37" s="429"/>
      <c r="GUD37" s="429"/>
      <c r="GUE37" s="429"/>
      <c r="GUF37" s="429"/>
      <c r="GUG37" s="429"/>
      <c r="GUH37" s="429"/>
      <c r="GUI37" s="429"/>
      <c r="GUJ37" s="429"/>
      <c r="GUK37" s="429"/>
      <c r="GUL37" s="429"/>
      <c r="GUM37" s="429"/>
      <c r="GUN37" s="429"/>
      <c r="GUO37" s="429"/>
      <c r="GUP37" s="429"/>
      <c r="GUQ37" s="429"/>
      <c r="GUR37" s="429"/>
      <c r="GUS37" s="429"/>
      <c r="GUT37" s="429"/>
      <c r="GUU37" s="429"/>
      <c r="GUV37" s="429"/>
      <c r="GUW37" s="429"/>
      <c r="GUX37" s="429"/>
      <c r="GUY37" s="429"/>
      <c r="GUZ37" s="429"/>
      <c r="GVA37" s="429"/>
      <c r="GVB37" s="429"/>
      <c r="GVC37" s="429"/>
      <c r="GVD37" s="429"/>
      <c r="GVE37" s="429"/>
      <c r="GVF37" s="429"/>
      <c r="GVG37" s="429"/>
      <c r="GVH37" s="429"/>
      <c r="GVI37" s="429"/>
      <c r="GVJ37" s="429"/>
      <c r="GVK37" s="429"/>
      <c r="GVL37" s="429"/>
      <c r="GVM37" s="429"/>
      <c r="GVN37" s="429"/>
      <c r="GVO37" s="429"/>
      <c r="GVP37" s="429"/>
      <c r="GVQ37" s="429"/>
      <c r="GVR37" s="429"/>
      <c r="GVS37" s="429"/>
      <c r="GVT37" s="429"/>
      <c r="GVU37" s="429"/>
      <c r="GVV37" s="429"/>
      <c r="GVW37" s="429"/>
      <c r="GVX37" s="429"/>
      <c r="GVY37" s="429"/>
      <c r="GVZ37" s="429"/>
      <c r="GWA37" s="429"/>
      <c r="GWB37" s="429"/>
      <c r="GWC37" s="429"/>
      <c r="GWD37" s="429"/>
      <c r="GWE37" s="429"/>
      <c r="GWF37" s="429"/>
      <c r="GWG37" s="429"/>
      <c r="GWH37" s="429"/>
      <c r="GWI37" s="429"/>
      <c r="GWJ37" s="429"/>
      <c r="GWK37" s="429"/>
      <c r="GWL37" s="429"/>
      <c r="GWM37" s="429"/>
      <c r="GWN37" s="429"/>
      <c r="GWO37" s="429"/>
      <c r="GWP37" s="429"/>
      <c r="GWQ37" s="429"/>
      <c r="GWR37" s="429"/>
      <c r="GWS37" s="429"/>
      <c r="GWT37" s="429"/>
      <c r="GWU37" s="429"/>
      <c r="GWV37" s="429"/>
      <c r="GWW37" s="429"/>
      <c r="GWX37" s="429"/>
      <c r="GWY37" s="429"/>
      <c r="GWZ37" s="429"/>
      <c r="GXA37" s="429"/>
      <c r="GXB37" s="429"/>
      <c r="GXC37" s="429"/>
      <c r="GXD37" s="429"/>
      <c r="GXE37" s="429"/>
      <c r="GXF37" s="429"/>
      <c r="GXG37" s="429"/>
      <c r="GXH37" s="429"/>
      <c r="GXI37" s="429"/>
      <c r="GXJ37" s="429"/>
      <c r="GXK37" s="429"/>
      <c r="GXL37" s="429"/>
      <c r="GXM37" s="429"/>
      <c r="GXN37" s="429"/>
      <c r="GXO37" s="429"/>
      <c r="GXP37" s="429"/>
      <c r="GXQ37" s="429"/>
      <c r="GXR37" s="429"/>
      <c r="GXS37" s="429"/>
      <c r="GXT37" s="429"/>
      <c r="GXU37" s="429"/>
      <c r="GXV37" s="429"/>
      <c r="GXW37" s="429"/>
      <c r="GXX37" s="429"/>
      <c r="GXY37" s="429"/>
      <c r="GXZ37" s="429"/>
      <c r="GYA37" s="429"/>
      <c r="GYB37" s="429"/>
      <c r="GYC37" s="429"/>
      <c r="GYD37" s="429"/>
      <c r="GYE37" s="429"/>
      <c r="GYF37" s="429"/>
      <c r="GYG37" s="429"/>
      <c r="GYH37" s="429"/>
      <c r="GYI37" s="429"/>
      <c r="GYJ37" s="429"/>
      <c r="GYK37" s="429"/>
      <c r="GYL37" s="429"/>
      <c r="GYM37" s="429"/>
      <c r="GYN37" s="429"/>
      <c r="GYO37" s="429"/>
      <c r="GYP37" s="429"/>
      <c r="GYQ37" s="429"/>
      <c r="GYR37" s="429"/>
      <c r="GYS37" s="429"/>
      <c r="GYT37" s="429"/>
      <c r="GYU37" s="429"/>
      <c r="GYV37" s="429"/>
      <c r="GYW37" s="429"/>
      <c r="GYX37" s="429"/>
      <c r="GYY37" s="429"/>
      <c r="GYZ37" s="429"/>
      <c r="GZA37" s="429"/>
      <c r="GZB37" s="429"/>
      <c r="GZC37" s="429"/>
      <c r="GZD37" s="429"/>
      <c r="GZE37" s="429"/>
      <c r="GZF37" s="429"/>
      <c r="GZG37" s="429"/>
      <c r="GZH37" s="429"/>
      <c r="GZI37" s="429"/>
      <c r="GZJ37" s="429"/>
      <c r="GZK37" s="429"/>
      <c r="GZL37" s="429"/>
      <c r="GZM37" s="429"/>
      <c r="GZN37" s="429"/>
      <c r="GZO37" s="429"/>
      <c r="GZP37" s="429"/>
      <c r="GZQ37" s="429"/>
      <c r="GZR37" s="429"/>
      <c r="GZS37" s="429"/>
      <c r="GZT37" s="429"/>
      <c r="GZU37" s="429"/>
      <c r="GZV37" s="429"/>
      <c r="GZW37" s="429"/>
      <c r="GZX37" s="429"/>
      <c r="GZY37" s="429"/>
      <c r="GZZ37" s="429"/>
      <c r="HAA37" s="429"/>
      <c r="HAB37" s="429"/>
      <c r="HAC37" s="429"/>
      <c r="HAD37" s="429"/>
      <c r="HAE37" s="429"/>
      <c r="HAF37" s="429"/>
      <c r="HAG37" s="429"/>
      <c r="HAH37" s="429"/>
      <c r="HAI37" s="429"/>
      <c r="HAJ37" s="429"/>
      <c r="HAK37" s="429"/>
      <c r="HAL37" s="429"/>
      <c r="HAM37" s="429"/>
      <c r="HAN37" s="429"/>
      <c r="HAO37" s="429"/>
      <c r="HAP37" s="429"/>
      <c r="HAQ37" s="429"/>
      <c r="HAR37" s="429"/>
      <c r="HAS37" s="429"/>
      <c r="HAT37" s="429"/>
      <c r="HAU37" s="429"/>
      <c r="HAV37" s="429"/>
      <c r="HAW37" s="429"/>
      <c r="HAX37" s="429"/>
      <c r="HAY37" s="429"/>
      <c r="HAZ37" s="429"/>
      <c r="HBA37" s="429"/>
      <c r="HBB37" s="429"/>
      <c r="HBC37" s="429"/>
      <c r="HBD37" s="429"/>
      <c r="HBE37" s="429"/>
      <c r="HBF37" s="429"/>
      <c r="HBG37" s="429"/>
      <c r="HBH37" s="429"/>
      <c r="HBI37" s="429"/>
      <c r="HBJ37" s="429"/>
      <c r="HBK37" s="429"/>
      <c r="HBL37" s="429"/>
      <c r="HBM37" s="429"/>
      <c r="HBN37" s="429"/>
      <c r="HBO37" s="429"/>
      <c r="HBP37" s="429"/>
      <c r="HBQ37" s="429"/>
      <c r="HBR37" s="429"/>
      <c r="HBS37" s="429"/>
      <c r="HBT37" s="429"/>
      <c r="HBU37" s="429"/>
      <c r="HBV37" s="429"/>
      <c r="HBW37" s="429"/>
      <c r="HBX37" s="429"/>
      <c r="HBY37" s="429"/>
      <c r="HBZ37" s="429"/>
      <c r="HCA37" s="429"/>
      <c r="HCB37" s="429"/>
      <c r="HCC37" s="429"/>
      <c r="HCD37" s="429"/>
      <c r="HCE37" s="429"/>
      <c r="HCF37" s="429"/>
      <c r="HCG37" s="429"/>
      <c r="HCH37" s="429"/>
      <c r="HCI37" s="429"/>
      <c r="HCJ37" s="429"/>
      <c r="HCK37" s="429"/>
      <c r="HCL37" s="429"/>
      <c r="HCM37" s="429"/>
      <c r="HCN37" s="429"/>
      <c r="HCO37" s="429"/>
      <c r="HCP37" s="429"/>
      <c r="HCQ37" s="429"/>
      <c r="HCR37" s="429"/>
      <c r="HCS37" s="429"/>
      <c r="HCT37" s="429"/>
      <c r="HCU37" s="429"/>
      <c r="HCV37" s="429"/>
      <c r="HCW37" s="429"/>
      <c r="HCX37" s="429"/>
      <c r="HCY37" s="429"/>
      <c r="HCZ37" s="429"/>
      <c r="HDA37" s="429"/>
      <c r="HDB37" s="429"/>
      <c r="HDC37" s="429"/>
      <c r="HDD37" s="429"/>
      <c r="HDE37" s="429"/>
      <c r="HDF37" s="429"/>
      <c r="HDG37" s="429"/>
      <c r="HDH37" s="429"/>
      <c r="HDI37" s="429"/>
      <c r="HDJ37" s="429"/>
      <c r="HDK37" s="429"/>
      <c r="HDL37" s="429"/>
      <c r="HDM37" s="429"/>
      <c r="HDN37" s="429"/>
      <c r="HDO37" s="429"/>
      <c r="HDP37" s="429"/>
      <c r="HDQ37" s="429"/>
      <c r="HDR37" s="429"/>
      <c r="HDS37" s="429"/>
      <c r="HDT37" s="429"/>
      <c r="HDU37" s="429"/>
      <c r="HDV37" s="429"/>
      <c r="HDW37" s="429"/>
      <c r="HDX37" s="429"/>
      <c r="HDY37" s="429"/>
      <c r="HDZ37" s="429"/>
      <c r="HEA37" s="429"/>
      <c r="HEB37" s="429"/>
      <c r="HEC37" s="429"/>
      <c r="HED37" s="429"/>
      <c r="HEE37" s="429"/>
      <c r="HEF37" s="429"/>
      <c r="HEG37" s="429"/>
      <c r="HEH37" s="429"/>
      <c r="HEI37" s="429"/>
      <c r="HEJ37" s="429"/>
      <c r="HEK37" s="429"/>
      <c r="HEL37" s="429"/>
      <c r="HEM37" s="429"/>
      <c r="HEN37" s="429"/>
      <c r="HEO37" s="429"/>
      <c r="HEP37" s="429"/>
      <c r="HEQ37" s="429"/>
      <c r="HER37" s="429"/>
      <c r="HES37" s="429"/>
      <c r="HET37" s="429"/>
      <c r="HEU37" s="429"/>
      <c r="HEV37" s="429"/>
      <c r="HEW37" s="429"/>
      <c r="HEX37" s="429"/>
      <c r="HEY37" s="429"/>
      <c r="HEZ37" s="429"/>
      <c r="HFA37" s="429"/>
      <c r="HFB37" s="429"/>
      <c r="HFC37" s="429"/>
      <c r="HFD37" s="429"/>
      <c r="HFE37" s="429"/>
      <c r="HFF37" s="429"/>
      <c r="HFG37" s="429"/>
      <c r="HFH37" s="429"/>
      <c r="HFI37" s="429"/>
      <c r="HFJ37" s="429"/>
      <c r="HFK37" s="429"/>
      <c r="HFL37" s="429"/>
      <c r="HFM37" s="429"/>
      <c r="HFN37" s="429"/>
      <c r="HFO37" s="429"/>
      <c r="HFP37" s="429"/>
      <c r="HFQ37" s="429"/>
      <c r="HFR37" s="429"/>
      <c r="HFS37" s="429"/>
      <c r="HFT37" s="429"/>
      <c r="HFU37" s="429"/>
      <c r="HFV37" s="429"/>
      <c r="HFW37" s="429"/>
      <c r="HFX37" s="429"/>
      <c r="HFY37" s="429"/>
      <c r="HFZ37" s="429"/>
      <c r="HGA37" s="429"/>
      <c r="HGB37" s="429"/>
      <c r="HGC37" s="429"/>
      <c r="HGD37" s="429"/>
      <c r="HGE37" s="429"/>
      <c r="HGF37" s="429"/>
      <c r="HGG37" s="429"/>
      <c r="HGH37" s="429"/>
      <c r="HGI37" s="429"/>
      <c r="HGJ37" s="429"/>
      <c r="HGK37" s="429"/>
      <c r="HGL37" s="429"/>
      <c r="HGM37" s="429"/>
      <c r="HGN37" s="429"/>
      <c r="HGO37" s="429"/>
      <c r="HGP37" s="429"/>
      <c r="HGQ37" s="429"/>
      <c r="HGR37" s="429"/>
      <c r="HGS37" s="429"/>
      <c r="HGT37" s="429"/>
      <c r="HGU37" s="429"/>
      <c r="HGV37" s="429"/>
      <c r="HGW37" s="429"/>
      <c r="HGX37" s="429"/>
      <c r="HGY37" s="429"/>
      <c r="HGZ37" s="429"/>
      <c r="HHA37" s="429"/>
      <c r="HHB37" s="429"/>
      <c r="HHC37" s="429"/>
      <c r="HHD37" s="429"/>
      <c r="HHE37" s="429"/>
      <c r="HHF37" s="429"/>
      <c r="HHG37" s="429"/>
      <c r="HHH37" s="429"/>
      <c r="HHI37" s="429"/>
      <c r="HHJ37" s="429"/>
      <c r="HHK37" s="429"/>
      <c r="HHL37" s="429"/>
      <c r="HHM37" s="429"/>
      <c r="HHN37" s="429"/>
      <c r="HHO37" s="429"/>
      <c r="HHP37" s="429"/>
      <c r="HHQ37" s="429"/>
      <c r="HHR37" s="429"/>
      <c r="HHS37" s="429"/>
      <c r="HHT37" s="429"/>
      <c r="HHU37" s="429"/>
      <c r="HHV37" s="429"/>
      <c r="HHW37" s="429"/>
      <c r="HHX37" s="429"/>
      <c r="HHY37" s="429"/>
      <c r="HHZ37" s="429"/>
      <c r="HIA37" s="429"/>
      <c r="HIB37" s="429"/>
      <c r="HIC37" s="429"/>
      <c r="HID37" s="429"/>
      <c r="HIE37" s="429"/>
      <c r="HIF37" s="429"/>
      <c r="HIG37" s="429"/>
      <c r="HIH37" s="429"/>
      <c r="HII37" s="429"/>
      <c r="HIJ37" s="429"/>
      <c r="HIK37" s="429"/>
      <c r="HIL37" s="429"/>
      <c r="HIM37" s="429"/>
      <c r="HIN37" s="429"/>
      <c r="HIO37" s="429"/>
      <c r="HIP37" s="429"/>
      <c r="HIQ37" s="429"/>
      <c r="HIR37" s="429"/>
      <c r="HIS37" s="429"/>
      <c r="HIT37" s="429"/>
      <c r="HIU37" s="429"/>
      <c r="HIV37" s="429"/>
      <c r="HIW37" s="429"/>
      <c r="HIX37" s="429"/>
      <c r="HIY37" s="429"/>
      <c r="HIZ37" s="429"/>
      <c r="HJA37" s="429"/>
      <c r="HJB37" s="429"/>
      <c r="HJC37" s="429"/>
      <c r="HJD37" s="429"/>
      <c r="HJE37" s="429"/>
      <c r="HJF37" s="429"/>
      <c r="HJG37" s="429"/>
      <c r="HJH37" s="429"/>
      <c r="HJI37" s="429"/>
      <c r="HJJ37" s="429"/>
      <c r="HJK37" s="429"/>
      <c r="HJL37" s="429"/>
      <c r="HJM37" s="429"/>
      <c r="HJN37" s="429"/>
      <c r="HJO37" s="429"/>
      <c r="HJP37" s="429"/>
      <c r="HJQ37" s="429"/>
      <c r="HJR37" s="429"/>
      <c r="HJS37" s="429"/>
      <c r="HJT37" s="429"/>
      <c r="HJU37" s="429"/>
      <c r="HJV37" s="429"/>
      <c r="HJW37" s="429"/>
      <c r="HJX37" s="429"/>
      <c r="HJY37" s="429"/>
      <c r="HJZ37" s="429"/>
      <c r="HKA37" s="429"/>
      <c r="HKB37" s="429"/>
      <c r="HKC37" s="429"/>
      <c r="HKD37" s="429"/>
      <c r="HKE37" s="429"/>
      <c r="HKF37" s="429"/>
      <c r="HKG37" s="429"/>
      <c r="HKH37" s="429"/>
      <c r="HKI37" s="429"/>
      <c r="HKJ37" s="429"/>
      <c r="HKK37" s="429"/>
      <c r="HKL37" s="429"/>
      <c r="HKM37" s="429"/>
      <c r="HKN37" s="429"/>
      <c r="HKO37" s="429"/>
      <c r="HKP37" s="429"/>
      <c r="HKQ37" s="429"/>
      <c r="HKR37" s="429"/>
      <c r="HKS37" s="429"/>
      <c r="HKT37" s="429"/>
      <c r="HKU37" s="429"/>
      <c r="HKV37" s="429"/>
      <c r="HKW37" s="429"/>
      <c r="HKX37" s="429"/>
      <c r="HKY37" s="429"/>
      <c r="HKZ37" s="429"/>
      <c r="HLA37" s="429"/>
      <c r="HLB37" s="429"/>
      <c r="HLC37" s="429"/>
      <c r="HLD37" s="429"/>
      <c r="HLE37" s="429"/>
      <c r="HLF37" s="429"/>
      <c r="HLG37" s="429"/>
      <c r="HLH37" s="429"/>
      <c r="HLI37" s="429"/>
      <c r="HLJ37" s="429"/>
      <c r="HLK37" s="429"/>
      <c r="HLL37" s="429"/>
      <c r="HLM37" s="429"/>
      <c r="HLN37" s="429"/>
      <c r="HLO37" s="429"/>
      <c r="HLP37" s="429"/>
      <c r="HLQ37" s="429"/>
      <c r="HLR37" s="429"/>
      <c r="HLS37" s="429"/>
      <c r="HLT37" s="429"/>
      <c r="HLU37" s="429"/>
      <c r="HLV37" s="429"/>
      <c r="HLW37" s="429"/>
      <c r="HLX37" s="429"/>
      <c r="HLY37" s="429"/>
      <c r="HLZ37" s="429"/>
      <c r="HMA37" s="429"/>
      <c r="HMB37" s="429"/>
      <c r="HMC37" s="429"/>
      <c r="HMD37" s="429"/>
      <c r="HME37" s="429"/>
      <c r="HMF37" s="429"/>
      <c r="HMG37" s="429"/>
      <c r="HMH37" s="429"/>
      <c r="HMI37" s="429"/>
      <c r="HMJ37" s="429"/>
      <c r="HMK37" s="429"/>
      <c r="HML37" s="429"/>
      <c r="HMM37" s="429"/>
      <c r="HMN37" s="429"/>
      <c r="HMO37" s="429"/>
      <c r="HMP37" s="429"/>
      <c r="HMQ37" s="429"/>
      <c r="HMR37" s="429"/>
      <c r="HMS37" s="429"/>
      <c r="HMT37" s="429"/>
      <c r="HMU37" s="429"/>
      <c r="HMV37" s="429"/>
      <c r="HMW37" s="429"/>
      <c r="HMX37" s="429"/>
      <c r="HMY37" s="429"/>
      <c r="HMZ37" s="429"/>
      <c r="HNA37" s="429"/>
      <c r="HNB37" s="429"/>
      <c r="HNC37" s="429"/>
      <c r="HND37" s="429"/>
      <c r="HNE37" s="429"/>
      <c r="HNF37" s="429"/>
      <c r="HNG37" s="429"/>
      <c r="HNH37" s="429"/>
      <c r="HNI37" s="429"/>
      <c r="HNJ37" s="429"/>
      <c r="HNK37" s="429"/>
      <c r="HNL37" s="429"/>
      <c r="HNM37" s="429"/>
      <c r="HNN37" s="429"/>
      <c r="HNO37" s="429"/>
      <c r="HNP37" s="429"/>
      <c r="HNQ37" s="429"/>
      <c r="HNR37" s="429"/>
      <c r="HNS37" s="429"/>
      <c r="HNT37" s="429"/>
      <c r="HNU37" s="429"/>
      <c r="HNV37" s="429"/>
      <c r="HNW37" s="429"/>
      <c r="HNX37" s="429"/>
      <c r="HNY37" s="429"/>
      <c r="HNZ37" s="429"/>
      <c r="HOA37" s="429"/>
      <c r="HOB37" s="429"/>
      <c r="HOC37" s="429"/>
      <c r="HOD37" s="429"/>
      <c r="HOE37" s="429"/>
      <c r="HOF37" s="429"/>
      <c r="HOG37" s="429"/>
      <c r="HOH37" s="429"/>
      <c r="HOI37" s="429"/>
      <c r="HOJ37" s="429"/>
      <c r="HOK37" s="429"/>
      <c r="HOL37" s="429"/>
      <c r="HOM37" s="429"/>
      <c r="HON37" s="429"/>
      <c r="HOO37" s="429"/>
      <c r="HOP37" s="429"/>
      <c r="HOQ37" s="429"/>
      <c r="HOR37" s="429"/>
      <c r="HOS37" s="429"/>
      <c r="HOT37" s="429"/>
      <c r="HOU37" s="429"/>
      <c r="HOV37" s="429"/>
      <c r="HOW37" s="429"/>
      <c r="HOX37" s="429"/>
      <c r="HOY37" s="429"/>
      <c r="HOZ37" s="429"/>
      <c r="HPA37" s="429"/>
      <c r="HPB37" s="429"/>
      <c r="HPC37" s="429"/>
      <c r="HPD37" s="429"/>
      <c r="HPE37" s="429"/>
      <c r="HPF37" s="429"/>
      <c r="HPG37" s="429"/>
      <c r="HPH37" s="429"/>
      <c r="HPI37" s="429"/>
      <c r="HPJ37" s="429"/>
      <c r="HPK37" s="429"/>
      <c r="HPL37" s="429"/>
      <c r="HPM37" s="429"/>
      <c r="HPN37" s="429"/>
      <c r="HPO37" s="429"/>
      <c r="HPP37" s="429"/>
      <c r="HPQ37" s="429"/>
      <c r="HPR37" s="429"/>
      <c r="HPS37" s="429"/>
      <c r="HPT37" s="429"/>
      <c r="HPU37" s="429"/>
      <c r="HPV37" s="429"/>
      <c r="HPW37" s="429"/>
      <c r="HPX37" s="429"/>
      <c r="HPY37" s="429"/>
      <c r="HPZ37" s="429"/>
      <c r="HQA37" s="429"/>
      <c r="HQB37" s="429"/>
      <c r="HQC37" s="429"/>
      <c r="HQD37" s="429"/>
      <c r="HQE37" s="429"/>
      <c r="HQF37" s="429"/>
      <c r="HQG37" s="429"/>
      <c r="HQH37" s="429"/>
      <c r="HQI37" s="429"/>
      <c r="HQJ37" s="429"/>
      <c r="HQK37" s="429"/>
      <c r="HQL37" s="429"/>
      <c r="HQM37" s="429"/>
      <c r="HQN37" s="429"/>
      <c r="HQO37" s="429"/>
      <c r="HQP37" s="429"/>
      <c r="HQQ37" s="429"/>
      <c r="HQR37" s="429"/>
      <c r="HQS37" s="429"/>
      <c r="HQT37" s="429"/>
      <c r="HQU37" s="429"/>
      <c r="HQV37" s="429"/>
      <c r="HQW37" s="429"/>
      <c r="HQX37" s="429"/>
      <c r="HQY37" s="429"/>
      <c r="HQZ37" s="429"/>
      <c r="HRA37" s="429"/>
      <c r="HRB37" s="429"/>
      <c r="HRC37" s="429"/>
      <c r="HRD37" s="429"/>
      <c r="HRE37" s="429"/>
      <c r="HRF37" s="429"/>
      <c r="HRG37" s="429"/>
      <c r="HRH37" s="429"/>
      <c r="HRI37" s="429"/>
      <c r="HRJ37" s="429"/>
      <c r="HRK37" s="429"/>
      <c r="HRL37" s="429"/>
      <c r="HRM37" s="429"/>
      <c r="HRN37" s="429"/>
      <c r="HRO37" s="429"/>
      <c r="HRP37" s="429"/>
      <c r="HRQ37" s="429"/>
      <c r="HRR37" s="429"/>
      <c r="HRS37" s="429"/>
      <c r="HRT37" s="429"/>
      <c r="HRU37" s="429"/>
      <c r="HRV37" s="429"/>
      <c r="HRW37" s="429"/>
      <c r="HRX37" s="429"/>
      <c r="HRY37" s="429"/>
      <c r="HRZ37" s="429"/>
      <c r="HSA37" s="429"/>
      <c r="HSB37" s="429"/>
      <c r="HSC37" s="429"/>
      <c r="HSD37" s="429"/>
      <c r="HSE37" s="429"/>
      <c r="HSF37" s="429"/>
      <c r="HSG37" s="429"/>
      <c r="HSH37" s="429"/>
      <c r="HSI37" s="429"/>
      <c r="HSJ37" s="429"/>
      <c r="HSK37" s="429"/>
      <c r="HSL37" s="429"/>
      <c r="HSM37" s="429"/>
      <c r="HSN37" s="429"/>
      <c r="HSO37" s="429"/>
      <c r="HSP37" s="429"/>
      <c r="HSQ37" s="429"/>
      <c r="HSR37" s="429"/>
      <c r="HSS37" s="429"/>
      <c r="HST37" s="429"/>
      <c r="HSU37" s="429"/>
      <c r="HSV37" s="429"/>
      <c r="HSW37" s="429"/>
      <c r="HSX37" s="429"/>
      <c r="HSY37" s="429"/>
      <c r="HSZ37" s="429"/>
      <c r="HTA37" s="429"/>
      <c r="HTB37" s="429"/>
      <c r="HTC37" s="429"/>
      <c r="HTD37" s="429"/>
      <c r="HTE37" s="429"/>
      <c r="HTF37" s="429"/>
      <c r="HTG37" s="429"/>
      <c r="HTH37" s="429"/>
      <c r="HTI37" s="429"/>
      <c r="HTJ37" s="429"/>
      <c r="HTK37" s="429"/>
      <c r="HTL37" s="429"/>
      <c r="HTM37" s="429"/>
      <c r="HTN37" s="429"/>
      <c r="HTO37" s="429"/>
      <c r="HTP37" s="429"/>
      <c r="HTQ37" s="429"/>
      <c r="HTR37" s="429"/>
      <c r="HTS37" s="429"/>
      <c r="HTT37" s="429"/>
      <c r="HTU37" s="429"/>
      <c r="HTV37" s="429"/>
      <c r="HTW37" s="429"/>
      <c r="HTX37" s="429"/>
      <c r="HTY37" s="429"/>
      <c r="HTZ37" s="429"/>
      <c r="HUA37" s="429"/>
      <c r="HUB37" s="429"/>
      <c r="HUC37" s="429"/>
      <c r="HUD37" s="429"/>
      <c r="HUE37" s="429"/>
      <c r="HUF37" s="429"/>
      <c r="HUG37" s="429"/>
      <c r="HUH37" s="429"/>
      <c r="HUI37" s="429"/>
      <c r="HUJ37" s="429"/>
      <c r="HUK37" s="429"/>
      <c r="HUL37" s="429"/>
      <c r="HUM37" s="429"/>
      <c r="HUN37" s="429"/>
      <c r="HUO37" s="429"/>
      <c r="HUP37" s="429"/>
      <c r="HUQ37" s="429"/>
      <c r="HUR37" s="429"/>
      <c r="HUS37" s="429"/>
      <c r="HUT37" s="429"/>
      <c r="HUU37" s="429"/>
      <c r="HUV37" s="429"/>
      <c r="HUW37" s="429"/>
      <c r="HUX37" s="429"/>
      <c r="HUY37" s="429"/>
      <c r="HUZ37" s="429"/>
      <c r="HVA37" s="429"/>
      <c r="HVB37" s="429"/>
      <c r="HVC37" s="429"/>
      <c r="HVD37" s="429"/>
      <c r="HVE37" s="429"/>
      <c r="HVF37" s="429"/>
      <c r="HVG37" s="429"/>
      <c r="HVH37" s="429"/>
      <c r="HVI37" s="429"/>
      <c r="HVJ37" s="429"/>
      <c r="HVK37" s="429"/>
      <c r="HVL37" s="429"/>
      <c r="HVM37" s="429"/>
      <c r="HVN37" s="429"/>
      <c r="HVO37" s="429"/>
      <c r="HVP37" s="429"/>
      <c r="HVQ37" s="429"/>
      <c r="HVR37" s="429"/>
      <c r="HVS37" s="429"/>
      <c r="HVT37" s="429"/>
      <c r="HVU37" s="429"/>
      <c r="HVV37" s="429"/>
      <c r="HVW37" s="429"/>
      <c r="HVX37" s="429"/>
      <c r="HVY37" s="429"/>
      <c r="HVZ37" s="429"/>
      <c r="HWA37" s="429"/>
      <c r="HWB37" s="429"/>
      <c r="HWC37" s="429"/>
      <c r="HWD37" s="429"/>
      <c r="HWE37" s="429"/>
      <c r="HWF37" s="429"/>
      <c r="HWG37" s="429"/>
      <c r="HWH37" s="429"/>
      <c r="HWI37" s="429"/>
      <c r="HWJ37" s="429"/>
      <c r="HWK37" s="429"/>
      <c r="HWL37" s="429"/>
      <c r="HWM37" s="429"/>
      <c r="HWN37" s="429"/>
      <c r="HWO37" s="429"/>
      <c r="HWP37" s="429"/>
      <c r="HWQ37" s="429"/>
      <c r="HWR37" s="429"/>
      <c r="HWS37" s="429"/>
      <c r="HWT37" s="429"/>
      <c r="HWU37" s="429"/>
      <c r="HWV37" s="429"/>
      <c r="HWW37" s="429"/>
      <c r="HWX37" s="429"/>
      <c r="HWY37" s="429"/>
      <c r="HWZ37" s="429"/>
      <c r="HXA37" s="429"/>
      <c r="HXB37" s="429"/>
      <c r="HXC37" s="429"/>
      <c r="HXD37" s="429"/>
      <c r="HXE37" s="429"/>
      <c r="HXF37" s="429"/>
      <c r="HXG37" s="429"/>
      <c r="HXH37" s="429"/>
      <c r="HXI37" s="429"/>
      <c r="HXJ37" s="429"/>
      <c r="HXK37" s="429"/>
      <c r="HXL37" s="429"/>
      <c r="HXM37" s="429"/>
      <c r="HXN37" s="429"/>
      <c r="HXO37" s="429"/>
      <c r="HXP37" s="429"/>
      <c r="HXQ37" s="429"/>
      <c r="HXR37" s="429"/>
      <c r="HXS37" s="429"/>
      <c r="HXT37" s="429"/>
      <c r="HXU37" s="429"/>
      <c r="HXV37" s="429"/>
      <c r="HXW37" s="429"/>
      <c r="HXX37" s="429"/>
      <c r="HXY37" s="429"/>
      <c r="HXZ37" s="429"/>
      <c r="HYA37" s="429"/>
      <c r="HYB37" s="429"/>
      <c r="HYC37" s="429"/>
      <c r="HYD37" s="429"/>
      <c r="HYE37" s="429"/>
      <c r="HYF37" s="429"/>
      <c r="HYG37" s="429"/>
      <c r="HYH37" s="429"/>
      <c r="HYI37" s="429"/>
      <c r="HYJ37" s="429"/>
      <c r="HYK37" s="429"/>
      <c r="HYL37" s="429"/>
      <c r="HYM37" s="429"/>
      <c r="HYN37" s="429"/>
      <c r="HYO37" s="429"/>
      <c r="HYP37" s="429"/>
      <c r="HYQ37" s="429"/>
      <c r="HYR37" s="429"/>
      <c r="HYS37" s="429"/>
      <c r="HYT37" s="429"/>
      <c r="HYU37" s="429"/>
      <c r="HYV37" s="429"/>
      <c r="HYW37" s="429"/>
      <c r="HYX37" s="429"/>
      <c r="HYY37" s="429"/>
      <c r="HYZ37" s="429"/>
      <c r="HZA37" s="429"/>
      <c r="HZB37" s="429"/>
      <c r="HZC37" s="429"/>
      <c r="HZD37" s="429"/>
      <c r="HZE37" s="429"/>
      <c r="HZF37" s="429"/>
      <c r="HZG37" s="429"/>
      <c r="HZH37" s="429"/>
      <c r="HZI37" s="429"/>
      <c r="HZJ37" s="429"/>
      <c r="HZK37" s="429"/>
      <c r="HZL37" s="429"/>
      <c r="HZM37" s="429"/>
      <c r="HZN37" s="429"/>
      <c r="HZO37" s="429"/>
      <c r="HZP37" s="429"/>
      <c r="HZQ37" s="429"/>
      <c r="HZR37" s="429"/>
      <c r="HZS37" s="429"/>
      <c r="HZT37" s="429"/>
      <c r="HZU37" s="429"/>
      <c r="HZV37" s="429"/>
      <c r="HZW37" s="429"/>
      <c r="HZX37" s="429"/>
      <c r="HZY37" s="429"/>
      <c r="HZZ37" s="429"/>
      <c r="IAA37" s="429"/>
      <c r="IAB37" s="429"/>
      <c r="IAC37" s="429"/>
      <c r="IAD37" s="429"/>
      <c r="IAE37" s="429"/>
      <c r="IAF37" s="429"/>
      <c r="IAG37" s="429"/>
      <c r="IAH37" s="429"/>
      <c r="IAI37" s="429"/>
      <c r="IAJ37" s="429"/>
      <c r="IAK37" s="429"/>
      <c r="IAL37" s="429"/>
      <c r="IAM37" s="429"/>
      <c r="IAN37" s="429"/>
      <c r="IAO37" s="429"/>
      <c r="IAP37" s="429"/>
      <c r="IAQ37" s="429"/>
      <c r="IAR37" s="429"/>
      <c r="IAS37" s="429"/>
      <c r="IAT37" s="429"/>
      <c r="IAU37" s="429"/>
      <c r="IAV37" s="429"/>
      <c r="IAW37" s="429"/>
      <c r="IAX37" s="429"/>
      <c r="IAY37" s="429"/>
      <c r="IAZ37" s="429"/>
      <c r="IBA37" s="429"/>
      <c r="IBB37" s="429"/>
      <c r="IBC37" s="429"/>
      <c r="IBD37" s="429"/>
      <c r="IBE37" s="429"/>
      <c r="IBF37" s="429"/>
      <c r="IBG37" s="429"/>
      <c r="IBH37" s="429"/>
      <c r="IBI37" s="429"/>
      <c r="IBJ37" s="429"/>
      <c r="IBK37" s="429"/>
      <c r="IBL37" s="429"/>
      <c r="IBM37" s="429"/>
      <c r="IBN37" s="429"/>
      <c r="IBO37" s="429"/>
      <c r="IBP37" s="429"/>
      <c r="IBQ37" s="429"/>
      <c r="IBR37" s="429"/>
      <c r="IBS37" s="429"/>
      <c r="IBT37" s="429"/>
      <c r="IBU37" s="429"/>
      <c r="IBV37" s="429"/>
      <c r="IBW37" s="429"/>
      <c r="IBX37" s="429"/>
      <c r="IBY37" s="429"/>
      <c r="IBZ37" s="429"/>
      <c r="ICA37" s="429"/>
      <c r="ICB37" s="429"/>
      <c r="ICC37" s="429"/>
      <c r="ICD37" s="429"/>
      <c r="ICE37" s="429"/>
      <c r="ICF37" s="429"/>
      <c r="ICG37" s="429"/>
      <c r="ICH37" s="429"/>
      <c r="ICI37" s="429"/>
      <c r="ICJ37" s="429"/>
      <c r="ICK37" s="429"/>
      <c r="ICL37" s="429"/>
      <c r="ICM37" s="429"/>
      <c r="ICN37" s="429"/>
      <c r="ICO37" s="429"/>
      <c r="ICP37" s="429"/>
      <c r="ICQ37" s="429"/>
      <c r="ICR37" s="429"/>
      <c r="ICS37" s="429"/>
      <c r="ICT37" s="429"/>
      <c r="ICU37" s="429"/>
      <c r="ICV37" s="429"/>
      <c r="ICW37" s="429"/>
      <c r="ICX37" s="429"/>
      <c r="ICY37" s="429"/>
      <c r="ICZ37" s="429"/>
      <c r="IDA37" s="429"/>
      <c r="IDB37" s="429"/>
      <c r="IDC37" s="429"/>
      <c r="IDD37" s="429"/>
      <c r="IDE37" s="429"/>
      <c r="IDF37" s="429"/>
      <c r="IDG37" s="429"/>
      <c r="IDH37" s="429"/>
      <c r="IDI37" s="429"/>
      <c r="IDJ37" s="429"/>
      <c r="IDK37" s="429"/>
      <c r="IDL37" s="429"/>
      <c r="IDM37" s="429"/>
      <c r="IDN37" s="429"/>
      <c r="IDO37" s="429"/>
      <c r="IDP37" s="429"/>
      <c r="IDQ37" s="429"/>
      <c r="IDR37" s="429"/>
      <c r="IDS37" s="429"/>
      <c r="IDT37" s="429"/>
      <c r="IDU37" s="429"/>
      <c r="IDV37" s="429"/>
      <c r="IDW37" s="429"/>
      <c r="IDX37" s="429"/>
      <c r="IDY37" s="429"/>
      <c r="IDZ37" s="429"/>
      <c r="IEA37" s="429"/>
      <c r="IEB37" s="429"/>
      <c r="IEC37" s="429"/>
      <c r="IED37" s="429"/>
      <c r="IEE37" s="429"/>
      <c r="IEF37" s="429"/>
      <c r="IEG37" s="429"/>
      <c r="IEH37" s="429"/>
      <c r="IEI37" s="429"/>
      <c r="IEJ37" s="429"/>
      <c r="IEK37" s="429"/>
      <c r="IEL37" s="429"/>
      <c r="IEM37" s="429"/>
      <c r="IEN37" s="429"/>
      <c r="IEO37" s="429"/>
      <c r="IEP37" s="429"/>
      <c r="IEQ37" s="429"/>
      <c r="IER37" s="429"/>
      <c r="IES37" s="429"/>
      <c r="IET37" s="429"/>
      <c r="IEU37" s="429"/>
      <c r="IEV37" s="429"/>
      <c r="IEW37" s="429"/>
      <c r="IEX37" s="429"/>
      <c r="IEY37" s="429"/>
      <c r="IEZ37" s="429"/>
      <c r="IFA37" s="429"/>
      <c r="IFB37" s="429"/>
      <c r="IFC37" s="429"/>
      <c r="IFD37" s="429"/>
      <c r="IFE37" s="429"/>
      <c r="IFF37" s="429"/>
      <c r="IFG37" s="429"/>
      <c r="IFH37" s="429"/>
      <c r="IFI37" s="429"/>
      <c r="IFJ37" s="429"/>
      <c r="IFK37" s="429"/>
      <c r="IFL37" s="429"/>
      <c r="IFM37" s="429"/>
      <c r="IFN37" s="429"/>
      <c r="IFO37" s="429"/>
      <c r="IFP37" s="429"/>
      <c r="IFQ37" s="429"/>
      <c r="IFR37" s="429"/>
      <c r="IFS37" s="429"/>
      <c r="IFT37" s="429"/>
      <c r="IFU37" s="429"/>
      <c r="IFV37" s="429"/>
      <c r="IFW37" s="429"/>
      <c r="IFX37" s="429"/>
      <c r="IFY37" s="429"/>
      <c r="IFZ37" s="429"/>
      <c r="IGA37" s="429"/>
      <c r="IGB37" s="429"/>
      <c r="IGC37" s="429"/>
      <c r="IGD37" s="429"/>
      <c r="IGE37" s="429"/>
      <c r="IGF37" s="429"/>
      <c r="IGG37" s="429"/>
      <c r="IGH37" s="429"/>
      <c r="IGI37" s="429"/>
      <c r="IGJ37" s="429"/>
      <c r="IGK37" s="429"/>
      <c r="IGL37" s="429"/>
      <c r="IGM37" s="429"/>
      <c r="IGN37" s="429"/>
      <c r="IGO37" s="429"/>
      <c r="IGP37" s="429"/>
      <c r="IGQ37" s="429"/>
      <c r="IGR37" s="429"/>
      <c r="IGS37" s="429"/>
      <c r="IGT37" s="429"/>
      <c r="IGU37" s="429"/>
      <c r="IGV37" s="429"/>
      <c r="IGW37" s="429"/>
      <c r="IGX37" s="429"/>
      <c r="IGY37" s="429"/>
      <c r="IGZ37" s="429"/>
      <c r="IHA37" s="429"/>
      <c r="IHB37" s="429"/>
      <c r="IHC37" s="429"/>
      <c r="IHD37" s="429"/>
      <c r="IHE37" s="429"/>
      <c r="IHF37" s="429"/>
      <c r="IHG37" s="429"/>
      <c r="IHH37" s="429"/>
      <c r="IHI37" s="429"/>
      <c r="IHJ37" s="429"/>
      <c r="IHK37" s="429"/>
      <c r="IHL37" s="429"/>
      <c r="IHM37" s="429"/>
      <c r="IHN37" s="429"/>
      <c r="IHO37" s="429"/>
      <c r="IHP37" s="429"/>
      <c r="IHQ37" s="429"/>
      <c r="IHR37" s="429"/>
      <c r="IHS37" s="429"/>
      <c r="IHT37" s="429"/>
      <c r="IHU37" s="429"/>
      <c r="IHV37" s="429"/>
      <c r="IHW37" s="429"/>
      <c r="IHX37" s="429"/>
      <c r="IHY37" s="429"/>
      <c r="IHZ37" s="429"/>
      <c r="IIA37" s="429"/>
      <c r="IIB37" s="429"/>
      <c r="IIC37" s="429"/>
      <c r="IID37" s="429"/>
      <c r="IIE37" s="429"/>
      <c r="IIF37" s="429"/>
      <c r="IIG37" s="429"/>
      <c r="IIH37" s="429"/>
      <c r="III37" s="429"/>
      <c r="IIJ37" s="429"/>
      <c r="IIK37" s="429"/>
      <c r="IIL37" s="429"/>
      <c r="IIM37" s="429"/>
      <c r="IIN37" s="429"/>
      <c r="IIO37" s="429"/>
      <c r="IIP37" s="429"/>
      <c r="IIQ37" s="429"/>
      <c r="IIR37" s="429"/>
      <c r="IIS37" s="429"/>
      <c r="IIT37" s="429"/>
      <c r="IIU37" s="429"/>
      <c r="IIV37" s="429"/>
      <c r="IIW37" s="429"/>
      <c r="IIX37" s="429"/>
      <c r="IIY37" s="429"/>
      <c r="IIZ37" s="429"/>
      <c r="IJA37" s="429"/>
      <c r="IJB37" s="429"/>
      <c r="IJC37" s="429"/>
      <c r="IJD37" s="429"/>
      <c r="IJE37" s="429"/>
      <c r="IJF37" s="429"/>
      <c r="IJG37" s="429"/>
      <c r="IJH37" s="429"/>
      <c r="IJI37" s="429"/>
      <c r="IJJ37" s="429"/>
      <c r="IJK37" s="429"/>
      <c r="IJL37" s="429"/>
      <c r="IJM37" s="429"/>
      <c r="IJN37" s="429"/>
      <c r="IJO37" s="429"/>
      <c r="IJP37" s="429"/>
      <c r="IJQ37" s="429"/>
      <c r="IJR37" s="429"/>
      <c r="IJS37" s="429"/>
      <c r="IJT37" s="429"/>
      <c r="IJU37" s="429"/>
      <c r="IJV37" s="429"/>
      <c r="IJW37" s="429"/>
      <c r="IJX37" s="429"/>
      <c r="IJY37" s="429"/>
      <c r="IJZ37" s="429"/>
      <c r="IKA37" s="429"/>
      <c r="IKB37" s="429"/>
      <c r="IKC37" s="429"/>
      <c r="IKD37" s="429"/>
      <c r="IKE37" s="429"/>
      <c r="IKF37" s="429"/>
      <c r="IKG37" s="429"/>
      <c r="IKH37" s="429"/>
      <c r="IKI37" s="429"/>
      <c r="IKJ37" s="429"/>
      <c r="IKK37" s="429"/>
      <c r="IKL37" s="429"/>
      <c r="IKM37" s="429"/>
      <c r="IKN37" s="429"/>
      <c r="IKO37" s="429"/>
      <c r="IKP37" s="429"/>
      <c r="IKQ37" s="429"/>
      <c r="IKR37" s="429"/>
      <c r="IKS37" s="429"/>
      <c r="IKT37" s="429"/>
      <c r="IKU37" s="429"/>
      <c r="IKV37" s="429"/>
      <c r="IKW37" s="429"/>
      <c r="IKX37" s="429"/>
      <c r="IKY37" s="429"/>
      <c r="IKZ37" s="429"/>
      <c r="ILA37" s="429"/>
      <c r="ILB37" s="429"/>
      <c r="ILC37" s="429"/>
      <c r="ILD37" s="429"/>
      <c r="ILE37" s="429"/>
      <c r="ILF37" s="429"/>
      <c r="ILG37" s="429"/>
      <c r="ILH37" s="429"/>
      <c r="ILI37" s="429"/>
      <c r="ILJ37" s="429"/>
      <c r="ILK37" s="429"/>
      <c r="ILL37" s="429"/>
      <c r="ILM37" s="429"/>
      <c r="ILN37" s="429"/>
      <c r="ILO37" s="429"/>
      <c r="ILP37" s="429"/>
      <c r="ILQ37" s="429"/>
      <c r="ILR37" s="429"/>
      <c r="ILS37" s="429"/>
      <c r="ILT37" s="429"/>
      <c r="ILU37" s="429"/>
      <c r="ILV37" s="429"/>
      <c r="ILW37" s="429"/>
      <c r="ILX37" s="429"/>
      <c r="ILY37" s="429"/>
      <c r="ILZ37" s="429"/>
      <c r="IMA37" s="429"/>
      <c r="IMB37" s="429"/>
      <c r="IMC37" s="429"/>
      <c r="IMD37" s="429"/>
      <c r="IME37" s="429"/>
      <c r="IMF37" s="429"/>
      <c r="IMG37" s="429"/>
      <c r="IMH37" s="429"/>
      <c r="IMI37" s="429"/>
      <c r="IMJ37" s="429"/>
      <c r="IMK37" s="429"/>
      <c r="IML37" s="429"/>
      <c r="IMM37" s="429"/>
      <c r="IMN37" s="429"/>
      <c r="IMO37" s="429"/>
      <c r="IMP37" s="429"/>
      <c r="IMQ37" s="429"/>
      <c r="IMR37" s="429"/>
      <c r="IMS37" s="429"/>
      <c r="IMT37" s="429"/>
      <c r="IMU37" s="429"/>
      <c r="IMV37" s="429"/>
      <c r="IMW37" s="429"/>
      <c r="IMX37" s="429"/>
      <c r="IMY37" s="429"/>
      <c r="IMZ37" s="429"/>
      <c r="INA37" s="429"/>
      <c r="INB37" s="429"/>
      <c r="INC37" s="429"/>
      <c r="IND37" s="429"/>
      <c r="INE37" s="429"/>
      <c r="INF37" s="429"/>
      <c r="ING37" s="429"/>
      <c r="INH37" s="429"/>
      <c r="INI37" s="429"/>
      <c r="INJ37" s="429"/>
      <c r="INK37" s="429"/>
      <c r="INL37" s="429"/>
      <c r="INM37" s="429"/>
      <c r="INN37" s="429"/>
      <c r="INO37" s="429"/>
      <c r="INP37" s="429"/>
      <c r="INQ37" s="429"/>
      <c r="INR37" s="429"/>
      <c r="INS37" s="429"/>
      <c r="INT37" s="429"/>
      <c r="INU37" s="429"/>
      <c r="INV37" s="429"/>
      <c r="INW37" s="429"/>
      <c r="INX37" s="429"/>
      <c r="INY37" s="429"/>
      <c r="INZ37" s="429"/>
      <c r="IOA37" s="429"/>
      <c r="IOB37" s="429"/>
      <c r="IOC37" s="429"/>
      <c r="IOD37" s="429"/>
      <c r="IOE37" s="429"/>
      <c r="IOF37" s="429"/>
      <c r="IOG37" s="429"/>
      <c r="IOH37" s="429"/>
      <c r="IOI37" s="429"/>
      <c r="IOJ37" s="429"/>
      <c r="IOK37" s="429"/>
      <c r="IOL37" s="429"/>
      <c r="IOM37" s="429"/>
      <c r="ION37" s="429"/>
      <c r="IOO37" s="429"/>
      <c r="IOP37" s="429"/>
      <c r="IOQ37" s="429"/>
      <c r="IOR37" s="429"/>
      <c r="IOS37" s="429"/>
      <c r="IOT37" s="429"/>
      <c r="IOU37" s="429"/>
      <c r="IOV37" s="429"/>
      <c r="IOW37" s="429"/>
      <c r="IOX37" s="429"/>
      <c r="IOY37" s="429"/>
      <c r="IOZ37" s="429"/>
      <c r="IPA37" s="429"/>
      <c r="IPB37" s="429"/>
      <c r="IPC37" s="429"/>
      <c r="IPD37" s="429"/>
      <c r="IPE37" s="429"/>
      <c r="IPF37" s="429"/>
      <c r="IPG37" s="429"/>
      <c r="IPH37" s="429"/>
      <c r="IPI37" s="429"/>
      <c r="IPJ37" s="429"/>
      <c r="IPK37" s="429"/>
      <c r="IPL37" s="429"/>
      <c r="IPM37" s="429"/>
      <c r="IPN37" s="429"/>
      <c r="IPO37" s="429"/>
      <c r="IPP37" s="429"/>
      <c r="IPQ37" s="429"/>
      <c r="IPR37" s="429"/>
      <c r="IPS37" s="429"/>
      <c r="IPT37" s="429"/>
      <c r="IPU37" s="429"/>
      <c r="IPV37" s="429"/>
      <c r="IPW37" s="429"/>
      <c r="IPX37" s="429"/>
      <c r="IPY37" s="429"/>
      <c r="IPZ37" s="429"/>
      <c r="IQA37" s="429"/>
      <c r="IQB37" s="429"/>
      <c r="IQC37" s="429"/>
      <c r="IQD37" s="429"/>
      <c r="IQE37" s="429"/>
      <c r="IQF37" s="429"/>
      <c r="IQG37" s="429"/>
      <c r="IQH37" s="429"/>
      <c r="IQI37" s="429"/>
      <c r="IQJ37" s="429"/>
      <c r="IQK37" s="429"/>
      <c r="IQL37" s="429"/>
      <c r="IQM37" s="429"/>
      <c r="IQN37" s="429"/>
      <c r="IQO37" s="429"/>
      <c r="IQP37" s="429"/>
      <c r="IQQ37" s="429"/>
      <c r="IQR37" s="429"/>
      <c r="IQS37" s="429"/>
      <c r="IQT37" s="429"/>
      <c r="IQU37" s="429"/>
      <c r="IQV37" s="429"/>
      <c r="IQW37" s="429"/>
      <c r="IQX37" s="429"/>
      <c r="IQY37" s="429"/>
      <c r="IQZ37" s="429"/>
      <c r="IRA37" s="429"/>
      <c r="IRB37" s="429"/>
      <c r="IRC37" s="429"/>
      <c r="IRD37" s="429"/>
      <c r="IRE37" s="429"/>
      <c r="IRF37" s="429"/>
      <c r="IRG37" s="429"/>
      <c r="IRH37" s="429"/>
      <c r="IRI37" s="429"/>
      <c r="IRJ37" s="429"/>
      <c r="IRK37" s="429"/>
      <c r="IRL37" s="429"/>
      <c r="IRM37" s="429"/>
      <c r="IRN37" s="429"/>
      <c r="IRO37" s="429"/>
      <c r="IRP37" s="429"/>
      <c r="IRQ37" s="429"/>
      <c r="IRR37" s="429"/>
      <c r="IRS37" s="429"/>
      <c r="IRT37" s="429"/>
      <c r="IRU37" s="429"/>
      <c r="IRV37" s="429"/>
      <c r="IRW37" s="429"/>
      <c r="IRX37" s="429"/>
      <c r="IRY37" s="429"/>
      <c r="IRZ37" s="429"/>
      <c r="ISA37" s="429"/>
      <c r="ISB37" s="429"/>
      <c r="ISC37" s="429"/>
      <c r="ISD37" s="429"/>
      <c r="ISE37" s="429"/>
      <c r="ISF37" s="429"/>
      <c r="ISG37" s="429"/>
      <c r="ISH37" s="429"/>
      <c r="ISI37" s="429"/>
      <c r="ISJ37" s="429"/>
      <c r="ISK37" s="429"/>
      <c r="ISL37" s="429"/>
      <c r="ISM37" s="429"/>
      <c r="ISN37" s="429"/>
      <c r="ISO37" s="429"/>
      <c r="ISP37" s="429"/>
      <c r="ISQ37" s="429"/>
      <c r="ISR37" s="429"/>
      <c r="ISS37" s="429"/>
      <c r="IST37" s="429"/>
      <c r="ISU37" s="429"/>
      <c r="ISV37" s="429"/>
      <c r="ISW37" s="429"/>
      <c r="ISX37" s="429"/>
      <c r="ISY37" s="429"/>
      <c r="ISZ37" s="429"/>
      <c r="ITA37" s="429"/>
      <c r="ITB37" s="429"/>
      <c r="ITC37" s="429"/>
      <c r="ITD37" s="429"/>
      <c r="ITE37" s="429"/>
      <c r="ITF37" s="429"/>
      <c r="ITG37" s="429"/>
      <c r="ITH37" s="429"/>
      <c r="ITI37" s="429"/>
      <c r="ITJ37" s="429"/>
      <c r="ITK37" s="429"/>
      <c r="ITL37" s="429"/>
      <c r="ITM37" s="429"/>
      <c r="ITN37" s="429"/>
      <c r="ITO37" s="429"/>
      <c r="ITP37" s="429"/>
      <c r="ITQ37" s="429"/>
      <c r="ITR37" s="429"/>
      <c r="ITS37" s="429"/>
      <c r="ITT37" s="429"/>
      <c r="ITU37" s="429"/>
      <c r="ITV37" s="429"/>
      <c r="ITW37" s="429"/>
      <c r="ITX37" s="429"/>
      <c r="ITY37" s="429"/>
      <c r="ITZ37" s="429"/>
      <c r="IUA37" s="429"/>
      <c r="IUB37" s="429"/>
      <c r="IUC37" s="429"/>
      <c r="IUD37" s="429"/>
      <c r="IUE37" s="429"/>
      <c r="IUF37" s="429"/>
      <c r="IUG37" s="429"/>
      <c r="IUH37" s="429"/>
      <c r="IUI37" s="429"/>
      <c r="IUJ37" s="429"/>
      <c r="IUK37" s="429"/>
      <c r="IUL37" s="429"/>
      <c r="IUM37" s="429"/>
      <c r="IUN37" s="429"/>
      <c r="IUO37" s="429"/>
      <c r="IUP37" s="429"/>
      <c r="IUQ37" s="429"/>
      <c r="IUR37" s="429"/>
      <c r="IUS37" s="429"/>
      <c r="IUT37" s="429"/>
      <c r="IUU37" s="429"/>
      <c r="IUV37" s="429"/>
      <c r="IUW37" s="429"/>
      <c r="IUX37" s="429"/>
      <c r="IUY37" s="429"/>
      <c r="IUZ37" s="429"/>
      <c r="IVA37" s="429"/>
      <c r="IVB37" s="429"/>
      <c r="IVC37" s="429"/>
      <c r="IVD37" s="429"/>
      <c r="IVE37" s="429"/>
      <c r="IVF37" s="429"/>
      <c r="IVG37" s="429"/>
      <c r="IVH37" s="429"/>
      <c r="IVI37" s="429"/>
      <c r="IVJ37" s="429"/>
      <c r="IVK37" s="429"/>
      <c r="IVL37" s="429"/>
      <c r="IVM37" s="429"/>
      <c r="IVN37" s="429"/>
      <c r="IVO37" s="429"/>
      <c r="IVP37" s="429"/>
      <c r="IVQ37" s="429"/>
      <c r="IVR37" s="429"/>
      <c r="IVS37" s="429"/>
      <c r="IVT37" s="429"/>
      <c r="IVU37" s="429"/>
      <c r="IVV37" s="429"/>
      <c r="IVW37" s="429"/>
      <c r="IVX37" s="429"/>
      <c r="IVY37" s="429"/>
      <c r="IVZ37" s="429"/>
      <c r="IWA37" s="429"/>
      <c r="IWB37" s="429"/>
      <c r="IWC37" s="429"/>
      <c r="IWD37" s="429"/>
      <c r="IWE37" s="429"/>
      <c r="IWF37" s="429"/>
      <c r="IWG37" s="429"/>
      <c r="IWH37" s="429"/>
      <c r="IWI37" s="429"/>
      <c r="IWJ37" s="429"/>
      <c r="IWK37" s="429"/>
      <c r="IWL37" s="429"/>
      <c r="IWM37" s="429"/>
      <c r="IWN37" s="429"/>
      <c r="IWO37" s="429"/>
      <c r="IWP37" s="429"/>
      <c r="IWQ37" s="429"/>
      <c r="IWR37" s="429"/>
      <c r="IWS37" s="429"/>
      <c r="IWT37" s="429"/>
      <c r="IWU37" s="429"/>
      <c r="IWV37" s="429"/>
      <c r="IWW37" s="429"/>
      <c r="IWX37" s="429"/>
      <c r="IWY37" s="429"/>
      <c r="IWZ37" s="429"/>
      <c r="IXA37" s="429"/>
      <c r="IXB37" s="429"/>
      <c r="IXC37" s="429"/>
      <c r="IXD37" s="429"/>
      <c r="IXE37" s="429"/>
      <c r="IXF37" s="429"/>
      <c r="IXG37" s="429"/>
      <c r="IXH37" s="429"/>
      <c r="IXI37" s="429"/>
      <c r="IXJ37" s="429"/>
      <c r="IXK37" s="429"/>
      <c r="IXL37" s="429"/>
      <c r="IXM37" s="429"/>
      <c r="IXN37" s="429"/>
      <c r="IXO37" s="429"/>
      <c r="IXP37" s="429"/>
      <c r="IXQ37" s="429"/>
      <c r="IXR37" s="429"/>
      <c r="IXS37" s="429"/>
      <c r="IXT37" s="429"/>
      <c r="IXU37" s="429"/>
      <c r="IXV37" s="429"/>
      <c r="IXW37" s="429"/>
      <c r="IXX37" s="429"/>
      <c r="IXY37" s="429"/>
      <c r="IXZ37" s="429"/>
      <c r="IYA37" s="429"/>
      <c r="IYB37" s="429"/>
      <c r="IYC37" s="429"/>
      <c r="IYD37" s="429"/>
      <c r="IYE37" s="429"/>
      <c r="IYF37" s="429"/>
      <c r="IYG37" s="429"/>
      <c r="IYH37" s="429"/>
      <c r="IYI37" s="429"/>
      <c r="IYJ37" s="429"/>
      <c r="IYK37" s="429"/>
      <c r="IYL37" s="429"/>
      <c r="IYM37" s="429"/>
      <c r="IYN37" s="429"/>
      <c r="IYO37" s="429"/>
      <c r="IYP37" s="429"/>
      <c r="IYQ37" s="429"/>
      <c r="IYR37" s="429"/>
      <c r="IYS37" s="429"/>
      <c r="IYT37" s="429"/>
      <c r="IYU37" s="429"/>
      <c r="IYV37" s="429"/>
      <c r="IYW37" s="429"/>
      <c r="IYX37" s="429"/>
      <c r="IYY37" s="429"/>
      <c r="IYZ37" s="429"/>
      <c r="IZA37" s="429"/>
      <c r="IZB37" s="429"/>
      <c r="IZC37" s="429"/>
      <c r="IZD37" s="429"/>
      <c r="IZE37" s="429"/>
      <c r="IZF37" s="429"/>
      <c r="IZG37" s="429"/>
      <c r="IZH37" s="429"/>
      <c r="IZI37" s="429"/>
      <c r="IZJ37" s="429"/>
      <c r="IZK37" s="429"/>
      <c r="IZL37" s="429"/>
      <c r="IZM37" s="429"/>
      <c r="IZN37" s="429"/>
      <c r="IZO37" s="429"/>
      <c r="IZP37" s="429"/>
      <c r="IZQ37" s="429"/>
      <c r="IZR37" s="429"/>
      <c r="IZS37" s="429"/>
      <c r="IZT37" s="429"/>
      <c r="IZU37" s="429"/>
      <c r="IZV37" s="429"/>
      <c r="IZW37" s="429"/>
      <c r="IZX37" s="429"/>
      <c r="IZY37" s="429"/>
      <c r="IZZ37" s="429"/>
      <c r="JAA37" s="429"/>
      <c r="JAB37" s="429"/>
      <c r="JAC37" s="429"/>
      <c r="JAD37" s="429"/>
      <c r="JAE37" s="429"/>
      <c r="JAF37" s="429"/>
      <c r="JAG37" s="429"/>
      <c r="JAH37" s="429"/>
      <c r="JAI37" s="429"/>
      <c r="JAJ37" s="429"/>
      <c r="JAK37" s="429"/>
      <c r="JAL37" s="429"/>
      <c r="JAM37" s="429"/>
      <c r="JAN37" s="429"/>
      <c r="JAO37" s="429"/>
      <c r="JAP37" s="429"/>
      <c r="JAQ37" s="429"/>
      <c r="JAR37" s="429"/>
      <c r="JAS37" s="429"/>
      <c r="JAT37" s="429"/>
      <c r="JAU37" s="429"/>
      <c r="JAV37" s="429"/>
      <c r="JAW37" s="429"/>
      <c r="JAX37" s="429"/>
      <c r="JAY37" s="429"/>
      <c r="JAZ37" s="429"/>
      <c r="JBA37" s="429"/>
      <c r="JBB37" s="429"/>
      <c r="JBC37" s="429"/>
      <c r="JBD37" s="429"/>
      <c r="JBE37" s="429"/>
      <c r="JBF37" s="429"/>
      <c r="JBG37" s="429"/>
      <c r="JBH37" s="429"/>
      <c r="JBI37" s="429"/>
      <c r="JBJ37" s="429"/>
      <c r="JBK37" s="429"/>
      <c r="JBL37" s="429"/>
      <c r="JBM37" s="429"/>
      <c r="JBN37" s="429"/>
      <c r="JBO37" s="429"/>
      <c r="JBP37" s="429"/>
      <c r="JBQ37" s="429"/>
      <c r="JBR37" s="429"/>
      <c r="JBS37" s="429"/>
      <c r="JBT37" s="429"/>
      <c r="JBU37" s="429"/>
      <c r="JBV37" s="429"/>
      <c r="JBW37" s="429"/>
      <c r="JBX37" s="429"/>
      <c r="JBY37" s="429"/>
      <c r="JBZ37" s="429"/>
      <c r="JCA37" s="429"/>
      <c r="JCB37" s="429"/>
      <c r="JCC37" s="429"/>
      <c r="JCD37" s="429"/>
      <c r="JCE37" s="429"/>
      <c r="JCF37" s="429"/>
      <c r="JCG37" s="429"/>
      <c r="JCH37" s="429"/>
      <c r="JCI37" s="429"/>
      <c r="JCJ37" s="429"/>
      <c r="JCK37" s="429"/>
      <c r="JCL37" s="429"/>
      <c r="JCM37" s="429"/>
      <c r="JCN37" s="429"/>
      <c r="JCO37" s="429"/>
      <c r="JCP37" s="429"/>
      <c r="JCQ37" s="429"/>
      <c r="JCR37" s="429"/>
      <c r="JCS37" s="429"/>
      <c r="JCT37" s="429"/>
      <c r="JCU37" s="429"/>
      <c r="JCV37" s="429"/>
      <c r="JCW37" s="429"/>
      <c r="JCX37" s="429"/>
      <c r="JCY37" s="429"/>
      <c r="JCZ37" s="429"/>
      <c r="JDA37" s="429"/>
      <c r="JDB37" s="429"/>
      <c r="JDC37" s="429"/>
      <c r="JDD37" s="429"/>
      <c r="JDE37" s="429"/>
      <c r="JDF37" s="429"/>
      <c r="JDG37" s="429"/>
      <c r="JDH37" s="429"/>
      <c r="JDI37" s="429"/>
      <c r="JDJ37" s="429"/>
      <c r="JDK37" s="429"/>
      <c r="JDL37" s="429"/>
      <c r="JDM37" s="429"/>
      <c r="JDN37" s="429"/>
      <c r="JDO37" s="429"/>
      <c r="JDP37" s="429"/>
      <c r="JDQ37" s="429"/>
      <c r="JDR37" s="429"/>
      <c r="JDS37" s="429"/>
      <c r="JDT37" s="429"/>
      <c r="JDU37" s="429"/>
      <c r="JDV37" s="429"/>
      <c r="JDW37" s="429"/>
      <c r="JDX37" s="429"/>
      <c r="JDY37" s="429"/>
      <c r="JDZ37" s="429"/>
      <c r="JEA37" s="429"/>
      <c r="JEB37" s="429"/>
      <c r="JEC37" s="429"/>
      <c r="JED37" s="429"/>
      <c r="JEE37" s="429"/>
      <c r="JEF37" s="429"/>
      <c r="JEG37" s="429"/>
      <c r="JEH37" s="429"/>
      <c r="JEI37" s="429"/>
      <c r="JEJ37" s="429"/>
      <c r="JEK37" s="429"/>
      <c r="JEL37" s="429"/>
      <c r="JEM37" s="429"/>
      <c r="JEN37" s="429"/>
      <c r="JEO37" s="429"/>
      <c r="JEP37" s="429"/>
      <c r="JEQ37" s="429"/>
      <c r="JER37" s="429"/>
      <c r="JES37" s="429"/>
      <c r="JET37" s="429"/>
      <c r="JEU37" s="429"/>
      <c r="JEV37" s="429"/>
      <c r="JEW37" s="429"/>
      <c r="JEX37" s="429"/>
      <c r="JEY37" s="429"/>
      <c r="JEZ37" s="429"/>
      <c r="JFA37" s="429"/>
      <c r="JFB37" s="429"/>
      <c r="JFC37" s="429"/>
      <c r="JFD37" s="429"/>
      <c r="JFE37" s="429"/>
      <c r="JFF37" s="429"/>
      <c r="JFG37" s="429"/>
      <c r="JFH37" s="429"/>
      <c r="JFI37" s="429"/>
      <c r="JFJ37" s="429"/>
      <c r="JFK37" s="429"/>
      <c r="JFL37" s="429"/>
      <c r="JFM37" s="429"/>
      <c r="JFN37" s="429"/>
      <c r="JFO37" s="429"/>
      <c r="JFP37" s="429"/>
      <c r="JFQ37" s="429"/>
      <c r="JFR37" s="429"/>
      <c r="JFS37" s="429"/>
      <c r="JFT37" s="429"/>
      <c r="JFU37" s="429"/>
      <c r="JFV37" s="429"/>
      <c r="JFW37" s="429"/>
      <c r="JFX37" s="429"/>
      <c r="JFY37" s="429"/>
      <c r="JFZ37" s="429"/>
      <c r="JGA37" s="429"/>
      <c r="JGB37" s="429"/>
      <c r="JGC37" s="429"/>
      <c r="JGD37" s="429"/>
      <c r="JGE37" s="429"/>
      <c r="JGF37" s="429"/>
      <c r="JGG37" s="429"/>
      <c r="JGH37" s="429"/>
      <c r="JGI37" s="429"/>
      <c r="JGJ37" s="429"/>
      <c r="JGK37" s="429"/>
      <c r="JGL37" s="429"/>
      <c r="JGM37" s="429"/>
      <c r="JGN37" s="429"/>
      <c r="JGO37" s="429"/>
      <c r="JGP37" s="429"/>
      <c r="JGQ37" s="429"/>
      <c r="JGR37" s="429"/>
      <c r="JGS37" s="429"/>
      <c r="JGT37" s="429"/>
      <c r="JGU37" s="429"/>
      <c r="JGV37" s="429"/>
      <c r="JGW37" s="429"/>
      <c r="JGX37" s="429"/>
      <c r="JGY37" s="429"/>
      <c r="JGZ37" s="429"/>
      <c r="JHA37" s="429"/>
      <c r="JHB37" s="429"/>
      <c r="JHC37" s="429"/>
      <c r="JHD37" s="429"/>
      <c r="JHE37" s="429"/>
      <c r="JHF37" s="429"/>
      <c r="JHG37" s="429"/>
      <c r="JHH37" s="429"/>
      <c r="JHI37" s="429"/>
      <c r="JHJ37" s="429"/>
      <c r="JHK37" s="429"/>
      <c r="JHL37" s="429"/>
      <c r="JHM37" s="429"/>
      <c r="JHN37" s="429"/>
      <c r="JHO37" s="429"/>
      <c r="JHP37" s="429"/>
      <c r="JHQ37" s="429"/>
      <c r="JHR37" s="429"/>
      <c r="JHS37" s="429"/>
      <c r="JHT37" s="429"/>
      <c r="JHU37" s="429"/>
      <c r="JHV37" s="429"/>
      <c r="JHW37" s="429"/>
      <c r="JHX37" s="429"/>
      <c r="JHY37" s="429"/>
      <c r="JHZ37" s="429"/>
      <c r="JIA37" s="429"/>
      <c r="JIB37" s="429"/>
      <c r="JIC37" s="429"/>
      <c r="JID37" s="429"/>
      <c r="JIE37" s="429"/>
      <c r="JIF37" s="429"/>
      <c r="JIG37" s="429"/>
      <c r="JIH37" s="429"/>
      <c r="JII37" s="429"/>
      <c r="JIJ37" s="429"/>
      <c r="JIK37" s="429"/>
      <c r="JIL37" s="429"/>
      <c r="JIM37" s="429"/>
      <c r="JIN37" s="429"/>
      <c r="JIO37" s="429"/>
      <c r="JIP37" s="429"/>
      <c r="JIQ37" s="429"/>
      <c r="JIR37" s="429"/>
      <c r="JIS37" s="429"/>
      <c r="JIT37" s="429"/>
      <c r="JIU37" s="429"/>
      <c r="JIV37" s="429"/>
      <c r="JIW37" s="429"/>
      <c r="JIX37" s="429"/>
      <c r="JIY37" s="429"/>
      <c r="JIZ37" s="429"/>
      <c r="JJA37" s="429"/>
      <c r="JJB37" s="429"/>
      <c r="JJC37" s="429"/>
      <c r="JJD37" s="429"/>
      <c r="JJE37" s="429"/>
      <c r="JJF37" s="429"/>
      <c r="JJG37" s="429"/>
      <c r="JJH37" s="429"/>
      <c r="JJI37" s="429"/>
      <c r="JJJ37" s="429"/>
      <c r="JJK37" s="429"/>
      <c r="JJL37" s="429"/>
      <c r="JJM37" s="429"/>
      <c r="JJN37" s="429"/>
      <c r="JJO37" s="429"/>
      <c r="JJP37" s="429"/>
      <c r="JJQ37" s="429"/>
      <c r="JJR37" s="429"/>
      <c r="JJS37" s="429"/>
      <c r="JJT37" s="429"/>
      <c r="JJU37" s="429"/>
      <c r="JJV37" s="429"/>
      <c r="JJW37" s="429"/>
      <c r="JJX37" s="429"/>
      <c r="JJY37" s="429"/>
      <c r="JJZ37" s="429"/>
      <c r="JKA37" s="429"/>
      <c r="JKB37" s="429"/>
      <c r="JKC37" s="429"/>
      <c r="JKD37" s="429"/>
      <c r="JKE37" s="429"/>
      <c r="JKF37" s="429"/>
      <c r="JKG37" s="429"/>
      <c r="JKH37" s="429"/>
      <c r="JKI37" s="429"/>
      <c r="JKJ37" s="429"/>
      <c r="JKK37" s="429"/>
      <c r="JKL37" s="429"/>
      <c r="JKM37" s="429"/>
      <c r="JKN37" s="429"/>
      <c r="JKO37" s="429"/>
      <c r="JKP37" s="429"/>
      <c r="JKQ37" s="429"/>
      <c r="JKR37" s="429"/>
      <c r="JKS37" s="429"/>
      <c r="JKT37" s="429"/>
      <c r="JKU37" s="429"/>
      <c r="JKV37" s="429"/>
      <c r="JKW37" s="429"/>
      <c r="JKX37" s="429"/>
      <c r="JKY37" s="429"/>
      <c r="JKZ37" s="429"/>
      <c r="JLA37" s="429"/>
      <c r="JLB37" s="429"/>
      <c r="JLC37" s="429"/>
      <c r="JLD37" s="429"/>
      <c r="JLE37" s="429"/>
      <c r="JLF37" s="429"/>
      <c r="JLG37" s="429"/>
      <c r="JLH37" s="429"/>
      <c r="JLI37" s="429"/>
      <c r="JLJ37" s="429"/>
      <c r="JLK37" s="429"/>
      <c r="JLL37" s="429"/>
      <c r="JLM37" s="429"/>
      <c r="JLN37" s="429"/>
      <c r="JLO37" s="429"/>
      <c r="JLP37" s="429"/>
      <c r="JLQ37" s="429"/>
      <c r="JLR37" s="429"/>
      <c r="JLS37" s="429"/>
      <c r="JLT37" s="429"/>
      <c r="JLU37" s="429"/>
      <c r="JLV37" s="429"/>
      <c r="JLW37" s="429"/>
      <c r="JLX37" s="429"/>
      <c r="JLY37" s="429"/>
      <c r="JLZ37" s="429"/>
      <c r="JMA37" s="429"/>
      <c r="JMB37" s="429"/>
      <c r="JMC37" s="429"/>
      <c r="JMD37" s="429"/>
      <c r="JME37" s="429"/>
      <c r="JMF37" s="429"/>
      <c r="JMG37" s="429"/>
      <c r="JMH37" s="429"/>
      <c r="JMI37" s="429"/>
      <c r="JMJ37" s="429"/>
      <c r="JMK37" s="429"/>
      <c r="JML37" s="429"/>
      <c r="JMM37" s="429"/>
      <c r="JMN37" s="429"/>
      <c r="JMO37" s="429"/>
      <c r="JMP37" s="429"/>
      <c r="JMQ37" s="429"/>
      <c r="JMR37" s="429"/>
      <c r="JMS37" s="429"/>
      <c r="JMT37" s="429"/>
      <c r="JMU37" s="429"/>
      <c r="JMV37" s="429"/>
      <c r="JMW37" s="429"/>
      <c r="JMX37" s="429"/>
      <c r="JMY37" s="429"/>
      <c r="JMZ37" s="429"/>
      <c r="JNA37" s="429"/>
      <c r="JNB37" s="429"/>
      <c r="JNC37" s="429"/>
      <c r="JND37" s="429"/>
      <c r="JNE37" s="429"/>
      <c r="JNF37" s="429"/>
      <c r="JNG37" s="429"/>
      <c r="JNH37" s="429"/>
      <c r="JNI37" s="429"/>
      <c r="JNJ37" s="429"/>
      <c r="JNK37" s="429"/>
      <c r="JNL37" s="429"/>
      <c r="JNM37" s="429"/>
      <c r="JNN37" s="429"/>
      <c r="JNO37" s="429"/>
      <c r="JNP37" s="429"/>
      <c r="JNQ37" s="429"/>
      <c r="JNR37" s="429"/>
      <c r="JNS37" s="429"/>
      <c r="JNT37" s="429"/>
      <c r="JNU37" s="429"/>
      <c r="JNV37" s="429"/>
      <c r="JNW37" s="429"/>
      <c r="JNX37" s="429"/>
      <c r="JNY37" s="429"/>
      <c r="JNZ37" s="429"/>
      <c r="JOA37" s="429"/>
      <c r="JOB37" s="429"/>
      <c r="JOC37" s="429"/>
      <c r="JOD37" s="429"/>
      <c r="JOE37" s="429"/>
      <c r="JOF37" s="429"/>
      <c r="JOG37" s="429"/>
      <c r="JOH37" s="429"/>
      <c r="JOI37" s="429"/>
      <c r="JOJ37" s="429"/>
      <c r="JOK37" s="429"/>
      <c r="JOL37" s="429"/>
      <c r="JOM37" s="429"/>
      <c r="JON37" s="429"/>
      <c r="JOO37" s="429"/>
      <c r="JOP37" s="429"/>
      <c r="JOQ37" s="429"/>
      <c r="JOR37" s="429"/>
      <c r="JOS37" s="429"/>
      <c r="JOT37" s="429"/>
      <c r="JOU37" s="429"/>
      <c r="JOV37" s="429"/>
      <c r="JOW37" s="429"/>
      <c r="JOX37" s="429"/>
      <c r="JOY37" s="429"/>
      <c r="JOZ37" s="429"/>
      <c r="JPA37" s="429"/>
      <c r="JPB37" s="429"/>
      <c r="JPC37" s="429"/>
      <c r="JPD37" s="429"/>
      <c r="JPE37" s="429"/>
      <c r="JPF37" s="429"/>
      <c r="JPG37" s="429"/>
      <c r="JPH37" s="429"/>
      <c r="JPI37" s="429"/>
      <c r="JPJ37" s="429"/>
      <c r="JPK37" s="429"/>
      <c r="JPL37" s="429"/>
      <c r="JPM37" s="429"/>
      <c r="JPN37" s="429"/>
      <c r="JPO37" s="429"/>
      <c r="JPP37" s="429"/>
      <c r="JPQ37" s="429"/>
      <c r="JPR37" s="429"/>
      <c r="JPS37" s="429"/>
      <c r="JPT37" s="429"/>
      <c r="JPU37" s="429"/>
      <c r="JPV37" s="429"/>
      <c r="JPW37" s="429"/>
      <c r="JPX37" s="429"/>
      <c r="JPY37" s="429"/>
      <c r="JPZ37" s="429"/>
      <c r="JQA37" s="429"/>
      <c r="JQB37" s="429"/>
      <c r="JQC37" s="429"/>
      <c r="JQD37" s="429"/>
      <c r="JQE37" s="429"/>
      <c r="JQF37" s="429"/>
      <c r="JQG37" s="429"/>
      <c r="JQH37" s="429"/>
      <c r="JQI37" s="429"/>
      <c r="JQJ37" s="429"/>
      <c r="JQK37" s="429"/>
      <c r="JQL37" s="429"/>
      <c r="JQM37" s="429"/>
      <c r="JQN37" s="429"/>
      <c r="JQO37" s="429"/>
      <c r="JQP37" s="429"/>
      <c r="JQQ37" s="429"/>
      <c r="JQR37" s="429"/>
      <c r="JQS37" s="429"/>
      <c r="JQT37" s="429"/>
      <c r="JQU37" s="429"/>
      <c r="JQV37" s="429"/>
      <c r="JQW37" s="429"/>
      <c r="JQX37" s="429"/>
      <c r="JQY37" s="429"/>
      <c r="JQZ37" s="429"/>
      <c r="JRA37" s="429"/>
      <c r="JRB37" s="429"/>
      <c r="JRC37" s="429"/>
      <c r="JRD37" s="429"/>
      <c r="JRE37" s="429"/>
      <c r="JRF37" s="429"/>
      <c r="JRG37" s="429"/>
      <c r="JRH37" s="429"/>
      <c r="JRI37" s="429"/>
      <c r="JRJ37" s="429"/>
      <c r="JRK37" s="429"/>
      <c r="JRL37" s="429"/>
      <c r="JRM37" s="429"/>
      <c r="JRN37" s="429"/>
      <c r="JRO37" s="429"/>
      <c r="JRP37" s="429"/>
      <c r="JRQ37" s="429"/>
      <c r="JRR37" s="429"/>
      <c r="JRS37" s="429"/>
      <c r="JRT37" s="429"/>
      <c r="JRU37" s="429"/>
      <c r="JRV37" s="429"/>
      <c r="JRW37" s="429"/>
      <c r="JRX37" s="429"/>
      <c r="JRY37" s="429"/>
      <c r="JRZ37" s="429"/>
      <c r="JSA37" s="429"/>
      <c r="JSB37" s="429"/>
      <c r="JSC37" s="429"/>
      <c r="JSD37" s="429"/>
      <c r="JSE37" s="429"/>
      <c r="JSF37" s="429"/>
      <c r="JSG37" s="429"/>
      <c r="JSH37" s="429"/>
      <c r="JSI37" s="429"/>
      <c r="JSJ37" s="429"/>
      <c r="JSK37" s="429"/>
      <c r="JSL37" s="429"/>
      <c r="JSM37" s="429"/>
      <c r="JSN37" s="429"/>
      <c r="JSO37" s="429"/>
      <c r="JSP37" s="429"/>
      <c r="JSQ37" s="429"/>
      <c r="JSR37" s="429"/>
      <c r="JSS37" s="429"/>
      <c r="JST37" s="429"/>
      <c r="JSU37" s="429"/>
      <c r="JSV37" s="429"/>
      <c r="JSW37" s="429"/>
      <c r="JSX37" s="429"/>
      <c r="JSY37" s="429"/>
      <c r="JSZ37" s="429"/>
      <c r="JTA37" s="429"/>
      <c r="JTB37" s="429"/>
      <c r="JTC37" s="429"/>
      <c r="JTD37" s="429"/>
      <c r="JTE37" s="429"/>
      <c r="JTF37" s="429"/>
      <c r="JTG37" s="429"/>
      <c r="JTH37" s="429"/>
      <c r="JTI37" s="429"/>
      <c r="JTJ37" s="429"/>
      <c r="JTK37" s="429"/>
      <c r="JTL37" s="429"/>
      <c r="JTM37" s="429"/>
      <c r="JTN37" s="429"/>
      <c r="JTO37" s="429"/>
      <c r="JTP37" s="429"/>
      <c r="JTQ37" s="429"/>
      <c r="JTR37" s="429"/>
      <c r="JTS37" s="429"/>
      <c r="JTT37" s="429"/>
      <c r="JTU37" s="429"/>
      <c r="JTV37" s="429"/>
      <c r="JTW37" s="429"/>
      <c r="JTX37" s="429"/>
      <c r="JTY37" s="429"/>
      <c r="JTZ37" s="429"/>
      <c r="JUA37" s="429"/>
      <c r="JUB37" s="429"/>
      <c r="JUC37" s="429"/>
      <c r="JUD37" s="429"/>
      <c r="JUE37" s="429"/>
      <c r="JUF37" s="429"/>
      <c r="JUG37" s="429"/>
      <c r="JUH37" s="429"/>
      <c r="JUI37" s="429"/>
      <c r="JUJ37" s="429"/>
      <c r="JUK37" s="429"/>
      <c r="JUL37" s="429"/>
      <c r="JUM37" s="429"/>
      <c r="JUN37" s="429"/>
      <c r="JUO37" s="429"/>
      <c r="JUP37" s="429"/>
      <c r="JUQ37" s="429"/>
      <c r="JUR37" s="429"/>
      <c r="JUS37" s="429"/>
      <c r="JUT37" s="429"/>
      <c r="JUU37" s="429"/>
      <c r="JUV37" s="429"/>
      <c r="JUW37" s="429"/>
      <c r="JUX37" s="429"/>
      <c r="JUY37" s="429"/>
      <c r="JUZ37" s="429"/>
      <c r="JVA37" s="429"/>
      <c r="JVB37" s="429"/>
      <c r="JVC37" s="429"/>
      <c r="JVD37" s="429"/>
      <c r="JVE37" s="429"/>
      <c r="JVF37" s="429"/>
      <c r="JVG37" s="429"/>
      <c r="JVH37" s="429"/>
      <c r="JVI37" s="429"/>
      <c r="JVJ37" s="429"/>
      <c r="JVK37" s="429"/>
      <c r="JVL37" s="429"/>
      <c r="JVM37" s="429"/>
      <c r="JVN37" s="429"/>
      <c r="JVO37" s="429"/>
      <c r="JVP37" s="429"/>
      <c r="JVQ37" s="429"/>
      <c r="JVR37" s="429"/>
      <c r="JVS37" s="429"/>
      <c r="JVT37" s="429"/>
      <c r="JVU37" s="429"/>
      <c r="JVV37" s="429"/>
      <c r="JVW37" s="429"/>
      <c r="JVX37" s="429"/>
      <c r="JVY37" s="429"/>
      <c r="JVZ37" s="429"/>
      <c r="JWA37" s="429"/>
      <c r="JWB37" s="429"/>
      <c r="JWC37" s="429"/>
      <c r="JWD37" s="429"/>
      <c r="JWE37" s="429"/>
      <c r="JWF37" s="429"/>
      <c r="JWG37" s="429"/>
      <c r="JWH37" s="429"/>
      <c r="JWI37" s="429"/>
      <c r="JWJ37" s="429"/>
      <c r="JWK37" s="429"/>
      <c r="JWL37" s="429"/>
      <c r="JWM37" s="429"/>
      <c r="JWN37" s="429"/>
      <c r="JWO37" s="429"/>
      <c r="JWP37" s="429"/>
      <c r="JWQ37" s="429"/>
      <c r="JWR37" s="429"/>
      <c r="JWS37" s="429"/>
      <c r="JWT37" s="429"/>
      <c r="JWU37" s="429"/>
      <c r="JWV37" s="429"/>
      <c r="JWW37" s="429"/>
      <c r="JWX37" s="429"/>
      <c r="JWY37" s="429"/>
      <c r="JWZ37" s="429"/>
      <c r="JXA37" s="429"/>
      <c r="JXB37" s="429"/>
      <c r="JXC37" s="429"/>
      <c r="JXD37" s="429"/>
      <c r="JXE37" s="429"/>
      <c r="JXF37" s="429"/>
      <c r="JXG37" s="429"/>
      <c r="JXH37" s="429"/>
      <c r="JXI37" s="429"/>
      <c r="JXJ37" s="429"/>
      <c r="JXK37" s="429"/>
      <c r="JXL37" s="429"/>
      <c r="JXM37" s="429"/>
      <c r="JXN37" s="429"/>
      <c r="JXO37" s="429"/>
      <c r="JXP37" s="429"/>
      <c r="JXQ37" s="429"/>
      <c r="JXR37" s="429"/>
      <c r="JXS37" s="429"/>
      <c r="JXT37" s="429"/>
      <c r="JXU37" s="429"/>
      <c r="JXV37" s="429"/>
      <c r="JXW37" s="429"/>
      <c r="JXX37" s="429"/>
      <c r="JXY37" s="429"/>
      <c r="JXZ37" s="429"/>
      <c r="JYA37" s="429"/>
      <c r="JYB37" s="429"/>
      <c r="JYC37" s="429"/>
      <c r="JYD37" s="429"/>
      <c r="JYE37" s="429"/>
      <c r="JYF37" s="429"/>
      <c r="JYG37" s="429"/>
      <c r="JYH37" s="429"/>
      <c r="JYI37" s="429"/>
      <c r="JYJ37" s="429"/>
      <c r="JYK37" s="429"/>
      <c r="JYL37" s="429"/>
      <c r="JYM37" s="429"/>
      <c r="JYN37" s="429"/>
      <c r="JYO37" s="429"/>
      <c r="JYP37" s="429"/>
      <c r="JYQ37" s="429"/>
      <c r="JYR37" s="429"/>
      <c r="JYS37" s="429"/>
      <c r="JYT37" s="429"/>
      <c r="JYU37" s="429"/>
      <c r="JYV37" s="429"/>
      <c r="JYW37" s="429"/>
      <c r="JYX37" s="429"/>
      <c r="JYY37" s="429"/>
      <c r="JYZ37" s="429"/>
      <c r="JZA37" s="429"/>
      <c r="JZB37" s="429"/>
      <c r="JZC37" s="429"/>
      <c r="JZD37" s="429"/>
      <c r="JZE37" s="429"/>
      <c r="JZF37" s="429"/>
      <c r="JZG37" s="429"/>
      <c r="JZH37" s="429"/>
      <c r="JZI37" s="429"/>
      <c r="JZJ37" s="429"/>
      <c r="JZK37" s="429"/>
      <c r="JZL37" s="429"/>
      <c r="JZM37" s="429"/>
      <c r="JZN37" s="429"/>
      <c r="JZO37" s="429"/>
      <c r="JZP37" s="429"/>
      <c r="JZQ37" s="429"/>
      <c r="JZR37" s="429"/>
      <c r="JZS37" s="429"/>
      <c r="JZT37" s="429"/>
      <c r="JZU37" s="429"/>
      <c r="JZV37" s="429"/>
      <c r="JZW37" s="429"/>
      <c r="JZX37" s="429"/>
      <c r="JZY37" s="429"/>
      <c r="JZZ37" s="429"/>
      <c r="KAA37" s="429"/>
      <c r="KAB37" s="429"/>
      <c r="KAC37" s="429"/>
      <c r="KAD37" s="429"/>
      <c r="KAE37" s="429"/>
      <c r="KAF37" s="429"/>
      <c r="KAG37" s="429"/>
      <c r="KAH37" s="429"/>
      <c r="KAI37" s="429"/>
      <c r="KAJ37" s="429"/>
      <c r="KAK37" s="429"/>
      <c r="KAL37" s="429"/>
      <c r="KAM37" s="429"/>
      <c r="KAN37" s="429"/>
      <c r="KAO37" s="429"/>
      <c r="KAP37" s="429"/>
      <c r="KAQ37" s="429"/>
      <c r="KAR37" s="429"/>
      <c r="KAS37" s="429"/>
      <c r="KAT37" s="429"/>
      <c r="KAU37" s="429"/>
      <c r="KAV37" s="429"/>
      <c r="KAW37" s="429"/>
      <c r="KAX37" s="429"/>
      <c r="KAY37" s="429"/>
      <c r="KAZ37" s="429"/>
      <c r="KBA37" s="429"/>
      <c r="KBB37" s="429"/>
      <c r="KBC37" s="429"/>
      <c r="KBD37" s="429"/>
      <c r="KBE37" s="429"/>
      <c r="KBF37" s="429"/>
      <c r="KBG37" s="429"/>
      <c r="KBH37" s="429"/>
      <c r="KBI37" s="429"/>
      <c r="KBJ37" s="429"/>
      <c r="KBK37" s="429"/>
      <c r="KBL37" s="429"/>
      <c r="KBM37" s="429"/>
      <c r="KBN37" s="429"/>
      <c r="KBO37" s="429"/>
      <c r="KBP37" s="429"/>
      <c r="KBQ37" s="429"/>
      <c r="KBR37" s="429"/>
      <c r="KBS37" s="429"/>
      <c r="KBT37" s="429"/>
      <c r="KBU37" s="429"/>
      <c r="KBV37" s="429"/>
      <c r="KBW37" s="429"/>
      <c r="KBX37" s="429"/>
      <c r="KBY37" s="429"/>
      <c r="KBZ37" s="429"/>
      <c r="KCA37" s="429"/>
      <c r="KCB37" s="429"/>
      <c r="KCC37" s="429"/>
      <c r="KCD37" s="429"/>
      <c r="KCE37" s="429"/>
      <c r="KCF37" s="429"/>
      <c r="KCG37" s="429"/>
      <c r="KCH37" s="429"/>
      <c r="KCI37" s="429"/>
      <c r="KCJ37" s="429"/>
      <c r="KCK37" s="429"/>
      <c r="KCL37" s="429"/>
      <c r="KCM37" s="429"/>
      <c r="KCN37" s="429"/>
      <c r="KCO37" s="429"/>
      <c r="KCP37" s="429"/>
      <c r="KCQ37" s="429"/>
      <c r="KCR37" s="429"/>
      <c r="KCS37" s="429"/>
      <c r="KCT37" s="429"/>
      <c r="KCU37" s="429"/>
      <c r="KCV37" s="429"/>
      <c r="KCW37" s="429"/>
      <c r="KCX37" s="429"/>
      <c r="KCY37" s="429"/>
      <c r="KCZ37" s="429"/>
      <c r="KDA37" s="429"/>
      <c r="KDB37" s="429"/>
      <c r="KDC37" s="429"/>
      <c r="KDD37" s="429"/>
      <c r="KDE37" s="429"/>
      <c r="KDF37" s="429"/>
      <c r="KDG37" s="429"/>
      <c r="KDH37" s="429"/>
      <c r="KDI37" s="429"/>
      <c r="KDJ37" s="429"/>
      <c r="KDK37" s="429"/>
      <c r="KDL37" s="429"/>
      <c r="KDM37" s="429"/>
      <c r="KDN37" s="429"/>
      <c r="KDO37" s="429"/>
      <c r="KDP37" s="429"/>
      <c r="KDQ37" s="429"/>
      <c r="KDR37" s="429"/>
      <c r="KDS37" s="429"/>
      <c r="KDT37" s="429"/>
      <c r="KDU37" s="429"/>
      <c r="KDV37" s="429"/>
      <c r="KDW37" s="429"/>
      <c r="KDX37" s="429"/>
      <c r="KDY37" s="429"/>
      <c r="KDZ37" s="429"/>
      <c r="KEA37" s="429"/>
      <c r="KEB37" s="429"/>
      <c r="KEC37" s="429"/>
      <c r="KED37" s="429"/>
      <c r="KEE37" s="429"/>
      <c r="KEF37" s="429"/>
      <c r="KEG37" s="429"/>
      <c r="KEH37" s="429"/>
      <c r="KEI37" s="429"/>
      <c r="KEJ37" s="429"/>
      <c r="KEK37" s="429"/>
      <c r="KEL37" s="429"/>
      <c r="KEM37" s="429"/>
      <c r="KEN37" s="429"/>
      <c r="KEO37" s="429"/>
      <c r="KEP37" s="429"/>
      <c r="KEQ37" s="429"/>
      <c r="KER37" s="429"/>
      <c r="KES37" s="429"/>
      <c r="KET37" s="429"/>
      <c r="KEU37" s="429"/>
      <c r="KEV37" s="429"/>
      <c r="KEW37" s="429"/>
      <c r="KEX37" s="429"/>
      <c r="KEY37" s="429"/>
      <c r="KEZ37" s="429"/>
      <c r="KFA37" s="429"/>
      <c r="KFB37" s="429"/>
      <c r="KFC37" s="429"/>
      <c r="KFD37" s="429"/>
      <c r="KFE37" s="429"/>
      <c r="KFF37" s="429"/>
      <c r="KFG37" s="429"/>
      <c r="KFH37" s="429"/>
      <c r="KFI37" s="429"/>
      <c r="KFJ37" s="429"/>
      <c r="KFK37" s="429"/>
      <c r="KFL37" s="429"/>
      <c r="KFM37" s="429"/>
      <c r="KFN37" s="429"/>
      <c r="KFO37" s="429"/>
      <c r="KFP37" s="429"/>
      <c r="KFQ37" s="429"/>
      <c r="KFR37" s="429"/>
      <c r="KFS37" s="429"/>
      <c r="KFT37" s="429"/>
      <c r="KFU37" s="429"/>
      <c r="KFV37" s="429"/>
      <c r="KFW37" s="429"/>
      <c r="KFX37" s="429"/>
      <c r="KFY37" s="429"/>
      <c r="KFZ37" s="429"/>
      <c r="KGA37" s="429"/>
      <c r="KGB37" s="429"/>
      <c r="KGC37" s="429"/>
      <c r="KGD37" s="429"/>
      <c r="KGE37" s="429"/>
      <c r="KGF37" s="429"/>
      <c r="KGG37" s="429"/>
      <c r="KGH37" s="429"/>
      <c r="KGI37" s="429"/>
      <c r="KGJ37" s="429"/>
      <c r="KGK37" s="429"/>
      <c r="KGL37" s="429"/>
      <c r="KGM37" s="429"/>
      <c r="KGN37" s="429"/>
      <c r="KGO37" s="429"/>
      <c r="KGP37" s="429"/>
      <c r="KGQ37" s="429"/>
      <c r="KGR37" s="429"/>
      <c r="KGS37" s="429"/>
      <c r="KGT37" s="429"/>
      <c r="KGU37" s="429"/>
      <c r="KGV37" s="429"/>
      <c r="KGW37" s="429"/>
      <c r="KGX37" s="429"/>
      <c r="KGY37" s="429"/>
      <c r="KGZ37" s="429"/>
      <c r="KHA37" s="429"/>
      <c r="KHB37" s="429"/>
      <c r="KHC37" s="429"/>
      <c r="KHD37" s="429"/>
      <c r="KHE37" s="429"/>
      <c r="KHF37" s="429"/>
      <c r="KHG37" s="429"/>
      <c r="KHH37" s="429"/>
      <c r="KHI37" s="429"/>
      <c r="KHJ37" s="429"/>
      <c r="KHK37" s="429"/>
      <c r="KHL37" s="429"/>
      <c r="KHM37" s="429"/>
      <c r="KHN37" s="429"/>
      <c r="KHO37" s="429"/>
      <c r="KHP37" s="429"/>
      <c r="KHQ37" s="429"/>
      <c r="KHR37" s="429"/>
      <c r="KHS37" s="429"/>
      <c r="KHT37" s="429"/>
      <c r="KHU37" s="429"/>
      <c r="KHV37" s="429"/>
      <c r="KHW37" s="429"/>
      <c r="KHX37" s="429"/>
      <c r="KHY37" s="429"/>
      <c r="KHZ37" s="429"/>
      <c r="KIA37" s="429"/>
      <c r="KIB37" s="429"/>
      <c r="KIC37" s="429"/>
      <c r="KID37" s="429"/>
      <c r="KIE37" s="429"/>
      <c r="KIF37" s="429"/>
      <c r="KIG37" s="429"/>
      <c r="KIH37" s="429"/>
      <c r="KII37" s="429"/>
      <c r="KIJ37" s="429"/>
      <c r="KIK37" s="429"/>
      <c r="KIL37" s="429"/>
      <c r="KIM37" s="429"/>
      <c r="KIN37" s="429"/>
      <c r="KIO37" s="429"/>
      <c r="KIP37" s="429"/>
      <c r="KIQ37" s="429"/>
      <c r="KIR37" s="429"/>
      <c r="KIS37" s="429"/>
      <c r="KIT37" s="429"/>
      <c r="KIU37" s="429"/>
      <c r="KIV37" s="429"/>
      <c r="KIW37" s="429"/>
      <c r="KIX37" s="429"/>
      <c r="KIY37" s="429"/>
      <c r="KIZ37" s="429"/>
      <c r="KJA37" s="429"/>
      <c r="KJB37" s="429"/>
      <c r="KJC37" s="429"/>
      <c r="KJD37" s="429"/>
      <c r="KJE37" s="429"/>
      <c r="KJF37" s="429"/>
      <c r="KJG37" s="429"/>
      <c r="KJH37" s="429"/>
      <c r="KJI37" s="429"/>
      <c r="KJJ37" s="429"/>
      <c r="KJK37" s="429"/>
      <c r="KJL37" s="429"/>
      <c r="KJM37" s="429"/>
      <c r="KJN37" s="429"/>
      <c r="KJO37" s="429"/>
      <c r="KJP37" s="429"/>
      <c r="KJQ37" s="429"/>
      <c r="KJR37" s="429"/>
      <c r="KJS37" s="429"/>
      <c r="KJT37" s="429"/>
      <c r="KJU37" s="429"/>
      <c r="KJV37" s="429"/>
      <c r="KJW37" s="429"/>
      <c r="KJX37" s="429"/>
      <c r="KJY37" s="429"/>
      <c r="KJZ37" s="429"/>
      <c r="KKA37" s="429"/>
      <c r="KKB37" s="429"/>
      <c r="KKC37" s="429"/>
      <c r="KKD37" s="429"/>
      <c r="KKE37" s="429"/>
      <c r="KKF37" s="429"/>
      <c r="KKG37" s="429"/>
      <c r="KKH37" s="429"/>
      <c r="KKI37" s="429"/>
      <c r="KKJ37" s="429"/>
      <c r="KKK37" s="429"/>
      <c r="KKL37" s="429"/>
      <c r="KKM37" s="429"/>
      <c r="KKN37" s="429"/>
      <c r="KKO37" s="429"/>
      <c r="KKP37" s="429"/>
      <c r="KKQ37" s="429"/>
      <c r="KKR37" s="429"/>
      <c r="KKS37" s="429"/>
      <c r="KKT37" s="429"/>
      <c r="KKU37" s="429"/>
      <c r="KKV37" s="429"/>
      <c r="KKW37" s="429"/>
      <c r="KKX37" s="429"/>
      <c r="KKY37" s="429"/>
      <c r="KKZ37" s="429"/>
      <c r="KLA37" s="429"/>
      <c r="KLB37" s="429"/>
      <c r="KLC37" s="429"/>
      <c r="KLD37" s="429"/>
      <c r="KLE37" s="429"/>
      <c r="KLF37" s="429"/>
      <c r="KLG37" s="429"/>
      <c r="KLH37" s="429"/>
      <c r="KLI37" s="429"/>
      <c r="KLJ37" s="429"/>
      <c r="KLK37" s="429"/>
      <c r="KLL37" s="429"/>
      <c r="KLM37" s="429"/>
      <c r="KLN37" s="429"/>
      <c r="KLO37" s="429"/>
      <c r="KLP37" s="429"/>
      <c r="KLQ37" s="429"/>
      <c r="KLR37" s="429"/>
      <c r="KLS37" s="429"/>
      <c r="KLT37" s="429"/>
      <c r="KLU37" s="429"/>
      <c r="KLV37" s="429"/>
      <c r="KLW37" s="429"/>
      <c r="KLX37" s="429"/>
      <c r="KLY37" s="429"/>
      <c r="KLZ37" s="429"/>
      <c r="KMA37" s="429"/>
      <c r="KMB37" s="429"/>
      <c r="KMC37" s="429"/>
      <c r="KMD37" s="429"/>
      <c r="KME37" s="429"/>
      <c r="KMF37" s="429"/>
      <c r="KMG37" s="429"/>
      <c r="KMH37" s="429"/>
      <c r="KMI37" s="429"/>
      <c r="KMJ37" s="429"/>
      <c r="KMK37" s="429"/>
      <c r="KML37" s="429"/>
      <c r="KMM37" s="429"/>
      <c r="KMN37" s="429"/>
      <c r="KMO37" s="429"/>
      <c r="KMP37" s="429"/>
      <c r="KMQ37" s="429"/>
      <c r="KMR37" s="429"/>
      <c r="KMS37" s="429"/>
      <c r="KMT37" s="429"/>
      <c r="KMU37" s="429"/>
      <c r="KMV37" s="429"/>
      <c r="KMW37" s="429"/>
      <c r="KMX37" s="429"/>
      <c r="KMY37" s="429"/>
      <c r="KMZ37" s="429"/>
      <c r="KNA37" s="429"/>
      <c r="KNB37" s="429"/>
      <c r="KNC37" s="429"/>
      <c r="KND37" s="429"/>
      <c r="KNE37" s="429"/>
      <c r="KNF37" s="429"/>
      <c r="KNG37" s="429"/>
      <c r="KNH37" s="429"/>
      <c r="KNI37" s="429"/>
      <c r="KNJ37" s="429"/>
      <c r="KNK37" s="429"/>
      <c r="KNL37" s="429"/>
      <c r="KNM37" s="429"/>
      <c r="KNN37" s="429"/>
      <c r="KNO37" s="429"/>
      <c r="KNP37" s="429"/>
      <c r="KNQ37" s="429"/>
      <c r="KNR37" s="429"/>
      <c r="KNS37" s="429"/>
      <c r="KNT37" s="429"/>
      <c r="KNU37" s="429"/>
      <c r="KNV37" s="429"/>
      <c r="KNW37" s="429"/>
      <c r="KNX37" s="429"/>
      <c r="KNY37" s="429"/>
      <c r="KNZ37" s="429"/>
      <c r="KOA37" s="429"/>
      <c r="KOB37" s="429"/>
      <c r="KOC37" s="429"/>
      <c r="KOD37" s="429"/>
      <c r="KOE37" s="429"/>
      <c r="KOF37" s="429"/>
      <c r="KOG37" s="429"/>
      <c r="KOH37" s="429"/>
      <c r="KOI37" s="429"/>
      <c r="KOJ37" s="429"/>
      <c r="KOK37" s="429"/>
      <c r="KOL37" s="429"/>
      <c r="KOM37" s="429"/>
      <c r="KON37" s="429"/>
      <c r="KOO37" s="429"/>
      <c r="KOP37" s="429"/>
      <c r="KOQ37" s="429"/>
      <c r="KOR37" s="429"/>
      <c r="KOS37" s="429"/>
      <c r="KOT37" s="429"/>
      <c r="KOU37" s="429"/>
      <c r="KOV37" s="429"/>
      <c r="KOW37" s="429"/>
      <c r="KOX37" s="429"/>
      <c r="KOY37" s="429"/>
      <c r="KOZ37" s="429"/>
      <c r="KPA37" s="429"/>
      <c r="KPB37" s="429"/>
      <c r="KPC37" s="429"/>
      <c r="KPD37" s="429"/>
      <c r="KPE37" s="429"/>
      <c r="KPF37" s="429"/>
      <c r="KPG37" s="429"/>
      <c r="KPH37" s="429"/>
      <c r="KPI37" s="429"/>
      <c r="KPJ37" s="429"/>
      <c r="KPK37" s="429"/>
      <c r="KPL37" s="429"/>
      <c r="KPM37" s="429"/>
      <c r="KPN37" s="429"/>
      <c r="KPO37" s="429"/>
      <c r="KPP37" s="429"/>
      <c r="KPQ37" s="429"/>
      <c r="KPR37" s="429"/>
      <c r="KPS37" s="429"/>
      <c r="KPT37" s="429"/>
      <c r="KPU37" s="429"/>
      <c r="KPV37" s="429"/>
      <c r="KPW37" s="429"/>
      <c r="KPX37" s="429"/>
      <c r="KPY37" s="429"/>
      <c r="KPZ37" s="429"/>
      <c r="KQA37" s="429"/>
      <c r="KQB37" s="429"/>
      <c r="KQC37" s="429"/>
      <c r="KQD37" s="429"/>
      <c r="KQE37" s="429"/>
      <c r="KQF37" s="429"/>
      <c r="KQG37" s="429"/>
      <c r="KQH37" s="429"/>
      <c r="KQI37" s="429"/>
      <c r="KQJ37" s="429"/>
      <c r="KQK37" s="429"/>
      <c r="KQL37" s="429"/>
      <c r="KQM37" s="429"/>
      <c r="KQN37" s="429"/>
      <c r="KQO37" s="429"/>
      <c r="KQP37" s="429"/>
      <c r="KQQ37" s="429"/>
      <c r="KQR37" s="429"/>
      <c r="KQS37" s="429"/>
      <c r="KQT37" s="429"/>
      <c r="KQU37" s="429"/>
      <c r="KQV37" s="429"/>
      <c r="KQW37" s="429"/>
      <c r="KQX37" s="429"/>
      <c r="KQY37" s="429"/>
      <c r="KQZ37" s="429"/>
      <c r="KRA37" s="429"/>
      <c r="KRB37" s="429"/>
      <c r="KRC37" s="429"/>
      <c r="KRD37" s="429"/>
      <c r="KRE37" s="429"/>
      <c r="KRF37" s="429"/>
      <c r="KRG37" s="429"/>
      <c r="KRH37" s="429"/>
      <c r="KRI37" s="429"/>
      <c r="KRJ37" s="429"/>
      <c r="KRK37" s="429"/>
      <c r="KRL37" s="429"/>
      <c r="KRM37" s="429"/>
      <c r="KRN37" s="429"/>
      <c r="KRO37" s="429"/>
      <c r="KRP37" s="429"/>
      <c r="KRQ37" s="429"/>
      <c r="KRR37" s="429"/>
      <c r="KRS37" s="429"/>
      <c r="KRT37" s="429"/>
      <c r="KRU37" s="429"/>
      <c r="KRV37" s="429"/>
      <c r="KRW37" s="429"/>
      <c r="KRX37" s="429"/>
      <c r="KRY37" s="429"/>
      <c r="KRZ37" s="429"/>
      <c r="KSA37" s="429"/>
      <c r="KSB37" s="429"/>
      <c r="KSC37" s="429"/>
      <c r="KSD37" s="429"/>
      <c r="KSE37" s="429"/>
      <c r="KSF37" s="429"/>
      <c r="KSG37" s="429"/>
      <c r="KSH37" s="429"/>
      <c r="KSI37" s="429"/>
      <c r="KSJ37" s="429"/>
      <c r="KSK37" s="429"/>
      <c r="KSL37" s="429"/>
      <c r="KSM37" s="429"/>
      <c r="KSN37" s="429"/>
      <c r="KSO37" s="429"/>
      <c r="KSP37" s="429"/>
      <c r="KSQ37" s="429"/>
      <c r="KSR37" s="429"/>
      <c r="KSS37" s="429"/>
      <c r="KST37" s="429"/>
      <c r="KSU37" s="429"/>
      <c r="KSV37" s="429"/>
      <c r="KSW37" s="429"/>
      <c r="KSX37" s="429"/>
      <c r="KSY37" s="429"/>
      <c r="KSZ37" s="429"/>
      <c r="KTA37" s="429"/>
      <c r="KTB37" s="429"/>
      <c r="KTC37" s="429"/>
      <c r="KTD37" s="429"/>
      <c r="KTE37" s="429"/>
      <c r="KTF37" s="429"/>
      <c r="KTG37" s="429"/>
      <c r="KTH37" s="429"/>
      <c r="KTI37" s="429"/>
      <c r="KTJ37" s="429"/>
      <c r="KTK37" s="429"/>
      <c r="KTL37" s="429"/>
      <c r="KTM37" s="429"/>
      <c r="KTN37" s="429"/>
      <c r="KTO37" s="429"/>
      <c r="KTP37" s="429"/>
      <c r="KTQ37" s="429"/>
      <c r="KTR37" s="429"/>
      <c r="KTS37" s="429"/>
      <c r="KTT37" s="429"/>
      <c r="KTU37" s="429"/>
      <c r="KTV37" s="429"/>
      <c r="KTW37" s="429"/>
      <c r="KTX37" s="429"/>
      <c r="KTY37" s="429"/>
      <c r="KTZ37" s="429"/>
      <c r="KUA37" s="429"/>
      <c r="KUB37" s="429"/>
      <c r="KUC37" s="429"/>
      <c r="KUD37" s="429"/>
      <c r="KUE37" s="429"/>
      <c r="KUF37" s="429"/>
      <c r="KUG37" s="429"/>
      <c r="KUH37" s="429"/>
      <c r="KUI37" s="429"/>
      <c r="KUJ37" s="429"/>
      <c r="KUK37" s="429"/>
      <c r="KUL37" s="429"/>
      <c r="KUM37" s="429"/>
      <c r="KUN37" s="429"/>
      <c r="KUO37" s="429"/>
      <c r="KUP37" s="429"/>
      <c r="KUQ37" s="429"/>
      <c r="KUR37" s="429"/>
      <c r="KUS37" s="429"/>
      <c r="KUT37" s="429"/>
      <c r="KUU37" s="429"/>
      <c r="KUV37" s="429"/>
      <c r="KUW37" s="429"/>
      <c r="KUX37" s="429"/>
      <c r="KUY37" s="429"/>
      <c r="KUZ37" s="429"/>
      <c r="KVA37" s="429"/>
      <c r="KVB37" s="429"/>
      <c r="KVC37" s="429"/>
      <c r="KVD37" s="429"/>
      <c r="KVE37" s="429"/>
      <c r="KVF37" s="429"/>
      <c r="KVG37" s="429"/>
      <c r="KVH37" s="429"/>
      <c r="KVI37" s="429"/>
      <c r="KVJ37" s="429"/>
      <c r="KVK37" s="429"/>
      <c r="KVL37" s="429"/>
      <c r="KVM37" s="429"/>
      <c r="KVN37" s="429"/>
      <c r="KVO37" s="429"/>
      <c r="KVP37" s="429"/>
      <c r="KVQ37" s="429"/>
      <c r="KVR37" s="429"/>
      <c r="KVS37" s="429"/>
      <c r="KVT37" s="429"/>
      <c r="KVU37" s="429"/>
      <c r="KVV37" s="429"/>
      <c r="KVW37" s="429"/>
      <c r="KVX37" s="429"/>
      <c r="KVY37" s="429"/>
      <c r="KVZ37" s="429"/>
      <c r="KWA37" s="429"/>
      <c r="KWB37" s="429"/>
      <c r="KWC37" s="429"/>
      <c r="KWD37" s="429"/>
      <c r="KWE37" s="429"/>
      <c r="KWF37" s="429"/>
      <c r="KWG37" s="429"/>
      <c r="KWH37" s="429"/>
      <c r="KWI37" s="429"/>
      <c r="KWJ37" s="429"/>
      <c r="KWK37" s="429"/>
      <c r="KWL37" s="429"/>
      <c r="KWM37" s="429"/>
      <c r="KWN37" s="429"/>
      <c r="KWO37" s="429"/>
      <c r="KWP37" s="429"/>
      <c r="KWQ37" s="429"/>
      <c r="KWR37" s="429"/>
      <c r="KWS37" s="429"/>
      <c r="KWT37" s="429"/>
      <c r="KWU37" s="429"/>
      <c r="KWV37" s="429"/>
      <c r="KWW37" s="429"/>
      <c r="KWX37" s="429"/>
      <c r="KWY37" s="429"/>
      <c r="KWZ37" s="429"/>
      <c r="KXA37" s="429"/>
      <c r="KXB37" s="429"/>
      <c r="KXC37" s="429"/>
      <c r="KXD37" s="429"/>
      <c r="KXE37" s="429"/>
      <c r="KXF37" s="429"/>
      <c r="KXG37" s="429"/>
      <c r="KXH37" s="429"/>
      <c r="KXI37" s="429"/>
      <c r="KXJ37" s="429"/>
      <c r="KXK37" s="429"/>
      <c r="KXL37" s="429"/>
      <c r="KXM37" s="429"/>
      <c r="KXN37" s="429"/>
      <c r="KXO37" s="429"/>
      <c r="KXP37" s="429"/>
      <c r="KXQ37" s="429"/>
      <c r="KXR37" s="429"/>
      <c r="KXS37" s="429"/>
      <c r="KXT37" s="429"/>
      <c r="KXU37" s="429"/>
      <c r="KXV37" s="429"/>
      <c r="KXW37" s="429"/>
      <c r="KXX37" s="429"/>
      <c r="KXY37" s="429"/>
      <c r="KXZ37" s="429"/>
      <c r="KYA37" s="429"/>
      <c r="KYB37" s="429"/>
      <c r="KYC37" s="429"/>
      <c r="KYD37" s="429"/>
      <c r="KYE37" s="429"/>
      <c r="KYF37" s="429"/>
      <c r="KYG37" s="429"/>
      <c r="KYH37" s="429"/>
      <c r="KYI37" s="429"/>
      <c r="KYJ37" s="429"/>
      <c r="KYK37" s="429"/>
      <c r="KYL37" s="429"/>
      <c r="KYM37" s="429"/>
      <c r="KYN37" s="429"/>
      <c r="KYO37" s="429"/>
      <c r="KYP37" s="429"/>
      <c r="KYQ37" s="429"/>
      <c r="KYR37" s="429"/>
      <c r="KYS37" s="429"/>
      <c r="KYT37" s="429"/>
      <c r="KYU37" s="429"/>
      <c r="KYV37" s="429"/>
      <c r="KYW37" s="429"/>
      <c r="KYX37" s="429"/>
      <c r="KYY37" s="429"/>
      <c r="KYZ37" s="429"/>
      <c r="KZA37" s="429"/>
      <c r="KZB37" s="429"/>
      <c r="KZC37" s="429"/>
      <c r="KZD37" s="429"/>
      <c r="KZE37" s="429"/>
      <c r="KZF37" s="429"/>
      <c r="KZG37" s="429"/>
      <c r="KZH37" s="429"/>
      <c r="KZI37" s="429"/>
      <c r="KZJ37" s="429"/>
      <c r="KZK37" s="429"/>
      <c r="KZL37" s="429"/>
      <c r="KZM37" s="429"/>
      <c r="KZN37" s="429"/>
      <c r="KZO37" s="429"/>
      <c r="KZP37" s="429"/>
      <c r="KZQ37" s="429"/>
      <c r="KZR37" s="429"/>
      <c r="KZS37" s="429"/>
      <c r="KZT37" s="429"/>
      <c r="KZU37" s="429"/>
      <c r="KZV37" s="429"/>
      <c r="KZW37" s="429"/>
      <c r="KZX37" s="429"/>
      <c r="KZY37" s="429"/>
      <c r="KZZ37" s="429"/>
      <c r="LAA37" s="429"/>
      <c r="LAB37" s="429"/>
      <c r="LAC37" s="429"/>
      <c r="LAD37" s="429"/>
      <c r="LAE37" s="429"/>
      <c r="LAF37" s="429"/>
      <c r="LAG37" s="429"/>
      <c r="LAH37" s="429"/>
      <c r="LAI37" s="429"/>
      <c r="LAJ37" s="429"/>
      <c r="LAK37" s="429"/>
      <c r="LAL37" s="429"/>
      <c r="LAM37" s="429"/>
      <c r="LAN37" s="429"/>
      <c r="LAO37" s="429"/>
      <c r="LAP37" s="429"/>
      <c r="LAQ37" s="429"/>
      <c r="LAR37" s="429"/>
      <c r="LAS37" s="429"/>
      <c r="LAT37" s="429"/>
      <c r="LAU37" s="429"/>
      <c r="LAV37" s="429"/>
      <c r="LAW37" s="429"/>
      <c r="LAX37" s="429"/>
      <c r="LAY37" s="429"/>
      <c r="LAZ37" s="429"/>
      <c r="LBA37" s="429"/>
      <c r="LBB37" s="429"/>
      <c r="LBC37" s="429"/>
      <c r="LBD37" s="429"/>
      <c r="LBE37" s="429"/>
      <c r="LBF37" s="429"/>
      <c r="LBG37" s="429"/>
      <c r="LBH37" s="429"/>
      <c r="LBI37" s="429"/>
      <c r="LBJ37" s="429"/>
      <c r="LBK37" s="429"/>
      <c r="LBL37" s="429"/>
      <c r="LBM37" s="429"/>
      <c r="LBN37" s="429"/>
      <c r="LBO37" s="429"/>
      <c r="LBP37" s="429"/>
      <c r="LBQ37" s="429"/>
      <c r="LBR37" s="429"/>
      <c r="LBS37" s="429"/>
      <c r="LBT37" s="429"/>
      <c r="LBU37" s="429"/>
      <c r="LBV37" s="429"/>
      <c r="LBW37" s="429"/>
      <c r="LBX37" s="429"/>
      <c r="LBY37" s="429"/>
      <c r="LBZ37" s="429"/>
      <c r="LCA37" s="429"/>
      <c r="LCB37" s="429"/>
      <c r="LCC37" s="429"/>
      <c r="LCD37" s="429"/>
      <c r="LCE37" s="429"/>
      <c r="LCF37" s="429"/>
      <c r="LCG37" s="429"/>
      <c r="LCH37" s="429"/>
      <c r="LCI37" s="429"/>
      <c r="LCJ37" s="429"/>
      <c r="LCK37" s="429"/>
      <c r="LCL37" s="429"/>
      <c r="LCM37" s="429"/>
      <c r="LCN37" s="429"/>
      <c r="LCO37" s="429"/>
      <c r="LCP37" s="429"/>
      <c r="LCQ37" s="429"/>
      <c r="LCR37" s="429"/>
      <c r="LCS37" s="429"/>
      <c r="LCT37" s="429"/>
      <c r="LCU37" s="429"/>
      <c r="LCV37" s="429"/>
      <c r="LCW37" s="429"/>
      <c r="LCX37" s="429"/>
      <c r="LCY37" s="429"/>
      <c r="LCZ37" s="429"/>
      <c r="LDA37" s="429"/>
      <c r="LDB37" s="429"/>
      <c r="LDC37" s="429"/>
      <c r="LDD37" s="429"/>
      <c r="LDE37" s="429"/>
      <c r="LDF37" s="429"/>
      <c r="LDG37" s="429"/>
      <c r="LDH37" s="429"/>
      <c r="LDI37" s="429"/>
      <c r="LDJ37" s="429"/>
      <c r="LDK37" s="429"/>
      <c r="LDL37" s="429"/>
      <c r="LDM37" s="429"/>
      <c r="LDN37" s="429"/>
      <c r="LDO37" s="429"/>
      <c r="LDP37" s="429"/>
      <c r="LDQ37" s="429"/>
      <c r="LDR37" s="429"/>
      <c r="LDS37" s="429"/>
      <c r="LDT37" s="429"/>
      <c r="LDU37" s="429"/>
      <c r="LDV37" s="429"/>
      <c r="LDW37" s="429"/>
      <c r="LDX37" s="429"/>
      <c r="LDY37" s="429"/>
      <c r="LDZ37" s="429"/>
      <c r="LEA37" s="429"/>
      <c r="LEB37" s="429"/>
      <c r="LEC37" s="429"/>
      <c r="LED37" s="429"/>
      <c r="LEE37" s="429"/>
      <c r="LEF37" s="429"/>
      <c r="LEG37" s="429"/>
      <c r="LEH37" s="429"/>
      <c r="LEI37" s="429"/>
      <c r="LEJ37" s="429"/>
      <c r="LEK37" s="429"/>
      <c r="LEL37" s="429"/>
      <c r="LEM37" s="429"/>
      <c r="LEN37" s="429"/>
      <c r="LEO37" s="429"/>
      <c r="LEP37" s="429"/>
      <c r="LEQ37" s="429"/>
      <c r="LER37" s="429"/>
      <c r="LES37" s="429"/>
      <c r="LET37" s="429"/>
      <c r="LEU37" s="429"/>
      <c r="LEV37" s="429"/>
      <c r="LEW37" s="429"/>
      <c r="LEX37" s="429"/>
      <c r="LEY37" s="429"/>
      <c r="LEZ37" s="429"/>
      <c r="LFA37" s="429"/>
      <c r="LFB37" s="429"/>
      <c r="LFC37" s="429"/>
      <c r="LFD37" s="429"/>
      <c r="LFE37" s="429"/>
      <c r="LFF37" s="429"/>
      <c r="LFG37" s="429"/>
      <c r="LFH37" s="429"/>
      <c r="LFI37" s="429"/>
      <c r="LFJ37" s="429"/>
      <c r="LFK37" s="429"/>
      <c r="LFL37" s="429"/>
      <c r="LFM37" s="429"/>
      <c r="LFN37" s="429"/>
      <c r="LFO37" s="429"/>
      <c r="LFP37" s="429"/>
      <c r="LFQ37" s="429"/>
      <c r="LFR37" s="429"/>
      <c r="LFS37" s="429"/>
      <c r="LFT37" s="429"/>
      <c r="LFU37" s="429"/>
      <c r="LFV37" s="429"/>
      <c r="LFW37" s="429"/>
      <c r="LFX37" s="429"/>
      <c r="LFY37" s="429"/>
      <c r="LFZ37" s="429"/>
      <c r="LGA37" s="429"/>
      <c r="LGB37" s="429"/>
      <c r="LGC37" s="429"/>
      <c r="LGD37" s="429"/>
      <c r="LGE37" s="429"/>
      <c r="LGF37" s="429"/>
      <c r="LGG37" s="429"/>
      <c r="LGH37" s="429"/>
      <c r="LGI37" s="429"/>
      <c r="LGJ37" s="429"/>
      <c r="LGK37" s="429"/>
      <c r="LGL37" s="429"/>
      <c r="LGM37" s="429"/>
      <c r="LGN37" s="429"/>
      <c r="LGO37" s="429"/>
      <c r="LGP37" s="429"/>
      <c r="LGQ37" s="429"/>
      <c r="LGR37" s="429"/>
      <c r="LGS37" s="429"/>
      <c r="LGT37" s="429"/>
      <c r="LGU37" s="429"/>
      <c r="LGV37" s="429"/>
      <c r="LGW37" s="429"/>
      <c r="LGX37" s="429"/>
      <c r="LGY37" s="429"/>
      <c r="LGZ37" s="429"/>
      <c r="LHA37" s="429"/>
      <c r="LHB37" s="429"/>
      <c r="LHC37" s="429"/>
      <c r="LHD37" s="429"/>
      <c r="LHE37" s="429"/>
      <c r="LHF37" s="429"/>
      <c r="LHG37" s="429"/>
      <c r="LHH37" s="429"/>
      <c r="LHI37" s="429"/>
      <c r="LHJ37" s="429"/>
      <c r="LHK37" s="429"/>
      <c r="LHL37" s="429"/>
      <c r="LHM37" s="429"/>
      <c r="LHN37" s="429"/>
      <c r="LHO37" s="429"/>
      <c r="LHP37" s="429"/>
      <c r="LHQ37" s="429"/>
      <c r="LHR37" s="429"/>
      <c r="LHS37" s="429"/>
      <c r="LHT37" s="429"/>
      <c r="LHU37" s="429"/>
      <c r="LHV37" s="429"/>
      <c r="LHW37" s="429"/>
      <c r="LHX37" s="429"/>
      <c r="LHY37" s="429"/>
      <c r="LHZ37" s="429"/>
      <c r="LIA37" s="429"/>
      <c r="LIB37" s="429"/>
      <c r="LIC37" s="429"/>
      <c r="LID37" s="429"/>
      <c r="LIE37" s="429"/>
      <c r="LIF37" s="429"/>
      <c r="LIG37" s="429"/>
      <c r="LIH37" s="429"/>
      <c r="LII37" s="429"/>
      <c r="LIJ37" s="429"/>
      <c r="LIK37" s="429"/>
      <c r="LIL37" s="429"/>
      <c r="LIM37" s="429"/>
      <c r="LIN37" s="429"/>
      <c r="LIO37" s="429"/>
      <c r="LIP37" s="429"/>
      <c r="LIQ37" s="429"/>
      <c r="LIR37" s="429"/>
      <c r="LIS37" s="429"/>
      <c r="LIT37" s="429"/>
      <c r="LIU37" s="429"/>
      <c r="LIV37" s="429"/>
      <c r="LIW37" s="429"/>
      <c r="LIX37" s="429"/>
      <c r="LIY37" s="429"/>
      <c r="LIZ37" s="429"/>
      <c r="LJA37" s="429"/>
      <c r="LJB37" s="429"/>
      <c r="LJC37" s="429"/>
      <c r="LJD37" s="429"/>
      <c r="LJE37" s="429"/>
      <c r="LJF37" s="429"/>
      <c r="LJG37" s="429"/>
      <c r="LJH37" s="429"/>
      <c r="LJI37" s="429"/>
      <c r="LJJ37" s="429"/>
      <c r="LJK37" s="429"/>
      <c r="LJL37" s="429"/>
      <c r="LJM37" s="429"/>
      <c r="LJN37" s="429"/>
      <c r="LJO37" s="429"/>
      <c r="LJP37" s="429"/>
      <c r="LJQ37" s="429"/>
      <c r="LJR37" s="429"/>
      <c r="LJS37" s="429"/>
      <c r="LJT37" s="429"/>
      <c r="LJU37" s="429"/>
      <c r="LJV37" s="429"/>
      <c r="LJW37" s="429"/>
      <c r="LJX37" s="429"/>
      <c r="LJY37" s="429"/>
      <c r="LJZ37" s="429"/>
      <c r="LKA37" s="429"/>
      <c r="LKB37" s="429"/>
      <c r="LKC37" s="429"/>
      <c r="LKD37" s="429"/>
      <c r="LKE37" s="429"/>
      <c r="LKF37" s="429"/>
      <c r="LKG37" s="429"/>
      <c r="LKH37" s="429"/>
      <c r="LKI37" s="429"/>
      <c r="LKJ37" s="429"/>
      <c r="LKK37" s="429"/>
      <c r="LKL37" s="429"/>
      <c r="LKM37" s="429"/>
      <c r="LKN37" s="429"/>
      <c r="LKO37" s="429"/>
      <c r="LKP37" s="429"/>
      <c r="LKQ37" s="429"/>
      <c r="LKR37" s="429"/>
      <c r="LKS37" s="429"/>
      <c r="LKT37" s="429"/>
      <c r="LKU37" s="429"/>
      <c r="LKV37" s="429"/>
      <c r="LKW37" s="429"/>
      <c r="LKX37" s="429"/>
      <c r="LKY37" s="429"/>
      <c r="LKZ37" s="429"/>
      <c r="LLA37" s="429"/>
      <c r="LLB37" s="429"/>
      <c r="LLC37" s="429"/>
      <c r="LLD37" s="429"/>
      <c r="LLE37" s="429"/>
      <c r="LLF37" s="429"/>
      <c r="LLG37" s="429"/>
      <c r="LLH37" s="429"/>
      <c r="LLI37" s="429"/>
      <c r="LLJ37" s="429"/>
      <c r="LLK37" s="429"/>
      <c r="LLL37" s="429"/>
      <c r="LLM37" s="429"/>
      <c r="LLN37" s="429"/>
      <c r="LLO37" s="429"/>
      <c r="LLP37" s="429"/>
      <c r="LLQ37" s="429"/>
      <c r="LLR37" s="429"/>
      <c r="LLS37" s="429"/>
      <c r="LLT37" s="429"/>
      <c r="LLU37" s="429"/>
      <c r="LLV37" s="429"/>
      <c r="LLW37" s="429"/>
      <c r="LLX37" s="429"/>
      <c r="LLY37" s="429"/>
      <c r="LLZ37" s="429"/>
      <c r="LMA37" s="429"/>
      <c r="LMB37" s="429"/>
      <c r="LMC37" s="429"/>
      <c r="LMD37" s="429"/>
      <c r="LME37" s="429"/>
      <c r="LMF37" s="429"/>
      <c r="LMG37" s="429"/>
      <c r="LMH37" s="429"/>
      <c r="LMI37" s="429"/>
      <c r="LMJ37" s="429"/>
      <c r="LMK37" s="429"/>
      <c r="LML37" s="429"/>
      <c r="LMM37" s="429"/>
      <c r="LMN37" s="429"/>
      <c r="LMO37" s="429"/>
      <c r="LMP37" s="429"/>
      <c r="LMQ37" s="429"/>
      <c r="LMR37" s="429"/>
      <c r="LMS37" s="429"/>
      <c r="LMT37" s="429"/>
      <c r="LMU37" s="429"/>
      <c r="LMV37" s="429"/>
      <c r="LMW37" s="429"/>
      <c r="LMX37" s="429"/>
      <c r="LMY37" s="429"/>
      <c r="LMZ37" s="429"/>
      <c r="LNA37" s="429"/>
      <c r="LNB37" s="429"/>
      <c r="LNC37" s="429"/>
      <c r="LND37" s="429"/>
      <c r="LNE37" s="429"/>
      <c r="LNF37" s="429"/>
      <c r="LNG37" s="429"/>
      <c r="LNH37" s="429"/>
      <c r="LNI37" s="429"/>
      <c r="LNJ37" s="429"/>
      <c r="LNK37" s="429"/>
      <c r="LNL37" s="429"/>
      <c r="LNM37" s="429"/>
      <c r="LNN37" s="429"/>
      <c r="LNO37" s="429"/>
      <c r="LNP37" s="429"/>
      <c r="LNQ37" s="429"/>
      <c r="LNR37" s="429"/>
      <c r="LNS37" s="429"/>
      <c r="LNT37" s="429"/>
      <c r="LNU37" s="429"/>
      <c r="LNV37" s="429"/>
      <c r="LNW37" s="429"/>
      <c r="LNX37" s="429"/>
      <c r="LNY37" s="429"/>
      <c r="LNZ37" s="429"/>
      <c r="LOA37" s="429"/>
      <c r="LOB37" s="429"/>
      <c r="LOC37" s="429"/>
      <c r="LOD37" s="429"/>
      <c r="LOE37" s="429"/>
      <c r="LOF37" s="429"/>
      <c r="LOG37" s="429"/>
      <c r="LOH37" s="429"/>
      <c r="LOI37" s="429"/>
      <c r="LOJ37" s="429"/>
      <c r="LOK37" s="429"/>
      <c r="LOL37" s="429"/>
      <c r="LOM37" s="429"/>
      <c r="LON37" s="429"/>
      <c r="LOO37" s="429"/>
      <c r="LOP37" s="429"/>
      <c r="LOQ37" s="429"/>
      <c r="LOR37" s="429"/>
      <c r="LOS37" s="429"/>
      <c r="LOT37" s="429"/>
      <c r="LOU37" s="429"/>
      <c r="LOV37" s="429"/>
      <c r="LOW37" s="429"/>
      <c r="LOX37" s="429"/>
      <c r="LOY37" s="429"/>
      <c r="LOZ37" s="429"/>
      <c r="LPA37" s="429"/>
      <c r="LPB37" s="429"/>
      <c r="LPC37" s="429"/>
      <c r="LPD37" s="429"/>
      <c r="LPE37" s="429"/>
      <c r="LPF37" s="429"/>
      <c r="LPG37" s="429"/>
      <c r="LPH37" s="429"/>
      <c r="LPI37" s="429"/>
      <c r="LPJ37" s="429"/>
      <c r="LPK37" s="429"/>
      <c r="LPL37" s="429"/>
      <c r="LPM37" s="429"/>
      <c r="LPN37" s="429"/>
      <c r="LPO37" s="429"/>
      <c r="LPP37" s="429"/>
      <c r="LPQ37" s="429"/>
      <c r="LPR37" s="429"/>
      <c r="LPS37" s="429"/>
      <c r="LPT37" s="429"/>
      <c r="LPU37" s="429"/>
      <c r="LPV37" s="429"/>
      <c r="LPW37" s="429"/>
      <c r="LPX37" s="429"/>
      <c r="LPY37" s="429"/>
      <c r="LPZ37" s="429"/>
      <c r="LQA37" s="429"/>
      <c r="LQB37" s="429"/>
      <c r="LQC37" s="429"/>
      <c r="LQD37" s="429"/>
      <c r="LQE37" s="429"/>
      <c r="LQF37" s="429"/>
      <c r="LQG37" s="429"/>
      <c r="LQH37" s="429"/>
      <c r="LQI37" s="429"/>
      <c r="LQJ37" s="429"/>
      <c r="LQK37" s="429"/>
      <c r="LQL37" s="429"/>
      <c r="LQM37" s="429"/>
      <c r="LQN37" s="429"/>
      <c r="LQO37" s="429"/>
      <c r="LQP37" s="429"/>
      <c r="LQQ37" s="429"/>
      <c r="LQR37" s="429"/>
      <c r="LQS37" s="429"/>
      <c r="LQT37" s="429"/>
      <c r="LQU37" s="429"/>
      <c r="LQV37" s="429"/>
      <c r="LQW37" s="429"/>
      <c r="LQX37" s="429"/>
      <c r="LQY37" s="429"/>
      <c r="LQZ37" s="429"/>
      <c r="LRA37" s="429"/>
      <c r="LRB37" s="429"/>
      <c r="LRC37" s="429"/>
      <c r="LRD37" s="429"/>
      <c r="LRE37" s="429"/>
      <c r="LRF37" s="429"/>
      <c r="LRG37" s="429"/>
      <c r="LRH37" s="429"/>
      <c r="LRI37" s="429"/>
      <c r="LRJ37" s="429"/>
      <c r="LRK37" s="429"/>
      <c r="LRL37" s="429"/>
      <c r="LRM37" s="429"/>
      <c r="LRN37" s="429"/>
      <c r="LRO37" s="429"/>
      <c r="LRP37" s="429"/>
      <c r="LRQ37" s="429"/>
      <c r="LRR37" s="429"/>
      <c r="LRS37" s="429"/>
      <c r="LRT37" s="429"/>
      <c r="LRU37" s="429"/>
      <c r="LRV37" s="429"/>
      <c r="LRW37" s="429"/>
      <c r="LRX37" s="429"/>
      <c r="LRY37" s="429"/>
      <c r="LRZ37" s="429"/>
      <c r="LSA37" s="429"/>
      <c r="LSB37" s="429"/>
      <c r="LSC37" s="429"/>
      <c r="LSD37" s="429"/>
      <c r="LSE37" s="429"/>
      <c r="LSF37" s="429"/>
      <c r="LSG37" s="429"/>
      <c r="LSH37" s="429"/>
      <c r="LSI37" s="429"/>
      <c r="LSJ37" s="429"/>
      <c r="LSK37" s="429"/>
      <c r="LSL37" s="429"/>
      <c r="LSM37" s="429"/>
      <c r="LSN37" s="429"/>
      <c r="LSO37" s="429"/>
      <c r="LSP37" s="429"/>
      <c r="LSQ37" s="429"/>
      <c r="LSR37" s="429"/>
      <c r="LSS37" s="429"/>
      <c r="LST37" s="429"/>
      <c r="LSU37" s="429"/>
      <c r="LSV37" s="429"/>
      <c r="LSW37" s="429"/>
      <c r="LSX37" s="429"/>
      <c r="LSY37" s="429"/>
      <c r="LSZ37" s="429"/>
      <c r="LTA37" s="429"/>
      <c r="LTB37" s="429"/>
      <c r="LTC37" s="429"/>
      <c r="LTD37" s="429"/>
      <c r="LTE37" s="429"/>
      <c r="LTF37" s="429"/>
      <c r="LTG37" s="429"/>
      <c r="LTH37" s="429"/>
      <c r="LTI37" s="429"/>
      <c r="LTJ37" s="429"/>
      <c r="LTK37" s="429"/>
      <c r="LTL37" s="429"/>
      <c r="LTM37" s="429"/>
      <c r="LTN37" s="429"/>
      <c r="LTO37" s="429"/>
      <c r="LTP37" s="429"/>
      <c r="LTQ37" s="429"/>
      <c r="LTR37" s="429"/>
      <c r="LTS37" s="429"/>
      <c r="LTT37" s="429"/>
      <c r="LTU37" s="429"/>
      <c r="LTV37" s="429"/>
      <c r="LTW37" s="429"/>
      <c r="LTX37" s="429"/>
      <c r="LTY37" s="429"/>
      <c r="LTZ37" s="429"/>
      <c r="LUA37" s="429"/>
      <c r="LUB37" s="429"/>
      <c r="LUC37" s="429"/>
      <c r="LUD37" s="429"/>
      <c r="LUE37" s="429"/>
      <c r="LUF37" s="429"/>
      <c r="LUG37" s="429"/>
      <c r="LUH37" s="429"/>
      <c r="LUI37" s="429"/>
      <c r="LUJ37" s="429"/>
      <c r="LUK37" s="429"/>
      <c r="LUL37" s="429"/>
      <c r="LUM37" s="429"/>
      <c r="LUN37" s="429"/>
      <c r="LUO37" s="429"/>
      <c r="LUP37" s="429"/>
      <c r="LUQ37" s="429"/>
      <c r="LUR37" s="429"/>
      <c r="LUS37" s="429"/>
      <c r="LUT37" s="429"/>
      <c r="LUU37" s="429"/>
      <c r="LUV37" s="429"/>
      <c r="LUW37" s="429"/>
      <c r="LUX37" s="429"/>
      <c r="LUY37" s="429"/>
      <c r="LUZ37" s="429"/>
      <c r="LVA37" s="429"/>
      <c r="LVB37" s="429"/>
      <c r="LVC37" s="429"/>
      <c r="LVD37" s="429"/>
      <c r="LVE37" s="429"/>
      <c r="LVF37" s="429"/>
      <c r="LVG37" s="429"/>
      <c r="LVH37" s="429"/>
      <c r="LVI37" s="429"/>
      <c r="LVJ37" s="429"/>
      <c r="LVK37" s="429"/>
      <c r="LVL37" s="429"/>
      <c r="LVM37" s="429"/>
      <c r="LVN37" s="429"/>
      <c r="LVO37" s="429"/>
      <c r="LVP37" s="429"/>
      <c r="LVQ37" s="429"/>
      <c r="LVR37" s="429"/>
      <c r="LVS37" s="429"/>
      <c r="LVT37" s="429"/>
      <c r="LVU37" s="429"/>
      <c r="LVV37" s="429"/>
      <c r="LVW37" s="429"/>
      <c r="LVX37" s="429"/>
      <c r="LVY37" s="429"/>
      <c r="LVZ37" s="429"/>
      <c r="LWA37" s="429"/>
      <c r="LWB37" s="429"/>
      <c r="LWC37" s="429"/>
      <c r="LWD37" s="429"/>
      <c r="LWE37" s="429"/>
      <c r="LWF37" s="429"/>
      <c r="LWG37" s="429"/>
      <c r="LWH37" s="429"/>
      <c r="LWI37" s="429"/>
      <c r="LWJ37" s="429"/>
      <c r="LWK37" s="429"/>
      <c r="LWL37" s="429"/>
      <c r="LWM37" s="429"/>
      <c r="LWN37" s="429"/>
      <c r="LWO37" s="429"/>
      <c r="LWP37" s="429"/>
      <c r="LWQ37" s="429"/>
      <c r="LWR37" s="429"/>
      <c r="LWS37" s="429"/>
      <c r="LWT37" s="429"/>
      <c r="LWU37" s="429"/>
      <c r="LWV37" s="429"/>
      <c r="LWW37" s="429"/>
      <c r="LWX37" s="429"/>
      <c r="LWY37" s="429"/>
      <c r="LWZ37" s="429"/>
      <c r="LXA37" s="429"/>
      <c r="LXB37" s="429"/>
      <c r="LXC37" s="429"/>
      <c r="LXD37" s="429"/>
      <c r="LXE37" s="429"/>
      <c r="LXF37" s="429"/>
      <c r="LXG37" s="429"/>
      <c r="LXH37" s="429"/>
      <c r="LXI37" s="429"/>
      <c r="LXJ37" s="429"/>
      <c r="LXK37" s="429"/>
      <c r="LXL37" s="429"/>
      <c r="LXM37" s="429"/>
      <c r="LXN37" s="429"/>
      <c r="LXO37" s="429"/>
      <c r="LXP37" s="429"/>
      <c r="LXQ37" s="429"/>
      <c r="LXR37" s="429"/>
      <c r="LXS37" s="429"/>
      <c r="LXT37" s="429"/>
      <c r="LXU37" s="429"/>
      <c r="LXV37" s="429"/>
      <c r="LXW37" s="429"/>
      <c r="LXX37" s="429"/>
      <c r="LXY37" s="429"/>
      <c r="LXZ37" s="429"/>
      <c r="LYA37" s="429"/>
      <c r="LYB37" s="429"/>
      <c r="LYC37" s="429"/>
      <c r="LYD37" s="429"/>
      <c r="LYE37" s="429"/>
      <c r="LYF37" s="429"/>
      <c r="LYG37" s="429"/>
      <c r="LYH37" s="429"/>
      <c r="LYI37" s="429"/>
      <c r="LYJ37" s="429"/>
      <c r="LYK37" s="429"/>
      <c r="LYL37" s="429"/>
      <c r="LYM37" s="429"/>
      <c r="LYN37" s="429"/>
      <c r="LYO37" s="429"/>
      <c r="LYP37" s="429"/>
      <c r="LYQ37" s="429"/>
      <c r="LYR37" s="429"/>
      <c r="LYS37" s="429"/>
      <c r="LYT37" s="429"/>
      <c r="LYU37" s="429"/>
      <c r="LYV37" s="429"/>
      <c r="LYW37" s="429"/>
      <c r="LYX37" s="429"/>
      <c r="LYY37" s="429"/>
      <c r="LYZ37" s="429"/>
      <c r="LZA37" s="429"/>
      <c r="LZB37" s="429"/>
      <c r="LZC37" s="429"/>
      <c r="LZD37" s="429"/>
      <c r="LZE37" s="429"/>
      <c r="LZF37" s="429"/>
      <c r="LZG37" s="429"/>
      <c r="LZH37" s="429"/>
      <c r="LZI37" s="429"/>
      <c r="LZJ37" s="429"/>
      <c r="LZK37" s="429"/>
      <c r="LZL37" s="429"/>
      <c r="LZM37" s="429"/>
      <c r="LZN37" s="429"/>
      <c r="LZO37" s="429"/>
      <c r="LZP37" s="429"/>
      <c r="LZQ37" s="429"/>
      <c r="LZR37" s="429"/>
      <c r="LZS37" s="429"/>
      <c r="LZT37" s="429"/>
      <c r="LZU37" s="429"/>
      <c r="LZV37" s="429"/>
      <c r="LZW37" s="429"/>
      <c r="LZX37" s="429"/>
      <c r="LZY37" s="429"/>
      <c r="LZZ37" s="429"/>
      <c r="MAA37" s="429"/>
      <c r="MAB37" s="429"/>
      <c r="MAC37" s="429"/>
      <c r="MAD37" s="429"/>
      <c r="MAE37" s="429"/>
      <c r="MAF37" s="429"/>
      <c r="MAG37" s="429"/>
      <c r="MAH37" s="429"/>
      <c r="MAI37" s="429"/>
      <c r="MAJ37" s="429"/>
      <c r="MAK37" s="429"/>
      <c r="MAL37" s="429"/>
      <c r="MAM37" s="429"/>
      <c r="MAN37" s="429"/>
      <c r="MAO37" s="429"/>
      <c r="MAP37" s="429"/>
      <c r="MAQ37" s="429"/>
      <c r="MAR37" s="429"/>
      <c r="MAS37" s="429"/>
      <c r="MAT37" s="429"/>
      <c r="MAU37" s="429"/>
      <c r="MAV37" s="429"/>
      <c r="MAW37" s="429"/>
      <c r="MAX37" s="429"/>
      <c r="MAY37" s="429"/>
      <c r="MAZ37" s="429"/>
      <c r="MBA37" s="429"/>
      <c r="MBB37" s="429"/>
      <c r="MBC37" s="429"/>
      <c r="MBD37" s="429"/>
      <c r="MBE37" s="429"/>
      <c r="MBF37" s="429"/>
      <c r="MBG37" s="429"/>
      <c r="MBH37" s="429"/>
      <c r="MBI37" s="429"/>
      <c r="MBJ37" s="429"/>
      <c r="MBK37" s="429"/>
      <c r="MBL37" s="429"/>
      <c r="MBM37" s="429"/>
      <c r="MBN37" s="429"/>
      <c r="MBO37" s="429"/>
      <c r="MBP37" s="429"/>
      <c r="MBQ37" s="429"/>
      <c r="MBR37" s="429"/>
      <c r="MBS37" s="429"/>
      <c r="MBT37" s="429"/>
      <c r="MBU37" s="429"/>
      <c r="MBV37" s="429"/>
      <c r="MBW37" s="429"/>
      <c r="MBX37" s="429"/>
      <c r="MBY37" s="429"/>
      <c r="MBZ37" s="429"/>
      <c r="MCA37" s="429"/>
      <c r="MCB37" s="429"/>
      <c r="MCC37" s="429"/>
      <c r="MCD37" s="429"/>
      <c r="MCE37" s="429"/>
      <c r="MCF37" s="429"/>
      <c r="MCG37" s="429"/>
      <c r="MCH37" s="429"/>
      <c r="MCI37" s="429"/>
      <c r="MCJ37" s="429"/>
      <c r="MCK37" s="429"/>
      <c r="MCL37" s="429"/>
      <c r="MCM37" s="429"/>
      <c r="MCN37" s="429"/>
      <c r="MCO37" s="429"/>
      <c r="MCP37" s="429"/>
      <c r="MCQ37" s="429"/>
      <c r="MCR37" s="429"/>
      <c r="MCS37" s="429"/>
      <c r="MCT37" s="429"/>
      <c r="MCU37" s="429"/>
      <c r="MCV37" s="429"/>
      <c r="MCW37" s="429"/>
      <c r="MCX37" s="429"/>
      <c r="MCY37" s="429"/>
      <c r="MCZ37" s="429"/>
      <c r="MDA37" s="429"/>
      <c r="MDB37" s="429"/>
      <c r="MDC37" s="429"/>
      <c r="MDD37" s="429"/>
      <c r="MDE37" s="429"/>
      <c r="MDF37" s="429"/>
      <c r="MDG37" s="429"/>
      <c r="MDH37" s="429"/>
      <c r="MDI37" s="429"/>
      <c r="MDJ37" s="429"/>
      <c r="MDK37" s="429"/>
      <c r="MDL37" s="429"/>
      <c r="MDM37" s="429"/>
      <c r="MDN37" s="429"/>
      <c r="MDO37" s="429"/>
      <c r="MDP37" s="429"/>
      <c r="MDQ37" s="429"/>
      <c r="MDR37" s="429"/>
      <c r="MDS37" s="429"/>
      <c r="MDT37" s="429"/>
      <c r="MDU37" s="429"/>
      <c r="MDV37" s="429"/>
      <c r="MDW37" s="429"/>
      <c r="MDX37" s="429"/>
      <c r="MDY37" s="429"/>
      <c r="MDZ37" s="429"/>
      <c r="MEA37" s="429"/>
      <c r="MEB37" s="429"/>
      <c r="MEC37" s="429"/>
      <c r="MED37" s="429"/>
      <c r="MEE37" s="429"/>
      <c r="MEF37" s="429"/>
      <c r="MEG37" s="429"/>
      <c r="MEH37" s="429"/>
      <c r="MEI37" s="429"/>
      <c r="MEJ37" s="429"/>
      <c r="MEK37" s="429"/>
      <c r="MEL37" s="429"/>
      <c r="MEM37" s="429"/>
      <c r="MEN37" s="429"/>
      <c r="MEO37" s="429"/>
      <c r="MEP37" s="429"/>
      <c r="MEQ37" s="429"/>
      <c r="MER37" s="429"/>
      <c r="MES37" s="429"/>
      <c r="MET37" s="429"/>
      <c r="MEU37" s="429"/>
      <c r="MEV37" s="429"/>
      <c r="MEW37" s="429"/>
      <c r="MEX37" s="429"/>
      <c r="MEY37" s="429"/>
      <c r="MEZ37" s="429"/>
      <c r="MFA37" s="429"/>
      <c r="MFB37" s="429"/>
      <c r="MFC37" s="429"/>
      <c r="MFD37" s="429"/>
      <c r="MFE37" s="429"/>
      <c r="MFF37" s="429"/>
      <c r="MFG37" s="429"/>
      <c r="MFH37" s="429"/>
      <c r="MFI37" s="429"/>
      <c r="MFJ37" s="429"/>
      <c r="MFK37" s="429"/>
      <c r="MFL37" s="429"/>
      <c r="MFM37" s="429"/>
      <c r="MFN37" s="429"/>
      <c r="MFO37" s="429"/>
      <c r="MFP37" s="429"/>
      <c r="MFQ37" s="429"/>
      <c r="MFR37" s="429"/>
      <c r="MFS37" s="429"/>
      <c r="MFT37" s="429"/>
      <c r="MFU37" s="429"/>
      <c r="MFV37" s="429"/>
      <c r="MFW37" s="429"/>
      <c r="MFX37" s="429"/>
      <c r="MFY37" s="429"/>
      <c r="MFZ37" s="429"/>
      <c r="MGA37" s="429"/>
      <c r="MGB37" s="429"/>
      <c r="MGC37" s="429"/>
      <c r="MGD37" s="429"/>
      <c r="MGE37" s="429"/>
      <c r="MGF37" s="429"/>
      <c r="MGG37" s="429"/>
      <c r="MGH37" s="429"/>
      <c r="MGI37" s="429"/>
      <c r="MGJ37" s="429"/>
      <c r="MGK37" s="429"/>
      <c r="MGL37" s="429"/>
      <c r="MGM37" s="429"/>
      <c r="MGN37" s="429"/>
      <c r="MGO37" s="429"/>
      <c r="MGP37" s="429"/>
      <c r="MGQ37" s="429"/>
      <c r="MGR37" s="429"/>
      <c r="MGS37" s="429"/>
      <c r="MGT37" s="429"/>
      <c r="MGU37" s="429"/>
      <c r="MGV37" s="429"/>
      <c r="MGW37" s="429"/>
      <c r="MGX37" s="429"/>
      <c r="MGY37" s="429"/>
      <c r="MGZ37" s="429"/>
      <c r="MHA37" s="429"/>
      <c r="MHB37" s="429"/>
      <c r="MHC37" s="429"/>
      <c r="MHD37" s="429"/>
      <c r="MHE37" s="429"/>
      <c r="MHF37" s="429"/>
      <c r="MHG37" s="429"/>
      <c r="MHH37" s="429"/>
      <c r="MHI37" s="429"/>
      <c r="MHJ37" s="429"/>
      <c r="MHK37" s="429"/>
      <c r="MHL37" s="429"/>
      <c r="MHM37" s="429"/>
      <c r="MHN37" s="429"/>
      <c r="MHO37" s="429"/>
      <c r="MHP37" s="429"/>
      <c r="MHQ37" s="429"/>
      <c r="MHR37" s="429"/>
      <c r="MHS37" s="429"/>
      <c r="MHT37" s="429"/>
      <c r="MHU37" s="429"/>
      <c r="MHV37" s="429"/>
      <c r="MHW37" s="429"/>
      <c r="MHX37" s="429"/>
      <c r="MHY37" s="429"/>
      <c r="MHZ37" s="429"/>
      <c r="MIA37" s="429"/>
      <c r="MIB37" s="429"/>
      <c r="MIC37" s="429"/>
      <c r="MID37" s="429"/>
      <c r="MIE37" s="429"/>
      <c r="MIF37" s="429"/>
      <c r="MIG37" s="429"/>
      <c r="MIH37" s="429"/>
      <c r="MII37" s="429"/>
      <c r="MIJ37" s="429"/>
      <c r="MIK37" s="429"/>
      <c r="MIL37" s="429"/>
      <c r="MIM37" s="429"/>
      <c r="MIN37" s="429"/>
      <c r="MIO37" s="429"/>
      <c r="MIP37" s="429"/>
      <c r="MIQ37" s="429"/>
      <c r="MIR37" s="429"/>
      <c r="MIS37" s="429"/>
      <c r="MIT37" s="429"/>
      <c r="MIU37" s="429"/>
      <c r="MIV37" s="429"/>
      <c r="MIW37" s="429"/>
      <c r="MIX37" s="429"/>
      <c r="MIY37" s="429"/>
      <c r="MIZ37" s="429"/>
      <c r="MJA37" s="429"/>
      <c r="MJB37" s="429"/>
      <c r="MJC37" s="429"/>
      <c r="MJD37" s="429"/>
      <c r="MJE37" s="429"/>
      <c r="MJF37" s="429"/>
      <c r="MJG37" s="429"/>
      <c r="MJH37" s="429"/>
      <c r="MJI37" s="429"/>
      <c r="MJJ37" s="429"/>
      <c r="MJK37" s="429"/>
      <c r="MJL37" s="429"/>
      <c r="MJM37" s="429"/>
      <c r="MJN37" s="429"/>
      <c r="MJO37" s="429"/>
      <c r="MJP37" s="429"/>
      <c r="MJQ37" s="429"/>
      <c r="MJR37" s="429"/>
      <c r="MJS37" s="429"/>
      <c r="MJT37" s="429"/>
      <c r="MJU37" s="429"/>
      <c r="MJV37" s="429"/>
      <c r="MJW37" s="429"/>
      <c r="MJX37" s="429"/>
      <c r="MJY37" s="429"/>
      <c r="MJZ37" s="429"/>
      <c r="MKA37" s="429"/>
      <c r="MKB37" s="429"/>
      <c r="MKC37" s="429"/>
      <c r="MKD37" s="429"/>
      <c r="MKE37" s="429"/>
      <c r="MKF37" s="429"/>
      <c r="MKG37" s="429"/>
      <c r="MKH37" s="429"/>
      <c r="MKI37" s="429"/>
      <c r="MKJ37" s="429"/>
      <c r="MKK37" s="429"/>
      <c r="MKL37" s="429"/>
      <c r="MKM37" s="429"/>
      <c r="MKN37" s="429"/>
      <c r="MKO37" s="429"/>
      <c r="MKP37" s="429"/>
      <c r="MKQ37" s="429"/>
      <c r="MKR37" s="429"/>
      <c r="MKS37" s="429"/>
      <c r="MKT37" s="429"/>
      <c r="MKU37" s="429"/>
      <c r="MKV37" s="429"/>
      <c r="MKW37" s="429"/>
      <c r="MKX37" s="429"/>
      <c r="MKY37" s="429"/>
      <c r="MKZ37" s="429"/>
      <c r="MLA37" s="429"/>
      <c r="MLB37" s="429"/>
      <c r="MLC37" s="429"/>
      <c r="MLD37" s="429"/>
      <c r="MLE37" s="429"/>
      <c r="MLF37" s="429"/>
      <c r="MLG37" s="429"/>
      <c r="MLH37" s="429"/>
      <c r="MLI37" s="429"/>
      <c r="MLJ37" s="429"/>
      <c r="MLK37" s="429"/>
      <c r="MLL37" s="429"/>
      <c r="MLM37" s="429"/>
      <c r="MLN37" s="429"/>
      <c r="MLO37" s="429"/>
      <c r="MLP37" s="429"/>
      <c r="MLQ37" s="429"/>
      <c r="MLR37" s="429"/>
      <c r="MLS37" s="429"/>
      <c r="MLT37" s="429"/>
      <c r="MLU37" s="429"/>
      <c r="MLV37" s="429"/>
      <c r="MLW37" s="429"/>
      <c r="MLX37" s="429"/>
      <c r="MLY37" s="429"/>
      <c r="MLZ37" s="429"/>
      <c r="MMA37" s="429"/>
      <c r="MMB37" s="429"/>
      <c r="MMC37" s="429"/>
      <c r="MMD37" s="429"/>
      <c r="MME37" s="429"/>
      <c r="MMF37" s="429"/>
      <c r="MMG37" s="429"/>
      <c r="MMH37" s="429"/>
      <c r="MMI37" s="429"/>
      <c r="MMJ37" s="429"/>
      <c r="MMK37" s="429"/>
      <c r="MML37" s="429"/>
      <c r="MMM37" s="429"/>
      <c r="MMN37" s="429"/>
      <c r="MMO37" s="429"/>
      <c r="MMP37" s="429"/>
      <c r="MMQ37" s="429"/>
      <c r="MMR37" s="429"/>
      <c r="MMS37" s="429"/>
      <c r="MMT37" s="429"/>
      <c r="MMU37" s="429"/>
      <c r="MMV37" s="429"/>
      <c r="MMW37" s="429"/>
      <c r="MMX37" s="429"/>
      <c r="MMY37" s="429"/>
      <c r="MMZ37" s="429"/>
      <c r="MNA37" s="429"/>
      <c r="MNB37" s="429"/>
      <c r="MNC37" s="429"/>
      <c r="MND37" s="429"/>
      <c r="MNE37" s="429"/>
      <c r="MNF37" s="429"/>
      <c r="MNG37" s="429"/>
      <c r="MNH37" s="429"/>
      <c r="MNI37" s="429"/>
      <c r="MNJ37" s="429"/>
      <c r="MNK37" s="429"/>
      <c r="MNL37" s="429"/>
      <c r="MNM37" s="429"/>
      <c r="MNN37" s="429"/>
      <c r="MNO37" s="429"/>
      <c r="MNP37" s="429"/>
      <c r="MNQ37" s="429"/>
      <c r="MNR37" s="429"/>
      <c r="MNS37" s="429"/>
      <c r="MNT37" s="429"/>
      <c r="MNU37" s="429"/>
      <c r="MNV37" s="429"/>
      <c r="MNW37" s="429"/>
      <c r="MNX37" s="429"/>
      <c r="MNY37" s="429"/>
      <c r="MNZ37" s="429"/>
      <c r="MOA37" s="429"/>
      <c r="MOB37" s="429"/>
      <c r="MOC37" s="429"/>
      <c r="MOD37" s="429"/>
      <c r="MOE37" s="429"/>
      <c r="MOF37" s="429"/>
      <c r="MOG37" s="429"/>
      <c r="MOH37" s="429"/>
      <c r="MOI37" s="429"/>
      <c r="MOJ37" s="429"/>
      <c r="MOK37" s="429"/>
      <c r="MOL37" s="429"/>
      <c r="MOM37" s="429"/>
      <c r="MON37" s="429"/>
      <c r="MOO37" s="429"/>
      <c r="MOP37" s="429"/>
      <c r="MOQ37" s="429"/>
      <c r="MOR37" s="429"/>
      <c r="MOS37" s="429"/>
      <c r="MOT37" s="429"/>
      <c r="MOU37" s="429"/>
      <c r="MOV37" s="429"/>
      <c r="MOW37" s="429"/>
      <c r="MOX37" s="429"/>
      <c r="MOY37" s="429"/>
      <c r="MOZ37" s="429"/>
      <c r="MPA37" s="429"/>
      <c r="MPB37" s="429"/>
      <c r="MPC37" s="429"/>
      <c r="MPD37" s="429"/>
      <c r="MPE37" s="429"/>
      <c r="MPF37" s="429"/>
      <c r="MPG37" s="429"/>
      <c r="MPH37" s="429"/>
      <c r="MPI37" s="429"/>
      <c r="MPJ37" s="429"/>
      <c r="MPK37" s="429"/>
      <c r="MPL37" s="429"/>
      <c r="MPM37" s="429"/>
      <c r="MPN37" s="429"/>
      <c r="MPO37" s="429"/>
      <c r="MPP37" s="429"/>
      <c r="MPQ37" s="429"/>
      <c r="MPR37" s="429"/>
      <c r="MPS37" s="429"/>
      <c r="MPT37" s="429"/>
      <c r="MPU37" s="429"/>
      <c r="MPV37" s="429"/>
      <c r="MPW37" s="429"/>
      <c r="MPX37" s="429"/>
      <c r="MPY37" s="429"/>
      <c r="MPZ37" s="429"/>
      <c r="MQA37" s="429"/>
      <c r="MQB37" s="429"/>
      <c r="MQC37" s="429"/>
      <c r="MQD37" s="429"/>
      <c r="MQE37" s="429"/>
      <c r="MQF37" s="429"/>
      <c r="MQG37" s="429"/>
      <c r="MQH37" s="429"/>
      <c r="MQI37" s="429"/>
      <c r="MQJ37" s="429"/>
      <c r="MQK37" s="429"/>
      <c r="MQL37" s="429"/>
      <c r="MQM37" s="429"/>
      <c r="MQN37" s="429"/>
      <c r="MQO37" s="429"/>
      <c r="MQP37" s="429"/>
      <c r="MQQ37" s="429"/>
      <c r="MQR37" s="429"/>
      <c r="MQS37" s="429"/>
      <c r="MQT37" s="429"/>
      <c r="MQU37" s="429"/>
      <c r="MQV37" s="429"/>
      <c r="MQW37" s="429"/>
      <c r="MQX37" s="429"/>
      <c r="MQY37" s="429"/>
      <c r="MQZ37" s="429"/>
      <c r="MRA37" s="429"/>
      <c r="MRB37" s="429"/>
      <c r="MRC37" s="429"/>
      <c r="MRD37" s="429"/>
      <c r="MRE37" s="429"/>
      <c r="MRF37" s="429"/>
      <c r="MRG37" s="429"/>
      <c r="MRH37" s="429"/>
      <c r="MRI37" s="429"/>
      <c r="MRJ37" s="429"/>
      <c r="MRK37" s="429"/>
      <c r="MRL37" s="429"/>
      <c r="MRM37" s="429"/>
      <c r="MRN37" s="429"/>
      <c r="MRO37" s="429"/>
      <c r="MRP37" s="429"/>
      <c r="MRQ37" s="429"/>
      <c r="MRR37" s="429"/>
      <c r="MRS37" s="429"/>
      <c r="MRT37" s="429"/>
      <c r="MRU37" s="429"/>
      <c r="MRV37" s="429"/>
      <c r="MRW37" s="429"/>
      <c r="MRX37" s="429"/>
      <c r="MRY37" s="429"/>
      <c r="MRZ37" s="429"/>
      <c r="MSA37" s="429"/>
      <c r="MSB37" s="429"/>
      <c r="MSC37" s="429"/>
      <c r="MSD37" s="429"/>
      <c r="MSE37" s="429"/>
      <c r="MSF37" s="429"/>
      <c r="MSG37" s="429"/>
      <c r="MSH37" s="429"/>
      <c r="MSI37" s="429"/>
      <c r="MSJ37" s="429"/>
      <c r="MSK37" s="429"/>
      <c r="MSL37" s="429"/>
      <c r="MSM37" s="429"/>
      <c r="MSN37" s="429"/>
      <c r="MSO37" s="429"/>
      <c r="MSP37" s="429"/>
      <c r="MSQ37" s="429"/>
      <c r="MSR37" s="429"/>
      <c r="MSS37" s="429"/>
      <c r="MST37" s="429"/>
      <c r="MSU37" s="429"/>
      <c r="MSV37" s="429"/>
      <c r="MSW37" s="429"/>
      <c r="MSX37" s="429"/>
      <c r="MSY37" s="429"/>
      <c r="MSZ37" s="429"/>
      <c r="MTA37" s="429"/>
      <c r="MTB37" s="429"/>
      <c r="MTC37" s="429"/>
      <c r="MTD37" s="429"/>
      <c r="MTE37" s="429"/>
      <c r="MTF37" s="429"/>
      <c r="MTG37" s="429"/>
      <c r="MTH37" s="429"/>
      <c r="MTI37" s="429"/>
      <c r="MTJ37" s="429"/>
      <c r="MTK37" s="429"/>
      <c r="MTL37" s="429"/>
      <c r="MTM37" s="429"/>
      <c r="MTN37" s="429"/>
      <c r="MTO37" s="429"/>
      <c r="MTP37" s="429"/>
      <c r="MTQ37" s="429"/>
      <c r="MTR37" s="429"/>
      <c r="MTS37" s="429"/>
      <c r="MTT37" s="429"/>
      <c r="MTU37" s="429"/>
      <c r="MTV37" s="429"/>
      <c r="MTW37" s="429"/>
      <c r="MTX37" s="429"/>
      <c r="MTY37" s="429"/>
      <c r="MTZ37" s="429"/>
      <c r="MUA37" s="429"/>
      <c r="MUB37" s="429"/>
      <c r="MUC37" s="429"/>
      <c r="MUD37" s="429"/>
      <c r="MUE37" s="429"/>
      <c r="MUF37" s="429"/>
      <c r="MUG37" s="429"/>
      <c r="MUH37" s="429"/>
      <c r="MUI37" s="429"/>
      <c r="MUJ37" s="429"/>
      <c r="MUK37" s="429"/>
      <c r="MUL37" s="429"/>
      <c r="MUM37" s="429"/>
      <c r="MUN37" s="429"/>
      <c r="MUO37" s="429"/>
      <c r="MUP37" s="429"/>
      <c r="MUQ37" s="429"/>
      <c r="MUR37" s="429"/>
      <c r="MUS37" s="429"/>
      <c r="MUT37" s="429"/>
      <c r="MUU37" s="429"/>
      <c r="MUV37" s="429"/>
      <c r="MUW37" s="429"/>
      <c r="MUX37" s="429"/>
      <c r="MUY37" s="429"/>
      <c r="MUZ37" s="429"/>
      <c r="MVA37" s="429"/>
      <c r="MVB37" s="429"/>
      <c r="MVC37" s="429"/>
      <c r="MVD37" s="429"/>
      <c r="MVE37" s="429"/>
      <c r="MVF37" s="429"/>
      <c r="MVG37" s="429"/>
      <c r="MVH37" s="429"/>
      <c r="MVI37" s="429"/>
      <c r="MVJ37" s="429"/>
      <c r="MVK37" s="429"/>
      <c r="MVL37" s="429"/>
      <c r="MVM37" s="429"/>
      <c r="MVN37" s="429"/>
      <c r="MVO37" s="429"/>
      <c r="MVP37" s="429"/>
      <c r="MVQ37" s="429"/>
      <c r="MVR37" s="429"/>
      <c r="MVS37" s="429"/>
      <c r="MVT37" s="429"/>
      <c r="MVU37" s="429"/>
      <c r="MVV37" s="429"/>
      <c r="MVW37" s="429"/>
      <c r="MVX37" s="429"/>
      <c r="MVY37" s="429"/>
      <c r="MVZ37" s="429"/>
      <c r="MWA37" s="429"/>
      <c r="MWB37" s="429"/>
      <c r="MWC37" s="429"/>
      <c r="MWD37" s="429"/>
      <c r="MWE37" s="429"/>
      <c r="MWF37" s="429"/>
      <c r="MWG37" s="429"/>
      <c r="MWH37" s="429"/>
      <c r="MWI37" s="429"/>
      <c r="MWJ37" s="429"/>
      <c r="MWK37" s="429"/>
      <c r="MWL37" s="429"/>
      <c r="MWM37" s="429"/>
      <c r="MWN37" s="429"/>
      <c r="MWO37" s="429"/>
      <c r="MWP37" s="429"/>
      <c r="MWQ37" s="429"/>
      <c r="MWR37" s="429"/>
      <c r="MWS37" s="429"/>
      <c r="MWT37" s="429"/>
      <c r="MWU37" s="429"/>
      <c r="MWV37" s="429"/>
      <c r="MWW37" s="429"/>
      <c r="MWX37" s="429"/>
      <c r="MWY37" s="429"/>
      <c r="MWZ37" s="429"/>
      <c r="MXA37" s="429"/>
      <c r="MXB37" s="429"/>
      <c r="MXC37" s="429"/>
      <c r="MXD37" s="429"/>
      <c r="MXE37" s="429"/>
      <c r="MXF37" s="429"/>
      <c r="MXG37" s="429"/>
      <c r="MXH37" s="429"/>
      <c r="MXI37" s="429"/>
      <c r="MXJ37" s="429"/>
      <c r="MXK37" s="429"/>
      <c r="MXL37" s="429"/>
      <c r="MXM37" s="429"/>
      <c r="MXN37" s="429"/>
      <c r="MXO37" s="429"/>
      <c r="MXP37" s="429"/>
      <c r="MXQ37" s="429"/>
      <c r="MXR37" s="429"/>
      <c r="MXS37" s="429"/>
      <c r="MXT37" s="429"/>
      <c r="MXU37" s="429"/>
      <c r="MXV37" s="429"/>
      <c r="MXW37" s="429"/>
      <c r="MXX37" s="429"/>
      <c r="MXY37" s="429"/>
      <c r="MXZ37" s="429"/>
      <c r="MYA37" s="429"/>
      <c r="MYB37" s="429"/>
      <c r="MYC37" s="429"/>
      <c r="MYD37" s="429"/>
      <c r="MYE37" s="429"/>
      <c r="MYF37" s="429"/>
      <c r="MYG37" s="429"/>
      <c r="MYH37" s="429"/>
      <c r="MYI37" s="429"/>
      <c r="MYJ37" s="429"/>
      <c r="MYK37" s="429"/>
      <c r="MYL37" s="429"/>
      <c r="MYM37" s="429"/>
      <c r="MYN37" s="429"/>
      <c r="MYO37" s="429"/>
      <c r="MYP37" s="429"/>
      <c r="MYQ37" s="429"/>
      <c r="MYR37" s="429"/>
      <c r="MYS37" s="429"/>
      <c r="MYT37" s="429"/>
      <c r="MYU37" s="429"/>
      <c r="MYV37" s="429"/>
      <c r="MYW37" s="429"/>
      <c r="MYX37" s="429"/>
      <c r="MYY37" s="429"/>
      <c r="MYZ37" s="429"/>
      <c r="MZA37" s="429"/>
      <c r="MZB37" s="429"/>
      <c r="MZC37" s="429"/>
      <c r="MZD37" s="429"/>
      <c r="MZE37" s="429"/>
      <c r="MZF37" s="429"/>
      <c r="MZG37" s="429"/>
      <c r="MZH37" s="429"/>
      <c r="MZI37" s="429"/>
      <c r="MZJ37" s="429"/>
      <c r="MZK37" s="429"/>
      <c r="MZL37" s="429"/>
      <c r="MZM37" s="429"/>
      <c r="MZN37" s="429"/>
      <c r="MZO37" s="429"/>
      <c r="MZP37" s="429"/>
      <c r="MZQ37" s="429"/>
      <c r="MZR37" s="429"/>
      <c r="MZS37" s="429"/>
      <c r="MZT37" s="429"/>
      <c r="MZU37" s="429"/>
      <c r="MZV37" s="429"/>
      <c r="MZW37" s="429"/>
      <c r="MZX37" s="429"/>
      <c r="MZY37" s="429"/>
      <c r="MZZ37" s="429"/>
      <c r="NAA37" s="429"/>
      <c r="NAB37" s="429"/>
      <c r="NAC37" s="429"/>
      <c r="NAD37" s="429"/>
      <c r="NAE37" s="429"/>
      <c r="NAF37" s="429"/>
      <c r="NAG37" s="429"/>
      <c r="NAH37" s="429"/>
      <c r="NAI37" s="429"/>
      <c r="NAJ37" s="429"/>
      <c r="NAK37" s="429"/>
      <c r="NAL37" s="429"/>
      <c r="NAM37" s="429"/>
      <c r="NAN37" s="429"/>
      <c r="NAO37" s="429"/>
      <c r="NAP37" s="429"/>
      <c r="NAQ37" s="429"/>
      <c r="NAR37" s="429"/>
      <c r="NAS37" s="429"/>
      <c r="NAT37" s="429"/>
      <c r="NAU37" s="429"/>
      <c r="NAV37" s="429"/>
      <c r="NAW37" s="429"/>
      <c r="NAX37" s="429"/>
      <c r="NAY37" s="429"/>
      <c r="NAZ37" s="429"/>
      <c r="NBA37" s="429"/>
      <c r="NBB37" s="429"/>
      <c r="NBC37" s="429"/>
      <c r="NBD37" s="429"/>
      <c r="NBE37" s="429"/>
      <c r="NBF37" s="429"/>
      <c r="NBG37" s="429"/>
      <c r="NBH37" s="429"/>
      <c r="NBI37" s="429"/>
      <c r="NBJ37" s="429"/>
      <c r="NBK37" s="429"/>
      <c r="NBL37" s="429"/>
      <c r="NBM37" s="429"/>
      <c r="NBN37" s="429"/>
      <c r="NBO37" s="429"/>
      <c r="NBP37" s="429"/>
      <c r="NBQ37" s="429"/>
      <c r="NBR37" s="429"/>
      <c r="NBS37" s="429"/>
      <c r="NBT37" s="429"/>
      <c r="NBU37" s="429"/>
      <c r="NBV37" s="429"/>
      <c r="NBW37" s="429"/>
      <c r="NBX37" s="429"/>
      <c r="NBY37" s="429"/>
      <c r="NBZ37" s="429"/>
      <c r="NCA37" s="429"/>
      <c r="NCB37" s="429"/>
      <c r="NCC37" s="429"/>
      <c r="NCD37" s="429"/>
      <c r="NCE37" s="429"/>
      <c r="NCF37" s="429"/>
      <c r="NCG37" s="429"/>
      <c r="NCH37" s="429"/>
      <c r="NCI37" s="429"/>
      <c r="NCJ37" s="429"/>
      <c r="NCK37" s="429"/>
      <c r="NCL37" s="429"/>
      <c r="NCM37" s="429"/>
      <c r="NCN37" s="429"/>
      <c r="NCO37" s="429"/>
      <c r="NCP37" s="429"/>
      <c r="NCQ37" s="429"/>
      <c r="NCR37" s="429"/>
      <c r="NCS37" s="429"/>
      <c r="NCT37" s="429"/>
      <c r="NCU37" s="429"/>
      <c r="NCV37" s="429"/>
      <c r="NCW37" s="429"/>
      <c r="NCX37" s="429"/>
      <c r="NCY37" s="429"/>
      <c r="NCZ37" s="429"/>
      <c r="NDA37" s="429"/>
      <c r="NDB37" s="429"/>
      <c r="NDC37" s="429"/>
      <c r="NDD37" s="429"/>
      <c r="NDE37" s="429"/>
      <c r="NDF37" s="429"/>
      <c r="NDG37" s="429"/>
      <c r="NDH37" s="429"/>
      <c r="NDI37" s="429"/>
      <c r="NDJ37" s="429"/>
      <c r="NDK37" s="429"/>
      <c r="NDL37" s="429"/>
      <c r="NDM37" s="429"/>
      <c r="NDN37" s="429"/>
      <c r="NDO37" s="429"/>
      <c r="NDP37" s="429"/>
      <c r="NDQ37" s="429"/>
      <c r="NDR37" s="429"/>
      <c r="NDS37" s="429"/>
      <c r="NDT37" s="429"/>
      <c r="NDU37" s="429"/>
      <c r="NDV37" s="429"/>
      <c r="NDW37" s="429"/>
      <c r="NDX37" s="429"/>
      <c r="NDY37" s="429"/>
      <c r="NDZ37" s="429"/>
      <c r="NEA37" s="429"/>
      <c r="NEB37" s="429"/>
      <c r="NEC37" s="429"/>
      <c r="NED37" s="429"/>
      <c r="NEE37" s="429"/>
      <c r="NEF37" s="429"/>
      <c r="NEG37" s="429"/>
      <c r="NEH37" s="429"/>
      <c r="NEI37" s="429"/>
      <c r="NEJ37" s="429"/>
      <c r="NEK37" s="429"/>
      <c r="NEL37" s="429"/>
      <c r="NEM37" s="429"/>
      <c r="NEN37" s="429"/>
      <c r="NEO37" s="429"/>
      <c r="NEP37" s="429"/>
      <c r="NEQ37" s="429"/>
      <c r="NER37" s="429"/>
      <c r="NES37" s="429"/>
      <c r="NET37" s="429"/>
      <c r="NEU37" s="429"/>
      <c r="NEV37" s="429"/>
      <c r="NEW37" s="429"/>
      <c r="NEX37" s="429"/>
      <c r="NEY37" s="429"/>
      <c r="NEZ37" s="429"/>
      <c r="NFA37" s="429"/>
      <c r="NFB37" s="429"/>
      <c r="NFC37" s="429"/>
      <c r="NFD37" s="429"/>
      <c r="NFE37" s="429"/>
      <c r="NFF37" s="429"/>
      <c r="NFG37" s="429"/>
      <c r="NFH37" s="429"/>
      <c r="NFI37" s="429"/>
      <c r="NFJ37" s="429"/>
      <c r="NFK37" s="429"/>
      <c r="NFL37" s="429"/>
      <c r="NFM37" s="429"/>
      <c r="NFN37" s="429"/>
      <c r="NFO37" s="429"/>
      <c r="NFP37" s="429"/>
      <c r="NFQ37" s="429"/>
      <c r="NFR37" s="429"/>
      <c r="NFS37" s="429"/>
      <c r="NFT37" s="429"/>
      <c r="NFU37" s="429"/>
      <c r="NFV37" s="429"/>
      <c r="NFW37" s="429"/>
      <c r="NFX37" s="429"/>
      <c r="NFY37" s="429"/>
      <c r="NFZ37" s="429"/>
      <c r="NGA37" s="429"/>
      <c r="NGB37" s="429"/>
      <c r="NGC37" s="429"/>
      <c r="NGD37" s="429"/>
      <c r="NGE37" s="429"/>
      <c r="NGF37" s="429"/>
      <c r="NGG37" s="429"/>
      <c r="NGH37" s="429"/>
      <c r="NGI37" s="429"/>
      <c r="NGJ37" s="429"/>
      <c r="NGK37" s="429"/>
      <c r="NGL37" s="429"/>
      <c r="NGM37" s="429"/>
      <c r="NGN37" s="429"/>
      <c r="NGO37" s="429"/>
      <c r="NGP37" s="429"/>
      <c r="NGQ37" s="429"/>
      <c r="NGR37" s="429"/>
      <c r="NGS37" s="429"/>
      <c r="NGT37" s="429"/>
      <c r="NGU37" s="429"/>
      <c r="NGV37" s="429"/>
      <c r="NGW37" s="429"/>
      <c r="NGX37" s="429"/>
      <c r="NGY37" s="429"/>
      <c r="NGZ37" s="429"/>
      <c r="NHA37" s="429"/>
      <c r="NHB37" s="429"/>
      <c r="NHC37" s="429"/>
      <c r="NHD37" s="429"/>
      <c r="NHE37" s="429"/>
      <c r="NHF37" s="429"/>
      <c r="NHG37" s="429"/>
      <c r="NHH37" s="429"/>
      <c r="NHI37" s="429"/>
      <c r="NHJ37" s="429"/>
      <c r="NHK37" s="429"/>
      <c r="NHL37" s="429"/>
      <c r="NHM37" s="429"/>
      <c r="NHN37" s="429"/>
      <c r="NHO37" s="429"/>
      <c r="NHP37" s="429"/>
      <c r="NHQ37" s="429"/>
      <c r="NHR37" s="429"/>
      <c r="NHS37" s="429"/>
      <c r="NHT37" s="429"/>
      <c r="NHU37" s="429"/>
      <c r="NHV37" s="429"/>
      <c r="NHW37" s="429"/>
      <c r="NHX37" s="429"/>
      <c r="NHY37" s="429"/>
      <c r="NHZ37" s="429"/>
      <c r="NIA37" s="429"/>
      <c r="NIB37" s="429"/>
      <c r="NIC37" s="429"/>
      <c r="NID37" s="429"/>
      <c r="NIE37" s="429"/>
      <c r="NIF37" s="429"/>
      <c r="NIG37" s="429"/>
      <c r="NIH37" s="429"/>
      <c r="NII37" s="429"/>
      <c r="NIJ37" s="429"/>
      <c r="NIK37" s="429"/>
      <c r="NIL37" s="429"/>
      <c r="NIM37" s="429"/>
      <c r="NIN37" s="429"/>
      <c r="NIO37" s="429"/>
      <c r="NIP37" s="429"/>
      <c r="NIQ37" s="429"/>
      <c r="NIR37" s="429"/>
      <c r="NIS37" s="429"/>
      <c r="NIT37" s="429"/>
      <c r="NIU37" s="429"/>
      <c r="NIV37" s="429"/>
      <c r="NIW37" s="429"/>
      <c r="NIX37" s="429"/>
      <c r="NIY37" s="429"/>
      <c r="NIZ37" s="429"/>
      <c r="NJA37" s="429"/>
      <c r="NJB37" s="429"/>
      <c r="NJC37" s="429"/>
      <c r="NJD37" s="429"/>
      <c r="NJE37" s="429"/>
      <c r="NJF37" s="429"/>
      <c r="NJG37" s="429"/>
      <c r="NJH37" s="429"/>
      <c r="NJI37" s="429"/>
      <c r="NJJ37" s="429"/>
      <c r="NJK37" s="429"/>
      <c r="NJL37" s="429"/>
      <c r="NJM37" s="429"/>
      <c r="NJN37" s="429"/>
      <c r="NJO37" s="429"/>
      <c r="NJP37" s="429"/>
      <c r="NJQ37" s="429"/>
      <c r="NJR37" s="429"/>
      <c r="NJS37" s="429"/>
      <c r="NJT37" s="429"/>
      <c r="NJU37" s="429"/>
      <c r="NJV37" s="429"/>
      <c r="NJW37" s="429"/>
      <c r="NJX37" s="429"/>
      <c r="NJY37" s="429"/>
      <c r="NJZ37" s="429"/>
      <c r="NKA37" s="429"/>
      <c r="NKB37" s="429"/>
      <c r="NKC37" s="429"/>
      <c r="NKD37" s="429"/>
      <c r="NKE37" s="429"/>
      <c r="NKF37" s="429"/>
      <c r="NKG37" s="429"/>
      <c r="NKH37" s="429"/>
      <c r="NKI37" s="429"/>
      <c r="NKJ37" s="429"/>
      <c r="NKK37" s="429"/>
      <c r="NKL37" s="429"/>
      <c r="NKM37" s="429"/>
      <c r="NKN37" s="429"/>
      <c r="NKO37" s="429"/>
      <c r="NKP37" s="429"/>
      <c r="NKQ37" s="429"/>
      <c r="NKR37" s="429"/>
      <c r="NKS37" s="429"/>
      <c r="NKT37" s="429"/>
      <c r="NKU37" s="429"/>
      <c r="NKV37" s="429"/>
      <c r="NKW37" s="429"/>
      <c r="NKX37" s="429"/>
      <c r="NKY37" s="429"/>
      <c r="NKZ37" s="429"/>
      <c r="NLA37" s="429"/>
      <c r="NLB37" s="429"/>
      <c r="NLC37" s="429"/>
      <c r="NLD37" s="429"/>
      <c r="NLE37" s="429"/>
      <c r="NLF37" s="429"/>
      <c r="NLG37" s="429"/>
      <c r="NLH37" s="429"/>
      <c r="NLI37" s="429"/>
      <c r="NLJ37" s="429"/>
      <c r="NLK37" s="429"/>
      <c r="NLL37" s="429"/>
      <c r="NLM37" s="429"/>
      <c r="NLN37" s="429"/>
      <c r="NLO37" s="429"/>
      <c r="NLP37" s="429"/>
      <c r="NLQ37" s="429"/>
      <c r="NLR37" s="429"/>
      <c r="NLS37" s="429"/>
      <c r="NLT37" s="429"/>
      <c r="NLU37" s="429"/>
      <c r="NLV37" s="429"/>
      <c r="NLW37" s="429"/>
      <c r="NLX37" s="429"/>
      <c r="NLY37" s="429"/>
      <c r="NLZ37" s="429"/>
      <c r="NMA37" s="429"/>
      <c r="NMB37" s="429"/>
      <c r="NMC37" s="429"/>
      <c r="NMD37" s="429"/>
      <c r="NME37" s="429"/>
      <c r="NMF37" s="429"/>
      <c r="NMG37" s="429"/>
      <c r="NMH37" s="429"/>
      <c r="NMI37" s="429"/>
      <c r="NMJ37" s="429"/>
      <c r="NMK37" s="429"/>
      <c r="NML37" s="429"/>
      <c r="NMM37" s="429"/>
      <c r="NMN37" s="429"/>
      <c r="NMO37" s="429"/>
      <c r="NMP37" s="429"/>
      <c r="NMQ37" s="429"/>
      <c r="NMR37" s="429"/>
      <c r="NMS37" s="429"/>
      <c r="NMT37" s="429"/>
      <c r="NMU37" s="429"/>
      <c r="NMV37" s="429"/>
      <c r="NMW37" s="429"/>
      <c r="NMX37" s="429"/>
      <c r="NMY37" s="429"/>
      <c r="NMZ37" s="429"/>
      <c r="NNA37" s="429"/>
      <c r="NNB37" s="429"/>
      <c r="NNC37" s="429"/>
      <c r="NND37" s="429"/>
      <c r="NNE37" s="429"/>
      <c r="NNF37" s="429"/>
      <c r="NNG37" s="429"/>
      <c r="NNH37" s="429"/>
      <c r="NNI37" s="429"/>
      <c r="NNJ37" s="429"/>
      <c r="NNK37" s="429"/>
      <c r="NNL37" s="429"/>
      <c r="NNM37" s="429"/>
      <c r="NNN37" s="429"/>
      <c r="NNO37" s="429"/>
      <c r="NNP37" s="429"/>
      <c r="NNQ37" s="429"/>
      <c r="NNR37" s="429"/>
      <c r="NNS37" s="429"/>
      <c r="NNT37" s="429"/>
      <c r="NNU37" s="429"/>
      <c r="NNV37" s="429"/>
      <c r="NNW37" s="429"/>
      <c r="NNX37" s="429"/>
      <c r="NNY37" s="429"/>
      <c r="NNZ37" s="429"/>
      <c r="NOA37" s="429"/>
      <c r="NOB37" s="429"/>
      <c r="NOC37" s="429"/>
      <c r="NOD37" s="429"/>
      <c r="NOE37" s="429"/>
      <c r="NOF37" s="429"/>
      <c r="NOG37" s="429"/>
      <c r="NOH37" s="429"/>
      <c r="NOI37" s="429"/>
      <c r="NOJ37" s="429"/>
      <c r="NOK37" s="429"/>
      <c r="NOL37" s="429"/>
      <c r="NOM37" s="429"/>
      <c r="NON37" s="429"/>
      <c r="NOO37" s="429"/>
      <c r="NOP37" s="429"/>
      <c r="NOQ37" s="429"/>
      <c r="NOR37" s="429"/>
      <c r="NOS37" s="429"/>
      <c r="NOT37" s="429"/>
      <c r="NOU37" s="429"/>
      <c r="NOV37" s="429"/>
      <c r="NOW37" s="429"/>
      <c r="NOX37" s="429"/>
      <c r="NOY37" s="429"/>
      <c r="NOZ37" s="429"/>
      <c r="NPA37" s="429"/>
      <c r="NPB37" s="429"/>
      <c r="NPC37" s="429"/>
      <c r="NPD37" s="429"/>
      <c r="NPE37" s="429"/>
      <c r="NPF37" s="429"/>
      <c r="NPG37" s="429"/>
      <c r="NPH37" s="429"/>
      <c r="NPI37" s="429"/>
      <c r="NPJ37" s="429"/>
      <c r="NPK37" s="429"/>
      <c r="NPL37" s="429"/>
      <c r="NPM37" s="429"/>
      <c r="NPN37" s="429"/>
      <c r="NPO37" s="429"/>
      <c r="NPP37" s="429"/>
      <c r="NPQ37" s="429"/>
      <c r="NPR37" s="429"/>
      <c r="NPS37" s="429"/>
      <c r="NPT37" s="429"/>
      <c r="NPU37" s="429"/>
      <c r="NPV37" s="429"/>
      <c r="NPW37" s="429"/>
      <c r="NPX37" s="429"/>
      <c r="NPY37" s="429"/>
      <c r="NPZ37" s="429"/>
      <c r="NQA37" s="429"/>
      <c r="NQB37" s="429"/>
      <c r="NQC37" s="429"/>
      <c r="NQD37" s="429"/>
      <c r="NQE37" s="429"/>
      <c r="NQF37" s="429"/>
      <c r="NQG37" s="429"/>
      <c r="NQH37" s="429"/>
      <c r="NQI37" s="429"/>
      <c r="NQJ37" s="429"/>
      <c r="NQK37" s="429"/>
      <c r="NQL37" s="429"/>
      <c r="NQM37" s="429"/>
      <c r="NQN37" s="429"/>
      <c r="NQO37" s="429"/>
      <c r="NQP37" s="429"/>
      <c r="NQQ37" s="429"/>
      <c r="NQR37" s="429"/>
      <c r="NQS37" s="429"/>
      <c r="NQT37" s="429"/>
      <c r="NQU37" s="429"/>
      <c r="NQV37" s="429"/>
      <c r="NQW37" s="429"/>
      <c r="NQX37" s="429"/>
      <c r="NQY37" s="429"/>
      <c r="NQZ37" s="429"/>
      <c r="NRA37" s="429"/>
      <c r="NRB37" s="429"/>
      <c r="NRC37" s="429"/>
      <c r="NRD37" s="429"/>
      <c r="NRE37" s="429"/>
      <c r="NRF37" s="429"/>
      <c r="NRG37" s="429"/>
      <c r="NRH37" s="429"/>
      <c r="NRI37" s="429"/>
      <c r="NRJ37" s="429"/>
      <c r="NRK37" s="429"/>
      <c r="NRL37" s="429"/>
      <c r="NRM37" s="429"/>
      <c r="NRN37" s="429"/>
      <c r="NRO37" s="429"/>
      <c r="NRP37" s="429"/>
      <c r="NRQ37" s="429"/>
      <c r="NRR37" s="429"/>
      <c r="NRS37" s="429"/>
      <c r="NRT37" s="429"/>
      <c r="NRU37" s="429"/>
      <c r="NRV37" s="429"/>
      <c r="NRW37" s="429"/>
      <c r="NRX37" s="429"/>
      <c r="NRY37" s="429"/>
      <c r="NRZ37" s="429"/>
      <c r="NSA37" s="429"/>
      <c r="NSB37" s="429"/>
      <c r="NSC37" s="429"/>
      <c r="NSD37" s="429"/>
      <c r="NSE37" s="429"/>
      <c r="NSF37" s="429"/>
      <c r="NSG37" s="429"/>
      <c r="NSH37" s="429"/>
      <c r="NSI37" s="429"/>
      <c r="NSJ37" s="429"/>
      <c r="NSK37" s="429"/>
      <c r="NSL37" s="429"/>
      <c r="NSM37" s="429"/>
      <c r="NSN37" s="429"/>
      <c r="NSO37" s="429"/>
      <c r="NSP37" s="429"/>
      <c r="NSQ37" s="429"/>
      <c r="NSR37" s="429"/>
      <c r="NSS37" s="429"/>
      <c r="NST37" s="429"/>
      <c r="NSU37" s="429"/>
      <c r="NSV37" s="429"/>
      <c r="NSW37" s="429"/>
      <c r="NSX37" s="429"/>
      <c r="NSY37" s="429"/>
      <c r="NSZ37" s="429"/>
      <c r="NTA37" s="429"/>
      <c r="NTB37" s="429"/>
      <c r="NTC37" s="429"/>
      <c r="NTD37" s="429"/>
      <c r="NTE37" s="429"/>
      <c r="NTF37" s="429"/>
      <c r="NTG37" s="429"/>
      <c r="NTH37" s="429"/>
      <c r="NTI37" s="429"/>
      <c r="NTJ37" s="429"/>
      <c r="NTK37" s="429"/>
      <c r="NTL37" s="429"/>
      <c r="NTM37" s="429"/>
      <c r="NTN37" s="429"/>
      <c r="NTO37" s="429"/>
      <c r="NTP37" s="429"/>
      <c r="NTQ37" s="429"/>
      <c r="NTR37" s="429"/>
      <c r="NTS37" s="429"/>
      <c r="NTT37" s="429"/>
      <c r="NTU37" s="429"/>
      <c r="NTV37" s="429"/>
      <c r="NTW37" s="429"/>
      <c r="NTX37" s="429"/>
      <c r="NTY37" s="429"/>
      <c r="NTZ37" s="429"/>
      <c r="NUA37" s="429"/>
      <c r="NUB37" s="429"/>
      <c r="NUC37" s="429"/>
      <c r="NUD37" s="429"/>
      <c r="NUE37" s="429"/>
      <c r="NUF37" s="429"/>
      <c r="NUG37" s="429"/>
      <c r="NUH37" s="429"/>
      <c r="NUI37" s="429"/>
      <c r="NUJ37" s="429"/>
      <c r="NUK37" s="429"/>
      <c r="NUL37" s="429"/>
      <c r="NUM37" s="429"/>
      <c r="NUN37" s="429"/>
      <c r="NUO37" s="429"/>
      <c r="NUP37" s="429"/>
      <c r="NUQ37" s="429"/>
      <c r="NUR37" s="429"/>
      <c r="NUS37" s="429"/>
      <c r="NUT37" s="429"/>
      <c r="NUU37" s="429"/>
      <c r="NUV37" s="429"/>
      <c r="NUW37" s="429"/>
      <c r="NUX37" s="429"/>
      <c r="NUY37" s="429"/>
      <c r="NUZ37" s="429"/>
      <c r="NVA37" s="429"/>
      <c r="NVB37" s="429"/>
      <c r="NVC37" s="429"/>
      <c r="NVD37" s="429"/>
      <c r="NVE37" s="429"/>
      <c r="NVF37" s="429"/>
      <c r="NVG37" s="429"/>
      <c r="NVH37" s="429"/>
      <c r="NVI37" s="429"/>
      <c r="NVJ37" s="429"/>
      <c r="NVK37" s="429"/>
      <c r="NVL37" s="429"/>
      <c r="NVM37" s="429"/>
      <c r="NVN37" s="429"/>
      <c r="NVO37" s="429"/>
      <c r="NVP37" s="429"/>
      <c r="NVQ37" s="429"/>
      <c r="NVR37" s="429"/>
      <c r="NVS37" s="429"/>
      <c r="NVT37" s="429"/>
      <c r="NVU37" s="429"/>
      <c r="NVV37" s="429"/>
      <c r="NVW37" s="429"/>
      <c r="NVX37" s="429"/>
      <c r="NVY37" s="429"/>
      <c r="NVZ37" s="429"/>
      <c r="NWA37" s="429"/>
      <c r="NWB37" s="429"/>
      <c r="NWC37" s="429"/>
      <c r="NWD37" s="429"/>
      <c r="NWE37" s="429"/>
      <c r="NWF37" s="429"/>
      <c r="NWG37" s="429"/>
      <c r="NWH37" s="429"/>
      <c r="NWI37" s="429"/>
      <c r="NWJ37" s="429"/>
      <c r="NWK37" s="429"/>
      <c r="NWL37" s="429"/>
      <c r="NWM37" s="429"/>
      <c r="NWN37" s="429"/>
      <c r="NWO37" s="429"/>
      <c r="NWP37" s="429"/>
      <c r="NWQ37" s="429"/>
      <c r="NWR37" s="429"/>
      <c r="NWS37" s="429"/>
      <c r="NWT37" s="429"/>
      <c r="NWU37" s="429"/>
      <c r="NWV37" s="429"/>
      <c r="NWW37" s="429"/>
      <c r="NWX37" s="429"/>
      <c r="NWY37" s="429"/>
      <c r="NWZ37" s="429"/>
      <c r="NXA37" s="429"/>
      <c r="NXB37" s="429"/>
      <c r="NXC37" s="429"/>
      <c r="NXD37" s="429"/>
      <c r="NXE37" s="429"/>
      <c r="NXF37" s="429"/>
      <c r="NXG37" s="429"/>
      <c r="NXH37" s="429"/>
      <c r="NXI37" s="429"/>
      <c r="NXJ37" s="429"/>
      <c r="NXK37" s="429"/>
      <c r="NXL37" s="429"/>
      <c r="NXM37" s="429"/>
      <c r="NXN37" s="429"/>
      <c r="NXO37" s="429"/>
      <c r="NXP37" s="429"/>
      <c r="NXQ37" s="429"/>
      <c r="NXR37" s="429"/>
      <c r="NXS37" s="429"/>
      <c r="NXT37" s="429"/>
      <c r="NXU37" s="429"/>
      <c r="NXV37" s="429"/>
      <c r="NXW37" s="429"/>
      <c r="NXX37" s="429"/>
      <c r="NXY37" s="429"/>
      <c r="NXZ37" s="429"/>
      <c r="NYA37" s="429"/>
      <c r="NYB37" s="429"/>
      <c r="NYC37" s="429"/>
      <c r="NYD37" s="429"/>
      <c r="NYE37" s="429"/>
      <c r="NYF37" s="429"/>
      <c r="NYG37" s="429"/>
      <c r="NYH37" s="429"/>
      <c r="NYI37" s="429"/>
      <c r="NYJ37" s="429"/>
      <c r="NYK37" s="429"/>
      <c r="NYL37" s="429"/>
      <c r="NYM37" s="429"/>
      <c r="NYN37" s="429"/>
      <c r="NYO37" s="429"/>
      <c r="NYP37" s="429"/>
      <c r="NYQ37" s="429"/>
      <c r="NYR37" s="429"/>
      <c r="NYS37" s="429"/>
      <c r="NYT37" s="429"/>
      <c r="NYU37" s="429"/>
      <c r="NYV37" s="429"/>
      <c r="NYW37" s="429"/>
      <c r="NYX37" s="429"/>
      <c r="NYY37" s="429"/>
      <c r="NYZ37" s="429"/>
      <c r="NZA37" s="429"/>
      <c r="NZB37" s="429"/>
      <c r="NZC37" s="429"/>
      <c r="NZD37" s="429"/>
      <c r="NZE37" s="429"/>
      <c r="NZF37" s="429"/>
      <c r="NZG37" s="429"/>
      <c r="NZH37" s="429"/>
      <c r="NZI37" s="429"/>
      <c r="NZJ37" s="429"/>
      <c r="NZK37" s="429"/>
      <c r="NZL37" s="429"/>
      <c r="NZM37" s="429"/>
      <c r="NZN37" s="429"/>
      <c r="NZO37" s="429"/>
      <c r="NZP37" s="429"/>
      <c r="NZQ37" s="429"/>
      <c r="NZR37" s="429"/>
      <c r="NZS37" s="429"/>
      <c r="NZT37" s="429"/>
      <c r="NZU37" s="429"/>
      <c r="NZV37" s="429"/>
      <c r="NZW37" s="429"/>
      <c r="NZX37" s="429"/>
      <c r="NZY37" s="429"/>
      <c r="NZZ37" s="429"/>
      <c r="OAA37" s="429"/>
      <c r="OAB37" s="429"/>
      <c r="OAC37" s="429"/>
      <c r="OAD37" s="429"/>
      <c r="OAE37" s="429"/>
      <c r="OAF37" s="429"/>
      <c r="OAG37" s="429"/>
      <c r="OAH37" s="429"/>
      <c r="OAI37" s="429"/>
      <c r="OAJ37" s="429"/>
      <c r="OAK37" s="429"/>
      <c r="OAL37" s="429"/>
      <c r="OAM37" s="429"/>
      <c r="OAN37" s="429"/>
      <c r="OAO37" s="429"/>
      <c r="OAP37" s="429"/>
      <c r="OAQ37" s="429"/>
      <c r="OAR37" s="429"/>
      <c r="OAS37" s="429"/>
      <c r="OAT37" s="429"/>
      <c r="OAU37" s="429"/>
      <c r="OAV37" s="429"/>
      <c r="OAW37" s="429"/>
      <c r="OAX37" s="429"/>
      <c r="OAY37" s="429"/>
      <c r="OAZ37" s="429"/>
      <c r="OBA37" s="429"/>
      <c r="OBB37" s="429"/>
      <c r="OBC37" s="429"/>
      <c r="OBD37" s="429"/>
      <c r="OBE37" s="429"/>
      <c r="OBF37" s="429"/>
      <c r="OBG37" s="429"/>
      <c r="OBH37" s="429"/>
      <c r="OBI37" s="429"/>
      <c r="OBJ37" s="429"/>
      <c r="OBK37" s="429"/>
      <c r="OBL37" s="429"/>
      <c r="OBM37" s="429"/>
      <c r="OBN37" s="429"/>
      <c r="OBO37" s="429"/>
      <c r="OBP37" s="429"/>
      <c r="OBQ37" s="429"/>
      <c r="OBR37" s="429"/>
      <c r="OBS37" s="429"/>
      <c r="OBT37" s="429"/>
      <c r="OBU37" s="429"/>
      <c r="OBV37" s="429"/>
      <c r="OBW37" s="429"/>
      <c r="OBX37" s="429"/>
      <c r="OBY37" s="429"/>
      <c r="OBZ37" s="429"/>
      <c r="OCA37" s="429"/>
      <c r="OCB37" s="429"/>
      <c r="OCC37" s="429"/>
      <c r="OCD37" s="429"/>
      <c r="OCE37" s="429"/>
      <c r="OCF37" s="429"/>
      <c r="OCG37" s="429"/>
      <c r="OCH37" s="429"/>
      <c r="OCI37" s="429"/>
      <c r="OCJ37" s="429"/>
      <c r="OCK37" s="429"/>
      <c r="OCL37" s="429"/>
      <c r="OCM37" s="429"/>
      <c r="OCN37" s="429"/>
      <c r="OCO37" s="429"/>
      <c r="OCP37" s="429"/>
      <c r="OCQ37" s="429"/>
      <c r="OCR37" s="429"/>
      <c r="OCS37" s="429"/>
      <c r="OCT37" s="429"/>
      <c r="OCU37" s="429"/>
      <c r="OCV37" s="429"/>
      <c r="OCW37" s="429"/>
      <c r="OCX37" s="429"/>
      <c r="OCY37" s="429"/>
      <c r="OCZ37" s="429"/>
      <c r="ODA37" s="429"/>
      <c r="ODB37" s="429"/>
      <c r="ODC37" s="429"/>
      <c r="ODD37" s="429"/>
      <c r="ODE37" s="429"/>
      <c r="ODF37" s="429"/>
      <c r="ODG37" s="429"/>
      <c r="ODH37" s="429"/>
      <c r="ODI37" s="429"/>
      <c r="ODJ37" s="429"/>
      <c r="ODK37" s="429"/>
      <c r="ODL37" s="429"/>
      <c r="ODM37" s="429"/>
      <c r="ODN37" s="429"/>
      <c r="ODO37" s="429"/>
      <c r="ODP37" s="429"/>
      <c r="ODQ37" s="429"/>
      <c r="ODR37" s="429"/>
      <c r="ODS37" s="429"/>
      <c r="ODT37" s="429"/>
      <c r="ODU37" s="429"/>
      <c r="ODV37" s="429"/>
      <c r="ODW37" s="429"/>
      <c r="ODX37" s="429"/>
      <c r="ODY37" s="429"/>
      <c r="ODZ37" s="429"/>
      <c r="OEA37" s="429"/>
      <c r="OEB37" s="429"/>
      <c r="OEC37" s="429"/>
      <c r="OED37" s="429"/>
      <c r="OEE37" s="429"/>
      <c r="OEF37" s="429"/>
      <c r="OEG37" s="429"/>
      <c r="OEH37" s="429"/>
      <c r="OEI37" s="429"/>
      <c r="OEJ37" s="429"/>
      <c r="OEK37" s="429"/>
      <c r="OEL37" s="429"/>
      <c r="OEM37" s="429"/>
      <c r="OEN37" s="429"/>
      <c r="OEO37" s="429"/>
      <c r="OEP37" s="429"/>
      <c r="OEQ37" s="429"/>
      <c r="OER37" s="429"/>
      <c r="OES37" s="429"/>
      <c r="OET37" s="429"/>
      <c r="OEU37" s="429"/>
      <c r="OEV37" s="429"/>
      <c r="OEW37" s="429"/>
      <c r="OEX37" s="429"/>
      <c r="OEY37" s="429"/>
      <c r="OEZ37" s="429"/>
      <c r="OFA37" s="429"/>
      <c r="OFB37" s="429"/>
      <c r="OFC37" s="429"/>
      <c r="OFD37" s="429"/>
      <c r="OFE37" s="429"/>
      <c r="OFF37" s="429"/>
      <c r="OFG37" s="429"/>
      <c r="OFH37" s="429"/>
      <c r="OFI37" s="429"/>
      <c r="OFJ37" s="429"/>
      <c r="OFK37" s="429"/>
      <c r="OFL37" s="429"/>
      <c r="OFM37" s="429"/>
      <c r="OFN37" s="429"/>
      <c r="OFO37" s="429"/>
      <c r="OFP37" s="429"/>
      <c r="OFQ37" s="429"/>
      <c r="OFR37" s="429"/>
      <c r="OFS37" s="429"/>
      <c r="OFT37" s="429"/>
      <c r="OFU37" s="429"/>
      <c r="OFV37" s="429"/>
      <c r="OFW37" s="429"/>
      <c r="OFX37" s="429"/>
      <c r="OFY37" s="429"/>
      <c r="OFZ37" s="429"/>
      <c r="OGA37" s="429"/>
      <c r="OGB37" s="429"/>
      <c r="OGC37" s="429"/>
      <c r="OGD37" s="429"/>
      <c r="OGE37" s="429"/>
      <c r="OGF37" s="429"/>
      <c r="OGG37" s="429"/>
      <c r="OGH37" s="429"/>
      <c r="OGI37" s="429"/>
      <c r="OGJ37" s="429"/>
      <c r="OGK37" s="429"/>
      <c r="OGL37" s="429"/>
      <c r="OGM37" s="429"/>
      <c r="OGN37" s="429"/>
      <c r="OGO37" s="429"/>
      <c r="OGP37" s="429"/>
      <c r="OGQ37" s="429"/>
      <c r="OGR37" s="429"/>
      <c r="OGS37" s="429"/>
      <c r="OGT37" s="429"/>
      <c r="OGU37" s="429"/>
      <c r="OGV37" s="429"/>
      <c r="OGW37" s="429"/>
      <c r="OGX37" s="429"/>
      <c r="OGY37" s="429"/>
      <c r="OGZ37" s="429"/>
      <c r="OHA37" s="429"/>
      <c r="OHB37" s="429"/>
      <c r="OHC37" s="429"/>
      <c r="OHD37" s="429"/>
      <c r="OHE37" s="429"/>
      <c r="OHF37" s="429"/>
      <c r="OHG37" s="429"/>
      <c r="OHH37" s="429"/>
      <c r="OHI37" s="429"/>
      <c r="OHJ37" s="429"/>
      <c r="OHK37" s="429"/>
      <c r="OHL37" s="429"/>
      <c r="OHM37" s="429"/>
      <c r="OHN37" s="429"/>
      <c r="OHO37" s="429"/>
      <c r="OHP37" s="429"/>
      <c r="OHQ37" s="429"/>
      <c r="OHR37" s="429"/>
      <c r="OHS37" s="429"/>
      <c r="OHT37" s="429"/>
      <c r="OHU37" s="429"/>
      <c r="OHV37" s="429"/>
      <c r="OHW37" s="429"/>
      <c r="OHX37" s="429"/>
      <c r="OHY37" s="429"/>
      <c r="OHZ37" s="429"/>
      <c r="OIA37" s="429"/>
      <c r="OIB37" s="429"/>
      <c r="OIC37" s="429"/>
      <c r="OID37" s="429"/>
      <c r="OIE37" s="429"/>
      <c r="OIF37" s="429"/>
      <c r="OIG37" s="429"/>
      <c r="OIH37" s="429"/>
      <c r="OII37" s="429"/>
      <c r="OIJ37" s="429"/>
      <c r="OIK37" s="429"/>
      <c r="OIL37" s="429"/>
      <c r="OIM37" s="429"/>
      <c r="OIN37" s="429"/>
      <c r="OIO37" s="429"/>
      <c r="OIP37" s="429"/>
      <c r="OIQ37" s="429"/>
      <c r="OIR37" s="429"/>
      <c r="OIS37" s="429"/>
      <c r="OIT37" s="429"/>
      <c r="OIU37" s="429"/>
      <c r="OIV37" s="429"/>
      <c r="OIW37" s="429"/>
      <c r="OIX37" s="429"/>
      <c r="OIY37" s="429"/>
      <c r="OIZ37" s="429"/>
      <c r="OJA37" s="429"/>
      <c r="OJB37" s="429"/>
      <c r="OJC37" s="429"/>
      <c r="OJD37" s="429"/>
      <c r="OJE37" s="429"/>
      <c r="OJF37" s="429"/>
      <c r="OJG37" s="429"/>
      <c r="OJH37" s="429"/>
      <c r="OJI37" s="429"/>
      <c r="OJJ37" s="429"/>
      <c r="OJK37" s="429"/>
      <c r="OJL37" s="429"/>
      <c r="OJM37" s="429"/>
      <c r="OJN37" s="429"/>
      <c r="OJO37" s="429"/>
      <c r="OJP37" s="429"/>
      <c r="OJQ37" s="429"/>
      <c r="OJR37" s="429"/>
      <c r="OJS37" s="429"/>
      <c r="OJT37" s="429"/>
      <c r="OJU37" s="429"/>
      <c r="OJV37" s="429"/>
      <c r="OJW37" s="429"/>
      <c r="OJX37" s="429"/>
      <c r="OJY37" s="429"/>
      <c r="OJZ37" s="429"/>
      <c r="OKA37" s="429"/>
      <c r="OKB37" s="429"/>
      <c r="OKC37" s="429"/>
      <c r="OKD37" s="429"/>
      <c r="OKE37" s="429"/>
      <c r="OKF37" s="429"/>
      <c r="OKG37" s="429"/>
      <c r="OKH37" s="429"/>
      <c r="OKI37" s="429"/>
      <c r="OKJ37" s="429"/>
      <c r="OKK37" s="429"/>
      <c r="OKL37" s="429"/>
      <c r="OKM37" s="429"/>
      <c r="OKN37" s="429"/>
      <c r="OKO37" s="429"/>
      <c r="OKP37" s="429"/>
      <c r="OKQ37" s="429"/>
      <c r="OKR37" s="429"/>
      <c r="OKS37" s="429"/>
      <c r="OKT37" s="429"/>
      <c r="OKU37" s="429"/>
      <c r="OKV37" s="429"/>
      <c r="OKW37" s="429"/>
      <c r="OKX37" s="429"/>
      <c r="OKY37" s="429"/>
      <c r="OKZ37" s="429"/>
      <c r="OLA37" s="429"/>
      <c r="OLB37" s="429"/>
      <c r="OLC37" s="429"/>
      <c r="OLD37" s="429"/>
      <c r="OLE37" s="429"/>
      <c r="OLF37" s="429"/>
      <c r="OLG37" s="429"/>
      <c r="OLH37" s="429"/>
      <c r="OLI37" s="429"/>
      <c r="OLJ37" s="429"/>
      <c r="OLK37" s="429"/>
      <c r="OLL37" s="429"/>
      <c r="OLM37" s="429"/>
      <c r="OLN37" s="429"/>
      <c r="OLO37" s="429"/>
      <c r="OLP37" s="429"/>
      <c r="OLQ37" s="429"/>
      <c r="OLR37" s="429"/>
      <c r="OLS37" s="429"/>
      <c r="OLT37" s="429"/>
      <c r="OLU37" s="429"/>
      <c r="OLV37" s="429"/>
      <c r="OLW37" s="429"/>
      <c r="OLX37" s="429"/>
      <c r="OLY37" s="429"/>
      <c r="OLZ37" s="429"/>
      <c r="OMA37" s="429"/>
      <c r="OMB37" s="429"/>
      <c r="OMC37" s="429"/>
      <c r="OMD37" s="429"/>
      <c r="OME37" s="429"/>
      <c r="OMF37" s="429"/>
      <c r="OMG37" s="429"/>
      <c r="OMH37" s="429"/>
      <c r="OMI37" s="429"/>
      <c r="OMJ37" s="429"/>
      <c r="OMK37" s="429"/>
      <c r="OML37" s="429"/>
      <c r="OMM37" s="429"/>
      <c r="OMN37" s="429"/>
      <c r="OMO37" s="429"/>
      <c r="OMP37" s="429"/>
      <c r="OMQ37" s="429"/>
      <c r="OMR37" s="429"/>
      <c r="OMS37" s="429"/>
      <c r="OMT37" s="429"/>
      <c r="OMU37" s="429"/>
      <c r="OMV37" s="429"/>
      <c r="OMW37" s="429"/>
      <c r="OMX37" s="429"/>
      <c r="OMY37" s="429"/>
      <c r="OMZ37" s="429"/>
      <c r="ONA37" s="429"/>
      <c r="ONB37" s="429"/>
      <c r="ONC37" s="429"/>
      <c r="OND37" s="429"/>
      <c r="ONE37" s="429"/>
      <c r="ONF37" s="429"/>
      <c r="ONG37" s="429"/>
      <c r="ONH37" s="429"/>
      <c r="ONI37" s="429"/>
      <c r="ONJ37" s="429"/>
      <c r="ONK37" s="429"/>
      <c r="ONL37" s="429"/>
      <c r="ONM37" s="429"/>
      <c r="ONN37" s="429"/>
      <c r="ONO37" s="429"/>
      <c r="ONP37" s="429"/>
      <c r="ONQ37" s="429"/>
      <c r="ONR37" s="429"/>
      <c r="ONS37" s="429"/>
      <c r="ONT37" s="429"/>
      <c r="ONU37" s="429"/>
      <c r="ONV37" s="429"/>
      <c r="ONW37" s="429"/>
      <c r="ONX37" s="429"/>
      <c r="ONY37" s="429"/>
      <c r="ONZ37" s="429"/>
      <c r="OOA37" s="429"/>
      <c r="OOB37" s="429"/>
      <c r="OOC37" s="429"/>
      <c r="OOD37" s="429"/>
      <c r="OOE37" s="429"/>
      <c r="OOF37" s="429"/>
      <c r="OOG37" s="429"/>
      <c r="OOH37" s="429"/>
      <c r="OOI37" s="429"/>
      <c r="OOJ37" s="429"/>
      <c r="OOK37" s="429"/>
      <c r="OOL37" s="429"/>
      <c r="OOM37" s="429"/>
      <c r="OON37" s="429"/>
      <c r="OOO37" s="429"/>
      <c r="OOP37" s="429"/>
      <c r="OOQ37" s="429"/>
      <c r="OOR37" s="429"/>
      <c r="OOS37" s="429"/>
      <c r="OOT37" s="429"/>
      <c r="OOU37" s="429"/>
      <c r="OOV37" s="429"/>
      <c r="OOW37" s="429"/>
      <c r="OOX37" s="429"/>
      <c r="OOY37" s="429"/>
      <c r="OOZ37" s="429"/>
      <c r="OPA37" s="429"/>
      <c r="OPB37" s="429"/>
      <c r="OPC37" s="429"/>
      <c r="OPD37" s="429"/>
      <c r="OPE37" s="429"/>
      <c r="OPF37" s="429"/>
      <c r="OPG37" s="429"/>
      <c r="OPH37" s="429"/>
      <c r="OPI37" s="429"/>
      <c r="OPJ37" s="429"/>
      <c r="OPK37" s="429"/>
      <c r="OPL37" s="429"/>
      <c r="OPM37" s="429"/>
      <c r="OPN37" s="429"/>
      <c r="OPO37" s="429"/>
      <c r="OPP37" s="429"/>
      <c r="OPQ37" s="429"/>
      <c r="OPR37" s="429"/>
      <c r="OPS37" s="429"/>
      <c r="OPT37" s="429"/>
      <c r="OPU37" s="429"/>
      <c r="OPV37" s="429"/>
      <c r="OPW37" s="429"/>
      <c r="OPX37" s="429"/>
      <c r="OPY37" s="429"/>
      <c r="OPZ37" s="429"/>
      <c r="OQA37" s="429"/>
      <c r="OQB37" s="429"/>
      <c r="OQC37" s="429"/>
      <c r="OQD37" s="429"/>
      <c r="OQE37" s="429"/>
      <c r="OQF37" s="429"/>
      <c r="OQG37" s="429"/>
      <c r="OQH37" s="429"/>
      <c r="OQI37" s="429"/>
      <c r="OQJ37" s="429"/>
      <c r="OQK37" s="429"/>
      <c r="OQL37" s="429"/>
      <c r="OQM37" s="429"/>
      <c r="OQN37" s="429"/>
      <c r="OQO37" s="429"/>
      <c r="OQP37" s="429"/>
      <c r="OQQ37" s="429"/>
      <c r="OQR37" s="429"/>
      <c r="OQS37" s="429"/>
      <c r="OQT37" s="429"/>
      <c r="OQU37" s="429"/>
      <c r="OQV37" s="429"/>
      <c r="OQW37" s="429"/>
      <c r="OQX37" s="429"/>
      <c r="OQY37" s="429"/>
      <c r="OQZ37" s="429"/>
      <c r="ORA37" s="429"/>
      <c r="ORB37" s="429"/>
      <c r="ORC37" s="429"/>
      <c r="ORD37" s="429"/>
      <c r="ORE37" s="429"/>
      <c r="ORF37" s="429"/>
      <c r="ORG37" s="429"/>
      <c r="ORH37" s="429"/>
      <c r="ORI37" s="429"/>
      <c r="ORJ37" s="429"/>
      <c r="ORK37" s="429"/>
      <c r="ORL37" s="429"/>
      <c r="ORM37" s="429"/>
      <c r="ORN37" s="429"/>
      <c r="ORO37" s="429"/>
      <c r="ORP37" s="429"/>
      <c r="ORQ37" s="429"/>
      <c r="ORR37" s="429"/>
      <c r="ORS37" s="429"/>
      <c r="ORT37" s="429"/>
      <c r="ORU37" s="429"/>
      <c r="ORV37" s="429"/>
      <c r="ORW37" s="429"/>
      <c r="ORX37" s="429"/>
      <c r="ORY37" s="429"/>
      <c r="ORZ37" s="429"/>
      <c r="OSA37" s="429"/>
      <c r="OSB37" s="429"/>
      <c r="OSC37" s="429"/>
      <c r="OSD37" s="429"/>
      <c r="OSE37" s="429"/>
      <c r="OSF37" s="429"/>
      <c r="OSG37" s="429"/>
      <c r="OSH37" s="429"/>
      <c r="OSI37" s="429"/>
      <c r="OSJ37" s="429"/>
      <c r="OSK37" s="429"/>
      <c r="OSL37" s="429"/>
      <c r="OSM37" s="429"/>
      <c r="OSN37" s="429"/>
      <c r="OSO37" s="429"/>
      <c r="OSP37" s="429"/>
      <c r="OSQ37" s="429"/>
      <c r="OSR37" s="429"/>
      <c r="OSS37" s="429"/>
      <c r="OST37" s="429"/>
      <c r="OSU37" s="429"/>
      <c r="OSV37" s="429"/>
      <c r="OSW37" s="429"/>
      <c r="OSX37" s="429"/>
      <c r="OSY37" s="429"/>
      <c r="OSZ37" s="429"/>
      <c r="OTA37" s="429"/>
      <c r="OTB37" s="429"/>
      <c r="OTC37" s="429"/>
      <c r="OTD37" s="429"/>
      <c r="OTE37" s="429"/>
      <c r="OTF37" s="429"/>
      <c r="OTG37" s="429"/>
      <c r="OTH37" s="429"/>
      <c r="OTI37" s="429"/>
      <c r="OTJ37" s="429"/>
      <c r="OTK37" s="429"/>
      <c r="OTL37" s="429"/>
      <c r="OTM37" s="429"/>
      <c r="OTN37" s="429"/>
      <c r="OTO37" s="429"/>
      <c r="OTP37" s="429"/>
      <c r="OTQ37" s="429"/>
      <c r="OTR37" s="429"/>
      <c r="OTS37" s="429"/>
      <c r="OTT37" s="429"/>
      <c r="OTU37" s="429"/>
      <c r="OTV37" s="429"/>
      <c r="OTW37" s="429"/>
      <c r="OTX37" s="429"/>
      <c r="OTY37" s="429"/>
      <c r="OTZ37" s="429"/>
      <c r="OUA37" s="429"/>
      <c r="OUB37" s="429"/>
      <c r="OUC37" s="429"/>
      <c r="OUD37" s="429"/>
      <c r="OUE37" s="429"/>
      <c r="OUF37" s="429"/>
      <c r="OUG37" s="429"/>
      <c r="OUH37" s="429"/>
      <c r="OUI37" s="429"/>
      <c r="OUJ37" s="429"/>
      <c r="OUK37" s="429"/>
      <c r="OUL37" s="429"/>
      <c r="OUM37" s="429"/>
      <c r="OUN37" s="429"/>
      <c r="OUO37" s="429"/>
      <c r="OUP37" s="429"/>
      <c r="OUQ37" s="429"/>
      <c r="OUR37" s="429"/>
      <c r="OUS37" s="429"/>
      <c r="OUT37" s="429"/>
      <c r="OUU37" s="429"/>
      <c r="OUV37" s="429"/>
      <c r="OUW37" s="429"/>
      <c r="OUX37" s="429"/>
      <c r="OUY37" s="429"/>
      <c r="OUZ37" s="429"/>
      <c r="OVA37" s="429"/>
      <c r="OVB37" s="429"/>
      <c r="OVC37" s="429"/>
      <c r="OVD37" s="429"/>
      <c r="OVE37" s="429"/>
      <c r="OVF37" s="429"/>
      <c r="OVG37" s="429"/>
      <c r="OVH37" s="429"/>
      <c r="OVI37" s="429"/>
      <c r="OVJ37" s="429"/>
      <c r="OVK37" s="429"/>
      <c r="OVL37" s="429"/>
      <c r="OVM37" s="429"/>
      <c r="OVN37" s="429"/>
      <c r="OVO37" s="429"/>
      <c r="OVP37" s="429"/>
      <c r="OVQ37" s="429"/>
      <c r="OVR37" s="429"/>
      <c r="OVS37" s="429"/>
      <c r="OVT37" s="429"/>
      <c r="OVU37" s="429"/>
      <c r="OVV37" s="429"/>
      <c r="OVW37" s="429"/>
      <c r="OVX37" s="429"/>
      <c r="OVY37" s="429"/>
      <c r="OVZ37" s="429"/>
      <c r="OWA37" s="429"/>
      <c r="OWB37" s="429"/>
      <c r="OWC37" s="429"/>
      <c r="OWD37" s="429"/>
      <c r="OWE37" s="429"/>
      <c r="OWF37" s="429"/>
      <c r="OWG37" s="429"/>
      <c r="OWH37" s="429"/>
      <c r="OWI37" s="429"/>
      <c r="OWJ37" s="429"/>
      <c r="OWK37" s="429"/>
      <c r="OWL37" s="429"/>
      <c r="OWM37" s="429"/>
      <c r="OWN37" s="429"/>
      <c r="OWO37" s="429"/>
      <c r="OWP37" s="429"/>
      <c r="OWQ37" s="429"/>
      <c r="OWR37" s="429"/>
      <c r="OWS37" s="429"/>
      <c r="OWT37" s="429"/>
      <c r="OWU37" s="429"/>
      <c r="OWV37" s="429"/>
      <c r="OWW37" s="429"/>
      <c r="OWX37" s="429"/>
      <c r="OWY37" s="429"/>
      <c r="OWZ37" s="429"/>
      <c r="OXA37" s="429"/>
      <c r="OXB37" s="429"/>
      <c r="OXC37" s="429"/>
      <c r="OXD37" s="429"/>
      <c r="OXE37" s="429"/>
      <c r="OXF37" s="429"/>
      <c r="OXG37" s="429"/>
      <c r="OXH37" s="429"/>
      <c r="OXI37" s="429"/>
      <c r="OXJ37" s="429"/>
      <c r="OXK37" s="429"/>
      <c r="OXL37" s="429"/>
      <c r="OXM37" s="429"/>
      <c r="OXN37" s="429"/>
      <c r="OXO37" s="429"/>
      <c r="OXP37" s="429"/>
      <c r="OXQ37" s="429"/>
      <c r="OXR37" s="429"/>
      <c r="OXS37" s="429"/>
      <c r="OXT37" s="429"/>
      <c r="OXU37" s="429"/>
      <c r="OXV37" s="429"/>
      <c r="OXW37" s="429"/>
      <c r="OXX37" s="429"/>
      <c r="OXY37" s="429"/>
      <c r="OXZ37" s="429"/>
      <c r="OYA37" s="429"/>
      <c r="OYB37" s="429"/>
      <c r="OYC37" s="429"/>
      <c r="OYD37" s="429"/>
      <c r="OYE37" s="429"/>
      <c r="OYF37" s="429"/>
      <c r="OYG37" s="429"/>
      <c r="OYH37" s="429"/>
      <c r="OYI37" s="429"/>
      <c r="OYJ37" s="429"/>
      <c r="OYK37" s="429"/>
      <c r="OYL37" s="429"/>
      <c r="OYM37" s="429"/>
      <c r="OYN37" s="429"/>
      <c r="OYO37" s="429"/>
      <c r="OYP37" s="429"/>
      <c r="OYQ37" s="429"/>
      <c r="OYR37" s="429"/>
      <c r="OYS37" s="429"/>
      <c r="OYT37" s="429"/>
      <c r="OYU37" s="429"/>
      <c r="OYV37" s="429"/>
      <c r="OYW37" s="429"/>
      <c r="OYX37" s="429"/>
      <c r="OYY37" s="429"/>
      <c r="OYZ37" s="429"/>
      <c r="OZA37" s="429"/>
      <c r="OZB37" s="429"/>
      <c r="OZC37" s="429"/>
      <c r="OZD37" s="429"/>
      <c r="OZE37" s="429"/>
      <c r="OZF37" s="429"/>
      <c r="OZG37" s="429"/>
      <c r="OZH37" s="429"/>
      <c r="OZI37" s="429"/>
      <c r="OZJ37" s="429"/>
      <c r="OZK37" s="429"/>
      <c r="OZL37" s="429"/>
      <c r="OZM37" s="429"/>
      <c r="OZN37" s="429"/>
      <c r="OZO37" s="429"/>
      <c r="OZP37" s="429"/>
      <c r="OZQ37" s="429"/>
      <c r="OZR37" s="429"/>
      <c r="OZS37" s="429"/>
      <c r="OZT37" s="429"/>
      <c r="OZU37" s="429"/>
      <c r="OZV37" s="429"/>
      <c r="OZW37" s="429"/>
      <c r="OZX37" s="429"/>
      <c r="OZY37" s="429"/>
      <c r="OZZ37" s="429"/>
      <c r="PAA37" s="429"/>
      <c r="PAB37" s="429"/>
      <c r="PAC37" s="429"/>
      <c r="PAD37" s="429"/>
      <c r="PAE37" s="429"/>
      <c r="PAF37" s="429"/>
      <c r="PAG37" s="429"/>
      <c r="PAH37" s="429"/>
      <c r="PAI37" s="429"/>
      <c r="PAJ37" s="429"/>
      <c r="PAK37" s="429"/>
      <c r="PAL37" s="429"/>
      <c r="PAM37" s="429"/>
      <c r="PAN37" s="429"/>
      <c r="PAO37" s="429"/>
      <c r="PAP37" s="429"/>
      <c r="PAQ37" s="429"/>
      <c r="PAR37" s="429"/>
      <c r="PAS37" s="429"/>
      <c r="PAT37" s="429"/>
      <c r="PAU37" s="429"/>
      <c r="PAV37" s="429"/>
      <c r="PAW37" s="429"/>
      <c r="PAX37" s="429"/>
      <c r="PAY37" s="429"/>
      <c r="PAZ37" s="429"/>
      <c r="PBA37" s="429"/>
      <c r="PBB37" s="429"/>
      <c r="PBC37" s="429"/>
      <c r="PBD37" s="429"/>
      <c r="PBE37" s="429"/>
      <c r="PBF37" s="429"/>
      <c r="PBG37" s="429"/>
      <c r="PBH37" s="429"/>
      <c r="PBI37" s="429"/>
      <c r="PBJ37" s="429"/>
      <c r="PBK37" s="429"/>
      <c r="PBL37" s="429"/>
      <c r="PBM37" s="429"/>
      <c r="PBN37" s="429"/>
      <c r="PBO37" s="429"/>
      <c r="PBP37" s="429"/>
      <c r="PBQ37" s="429"/>
      <c r="PBR37" s="429"/>
      <c r="PBS37" s="429"/>
      <c r="PBT37" s="429"/>
      <c r="PBU37" s="429"/>
      <c r="PBV37" s="429"/>
      <c r="PBW37" s="429"/>
      <c r="PBX37" s="429"/>
      <c r="PBY37" s="429"/>
      <c r="PBZ37" s="429"/>
      <c r="PCA37" s="429"/>
      <c r="PCB37" s="429"/>
      <c r="PCC37" s="429"/>
      <c r="PCD37" s="429"/>
      <c r="PCE37" s="429"/>
      <c r="PCF37" s="429"/>
      <c r="PCG37" s="429"/>
      <c r="PCH37" s="429"/>
      <c r="PCI37" s="429"/>
      <c r="PCJ37" s="429"/>
      <c r="PCK37" s="429"/>
      <c r="PCL37" s="429"/>
      <c r="PCM37" s="429"/>
      <c r="PCN37" s="429"/>
      <c r="PCO37" s="429"/>
      <c r="PCP37" s="429"/>
      <c r="PCQ37" s="429"/>
      <c r="PCR37" s="429"/>
      <c r="PCS37" s="429"/>
      <c r="PCT37" s="429"/>
      <c r="PCU37" s="429"/>
      <c r="PCV37" s="429"/>
      <c r="PCW37" s="429"/>
      <c r="PCX37" s="429"/>
      <c r="PCY37" s="429"/>
      <c r="PCZ37" s="429"/>
      <c r="PDA37" s="429"/>
      <c r="PDB37" s="429"/>
      <c r="PDC37" s="429"/>
      <c r="PDD37" s="429"/>
      <c r="PDE37" s="429"/>
      <c r="PDF37" s="429"/>
      <c r="PDG37" s="429"/>
      <c r="PDH37" s="429"/>
      <c r="PDI37" s="429"/>
      <c r="PDJ37" s="429"/>
      <c r="PDK37" s="429"/>
      <c r="PDL37" s="429"/>
      <c r="PDM37" s="429"/>
      <c r="PDN37" s="429"/>
      <c r="PDO37" s="429"/>
      <c r="PDP37" s="429"/>
      <c r="PDQ37" s="429"/>
      <c r="PDR37" s="429"/>
      <c r="PDS37" s="429"/>
      <c r="PDT37" s="429"/>
      <c r="PDU37" s="429"/>
      <c r="PDV37" s="429"/>
      <c r="PDW37" s="429"/>
      <c r="PDX37" s="429"/>
      <c r="PDY37" s="429"/>
      <c r="PDZ37" s="429"/>
      <c r="PEA37" s="429"/>
      <c r="PEB37" s="429"/>
      <c r="PEC37" s="429"/>
      <c r="PED37" s="429"/>
      <c r="PEE37" s="429"/>
      <c r="PEF37" s="429"/>
      <c r="PEG37" s="429"/>
      <c r="PEH37" s="429"/>
      <c r="PEI37" s="429"/>
      <c r="PEJ37" s="429"/>
      <c r="PEK37" s="429"/>
      <c r="PEL37" s="429"/>
      <c r="PEM37" s="429"/>
      <c r="PEN37" s="429"/>
      <c r="PEO37" s="429"/>
      <c r="PEP37" s="429"/>
      <c r="PEQ37" s="429"/>
      <c r="PER37" s="429"/>
      <c r="PES37" s="429"/>
      <c r="PET37" s="429"/>
      <c r="PEU37" s="429"/>
      <c r="PEV37" s="429"/>
      <c r="PEW37" s="429"/>
      <c r="PEX37" s="429"/>
      <c r="PEY37" s="429"/>
      <c r="PEZ37" s="429"/>
      <c r="PFA37" s="429"/>
      <c r="PFB37" s="429"/>
      <c r="PFC37" s="429"/>
      <c r="PFD37" s="429"/>
      <c r="PFE37" s="429"/>
      <c r="PFF37" s="429"/>
      <c r="PFG37" s="429"/>
      <c r="PFH37" s="429"/>
      <c r="PFI37" s="429"/>
      <c r="PFJ37" s="429"/>
      <c r="PFK37" s="429"/>
      <c r="PFL37" s="429"/>
      <c r="PFM37" s="429"/>
      <c r="PFN37" s="429"/>
      <c r="PFO37" s="429"/>
      <c r="PFP37" s="429"/>
      <c r="PFQ37" s="429"/>
      <c r="PFR37" s="429"/>
      <c r="PFS37" s="429"/>
      <c r="PFT37" s="429"/>
      <c r="PFU37" s="429"/>
      <c r="PFV37" s="429"/>
      <c r="PFW37" s="429"/>
      <c r="PFX37" s="429"/>
      <c r="PFY37" s="429"/>
      <c r="PFZ37" s="429"/>
      <c r="PGA37" s="429"/>
      <c r="PGB37" s="429"/>
      <c r="PGC37" s="429"/>
      <c r="PGD37" s="429"/>
      <c r="PGE37" s="429"/>
      <c r="PGF37" s="429"/>
      <c r="PGG37" s="429"/>
      <c r="PGH37" s="429"/>
      <c r="PGI37" s="429"/>
      <c r="PGJ37" s="429"/>
      <c r="PGK37" s="429"/>
      <c r="PGL37" s="429"/>
      <c r="PGM37" s="429"/>
      <c r="PGN37" s="429"/>
      <c r="PGO37" s="429"/>
      <c r="PGP37" s="429"/>
      <c r="PGQ37" s="429"/>
      <c r="PGR37" s="429"/>
      <c r="PGS37" s="429"/>
      <c r="PGT37" s="429"/>
      <c r="PGU37" s="429"/>
      <c r="PGV37" s="429"/>
      <c r="PGW37" s="429"/>
      <c r="PGX37" s="429"/>
      <c r="PGY37" s="429"/>
      <c r="PGZ37" s="429"/>
      <c r="PHA37" s="429"/>
      <c r="PHB37" s="429"/>
      <c r="PHC37" s="429"/>
      <c r="PHD37" s="429"/>
      <c r="PHE37" s="429"/>
      <c r="PHF37" s="429"/>
      <c r="PHG37" s="429"/>
      <c r="PHH37" s="429"/>
      <c r="PHI37" s="429"/>
      <c r="PHJ37" s="429"/>
      <c r="PHK37" s="429"/>
      <c r="PHL37" s="429"/>
      <c r="PHM37" s="429"/>
      <c r="PHN37" s="429"/>
      <c r="PHO37" s="429"/>
      <c r="PHP37" s="429"/>
      <c r="PHQ37" s="429"/>
      <c r="PHR37" s="429"/>
      <c r="PHS37" s="429"/>
      <c r="PHT37" s="429"/>
      <c r="PHU37" s="429"/>
      <c r="PHV37" s="429"/>
      <c r="PHW37" s="429"/>
      <c r="PHX37" s="429"/>
      <c r="PHY37" s="429"/>
      <c r="PHZ37" s="429"/>
      <c r="PIA37" s="429"/>
      <c r="PIB37" s="429"/>
      <c r="PIC37" s="429"/>
      <c r="PID37" s="429"/>
      <c r="PIE37" s="429"/>
      <c r="PIF37" s="429"/>
      <c r="PIG37" s="429"/>
      <c r="PIH37" s="429"/>
      <c r="PII37" s="429"/>
      <c r="PIJ37" s="429"/>
      <c r="PIK37" s="429"/>
      <c r="PIL37" s="429"/>
      <c r="PIM37" s="429"/>
      <c r="PIN37" s="429"/>
      <c r="PIO37" s="429"/>
      <c r="PIP37" s="429"/>
      <c r="PIQ37" s="429"/>
      <c r="PIR37" s="429"/>
      <c r="PIS37" s="429"/>
      <c r="PIT37" s="429"/>
      <c r="PIU37" s="429"/>
      <c r="PIV37" s="429"/>
      <c r="PIW37" s="429"/>
      <c r="PIX37" s="429"/>
      <c r="PIY37" s="429"/>
      <c r="PIZ37" s="429"/>
      <c r="PJA37" s="429"/>
      <c r="PJB37" s="429"/>
      <c r="PJC37" s="429"/>
      <c r="PJD37" s="429"/>
      <c r="PJE37" s="429"/>
      <c r="PJF37" s="429"/>
      <c r="PJG37" s="429"/>
      <c r="PJH37" s="429"/>
      <c r="PJI37" s="429"/>
      <c r="PJJ37" s="429"/>
      <c r="PJK37" s="429"/>
      <c r="PJL37" s="429"/>
      <c r="PJM37" s="429"/>
      <c r="PJN37" s="429"/>
      <c r="PJO37" s="429"/>
      <c r="PJP37" s="429"/>
      <c r="PJQ37" s="429"/>
      <c r="PJR37" s="429"/>
      <c r="PJS37" s="429"/>
      <c r="PJT37" s="429"/>
      <c r="PJU37" s="429"/>
      <c r="PJV37" s="429"/>
      <c r="PJW37" s="429"/>
      <c r="PJX37" s="429"/>
      <c r="PJY37" s="429"/>
      <c r="PJZ37" s="429"/>
      <c r="PKA37" s="429"/>
      <c r="PKB37" s="429"/>
      <c r="PKC37" s="429"/>
      <c r="PKD37" s="429"/>
      <c r="PKE37" s="429"/>
      <c r="PKF37" s="429"/>
      <c r="PKG37" s="429"/>
      <c r="PKH37" s="429"/>
      <c r="PKI37" s="429"/>
      <c r="PKJ37" s="429"/>
      <c r="PKK37" s="429"/>
      <c r="PKL37" s="429"/>
      <c r="PKM37" s="429"/>
      <c r="PKN37" s="429"/>
      <c r="PKO37" s="429"/>
      <c r="PKP37" s="429"/>
      <c r="PKQ37" s="429"/>
      <c r="PKR37" s="429"/>
      <c r="PKS37" s="429"/>
      <c r="PKT37" s="429"/>
      <c r="PKU37" s="429"/>
      <c r="PKV37" s="429"/>
      <c r="PKW37" s="429"/>
      <c r="PKX37" s="429"/>
      <c r="PKY37" s="429"/>
      <c r="PKZ37" s="429"/>
      <c r="PLA37" s="429"/>
      <c r="PLB37" s="429"/>
      <c r="PLC37" s="429"/>
      <c r="PLD37" s="429"/>
      <c r="PLE37" s="429"/>
      <c r="PLF37" s="429"/>
      <c r="PLG37" s="429"/>
      <c r="PLH37" s="429"/>
      <c r="PLI37" s="429"/>
      <c r="PLJ37" s="429"/>
      <c r="PLK37" s="429"/>
      <c r="PLL37" s="429"/>
      <c r="PLM37" s="429"/>
      <c r="PLN37" s="429"/>
      <c r="PLO37" s="429"/>
      <c r="PLP37" s="429"/>
      <c r="PLQ37" s="429"/>
      <c r="PLR37" s="429"/>
      <c r="PLS37" s="429"/>
      <c r="PLT37" s="429"/>
      <c r="PLU37" s="429"/>
      <c r="PLV37" s="429"/>
      <c r="PLW37" s="429"/>
      <c r="PLX37" s="429"/>
      <c r="PLY37" s="429"/>
      <c r="PLZ37" s="429"/>
      <c r="PMA37" s="429"/>
      <c r="PMB37" s="429"/>
      <c r="PMC37" s="429"/>
      <c r="PMD37" s="429"/>
      <c r="PME37" s="429"/>
      <c r="PMF37" s="429"/>
      <c r="PMG37" s="429"/>
      <c r="PMH37" s="429"/>
      <c r="PMI37" s="429"/>
      <c r="PMJ37" s="429"/>
      <c r="PMK37" s="429"/>
      <c r="PML37" s="429"/>
      <c r="PMM37" s="429"/>
      <c r="PMN37" s="429"/>
      <c r="PMO37" s="429"/>
      <c r="PMP37" s="429"/>
      <c r="PMQ37" s="429"/>
      <c r="PMR37" s="429"/>
      <c r="PMS37" s="429"/>
      <c r="PMT37" s="429"/>
      <c r="PMU37" s="429"/>
      <c r="PMV37" s="429"/>
      <c r="PMW37" s="429"/>
      <c r="PMX37" s="429"/>
      <c r="PMY37" s="429"/>
      <c r="PMZ37" s="429"/>
      <c r="PNA37" s="429"/>
      <c r="PNB37" s="429"/>
      <c r="PNC37" s="429"/>
      <c r="PND37" s="429"/>
      <c r="PNE37" s="429"/>
      <c r="PNF37" s="429"/>
      <c r="PNG37" s="429"/>
      <c r="PNH37" s="429"/>
      <c r="PNI37" s="429"/>
      <c r="PNJ37" s="429"/>
      <c r="PNK37" s="429"/>
      <c r="PNL37" s="429"/>
      <c r="PNM37" s="429"/>
      <c r="PNN37" s="429"/>
      <c r="PNO37" s="429"/>
      <c r="PNP37" s="429"/>
      <c r="PNQ37" s="429"/>
      <c r="PNR37" s="429"/>
      <c r="PNS37" s="429"/>
      <c r="PNT37" s="429"/>
      <c r="PNU37" s="429"/>
      <c r="PNV37" s="429"/>
      <c r="PNW37" s="429"/>
      <c r="PNX37" s="429"/>
      <c r="PNY37" s="429"/>
      <c r="PNZ37" s="429"/>
      <c r="POA37" s="429"/>
      <c r="POB37" s="429"/>
      <c r="POC37" s="429"/>
      <c r="POD37" s="429"/>
      <c r="POE37" s="429"/>
      <c r="POF37" s="429"/>
      <c r="POG37" s="429"/>
      <c r="POH37" s="429"/>
      <c r="POI37" s="429"/>
      <c r="POJ37" s="429"/>
      <c r="POK37" s="429"/>
      <c r="POL37" s="429"/>
      <c r="POM37" s="429"/>
      <c r="PON37" s="429"/>
      <c r="POO37" s="429"/>
      <c r="POP37" s="429"/>
      <c r="POQ37" s="429"/>
      <c r="POR37" s="429"/>
      <c r="POS37" s="429"/>
      <c r="POT37" s="429"/>
      <c r="POU37" s="429"/>
      <c r="POV37" s="429"/>
      <c r="POW37" s="429"/>
      <c r="POX37" s="429"/>
      <c r="POY37" s="429"/>
      <c r="POZ37" s="429"/>
      <c r="PPA37" s="429"/>
      <c r="PPB37" s="429"/>
      <c r="PPC37" s="429"/>
      <c r="PPD37" s="429"/>
      <c r="PPE37" s="429"/>
      <c r="PPF37" s="429"/>
      <c r="PPG37" s="429"/>
      <c r="PPH37" s="429"/>
      <c r="PPI37" s="429"/>
      <c r="PPJ37" s="429"/>
      <c r="PPK37" s="429"/>
      <c r="PPL37" s="429"/>
      <c r="PPM37" s="429"/>
      <c r="PPN37" s="429"/>
      <c r="PPO37" s="429"/>
      <c r="PPP37" s="429"/>
      <c r="PPQ37" s="429"/>
      <c r="PPR37" s="429"/>
      <c r="PPS37" s="429"/>
      <c r="PPT37" s="429"/>
      <c r="PPU37" s="429"/>
      <c r="PPV37" s="429"/>
      <c r="PPW37" s="429"/>
      <c r="PPX37" s="429"/>
      <c r="PPY37" s="429"/>
      <c r="PPZ37" s="429"/>
      <c r="PQA37" s="429"/>
      <c r="PQB37" s="429"/>
      <c r="PQC37" s="429"/>
      <c r="PQD37" s="429"/>
      <c r="PQE37" s="429"/>
      <c r="PQF37" s="429"/>
      <c r="PQG37" s="429"/>
      <c r="PQH37" s="429"/>
      <c r="PQI37" s="429"/>
      <c r="PQJ37" s="429"/>
      <c r="PQK37" s="429"/>
      <c r="PQL37" s="429"/>
      <c r="PQM37" s="429"/>
      <c r="PQN37" s="429"/>
      <c r="PQO37" s="429"/>
      <c r="PQP37" s="429"/>
      <c r="PQQ37" s="429"/>
      <c r="PQR37" s="429"/>
      <c r="PQS37" s="429"/>
      <c r="PQT37" s="429"/>
      <c r="PQU37" s="429"/>
      <c r="PQV37" s="429"/>
      <c r="PQW37" s="429"/>
      <c r="PQX37" s="429"/>
      <c r="PQY37" s="429"/>
      <c r="PQZ37" s="429"/>
      <c r="PRA37" s="429"/>
      <c r="PRB37" s="429"/>
      <c r="PRC37" s="429"/>
      <c r="PRD37" s="429"/>
      <c r="PRE37" s="429"/>
      <c r="PRF37" s="429"/>
      <c r="PRG37" s="429"/>
      <c r="PRH37" s="429"/>
      <c r="PRI37" s="429"/>
      <c r="PRJ37" s="429"/>
      <c r="PRK37" s="429"/>
      <c r="PRL37" s="429"/>
      <c r="PRM37" s="429"/>
      <c r="PRN37" s="429"/>
      <c r="PRO37" s="429"/>
      <c r="PRP37" s="429"/>
      <c r="PRQ37" s="429"/>
      <c r="PRR37" s="429"/>
      <c r="PRS37" s="429"/>
      <c r="PRT37" s="429"/>
      <c r="PRU37" s="429"/>
      <c r="PRV37" s="429"/>
      <c r="PRW37" s="429"/>
      <c r="PRX37" s="429"/>
      <c r="PRY37" s="429"/>
      <c r="PRZ37" s="429"/>
      <c r="PSA37" s="429"/>
      <c r="PSB37" s="429"/>
      <c r="PSC37" s="429"/>
      <c r="PSD37" s="429"/>
      <c r="PSE37" s="429"/>
      <c r="PSF37" s="429"/>
      <c r="PSG37" s="429"/>
      <c r="PSH37" s="429"/>
      <c r="PSI37" s="429"/>
      <c r="PSJ37" s="429"/>
      <c r="PSK37" s="429"/>
      <c r="PSL37" s="429"/>
      <c r="PSM37" s="429"/>
      <c r="PSN37" s="429"/>
      <c r="PSO37" s="429"/>
      <c r="PSP37" s="429"/>
      <c r="PSQ37" s="429"/>
      <c r="PSR37" s="429"/>
      <c r="PSS37" s="429"/>
      <c r="PST37" s="429"/>
      <c r="PSU37" s="429"/>
      <c r="PSV37" s="429"/>
      <c r="PSW37" s="429"/>
      <c r="PSX37" s="429"/>
      <c r="PSY37" s="429"/>
      <c r="PSZ37" s="429"/>
      <c r="PTA37" s="429"/>
      <c r="PTB37" s="429"/>
      <c r="PTC37" s="429"/>
      <c r="PTD37" s="429"/>
      <c r="PTE37" s="429"/>
      <c r="PTF37" s="429"/>
      <c r="PTG37" s="429"/>
      <c r="PTH37" s="429"/>
      <c r="PTI37" s="429"/>
      <c r="PTJ37" s="429"/>
      <c r="PTK37" s="429"/>
      <c r="PTL37" s="429"/>
      <c r="PTM37" s="429"/>
      <c r="PTN37" s="429"/>
      <c r="PTO37" s="429"/>
      <c r="PTP37" s="429"/>
      <c r="PTQ37" s="429"/>
      <c r="PTR37" s="429"/>
      <c r="PTS37" s="429"/>
      <c r="PTT37" s="429"/>
      <c r="PTU37" s="429"/>
      <c r="PTV37" s="429"/>
      <c r="PTW37" s="429"/>
      <c r="PTX37" s="429"/>
      <c r="PTY37" s="429"/>
      <c r="PTZ37" s="429"/>
      <c r="PUA37" s="429"/>
      <c r="PUB37" s="429"/>
      <c r="PUC37" s="429"/>
      <c r="PUD37" s="429"/>
      <c r="PUE37" s="429"/>
      <c r="PUF37" s="429"/>
      <c r="PUG37" s="429"/>
      <c r="PUH37" s="429"/>
      <c r="PUI37" s="429"/>
      <c r="PUJ37" s="429"/>
      <c r="PUK37" s="429"/>
      <c r="PUL37" s="429"/>
      <c r="PUM37" s="429"/>
      <c r="PUN37" s="429"/>
      <c r="PUO37" s="429"/>
      <c r="PUP37" s="429"/>
      <c r="PUQ37" s="429"/>
      <c r="PUR37" s="429"/>
      <c r="PUS37" s="429"/>
      <c r="PUT37" s="429"/>
      <c r="PUU37" s="429"/>
      <c r="PUV37" s="429"/>
      <c r="PUW37" s="429"/>
      <c r="PUX37" s="429"/>
      <c r="PUY37" s="429"/>
      <c r="PUZ37" s="429"/>
      <c r="PVA37" s="429"/>
      <c r="PVB37" s="429"/>
      <c r="PVC37" s="429"/>
      <c r="PVD37" s="429"/>
      <c r="PVE37" s="429"/>
      <c r="PVF37" s="429"/>
      <c r="PVG37" s="429"/>
      <c r="PVH37" s="429"/>
      <c r="PVI37" s="429"/>
      <c r="PVJ37" s="429"/>
      <c r="PVK37" s="429"/>
      <c r="PVL37" s="429"/>
      <c r="PVM37" s="429"/>
      <c r="PVN37" s="429"/>
      <c r="PVO37" s="429"/>
      <c r="PVP37" s="429"/>
      <c r="PVQ37" s="429"/>
      <c r="PVR37" s="429"/>
      <c r="PVS37" s="429"/>
      <c r="PVT37" s="429"/>
      <c r="PVU37" s="429"/>
      <c r="PVV37" s="429"/>
      <c r="PVW37" s="429"/>
      <c r="PVX37" s="429"/>
      <c r="PVY37" s="429"/>
      <c r="PVZ37" s="429"/>
      <c r="PWA37" s="429"/>
      <c r="PWB37" s="429"/>
      <c r="PWC37" s="429"/>
      <c r="PWD37" s="429"/>
      <c r="PWE37" s="429"/>
      <c r="PWF37" s="429"/>
      <c r="PWG37" s="429"/>
      <c r="PWH37" s="429"/>
      <c r="PWI37" s="429"/>
      <c r="PWJ37" s="429"/>
      <c r="PWK37" s="429"/>
      <c r="PWL37" s="429"/>
      <c r="PWM37" s="429"/>
      <c r="PWN37" s="429"/>
      <c r="PWO37" s="429"/>
      <c r="PWP37" s="429"/>
      <c r="PWQ37" s="429"/>
      <c r="PWR37" s="429"/>
      <c r="PWS37" s="429"/>
      <c r="PWT37" s="429"/>
      <c r="PWU37" s="429"/>
      <c r="PWV37" s="429"/>
      <c r="PWW37" s="429"/>
      <c r="PWX37" s="429"/>
      <c r="PWY37" s="429"/>
      <c r="PWZ37" s="429"/>
      <c r="PXA37" s="429"/>
      <c r="PXB37" s="429"/>
      <c r="PXC37" s="429"/>
      <c r="PXD37" s="429"/>
      <c r="PXE37" s="429"/>
      <c r="PXF37" s="429"/>
      <c r="PXG37" s="429"/>
      <c r="PXH37" s="429"/>
      <c r="PXI37" s="429"/>
      <c r="PXJ37" s="429"/>
      <c r="PXK37" s="429"/>
      <c r="PXL37" s="429"/>
      <c r="PXM37" s="429"/>
      <c r="PXN37" s="429"/>
      <c r="PXO37" s="429"/>
      <c r="PXP37" s="429"/>
      <c r="PXQ37" s="429"/>
      <c r="PXR37" s="429"/>
      <c r="PXS37" s="429"/>
      <c r="PXT37" s="429"/>
      <c r="PXU37" s="429"/>
      <c r="PXV37" s="429"/>
      <c r="PXW37" s="429"/>
      <c r="PXX37" s="429"/>
      <c r="PXY37" s="429"/>
      <c r="PXZ37" s="429"/>
      <c r="PYA37" s="429"/>
      <c r="PYB37" s="429"/>
      <c r="PYC37" s="429"/>
      <c r="PYD37" s="429"/>
      <c r="PYE37" s="429"/>
      <c r="PYF37" s="429"/>
      <c r="PYG37" s="429"/>
      <c r="PYH37" s="429"/>
      <c r="PYI37" s="429"/>
      <c r="PYJ37" s="429"/>
      <c r="PYK37" s="429"/>
      <c r="PYL37" s="429"/>
      <c r="PYM37" s="429"/>
      <c r="PYN37" s="429"/>
      <c r="PYO37" s="429"/>
      <c r="PYP37" s="429"/>
      <c r="PYQ37" s="429"/>
      <c r="PYR37" s="429"/>
      <c r="PYS37" s="429"/>
      <c r="PYT37" s="429"/>
      <c r="PYU37" s="429"/>
      <c r="PYV37" s="429"/>
      <c r="PYW37" s="429"/>
      <c r="PYX37" s="429"/>
      <c r="PYY37" s="429"/>
      <c r="PYZ37" s="429"/>
      <c r="PZA37" s="429"/>
      <c r="PZB37" s="429"/>
      <c r="PZC37" s="429"/>
      <c r="PZD37" s="429"/>
      <c r="PZE37" s="429"/>
      <c r="PZF37" s="429"/>
      <c r="PZG37" s="429"/>
      <c r="PZH37" s="429"/>
      <c r="PZI37" s="429"/>
      <c r="PZJ37" s="429"/>
      <c r="PZK37" s="429"/>
      <c r="PZL37" s="429"/>
      <c r="PZM37" s="429"/>
      <c r="PZN37" s="429"/>
      <c r="PZO37" s="429"/>
      <c r="PZP37" s="429"/>
      <c r="PZQ37" s="429"/>
      <c r="PZR37" s="429"/>
      <c r="PZS37" s="429"/>
      <c r="PZT37" s="429"/>
      <c r="PZU37" s="429"/>
      <c r="PZV37" s="429"/>
      <c r="PZW37" s="429"/>
      <c r="PZX37" s="429"/>
      <c r="PZY37" s="429"/>
      <c r="PZZ37" s="429"/>
      <c r="QAA37" s="429"/>
      <c r="QAB37" s="429"/>
      <c r="QAC37" s="429"/>
      <c r="QAD37" s="429"/>
      <c r="QAE37" s="429"/>
      <c r="QAF37" s="429"/>
      <c r="QAG37" s="429"/>
      <c r="QAH37" s="429"/>
      <c r="QAI37" s="429"/>
      <c r="QAJ37" s="429"/>
      <c r="QAK37" s="429"/>
      <c r="QAL37" s="429"/>
      <c r="QAM37" s="429"/>
      <c r="QAN37" s="429"/>
      <c r="QAO37" s="429"/>
      <c r="QAP37" s="429"/>
      <c r="QAQ37" s="429"/>
      <c r="QAR37" s="429"/>
      <c r="QAS37" s="429"/>
      <c r="QAT37" s="429"/>
      <c r="QAU37" s="429"/>
      <c r="QAV37" s="429"/>
      <c r="QAW37" s="429"/>
      <c r="QAX37" s="429"/>
      <c r="QAY37" s="429"/>
      <c r="QAZ37" s="429"/>
      <c r="QBA37" s="429"/>
      <c r="QBB37" s="429"/>
      <c r="QBC37" s="429"/>
      <c r="QBD37" s="429"/>
      <c r="QBE37" s="429"/>
      <c r="QBF37" s="429"/>
      <c r="QBG37" s="429"/>
      <c r="QBH37" s="429"/>
      <c r="QBI37" s="429"/>
      <c r="QBJ37" s="429"/>
      <c r="QBK37" s="429"/>
      <c r="QBL37" s="429"/>
      <c r="QBM37" s="429"/>
      <c r="QBN37" s="429"/>
      <c r="QBO37" s="429"/>
      <c r="QBP37" s="429"/>
      <c r="QBQ37" s="429"/>
      <c r="QBR37" s="429"/>
      <c r="QBS37" s="429"/>
      <c r="QBT37" s="429"/>
      <c r="QBU37" s="429"/>
      <c r="QBV37" s="429"/>
      <c r="QBW37" s="429"/>
      <c r="QBX37" s="429"/>
      <c r="QBY37" s="429"/>
      <c r="QBZ37" s="429"/>
      <c r="QCA37" s="429"/>
      <c r="QCB37" s="429"/>
      <c r="QCC37" s="429"/>
      <c r="QCD37" s="429"/>
      <c r="QCE37" s="429"/>
      <c r="QCF37" s="429"/>
      <c r="QCG37" s="429"/>
      <c r="QCH37" s="429"/>
      <c r="QCI37" s="429"/>
      <c r="QCJ37" s="429"/>
      <c r="QCK37" s="429"/>
      <c r="QCL37" s="429"/>
      <c r="QCM37" s="429"/>
      <c r="QCN37" s="429"/>
      <c r="QCO37" s="429"/>
      <c r="QCP37" s="429"/>
      <c r="QCQ37" s="429"/>
      <c r="QCR37" s="429"/>
      <c r="QCS37" s="429"/>
      <c r="QCT37" s="429"/>
      <c r="QCU37" s="429"/>
      <c r="QCV37" s="429"/>
      <c r="QCW37" s="429"/>
      <c r="QCX37" s="429"/>
      <c r="QCY37" s="429"/>
      <c r="QCZ37" s="429"/>
      <c r="QDA37" s="429"/>
      <c r="QDB37" s="429"/>
      <c r="QDC37" s="429"/>
      <c r="QDD37" s="429"/>
      <c r="QDE37" s="429"/>
      <c r="QDF37" s="429"/>
      <c r="QDG37" s="429"/>
      <c r="QDH37" s="429"/>
      <c r="QDI37" s="429"/>
      <c r="QDJ37" s="429"/>
      <c r="QDK37" s="429"/>
      <c r="QDL37" s="429"/>
      <c r="QDM37" s="429"/>
      <c r="QDN37" s="429"/>
      <c r="QDO37" s="429"/>
      <c r="QDP37" s="429"/>
      <c r="QDQ37" s="429"/>
      <c r="QDR37" s="429"/>
      <c r="QDS37" s="429"/>
      <c r="QDT37" s="429"/>
      <c r="QDU37" s="429"/>
      <c r="QDV37" s="429"/>
      <c r="QDW37" s="429"/>
      <c r="QDX37" s="429"/>
      <c r="QDY37" s="429"/>
      <c r="QDZ37" s="429"/>
      <c r="QEA37" s="429"/>
      <c r="QEB37" s="429"/>
      <c r="QEC37" s="429"/>
      <c r="QED37" s="429"/>
      <c r="QEE37" s="429"/>
      <c r="QEF37" s="429"/>
      <c r="QEG37" s="429"/>
      <c r="QEH37" s="429"/>
      <c r="QEI37" s="429"/>
      <c r="QEJ37" s="429"/>
      <c r="QEK37" s="429"/>
      <c r="QEL37" s="429"/>
      <c r="QEM37" s="429"/>
      <c r="QEN37" s="429"/>
      <c r="QEO37" s="429"/>
      <c r="QEP37" s="429"/>
      <c r="QEQ37" s="429"/>
      <c r="QER37" s="429"/>
      <c r="QES37" s="429"/>
      <c r="QET37" s="429"/>
      <c r="QEU37" s="429"/>
      <c r="QEV37" s="429"/>
      <c r="QEW37" s="429"/>
      <c r="QEX37" s="429"/>
      <c r="QEY37" s="429"/>
      <c r="QEZ37" s="429"/>
      <c r="QFA37" s="429"/>
      <c r="QFB37" s="429"/>
      <c r="QFC37" s="429"/>
      <c r="QFD37" s="429"/>
      <c r="QFE37" s="429"/>
      <c r="QFF37" s="429"/>
      <c r="QFG37" s="429"/>
      <c r="QFH37" s="429"/>
      <c r="QFI37" s="429"/>
      <c r="QFJ37" s="429"/>
      <c r="QFK37" s="429"/>
      <c r="QFL37" s="429"/>
      <c r="QFM37" s="429"/>
      <c r="QFN37" s="429"/>
      <c r="QFO37" s="429"/>
      <c r="QFP37" s="429"/>
      <c r="QFQ37" s="429"/>
      <c r="QFR37" s="429"/>
      <c r="QFS37" s="429"/>
      <c r="QFT37" s="429"/>
      <c r="QFU37" s="429"/>
      <c r="QFV37" s="429"/>
      <c r="QFW37" s="429"/>
      <c r="QFX37" s="429"/>
      <c r="QFY37" s="429"/>
      <c r="QFZ37" s="429"/>
      <c r="QGA37" s="429"/>
      <c r="QGB37" s="429"/>
      <c r="QGC37" s="429"/>
      <c r="QGD37" s="429"/>
      <c r="QGE37" s="429"/>
      <c r="QGF37" s="429"/>
      <c r="QGG37" s="429"/>
      <c r="QGH37" s="429"/>
      <c r="QGI37" s="429"/>
      <c r="QGJ37" s="429"/>
      <c r="QGK37" s="429"/>
      <c r="QGL37" s="429"/>
      <c r="QGM37" s="429"/>
      <c r="QGN37" s="429"/>
      <c r="QGO37" s="429"/>
      <c r="QGP37" s="429"/>
      <c r="QGQ37" s="429"/>
      <c r="QGR37" s="429"/>
      <c r="QGS37" s="429"/>
      <c r="QGT37" s="429"/>
      <c r="QGU37" s="429"/>
      <c r="QGV37" s="429"/>
      <c r="QGW37" s="429"/>
      <c r="QGX37" s="429"/>
      <c r="QGY37" s="429"/>
      <c r="QGZ37" s="429"/>
      <c r="QHA37" s="429"/>
      <c r="QHB37" s="429"/>
      <c r="QHC37" s="429"/>
      <c r="QHD37" s="429"/>
      <c r="QHE37" s="429"/>
      <c r="QHF37" s="429"/>
      <c r="QHG37" s="429"/>
      <c r="QHH37" s="429"/>
      <c r="QHI37" s="429"/>
      <c r="QHJ37" s="429"/>
      <c r="QHK37" s="429"/>
      <c r="QHL37" s="429"/>
      <c r="QHM37" s="429"/>
      <c r="QHN37" s="429"/>
      <c r="QHO37" s="429"/>
      <c r="QHP37" s="429"/>
      <c r="QHQ37" s="429"/>
      <c r="QHR37" s="429"/>
      <c r="QHS37" s="429"/>
      <c r="QHT37" s="429"/>
      <c r="QHU37" s="429"/>
      <c r="QHV37" s="429"/>
      <c r="QHW37" s="429"/>
      <c r="QHX37" s="429"/>
      <c r="QHY37" s="429"/>
      <c r="QHZ37" s="429"/>
      <c r="QIA37" s="429"/>
      <c r="QIB37" s="429"/>
      <c r="QIC37" s="429"/>
      <c r="QID37" s="429"/>
      <c r="QIE37" s="429"/>
      <c r="QIF37" s="429"/>
      <c r="QIG37" s="429"/>
      <c r="QIH37" s="429"/>
      <c r="QII37" s="429"/>
      <c r="QIJ37" s="429"/>
      <c r="QIK37" s="429"/>
      <c r="QIL37" s="429"/>
      <c r="QIM37" s="429"/>
      <c r="QIN37" s="429"/>
      <c r="QIO37" s="429"/>
      <c r="QIP37" s="429"/>
      <c r="QIQ37" s="429"/>
      <c r="QIR37" s="429"/>
      <c r="QIS37" s="429"/>
      <c r="QIT37" s="429"/>
      <c r="QIU37" s="429"/>
      <c r="QIV37" s="429"/>
      <c r="QIW37" s="429"/>
      <c r="QIX37" s="429"/>
      <c r="QIY37" s="429"/>
      <c r="QIZ37" s="429"/>
      <c r="QJA37" s="429"/>
      <c r="QJB37" s="429"/>
      <c r="QJC37" s="429"/>
      <c r="QJD37" s="429"/>
      <c r="QJE37" s="429"/>
      <c r="QJF37" s="429"/>
      <c r="QJG37" s="429"/>
      <c r="QJH37" s="429"/>
      <c r="QJI37" s="429"/>
      <c r="QJJ37" s="429"/>
      <c r="QJK37" s="429"/>
      <c r="QJL37" s="429"/>
      <c r="QJM37" s="429"/>
      <c r="QJN37" s="429"/>
      <c r="QJO37" s="429"/>
      <c r="QJP37" s="429"/>
      <c r="QJQ37" s="429"/>
      <c r="QJR37" s="429"/>
      <c r="QJS37" s="429"/>
      <c r="QJT37" s="429"/>
      <c r="QJU37" s="429"/>
      <c r="QJV37" s="429"/>
      <c r="QJW37" s="429"/>
      <c r="QJX37" s="429"/>
      <c r="QJY37" s="429"/>
      <c r="QJZ37" s="429"/>
      <c r="QKA37" s="429"/>
      <c r="QKB37" s="429"/>
      <c r="QKC37" s="429"/>
      <c r="QKD37" s="429"/>
      <c r="QKE37" s="429"/>
      <c r="QKF37" s="429"/>
      <c r="QKG37" s="429"/>
      <c r="QKH37" s="429"/>
      <c r="QKI37" s="429"/>
      <c r="QKJ37" s="429"/>
      <c r="QKK37" s="429"/>
      <c r="QKL37" s="429"/>
      <c r="QKM37" s="429"/>
      <c r="QKN37" s="429"/>
      <c r="QKO37" s="429"/>
      <c r="QKP37" s="429"/>
      <c r="QKQ37" s="429"/>
      <c r="QKR37" s="429"/>
      <c r="QKS37" s="429"/>
      <c r="QKT37" s="429"/>
      <c r="QKU37" s="429"/>
      <c r="QKV37" s="429"/>
      <c r="QKW37" s="429"/>
      <c r="QKX37" s="429"/>
      <c r="QKY37" s="429"/>
      <c r="QKZ37" s="429"/>
      <c r="QLA37" s="429"/>
      <c r="QLB37" s="429"/>
      <c r="QLC37" s="429"/>
      <c r="QLD37" s="429"/>
      <c r="QLE37" s="429"/>
      <c r="QLF37" s="429"/>
      <c r="QLG37" s="429"/>
      <c r="QLH37" s="429"/>
      <c r="QLI37" s="429"/>
      <c r="QLJ37" s="429"/>
      <c r="QLK37" s="429"/>
      <c r="QLL37" s="429"/>
      <c r="QLM37" s="429"/>
      <c r="QLN37" s="429"/>
      <c r="QLO37" s="429"/>
      <c r="QLP37" s="429"/>
      <c r="QLQ37" s="429"/>
      <c r="QLR37" s="429"/>
      <c r="QLS37" s="429"/>
      <c r="QLT37" s="429"/>
      <c r="QLU37" s="429"/>
      <c r="QLV37" s="429"/>
      <c r="QLW37" s="429"/>
      <c r="QLX37" s="429"/>
      <c r="QLY37" s="429"/>
      <c r="QLZ37" s="429"/>
      <c r="QMA37" s="429"/>
      <c r="QMB37" s="429"/>
      <c r="QMC37" s="429"/>
      <c r="QMD37" s="429"/>
      <c r="QME37" s="429"/>
      <c r="QMF37" s="429"/>
      <c r="QMG37" s="429"/>
      <c r="QMH37" s="429"/>
      <c r="QMI37" s="429"/>
      <c r="QMJ37" s="429"/>
      <c r="QMK37" s="429"/>
      <c r="QML37" s="429"/>
      <c r="QMM37" s="429"/>
      <c r="QMN37" s="429"/>
      <c r="QMO37" s="429"/>
      <c r="QMP37" s="429"/>
      <c r="QMQ37" s="429"/>
      <c r="QMR37" s="429"/>
      <c r="QMS37" s="429"/>
      <c r="QMT37" s="429"/>
      <c r="QMU37" s="429"/>
      <c r="QMV37" s="429"/>
      <c r="QMW37" s="429"/>
      <c r="QMX37" s="429"/>
      <c r="QMY37" s="429"/>
      <c r="QMZ37" s="429"/>
      <c r="QNA37" s="429"/>
      <c r="QNB37" s="429"/>
      <c r="QNC37" s="429"/>
      <c r="QND37" s="429"/>
      <c r="QNE37" s="429"/>
      <c r="QNF37" s="429"/>
      <c r="QNG37" s="429"/>
      <c r="QNH37" s="429"/>
      <c r="QNI37" s="429"/>
      <c r="QNJ37" s="429"/>
      <c r="QNK37" s="429"/>
      <c r="QNL37" s="429"/>
      <c r="QNM37" s="429"/>
      <c r="QNN37" s="429"/>
      <c r="QNO37" s="429"/>
      <c r="QNP37" s="429"/>
      <c r="QNQ37" s="429"/>
      <c r="QNR37" s="429"/>
      <c r="QNS37" s="429"/>
      <c r="QNT37" s="429"/>
      <c r="QNU37" s="429"/>
      <c r="QNV37" s="429"/>
      <c r="QNW37" s="429"/>
      <c r="QNX37" s="429"/>
      <c r="QNY37" s="429"/>
      <c r="QNZ37" s="429"/>
      <c r="QOA37" s="429"/>
      <c r="QOB37" s="429"/>
      <c r="QOC37" s="429"/>
      <c r="QOD37" s="429"/>
      <c r="QOE37" s="429"/>
      <c r="QOF37" s="429"/>
      <c r="QOG37" s="429"/>
      <c r="QOH37" s="429"/>
      <c r="QOI37" s="429"/>
      <c r="QOJ37" s="429"/>
      <c r="QOK37" s="429"/>
      <c r="QOL37" s="429"/>
      <c r="QOM37" s="429"/>
      <c r="QON37" s="429"/>
      <c r="QOO37" s="429"/>
      <c r="QOP37" s="429"/>
      <c r="QOQ37" s="429"/>
      <c r="QOR37" s="429"/>
      <c r="QOS37" s="429"/>
      <c r="QOT37" s="429"/>
      <c r="QOU37" s="429"/>
      <c r="QOV37" s="429"/>
      <c r="QOW37" s="429"/>
      <c r="QOX37" s="429"/>
      <c r="QOY37" s="429"/>
      <c r="QOZ37" s="429"/>
      <c r="QPA37" s="429"/>
      <c r="QPB37" s="429"/>
      <c r="QPC37" s="429"/>
      <c r="QPD37" s="429"/>
      <c r="QPE37" s="429"/>
      <c r="QPF37" s="429"/>
      <c r="QPG37" s="429"/>
      <c r="QPH37" s="429"/>
      <c r="QPI37" s="429"/>
      <c r="QPJ37" s="429"/>
      <c r="QPK37" s="429"/>
      <c r="QPL37" s="429"/>
      <c r="QPM37" s="429"/>
      <c r="QPN37" s="429"/>
      <c r="QPO37" s="429"/>
      <c r="QPP37" s="429"/>
      <c r="QPQ37" s="429"/>
      <c r="QPR37" s="429"/>
      <c r="QPS37" s="429"/>
      <c r="QPT37" s="429"/>
      <c r="QPU37" s="429"/>
      <c r="QPV37" s="429"/>
      <c r="QPW37" s="429"/>
      <c r="QPX37" s="429"/>
      <c r="QPY37" s="429"/>
      <c r="QPZ37" s="429"/>
      <c r="QQA37" s="429"/>
      <c r="QQB37" s="429"/>
      <c r="QQC37" s="429"/>
      <c r="QQD37" s="429"/>
      <c r="QQE37" s="429"/>
      <c r="QQF37" s="429"/>
      <c r="QQG37" s="429"/>
      <c r="QQH37" s="429"/>
      <c r="QQI37" s="429"/>
      <c r="QQJ37" s="429"/>
      <c r="QQK37" s="429"/>
      <c r="QQL37" s="429"/>
      <c r="QQM37" s="429"/>
      <c r="QQN37" s="429"/>
      <c r="QQO37" s="429"/>
      <c r="QQP37" s="429"/>
      <c r="QQQ37" s="429"/>
      <c r="QQR37" s="429"/>
      <c r="QQS37" s="429"/>
      <c r="QQT37" s="429"/>
      <c r="QQU37" s="429"/>
      <c r="QQV37" s="429"/>
      <c r="QQW37" s="429"/>
      <c r="QQX37" s="429"/>
      <c r="QQY37" s="429"/>
      <c r="QQZ37" s="429"/>
      <c r="QRA37" s="429"/>
      <c r="QRB37" s="429"/>
      <c r="QRC37" s="429"/>
      <c r="QRD37" s="429"/>
      <c r="QRE37" s="429"/>
      <c r="QRF37" s="429"/>
      <c r="QRG37" s="429"/>
      <c r="QRH37" s="429"/>
      <c r="QRI37" s="429"/>
      <c r="QRJ37" s="429"/>
      <c r="QRK37" s="429"/>
      <c r="QRL37" s="429"/>
      <c r="QRM37" s="429"/>
      <c r="QRN37" s="429"/>
      <c r="QRO37" s="429"/>
      <c r="QRP37" s="429"/>
      <c r="QRQ37" s="429"/>
      <c r="QRR37" s="429"/>
      <c r="QRS37" s="429"/>
      <c r="QRT37" s="429"/>
      <c r="QRU37" s="429"/>
      <c r="QRV37" s="429"/>
      <c r="QRW37" s="429"/>
      <c r="QRX37" s="429"/>
      <c r="QRY37" s="429"/>
      <c r="QRZ37" s="429"/>
      <c r="QSA37" s="429"/>
      <c r="QSB37" s="429"/>
      <c r="QSC37" s="429"/>
      <c r="QSD37" s="429"/>
      <c r="QSE37" s="429"/>
      <c r="QSF37" s="429"/>
      <c r="QSG37" s="429"/>
      <c r="QSH37" s="429"/>
      <c r="QSI37" s="429"/>
      <c r="QSJ37" s="429"/>
      <c r="QSK37" s="429"/>
      <c r="QSL37" s="429"/>
      <c r="QSM37" s="429"/>
      <c r="QSN37" s="429"/>
      <c r="QSO37" s="429"/>
      <c r="QSP37" s="429"/>
      <c r="QSQ37" s="429"/>
      <c r="QSR37" s="429"/>
      <c r="QSS37" s="429"/>
      <c r="QST37" s="429"/>
      <c r="QSU37" s="429"/>
      <c r="QSV37" s="429"/>
      <c r="QSW37" s="429"/>
      <c r="QSX37" s="429"/>
      <c r="QSY37" s="429"/>
      <c r="QSZ37" s="429"/>
      <c r="QTA37" s="429"/>
      <c r="QTB37" s="429"/>
      <c r="QTC37" s="429"/>
      <c r="QTD37" s="429"/>
      <c r="QTE37" s="429"/>
      <c r="QTF37" s="429"/>
      <c r="QTG37" s="429"/>
      <c r="QTH37" s="429"/>
      <c r="QTI37" s="429"/>
      <c r="QTJ37" s="429"/>
      <c r="QTK37" s="429"/>
      <c r="QTL37" s="429"/>
      <c r="QTM37" s="429"/>
      <c r="QTN37" s="429"/>
      <c r="QTO37" s="429"/>
      <c r="QTP37" s="429"/>
      <c r="QTQ37" s="429"/>
      <c r="QTR37" s="429"/>
      <c r="QTS37" s="429"/>
      <c r="QTT37" s="429"/>
      <c r="QTU37" s="429"/>
      <c r="QTV37" s="429"/>
      <c r="QTW37" s="429"/>
      <c r="QTX37" s="429"/>
      <c r="QTY37" s="429"/>
      <c r="QTZ37" s="429"/>
      <c r="QUA37" s="429"/>
      <c r="QUB37" s="429"/>
      <c r="QUC37" s="429"/>
      <c r="QUD37" s="429"/>
      <c r="QUE37" s="429"/>
      <c r="QUF37" s="429"/>
      <c r="QUG37" s="429"/>
      <c r="QUH37" s="429"/>
      <c r="QUI37" s="429"/>
      <c r="QUJ37" s="429"/>
      <c r="QUK37" s="429"/>
      <c r="QUL37" s="429"/>
      <c r="QUM37" s="429"/>
      <c r="QUN37" s="429"/>
      <c r="QUO37" s="429"/>
      <c r="QUP37" s="429"/>
      <c r="QUQ37" s="429"/>
      <c r="QUR37" s="429"/>
      <c r="QUS37" s="429"/>
      <c r="QUT37" s="429"/>
      <c r="QUU37" s="429"/>
      <c r="QUV37" s="429"/>
      <c r="QUW37" s="429"/>
      <c r="QUX37" s="429"/>
      <c r="QUY37" s="429"/>
      <c r="QUZ37" s="429"/>
      <c r="QVA37" s="429"/>
      <c r="QVB37" s="429"/>
      <c r="QVC37" s="429"/>
      <c r="QVD37" s="429"/>
      <c r="QVE37" s="429"/>
      <c r="QVF37" s="429"/>
      <c r="QVG37" s="429"/>
      <c r="QVH37" s="429"/>
      <c r="QVI37" s="429"/>
      <c r="QVJ37" s="429"/>
      <c r="QVK37" s="429"/>
      <c r="QVL37" s="429"/>
      <c r="QVM37" s="429"/>
      <c r="QVN37" s="429"/>
      <c r="QVO37" s="429"/>
      <c r="QVP37" s="429"/>
      <c r="QVQ37" s="429"/>
      <c r="QVR37" s="429"/>
      <c r="QVS37" s="429"/>
      <c r="QVT37" s="429"/>
      <c r="QVU37" s="429"/>
      <c r="QVV37" s="429"/>
      <c r="QVW37" s="429"/>
      <c r="QVX37" s="429"/>
      <c r="QVY37" s="429"/>
      <c r="QVZ37" s="429"/>
      <c r="QWA37" s="429"/>
      <c r="QWB37" s="429"/>
      <c r="QWC37" s="429"/>
      <c r="QWD37" s="429"/>
      <c r="QWE37" s="429"/>
      <c r="QWF37" s="429"/>
      <c r="QWG37" s="429"/>
      <c r="QWH37" s="429"/>
      <c r="QWI37" s="429"/>
      <c r="QWJ37" s="429"/>
      <c r="QWK37" s="429"/>
      <c r="QWL37" s="429"/>
      <c r="QWM37" s="429"/>
      <c r="QWN37" s="429"/>
      <c r="QWO37" s="429"/>
      <c r="QWP37" s="429"/>
      <c r="QWQ37" s="429"/>
      <c r="QWR37" s="429"/>
      <c r="QWS37" s="429"/>
      <c r="QWT37" s="429"/>
      <c r="QWU37" s="429"/>
      <c r="QWV37" s="429"/>
      <c r="QWW37" s="429"/>
      <c r="QWX37" s="429"/>
      <c r="QWY37" s="429"/>
      <c r="QWZ37" s="429"/>
      <c r="QXA37" s="429"/>
      <c r="QXB37" s="429"/>
      <c r="QXC37" s="429"/>
      <c r="QXD37" s="429"/>
      <c r="QXE37" s="429"/>
      <c r="QXF37" s="429"/>
      <c r="QXG37" s="429"/>
      <c r="QXH37" s="429"/>
      <c r="QXI37" s="429"/>
      <c r="QXJ37" s="429"/>
      <c r="QXK37" s="429"/>
      <c r="QXL37" s="429"/>
      <c r="QXM37" s="429"/>
      <c r="QXN37" s="429"/>
      <c r="QXO37" s="429"/>
      <c r="QXP37" s="429"/>
      <c r="QXQ37" s="429"/>
      <c r="QXR37" s="429"/>
      <c r="QXS37" s="429"/>
      <c r="QXT37" s="429"/>
      <c r="QXU37" s="429"/>
      <c r="QXV37" s="429"/>
      <c r="QXW37" s="429"/>
      <c r="QXX37" s="429"/>
      <c r="QXY37" s="429"/>
      <c r="QXZ37" s="429"/>
      <c r="QYA37" s="429"/>
      <c r="QYB37" s="429"/>
      <c r="QYC37" s="429"/>
      <c r="QYD37" s="429"/>
      <c r="QYE37" s="429"/>
      <c r="QYF37" s="429"/>
      <c r="QYG37" s="429"/>
      <c r="QYH37" s="429"/>
      <c r="QYI37" s="429"/>
      <c r="QYJ37" s="429"/>
      <c r="QYK37" s="429"/>
      <c r="QYL37" s="429"/>
      <c r="QYM37" s="429"/>
      <c r="QYN37" s="429"/>
      <c r="QYO37" s="429"/>
      <c r="QYP37" s="429"/>
      <c r="QYQ37" s="429"/>
      <c r="QYR37" s="429"/>
      <c r="QYS37" s="429"/>
      <c r="QYT37" s="429"/>
      <c r="QYU37" s="429"/>
      <c r="QYV37" s="429"/>
      <c r="QYW37" s="429"/>
      <c r="QYX37" s="429"/>
      <c r="QYY37" s="429"/>
      <c r="QYZ37" s="429"/>
      <c r="QZA37" s="429"/>
      <c r="QZB37" s="429"/>
      <c r="QZC37" s="429"/>
      <c r="QZD37" s="429"/>
      <c r="QZE37" s="429"/>
      <c r="QZF37" s="429"/>
      <c r="QZG37" s="429"/>
      <c r="QZH37" s="429"/>
      <c r="QZI37" s="429"/>
      <c r="QZJ37" s="429"/>
      <c r="QZK37" s="429"/>
      <c r="QZL37" s="429"/>
      <c r="QZM37" s="429"/>
      <c r="QZN37" s="429"/>
      <c r="QZO37" s="429"/>
      <c r="QZP37" s="429"/>
      <c r="QZQ37" s="429"/>
      <c r="QZR37" s="429"/>
      <c r="QZS37" s="429"/>
      <c r="QZT37" s="429"/>
      <c r="QZU37" s="429"/>
      <c r="QZV37" s="429"/>
      <c r="QZW37" s="429"/>
      <c r="QZX37" s="429"/>
      <c r="QZY37" s="429"/>
      <c r="QZZ37" s="429"/>
      <c r="RAA37" s="429"/>
      <c r="RAB37" s="429"/>
      <c r="RAC37" s="429"/>
      <c r="RAD37" s="429"/>
      <c r="RAE37" s="429"/>
      <c r="RAF37" s="429"/>
      <c r="RAG37" s="429"/>
      <c r="RAH37" s="429"/>
      <c r="RAI37" s="429"/>
      <c r="RAJ37" s="429"/>
      <c r="RAK37" s="429"/>
      <c r="RAL37" s="429"/>
      <c r="RAM37" s="429"/>
      <c r="RAN37" s="429"/>
      <c r="RAO37" s="429"/>
      <c r="RAP37" s="429"/>
      <c r="RAQ37" s="429"/>
      <c r="RAR37" s="429"/>
      <c r="RAS37" s="429"/>
      <c r="RAT37" s="429"/>
      <c r="RAU37" s="429"/>
      <c r="RAV37" s="429"/>
      <c r="RAW37" s="429"/>
      <c r="RAX37" s="429"/>
      <c r="RAY37" s="429"/>
      <c r="RAZ37" s="429"/>
      <c r="RBA37" s="429"/>
      <c r="RBB37" s="429"/>
      <c r="RBC37" s="429"/>
      <c r="RBD37" s="429"/>
      <c r="RBE37" s="429"/>
      <c r="RBF37" s="429"/>
      <c r="RBG37" s="429"/>
      <c r="RBH37" s="429"/>
      <c r="RBI37" s="429"/>
      <c r="RBJ37" s="429"/>
      <c r="RBK37" s="429"/>
      <c r="RBL37" s="429"/>
      <c r="RBM37" s="429"/>
      <c r="RBN37" s="429"/>
      <c r="RBO37" s="429"/>
      <c r="RBP37" s="429"/>
      <c r="RBQ37" s="429"/>
      <c r="RBR37" s="429"/>
      <c r="RBS37" s="429"/>
      <c r="RBT37" s="429"/>
      <c r="RBU37" s="429"/>
      <c r="RBV37" s="429"/>
      <c r="RBW37" s="429"/>
      <c r="RBX37" s="429"/>
      <c r="RBY37" s="429"/>
      <c r="RBZ37" s="429"/>
      <c r="RCA37" s="429"/>
      <c r="RCB37" s="429"/>
      <c r="RCC37" s="429"/>
      <c r="RCD37" s="429"/>
      <c r="RCE37" s="429"/>
      <c r="RCF37" s="429"/>
      <c r="RCG37" s="429"/>
      <c r="RCH37" s="429"/>
      <c r="RCI37" s="429"/>
      <c r="RCJ37" s="429"/>
      <c r="RCK37" s="429"/>
      <c r="RCL37" s="429"/>
      <c r="RCM37" s="429"/>
      <c r="RCN37" s="429"/>
      <c r="RCO37" s="429"/>
      <c r="RCP37" s="429"/>
      <c r="RCQ37" s="429"/>
      <c r="RCR37" s="429"/>
      <c r="RCS37" s="429"/>
      <c r="RCT37" s="429"/>
      <c r="RCU37" s="429"/>
      <c r="RCV37" s="429"/>
      <c r="RCW37" s="429"/>
      <c r="RCX37" s="429"/>
      <c r="RCY37" s="429"/>
      <c r="RCZ37" s="429"/>
      <c r="RDA37" s="429"/>
      <c r="RDB37" s="429"/>
      <c r="RDC37" s="429"/>
      <c r="RDD37" s="429"/>
      <c r="RDE37" s="429"/>
      <c r="RDF37" s="429"/>
      <c r="RDG37" s="429"/>
      <c r="RDH37" s="429"/>
      <c r="RDI37" s="429"/>
      <c r="RDJ37" s="429"/>
      <c r="RDK37" s="429"/>
      <c r="RDL37" s="429"/>
      <c r="RDM37" s="429"/>
      <c r="RDN37" s="429"/>
      <c r="RDO37" s="429"/>
      <c r="RDP37" s="429"/>
      <c r="RDQ37" s="429"/>
      <c r="RDR37" s="429"/>
      <c r="RDS37" s="429"/>
      <c r="RDT37" s="429"/>
      <c r="RDU37" s="429"/>
      <c r="RDV37" s="429"/>
      <c r="RDW37" s="429"/>
      <c r="RDX37" s="429"/>
      <c r="RDY37" s="429"/>
      <c r="RDZ37" s="429"/>
      <c r="REA37" s="429"/>
      <c r="REB37" s="429"/>
      <c r="REC37" s="429"/>
      <c r="RED37" s="429"/>
      <c r="REE37" s="429"/>
      <c r="REF37" s="429"/>
      <c r="REG37" s="429"/>
      <c r="REH37" s="429"/>
      <c r="REI37" s="429"/>
      <c r="REJ37" s="429"/>
      <c r="REK37" s="429"/>
      <c r="REL37" s="429"/>
      <c r="REM37" s="429"/>
      <c r="REN37" s="429"/>
      <c r="REO37" s="429"/>
      <c r="REP37" s="429"/>
      <c r="REQ37" s="429"/>
      <c r="RER37" s="429"/>
      <c r="RES37" s="429"/>
      <c r="RET37" s="429"/>
      <c r="REU37" s="429"/>
      <c r="REV37" s="429"/>
      <c r="REW37" s="429"/>
      <c r="REX37" s="429"/>
      <c r="REY37" s="429"/>
      <c r="REZ37" s="429"/>
      <c r="RFA37" s="429"/>
      <c r="RFB37" s="429"/>
      <c r="RFC37" s="429"/>
      <c r="RFD37" s="429"/>
      <c r="RFE37" s="429"/>
      <c r="RFF37" s="429"/>
      <c r="RFG37" s="429"/>
      <c r="RFH37" s="429"/>
      <c r="RFI37" s="429"/>
      <c r="RFJ37" s="429"/>
      <c r="RFK37" s="429"/>
      <c r="RFL37" s="429"/>
      <c r="RFM37" s="429"/>
      <c r="RFN37" s="429"/>
      <c r="RFO37" s="429"/>
      <c r="RFP37" s="429"/>
      <c r="RFQ37" s="429"/>
      <c r="RFR37" s="429"/>
      <c r="RFS37" s="429"/>
      <c r="RFT37" s="429"/>
      <c r="RFU37" s="429"/>
      <c r="RFV37" s="429"/>
      <c r="RFW37" s="429"/>
      <c r="RFX37" s="429"/>
      <c r="RFY37" s="429"/>
      <c r="RFZ37" s="429"/>
      <c r="RGA37" s="429"/>
      <c r="RGB37" s="429"/>
      <c r="RGC37" s="429"/>
      <c r="RGD37" s="429"/>
      <c r="RGE37" s="429"/>
      <c r="RGF37" s="429"/>
      <c r="RGG37" s="429"/>
      <c r="RGH37" s="429"/>
      <c r="RGI37" s="429"/>
      <c r="RGJ37" s="429"/>
      <c r="RGK37" s="429"/>
      <c r="RGL37" s="429"/>
      <c r="RGM37" s="429"/>
      <c r="RGN37" s="429"/>
      <c r="RGO37" s="429"/>
      <c r="RGP37" s="429"/>
      <c r="RGQ37" s="429"/>
      <c r="RGR37" s="429"/>
      <c r="RGS37" s="429"/>
      <c r="RGT37" s="429"/>
      <c r="RGU37" s="429"/>
      <c r="RGV37" s="429"/>
      <c r="RGW37" s="429"/>
      <c r="RGX37" s="429"/>
      <c r="RGY37" s="429"/>
      <c r="RGZ37" s="429"/>
      <c r="RHA37" s="429"/>
      <c r="RHB37" s="429"/>
      <c r="RHC37" s="429"/>
      <c r="RHD37" s="429"/>
      <c r="RHE37" s="429"/>
      <c r="RHF37" s="429"/>
      <c r="RHG37" s="429"/>
      <c r="RHH37" s="429"/>
      <c r="RHI37" s="429"/>
      <c r="RHJ37" s="429"/>
      <c r="RHK37" s="429"/>
      <c r="RHL37" s="429"/>
      <c r="RHM37" s="429"/>
      <c r="RHN37" s="429"/>
      <c r="RHO37" s="429"/>
      <c r="RHP37" s="429"/>
      <c r="RHQ37" s="429"/>
      <c r="RHR37" s="429"/>
      <c r="RHS37" s="429"/>
      <c r="RHT37" s="429"/>
      <c r="RHU37" s="429"/>
      <c r="RHV37" s="429"/>
      <c r="RHW37" s="429"/>
      <c r="RHX37" s="429"/>
      <c r="RHY37" s="429"/>
      <c r="RHZ37" s="429"/>
      <c r="RIA37" s="429"/>
      <c r="RIB37" s="429"/>
      <c r="RIC37" s="429"/>
      <c r="RID37" s="429"/>
      <c r="RIE37" s="429"/>
      <c r="RIF37" s="429"/>
      <c r="RIG37" s="429"/>
      <c r="RIH37" s="429"/>
      <c r="RII37" s="429"/>
      <c r="RIJ37" s="429"/>
      <c r="RIK37" s="429"/>
      <c r="RIL37" s="429"/>
      <c r="RIM37" s="429"/>
      <c r="RIN37" s="429"/>
      <c r="RIO37" s="429"/>
      <c r="RIP37" s="429"/>
      <c r="RIQ37" s="429"/>
      <c r="RIR37" s="429"/>
      <c r="RIS37" s="429"/>
      <c r="RIT37" s="429"/>
      <c r="RIU37" s="429"/>
      <c r="RIV37" s="429"/>
      <c r="RIW37" s="429"/>
      <c r="RIX37" s="429"/>
      <c r="RIY37" s="429"/>
      <c r="RIZ37" s="429"/>
      <c r="RJA37" s="429"/>
      <c r="RJB37" s="429"/>
      <c r="RJC37" s="429"/>
      <c r="RJD37" s="429"/>
      <c r="RJE37" s="429"/>
      <c r="RJF37" s="429"/>
      <c r="RJG37" s="429"/>
      <c r="RJH37" s="429"/>
      <c r="RJI37" s="429"/>
      <c r="RJJ37" s="429"/>
      <c r="RJK37" s="429"/>
      <c r="RJL37" s="429"/>
      <c r="RJM37" s="429"/>
      <c r="RJN37" s="429"/>
      <c r="RJO37" s="429"/>
      <c r="RJP37" s="429"/>
      <c r="RJQ37" s="429"/>
      <c r="RJR37" s="429"/>
      <c r="RJS37" s="429"/>
      <c r="RJT37" s="429"/>
      <c r="RJU37" s="429"/>
      <c r="RJV37" s="429"/>
      <c r="RJW37" s="429"/>
      <c r="RJX37" s="429"/>
      <c r="RJY37" s="429"/>
      <c r="RJZ37" s="429"/>
      <c r="RKA37" s="429"/>
      <c r="RKB37" s="429"/>
      <c r="RKC37" s="429"/>
      <c r="RKD37" s="429"/>
      <c r="RKE37" s="429"/>
      <c r="RKF37" s="429"/>
      <c r="RKG37" s="429"/>
      <c r="RKH37" s="429"/>
      <c r="RKI37" s="429"/>
      <c r="RKJ37" s="429"/>
      <c r="RKK37" s="429"/>
      <c r="RKL37" s="429"/>
      <c r="RKM37" s="429"/>
      <c r="RKN37" s="429"/>
      <c r="RKO37" s="429"/>
      <c r="RKP37" s="429"/>
      <c r="RKQ37" s="429"/>
      <c r="RKR37" s="429"/>
      <c r="RKS37" s="429"/>
      <c r="RKT37" s="429"/>
      <c r="RKU37" s="429"/>
      <c r="RKV37" s="429"/>
      <c r="RKW37" s="429"/>
      <c r="RKX37" s="429"/>
      <c r="RKY37" s="429"/>
      <c r="RKZ37" s="429"/>
      <c r="RLA37" s="429"/>
      <c r="RLB37" s="429"/>
      <c r="RLC37" s="429"/>
      <c r="RLD37" s="429"/>
      <c r="RLE37" s="429"/>
      <c r="RLF37" s="429"/>
      <c r="RLG37" s="429"/>
      <c r="RLH37" s="429"/>
      <c r="RLI37" s="429"/>
      <c r="RLJ37" s="429"/>
      <c r="RLK37" s="429"/>
      <c r="RLL37" s="429"/>
      <c r="RLM37" s="429"/>
      <c r="RLN37" s="429"/>
      <c r="RLO37" s="429"/>
      <c r="RLP37" s="429"/>
      <c r="RLQ37" s="429"/>
      <c r="RLR37" s="429"/>
      <c r="RLS37" s="429"/>
      <c r="RLT37" s="429"/>
      <c r="RLU37" s="429"/>
      <c r="RLV37" s="429"/>
      <c r="RLW37" s="429"/>
      <c r="RLX37" s="429"/>
      <c r="RLY37" s="429"/>
      <c r="RLZ37" s="429"/>
      <c r="RMA37" s="429"/>
      <c r="RMB37" s="429"/>
      <c r="RMC37" s="429"/>
      <c r="RMD37" s="429"/>
      <c r="RME37" s="429"/>
      <c r="RMF37" s="429"/>
      <c r="RMG37" s="429"/>
      <c r="RMH37" s="429"/>
      <c r="RMI37" s="429"/>
      <c r="RMJ37" s="429"/>
      <c r="RMK37" s="429"/>
      <c r="RML37" s="429"/>
      <c r="RMM37" s="429"/>
      <c r="RMN37" s="429"/>
      <c r="RMO37" s="429"/>
      <c r="RMP37" s="429"/>
      <c r="RMQ37" s="429"/>
      <c r="RMR37" s="429"/>
      <c r="RMS37" s="429"/>
      <c r="RMT37" s="429"/>
      <c r="RMU37" s="429"/>
      <c r="RMV37" s="429"/>
      <c r="RMW37" s="429"/>
      <c r="RMX37" s="429"/>
      <c r="RMY37" s="429"/>
      <c r="RMZ37" s="429"/>
      <c r="RNA37" s="429"/>
      <c r="RNB37" s="429"/>
      <c r="RNC37" s="429"/>
      <c r="RND37" s="429"/>
      <c r="RNE37" s="429"/>
      <c r="RNF37" s="429"/>
      <c r="RNG37" s="429"/>
      <c r="RNH37" s="429"/>
      <c r="RNI37" s="429"/>
      <c r="RNJ37" s="429"/>
      <c r="RNK37" s="429"/>
      <c r="RNL37" s="429"/>
      <c r="RNM37" s="429"/>
      <c r="RNN37" s="429"/>
      <c r="RNO37" s="429"/>
      <c r="RNP37" s="429"/>
      <c r="RNQ37" s="429"/>
      <c r="RNR37" s="429"/>
      <c r="RNS37" s="429"/>
      <c r="RNT37" s="429"/>
      <c r="RNU37" s="429"/>
      <c r="RNV37" s="429"/>
      <c r="RNW37" s="429"/>
      <c r="RNX37" s="429"/>
      <c r="RNY37" s="429"/>
      <c r="RNZ37" s="429"/>
      <c r="ROA37" s="429"/>
      <c r="ROB37" s="429"/>
      <c r="ROC37" s="429"/>
      <c r="ROD37" s="429"/>
      <c r="ROE37" s="429"/>
      <c r="ROF37" s="429"/>
      <c r="ROG37" s="429"/>
      <c r="ROH37" s="429"/>
      <c r="ROI37" s="429"/>
      <c r="ROJ37" s="429"/>
      <c r="ROK37" s="429"/>
      <c r="ROL37" s="429"/>
      <c r="ROM37" s="429"/>
      <c r="RON37" s="429"/>
      <c r="ROO37" s="429"/>
      <c r="ROP37" s="429"/>
      <c r="ROQ37" s="429"/>
      <c r="ROR37" s="429"/>
      <c r="ROS37" s="429"/>
      <c r="ROT37" s="429"/>
      <c r="ROU37" s="429"/>
      <c r="ROV37" s="429"/>
      <c r="ROW37" s="429"/>
      <c r="ROX37" s="429"/>
      <c r="ROY37" s="429"/>
      <c r="ROZ37" s="429"/>
      <c r="RPA37" s="429"/>
      <c r="RPB37" s="429"/>
      <c r="RPC37" s="429"/>
      <c r="RPD37" s="429"/>
      <c r="RPE37" s="429"/>
      <c r="RPF37" s="429"/>
      <c r="RPG37" s="429"/>
      <c r="RPH37" s="429"/>
      <c r="RPI37" s="429"/>
      <c r="RPJ37" s="429"/>
      <c r="RPK37" s="429"/>
      <c r="RPL37" s="429"/>
      <c r="RPM37" s="429"/>
      <c r="RPN37" s="429"/>
      <c r="RPO37" s="429"/>
      <c r="RPP37" s="429"/>
      <c r="RPQ37" s="429"/>
      <c r="RPR37" s="429"/>
      <c r="RPS37" s="429"/>
      <c r="RPT37" s="429"/>
      <c r="RPU37" s="429"/>
      <c r="RPV37" s="429"/>
      <c r="RPW37" s="429"/>
      <c r="RPX37" s="429"/>
      <c r="RPY37" s="429"/>
      <c r="RPZ37" s="429"/>
      <c r="RQA37" s="429"/>
      <c r="RQB37" s="429"/>
      <c r="RQC37" s="429"/>
      <c r="RQD37" s="429"/>
      <c r="RQE37" s="429"/>
      <c r="RQF37" s="429"/>
      <c r="RQG37" s="429"/>
      <c r="RQH37" s="429"/>
      <c r="RQI37" s="429"/>
      <c r="RQJ37" s="429"/>
      <c r="RQK37" s="429"/>
      <c r="RQL37" s="429"/>
      <c r="RQM37" s="429"/>
      <c r="RQN37" s="429"/>
      <c r="RQO37" s="429"/>
      <c r="RQP37" s="429"/>
      <c r="RQQ37" s="429"/>
      <c r="RQR37" s="429"/>
      <c r="RQS37" s="429"/>
      <c r="RQT37" s="429"/>
      <c r="RQU37" s="429"/>
      <c r="RQV37" s="429"/>
      <c r="RQW37" s="429"/>
      <c r="RQX37" s="429"/>
      <c r="RQY37" s="429"/>
      <c r="RQZ37" s="429"/>
      <c r="RRA37" s="429"/>
      <c r="RRB37" s="429"/>
      <c r="RRC37" s="429"/>
      <c r="RRD37" s="429"/>
      <c r="RRE37" s="429"/>
      <c r="RRF37" s="429"/>
      <c r="RRG37" s="429"/>
      <c r="RRH37" s="429"/>
      <c r="RRI37" s="429"/>
      <c r="RRJ37" s="429"/>
      <c r="RRK37" s="429"/>
      <c r="RRL37" s="429"/>
      <c r="RRM37" s="429"/>
      <c r="RRN37" s="429"/>
      <c r="RRO37" s="429"/>
      <c r="RRP37" s="429"/>
      <c r="RRQ37" s="429"/>
      <c r="RRR37" s="429"/>
      <c r="RRS37" s="429"/>
      <c r="RRT37" s="429"/>
      <c r="RRU37" s="429"/>
      <c r="RRV37" s="429"/>
      <c r="RRW37" s="429"/>
      <c r="RRX37" s="429"/>
      <c r="RRY37" s="429"/>
      <c r="RRZ37" s="429"/>
      <c r="RSA37" s="429"/>
      <c r="RSB37" s="429"/>
      <c r="RSC37" s="429"/>
      <c r="RSD37" s="429"/>
      <c r="RSE37" s="429"/>
      <c r="RSF37" s="429"/>
      <c r="RSG37" s="429"/>
      <c r="RSH37" s="429"/>
      <c r="RSI37" s="429"/>
      <c r="RSJ37" s="429"/>
      <c r="RSK37" s="429"/>
      <c r="RSL37" s="429"/>
      <c r="RSM37" s="429"/>
      <c r="RSN37" s="429"/>
      <c r="RSO37" s="429"/>
      <c r="RSP37" s="429"/>
      <c r="RSQ37" s="429"/>
      <c r="RSR37" s="429"/>
      <c r="RSS37" s="429"/>
      <c r="RST37" s="429"/>
      <c r="RSU37" s="429"/>
      <c r="RSV37" s="429"/>
      <c r="RSW37" s="429"/>
      <c r="RSX37" s="429"/>
      <c r="RSY37" s="429"/>
      <c r="RSZ37" s="429"/>
      <c r="RTA37" s="429"/>
      <c r="RTB37" s="429"/>
      <c r="RTC37" s="429"/>
      <c r="RTD37" s="429"/>
      <c r="RTE37" s="429"/>
      <c r="RTF37" s="429"/>
      <c r="RTG37" s="429"/>
      <c r="RTH37" s="429"/>
      <c r="RTI37" s="429"/>
      <c r="RTJ37" s="429"/>
      <c r="RTK37" s="429"/>
      <c r="RTL37" s="429"/>
      <c r="RTM37" s="429"/>
      <c r="RTN37" s="429"/>
      <c r="RTO37" s="429"/>
      <c r="RTP37" s="429"/>
      <c r="RTQ37" s="429"/>
      <c r="RTR37" s="429"/>
      <c r="RTS37" s="429"/>
      <c r="RTT37" s="429"/>
      <c r="RTU37" s="429"/>
      <c r="RTV37" s="429"/>
      <c r="RTW37" s="429"/>
      <c r="RTX37" s="429"/>
      <c r="RTY37" s="429"/>
      <c r="RTZ37" s="429"/>
      <c r="RUA37" s="429"/>
      <c r="RUB37" s="429"/>
      <c r="RUC37" s="429"/>
      <c r="RUD37" s="429"/>
      <c r="RUE37" s="429"/>
      <c r="RUF37" s="429"/>
      <c r="RUG37" s="429"/>
      <c r="RUH37" s="429"/>
      <c r="RUI37" s="429"/>
      <c r="RUJ37" s="429"/>
      <c r="RUK37" s="429"/>
      <c r="RUL37" s="429"/>
      <c r="RUM37" s="429"/>
      <c r="RUN37" s="429"/>
      <c r="RUO37" s="429"/>
      <c r="RUP37" s="429"/>
      <c r="RUQ37" s="429"/>
      <c r="RUR37" s="429"/>
      <c r="RUS37" s="429"/>
      <c r="RUT37" s="429"/>
      <c r="RUU37" s="429"/>
      <c r="RUV37" s="429"/>
      <c r="RUW37" s="429"/>
      <c r="RUX37" s="429"/>
      <c r="RUY37" s="429"/>
      <c r="RUZ37" s="429"/>
      <c r="RVA37" s="429"/>
      <c r="RVB37" s="429"/>
      <c r="RVC37" s="429"/>
      <c r="RVD37" s="429"/>
      <c r="RVE37" s="429"/>
      <c r="RVF37" s="429"/>
      <c r="RVG37" s="429"/>
      <c r="RVH37" s="429"/>
      <c r="RVI37" s="429"/>
      <c r="RVJ37" s="429"/>
      <c r="RVK37" s="429"/>
      <c r="RVL37" s="429"/>
      <c r="RVM37" s="429"/>
      <c r="RVN37" s="429"/>
      <c r="RVO37" s="429"/>
      <c r="RVP37" s="429"/>
      <c r="RVQ37" s="429"/>
      <c r="RVR37" s="429"/>
      <c r="RVS37" s="429"/>
      <c r="RVT37" s="429"/>
      <c r="RVU37" s="429"/>
      <c r="RVV37" s="429"/>
      <c r="RVW37" s="429"/>
      <c r="RVX37" s="429"/>
      <c r="RVY37" s="429"/>
      <c r="RVZ37" s="429"/>
      <c r="RWA37" s="429"/>
      <c r="RWB37" s="429"/>
      <c r="RWC37" s="429"/>
      <c r="RWD37" s="429"/>
      <c r="RWE37" s="429"/>
      <c r="RWF37" s="429"/>
      <c r="RWG37" s="429"/>
      <c r="RWH37" s="429"/>
      <c r="RWI37" s="429"/>
      <c r="RWJ37" s="429"/>
      <c r="RWK37" s="429"/>
      <c r="RWL37" s="429"/>
      <c r="RWM37" s="429"/>
      <c r="RWN37" s="429"/>
      <c r="RWO37" s="429"/>
      <c r="RWP37" s="429"/>
      <c r="RWQ37" s="429"/>
      <c r="RWR37" s="429"/>
      <c r="RWS37" s="429"/>
      <c r="RWT37" s="429"/>
      <c r="RWU37" s="429"/>
      <c r="RWV37" s="429"/>
      <c r="RWW37" s="429"/>
      <c r="RWX37" s="429"/>
      <c r="RWY37" s="429"/>
      <c r="RWZ37" s="429"/>
      <c r="RXA37" s="429"/>
      <c r="RXB37" s="429"/>
      <c r="RXC37" s="429"/>
      <c r="RXD37" s="429"/>
      <c r="RXE37" s="429"/>
      <c r="RXF37" s="429"/>
      <c r="RXG37" s="429"/>
      <c r="RXH37" s="429"/>
      <c r="RXI37" s="429"/>
      <c r="RXJ37" s="429"/>
      <c r="RXK37" s="429"/>
      <c r="RXL37" s="429"/>
      <c r="RXM37" s="429"/>
      <c r="RXN37" s="429"/>
      <c r="RXO37" s="429"/>
      <c r="RXP37" s="429"/>
      <c r="RXQ37" s="429"/>
      <c r="RXR37" s="429"/>
      <c r="RXS37" s="429"/>
      <c r="RXT37" s="429"/>
      <c r="RXU37" s="429"/>
      <c r="RXV37" s="429"/>
      <c r="RXW37" s="429"/>
      <c r="RXX37" s="429"/>
      <c r="RXY37" s="429"/>
      <c r="RXZ37" s="429"/>
      <c r="RYA37" s="429"/>
      <c r="RYB37" s="429"/>
      <c r="RYC37" s="429"/>
      <c r="RYD37" s="429"/>
      <c r="RYE37" s="429"/>
      <c r="RYF37" s="429"/>
      <c r="RYG37" s="429"/>
      <c r="RYH37" s="429"/>
      <c r="RYI37" s="429"/>
      <c r="RYJ37" s="429"/>
      <c r="RYK37" s="429"/>
      <c r="RYL37" s="429"/>
      <c r="RYM37" s="429"/>
      <c r="RYN37" s="429"/>
      <c r="RYO37" s="429"/>
      <c r="RYP37" s="429"/>
      <c r="RYQ37" s="429"/>
      <c r="RYR37" s="429"/>
      <c r="RYS37" s="429"/>
      <c r="RYT37" s="429"/>
      <c r="RYU37" s="429"/>
      <c r="RYV37" s="429"/>
      <c r="RYW37" s="429"/>
      <c r="RYX37" s="429"/>
      <c r="RYY37" s="429"/>
      <c r="RYZ37" s="429"/>
      <c r="RZA37" s="429"/>
      <c r="RZB37" s="429"/>
      <c r="RZC37" s="429"/>
      <c r="RZD37" s="429"/>
      <c r="RZE37" s="429"/>
      <c r="RZF37" s="429"/>
      <c r="RZG37" s="429"/>
      <c r="RZH37" s="429"/>
      <c r="RZI37" s="429"/>
      <c r="RZJ37" s="429"/>
      <c r="RZK37" s="429"/>
      <c r="RZL37" s="429"/>
      <c r="RZM37" s="429"/>
      <c r="RZN37" s="429"/>
      <c r="RZO37" s="429"/>
      <c r="RZP37" s="429"/>
      <c r="RZQ37" s="429"/>
      <c r="RZR37" s="429"/>
      <c r="RZS37" s="429"/>
      <c r="RZT37" s="429"/>
      <c r="RZU37" s="429"/>
      <c r="RZV37" s="429"/>
      <c r="RZW37" s="429"/>
      <c r="RZX37" s="429"/>
      <c r="RZY37" s="429"/>
      <c r="RZZ37" s="429"/>
      <c r="SAA37" s="429"/>
      <c r="SAB37" s="429"/>
      <c r="SAC37" s="429"/>
      <c r="SAD37" s="429"/>
      <c r="SAE37" s="429"/>
      <c r="SAF37" s="429"/>
      <c r="SAG37" s="429"/>
      <c r="SAH37" s="429"/>
      <c r="SAI37" s="429"/>
      <c r="SAJ37" s="429"/>
      <c r="SAK37" s="429"/>
      <c r="SAL37" s="429"/>
      <c r="SAM37" s="429"/>
      <c r="SAN37" s="429"/>
      <c r="SAO37" s="429"/>
      <c r="SAP37" s="429"/>
      <c r="SAQ37" s="429"/>
      <c r="SAR37" s="429"/>
      <c r="SAS37" s="429"/>
      <c r="SAT37" s="429"/>
      <c r="SAU37" s="429"/>
      <c r="SAV37" s="429"/>
      <c r="SAW37" s="429"/>
      <c r="SAX37" s="429"/>
      <c r="SAY37" s="429"/>
      <c r="SAZ37" s="429"/>
      <c r="SBA37" s="429"/>
      <c r="SBB37" s="429"/>
      <c r="SBC37" s="429"/>
      <c r="SBD37" s="429"/>
      <c r="SBE37" s="429"/>
      <c r="SBF37" s="429"/>
      <c r="SBG37" s="429"/>
      <c r="SBH37" s="429"/>
      <c r="SBI37" s="429"/>
      <c r="SBJ37" s="429"/>
      <c r="SBK37" s="429"/>
      <c r="SBL37" s="429"/>
      <c r="SBM37" s="429"/>
      <c r="SBN37" s="429"/>
      <c r="SBO37" s="429"/>
      <c r="SBP37" s="429"/>
      <c r="SBQ37" s="429"/>
      <c r="SBR37" s="429"/>
      <c r="SBS37" s="429"/>
      <c r="SBT37" s="429"/>
      <c r="SBU37" s="429"/>
      <c r="SBV37" s="429"/>
      <c r="SBW37" s="429"/>
      <c r="SBX37" s="429"/>
      <c r="SBY37" s="429"/>
      <c r="SBZ37" s="429"/>
      <c r="SCA37" s="429"/>
      <c r="SCB37" s="429"/>
      <c r="SCC37" s="429"/>
      <c r="SCD37" s="429"/>
      <c r="SCE37" s="429"/>
      <c r="SCF37" s="429"/>
      <c r="SCG37" s="429"/>
      <c r="SCH37" s="429"/>
      <c r="SCI37" s="429"/>
      <c r="SCJ37" s="429"/>
      <c r="SCK37" s="429"/>
      <c r="SCL37" s="429"/>
      <c r="SCM37" s="429"/>
      <c r="SCN37" s="429"/>
      <c r="SCO37" s="429"/>
      <c r="SCP37" s="429"/>
      <c r="SCQ37" s="429"/>
      <c r="SCR37" s="429"/>
      <c r="SCS37" s="429"/>
      <c r="SCT37" s="429"/>
      <c r="SCU37" s="429"/>
      <c r="SCV37" s="429"/>
      <c r="SCW37" s="429"/>
      <c r="SCX37" s="429"/>
      <c r="SCY37" s="429"/>
      <c r="SCZ37" s="429"/>
      <c r="SDA37" s="429"/>
      <c r="SDB37" s="429"/>
      <c r="SDC37" s="429"/>
      <c r="SDD37" s="429"/>
      <c r="SDE37" s="429"/>
      <c r="SDF37" s="429"/>
      <c r="SDG37" s="429"/>
      <c r="SDH37" s="429"/>
      <c r="SDI37" s="429"/>
      <c r="SDJ37" s="429"/>
      <c r="SDK37" s="429"/>
      <c r="SDL37" s="429"/>
      <c r="SDM37" s="429"/>
      <c r="SDN37" s="429"/>
      <c r="SDO37" s="429"/>
      <c r="SDP37" s="429"/>
      <c r="SDQ37" s="429"/>
      <c r="SDR37" s="429"/>
      <c r="SDS37" s="429"/>
      <c r="SDT37" s="429"/>
      <c r="SDU37" s="429"/>
      <c r="SDV37" s="429"/>
      <c r="SDW37" s="429"/>
      <c r="SDX37" s="429"/>
      <c r="SDY37" s="429"/>
      <c r="SDZ37" s="429"/>
      <c r="SEA37" s="429"/>
      <c r="SEB37" s="429"/>
      <c r="SEC37" s="429"/>
      <c r="SED37" s="429"/>
      <c r="SEE37" s="429"/>
      <c r="SEF37" s="429"/>
      <c r="SEG37" s="429"/>
      <c r="SEH37" s="429"/>
      <c r="SEI37" s="429"/>
      <c r="SEJ37" s="429"/>
      <c r="SEK37" s="429"/>
      <c r="SEL37" s="429"/>
      <c r="SEM37" s="429"/>
      <c r="SEN37" s="429"/>
      <c r="SEO37" s="429"/>
      <c r="SEP37" s="429"/>
      <c r="SEQ37" s="429"/>
      <c r="SER37" s="429"/>
      <c r="SES37" s="429"/>
      <c r="SET37" s="429"/>
      <c r="SEU37" s="429"/>
      <c r="SEV37" s="429"/>
      <c r="SEW37" s="429"/>
      <c r="SEX37" s="429"/>
      <c r="SEY37" s="429"/>
      <c r="SEZ37" s="429"/>
      <c r="SFA37" s="429"/>
      <c r="SFB37" s="429"/>
      <c r="SFC37" s="429"/>
      <c r="SFD37" s="429"/>
      <c r="SFE37" s="429"/>
      <c r="SFF37" s="429"/>
      <c r="SFG37" s="429"/>
      <c r="SFH37" s="429"/>
      <c r="SFI37" s="429"/>
      <c r="SFJ37" s="429"/>
      <c r="SFK37" s="429"/>
      <c r="SFL37" s="429"/>
      <c r="SFM37" s="429"/>
      <c r="SFN37" s="429"/>
      <c r="SFO37" s="429"/>
      <c r="SFP37" s="429"/>
      <c r="SFQ37" s="429"/>
      <c r="SFR37" s="429"/>
      <c r="SFS37" s="429"/>
      <c r="SFT37" s="429"/>
      <c r="SFU37" s="429"/>
      <c r="SFV37" s="429"/>
      <c r="SFW37" s="429"/>
      <c r="SFX37" s="429"/>
      <c r="SFY37" s="429"/>
      <c r="SFZ37" s="429"/>
      <c r="SGA37" s="429"/>
      <c r="SGB37" s="429"/>
      <c r="SGC37" s="429"/>
      <c r="SGD37" s="429"/>
      <c r="SGE37" s="429"/>
      <c r="SGF37" s="429"/>
      <c r="SGG37" s="429"/>
      <c r="SGH37" s="429"/>
      <c r="SGI37" s="429"/>
      <c r="SGJ37" s="429"/>
      <c r="SGK37" s="429"/>
      <c r="SGL37" s="429"/>
      <c r="SGM37" s="429"/>
      <c r="SGN37" s="429"/>
      <c r="SGO37" s="429"/>
      <c r="SGP37" s="429"/>
      <c r="SGQ37" s="429"/>
      <c r="SGR37" s="429"/>
      <c r="SGS37" s="429"/>
      <c r="SGT37" s="429"/>
      <c r="SGU37" s="429"/>
      <c r="SGV37" s="429"/>
      <c r="SGW37" s="429"/>
      <c r="SGX37" s="429"/>
      <c r="SGY37" s="429"/>
      <c r="SGZ37" s="429"/>
      <c r="SHA37" s="429"/>
      <c r="SHB37" s="429"/>
      <c r="SHC37" s="429"/>
      <c r="SHD37" s="429"/>
      <c r="SHE37" s="429"/>
      <c r="SHF37" s="429"/>
      <c r="SHG37" s="429"/>
      <c r="SHH37" s="429"/>
      <c r="SHI37" s="429"/>
      <c r="SHJ37" s="429"/>
      <c r="SHK37" s="429"/>
      <c r="SHL37" s="429"/>
      <c r="SHM37" s="429"/>
      <c r="SHN37" s="429"/>
      <c r="SHO37" s="429"/>
      <c r="SHP37" s="429"/>
      <c r="SHQ37" s="429"/>
      <c r="SHR37" s="429"/>
      <c r="SHS37" s="429"/>
      <c r="SHT37" s="429"/>
      <c r="SHU37" s="429"/>
      <c r="SHV37" s="429"/>
      <c r="SHW37" s="429"/>
      <c r="SHX37" s="429"/>
      <c r="SHY37" s="429"/>
      <c r="SHZ37" s="429"/>
      <c r="SIA37" s="429"/>
      <c r="SIB37" s="429"/>
      <c r="SIC37" s="429"/>
      <c r="SID37" s="429"/>
      <c r="SIE37" s="429"/>
      <c r="SIF37" s="429"/>
      <c r="SIG37" s="429"/>
      <c r="SIH37" s="429"/>
      <c r="SII37" s="429"/>
      <c r="SIJ37" s="429"/>
      <c r="SIK37" s="429"/>
      <c r="SIL37" s="429"/>
      <c r="SIM37" s="429"/>
      <c r="SIN37" s="429"/>
      <c r="SIO37" s="429"/>
      <c r="SIP37" s="429"/>
      <c r="SIQ37" s="429"/>
      <c r="SIR37" s="429"/>
      <c r="SIS37" s="429"/>
      <c r="SIT37" s="429"/>
      <c r="SIU37" s="429"/>
      <c r="SIV37" s="429"/>
      <c r="SIW37" s="429"/>
      <c r="SIX37" s="429"/>
      <c r="SIY37" s="429"/>
      <c r="SIZ37" s="429"/>
      <c r="SJA37" s="429"/>
      <c r="SJB37" s="429"/>
      <c r="SJC37" s="429"/>
      <c r="SJD37" s="429"/>
      <c r="SJE37" s="429"/>
      <c r="SJF37" s="429"/>
      <c r="SJG37" s="429"/>
      <c r="SJH37" s="429"/>
      <c r="SJI37" s="429"/>
      <c r="SJJ37" s="429"/>
      <c r="SJK37" s="429"/>
      <c r="SJL37" s="429"/>
      <c r="SJM37" s="429"/>
      <c r="SJN37" s="429"/>
      <c r="SJO37" s="429"/>
      <c r="SJP37" s="429"/>
      <c r="SJQ37" s="429"/>
      <c r="SJR37" s="429"/>
      <c r="SJS37" s="429"/>
      <c r="SJT37" s="429"/>
      <c r="SJU37" s="429"/>
      <c r="SJV37" s="429"/>
      <c r="SJW37" s="429"/>
      <c r="SJX37" s="429"/>
      <c r="SJY37" s="429"/>
      <c r="SJZ37" s="429"/>
      <c r="SKA37" s="429"/>
      <c r="SKB37" s="429"/>
      <c r="SKC37" s="429"/>
      <c r="SKD37" s="429"/>
      <c r="SKE37" s="429"/>
      <c r="SKF37" s="429"/>
      <c r="SKG37" s="429"/>
      <c r="SKH37" s="429"/>
      <c r="SKI37" s="429"/>
      <c r="SKJ37" s="429"/>
      <c r="SKK37" s="429"/>
      <c r="SKL37" s="429"/>
      <c r="SKM37" s="429"/>
      <c r="SKN37" s="429"/>
      <c r="SKO37" s="429"/>
      <c r="SKP37" s="429"/>
      <c r="SKQ37" s="429"/>
      <c r="SKR37" s="429"/>
      <c r="SKS37" s="429"/>
      <c r="SKT37" s="429"/>
      <c r="SKU37" s="429"/>
      <c r="SKV37" s="429"/>
      <c r="SKW37" s="429"/>
      <c r="SKX37" s="429"/>
      <c r="SKY37" s="429"/>
      <c r="SKZ37" s="429"/>
      <c r="SLA37" s="429"/>
      <c r="SLB37" s="429"/>
      <c r="SLC37" s="429"/>
      <c r="SLD37" s="429"/>
      <c r="SLE37" s="429"/>
      <c r="SLF37" s="429"/>
      <c r="SLG37" s="429"/>
      <c r="SLH37" s="429"/>
      <c r="SLI37" s="429"/>
      <c r="SLJ37" s="429"/>
      <c r="SLK37" s="429"/>
      <c r="SLL37" s="429"/>
      <c r="SLM37" s="429"/>
      <c r="SLN37" s="429"/>
      <c r="SLO37" s="429"/>
      <c r="SLP37" s="429"/>
      <c r="SLQ37" s="429"/>
      <c r="SLR37" s="429"/>
      <c r="SLS37" s="429"/>
      <c r="SLT37" s="429"/>
      <c r="SLU37" s="429"/>
      <c r="SLV37" s="429"/>
      <c r="SLW37" s="429"/>
      <c r="SLX37" s="429"/>
      <c r="SLY37" s="429"/>
      <c r="SLZ37" s="429"/>
      <c r="SMA37" s="429"/>
      <c r="SMB37" s="429"/>
      <c r="SMC37" s="429"/>
      <c r="SMD37" s="429"/>
      <c r="SME37" s="429"/>
      <c r="SMF37" s="429"/>
      <c r="SMG37" s="429"/>
      <c r="SMH37" s="429"/>
      <c r="SMI37" s="429"/>
      <c r="SMJ37" s="429"/>
      <c r="SMK37" s="429"/>
      <c r="SML37" s="429"/>
      <c r="SMM37" s="429"/>
      <c r="SMN37" s="429"/>
      <c r="SMO37" s="429"/>
      <c r="SMP37" s="429"/>
      <c r="SMQ37" s="429"/>
      <c r="SMR37" s="429"/>
      <c r="SMS37" s="429"/>
      <c r="SMT37" s="429"/>
      <c r="SMU37" s="429"/>
      <c r="SMV37" s="429"/>
      <c r="SMW37" s="429"/>
      <c r="SMX37" s="429"/>
      <c r="SMY37" s="429"/>
      <c r="SMZ37" s="429"/>
      <c r="SNA37" s="429"/>
      <c r="SNB37" s="429"/>
      <c r="SNC37" s="429"/>
      <c r="SND37" s="429"/>
      <c r="SNE37" s="429"/>
      <c r="SNF37" s="429"/>
      <c r="SNG37" s="429"/>
      <c r="SNH37" s="429"/>
      <c r="SNI37" s="429"/>
      <c r="SNJ37" s="429"/>
      <c r="SNK37" s="429"/>
      <c r="SNL37" s="429"/>
      <c r="SNM37" s="429"/>
      <c r="SNN37" s="429"/>
      <c r="SNO37" s="429"/>
      <c r="SNP37" s="429"/>
      <c r="SNQ37" s="429"/>
      <c r="SNR37" s="429"/>
      <c r="SNS37" s="429"/>
      <c r="SNT37" s="429"/>
      <c r="SNU37" s="429"/>
      <c r="SNV37" s="429"/>
      <c r="SNW37" s="429"/>
      <c r="SNX37" s="429"/>
      <c r="SNY37" s="429"/>
      <c r="SNZ37" s="429"/>
      <c r="SOA37" s="429"/>
      <c r="SOB37" s="429"/>
      <c r="SOC37" s="429"/>
      <c r="SOD37" s="429"/>
      <c r="SOE37" s="429"/>
      <c r="SOF37" s="429"/>
      <c r="SOG37" s="429"/>
      <c r="SOH37" s="429"/>
      <c r="SOI37" s="429"/>
      <c r="SOJ37" s="429"/>
      <c r="SOK37" s="429"/>
      <c r="SOL37" s="429"/>
      <c r="SOM37" s="429"/>
      <c r="SON37" s="429"/>
      <c r="SOO37" s="429"/>
      <c r="SOP37" s="429"/>
      <c r="SOQ37" s="429"/>
      <c r="SOR37" s="429"/>
      <c r="SOS37" s="429"/>
      <c r="SOT37" s="429"/>
      <c r="SOU37" s="429"/>
      <c r="SOV37" s="429"/>
      <c r="SOW37" s="429"/>
      <c r="SOX37" s="429"/>
      <c r="SOY37" s="429"/>
      <c r="SOZ37" s="429"/>
      <c r="SPA37" s="429"/>
      <c r="SPB37" s="429"/>
      <c r="SPC37" s="429"/>
      <c r="SPD37" s="429"/>
      <c r="SPE37" s="429"/>
      <c r="SPF37" s="429"/>
      <c r="SPG37" s="429"/>
      <c r="SPH37" s="429"/>
      <c r="SPI37" s="429"/>
      <c r="SPJ37" s="429"/>
      <c r="SPK37" s="429"/>
      <c r="SPL37" s="429"/>
      <c r="SPM37" s="429"/>
      <c r="SPN37" s="429"/>
      <c r="SPO37" s="429"/>
      <c r="SPP37" s="429"/>
      <c r="SPQ37" s="429"/>
      <c r="SPR37" s="429"/>
      <c r="SPS37" s="429"/>
      <c r="SPT37" s="429"/>
      <c r="SPU37" s="429"/>
      <c r="SPV37" s="429"/>
      <c r="SPW37" s="429"/>
      <c r="SPX37" s="429"/>
      <c r="SPY37" s="429"/>
      <c r="SPZ37" s="429"/>
      <c r="SQA37" s="429"/>
      <c r="SQB37" s="429"/>
      <c r="SQC37" s="429"/>
      <c r="SQD37" s="429"/>
      <c r="SQE37" s="429"/>
      <c r="SQF37" s="429"/>
      <c r="SQG37" s="429"/>
      <c r="SQH37" s="429"/>
      <c r="SQI37" s="429"/>
      <c r="SQJ37" s="429"/>
      <c r="SQK37" s="429"/>
      <c r="SQL37" s="429"/>
      <c r="SQM37" s="429"/>
      <c r="SQN37" s="429"/>
      <c r="SQO37" s="429"/>
      <c r="SQP37" s="429"/>
      <c r="SQQ37" s="429"/>
      <c r="SQR37" s="429"/>
      <c r="SQS37" s="429"/>
      <c r="SQT37" s="429"/>
      <c r="SQU37" s="429"/>
      <c r="SQV37" s="429"/>
      <c r="SQW37" s="429"/>
      <c r="SQX37" s="429"/>
      <c r="SQY37" s="429"/>
      <c r="SQZ37" s="429"/>
      <c r="SRA37" s="429"/>
      <c r="SRB37" s="429"/>
      <c r="SRC37" s="429"/>
      <c r="SRD37" s="429"/>
      <c r="SRE37" s="429"/>
      <c r="SRF37" s="429"/>
      <c r="SRG37" s="429"/>
      <c r="SRH37" s="429"/>
      <c r="SRI37" s="429"/>
      <c r="SRJ37" s="429"/>
      <c r="SRK37" s="429"/>
      <c r="SRL37" s="429"/>
      <c r="SRM37" s="429"/>
      <c r="SRN37" s="429"/>
      <c r="SRO37" s="429"/>
      <c r="SRP37" s="429"/>
      <c r="SRQ37" s="429"/>
      <c r="SRR37" s="429"/>
      <c r="SRS37" s="429"/>
      <c r="SRT37" s="429"/>
      <c r="SRU37" s="429"/>
      <c r="SRV37" s="429"/>
      <c r="SRW37" s="429"/>
      <c r="SRX37" s="429"/>
      <c r="SRY37" s="429"/>
      <c r="SRZ37" s="429"/>
      <c r="SSA37" s="429"/>
      <c r="SSB37" s="429"/>
      <c r="SSC37" s="429"/>
      <c r="SSD37" s="429"/>
      <c r="SSE37" s="429"/>
      <c r="SSF37" s="429"/>
      <c r="SSG37" s="429"/>
      <c r="SSH37" s="429"/>
      <c r="SSI37" s="429"/>
      <c r="SSJ37" s="429"/>
      <c r="SSK37" s="429"/>
      <c r="SSL37" s="429"/>
      <c r="SSM37" s="429"/>
      <c r="SSN37" s="429"/>
      <c r="SSO37" s="429"/>
      <c r="SSP37" s="429"/>
      <c r="SSQ37" s="429"/>
      <c r="SSR37" s="429"/>
      <c r="SSS37" s="429"/>
      <c r="SST37" s="429"/>
      <c r="SSU37" s="429"/>
      <c r="SSV37" s="429"/>
      <c r="SSW37" s="429"/>
      <c r="SSX37" s="429"/>
      <c r="SSY37" s="429"/>
      <c r="SSZ37" s="429"/>
      <c r="STA37" s="429"/>
      <c r="STB37" s="429"/>
      <c r="STC37" s="429"/>
      <c r="STD37" s="429"/>
      <c r="STE37" s="429"/>
      <c r="STF37" s="429"/>
      <c r="STG37" s="429"/>
      <c r="STH37" s="429"/>
      <c r="STI37" s="429"/>
      <c r="STJ37" s="429"/>
      <c r="STK37" s="429"/>
      <c r="STL37" s="429"/>
      <c r="STM37" s="429"/>
      <c r="STN37" s="429"/>
      <c r="STO37" s="429"/>
      <c r="STP37" s="429"/>
      <c r="STQ37" s="429"/>
      <c r="STR37" s="429"/>
      <c r="STS37" s="429"/>
      <c r="STT37" s="429"/>
      <c r="STU37" s="429"/>
      <c r="STV37" s="429"/>
      <c r="STW37" s="429"/>
      <c r="STX37" s="429"/>
      <c r="STY37" s="429"/>
      <c r="STZ37" s="429"/>
      <c r="SUA37" s="429"/>
      <c r="SUB37" s="429"/>
      <c r="SUC37" s="429"/>
      <c r="SUD37" s="429"/>
      <c r="SUE37" s="429"/>
      <c r="SUF37" s="429"/>
      <c r="SUG37" s="429"/>
      <c r="SUH37" s="429"/>
      <c r="SUI37" s="429"/>
      <c r="SUJ37" s="429"/>
      <c r="SUK37" s="429"/>
      <c r="SUL37" s="429"/>
      <c r="SUM37" s="429"/>
      <c r="SUN37" s="429"/>
      <c r="SUO37" s="429"/>
      <c r="SUP37" s="429"/>
      <c r="SUQ37" s="429"/>
      <c r="SUR37" s="429"/>
      <c r="SUS37" s="429"/>
      <c r="SUT37" s="429"/>
      <c r="SUU37" s="429"/>
      <c r="SUV37" s="429"/>
      <c r="SUW37" s="429"/>
      <c r="SUX37" s="429"/>
      <c r="SUY37" s="429"/>
      <c r="SUZ37" s="429"/>
      <c r="SVA37" s="429"/>
      <c r="SVB37" s="429"/>
      <c r="SVC37" s="429"/>
      <c r="SVD37" s="429"/>
      <c r="SVE37" s="429"/>
      <c r="SVF37" s="429"/>
      <c r="SVG37" s="429"/>
      <c r="SVH37" s="429"/>
      <c r="SVI37" s="429"/>
      <c r="SVJ37" s="429"/>
      <c r="SVK37" s="429"/>
      <c r="SVL37" s="429"/>
      <c r="SVM37" s="429"/>
      <c r="SVN37" s="429"/>
      <c r="SVO37" s="429"/>
      <c r="SVP37" s="429"/>
      <c r="SVQ37" s="429"/>
      <c r="SVR37" s="429"/>
      <c r="SVS37" s="429"/>
      <c r="SVT37" s="429"/>
      <c r="SVU37" s="429"/>
      <c r="SVV37" s="429"/>
      <c r="SVW37" s="429"/>
      <c r="SVX37" s="429"/>
      <c r="SVY37" s="429"/>
      <c r="SVZ37" s="429"/>
      <c r="SWA37" s="429"/>
      <c r="SWB37" s="429"/>
      <c r="SWC37" s="429"/>
      <c r="SWD37" s="429"/>
      <c r="SWE37" s="429"/>
      <c r="SWF37" s="429"/>
      <c r="SWG37" s="429"/>
      <c r="SWH37" s="429"/>
      <c r="SWI37" s="429"/>
      <c r="SWJ37" s="429"/>
      <c r="SWK37" s="429"/>
      <c r="SWL37" s="429"/>
      <c r="SWM37" s="429"/>
      <c r="SWN37" s="429"/>
      <c r="SWO37" s="429"/>
      <c r="SWP37" s="429"/>
      <c r="SWQ37" s="429"/>
      <c r="SWR37" s="429"/>
      <c r="SWS37" s="429"/>
      <c r="SWT37" s="429"/>
      <c r="SWU37" s="429"/>
      <c r="SWV37" s="429"/>
      <c r="SWW37" s="429"/>
      <c r="SWX37" s="429"/>
      <c r="SWY37" s="429"/>
      <c r="SWZ37" s="429"/>
      <c r="SXA37" s="429"/>
      <c r="SXB37" s="429"/>
      <c r="SXC37" s="429"/>
      <c r="SXD37" s="429"/>
      <c r="SXE37" s="429"/>
      <c r="SXF37" s="429"/>
      <c r="SXG37" s="429"/>
      <c r="SXH37" s="429"/>
      <c r="SXI37" s="429"/>
      <c r="SXJ37" s="429"/>
      <c r="SXK37" s="429"/>
      <c r="SXL37" s="429"/>
      <c r="SXM37" s="429"/>
      <c r="SXN37" s="429"/>
      <c r="SXO37" s="429"/>
      <c r="SXP37" s="429"/>
      <c r="SXQ37" s="429"/>
      <c r="SXR37" s="429"/>
      <c r="SXS37" s="429"/>
      <c r="SXT37" s="429"/>
      <c r="SXU37" s="429"/>
      <c r="SXV37" s="429"/>
      <c r="SXW37" s="429"/>
      <c r="SXX37" s="429"/>
      <c r="SXY37" s="429"/>
      <c r="SXZ37" s="429"/>
      <c r="SYA37" s="429"/>
      <c r="SYB37" s="429"/>
      <c r="SYC37" s="429"/>
      <c r="SYD37" s="429"/>
      <c r="SYE37" s="429"/>
      <c r="SYF37" s="429"/>
      <c r="SYG37" s="429"/>
      <c r="SYH37" s="429"/>
      <c r="SYI37" s="429"/>
      <c r="SYJ37" s="429"/>
      <c r="SYK37" s="429"/>
      <c r="SYL37" s="429"/>
      <c r="SYM37" s="429"/>
      <c r="SYN37" s="429"/>
      <c r="SYO37" s="429"/>
      <c r="SYP37" s="429"/>
      <c r="SYQ37" s="429"/>
      <c r="SYR37" s="429"/>
      <c r="SYS37" s="429"/>
      <c r="SYT37" s="429"/>
      <c r="SYU37" s="429"/>
      <c r="SYV37" s="429"/>
      <c r="SYW37" s="429"/>
      <c r="SYX37" s="429"/>
      <c r="SYY37" s="429"/>
      <c r="SYZ37" s="429"/>
      <c r="SZA37" s="429"/>
      <c r="SZB37" s="429"/>
      <c r="SZC37" s="429"/>
      <c r="SZD37" s="429"/>
      <c r="SZE37" s="429"/>
      <c r="SZF37" s="429"/>
      <c r="SZG37" s="429"/>
      <c r="SZH37" s="429"/>
      <c r="SZI37" s="429"/>
      <c r="SZJ37" s="429"/>
      <c r="SZK37" s="429"/>
      <c r="SZL37" s="429"/>
      <c r="SZM37" s="429"/>
      <c r="SZN37" s="429"/>
      <c r="SZO37" s="429"/>
      <c r="SZP37" s="429"/>
      <c r="SZQ37" s="429"/>
      <c r="SZR37" s="429"/>
      <c r="SZS37" s="429"/>
      <c r="SZT37" s="429"/>
      <c r="SZU37" s="429"/>
      <c r="SZV37" s="429"/>
      <c r="SZW37" s="429"/>
      <c r="SZX37" s="429"/>
      <c r="SZY37" s="429"/>
      <c r="SZZ37" s="429"/>
      <c r="TAA37" s="429"/>
      <c r="TAB37" s="429"/>
      <c r="TAC37" s="429"/>
      <c r="TAD37" s="429"/>
      <c r="TAE37" s="429"/>
      <c r="TAF37" s="429"/>
      <c r="TAG37" s="429"/>
      <c r="TAH37" s="429"/>
      <c r="TAI37" s="429"/>
      <c r="TAJ37" s="429"/>
      <c r="TAK37" s="429"/>
      <c r="TAL37" s="429"/>
      <c r="TAM37" s="429"/>
      <c r="TAN37" s="429"/>
      <c r="TAO37" s="429"/>
      <c r="TAP37" s="429"/>
      <c r="TAQ37" s="429"/>
      <c r="TAR37" s="429"/>
      <c r="TAS37" s="429"/>
      <c r="TAT37" s="429"/>
      <c r="TAU37" s="429"/>
      <c r="TAV37" s="429"/>
      <c r="TAW37" s="429"/>
      <c r="TAX37" s="429"/>
      <c r="TAY37" s="429"/>
      <c r="TAZ37" s="429"/>
      <c r="TBA37" s="429"/>
      <c r="TBB37" s="429"/>
      <c r="TBC37" s="429"/>
      <c r="TBD37" s="429"/>
      <c r="TBE37" s="429"/>
      <c r="TBF37" s="429"/>
      <c r="TBG37" s="429"/>
      <c r="TBH37" s="429"/>
      <c r="TBI37" s="429"/>
      <c r="TBJ37" s="429"/>
      <c r="TBK37" s="429"/>
      <c r="TBL37" s="429"/>
      <c r="TBM37" s="429"/>
      <c r="TBN37" s="429"/>
      <c r="TBO37" s="429"/>
      <c r="TBP37" s="429"/>
      <c r="TBQ37" s="429"/>
      <c r="TBR37" s="429"/>
      <c r="TBS37" s="429"/>
      <c r="TBT37" s="429"/>
      <c r="TBU37" s="429"/>
      <c r="TBV37" s="429"/>
      <c r="TBW37" s="429"/>
      <c r="TBX37" s="429"/>
      <c r="TBY37" s="429"/>
      <c r="TBZ37" s="429"/>
      <c r="TCA37" s="429"/>
      <c r="TCB37" s="429"/>
      <c r="TCC37" s="429"/>
      <c r="TCD37" s="429"/>
      <c r="TCE37" s="429"/>
      <c r="TCF37" s="429"/>
      <c r="TCG37" s="429"/>
      <c r="TCH37" s="429"/>
      <c r="TCI37" s="429"/>
      <c r="TCJ37" s="429"/>
      <c r="TCK37" s="429"/>
      <c r="TCL37" s="429"/>
      <c r="TCM37" s="429"/>
      <c r="TCN37" s="429"/>
      <c r="TCO37" s="429"/>
      <c r="TCP37" s="429"/>
      <c r="TCQ37" s="429"/>
      <c r="TCR37" s="429"/>
      <c r="TCS37" s="429"/>
      <c r="TCT37" s="429"/>
      <c r="TCU37" s="429"/>
      <c r="TCV37" s="429"/>
      <c r="TCW37" s="429"/>
      <c r="TCX37" s="429"/>
      <c r="TCY37" s="429"/>
      <c r="TCZ37" s="429"/>
      <c r="TDA37" s="429"/>
      <c r="TDB37" s="429"/>
      <c r="TDC37" s="429"/>
      <c r="TDD37" s="429"/>
      <c r="TDE37" s="429"/>
      <c r="TDF37" s="429"/>
      <c r="TDG37" s="429"/>
      <c r="TDH37" s="429"/>
      <c r="TDI37" s="429"/>
      <c r="TDJ37" s="429"/>
      <c r="TDK37" s="429"/>
      <c r="TDL37" s="429"/>
      <c r="TDM37" s="429"/>
      <c r="TDN37" s="429"/>
      <c r="TDO37" s="429"/>
      <c r="TDP37" s="429"/>
      <c r="TDQ37" s="429"/>
      <c r="TDR37" s="429"/>
      <c r="TDS37" s="429"/>
      <c r="TDT37" s="429"/>
      <c r="TDU37" s="429"/>
      <c r="TDV37" s="429"/>
      <c r="TDW37" s="429"/>
      <c r="TDX37" s="429"/>
      <c r="TDY37" s="429"/>
      <c r="TDZ37" s="429"/>
      <c r="TEA37" s="429"/>
      <c r="TEB37" s="429"/>
      <c r="TEC37" s="429"/>
      <c r="TED37" s="429"/>
      <c r="TEE37" s="429"/>
      <c r="TEF37" s="429"/>
      <c r="TEG37" s="429"/>
      <c r="TEH37" s="429"/>
      <c r="TEI37" s="429"/>
      <c r="TEJ37" s="429"/>
      <c r="TEK37" s="429"/>
      <c r="TEL37" s="429"/>
      <c r="TEM37" s="429"/>
      <c r="TEN37" s="429"/>
      <c r="TEO37" s="429"/>
      <c r="TEP37" s="429"/>
      <c r="TEQ37" s="429"/>
      <c r="TER37" s="429"/>
      <c r="TES37" s="429"/>
      <c r="TET37" s="429"/>
      <c r="TEU37" s="429"/>
      <c r="TEV37" s="429"/>
      <c r="TEW37" s="429"/>
      <c r="TEX37" s="429"/>
      <c r="TEY37" s="429"/>
      <c r="TEZ37" s="429"/>
      <c r="TFA37" s="429"/>
      <c r="TFB37" s="429"/>
      <c r="TFC37" s="429"/>
      <c r="TFD37" s="429"/>
      <c r="TFE37" s="429"/>
      <c r="TFF37" s="429"/>
      <c r="TFG37" s="429"/>
      <c r="TFH37" s="429"/>
      <c r="TFI37" s="429"/>
      <c r="TFJ37" s="429"/>
      <c r="TFK37" s="429"/>
      <c r="TFL37" s="429"/>
      <c r="TFM37" s="429"/>
      <c r="TFN37" s="429"/>
      <c r="TFO37" s="429"/>
      <c r="TFP37" s="429"/>
      <c r="TFQ37" s="429"/>
      <c r="TFR37" s="429"/>
      <c r="TFS37" s="429"/>
      <c r="TFT37" s="429"/>
      <c r="TFU37" s="429"/>
      <c r="TFV37" s="429"/>
      <c r="TFW37" s="429"/>
      <c r="TFX37" s="429"/>
      <c r="TFY37" s="429"/>
      <c r="TFZ37" s="429"/>
      <c r="TGA37" s="429"/>
      <c r="TGB37" s="429"/>
      <c r="TGC37" s="429"/>
      <c r="TGD37" s="429"/>
      <c r="TGE37" s="429"/>
      <c r="TGF37" s="429"/>
      <c r="TGG37" s="429"/>
      <c r="TGH37" s="429"/>
      <c r="TGI37" s="429"/>
      <c r="TGJ37" s="429"/>
      <c r="TGK37" s="429"/>
      <c r="TGL37" s="429"/>
      <c r="TGM37" s="429"/>
      <c r="TGN37" s="429"/>
      <c r="TGO37" s="429"/>
      <c r="TGP37" s="429"/>
      <c r="TGQ37" s="429"/>
      <c r="TGR37" s="429"/>
      <c r="TGS37" s="429"/>
      <c r="TGT37" s="429"/>
      <c r="TGU37" s="429"/>
      <c r="TGV37" s="429"/>
      <c r="TGW37" s="429"/>
      <c r="TGX37" s="429"/>
      <c r="TGY37" s="429"/>
      <c r="TGZ37" s="429"/>
      <c r="THA37" s="429"/>
      <c r="THB37" s="429"/>
      <c r="THC37" s="429"/>
      <c r="THD37" s="429"/>
      <c r="THE37" s="429"/>
      <c r="THF37" s="429"/>
      <c r="THG37" s="429"/>
      <c r="THH37" s="429"/>
      <c r="THI37" s="429"/>
      <c r="THJ37" s="429"/>
      <c r="THK37" s="429"/>
      <c r="THL37" s="429"/>
      <c r="THM37" s="429"/>
      <c r="THN37" s="429"/>
      <c r="THO37" s="429"/>
      <c r="THP37" s="429"/>
      <c r="THQ37" s="429"/>
      <c r="THR37" s="429"/>
      <c r="THS37" s="429"/>
      <c r="THT37" s="429"/>
      <c r="THU37" s="429"/>
      <c r="THV37" s="429"/>
      <c r="THW37" s="429"/>
      <c r="THX37" s="429"/>
      <c r="THY37" s="429"/>
      <c r="THZ37" s="429"/>
      <c r="TIA37" s="429"/>
      <c r="TIB37" s="429"/>
      <c r="TIC37" s="429"/>
      <c r="TID37" s="429"/>
      <c r="TIE37" s="429"/>
      <c r="TIF37" s="429"/>
      <c r="TIG37" s="429"/>
      <c r="TIH37" s="429"/>
      <c r="TII37" s="429"/>
      <c r="TIJ37" s="429"/>
      <c r="TIK37" s="429"/>
      <c r="TIL37" s="429"/>
      <c r="TIM37" s="429"/>
      <c r="TIN37" s="429"/>
      <c r="TIO37" s="429"/>
      <c r="TIP37" s="429"/>
      <c r="TIQ37" s="429"/>
      <c r="TIR37" s="429"/>
      <c r="TIS37" s="429"/>
      <c r="TIT37" s="429"/>
      <c r="TIU37" s="429"/>
      <c r="TIV37" s="429"/>
      <c r="TIW37" s="429"/>
      <c r="TIX37" s="429"/>
      <c r="TIY37" s="429"/>
      <c r="TIZ37" s="429"/>
      <c r="TJA37" s="429"/>
      <c r="TJB37" s="429"/>
      <c r="TJC37" s="429"/>
      <c r="TJD37" s="429"/>
      <c r="TJE37" s="429"/>
      <c r="TJF37" s="429"/>
      <c r="TJG37" s="429"/>
      <c r="TJH37" s="429"/>
      <c r="TJI37" s="429"/>
      <c r="TJJ37" s="429"/>
      <c r="TJK37" s="429"/>
      <c r="TJL37" s="429"/>
      <c r="TJM37" s="429"/>
      <c r="TJN37" s="429"/>
      <c r="TJO37" s="429"/>
      <c r="TJP37" s="429"/>
      <c r="TJQ37" s="429"/>
      <c r="TJR37" s="429"/>
      <c r="TJS37" s="429"/>
      <c r="TJT37" s="429"/>
      <c r="TJU37" s="429"/>
      <c r="TJV37" s="429"/>
      <c r="TJW37" s="429"/>
      <c r="TJX37" s="429"/>
      <c r="TJY37" s="429"/>
      <c r="TJZ37" s="429"/>
      <c r="TKA37" s="429"/>
      <c r="TKB37" s="429"/>
      <c r="TKC37" s="429"/>
      <c r="TKD37" s="429"/>
      <c r="TKE37" s="429"/>
      <c r="TKF37" s="429"/>
      <c r="TKG37" s="429"/>
      <c r="TKH37" s="429"/>
      <c r="TKI37" s="429"/>
      <c r="TKJ37" s="429"/>
      <c r="TKK37" s="429"/>
      <c r="TKL37" s="429"/>
      <c r="TKM37" s="429"/>
      <c r="TKN37" s="429"/>
      <c r="TKO37" s="429"/>
      <c r="TKP37" s="429"/>
      <c r="TKQ37" s="429"/>
      <c r="TKR37" s="429"/>
      <c r="TKS37" s="429"/>
      <c r="TKT37" s="429"/>
      <c r="TKU37" s="429"/>
      <c r="TKV37" s="429"/>
      <c r="TKW37" s="429"/>
      <c r="TKX37" s="429"/>
      <c r="TKY37" s="429"/>
      <c r="TKZ37" s="429"/>
      <c r="TLA37" s="429"/>
      <c r="TLB37" s="429"/>
      <c r="TLC37" s="429"/>
      <c r="TLD37" s="429"/>
      <c r="TLE37" s="429"/>
      <c r="TLF37" s="429"/>
      <c r="TLG37" s="429"/>
      <c r="TLH37" s="429"/>
      <c r="TLI37" s="429"/>
      <c r="TLJ37" s="429"/>
      <c r="TLK37" s="429"/>
      <c r="TLL37" s="429"/>
      <c r="TLM37" s="429"/>
      <c r="TLN37" s="429"/>
      <c r="TLO37" s="429"/>
      <c r="TLP37" s="429"/>
      <c r="TLQ37" s="429"/>
      <c r="TLR37" s="429"/>
      <c r="TLS37" s="429"/>
      <c r="TLT37" s="429"/>
      <c r="TLU37" s="429"/>
      <c r="TLV37" s="429"/>
      <c r="TLW37" s="429"/>
      <c r="TLX37" s="429"/>
      <c r="TLY37" s="429"/>
      <c r="TLZ37" s="429"/>
      <c r="TMA37" s="429"/>
      <c r="TMB37" s="429"/>
      <c r="TMC37" s="429"/>
      <c r="TMD37" s="429"/>
      <c r="TME37" s="429"/>
      <c r="TMF37" s="429"/>
      <c r="TMG37" s="429"/>
      <c r="TMH37" s="429"/>
      <c r="TMI37" s="429"/>
      <c r="TMJ37" s="429"/>
      <c r="TMK37" s="429"/>
      <c r="TML37" s="429"/>
      <c r="TMM37" s="429"/>
      <c r="TMN37" s="429"/>
      <c r="TMO37" s="429"/>
      <c r="TMP37" s="429"/>
      <c r="TMQ37" s="429"/>
      <c r="TMR37" s="429"/>
      <c r="TMS37" s="429"/>
      <c r="TMT37" s="429"/>
      <c r="TMU37" s="429"/>
      <c r="TMV37" s="429"/>
      <c r="TMW37" s="429"/>
      <c r="TMX37" s="429"/>
      <c r="TMY37" s="429"/>
      <c r="TMZ37" s="429"/>
      <c r="TNA37" s="429"/>
      <c r="TNB37" s="429"/>
      <c r="TNC37" s="429"/>
      <c r="TND37" s="429"/>
      <c r="TNE37" s="429"/>
      <c r="TNF37" s="429"/>
      <c r="TNG37" s="429"/>
      <c r="TNH37" s="429"/>
      <c r="TNI37" s="429"/>
      <c r="TNJ37" s="429"/>
      <c r="TNK37" s="429"/>
      <c r="TNL37" s="429"/>
      <c r="TNM37" s="429"/>
      <c r="TNN37" s="429"/>
      <c r="TNO37" s="429"/>
      <c r="TNP37" s="429"/>
      <c r="TNQ37" s="429"/>
      <c r="TNR37" s="429"/>
      <c r="TNS37" s="429"/>
      <c r="TNT37" s="429"/>
      <c r="TNU37" s="429"/>
      <c r="TNV37" s="429"/>
      <c r="TNW37" s="429"/>
      <c r="TNX37" s="429"/>
      <c r="TNY37" s="429"/>
      <c r="TNZ37" s="429"/>
      <c r="TOA37" s="429"/>
      <c r="TOB37" s="429"/>
      <c r="TOC37" s="429"/>
      <c r="TOD37" s="429"/>
      <c r="TOE37" s="429"/>
      <c r="TOF37" s="429"/>
      <c r="TOG37" s="429"/>
      <c r="TOH37" s="429"/>
      <c r="TOI37" s="429"/>
      <c r="TOJ37" s="429"/>
      <c r="TOK37" s="429"/>
      <c r="TOL37" s="429"/>
      <c r="TOM37" s="429"/>
      <c r="TON37" s="429"/>
      <c r="TOO37" s="429"/>
      <c r="TOP37" s="429"/>
      <c r="TOQ37" s="429"/>
      <c r="TOR37" s="429"/>
      <c r="TOS37" s="429"/>
      <c r="TOT37" s="429"/>
      <c r="TOU37" s="429"/>
      <c r="TOV37" s="429"/>
      <c r="TOW37" s="429"/>
      <c r="TOX37" s="429"/>
      <c r="TOY37" s="429"/>
      <c r="TOZ37" s="429"/>
      <c r="TPA37" s="429"/>
      <c r="TPB37" s="429"/>
      <c r="TPC37" s="429"/>
      <c r="TPD37" s="429"/>
      <c r="TPE37" s="429"/>
      <c r="TPF37" s="429"/>
      <c r="TPG37" s="429"/>
      <c r="TPH37" s="429"/>
      <c r="TPI37" s="429"/>
      <c r="TPJ37" s="429"/>
      <c r="TPK37" s="429"/>
      <c r="TPL37" s="429"/>
      <c r="TPM37" s="429"/>
      <c r="TPN37" s="429"/>
      <c r="TPO37" s="429"/>
      <c r="TPP37" s="429"/>
      <c r="TPQ37" s="429"/>
      <c r="TPR37" s="429"/>
      <c r="TPS37" s="429"/>
      <c r="TPT37" s="429"/>
      <c r="TPU37" s="429"/>
      <c r="TPV37" s="429"/>
      <c r="TPW37" s="429"/>
      <c r="TPX37" s="429"/>
      <c r="TPY37" s="429"/>
      <c r="TPZ37" s="429"/>
      <c r="TQA37" s="429"/>
      <c r="TQB37" s="429"/>
      <c r="TQC37" s="429"/>
      <c r="TQD37" s="429"/>
      <c r="TQE37" s="429"/>
      <c r="TQF37" s="429"/>
      <c r="TQG37" s="429"/>
      <c r="TQH37" s="429"/>
      <c r="TQI37" s="429"/>
      <c r="TQJ37" s="429"/>
      <c r="TQK37" s="429"/>
      <c r="TQL37" s="429"/>
      <c r="TQM37" s="429"/>
      <c r="TQN37" s="429"/>
      <c r="TQO37" s="429"/>
      <c r="TQP37" s="429"/>
      <c r="TQQ37" s="429"/>
      <c r="TQR37" s="429"/>
      <c r="TQS37" s="429"/>
      <c r="TQT37" s="429"/>
      <c r="TQU37" s="429"/>
      <c r="TQV37" s="429"/>
      <c r="TQW37" s="429"/>
      <c r="TQX37" s="429"/>
      <c r="TQY37" s="429"/>
      <c r="TQZ37" s="429"/>
      <c r="TRA37" s="429"/>
      <c r="TRB37" s="429"/>
      <c r="TRC37" s="429"/>
      <c r="TRD37" s="429"/>
      <c r="TRE37" s="429"/>
      <c r="TRF37" s="429"/>
      <c r="TRG37" s="429"/>
      <c r="TRH37" s="429"/>
      <c r="TRI37" s="429"/>
      <c r="TRJ37" s="429"/>
      <c r="TRK37" s="429"/>
      <c r="TRL37" s="429"/>
      <c r="TRM37" s="429"/>
      <c r="TRN37" s="429"/>
      <c r="TRO37" s="429"/>
      <c r="TRP37" s="429"/>
      <c r="TRQ37" s="429"/>
      <c r="TRR37" s="429"/>
      <c r="TRS37" s="429"/>
      <c r="TRT37" s="429"/>
      <c r="TRU37" s="429"/>
      <c r="TRV37" s="429"/>
      <c r="TRW37" s="429"/>
      <c r="TRX37" s="429"/>
      <c r="TRY37" s="429"/>
      <c r="TRZ37" s="429"/>
      <c r="TSA37" s="429"/>
      <c r="TSB37" s="429"/>
      <c r="TSC37" s="429"/>
      <c r="TSD37" s="429"/>
      <c r="TSE37" s="429"/>
      <c r="TSF37" s="429"/>
      <c r="TSG37" s="429"/>
      <c r="TSH37" s="429"/>
      <c r="TSI37" s="429"/>
      <c r="TSJ37" s="429"/>
      <c r="TSK37" s="429"/>
      <c r="TSL37" s="429"/>
      <c r="TSM37" s="429"/>
      <c r="TSN37" s="429"/>
      <c r="TSO37" s="429"/>
      <c r="TSP37" s="429"/>
      <c r="TSQ37" s="429"/>
      <c r="TSR37" s="429"/>
      <c r="TSS37" s="429"/>
      <c r="TST37" s="429"/>
      <c r="TSU37" s="429"/>
      <c r="TSV37" s="429"/>
      <c r="TSW37" s="429"/>
      <c r="TSX37" s="429"/>
      <c r="TSY37" s="429"/>
      <c r="TSZ37" s="429"/>
      <c r="TTA37" s="429"/>
      <c r="TTB37" s="429"/>
      <c r="TTC37" s="429"/>
      <c r="TTD37" s="429"/>
      <c r="TTE37" s="429"/>
      <c r="TTF37" s="429"/>
      <c r="TTG37" s="429"/>
      <c r="TTH37" s="429"/>
      <c r="TTI37" s="429"/>
      <c r="TTJ37" s="429"/>
      <c r="TTK37" s="429"/>
      <c r="TTL37" s="429"/>
      <c r="TTM37" s="429"/>
      <c r="TTN37" s="429"/>
      <c r="TTO37" s="429"/>
      <c r="TTP37" s="429"/>
      <c r="TTQ37" s="429"/>
      <c r="TTR37" s="429"/>
      <c r="TTS37" s="429"/>
      <c r="TTT37" s="429"/>
      <c r="TTU37" s="429"/>
      <c r="TTV37" s="429"/>
      <c r="TTW37" s="429"/>
      <c r="TTX37" s="429"/>
      <c r="TTY37" s="429"/>
      <c r="TTZ37" s="429"/>
      <c r="TUA37" s="429"/>
      <c r="TUB37" s="429"/>
      <c r="TUC37" s="429"/>
      <c r="TUD37" s="429"/>
      <c r="TUE37" s="429"/>
      <c r="TUF37" s="429"/>
      <c r="TUG37" s="429"/>
      <c r="TUH37" s="429"/>
      <c r="TUI37" s="429"/>
      <c r="TUJ37" s="429"/>
      <c r="TUK37" s="429"/>
      <c r="TUL37" s="429"/>
      <c r="TUM37" s="429"/>
      <c r="TUN37" s="429"/>
      <c r="TUO37" s="429"/>
      <c r="TUP37" s="429"/>
      <c r="TUQ37" s="429"/>
      <c r="TUR37" s="429"/>
      <c r="TUS37" s="429"/>
      <c r="TUT37" s="429"/>
      <c r="TUU37" s="429"/>
      <c r="TUV37" s="429"/>
      <c r="TUW37" s="429"/>
      <c r="TUX37" s="429"/>
      <c r="TUY37" s="429"/>
      <c r="TUZ37" s="429"/>
      <c r="TVA37" s="429"/>
      <c r="TVB37" s="429"/>
      <c r="TVC37" s="429"/>
      <c r="TVD37" s="429"/>
      <c r="TVE37" s="429"/>
      <c r="TVF37" s="429"/>
      <c r="TVG37" s="429"/>
      <c r="TVH37" s="429"/>
      <c r="TVI37" s="429"/>
      <c r="TVJ37" s="429"/>
      <c r="TVK37" s="429"/>
      <c r="TVL37" s="429"/>
      <c r="TVM37" s="429"/>
      <c r="TVN37" s="429"/>
      <c r="TVO37" s="429"/>
      <c r="TVP37" s="429"/>
      <c r="TVQ37" s="429"/>
      <c r="TVR37" s="429"/>
      <c r="TVS37" s="429"/>
      <c r="TVT37" s="429"/>
      <c r="TVU37" s="429"/>
      <c r="TVV37" s="429"/>
      <c r="TVW37" s="429"/>
      <c r="TVX37" s="429"/>
      <c r="TVY37" s="429"/>
      <c r="TVZ37" s="429"/>
      <c r="TWA37" s="429"/>
      <c r="TWB37" s="429"/>
      <c r="TWC37" s="429"/>
      <c r="TWD37" s="429"/>
      <c r="TWE37" s="429"/>
      <c r="TWF37" s="429"/>
      <c r="TWG37" s="429"/>
      <c r="TWH37" s="429"/>
      <c r="TWI37" s="429"/>
      <c r="TWJ37" s="429"/>
      <c r="TWK37" s="429"/>
      <c r="TWL37" s="429"/>
      <c r="TWM37" s="429"/>
      <c r="TWN37" s="429"/>
      <c r="TWO37" s="429"/>
      <c r="TWP37" s="429"/>
      <c r="TWQ37" s="429"/>
      <c r="TWR37" s="429"/>
      <c r="TWS37" s="429"/>
      <c r="TWT37" s="429"/>
      <c r="TWU37" s="429"/>
      <c r="TWV37" s="429"/>
      <c r="TWW37" s="429"/>
      <c r="TWX37" s="429"/>
      <c r="TWY37" s="429"/>
      <c r="TWZ37" s="429"/>
      <c r="TXA37" s="429"/>
      <c r="TXB37" s="429"/>
      <c r="TXC37" s="429"/>
      <c r="TXD37" s="429"/>
      <c r="TXE37" s="429"/>
      <c r="TXF37" s="429"/>
      <c r="TXG37" s="429"/>
      <c r="TXH37" s="429"/>
      <c r="TXI37" s="429"/>
      <c r="TXJ37" s="429"/>
      <c r="TXK37" s="429"/>
      <c r="TXL37" s="429"/>
      <c r="TXM37" s="429"/>
      <c r="TXN37" s="429"/>
      <c r="TXO37" s="429"/>
      <c r="TXP37" s="429"/>
      <c r="TXQ37" s="429"/>
      <c r="TXR37" s="429"/>
      <c r="TXS37" s="429"/>
      <c r="TXT37" s="429"/>
      <c r="TXU37" s="429"/>
      <c r="TXV37" s="429"/>
      <c r="TXW37" s="429"/>
      <c r="TXX37" s="429"/>
      <c r="TXY37" s="429"/>
      <c r="TXZ37" s="429"/>
      <c r="TYA37" s="429"/>
      <c r="TYB37" s="429"/>
      <c r="TYC37" s="429"/>
      <c r="TYD37" s="429"/>
      <c r="TYE37" s="429"/>
      <c r="TYF37" s="429"/>
      <c r="TYG37" s="429"/>
      <c r="TYH37" s="429"/>
      <c r="TYI37" s="429"/>
      <c r="TYJ37" s="429"/>
      <c r="TYK37" s="429"/>
      <c r="TYL37" s="429"/>
      <c r="TYM37" s="429"/>
      <c r="TYN37" s="429"/>
      <c r="TYO37" s="429"/>
      <c r="TYP37" s="429"/>
      <c r="TYQ37" s="429"/>
      <c r="TYR37" s="429"/>
      <c r="TYS37" s="429"/>
      <c r="TYT37" s="429"/>
      <c r="TYU37" s="429"/>
      <c r="TYV37" s="429"/>
      <c r="TYW37" s="429"/>
      <c r="TYX37" s="429"/>
      <c r="TYY37" s="429"/>
      <c r="TYZ37" s="429"/>
      <c r="TZA37" s="429"/>
      <c r="TZB37" s="429"/>
      <c r="TZC37" s="429"/>
      <c r="TZD37" s="429"/>
      <c r="TZE37" s="429"/>
      <c r="TZF37" s="429"/>
      <c r="TZG37" s="429"/>
      <c r="TZH37" s="429"/>
      <c r="TZI37" s="429"/>
      <c r="TZJ37" s="429"/>
      <c r="TZK37" s="429"/>
      <c r="TZL37" s="429"/>
      <c r="TZM37" s="429"/>
      <c r="TZN37" s="429"/>
      <c r="TZO37" s="429"/>
      <c r="TZP37" s="429"/>
      <c r="TZQ37" s="429"/>
      <c r="TZR37" s="429"/>
      <c r="TZS37" s="429"/>
      <c r="TZT37" s="429"/>
      <c r="TZU37" s="429"/>
      <c r="TZV37" s="429"/>
      <c r="TZW37" s="429"/>
      <c r="TZX37" s="429"/>
      <c r="TZY37" s="429"/>
      <c r="TZZ37" s="429"/>
      <c r="UAA37" s="429"/>
      <c r="UAB37" s="429"/>
      <c r="UAC37" s="429"/>
      <c r="UAD37" s="429"/>
      <c r="UAE37" s="429"/>
      <c r="UAF37" s="429"/>
      <c r="UAG37" s="429"/>
      <c r="UAH37" s="429"/>
      <c r="UAI37" s="429"/>
      <c r="UAJ37" s="429"/>
      <c r="UAK37" s="429"/>
      <c r="UAL37" s="429"/>
      <c r="UAM37" s="429"/>
      <c r="UAN37" s="429"/>
      <c r="UAO37" s="429"/>
      <c r="UAP37" s="429"/>
      <c r="UAQ37" s="429"/>
      <c r="UAR37" s="429"/>
      <c r="UAS37" s="429"/>
      <c r="UAT37" s="429"/>
      <c r="UAU37" s="429"/>
      <c r="UAV37" s="429"/>
      <c r="UAW37" s="429"/>
      <c r="UAX37" s="429"/>
      <c r="UAY37" s="429"/>
      <c r="UAZ37" s="429"/>
      <c r="UBA37" s="429"/>
      <c r="UBB37" s="429"/>
      <c r="UBC37" s="429"/>
      <c r="UBD37" s="429"/>
      <c r="UBE37" s="429"/>
      <c r="UBF37" s="429"/>
      <c r="UBG37" s="429"/>
      <c r="UBH37" s="429"/>
      <c r="UBI37" s="429"/>
      <c r="UBJ37" s="429"/>
      <c r="UBK37" s="429"/>
      <c r="UBL37" s="429"/>
      <c r="UBM37" s="429"/>
      <c r="UBN37" s="429"/>
      <c r="UBO37" s="429"/>
      <c r="UBP37" s="429"/>
      <c r="UBQ37" s="429"/>
      <c r="UBR37" s="429"/>
      <c r="UBS37" s="429"/>
      <c r="UBT37" s="429"/>
      <c r="UBU37" s="429"/>
      <c r="UBV37" s="429"/>
      <c r="UBW37" s="429"/>
      <c r="UBX37" s="429"/>
      <c r="UBY37" s="429"/>
      <c r="UBZ37" s="429"/>
      <c r="UCA37" s="429"/>
      <c r="UCB37" s="429"/>
      <c r="UCC37" s="429"/>
      <c r="UCD37" s="429"/>
      <c r="UCE37" s="429"/>
      <c r="UCF37" s="429"/>
      <c r="UCG37" s="429"/>
      <c r="UCH37" s="429"/>
      <c r="UCI37" s="429"/>
      <c r="UCJ37" s="429"/>
      <c r="UCK37" s="429"/>
      <c r="UCL37" s="429"/>
      <c r="UCM37" s="429"/>
      <c r="UCN37" s="429"/>
      <c r="UCO37" s="429"/>
      <c r="UCP37" s="429"/>
      <c r="UCQ37" s="429"/>
      <c r="UCR37" s="429"/>
      <c r="UCS37" s="429"/>
      <c r="UCT37" s="429"/>
      <c r="UCU37" s="429"/>
      <c r="UCV37" s="429"/>
      <c r="UCW37" s="429"/>
      <c r="UCX37" s="429"/>
      <c r="UCY37" s="429"/>
      <c r="UCZ37" s="429"/>
      <c r="UDA37" s="429"/>
      <c r="UDB37" s="429"/>
      <c r="UDC37" s="429"/>
      <c r="UDD37" s="429"/>
      <c r="UDE37" s="429"/>
      <c r="UDF37" s="429"/>
      <c r="UDG37" s="429"/>
      <c r="UDH37" s="429"/>
      <c r="UDI37" s="429"/>
      <c r="UDJ37" s="429"/>
      <c r="UDK37" s="429"/>
      <c r="UDL37" s="429"/>
      <c r="UDM37" s="429"/>
      <c r="UDN37" s="429"/>
      <c r="UDO37" s="429"/>
      <c r="UDP37" s="429"/>
      <c r="UDQ37" s="429"/>
      <c r="UDR37" s="429"/>
      <c r="UDS37" s="429"/>
      <c r="UDT37" s="429"/>
      <c r="UDU37" s="429"/>
      <c r="UDV37" s="429"/>
      <c r="UDW37" s="429"/>
      <c r="UDX37" s="429"/>
      <c r="UDY37" s="429"/>
      <c r="UDZ37" s="429"/>
      <c r="UEA37" s="429"/>
      <c r="UEB37" s="429"/>
      <c r="UEC37" s="429"/>
      <c r="UED37" s="429"/>
      <c r="UEE37" s="429"/>
      <c r="UEF37" s="429"/>
      <c r="UEG37" s="429"/>
      <c r="UEH37" s="429"/>
      <c r="UEI37" s="429"/>
      <c r="UEJ37" s="429"/>
      <c r="UEK37" s="429"/>
      <c r="UEL37" s="429"/>
      <c r="UEM37" s="429"/>
      <c r="UEN37" s="429"/>
      <c r="UEO37" s="429"/>
      <c r="UEP37" s="429"/>
      <c r="UEQ37" s="429"/>
      <c r="UER37" s="429"/>
      <c r="UES37" s="429"/>
      <c r="UET37" s="429"/>
      <c r="UEU37" s="429"/>
      <c r="UEV37" s="429"/>
      <c r="UEW37" s="429"/>
      <c r="UEX37" s="429"/>
      <c r="UEY37" s="429"/>
      <c r="UEZ37" s="429"/>
      <c r="UFA37" s="429"/>
      <c r="UFB37" s="429"/>
      <c r="UFC37" s="429"/>
      <c r="UFD37" s="429"/>
      <c r="UFE37" s="429"/>
      <c r="UFF37" s="429"/>
      <c r="UFG37" s="429"/>
      <c r="UFH37" s="429"/>
      <c r="UFI37" s="429"/>
      <c r="UFJ37" s="429"/>
      <c r="UFK37" s="429"/>
      <c r="UFL37" s="429"/>
      <c r="UFM37" s="429"/>
      <c r="UFN37" s="429"/>
      <c r="UFO37" s="429"/>
      <c r="UFP37" s="429"/>
      <c r="UFQ37" s="429"/>
      <c r="UFR37" s="429"/>
      <c r="UFS37" s="429"/>
      <c r="UFT37" s="429"/>
      <c r="UFU37" s="429"/>
      <c r="UFV37" s="429"/>
      <c r="UFW37" s="429"/>
      <c r="UFX37" s="429"/>
      <c r="UFY37" s="429"/>
      <c r="UFZ37" s="429"/>
      <c r="UGA37" s="429"/>
      <c r="UGB37" s="429"/>
      <c r="UGC37" s="429"/>
      <c r="UGD37" s="429"/>
      <c r="UGE37" s="429"/>
      <c r="UGF37" s="429"/>
      <c r="UGG37" s="429"/>
      <c r="UGH37" s="429"/>
      <c r="UGI37" s="429"/>
      <c r="UGJ37" s="429"/>
      <c r="UGK37" s="429"/>
      <c r="UGL37" s="429"/>
      <c r="UGM37" s="429"/>
      <c r="UGN37" s="429"/>
      <c r="UGO37" s="429"/>
      <c r="UGP37" s="429"/>
      <c r="UGQ37" s="429"/>
      <c r="UGR37" s="429"/>
      <c r="UGS37" s="429"/>
      <c r="UGT37" s="429"/>
      <c r="UGU37" s="429"/>
      <c r="UGV37" s="429"/>
      <c r="UGW37" s="429"/>
      <c r="UGX37" s="429"/>
      <c r="UGY37" s="429"/>
      <c r="UGZ37" s="429"/>
      <c r="UHA37" s="429"/>
      <c r="UHB37" s="429"/>
      <c r="UHC37" s="429"/>
      <c r="UHD37" s="429"/>
      <c r="UHE37" s="429"/>
      <c r="UHF37" s="429"/>
      <c r="UHG37" s="429"/>
      <c r="UHH37" s="429"/>
      <c r="UHI37" s="429"/>
      <c r="UHJ37" s="429"/>
      <c r="UHK37" s="429"/>
      <c r="UHL37" s="429"/>
      <c r="UHM37" s="429"/>
      <c r="UHN37" s="429"/>
      <c r="UHO37" s="429"/>
      <c r="UHP37" s="429"/>
      <c r="UHQ37" s="429"/>
      <c r="UHR37" s="429"/>
      <c r="UHS37" s="429"/>
      <c r="UHT37" s="429"/>
      <c r="UHU37" s="429"/>
      <c r="UHV37" s="429"/>
      <c r="UHW37" s="429"/>
      <c r="UHX37" s="429"/>
      <c r="UHY37" s="429"/>
      <c r="UHZ37" s="429"/>
      <c r="UIA37" s="429"/>
      <c r="UIB37" s="429"/>
      <c r="UIC37" s="429"/>
      <c r="UID37" s="429"/>
      <c r="UIE37" s="429"/>
      <c r="UIF37" s="429"/>
      <c r="UIG37" s="429"/>
      <c r="UIH37" s="429"/>
      <c r="UII37" s="429"/>
      <c r="UIJ37" s="429"/>
      <c r="UIK37" s="429"/>
      <c r="UIL37" s="429"/>
      <c r="UIM37" s="429"/>
      <c r="UIN37" s="429"/>
      <c r="UIO37" s="429"/>
      <c r="UIP37" s="429"/>
      <c r="UIQ37" s="429"/>
      <c r="UIR37" s="429"/>
      <c r="UIS37" s="429"/>
      <c r="UIT37" s="429"/>
      <c r="UIU37" s="429"/>
      <c r="UIV37" s="429"/>
      <c r="UIW37" s="429"/>
      <c r="UIX37" s="429"/>
      <c r="UIY37" s="429"/>
      <c r="UIZ37" s="429"/>
      <c r="UJA37" s="429"/>
      <c r="UJB37" s="429"/>
      <c r="UJC37" s="429"/>
      <c r="UJD37" s="429"/>
      <c r="UJE37" s="429"/>
      <c r="UJF37" s="429"/>
      <c r="UJG37" s="429"/>
      <c r="UJH37" s="429"/>
      <c r="UJI37" s="429"/>
      <c r="UJJ37" s="429"/>
      <c r="UJK37" s="429"/>
      <c r="UJL37" s="429"/>
      <c r="UJM37" s="429"/>
      <c r="UJN37" s="429"/>
      <c r="UJO37" s="429"/>
      <c r="UJP37" s="429"/>
      <c r="UJQ37" s="429"/>
      <c r="UJR37" s="429"/>
      <c r="UJS37" s="429"/>
      <c r="UJT37" s="429"/>
      <c r="UJU37" s="429"/>
      <c r="UJV37" s="429"/>
      <c r="UJW37" s="429"/>
      <c r="UJX37" s="429"/>
      <c r="UJY37" s="429"/>
      <c r="UJZ37" s="429"/>
      <c r="UKA37" s="429"/>
      <c r="UKB37" s="429"/>
      <c r="UKC37" s="429"/>
      <c r="UKD37" s="429"/>
      <c r="UKE37" s="429"/>
      <c r="UKF37" s="429"/>
      <c r="UKG37" s="429"/>
      <c r="UKH37" s="429"/>
      <c r="UKI37" s="429"/>
      <c r="UKJ37" s="429"/>
      <c r="UKK37" s="429"/>
      <c r="UKL37" s="429"/>
      <c r="UKM37" s="429"/>
      <c r="UKN37" s="429"/>
      <c r="UKO37" s="429"/>
      <c r="UKP37" s="429"/>
      <c r="UKQ37" s="429"/>
      <c r="UKR37" s="429"/>
      <c r="UKS37" s="429"/>
      <c r="UKT37" s="429"/>
      <c r="UKU37" s="429"/>
      <c r="UKV37" s="429"/>
      <c r="UKW37" s="429"/>
      <c r="UKX37" s="429"/>
      <c r="UKY37" s="429"/>
      <c r="UKZ37" s="429"/>
      <c r="ULA37" s="429"/>
      <c r="ULB37" s="429"/>
      <c r="ULC37" s="429"/>
      <c r="ULD37" s="429"/>
      <c r="ULE37" s="429"/>
      <c r="ULF37" s="429"/>
      <c r="ULG37" s="429"/>
      <c r="ULH37" s="429"/>
      <c r="ULI37" s="429"/>
      <c r="ULJ37" s="429"/>
      <c r="ULK37" s="429"/>
      <c r="ULL37" s="429"/>
      <c r="ULM37" s="429"/>
      <c r="ULN37" s="429"/>
      <c r="ULO37" s="429"/>
      <c r="ULP37" s="429"/>
      <c r="ULQ37" s="429"/>
      <c r="ULR37" s="429"/>
      <c r="ULS37" s="429"/>
      <c r="ULT37" s="429"/>
      <c r="ULU37" s="429"/>
      <c r="ULV37" s="429"/>
      <c r="ULW37" s="429"/>
      <c r="ULX37" s="429"/>
      <c r="ULY37" s="429"/>
      <c r="ULZ37" s="429"/>
      <c r="UMA37" s="429"/>
      <c r="UMB37" s="429"/>
      <c r="UMC37" s="429"/>
      <c r="UMD37" s="429"/>
      <c r="UME37" s="429"/>
      <c r="UMF37" s="429"/>
      <c r="UMG37" s="429"/>
      <c r="UMH37" s="429"/>
      <c r="UMI37" s="429"/>
      <c r="UMJ37" s="429"/>
      <c r="UMK37" s="429"/>
      <c r="UML37" s="429"/>
      <c r="UMM37" s="429"/>
      <c r="UMN37" s="429"/>
      <c r="UMO37" s="429"/>
      <c r="UMP37" s="429"/>
      <c r="UMQ37" s="429"/>
      <c r="UMR37" s="429"/>
      <c r="UMS37" s="429"/>
      <c r="UMT37" s="429"/>
      <c r="UMU37" s="429"/>
      <c r="UMV37" s="429"/>
      <c r="UMW37" s="429"/>
      <c r="UMX37" s="429"/>
      <c r="UMY37" s="429"/>
      <c r="UMZ37" s="429"/>
      <c r="UNA37" s="429"/>
      <c r="UNB37" s="429"/>
      <c r="UNC37" s="429"/>
      <c r="UND37" s="429"/>
      <c r="UNE37" s="429"/>
      <c r="UNF37" s="429"/>
      <c r="UNG37" s="429"/>
      <c r="UNH37" s="429"/>
      <c r="UNI37" s="429"/>
      <c r="UNJ37" s="429"/>
      <c r="UNK37" s="429"/>
      <c r="UNL37" s="429"/>
      <c r="UNM37" s="429"/>
      <c r="UNN37" s="429"/>
      <c r="UNO37" s="429"/>
      <c r="UNP37" s="429"/>
      <c r="UNQ37" s="429"/>
      <c r="UNR37" s="429"/>
      <c r="UNS37" s="429"/>
      <c r="UNT37" s="429"/>
      <c r="UNU37" s="429"/>
      <c r="UNV37" s="429"/>
      <c r="UNW37" s="429"/>
      <c r="UNX37" s="429"/>
      <c r="UNY37" s="429"/>
      <c r="UNZ37" s="429"/>
      <c r="UOA37" s="429"/>
      <c r="UOB37" s="429"/>
      <c r="UOC37" s="429"/>
      <c r="UOD37" s="429"/>
      <c r="UOE37" s="429"/>
      <c r="UOF37" s="429"/>
      <c r="UOG37" s="429"/>
      <c r="UOH37" s="429"/>
      <c r="UOI37" s="429"/>
      <c r="UOJ37" s="429"/>
      <c r="UOK37" s="429"/>
      <c r="UOL37" s="429"/>
      <c r="UOM37" s="429"/>
      <c r="UON37" s="429"/>
      <c r="UOO37" s="429"/>
      <c r="UOP37" s="429"/>
      <c r="UOQ37" s="429"/>
      <c r="UOR37" s="429"/>
      <c r="UOS37" s="429"/>
      <c r="UOT37" s="429"/>
      <c r="UOU37" s="429"/>
      <c r="UOV37" s="429"/>
      <c r="UOW37" s="429"/>
      <c r="UOX37" s="429"/>
      <c r="UOY37" s="429"/>
      <c r="UOZ37" s="429"/>
      <c r="UPA37" s="429"/>
      <c r="UPB37" s="429"/>
      <c r="UPC37" s="429"/>
      <c r="UPD37" s="429"/>
      <c r="UPE37" s="429"/>
      <c r="UPF37" s="429"/>
      <c r="UPG37" s="429"/>
      <c r="UPH37" s="429"/>
      <c r="UPI37" s="429"/>
      <c r="UPJ37" s="429"/>
      <c r="UPK37" s="429"/>
      <c r="UPL37" s="429"/>
      <c r="UPM37" s="429"/>
      <c r="UPN37" s="429"/>
      <c r="UPO37" s="429"/>
      <c r="UPP37" s="429"/>
      <c r="UPQ37" s="429"/>
      <c r="UPR37" s="429"/>
      <c r="UPS37" s="429"/>
      <c r="UPT37" s="429"/>
      <c r="UPU37" s="429"/>
      <c r="UPV37" s="429"/>
      <c r="UPW37" s="429"/>
      <c r="UPX37" s="429"/>
      <c r="UPY37" s="429"/>
      <c r="UPZ37" s="429"/>
      <c r="UQA37" s="429"/>
      <c r="UQB37" s="429"/>
      <c r="UQC37" s="429"/>
      <c r="UQD37" s="429"/>
      <c r="UQE37" s="429"/>
      <c r="UQF37" s="429"/>
      <c r="UQG37" s="429"/>
      <c r="UQH37" s="429"/>
      <c r="UQI37" s="429"/>
      <c r="UQJ37" s="429"/>
      <c r="UQK37" s="429"/>
      <c r="UQL37" s="429"/>
      <c r="UQM37" s="429"/>
      <c r="UQN37" s="429"/>
      <c r="UQO37" s="429"/>
      <c r="UQP37" s="429"/>
      <c r="UQQ37" s="429"/>
      <c r="UQR37" s="429"/>
      <c r="UQS37" s="429"/>
      <c r="UQT37" s="429"/>
      <c r="UQU37" s="429"/>
      <c r="UQV37" s="429"/>
      <c r="UQW37" s="429"/>
      <c r="UQX37" s="429"/>
      <c r="UQY37" s="429"/>
      <c r="UQZ37" s="429"/>
      <c r="URA37" s="429"/>
      <c r="URB37" s="429"/>
      <c r="URC37" s="429"/>
      <c r="URD37" s="429"/>
      <c r="URE37" s="429"/>
      <c r="URF37" s="429"/>
      <c r="URG37" s="429"/>
      <c r="URH37" s="429"/>
      <c r="URI37" s="429"/>
      <c r="URJ37" s="429"/>
      <c r="URK37" s="429"/>
      <c r="URL37" s="429"/>
      <c r="URM37" s="429"/>
      <c r="URN37" s="429"/>
      <c r="URO37" s="429"/>
      <c r="URP37" s="429"/>
      <c r="URQ37" s="429"/>
      <c r="URR37" s="429"/>
      <c r="URS37" s="429"/>
      <c r="URT37" s="429"/>
      <c r="URU37" s="429"/>
      <c r="URV37" s="429"/>
      <c r="URW37" s="429"/>
      <c r="URX37" s="429"/>
      <c r="URY37" s="429"/>
      <c r="URZ37" s="429"/>
      <c r="USA37" s="429"/>
      <c r="USB37" s="429"/>
      <c r="USC37" s="429"/>
      <c r="USD37" s="429"/>
      <c r="USE37" s="429"/>
      <c r="USF37" s="429"/>
      <c r="USG37" s="429"/>
      <c r="USH37" s="429"/>
      <c r="USI37" s="429"/>
      <c r="USJ37" s="429"/>
      <c r="USK37" s="429"/>
      <c r="USL37" s="429"/>
      <c r="USM37" s="429"/>
      <c r="USN37" s="429"/>
      <c r="USO37" s="429"/>
      <c r="USP37" s="429"/>
      <c r="USQ37" s="429"/>
      <c r="USR37" s="429"/>
      <c r="USS37" s="429"/>
      <c r="UST37" s="429"/>
      <c r="USU37" s="429"/>
      <c r="USV37" s="429"/>
      <c r="USW37" s="429"/>
      <c r="USX37" s="429"/>
      <c r="USY37" s="429"/>
      <c r="USZ37" s="429"/>
      <c r="UTA37" s="429"/>
      <c r="UTB37" s="429"/>
      <c r="UTC37" s="429"/>
      <c r="UTD37" s="429"/>
      <c r="UTE37" s="429"/>
      <c r="UTF37" s="429"/>
      <c r="UTG37" s="429"/>
      <c r="UTH37" s="429"/>
      <c r="UTI37" s="429"/>
      <c r="UTJ37" s="429"/>
      <c r="UTK37" s="429"/>
      <c r="UTL37" s="429"/>
      <c r="UTM37" s="429"/>
      <c r="UTN37" s="429"/>
      <c r="UTO37" s="429"/>
      <c r="UTP37" s="429"/>
      <c r="UTQ37" s="429"/>
      <c r="UTR37" s="429"/>
      <c r="UTS37" s="429"/>
      <c r="UTT37" s="429"/>
      <c r="UTU37" s="429"/>
      <c r="UTV37" s="429"/>
      <c r="UTW37" s="429"/>
      <c r="UTX37" s="429"/>
      <c r="UTY37" s="429"/>
      <c r="UTZ37" s="429"/>
      <c r="UUA37" s="429"/>
      <c r="UUB37" s="429"/>
      <c r="UUC37" s="429"/>
      <c r="UUD37" s="429"/>
      <c r="UUE37" s="429"/>
      <c r="UUF37" s="429"/>
      <c r="UUG37" s="429"/>
      <c r="UUH37" s="429"/>
      <c r="UUI37" s="429"/>
      <c r="UUJ37" s="429"/>
      <c r="UUK37" s="429"/>
      <c r="UUL37" s="429"/>
      <c r="UUM37" s="429"/>
      <c r="UUN37" s="429"/>
      <c r="UUO37" s="429"/>
      <c r="UUP37" s="429"/>
      <c r="UUQ37" s="429"/>
      <c r="UUR37" s="429"/>
      <c r="UUS37" s="429"/>
      <c r="UUT37" s="429"/>
      <c r="UUU37" s="429"/>
      <c r="UUV37" s="429"/>
      <c r="UUW37" s="429"/>
      <c r="UUX37" s="429"/>
      <c r="UUY37" s="429"/>
      <c r="UUZ37" s="429"/>
      <c r="UVA37" s="429"/>
      <c r="UVB37" s="429"/>
      <c r="UVC37" s="429"/>
      <c r="UVD37" s="429"/>
      <c r="UVE37" s="429"/>
      <c r="UVF37" s="429"/>
      <c r="UVG37" s="429"/>
      <c r="UVH37" s="429"/>
      <c r="UVI37" s="429"/>
      <c r="UVJ37" s="429"/>
      <c r="UVK37" s="429"/>
      <c r="UVL37" s="429"/>
      <c r="UVM37" s="429"/>
      <c r="UVN37" s="429"/>
      <c r="UVO37" s="429"/>
      <c r="UVP37" s="429"/>
      <c r="UVQ37" s="429"/>
      <c r="UVR37" s="429"/>
      <c r="UVS37" s="429"/>
      <c r="UVT37" s="429"/>
      <c r="UVU37" s="429"/>
      <c r="UVV37" s="429"/>
      <c r="UVW37" s="429"/>
      <c r="UVX37" s="429"/>
      <c r="UVY37" s="429"/>
      <c r="UVZ37" s="429"/>
      <c r="UWA37" s="429"/>
      <c r="UWB37" s="429"/>
      <c r="UWC37" s="429"/>
      <c r="UWD37" s="429"/>
      <c r="UWE37" s="429"/>
      <c r="UWF37" s="429"/>
      <c r="UWG37" s="429"/>
      <c r="UWH37" s="429"/>
      <c r="UWI37" s="429"/>
      <c r="UWJ37" s="429"/>
      <c r="UWK37" s="429"/>
      <c r="UWL37" s="429"/>
      <c r="UWM37" s="429"/>
      <c r="UWN37" s="429"/>
      <c r="UWO37" s="429"/>
      <c r="UWP37" s="429"/>
      <c r="UWQ37" s="429"/>
      <c r="UWR37" s="429"/>
      <c r="UWS37" s="429"/>
      <c r="UWT37" s="429"/>
      <c r="UWU37" s="429"/>
      <c r="UWV37" s="429"/>
      <c r="UWW37" s="429"/>
      <c r="UWX37" s="429"/>
      <c r="UWY37" s="429"/>
      <c r="UWZ37" s="429"/>
      <c r="UXA37" s="429"/>
      <c r="UXB37" s="429"/>
      <c r="UXC37" s="429"/>
      <c r="UXD37" s="429"/>
      <c r="UXE37" s="429"/>
      <c r="UXF37" s="429"/>
      <c r="UXG37" s="429"/>
      <c r="UXH37" s="429"/>
      <c r="UXI37" s="429"/>
      <c r="UXJ37" s="429"/>
      <c r="UXK37" s="429"/>
      <c r="UXL37" s="429"/>
      <c r="UXM37" s="429"/>
      <c r="UXN37" s="429"/>
      <c r="UXO37" s="429"/>
      <c r="UXP37" s="429"/>
      <c r="UXQ37" s="429"/>
      <c r="UXR37" s="429"/>
      <c r="UXS37" s="429"/>
      <c r="UXT37" s="429"/>
      <c r="UXU37" s="429"/>
      <c r="UXV37" s="429"/>
      <c r="UXW37" s="429"/>
      <c r="UXX37" s="429"/>
      <c r="UXY37" s="429"/>
      <c r="UXZ37" s="429"/>
      <c r="UYA37" s="429"/>
      <c r="UYB37" s="429"/>
      <c r="UYC37" s="429"/>
      <c r="UYD37" s="429"/>
      <c r="UYE37" s="429"/>
      <c r="UYF37" s="429"/>
      <c r="UYG37" s="429"/>
      <c r="UYH37" s="429"/>
      <c r="UYI37" s="429"/>
      <c r="UYJ37" s="429"/>
      <c r="UYK37" s="429"/>
      <c r="UYL37" s="429"/>
      <c r="UYM37" s="429"/>
      <c r="UYN37" s="429"/>
      <c r="UYO37" s="429"/>
      <c r="UYP37" s="429"/>
      <c r="UYQ37" s="429"/>
      <c r="UYR37" s="429"/>
      <c r="UYS37" s="429"/>
      <c r="UYT37" s="429"/>
      <c r="UYU37" s="429"/>
      <c r="UYV37" s="429"/>
      <c r="UYW37" s="429"/>
      <c r="UYX37" s="429"/>
      <c r="UYY37" s="429"/>
      <c r="UYZ37" s="429"/>
      <c r="UZA37" s="429"/>
      <c r="UZB37" s="429"/>
      <c r="UZC37" s="429"/>
      <c r="UZD37" s="429"/>
      <c r="UZE37" s="429"/>
      <c r="UZF37" s="429"/>
      <c r="UZG37" s="429"/>
      <c r="UZH37" s="429"/>
      <c r="UZI37" s="429"/>
      <c r="UZJ37" s="429"/>
      <c r="UZK37" s="429"/>
      <c r="UZL37" s="429"/>
      <c r="UZM37" s="429"/>
      <c r="UZN37" s="429"/>
      <c r="UZO37" s="429"/>
      <c r="UZP37" s="429"/>
      <c r="UZQ37" s="429"/>
      <c r="UZR37" s="429"/>
      <c r="UZS37" s="429"/>
      <c r="UZT37" s="429"/>
      <c r="UZU37" s="429"/>
      <c r="UZV37" s="429"/>
      <c r="UZW37" s="429"/>
      <c r="UZX37" s="429"/>
      <c r="UZY37" s="429"/>
      <c r="UZZ37" s="429"/>
      <c r="VAA37" s="429"/>
      <c r="VAB37" s="429"/>
      <c r="VAC37" s="429"/>
      <c r="VAD37" s="429"/>
      <c r="VAE37" s="429"/>
      <c r="VAF37" s="429"/>
      <c r="VAG37" s="429"/>
      <c r="VAH37" s="429"/>
      <c r="VAI37" s="429"/>
      <c r="VAJ37" s="429"/>
      <c r="VAK37" s="429"/>
      <c r="VAL37" s="429"/>
      <c r="VAM37" s="429"/>
      <c r="VAN37" s="429"/>
      <c r="VAO37" s="429"/>
      <c r="VAP37" s="429"/>
      <c r="VAQ37" s="429"/>
      <c r="VAR37" s="429"/>
      <c r="VAS37" s="429"/>
      <c r="VAT37" s="429"/>
      <c r="VAU37" s="429"/>
      <c r="VAV37" s="429"/>
      <c r="VAW37" s="429"/>
      <c r="VAX37" s="429"/>
      <c r="VAY37" s="429"/>
      <c r="VAZ37" s="429"/>
      <c r="VBA37" s="429"/>
      <c r="VBB37" s="429"/>
      <c r="VBC37" s="429"/>
      <c r="VBD37" s="429"/>
      <c r="VBE37" s="429"/>
      <c r="VBF37" s="429"/>
      <c r="VBG37" s="429"/>
      <c r="VBH37" s="429"/>
      <c r="VBI37" s="429"/>
      <c r="VBJ37" s="429"/>
      <c r="VBK37" s="429"/>
      <c r="VBL37" s="429"/>
      <c r="VBM37" s="429"/>
      <c r="VBN37" s="429"/>
      <c r="VBO37" s="429"/>
      <c r="VBP37" s="429"/>
      <c r="VBQ37" s="429"/>
      <c r="VBR37" s="429"/>
      <c r="VBS37" s="429"/>
      <c r="VBT37" s="429"/>
      <c r="VBU37" s="429"/>
      <c r="VBV37" s="429"/>
      <c r="VBW37" s="429"/>
      <c r="VBX37" s="429"/>
      <c r="VBY37" s="429"/>
      <c r="VBZ37" s="429"/>
      <c r="VCA37" s="429"/>
      <c r="VCB37" s="429"/>
      <c r="VCC37" s="429"/>
      <c r="VCD37" s="429"/>
      <c r="VCE37" s="429"/>
      <c r="VCF37" s="429"/>
      <c r="VCG37" s="429"/>
      <c r="VCH37" s="429"/>
      <c r="VCI37" s="429"/>
      <c r="VCJ37" s="429"/>
      <c r="VCK37" s="429"/>
      <c r="VCL37" s="429"/>
      <c r="VCM37" s="429"/>
      <c r="VCN37" s="429"/>
      <c r="VCO37" s="429"/>
      <c r="VCP37" s="429"/>
      <c r="VCQ37" s="429"/>
      <c r="VCR37" s="429"/>
      <c r="VCS37" s="429"/>
      <c r="VCT37" s="429"/>
      <c r="VCU37" s="429"/>
      <c r="VCV37" s="429"/>
      <c r="VCW37" s="429"/>
      <c r="VCX37" s="429"/>
      <c r="VCY37" s="429"/>
      <c r="VCZ37" s="429"/>
      <c r="VDA37" s="429"/>
      <c r="VDB37" s="429"/>
      <c r="VDC37" s="429"/>
      <c r="VDD37" s="429"/>
      <c r="VDE37" s="429"/>
      <c r="VDF37" s="429"/>
      <c r="VDG37" s="429"/>
      <c r="VDH37" s="429"/>
      <c r="VDI37" s="429"/>
      <c r="VDJ37" s="429"/>
      <c r="VDK37" s="429"/>
      <c r="VDL37" s="429"/>
      <c r="VDM37" s="429"/>
      <c r="VDN37" s="429"/>
      <c r="VDO37" s="429"/>
      <c r="VDP37" s="429"/>
      <c r="VDQ37" s="429"/>
      <c r="VDR37" s="429"/>
      <c r="VDS37" s="429"/>
      <c r="VDT37" s="429"/>
      <c r="VDU37" s="429"/>
      <c r="VDV37" s="429"/>
      <c r="VDW37" s="429"/>
      <c r="VDX37" s="429"/>
      <c r="VDY37" s="429"/>
      <c r="VDZ37" s="429"/>
      <c r="VEA37" s="429"/>
      <c r="VEB37" s="429"/>
      <c r="VEC37" s="429"/>
      <c r="VED37" s="429"/>
      <c r="VEE37" s="429"/>
      <c r="VEF37" s="429"/>
      <c r="VEG37" s="429"/>
      <c r="VEH37" s="429"/>
      <c r="VEI37" s="429"/>
      <c r="VEJ37" s="429"/>
      <c r="VEK37" s="429"/>
      <c r="VEL37" s="429"/>
      <c r="VEM37" s="429"/>
      <c r="VEN37" s="429"/>
      <c r="VEO37" s="429"/>
      <c r="VEP37" s="429"/>
      <c r="VEQ37" s="429"/>
      <c r="VER37" s="429"/>
      <c r="VES37" s="429"/>
      <c r="VET37" s="429"/>
      <c r="VEU37" s="429"/>
      <c r="VEV37" s="429"/>
      <c r="VEW37" s="429"/>
      <c r="VEX37" s="429"/>
      <c r="VEY37" s="429"/>
      <c r="VEZ37" s="429"/>
      <c r="VFA37" s="429"/>
      <c r="VFB37" s="429"/>
      <c r="VFC37" s="429"/>
      <c r="VFD37" s="429"/>
      <c r="VFE37" s="429"/>
      <c r="VFF37" s="429"/>
      <c r="VFG37" s="429"/>
      <c r="VFH37" s="429"/>
      <c r="VFI37" s="429"/>
      <c r="VFJ37" s="429"/>
      <c r="VFK37" s="429"/>
      <c r="VFL37" s="429"/>
      <c r="VFM37" s="429"/>
      <c r="VFN37" s="429"/>
      <c r="VFO37" s="429"/>
      <c r="VFP37" s="429"/>
      <c r="VFQ37" s="429"/>
      <c r="VFR37" s="429"/>
      <c r="VFS37" s="429"/>
      <c r="VFT37" s="429"/>
      <c r="VFU37" s="429"/>
      <c r="VFV37" s="429"/>
      <c r="VFW37" s="429"/>
      <c r="VFX37" s="429"/>
      <c r="VFY37" s="429"/>
      <c r="VFZ37" s="429"/>
      <c r="VGA37" s="429"/>
      <c r="VGB37" s="429"/>
      <c r="VGC37" s="429"/>
      <c r="VGD37" s="429"/>
      <c r="VGE37" s="429"/>
      <c r="VGF37" s="429"/>
      <c r="VGG37" s="429"/>
      <c r="VGH37" s="429"/>
      <c r="VGI37" s="429"/>
      <c r="VGJ37" s="429"/>
      <c r="VGK37" s="429"/>
      <c r="VGL37" s="429"/>
      <c r="VGM37" s="429"/>
      <c r="VGN37" s="429"/>
      <c r="VGO37" s="429"/>
      <c r="VGP37" s="429"/>
      <c r="VGQ37" s="429"/>
      <c r="VGR37" s="429"/>
      <c r="VGS37" s="429"/>
      <c r="VGT37" s="429"/>
      <c r="VGU37" s="429"/>
      <c r="VGV37" s="429"/>
      <c r="VGW37" s="429"/>
      <c r="VGX37" s="429"/>
      <c r="VGY37" s="429"/>
      <c r="VGZ37" s="429"/>
      <c r="VHA37" s="429"/>
      <c r="VHB37" s="429"/>
      <c r="VHC37" s="429"/>
      <c r="VHD37" s="429"/>
      <c r="VHE37" s="429"/>
      <c r="VHF37" s="429"/>
      <c r="VHG37" s="429"/>
      <c r="VHH37" s="429"/>
      <c r="VHI37" s="429"/>
      <c r="VHJ37" s="429"/>
      <c r="VHK37" s="429"/>
      <c r="VHL37" s="429"/>
      <c r="VHM37" s="429"/>
      <c r="VHN37" s="429"/>
      <c r="VHO37" s="429"/>
      <c r="VHP37" s="429"/>
      <c r="VHQ37" s="429"/>
      <c r="VHR37" s="429"/>
      <c r="VHS37" s="429"/>
      <c r="VHT37" s="429"/>
      <c r="VHU37" s="429"/>
      <c r="VHV37" s="429"/>
      <c r="VHW37" s="429"/>
      <c r="VHX37" s="429"/>
      <c r="VHY37" s="429"/>
      <c r="VHZ37" s="429"/>
      <c r="VIA37" s="429"/>
      <c r="VIB37" s="429"/>
      <c r="VIC37" s="429"/>
      <c r="VID37" s="429"/>
      <c r="VIE37" s="429"/>
      <c r="VIF37" s="429"/>
      <c r="VIG37" s="429"/>
      <c r="VIH37" s="429"/>
      <c r="VII37" s="429"/>
      <c r="VIJ37" s="429"/>
      <c r="VIK37" s="429"/>
      <c r="VIL37" s="429"/>
      <c r="VIM37" s="429"/>
      <c r="VIN37" s="429"/>
      <c r="VIO37" s="429"/>
      <c r="VIP37" s="429"/>
      <c r="VIQ37" s="429"/>
      <c r="VIR37" s="429"/>
      <c r="VIS37" s="429"/>
      <c r="VIT37" s="429"/>
      <c r="VIU37" s="429"/>
      <c r="VIV37" s="429"/>
      <c r="VIW37" s="429"/>
      <c r="VIX37" s="429"/>
      <c r="VIY37" s="429"/>
      <c r="VIZ37" s="429"/>
      <c r="VJA37" s="429"/>
      <c r="VJB37" s="429"/>
      <c r="VJC37" s="429"/>
      <c r="VJD37" s="429"/>
      <c r="VJE37" s="429"/>
      <c r="VJF37" s="429"/>
      <c r="VJG37" s="429"/>
      <c r="VJH37" s="429"/>
      <c r="VJI37" s="429"/>
      <c r="VJJ37" s="429"/>
      <c r="VJK37" s="429"/>
      <c r="VJL37" s="429"/>
      <c r="VJM37" s="429"/>
      <c r="VJN37" s="429"/>
      <c r="VJO37" s="429"/>
      <c r="VJP37" s="429"/>
      <c r="VJQ37" s="429"/>
      <c r="VJR37" s="429"/>
      <c r="VJS37" s="429"/>
      <c r="VJT37" s="429"/>
      <c r="VJU37" s="429"/>
      <c r="VJV37" s="429"/>
      <c r="VJW37" s="429"/>
      <c r="VJX37" s="429"/>
      <c r="VJY37" s="429"/>
      <c r="VJZ37" s="429"/>
      <c r="VKA37" s="429"/>
      <c r="VKB37" s="429"/>
      <c r="VKC37" s="429"/>
      <c r="VKD37" s="429"/>
      <c r="VKE37" s="429"/>
      <c r="VKF37" s="429"/>
      <c r="VKG37" s="429"/>
      <c r="VKH37" s="429"/>
      <c r="VKI37" s="429"/>
      <c r="VKJ37" s="429"/>
      <c r="VKK37" s="429"/>
      <c r="VKL37" s="429"/>
      <c r="VKM37" s="429"/>
      <c r="VKN37" s="429"/>
      <c r="VKO37" s="429"/>
      <c r="VKP37" s="429"/>
      <c r="VKQ37" s="429"/>
      <c r="VKR37" s="429"/>
      <c r="VKS37" s="429"/>
      <c r="VKT37" s="429"/>
      <c r="VKU37" s="429"/>
      <c r="VKV37" s="429"/>
      <c r="VKW37" s="429"/>
      <c r="VKX37" s="429"/>
      <c r="VKY37" s="429"/>
      <c r="VKZ37" s="429"/>
      <c r="VLA37" s="429"/>
      <c r="VLB37" s="429"/>
      <c r="VLC37" s="429"/>
      <c r="VLD37" s="429"/>
      <c r="VLE37" s="429"/>
      <c r="VLF37" s="429"/>
      <c r="VLG37" s="429"/>
      <c r="VLH37" s="429"/>
      <c r="VLI37" s="429"/>
      <c r="VLJ37" s="429"/>
      <c r="VLK37" s="429"/>
      <c r="VLL37" s="429"/>
      <c r="VLM37" s="429"/>
      <c r="VLN37" s="429"/>
      <c r="VLO37" s="429"/>
      <c r="VLP37" s="429"/>
      <c r="VLQ37" s="429"/>
      <c r="VLR37" s="429"/>
      <c r="VLS37" s="429"/>
      <c r="VLT37" s="429"/>
      <c r="VLU37" s="429"/>
      <c r="VLV37" s="429"/>
      <c r="VLW37" s="429"/>
      <c r="VLX37" s="429"/>
      <c r="VLY37" s="429"/>
      <c r="VLZ37" s="429"/>
      <c r="VMA37" s="429"/>
      <c r="VMB37" s="429"/>
      <c r="VMC37" s="429"/>
      <c r="VMD37" s="429"/>
      <c r="VME37" s="429"/>
      <c r="VMF37" s="429"/>
      <c r="VMG37" s="429"/>
      <c r="VMH37" s="429"/>
      <c r="VMI37" s="429"/>
      <c r="VMJ37" s="429"/>
      <c r="VMK37" s="429"/>
      <c r="VML37" s="429"/>
      <c r="VMM37" s="429"/>
      <c r="VMN37" s="429"/>
      <c r="VMO37" s="429"/>
      <c r="VMP37" s="429"/>
      <c r="VMQ37" s="429"/>
      <c r="VMR37" s="429"/>
      <c r="VMS37" s="429"/>
      <c r="VMT37" s="429"/>
      <c r="VMU37" s="429"/>
      <c r="VMV37" s="429"/>
      <c r="VMW37" s="429"/>
      <c r="VMX37" s="429"/>
      <c r="VMY37" s="429"/>
      <c r="VMZ37" s="429"/>
      <c r="VNA37" s="429"/>
      <c r="VNB37" s="429"/>
      <c r="VNC37" s="429"/>
      <c r="VND37" s="429"/>
      <c r="VNE37" s="429"/>
      <c r="VNF37" s="429"/>
      <c r="VNG37" s="429"/>
      <c r="VNH37" s="429"/>
      <c r="VNI37" s="429"/>
      <c r="VNJ37" s="429"/>
      <c r="VNK37" s="429"/>
      <c r="VNL37" s="429"/>
      <c r="VNM37" s="429"/>
      <c r="VNN37" s="429"/>
      <c r="VNO37" s="429"/>
      <c r="VNP37" s="429"/>
      <c r="VNQ37" s="429"/>
      <c r="VNR37" s="429"/>
      <c r="VNS37" s="429"/>
      <c r="VNT37" s="429"/>
      <c r="VNU37" s="429"/>
      <c r="VNV37" s="429"/>
      <c r="VNW37" s="429"/>
      <c r="VNX37" s="429"/>
      <c r="VNY37" s="429"/>
      <c r="VNZ37" s="429"/>
      <c r="VOA37" s="429"/>
      <c r="VOB37" s="429"/>
      <c r="VOC37" s="429"/>
      <c r="VOD37" s="429"/>
      <c r="VOE37" s="429"/>
      <c r="VOF37" s="429"/>
      <c r="VOG37" s="429"/>
      <c r="VOH37" s="429"/>
      <c r="VOI37" s="429"/>
      <c r="VOJ37" s="429"/>
      <c r="VOK37" s="429"/>
      <c r="VOL37" s="429"/>
      <c r="VOM37" s="429"/>
      <c r="VON37" s="429"/>
      <c r="VOO37" s="429"/>
      <c r="VOP37" s="429"/>
      <c r="VOQ37" s="429"/>
      <c r="VOR37" s="429"/>
      <c r="VOS37" s="429"/>
      <c r="VOT37" s="429"/>
      <c r="VOU37" s="429"/>
      <c r="VOV37" s="429"/>
      <c r="VOW37" s="429"/>
      <c r="VOX37" s="429"/>
      <c r="VOY37" s="429"/>
      <c r="VOZ37" s="429"/>
      <c r="VPA37" s="429"/>
      <c r="VPB37" s="429"/>
      <c r="VPC37" s="429"/>
      <c r="VPD37" s="429"/>
      <c r="VPE37" s="429"/>
      <c r="VPF37" s="429"/>
      <c r="VPG37" s="429"/>
      <c r="VPH37" s="429"/>
      <c r="VPI37" s="429"/>
      <c r="VPJ37" s="429"/>
      <c r="VPK37" s="429"/>
      <c r="VPL37" s="429"/>
      <c r="VPM37" s="429"/>
      <c r="VPN37" s="429"/>
      <c r="VPO37" s="429"/>
      <c r="VPP37" s="429"/>
      <c r="VPQ37" s="429"/>
      <c r="VPR37" s="429"/>
      <c r="VPS37" s="429"/>
      <c r="VPT37" s="429"/>
      <c r="VPU37" s="429"/>
      <c r="VPV37" s="429"/>
      <c r="VPW37" s="429"/>
      <c r="VPX37" s="429"/>
      <c r="VPY37" s="429"/>
      <c r="VPZ37" s="429"/>
      <c r="VQA37" s="429"/>
      <c r="VQB37" s="429"/>
      <c r="VQC37" s="429"/>
      <c r="VQD37" s="429"/>
      <c r="VQE37" s="429"/>
      <c r="VQF37" s="429"/>
      <c r="VQG37" s="429"/>
      <c r="VQH37" s="429"/>
      <c r="VQI37" s="429"/>
      <c r="VQJ37" s="429"/>
      <c r="VQK37" s="429"/>
      <c r="VQL37" s="429"/>
      <c r="VQM37" s="429"/>
      <c r="VQN37" s="429"/>
      <c r="VQO37" s="429"/>
      <c r="VQP37" s="429"/>
      <c r="VQQ37" s="429"/>
      <c r="VQR37" s="429"/>
      <c r="VQS37" s="429"/>
      <c r="VQT37" s="429"/>
      <c r="VQU37" s="429"/>
      <c r="VQV37" s="429"/>
      <c r="VQW37" s="429"/>
      <c r="VQX37" s="429"/>
      <c r="VQY37" s="429"/>
      <c r="VQZ37" s="429"/>
      <c r="VRA37" s="429"/>
      <c r="VRB37" s="429"/>
      <c r="VRC37" s="429"/>
      <c r="VRD37" s="429"/>
      <c r="VRE37" s="429"/>
      <c r="VRF37" s="429"/>
      <c r="VRG37" s="429"/>
      <c r="VRH37" s="429"/>
      <c r="VRI37" s="429"/>
      <c r="VRJ37" s="429"/>
      <c r="VRK37" s="429"/>
      <c r="VRL37" s="429"/>
      <c r="VRM37" s="429"/>
      <c r="VRN37" s="429"/>
      <c r="VRO37" s="429"/>
      <c r="VRP37" s="429"/>
      <c r="VRQ37" s="429"/>
      <c r="VRR37" s="429"/>
      <c r="VRS37" s="429"/>
      <c r="VRT37" s="429"/>
      <c r="VRU37" s="429"/>
      <c r="VRV37" s="429"/>
      <c r="VRW37" s="429"/>
      <c r="VRX37" s="429"/>
      <c r="VRY37" s="429"/>
      <c r="VRZ37" s="429"/>
      <c r="VSA37" s="429"/>
      <c r="VSB37" s="429"/>
      <c r="VSC37" s="429"/>
      <c r="VSD37" s="429"/>
      <c r="VSE37" s="429"/>
      <c r="VSF37" s="429"/>
      <c r="VSG37" s="429"/>
      <c r="VSH37" s="429"/>
      <c r="VSI37" s="429"/>
      <c r="VSJ37" s="429"/>
      <c r="VSK37" s="429"/>
      <c r="VSL37" s="429"/>
      <c r="VSM37" s="429"/>
      <c r="VSN37" s="429"/>
      <c r="VSO37" s="429"/>
      <c r="VSP37" s="429"/>
      <c r="VSQ37" s="429"/>
      <c r="VSR37" s="429"/>
      <c r="VSS37" s="429"/>
      <c r="VST37" s="429"/>
      <c r="VSU37" s="429"/>
      <c r="VSV37" s="429"/>
      <c r="VSW37" s="429"/>
      <c r="VSX37" s="429"/>
      <c r="VSY37" s="429"/>
      <c r="VSZ37" s="429"/>
      <c r="VTA37" s="429"/>
      <c r="VTB37" s="429"/>
      <c r="VTC37" s="429"/>
      <c r="VTD37" s="429"/>
      <c r="VTE37" s="429"/>
      <c r="VTF37" s="429"/>
      <c r="VTG37" s="429"/>
      <c r="VTH37" s="429"/>
      <c r="VTI37" s="429"/>
      <c r="VTJ37" s="429"/>
      <c r="VTK37" s="429"/>
      <c r="VTL37" s="429"/>
      <c r="VTM37" s="429"/>
      <c r="VTN37" s="429"/>
      <c r="VTO37" s="429"/>
      <c r="VTP37" s="429"/>
      <c r="VTQ37" s="429"/>
      <c r="VTR37" s="429"/>
      <c r="VTS37" s="429"/>
      <c r="VTT37" s="429"/>
      <c r="VTU37" s="429"/>
      <c r="VTV37" s="429"/>
      <c r="VTW37" s="429"/>
      <c r="VTX37" s="429"/>
      <c r="VTY37" s="429"/>
      <c r="VTZ37" s="429"/>
      <c r="VUA37" s="429"/>
      <c r="VUB37" s="429"/>
      <c r="VUC37" s="429"/>
      <c r="VUD37" s="429"/>
      <c r="VUE37" s="429"/>
      <c r="VUF37" s="429"/>
      <c r="VUG37" s="429"/>
      <c r="VUH37" s="429"/>
      <c r="VUI37" s="429"/>
      <c r="VUJ37" s="429"/>
      <c r="VUK37" s="429"/>
      <c r="VUL37" s="429"/>
      <c r="VUM37" s="429"/>
      <c r="VUN37" s="429"/>
      <c r="VUO37" s="429"/>
      <c r="VUP37" s="429"/>
      <c r="VUQ37" s="429"/>
      <c r="VUR37" s="429"/>
      <c r="VUS37" s="429"/>
      <c r="VUT37" s="429"/>
      <c r="VUU37" s="429"/>
      <c r="VUV37" s="429"/>
      <c r="VUW37" s="429"/>
      <c r="VUX37" s="429"/>
      <c r="VUY37" s="429"/>
      <c r="VUZ37" s="429"/>
      <c r="VVA37" s="429"/>
      <c r="VVB37" s="429"/>
      <c r="VVC37" s="429"/>
      <c r="VVD37" s="429"/>
      <c r="VVE37" s="429"/>
      <c r="VVF37" s="429"/>
      <c r="VVG37" s="429"/>
      <c r="VVH37" s="429"/>
      <c r="VVI37" s="429"/>
      <c r="VVJ37" s="429"/>
      <c r="VVK37" s="429"/>
      <c r="VVL37" s="429"/>
      <c r="VVM37" s="429"/>
      <c r="VVN37" s="429"/>
      <c r="VVO37" s="429"/>
      <c r="VVP37" s="429"/>
      <c r="VVQ37" s="429"/>
      <c r="VVR37" s="429"/>
      <c r="VVS37" s="429"/>
      <c r="VVT37" s="429"/>
      <c r="VVU37" s="429"/>
      <c r="VVV37" s="429"/>
      <c r="VVW37" s="429"/>
      <c r="VVX37" s="429"/>
      <c r="VVY37" s="429"/>
      <c r="VVZ37" s="429"/>
      <c r="VWA37" s="429"/>
      <c r="VWB37" s="429"/>
      <c r="VWC37" s="429"/>
      <c r="VWD37" s="429"/>
      <c r="VWE37" s="429"/>
      <c r="VWF37" s="429"/>
      <c r="VWG37" s="429"/>
      <c r="VWH37" s="429"/>
      <c r="VWI37" s="429"/>
      <c r="VWJ37" s="429"/>
      <c r="VWK37" s="429"/>
      <c r="VWL37" s="429"/>
      <c r="VWM37" s="429"/>
      <c r="VWN37" s="429"/>
      <c r="VWO37" s="429"/>
      <c r="VWP37" s="429"/>
      <c r="VWQ37" s="429"/>
      <c r="VWR37" s="429"/>
      <c r="VWS37" s="429"/>
      <c r="VWT37" s="429"/>
      <c r="VWU37" s="429"/>
      <c r="VWV37" s="429"/>
      <c r="VWW37" s="429"/>
      <c r="VWX37" s="429"/>
      <c r="VWY37" s="429"/>
      <c r="VWZ37" s="429"/>
      <c r="VXA37" s="429"/>
      <c r="VXB37" s="429"/>
      <c r="VXC37" s="429"/>
      <c r="VXD37" s="429"/>
      <c r="VXE37" s="429"/>
      <c r="VXF37" s="429"/>
      <c r="VXG37" s="429"/>
      <c r="VXH37" s="429"/>
      <c r="VXI37" s="429"/>
      <c r="VXJ37" s="429"/>
      <c r="VXK37" s="429"/>
      <c r="VXL37" s="429"/>
      <c r="VXM37" s="429"/>
      <c r="VXN37" s="429"/>
      <c r="VXO37" s="429"/>
      <c r="VXP37" s="429"/>
      <c r="VXQ37" s="429"/>
      <c r="VXR37" s="429"/>
      <c r="VXS37" s="429"/>
      <c r="VXT37" s="429"/>
      <c r="VXU37" s="429"/>
      <c r="VXV37" s="429"/>
      <c r="VXW37" s="429"/>
      <c r="VXX37" s="429"/>
      <c r="VXY37" s="429"/>
      <c r="VXZ37" s="429"/>
      <c r="VYA37" s="429"/>
      <c r="VYB37" s="429"/>
      <c r="VYC37" s="429"/>
      <c r="VYD37" s="429"/>
      <c r="VYE37" s="429"/>
      <c r="VYF37" s="429"/>
      <c r="VYG37" s="429"/>
      <c r="VYH37" s="429"/>
      <c r="VYI37" s="429"/>
      <c r="VYJ37" s="429"/>
      <c r="VYK37" s="429"/>
      <c r="VYL37" s="429"/>
      <c r="VYM37" s="429"/>
      <c r="VYN37" s="429"/>
      <c r="VYO37" s="429"/>
      <c r="VYP37" s="429"/>
      <c r="VYQ37" s="429"/>
      <c r="VYR37" s="429"/>
      <c r="VYS37" s="429"/>
      <c r="VYT37" s="429"/>
      <c r="VYU37" s="429"/>
      <c r="VYV37" s="429"/>
      <c r="VYW37" s="429"/>
      <c r="VYX37" s="429"/>
      <c r="VYY37" s="429"/>
      <c r="VYZ37" s="429"/>
      <c r="VZA37" s="429"/>
      <c r="VZB37" s="429"/>
      <c r="VZC37" s="429"/>
      <c r="VZD37" s="429"/>
      <c r="VZE37" s="429"/>
      <c r="VZF37" s="429"/>
      <c r="VZG37" s="429"/>
      <c r="VZH37" s="429"/>
      <c r="VZI37" s="429"/>
      <c r="VZJ37" s="429"/>
      <c r="VZK37" s="429"/>
      <c r="VZL37" s="429"/>
      <c r="VZM37" s="429"/>
      <c r="VZN37" s="429"/>
      <c r="VZO37" s="429"/>
      <c r="VZP37" s="429"/>
      <c r="VZQ37" s="429"/>
      <c r="VZR37" s="429"/>
      <c r="VZS37" s="429"/>
      <c r="VZT37" s="429"/>
      <c r="VZU37" s="429"/>
      <c r="VZV37" s="429"/>
      <c r="VZW37" s="429"/>
      <c r="VZX37" s="429"/>
      <c r="VZY37" s="429"/>
      <c r="VZZ37" s="429"/>
      <c r="WAA37" s="429"/>
      <c r="WAB37" s="429"/>
      <c r="WAC37" s="429"/>
      <c r="WAD37" s="429"/>
      <c r="WAE37" s="429"/>
      <c r="WAF37" s="429"/>
      <c r="WAG37" s="429"/>
      <c r="WAH37" s="429"/>
      <c r="WAI37" s="429"/>
      <c r="WAJ37" s="429"/>
      <c r="WAK37" s="429"/>
      <c r="WAL37" s="429"/>
      <c r="WAM37" s="429"/>
      <c r="WAN37" s="429"/>
      <c r="WAO37" s="429"/>
      <c r="WAP37" s="429"/>
      <c r="WAQ37" s="429"/>
      <c r="WAR37" s="429"/>
      <c r="WAS37" s="429"/>
      <c r="WAT37" s="429"/>
      <c r="WAU37" s="429"/>
      <c r="WAV37" s="429"/>
      <c r="WAW37" s="429"/>
      <c r="WAX37" s="429"/>
      <c r="WAY37" s="429"/>
      <c r="WAZ37" s="429"/>
      <c r="WBA37" s="429"/>
      <c r="WBB37" s="429"/>
      <c r="WBC37" s="429"/>
      <c r="WBD37" s="429"/>
      <c r="WBE37" s="429"/>
      <c r="WBF37" s="429"/>
      <c r="WBG37" s="429"/>
      <c r="WBH37" s="429"/>
      <c r="WBI37" s="429"/>
      <c r="WBJ37" s="429"/>
      <c r="WBK37" s="429"/>
      <c r="WBL37" s="429"/>
      <c r="WBM37" s="429"/>
      <c r="WBN37" s="429"/>
      <c r="WBO37" s="429"/>
      <c r="WBP37" s="429"/>
      <c r="WBQ37" s="429"/>
      <c r="WBR37" s="429"/>
      <c r="WBS37" s="429"/>
      <c r="WBT37" s="429"/>
      <c r="WBU37" s="429"/>
      <c r="WBV37" s="429"/>
      <c r="WBW37" s="429"/>
      <c r="WBX37" s="429"/>
      <c r="WBY37" s="429"/>
      <c r="WBZ37" s="429"/>
      <c r="WCA37" s="429"/>
      <c r="WCB37" s="429"/>
      <c r="WCC37" s="429"/>
      <c r="WCD37" s="429"/>
      <c r="WCE37" s="429"/>
      <c r="WCF37" s="429"/>
      <c r="WCG37" s="429"/>
      <c r="WCH37" s="429"/>
      <c r="WCI37" s="429"/>
      <c r="WCJ37" s="429"/>
      <c r="WCK37" s="429"/>
      <c r="WCL37" s="429"/>
      <c r="WCM37" s="429"/>
      <c r="WCN37" s="429"/>
      <c r="WCO37" s="429"/>
      <c r="WCP37" s="429"/>
      <c r="WCQ37" s="429"/>
      <c r="WCR37" s="429"/>
      <c r="WCS37" s="429"/>
      <c r="WCT37" s="429"/>
      <c r="WCU37" s="429"/>
      <c r="WCV37" s="429"/>
      <c r="WCW37" s="429"/>
      <c r="WCX37" s="429"/>
      <c r="WCY37" s="429"/>
      <c r="WCZ37" s="429"/>
      <c r="WDA37" s="429"/>
      <c r="WDB37" s="429"/>
      <c r="WDC37" s="429"/>
      <c r="WDD37" s="429"/>
      <c r="WDE37" s="429"/>
      <c r="WDF37" s="429"/>
      <c r="WDG37" s="429"/>
      <c r="WDH37" s="429"/>
      <c r="WDI37" s="429"/>
      <c r="WDJ37" s="429"/>
      <c r="WDK37" s="429"/>
      <c r="WDL37" s="429"/>
      <c r="WDM37" s="429"/>
      <c r="WDN37" s="429"/>
      <c r="WDO37" s="429"/>
      <c r="WDP37" s="429"/>
      <c r="WDQ37" s="429"/>
      <c r="WDR37" s="429"/>
      <c r="WDS37" s="429"/>
      <c r="WDT37" s="429"/>
      <c r="WDU37" s="429"/>
      <c r="WDV37" s="429"/>
      <c r="WDW37" s="429"/>
      <c r="WDX37" s="429"/>
      <c r="WDY37" s="429"/>
      <c r="WDZ37" s="429"/>
      <c r="WEA37" s="429"/>
      <c r="WEB37" s="429"/>
      <c r="WEC37" s="429"/>
      <c r="WED37" s="429"/>
      <c r="WEE37" s="429"/>
      <c r="WEF37" s="429"/>
      <c r="WEG37" s="429"/>
      <c r="WEH37" s="429"/>
      <c r="WEI37" s="429"/>
      <c r="WEJ37" s="429"/>
      <c r="WEK37" s="429"/>
      <c r="WEL37" s="429"/>
      <c r="WEM37" s="429"/>
      <c r="WEN37" s="429"/>
      <c r="WEO37" s="429"/>
      <c r="WEP37" s="429"/>
      <c r="WEQ37" s="429"/>
      <c r="WER37" s="429"/>
      <c r="WES37" s="429"/>
      <c r="WET37" s="429"/>
      <c r="WEU37" s="429"/>
      <c r="WEV37" s="429"/>
      <c r="WEW37" s="429"/>
      <c r="WEX37" s="429"/>
      <c r="WEY37" s="429"/>
      <c r="WEZ37" s="429"/>
      <c r="WFA37" s="429"/>
      <c r="WFB37" s="429"/>
      <c r="WFC37" s="429"/>
      <c r="WFD37" s="429"/>
      <c r="WFE37" s="429"/>
      <c r="WFF37" s="429"/>
      <c r="WFG37" s="429"/>
      <c r="WFH37" s="429"/>
      <c r="WFI37" s="429"/>
      <c r="WFJ37" s="429"/>
      <c r="WFK37" s="429"/>
      <c r="WFL37" s="429"/>
      <c r="WFM37" s="429"/>
      <c r="WFN37" s="429"/>
      <c r="WFO37" s="429"/>
      <c r="WFP37" s="429"/>
      <c r="WFQ37" s="429"/>
      <c r="WFR37" s="429"/>
      <c r="WFS37" s="429"/>
      <c r="WFT37" s="429"/>
      <c r="WFU37" s="429"/>
      <c r="WFV37" s="429"/>
      <c r="WFW37" s="429"/>
      <c r="WFX37" s="429"/>
      <c r="WFY37" s="429"/>
      <c r="WFZ37" s="429"/>
      <c r="WGA37" s="429"/>
      <c r="WGB37" s="429"/>
      <c r="WGC37" s="429"/>
      <c r="WGD37" s="429"/>
      <c r="WGE37" s="429"/>
      <c r="WGF37" s="429"/>
      <c r="WGG37" s="429"/>
      <c r="WGH37" s="429"/>
      <c r="WGI37" s="429"/>
      <c r="WGJ37" s="429"/>
      <c r="WGK37" s="429"/>
      <c r="WGL37" s="429"/>
      <c r="WGM37" s="429"/>
      <c r="WGN37" s="429"/>
      <c r="WGO37" s="429"/>
      <c r="WGP37" s="429"/>
      <c r="WGQ37" s="429"/>
      <c r="WGR37" s="429"/>
      <c r="WGS37" s="429"/>
      <c r="WGT37" s="429"/>
      <c r="WGU37" s="429"/>
      <c r="WGV37" s="429"/>
      <c r="WGW37" s="429"/>
      <c r="WGX37" s="429"/>
      <c r="WGY37" s="429"/>
      <c r="WGZ37" s="429"/>
      <c r="WHA37" s="429"/>
      <c r="WHB37" s="429"/>
      <c r="WHC37" s="429"/>
      <c r="WHD37" s="429"/>
      <c r="WHE37" s="429"/>
      <c r="WHF37" s="429"/>
      <c r="WHG37" s="429"/>
      <c r="WHH37" s="429"/>
      <c r="WHI37" s="429"/>
      <c r="WHJ37" s="429"/>
      <c r="WHK37" s="429"/>
      <c r="WHL37" s="429"/>
      <c r="WHM37" s="429"/>
      <c r="WHN37" s="429"/>
      <c r="WHO37" s="429"/>
      <c r="WHP37" s="429"/>
      <c r="WHQ37" s="429"/>
      <c r="WHR37" s="429"/>
      <c r="WHS37" s="429"/>
      <c r="WHT37" s="429"/>
      <c r="WHU37" s="429"/>
      <c r="WHV37" s="429"/>
      <c r="WHW37" s="429"/>
      <c r="WHX37" s="429"/>
      <c r="WHY37" s="429"/>
      <c r="WHZ37" s="429"/>
      <c r="WIA37" s="429"/>
      <c r="WIB37" s="429"/>
      <c r="WIC37" s="429"/>
      <c r="WID37" s="429"/>
      <c r="WIE37" s="429"/>
      <c r="WIF37" s="429"/>
      <c r="WIG37" s="429"/>
      <c r="WIH37" s="429"/>
      <c r="WII37" s="429"/>
      <c r="WIJ37" s="429"/>
      <c r="WIK37" s="429"/>
      <c r="WIL37" s="429"/>
      <c r="WIM37" s="429"/>
      <c r="WIN37" s="429"/>
      <c r="WIO37" s="429"/>
      <c r="WIP37" s="429"/>
      <c r="WIQ37" s="429"/>
      <c r="WIR37" s="429"/>
      <c r="WIS37" s="429"/>
      <c r="WIT37" s="429"/>
      <c r="WIU37" s="429"/>
      <c r="WIV37" s="429"/>
      <c r="WIW37" s="429"/>
      <c r="WIX37" s="429"/>
      <c r="WIY37" s="429"/>
      <c r="WIZ37" s="429"/>
      <c r="WJA37" s="429"/>
      <c r="WJB37" s="429"/>
      <c r="WJC37" s="429"/>
      <c r="WJD37" s="429"/>
      <c r="WJE37" s="429"/>
      <c r="WJF37" s="429"/>
      <c r="WJG37" s="429"/>
      <c r="WJH37" s="429"/>
      <c r="WJI37" s="429"/>
      <c r="WJJ37" s="429"/>
      <c r="WJK37" s="429"/>
      <c r="WJL37" s="429"/>
      <c r="WJM37" s="429"/>
      <c r="WJN37" s="429"/>
      <c r="WJO37" s="429"/>
      <c r="WJP37" s="429"/>
      <c r="WJQ37" s="429"/>
      <c r="WJR37" s="429"/>
      <c r="WJS37" s="429"/>
      <c r="WJT37" s="429"/>
      <c r="WJU37" s="429"/>
      <c r="WJV37" s="429"/>
      <c r="WJW37" s="429"/>
      <c r="WJX37" s="429"/>
      <c r="WJY37" s="429"/>
      <c r="WJZ37" s="429"/>
      <c r="WKA37" s="429"/>
      <c r="WKB37" s="429"/>
      <c r="WKC37" s="429"/>
      <c r="WKD37" s="429"/>
      <c r="WKE37" s="429"/>
      <c r="WKF37" s="429"/>
      <c r="WKG37" s="429"/>
      <c r="WKH37" s="429"/>
      <c r="WKI37" s="429"/>
      <c r="WKJ37" s="429"/>
      <c r="WKK37" s="429"/>
      <c r="WKL37" s="429"/>
      <c r="WKM37" s="429"/>
      <c r="WKN37" s="429"/>
      <c r="WKO37" s="429"/>
      <c r="WKP37" s="429"/>
      <c r="WKQ37" s="429"/>
      <c r="WKR37" s="429"/>
      <c r="WKS37" s="429"/>
      <c r="WKT37" s="429"/>
      <c r="WKU37" s="429"/>
      <c r="WKV37" s="429"/>
      <c r="WKW37" s="429"/>
      <c r="WKX37" s="429"/>
      <c r="WKY37" s="429"/>
      <c r="WKZ37" s="429"/>
      <c r="WLA37" s="429"/>
      <c r="WLB37" s="429"/>
      <c r="WLC37" s="429"/>
      <c r="WLD37" s="429"/>
      <c r="WLE37" s="429"/>
      <c r="WLF37" s="429"/>
      <c r="WLG37" s="429"/>
      <c r="WLH37" s="429"/>
      <c r="WLI37" s="429"/>
      <c r="WLJ37" s="429"/>
      <c r="WLK37" s="429"/>
      <c r="WLL37" s="429"/>
      <c r="WLM37" s="429"/>
      <c r="WLN37" s="429"/>
      <c r="WLO37" s="429"/>
      <c r="WLP37" s="429"/>
      <c r="WLQ37" s="429"/>
      <c r="WLR37" s="429"/>
      <c r="WLS37" s="429"/>
      <c r="WLT37" s="429"/>
      <c r="WLU37" s="429"/>
      <c r="WLV37" s="429"/>
      <c r="WLW37" s="429"/>
      <c r="WLX37" s="429"/>
      <c r="WLY37" s="429"/>
      <c r="WLZ37" s="429"/>
      <c r="WMA37" s="429"/>
      <c r="WMB37" s="429"/>
      <c r="WMC37" s="429"/>
      <c r="WMD37" s="429"/>
      <c r="WME37" s="429"/>
      <c r="WMF37" s="429"/>
      <c r="WMG37" s="429"/>
      <c r="WMH37" s="429"/>
      <c r="WMI37" s="429"/>
      <c r="WMJ37" s="429"/>
      <c r="WMK37" s="429"/>
      <c r="WML37" s="429"/>
      <c r="WMM37" s="429"/>
      <c r="WMN37" s="429"/>
      <c r="WMO37" s="429"/>
      <c r="WMP37" s="429"/>
      <c r="WMQ37" s="429"/>
      <c r="WMR37" s="429"/>
      <c r="WMS37" s="429"/>
      <c r="WMT37" s="429"/>
      <c r="WMU37" s="429"/>
      <c r="WMV37" s="429"/>
      <c r="WMW37" s="429"/>
      <c r="WMX37" s="429"/>
      <c r="WMY37" s="429"/>
      <c r="WMZ37" s="429"/>
      <c r="WNA37" s="429"/>
      <c r="WNB37" s="429"/>
      <c r="WNC37" s="429"/>
      <c r="WND37" s="429"/>
      <c r="WNE37" s="429"/>
      <c r="WNF37" s="429"/>
      <c r="WNG37" s="429"/>
      <c r="WNH37" s="429"/>
      <c r="WNI37" s="429"/>
      <c r="WNJ37" s="429"/>
      <c r="WNK37" s="429"/>
      <c r="WNL37" s="429"/>
      <c r="WNM37" s="429"/>
      <c r="WNN37" s="429"/>
      <c r="WNO37" s="429"/>
      <c r="WNP37" s="429"/>
      <c r="WNQ37" s="429"/>
      <c r="WNR37" s="429"/>
      <c r="WNS37" s="429"/>
      <c r="WNT37" s="429"/>
      <c r="WNU37" s="429"/>
      <c r="WNV37" s="429"/>
      <c r="WNW37" s="429"/>
      <c r="WNX37" s="429"/>
      <c r="WNY37" s="429"/>
      <c r="WNZ37" s="429"/>
      <c r="WOA37" s="429"/>
      <c r="WOB37" s="429"/>
      <c r="WOC37" s="429"/>
      <c r="WOD37" s="429"/>
      <c r="WOE37" s="429"/>
      <c r="WOF37" s="429"/>
      <c r="WOG37" s="429"/>
      <c r="WOH37" s="429"/>
      <c r="WOI37" s="429"/>
      <c r="WOJ37" s="429"/>
      <c r="WOK37" s="429"/>
      <c r="WOL37" s="429"/>
      <c r="WOM37" s="429"/>
      <c r="WON37" s="429"/>
      <c r="WOO37" s="429"/>
      <c r="WOP37" s="429"/>
      <c r="WOQ37" s="429"/>
      <c r="WOR37" s="429"/>
      <c r="WOS37" s="429"/>
      <c r="WOT37" s="429"/>
      <c r="WOU37" s="429"/>
      <c r="WOV37" s="429"/>
      <c r="WOW37" s="429"/>
      <c r="WOX37" s="429"/>
      <c r="WOY37" s="429"/>
      <c r="WOZ37" s="429"/>
      <c r="WPA37" s="429"/>
      <c r="WPB37" s="429"/>
      <c r="WPC37" s="429"/>
      <c r="WPD37" s="429"/>
      <c r="WPE37" s="429"/>
      <c r="WPF37" s="429"/>
      <c r="WPG37" s="429"/>
      <c r="WPH37" s="429"/>
      <c r="WPI37" s="429"/>
      <c r="WPJ37" s="429"/>
      <c r="WPK37" s="429"/>
      <c r="WPL37" s="429"/>
      <c r="WPM37" s="429"/>
      <c r="WPN37" s="429"/>
      <c r="WPO37" s="429"/>
      <c r="WPP37" s="429"/>
      <c r="WPQ37" s="429"/>
      <c r="WPR37" s="429"/>
      <c r="WPS37" s="429"/>
      <c r="WPT37" s="429"/>
      <c r="WPU37" s="429"/>
      <c r="WPV37" s="429"/>
      <c r="WPW37" s="429"/>
      <c r="WPX37" s="429"/>
      <c r="WPY37" s="429"/>
      <c r="WPZ37" s="429"/>
      <c r="WQA37" s="429"/>
      <c r="WQB37" s="429"/>
      <c r="WQC37" s="429"/>
      <c r="WQD37" s="429"/>
      <c r="WQE37" s="429"/>
      <c r="WQF37" s="429"/>
      <c r="WQG37" s="429"/>
      <c r="WQH37" s="429"/>
      <c r="WQI37" s="429"/>
      <c r="WQJ37" s="429"/>
      <c r="WQK37" s="429"/>
      <c r="WQL37" s="429"/>
      <c r="WQM37" s="429"/>
      <c r="WQN37" s="429"/>
      <c r="WQO37" s="429"/>
      <c r="WQP37" s="429"/>
      <c r="WQQ37" s="429"/>
      <c r="WQR37" s="429"/>
      <c r="WQS37" s="429"/>
      <c r="WQT37" s="429"/>
      <c r="WQU37" s="429"/>
      <c r="WQV37" s="429"/>
      <c r="WQW37" s="429"/>
      <c r="WQX37" s="429"/>
      <c r="WQY37" s="429"/>
      <c r="WQZ37" s="429"/>
      <c r="WRA37" s="429"/>
      <c r="WRB37" s="429"/>
      <c r="WRC37" s="429"/>
      <c r="WRD37" s="429"/>
      <c r="WRE37" s="429"/>
      <c r="WRF37" s="429"/>
      <c r="WRG37" s="429"/>
      <c r="WRH37" s="429"/>
      <c r="WRI37" s="429"/>
      <c r="WRJ37" s="429"/>
      <c r="WRK37" s="429"/>
      <c r="WRL37" s="429"/>
      <c r="WRM37" s="429"/>
      <c r="WRN37" s="429"/>
      <c r="WRO37" s="429"/>
      <c r="WRP37" s="429"/>
      <c r="WRQ37" s="429"/>
      <c r="WRR37" s="429"/>
      <c r="WRS37" s="429"/>
      <c r="WRT37" s="429"/>
      <c r="WRU37" s="429"/>
      <c r="WRV37" s="429"/>
      <c r="WRW37" s="429"/>
      <c r="WRX37" s="429"/>
      <c r="WRY37" s="429"/>
      <c r="WRZ37" s="429"/>
      <c r="WSA37" s="429"/>
      <c r="WSB37" s="429"/>
      <c r="WSC37" s="429"/>
      <c r="WSD37" s="429"/>
      <c r="WSE37" s="429"/>
      <c r="WSF37" s="429"/>
      <c r="WSG37" s="429"/>
      <c r="WSH37" s="429"/>
      <c r="WSI37" s="429"/>
      <c r="WSJ37" s="429"/>
      <c r="WSK37" s="429"/>
      <c r="WSL37" s="429"/>
      <c r="WSM37" s="429"/>
      <c r="WSN37" s="429"/>
      <c r="WSO37" s="429"/>
      <c r="WSP37" s="429"/>
      <c r="WSQ37" s="429"/>
      <c r="WSR37" s="429"/>
      <c r="WSS37" s="429"/>
      <c r="WST37" s="429"/>
      <c r="WSU37" s="429"/>
      <c r="WSV37" s="429"/>
      <c r="WSW37" s="429"/>
      <c r="WSX37" s="429"/>
      <c r="WSY37" s="429"/>
      <c r="WSZ37" s="429"/>
      <c r="WTA37" s="429"/>
      <c r="WTB37" s="429"/>
      <c r="WTC37" s="429"/>
      <c r="WTD37" s="429"/>
      <c r="WTE37" s="429"/>
      <c r="WTF37" s="429"/>
      <c r="WTG37" s="429"/>
      <c r="WTH37" s="429"/>
      <c r="WTI37" s="429"/>
      <c r="WTJ37" s="429"/>
      <c r="WTK37" s="429"/>
      <c r="WTL37" s="429"/>
      <c r="WTM37" s="429"/>
      <c r="WTN37" s="429"/>
      <c r="WTO37" s="429"/>
      <c r="WTP37" s="429"/>
      <c r="WTQ37" s="429"/>
      <c r="WTR37" s="429"/>
      <c r="WTS37" s="429"/>
      <c r="WTT37" s="429"/>
      <c r="WTU37" s="429"/>
      <c r="WTV37" s="429"/>
      <c r="WTW37" s="429"/>
      <c r="WTX37" s="429"/>
      <c r="WTY37" s="429"/>
      <c r="WTZ37" s="429"/>
      <c r="WUA37" s="429"/>
      <c r="WUB37" s="429"/>
      <c r="WUC37" s="429"/>
      <c r="WUD37" s="429"/>
      <c r="WUE37" s="429"/>
      <c r="WUF37" s="429"/>
      <c r="WUG37" s="429"/>
      <c r="WUH37" s="429"/>
      <c r="WUI37" s="429"/>
      <c r="WUJ37" s="429"/>
      <c r="WUK37" s="429"/>
      <c r="WUL37" s="429"/>
      <c r="WUM37" s="429"/>
      <c r="WUN37" s="429"/>
      <c r="WUO37" s="429"/>
      <c r="WUP37" s="429"/>
      <c r="WUQ37" s="429"/>
      <c r="WUR37" s="429"/>
      <c r="WUS37" s="429"/>
      <c r="WUT37" s="429"/>
      <c r="WUU37" s="429"/>
      <c r="WUV37" s="429"/>
      <c r="WUW37" s="429"/>
      <c r="WUX37" s="429"/>
      <c r="WUY37" s="429"/>
      <c r="WUZ37" s="429"/>
      <c r="WVA37" s="429"/>
      <c r="WVB37" s="429"/>
      <c r="WVC37" s="429"/>
      <c r="WVD37" s="429"/>
      <c r="WVE37" s="429"/>
      <c r="WVF37" s="429"/>
      <c r="WVG37" s="429"/>
      <c r="WVH37" s="429"/>
      <c r="WVI37" s="429"/>
      <c r="WVJ37" s="429"/>
      <c r="WVK37" s="429"/>
      <c r="WVL37" s="429"/>
      <c r="WVM37" s="429"/>
      <c r="WVN37" s="429"/>
      <c r="WVO37" s="429"/>
      <c r="WVP37" s="429"/>
      <c r="WVQ37" s="429"/>
      <c r="WVR37" s="429"/>
      <c r="WVS37" s="429"/>
      <c r="WVT37" s="429"/>
      <c r="WVU37" s="429"/>
      <c r="WVV37" s="429"/>
      <c r="WVW37" s="429"/>
      <c r="WVX37" s="429"/>
      <c r="WVY37" s="429"/>
      <c r="WVZ37" s="429"/>
      <c r="WWA37" s="429"/>
      <c r="WWB37" s="429"/>
      <c r="WWC37" s="429"/>
      <c r="WWD37" s="429"/>
      <c r="WWE37" s="429"/>
      <c r="WWF37" s="429"/>
      <c r="WWG37" s="429"/>
      <c r="WWH37" s="429"/>
      <c r="WWI37" s="429"/>
      <c r="WWJ37" s="429"/>
      <c r="WWK37" s="429"/>
      <c r="WWL37" s="429"/>
      <c r="WWM37" s="429"/>
      <c r="WWN37" s="429"/>
      <c r="WWO37" s="429"/>
      <c r="WWP37" s="429"/>
      <c r="WWQ37" s="429"/>
      <c r="WWR37" s="429"/>
      <c r="WWS37" s="429"/>
      <c r="WWT37" s="429"/>
      <c r="WWU37" s="429"/>
      <c r="WWV37" s="429"/>
      <c r="WWW37" s="429"/>
      <c r="WWX37" s="429"/>
      <c r="WWY37" s="429"/>
      <c r="WWZ37" s="429"/>
      <c r="WXA37" s="429"/>
      <c r="WXB37" s="429"/>
      <c r="WXC37" s="429"/>
      <c r="WXD37" s="429"/>
      <c r="WXE37" s="429"/>
      <c r="WXF37" s="429"/>
      <c r="WXG37" s="429"/>
      <c r="WXH37" s="429"/>
      <c r="WXI37" s="429"/>
      <c r="WXJ37" s="429"/>
      <c r="WXK37" s="429"/>
      <c r="WXL37" s="429"/>
      <c r="WXM37" s="429"/>
      <c r="WXN37" s="429"/>
      <c r="WXO37" s="429"/>
      <c r="WXP37" s="429"/>
      <c r="WXQ37" s="429"/>
      <c r="WXR37" s="429"/>
      <c r="WXS37" s="429"/>
      <c r="WXT37" s="429"/>
      <c r="WXU37" s="429"/>
      <c r="WXV37" s="429"/>
      <c r="WXW37" s="429"/>
      <c r="WXX37" s="429"/>
      <c r="WXY37" s="429"/>
      <c r="WXZ37" s="429"/>
      <c r="WYA37" s="429"/>
      <c r="WYB37" s="429"/>
      <c r="WYC37" s="429"/>
      <c r="WYD37" s="429"/>
      <c r="WYE37" s="429"/>
      <c r="WYF37" s="429"/>
      <c r="WYG37" s="429"/>
      <c r="WYH37" s="429"/>
      <c r="WYI37" s="429"/>
      <c r="WYJ37" s="429"/>
      <c r="WYK37" s="429"/>
      <c r="WYL37" s="429"/>
      <c r="WYM37" s="429"/>
      <c r="WYN37" s="429"/>
      <c r="WYO37" s="429"/>
      <c r="WYP37" s="429"/>
      <c r="WYQ37" s="429"/>
      <c r="WYR37" s="429"/>
      <c r="WYS37" s="429"/>
      <c r="WYT37" s="429"/>
      <c r="WYU37" s="429"/>
      <c r="WYV37" s="429"/>
      <c r="WYW37" s="429"/>
      <c r="WYX37" s="429"/>
      <c r="WYY37" s="429"/>
      <c r="WYZ37" s="429"/>
      <c r="WZA37" s="429"/>
      <c r="WZB37" s="429"/>
      <c r="WZC37" s="429"/>
      <c r="WZD37" s="429"/>
      <c r="WZE37" s="429"/>
      <c r="WZF37" s="429"/>
      <c r="WZG37" s="429"/>
      <c r="WZH37" s="429"/>
      <c r="WZI37" s="429"/>
      <c r="WZJ37" s="429"/>
      <c r="WZK37" s="429"/>
      <c r="WZL37" s="429"/>
      <c r="WZM37" s="429"/>
      <c r="WZN37" s="429"/>
      <c r="WZO37" s="429"/>
      <c r="WZP37" s="429"/>
      <c r="WZQ37" s="429"/>
      <c r="WZR37" s="429"/>
      <c r="WZS37" s="429"/>
      <c r="WZT37" s="429"/>
      <c r="WZU37" s="429"/>
      <c r="WZV37" s="429"/>
      <c r="WZW37" s="429"/>
      <c r="WZX37" s="429"/>
      <c r="WZY37" s="429"/>
      <c r="WZZ37" s="429"/>
      <c r="XAA37" s="429"/>
      <c r="XAB37" s="429"/>
      <c r="XAC37" s="429"/>
      <c r="XAD37" s="429"/>
      <c r="XAE37" s="429"/>
      <c r="XAF37" s="429"/>
      <c r="XAG37" s="429"/>
      <c r="XAH37" s="429"/>
      <c r="XAI37" s="429"/>
      <c r="XAJ37" s="429"/>
      <c r="XAK37" s="429"/>
      <c r="XAL37" s="429"/>
      <c r="XAM37" s="429"/>
      <c r="XAN37" s="429"/>
      <c r="XAO37" s="429"/>
      <c r="XAP37" s="429"/>
      <c r="XAQ37" s="429"/>
      <c r="XAR37" s="429"/>
      <c r="XAS37" s="429"/>
      <c r="XAT37" s="429"/>
      <c r="XAU37" s="429"/>
      <c r="XAV37" s="429"/>
      <c r="XAW37" s="429"/>
      <c r="XAX37" s="429"/>
      <c r="XAY37" s="429"/>
      <c r="XAZ37" s="429"/>
      <c r="XBA37" s="429"/>
      <c r="XBB37" s="429"/>
      <c r="XBC37" s="429"/>
      <c r="XBD37" s="429"/>
      <c r="XBE37" s="429"/>
      <c r="XBF37" s="429"/>
      <c r="XBG37" s="429"/>
      <c r="XBH37" s="429"/>
      <c r="XBI37" s="429"/>
      <c r="XBJ37" s="429"/>
      <c r="XBK37" s="429"/>
      <c r="XBL37" s="429"/>
      <c r="XBM37" s="429"/>
      <c r="XBN37" s="429"/>
      <c r="XBO37" s="429"/>
      <c r="XBP37" s="429"/>
      <c r="XBQ37" s="429"/>
      <c r="XBR37" s="429"/>
      <c r="XBS37" s="429"/>
      <c r="XBT37" s="429"/>
      <c r="XBU37" s="429"/>
      <c r="XBV37" s="429"/>
      <c r="XBW37" s="429"/>
      <c r="XBX37" s="429"/>
      <c r="XBY37" s="429"/>
      <c r="XBZ37" s="429"/>
      <c r="XCA37" s="429"/>
      <c r="XCB37" s="429"/>
      <c r="XCC37" s="429"/>
      <c r="XCD37" s="429"/>
      <c r="XCE37" s="429"/>
      <c r="XCF37" s="429"/>
      <c r="XCG37" s="429"/>
      <c r="XCH37" s="429"/>
      <c r="XCI37" s="429"/>
      <c r="XCJ37" s="429"/>
      <c r="XCK37" s="429"/>
      <c r="XCL37" s="429"/>
      <c r="XCM37" s="429"/>
      <c r="XCN37" s="429"/>
      <c r="XCO37" s="429"/>
      <c r="XCP37" s="429"/>
      <c r="XCQ37" s="429"/>
      <c r="XCR37" s="429"/>
      <c r="XCS37" s="429"/>
      <c r="XCT37" s="429"/>
      <c r="XCU37" s="429"/>
      <c r="XCV37" s="429"/>
      <c r="XCW37" s="429"/>
      <c r="XCX37" s="429"/>
      <c r="XCY37" s="429"/>
      <c r="XCZ37" s="429"/>
      <c r="XDA37" s="429"/>
      <c r="XDB37" s="429"/>
      <c r="XDC37" s="429"/>
      <c r="XDD37" s="429"/>
      <c r="XDE37" s="429"/>
      <c r="XDF37" s="429"/>
      <c r="XDG37" s="429"/>
      <c r="XDH37" s="429"/>
      <c r="XDI37" s="429"/>
      <c r="XDJ37" s="429"/>
      <c r="XDK37" s="429"/>
      <c r="XDL37" s="429"/>
      <c r="XDM37" s="429"/>
      <c r="XDN37" s="429"/>
      <c r="XDO37" s="429"/>
      <c r="XDP37" s="429"/>
      <c r="XDQ37" s="429"/>
      <c r="XDR37" s="429"/>
      <c r="XDS37" s="429"/>
      <c r="XDT37" s="429"/>
      <c r="XDU37" s="429"/>
      <c r="XDV37" s="429"/>
      <c r="XDW37" s="429"/>
      <c r="XDX37" s="429"/>
      <c r="XDY37" s="429"/>
      <c r="XDZ37" s="429"/>
      <c r="XEA37" s="429"/>
      <c r="XEB37" s="429"/>
      <c r="XEC37" s="429"/>
      <c r="XED37" s="429"/>
      <c r="XEE37" s="429"/>
      <c r="XEF37" s="429"/>
      <c r="XEG37" s="429"/>
      <c r="XEH37" s="429"/>
      <c r="XEI37" s="429"/>
      <c r="XEJ37" s="429"/>
      <c r="XEK37" s="429"/>
      <c r="XEL37" s="429"/>
      <c r="XEM37" s="429"/>
      <c r="XEN37" s="429"/>
      <c r="XEO37" s="429"/>
      <c r="XEP37" s="429"/>
      <c r="XEQ37" s="429"/>
      <c r="XER37" s="429"/>
      <c r="XES37" s="429"/>
      <c r="XET37" s="429"/>
      <c r="XEU37" s="429"/>
      <c r="XEV37" s="429"/>
      <c r="XEW37" s="429"/>
      <c r="XEX37" s="429"/>
      <c r="XEY37" s="429"/>
      <c r="XEZ37" s="429"/>
      <c r="XFA37" s="429"/>
      <c r="XFB37" s="429"/>
    </row>
    <row r="38" spans="1:16382" s="495" customFormat="1" ht="15" customHeight="1">
      <c r="A38" s="498">
        <v>1</v>
      </c>
      <c r="B38" s="472"/>
      <c r="C38" s="472"/>
      <c r="D38" s="472"/>
      <c r="E38" s="472" t="str">
        <f>VLOOKUP(1452,[2]Sprachindex!$A:$Z,$AL$9,FALSE)</f>
        <v>fixation sur sous-construction en bois</v>
      </c>
      <c r="F38" s="472"/>
      <c r="G38" s="472"/>
      <c r="H38" s="472"/>
      <c r="I38" s="472"/>
      <c r="J38" s="472"/>
      <c r="K38" s="472"/>
      <c r="L38" s="472"/>
      <c r="M38" s="472"/>
      <c r="N38" s="490"/>
      <c r="O38" s="491"/>
      <c r="P38" s="492"/>
      <c r="Q38" s="493"/>
      <c r="R38" s="494"/>
      <c r="T38" s="496"/>
      <c r="U38" s="496"/>
      <c r="V38" s="496"/>
      <c r="W38" s="496"/>
      <c r="X38" s="496"/>
      <c r="Y38" s="496"/>
      <c r="Z38" s="496"/>
      <c r="AA38" s="496"/>
      <c r="AB38" s="496"/>
      <c r="AC38" s="496"/>
      <c r="AD38" s="496"/>
      <c r="AE38" s="496"/>
      <c r="AF38" s="496"/>
      <c r="AG38" s="496"/>
      <c r="AH38" s="496"/>
      <c r="AI38" s="462"/>
      <c r="AJ38" s="459"/>
      <c r="AK38" s="459"/>
      <c r="AL38" s="456"/>
      <c r="AM38" s="497"/>
      <c r="AN38" s="497"/>
      <c r="AO38" s="497"/>
      <c r="AP38" s="497"/>
      <c r="AQ38" s="497"/>
      <c r="AR38" s="497"/>
      <c r="AS38" s="497"/>
      <c r="AT38" s="497"/>
      <c r="AU38" s="497"/>
      <c r="AV38" s="497"/>
      <c r="AW38" s="497"/>
      <c r="AX38" s="497"/>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c r="HN38" s="429"/>
      <c r="HO38" s="429"/>
      <c r="HP38" s="429"/>
      <c r="HQ38" s="429"/>
      <c r="HR38" s="429"/>
      <c r="HS38" s="429"/>
      <c r="HT38" s="429"/>
      <c r="HU38" s="429"/>
      <c r="HV38" s="429"/>
      <c r="HW38" s="429"/>
      <c r="HX38" s="429"/>
      <c r="HY38" s="429"/>
      <c r="HZ38" s="429"/>
      <c r="IA38" s="429"/>
      <c r="IB38" s="429"/>
      <c r="IC38" s="429"/>
      <c r="ID38" s="429"/>
      <c r="IE38" s="429"/>
      <c r="IF38" s="429"/>
      <c r="IG38" s="429"/>
      <c r="IH38" s="429"/>
      <c r="II38" s="429"/>
      <c r="IJ38" s="429"/>
      <c r="IK38" s="429"/>
      <c r="IL38" s="429"/>
      <c r="IM38" s="429"/>
      <c r="IN38" s="429"/>
      <c r="IO38" s="429"/>
      <c r="IP38" s="429"/>
      <c r="IQ38" s="429"/>
      <c r="IR38" s="429"/>
      <c r="IS38" s="429"/>
      <c r="IT38" s="429"/>
      <c r="IU38" s="429"/>
      <c r="IV38" s="429"/>
      <c r="IW38" s="429"/>
      <c r="IX38" s="429"/>
      <c r="IY38" s="429"/>
      <c r="IZ38" s="429"/>
      <c r="JA38" s="429"/>
      <c r="JB38" s="429"/>
      <c r="JC38" s="429"/>
      <c r="JD38" s="429"/>
      <c r="JE38" s="429"/>
      <c r="JF38" s="429"/>
      <c r="JG38" s="429"/>
      <c r="JH38" s="429"/>
      <c r="JI38" s="429"/>
      <c r="JJ38" s="429"/>
      <c r="JK38" s="429"/>
      <c r="JL38" s="429"/>
      <c r="JM38" s="429"/>
      <c r="JN38" s="429"/>
      <c r="JO38" s="429"/>
      <c r="JP38" s="429"/>
      <c r="JQ38" s="429"/>
      <c r="JR38" s="429"/>
      <c r="JS38" s="429"/>
      <c r="JT38" s="429"/>
      <c r="JU38" s="429"/>
      <c r="JV38" s="429"/>
      <c r="JW38" s="429"/>
      <c r="JX38" s="429"/>
      <c r="JY38" s="429"/>
      <c r="JZ38" s="429"/>
      <c r="KA38" s="429"/>
      <c r="KB38" s="429"/>
      <c r="KC38" s="429"/>
      <c r="KD38" s="429"/>
      <c r="KE38" s="429"/>
      <c r="KF38" s="429"/>
      <c r="KG38" s="429"/>
      <c r="KH38" s="429"/>
      <c r="KI38" s="429"/>
      <c r="KJ38" s="429"/>
      <c r="KK38" s="429"/>
      <c r="KL38" s="429"/>
      <c r="KM38" s="429"/>
      <c r="KN38" s="429"/>
      <c r="KO38" s="429"/>
      <c r="KP38" s="429"/>
      <c r="KQ38" s="429"/>
      <c r="KR38" s="429"/>
      <c r="KS38" s="429"/>
      <c r="KT38" s="429"/>
      <c r="KU38" s="429"/>
      <c r="KV38" s="429"/>
      <c r="KW38" s="429"/>
      <c r="KX38" s="429"/>
      <c r="KY38" s="429"/>
      <c r="KZ38" s="429"/>
      <c r="LA38" s="429"/>
      <c r="LB38" s="429"/>
      <c r="LC38" s="429"/>
      <c r="LD38" s="429"/>
      <c r="LE38" s="429"/>
      <c r="LF38" s="429"/>
      <c r="LG38" s="429"/>
      <c r="LH38" s="429"/>
      <c r="LI38" s="429"/>
      <c r="LJ38" s="429"/>
      <c r="LK38" s="429"/>
      <c r="LL38" s="429"/>
      <c r="LM38" s="429"/>
      <c r="LN38" s="429"/>
      <c r="LO38" s="429"/>
      <c r="LP38" s="429"/>
      <c r="LQ38" s="429"/>
      <c r="LR38" s="429"/>
      <c r="LS38" s="429"/>
      <c r="LT38" s="429"/>
      <c r="LU38" s="429"/>
      <c r="LV38" s="429"/>
      <c r="LW38" s="429"/>
      <c r="LX38" s="429"/>
      <c r="LY38" s="429"/>
      <c r="LZ38" s="429"/>
      <c r="MA38" s="429"/>
      <c r="MB38" s="429"/>
      <c r="MC38" s="429"/>
      <c r="MD38" s="429"/>
      <c r="ME38" s="429"/>
      <c r="MF38" s="429"/>
      <c r="MG38" s="429"/>
      <c r="MH38" s="429"/>
      <c r="MI38" s="429"/>
      <c r="MJ38" s="429"/>
      <c r="MK38" s="429"/>
      <c r="ML38" s="429"/>
      <c r="MM38" s="429"/>
      <c r="MN38" s="429"/>
      <c r="MO38" s="429"/>
      <c r="MP38" s="429"/>
      <c r="MQ38" s="429"/>
      <c r="MR38" s="429"/>
      <c r="MS38" s="429"/>
      <c r="MT38" s="429"/>
      <c r="MU38" s="429"/>
      <c r="MV38" s="429"/>
      <c r="MW38" s="429"/>
      <c r="MX38" s="429"/>
      <c r="MY38" s="429"/>
      <c r="MZ38" s="429"/>
      <c r="NA38" s="429"/>
      <c r="NB38" s="429"/>
      <c r="NC38" s="429"/>
      <c r="ND38" s="429"/>
      <c r="NE38" s="429"/>
      <c r="NF38" s="429"/>
      <c r="NG38" s="429"/>
      <c r="NH38" s="429"/>
      <c r="NI38" s="429"/>
      <c r="NJ38" s="429"/>
      <c r="NK38" s="429"/>
      <c r="NL38" s="429"/>
      <c r="NM38" s="429"/>
      <c r="NN38" s="429"/>
      <c r="NO38" s="429"/>
      <c r="NP38" s="429"/>
      <c r="NQ38" s="429"/>
      <c r="NR38" s="429"/>
      <c r="NS38" s="429"/>
      <c r="NT38" s="429"/>
      <c r="NU38" s="429"/>
      <c r="NV38" s="429"/>
      <c r="NW38" s="429"/>
      <c r="NX38" s="429"/>
      <c r="NY38" s="429"/>
      <c r="NZ38" s="429"/>
      <c r="OA38" s="429"/>
      <c r="OB38" s="429"/>
      <c r="OC38" s="429"/>
      <c r="OD38" s="429"/>
      <c r="OE38" s="429"/>
      <c r="OF38" s="429"/>
      <c r="OG38" s="429"/>
      <c r="OH38" s="429"/>
      <c r="OI38" s="429"/>
      <c r="OJ38" s="429"/>
      <c r="OK38" s="429"/>
      <c r="OL38" s="429"/>
      <c r="OM38" s="429"/>
      <c r="ON38" s="429"/>
      <c r="OO38" s="429"/>
      <c r="OP38" s="429"/>
      <c r="OQ38" s="429"/>
      <c r="OR38" s="429"/>
      <c r="OS38" s="429"/>
      <c r="OT38" s="429"/>
      <c r="OU38" s="429"/>
      <c r="OV38" s="429"/>
      <c r="OW38" s="429"/>
      <c r="OX38" s="429"/>
      <c r="OY38" s="429"/>
      <c r="OZ38" s="429"/>
      <c r="PA38" s="429"/>
      <c r="PB38" s="429"/>
      <c r="PC38" s="429"/>
      <c r="PD38" s="429"/>
      <c r="PE38" s="429"/>
      <c r="PF38" s="429"/>
      <c r="PG38" s="429"/>
      <c r="PH38" s="429"/>
      <c r="PI38" s="429"/>
      <c r="PJ38" s="429"/>
      <c r="PK38" s="429"/>
      <c r="PL38" s="429"/>
      <c r="PM38" s="429"/>
      <c r="PN38" s="429"/>
      <c r="PO38" s="429"/>
      <c r="PP38" s="429"/>
      <c r="PQ38" s="429"/>
      <c r="PR38" s="429"/>
      <c r="PS38" s="429"/>
      <c r="PT38" s="429"/>
      <c r="PU38" s="429"/>
      <c r="PV38" s="429"/>
      <c r="PW38" s="429"/>
      <c r="PX38" s="429"/>
      <c r="PY38" s="429"/>
      <c r="PZ38" s="429"/>
      <c r="QA38" s="429"/>
      <c r="QB38" s="429"/>
      <c r="QC38" s="429"/>
      <c r="QD38" s="429"/>
      <c r="QE38" s="429"/>
      <c r="QF38" s="429"/>
      <c r="QG38" s="429"/>
      <c r="QH38" s="429"/>
      <c r="QI38" s="429"/>
      <c r="QJ38" s="429"/>
      <c r="QK38" s="429"/>
      <c r="QL38" s="429"/>
      <c r="QM38" s="429"/>
      <c r="QN38" s="429"/>
      <c r="QO38" s="429"/>
      <c r="QP38" s="429"/>
      <c r="QQ38" s="429"/>
      <c r="QR38" s="429"/>
      <c r="QS38" s="429"/>
      <c r="QT38" s="429"/>
      <c r="QU38" s="429"/>
      <c r="QV38" s="429"/>
      <c r="QW38" s="429"/>
      <c r="QX38" s="429"/>
      <c r="QY38" s="429"/>
      <c r="QZ38" s="429"/>
      <c r="RA38" s="429"/>
      <c r="RB38" s="429"/>
      <c r="RC38" s="429"/>
      <c r="RD38" s="429"/>
      <c r="RE38" s="429"/>
      <c r="RF38" s="429"/>
      <c r="RG38" s="429"/>
      <c r="RH38" s="429"/>
      <c r="RI38" s="429"/>
      <c r="RJ38" s="429"/>
      <c r="RK38" s="429"/>
      <c r="RL38" s="429"/>
      <c r="RM38" s="429"/>
      <c r="RN38" s="429"/>
      <c r="RO38" s="429"/>
      <c r="RP38" s="429"/>
      <c r="RQ38" s="429"/>
      <c r="RR38" s="429"/>
      <c r="RS38" s="429"/>
      <c r="RT38" s="429"/>
      <c r="RU38" s="429"/>
      <c r="RV38" s="429"/>
      <c r="RW38" s="429"/>
      <c r="RX38" s="429"/>
      <c r="RY38" s="429"/>
      <c r="RZ38" s="429"/>
      <c r="SA38" s="429"/>
      <c r="SB38" s="429"/>
      <c r="SC38" s="429"/>
      <c r="SD38" s="429"/>
      <c r="SE38" s="429"/>
      <c r="SF38" s="429"/>
      <c r="SG38" s="429"/>
      <c r="SH38" s="429"/>
      <c r="SI38" s="429"/>
      <c r="SJ38" s="429"/>
      <c r="SK38" s="429"/>
      <c r="SL38" s="429"/>
      <c r="SM38" s="429"/>
      <c r="SN38" s="429"/>
      <c r="SO38" s="429"/>
      <c r="SP38" s="429"/>
      <c r="SQ38" s="429"/>
      <c r="SR38" s="429"/>
      <c r="SS38" s="429"/>
      <c r="ST38" s="429"/>
      <c r="SU38" s="429"/>
      <c r="SV38" s="429"/>
      <c r="SW38" s="429"/>
      <c r="SX38" s="429"/>
      <c r="SY38" s="429"/>
      <c r="SZ38" s="429"/>
      <c r="TA38" s="429"/>
      <c r="TB38" s="429"/>
      <c r="TC38" s="429"/>
      <c r="TD38" s="429"/>
      <c r="TE38" s="429"/>
      <c r="TF38" s="429"/>
      <c r="TG38" s="429"/>
      <c r="TH38" s="429"/>
      <c r="TI38" s="429"/>
      <c r="TJ38" s="429"/>
      <c r="TK38" s="429"/>
      <c r="TL38" s="429"/>
      <c r="TM38" s="429"/>
      <c r="TN38" s="429"/>
      <c r="TO38" s="429"/>
      <c r="TP38" s="429"/>
      <c r="TQ38" s="429"/>
      <c r="TR38" s="429"/>
      <c r="TS38" s="429"/>
      <c r="TT38" s="429"/>
      <c r="TU38" s="429"/>
      <c r="TV38" s="429"/>
      <c r="TW38" s="429"/>
      <c r="TX38" s="429"/>
      <c r="TY38" s="429"/>
      <c r="TZ38" s="429"/>
      <c r="UA38" s="429"/>
      <c r="UB38" s="429"/>
      <c r="UC38" s="429"/>
      <c r="UD38" s="429"/>
      <c r="UE38" s="429"/>
      <c r="UF38" s="429"/>
      <c r="UG38" s="429"/>
      <c r="UH38" s="429"/>
      <c r="UI38" s="429"/>
      <c r="UJ38" s="429"/>
      <c r="UK38" s="429"/>
      <c r="UL38" s="429"/>
      <c r="UM38" s="429"/>
      <c r="UN38" s="429"/>
      <c r="UO38" s="429"/>
      <c r="UP38" s="429"/>
      <c r="UQ38" s="429"/>
      <c r="UR38" s="429"/>
      <c r="US38" s="429"/>
      <c r="UT38" s="429"/>
      <c r="UU38" s="429"/>
      <c r="UV38" s="429"/>
      <c r="UW38" s="429"/>
      <c r="UX38" s="429"/>
      <c r="UY38" s="429"/>
      <c r="UZ38" s="429"/>
      <c r="VA38" s="429"/>
      <c r="VB38" s="429"/>
      <c r="VC38" s="429"/>
      <c r="VD38" s="429"/>
      <c r="VE38" s="429"/>
      <c r="VF38" s="429"/>
      <c r="VG38" s="429"/>
      <c r="VH38" s="429"/>
      <c r="VI38" s="429"/>
      <c r="VJ38" s="429"/>
      <c r="VK38" s="429"/>
      <c r="VL38" s="429"/>
      <c r="VM38" s="429"/>
      <c r="VN38" s="429"/>
      <c r="VO38" s="429"/>
      <c r="VP38" s="429"/>
      <c r="VQ38" s="429"/>
      <c r="VR38" s="429"/>
      <c r="VS38" s="429"/>
      <c r="VT38" s="429"/>
      <c r="VU38" s="429"/>
      <c r="VV38" s="429"/>
      <c r="VW38" s="429"/>
      <c r="VX38" s="429"/>
      <c r="VY38" s="429"/>
      <c r="VZ38" s="429"/>
      <c r="WA38" s="429"/>
      <c r="WB38" s="429"/>
      <c r="WC38" s="429"/>
      <c r="WD38" s="429"/>
      <c r="WE38" s="429"/>
      <c r="WF38" s="429"/>
      <c r="WG38" s="429"/>
      <c r="WH38" s="429"/>
      <c r="WI38" s="429"/>
      <c r="WJ38" s="429"/>
      <c r="WK38" s="429"/>
      <c r="WL38" s="429"/>
      <c r="WM38" s="429"/>
      <c r="WN38" s="429"/>
      <c r="WO38" s="429"/>
      <c r="WP38" s="429"/>
      <c r="WQ38" s="429"/>
      <c r="WR38" s="429"/>
      <c r="WS38" s="429"/>
      <c r="WT38" s="429"/>
      <c r="WU38" s="429"/>
      <c r="WV38" s="429"/>
      <c r="WW38" s="429"/>
      <c r="WX38" s="429"/>
      <c r="WY38" s="429"/>
      <c r="WZ38" s="429"/>
      <c r="XA38" s="429"/>
      <c r="XB38" s="429"/>
      <c r="XC38" s="429"/>
      <c r="XD38" s="429"/>
      <c r="XE38" s="429"/>
      <c r="XF38" s="429"/>
      <c r="XG38" s="429"/>
      <c r="XH38" s="429"/>
      <c r="XI38" s="429"/>
      <c r="XJ38" s="429"/>
      <c r="XK38" s="429"/>
      <c r="XL38" s="429"/>
      <c r="XM38" s="429"/>
      <c r="XN38" s="429"/>
      <c r="XO38" s="429"/>
      <c r="XP38" s="429"/>
      <c r="XQ38" s="429"/>
      <c r="XR38" s="429"/>
      <c r="XS38" s="429"/>
      <c r="XT38" s="429"/>
      <c r="XU38" s="429"/>
      <c r="XV38" s="429"/>
      <c r="XW38" s="429"/>
      <c r="XX38" s="429"/>
      <c r="XY38" s="429"/>
      <c r="XZ38" s="429"/>
      <c r="YA38" s="429"/>
      <c r="YB38" s="429"/>
      <c r="YC38" s="429"/>
      <c r="YD38" s="429"/>
      <c r="YE38" s="429"/>
      <c r="YF38" s="429"/>
      <c r="YG38" s="429"/>
      <c r="YH38" s="429"/>
      <c r="YI38" s="429"/>
      <c r="YJ38" s="429"/>
      <c r="YK38" s="429"/>
      <c r="YL38" s="429"/>
      <c r="YM38" s="429"/>
      <c r="YN38" s="429"/>
      <c r="YO38" s="429"/>
      <c r="YP38" s="429"/>
      <c r="YQ38" s="429"/>
      <c r="YR38" s="429"/>
      <c r="YS38" s="429"/>
      <c r="YT38" s="429"/>
      <c r="YU38" s="429"/>
      <c r="YV38" s="429"/>
      <c r="YW38" s="429"/>
      <c r="YX38" s="429"/>
      <c r="YY38" s="429"/>
      <c r="YZ38" s="429"/>
      <c r="ZA38" s="429"/>
      <c r="ZB38" s="429"/>
      <c r="ZC38" s="429"/>
      <c r="ZD38" s="429"/>
      <c r="ZE38" s="429"/>
      <c r="ZF38" s="429"/>
      <c r="ZG38" s="429"/>
      <c r="ZH38" s="429"/>
      <c r="ZI38" s="429"/>
      <c r="ZJ38" s="429"/>
      <c r="ZK38" s="429"/>
      <c r="ZL38" s="429"/>
      <c r="ZM38" s="429"/>
      <c r="ZN38" s="429"/>
      <c r="ZO38" s="429"/>
      <c r="ZP38" s="429"/>
      <c r="ZQ38" s="429"/>
      <c r="ZR38" s="429"/>
      <c r="ZS38" s="429"/>
      <c r="ZT38" s="429"/>
      <c r="ZU38" s="429"/>
      <c r="ZV38" s="429"/>
      <c r="ZW38" s="429"/>
      <c r="ZX38" s="429"/>
      <c r="ZY38" s="429"/>
      <c r="ZZ38" s="429"/>
      <c r="AAA38" s="429"/>
      <c r="AAB38" s="429"/>
      <c r="AAC38" s="429"/>
      <c r="AAD38" s="429"/>
      <c r="AAE38" s="429"/>
      <c r="AAF38" s="429"/>
      <c r="AAG38" s="429"/>
      <c r="AAH38" s="429"/>
      <c r="AAI38" s="429"/>
      <c r="AAJ38" s="429"/>
      <c r="AAK38" s="429"/>
      <c r="AAL38" s="429"/>
      <c r="AAM38" s="429"/>
      <c r="AAN38" s="429"/>
      <c r="AAO38" s="429"/>
      <c r="AAP38" s="429"/>
      <c r="AAQ38" s="429"/>
      <c r="AAR38" s="429"/>
      <c r="AAS38" s="429"/>
      <c r="AAT38" s="429"/>
      <c r="AAU38" s="429"/>
      <c r="AAV38" s="429"/>
      <c r="AAW38" s="429"/>
      <c r="AAX38" s="429"/>
      <c r="AAY38" s="429"/>
      <c r="AAZ38" s="429"/>
      <c r="ABA38" s="429"/>
      <c r="ABB38" s="429"/>
      <c r="ABC38" s="429"/>
      <c r="ABD38" s="429"/>
      <c r="ABE38" s="429"/>
      <c r="ABF38" s="429"/>
      <c r="ABG38" s="429"/>
      <c r="ABH38" s="429"/>
      <c r="ABI38" s="429"/>
      <c r="ABJ38" s="429"/>
      <c r="ABK38" s="429"/>
      <c r="ABL38" s="429"/>
      <c r="ABM38" s="429"/>
      <c r="ABN38" s="429"/>
      <c r="ABO38" s="429"/>
      <c r="ABP38" s="429"/>
      <c r="ABQ38" s="429"/>
      <c r="ABR38" s="429"/>
      <c r="ABS38" s="429"/>
      <c r="ABT38" s="429"/>
      <c r="ABU38" s="429"/>
      <c r="ABV38" s="429"/>
      <c r="ABW38" s="429"/>
      <c r="ABX38" s="429"/>
      <c r="ABY38" s="429"/>
      <c r="ABZ38" s="429"/>
      <c r="ACA38" s="429"/>
      <c r="ACB38" s="429"/>
      <c r="ACC38" s="429"/>
      <c r="ACD38" s="429"/>
      <c r="ACE38" s="429"/>
      <c r="ACF38" s="429"/>
      <c r="ACG38" s="429"/>
      <c r="ACH38" s="429"/>
      <c r="ACI38" s="429"/>
      <c r="ACJ38" s="429"/>
      <c r="ACK38" s="429"/>
      <c r="ACL38" s="429"/>
      <c r="ACM38" s="429"/>
      <c r="ACN38" s="429"/>
      <c r="ACO38" s="429"/>
      <c r="ACP38" s="429"/>
      <c r="ACQ38" s="429"/>
      <c r="ACR38" s="429"/>
      <c r="ACS38" s="429"/>
      <c r="ACT38" s="429"/>
      <c r="ACU38" s="429"/>
      <c r="ACV38" s="429"/>
      <c r="ACW38" s="429"/>
      <c r="ACX38" s="429"/>
      <c r="ACY38" s="429"/>
      <c r="ACZ38" s="429"/>
      <c r="ADA38" s="429"/>
      <c r="ADB38" s="429"/>
      <c r="ADC38" s="429"/>
      <c r="ADD38" s="429"/>
      <c r="ADE38" s="429"/>
      <c r="ADF38" s="429"/>
      <c r="ADG38" s="429"/>
      <c r="ADH38" s="429"/>
      <c r="ADI38" s="429"/>
      <c r="ADJ38" s="429"/>
      <c r="ADK38" s="429"/>
      <c r="ADL38" s="429"/>
      <c r="ADM38" s="429"/>
      <c r="ADN38" s="429"/>
      <c r="ADO38" s="429"/>
      <c r="ADP38" s="429"/>
      <c r="ADQ38" s="429"/>
      <c r="ADR38" s="429"/>
      <c r="ADS38" s="429"/>
      <c r="ADT38" s="429"/>
      <c r="ADU38" s="429"/>
      <c r="ADV38" s="429"/>
      <c r="ADW38" s="429"/>
      <c r="ADX38" s="429"/>
      <c r="ADY38" s="429"/>
      <c r="ADZ38" s="429"/>
      <c r="AEA38" s="429"/>
      <c r="AEB38" s="429"/>
      <c r="AEC38" s="429"/>
      <c r="AED38" s="429"/>
      <c r="AEE38" s="429"/>
      <c r="AEF38" s="429"/>
      <c r="AEG38" s="429"/>
      <c r="AEH38" s="429"/>
      <c r="AEI38" s="429"/>
      <c r="AEJ38" s="429"/>
      <c r="AEK38" s="429"/>
      <c r="AEL38" s="429"/>
      <c r="AEM38" s="429"/>
      <c r="AEN38" s="429"/>
      <c r="AEO38" s="429"/>
      <c r="AEP38" s="429"/>
      <c r="AEQ38" s="429"/>
      <c r="AER38" s="429"/>
      <c r="AES38" s="429"/>
      <c r="AET38" s="429"/>
      <c r="AEU38" s="429"/>
      <c r="AEV38" s="429"/>
      <c r="AEW38" s="429"/>
      <c r="AEX38" s="429"/>
      <c r="AEY38" s="429"/>
      <c r="AEZ38" s="429"/>
      <c r="AFA38" s="429"/>
      <c r="AFB38" s="429"/>
      <c r="AFC38" s="429"/>
      <c r="AFD38" s="429"/>
      <c r="AFE38" s="429"/>
      <c r="AFF38" s="429"/>
      <c r="AFG38" s="429"/>
      <c r="AFH38" s="429"/>
      <c r="AFI38" s="429"/>
      <c r="AFJ38" s="429"/>
      <c r="AFK38" s="429"/>
      <c r="AFL38" s="429"/>
      <c r="AFM38" s="429"/>
      <c r="AFN38" s="429"/>
      <c r="AFO38" s="429"/>
      <c r="AFP38" s="429"/>
      <c r="AFQ38" s="429"/>
      <c r="AFR38" s="429"/>
      <c r="AFS38" s="429"/>
      <c r="AFT38" s="429"/>
      <c r="AFU38" s="429"/>
      <c r="AFV38" s="429"/>
      <c r="AFW38" s="429"/>
      <c r="AFX38" s="429"/>
      <c r="AFY38" s="429"/>
      <c r="AFZ38" s="429"/>
      <c r="AGA38" s="429"/>
      <c r="AGB38" s="429"/>
      <c r="AGC38" s="429"/>
      <c r="AGD38" s="429"/>
      <c r="AGE38" s="429"/>
      <c r="AGF38" s="429"/>
      <c r="AGG38" s="429"/>
      <c r="AGH38" s="429"/>
      <c r="AGI38" s="429"/>
      <c r="AGJ38" s="429"/>
      <c r="AGK38" s="429"/>
      <c r="AGL38" s="429"/>
      <c r="AGM38" s="429"/>
      <c r="AGN38" s="429"/>
      <c r="AGO38" s="429"/>
      <c r="AGP38" s="429"/>
      <c r="AGQ38" s="429"/>
      <c r="AGR38" s="429"/>
      <c r="AGS38" s="429"/>
      <c r="AGT38" s="429"/>
      <c r="AGU38" s="429"/>
      <c r="AGV38" s="429"/>
      <c r="AGW38" s="429"/>
      <c r="AGX38" s="429"/>
      <c r="AGY38" s="429"/>
      <c r="AGZ38" s="429"/>
      <c r="AHA38" s="429"/>
      <c r="AHB38" s="429"/>
      <c r="AHC38" s="429"/>
      <c r="AHD38" s="429"/>
      <c r="AHE38" s="429"/>
      <c r="AHF38" s="429"/>
      <c r="AHG38" s="429"/>
      <c r="AHH38" s="429"/>
      <c r="AHI38" s="429"/>
      <c r="AHJ38" s="429"/>
      <c r="AHK38" s="429"/>
      <c r="AHL38" s="429"/>
      <c r="AHM38" s="429"/>
      <c r="AHN38" s="429"/>
      <c r="AHO38" s="429"/>
      <c r="AHP38" s="429"/>
      <c r="AHQ38" s="429"/>
      <c r="AHR38" s="429"/>
      <c r="AHS38" s="429"/>
      <c r="AHT38" s="429"/>
      <c r="AHU38" s="429"/>
      <c r="AHV38" s="429"/>
      <c r="AHW38" s="429"/>
      <c r="AHX38" s="429"/>
      <c r="AHY38" s="429"/>
      <c r="AHZ38" s="429"/>
      <c r="AIA38" s="429"/>
      <c r="AIB38" s="429"/>
      <c r="AIC38" s="429"/>
      <c r="AID38" s="429"/>
      <c r="AIE38" s="429"/>
      <c r="AIF38" s="429"/>
      <c r="AIG38" s="429"/>
      <c r="AIH38" s="429"/>
      <c r="AII38" s="429"/>
      <c r="AIJ38" s="429"/>
      <c r="AIK38" s="429"/>
      <c r="AIL38" s="429"/>
      <c r="AIM38" s="429"/>
      <c r="AIN38" s="429"/>
      <c r="AIO38" s="429"/>
      <c r="AIP38" s="429"/>
      <c r="AIQ38" s="429"/>
      <c r="AIR38" s="429"/>
      <c r="AIS38" s="429"/>
      <c r="AIT38" s="429"/>
      <c r="AIU38" s="429"/>
      <c r="AIV38" s="429"/>
      <c r="AIW38" s="429"/>
      <c r="AIX38" s="429"/>
      <c r="AIY38" s="429"/>
      <c r="AIZ38" s="429"/>
      <c r="AJA38" s="429"/>
      <c r="AJB38" s="429"/>
      <c r="AJC38" s="429"/>
      <c r="AJD38" s="429"/>
      <c r="AJE38" s="429"/>
      <c r="AJF38" s="429"/>
      <c r="AJG38" s="429"/>
      <c r="AJH38" s="429"/>
      <c r="AJI38" s="429"/>
      <c r="AJJ38" s="429"/>
      <c r="AJK38" s="429"/>
      <c r="AJL38" s="429"/>
      <c r="AJM38" s="429"/>
      <c r="AJN38" s="429"/>
      <c r="AJO38" s="429"/>
      <c r="AJP38" s="429"/>
      <c r="AJQ38" s="429"/>
      <c r="AJR38" s="429"/>
      <c r="AJS38" s="429"/>
      <c r="AJT38" s="429"/>
      <c r="AJU38" s="429"/>
      <c r="AJV38" s="429"/>
      <c r="AJW38" s="429"/>
      <c r="AJX38" s="429"/>
      <c r="AJY38" s="429"/>
      <c r="AJZ38" s="429"/>
      <c r="AKA38" s="429"/>
      <c r="AKB38" s="429"/>
      <c r="AKC38" s="429"/>
      <c r="AKD38" s="429"/>
      <c r="AKE38" s="429"/>
      <c r="AKF38" s="429"/>
      <c r="AKG38" s="429"/>
      <c r="AKH38" s="429"/>
      <c r="AKI38" s="429"/>
      <c r="AKJ38" s="429"/>
      <c r="AKK38" s="429"/>
      <c r="AKL38" s="429"/>
      <c r="AKM38" s="429"/>
      <c r="AKN38" s="429"/>
      <c r="AKO38" s="429"/>
      <c r="AKP38" s="429"/>
      <c r="AKQ38" s="429"/>
      <c r="AKR38" s="429"/>
      <c r="AKS38" s="429"/>
      <c r="AKT38" s="429"/>
      <c r="AKU38" s="429"/>
      <c r="AKV38" s="429"/>
      <c r="AKW38" s="429"/>
      <c r="AKX38" s="429"/>
      <c r="AKY38" s="429"/>
      <c r="AKZ38" s="429"/>
      <c r="ALA38" s="429"/>
      <c r="ALB38" s="429"/>
      <c r="ALC38" s="429"/>
      <c r="ALD38" s="429"/>
      <c r="ALE38" s="429"/>
      <c r="ALF38" s="429"/>
      <c r="ALG38" s="429"/>
      <c r="ALH38" s="429"/>
      <c r="ALI38" s="429"/>
      <c r="ALJ38" s="429"/>
      <c r="ALK38" s="429"/>
      <c r="ALL38" s="429"/>
      <c r="ALM38" s="429"/>
      <c r="ALN38" s="429"/>
      <c r="ALO38" s="429"/>
      <c r="ALP38" s="429"/>
      <c r="ALQ38" s="429"/>
      <c r="ALR38" s="429"/>
      <c r="ALS38" s="429"/>
      <c r="ALT38" s="429"/>
      <c r="ALU38" s="429"/>
      <c r="ALV38" s="429"/>
      <c r="ALW38" s="429"/>
      <c r="ALX38" s="429"/>
      <c r="ALY38" s="429"/>
      <c r="ALZ38" s="429"/>
      <c r="AMA38" s="429"/>
      <c r="AMB38" s="429"/>
      <c r="AMC38" s="429"/>
      <c r="AMD38" s="429"/>
      <c r="AME38" s="429"/>
      <c r="AMF38" s="429"/>
      <c r="AMG38" s="429"/>
      <c r="AMH38" s="429"/>
      <c r="AMI38" s="429"/>
      <c r="AMJ38" s="429"/>
      <c r="AMK38" s="429"/>
      <c r="AML38" s="429"/>
      <c r="AMM38" s="429"/>
      <c r="AMN38" s="429"/>
      <c r="AMO38" s="429"/>
      <c r="AMP38" s="429"/>
      <c r="AMQ38" s="429"/>
      <c r="AMR38" s="429"/>
      <c r="AMS38" s="429"/>
      <c r="AMT38" s="429"/>
      <c r="AMU38" s="429"/>
      <c r="AMV38" s="429"/>
      <c r="AMW38" s="429"/>
      <c r="AMX38" s="429"/>
      <c r="AMY38" s="429"/>
      <c r="AMZ38" s="429"/>
      <c r="ANA38" s="429"/>
      <c r="ANB38" s="429"/>
      <c r="ANC38" s="429"/>
      <c r="AND38" s="429"/>
      <c r="ANE38" s="429"/>
      <c r="ANF38" s="429"/>
      <c r="ANG38" s="429"/>
      <c r="ANH38" s="429"/>
      <c r="ANI38" s="429"/>
      <c r="ANJ38" s="429"/>
      <c r="ANK38" s="429"/>
      <c r="ANL38" s="429"/>
      <c r="ANM38" s="429"/>
      <c r="ANN38" s="429"/>
      <c r="ANO38" s="429"/>
      <c r="ANP38" s="429"/>
      <c r="ANQ38" s="429"/>
      <c r="ANR38" s="429"/>
      <c r="ANS38" s="429"/>
      <c r="ANT38" s="429"/>
      <c r="ANU38" s="429"/>
      <c r="ANV38" s="429"/>
      <c r="ANW38" s="429"/>
      <c r="ANX38" s="429"/>
      <c r="ANY38" s="429"/>
      <c r="ANZ38" s="429"/>
      <c r="AOA38" s="429"/>
      <c r="AOB38" s="429"/>
      <c r="AOC38" s="429"/>
      <c r="AOD38" s="429"/>
      <c r="AOE38" s="429"/>
      <c r="AOF38" s="429"/>
      <c r="AOG38" s="429"/>
      <c r="AOH38" s="429"/>
      <c r="AOI38" s="429"/>
      <c r="AOJ38" s="429"/>
      <c r="AOK38" s="429"/>
      <c r="AOL38" s="429"/>
      <c r="AOM38" s="429"/>
      <c r="AON38" s="429"/>
      <c r="AOO38" s="429"/>
      <c r="AOP38" s="429"/>
      <c r="AOQ38" s="429"/>
      <c r="AOR38" s="429"/>
      <c r="AOS38" s="429"/>
      <c r="AOT38" s="429"/>
      <c r="AOU38" s="429"/>
      <c r="AOV38" s="429"/>
      <c r="AOW38" s="429"/>
      <c r="AOX38" s="429"/>
      <c r="AOY38" s="429"/>
      <c r="AOZ38" s="429"/>
      <c r="APA38" s="429"/>
      <c r="APB38" s="429"/>
      <c r="APC38" s="429"/>
      <c r="APD38" s="429"/>
      <c r="APE38" s="429"/>
      <c r="APF38" s="429"/>
      <c r="APG38" s="429"/>
      <c r="APH38" s="429"/>
      <c r="API38" s="429"/>
      <c r="APJ38" s="429"/>
      <c r="APK38" s="429"/>
      <c r="APL38" s="429"/>
      <c r="APM38" s="429"/>
      <c r="APN38" s="429"/>
      <c r="APO38" s="429"/>
      <c r="APP38" s="429"/>
      <c r="APQ38" s="429"/>
      <c r="APR38" s="429"/>
      <c r="APS38" s="429"/>
      <c r="APT38" s="429"/>
      <c r="APU38" s="429"/>
      <c r="APV38" s="429"/>
      <c r="APW38" s="429"/>
      <c r="APX38" s="429"/>
      <c r="APY38" s="429"/>
      <c r="APZ38" s="429"/>
      <c r="AQA38" s="429"/>
      <c r="AQB38" s="429"/>
      <c r="AQC38" s="429"/>
      <c r="AQD38" s="429"/>
      <c r="AQE38" s="429"/>
      <c r="AQF38" s="429"/>
      <c r="AQG38" s="429"/>
      <c r="AQH38" s="429"/>
      <c r="AQI38" s="429"/>
      <c r="AQJ38" s="429"/>
      <c r="AQK38" s="429"/>
      <c r="AQL38" s="429"/>
      <c r="AQM38" s="429"/>
      <c r="AQN38" s="429"/>
      <c r="AQO38" s="429"/>
      <c r="AQP38" s="429"/>
      <c r="AQQ38" s="429"/>
      <c r="AQR38" s="429"/>
      <c r="AQS38" s="429"/>
      <c r="AQT38" s="429"/>
      <c r="AQU38" s="429"/>
      <c r="AQV38" s="429"/>
      <c r="AQW38" s="429"/>
      <c r="AQX38" s="429"/>
      <c r="AQY38" s="429"/>
      <c r="AQZ38" s="429"/>
      <c r="ARA38" s="429"/>
      <c r="ARB38" s="429"/>
      <c r="ARC38" s="429"/>
      <c r="ARD38" s="429"/>
      <c r="ARE38" s="429"/>
      <c r="ARF38" s="429"/>
      <c r="ARG38" s="429"/>
      <c r="ARH38" s="429"/>
      <c r="ARI38" s="429"/>
      <c r="ARJ38" s="429"/>
      <c r="ARK38" s="429"/>
      <c r="ARL38" s="429"/>
      <c r="ARM38" s="429"/>
      <c r="ARN38" s="429"/>
      <c r="ARO38" s="429"/>
      <c r="ARP38" s="429"/>
      <c r="ARQ38" s="429"/>
      <c r="ARR38" s="429"/>
      <c r="ARS38" s="429"/>
      <c r="ART38" s="429"/>
      <c r="ARU38" s="429"/>
      <c r="ARV38" s="429"/>
      <c r="ARW38" s="429"/>
      <c r="ARX38" s="429"/>
      <c r="ARY38" s="429"/>
      <c r="ARZ38" s="429"/>
      <c r="ASA38" s="429"/>
      <c r="ASB38" s="429"/>
      <c r="ASC38" s="429"/>
      <c r="ASD38" s="429"/>
      <c r="ASE38" s="429"/>
      <c r="ASF38" s="429"/>
      <c r="ASG38" s="429"/>
      <c r="ASH38" s="429"/>
      <c r="ASI38" s="429"/>
      <c r="ASJ38" s="429"/>
      <c r="ASK38" s="429"/>
      <c r="ASL38" s="429"/>
      <c r="ASM38" s="429"/>
      <c r="ASN38" s="429"/>
      <c r="ASO38" s="429"/>
      <c r="ASP38" s="429"/>
      <c r="ASQ38" s="429"/>
      <c r="ASR38" s="429"/>
      <c r="ASS38" s="429"/>
      <c r="AST38" s="429"/>
      <c r="ASU38" s="429"/>
      <c r="ASV38" s="429"/>
      <c r="ASW38" s="429"/>
      <c r="ASX38" s="429"/>
      <c r="ASY38" s="429"/>
      <c r="ASZ38" s="429"/>
      <c r="ATA38" s="429"/>
      <c r="ATB38" s="429"/>
      <c r="ATC38" s="429"/>
      <c r="ATD38" s="429"/>
      <c r="ATE38" s="429"/>
      <c r="ATF38" s="429"/>
      <c r="ATG38" s="429"/>
      <c r="ATH38" s="429"/>
      <c r="ATI38" s="429"/>
      <c r="ATJ38" s="429"/>
      <c r="ATK38" s="429"/>
      <c r="ATL38" s="429"/>
      <c r="ATM38" s="429"/>
      <c r="ATN38" s="429"/>
      <c r="ATO38" s="429"/>
      <c r="ATP38" s="429"/>
      <c r="ATQ38" s="429"/>
      <c r="ATR38" s="429"/>
      <c r="ATS38" s="429"/>
      <c r="ATT38" s="429"/>
      <c r="ATU38" s="429"/>
      <c r="ATV38" s="429"/>
      <c r="ATW38" s="429"/>
      <c r="ATX38" s="429"/>
      <c r="ATY38" s="429"/>
      <c r="ATZ38" s="429"/>
      <c r="AUA38" s="429"/>
      <c r="AUB38" s="429"/>
      <c r="AUC38" s="429"/>
      <c r="AUD38" s="429"/>
      <c r="AUE38" s="429"/>
      <c r="AUF38" s="429"/>
      <c r="AUG38" s="429"/>
      <c r="AUH38" s="429"/>
      <c r="AUI38" s="429"/>
      <c r="AUJ38" s="429"/>
      <c r="AUK38" s="429"/>
      <c r="AUL38" s="429"/>
      <c r="AUM38" s="429"/>
      <c r="AUN38" s="429"/>
      <c r="AUO38" s="429"/>
      <c r="AUP38" s="429"/>
      <c r="AUQ38" s="429"/>
      <c r="AUR38" s="429"/>
      <c r="AUS38" s="429"/>
      <c r="AUT38" s="429"/>
      <c r="AUU38" s="429"/>
      <c r="AUV38" s="429"/>
      <c r="AUW38" s="429"/>
      <c r="AUX38" s="429"/>
      <c r="AUY38" s="429"/>
      <c r="AUZ38" s="429"/>
      <c r="AVA38" s="429"/>
      <c r="AVB38" s="429"/>
      <c r="AVC38" s="429"/>
      <c r="AVD38" s="429"/>
      <c r="AVE38" s="429"/>
      <c r="AVF38" s="429"/>
      <c r="AVG38" s="429"/>
      <c r="AVH38" s="429"/>
      <c r="AVI38" s="429"/>
      <c r="AVJ38" s="429"/>
      <c r="AVK38" s="429"/>
      <c r="AVL38" s="429"/>
      <c r="AVM38" s="429"/>
      <c r="AVN38" s="429"/>
      <c r="AVO38" s="429"/>
      <c r="AVP38" s="429"/>
      <c r="AVQ38" s="429"/>
      <c r="AVR38" s="429"/>
      <c r="AVS38" s="429"/>
      <c r="AVT38" s="429"/>
      <c r="AVU38" s="429"/>
      <c r="AVV38" s="429"/>
      <c r="AVW38" s="429"/>
      <c r="AVX38" s="429"/>
      <c r="AVY38" s="429"/>
      <c r="AVZ38" s="429"/>
      <c r="AWA38" s="429"/>
      <c r="AWB38" s="429"/>
      <c r="AWC38" s="429"/>
      <c r="AWD38" s="429"/>
      <c r="AWE38" s="429"/>
      <c r="AWF38" s="429"/>
      <c r="AWG38" s="429"/>
      <c r="AWH38" s="429"/>
      <c r="AWI38" s="429"/>
      <c r="AWJ38" s="429"/>
      <c r="AWK38" s="429"/>
      <c r="AWL38" s="429"/>
      <c r="AWM38" s="429"/>
      <c r="AWN38" s="429"/>
      <c r="AWO38" s="429"/>
      <c r="AWP38" s="429"/>
      <c r="AWQ38" s="429"/>
      <c r="AWR38" s="429"/>
      <c r="AWS38" s="429"/>
      <c r="AWT38" s="429"/>
      <c r="AWU38" s="429"/>
      <c r="AWV38" s="429"/>
      <c r="AWW38" s="429"/>
      <c r="AWX38" s="429"/>
      <c r="AWY38" s="429"/>
      <c r="AWZ38" s="429"/>
      <c r="AXA38" s="429"/>
      <c r="AXB38" s="429"/>
      <c r="AXC38" s="429"/>
      <c r="AXD38" s="429"/>
      <c r="AXE38" s="429"/>
      <c r="AXF38" s="429"/>
      <c r="AXG38" s="429"/>
      <c r="AXH38" s="429"/>
      <c r="AXI38" s="429"/>
      <c r="AXJ38" s="429"/>
      <c r="AXK38" s="429"/>
      <c r="AXL38" s="429"/>
      <c r="AXM38" s="429"/>
      <c r="AXN38" s="429"/>
      <c r="AXO38" s="429"/>
      <c r="AXP38" s="429"/>
      <c r="AXQ38" s="429"/>
      <c r="AXR38" s="429"/>
      <c r="AXS38" s="429"/>
      <c r="AXT38" s="429"/>
      <c r="AXU38" s="429"/>
      <c r="AXV38" s="429"/>
      <c r="AXW38" s="429"/>
      <c r="AXX38" s="429"/>
      <c r="AXY38" s="429"/>
      <c r="AXZ38" s="429"/>
      <c r="AYA38" s="429"/>
      <c r="AYB38" s="429"/>
      <c r="AYC38" s="429"/>
      <c r="AYD38" s="429"/>
      <c r="AYE38" s="429"/>
      <c r="AYF38" s="429"/>
      <c r="AYG38" s="429"/>
      <c r="AYH38" s="429"/>
      <c r="AYI38" s="429"/>
      <c r="AYJ38" s="429"/>
      <c r="AYK38" s="429"/>
      <c r="AYL38" s="429"/>
      <c r="AYM38" s="429"/>
      <c r="AYN38" s="429"/>
      <c r="AYO38" s="429"/>
      <c r="AYP38" s="429"/>
      <c r="AYQ38" s="429"/>
      <c r="AYR38" s="429"/>
      <c r="AYS38" s="429"/>
      <c r="AYT38" s="429"/>
      <c r="AYU38" s="429"/>
      <c r="AYV38" s="429"/>
      <c r="AYW38" s="429"/>
      <c r="AYX38" s="429"/>
      <c r="AYY38" s="429"/>
      <c r="AYZ38" s="429"/>
      <c r="AZA38" s="429"/>
      <c r="AZB38" s="429"/>
      <c r="AZC38" s="429"/>
      <c r="AZD38" s="429"/>
      <c r="AZE38" s="429"/>
      <c r="AZF38" s="429"/>
      <c r="AZG38" s="429"/>
      <c r="AZH38" s="429"/>
      <c r="AZI38" s="429"/>
      <c r="AZJ38" s="429"/>
      <c r="AZK38" s="429"/>
      <c r="AZL38" s="429"/>
      <c r="AZM38" s="429"/>
      <c r="AZN38" s="429"/>
      <c r="AZO38" s="429"/>
      <c r="AZP38" s="429"/>
      <c r="AZQ38" s="429"/>
      <c r="AZR38" s="429"/>
      <c r="AZS38" s="429"/>
      <c r="AZT38" s="429"/>
      <c r="AZU38" s="429"/>
      <c r="AZV38" s="429"/>
      <c r="AZW38" s="429"/>
      <c r="AZX38" s="429"/>
      <c r="AZY38" s="429"/>
      <c r="AZZ38" s="429"/>
      <c r="BAA38" s="429"/>
      <c r="BAB38" s="429"/>
      <c r="BAC38" s="429"/>
      <c r="BAD38" s="429"/>
      <c r="BAE38" s="429"/>
      <c r="BAF38" s="429"/>
      <c r="BAG38" s="429"/>
      <c r="BAH38" s="429"/>
      <c r="BAI38" s="429"/>
      <c r="BAJ38" s="429"/>
      <c r="BAK38" s="429"/>
      <c r="BAL38" s="429"/>
      <c r="BAM38" s="429"/>
      <c r="BAN38" s="429"/>
      <c r="BAO38" s="429"/>
      <c r="BAP38" s="429"/>
      <c r="BAQ38" s="429"/>
      <c r="BAR38" s="429"/>
      <c r="BAS38" s="429"/>
      <c r="BAT38" s="429"/>
      <c r="BAU38" s="429"/>
      <c r="BAV38" s="429"/>
      <c r="BAW38" s="429"/>
      <c r="BAX38" s="429"/>
      <c r="BAY38" s="429"/>
      <c r="BAZ38" s="429"/>
      <c r="BBA38" s="429"/>
      <c r="BBB38" s="429"/>
      <c r="BBC38" s="429"/>
      <c r="BBD38" s="429"/>
      <c r="BBE38" s="429"/>
      <c r="BBF38" s="429"/>
      <c r="BBG38" s="429"/>
      <c r="BBH38" s="429"/>
      <c r="BBI38" s="429"/>
      <c r="BBJ38" s="429"/>
      <c r="BBK38" s="429"/>
      <c r="BBL38" s="429"/>
      <c r="BBM38" s="429"/>
      <c r="BBN38" s="429"/>
      <c r="BBO38" s="429"/>
      <c r="BBP38" s="429"/>
      <c r="BBQ38" s="429"/>
      <c r="BBR38" s="429"/>
      <c r="BBS38" s="429"/>
      <c r="BBT38" s="429"/>
      <c r="BBU38" s="429"/>
      <c r="BBV38" s="429"/>
      <c r="BBW38" s="429"/>
      <c r="BBX38" s="429"/>
      <c r="BBY38" s="429"/>
      <c r="BBZ38" s="429"/>
      <c r="BCA38" s="429"/>
      <c r="BCB38" s="429"/>
      <c r="BCC38" s="429"/>
      <c r="BCD38" s="429"/>
      <c r="BCE38" s="429"/>
      <c r="BCF38" s="429"/>
      <c r="BCG38" s="429"/>
      <c r="BCH38" s="429"/>
      <c r="BCI38" s="429"/>
      <c r="BCJ38" s="429"/>
      <c r="BCK38" s="429"/>
      <c r="BCL38" s="429"/>
      <c r="BCM38" s="429"/>
      <c r="BCN38" s="429"/>
      <c r="BCO38" s="429"/>
      <c r="BCP38" s="429"/>
      <c r="BCQ38" s="429"/>
      <c r="BCR38" s="429"/>
      <c r="BCS38" s="429"/>
      <c r="BCT38" s="429"/>
      <c r="BCU38" s="429"/>
      <c r="BCV38" s="429"/>
      <c r="BCW38" s="429"/>
      <c r="BCX38" s="429"/>
      <c r="BCY38" s="429"/>
      <c r="BCZ38" s="429"/>
      <c r="BDA38" s="429"/>
      <c r="BDB38" s="429"/>
      <c r="BDC38" s="429"/>
      <c r="BDD38" s="429"/>
      <c r="BDE38" s="429"/>
      <c r="BDF38" s="429"/>
      <c r="BDG38" s="429"/>
      <c r="BDH38" s="429"/>
      <c r="BDI38" s="429"/>
      <c r="BDJ38" s="429"/>
      <c r="BDK38" s="429"/>
      <c r="BDL38" s="429"/>
      <c r="BDM38" s="429"/>
      <c r="BDN38" s="429"/>
      <c r="BDO38" s="429"/>
      <c r="BDP38" s="429"/>
      <c r="BDQ38" s="429"/>
      <c r="BDR38" s="429"/>
      <c r="BDS38" s="429"/>
      <c r="BDT38" s="429"/>
      <c r="BDU38" s="429"/>
      <c r="BDV38" s="429"/>
      <c r="BDW38" s="429"/>
      <c r="BDX38" s="429"/>
      <c r="BDY38" s="429"/>
      <c r="BDZ38" s="429"/>
      <c r="BEA38" s="429"/>
      <c r="BEB38" s="429"/>
      <c r="BEC38" s="429"/>
      <c r="BED38" s="429"/>
      <c r="BEE38" s="429"/>
      <c r="BEF38" s="429"/>
      <c r="BEG38" s="429"/>
      <c r="BEH38" s="429"/>
      <c r="BEI38" s="429"/>
      <c r="BEJ38" s="429"/>
      <c r="BEK38" s="429"/>
      <c r="BEL38" s="429"/>
      <c r="BEM38" s="429"/>
      <c r="BEN38" s="429"/>
      <c r="BEO38" s="429"/>
      <c r="BEP38" s="429"/>
      <c r="BEQ38" s="429"/>
      <c r="BER38" s="429"/>
      <c r="BES38" s="429"/>
      <c r="BET38" s="429"/>
      <c r="BEU38" s="429"/>
      <c r="BEV38" s="429"/>
      <c r="BEW38" s="429"/>
      <c r="BEX38" s="429"/>
      <c r="BEY38" s="429"/>
      <c r="BEZ38" s="429"/>
      <c r="BFA38" s="429"/>
      <c r="BFB38" s="429"/>
      <c r="BFC38" s="429"/>
      <c r="BFD38" s="429"/>
      <c r="BFE38" s="429"/>
      <c r="BFF38" s="429"/>
      <c r="BFG38" s="429"/>
      <c r="BFH38" s="429"/>
      <c r="BFI38" s="429"/>
      <c r="BFJ38" s="429"/>
      <c r="BFK38" s="429"/>
      <c r="BFL38" s="429"/>
      <c r="BFM38" s="429"/>
      <c r="BFN38" s="429"/>
      <c r="BFO38" s="429"/>
      <c r="BFP38" s="429"/>
      <c r="BFQ38" s="429"/>
      <c r="BFR38" s="429"/>
      <c r="BFS38" s="429"/>
      <c r="BFT38" s="429"/>
      <c r="BFU38" s="429"/>
      <c r="BFV38" s="429"/>
      <c r="BFW38" s="429"/>
      <c r="BFX38" s="429"/>
      <c r="BFY38" s="429"/>
      <c r="BFZ38" s="429"/>
      <c r="BGA38" s="429"/>
      <c r="BGB38" s="429"/>
      <c r="BGC38" s="429"/>
      <c r="BGD38" s="429"/>
      <c r="BGE38" s="429"/>
      <c r="BGF38" s="429"/>
      <c r="BGG38" s="429"/>
      <c r="BGH38" s="429"/>
      <c r="BGI38" s="429"/>
      <c r="BGJ38" s="429"/>
      <c r="BGK38" s="429"/>
      <c r="BGL38" s="429"/>
      <c r="BGM38" s="429"/>
      <c r="BGN38" s="429"/>
      <c r="BGO38" s="429"/>
      <c r="BGP38" s="429"/>
      <c r="BGQ38" s="429"/>
      <c r="BGR38" s="429"/>
      <c r="BGS38" s="429"/>
      <c r="BGT38" s="429"/>
      <c r="BGU38" s="429"/>
      <c r="BGV38" s="429"/>
      <c r="BGW38" s="429"/>
      <c r="BGX38" s="429"/>
      <c r="BGY38" s="429"/>
      <c r="BGZ38" s="429"/>
      <c r="BHA38" s="429"/>
      <c r="BHB38" s="429"/>
      <c r="BHC38" s="429"/>
      <c r="BHD38" s="429"/>
      <c r="BHE38" s="429"/>
      <c r="BHF38" s="429"/>
      <c r="BHG38" s="429"/>
      <c r="BHH38" s="429"/>
      <c r="BHI38" s="429"/>
      <c r="BHJ38" s="429"/>
      <c r="BHK38" s="429"/>
      <c r="BHL38" s="429"/>
      <c r="BHM38" s="429"/>
      <c r="BHN38" s="429"/>
      <c r="BHO38" s="429"/>
      <c r="BHP38" s="429"/>
      <c r="BHQ38" s="429"/>
      <c r="BHR38" s="429"/>
      <c r="BHS38" s="429"/>
      <c r="BHT38" s="429"/>
      <c r="BHU38" s="429"/>
      <c r="BHV38" s="429"/>
      <c r="BHW38" s="429"/>
      <c r="BHX38" s="429"/>
      <c r="BHY38" s="429"/>
      <c r="BHZ38" s="429"/>
      <c r="BIA38" s="429"/>
      <c r="BIB38" s="429"/>
      <c r="BIC38" s="429"/>
      <c r="BID38" s="429"/>
      <c r="BIE38" s="429"/>
      <c r="BIF38" s="429"/>
      <c r="BIG38" s="429"/>
      <c r="BIH38" s="429"/>
      <c r="BII38" s="429"/>
      <c r="BIJ38" s="429"/>
      <c r="BIK38" s="429"/>
      <c r="BIL38" s="429"/>
      <c r="BIM38" s="429"/>
      <c r="BIN38" s="429"/>
      <c r="BIO38" s="429"/>
      <c r="BIP38" s="429"/>
      <c r="BIQ38" s="429"/>
      <c r="BIR38" s="429"/>
      <c r="BIS38" s="429"/>
      <c r="BIT38" s="429"/>
      <c r="BIU38" s="429"/>
      <c r="BIV38" s="429"/>
      <c r="BIW38" s="429"/>
      <c r="BIX38" s="429"/>
      <c r="BIY38" s="429"/>
      <c r="BIZ38" s="429"/>
      <c r="BJA38" s="429"/>
      <c r="BJB38" s="429"/>
      <c r="BJC38" s="429"/>
      <c r="BJD38" s="429"/>
      <c r="BJE38" s="429"/>
      <c r="BJF38" s="429"/>
      <c r="BJG38" s="429"/>
      <c r="BJH38" s="429"/>
      <c r="BJI38" s="429"/>
      <c r="BJJ38" s="429"/>
      <c r="BJK38" s="429"/>
      <c r="BJL38" s="429"/>
      <c r="BJM38" s="429"/>
      <c r="BJN38" s="429"/>
      <c r="BJO38" s="429"/>
      <c r="BJP38" s="429"/>
      <c r="BJQ38" s="429"/>
      <c r="BJR38" s="429"/>
      <c r="BJS38" s="429"/>
      <c r="BJT38" s="429"/>
      <c r="BJU38" s="429"/>
      <c r="BJV38" s="429"/>
      <c r="BJW38" s="429"/>
      <c r="BJX38" s="429"/>
      <c r="BJY38" s="429"/>
      <c r="BJZ38" s="429"/>
      <c r="BKA38" s="429"/>
      <c r="BKB38" s="429"/>
      <c r="BKC38" s="429"/>
      <c r="BKD38" s="429"/>
      <c r="BKE38" s="429"/>
      <c r="BKF38" s="429"/>
      <c r="BKG38" s="429"/>
      <c r="BKH38" s="429"/>
      <c r="BKI38" s="429"/>
      <c r="BKJ38" s="429"/>
      <c r="BKK38" s="429"/>
      <c r="BKL38" s="429"/>
      <c r="BKM38" s="429"/>
      <c r="BKN38" s="429"/>
      <c r="BKO38" s="429"/>
      <c r="BKP38" s="429"/>
      <c r="BKQ38" s="429"/>
      <c r="BKR38" s="429"/>
      <c r="BKS38" s="429"/>
      <c r="BKT38" s="429"/>
      <c r="BKU38" s="429"/>
      <c r="BKV38" s="429"/>
      <c r="BKW38" s="429"/>
      <c r="BKX38" s="429"/>
      <c r="BKY38" s="429"/>
      <c r="BKZ38" s="429"/>
      <c r="BLA38" s="429"/>
      <c r="BLB38" s="429"/>
      <c r="BLC38" s="429"/>
      <c r="BLD38" s="429"/>
      <c r="BLE38" s="429"/>
      <c r="BLF38" s="429"/>
      <c r="BLG38" s="429"/>
      <c r="BLH38" s="429"/>
      <c r="BLI38" s="429"/>
      <c r="BLJ38" s="429"/>
      <c r="BLK38" s="429"/>
      <c r="BLL38" s="429"/>
      <c r="BLM38" s="429"/>
      <c r="BLN38" s="429"/>
      <c r="BLO38" s="429"/>
      <c r="BLP38" s="429"/>
      <c r="BLQ38" s="429"/>
      <c r="BLR38" s="429"/>
      <c r="BLS38" s="429"/>
      <c r="BLT38" s="429"/>
      <c r="BLU38" s="429"/>
      <c r="BLV38" s="429"/>
      <c r="BLW38" s="429"/>
      <c r="BLX38" s="429"/>
      <c r="BLY38" s="429"/>
      <c r="BLZ38" s="429"/>
      <c r="BMA38" s="429"/>
      <c r="BMB38" s="429"/>
      <c r="BMC38" s="429"/>
      <c r="BMD38" s="429"/>
      <c r="BME38" s="429"/>
      <c r="BMF38" s="429"/>
      <c r="BMG38" s="429"/>
      <c r="BMH38" s="429"/>
      <c r="BMI38" s="429"/>
      <c r="BMJ38" s="429"/>
      <c r="BMK38" s="429"/>
      <c r="BML38" s="429"/>
      <c r="BMM38" s="429"/>
      <c r="BMN38" s="429"/>
      <c r="BMO38" s="429"/>
      <c r="BMP38" s="429"/>
      <c r="BMQ38" s="429"/>
      <c r="BMR38" s="429"/>
      <c r="BMS38" s="429"/>
      <c r="BMT38" s="429"/>
      <c r="BMU38" s="429"/>
      <c r="BMV38" s="429"/>
      <c r="BMW38" s="429"/>
      <c r="BMX38" s="429"/>
      <c r="BMY38" s="429"/>
      <c r="BMZ38" s="429"/>
      <c r="BNA38" s="429"/>
      <c r="BNB38" s="429"/>
      <c r="BNC38" s="429"/>
      <c r="BND38" s="429"/>
      <c r="BNE38" s="429"/>
      <c r="BNF38" s="429"/>
      <c r="BNG38" s="429"/>
      <c r="BNH38" s="429"/>
      <c r="BNI38" s="429"/>
      <c r="BNJ38" s="429"/>
      <c r="BNK38" s="429"/>
      <c r="BNL38" s="429"/>
      <c r="BNM38" s="429"/>
      <c r="BNN38" s="429"/>
      <c r="BNO38" s="429"/>
      <c r="BNP38" s="429"/>
      <c r="BNQ38" s="429"/>
      <c r="BNR38" s="429"/>
      <c r="BNS38" s="429"/>
      <c r="BNT38" s="429"/>
      <c r="BNU38" s="429"/>
      <c r="BNV38" s="429"/>
      <c r="BNW38" s="429"/>
      <c r="BNX38" s="429"/>
      <c r="BNY38" s="429"/>
      <c r="BNZ38" s="429"/>
      <c r="BOA38" s="429"/>
      <c r="BOB38" s="429"/>
      <c r="BOC38" s="429"/>
      <c r="BOD38" s="429"/>
      <c r="BOE38" s="429"/>
      <c r="BOF38" s="429"/>
      <c r="BOG38" s="429"/>
      <c r="BOH38" s="429"/>
      <c r="BOI38" s="429"/>
      <c r="BOJ38" s="429"/>
      <c r="BOK38" s="429"/>
      <c r="BOL38" s="429"/>
      <c r="BOM38" s="429"/>
      <c r="BON38" s="429"/>
      <c r="BOO38" s="429"/>
      <c r="BOP38" s="429"/>
      <c r="BOQ38" s="429"/>
      <c r="BOR38" s="429"/>
      <c r="BOS38" s="429"/>
      <c r="BOT38" s="429"/>
      <c r="BOU38" s="429"/>
      <c r="BOV38" s="429"/>
      <c r="BOW38" s="429"/>
      <c r="BOX38" s="429"/>
      <c r="BOY38" s="429"/>
      <c r="BOZ38" s="429"/>
      <c r="BPA38" s="429"/>
      <c r="BPB38" s="429"/>
      <c r="BPC38" s="429"/>
      <c r="BPD38" s="429"/>
      <c r="BPE38" s="429"/>
      <c r="BPF38" s="429"/>
      <c r="BPG38" s="429"/>
      <c r="BPH38" s="429"/>
      <c r="BPI38" s="429"/>
      <c r="BPJ38" s="429"/>
      <c r="BPK38" s="429"/>
      <c r="BPL38" s="429"/>
      <c r="BPM38" s="429"/>
      <c r="BPN38" s="429"/>
      <c r="BPO38" s="429"/>
      <c r="BPP38" s="429"/>
      <c r="BPQ38" s="429"/>
      <c r="BPR38" s="429"/>
      <c r="BPS38" s="429"/>
      <c r="BPT38" s="429"/>
      <c r="BPU38" s="429"/>
      <c r="BPV38" s="429"/>
      <c r="BPW38" s="429"/>
      <c r="BPX38" s="429"/>
      <c r="BPY38" s="429"/>
      <c r="BPZ38" s="429"/>
      <c r="BQA38" s="429"/>
      <c r="BQB38" s="429"/>
      <c r="BQC38" s="429"/>
      <c r="BQD38" s="429"/>
      <c r="BQE38" s="429"/>
      <c r="BQF38" s="429"/>
      <c r="BQG38" s="429"/>
      <c r="BQH38" s="429"/>
      <c r="BQI38" s="429"/>
      <c r="BQJ38" s="429"/>
      <c r="BQK38" s="429"/>
      <c r="BQL38" s="429"/>
      <c r="BQM38" s="429"/>
      <c r="BQN38" s="429"/>
      <c r="BQO38" s="429"/>
      <c r="BQP38" s="429"/>
      <c r="BQQ38" s="429"/>
      <c r="BQR38" s="429"/>
      <c r="BQS38" s="429"/>
      <c r="BQT38" s="429"/>
      <c r="BQU38" s="429"/>
      <c r="BQV38" s="429"/>
      <c r="BQW38" s="429"/>
      <c r="BQX38" s="429"/>
      <c r="BQY38" s="429"/>
      <c r="BQZ38" s="429"/>
      <c r="BRA38" s="429"/>
      <c r="BRB38" s="429"/>
      <c r="BRC38" s="429"/>
      <c r="BRD38" s="429"/>
      <c r="BRE38" s="429"/>
      <c r="BRF38" s="429"/>
      <c r="BRG38" s="429"/>
      <c r="BRH38" s="429"/>
      <c r="BRI38" s="429"/>
      <c r="BRJ38" s="429"/>
      <c r="BRK38" s="429"/>
      <c r="BRL38" s="429"/>
      <c r="BRM38" s="429"/>
      <c r="BRN38" s="429"/>
      <c r="BRO38" s="429"/>
      <c r="BRP38" s="429"/>
      <c r="BRQ38" s="429"/>
      <c r="BRR38" s="429"/>
      <c r="BRS38" s="429"/>
      <c r="BRT38" s="429"/>
      <c r="BRU38" s="429"/>
      <c r="BRV38" s="429"/>
      <c r="BRW38" s="429"/>
      <c r="BRX38" s="429"/>
      <c r="BRY38" s="429"/>
      <c r="BRZ38" s="429"/>
      <c r="BSA38" s="429"/>
      <c r="BSB38" s="429"/>
      <c r="BSC38" s="429"/>
      <c r="BSD38" s="429"/>
      <c r="BSE38" s="429"/>
      <c r="BSF38" s="429"/>
      <c r="BSG38" s="429"/>
      <c r="BSH38" s="429"/>
      <c r="BSI38" s="429"/>
      <c r="BSJ38" s="429"/>
      <c r="BSK38" s="429"/>
      <c r="BSL38" s="429"/>
      <c r="BSM38" s="429"/>
      <c r="BSN38" s="429"/>
      <c r="BSO38" s="429"/>
      <c r="BSP38" s="429"/>
      <c r="BSQ38" s="429"/>
      <c r="BSR38" s="429"/>
      <c r="BSS38" s="429"/>
      <c r="BST38" s="429"/>
      <c r="BSU38" s="429"/>
      <c r="BSV38" s="429"/>
      <c r="BSW38" s="429"/>
      <c r="BSX38" s="429"/>
      <c r="BSY38" s="429"/>
      <c r="BSZ38" s="429"/>
      <c r="BTA38" s="429"/>
      <c r="BTB38" s="429"/>
      <c r="BTC38" s="429"/>
      <c r="BTD38" s="429"/>
      <c r="BTE38" s="429"/>
      <c r="BTF38" s="429"/>
      <c r="BTG38" s="429"/>
      <c r="BTH38" s="429"/>
      <c r="BTI38" s="429"/>
      <c r="BTJ38" s="429"/>
      <c r="BTK38" s="429"/>
      <c r="BTL38" s="429"/>
      <c r="BTM38" s="429"/>
      <c r="BTN38" s="429"/>
      <c r="BTO38" s="429"/>
      <c r="BTP38" s="429"/>
      <c r="BTQ38" s="429"/>
      <c r="BTR38" s="429"/>
      <c r="BTS38" s="429"/>
      <c r="BTT38" s="429"/>
      <c r="BTU38" s="429"/>
      <c r="BTV38" s="429"/>
      <c r="BTW38" s="429"/>
      <c r="BTX38" s="429"/>
      <c r="BTY38" s="429"/>
      <c r="BTZ38" s="429"/>
      <c r="BUA38" s="429"/>
      <c r="BUB38" s="429"/>
      <c r="BUC38" s="429"/>
      <c r="BUD38" s="429"/>
      <c r="BUE38" s="429"/>
      <c r="BUF38" s="429"/>
      <c r="BUG38" s="429"/>
      <c r="BUH38" s="429"/>
      <c r="BUI38" s="429"/>
      <c r="BUJ38" s="429"/>
      <c r="BUK38" s="429"/>
      <c r="BUL38" s="429"/>
      <c r="BUM38" s="429"/>
      <c r="BUN38" s="429"/>
      <c r="BUO38" s="429"/>
      <c r="BUP38" s="429"/>
      <c r="BUQ38" s="429"/>
      <c r="BUR38" s="429"/>
      <c r="BUS38" s="429"/>
      <c r="BUT38" s="429"/>
      <c r="BUU38" s="429"/>
      <c r="BUV38" s="429"/>
      <c r="BUW38" s="429"/>
      <c r="BUX38" s="429"/>
      <c r="BUY38" s="429"/>
      <c r="BUZ38" s="429"/>
      <c r="BVA38" s="429"/>
      <c r="BVB38" s="429"/>
      <c r="BVC38" s="429"/>
      <c r="BVD38" s="429"/>
      <c r="BVE38" s="429"/>
      <c r="BVF38" s="429"/>
      <c r="BVG38" s="429"/>
      <c r="BVH38" s="429"/>
      <c r="BVI38" s="429"/>
      <c r="BVJ38" s="429"/>
      <c r="BVK38" s="429"/>
      <c r="BVL38" s="429"/>
      <c r="BVM38" s="429"/>
      <c r="BVN38" s="429"/>
      <c r="BVO38" s="429"/>
      <c r="BVP38" s="429"/>
      <c r="BVQ38" s="429"/>
      <c r="BVR38" s="429"/>
      <c r="BVS38" s="429"/>
      <c r="BVT38" s="429"/>
      <c r="BVU38" s="429"/>
      <c r="BVV38" s="429"/>
      <c r="BVW38" s="429"/>
      <c r="BVX38" s="429"/>
      <c r="BVY38" s="429"/>
      <c r="BVZ38" s="429"/>
      <c r="BWA38" s="429"/>
      <c r="BWB38" s="429"/>
      <c r="BWC38" s="429"/>
      <c r="BWD38" s="429"/>
      <c r="BWE38" s="429"/>
      <c r="BWF38" s="429"/>
      <c r="BWG38" s="429"/>
      <c r="BWH38" s="429"/>
      <c r="BWI38" s="429"/>
      <c r="BWJ38" s="429"/>
      <c r="BWK38" s="429"/>
      <c r="BWL38" s="429"/>
      <c r="BWM38" s="429"/>
      <c r="BWN38" s="429"/>
      <c r="BWO38" s="429"/>
      <c r="BWP38" s="429"/>
      <c r="BWQ38" s="429"/>
      <c r="BWR38" s="429"/>
      <c r="BWS38" s="429"/>
      <c r="BWT38" s="429"/>
      <c r="BWU38" s="429"/>
      <c r="BWV38" s="429"/>
      <c r="BWW38" s="429"/>
      <c r="BWX38" s="429"/>
      <c r="BWY38" s="429"/>
      <c r="BWZ38" s="429"/>
      <c r="BXA38" s="429"/>
      <c r="BXB38" s="429"/>
      <c r="BXC38" s="429"/>
      <c r="BXD38" s="429"/>
      <c r="BXE38" s="429"/>
      <c r="BXF38" s="429"/>
      <c r="BXG38" s="429"/>
      <c r="BXH38" s="429"/>
      <c r="BXI38" s="429"/>
      <c r="BXJ38" s="429"/>
      <c r="BXK38" s="429"/>
      <c r="BXL38" s="429"/>
      <c r="BXM38" s="429"/>
      <c r="BXN38" s="429"/>
      <c r="BXO38" s="429"/>
      <c r="BXP38" s="429"/>
      <c r="BXQ38" s="429"/>
      <c r="BXR38" s="429"/>
      <c r="BXS38" s="429"/>
      <c r="BXT38" s="429"/>
      <c r="BXU38" s="429"/>
      <c r="BXV38" s="429"/>
      <c r="BXW38" s="429"/>
      <c r="BXX38" s="429"/>
      <c r="BXY38" s="429"/>
      <c r="BXZ38" s="429"/>
      <c r="BYA38" s="429"/>
      <c r="BYB38" s="429"/>
      <c r="BYC38" s="429"/>
      <c r="BYD38" s="429"/>
      <c r="BYE38" s="429"/>
      <c r="BYF38" s="429"/>
      <c r="BYG38" s="429"/>
      <c r="BYH38" s="429"/>
      <c r="BYI38" s="429"/>
      <c r="BYJ38" s="429"/>
      <c r="BYK38" s="429"/>
      <c r="BYL38" s="429"/>
      <c r="BYM38" s="429"/>
      <c r="BYN38" s="429"/>
      <c r="BYO38" s="429"/>
      <c r="BYP38" s="429"/>
      <c r="BYQ38" s="429"/>
      <c r="BYR38" s="429"/>
      <c r="BYS38" s="429"/>
      <c r="BYT38" s="429"/>
      <c r="BYU38" s="429"/>
      <c r="BYV38" s="429"/>
      <c r="BYW38" s="429"/>
      <c r="BYX38" s="429"/>
      <c r="BYY38" s="429"/>
      <c r="BYZ38" s="429"/>
      <c r="BZA38" s="429"/>
      <c r="BZB38" s="429"/>
      <c r="BZC38" s="429"/>
      <c r="BZD38" s="429"/>
      <c r="BZE38" s="429"/>
      <c r="BZF38" s="429"/>
      <c r="BZG38" s="429"/>
      <c r="BZH38" s="429"/>
      <c r="BZI38" s="429"/>
      <c r="BZJ38" s="429"/>
      <c r="BZK38" s="429"/>
      <c r="BZL38" s="429"/>
      <c r="BZM38" s="429"/>
      <c r="BZN38" s="429"/>
      <c r="BZO38" s="429"/>
      <c r="BZP38" s="429"/>
      <c r="BZQ38" s="429"/>
      <c r="BZR38" s="429"/>
      <c r="BZS38" s="429"/>
      <c r="BZT38" s="429"/>
      <c r="BZU38" s="429"/>
      <c r="BZV38" s="429"/>
      <c r="BZW38" s="429"/>
      <c r="BZX38" s="429"/>
      <c r="BZY38" s="429"/>
      <c r="BZZ38" s="429"/>
      <c r="CAA38" s="429"/>
      <c r="CAB38" s="429"/>
      <c r="CAC38" s="429"/>
      <c r="CAD38" s="429"/>
      <c r="CAE38" s="429"/>
      <c r="CAF38" s="429"/>
      <c r="CAG38" s="429"/>
      <c r="CAH38" s="429"/>
      <c r="CAI38" s="429"/>
      <c r="CAJ38" s="429"/>
      <c r="CAK38" s="429"/>
      <c r="CAL38" s="429"/>
      <c r="CAM38" s="429"/>
      <c r="CAN38" s="429"/>
      <c r="CAO38" s="429"/>
      <c r="CAP38" s="429"/>
      <c r="CAQ38" s="429"/>
      <c r="CAR38" s="429"/>
      <c r="CAS38" s="429"/>
      <c r="CAT38" s="429"/>
      <c r="CAU38" s="429"/>
      <c r="CAV38" s="429"/>
      <c r="CAW38" s="429"/>
      <c r="CAX38" s="429"/>
      <c r="CAY38" s="429"/>
      <c r="CAZ38" s="429"/>
      <c r="CBA38" s="429"/>
      <c r="CBB38" s="429"/>
      <c r="CBC38" s="429"/>
      <c r="CBD38" s="429"/>
      <c r="CBE38" s="429"/>
      <c r="CBF38" s="429"/>
      <c r="CBG38" s="429"/>
      <c r="CBH38" s="429"/>
      <c r="CBI38" s="429"/>
      <c r="CBJ38" s="429"/>
      <c r="CBK38" s="429"/>
      <c r="CBL38" s="429"/>
      <c r="CBM38" s="429"/>
      <c r="CBN38" s="429"/>
      <c r="CBO38" s="429"/>
      <c r="CBP38" s="429"/>
      <c r="CBQ38" s="429"/>
      <c r="CBR38" s="429"/>
      <c r="CBS38" s="429"/>
      <c r="CBT38" s="429"/>
      <c r="CBU38" s="429"/>
      <c r="CBV38" s="429"/>
      <c r="CBW38" s="429"/>
      <c r="CBX38" s="429"/>
      <c r="CBY38" s="429"/>
      <c r="CBZ38" s="429"/>
      <c r="CCA38" s="429"/>
      <c r="CCB38" s="429"/>
      <c r="CCC38" s="429"/>
      <c r="CCD38" s="429"/>
      <c r="CCE38" s="429"/>
      <c r="CCF38" s="429"/>
      <c r="CCG38" s="429"/>
      <c r="CCH38" s="429"/>
      <c r="CCI38" s="429"/>
      <c r="CCJ38" s="429"/>
      <c r="CCK38" s="429"/>
      <c r="CCL38" s="429"/>
      <c r="CCM38" s="429"/>
      <c r="CCN38" s="429"/>
      <c r="CCO38" s="429"/>
      <c r="CCP38" s="429"/>
      <c r="CCQ38" s="429"/>
      <c r="CCR38" s="429"/>
      <c r="CCS38" s="429"/>
      <c r="CCT38" s="429"/>
      <c r="CCU38" s="429"/>
      <c r="CCV38" s="429"/>
      <c r="CCW38" s="429"/>
      <c r="CCX38" s="429"/>
      <c r="CCY38" s="429"/>
      <c r="CCZ38" s="429"/>
      <c r="CDA38" s="429"/>
      <c r="CDB38" s="429"/>
      <c r="CDC38" s="429"/>
      <c r="CDD38" s="429"/>
      <c r="CDE38" s="429"/>
      <c r="CDF38" s="429"/>
      <c r="CDG38" s="429"/>
      <c r="CDH38" s="429"/>
      <c r="CDI38" s="429"/>
      <c r="CDJ38" s="429"/>
      <c r="CDK38" s="429"/>
      <c r="CDL38" s="429"/>
      <c r="CDM38" s="429"/>
      <c r="CDN38" s="429"/>
      <c r="CDO38" s="429"/>
      <c r="CDP38" s="429"/>
      <c r="CDQ38" s="429"/>
      <c r="CDR38" s="429"/>
      <c r="CDS38" s="429"/>
      <c r="CDT38" s="429"/>
      <c r="CDU38" s="429"/>
      <c r="CDV38" s="429"/>
      <c r="CDW38" s="429"/>
      <c r="CDX38" s="429"/>
      <c r="CDY38" s="429"/>
      <c r="CDZ38" s="429"/>
      <c r="CEA38" s="429"/>
      <c r="CEB38" s="429"/>
      <c r="CEC38" s="429"/>
      <c r="CED38" s="429"/>
      <c r="CEE38" s="429"/>
      <c r="CEF38" s="429"/>
      <c r="CEG38" s="429"/>
      <c r="CEH38" s="429"/>
      <c r="CEI38" s="429"/>
      <c r="CEJ38" s="429"/>
      <c r="CEK38" s="429"/>
      <c r="CEL38" s="429"/>
      <c r="CEM38" s="429"/>
      <c r="CEN38" s="429"/>
      <c r="CEO38" s="429"/>
      <c r="CEP38" s="429"/>
      <c r="CEQ38" s="429"/>
      <c r="CER38" s="429"/>
      <c r="CES38" s="429"/>
      <c r="CET38" s="429"/>
      <c r="CEU38" s="429"/>
      <c r="CEV38" s="429"/>
      <c r="CEW38" s="429"/>
      <c r="CEX38" s="429"/>
      <c r="CEY38" s="429"/>
      <c r="CEZ38" s="429"/>
      <c r="CFA38" s="429"/>
      <c r="CFB38" s="429"/>
      <c r="CFC38" s="429"/>
      <c r="CFD38" s="429"/>
      <c r="CFE38" s="429"/>
      <c r="CFF38" s="429"/>
      <c r="CFG38" s="429"/>
      <c r="CFH38" s="429"/>
      <c r="CFI38" s="429"/>
      <c r="CFJ38" s="429"/>
      <c r="CFK38" s="429"/>
      <c r="CFL38" s="429"/>
      <c r="CFM38" s="429"/>
      <c r="CFN38" s="429"/>
      <c r="CFO38" s="429"/>
      <c r="CFP38" s="429"/>
      <c r="CFQ38" s="429"/>
      <c r="CFR38" s="429"/>
      <c r="CFS38" s="429"/>
      <c r="CFT38" s="429"/>
      <c r="CFU38" s="429"/>
      <c r="CFV38" s="429"/>
      <c r="CFW38" s="429"/>
      <c r="CFX38" s="429"/>
      <c r="CFY38" s="429"/>
      <c r="CFZ38" s="429"/>
      <c r="CGA38" s="429"/>
      <c r="CGB38" s="429"/>
      <c r="CGC38" s="429"/>
      <c r="CGD38" s="429"/>
      <c r="CGE38" s="429"/>
      <c r="CGF38" s="429"/>
      <c r="CGG38" s="429"/>
      <c r="CGH38" s="429"/>
      <c r="CGI38" s="429"/>
      <c r="CGJ38" s="429"/>
      <c r="CGK38" s="429"/>
      <c r="CGL38" s="429"/>
      <c r="CGM38" s="429"/>
      <c r="CGN38" s="429"/>
      <c r="CGO38" s="429"/>
      <c r="CGP38" s="429"/>
      <c r="CGQ38" s="429"/>
      <c r="CGR38" s="429"/>
      <c r="CGS38" s="429"/>
      <c r="CGT38" s="429"/>
      <c r="CGU38" s="429"/>
      <c r="CGV38" s="429"/>
      <c r="CGW38" s="429"/>
      <c r="CGX38" s="429"/>
      <c r="CGY38" s="429"/>
      <c r="CGZ38" s="429"/>
      <c r="CHA38" s="429"/>
      <c r="CHB38" s="429"/>
      <c r="CHC38" s="429"/>
      <c r="CHD38" s="429"/>
      <c r="CHE38" s="429"/>
      <c r="CHF38" s="429"/>
      <c r="CHG38" s="429"/>
      <c r="CHH38" s="429"/>
      <c r="CHI38" s="429"/>
      <c r="CHJ38" s="429"/>
      <c r="CHK38" s="429"/>
      <c r="CHL38" s="429"/>
      <c r="CHM38" s="429"/>
      <c r="CHN38" s="429"/>
      <c r="CHO38" s="429"/>
      <c r="CHP38" s="429"/>
      <c r="CHQ38" s="429"/>
      <c r="CHR38" s="429"/>
      <c r="CHS38" s="429"/>
      <c r="CHT38" s="429"/>
      <c r="CHU38" s="429"/>
      <c r="CHV38" s="429"/>
      <c r="CHW38" s="429"/>
      <c r="CHX38" s="429"/>
      <c r="CHY38" s="429"/>
      <c r="CHZ38" s="429"/>
      <c r="CIA38" s="429"/>
      <c r="CIB38" s="429"/>
      <c r="CIC38" s="429"/>
      <c r="CID38" s="429"/>
      <c r="CIE38" s="429"/>
      <c r="CIF38" s="429"/>
      <c r="CIG38" s="429"/>
      <c r="CIH38" s="429"/>
      <c r="CII38" s="429"/>
      <c r="CIJ38" s="429"/>
      <c r="CIK38" s="429"/>
      <c r="CIL38" s="429"/>
      <c r="CIM38" s="429"/>
      <c r="CIN38" s="429"/>
      <c r="CIO38" s="429"/>
      <c r="CIP38" s="429"/>
      <c r="CIQ38" s="429"/>
      <c r="CIR38" s="429"/>
      <c r="CIS38" s="429"/>
      <c r="CIT38" s="429"/>
      <c r="CIU38" s="429"/>
      <c r="CIV38" s="429"/>
      <c r="CIW38" s="429"/>
      <c r="CIX38" s="429"/>
      <c r="CIY38" s="429"/>
      <c r="CIZ38" s="429"/>
      <c r="CJA38" s="429"/>
      <c r="CJB38" s="429"/>
      <c r="CJC38" s="429"/>
      <c r="CJD38" s="429"/>
      <c r="CJE38" s="429"/>
      <c r="CJF38" s="429"/>
      <c r="CJG38" s="429"/>
      <c r="CJH38" s="429"/>
      <c r="CJI38" s="429"/>
      <c r="CJJ38" s="429"/>
      <c r="CJK38" s="429"/>
      <c r="CJL38" s="429"/>
      <c r="CJM38" s="429"/>
      <c r="CJN38" s="429"/>
      <c r="CJO38" s="429"/>
      <c r="CJP38" s="429"/>
      <c r="CJQ38" s="429"/>
      <c r="CJR38" s="429"/>
      <c r="CJS38" s="429"/>
      <c r="CJT38" s="429"/>
      <c r="CJU38" s="429"/>
      <c r="CJV38" s="429"/>
      <c r="CJW38" s="429"/>
      <c r="CJX38" s="429"/>
      <c r="CJY38" s="429"/>
      <c r="CJZ38" s="429"/>
      <c r="CKA38" s="429"/>
      <c r="CKB38" s="429"/>
      <c r="CKC38" s="429"/>
      <c r="CKD38" s="429"/>
      <c r="CKE38" s="429"/>
      <c r="CKF38" s="429"/>
      <c r="CKG38" s="429"/>
      <c r="CKH38" s="429"/>
      <c r="CKI38" s="429"/>
      <c r="CKJ38" s="429"/>
      <c r="CKK38" s="429"/>
      <c r="CKL38" s="429"/>
      <c r="CKM38" s="429"/>
      <c r="CKN38" s="429"/>
      <c r="CKO38" s="429"/>
      <c r="CKP38" s="429"/>
      <c r="CKQ38" s="429"/>
      <c r="CKR38" s="429"/>
      <c r="CKS38" s="429"/>
      <c r="CKT38" s="429"/>
      <c r="CKU38" s="429"/>
      <c r="CKV38" s="429"/>
      <c r="CKW38" s="429"/>
      <c r="CKX38" s="429"/>
      <c r="CKY38" s="429"/>
      <c r="CKZ38" s="429"/>
      <c r="CLA38" s="429"/>
      <c r="CLB38" s="429"/>
      <c r="CLC38" s="429"/>
      <c r="CLD38" s="429"/>
      <c r="CLE38" s="429"/>
      <c r="CLF38" s="429"/>
      <c r="CLG38" s="429"/>
      <c r="CLH38" s="429"/>
      <c r="CLI38" s="429"/>
      <c r="CLJ38" s="429"/>
      <c r="CLK38" s="429"/>
      <c r="CLL38" s="429"/>
      <c r="CLM38" s="429"/>
      <c r="CLN38" s="429"/>
      <c r="CLO38" s="429"/>
      <c r="CLP38" s="429"/>
      <c r="CLQ38" s="429"/>
      <c r="CLR38" s="429"/>
      <c r="CLS38" s="429"/>
      <c r="CLT38" s="429"/>
      <c r="CLU38" s="429"/>
      <c r="CLV38" s="429"/>
      <c r="CLW38" s="429"/>
      <c r="CLX38" s="429"/>
      <c r="CLY38" s="429"/>
      <c r="CLZ38" s="429"/>
      <c r="CMA38" s="429"/>
      <c r="CMB38" s="429"/>
      <c r="CMC38" s="429"/>
      <c r="CMD38" s="429"/>
      <c r="CME38" s="429"/>
      <c r="CMF38" s="429"/>
      <c r="CMG38" s="429"/>
      <c r="CMH38" s="429"/>
      <c r="CMI38" s="429"/>
      <c r="CMJ38" s="429"/>
      <c r="CMK38" s="429"/>
      <c r="CML38" s="429"/>
      <c r="CMM38" s="429"/>
      <c r="CMN38" s="429"/>
      <c r="CMO38" s="429"/>
      <c r="CMP38" s="429"/>
      <c r="CMQ38" s="429"/>
      <c r="CMR38" s="429"/>
      <c r="CMS38" s="429"/>
      <c r="CMT38" s="429"/>
      <c r="CMU38" s="429"/>
      <c r="CMV38" s="429"/>
      <c r="CMW38" s="429"/>
      <c r="CMX38" s="429"/>
      <c r="CMY38" s="429"/>
      <c r="CMZ38" s="429"/>
      <c r="CNA38" s="429"/>
      <c r="CNB38" s="429"/>
      <c r="CNC38" s="429"/>
      <c r="CND38" s="429"/>
      <c r="CNE38" s="429"/>
      <c r="CNF38" s="429"/>
      <c r="CNG38" s="429"/>
      <c r="CNH38" s="429"/>
      <c r="CNI38" s="429"/>
      <c r="CNJ38" s="429"/>
      <c r="CNK38" s="429"/>
      <c r="CNL38" s="429"/>
      <c r="CNM38" s="429"/>
      <c r="CNN38" s="429"/>
      <c r="CNO38" s="429"/>
      <c r="CNP38" s="429"/>
      <c r="CNQ38" s="429"/>
      <c r="CNR38" s="429"/>
      <c r="CNS38" s="429"/>
      <c r="CNT38" s="429"/>
      <c r="CNU38" s="429"/>
      <c r="CNV38" s="429"/>
      <c r="CNW38" s="429"/>
      <c r="CNX38" s="429"/>
      <c r="CNY38" s="429"/>
      <c r="CNZ38" s="429"/>
      <c r="COA38" s="429"/>
      <c r="COB38" s="429"/>
      <c r="COC38" s="429"/>
      <c r="COD38" s="429"/>
      <c r="COE38" s="429"/>
      <c r="COF38" s="429"/>
      <c r="COG38" s="429"/>
      <c r="COH38" s="429"/>
      <c r="COI38" s="429"/>
      <c r="COJ38" s="429"/>
      <c r="COK38" s="429"/>
      <c r="COL38" s="429"/>
      <c r="COM38" s="429"/>
      <c r="CON38" s="429"/>
      <c r="COO38" s="429"/>
      <c r="COP38" s="429"/>
      <c r="COQ38" s="429"/>
      <c r="COR38" s="429"/>
      <c r="COS38" s="429"/>
      <c r="COT38" s="429"/>
      <c r="COU38" s="429"/>
      <c r="COV38" s="429"/>
      <c r="COW38" s="429"/>
      <c r="COX38" s="429"/>
      <c r="COY38" s="429"/>
      <c r="COZ38" s="429"/>
      <c r="CPA38" s="429"/>
      <c r="CPB38" s="429"/>
      <c r="CPC38" s="429"/>
      <c r="CPD38" s="429"/>
      <c r="CPE38" s="429"/>
      <c r="CPF38" s="429"/>
      <c r="CPG38" s="429"/>
      <c r="CPH38" s="429"/>
      <c r="CPI38" s="429"/>
      <c r="CPJ38" s="429"/>
      <c r="CPK38" s="429"/>
      <c r="CPL38" s="429"/>
      <c r="CPM38" s="429"/>
      <c r="CPN38" s="429"/>
      <c r="CPO38" s="429"/>
      <c r="CPP38" s="429"/>
      <c r="CPQ38" s="429"/>
      <c r="CPR38" s="429"/>
      <c r="CPS38" s="429"/>
      <c r="CPT38" s="429"/>
      <c r="CPU38" s="429"/>
      <c r="CPV38" s="429"/>
      <c r="CPW38" s="429"/>
      <c r="CPX38" s="429"/>
      <c r="CPY38" s="429"/>
      <c r="CPZ38" s="429"/>
      <c r="CQA38" s="429"/>
      <c r="CQB38" s="429"/>
      <c r="CQC38" s="429"/>
      <c r="CQD38" s="429"/>
      <c r="CQE38" s="429"/>
      <c r="CQF38" s="429"/>
      <c r="CQG38" s="429"/>
      <c r="CQH38" s="429"/>
      <c r="CQI38" s="429"/>
      <c r="CQJ38" s="429"/>
      <c r="CQK38" s="429"/>
      <c r="CQL38" s="429"/>
      <c r="CQM38" s="429"/>
      <c r="CQN38" s="429"/>
      <c r="CQO38" s="429"/>
      <c r="CQP38" s="429"/>
      <c r="CQQ38" s="429"/>
      <c r="CQR38" s="429"/>
      <c r="CQS38" s="429"/>
      <c r="CQT38" s="429"/>
      <c r="CQU38" s="429"/>
      <c r="CQV38" s="429"/>
      <c r="CQW38" s="429"/>
      <c r="CQX38" s="429"/>
      <c r="CQY38" s="429"/>
      <c r="CQZ38" s="429"/>
      <c r="CRA38" s="429"/>
      <c r="CRB38" s="429"/>
      <c r="CRC38" s="429"/>
      <c r="CRD38" s="429"/>
      <c r="CRE38" s="429"/>
      <c r="CRF38" s="429"/>
      <c r="CRG38" s="429"/>
      <c r="CRH38" s="429"/>
      <c r="CRI38" s="429"/>
      <c r="CRJ38" s="429"/>
      <c r="CRK38" s="429"/>
      <c r="CRL38" s="429"/>
      <c r="CRM38" s="429"/>
      <c r="CRN38" s="429"/>
      <c r="CRO38" s="429"/>
      <c r="CRP38" s="429"/>
      <c r="CRQ38" s="429"/>
      <c r="CRR38" s="429"/>
      <c r="CRS38" s="429"/>
      <c r="CRT38" s="429"/>
      <c r="CRU38" s="429"/>
      <c r="CRV38" s="429"/>
      <c r="CRW38" s="429"/>
      <c r="CRX38" s="429"/>
      <c r="CRY38" s="429"/>
      <c r="CRZ38" s="429"/>
      <c r="CSA38" s="429"/>
      <c r="CSB38" s="429"/>
      <c r="CSC38" s="429"/>
      <c r="CSD38" s="429"/>
      <c r="CSE38" s="429"/>
      <c r="CSF38" s="429"/>
      <c r="CSG38" s="429"/>
      <c r="CSH38" s="429"/>
      <c r="CSI38" s="429"/>
      <c r="CSJ38" s="429"/>
      <c r="CSK38" s="429"/>
      <c r="CSL38" s="429"/>
      <c r="CSM38" s="429"/>
      <c r="CSN38" s="429"/>
      <c r="CSO38" s="429"/>
      <c r="CSP38" s="429"/>
      <c r="CSQ38" s="429"/>
      <c r="CSR38" s="429"/>
      <c r="CSS38" s="429"/>
      <c r="CST38" s="429"/>
      <c r="CSU38" s="429"/>
      <c r="CSV38" s="429"/>
      <c r="CSW38" s="429"/>
      <c r="CSX38" s="429"/>
      <c r="CSY38" s="429"/>
      <c r="CSZ38" s="429"/>
      <c r="CTA38" s="429"/>
      <c r="CTB38" s="429"/>
      <c r="CTC38" s="429"/>
      <c r="CTD38" s="429"/>
      <c r="CTE38" s="429"/>
      <c r="CTF38" s="429"/>
      <c r="CTG38" s="429"/>
      <c r="CTH38" s="429"/>
      <c r="CTI38" s="429"/>
      <c r="CTJ38" s="429"/>
      <c r="CTK38" s="429"/>
      <c r="CTL38" s="429"/>
      <c r="CTM38" s="429"/>
      <c r="CTN38" s="429"/>
      <c r="CTO38" s="429"/>
      <c r="CTP38" s="429"/>
      <c r="CTQ38" s="429"/>
      <c r="CTR38" s="429"/>
      <c r="CTS38" s="429"/>
      <c r="CTT38" s="429"/>
      <c r="CTU38" s="429"/>
      <c r="CTV38" s="429"/>
      <c r="CTW38" s="429"/>
      <c r="CTX38" s="429"/>
      <c r="CTY38" s="429"/>
      <c r="CTZ38" s="429"/>
      <c r="CUA38" s="429"/>
      <c r="CUB38" s="429"/>
      <c r="CUC38" s="429"/>
      <c r="CUD38" s="429"/>
      <c r="CUE38" s="429"/>
      <c r="CUF38" s="429"/>
      <c r="CUG38" s="429"/>
      <c r="CUH38" s="429"/>
      <c r="CUI38" s="429"/>
      <c r="CUJ38" s="429"/>
      <c r="CUK38" s="429"/>
      <c r="CUL38" s="429"/>
      <c r="CUM38" s="429"/>
      <c r="CUN38" s="429"/>
      <c r="CUO38" s="429"/>
      <c r="CUP38" s="429"/>
      <c r="CUQ38" s="429"/>
      <c r="CUR38" s="429"/>
      <c r="CUS38" s="429"/>
      <c r="CUT38" s="429"/>
      <c r="CUU38" s="429"/>
      <c r="CUV38" s="429"/>
      <c r="CUW38" s="429"/>
      <c r="CUX38" s="429"/>
      <c r="CUY38" s="429"/>
      <c r="CUZ38" s="429"/>
      <c r="CVA38" s="429"/>
      <c r="CVB38" s="429"/>
      <c r="CVC38" s="429"/>
      <c r="CVD38" s="429"/>
      <c r="CVE38" s="429"/>
      <c r="CVF38" s="429"/>
      <c r="CVG38" s="429"/>
      <c r="CVH38" s="429"/>
      <c r="CVI38" s="429"/>
      <c r="CVJ38" s="429"/>
      <c r="CVK38" s="429"/>
      <c r="CVL38" s="429"/>
      <c r="CVM38" s="429"/>
      <c r="CVN38" s="429"/>
      <c r="CVO38" s="429"/>
      <c r="CVP38" s="429"/>
      <c r="CVQ38" s="429"/>
      <c r="CVR38" s="429"/>
      <c r="CVS38" s="429"/>
      <c r="CVT38" s="429"/>
      <c r="CVU38" s="429"/>
      <c r="CVV38" s="429"/>
      <c r="CVW38" s="429"/>
      <c r="CVX38" s="429"/>
      <c r="CVY38" s="429"/>
      <c r="CVZ38" s="429"/>
      <c r="CWA38" s="429"/>
      <c r="CWB38" s="429"/>
      <c r="CWC38" s="429"/>
      <c r="CWD38" s="429"/>
      <c r="CWE38" s="429"/>
      <c r="CWF38" s="429"/>
      <c r="CWG38" s="429"/>
      <c r="CWH38" s="429"/>
      <c r="CWI38" s="429"/>
      <c r="CWJ38" s="429"/>
      <c r="CWK38" s="429"/>
      <c r="CWL38" s="429"/>
      <c r="CWM38" s="429"/>
      <c r="CWN38" s="429"/>
      <c r="CWO38" s="429"/>
      <c r="CWP38" s="429"/>
      <c r="CWQ38" s="429"/>
      <c r="CWR38" s="429"/>
      <c r="CWS38" s="429"/>
      <c r="CWT38" s="429"/>
      <c r="CWU38" s="429"/>
      <c r="CWV38" s="429"/>
      <c r="CWW38" s="429"/>
      <c r="CWX38" s="429"/>
      <c r="CWY38" s="429"/>
      <c r="CWZ38" s="429"/>
      <c r="CXA38" s="429"/>
      <c r="CXB38" s="429"/>
      <c r="CXC38" s="429"/>
      <c r="CXD38" s="429"/>
      <c r="CXE38" s="429"/>
      <c r="CXF38" s="429"/>
      <c r="CXG38" s="429"/>
      <c r="CXH38" s="429"/>
      <c r="CXI38" s="429"/>
      <c r="CXJ38" s="429"/>
      <c r="CXK38" s="429"/>
      <c r="CXL38" s="429"/>
      <c r="CXM38" s="429"/>
      <c r="CXN38" s="429"/>
      <c r="CXO38" s="429"/>
      <c r="CXP38" s="429"/>
      <c r="CXQ38" s="429"/>
      <c r="CXR38" s="429"/>
      <c r="CXS38" s="429"/>
      <c r="CXT38" s="429"/>
      <c r="CXU38" s="429"/>
      <c r="CXV38" s="429"/>
      <c r="CXW38" s="429"/>
      <c r="CXX38" s="429"/>
      <c r="CXY38" s="429"/>
      <c r="CXZ38" s="429"/>
      <c r="CYA38" s="429"/>
      <c r="CYB38" s="429"/>
      <c r="CYC38" s="429"/>
      <c r="CYD38" s="429"/>
      <c r="CYE38" s="429"/>
      <c r="CYF38" s="429"/>
      <c r="CYG38" s="429"/>
      <c r="CYH38" s="429"/>
      <c r="CYI38" s="429"/>
      <c r="CYJ38" s="429"/>
      <c r="CYK38" s="429"/>
      <c r="CYL38" s="429"/>
      <c r="CYM38" s="429"/>
      <c r="CYN38" s="429"/>
      <c r="CYO38" s="429"/>
      <c r="CYP38" s="429"/>
      <c r="CYQ38" s="429"/>
      <c r="CYR38" s="429"/>
      <c r="CYS38" s="429"/>
      <c r="CYT38" s="429"/>
      <c r="CYU38" s="429"/>
      <c r="CYV38" s="429"/>
      <c r="CYW38" s="429"/>
      <c r="CYX38" s="429"/>
      <c r="CYY38" s="429"/>
      <c r="CYZ38" s="429"/>
      <c r="CZA38" s="429"/>
      <c r="CZB38" s="429"/>
      <c r="CZC38" s="429"/>
      <c r="CZD38" s="429"/>
      <c r="CZE38" s="429"/>
      <c r="CZF38" s="429"/>
      <c r="CZG38" s="429"/>
      <c r="CZH38" s="429"/>
      <c r="CZI38" s="429"/>
      <c r="CZJ38" s="429"/>
      <c r="CZK38" s="429"/>
      <c r="CZL38" s="429"/>
      <c r="CZM38" s="429"/>
      <c r="CZN38" s="429"/>
      <c r="CZO38" s="429"/>
      <c r="CZP38" s="429"/>
      <c r="CZQ38" s="429"/>
      <c r="CZR38" s="429"/>
      <c r="CZS38" s="429"/>
      <c r="CZT38" s="429"/>
      <c r="CZU38" s="429"/>
      <c r="CZV38" s="429"/>
      <c r="CZW38" s="429"/>
      <c r="CZX38" s="429"/>
      <c r="CZY38" s="429"/>
      <c r="CZZ38" s="429"/>
      <c r="DAA38" s="429"/>
      <c r="DAB38" s="429"/>
      <c r="DAC38" s="429"/>
      <c r="DAD38" s="429"/>
      <c r="DAE38" s="429"/>
      <c r="DAF38" s="429"/>
      <c r="DAG38" s="429"/>
      <c r="DAH38" s="429"/>
      <c r="DAI38" s="429"/>
      <c r="DAJ38" s="429"/>
      <c r="DAK38" s="429"/>
      <c r="DAL38" s="429"/>
      <c r="DAM38" s="429"/>
      <c r="DAN38" s="429"/>
      <c r="DAO38" s="429"/>
      <c r="DAP38" s="429"/>
      <c r="DAQ38" s="429"/>
      <c r="DAR38" s="429"/>
      <c r="DAS38" s="429"/>
      <c r="DAT38" s="429"/>
      <c r="DAU38" s="429"/>
      <c r="DAV38" s="429"/>
      <c r="DAW38" s="429"/>
      <c r="DAX38" s="429"/>
      <c r="DAY38" s="429"/>
      <c r="DAZ38" s="429"/>
      <c r="DBA38" s="429"/>
      <c r="DBB38" s="429"/>
      <c r="DBC38" s="429"/>
      <c r="DBD38" s="429"/>
      <c r="DBE38" s="429"/>
      <c r="DBF38" s="429"/>
      <c r="DBG38" s="429"/>
      <c r="DBH38" s="429"/>
      <c r="DBI38" s="429"/>
      <c r="DBJ38" s="429"/>
      <c r="DBK38" s="429"/>
      <c r="DBL38" s="429"/>
      <c r="DBM38" s="429"/>
      <c r="DBN38" s="429"/>
      <c r="DBO38" s="429"/>
      <c r="DBP38" s="429"/>
      <c r="DBQ38" s="429"/>
      <c r="DBR38" s="429"/>
      <c r="DBS38" s="429"/>
      <c r="DBT38" s="429"/>
      <c r="DBU38" s="429"/>
      <c r="DBV38" s="429"/>
      <c r="DBW38" s="429"/>
      <c r="DBX38" s="429"/>
      <c r="DBY38" s="429"/>
      <c r="DBZ38" s="429"/>
      <c r="DCA38" s="429"/>
      <c r="DCB38" s="429"/>
      <c r="DCC38" s="429"/>
      <c r="DCD38" s="429"/>
      <c r="DCE38" s="429"/>
      <c r="DCF38" s="429"/>
      <c r="DCG38" s="429"/>
      <c r="DCH38" s="429"/>
      <c r="DCI38" s="429"/>
      <c r="DCJ38" s="429"/>
      <c r="DCK38" s="429"/>
      <c r="DCL38" s="429"/>
      <c r="DCM38" s="429"/>
      <c r="DCN38" s="429"/>
      <c r="DCO38" s="429"/>
      <c r="DCP38" s="429"/>
      <c r="DCQ38" s="429"/>
      <c r="DCR38" s="429"/>
      <c r="DCS38" s="429"/>
      <c r="DCT38" s="429"/>
      <c r="DCU38" s="429"/>
      <c r="DCV38" s="429"/>
      <c r="DCW38" s="429"/>
      <c r="DCX38" s="429"/>
      <c r="DCY38" s="429"/>
      <c r="DCZ38" s="429"/>
      <c r="DDA38" s="429"/>
      <c r="DDB38" s="429"/>
      <c r="DDC38" s="429"/>
      <c r="DDD38" s="429"/>
      <c r="DDE38" s="429"/>
      <c r="DDF38" s="429"/>
      <c r="DDG38" s="429"/>
      <c r="DDH38" s="429"/>
      <c r="DDI38" s="429"/>
      <c r="DDJ38" s="429"/>
      <c r="DDK38" s="429"/>
      <c r="DDL38" s="429"/>
      <c r="DDM38" s="429"/>
      <c r="DDN38" s="429"/>
      <c r="DDO38" s="429"/>
      <c r="DDP38" s="429"/>
      <c r="DDQ38" s="429"/>
      <c r="DDR38" s="429"/>
      <c r="DDS38" s="429"/>
      <c r="DDT38" s="429"/>
      <c r="DDU38" s="429"/>
      <c r="DDV38" s="429"/>
      <c r="DDW38" s="429"/>
      <c r="DDX38" s="429"/>
      <c r="DDY38" s="429"/>
      <c r="DDZ38" s="429"/>
      <c r="DEA38" s="429"/>
      <c r="DEB38" s="429"/>
      <c r="DEC38" s="429"/>
      <c r="DED38" s="429"/>
      <c r="DEE38" s="429"/>
      <c r="DEF38" s="429"/>
      <c r="DEG38" s="429"/>
      <c r="DEH38" s="429"/>
      <c r="DEI38" s="429"/>
      <c r="DEJ38" s="429"/>
      <c r="DEK38" s="429"/>
      <c r="DEL38" s="429"/>
      <c r="DEM38" s="429"/>
      <c r="DEN38" s="429"/>
      <c r="DEO38" s="429"/>
      <c r="DEP38" s="429"/>
      <c r="DEQ38" s="429"/>
      <c r="DER38" s="429"/>
      <c r="DES38" s="429"/>
      <c r="DET38" s="429"/>
      <c r="DEU38" s="429"/>
      <c r="DEV38" s="429"/>
      <c r="DEW38" s="429"/>
      <c r="DEX38" s="429"/>
      <c r="DEY38" s="429"/>
      <c r="DEZ38" s="429"/>
      <c r="DFA38" s="429"/>
      <c r="DFB38" s="429"/>
      <c r="DFC38" s="429"/>
      <c r="DFD38" s="429"/>
      <c r="DFE38" s="429"/>
      <c r="DFF38" s="429"/>
      <c r="DFG38" s="429"/>
      <c r="DFH38" s="429"/>
      <c r="DFI38" s="429"/>
      <c r="DFJ38" s="429"/>
      <c r="DFK38" s="429"/>
      <c r="DFL38" s="429"/>
      <c r="DFM38" s="429"/>
      <c r="DFN38" s="429"/>
      <c r="DFO38" s="429"/>
      <c r="DFP38" s="429"/>
      <c r="DFQ38" s="429"/>
      <c r="DFR38" s="429"/>
      <c r="DFS38" s="429"/>
      <c r="DFT38" s="429"/>
      <c r="DFU38" s="429"/>
      <c r="DFV38" s="429"/>
      <c r="DFW38" s="429"/>
      <c r="DFX38" s="429"/>
      <c r="DFY38" s="429"/>
      <c r="DFZ38" s="429"/>
      <c r="DGA38" s="429"/>
      <c r="DGB38" s="429"/>
      <c r="DGC38" s="429"/>
      <c r="DGD38" s="429"/>
      <c r="DGE38" s="429"/>
      <c r="DGF38" s="429"/>
      <c r="DGG38" s="429"/>
      <c r="DGH38" s="429"/>
      <c r="DGI38" s="429"/>
      <c r="DGJ38" s="429"/>
      <c r="DGK38" s="429"/>
      <c r="DGL38" s="429"/>
      <c r="DGM38" s="429"/>
      <c r="DGN38" s="429"/>
      <c r="DGO38" s="429"/>
      <c r="DGP38" s="429"/>
      <c r="DGQ38" s="429"/>
      <c r="DGR38" s="429"/>
      <c r="DGS38" s="429"/>
      <c r="DGT38" s="429"/>
      <c r="DGU38" s="429"/>
      <c r="DGV38" s="429"/>
      <c r="DGW38" s="429"/>
      <c r="DGX38" s="429"/>
      <c r="DGY38" s="429"/>
      <c r="DGZ38" s="429"/>
      <c r="DHA38" s="429"/>
      <c r="DHB38" s="429"/>
      <c r="DHC38" s="429"/>
      <c r="DHD38" s="429"/>
      <c r="DHE38" s="429"/>
      <c r="DHF38" s="429"/>
      <c r="DHG38" s="429"/>
      <c r="DHH38" s="429"/>
      <c r="DHI38" s="429"/>
      <c r="DHJ38" s="429"/>
      <c r="DHK38" s="429"/>
      <c r="DHL38" s="429"/>
      <c r="DHM38" s="429"/>
      <c r="DHN38" s="429"/>
      <c r="DHO38" s="429"/>
      <c r="DHP38" s="429"/>
      <c r="DHQ38" s="429"/>
      <c r="DHR38" s="429"/>
      <c r="DHS38" s="429"/>
      <c r="DHT38" s="429"/>
      <c r="DHU38" s="429"/>
      <c r="DHV38" s="429"/>
      <c r="DHW38" s="429"/>
      <c r="DHX38" s="429"/>
      <c r="DHY38" s="429"/>
      <c r="DHZ38" s="429"/>
      <c r="DIA38" s="429"/>
      <c r="DIB38" s="429"/>
      <c r="DIC38" s="429"/>
      <c r="DID38" s="429"/>
      <c r="DIE38" s="429"/>
      <c r="DIF38" s="429"/>
      <c r="DIG38" s="429"/>
      <c r="DIH38" s="429"/>
      <c r="DII38" s="429"/>
      <c r="DIJ38" s="429"/>
      <c r="DIK38" s="429"/>
      <c r="DIL38" s="429"/>
      <c r="DIM38" s="429"/>
      <c r="DIN38" s="429"/>
      <c r="DIO38" s="429"/>
      <c r="DIP38" s="429"/>
      <c r="DIQ38" s="429"/>
      <c r="DIR38" s="429"/>
      <c r="DIS38" s="429"/>
      <c r="DIT38" s="429"/>
      <c r="DIU38" s="429"/>
      <c r="DIV38" s="429"/>
      <c r="DIW38" s="429"/>
      <c r="DIX38" s="429"/>
      <c r="DIY38" s="429"/>
      <c r="DIZ38" s="429"/>
      <c r="DJA38" s="429"/>
      <c r="DJB38" s="429"/>
      <c r="DJC38" s="429"/>
      <c r="DJD38" s="429"/>
      <c r="DJE38" s="429"/>
      <c r="DJF38" s="429"/>
      <c r="DJG38" s="429"/>
      <c r="DJH38" s="429"/>
      <c r="DJI38" s="429"/>
      <c r="DJJ38" s="429"/>
      <c r="DJK38" s="429"/>
      <c r="DJL38" s="429"/>
      <c r="DJM38" s="429"/>
      <c r="DJN38" s="429"/>
      <c r="DJO38" s="429"/>
      <c r="DJP38" s="429"/>
      <c r="DJQ38" s="429"/>
      <c r="DJR38" s="429"/>
      <c r="DJS38" s="429"/>
      <c r="DJT38" s="429"/>
      <c r="DJU38" s="429"/>
      <c r="DJV38" s="429"/>
      <c r="DJW38" s="429"/>
      <c r="DJX38" s="429"/>
      <c r="DJY38" s="429"/>
      <c r="DJZ38" s="429"/>
      <c r="DKA38" s="429"/>
      <c r="DKB38" s="429"/>
      <c r="DKC38" s="429"/>
      <c r="DKD38" s="429"/>
      <c r="DKE38" s="429"/>
      <c r="DKF38" s="429"/>
      <c r="DKG38" s="429"/>
      <c r="DKH38" s="429"/>
      <c r="DKI38" s="429"/>
      <c r="DKJ38" s="429"/>
      <c r="DKK38" s="429"/>
      <c r="DKL38" s="429"/>
      <c r="DKM38" s="429"/>
      <c r="DKN38" s="429"/>
      <c r="DKO38" s="429"/>
      <c r="DKP38" s="429"/>
      <c r="DKQ38" s="429"/>
      <c r="DKR38" s="429"/>
      <c r="DKS38" s="429"/>
      <c r="DKT38" s="429"/>
      <c r="DKU38" s="429"/>
      <c r="DKV38" s="429"/>
      <c r="DKW38" s="429"/>
      <c r="DKX38" s="429"/>
      <c r="DKY38" s="429"/>
      <c r="DKZ38" s="429"/>
      <c r="DLA38" s="429"/>
      <c r="DLB38" s="429"/>
      <c r="DLC38" s="429"/>
      <c r="DLD38" s="429"/>
      <c r="DLE38" s="429"/>
      <c r="DLF38" s="429"/>
      <c r="DLG38" s="429"/>
      <c r="DLH38" s="429"/>
      <c r="DLI38" s="429"/>
      <c r="DLJ38" s="429"/>
      <c r="DLK38" s="429"/>
      <c r="DLL38" s="429"/>
      <c r="DLM38" s="429"/>
      <c r="DLN38" s="429"/>
      <c r="DLO38" s="429"/>
      <c r="DLP38" s="429"/>
      <c r="DLQ38" s="429"/>
      <c r="DLR38" s="429"/>
      <c r="DLS38" s="429"/>
      <c r="DLT38" s="429"/>
      <c r="DLU38" s="429"/>
      <c r="DLV38" s="429"/>
      <c r="DLW38" s="429"/>
      <c r="DLX38" s="429"/>
      <c r="DLY38" s="429"/>
      <c r="DLZ38" s="429"/>
      <c r="DMA38" s="429"/>
      <c r="DMB38" s="429"/>
      <c r="DMC38" s="429"/>
      <c r="DMD38" s="429"/>
      <c r="DME38" s="429"/>
      <c r="DMF38" s="429"/>
      <c r="DMG38" s="429"/>
      <c r="DMH38" s="429"/>
      <c r="DMI38" s="429"/>
      <c r="DMJ38" s="429"/>
      <c r="DMK38" s="429"/>
      <c r="DML38" s="429"/>
      <c r="DMM38" s="429"/>
      <c r="DMN38" s="429"/>
      <c r="DMO38" s="429"/>
      <c r="DMP38" s="429"/>
      <c r="DMQ38" s="429"/>
      <c r="DMR38" s="429"/>
      <c r="DMS38" s="429"/>
      <c r="DMT38" s="429"/>
      <c r="DMU38" s="429"/>
      <c r="DMV38" s="429"/>
      <c r="DMW38" s="429"/>
      <c r="DMX38" s="429"/>
      <c r="DMY38" s="429"/>
      <c r="DMZ38" s="429"/>
      <c r="DNA38" s="429"/>
      <c r="DNB38" s="429"/>
      <c r="DNC38" s="429"/>
      <c r="DND38" s="429"/>
      <c r="DNE38" s="429"/>
      <c r="DNF38" s="429"/>
      <c r="DNG38" s="429"/>
      <c r="DNH38" s="429"/>
      <c r="DNI38" s="429"/>
      <c r="DNJ38" s="429"/>
      <c r="DNK38" s="429"/>
      <c r="DNL38" s="429"/>
      <c r="DNM38" s="429"/>
      <c r="DNN38" s="429"/>
      <c r="DNO38" s="429"/>
      <c r="DNP38" s="429"/>
      <c r="DNQ38" s="429"/>
      <c r="DNR38" s="429"/>
      <c r="DNS38" s="429"/>
      <c r="DNT38" s="429"/>
      <c r="DNU38" s="429"/>
      <c r="DNV38" s="429"/>
      <c r="DNW38" s="429"/>
      <c r="DNX38" s="429"/>
      <c r="DNY38" s="429"/>
      <c r="DNZ38" s="429"/>
      <c r="DOA38" s="429"/>
      <c r="DOB38" s="429"/>
      <c r="DOC38" s="429"/>
      <c r="DOD38" s="429"/>
      <c r="DOE38" s="429"/>
      <c r="DOF38" s="429"/>
      <c r="DOG38" s="429"/>
      <c r="DOH38" s="429"/>
      <c r="DOI38" s="429"/>
      <c r="DOJ38" s="429"/>
      <c r="DOK38" s="429"/>
      <c r="DOL38" s="429"/>
      <c r="DOM38" s="429"/>
      <c r="DON38" s="429"/>
      <c r="DOO38" s="429"/>
      <c r="DOP38" s="429"/>
      <c r="DOQ38" s="429"/>
      <c r="DOR38" s="429"/>
      <c r="DOS38" s="429"/>
      <c r="DOT38" s="429"/>
      <c r="DOU38" s="429"/>
      <c r="DOV38" s="429"/>
      <c r="DOW38" s="429"/>
      <c r="DOX38" s="429"/>
      <c r="DOY38" s="429"/>
      <c r="DOZ38" s="429"/>
      <c r="DPA38" s="429"/>
      <c r="DPB38" s="429"/>
      <c r="DPC38" s="429"/>
      <c r="DPD38" s="429"/>
      <c r="DPE38" s="429"/>
      <c r="DPF38" s="429"/>
      <c r="DPG38" s="429"/>
      <c r="DPH38" s="429"/>
      <c r="DPI38" s="429"/>
      <c r="DPJ38" s="429"/>
      <c r="DPK38" s="429"/>
      <c r="DPL38" s="429"/>
      <c r="DPM38" s="429"/>
      <c r="DPN38" s="429"/>
      <c r="DPO38" s="429"/>
      <c r="DPP38" s="429"/>
      <c r="DPQ38" s="429"/>
      <c r="DPR38" s="429"/>
      <c r="DPS38" s="429"/>
      <c r="DPT38" s="429"/>
      <c r="DPU38" s="429"/>
      <c r="DPV38" s="429"/>
      <c r="DPW38" s="429"/>
      <c r="DPX38" s="429"/>
      <c r="DPY38" s="429"/>
      <c r="DPZ38" s="429"/>
      <c r="DQA38" s="429"/>
      <c r="DQB38" s="429"/>
      <c r="DQC38" s="429"/>
      <c r="DQD38" s="429"/>
      <c r="DQE38" s="429"/>
      <c r="DQF38" s="429"/>
      <c r="DQG38" s="429"/>
      <c r="DQH38" s="429"/>
      <c r="DQI38" s="429"/>
      <c r="DQJ38" s="429"/>
      <c r="DQK38" s="429"/>
      <c r="DQL38" s="429"/>
      <c r="DQM38" s="429"/>
      <c r="DQN38" s="429"/>
      <c r="DQO38" s="429"/>
      <c r="DQP38" s="429"/>
      <c r="DQQ38" s="429"/>
      <c r="DQR38" s="429"/>
      <c r="DQS38" s="429"/>
      <c r="DQT38" s="429"/>
      <c r="DQU38" s="429"/>
      <c r="DQV38" s="429"/>
      <c r="DQW38" s="429"/>
      <c r="DQX38" s="429"/>
      <c r="DQY38" s="429"/>
      <c r="DQZ38" s="429"/>
      <c r="DRA38" s="429"/>
      <c r="DRB38" s="429"/>
      <c r="DRC38" s="429"/>
      <c r="DRD38" s="429"/>
      <c r="DRE38" s="429"/>
      <c r="DRF38" s="429"/>
      <c r="DRG38" s="429"/>
      <c r="DRH38" s="429"/>
      <c r="DRI38" s="429"/>
      <c r="DRJ38" s="429"/>
      <c r="DRK38" s="429"/>
      <c r="DRL38" s="429"/>
      <c r="DRM38" s="429"/>
      <c r="DRN38" s="429"/>
      <c r="DRO38" s="429"/>
      <c r="DRP38" s="429"/>
      <c r="DRQ38" s="429"/>
      <c r="DRR38" s="429"/>
      <c r="DRS38" s="429"/>
      <c r="DRT38" s="429"/>
      <c r="DRU38" s="429"/>
      <c r="DRV38" s="429"/>
      <c r="DRW38" s="429"/>
      <c r="DRX38" s="429"/>
      <c r="DRY38" s="429"/>
      <c r="DRZ38" s="429"/>
      <c r="DSA38" s="429"/>
      <c r="DSB38" s="429"/>
      <c r="DSC38" s="429"/>
      <c r="DSD38" s="429"/>
      <c r="DSE38" s="429"/>
      <c r="DSF38" s="429"/>
      <c r="DSG38" s="429"/>
      <c r="DSH38" s="429"/>
      <c r="DSI38" s="429"/>
      <c r="DSJ38" s="429"/>
      <c r="DSK38" s="429"/>
      <c r="DSL38" s="429"/>
      <c r="DSM38" s="429"/>
      <c r="DSN38" s="429"/>
      <c r="DSO38" s="429"/>
      <c r="DSP38" s="429"/>
      <c r="DSQ38" s="429"/>
      <c r="DSR38" s="429"/>
      <c r="DSS38" s="429"/>
      <c r="DST38" s="429"/>
      <c r="DSU38" s="429"/>
      <c r="DSV38" s="429"/>
      <c r="DSW38" s="429"/>
      <c r="DSX38" s="429"/>
      <c r="DSY38" s="429"/>
      <c r="DSZ38" s="429"/>
      <c r="DTA38" s="429"/>
      <c r="DTB38" s="429"/>
      <c r="DTC38" s="429"/>
      <c r="DTD38" s="429"/>
      <c r="DTE38" s="429"/>
      <c r="DTF38" s="429"/>
      <c r="DTG38" s="429"/>
      <c r="DTH38" s="429"/>
      <c r="DTI38" s="429"/>
      <c r="DTJ38" s="429"/>
      <c r="DTK38" s="429"/>
      <c r="DTL38" s="429"/>
      <c r="DTM38" s="429"/>
      <c r="DTN38" s="429"/>
      <c r="DTO38" s="429"/>
      <c r="DTP38" s="429"/>
      <c r="DTQ38" s="429"/>
      <c r="DTR38" s="429"/>
      <c r="DTS38" s="429"/>
      <c r="DTT38" s="429"/>
      <c r="DTU38" s="429"/>
      <c r="DTV38" s="429"/>
      <c r="DTW38" s="429"/>
      <c r="DTX38" s="429"/>
      <c r="DTY38" s="429"/>
      <c r="DTZ38" s="429"/>
      <c r="DUA38" s="429"/>
      <c r="DUB38" s="429"/>
      <c r="DUC38" s="429"/>
      <c r="DUD38" s="429"/>
      <c r="DUE38" s="429"/>
      <c r="DUF38" s="429"/>
      <c r="DUG38" s="429"/>
      <c r="DUH38" s="429"/>
      <c r="DUI38" s="429"/>
      <c r="DUJ38" s="429"/>
      <c r="DUK38" s="429"/>
      <c r="DUL38" s="429"/>
      <c r="DUM38" s="429"/>
      <c r="DUN38" s="429"/>
      <c r="DUO38" s="429"/>
      <c r="DUP38" s="429"/>
      <c r="DUQ38" s="429"/>
      <c r="DUR38" s="429"/>
      <c r="DUS38" s="429"/>
      <c r="DUT38" s="429"/>
      <c r="DUU38" s="429"/>
      <c r="DUV38" s="429"/>
      <c r="DUW38" s="429"/>
      <c r="DUX38" s="429"/>
      <c r="DUY38" s="429"/>
      <c r="DUZ38" s="429"/>
      <c r="DVA38" s="429"/>
      <c r="DVB38" s="429"/>
      <c r="DVC38" s="429"/>
      <c r="DVD38" s="429"/>
      <c r="DVE38" s="429"/>
      <c r="DVF38" s="429"/>
      <c r="DVG38" s="429"/>
      <c r="DVH38" s="429"/>
      <c r="DVI38" s="429"/>
      <c r="DVJ38" s="429"/>
      <c r="DVK38" s="429"/>
      <c r="DVL38" s="429"/>
      <c r="DVM38" s="429"/>
      <c r="DVN38" s="429"/>
      <c r="DVO38" s="429"/>
      <c r="DVP38" s="429"/>
      <c r="DVQ38" s="429"/>
      <c r="DVR38" s="429"/>
      <c r="DVS38" s="429"/>
      <c r="DVT38" s="429"/>
      <c r="DVU38" s="429"/>
      <c r="DVV38" s="429"/>
      <c r="DVW38" s="429"/>
      <c r="DVX38" s="429"/>
      <c r="DVY38" s="429"/>
      <c r="DVZ38" s="429"/>
      <c r="DWA38" s="429"/>
      <c r="DWB38" s="429"/>
      <c r="DWC38" s="429"/>
      <c r="DWD38" s="429"/>
      <c r="DWE38" s="429"/>
      <c r="DWF38" s="429"/>
      <c r="DWG38" s="429"/>
      <c r="DWH38" s="429"/>
      <c r="DWI38" s="429"/>
      <c r="DWJ38" s="429"/>
      <c r="DWK38" s="429"/>
      <c r="DWL38" s="429"/>
      <c r="DWM38" s="429"/>
      <c r="DWN38" s="429"/>
      <c r="DWO38" s="429"/>
      <c r="DWP38" s="429"/>
      <c r="DWQ38" s="429"/>
      <c r="DWR38" s="429"/>
      <c r="DWS38" s="429"/>
      <c r="DWT38" s="429"/>
      <c r="DWU38" s="429"/>
      <c r="DWV38" s="429"/>
      <c r="DWW38" s="429"/>
      <c r="DWX38" s="429"/>
      <c r="DWY38" s="429"/>
      <c r="DWZ38" s="429"/>
      <c r="DXA38" s="429"/>
      <c r="DXB38" s="429"/>
      <c r="DXC38" s="429"/>
      <c r="DXD38" s="429"/>
      <c r="DXE38" s="429"/>
      <c r="DXF38" s="429"/>
      <c r="DXG38" s="429"/>
      <c r="DXH38" s="429"/>
      <c r="DXI38" s="429"/>
      <c r="DXJ38" s="429"/>
      <c r="DXK38" s="429"/>
      <c r="DXL38" s="429"/>
      <c r="DXM38" s="429"/>
      <c r="DXN38" s="429"/>
      <c r="DXO38" s="429"/>
      <c r="DXP38" s="429"/>
      <c r="DXQ38" s="429"/>
      <c r="DXR38" s="429"/>
      <c r="DXS38" s="429"/>
      <c r="DXT38" s="429"/>
      <c r="DXU38" s="429"/>
      <c r="DXV38" s="429"/>
      <c r="DXW38" s="429"/>
      <c r="DXX38" s="429"/>
      <c r="DXY38" s="429"/>
      <c r="DXZ38" s="429"/>
      <c r="DYA38" s="429"/>
      <c r="DYB38" s="429"/>
      <c r="DYC38" s="429"/>
      <c r="DYD38" s="429"/>
      <c r="DYE38" s="429"/>
      <c r="DYF38" s="429"/>
      <c r="DYG38" s="429"/>
      <c r="DYH38" s="429"/>
      <c r="DYI38" s="429"/>
      <c r="DYJ38" s="429"/>
      <c r="DYK38" s="429"/>
      <c r="DYL38" s="429"/>
      <c r="DYM38" s="429"/>
      <c r="DYN38" s="429"/>
      <c r="DYO38" s="429"/>
      <c r="DYP38" s="429"/>
      <c r="DYQ38" s="429"/>
      <c r="DYR38" s="429"/>
      <c r="DYS38" s="429"/>
      <c r="DYT38" s="429"/>
      <c r="DYU38" s="429"/>
      <c r="DYV38" s="429"/>
      <c r="DYW38" s="429"/>
      <c r="DYX38" s="429"/>
      <c r="DYY38" s="429"/>
      <c r="DYZ38" s="429"/>
      <c r="DZA38" s="429"/>
      <c r="DZB38" s="429"/>
      <c r="DZC38" s="429"/>
      <c r="DZD38" s="429"/>
      <c r="DZE38" s="429"/>
      <c r="DZF38" s="429"/>
      <c r="DZG38" s="429"/>
      <c r="DZH38" s="429"/>
      <c r="DZI38" s="429"/>
      <c r="DZJ38" s="429"/>
      <c r="DZK38" s="429"/>
      <c r="DZL38" s="429"/>
      <c r="DZM38" s="429"/>
      <c r="DZN38" s="429"/>
      <c r="DZO38" s="429"/>
      <c r="DZP38" s="429"/>
      <c r="DZQ38" s="429"/>
      <c r="DZR38" s="429"/>
      <c r="DZS38" s="429"/>
      <c r="DZT38" s="429"/>
      <c r="DZU38" s="429"/>
      <c r="DZV38" s="429"/>
      <c r="DZW38" s="429"/>
      <c r="DZX38" s="429"/>
      <c r="DZY38" s="429"/>
      <c r="DZZ38" s="429"/>
      <c r="EAA38" s="429"/>
      <c r="EAB38" s="429"/>
      <c r="EAC38" s="429"/>
      <c r="EAD38" s="429"/>
      <c r="EAE38" s="429"/>
      <c r="EAF38" s="429"/>
      <c r="EAG38" s="429"/>
      <c r="EAH38" s="429"/>
      <c r="EAI38" s="429"/>
      <c r="EAJ38" s="429"/>
      <c r="EAK38" s="429"/>
      <c r="EAL38" s="429"/>
      <c r="EAM38" s="429"/>
      <c r="EAN38" s="429"/>
      <c r="EAO38" s="429"/>
      <c r="EAP38" s="429"/>
      <c r="EAQ38" s="429"/>
      <c r="EAR38" s="429"/>
      <c r="EAS38" s="429"/>
      <c r="EAT38" s="429"/>
      <c r="EAU38" s="429"/>
      <c r="EAV38" s="429"/>
      <c r="EAW38" s="429"/>
      <c r="EAX38" s="429"/>
      <c r="EAY38" s="429"/>
      <c r="EAZ38" s="429"/>
      <c r="EBA38" s="429"/>
      <c r="EBB38" s="429"/>
      <c r="EBC38" s="429"/>
      <c r="EBD38" s="429"/>
      <c r="EBE38" s="429"/>
      <c r="EBF38" s="429"/>
      <c r="EBG38" s="429"/>
      <c r="EBH38" s="429"/>
      <c r="EBI38" s="429"/>
      <c r="EBJ38" s="429"/>
      <c r="EBK38" s="429"/>
      <c r="EBL38" s="429"/>
      <c r="EBM38" s="429"/>
      <c r="EBN38" s="429"/>
      <c r="EBO38" s="429"/>
      <c r="EBP38" s="429"/>
      <c r="EBQ38" s="429"/>
      <c r="EBR38" s="429"/>
      <c r="EBS38" s="429"/>
      <c r="EBT38" s="429"/>
      <c r="EBU38" s="429"/>
      <c r="EBV38" s="429"/>
      <c r="EBW38" s="429"/>
      <c r="EBX38" s="429"/>
      <c r="EBY38" s="429"/>
      <c r="EBZ38" s="429"/>
      <c r="ECA38" s="429"/>
      <c r="ECB38" s="429"/>
      <c r="ECC38" s="429"/>
      <c r="ECD38" s="429"/>
      <c r="ECE38" s="429"/>
      <c r="ECF38" s="429"/>
      <c r="ECG38" s="429"/>
      <c r="ECH38" s="429"/>
      <c r="ECI38" s="429"/>
      <c r="ECJ38" s="429"/>
      <c r="ECK38" s="429"/>
      <c r="ECL38" s="429"/>
      <c r="ECM38" s="429"/>
      <c r="ECN38" s="429"/>
      <c r="ECO38" s="429"/>
      <c r="ECP38" s="429"/>
      <c r="ECQ38" s="429"/>
      <c r="ECR38" s="429"/>
      <c r="ECS38" s="429"/>
      <c r="ECT38" s="429"/>
      <c r="ECU38" s="429"/>
      <c r="ECV38" s="429"/>
      <c r="ECW38" s="429"/>
      <c r="ECX38" s="429"/>
      <c r="ECY38" s="429"/>
      <c r="ECZ38" s="429"/>
      <c r="EDA38" s="429"/>
      <c r="EDB38" s="429"/>
      <c r="EDC38" s="429"/>
      <c r="EDD38" s="429"/>
      <c r="EDE38" s="429"/>
      <c r="EDF38" s="429"/>
      <c r="EDG38" s="429"/>
      <c r="EDH38" s="429"/>
      <c r="EDI38" s="429"/>
      <c r="EDJ38" s="429"/>
      <c r="EDK38" s="429"/>
      <c r="EDL38" s="429"/>
      <c r="EDM38" s="429"/>
      <c r="EDN38" s="429"/>
      <c r="EDO38" s="429"/>
      <c r="EDP38" s="429"/>
      <c r="EDQ38" s="429"/>
      <c r="EDR38" s="429"/>
      <c r="EDS38" s="429"/>
      <c r="EDT38" s="429"/>
      <c r="EDU38" s="429"/>
      <c r="EDV38" s="429"/>
      <c r="EDW38" s="429"/>
      <c r="EDX38" s="429"/>
      <c r="EDY38" s="429"/>
      <c r="EDZ38" s="429"/>
      <c r="EEA38" s="429"/>
      <c r="EEB38" s="429"/>
      <c r="EEC38" s="429"/>
      <c r="EED38" s="429"/>
      <c r="EEE38" s="429"/>
      <c r="EEF38" s="429"/>
      <c r="EEG38" s="429"/>
      <c r="EEH38" s="429"/>
      <c r="EEI38" s="429"/>
      <c r="EEJ38" s="429"/>
      <c r="EEK38" s="429"/>
      <c r="EEL38" s="429"/>
      <c r="EEM38" s="429"/>
      <c r="EEN38" s="429"/>
      <c r="EEO38" s="429"/>
      <c r="EEP38" s="429"/>
      <c r="EEQ38" s="429"/>
      <c r="EER38" s="429"/>
      <c r="EES38" s="429"/>
      <c r="EET38" s="429"/>
      <c r="EEU38" s="429"/>
      <c r="EEV38" s="429"/>
      <c r="EEW38" s="429"/>
      <c r="EEX38" s="429"/>
      <c r="EEY38" s="429"/>
      <c r="EEZ38" s="429"/>
      <c r="EFA38" s="429"/>
      <c r="EFB38" s="429"/>
      <c r="EFC38" s="429"/>
      <c r="EFD38" s="429"/>
      <c r="EFE38" s="429"/>
      <c r="EFF38" s="429"/>
      <c r="EFG38" s="429"/>
      <c r="EFH38" s="429"/>
      <c r="EFI38" s="429"/>
      <c r="EFJ38" s="429"/>
      <c r="EFK38" s="429"/>
      <c r="EFL38" s="429"/>
      <c r="EFM38" s="429"/>
      <c r="EFN38" s="429"/>
      <c r="EFO38" s="429"/>
      <c r="EFP38" s="429"/>
      <c r="EFQ38" s="429"/>
      <c r="EFR38" s="429"/>
      <c r="EFS38" s="429"/>
      <c r="EFT38" s="429"/>
      <c r="EFU38" s="429"/>
      <c r="EFV38" s="429"/>
      <c r="EFW38" s="429"/>
      <c r="EFX38" s="429"/>
      <c r="EFY38" s="429"/>
      <c r="EFZ38" s="429"/>
      <c r="EGA38" s="429"/>
      <c r="EGB38" s="429"/>
      <c r="EGC38" s="429"/>
      <c r="EGD38" s="429"/>
      <c r="EGE38" s="429"/>
      <c r="EGF38" s="429"/>
      <c r="EGG38" s="429"/>
      <c r="EGH38" s="429"/>
      <c r="EGI38" s="429"/>
      <c r="EGJ38" s="429"/>
      <c r="EGK38" s="429"/>
      <c r="EGL38" s="429"/>
      <c r="EGM38" s="429"/>
      <c r="EGN38" s="429"/>
      <c r="EGO38" s="429"/>
      <c r="EGP38" s="429"/>
      <c r="EGQ38" s="429"/>
      <c r="EGR38" s="429"/>
      <c r="EGS38" s="429"/>
      <c r="EGT38" s="429"/>
      <c r="EGU38" s="429"/>
      <c r="EGV38" s="429"/>
      <c r="EGW38" s="429"/>
      <c r="EGX38" s="429"/>
      <c r="EGY38" s="429"/>
      <c r="EGZ38" s="429"/>
      <c r="EHA38" s="429"/>
      <c r="EHB38" s="429"/>
      <c r="EHC38" s="429"/>
      <c r="EHD38" s="429"/>
      <c r="EHE38" s="429"/>
      <c r="EHF38" s="429"/>
      <c r="EHG38" s="429"/>
      <c r="EHH38" s="429"/>
      <c r="EHI38" s="429"/>
      <c r="EHJ38" s="429"/>
      <c r="EHK38" s="429"/>
      <c r="EHL38" s="429"/>
      <c r="EHM38" s="429"/>
      <c r="EHN38" s="429"/>
      <c r="EHO38" s="429"/>
      <c r="EHP38" s="429"/>
      <c r="EHQ38" s="429"/>
      <c r="EHR38" s="429"/>
      <c r="EHS38" s="429"/>
      <c r="EHT38" s="429"/>
      <c r="EHU38" s="429"/>
      <c r="EHV38" s="429"/>
      <c r="EHW38" s="429"/>
      <c r="EHX38" s="429"/>
      <c r="EHY38" s="429"/>
      <c r="EHZ38" s="429"/>
      <c r="EIA38" s="429"/>
      <c r="EIB38" s="429"/>
      <c r="EIC38" s="429"/>
      <c r="EID38" s="429"/>
      <c r="EIE38" s="429"/>
      <c r="EIF38" s="429"/>
      <c r="EIG38" s="429"/>
      <c r="EIH38" s="429"/>
      <c r="EII38" s="429"/>
      <c r="EIJ38" s="429"/>
      <c r="EIK38" s="429"/>
      <c r="EIL38" s="429"/>
      <c r="EIM38" s="429"/>
      <c r="EIN38" s="429"/>
      <c r="EIO38" s="429"/>
      <c r="EIP38" s="429"/>
      <c r="EIQ38" s="429"/>
      <c r="EIR38" s="429"/>
      <c r="EIS38" s="429"/>
      <c r="EIT38" s="429"/>
      <c r="EIU38" s="429"/>
      <c r="EIV38" s="429"/>
      <c r="EIW38" s="429"/>
      <c r="EIX38" s="429"/>
      <c r="EIY38" s="429"/>
      <c r="EIZ38" s="429"/>
      <c r="EJA38" s="429"/>
      <c r="EJB38" s="429"/>
      <c r="EJC38" s="429"/>
      <c r="EJD38" s="429"/>
      <c r="EJE38" s="429"/>
      <c r="EJF38" s="429"/>
      <c r="EJG38" s="429"/>
      <c r="EJH38" s="429"/>
      <c r="EJI38" s="429"/>
      <c r="EJJ38" s="429"/>
      <c r="EJK38" s="429"/>
      <c r="EJL38" s="429"/>
      <c r="EJM38" s="429"/>
      <c r="EJN38" s="429"/>
      <c r="EJO38" s="429"/>
      <c r="EJP38" s="429"/>
      <c r="EJQ38" s="429"/>
      <c r="EJR38" s="429"/>
      <c r="EJS38" s="429"/>
      <c r="EJT38" s="429"/>
      <c r="EJU38" s="429"/>
      <c r="EJV38" s="429"/>
      <c r="EJW38" s="429"/>
      <c r="EJX38" s="429"/>
      <c r="EJY38" s="429"/>
      <c r="EJZ38" s="429"/>
      <c r="EKA38" s="429"/>
      <c r="EKB38" s="429"/>
      <c r="EKC38" s="429"/>
      <c r="EKD38" s="429"/>
      <c r="EKE38" s="429"/>
      <c r="EKF38" s="429"/>
      <c r="EKG38" s="429"/>
      <c r="EKH38" s="429"/>
      <c r="EKI38" s="429"/>
      <c r="EKJ38" s="429"/>
      <c r="EKK38" s="429"/>
      <c r="EKL38" s="429"/>
      <c r="EKM38" s="429"/>
      <c r="EKN38" s="429"/>
      <c r="EKO38" s="429"/>
      <c r="EKP38" s="429"/>
      <c r="EKQ38" s="429"/>
      <c r="EKR38" s="429"/>
      <c r="EKS38" s="429"/>
      <c r="EKT38" s="429"/>
      <c r="EKU38" s="429"/>
      <c r="EKV38" s="429"/>
      <c r="EKW38" s="429"/>
      <c r="EKX38" s="429"/>
      <c r="EKY38" s="429"/>
      <c r="EKZ38" s="429"/>
      <c r="ELA38" s="429"/>
      <c r="ELB38" s="429"/>
      <c r="ELC38" s="429"/>
      <c r="ELD38" s="429"/>
      <c r="ELE38" s="429"/>
      <c r="ELF38" s="429"/>
      <c r="ELG38" s="429"/>
      <c r="ELH38" s="429"/>
      <c r="ELI38" s="429"/>
      <c r="ELJ38" s="429"/>
      <c r="ELK38" s="429"/>
      <c r="ELL38" s="429"/>
      <c r="ELM38" s="429"/>
      <c r="ELN38" s="429"/>
      <c r="ELO38" s="429"/>
      <c r="ELP38" s="429"/>
      <c r="ELQ38" s="429"/>
      <c r="ELR38" s="429"/>
      <c r="ELS38" s="429"/>
      <c r="ELT38" s="429"/>
      <c r="ELU38" s="429"/>
      <c r="ELV38" s="429"/>
      <c r="ELW38" s="429"/>
      <c r="ELX38" s="429"/>
      <c r="ELY38" s="429"/>
      <c r="ELZ38" s="429"/>
      <c r="EMA38" s="429"/>
      <c r="EMB38" s="429"/>
      <c r="EMC38" s="429"/>
      <c r="EMD38" s="429"/>
      <c r="EME38" s="429"/>
      <c r="EMF38" s="429"/>
      <c r="EMG38" s="429"/>
      <c r="EMH38" s="429"/>
      <c r="EMI38" s="429"/>
      <c r="EMJ38" s="429"/>
      <c r="EMK38" s="429"/>
      <c r="EML38" s="429"/>
      <c r="EMM38" s="429"/>
      <c r="EMN38" s="429"/>
      <c r="EMO38" s="429"/>
      <c r="EMP38" s="429"/>
      <c r="EMQ38" s="429"/>
      <c r="EMR38" s="429"/>
      <c r="EMS38" s="429"/>
      <c r="EMT38" s="429"/>
      <c r="EMU38" s="429"/>
      <c r="EMV38" s="429"/>
      <c r="EMW38" s="429"/>
      <c r="EMX38" s="429"/>
      <c r="EMY38" s="429"/>
      <c r="EMZ38" s="429"/>
      <c r="ENA38" s="429"/>
      <c r="ENB38" s="429"/>
      <c r="ENC38" s="429"/>
      <c r="END38" s="429"/>
      <c r="ENE38" s="429"/>
      <c r="ENF38" s="429"/>
      <c r="ENG38" s="429"/>
      <c r="ENH38" s="429"/>
      <c r="ENI38" s="429"/>
      <c r="ENJ38" s="429"/>
      <c r="ENK38" s="429"/>
      <c r="ENL38" s="429"/>
      <c r="ENM38" s="429"/>
      <c r="ENN38" s="429"/>
      <c r="ENO38" s="429"/>
      <c r="ENP38" s="429"/>
      <c r="ENQ38" s="429"/>
      <c r="ENR38" s="429"/>
      <c r="ENS38" s="429"/>
      <c r="ENT38" s="429"/>
      <c r="ENU38" s="429"/>
      <c r="ENV38" s="429"/>
      <c r="ENW38" s="429"/>
      <c r="ENX38" s="429"/>
      <c r="ENY38" s="429"/>
      <c r="ENZ38" s="429"/>
      <c r="EOA38" s="429"/>
      <c r="EOB38" s="429"/>
      <c r="EOC38" s="429"/>
      <c r="EOD38" s="429"/>
      <c r="EOE38" s="429"/>
      <c r="EOF38" s="429"/>
      <c r="EOG38" s="429"/>
      <c r="EOH38" s="429"/>
      <c r="EOI38" s="429"/>
      <c r="EOJ38" s="429"/>
      <c r="EOK38" s="429"/>
      <c r="EOL38" s="429"/>
      <c r="EOM38" s="429"/>
      <c r="EON38" s="429"/>
      <c r="EOO38" s="429"/>
      <c r="EOP38" s="429"/>
      <c r="EOQ38" s="429"/>
      <c r="EOR38" s="429"/>
      <c r="EOS38" s="429"/>
      <c r="EOT38" s="429"/>
      <c r="EOU38" s="429"/>
      <c r="EOV38" s="429"/>
      <c r="EOW38" s="429"/>
      <c r="EOX38" s="429"/>
      <c r="EOY38" s="429"/>
      <c r="EOZ38" s="429"/>
      <c r="EPA38" s="429"/>
      <c r="EPB38" s="429"/>
      <c r="EPC38" s="429"/>
      <c r="EPD38" s="429"/>
      <c r="EPE38" s="429"/>
      <c r="EPF38" s="429"/>
      <c r="EPG38" s="429"/>
      <c r="EPH38" s="429"/>
      <c r="EPI38" s="429"/>
      <c r="EPJ38" s="429"/>
      <c r="EPK38" s="429"/>
      <c r="EPL38" s="429"/>
      <c r="EPM38" s="429"/>
      <c r="EPN38" s="429"/>
      <c r="EPO38" s="429"/>
      <c r="EPP38" s="429"/>
      <c r="EPQ38" s="429"/>
      <c r="EPR38" s="429"/>
      <c r="EPS38" s="429"/>
      <c r="EPT38" s="429"/>
      <c r="EPU38" s="429"/>
      <c r="EPV38" s="429"/>
      <c r="EPW38" s="429"/>
      <c r="EPX38" s="429"/>
      <c r="EPY38" s="429"/>
      <c r="EPZ38" s="429"/>
      <c r="EQA38" s="429"/>
      <c r="EQB38" s="429"/>
      <c r="EQC38" s="429"/>
      <c r="EQD38" s="429"/>
      <c r="EQE38" s="429"/>
      <c r="EQF38" s="429"/>
      <c r="EQG38" s="429"/>
      <c r="EQH38" s="429"/>
      <c r="EQI38" s="429"/>
      <c r="EQJ38" s="429"/>
      <c r="EQK38" s="429"/>
      <c r="EQL38" s="429"/>
      <c r="EQM38" s="429"/>
      <c r="EQN38" s="429"/>
      <c r="EQO38" s="429"/>
      <c r="EQP38" s="429"/>
      <c r="EQQ38" s="429"/>
      <c r="EQR38" s="429"/>
      <c r="EQS38" s="429"/>
      <c r="EQT38" s="429"/>
      <c r="EQU38" s="429"/>
      <c r="EQV38" s="429"/>
      <c r="EQW38" s="429"/>
      <c r="EQX38" s="429"/>
      <c r="EQY38" s="429"/>
      <c r="EQZ38" s="429"/>
      <c r="ERA38" s="429"/>
      <c r="ERB38" s="429"/>
      <c r="ERC38" s="429"/>
      <c r="ERD38" s="429"/>
      <c r="ERE38" s="429"/>
      <c r="ERF38" s="429"/>
      <c r="ERG38" s="429"/>
      <c r="ERH38" s="429"/>
      <c r="ERI38" s="429"/>
      <c r="ERJ38" s="429"/>
      <c r="ERK38" s="429"/>
      <c r="ERL38" s="429"/>
      <c r="ERM38" s="429"/>
      <c r="ERN38" s="429"/>
      <c r="ERO38" s="429"/>
      <c r="ERP38" s="429"/>
      <c r="ERQ38" s="429"/>
      <c r="ERR38" s="429"/>
      <c r="ERS38" s="429"/>
      <c r="ERT38" s="429"/>
      <c r="ERU38" s="429"/>
      <c r="ERV38" s="429"/>
      <c r="ERW38" s="429"/>
      <c r="ERX38" s="429"/>
      <c r="ERY38" s="429"/>
      <c r="ERZ38" s="429"/>
      <c r="ESA38" s="429"/>
      <c r="ESB38" s="429"/>
      <c r="ESC38" s="429"/>
      <c r="ESD38" s="429"/>
      <c r="ESE38" s="429"/>
      <c r="ESF38" s="429"/>
      <c r="ESG38" s="429"/>
      <c r="ESH38" s="429"/>
      <c r="ESI38" s="429"/>
      <c r="ESJ38" s="429"/>
      <c r="ESK38" s="429"/>
      <c r="ESL38" s="429"/>
      <c r="ESM38" s="429"/>
      <c r="ESN38" s="429"/>
      <c r="ESO38" s="429"/>
      <c r="ESP38" s="429"/>
      <c r="ESQ38" s="429"/>
      <c r="ESR38" s="429"/>
      <c r="ESS38" s="429"/>
      <c r="EST38" s="429"/>
      <c r="ESU38" s="429"/>
      <c r="ESV38" s="429"/>
      <c r="ESW38" s="429"/>
      <c r="ESX38" s="429"/>
      <c r="ESY38" s="429"/>
      <c r="ESZ38" s="429"/>
      <c r="ETA38" s="429"/>
      <c r="ETB38" s="429"/>
      <c r="ETC38" s="429"/>
      <c r="ETD38" s="429"/>
      <c r="ETE38" s="429"/>
      <c r="ETF38" s="429"/>
      <c r="ETG38" s="429"/>
      <c r="ETH38" s="429"/>
      <c r="ETI38" s="429"/>
      <c r="ETJ38" s="429"/>
      <c r="ETK38" s="429"/>
      <c r="ETL38" s="429"/>
      <c r="ETM38" s="429"/>
      <c r="ETN38" s="429"/>
      <c r="ETO38" s="429"/>
      <c r="ETP38" s="429"/>
      <c r="ETQ38" s="429"/>
      <c r="ETR38" s="429"/>
      <c r="ETS38" s="429"/>
      <c r="ETT38" s="429"/>
      <c r="ETU38" s="429"/>
      <c r="ETV38" s="429"/>
      <c r="ETW38" s="429"/>
      <c r="ETX38" s="429"/>
      <c r="ETY38" s="429"/>
      <c r="ETZ38" s="429"/>
      <c r="EUA38" s="429"/>
      <c r="EUB38" s="429"/>
      <c r="EUC38" s="429"/>
      <c r="EUD38" s="429"/>
      <c r="EUE38" s="429"/>
      <c r="EUF38" s="429"/>
      <c r="EUG38" s="429"/>
      <c r="EUH38" s="429"/>
      <c r="EUI38" s="429"/>
      <c r="EUJ38" s="429"/>
      <c r="EUK38" s="429"/>
      <c r="EUL38" s="429"/>
      <c r="EUM38" s="429"/>
      <c r="EUN38" s="429"/>
      <c r="EUO38" s="429"/>
      <c r="EUP38" s="429"/>
      <c r="EUQ38" s="429"/>
      <c r="EUR38" s="429"/>
      <c r="EUS38" s="429"/>
      <c r="EUT38" s="429"/>
      <c r="EUU38" s="429"/>
      <c r="EUV38" s="429"/>
      <c r="EUW38" s="429"/>
      <c r="EUX38" s="429"/>
      <c r="EUY38" s="429"/>
      <c r="EUZ38" s="429"/>
      <c r="EVA38" s="429"/>
      <c r="EVB38" s="429"/>
      <c r="EVC38" s="429"/>
      <c r="EVD38" s="429"/>
      <c r="EVE38" s="429"/>
      <c r="EVF38" s="429"/>
      <c r="EVG38" s="429"/>
      <c r="EVH38" s="429"/>
      <c r="EVI38" s="429"/>
      <c r="EVJ38" s="429"/>
      <c r="EVK38" s="429"/>
      <c r="EVL38" s="429"/>
      <c r="EVM38" s="429"/>
      <c r="EVN38" s="429"/>
      <c r="EVO38" s="429"/>
      <c r="EVP38" s="429"/>
      <c r="EVQ38" s="429"/>
      <c r="EVR38" s="429"/>
      <c r="EVS38" s="429"/>
      <c r="EVT38" s="429"/>
      <c r="EVU38" s="429"/>
      <c r="EVV38" s="429"/>
      <c r="EVW38" s="429"/>
      <c r="EVX38" s="429"/>
      <c r="EVY38" s="429"/>
      <c r="EVZ38" s="429"/>
      <c r="EWA38" s="429"/>
      <c r="EWB38" s="429"/>
      <c r="EWC38" s="429"/>
      <c r="EWD38" s="429"/>
      <c r="EWE38" s="429"/>
      <c r="EWF38" s="429"/>
      <c r="EWG38" s="429"/>
      <c r="EWH38" s="429"/>
      <c r="EWI38" s="429"/>
      <c r="EWJ38" s="429"/>
      <c r="EWK38" s="429"/>
      <c r="EWL38" s="429"/>
      <c r="EWM38" s="429"/>
      <c r="EWN38" s="429"/>
      <c r="EWO38" s="429"/>
      <c r="EWP38" s="429"/>
      <c r="EWQ38" s="429"/>
      <c r="EWR38" s="429"/>
      <c r="EWS38" s="429"/>
      <c r="EWT38" s="429"/>
      <c r="EWU38" s="429"/>
      <c r="EWV38" s="429"/>
      <c r="EWW38" s="429"/>
      <c r="EWX38" s="429"/>
      <c r="EWY38" s="429"/>
      <c r="EWZ38" s="429"/>
      <c r="EXA38" s="429"/>
      <c r="EXB38" s="429"/>
      <c r="EXC38" s="429"/>
      <c r="EXD38" s="429"/>
      <c r="EXE38" s="429"/>
      <c r="EXF38" s="429"/>
      <c r="EXG38" s="429"/>
      <c r="EXH38" s="429"/>
      <c r="EXI38" s="429"/>
      <c r="EXJ38" s="429"/>
      <c r="EXK38" s="429"/>
      <c r="EXL38" s="429"/>
      <c r="EXM38" s="429"/>
      <c r="EXN38" s="429"/>
      <c r="EXO38" s="429"/>
      <c r="EXP38" s="429"/>
      <c r="EXQ38" s="429"/>
      <c r="EXR38" s="429"/>
      <c r="EXS38" s="429"/>
      <c r="EXT38" s="429"/>
      <c r="EXU38" s="429"/>
      <c r="EXV38" s="429"/>
      <c r="EXW38" s="429"/>
      <c r="EXX38" s="429"/>
      <c r="EXY38" s="429"/>
      <c r="EXZ38" s="429"/>
      <c r="EYA38" s="429"/>
      <c r="EYB38" s="429"/>
      <c r="EYC38" s="429"/>
      <c r="EYD38" s="429"/>
      <c r="EYE38" s="429"/>
      <c r="EYF38" s="429"/>
      <c r="EYG38" s="429"/>
      <c r="EYH38" s="429"/>
      <c r="EYI38" s="429"/>
      <c r="EYJ38" s="429"/>
      <c r="EYK38" s="429"/>
      <c r="EYL38" s="429"/>
      <c r="EYM38" s="429"/>
      <c r="EYN38" s="429"/>
      <c r="EYO38" s="429"/>
      <c r="EYP38" s="429"/>
      <c r="EYQ38" s="429"/>
      <c r="EYR38" s="429"/>
      <c r="EYS38" s="429"/>
      <c r="EYT38" s="429"/>
      <c r="EYU38" s="429"/>
      <c r="EYV38" s="429"/>
      <c r="EYW38" s="429"/>
      <c r="EYX38" s="429"/>
      <c r="EYY38" s="429"/>
      <c r="EYZ38" s="429"/>
      <c r="EZA38" s="429"/>
      <c r="EZB38" s="429"/>
      <c r="EZC38" s="429"/>
      <c r="EZD38" s="429"/>
      <c r="EZE38" s="429"/>
      <c r="EZF38" s="429"/>
      <c r="EZG38" s="429"/>
      <c r="EZH38" s="429"/>
      <c r="EZI38" s="429"/>
      <c r="EZJ38" s="429"/>
      <c r="EZK38" s="429"/>
      <c r="EZL38" s="429"/>
      <c r="EZM38" s="429"/>
      <c r="EZN38" s="429"/>
      <c r="EZO38" s="429"/>
      <c r="EZP38" s="429"/>
      <c r="EZQ38" s="429"/>
      <c r="EZR38" s="429"/>
      <c r="EZS38" s="429"/>
      <c r="EZT38" s="429"/>
      <c r="EZU38" s="429"/>
      <c r="EZV38" s="429"/>
      <c r="EZW38" s="429"/>
      <c r="EZX38" s="429"/>
      <c r="EZY38" s="429"/>
      <c r="EZZ38" s="429"/>
      <c r="FAA38" s="429"/>
      <c r="FAB38" s="429"/>
      <c r="FAC38" s="429"/>
      <c r="FAD38" s="429"/>
      <c r="FAE38" s="429"/>
      <c r="FAF38" s="429"/>
      <c r="FAG38" s="429"/>
      <c r="FAH38" s="429"/>
      <c r="FAI38" s="429"/>
      <c r="FAJ38" s="429"/>
      <c r="FAK38" s="429"/>
      <c r="FAL38" s="429"/>
      <c r="FAM38" s="429"/>
      <c r="FAN38" s="429"/>
      <c r="FAO38" s="429"/>
      <c r="FAP38" s="429"/>
      <c r="FAQ38" s="429"/>
      <c r="FAR38" s="429"/>
      <c r="FAS38" s="429"/>
      <c r="FAT38" s="429"/>
      <c r="FAU38" s="429"/>
      <c r="FAV38" s="429"/>
      <c r="FAW38" s="429"/>
      <c r="FAX38" s="429"/>
      <c r="FAY38" s="429"/>
      <c r="FAZ38" s="429"/>
      <c r="FBA38" s="429"/>
      <c r="FBB38" s="429"/>
      <c r="FBC38" s="429"/>
      <c r="FBD38" s="429"/>
      <c r="FBE38" s="429"/>
      <c r="FBF38" s="429"/>
      <c r="FBG38" s="429"/>
      <c r="FBH38" s="429"/>
      <c r="FBI38" s="429"/>
      <c r="FBJ38" s="429"/>
      <c r="FBK38" s="429"/>
      <c r="FBL38" s="429"/>
      <c r="FBM38" s="429"/>
      <c r="FBN38" s="429"/>
      <c r="FBO38" s="429"/>
      <c r="FBP38" s="429"/>
      <c r="FBQ38" s="429"/>
      <c r="FBR38" s="429"/>
      <c r="FBS38" s="429"/>
      <c r="FBT38" s="429"/>
      <c r="FBU38" s="429"/>
      <c r="FBV38" s="429"/>
      <c r="FBW38" s="429"/>
      <c r="FBX38" s="429"/>
      <c r="FBY38" s="429"/>
      <c r="FBZ38" s="429"/>
      <c r="FCA38" s="429"/>
      <c r="FCB38" s="429"/>
      <c r="FCC38" s="429"/>
      <c r="FCD38" s="429"/>
      <c r="FCE38" s="429"/>
      <c r="FCF38" s="429"/>
      <c r="FCG38" s="429"/>
      <c r="FCH38" s="429"/>
      <c r="FCI38" s="429"/>
      <c r="FCJ38" s="429"/>
      <c r="FCK38" s="429"/>
      <c r="FCL38" s="429"/>
      <c r="FCM38" s="429"/>
      <c r="FCN38" s="429"/>
      <c r="FCO38" s="429"/>
      <c r="FCP38" s="429"/>
      <c r="FCQ38" s="429"/>
      <c r="FCR38" s="429"/>
      <c r="FCS38" s="429"/>
      <c r="FCT38" s="429"/>
      <c r="FCU38" s="429"/>
      <c r="FCV38" s="429"/>
      <c r="FCW38" s="429"/>
      <c r="FCX38" s="429"/>
      <c r="FCY38" s="429"/>
      <c r="FCZ38" s="429"/>
      <c r="FDA38" s="429"/>
      <c r="FDB38" s="429"/>
      <c r="FDC38" s="429"/>
      <c r="FDD38" s="429"/>
      <c r="FDE38" s="429"/>
      <c r="FDF38" s="429"/>
      <c r="FDG38" s="429"/>
      <c r="FDH38" s="429"/>
      <c r="FDI38" s="429"/>
      <c r="FDJ38" s="429"/>
      <c r="FDK38" s="429"/>
      <c r="FDL38" s="429"/>
      <c r="FDM38" s="429"/>
      <c r="FDN38" s="429"/>
      <c r="FDO38" s="429"/>
      <c r="FDP38" s="429"/>
      <c r="FDQ38" s="429"/>
      <c r="FDR38" s="429"/>
      <c r="FDS38" s="429"/>
      <c r="FDT38" s="429"/>
      <c r="FDU38" s="429"/>
      <c r="FDV38" s="429"/>
      <c r="FDW38" s="429"/>
      <c r="FDX38" s="429"/>
      <c r="FDY38" s="429"/>
      <c r="FDZ38" s="429"/>
      <c r="FEA38" s="429"/>
      <c r="FEB38" s="429"/>
      <c r="FEC38" s="429"/>
      <c r="FED38" s="429"/>
      <c r="FEE38" s="429"/>
      <c r="FEF38" s="429"/>
      <c r="FEG38" s="429"/>
      <c r="FEH38" s="429"/>
      <c r="FEI38" s="429"/>
      <c r="FEJ38" s="429"/>
      <c r="FEK38" s="429"/>
      <c r="FEL38" s="429"/>
      <c r="FEM38" s="429"/>
      <c r="FEN38" s="429"/>
      <c r="FEO38" s="429"/>
      <c r="FEP38" s="429"/>
      <c r="FEQ38" s="429"/>
      <c r="FER38" s="429"/>
      <c r="FES38" s="429"/>
      <c r="FET38" s="429"/>
      <c r="FEU38" s="429"/>
      <c r="FEV38" s="429"/>
      <c r="FEW38" s="429"/>
      <c r="FEX38" s="429"/>
      <c r="FEY38" s="429"/>
      <c r="FEZ38" s="429"/>
      <c r="FFA38" s="429"/>
      <c r="FFB38" s="429"/>
      <c r="FFC38" s="429"/>
      <c r="FFD38" s="429"/>
      <c r="FFE38" s="429"/>
      <c r="FFF38" s="429"/>
      <c r="FFG38" s="429"/>
      <c r="FFH38" s="429"/>
      <c r="FFI38" s="429"/>
      <c r="FFJ38" s="429"/>
      <c r="FFK38" s="429"/>
      <c r="FFL38" s="429"/>
      <c r="FFM38" s="429"/>
      <c r="FFN38" s="429"/>
      <c r="FFO38" s="429"/>
      <c r="FFP38" s="429"/>
      <c r="FFQ38" s="429"/>
      <c r="FFR38" s="429"/>
      <c r="FFS38" s="429"/>
      <c r="FFT38" s="429"/>
      <c r="FFU38" s="429"/>
      <c r="FFV38" s="429"/>
      <c r="FFW38" s="429"/>
      <c r="FFX38" s="429"/>
      <c r="FFY38" s="429"/>
      <c r="FFZ38" s="429"/>
      <c r="FGA38" s="429"/>
      <c r="FGB38" s="429"/>
      <c r="FGC38" s="429"/>
      <c r="FGD38" s="429"/>
      <c r="FGE38" s="429"/>
      <c r="FGF38" s="429"/>
      <c r="FGG38" s="429"/>
      <c r="FGH38" s="429"/>
      <c r="FGI38" s="429"/>
      <c r="FGJ38" s="429"/>
      <c r="FGK38" s="429"/>
      <c r="FGL38" s="429"/>
      <c r="FGM38" s="429"/>
      <c r="FGN38" s="429"/>
      <c r="FGO38" s="429"/>
      <c r="FGP38" s="429"/>
      <c r="FGQ38" s="429"/>
      <c r="FGR38" s="429"/>
      <c r="FGS38" s="429"/>
      <c r="FGT38" s="429"/>
      <c r="FGU38" s="429"/>
      <c r="FGV38" s="429"/>
      <c r="FGW38" s="429"/>
      <c r="FGX38" s="429"/>
      <c r="FGY38" s="429"/>
      <c r="FGZ38" s="429"/>
      <c r="FHA38" s="429"/>
      <c r="FHB38" s="429"/>
      <c r="FHC38" s="429"/>
      <c r="FHD38" s="429"/>
      <c r="FHE38" s="429"/>
      <c r="FHF38" s="429"/>
      <c r="FHG38" s="429"/>
      <c r="FHH38" s="429"/>
      <c r="FHI38" s="429"/>
      <c r="FHJ38" s="429"/>
      <c r="FHK38" s="429"/>
      <c r="FHL38" s="429"/>
      <c r="FHM38" s="429"/>
      <c r="FHN38" s="429"/>
      <c r="FHO38" s="429"/>
      <c r="FHP38" s="429"/>
      <c r="FHQ38" s="429"/>
      <c r="FHR38" s="429"/>
      <c r="FHS38" s="429"/>
      <c r="FHT38" s="429"/>
      <c r="FHU38" s="429"/>
      <c r="FHV38" s="429"/>
      <c r="FHW38" s="429"/>
      <c r="FHX38" s="429"/>
      <c r="FHY38" s="429"/>
      <c r="FHZ38" s="429"/>
      <c r="FIA38" s="429"/>
      <c r="FIB38" s="429"/>
      <c r="FIC38" s="429"/>
      <c r="FID38" s="429"/>
      <c r="FIE38" s="429"/>
      <c r="FIF38" s="429"/>
      <c r="FIG38" s="429"/>
      <c r="FIH38" s="429"/>
      <c r="FII38" s="429"/>
      <c r="FIJ38" s="429"/>
      <c r="FIK38" s="429"/>
      <c r="FIL38" s="429"/>
      <c r="FIM38" s="429"/>
      <c r="FIN38" s="429"/>
      <c r="FIO38" s="429"/>
      <c r="FIP38" s="429"/>
      <c r="FIQ38" s="429"/>
      <c r="FIR38" s="429"/>
      <c r="FIS38" s="429"/>
      <c r="FIT38" s="429"/>
      <c r="FIU38" s="429"/>
      <c r="FIV38" s="429"/>
      <c r="FIW38" s="429"/>
      <c r="FIX38" s="429"/>
      <c r="FIY38" s="429"/>
      <c r="FIZ38" s="429"/>
      <c r="FJA38" s="429"/>
      <c r="FJB38" s="429"/>
      <c r="FJC38" s="429"/>
      <c r="FJD38" s="429"/>
      <c r="FJE38" s="429"/>
      <c r="FJF38" s="429"/>
      <c r="FJG38" s="429"/>
      <c r="FJH38" s="429"/>
      <c r="FJI38" s="429"/>
      <c r="FJJ38" s="429"/>
      <c r="FJK38" s="429"/>
      <c r="FJL38" s="429"/>
      <c r="FJM38" s="429"/>
      <c r="FJN38" s="429"/>
      <c r="FJO38" s="429"/>
      <c r="FJP38" s="429"/>
      <c r="FJQ38" s="429"/>
      <c r="FJR38" s="429"/>
      <c r="FJS38" s="429"/>
      <c r="FJT38" s="429"/>
      <c r="FJU38" s="429"/>
      <c r="FJV38" s="429"/>
      <c r="FJW38" s="429"/>
      <c r="FJX38" s="429"/>
      <c r="FJY38" s="429"/>
      <c r="FJZ38" s="429"/>
      <c r="FKA38" s="429"/>
      <c r="FKB38" s="429"/>
      <c r="FKC38" s="429"/>
      <c r="FKD38" s="429"/>
      <c r="FKE38" s="429"/>
      <c r="FKF38" s="429"/>
      <c r="FKG38" s="429"/>
      <c r="FKH38" s="429"/>
      <c r="FKI38" s="429"/>
      <c r="FKJ38" s="429"/>
      <c r="FKK38" s="429"/>
      <c r="FKL38" s="429"/>
      <c r="FKM38" s="429"/>
      <c r="FKN38" s="429"/>
      <c r="FKO38" s="429"/>
      <c r="FKP38" s="429"/>
      <c r="FKQ38" s="429"/>
      <c r="FKR38" s="429"/>
      <c r="FKS38" s="429"/>
      <c r="FKT38" s="429"/>
      <c r="FKU38" s="429"/>
      <c r="FKV38" s="429"/>
      <c r="FKW38" s="429"/>
      <c r="FKX38" s="429"/>
      <c r="FKY38" s="429"/>
      <c r="FKZ38" s="429"/>
      <c r="FLA38" s="429"/>
      <c r="FLB38" s="429"/>
      <c r="FLC38" s="429"/>
      <c r="FLD38" s="429"/>
      <c r="FLE38" s="429"/>
      <c r="FLF38" s="429"/>
      <c r="FLG38" s="429"/>
      <c r="FLH38" s="429"/>
      <c r="FLI38" s="429"/>
      <c r="FLJ38" s="429"/>
      <c r="FLK38" s="429"/>
      <c r="FLL38" s="429"/>
      <c r="FLM38" s="429"/>
      <c r="FLN38" s="429"/>
      <c r="FLO38" s="429"/>
      <c r="FLP38" s="429"/>
      <c r="FLQ38" s="429"/>
      <c r="FLR38" s="429"/>
      <c r="FLS38" s="429"/>
      <c r="FLT38" s="429"/>
      <c r="FLU38" s="429"/>
      <c r="FLV38" s="429"/>
      <c r="FLW38" s="429"/>
      <c r="FLX38" s="429"/>
      <c r="FLY38" s="429"/>
      <c r="FLZ38" s="429"/>
      <c r="FMA38" s="429"/>
      <c r="FMB38" s="429"/>
      <c r="FMC38" s="429"/>
      <c r="FMD38" s="429"/>
      <c r="FME38" s="429"/>
      <c r="FMF38" s="429"/>
      <c r="FMG38" s="429"/>
      <c r="FMH38" s="429"/>
      <c r="FMI38" s="429"/>
      <c r="FMJ38" s="429"/>
      <c r="FMK38" s="429"/>
      <c r="FML38" s="429"/>
      <c r="FMM38" s="429"/>
      <c r="FMN38" s="429"/>
      <c r="FMO38" s="429"/>
      <c r="FMP38" s="429"/>
      <c r="FMQ38" s="429"/>
      <c r="FMR38" s="429"/>
      <c r="FMS38" s="429"/>
      <c r="FMT38" s="429"/>
      <c r="FMU38" s="429"/>
      <c r="FMV38" s="429"/>
      <c r="FMW38" s="429"/>
      <c r="FMX38" s="429"/>
      <c r="FMY38" s="429"/>
      <c r="FMZ38" s="429"/>
      <c r="FNA38" s="429"/>
      <c r="FNB38" s="429"/>
      <c r="FNC38" s="429"/>
      <c r="FND38" s="429"/>
      <c r="FNE38" s="429"/>
      <c r="FNF38" s="429"/>
      <c r="FNG38" s="429"/>
      <c r="FNH38" s="429"/>
      <c r="FNI38" s="429"/>
      <c r="FNJ38" s="429"/>
      <c r="FNK38" s="429"/>
      <c r="FNL38" s="429"/>
      <c r="FNM38" s="429"/>
      <c r="FNN38" s="429"/>
      <c r="FNO38" s="429"/>
      <c r="FNP38" s="429"/>
      <c r="FNQ38" s="429"/>
      <c r="FNR38" s="429"/>
      <c r="FNS38" s="429"/>
      <c r="FNT38" s="429"/>
      <c r="FNU38" s="429"/>
      <c r="FNV38" s="429"/>
      <c r="FNW38" s="429"/>
      <c r="FNX38" s="429"/>
      <c r="FNY38" s="429"/>
      <c r="FNZ38" s="429"/>
      <c r="FOA38" s="429"/>
      <c r="FOB38" s="429"/>
      <c r="FOC38" s="429"/>
      <c r="FOD38" s="429"/>
      <c r="FOE38" s="429"/>
      <c r="FOF38" s="429"/>
      <c r="FOG38" s="429"/>
      <c r="FOH38" s="429"/>
      <c r="FOI38" s="429"/>
      <c r="FOJ38" s="429"/>
      <c r="FOK38" s="429"/>
      <c r="FOL38" s="429"/>
      <c r="FOM38" s="429"/>
      <c r="FON38" s="429"/>
      <c r="FOO38" s="429"/>
      <c r="FOP38" s="429"/>
      <c r="FOQ38" s="429"/>
      <c r="FOR38" s="429"/>
      <c r="FOS38" s="429"/>
      <c r="FOT38" s="429"/>
      <c r="FOU38" s="429"/>
      <c r="FOV38" s="429"/>
      <c r="FOW38" s="429"/>
      <c r="FOX38" s="429"/>
      <c r="FOY38" s="429"/>
      <c r="FOZ38" s="429"/>
      <c r="FPA38" s="429"/>
      <c r="FPB38" s="429"/>
      <c r="FPC38" s="429"/>
      <c r="FPD38" s="429"/>
      <c r="FPE38" s="429"/>
      <c r="FPF38" s="429"/>
      <c r="FPG38" s="429"/>
      <c r="FPH38" s="429"/>
      <c r="FPI38" s="429"/>
      <c r="FPJ38" s="429"/>
      <c r="FPK38" s="429"/>
      <c r="FPL38" s="429"/>
      <c r="FPM38" s="429"/>
      <c r="FPN38" s="429"/>
      <c r="FPO38" s="429"/>
      <c r="FPP38" s="429"/>
      <c r="FPQ38" s="429"/>
      <c r="FPR38" s="429"/>
      <c r="FPS38" s="429"/>
      <c r="FPT38" s="429"/>
      <c r="FPU38" s="429"/>
      <c r="FPV38" s="429"/>
      <c r="FPW38" s="429"/>
      <c r="FPX38" s="429"/>
      <c r="FPY38" s="429"/>
      <c r="FPZ38" s="429"/>
      <c r="FQA38" s="429"/>
      <c r="FQB38" s="429"/>
      <c r="FQC38" s="429"/>
      <c r="FQD38" s="429"/>
      <c r="FQE38" s="429"/>
      <c r="FQF38" s="429"/>
      <c r="FQG38" s="429"/>
      <c r="FQH38" s="429"/>
      <c r="FQI38" s="429"/>
      <c r="FQJ38" s="429"/>
      <c r="FQK38" s="429"/>
      <c r="FQL38" s="429"/>
      <c r="FQM38" s="429"/>
      <c r="FQN38" s="429"/>
      <c r="FQO38" s="429"/>
      <c r="FQP38" s="429"/>
      <c r="FQQ38" s="429"/>
      <c r="FQR38" s="429"/>
      <c r="FQS38" s="429"/>
      <c r="FQT38" s="429"/>
      <c r="FQU38" s="429"/>
      <c r="FQV38" s="429"/>
      <c r="FQW38" s="429"/>
      <c r="FQX38" s="429"/>
      <c r="FQY38" s="429"/>
      <c r="FQZ38" s="429"/>
      <c r="FRA38" s="429"/>
      <c r="FRB38" s="429"/>
      <c r="FRC38" s="429"/>
      <c r="FRD38" s="429"/>
      <c r="FRE38" s="429"/>
      <c r="FRF38" s="429"/>
      <c r="FRG38" s="429"/>
      <c r="FRH38" s="429"/>
      <c r="FRI38" s="429"/>
      <c r="FRJ38" s="429"/>
      <c r="FRK38" s="429"/>
      <c r="FRL38" s="429"/>
      <c r="FRM38" s="429"/>
      <c r="FRN38" s="429"/>
      <c r="FRO38" s="429"/>
      <c r="FRP38" s="429"/>
      <c r="FRQ38" s="429"/>
      <c r="FRR38" s="429"/>
      <c r="FRS38" s="429"/>
      <c r="FRT38" s="429"/>
      <c r="FRU38" s="429"/>
      <c r="FRV38" s="429"/>
      <c r="FRW38" s="429"/>
      <c r="FRX38" s="429"/>
      <c r="FRY38" s="429"/>
      <c r="FRZ38" s="429"/>
      <c r="FSA38" s="429"/>
      <c r="FSB38" s="429"/>
      <c r="FSC38" s="429"/>
      <c r="FSD38" s="429"/>
      <c r="FSE38" s="429"/>
      <c r="FSF38" s="429"/>
      <c r="FSG38" s="429"/>
      <c r="FSH38" s="429"/>
      <c r="FSI38" s="429"/>
      <c r="FSJ38" s="429"/>
      <c r="FSK38" s="429"/>
      <c r="FSL38" s="429"/>
      <c r="FSM38" s="429"/>
      <c r="FSN38" s="429"/>
      <c r="FSO38" s="429"/>
      <c r="FSP38" s="429"/>
      <c r="FSQ38" s="429"/>
      <c r="FSR38" s="429"/>
      <c r="FSS38" s="429"/>
      <c r="FST38" s="429"/>
      <c r="FSU38" s="429"/>
      <c r="FSV38" s="429"/>
      <c r="FSW38" s="429"/>
      <c r="FSX38" s="429"/>
      <c r="FSY38" s="429"/>
      <c r="FSZ38" s="429"/>
      <c r="FTA38" s="429"/>
      <c r="FTB38" s="429"/>
      <c r="FTC38" s="429"/>
      <c r="FTD38" s="429"/>
      <c r="FTE38" s="429"/>
      <c r="FTF38" s="429"/>
      <c r="FTG38" s="429"/>
      <c r="FTH38" s="429"/>
      <c r="FTI38" s="429"/>
      <c r="FTJ38" s="429"/>
      <c r="FTK38" s="429"/>
      <c r="FTL38" s="429"/>
      <c r="FTM38" s="429"/>
      <c r="FTN38" s="429"/>
      <c r="FTO38" s="429"/>
      <c r="FTP38" s="429"/>
      <c r="FTQ38" s="429"/>
      <c r="FTR38" s="429"/>
      <c r="FTS38" s="429"/>
      <c r="FTT38" s="429"/>
      <c r="FTU38" s="429"/>
      <c r="FTV38" s="429"/>
      <c r="FTW38" s="429"/>
      <c r="FTX38" s="429"/>
      <c r="FTY38" s="429"/>
      <c r="FTZ38" s="429"/>
      <c r="FUA38" s="429"/>
      <c r="FUB38" s="429"/>
      <c r="FUC38" s="429"/>
      <c r="FUD38" s="429"/>
      <c r="FUE38" s="429"/>
      <c r="FUF38" s="429"/>
      <c r="FUG38" s="429"/>
      <c r="FUH38" s="429"/>
      <c r="FUI38" s="429"/>
      <c r="FUJ38" s="429"/>
      <c r="FUK38" s="429"/>
      <c r="FUL38" s="429"/>
      <c r="FUM38" s="429"/>
      <c r="FUN38" s="429"/>
      <c r="FUO38" s="429"/>
      <c r="FUP38" s="429"/>
      <c r="FUQ38" s="429"/>
      <c r="FUR38" s="429"/>
      <c r="FUS38" s="429"/>
      <c r="FUT38" s="429"/>
      <c r="FUU38" s="429"/>
      <c r="FUV38" s="429"/>
      <c r="FUW38" s="429"/>
      <c r="FUX38" s="429"/>
      <c r="FUY38" s="429"/>
      <c r="FUZ38" s="429"/>
      <c r="FVA38" s="429"/>
      <c r="FVB38" s="429"/>
      <c r="FVC38" s="429"/>
      <c r="FVD38" s="429"/>
      <c r="FVE38" s="429"/>
      <c r="FVF38" s="429"/>
      <c r="FVG38" s="429"/>
      <c r="FVH38" s="429"/>
      <c r="FVI38" s="429"/>
      <c r="FVJ38" s="429"/>
      <c r="FVK38" s="429"/>
      <c r="FVL38" s="429"/>
      <c r="FVM38" s="429"/>
      <c r="FVN38" s="429"/>
      <c r="FVO38" s="429"/>
      <c r="FVP38" s="429"/>
      <c r="FVQ38" s="429"/>
      <c r="FVR38" s="429"/>
      <c r="FVS38" s="429"/>
      <c r="FVT38" s="429"/>
      <c r="FVU38" s="429"/>
      <c r="FVV38" s="429"/>
      <c r="FVW38" s="429"/>
      <c r="FVX38" s="429"/>
      <c r="FVY38" s="429"/>
      <c r="FVZ38" s="429"/>
      <c r="FWA38" s="429"/>
      <c r="FWB38" s="429"/>
      <c r="FWC38" s="429"/>
      <c r="FWD38" s="429"/>
      <c r="FWE38" s="429"/>
      <c r="FWF38" s="429"/>
      <c r="FWG38" s="429"/>
      <c r="FWH38" s="429"/>
      <c r="FWI38" s="429"/>
      <c r="FWJ38" s="429"/>
      <c r="FWK38" s="429"/>
      <c r="FWL38" s="429"/>
      <c r="FWM38" s="429"/>
      <c r="FWN38" s="429"/>
      <c r="FWO38" s="429"/>
      <c r="FWP38" s="429"/>
      <c r="FWQ38" s="429"/>
      <c r="FWR38" s="429"/>
      <c r="FWS38" s="429"/>
      <c r="FWT38" s="429"/>
      <c r="FWU38" s="429"/>
      <c r="FWV38" s="429"/>
      <c r="FWW38" s="429"/>
      <c r="FWX38" s="429"/>
      <c r="FWY38" s="429"/>
      <c r="FWZ38" s="429"/>
      <c r="FXA38" s="429"/>
      <c r="FXB38" s="429"/>
      <c r="FXC38" s="429"/>
      <c r="FXD38" s="429"/>
      <c r="FXE38" s="429"/>
      <c r="FXF38" s="429"/>
      <c r="FXG38" s="429"/>
      <c r="FXH38" s="429"/>
      <c r="FXI38" s="429"/>
      <c r="FXJ38" s="429"/>
      <c r="FXK38" s="429"/>
      <c r="FXL38" s="429"/>
      <c r="FXM38" s="429"/>
      <c r="FXN38" s="429"/>
      <c r="FXO38" s="429"/>
      <c r="FXP38" s="429"/>
      <c r="FXQ38" s="429"/>
      <c r="FXR38" s="429"/>
      <c r="FXS38" s="429"/>
      <c r="FXT38" s="429"/>
      <c r="FXU38" s="429"/>
      <c r="FXV38" s="429"/>
      <c r="FXW38" s="429"/>
      <c r="FXX38" s="429"/>
      <c r="FXY38" s="429"/>
      <c r="FXZ38" s="429"/>
      <c r="FYA38" s="429"/>
      <c r="FYB38" s="429"/>
      <c r="FYC38" s="429"/>
      <c r="FYD38" s="429"/>
      <c r="FYE38" s="429"/>
      <c r="FYF38" s="429"/>
      <c r="FYG38" s="429"/>
      <c r="FYH38" s="429"/>
      <c r="FYI38" s="429"/>
      <c r="FYJ38" s="429"/>
      <c r="FYK38" s="429"/>
      <c r="FYL38" s="429"/>
      <c r="FYM38" s="429"/>
      <c r="FYN38" s="429"/>
      <c r="FYO38" s="429"/>
      <c r="FYP38" s="429"/>
      <c r="FYQ38" s="429"/>
      <c r="FYR38" s="429"/>
      <c r="FYS38" s="429"/>
      <c r="FYT38" s="429"/>
      <c r="FYU38" s="429"/>
      <c r="FYV38" s="429"/>
      <c r="FYW38" s="429"/>
      <c r="FYX38" s="429"/>
      <c r="FYY38" s="429"/>
      <c r="FYZ38" s="429"/>
      <c r="FZA38" s="429"/>
      <c r="FZB38" s="429"/>
      <c r="FZC38" s="429"/>
      <c r="FZD38" s="429"/>
      <c r="FZE38" s="429"/>
      <c r="FZF38" s="429"/>
      <c r="FZG38" s="429"/>
      <c r="FZH38" s="429"/>
      <c r="FZI38" s="429"/>
      <c r="FZJ38" s="429"/>
      <c r="FZK38" s="429"/>
      <c r="FZL38" s="429"/>
      <c r="FZM38" s="429"/>
      <c r="FZN38" s="429"/>
      <c r="FZO38" s="429"/>
      <c r="FZP38" s="429"/>
      <c r="FZQ38" s="429"/>
      <c r="FZR38" s="429"/>
      <c r="FZS38" s="429"/>
      <c r="FZT38" s="429"/>
      <c r="FZU38" s="429"/>
      <c r="FZV38" s="429"/>
      <c r="FZW38" s="429"/>
      <c r="FZX38" s="429"/>
      <c r="FZY38" s="429"/>
      <c r="FZZ38" s="429"/>
      <c r="GAA38" s="429"/>
      <c r="GAB38" s="429"/>
      <c r="GAC38" s="429"/>
      <c r="GAD38" s="429"/>
      <c r="GAE38" s="429"/>
      <c r="GAF38" s="429"/>
      <c r="GAG38" s="429"/>
      <c r="GAH38" s="429"/>
      <c r="GAI38" s="429"/>
      <c r="GAJ38" s="429"/>
      <c r="GAK38" s="429"/>
      <c r="GAL38" s="429"/>
      <c r="GAM38" s="429"/>
      <c r="GAN38" s="429"/>
      <c r="GAO38" s="429"/>
      <c r="GAP38" s="429"/>
      <c r="GAQ38" s="429"/>
      <c r="GAR38" s="429"/>
      <c r="GAS38" s="429"/>
      <c r="GAT38" s="429"/>
      <c r="GAU38" s="429"/>
      <c r="GAV38" s="429"/>
      <c r="GAW38" s="429"/>
      <c r="GAX38" s="429"/>
      <c r="GAY38" s="429"/>
      <c r="GAZ38" s="429"/>
      <c r="GBA38" s="429"/>
      <c r="GBB38" s="429"/>
      <c r="GBC38" s="429"/>
      <c r="GBD38" s="429"/>
      <c r="GBE38" s="429"/>
      <c r="GBF38" s="429"/>
      <c r="GBG38" s="429"/>
      <c r="GBH38" s="429"/>
      <c r="GBI38" s="429"/>
      <c r="GBJ38" s="429"/>
      <c r="GBK38" s="429"/>
      <c r="GBL38" s="429"/>
      <c r="GBM38" s="429"/>
      <c r="GBN38" s="429"/>
      <c r="GBO38" s="429"/>
      <c r="GBP38" s="429"/>
      <c r="GBQ38" s="429"/>
      <c r="GBR38" s="429"/>
      <c r="GBS38" s="429"/>
      <c r="GBT38" s="429"/>
      <c r="GBU38" s="429"/>
      <c r="GBV38" s="429"/>
      <c r="GBW38" s="429"/>
      <c r="GBX38" s="429"/>
      <c r="GBY38" s="429"/>
      <c r="GBZ38" s="429"/>
      <c r="GCA38" s="429"/>
      <c r="GCB38" s="429"/>
      <c r="GCC38" s="429"/>
      <c r="GCD38" s="429"/>
      <c r="GCE38" s="429"/>
      <c r="GCF38" s="429"/>
      <c r="GCG38" s="429"/>
      <c r="GCH38" s="429"/>
      <c r="GCI38" s="429"/>
      <c r="GCJ38" s="429"/>
      <c r="GCK38" s="429"/>
      <c r="GCL38" s="429"/>
      <c r="GCM38" s="429"/>
      <c r="GCN38" s="429"/>
      <c r="GCO38" s="429"/>
      <c r="GCP38" s="429"/>
      <c r="GCQ38" s="429"/>
      <c r="GCR38" s="429"/>
      <c r="GCS38" s="429"/>
      <c r="GCT38" s="429"/>
      <c r="GCU38" s="429"/>
      <c r="GCV38" s="429"/>
      <c r="GCW38" s="429"/>
      <c r="GCX38" s="429"/>
      <c r="GCY38" s="429"/>
      <c r="GCZ38" s="429"/>
      <c r="GDA38" s="429"/>
      <c r="GDB38" s="429"/>
      <c r="GDC38" s="429"/>
      <c r="GDD38" s="429"/>
      <c r="GDE38" s="429"/>
      <c r="GDF38" s="429"/>
      <c r="GDG38" s="429"/>
      <c r="GDH38" s="429"/>
      <c r="GDI38" s="429"/>
      <c r="GDJ38" s="429"/>
      <c r="GDK38" s="429"/>
      <c r="GDL38" s="429"/>
      <c r="GDM38" s="429"/>
      <c r="GDN38" s="429"/>
      <c r="GDO38" s="429"/>
      <c r="GDP38" s="429"/>
      <c r="GDQ38" s="429"/>
      <c r="GDR38" s="429"/>
      <c r="GDS38" s="429"/>
      <c r="GDT38" s="429"/>
      <c r="GDU38" s="429"/>
      <c r="GDV38" s="429"/>
      <c r="GDW38" s="429"/>
      <c r="GDX38" s="429"/>
      <c r="GDY38" s="429"/>
      <c r="GDZ38" s="429"/>
      <c r="GEA38" s="429"/>
      <c r="GEB38" s="429"/>
      <c r="GEC38" s="429"/>
      <c r="GED38" s="429"/>
      <c r="GEE38" s="429"/>
      <c r="GEF38" s="429"/>
      <c r="GEG38" s="429"/>
      <c r="GEH38" s="429"/>
      <c r="GEI38" s="429"/>
      <c r="GEJ38" s="429"/>
      <c r="GEK38" s="429"/>
      <c r="GEL38" s="429"/>
      <c r="GEM38" s="429"/>
      <c r="GEN38" s="429"/>
      <c r="GEO38" s="429"/>
      <c r="GEP38" s="429"/>
      <c r="GEQ38" s="429"/>
      <c r="GER38" s="429"/>
      <c r="GES38" s="429"/>
      <c r="GET38" s="429"/>
      <c r="GEU38" s="429"/>
      <c r="GEV38" s="429"/>
      <c r="GEW38" s="429"/>
      <c r="GEX38" s="429"/>
      <c r="GEY38" s="429"/>
      <c r="GEZ38" s="429"/>
      <c r="GFA38" s="429"/>
      <c r="GFB38" s="429"/>
      <c r="GFC38" s="429"/>
      <c r="GFD38" s="429"/>
      <c r="GFE38" s="429"/>
      <c r="GFF38" s="429"/>
      <c r="GFG38" s="429"/>
      <c r="GFH38" s="429"/>
      <c r="GFI38" s="429"/>
      <c r="GFJ38" s="429"/>
      <c r="GFK38" s="429"/>
      <c r="GFL38" s="429"/>
      <c r="GFM38" s="429"/>
      <c r="GFN38" s="429"/>
      <c r="GFO38" s="429"/>
      <c r="GFP38" s="429"/>
      <c r="GFQ38" s="429"/>
      <c r="GFR38" s="429"/>
      <c r="GFS38" s="429"/>
      <c r="GFT38" s="429"/>
      <c r="GFU38" s="429"/>
      <c r="GFV38" s="429"/>
      <c r="GFW38" s="429"/>
      <c r="GFX38" s="429"/>
      <c r="GFY38" s="429"/>
      <c r="GFZ38" s="429"/>
      <c r="GGA38" s="429"/>
      <c r="GGB38" s="429"/>
      <c r="GGC38" s="429"/>
      <c r="GGD38" s="429"/>
      <c r="GGE38" s="429"/>
      <c r="GGF38" s="429"/>
      <c r="GGG38" s="429"/>
      <c r="GGH38" s="429"/>
      <c r="GGI38" s="429"/>
      <c r="GGJ38" s="429"/>
      <c r="GGK38" s="429"/>
      <c r="GGL38" s="429"/>
      <c r="GGM38" s="429"/>
      <c r="GGN38" s="429"/>
      <c r="GGO38" s="429"/>
      <c r="GGP38" s="429"/>
      <c r="GGQ38" s="429"/>
      <c r="GGR38" s="429"/>
      <c r="GGS38" s="429"/>
      <c r="GGT38" s="429"/>
      <c r="GGU38" s="429"/>
      <c r="GGV38" s="429"/>
      <c r="GGW38" s="429"/>
      <c r="GGX38" s="429"/>
      <c r="GGY38" s="429"/>
      <c r="GGZ38" s="429"/>
      <c r="GHA38" s="429"/>
      <c r="GHB38" s="429"/>
      <c r="GHC38" s="429"/>
      <c r="GHD38" s="429"/>
      <c r="GHE38" s="429"/>
      <c r="GHF38" s="429"/>
      <c r="GHG38" s="429"/>
      <c r="GHH38" s="429"/>
      <c r="GHI38" s="429"/>
      <c r="GHJ38" s="429"/>
      <c r="GHK38" s="429"/>
      <c r="GHL38" s="429"/>
      <c r="GHM38" s="429"/>
      <c r="GHN38" s="429"/>
      <c r="GHO38" s="429"/>
      <c r="GHP38" s="429"/>
      <c r="GHQ38" s="429"/>
      <c r="GHR38" s="429"/>
      <c r="GHS38" s="429"/>
      <c r="GHT38" s="429"/>
      <c r="GHU38" s="429"/>
      <c r="GHV38" s="429"/>
      <c r="GHW38" s="429"/>
      <c r="GHX38" s="429"/>
      <c r="GHY38" s="429"/>
      <c r="GHZ38" s="429"/>
      <c r="GIA38" s="429"/>
      <c r="GIB38" s="429"/>
      <c r="GIC38" s="429"/>
      <c r="GID38" s="429"/>
      <c r="GIE38" s="429"/>
      <c r="GIF38" s="429"/>
      <c r="GIG38" s="429"/>
      <c r="GIH38" s="429"/>
      <c r="GII38" s="429"/>
      <c r="GIJ38" s="429"/>
      <c r="GIK38" s="429"/>
      <c r="GIL38" s="429"/>
      <c r="GIM38" s="429"/>
      <c r="GIN38" s="429"/>
      <c r="GIO38" s="429"/>
      <c r="GIP38" s="429"/>
      <c r="GIQ38" s="429"/>
      <c r="GIR38" s="429"/>
      <c r="GIS38" s="429"/>
      <c r="GIT38" s="429"/>
      <c r="GIU38" s="429"/>
      <c r="GIV38" s="429"/>
      <c r="GIW38" s="429"/>
      <c r="GIX38" s="429"/>
      <c r="GIY38" s="429"/>
      <c r="GIZ38" s="429"/>
      <c r="GJA38" s="429"/>
      <c r="GJB38" s="429"/>
      <c r="GJC38" s="429"/>
      <c r="GJD38" s="429"/>
      <c r="GJE38" s="429"/>
      <c r="GJF38" s="429"/>
      <c r="GJG38" s="429"/>
      <c r="GJH38" s="429"/>
      <c r="GJI38" s="429"/>
      <c r="GJJ38" s="429"/>
      <c r="GJK38" s="429"/>
      <c r="GJL38" s="429"/>
      <c r="GJM38" s="429"/>
      <c r="GJN38" s="429"/>
      <c r="GJO38" s="429"/>
      <c r="GJP38" s="429"/>
      <c r="GJQ38" s="429"/>
      <c r="GJR38" s="429"/>
      <c r="GJS38" s="429"/>
      <c r="GJT38" s="429"/>
      <c r="GJU38" s="429"/>
      <c r="GJV38" s="429"/>
      <c r="GJW38" s="429"/>
      <c r="GJX38" s="429"/>
      <c r="GJY38" s="429"/>
      <c r="GJZ38" s="429"/>
      <c r="GKA38" s="429"/>
      <c r="GKB38" s="429"/>
      <c r="GKC38" s="429"/>
      <c r="GKD38" s="429"/>
      <c r="GKE38" s="429"/>
      <c r="GKF38" s="429"/>
      <c r="GKG38" s="429"/>
      <c r="GKH38" s="429"/>
      <c r="GKI38" s="429"/>
      <c r="GKJ38" s="429"/>
      <c r="GKK38" s="429"/>
      <c r="GKL38" s="429"/>
      <c r="GKM38" s="429"/>
      <c r="GKN38" s="429"/>
      <c r="GKO38" s="429"/>
      <c r="GKP38" s="429"/>
      <c r="GKQ38" s="429"/>
      <c r="GKR38" s="429"/>
      <c r="GKS38" s="429"/>
      <c r="GKT38" s="429"/>
      <c r="GKU38" s="429"/>
      <c r="GKV38" s="429"/>
      <c r="GKW38" s="429"/>
      <c r="GKX38" s="429"/>
      <c r="GKY38" s="429"/>
      <c r="GKZ38" s="429"/>
      <c r="GLA38" s="429"/>
      <c r="GLB38" s="429"/>
      <c r="GLC38" s="429"/>
      <c r="GLD38" s="429"/>
      <c r="GLE38" s="429"/>
      <c r="GLF38" s="429"/>
      <c r="GLG38" s="429"/>
      <c r="GLH38" s="429"/>
      <c r="GLI38" s="429"/>
      <c r="GLJ38" s="429"/>
      <c r="GLK38" s="429"/>
      <c r="GLL38" s="429"/>
      <c r="GLM38" s="429"/>
      <c r="GLN38" s="429"/>
      <c r="GLO38" s="429"/>
      <c r="GLP38" s="429"/>
      <c r="GLQ38" s="429"/>
      <c r="GLR38" s="429"/>
      <c r="GLS38" s="429"/>
      <c r="GLT38" s="429"/>
      <c r="GLU38" s="429"/>
      <c r="GLV38" s="429"/>
      <c r="GLW38" s="429"/>
      <c r="GLX38" s="429"/>
      <c r="GLY38" s="429"/>
      <c r="GLZ38" s="429"/>
      <c r="GMA38" s="429"/>
      <c r="GMB38" s="429"/>
      <c r="GMC38" s="429"/>
      <c r="GMD38" s="429"/>
      <c r="GME38" s="429"/>
      <c r="GMF38" s="429"/>
      <c r="GMG38" s="429"/>
      <c r="GMH38" s="429"/>
      <c r="GMI38" s="429"/>
      <c r="GMJ38" s="429"/>
      <c r="GMK38" s="429"/>
      <c r="GML38" s="429"/>
      <c r="GMM38" s="429"/>
      <c r="GMN38" s="429"/>
      <c r="GMO38" s="429"/>
      <c r="GMP38" s="429"/>
      <c r="GMQ38" s="429"/>
      <c r="GMR38" s="429"/>
      <c r="GMS38" s="429"/>
      <c r="GMT38" s="429"/>
      <c r="GMU38" s="429"/>
      <c r="GMV38" s="429"/>
      <c r="GMW38" s="429"/>
      <c r="GMX38" s="429"/>
      <c r="GMY38" s="429"/>
      <c r="GMZ38" s="429"/>
      <c r="GNA38" s="429"/>
      <c r="GNB38" s="429"/>
      <c r="GNC38" s="429"/>
      <c r="GND38" s="429"/>
      <c r="GNE38" s="429"/>
      <c r="GNF38" s="429"/>
      <c r="GNG38" s="429"/>
      <c r="GNH38" s="429"/>
      <c r="GNI38" s="429"/>
      <c r="GNJ38" s="429"/>
      <c r="GNK38" s="429"/>
      <c r="GNL38" s="429"/>
      <c r="GNM38" s="429"/>
      <c r="GNN38" s="429"/>
      <c r="GNO38" s="429"/>
      <c r="GNP38" s="429"/>
      <c r="GNQ38" s="429"/>
      <c r="GNR38" s="429"/>
      <c r="GNS38" s="429"/>
      <c r="GNT38" s="429"/>
      <c r="GNU38" s="429"/>
      <c r="GNV38" s="429"/>
      <c r="GNW38" s="429"/>
      <c r="GNX38" s="429"/>
      <c r="GNY38" s="429"/>
      <c r="GNZ38" s="429"/>
      <c r="GOA38" s="429"/>
      <c r="GOB38" s="429"/>
      <c r="GOC38" s="429"/>
      <c r="GOD38" s="429"/>
      <c r="GOE38" s="429"/>
      <c r="GOF38" s="429"/>
      <c r="GOG38" s="429"/>
      <c r="GOH38" s="429"/>
      <c r="GOI38" s="429"/>
      <c r="GOJ38" s="429"/>
      <c r="GOK38" s="429"/>
      <c r="GOL38" s="429"/>
      <c r="GOM38" s="429"/>
      <c r="GON38" s="429"/>
      <c r="GOO38" s="429"/>
      <c r="GOP38" s="429"/>
      <c r="GOQ38" s="429"/>
      <c r="GOR38" s="429"/>
      <c r="GOS38" s="429"/>
      <c r="GOT38" s="429"/>
      <c r="GOU38" s="429"/>
      <c r="GOV38" s="429"/>
      <c r="GOW38" s="429"/>
      <c r="GOX38" s="429"/>
      <c r="GOY38" s="429"/>
      <c r="GOZ38" s="429"/>
      <c r="GPA38" s="429"/>
      <c r="GPB38" s="429"/>
      <c r="GPC38" s="429"/>
      <c r="GPD38" s="429"/>
      <c r="GPE38" s="429"/>
      <c r="GPF38" s="429"/>
      <c r="GPG38" s="429"/>
      <c r="GPH38" s="429"/>
      <c r="GPI38" s="429"/>
      <c r="GPJ38" s="429"/>
      <c r="GPK38" s="429"/>
      <c r="GPL38" s="429"/>
      <c r="GPM38" s="429"/>
      <c r="GPN38" s="429"/>
      <c r="GPO38" s="429"/>
      <c r="GPP38" s="429"/>
      <c r="GPQ38" s="429"/>
      <c r="GPR38" s="429"/>
      <c r="GPS38" s="429"/>
      <c r="GPT38" s="429"/>
      <c r="GPU38" s="429"/>
      <c r="GPV38" s="429"/>
      <c r="GPW38" s="429"/>
      <c r="GPX38" s="429"/>
      <c r="GPY38" s="429"/>
      <c r="GPZ38" s="429"/>
      <c r="GQA38" s="429"/>
      <c r="GQB38" s="429"/>
      <c r="GQC38" s="429"/>
      <c r="GQD38" s="429"/>
      <c r="GQE38" s="429"/>
      <c r="GQF38" s="429"/>
      <c r="GQG38" s="429"/>
      <c r="GQH38" s="429"/>
      <c r="GQI38" s="429"/>
      <c r="GQJ38" s="429"/>
      <c r="GQK38" s="429"/>
      <c r="GQL38" s="429"/>
      <c r="GQM38" s="429"/>
      <c r="GQN38" s="429"/>
      <c r="GQO38" s="429"/>
      <c r="GQP38" s="429"/>
      <c r="GQQ38" s="429"/>
      <c r="GQR38" s="429"/>
      <c r="GQS38" s="429"/>
      <c r="GQT38" s="429"/>
      <c r="GQU38" s="429"/>
      <c r="GQV38" s="429"/>
      <c r="GQW38" s="429"/>
      <c r="GQX38" s="429"/>
      <c r="GQY38" s="429"/>
      <c r="GQZ38" s="429"/>
      <c r="GRA38" s="429"/>
      <c r="GRB38" s="429"/>
      <c r="GRC38" s="429"/>
      <c r="GRD38" s="429"/>
      <c r="GRE38" s="429"/>
      <c r="GRF38" s="429"/>
      <c r="GRG38" s="429"/>
      <c r="GRH38" s="429"/>
      <c r="GRI38" s="429"/>
      <c r="GRJ38" s="429"/>
      <c r="GRK38" s="429"/>
      <c r="GRL38" s="429"/>
      <c r="GRM38" s="429"/>
      <c r="GRN38" s="429"/>
      <c r="GRO38" s="429"/>
      <c r="GRP38" s="429"/>
      <c r="GRQ38" s="429"/>
      <c r="GRR38" s="429"/>
      <c r="GRS38" s="429"/>
      <c r="GRT38" s="429"/>
      <c r="GRU38" s="429"/>
      <c r="GRV38" s="429"/>
      <c r="GRW38" s="429"/>
      <c r="GRX38" s="429"/>
      <c r="GRY38" s="429"/>
      <c r="GRZ38" s="429"/>
      <c r="GSA38" s="429"/>
      <c r="GSB38" s="429"/>
      <c r="GSC38" s="429"/>
      <c r="GSD38" s="429"/>
      <c r="GSE38" s="429"/>
      <c r="GSF38" s="429"/>
      <c r="GSG38" s="429"/>
      <c r="GSH38" s="429"/>
      <c r="GSI38" s="429"/>
      <c r="GSJ38" s="429"/>
      <c r="GSK38" s="429"/>
      <c r="GSL38" s="429"/>
      <c r="GSM38" s="429"/>
      <c r="GSN38" s="429"/>
      <c r="GSO38" s="429"/>
      <c r="GSP38" s="429"/>
      <c r="GSQ38" s="429"/>
      <c r="GSR38" s="429"/>
      <c r="GSS38" s="429"/>
      <c r="GST38" s="429"/>
      <c r="GSU38" s="429"/>
      <c r="GSV38" s="429"/>
      <c r="GSW38" s="429"/>
      <c r="GSX38" s="429"/>
      <c r="GSY38" s="429"/>
      <c r="GSZ38" s="429"/>
      <c r="GTA38" s="429"/>
      <c r="GTB38" s="429"/>
      <c r="GTC38" s="429"/>
      <c r="GTD38" s="429"/>
      <c r="GTE38" s="429"/>
      <c r="GTF38" s="429"/>
      <c r="GTG38" s="429"/>
      <c r="GTH38" s="429"/>
      <c r="GTI38" s="429"/>
      <c r="GTJ38" s="429"/>
      <c r="GTK38" s="429"/>
      <c r="GTL38" s="429"/>
      <c r="GTM38" s="429"/>
      <c r="GTN38" s="429"/>
      <c r="GTO38" s="429"/>
      <c r="GTP38" s="429"/>
      <c r="GTQ38" s="429"/>
      <c r="GTR38" s="429"/>
      <c r="GTS38" s="429"/>
      <c r="GTT38" s="429"/>
      <c r="GTU38" s="429"/>
      <c r="GTV38" s="429"/>
      <c r="GTW38" s="429"/>
      <c r="GTX38" s="429"/>
      <c r="GTY38" s="429"/>
      <c r="GTZ38" s="429"/>
      <c r="GUA38" s="429"/>
      <c r="GUB38" s="429"/>
      <c r="GUC38" s="429"/>
      <c r="GUD38" s="429"/>
      <c r="GUE38" s="429"/>
      <c r="GUF38" s="429"/>
      <c r="GUG38" s="429"/>
      <c r="GUH38" s="429"/>
      <c r="GUI38" s="429"/>
      <c r="GUJ38" s="429"/>
      <c r="GUK38" s="429"/>
      <c r="GUL38" s="429"/>
      <c r="GUM38" s="429"/>
      <c r="GUN38" s="429"/>
      <c r="GUO38" s="429"/>
      <c r="GUP38" s="429"/>
      <c r="GUQ38" s="429"/>
      <c r="GUR38" s="429"/>
      <c r="GUS38" s="429"/>
      <c r="GUT38" s="429"/>
      <c r="GUU38" s="429"/>
      <c r="GUV38" s="429"/>
      <c r="GUW38" s="429"/>
      <c r="GUX38" s="429"/>
      <c r="GUY38" s="429"/>
      <c r="GUZ38" s="429"/>
      <c r="GVA38" s="429"/>
      <c r="GVB38" s="429"/>
      <c r="GVC38" s="429"/>
      <c r="GVD38" s="429"/>
      <c r="GVE38" s="429"/>
      <c r="GVF38" s="429"/>
      <c r="GVG38" s="429"/>
      <c r="GVH38" s="429"/>
      <c r="GVI38" s="429"/>
      <c r="GVJ38" s="429"/>
      <c r="GVK38" s="429"/>
      <c r="GVL38" s="429"/>
      <c r="GVM38" s="429"/>
      <c r="GVN38" s="429"/>
      <c r="GVO38" s="429"/>
      <c r="GVP38" s="429"/>
      <c r="GVQ38" s="429"/>
      <c r="GVR38" s="429"/>
      <c r="GVS38" s="429"/>
      <c r="GVT38" s="429"/>
      <c r="GVU38" s="429"/>
      <c r="GVV38" s="429"/>
      <c r="GVW38" s="429"/>
      <c r="GVX38" s="429"/>
      <c r="GVY38" s="429"/>
      <c r="GVZ38" s="429"/>
      <c r="GWA38" s="429"/>
      <c r="GWB38" s="429"/>
      <c r="GWC38" s="429"/>
      <c r="GWD38" s="429"/>
      <c r="GWE38" s="429"/>
      <c r="GWF38" s="429"/>
      <c r="GWG38" s="429"/>
      <c r="GWH38" s="429"/>
      <c r="GWI38" s="429"/>
      <c r="GWJ38" s="429"/>
      <c r="GWK38" s="429"/>
      <c r="GWL38" s="429"/>
      <c r="GWM38" s="429"/>
      <c r="GWN38" s="429"/>
      <c r="GWO38" s="429"/>
      <c r="GWP38" s="429"/>
      <c r="GWQ38" s="429"/>
      <c r="GWR38" s="429"/>
      <c r="GWS38" s="429"/>
      <c r="GWT38" s="429"/>
      <c r="GWU38" s="429"/>
      <c r="GWV38" s="429"/>
      <c r="GWW38" s="429"/>
      <c r="GWX38" s="429"/>
      <c r="GWY38" s="429"/>
      <c r="GWZ38" s="429"/>
      <c r="GXA38" s="429"/>
      <c r="GXB38" s="429"/>
      <c r="GXC38" s="429"/>
      <c r="GXD38" s="429"/>
      <c r="GXE38" s="429"/>
      <c r="GXF38" s="429"/>
      <c r="GXG38" s="429"/>
      <c r="GXH38" s="429"/>
      <c r="GXI38" s="429"/>
      <c r="GXJ38" s="429"/>
      <c r="GXK38" s="429"/>
      <c r="GXL38" s="429"/>
      <c r="GXM38" s="429"/>
      <c r="GXN38" s="429"/>
      <c r="GXO38" s="429"/>
      <c r="GXP38" s="429"/>
      <c r="GXQ38" s="429"/>
      <c r="GXR38" s="429"/>
      <c r="GXS38" s="429"/>
      <c r="GXT38" s="429"/>
      <c r="GXU38" s="429"/>
      <c r="GXV38" s="429"/>
      <c r="GXW38" s="429"/>
      <c r="GXX38" s="429"/>
      <c r="GXY38" s="429"/>
      <c r="GXZ38" s="429"/>
      <c r="GYA38" s="429"/>
      <c r="GYB38" s="429"/>
      <c r="GYC38" s="429"/>
      <c r="GYD38" s="429"/>
      <c r="GYE38" s="429"/>
      <c r="GYF38" s="429"/>
      <c r="GYG38" s="429"/>
      <c r="GYH38" s="429"/>
      <c r="GYI38" s="429"/>
      <c r="GYJ38" s="429"/>
      <c r="GYK38" s="429"/>
      <c r="GYL38" s="429"/>
      <c r="GYM38" s="429"/>
      <c r="GYN38" s="429"/>
      <c r="GYO38" s="429"/>
      <c r="GYP38" s="429"/>
      <c r="GYQ38" s="429"/>
      <c r="GYR38" s="429"/>
      <c r="GYS38" s="429"/>
      <c r="GYT38" s="429"/>
      <c r="GYU38" s="429"/>
      <c r="GYV38" s="429"/>
      <c r="GYW38" s="429"/>
      <c r="GYX38" s="429"/>
      <c r="GYY38" s="429"/>
      <c r="GYZ38" s="429"/>
      <c r="GZA38" s="429"/>
      <c r="GZB38" s="429"/>
      <c r="GZC38" s="429"/>
      <c r="GZD38" s="429"/>
      <c r="GZE38" s="429"/>
      <c r="GZF38" s="429"/>
      <c r="GZG38" s="429"/>
      <c r="GZH38" s="429"/>
      <c r="GZI38" s="429"/>
      <c r="GZJ38" s="429"/>
      <c r="GZK38" s="429"/>
      <c r="GZL38" s="429"/>
      <c r="GZM38" s="429"/>
      <c r="GZN38" s="429"/>
      <c r="GZO38" s="429"/>
      <c r="GZP38" s="429"/>
      <c r="GZQ38" s="429"/>
      <c r="GZR38" s="429"/>
      <c r="GZS38" s="429"/>
      <c r="GZT38" s="429"/>
      <c r="GZU38" s="429"/>
      <c r="GZV38" s="429"/>
      <c r="GZW38" s="429"/>
      <c r="GZX38" s="429"/>
      <c r="GZY38" s="429"/>
      <c r="GZZ38" s="429"/>
      <c r="HAA38" s="429"/>
      <c r="HAB38" s="429"/>
      <c r="HAC38" s="429"/>
      <c r="HAD38" s="429"/>
      <c r="HAE38" s="429"/>
      <c r="HAF38" s="429"/>
      <c r="HAG38" s="429"/>
      <c r="HAH38" s="429"/>
      <c r="HAI38" s="429"/>
      <c r="HAJ38" s="429"/>
      <c r="HAK38" s="429"/>
      <c r="HAL38" s="429"/>
      <c r="HAM38" s="429"/>
      <c r="HAN38" s="429"/>
      <c r="HAO38" s="429"/>
      <c r="HAP38" s="429"/>
      <c r="HAQ38" s="429"/>
      <c r="HAR38" s="429"/>
      <c r="HAS38" s="429"/>
      <c r="HAT38" s="429"/>
      <c r="HAU38" s="429"/>
      <c r="HAV38" s="429"/>
      <c r="HAW38" s="429"/>
      <c r="HAX38" s="429"/>
      <c r="HAY38" s="429"/>
      <c r="HAZ38" s="429"/>
      <c r="HBA38" s="429"/>
      <c r="HBB38" s="429"/>
      <c r="HBC38" s="429"/>
      <c r="HBD38" s="429"/>
      <c r="HBE38" s="429"/>
      <c r="HBF38" s="429"/>
      <c r="HBG38" s="429"/>
      <c r="HBH38" s="429"/>
      <c r="HBI38" s="429"/>
      <c r="HBJ38" s="429"/>
      <c r="HBK38" s="429"/>
      <c r="HBL38" s="429"/>
      <c r="HBM38" s="429"/>
      <c r="HBN38" s="429"/>
      <c r="HBO38" s="429"/>
      <c r="HBP38" s="429"/>
      <c r="HBQ38" s="429"/>
      <c r="HBR38" s="429"/>
      <c r="HBS38" s="429"/>
      <c r="HBT38" s="429"/>
      <c r="HBU38" s="429"/>
      <c r="HBV38" s="429"/>
      <c r="HBW38" s="429"/>
      <c r="HBX38" s="429"/>
      <c r="HBY38" s="429"/>
      <c r="HBZ38" s="429"/>
      <c r="HCA38" s="429"/>
      <c r="HCB38" s="429"/>
      <c r="HCC38" s="429"/>
      <c r="HCD38" s="429"/>
      <c r="HCE38" s="429"/>
      <c r="HCF38" s="429"/>
      <c r="HCG38" s="429"/>
      <c r="HCH38" s="429"/>
      <c r="HCI38" s="429"/>
      <c r="HCJ38" s="429"/>
      <c r="HCK38" s="429"/>
      <c r="HCL38" s="429"/>
      <c r="HCM38" s="429"/>
      <c r="HCN38" s="429"/>
      <c r="HCO38" s="429"/>
      <c r="HCP38" s="429"/>
      <c r="HCQ38" s="429"/>
      <c r="HCR38" s="429"/>
      <c r="HCS38" s="429"/>
      <c r="HCT38" s="429"/>
      <c r="HCU38" s="429"/>
      <c r="HCV38" s="429"/>
      <c r="HCW38" s="429"/>
      <c r="HCX38" s="429"/>
      <c r="HCY38" s="429"/>
      <c r="HCZ38" s="429"/>
      <c r="HDA38" s="429"/>
      <c r="HDB38" s="429"/>
      <c r="HDC38" s="429"/>
      <c r="HDD38" s="429"/>
      <c r="HDE38" s="429"/>
      <c r="HDF38" s="429"/>
      <c r="HDG38" s="429"/>
      <c r="HDH38" s="429"/>
      <c r="HDI38" s="429"/>
      <c r="HDJ38" s="429"/>
      <c r="HDK38" s="429"/>
      <c r="HDL38" s="429"/>
      <c r="HDM38" s="429"/>
      <c r="HDN38" s="429"/>
      <c r="HDO38" s="429"/>
      <c r="HDP38" s="429"/>
      <c r="HDQ38" s="429"/>
      <c r="HDR38" s="429"/>
      <c r="HDS38" s="429"/>
      <c r="HDT38" s="429"/>
      <c r="HDU38" s="429"/>
      <c r="HDV38" s="429"/>
      <c r="HDW38" s="429"/>
      <c r="HDX38" s="429"/>
      <c r="HDY38" s="429"/>
      <c r="HDZ38" s="429"/>
      <c r="HEA38" s="429"/>
      <c r="HEB38" s="429"/>
      <c r="HEC38" s="429"/>
      <c r="HED38" s="429"/>
      <c r="HEE38" s="429"/>
      <c r="HEF38" s="429"/>
      <c r="HEG38" s="429"/>
      <c r="HEH38" s="429"/>
      <c r="HEI38" s="429"/>
      <c r="HEJ38" s="429"/>
      <c r="HEK38" s="429"/>
      <c r="HEL38" s="429"/>
      <c r="HEM38" s="429"/>
      <c r="HEN38" s="429"/>
      <c r="HEO38" s="429"/>
      <c r="HEP38" s="429"/>
      <c r="HEQ38" s="429"/>
      <c r="HER38" s="429"/>
      <c r="HES38" s="429"/>
      <c r="HET38" s="429"/>
      <c r="HEU38" s="429"/>
      <c r="HEV38" s="429"/>
      <c r="HEW38" s="429"/>
      <c r="HEX38" s="429"/>
      <c r="HEY38" s="429"/>
      <c r="HEZ38" s="429"/>
      <c r="HFA38" s="429"/>
      <c r="HFB38" s="429"/>
      <c r="HFC38" s="429"/>
      <c r="HFD38" s="429"/>
      <c r="HFE38" s="429"/>
      <c r="HFF38" s="429"/>
      <c r="HFG38" s="429"/>
      <c r="HFH38" s="429"/>
      <c r="HFI38" s="429"/>
      <c r="HFJ38" s="429"/>
      <c r="HFK38" s="429"/>
      <c r="HFL38" s="429"/>
      <c r="HFM38" s="429"/>
      <c r="HFN38" s="429"/>
      <c r="HFO38" s="429"/>
      <c r="HFP38" s="429"/>
      <c r="HFQ38" s="429"/>
      <c r="HFR38" s="429"/>
      <c r="HFS38" s="429"/>
      <c r="HFT38" s="429"/>
      <c r="HFU38" s="429"/>
      <c r="HFV38" s="429"/>
      <c r="HFW38" s="429"/>
      <c r="HFX38" s="429"/>
      <c r="HFY38" s="429"/>
      <c r="HFZ38" s="429"/>
      <c r="HGA38" s="429"/>
      <c r="HGB38" s="429"/>
      <c r="HGC38" s="429"/>
      <c r="HGD38" s="429"/>
      <c r="HGE38" s="429"/>
      <c r="HGF38" s="429"/>
      <c r="HGG38" s="429"/>
      <c r="HGH38" s="429"/>
      <c r="HGI38" s="429"/>
      <c r="HGJ38" s="429"/>
      <c r="HGK38" s="429"/>
      <c r="HGL38" s="429"/>
      <c r="HGM38" s="429"/>
      <c r="HGN38" s="429"/>
      <c r="HGO38" s="429"/>
      <c r="HGP38" s="429"/>
      <c r="HGQ38" s="429"/>
      <c r="HGR38" s="429"/>
      <c r="HGS38" s="429"/>
      <c r="HGT38" s="429"/>
      <c r="HGU38" s="429"/>
      <c r="HGV38" s="429"/>
      <c r="HGW38" s="429"/>
      <c r="HGX38" s="429"/>
      <c r="HGY38" s="429"/>
      <c r="HGZ38" s="429"/>
      <c r="HHA38" s="429"/>
      <c r="HHB38" s="429"/>
      <c r="HHC38" s="429"/>
      <c r="HHD38" s="429"/>
      <c r="HHE38" s="429"/>
      <c r="HHF38" s="429"/>
      <c r="HHG38" s="429"/>
      <c r="HHH38" s="429"/>
      <c r="HHI38" s="429"/>
      <c r="HHJ38" s="429"/>
      <c r="HHK38" s="429"/>
      <c r="HHL38" s="429"/>
      <c r="HHM38" s="429"/>
      <c r="HHN38" s="429"/>
      <c r="HHO38" s="429"/>
      <c r="HHP38" s="429"/>
      <c r="HHQ38" s="429"/>
      <c r="HHR38" s="429"/>
      <c r="HHS38" s="429"/>
      <c r="HHT38" s="429"/>
      <c r="HHU38" s="429"/>
      <c r="HHV38" s="429"/>
      <c r="HHW38" s="429"/>
      <c r="HHX38" s="429"/>
      <c r="HHY38" s="429"/>
      <c r="HHZ38" s="429"/>
      <c r="HIA38" s="429"/>
      <c r="HIB38" s="429"/>
      <c r="HIC38" s="429"/>
      <c r="HID38" s="429"/>
      <c r="HIE38" s="429"/>
      <c r="HIF38" s="429"/>
      <c r="HIG38" s="429"/>
      <c r="HIH38" s="429"/>
      <c r="HII38" s="429"/>
      <c r="HIJ38" s="429"/>
      <c r="HIK38" s="429"/>
      <c r="HIL38" s="429"/>
      <c r="HIM38" s="429"/>
      <c r="HIN38" s="429"/>
      <c r="HIO38" s="429"/>
      <c r="HIP38" s="429"/>
      <c r="HIQ38" s="429"/>
      <c r="HIR38" s="429"/>
      <c r="HIS38" s="429"/>
      <c r="HIT38" s="429"/>
      <c r="HIU38" s="429"/>
      <c r="HIV38" s="429"/>
      <c r="HIW38" s="429"/>
      <c r="HIX38" s="429"/>
      <c r="HIY38" s="429"/>
      <c r="HIZ38" s="429"/>
      <c r="HJA38" s="429"/>
      <c r="HJB38" s="429"/>
      <c r="HJC38" s="429"/>
      <c r="HJD38" s="429"/>
      <c r="HJE38" s="429"/>
      <c r="HJF38" s="429"/>
      <c r="HJG38" s="429"/>
      <c r="HJH38" s="429"/>
      <c r="HJI38" s="429"/>
      <c r="HJJ38" s="429"/>
      <c r="HJK38" s="429"/>
      <c r="HJL38" s="429"/>
      <c r="HJM38" s="429"/>
      <c r="HJN38" s="429"/>
      <c r="HJO38" s="429"/>
      <c r="HJP38" s="429"/>
      <c r="HJQ38" s="429"/>
      <c r="HJR38" s="429"/>
      <c r="HJS38" s="429"/>
      <c r="HJT38" s="429"/>
      <c r="HJU38" s="429"/>
      <c r="HJV38" s="429"/>
      <c r="HJW38" s="429"/>
      <c r="HJX38" s="429"/>
      <c r="HJY38" s="429"/>
      <c r="HJZ38" s="429"/>
      <c r="HKA38" s="429"/>
      <c r="HKB38" s="429"/>
      <c r="HKC38" s="429"/>
      <c r="HKD38" s="429"/>
      <c r="HKE38" s="429"/>
      <c r="HKF38" s="429"/>
      <c r="HKG38" s="429"/>
      <c r="HKH38" s="429"/>
      <c r="HKI38" s="429"/>
      <c r="HKJ38" s="429"/>
      <c r="HKK38" s="429"/>
      <c r="HKL38" s="429"/>
      <c r="HKM38" s="429"/>
      <c r="HKN38" s="429"/>
      <c r="HKO38" s="429"/>
      <c r="HKP38" s="429"/>
      <c r="HKQ38" s="429"/>
      <c r="HKR38" s="429"/>
      <c r="HKS38" s="429"/>
      <c r="HKT38" s="429"/>
      <c r="HKU38" s="429"/>
      <c r="HKV38" s="429"/>
      <c r="HKW38" s="429"/>
      <c r="HKX38" s="429"/>
      <c r="HKY38" s="429"/>
      <c r="HKZ38" s="429"/>
      <c r="HLA38" s="429"/>
      <c r="HLB38" s="429"/>
      <c r="HLC38" s="429"/>
      <c r="HLD38" s="429"/>
      <c r="HLE38" s="429"/>
      <c r="HLF38" s="429"/>
      <c r="HLG38" s="429"/>
      <c r="HLH38" s="429"/>
      <c r="HLI38" s="429"/>
      <c r="HLJ38" s="429"/>
      <c r="HLK38" s="429"/>
      <c r="HLL38" s="429"/>
      <c r="HLM38" s="429"/>
      <c r="HLN38" s="429"/>
      <c r="HLO38" s="429"/>
      <c r="HLP38" s="429"/>
      <c r="HLQ38" s="429"/>
      <c r="HLR38" s="429"/>
      <c r="HLS38" s="429"/>
      <c r="HLT38" s="429"/>
      <c r="HLU38" s="429"/>
      <c r="HLV38" s="429"/>
      <c r="HLW38" s="429"/>
      <c r="HLX38" s="429"/>
      <c r="HLY38" s="429"/>
      <c r="HLZ38" s="429"/>
      <c r="HMA38" s="429"/>
      <c r="HMB38" s="429"/>
      <c r="HMC38" s="429"/>
      <c r="HMD38" s="429"/>
      <c r="HME38" s="429"/>
      <c r="HMF38" s="429"/>
      <c r="HMG38" s="429"/>
      <c r="HMH38" s="429"/>
      <c r="HMI38" s="429"/>
      <c r="HMJ38" s="429"/>
      <c r="HMK38" s="429"/>
      <c r="HML38" s="429"/>
      <c r="HMM38" s="429"/>
      <c r="HMN38" s="429"/>
      <c r="HMO38" s="429"/>
      <c r="HMP38" s="429"/>
      <c r="HMQ38" s="429"/>
      <c r="HMR38" s="429"/>
      <c r="HMS38" s="429"/>
      <c r="HMT38" s="429"/>
      <c r="HMU38" s="429"/>
      <c r="HMV38" s="429"/>
      <c r="HMW38" s="429"/>
      <c r="HMX38" s="429"/>
      <c r="HMY38" s="429"/>
      <c r="HMZ38" s="429"/>
      <c r="HNA38" s="429"/>
      <c r="HNB38" s="429"/>
      <c r="HNC38" s="429"/>
      <c r="HND38" s="429"/>
      <c r="HNE38" s="429"/>
      <c r="HNF38" s="429"/>
      <c r="HNG38" s="429"/>
      <c r="HNH38" s="429"/>
      <c r="HNI38" s="429"/>
      <c r="HNJ38" s="429"/>
      <c r="HNK38" s="429"/>
      <c r="HNL38" s="429"/>
      <c r="HNM38" s="429"/>
      <c r="HNN38" s="429"/>
      <c r="HNO38" s="429"/>
      <c r="HNP38" s="429"/>
      <c r="HNQ38" s="429"/>
      <c r="HNR38" s="429"/>
      <c r="HNS38" s="429"/>
      <c r="HNT38" s="429"/>
      <c r="HNU38" s="429"/>
      <c r="HNV38" s="429"/>
      <c r="HNW38" s="429"/>
      <c r="HNX38" s="429"/>
      <c r="HNY38" s="429"/>
      <c r="HNZ38" s="429"/>
      <c r="HOA38" s="429"/>
      <c r="HOB38" s="429"/>
      <c r="HOC38" s="429"/>
      <c r="HOD38" s="429"/>
      <c r="HOE38" s="429"/>
      <c r="HOF38" s="429"/>
      <c r="HOG38" s="429"/>
      <c r="HOH38" s="429"/>
      <c r="HOI38" s="429"/>
      <c r="HOJ38" s="429"/>
      <c r="HOK38" s="429"/>
      <c r="HOL38" s="429"/>
      <c r="HOM38" s="429"/>
      <c r="HON38" s="429"/>
      <c r="HOO38" s="429"/>
      <c r="HOP38" s="429"/>
      <c r="HOQ38" s="429"/>
      <c r="HOR38" s="429"/>
      <c r="HOS38" s="429"/>
      <c r="HOT38" s="429"/>
      <c r="HOU38" s="429"/>
      <c r="HOV38" s="429"/>
      <c r="HOW38" s="429"/>
      <c r="HOX38" s="429"/>
      <c r="HOY38" s="429"/>
      <c r="HOZ38" s="429"/>
      <c r="HPA38" s="429"/>
      <c r="HPB38" s="429"/>
      <c r="HPC38" s="429"/>
      <c r="HPD38" s="429"/>
      <c r="HPE38" s="429"/>
      <c r="HPF38" s="429"/>
      <c r="HPG38" s="429"/>
      <c r="HPH38" s="429"/>
      <c r="HPI38" s="429"/>
      <c r="HPJ38" s="429"/>
      <c r="HPK38" s="429"/>
      <c r="HPL38" s="429"/>
      <c r="HPM38" s="429"/>
      <c r="HPN38" s="429"/>
      <c r="HPO38" s="429"/>
      <c r="HPP38" s="429"/>
      <c r="HPQ38" s="429"/>
      <c r="HPR38" s="429"/>
      <c r="HPS38" s="429"/>
      <c r="HPT38" s="429"/>
      <c r="HPU38" s="429"/>
      <c r="HPV38" s="429"/>
      <c r="HPW38" s="429"/>
      <c r="HPX38" s="429"/>
      <c r="HPY38" s="429"/>
      <c r="HPZ38" s="429"/>
      <c r="HQA38" s="429"/>
      <c r="HQB38" s="429"/>
      <c r="HQC38" s="429"/>
      <c r="HQD38" s="429"/>
      <c r="HQE38" s="429"/>
      <c r="HQF38" s="429"/>
      <c r="HQG38" s="429"/>
      <c r="HQH38" s="429"/>
      <c r="HQI38" s="429"/>
      <c r="HQJ38" s="429"/>
      <c r="HQK38" s="429"/>
      <c r="HQL38" s="429"/>
      <c r="HQM38" s="429"/>
      <c r="HQN38" s="429"/>
      <c r="HQO38" s="429"/>
      <c r="HQP38" s="429"/>
      <c r="HQQ38" s="429"/>
      <c r="HQR38" s="429"/>
      <c r="HQS38" s="429"/>
      <c r="HQT38" s="429"/>
      <c r="HQU38" s="429"/>
      <c r="HQV38" s="429"/>
      <c r="HQW38" s="429"/>
      <c r="HQX38" s="429"/>
      <c r="HQY38" s="429"/>
      <c r="HQZ38" s="429"/>
      <c r="HRA38" s="429"/>
      <c r="HRB38" s="429"/>
      <c r="HRC38" s="429"/>
      <c r="HRD38" s="429"/>
      <c r="HRE38" s="429"/>
      <c r="HRF38" s="429"/>
      <c r="HRG38" s="429"/>
      <c r="HRH38" s="429"/>
      <c r="HRI38" s="429"/>
      <c r="HRJ38" s="429"/>
      <c r="HRK38" s="429"/>
      <c r="HRL38" s="429"/>
      <c r="HRM38" s="429"/>
      <c r="HRN38" s="429"/>
      <c r="HRO38" s="429"/>
      <c r="HRP38" s="429"/>
      <c r="HRQ38" s="429"/>
      <c r="HRR38" s="429"/>
      <c r="HRS38" s="429"/>
      <c r="HRT38" s="429"/>
      <c r="HRU38" s="429"/>
      <c r="HRV38" s="429"/>
      <c r="HRW38" s="429"/>
      <c r="HRX38" s="429"/>
      <c r="HRY38" s="429"/>
      <c r="HRZ38" s="429"/>
      <c r="HSA38" s="429"/>
      <c r="HSB38" s="429"/>
      <c r="HSC38" s="429"/>
      <c r="HSD38" s="429"/>
      <c r="HSE38" s="429"/>
      <c r="HSF38" s="429"/>
      <c r="HSG38" s="429"/>
      <c r="HSH38" s="429"/>
      <c r="HSI38" s="429"/>
      <c r="HSJ38" s="429"/>
      <c r="HSK38" s="429"/>
      <c r="HSL38" s="429"/>
      <c r="HSM38" s="429"/>
      <c r="HSN38" s="429"/>
      <c r="HSO38" s="429"/>
      <c r="HSP38" s="429"/>
      <c r="HSQ38" s="429"/>
      <c r="HSR38" s="429"/>
      <c r="HSS38" s="429"/>
      <c r="HST38" s="429"/>
      <c r="HSU38" s="429"/>
      <c r="HSV38" s="429"/>
      <c r="HSW38" s="429"/>
      <c r="HSX38" s="429"/>
      <c r="HSY38" s="429"/>
      <c r="HSZ38" s="429"/>
      <c r="HTA38" s="429"/>
      <c r="HTB38" s="429"/>
      <c r="HTC38" s="429"/>
      <c r="HTD38" s="429"/>
      <c r="HTE38" s="429"/>
      <c r="HTF38" s="429"/>
      <c r="HTG38" s="429"/>
      <c r="HTH38" s="429"/>
      <c r="HTI38" s="429"/>
      <c r="HTJ38" s="429"/>
      <c r="HTK38" s="429"/>
      <c r="HTL38" s="429"/>
      <c r="HTM38" s="429"/>
      <c r="HTN38" s="429"/>
      <c r="HTO38" s="429"/>
      <c r="HTP38" s="429"/>
      <c r="HTQ38" s="429"/>
      <c r="HTR38" s="429"/>
      <c r="HTS38" s="429"/>
      <c r="HTT38" s="429"/>
      <c r="HTU38" s="429"/>
      <c r="HTV38" s="429"/>
      <c r="HTW38" s="429"/>
      <c r="HTX38" s="429"/>
      <c r="HTY38" s="429"/>
      <c r="HTZ38" s="429"/>
      <c r="HUA38" s="429"/>
      <c r="HUB38" s="429"/>
      <c r="HUC38" s="429"/>
      <c r="HUD38" s="429"/>
      <c r="HUE38" s="429"/>
      <c r="HUF38" s="429"/>
      <c r="HUG38" s="429"/>
      <c r="HUH38" s="429"/>
      <c r="HUI38" s="429"/>
      <c r="HUJ38" s="429"/>
      <c r="HUK38" s="429"/>
      <c r="HUL38" s="429"/>
      <c r="HUM38" s="429"/>
      <c r="HUN38" s="429"/>
      <c r="HUO38" s="429"/>
      <c r="HUP38" s="429"/>
      <c r="HUQ38" s="429"/>
      <c r="HUR38" s="429"/>
      <c r="HUS38" s="429"/>
      <c r="HUT38" s="429"/>
      <c r="HUU38" s="429"/>
      <c r="HUV38" s="429"/>
      <c r="HUW38" s="429"/>
      <c r="HUX38" s="429"/>
      <c r="HUY38" s="429"/>
      <c r="HUZ38" s="429"/>
      <c r="HVA38" s="429"/>
      <c r="HVB38" s="429"/>
      <c r="HVC38" s="429"/>
      <c r="HVD38" s="429"/>
      <c r="HVE38" s="429"/>
      <c r="HVF38" s="429"/>
      <c r="HVG38" s="429"/>
      <c r="HVH38" s="429"/>
      <c r="HVI38" s="429"/>
      <c r="HVJ38" s="429"/>
      <c r="HVK38" s="429"/>
      <c r="HVL38" s="429"/>
      <c r="HVM38" s="429"/>
      <c r="HVN38" s="429"/>
      <c r="HVO38" s="429"/>
      <c r="HVP38" s="429"/>
      <c r="HVQ38" s="429"/>
      <c r="HVR38" s="429"/>
      <c r="HVS38" s="429"/>
      <c r="HVT38" s="429"/>
      <c r="HVU38" s="429"/>
      <c r="HVV38" s="429"/>
      <c r="HVW38" s="429"/>
      <c r="HVX38" s="429"/>
      <c r="HVY38" s="429"/>
      <c r="HVZ38" s="429"/>
      <c r="HWA38" s="429"/>
      <c r="HWB38" s="429"/>
      <c r="HWC38" s="429"/>
      <c r="HWD38" s="429"/>
      <c r="HWE38" s="429"/>
      <c r="HWF38" s="429"/>
      <c r="HWG38" s="429"/>
      <c r="HWH38" s="429"/>
      <c r="HWI38" s="429"/>
      <c r="HWJ38" s="429"/>
      <c r="HWK38" s="429"/>
      <c r="HWL38" s="429"/>
      <c r="HWM38" s="429"/>
      <c r="HWN38" s="429"/>
      <c r="HWO38" s="429"/>
      <c r="HWP38" s="429"/>
      <c r="HWQ38" s="429"/>
      <c r="HWR38" s="429"/>
      <c r="HWS38" s="429"/>
      <c r="HWT38" s="429"/>
      <c r="HWU38" s="429"/>
      <c r="HWV38" s="429"/>
      <c r="HWW38" s="429"/>
      <c r="HWX38" s="429"/>
      <c r="HWY38" s="429"/>
      <c r="HWZ38" s="429"/>
      <c r="HXA38" s="429"/>
      <c r="HXB38" s="429"/>
      <c r="HXC38" s="429"/>
      <c r="HXD38" s="429"/>
      <c r="HXE38" s="429"/>
      <c r="HXF38" s="429"/>
      <c r="HXG38" s="429"/>
      <c r="HXH38" s="429"/>
      <c r="HXI38" s="429"/>
      <c r="HXJ38" s="429"/>
      <c r="HXK38" s="429"/>
      <c r="HXL38" s="429"/>
      <c r="HXM38" s="429"/>
      <c r="HXN38" s="429"/>
      <c r="HXO38" s="429"/>
      <c r="HXP38" s="429"/>
      <c r="HXQ38" s="429"/>
      <c r="HXR38" s="429"/>
      <c r="HXS38" s="429"/>
      <c r="HXT38" s="429"/>
      <c r="HXU38" s="429"/>
      <c r="HXV38" s="429"/>
      <c r="HXW38" s="429"/>
      <c r="HXX38" s="429"/>
      <c r="HXY38" s="429"/>
      <c r="HXZ38" s="429"/>
      <c r="HYA38" s="429"/>
      <c r="HYB38" s="429"/>
      <c r="HYC38" s="429"/>
      <c r="HYD38" s="429"/>
      <c r="HYE38" s="429"/>
      <c r="HYF38" s="429"/>
      <c r="HYG38" s="429"/>
      <c r="HYH38" s="429"/>
      <c r="HYI38" s="429"/>
      <c r="HYJ38" s="429"/>
      <c r="HYK38" s="429"/>
      <c r="HYL38" s="429"/>
      <c r="HYM38" s="429"/>
      <c r="HYN38" s="429"/>
      <c r="HYO38" s="429"/>
      <c r="HYP38" s="429"/>
      <c r="HYQ38" s="429"/>
      <c r="HYR38" s="429"/>
      <c r="HYS38" s="429"/>
      <c r="HYT38" s="429"/>
      <c r="HYU38" s="429"/>
      <c r="HYV38" s="429"/>
      <c r="HYW38" s="429"/>
      <c r="HYX38" s="429"/>
      <c r="HYY38" s="429"/>
      <c r="HYZ38" s="429"/>
      <c r="HZA38" s="429"/>
      <c r="HZB38" s="429"/>
      <c r="HZC38" s="429"/>
      <c r="HZD38" s="429"/>
      <c r="HZE38" s="429"/>
      <c r="HZF38" s="429"/>
      <c r="HZG38" s="429"/>
      <c r="HZH38" s="429"/>
      <c r="HZI38" s="429"/>
      <c r="HZJ38" s="429"/>
      <c r="HZK38" s="429"/>
      <c r="HZL38" s="429"/>
      <c r="HZM38" s="429"/>
      <c r="HZN38" s="429"/>
      <c r="HZO38" s="429"/>
      <c r="HZP38" s="429"/>
      <c r="HZQ38" s="429"/>
      <c r="HZR38" s="429"/>
      <c r="HZS38" s="429"/>
      <c r="HZT38" s="429"/>
      <c r="HZU38" s="429"/>
      <c r="HZV38" s="429"/>
      <c r="HZW38" s="429"/>
      <c r="HZX38" s="429"/>
      <c r="HZY38" s="429"/>
      <c r="HZZ38" s="429"/>
      <c r="IAA38" s="429"/>
      <c r="IAB38" s="429"/>
      <c r="IAC38" s="429"/>
      <c r="IAD38" s="429"/>
      <c r="IAE38" s="429"/>
      <c r="IAF38" s="429"/>
      <c r="IAG38" s="429"/>
      <c r="IAH38" s="429"/>
      <c r="IAI38" s="429"/>
      <c r="IAJ38" s="429"/>
      <c r="IAK38" s="429"/>
      <c r="IAL38" s="429"/>
      <c r="IAM38" s="429"/>
      <c r="IAN38" s="429"/>
      <c r="IAO38" s="429"/>
      <c r="IAP38" s="429"/>
      <c r="IAQ38" s="429"/>
      <c r="IAR38" s="429"/>
      <c r="IAS38" s="429"/>
      <c r="IAT38" s="429"/>
      <c r="IAU38" s="429"/>
      <c r="IAV38" s="429"/>
      <c r="IAW38" s="429"/>
      <c r="IAX38" s="429"/>
      <c r="IAY38" s="429"/>
      <c r="IAZ38" s="429"/>
      <c r="IBA38" s="429"/>
      <c r="IBB38" s="429"/>
      <c r="IBC38" s="429"/>
      <c r="IBD38" s="429"/>
      <c r="IBE38" s="429"/>
      <c r="IBF38" s="429"/>
      <c r="IBG38" s="429"/>
      <c r="IBH38" s="429"/>
      <c r="IBI38" s="429"/>
      <c r="IBJ38" s="429"/>
      <c r="IBK38" s="429"/>
      <c r="IBL38" s="429"/>
      <c r="IBM38" s="429"/>
      <c r="IBN38" s="429"/>
      <c r="IBO38" s="429"/>
      <c r="IBP38" s="429"/>
      <c r="IBQ38" s="429"/>
      <c r="IBR38" s="429"/>
      <c r="IBS38" s="429"/>
      <c r="IBT38" s="429"/>
      <c r="IBU38" s="429"/>
      <c r="IBV38" s="429"/>
      <c r="IBW38" s="429"/>
      <c r="IBX38" s="429"/>
      <c r="IBY38" s="429"/>
      <c r="IBZ38" s="429"/>
      <c r="ICA38" s="429"/>
      <c r="ICB38" s="429"/>
      <c r="ICC38" s="429"/>
      <c r="ICD38" s="429"/>
      <c r="ICE38" s="429"/>
      <c r="ICF38" s="429"/>
      <c r="ICG38" s="429"/>
      <c r="ICH38" s="429"/>
      <c r="ICI38" s="429"/>
      <c r="ICJ38" s="429"/>
      <c r="ICK38" s="429"/>
      <c r="ICL38" s="429"/>
      <c r="ICM38" s="429"/>
      <c r="ICN38" s="429"/>
      <c r="ICO38" s="429"/>
      <c r="ICP38" s="429"/>
      <c r="ICQ38" s="429"/>
      <c r="ICR38" s="429"/>
      <c r="ICS38" s="429"/>
      <c r="ICT38" s="429"/>
      <c r="ICU38" s="429"/>
      <c r="ICV38" s="429"/>
      <c r="ICW38" s="429"/>
      <c r="ICX38" s="429"/>
      <c r="ICY38" s="429"/>
      <c r="ICZ38" s="429"/>
      <c r="IDA38" s="429"/>
      <c r="IDB38" s="429"/>
      <c r="IDC38" s="429"/>
      <c r="IDD38" s="429"/>
      <c r="IDE38" s="429"/>
      <c r="IDF38" s="429"/>
      <c r="IDG38" s="429"/>
      <c r="IDH38" s="429"/>
      <c r="IDI38" s="429"/>
      <c r="IDJ38" s="429"/>
      <c r="IDK38" s="429"/>
      <c r="IDL38" s="429"/>
      <c r="IDM38" s="429"/>
      <c r="IDN38" s="429"/>
      <c r="IDO38" s="429"/>
      <c r="IDP38" s="429"/>
      <c r="IDQ38" s="429"/>
      <c r="IDR38" s="429"/>
      <c r="IDS38" s="429"/>
      <c r="IDT38" s="429"/>
      <c r="IDU38" s="429"/>
      <c r="IDV38" s="429"/>
      <c r="IDW38" s="429"/>
      <c r="IDX38" s="429"/>
      <c r="IDY38" s="429"/>
      <c r="IDZ38" s="429"/>
      <c r="IEA38" s="429"/>
      <c r="IEB38" s="429"/>
      <c r="IEC38" s="429"/>
      <c r="IED38" s="429"/>
      <c r="IEE38" s="429"/>
      <c r="IEF38" s="429"/>
      <c r="IEG38" s="429"/>
      <c r="IEH38" s="429"/>
      <c r="IEI38" s="429"/>
      <c r="IEJ38" s="429"/>
      <c r="IEK38" s="429"/>
      <c r="IEL38" s="429"/>
      <c r="IEM38" s="429"/>
      <c r="IEN38" s="429"/>
      <c r="IEO38" s="429"/>
      <c r="IEP38" s="429"/>
      <c r="IEQ38" s="429"/>
      <c r="IER38" s="429"/>
      <c r="IES38" s="429"/>
      <c r="IET38" s="429"/>
      <c r="IEU38" s="429"/>
      <c r="IEV38" s="429"/>
      <c r="IEW38" s="429"/>
      <c r="IEX38" s="429"/>
      <c r="IEY38" s="429"/>
      <c r="IEZ38" s="429"/>
      <c r="IFA38" s="429"/>
      <c r="IFB38" s="429"/>
      <c r="IFC38" s="429"/>
      <c r="IFD38" s="429"/>
      <c r="IFE38" s="429"/>
      <c r="IFF38" s="429"/>
      <c r="IFG38" s="429"/>
      <c r="IFH38" s="429"/>
      <c r="IFI38" s="429"/>
      <c r="IFJ38" s="429"/>
      <c r="IFK38" s="429"/>
      <c r="IFL38" s="429"/>
      <c r="IFM38" s="429"/>
      <c r="IFN38" s="429"/>
      <c r="IFO38" s="429"/>
      <c r="IFP38" s="429"/>
      <c r="IFQ38" s="429"/>
      <c r="IFR38" s="429"/>
      <c r="IFS38" s="429"/>
      <c r="IFT38" s="429"/>
      <c r="IFU38" s="429"/>
      <c r="IFV38" s="429"/>
      <c r="IFW38" s="429"/>
      <c r="IFX38" s="429"/>
      <c r="IFY38" s="429"/>
      <c r="IFZ38" s="429"/>
      <c r="IGA38" s="429"/>
      <c r="IGB38" s="429"/>
      <c r="IGC38" s="429"/>
      <c r="IGD38" s="429"/>
      <c r="IGE38" s="429"/>
      <c r="IGF38" s="429"/>
      <c r="IGG38" s="429"/>
      <c r="IGH38" s="429"/>
      <c r="IGI38" s="429"/>
      <c r="IGJ38" s="429"/>
      <c r="IGK38" s="429"/>
      <c r="IGL38" s="429"/>
      <c r="IGM38" s="429"/>
      <c r="IGN38" s="429"/>
      <c r="IGO38" s="429"/>
      <c r="IGP38" s="429"/>
      <c r="IGQ38" s="429"/>
      <c r="IGR38" s="429"/>
      <c r="IGS38" s="429"/>
      <c r="IGT38" s="429"/>
      <c r="IGU38" s="429"/>
      <c r="IGV38" s="429"/>
      <c r="IGW38" s="429"/>
      <c r="IGX38" s="429"/>
      <c r="IGY38" s="429"/>
      <c r="IGZ38" s="429"/>
      <c r="IHA38" s="429"/>
      <c r="IHB38" s="429"/>
      <c r="IHC38" s="429"/>
      <c r="IHD38" s="429"/>
      <c r="IHE38" s="429"/>
      <c r="IHF38" s="429"/>
      <c r="IHG38" s="429"/>
      <c r="IHH38" s="429"/>
      <c r="IHI38" s="429"/>
      <c r="IHJ38" s="429"/>
      <c r="IHK38" s="429"/>
      <c r="IHL38" s="429"/>
      <c r="IHM38" s="429"/>
      <c r="IHN38" s="429"/>
      <c r="IHO38" s="429"/>
      <c r="IHP38" s="429"/>
      <c r="IHQ38" s="429"/>
      <c r="IHR38" s="429"/>
      <c r="IHS38" s="429"/>
      <c r="IHT38" s="429"/>
      <c r="IHU38" s="429"/>
      <c r="IHV38" s="429"/>
      <c r="IHW38" s="429"/>
      <c r="IHX38" s="429"/>
      <c r="IHY38" s="429"/>
      <c r="IHZ38" s="429"/>
      <c r="IIA38" s="429"/>
      <c r="IIB38" s="429"/>
      <c r="IIC38" s="429"/>
      <c r="IID38" s="429"/>
      <c r="IIE38" s="429"/>
      <c r="IIF38" s="429"/>
      <c r="IIG38" s="429"/>
      <c r="IIH38" s="429"/>
      <c r="III38" s="429"/>
      <c r="IIJ38" s="429"/>
      <c r="IIK38" s="429"/>
      <c r="IIL38" s="429"/>
      <c r="IIM38" s="429"/>
      <c r="IIN38" s="429"/>
      <c r="IIO38" s="429"/>
      <c r="IIP38" s="429"/>
      <c r="IIQ38" s="429"/>
      <c r="IIR38" s="429"/>
      <c r="IIS38" s="429"/>
      <c r="IIT38" s="429"/>
      <c r="IIU38" s="429"/>
      <c r="IIV38" s="429"/>
      <c r="IIW38" s="429"/>
      <c r="IIX38" s="429"/>
      <c r="IIY38" s="429"/>
      <c r="IIZ38" s="429"/>
      <c r="IJA38" s="429"/>
      <c r="IJB38" s="429"/>
      <c r="IJC38" s="429"/>
      <c r="IJD38" s="429"/>
      <c r="IJE38" s="429"/>
      <c r="IJF38" s="429"/>
      <c r="IJG38" s="429"/>
      <c r="IJH38" s="429"/>
      <c r="IJI38" s="429"/>
      <c r="IJJ38" s="429"/>
      <c r="IJK38" s="429"/>
      <c r="IJL38" s="429"/>
      <c r="IJM38" s="429"/>
      <c r="IJN38" s="429"/>
      <c r="IJO38" s="429"/>
      <c r="IJP38" s="429"/>
      <c r="IJQ38" s="429"/>
      <c r="IJR38" s="429"/>
      <c r="IJS38" s="429"/>
      <c r="IJT38" s="429"/>
      <c r="IJU38" s="429"/>
      <c r="IJV38" s="429"/>
      <c r="IJW38" s="429"/>
      <c r="IJX38" s="429"/>
      <c r="IJY38" s="429"/>
      <c r="IJZ38" s="429"/>
      <c r="IKA38" s="429"/>
      <c r="IKB38" s="429"/>
      <c r="IKC38" s="429"/>
      <c r="IKD38" s="429"/>
      <c r="IKE38" s="429"/>
      <c r="IKF38" s="429"/>
      <c r="IKG38" s="429"/>
      <c r="IKH38" s="429"/>
      <c r="IKI38" s="429"/>
      <c r="IKJ38" s="429"/>
      <c r="IKK38" s="429"/>
      <c r="IKL38" s="429"/>
      <c r="IKM38" s="429"/>
      <c r="IKN38" s="429"/>
      <c r="IKO38" s="429"/>
      <c r="IKP38" s="429"/>
      <c r="IKQ38" s="429"/>
      <c r="IKR38" s="429"/>
      <c r="IKS38" s="429"/>
      <c r="IKT38" s="429"/>
      <c r="IKU38" s="429"/>
      <c r="IKV38" s="429"/>
      <c r="IKW38" s="429"/>
      <c r="IKX38" s="429"/>
      <c r="IKY38" s="429"/>
      <c r="IKZ38" s="429"/>
      <c r="ILA38" s="429"/>
      <c r="ILB38" s="429"/>
      <c r="ILC38" s="429"/>
      <c r="ILD38" s="429"/>
      <c r="ILE38" s="429"/>
      <c r="ILF38" s="429"/>
      <c r="ILG38" s="429"/>
      <c r="ILH38" s="429"/>
      <c r="ILI38" s="429"/>
      <c r="ILJ38" s="429"/>
      <c r="ILK38" s="429"/>
      <c r="ILL38" s="429"/>
      <c r="ILM38" s="429"/>
      <c r="ILN38" s="429"/>
      <c r="ILO38" s="429"/>
      <c r="ILP38" s="429"/>
      <c r="ILQ38" s="429"/>
      <c r="ILR38" s="429"/>
      <c r="ILS38" s="429"/>
      <c r="ILT38" s="429"/>
      <c r="ILU38" s="429"/>
      <c r="ILV38" s="429"/>
      <c r="ILW38" s="429"/>
      <c r="ILX38" s="429"/>
      <c r="ILY38" s="429"/>
      <c r="ILZ38" s="429"/>
      <c r="IMA38" s="429"/>
      <c r="IMB38" s="429"/>
      <c r="IMC38" s="429"/>
      <c r="IMD38" s="429"/>
      <c r="IME38" s="429"/>
      <c r="IMF38" s="429"/>
      <c r="IMG38" s="429"/>
      <c r="IMH38" s="429"/>
      <c r="IMI38" s="429"/>
      <c r="IMJ38" s="429"/>
      <c r="IMK38" s="429"/>
      <c r="IML38" s="429"/>
      <c r="IMM38" s="429"/>
      <c r="IMN38" s="429"/>
      <c r="IMO38" s="429"/>
      <c r="IMP38" s="429"/>
      <c r="IMQ38" s="429"/>
      <c r="IMR38" s="429"/>
      <c r="IMS38" s="429"/>
      <c r="IMT38" s="429"/>
      <c r="IMU38" s="429"/>
      <c r="IMV38" s="429"/>
      <c r="IMW38" s="429"/>
      <c r="IMX38" s="429"/>
      <c r="IMY38" s="429"/>
      <c r="IMZ38" s="429"/>
      <c r="INA38" s="429"/>
      <c r="INB38" s="429"/>
      <c r="INC38" s="429"/>
      <c r="IND38" s="429"/>
      <c r="INE38" s="429"/>
      <c r="INF38" s="429"/>
      <c r="ING38" s="429"/>
      <c r="INH38" s="429"/>
      <c r="INI38" s="429"/>
      <c r="INJ38" s="429"/>
      <c r="INK38" s="429"/>
      <c r="INL38" s="429"/>
      <c r="INM38" s="429"/>
      <c r="INN38" s="429"/>
      <c r="INO38" s="429"/>
      <c r="INP38" s="429"/>
      <c r="INQ38" s="429"/>
      <c r="INR38" s="429"/>
      <c r="INS38" s="429"/>
      <c r="INT38" s="429"/>
      <c r="INU38" s="429"/>
      <c r="INV38" s="429"/>
      <c r="INW38" s="429"/>
      <c r="INX38" s="429"/>
      <c r="INY38" s="429"/>
      <c r="INZ38" s="429"/>
      <c r="IOA38" s="429"/>
      <c r="IOB38" s="429"/>
      <c r="IOC38" s="429"/>
      <c r="IOD38" s="429"/>
      <c r="IOE38" s="429"/>
      <c r="IOF38" s="429"/>
      <c r="IOG38" s="429"/>
      <c r="IOH38" s="429"/>
      <c r="IOI38" s="429"/>
      <c r="IOJ38" s="429"/>
      <c r="IOK38" s="429"/>
      <c r="IOL38" s="429"/>
      <c r="IOM38" s="429"/>
      <c r="ION38" s="429"/>
      <c r="IOO38" s="429"/>
      <c r="IOP38" s="429"/>
      <c r="IOQ38" s="429"/>
      <c r="IOR38" s="429"/>
      <c r="IOS38" s="429"/>
      <c r="IOT38" s="429"/>
      <c r="IOU38" s="429"/>
      <c r="IOV38" s="429"/>
      <c r="IOW38" s="429"/>
      <c r="IOX38" s="429"/>
      <c r="IOY38" s="429"/>
      <c r="IOZ38" s="429"/>
      <c r="IPA38" s="429"/>
      <c r="IPB38" s="429"/>
      <c r="IPC38" s="429"/>
      <c r="IPD38" s="429"/>
      <c r="IPE38" s="429"/>
      <c r="IPF38" s="429"/>
      <c r="IPG38" s="429"/>
      <c r="IPH38" s="429"/>
      <c r="IPI38" s="429"/>
      <c r="IPJ38" s="429"/>
      <c r="IPK38" s="429"/>
      <c r="IPL38" s="429"/>
      <c r="IPM38" s="429"/>
      <c r="IPN38" s="429"/>
      <c r="IPO38" s="429"/>
      <c r="IPP38" s="429"/>
      <c r="IPQ38" s="429"/>
      <c r="IPR38" s="429"/>
      <c r="IPS38" s="429"/>
      <c r="IPT38" s="429"/>
      <c r="IPU38" s="429"/>
      <c r="IPV38" s="429"/>
      <c r="IPW38" s="429"/>
      <c r="IPX38" s="429"/>
      <c r="IPY38" s="429"/>
      <c r="IPZ38" s="429"/>
      <c r="IQA38" s="429"/>
      <c r="IQB38" s="429"/>
      <c r="IQC38" s="429"/>
      <c r="IQD38" s="429"/>
      <c r="IQE38" s="429"/>
      <c r="IQF38" s="429"/>
      <c r="IQG38" s="429"/>
      <c r="IQH38" s="429"/>
      <c r="IQI38" s="429"/>
      <c r="IQJ38" s="429"/>
      <c r="IQK38" s="429"/>
      <c r="IQL38" s="429"/>
      <c r="IQM38" s="429"/>
      <c r="IQN38" s="429"/>
      <c r="IQO38" s="429"/>
      <c r="IQP38" s="429"/>
      <c r="IQQ38" s="429"/>
      <c r="IQR38" s="429"/>
      <c r="IQS38" s="429"/>
      <c r="IQT38" s="429"/>
      <c r="IQU38" s="429"/>
      <c r="IQV38" s="429"/>
      <c r="IQW38" s="429"/>
      <c r="IQX38" s="429"/>
      <c r="IQY38" s="429"/>
      <c r="IQZ38" s="429"/>
      <c r="IRA38" s="429"/>
      <c r="IRB38" s="429"/>
      <c r="IRC38" s="429"/>
      <c r="IRD38" s="429"/>
      <c r="IRE38" s="429"/>
      <c r="IRF38" s="429"/>
      <c r="IRG38" s="429"/>
      <c r="IRH38" s="429"/>
      <c r="IRI38" s="429"/>
      <c r="IRJ38" s="429"/>
      <c r="IRK38" s="429"/>
      <c r="IRL38" s="429"/>
      <c r="IRM38" s="429"/>
      <c r="IRN38" s="429"/>
      <c r="IRO38" s="429"/>
      <c r="IRP38" s="429"/>
      <c r="IRQ38" s="429"/>
      <c r="IRR38" s="429"/>
      <c r="IRS38" s="429"/>
      <c r="IRT38" s="429"/>
      <c r="IRU38" s="429"/>
      <c r="IRV38" s="429"/>
      <c r="IRW38" s="429"/>
      <c r="IRX38" s="429"/>
      <c r="IRY38" s="429"/>
      <c r="IRZ38" s="429"/>
      <c r="ISA38" s="429"/>
      <c r="ISB38" s="429"/>
      <c r="ISC38" s="429"/>
      <c r="ISD38" s="429"/>
      <c r="ISE38" s="429"/>
      <c r="ISF38" s="429"/>
      <c r="ISG38" s="429"/>
      <c r="ISH38" s="429"/>
      <c r="ISI38" s="429"/>
      <c r="ISJ38" s="429"/>
      <c r="ISK38" s="429"/>
      <c r="ISL38" s="429"/>
      <c r="ISM38" s="429"/>
      <c r="ISN38" s="429"/>
      <c r="ISO38" s="429"/>
      <c r="ISP38" s="429"/>
      <c r="ISQ38" s="429"/>
      <c r="ISR38" s="429"/>
      <c r="ISS38" s="429"/>
      <c r="IST38" s="429"/>
      <c r="ISU38" s="429"/>
      <c r="ISV38" s="429"/>
      <c r="ISW38" s="429"/>
      <c r="ISX38" s="429"/>
      <c r="ISY38" s="429"/>
      <c r="ISZ38" s="429"/>
      <c r="ITA38" s="429"/>
      <c r="ITB38" s="429"/>
      <c r="ITC38" s="429"/>
      <c r="ITD38" s="429"/>
      <c r="ITE38" s="429"/>
      <c r="ITF38" s="429"/>
      <c r="ITG38" s="429"/>
      <c r="ITH38" s="429"/>
      <c r="ITI38" s="429"/>
      <c r="ITJ38" s="429"/>
      <c r="ITK38" s="429"/>
      <c r="ITL38" s="429"/>
      <c r="ITM38" s="429"/>
      <c r="ITN38" s="429"/>
      <c r="ITO38" s="429"/>
      <c r="ITP38" s="429"/>
      <c r="ITQ38" s="429"/>
      <c r="ITR38" s="429"/>
      <c r="ITS38" s="429"/>
      <c r="ITT38" s="429"/>
      <c r="ITU38" s="429"/>
      <c r="ITV38" s="429"/>
      <c r="ITW38" s="429"/>
      <c r="ITX38" s="429"/>
      <c r="ITY38" s="429"/>
      <c r="ITZ38" s="429"/>
      <c r="IUA38" s="429"/>
      <c r="IUB38" s="429"/>
      <c r="IUC38" s="429"/>
      <c r="IUD38" s="429"/>
      <c r="IUE38" s="429"/>
      <c r="IUF38" s="429"/>
      <c r="IUG38" s="429"/>
      <c r="IUH38" s="429"/>
      <c r="IUI38" s="429"/>
      <c r="IUJ38" s="429"/>
      <c r="IUK38" s="429"/>
      <c r="IUL38" s="429"/>
      <c r="IUM38" s="429"/>
      <c r="IUN38" s="429"/>
      <c r="IUO38" s="429"/>
      <c r="IUP38" s="429"/>
      <c r="IUQ38" s="429"/>
      <c r="IUR38" s="429"/>
      <c r="IUS38" s="429"/>
      <c r="IUT38" s="429"/>
      <c r="IUU38" s="429"/>
      <c r="IUV38" s="429"/>
      <c r="IUW38" s="429"/>
      <c r="IUX38" s="429"/>
      <c r="IUY38" s="429"/>
      <c r="IUZ38" s="429"/>
      <c r="IVA38" s="429"/>
      <c r="IVB38" s="429"/>
      <c r="IVC38" s="429"/>
      <c r="IVD38" s="429"/>
      <c r="IVE38" s="429"/>
      <c r="IVF38" s="429"/>
      <c r="IVG38" s="429"/>
      <c r="IVH38" s="429"/>
      <c r="IVI38" s="429"/>
      <c r="IVJ38" s="429"/>
      <c r="IVK38" s="429"/>
      <c r="IVL38" s="429"/>
      <c r="IVM38" s="429"/>
      <c r="IVN38" s="429"/>
      <c r="IVO38" s="429"/>
      <c r="IVP38" s="429"/>
      <c r="IVQ38" s="429"/>
      <c r="IVR38" s="429"/>
      <c r="IVS38" s="429"/>
      <c r="IVT38" s="429"/>
      <c r="IVU38" s="429"/>
      <c r="IVV38" s="429"/>
      <c r="IVW38" s="429"/>
      <c r="IVX38" s="429"/>
      <c r="IVY38" s="429"/>
      <c r="IVZ38" s="429"/>
      <c r="IWA38" s="429"/>
      <c r="IWB38" s="429"/>
      <c r="IWC38" s="429"/>
      <c r="IWD38" s="429"/>
      <c r="IWE38" s="429"/>
      <c r="IWF38" s="429"/>
      <c r="IWG38" s="429"/>
      <c r="IWH38" s="429"/>
      <c r="IWI38" s="429"/>
      <c r="IWJ38" s="429"/>
      <c r="IWK38" s="429"/>
      <c r="IWL38" s="429"/>
      <c r="IWM38" s="429"/>
      <c r="IWN38" s="429"/>
      <c r="IWO38" s="429"/>
      <c r="IWP38" s="429"/>
      <c r="IWQ38" s="429"/>
      <c r="IWR38" s="429"/>
      <c r="IWS38" s="429"/>
      <c r="IWT38" s="429"/>
      <c r="IWU38" s="429"/>
      <c r="IWV38" s="429"/>
      <c r="IWW38" s="429"/>
      <c r="IWX38" s="429"/>
      <c r="IWY38" s="429"/>
      <c r="IWZ38" s="429"/>
      <c r="IXA38" s="429"/>
      <c r="IXB38" s="429"/>
      <c r="IXC38" s="429"/>
      <c r="IXD38" s="429"/>
      <c r="IXE38" s="429"/>
      <c r="IXF38" s="429"/>
      <c r="IXG38" s="429"/>
      <c r="IXH38" s="429"/>
      <c r="IXI38" s="429"/>
      <c r="IXJ38" s="429"/>
      <c r="IXK38" s="429"/>
      <c r="IXL38" s="429"/>
      <c r="IXM38" s="429"/>
      <c r="IXN38" s="429"/>
      <c r="IXO38" s="429"/>
      <c r="IXP38" s="429"/>
      <c r="IXQ38" s="429"/>
      <c r="IXR38" s="429"/>
      <c r="IXS38" s="429"/>
      <c r="IXT38" s="429"/>
      <c r="IXU38" s="429"/>
      <c r="IXV38" s="429"/>
      <c r="IXW38" s="429"/>
      <c r="IXX38" s="429"/>
      <c r="IXY38" s="429"/>
      <c r="IXZ38" s="429"/>
      <c r="IYA38" s="429"/>
      <c r="IYB38" s="429"/>
      <c r="IYC38" s="429"/>
      <c r="IYD38" s="429"/>
      <c r="IYE38" s="429"/>
      <c r="IYF38" s="429"/>
      <c r="IYG38" s="429"/>
      <c r="IYH38" s="429"/>
      <c r="IYI38" s="429"/>
      <c r="IYJ38" s="429"/>
      <c r="IYK38" s="429"/>
      <c r="IYL38" s="429"/>
      <c r="IYM38" s="429"/>
      <c r="IYN38" s="429"/>
      <c r="IYO38" s="429"/>
      <c r="IYP38" s="429"/>
      <c r="IYQ38" s="429"/>
      <c r="IYR38" s="429"/>
      <c r="IYS38" s="429"/>
      <c r="IYT38" s="429"/>
      <c r="IYU38" s="429"/>
      <c r="IYV38" s="429"/>
      <c r="IYW38" s="429"/>
      <c r="IYX38" s="429"/>
      <c r="IYY38" s="429"/>
      <c r="IYZ38" s="429"/>
      <c r="IZA38" s="429"/>
      <c r="IZB38" s="429"/>
      <c r="IZC38" s="429"/>
      <c r="IZD38" s="429"/>
      <c r="IZE38" s="429"/>
      <c r="IZF38" s="429"/>
      <c r="IZG38" s="429"/>
      <c r="IZH38" s="429"/>
      <c r="IZI38" s="429"/>
      <c r="IZJ38" s="429"/>
      <c r="IZK38" s="429"/>
      <c r="IZL38" s="429"/>
      <c r="IZM38" s="429"/>
      <c r="IZN38" s="429"/>
      <c r="IZO38" s="429"/>
      <c r="IZP38" s="429"/>
      <c r="IZQ38" s="429"/>
      <c r="IZR38" s="429"/>
      <c r="IZS38" s="429"/>
      <c r="IZT38" s="429"/>
      <c r="IZU38" s="429"/>
      <c r="IZV38" s="429"/>
      <c r="IZW38" s="429"/>
      <c r="IZX38" s="429"/>
      <c r="IZY38" s="429"/>
      <c r="IZZ38" s="429"/>
      <c r="JAA38" s="429"/>
      <c r="JAB38" s="429"/>
      <c r="JAC38" s="429"/>
      <c r="JAD38" s="429"/>
      <c r="JAE38" s="429"/>
      <c r="JAF38" s="429"/>
      <c r="JAG38" s="429"/>
      <c r="JAH38" s="429"/>
      <c r="JAI38" s="429"/>
      <c r="JAJ38" s="429"/>
      <c r="JAK38" s="429"/>
      <c r="JAL38" s="429"/>
      <c r="JAM38" s="429"/>
      <c r="JAN38" s="429"/>
      <c r="JAO38" s="429"/>
      <c r="JAP38" s="429"/>
      <c r="JAQ38" s="429"/>
      <c r="JAR38" s="429"/>
      <c r="JAS38" s="429"/>
      <c r="JAT38" s="429"/>
      <c r="JAU38" s="429"/>
      <c r="JAV38" s="429"/>
      <c r="JAW38" s="429"/>
      <c r="JAX38" s="429"/>
      <c r="JAY38" s="429"/>
      <c r="JAZ38" s="429"/>
      <c r="JBA38" s="429"/>
      <c r="JBB38" s="429"/>
      <c r="JBC38" s="429"/>
      <c r="JBD38" s="429"/>
      <c r="JBE38" s="429"/>
      <c r="JBF38" s="429"/>
      <c r="JBG38" s="429"/>
      <c r="JBH38" s="429"/>
      <c r="JBI38" s="429"/>
      <c r="JBJ38" s="429"/>
      <c r="JBK38" s="429"/>
      <c r="JBL38" s="429"/>
      <c r="JBM38" s="429"/>
      <c r="JBN38" s="429"/>
      <c r="JBO38" s="429"/>
      <c r="JBP38" s="429"/>
      <c r="JBQ38" s="429"/>
      <c r="JBR38" s="429"/>
      <c r="JBS38" s="429"/>
      <c r="JBT38" s="429"/>
      <c r="JBU38" s="429"/>
      <c r="JBV38" s="429"/>
      <c r="JBW38" s="429"/>
      <c r="JBX38" s="429"/>
      <c r="JBY38" s="429"/>
      <c r="JBZ38" s="429"/>
      <c r="JCA38" s="429"/>
      <c r="JCB38" s="429"/>
      <c r="JCC38" s="429"/>
      <c r="JCD38" s="429"/>
      <c r="JCE38" s="429"/>
      <c r="JCF38" s="429"/>
      <c r="JCG38" s="429"/>
      <c r="JCH38" s="429"/>
      <c r="JCI38" s="429"/>
      <c r="JCJ38" s="429"/>
      <c r="JCK38" s="429"/>
      <c r="JCL38" s="429"/>
      <c r="JCM38" s="429"/>
      <c r="JCN38" s="429"/>
      <c r="JCO38" s="429"/>
      <c r="JCP38" s="429"/>
      <c r="JCQ38" s="429"/>
      <c r="JCR38" s="429"/>
      <c r="JCS38" s="429"/>
      <c r="JCT38" s="429"/>
      <c r="JCU38" s="429"/>
      <c r="JCV38" s="429"/>
      <c r="JCW38" s="429"/>
      <c r="JCX38" s="429"/>
      <c r="JCY38" s="429"/>
      <c r="JCZ38" s="429"/>
      <c r="JDA38" s="429"/>
      <c r="JDB38" s="429"/>
      <c r="JDC38" s="429"/>
      <c r="JDD38" s="429"/>
      <c r="JDE38" s="429"/>
      <c r="JDF38" s="429"/>
      <c r="JDG38" s="429"/>
      <c r="JDH38" s="429"/>
      <c r="JDI38" s="429"/>
      <c r="JDJ38" s="429"/>
      <c r="JDK38" s="429"/>
      <c r="JDL38" s="429"/>
      <c r="JDM38" s="429"/>
      <c r="JDN38" s="429"/>
      <c r="JDO38" s="429"/>
      <c r="JDP38" s="429"/>
      <c r="JDQ38" s="429"/>
      <c r="JDR38" s="429"/>
      <c r="JDS38" s="429"/>
      <c r="JDT38" s="429"/>
      <c r="JDU38" s="429"/>
      <c r="JDV38" s="429"/>
      <c r="JDW38" s="429"/>
      <c r="JDX38" s="429"/>
      <c r="JDY38" s="429"/>
      <c r="JDZ38" s="429"/>
      <c r="JEA38" s="429"/>
      <c r="JEB38" s="429"/>
      <c r="JEC38" s="429"/>
      <c r="JED38" s="429"/>
      <c r="JEE38" s="429"/>
      <c r="JEF38" s="429"/>
      <c r="JEG38" s="429"/>
      <c r="JEH38" s="429"/>
      <c r="JEI38" s="429"/>
      <c r="JEJ38" s="429"/>
      <c r="JEK38" s="429"/>
      <c r="JEL38" s="429"/>
      <c r="JEM38" s="429"/>
      <c r="JEN38" s="429"/>
      <c r="JEO38" s="429"/>
      <c r="JEP38" s="429"/>
      <c r="JEQ38" s="429"/>
      <c r="JER38" s="429"/>
      <c r="JES38" s="429"/>
      <c r="JET38" s="429"/>
      <c r="JEU38" s="429"/>
      <c r="JEV38" s="429"/>
      <c r="JEW38" s="429"/>
      <c r="JEX38" s="429"/>
      <c r="JEY38" s="429"/>
      <c r="JEZ38" s="429"/>
      <c r="JFA38" s="429"/>
      <c r="JFB38" s="429"/>
      <c r="JFC38" s="429"/>
      <c r="JFD38" s="429"/>
      <c r="JFE38" s="429"/>
      <c r="JFF38" s="429"/>
      <c r="JFG38" s="429"/>
      <c r="JFH38" s="429"/>
      <c r="JFI38" s="429"/>
      <c r="JFJ38" s="429"/>
      <c r="JFK38" s="429"/>
      <c r="JFL38" s="429"/>
      <c r="JFM38" s="429"/>
      <c r="JFN38" s="429"/>
      <c r="JFO38" s="429"/>
      <c r="JFP38" s="429"/>
      <c r="JFQ38" s="429"/>
      <c r="JFR38" s="429"/>
      <c r="JFS38" s="429"/>
      <c r="JFT38" s="429"/>
      <c r="JFU38" s="429"/>
      <c r="JFV38" s="429"/>
      <c r="JFW38" s="429"/>
      <c r="JFX38" s="429"/>
      <c r="JFY38" s="429"/>
      <c r="JFZ38" s="429"/>
      <c r="JGA38" s="429"/>
      <c r="JGB38" s="429"/>
      <c r="JGC38" s="429"/>
      <c r="JGD38" s="429"/>
      <c r="JGE38" s="429"/>
      <c r="JGF38" s="429"/>
      <c r="JGG38" s="429"/>
      <c r="JGH38" s="429"/>
      <c r="JGI38" s="429"/>
      <c r="JGJ38" s="429"/>
      <c r="JGK38" s="429"/>
      <c r="JGL38" s="429"/>
      <c r="JGM38" s="429"/>
      <c r="JGN38" s="429"/>
      <c r="JGO38" s="429"/>
      <c r="JGP38" s="429"/>
      <c r="JGQ38" s="429"/>
      <c r="JGR38" s="429"/>
      <c r="JGS38" s="429"/>
      <c r="JGT38" s="429"/>
      <c r="JGU38" s="429"/>
      <c r="JGV38" s="429"/>
      <c r="JGW38" s="429"/>
      <c r="JGX38" s="429"/>
      <c r="JGY38" s="429"/>
      <c r="JGZ38" s="429"/>
      <c r="JHA38" s="429"/>
      <c r="JHB38" s="429"/>
      <c r="JHC38" s="429"/>
      <c r="JHD38" s="429"/>
      <c r="JHE38" s="429"/>
      <c r="JHF38" s="429"/>
      <c r="JHG38" s="429"/>
      <c r="JHH38" s="429"/>
      <c r="JHI38" s="429"/>
      <c r="JHJ38" s="429"/>
      <c r="JHK38" s="429"/>
      <c r="JHL38" s="429"/>
      <c r="JHM38" s="429"/>
      <c r="JHN38" s="429"/>
      <c r="JHO38" s="429"/>
      <c r="JHP38" s="429"/>
      <c r="JHQ38" s="429"/>
      <c r="JHR38" s="429"/>
      <c r="JHS38" s="429"/>
      <c r="JHT38" s="429"/>
      <c r="JHU38" s="429"/>
      <c r="JHV38" s="429"/>
      <c r="JHW38" s="429"/>
      <c r="JHX38" s="429"/>
      <c r="JHY38" s="429"/>
      <c r="JHZ38" s="429"/>
      <c r="JIA38" s="429"/>
      <c r="JIB38" s="429"/>
      <c r="JIC38" s="429"/>
      <c r="JID38" s="429"/>
      <c r="JIE38" s="429"/>
      <c r="JIF38" s="429"/>
      <c r="JIG38" s="429"/>
      <c r="JIH38" s="429"/>
      <c r="JII38" s="429"/>
      <c r="JIJ38" s="429"/>
      <c r="JIK38" s="429"/>
      <c r="JIL38" s="429"/>
      <c r="JIM38" s="429"/>
      <c r="JIN38" s="429"/>
      <c r="JIO38" s="429"/>
      <c r="JIP38" s="429"/>
      <c r="JIQ38" s="429"/>
      <c r="JIR38" s="429"/>
      <c r="JIS38" s="429"/>
      <c r="JIT38" s="429"/>
      <c r="JIU38" s="429"/>
      <c r="JIV38" s="429"/>
      <c r="JIW38" s="429"/>
      <c r="JIX38" s="429"/>
      <c r="JIY38" s="429"/>
      <c r="JIZ38" s="429"/>
      <c r="JJA38" s="429"/>
      <c r="JJB38" s="429"/>
      <c r="JJC38" s="429"/>
      <c r="JJD38" s="429"/>
      <c r="JJE38" s="429"/>
      <c r="JJF38" s="429"/>
      <c r="JJG38" s="429"/>
      <c r="JJH38" s="429"/>
      <c r="JJI38" s="429"/>
      <c r="JJJ38" s="429"/>
      <c r="JJK38" s="429"/>
      <c r="JJL38" s="429"/>
      <c r="JJM38" s="429"/>
      <c r="JJN38" s="429"/>
      <c r="JJO38" s="429"/>
      <c r="JJP38" s="429"/>
      <c r="JJQ38" s="429"/>
      <c r="JJR38" s="429"/>
      <c r="JJS38" s="429"/>
      <c r="JJT38" s="429"/>
      <c r="JJU38" s="429"/>
      <c r="JJV38" s="429"/>
      <c r="JJW38" s="429"/>
      <c r="JJX38" s="429"/>
      <c r="JJY38" s="429"/>
      <c r="JJZ38" s="429"/>
      <c r="JKA38" s="429"/>
      <c r="JKB38" s="429"/>
      <c r="JKC38" s="429"/>
      <c r="JKD38" s="429"/>
      <c r="JKE38" s="429"/>
      <c r="JKF38" s="429"/>
      <c r="JKG38" s="429"/>
      <c r="JKH38" s="429"/>
      <c r="JKI38" s="429"/>
      <c r="JKJ38" s="429"/>
      <c r="JKK38" s="429"/>
      <c r="JKL38" s="429"/>
      <c r="JKM38" s="429"/>
      <c r="JKN38" s="429"/>
      <c r="JKO38" s="429"/>
      <c r="JKP38" s="429"/>
      <c r="JKQ38" s="429"/>
      <c r="JKR38" s="429"/>
      <c r="JKS38" s="429"/>
      <c r="JKT38" s="429"/>
      <c r="JKU38" s="429"/>
      <c r="JKV38" s="429"/>
      <c r="JKW38" s="429"/>
      <c r="JKX38" s="429"/>
      <c r="JKY38" s="429"/>
      <c r="JKZ38" s="429"/>
      <c r="JLA38" s="429"/>
      <c r="JLB38" s="429"/>
      <c r="JLC38" s="429"/>
      <c r="JLD38" s="429"/>
      <c r="JLE38" s="429"/>
      <c r="JLF38" s="429"/>
      <c r="JLG38" s="429"/>
      <c r="JLH38" s="429"/>
      <c r="JLI38" s="429"/>
      <c r="JLJ38" s="429"/>
      <c r="JLK38" s="429"/>
      <c r="JLL38" s="429"/>
      <c r="JLM38" s="429"/>
      <c r="JLN38" s="429"/>
      <c r="JLO38" s="429"/>
      <c r="JLP38" s="429"/>
      <c r="JLQ38" s="429"/>
      <c r="JLR38" s="429"/>
      <c r="JLS38" s="429"/>
      <c r="JLT38" s="429"/>
      <c r="JLU38" s="429"/>
      <c r="JLV38" s="429"/>
      <c r="JLW38" s="429"/>
      <c r="JLX38" s="429"/>
      <c r="JLY38" s="429"/>
      <c r="JLZ38" s="429"/>
      <c r="JMA38" s="429"/>
      <c r="JMB38" s="429"/>
      <c r="JMC38" s="429"/>
      <c r="JMD38" s="429"/>
      <c r="JME38" s="429"/>
      <c r="JMF38" s="429"/>
      <c r="JMG38" s="429"/>
      <c r="JMH38" s="429"/>
      <c r="JMI38" s="429"/>
      <c r="JMJ38" s="429"/>
      <c r="JMK38" s="429"/>
      <c r="JML38" s="429"/>
      <c r="JMM38" s="429"/>
      <c r="JMN38" s="429"/>
      <c r="JMO38" s="429"/>
      <c r="JMP38" s="429"/>
      <c r="JMQ38" s="429"/>
      <c r="JMR38" s="429"/>
      <c r="JMS38" s="429"/>
      <c r="JMT38" s="429"/>
      <c r="JMU38" s="429"/>
      <c r="JMV38" s="429"/>
      <c r="JMW38" s="429"/>
      <c r="JMX38" s="429"/>
      <c r="JMY38" s="429"/>
      <c r="JMZ38" s="429"/>
      <c r="JNA38" s="429"/>
      <c r="JNB38" s="429"/>
      <c r="JNC38" s="429"/>
      <c r="JND38" s="429"/>
      <c r="JNE38" s="429"/>
      <c r="JNF38" s="429"/>
      <c r="JNG38" s="429"/>
      <c r="JNH38" s="429"/>
      <c r="JNI38" s="429"/>
      <c r="JNJ38" s="429"/>
      <c r="JNK38" s="429"/>
      <c r="JNL38" s="429"/>
      <c r="JNM38" s="429"/>
      <c r="JNN38" s="429"/>
      <c r="JNO38" s="429"/>
      <c r="JNP38" s="429"/>
      <c r="JNQ38" s="429"/>
      <c r="JNR38" s="429"/>
      <c r="JNS38" s="429"/>
      <c r="JNT38" s="429"/>
      <c r="JNU38" s="429"/>
      <c r="JNV38" s="429"/>
      <c r="JNW38" s="429"/>
      <c r="JNX38" s="429"/>
      <c r="JNY38" s="429"/>
      <c r="JNZ38" s="429"/>
      <c r="JOA38" s="429"/>
      <c r="JOB38" s="429"/>
      <c r="JOC38" s="429"/>
      <c r="JOD38" s="429"/>
      <c r="JOE38" s="429"/>
      <c r="JOF38" s="429"/>
      <c r="JOG38" s="429"/>
      <c r="JOH38" s="429"/>
      <c r="JOI38" s="429"/>
      <c r="JOJ38" s="429"/>
      <c r="JOK38" s="429"/>
      <c r="JOL38" s="429"/>
      <c r="JOM38" s="429"/>
      <c r="JON38" s="429"/>
      <c r="JOO38" s="429"/>
      <c r="JOP38" s="429"/>
      <c r="JOQ38" s="429"/>
      <c r="JOR38" s="429"/>
      <c r="JOS38" s="429"/>
      <c r="JOT38" s="429"/>
      <c r="JOU38" s="429"/>
      <c r="JOV38" s="429"/>
      <c r="JOW38" s="429"/>
      <c r="JOX38" s="429"/>
      <c r="JOY38" s="429"/>
      <c r="JOZ38" s="429"/>
      <c r="JPA38" s="429"/>
      <c r="JPB38" s="429"/>
      <c r="JPC38" s="429"/>
      <c r="JPD38" s="429"/>
      <c r="JPE38" s="429"/>
      <c r="JPF38" s="429"/>
      <c r="JPG38" s="429"/>
      <c r="JPH38" s="429"/>
      <c r="JPI38" s="429"/>
      <c r="JPJ38" s="429"/>
      <c r="JPK38" s="429"/>
      <c r="JPL38" s="429"/>
      <c r="JPM38" s="429"/>
      <c r="JPN38" s="429"/>
      <c r="JPO38" s="429"/>
      <c r="JPP38" s="429"/>
      <c r="JPQ38" s="429"/>
      <c r="JPR38" s="429"/>
      <c r="JPS38" s="429"/>
      <c r="JPT38" s="429"/>
      <c r="JPU38" s="429"/>
      <c r="JPV38" s="429"/>
      <c r="JPW38" s="429"/>
      <c r="JPX38" s="429"/>
      <c r="JPY38" s="429"/>
      <c r="JPZ38" s="429"/>
      <c r="JQA38" s="429"/>
      <c r="JQB38" s="429"/>
      <c r="JQC38" s="429"/>
      <c r="JQD38" s="429"/>
      <c r="JQE38" s="429"/>
      <c r="JQF38" s="429"/>
      <c r="JQG38" s="429"/>
      <c r="JQH38" s="429"/>
      <c r="JQI38" s="429"/>
      <c r="JQJ38" s="429"/>
      <c r="JQK38" s="429"/>
      <c r="JQL38" s="429"/>
      <c r="JQM38" s="429"/>
      <c r="JQN38" s="429"/>
      <c r="JQO38" s="429"/>
      <c r="JQP38" s="429"/>
      <c r="JQQ38" s="429"/>
      <c r="JQR38" s="429"/>
      <c r="JQS38" s="429"/>
      <c r="JQT38" s="429"/>
      <c r="JQU38" s="429"/>
      <c r="JQV38" s="429"/>
      <c r="JQW38" s="429"/>
      <c r="JQX38" s="429"/>
      <c r="JQY38" s="429"/>
      <c r="JQZ38" s="429"/>
      <c r="JRA38" s="429"/>
      <c r="JRB38" s="429"/>
      <c r="JRC38" s="429"/>
      <c r="JRD38" s="429"/>
      <c r="JRE38" s="429"/>
      <c r="JRF38" s="429"/>
      <c r="JRG38" s="429"/>
      <c r="JRH38" s="429"/>
      <c r="JRI38" s="429"/>
      <c r="JRJ38" s="429"/>
      <c r="JRK38" s="429"/>
      <c r="JRL38" s="429"/>
      <c r="JRM38" s="429"/>
      <c r="JRN38" s="429"/>
      <c r="JRO38" s="429"/>
      <c r="JRP38" s="429"/>
      <c r="JRQ38" s="429"/>
      <c r="JRR38" s="429"/>
      <c r="JRS38" s="429"/>
      <c r="JRT38" s="429"/>
      <c r="JRU38" s="429"/>
      <c r="JRV38" s="429"/>
      <c r="JRW38" s="429"/>
      <c r="JRX38" s="429"/>
      <c r="JRY38" s="429"/>
      <c r="JRZ38" s="429"/>
      <c r="JSA38" s="429"/>
      <c r="JSB38" s="429"/>
      <c r="JSC38" s="429"/>
      <c r="JSD38" s="429"/>
      <c r="JSE38" s="429"/>
      <c r="JSF38" s="429"/>
      <c r="JSG38" s="429"/>
      <c r="JSH38" s="429"/>
      <c r="JSI38" s="429"/>
      <c r="JSJ38" s="429"/>
      <c r="JSK38" s="429"/>
      <c r="JSL38" s="429"/>
      <c r="JSM38" s="429"/>
      <c r="JSN38" s="429"/>
      <c r="JSO38" s="429"/>
      <c r="JSP38" s="429"/>
      <c r="JSQ38" s="429"/>
      <c r="JSR38" s="429"/>
      <c r="JSS38" s="429"/>
      <c r="JST38" s="429"/>
      <c r="JSU38" s="429"/>
      <c r="JSV38" s="429"/>
      <c r="JSW38" s="429"/>
      <c r="JSX38" s="429"/>
      <c r="JSY38" s="429"/>
      <c r="JSZ38" s="429"/>
      <c r="JTA38" s="429"/>
      <c r="JTB38" s="429"/>
      <c r="JTC38" s="429"/>
      <c r="JTD38" s="429"/>
      <c r="JTE38" s="429"/>
      <c r="JTF38" s="429"/>
      <c r="JTG38" s="429"/>
      <c r="JTH38" s="429"/>
      <c r="JTI38" s="429"/>
      <c r="JTJ38" s="429"/>
      <c r="JTK38" s="429"/>
      <c r="JTL38" s="429"/>
      <c r="JTM38" s="429"/>
      <c r="JTN38" s="429"/>
      <c r="JTO38" s="429"/>
      <c r="JTP38" s="429"/>
      <c r="JTQ38" s="429"/>
      <c r="JTR38" s="429"/>
      <c r="JTS38" s="429"/>
      <c r="JTT38" s="429"/>
      <c r="JTU38" s="429"/>
      <c r="JTV38" s="429"/>
      <c r="JTW38" s="429"/>
      <c r="JTX38" s="429"/>
      <c r="JTY38" s="429"/>
      <c r="JTZ38" s="429"/>
      <c r="JUA38" s="429"/>
      <c r="JUB38" s="429"/>
      <c r="JUC38" s="429"/>
      <c r="JUD38" s="429"/>
      <c r="JUE38" s="429"/>
      <c r="JUF38" s="429"/>
      <c r="JUG38" s="429"/>
      <c r="JUH38" s="429"/>
      <c r="JUI38" s="429"/>
      <c r="JUJ38" s="429"/>
      <c r="JUK38" s="429"/>
      <c r="JUL38" s="429"/>
      <c r="JUM38" s="429"/>
      <c r="JUN38" s="429"/>
      <c r="JUO38" s="429"/>
      <c r="JUP38" s="429"/>
      <c r="JUQ38" s="429"/>
      <c r="JUR38" s="429"/>
      <c r="JUS38" s="429"/>
      <c r="JUT38" s="429"/>
      <c r="JUU38" s="429"/>
      <c r="JUV38" s="429"/>
      <c r="JUW38" s="429"/>
      <c r="JUX38" s="429"/>
      <c r="JUY38" s="429"/>
      <c r="JUZ38" s="429"/>
      <c r="JVA38" s="429"/>
      <c r="JVB38" s="429"/>
      <c r="JVC38" s="429"/>
      <c r="JVD38" s="429"/>
      <c r="JVE38" s="429"/>
      <c r="JVF38" s="429"/>
      <c r="JVG38" s="429"/>
      <c r="JVH38" s="429"/>
      <c r="JVI38" s="429"/>
      <c r="JVJ38" s="429"/>
      <c r="JVK38" s="429"/>
      <c r="JVL38" s="429"/>
      <c r="JVM38" s="429"/>
      <c r="JVN38" s="429"/>
      <c r="JVO38" s="429"/>
      <c r="JVP38" s="429"/>
      <c r="JVQ38" s="429"/>
      <c r="JVR38" s="429"/>
      <c r="JVS38" s="429"/>
      <c r="JVT38" s="429"/>
      <c r="JVU38" s="429"/>
      <c r="JVV38" s="429"/>
      <c r="JVW38" s="429"/>
      <c r="JVX38" s="429"/>
      <c r="JVY38" s="429"/>
      <c r="JVZ38" s="429"/>
      <c r="JWA38" s="429"/>
      <c r="JWB38" s="429"/>
      <c r="JWC38" s="429"/>
      <c r="JWD38" s="429"/>
      <c r="JWE38" s="429"/>
      <c r="JWF38" s="429"/>
      <c r="JWG38" s="429"/>
      <c r="JWH38" s="429"/>
      <c r="JWI38" s="429"/>
      <c r="JWJ38" s="429"/>
      <c r="JWK38" s="429"/>
      <c r="JWL38" s="429"/>
      <c r="JWM38" s="429"/>
      <c r="JWN38" s="429"/>
      <c r="JWO38" s="429"/>
      <c r="JWP38" s="429"/>
      <c r="JWQ38" s="429"/>
      <c r="JWR38" s="429"/>
      <c r="JWS38" s="429"/>
      <c r="JWT38" s="429"/>
      <c r="JWU38" s="429"/>
      <c r="JWV38" s="429"/>
      <c r="JWW38" s="429"/>
      <c r="JWX38" s="429"/>
      <c r="JWY38" s="429"/>
      <c r="JWZ38" s="429"/>
      <c r="JXA38" s="429"/>
      <c r="JXB38" s="429"/>
      <c r="JXC38" s="429"/>
      <c r="JXD38" s="429"/>
      <c r="JXE38" s="429"/>
      <c r="JXF38" s="429"/>
      <c r="JXG38" s="429"/>
      <c r="JXH38" s="429"/>
      <c r="JXI38" s="429"/>
      <c r="JXJ38" s="429"/>
      <c r="JXK38" s="429"/>
      <c r="JXL38" s="429"/>
      <c r="JXM38" s="429"/>
      <c r="JXN38" s="429"/>
      <c r="JXO38" s="429"/>
      <c r="JXP38" s="429"/>
      <c r="JXQ38" s="429"/>
      <c r="JXR38" s="429"/>
      <c r="JXS38" s="429"/>
      <c r="JXT38" s="429"/>
      <c r="JXU38" s="429"/>
      <c r="JXV38" s="429"/>
      <c r="JXW38" s="429"/>
      <c r="JXX38" s="429"/>
      <c r="JXY38" s="429"/>
      <c r="JXZ38" s="429"/>
      <c r="JYA38" s="429"/>
      <c r="JYB38" s="429"/>
      <c r="JYC38" s="429"/>
      <c r="JYD38" s="429"/>
      <c r="JYE38" s="429"/>
      <c r="JYF38" s="429"/>
      <c r="JYG38" s="429"/>
      <c r="JYH38" s="429"/>
      <c r="JYI38" s="429"/>
      <c r="JYJ38" s="429"/>
      <c r="JYK38" s="429"/>
      <c r="JYL38" s="429"/>
      <c r="JYM38" s="429"/>
      <c r="JYN38" s="429"/>
      <c r="JYO38" s="429"/>
      <c r="JYP38" s="429"/>
      <c r="JYQ38" s="429"/>
      <c r="JYR38" s="429"/>
      <c r="JYS38" s="429"/>
      <c r="JYT38" s="429"/>
      <c r="JYU38" s="429"/>
      <c r="JYV38" s="429"/>
      <c r="JYW38" s="429"/>
      <c r="JYX38" s="429"/>
      <c r="JYY38" s="429"/>
      <c r="JYZ38" s="429"/>
      <c r="JZA38" s="429"/>
      <c r="JZB38" s="429"/>
      <c r="JZC38" s="429"/>
      <c r="JZD38" s="429"/>
      <c r="JZE38" s="429"/>
      <c r="JZF38" s="429"/>
      <c r="JZG38" s="429"/>
      <c r="JZH38" s="429"/>
      <c r="JZI38" s="429"/>
      <c r="JZJ38" s="429"/>
      <c r="JZK38" s="429"/>
      <c r="JZL38" s="429"/>
      <c r="JZM38" s="429"/>
      <c r="JZN38" s="429"/>
      <c r="JZO38" s="429"/>
      <c r="JZP38" s="429"/>
      <c r="JZQ38" s="429"/>
      <c r="JZR38" s="429"/>
      <c r="JZS38" s="429"/>
      <c r="JZT38" s="429"/>
      <c r="JZU38" s="429"/>
      <c r="JZV38" s="429"/>
      <c r="JZW38" s="429"/>
      <c r="JZX38" s="429"/>
      <c r="JZY38" s="429"/>
      <c r="JZZ38" s="429"/>
      <c r="KAA38" s="429"/>
      <c r="KAB38" s="429"/>
      <c r="KAC38" s="429"/>
      <c r="KAD38" s="429"/>
      <c r="KAE38" s="429"/>
      <c r="KAF38" s="429"/>
      <c r="KAG38" s="429"/>
      <c r="KAH38" s="429"/>
      <c r="KAI38" s="429"/>
      <c r="KAJ38" s="429"/>
      <c r="KAK38" s="429"/>
      <c r="KAL38" s="429"/>
      <c r="KAM38" s="429"/>
      <c r="KAN38" s="429"/>
      <c r="KAO38" s="429"/>
      <c r="KAP38" s="429"/>
      <c r="KAQ38" s="429"/>
      <c r="KAR38" s="429"/>
      <c r="KAS38" s="429"/>
      <c r="KAT38" s="429"/>
      <c r="KAU38" s="429"/>
      <c r="KAV38" s="429"/>
      <c r="KAW38" s="429"/>
      <c r="KAX38" s="429"/>
      <c r="KAY38" s="429"/>
      <c r="KAZ38" s="429"/>
      <c r="KBA38" s="429"/>
      <c r="KBB38" s="429"/>
      <c r="KBC38" s="429"/>
      <c r="KBD38" s="429"/>
      <c r="KBE38" s="429"/>
      <c r="KBF38" s="429"/>
      <c r="KBG38" s="429"/>
      <c r="KBH38" s="429"/>
      <c r="KBI38" s="429"/>
      <c r="KBJ38" s="429"/>
      <c r="KBK38" s="429"/>
      <c r="KBL38" s="429"/>
      <c r="KBM38" s="429"/>
      <c r="KBN38" s="429"/>
      <c r="KBO38" s="429"/>
      <c r="KBP38" s="429"/>
      <c r="KBQ38" s="429"/>
      <c r="KBR38" s="429"/>
      <c r="KBS38" s="429"/>
      <c r="KBT38" s="429"/>
      <c r="KBU38" s="429"/>
      <c r="KBV38" s="429"/>
      <c r="KBW38" s="429"/>
      <c r="KBX38" s="429"/>
      <c r="KBY38" s="429"/>
      <c r="KBZ38" s="429"/>
      <c r="KCA38" s="429"/>
      <c r="KCB38" s="429"/>
      <c r="KCC38" s="429"/>
      <c r="KCD38" s="429"/>
      <c r="KCE38" s="429"/>
      <c r="KCF38" s="429"/>
      <c r="KCG38" s="429"/>
      <c r="KCH38" s="429"/>
      <c r="KCI38" s="429"/>
      <c r="KCJ38" s="429"/>
      <c r="KCK38" s="429"/>
      <c r="KCL38" s="429"/>
      <c r="KCM38" s="429"/>
      <c r="KCN38" s="429"/>
      <c r="KCO38" s="429"/>
      <c r="KCP38" s="429"/>
      <c r="KCQ38" s="429"/>
      <c r="KCR38" s="429"/>
      <c r="KCS38" s="429"/>
      <c r="KCT38" s="429"/>
      <c r="KCU38" s="429"/>
      <c r="KCV38" s="429"/>
      <c r="KCW38" s="429"/>
      <c r="KCX38" s="429"/>
      <c r="KCY38" s="429"/>
      <c r="KCZ38" s="429"/>
      <c r="KDA38" s="429"/>
      <c r="KDB38" s="429"/>
      <c r="KDC38" s="429"/>
      <c r="KDD38" s="429"/>
      <c r="KDE38" s="429"/>
      <c r="KDF38" s="429"/>
      <c r="KDG38" s="429"/>
      <c r="KDH38" s="429"/>
      <c r="KDI38" s="429"/>
      <c r="KDJ38" s="429"/>
      <c r="KDK38" s="429"/>
      <c r="KDL38" s="429"/>
      <c r="KDM38" s="429"/>
      <c r="KDN38" s="429"/>
      <c r="KDO38" s="429"/>
      <c r="KDP38" s="429"/>
      <c r="KDQ38" s="429"/>
      <c r="KDR38" s="429"/>
      <c r="KDS38" s="429"/>
      <c r="KDT38" s="429"/>
      <c r="KDU38" s="429"/>
      <c r="KDV38" s="429"/>
      <c r="KDW38" s="429"/>
      <c r="KDX38" s="429"/>
      <c r="KDY38" s="429"/>
      <c r="KDZ38" s="429"/>
      <c r="KEA38" s="429"/>
      <c r="KEB38" s="429"/>
      <c r="KEC38" s="429"/>
      <c r="KED38" s="429"/>
      <c r="KEE38" s="429"/>
      <c r="KEF38" s="429"/>
      <c r="KEG38" s="429"/>
      <c r="KEH38" s="429"/>
      <c r="KEI38" s="429"/>
      <c r="KEJ38" s="429"/>
      <c r="KEK38" s="429"/>
      <c r="KEL38" s="429"/>
      <c r="KEM38" s="429"/>
      <c r="KEN38" s="429"/>
      <c r="KEO38" s="429"/>
      <c r="KEP38" s="429"/>
      <c r="KEQ38" s="429"/>
      <c r="KER38" s="429"/>
      <c r="KES38" s="429"/>
      <c r="KET38" s="429"/>
      <c r="KEU38" s="429"/>
      <c r="KEV38" s="429"/>
      <c r="KEW38" s="429"/>
      <c r="KEX38" s="429"/>
      <c r="KEY38" s="429"/>
      <c r="KEZ38" s="429"/>
      <c r="KFA38" s="429"/>
      <c r="KFB38" s="429"/>
      <c r="KFC38" s="429"/>
      <c r="KFD38" s="429"/>
      <c r="KFE38" s="429"/>
      <c r="KFF38" s="429"/>
      <c r="KFG38" s="429"/>
      <c r="KFH38" s="429"/>
      <c r="KFI38" s="429"/>
      <c r="KFJ38" s="429"/>
      <c r="KFK38" s="429"/>
      <c r="KFL38" s="429"/>
      <c r="KFM38" s="429"/>
      <c r="KFN38" s="429"/>
      <c r="KFO38" s="429"/>
      <c r="KFP38" s="429"/>
      <c r="KFQ38" s="429"/>
      <c r="KFR38" s="429"/>
      <c r="KFS38" s="429"/>
      <c r="KFT38" s="429"/>
      <c r="KFU38" s="429"/>
      <c r="KFV38" s="429"/>
      <c r="KFW38" s="429"/>
      <c r="KFX38" s="429"/>
      <c r="KFY38" s="429"/>
      <c r="KFZ38" s="429"/>
      <c r="KGA38" s="429"/>
      <c r="KGB38" s="429"/>
      <c r="KGC38" s="429"/>
      <c r="KGD38" s="429"/>
      <c r="KGE38" s="429"/>
      <c r="KGF38" s="429"/>
      <c r="KGG38" s="429"/>
      <c r="KGH38" s="429"/>
      <c r="KGI38" s="429"/>
      <c r="KGJ38" s="429"/>
      <c r="KGK38" s="429"/>
      <c r="KGL38" s="429"/>
      <c r="KGM38" s="429"/>
      <c r="KGN38" s="429"/>
      <c r="KGO38" s="429"/>
      <c r="KGP38" s="429"/>
      <c r="KGQ38" s="429"/>
      <c r="KGR38" s="429"/>
      <c r="KGS38" s="429"/>
      <c r="KGT38" s="429"/>
      <c r="KGU38" s="429"/>
      <c r="KGV38" s="429"/>
      <c r="KGW38" s="429"/>
      <c r="KGX38" s="429"/>
      <c r="KGY38" s="429"/>
      <c r="KGZ38" s="429"/>
      <c r="KHA38" s="429"/>
      <c r="KHB38" s="429"/>
      <c r="KHC38" s="429"/>
      <c r="KHD38" s="429"/>
      <c r="KHE38" s="429"/>
      <c r="KHF38" s="429"/>
      <c r="KHG38" s="429"/>
      <c r="KHH38" s="429"/>
      <c r="KHI38" s="429"/>
      <c r="KHJ38" s="429"/>
      <c r="KHK38" s="429"/>
      <c r="KHL38" s="429"/>
      <c r="KHM38" s="429"/>
      <c r="KHN38" s="429"/>
      <c r="KHO38" s="429"/>
      <c r="KHP38" s="429"/>
      <c r="KHQ38" s="429"/>
      <c r="KHR38" s="429"/>
      <c r="KHS38" s="429"/>
      <c r="KHT38" s="429"/>
      <c r="KHU38" s="429"/>
      <c r="KHV38" s="429"/>
      <c r="KHW38" s="429"/>
      <c r="KHX38" s="429"/>
      <c r="KHY38" s="429"/>
      <c r="KHZ38" s="429"/>
      <c r="KIA38" s="429"/>
      <c r="KIB38" s="429"/>
      <c r="KIC38" s="429"/>
      <c r="KID38" s="429"/>
      <c r="KIE38" s="429"/>
      <c r="KIF38" s="429"/>
      <c r="KIG38" s="429"/>
      <c r="KIH38" s="429"/>
      <c r="KII38" s="429"/>
      <c r="KIJ38" s="429"/>
      <c r="KIK38" s="429"/>
      <c r="KIL38" s="429"/>
      <c r="KIM38" s="429"/>
      <c r="KIN38" s="429"/>
      <c r="KIO38" s="429"/>
      <c r="KIP38" s="429"/>
      <c r="KIQ38" s="429"/>
      <c r="KIR38" s="429"/>
      <c r="KIS38" s="429"/>
      <c r="KIT38" s="429"/>
      <c r="KIU38" s="429"/>
      <c r="KIV38" s="429"/>
      <c r="KIW38" s="429"/>
      <c r="KIX38" s="429"/>
      <c r="KIY38" s="429"/>
      <c r="KIZ38" s="429"/>
      <c r="KJA38" s="429"/>
      <c r="KJB38" s="429"/>
      <c r="KJC38" s="429"/>
      <c r="KJD38" s="429"/>
      <c r="KJE38" s="429"/>
      <c r="KJF38" s="429"/>
      <c r="KJG38" s="429"/>
      <c r="KJH38" s="429"/>
      <c r="KJI38" s="429"/>
      <c r="KJJ38" s="429"/>
      <c r="KJK38" s="429"/>
      <c r="KJL38" s="429"/>
      <c r="KJM38" s="429"/>
      <c r="KJN38" s="429"/>
      <c r="KJO38" s="429"/>
      <c r="KJP38" s="429"/>
      <c r="KJQ38" s="429"/>
      <c r="KJR38" s="429"/>
      <c r="KJS38" s="429"/>
      <c r="KJT38" s="429"/>
      <c r="KJU38" s="429"/>
      <c r="KJV38" s="429"/>
      <c r="KJW38" s="429"/>
      <c r="KJX38" s="429"/>
      <c r="KJY38" s="429"/>
      <c r="KJZ38" s="429"/>
      <c r="KKA38" s="429"/>
      <c r="KKB38" s="429"/>
      <c r="KKC38" s="429"/>
      <c r="KKD38" s="429"/>
      <c r="KKE38" s="429"/>
      <c r="KKF38" s="429"/>
      <c r="KKG38" s="429"/>
      <c r="KKH38" s="429"/>
      <c r="KKI38" s="429"/>
      <c r="KKJ38" s="429"/>
      <c r="KKK38" s="429"/>
      <c r="KKL38" s="429"/>
      <c r="KKM38" s="429"/>
      <c r="KKN38" s="429"/>
      <c r="KKO38" s="429"/>
      <c r="KKP38" s="429"/>
      <c r="KKQ38" s="429"/>
      <c r="KKR38" s="429"/>
      <c r="KKS38" s="429"/>
      <c r="KKT38" s="429"/>
      <c r="KKU38" s="429"/>
      <c r="KKV38" s="429"/>
      <c r="KKW38" s="429"/>
      <c r="KKX38" s="429"/>
      <c r="KKY38" s="429"/>
      <c r="KKZ38" s="429"/>
      <c r="KLA38" s="429"/>
      <c r="KLB38" s="429"/>
      <c r="KLC38" s="429"/>
      <c r="KLD38" s="429"/>
      <c r="KLE38" s="429"/>
      <c r="KLF38" s="429"/>
      <c r="KLG38" s="429"/>
      <c r="KLH38" s="429"/>
      <c r="KLI38" s="429"/>
      <c r="KLJ38" s="429"/>
      <c r="KLK38" s="429"/>
      <c r="KLL38" s="429"/>
      <c r="KLM38" s="429"/>
      <c r="KLN38" s="429"/>
      <c r="KLO38" s="429"/>
      <c r="KLP38" s="429"/>
      <c r="KLQ38" s="429"/>
      <c r="KLR38" s="429"/>
      <c r="KLS38" s="429"/>
      <c r="KLT38" s="429"/>
      <c r="KLU38" s="429"/>
      <c r="KLV38" s="429"/>
      <c r="KLW38" s="429"/>
      <c r="KLX38" s="429"/>
      <c r="KLY38" s="429"/>
      <c r="KLZ38" s="429"/>
      <c r="KMA38" s="429"/>
      <c r="KMB38" s="429"/>
      <c r="KMC38" s="429"/>
      <c r="KMD38" s="429"/>
      <c r="KME38" s="429"/>
      <c r="KMF38" s="429"/>
      <c r="KMG38" s="429"/>
      <c r="KMH38" s="429"/>
      <c r="KMI38" s="429"/>
      <c r="KMJ38" s="429"/>
      <c r="KMK38" s="429"/>
      <c r="KML38" s="429"/>
      <c r="KMM38" s="429"/>
      <c r="KMN38" s="429"/>
      <c r="KMO38" s="429"/>
      <c r="KMP38" s="429"/>
      <c r="KMQ38" s="429"/>
      <c r="KMR38" s="429"/>
      <c r="KMS38" s="429"/>
      <c r="KMT38" s="429"/>
      <c r="KMU38" s="429"/>
      <c r="KMV38" s="429"/>
      <c r="KMW38" s="429"/>
      <c r="KMX38" s="429"/>
      <c r="KMY38" s="429"/>
      <c r="KMZ38" s="429"/>
      <c r="KNA38" s="429"/>
      <c r="KNB38" s="429"/>
      <c r="KNC38" s="429"/>
      <c r="KND38" s="429"/>
      <c r="KNE38" s="429"/>
      <c r="KNF38" s="429"/>
      <c r="KNG38" s="429"/>
      <c r="KNH38" s="429"/>
      <c r="KNI38" s="429"/>
      <c r="KNJ38" s="429"/>
      <c r="KNK38" s="429"/>
      <c r="KNL38" s="429"/>
      <c r="KNM38" s="429"/>
      <c r="KNN38" s="429"/>
      <c r="KNO38" s="429"/>
      <c r="KNP38" s="429"/>
      <c r="KNQ38" s="429"/>
      <c r="KNR38" s="429"/>
      <c r="KNS38" s="429"/>
      <c r="KNT38" s="429"/>
      <c r="KNU38" s="429"/>
      <c r="KNV38" s="429"/>
      <c r="KNW38" s="429"/>
      <c r="KNX38" s="429"/>
      <c r="KNY38" s="429"/>
      <c r="KNZ38" s="429"/>
      <c r="KOA38" s="429"/>
      <c r="KOB38" s="429"/>
      <c r="KOC38" s="429"/>
      <c r="KOD38" s="429"/>
      <c r="KOE38" s="429"/>
      <c r="KOF38" s="429"/>
      <c r="KOG38" s="429"/>
      <c r="KOH38" s="429"/>
      <c r="KOI38" s="429"/>
      <c r="KOJ38" s="429"/>
      <c r="KOK38" s="429"/>
      <c r="KOL38" s="429"/>
      <c r="KOM38" s="429"/>
      <c r="KON38" s="429"/>
      <c r="KOO38" s="429"/>
      <c r="KOP38" s="429"/>
      <c r="KOQ38" s="429"/>
      <c r="KOR38" s="429"/>
      <c r="KOS38" s="429"/>
      <c r="KOT38" s="429"/>
      <c r="KOU38" s="429"/>
      <c r="KOV38" s="429"/>
      <c r="KOW38" s="429"/>
      <c r="KOX38" s="429"/>
      <c r="KOY38" s="429"/>
      <c r="KOZ38" s="429"/>
      <c r="KPA38" s="429"/>
      <c r="KPB38" s="429"/>
      <c r="KPC38" s="429"/>
      <c r="KPD38" s="429"/>
      <c r="KPE38" s="429"/>
      <c r="KPF38" s="429"/>
      <c r="KPG38" s="429"/>
      <c r="KPH38" s="429"/>
      <c r="KPI38" s="429"/>
      <c r="KPJ38" s="429"/>
      <c r="KPK38" s="429"/>
      <c r="KPL38" s="429"/>
      <c r="KPM38" s="429"/>
      <c r="KPN38" s="429"/>
      <c r="KPO38" s="429"/>
      <c r="KPP38" s="429"/>
      <c r="KPQ38" s="429"/>
      <c r="KPR38" s="429"/>
      <c r="KPS38" s="429"/>
      <c r="KPT38" s="429"/>
      <c r="KPU38" s="429"/>
      <c r="KPV38" s="429"/>
      <c r="KPW38" s="429"/>
      <c r="KPX38" s="429"/>
      <c r="KPY38" s="429"/>
      <c r="KPZ38" s="429"/>
      <c r="KQA38" s="429"/>
      <c r="KQB38" s="429"/>
      <c r="KQC38" s="429"/>
      <c r="KQD38" s="429"/>
      <c r="KQE38" s="429"/>
      <c r="KQF38" s="429"/>
      <c r="KQG38" s="429"/>
      <c r="KQH38" s="429"/>
      <c r="KQI38" s="429"/>
      <c r="KQJ38" s="429"/>
      <c r="KQK38" s="429"/>
      <c r="KQL38" s="429"/>
      <c r="KQM38" s="429"/>
      <c r="KQN38" s="429"/>
      <c r="KQO38" s="429"/>
      <c r="KQP38" s="429"/>
      <c r="KQQ38" s="429"/>
      <c r="KQR38" s="429"/>
      <c r="KQS38" s="429"/>
      <c r="KQT38" s="429"/>
      <c r="KQU38" s="429"/>
      <c r="KQV38" s="429"/>
      <c r="KQW38" s="429"/>
      <c r="KQX38" s="429"/>
      <c r="KQY38" s="429"/>
      <c r="KQZ38" s="429"/>
      <c r="KRA38" s="429"/>
      <c r="KRB38" s="429"/>
      <c r="KRC38" s="429"/>
      <c r="KRD38" s="429"/>
      <c r="KRE38" s="429"/>
      <c r="KRF38" s="429"/>
      <c r="KRG38" s="429"/>
      <c r="KRH38" s="429"/>
      <c r="KRI38" s="429"/>
      <c r="KRJ38" s="429"/>
      <c r="KRK38" s="429"/>
      <c r="KRL38" s="429"/>
      <c r="KRM38" s="429"/>
      <c r="KRN38" s="429"/>
      <c r="KRO38" s="429"/>
      <c r="KRP38" s="429"/>
      <c r="KRQ38" s="429"/>
      <c r="KRR38" s="429"/>
      <c r="KRS38" s="429"/>
      <c r="KRT38" s="429"/>
      <c r="KRU38" s="429"/>
      <c r="KRV38" s="429"/>
      <c r="KRW38" s="429"/>
      <c r="KRX38" s="429"/>
      <c r="KRY38" s="429"/>
      <c r="KRZ38" s="429"/>
      <c r="KSA38" s="429"/>
      <c r="KSB38" s="429"/>
      <c r="KSC38" s="429"/>
      <c r="KSD38" s="429"/>
      <c r="KSE38" s="429"/>
      <c r="KSF38" s="429"/>
      <c r="KSG38" s="429"/>
      <c r="KSH38" s="429"/>
      <c r="KSI38" s="429"/>
      <c r="KSJ38" s="429"/>
      <c r="KSK38" s="429"/>
      <c r="KSL38" s="429"/>
      <c r="KSM38" s="429"/>
      <c r="KSN38" s="429"/>
      <c r="KSO38" s="429"/>
      <c r="KSP38" s="429"/>
      <c r="KSQ38" s="429"/>
      <c r="KSR38" s="429"/>
      <c r="KSS38" s="429"/>
      <c r="KST38" s="429"/>
      <c r="KSU38" s="429"/>
      <c r="KSV38" s="429"/>
      <c r="KSW38" s="429"/>
      <c r="KSX38" s="429"/>
      <c r="KSY38" s="429"/>
      <c r="KSZ38" s="429"/>
      <c r="KTA38" s="429"/>
      <c r="KTB38" s="429"/>
      <c r="KTC38" s="429"/>
      <c r="KTD38" s="429"/>
      <c r="KTE38" s="429"/>
      <c r="KTF38" s="429"/>
      <c r="KTG38" s="429"/>
      <c r="KTH38" s="429"/>
      <c r="KTI38" s="429"/>
      <c r="KTJ38" s="429"/>
      <c r="KTK38" s="429"/>
      <c r="KTL38" s="429"/>
      <c r="KTM38" s="429"/>
      <c r="KTN38" s="429"/>
      <c r="KTO38" s="429"/>
      <c r="KTP38" s="429"/>
      <c r="KTQ38" s="429"/>
      <c r="KTR38" s="429"/>
      <c r="KTS38" s="429"/>
      <c r="KTT38" s="429"/>
      <c r="KTU38" s="429"/>
      <c r="KTV38" s="429"/>
      <c r="KTW38" s="429"/>
      <c r="KTX38" s="429"/>
      <c r="KTY38" s="429"/>
      <c r="KTZ38" s="429"/>
      <c r="KUA38" s="429"/>
      <c r="KUB38" s="429"/>
      <c r="KUC38" s="429"/>
      <c r="KUD38" s="429"/>
      <c r="KUE38" s="429"/>
      <c r="KUF38" s="429"/>
      <c r="KUG38" s="429"/>
      <c r="KUH38" s="429"/>
      <c r="KUI38" s="429"/>
      <c r="KUJ38" s="429"/>
      <c r="KUK38" s="429"/>
      <c r="KUL38" s="429"/>
      <c r="KUM38" s="429"/>
      <c r="KUN38" s="429"/>
      <c r="KUO38" s="429"/>
      <c r="KUP38" s="429"/>
      <c r="KUQ38" s="429"/>
      <c r="KUR38" s="429"/>
      <c r="KUS38" s="429"/>
      <c r="KUT38" s="429"/>
      <c r="KUU38" s="429"/>
      <c r="KUV38" s="429"/>
      <c r="KUW38" s="429"/>
      <c r="KUX38" s="429"/>
      <c r="KUY38" s="429"/>
      <c r="KUZ38" s="429"/>
      <c r="KVA38" s="429"/>
      <c r="KVB38" s="429"/>
      <c r="KVC38" s="429"/>
      <c r="KVD38" s="429"/>
      <c r="KVE38" s="429"/>
      <c r="KVF38" s="429"/>
      <c r="KVG38" s="429"/>
      <c r="KVH38" s="429"/>
      <c r="KVI38" s="429"/>
      <c r="KVJ38" s="429"/>
      <c r="KVK38" s="429"/>
      <c r="KVL38" s="429"/>
      <c r="KVM38" s="429"/>
      <c r="KVN38" s="429"/>
      <c r="KVO38" s="429"/>
      <c r="KVP38" s="429"/>
      <c r="KVQ38" s="429"/>
      <c r="KVR38" s="429"/>
      <c r="KVS38" s="429"/>
      <c r="KVT38" s="429"/>
      <c r="KVU38" s="429"/>
      <c r="KVV38" s="429"/>
      <c r="KVW38" s="429"/>
      <c r="KVX38" s="429"/>
      <c r="KVY38" s="429"/>
      <c r="KVZ38" s="429"/>
      <c r="KWA38" s="429"/>
      <c r="KWB38" s="429"/>
      <c r="KWC38" s="429"/>
      <c r="KWD38" s="429"/>
      <c r="KWE38" s="429"/>
      <c r="KWF38" s="429"/>
      <c r="KWG38" s="429"/>
      <c r="KWH38" s="429"/>
      <c r="KWI38" s="429"/>
      <c r="KWJ38" s="429"/>
      <c r="KWK38" s="429"/>
      <c r="KWL38" s="429"/>
      <c r="KWM38" s="429"/>
      <c r="KWN38" s="429"/>
      <c r="KWO38" s="429"/>
      <c r="KWP38" s="429"/>
      <c r="KWQ38" s="429"/>
      <c r="KWR38" s="429"/>
      <c r="KWS38" s="429"/>
      <c r="KWT38" s="429"/>
      <c r="KWU38" s="429"/>
      <c r="KWV38" s="429"/>
      <c r="KWW38" s="429"/>
      <c r="KWX38" s="429"/>
      <c r="KWY38" s="429"/>
      <c r="KWZ38" s="429"/>
      <c r="KXA38" s="429"/>
      <c r="KXB38" s="429"/>
      <c r="KXC38" s="429"/>
      <c r="KXD38" s="429"/>
      <c r="KXE38" s="429"/>
      <c r="KXF38" s="429"/>
      <c r="KXG38" s="429"/>
      <c r="KXH38" s="429"/>
      <c r="KXI38" s="429"/>
      <c r="KXJ38" s="429"/>
      <c r="KXK38" s="429"/>
      <c r="KXL38" s="429"/>
      <c r="KXM38" s="429"/>
      <c r="KXN38" s="429"/>
      <c r="KXO38" s="429"/>
      <c r="KXP38" s="429"/>
      <c r="KXQ38" s="429"/>
      <c r="KXR38" s="429"/>
      <c r="KXS38" s="429"/>
      <c r="KXT38" s="429"/>
      <c r="KXU38" s="429"/>
      <c r="KXV38" s="429"/>
      <c r="KXW38" s="429"/>
      <c r="KXX38" s="429"/>
      <c r="KXY38" s="429"/>
      <c r="KXZ38" s="429"/>
      <c r="KYA38" s="429"/>
      <c r="KYB38" s="429"/>
      <c r="KYC38" s="429"/>
      <c r="KYD38" s="429"/>
      <c r="KYE38" s="429"/>
      <c r="KYF38" s="429"/>
      <c r="KYG38" s="429"/>
      <c r="KYH38" s="429"/>
      <c r="KYI38" s="429"/>
      <c r="KYJ38" s="429"/>
      <c r="KYK38" s="429"/>
      <c r="KYL38" s="429"/>
      <c r="KYM38" s="429"/>
      <c r="KYN38" s="429"/>
      <c r="KYO38" s="429"/>
      <c r="KYP38" s="429"/>
      <c r="KYQ38" s="429"/>
      <c r="KYR38" s="429"/>
      <c r="KYS38" s="429"/>
      <c r="KYT38" s="429"/>
      <c r="KYU38" s="429"/>
      <c r="KYV38" s="429"/>
      <c r="KYW38" s="429"/>
      <c r="KYX38" s="429"/>
      <c r="KYY38" s="429"/>
      <c r="KYZ38" s="429"/>
      <c r="KZA38" s="429"/>
      <c r="KZB38" s="429"/>
      <c r="KZC38" s="429"/>
      <c r="KZD38" s="429"/>
      <c r="KZE38" s="429"/>
      <c r="KZF38" s="429"/>
      <c r="KZG38" s="429"/>
      <c r="KZH38" s="429"/>
      <c r="KZI38" s="429"/>
      <c r="KZJ38" s="429"/>
      <c r="KZK38" s="429"/>
      <c r="KZL38" s="429"/>
      <c r="KZM38" s="429"/>
      <c r="KZN38" s="429"/>
      <c r="KZO38" s="429"/>
      <c r="KZP38" s="429"/>
      <c r="KZQ38" s="429"/>
      <c r="KZR38" s="429"/>
      <c r="KZS38" s="429"/>
      <c r="KZT38" s="429"/>
      <c r="KZU38" s="429"/>
      <c r="KZV38" s="429"/>
      <c r="KZW38" s="429"/>
      <c r="KZX38" s="429"/>
      <c r="KZY38" s="429"/>
      <c r="KZZ38" s="429"/>
      <c r="LAA38" s="429"/>
      <c r="LAB38" s="429"/>
      <c r="LAC38" s="429"/>
      <c r="LAD38" s="429"/>
      <c r="LAE38" s="429"/>
      <c r="LAF38" s="429"/>
      <c r="LAG38" s="429"/>
      <c r="LAH38" s="429"/>
      <c r="LAI38" s="429"/>
      <c r="LAJ38" s="429"/>
      <c r="LAK38" s="429"/>
      <c r="LAL38" s="429"/>
      <c r="LAM38" s="429"/>
      <c r="LAN38" s="429"/>
      <c r="LAO38" s="429"/>
      <c r="LAP38" s="429"/>
      <c r="LAQ38" s="429"/>
      <c r="LAR38" s="429"/>
      <c r="LAS38" s="429"/>
      <c r="LAT38" s="429"/>
      <c r="LAU38" s="429"/>
      <c r="LAV38" s="429"/>
      <c r="LAW38" s="429"/>
      <c r="LAX38" s="429"/>
      <c r="LAY38" s="429"/>
      <c r="LAZ38" s="429"/>
      <c r="LBA38" s="429"/>
      <c r="LBB38" s="429"/>
      <c r="LBC38" s="429"/>
      <c r="LBD38" s="429"/>
      <c r="LBE38" s="429"/>
      <c r="LBF38" s="429"/>
      <c r="LBG38" s="429"/>
      <c r="LBH38" s="429"/>
      <c r="LBI38" s="429"/>
      <c r="LBJ38" s="429"/>
      <c r="LBK38" s="429"/>
      <c r="LBL38" s="429"/>
      <c r="LBM38" s="429"/>
      <c r="LBN38" s="429"/>
      <c r="LBO38" s="429"/>
      <c r="LBP38" s="429"/>
      <c r="LBQ38" s="429"/>
      <c r="LBR38" s="429"/>
      <c r="LBS38" s="429"/>
      <c r="LBT38" s="429"/>
      <c r="LBU38" s="429"/>
      <c r="LBV38" s="429"/>
      <c r="LBW38" s="429"/>
      <c r="LBX38" s="429"/>
      <c r="LBY38" s="429"/>
      <c r="LBZ38" s="429"/>
      <c r="LCA38" s="429"/>
      <c r="LCB38" s="429"/>
      <c r="LCC38" s="429"/>
      <c r="LCD38" s="429"/>
      <c r="LCE38" s="429"/>
      <c r="LCF38" s="429"/>
      <c r="LCG38" s="429"/>
      <c r="LCH38" s="429"/>
      <c r="LCI38" s="429"/>
      <c r="LCJ38" s="429"/>
      <c r="LCK38" s="429"/>
      <c r="LCL38" s="429"/>
      <c r="LCM38" s="429"/>
      <c r="LCN38" s="429"/>
      <c r="LCO38" s="429"/>
      <c r="LCP38" s="429"/>
      <c r="LCQ38" s="429"/>
      <c r="LCR38" s="429"/>
      <c r="LCS38" s="429"/>
      <c r="LCT38" s="429"/>
      <c r="LCU38" s="429"/>
      <c r="LCV38" s="429"/>
      <c r="LCW38" s="429"/>
      <c r="LCX38" s="429"/>
      <c r="LCY38" s="429"/>
      <c r="LCZ38" s="429"/>
      <c r="LDA38" s="429"/>
      <c r="LDB38" s="429"/>
      <c r="LDC38" s="429"/>
      <c r="LDD38" s="429"/>
      <c r="LDE38" s="429"/>
      <c r="LDF38" s="429"/>
      <c r="LDG38" s="429"/>
      <c r="LDH38" s="429"/>
      <c r="LDI38" s="429"/>
      <c r="LDJ38" s="429"/>
      <c r="LDK38" s="429"/>
      <c r="LDL38" s="429"/>
      <c r="LDM38" s="429"/>
      <c r="LDN38" s="429"/>
      <c r="LDO38" s="429"/>
      <c r="LDP38" s="429"/>
      <c r="LDQ38" s="429"/>
      <c r="LDR38" s="429"/>
      <c r="LDS38" s="429"/>
      <c r="LDT38" s="429"/>
      <c r="LDU38" s="429"/>
      <c r="LDV38" s="429"/>
      <c r="LDW38" s="429"/>
      <c r="LDX38" s="429"/>
      <c r="LDY38" s="429"/>
      <c r="LDZ38" s="429"/>
      <c r="LEA38" s="429"/>
      <c r="LEB38" s="429"/>
      <c r="LEC38" s="429"/>
      <c r="LED38" s="429"/>
      <c r="LEE38" s="429"/>
      <c r="LEF38" s="429"/>
      <c r="LEG38" s="429"/>
      <c r="LEH38" s="429"/>
      <c r="LEI38" s="429"/>
      <c r="LEJ38" s="429"/>
      <c r="LEK38" s="429"/>
      <c r="LEL38" s="429"/>
      <c r="LEM38" s="429"/>
      <c r="LEN38" s="429"/>
      <c r="LEO38" s="429"/>
      <c r="LEP38" s="429"/>
      <c r="LEQ38" s="429"/>
      <c r="LER38" s="429"/>
      <c r="LES38" s="429"/>
      <c r="LET38" s="429"/>
      <c r="LEU38" s="429"/>
      <c r="LEV38" s="429"/>
      <c r="LEW38" s="429"/>
      <c r="LEX38" s="429"/>
      <c r="LEY38" s="429"/>
      <c r="LEZ38" s="429"/>
      <c r="LFA38" s="429"/>
      <c r="LFB38" s="429"/>
      <c r="LFC38" s="429"/>
      <c r="LFD38" s="429"/>
      <c r="LFE38" s="429"/>
      <c r="LFF38" s="429"/>
      <c r="LFG38" s="429"/>
      <c r="LFH38" s="429"/>
      <c r="LFI38" s="429"/>
      <c r="LFJ38" s="429"/>
      <c r="LFK38" s="429"/>
      <c r="LFL38" s="429"/>
      <c r="LFM38" s="429"/>
      <c r="LFN38" s="429"/>
      <c r="LFO38" s="429"/>
      <c r="LFP38" s="429"/>
      <c r="LFQ38" s="429"/>
      <c r="LFR38" s="429"/>
      <c r="LFS38" s="429"/>
      <c r="LFT38" s="429"/>
      <c r="LFU38" s="429"/>
      <c r="LFV38" s="429"/>
      <c r="LFW38" s="429"/>
      <c r="LFX38" s="429"/>
      <c r="LFY38" s="429"/>
      <c r="LFZ38" s="429"/>
      <c r="LGA38" s="429"/>
      <c r="LGB38" s="429"/>
      <c r="LGC38" s="429"/>
      <c r="LGD38" s="429"/>
      <c r="LGE38" s="429"/>
      <c r="LGF38" s="429"/>
      <c r="LGG38" s="429"/>
      <c r="LGH38" s="429"/>
      <c r="LGI38" s="429"/>
      <c r="LGJ38" s="429"/>
      <c r="LGK38" s="429"/>
      <c r="LGL38" s="429"/>
      <c r="LGM38" s="429"/>
      <c r="LGN38" s="429"/>
      <c r="LGO38" s="429"/>
      <c r="LGP38" s="429"/>
      <c r="LGQ38" s="429"/>
      <c r="LGR38" s="429"/>
      <c r="LGS38" s="429"/>
      <c r="LGT38" s="429"/>
      <c r="LGU38" s="429"/>
      <c r="LGV38" s="429"/>
      <c r="LGW38" s="429"/>
      <c r="LGX38" s="429"/>
      <c r="LGY38" s="429"/>
      <c r="LGZ38" s="429"/>
      <c r="LHA38" s="429"/>
      <c r="LHB38" s="429"/>
      <c r="LHC38" s="429"/>
      <c r="LHD38" s="429"/>
      <c r="LHE38" s="429"/>
      <c r="LHF38" s="429"/>
      <c r="LHG38" s="429"/>
      <c r="LHH38" s="429"/>
      <c r="LHI38" s="429"/>
      <c r="LHJ38" s="429"/>
      <c r="LHK38" s="429"/>
      <c r="LHL38" s="429"/>
      <c r="LHM38" s="429"/>
      <c r="LHN38" s="429"/>
      <c r="LHO38" s="429"/>
      <c r="LHP38" s="429"/>
      <c r="LHQ38" s="429"/>
      <c r="LHR38" s="429"/>
      <c r="LHS38" s="429"/>
      <c r="LHT38" s="429"/>
      <c r="LHU38" s="429"/>
      <c r="LHV38" s="429"/>
      <c r="LHW38" s="429"/>
      <c r="LHX38" s="429"/>
      <c r="LHY38" s="429"/>
      <c r="LHZ38" s="429"/>
      <c r="LIA38" s="429"/>
      <c r="LIB38" s="429"/>
      <c r="LIC38" s="429"/>
      <c r="LID38" s="429"/>
      <c r="LIE38" s="429"/>
      <c r="LIF38" s="429"/>
      <c r="LIG38" s="429"/>
      <c r="LIH38" s="429"/>
      <c r="LII38" s="429"/>
      <c r="LIJ38" s="429"/>
      <c r="LIK38" s="429"/>
      <c r="LIL38" s="429"/>
      <c r="LIM38" s="429"/>
      <c r="LIN38" s="429"/>
      <c r="LIO38" s="429"/>
      <c r="LIP38" s="429"/>
      <c r="LIQ38" s="429"/>
      <c r="LIR38" s="429"/>
      <c r="LIS38" s="429"/>
      <c r="LIT38" s="429"/>
      <c r="LIU38" s="429"/>
      <c r="LIV38" s="429"/>
      <c r="LIW38" s="429"/>
      <c r="LIX38" s="429"/>
      <c r="LIY38" s="429"/>
      <c r="LIZ38" s="429"/>
      <c r="LJA38" s="429"/>
      <c r="LJB38" s="429"/>
      <c r="LJC38" s="429"/>
      <c r="LJD38" s="429"/>
      <c r="LJE38" s="429"/>
      <c r="LJF38" s="429"/>
      <c r="LJG38" s="429"/>
      <c r="LJH38" s="429"/>
      <c r="LJI38" s="429"/>
      <c r="LJJ38" s="429"/>
      <c r="LJK38" s="429"/>
      <c r="LJL38" s="429"/>
      <c r="LJM38" s="429"/>
      <c r="LJN38" s="429"/>
      <c r="LJO38" s="429"/>
      <c r="LJP38" s="429"/>
      <c r="LJQ38" s="429"/>
      <c r="LJR38" s="429"/>
      <c r="LJS38" s="429"/>
      <c r="LJT38" s="429"/>
      <c r="LJU38" s="429"/>
      <c r="LJV38" s="429"/>
      <c r="LJW38" s="429"/>
      <c r="LJX38" s="429"/>
      <c r="LJY38" s="429"/>
      <c r="LJZ38" s="429"/>
      <c r="LKA38" s="429"/>
      <c r="LKB38" s="429"/>
      <c r="LKC38" s="429"/>
      <c r="LKD38" s="429"/>
      <c r="LKE38" s="429"/>
      <c r="LKF38" s="429"/>
      <c r="LKG38" s="429"/>
      <c r="LKH38" s="429"/>
      <c r="LKI38" s="429"/>
      <c r="LKJ38" s="429"/>
      <c r="LKK38" s="429"/>
      <c r="LKL38" s="429"/>
      <c r="LKM38" s="429"/>
      <c r="LKN38" s="429"/>
      <c r="LKO38" s="429"/>
      <c r="LKP38" s="429"/>
      <c r="LKQ38" s="429"/>
      <c r="LKR38" s="429"/>
      <c r="LKS38" s="429"/>
      <c r="LKT38" s="429"/>
      <c r="LKU38" s="429"/>
      <c r="LKV38" s="429"/>
      <c r="LKW38" s="429"/>
      <c r="LKX38" s="429"/>
      <c r="LKY38" s="429"/>
      <c r="LKZ38" s="429"/>
      <c r="LLA38" s="429"/>
      <c r="LLB38" s="429"/>
      <c r="LLC38" s="429"/>
      <c r="LLD38" s="429"/>
      <c r="LLE38" s="429"/>
      <c r="LLF38" s="429"/>
      <c r="LLG38" s="429"/>
      <c r="LLH38" s="429"/>
      <c r="LLI38" s="429"/>
      <c r="LLJ38" s="429"/>
      <c r="LLK38" s="429"/>
      <c r="LLL38" s="429"/>
      <c r="LLM38" s="429"/>
      <c r="LLN38" s="429"/>
      <c r="LLO38" s="429"/>
      <c r="LLP38" s="429"/>
      <c r="LLQ38" s="429"/>
      <c r="LLR38" s="429"/>
      <c r="LLS38" s="429"/>
      <c r="LLT38" s="429"/>
      <c r="LLU38" s="429"/>
      <c r="LLV38" s="429"/>
      <c r="LLW38" s="429"/>
      <c r="LLX38" s="429"/>
      <c r="LLY38" s="429"/>
      <c r="LLZ38" s="429"/>
      <c r="LMA38" s="429"/>
      <c r="LMB38" s="429"/>
      <c r="LMC38" s="429"/>
      <c r="LMD38" s="429"/>
      <c r="LME38" s="429"/>
      <c r="LMF38" s="429"/>
      <c r="LMG38" s="429"/>
      <c r="LMH38" s="429"/>
      <c r="LMI38" s="429"/>
      <c r="LMJ38" s="429"/>
      <c r="LMK38" s="429"/>
      <c r="LML38" s="429"/>
      <c r="LMM38" s="429"/>
      <c r="LMN38" s="429"/>
      <c r="LMO38" s="429"/>
      <c r="LMP38" s="429"/>
      <c r="LMQ38" s="429"/>
      <c r="LMR38" s="429"/>
      <c r="LMS38" s="429"/>
      <c r="LMT38" s="429"/>
      <c r="LMU38" s="429"/>
      <c r="LMV38" s="429"/>
      <c r="LMW38" s="429"/>
      <c r="LMX38" s="429"/>
      <c r="LMY38" s="429"/>
      <c r="LMZ38" s="429"/>
      <c r="LNA38" s="429"/>
      <c r="LNB38" s="429"/>
      <c r="LNC38" s="429"/>
      <c r="LND38" s="429"/>
      <c r="LNE38" s="429"/>
      <c r="LNF38" s="429"/>
      <c r="LNG38" s="429"/>
      <c r="LNH38" s="429"/>
      <c r="LNI38" s="429"/>
      <c r="LNJ38" s="429"/>
      <c r="LNK38" s="429"/>
      <c r="LNL38" s="429"/>
      <c r="LNM38" s="429"/>
      <c r="LNN38" s="429"/>
      <c r="LNO38" s="429"/>
      <c r="LNP38" s="429"/>
      <c r="LNQ38" s="429"/>
      <c r="LNR38" s="429"/>
      <c r="LNS38" s="429"/>
      <c r="LNT38" s="429"/>
      <c r="LNU38" s="429"/>
      <c r="LNV38" s="429"/>
      <c r="LNW38" s="429"/>
      <c r="LNX38" s="429"/>
      <c r="LNY38" s="429"/>
      <c r="LNZ38" s="429"/>
      <c r="LOA38" s="429"/>
      <c r="LOB38" s="429"/>
      <c r="LOC38" s="429"/>
      <c r="LOD38" s="429"/>
      <c r="LOE38" s="429"/>
      <c r="LOF38" s="429"/>
      <c r="LOG38" s="429"/>
      <c r="LOH38" s="429"/>
      <c r="LOI38" s="429"/>
      <c r="LOJ38" s="429"/>
      <c r="LOK38" s="429"/>
      <c r="LOL38" s="429"/>
      <c r="LOM38" s="429"/>
      <c r="LON38" s="429"/>
      <c r="LOO38" s="429"/>
      <c r="LOP38" s="429"/>
      <c r="LOQ38" s="429"/>
      <c r="LOR38" s="429"/>
      <c r="LOS38" s="429"/>
      <c r="LOT38" s="429"/>
      <c r="LOU38" s="429"/>
      <c r="LOV38" s="429"/>
      <c r="LOW38" s="429"/>
      <c r="LOX38" s="429"/>
      <c r="LOY38" s="429"/>
      <c r="LOZ38" s="429"/>
      <c r="LPA38" s="429"/>
      <c r="LPB38" s="429"/>
      <c r="LPC38" s="429"/>
      <c r="LPD38" s="429"/>
      <c r="LPE38" s="429"/>
      <c r="LPF38" s="429"/>
      <c r="LPG38" s="429"/>
      <c r="LPH38" s="429"/>
      <c r="LPI38" s="429"/>
      <c r="LPJ38" s="429"/>
      <c r="LPK38" s="429"/>
      <c r="LPL38" s="429"/>
      <c r="LPM38" s="429"/>
      <c r="LPN38" s="429"/>
      <c r="LPO38" s="429"/>
      <c r="LPP38" s="429"/>
      <c r="LPQ38" s="429"/>
      <c r="LPR38" s="429"/>
      <c r="LPS38" s="429"/>
      <c r="LPT38" s="429"/>
      <c r="LPU38" s="429"/>
      <c r="LPV38" s="429"/>
      <c r="LPW38" s="429"/>
      <c r="LPX38" s="429"/>
      <c r="LPY38" s="429"/>
      <c r="LPZ38" s="429"/>
      <c r="LQA38" s="429"/>
      <c r="LQB38" s="429"/>
      <c r="LQC38" s="429"/>
      <c r="LQD38" s="429"/>
      <c r="LQE38" s="429"/>
      <c r="LQF38" s="429"/>
      <c r="LQG38" s="429"/>
      <c r="LQH38" s="429"/>
      <c r="LQI38" s="429"/>
      <c r="LQJ38" s="429"/>
      <c r="LQK38" s="429"/>
      <c r="LQL38" s="429"/>
      <c r="LQM38" s="429"/>
      <c r="LQN38" s="429"/>
      <c r="LQO38" s="429"/>
      <c r="LQP38" s="429"/>
      <c r="LQQ38" s="429"/>
      <c r="LQR38" s="429"/>
      <c r="LQS38" s="429"/>
      <c r="LQT38" s="429"/>
      <c r="LQU38" s="429"/>
      <c r="LQV38" s="429"/>
      <c r="LQW38" s="429"/>
      <c r="LQX38" s="429"/>
      <c r="LQY38" s="429"/>
      <c r="LQZ38" s="429"/>
      <c r="LRA38" s="429"/>
      <c r="LRB38" s="429"/>
      <c r="LRC38" s="429"/>
      <c r="LRD38" s="429"/>
      <c r="LRE38" s="429"/>
      <c r="LRF38" s="429"/>
      <c r="LRG38" s="429"/>
      <c r="LRH38" s="429"/>
      <c r="LRI38" s="429"/>
      <c r="LRJ38" s="429"/>
      <c r="LRK38" s="429"/>
      <c r="LRL38" s="429"/>
      <c r="LRM38" s="429"/>
      <c r="LRN38" s="429"/>
      <c r="LRO38" s="429"/>
      <c r="LRP38" s="429"/>
      <c r="LRQ38" s="429"/>
      <c r="LRR38" s="429"/>
      <c r="LRS38" s="429"/>
      <c r="LRT38" s="429"/>
      <c r="LRU38" s="429"/>
      <c r="LRV38" s="429"/>
      <c r="LRW38" s="429"/>
      <c r="LRX38" s="429"/>
      <c r="LRY38" s="429"/>
      <c r="LRZ38" s="429"/>
      <c r="LSA38" s="429"/>
      <c r="LSB38" s="429"/>
      <c r="LSC38" s="429"/>
      <c r="LSD38" s="429"/>
      <c r="LSE38" s="429"/>
      <c r="LSF38" s="429"/>
      <c r="LSG38" s="429"/>
      <c r="LSH38" s="429"/>
      <c r="LSI38" s="429"/>
      <c r="LSJ38" s="429"/>
      <c r="LSK38" s="429"/>
      <c r="LSL38" s="429"/>
      <c r="LSM38" s="429"/>
      <c r="LSN38" s="429"/>
      <c r="LSO38" s="429"/>
      <c r="LSP38" s="429"/>
      <c r="LSQ38" s="429"/>
      <c r="LSR38" s="429"/>
      <c r="LSS38" s="429"/>
      <c r="LST38" s="429"/>
      <c r="LSU38" s="429"/>
      <c r="LSV38" s="429"/>
      <c r="LSW38" s="429"/>
      <c r="LSX38" s="429"/>
      <c r="LSY38" s="429"/>
      <c r="LSZ38" s="429"/>
      <c r="LTA38" s="429"/>
      <c r="LTB38" s="429"/>
      <c r="LTC38" s="429"/>
      <c r="LTD38" s="429"/>
      <c r="LTE38" s="429"/>
      <c r="LTF38" s="429"/>
      <c r="LTG38" s="429"/>
      <c r="LTH38" s="429"/>
      <c r="LTI38" s="429"/>
      <c r="LTJ38" s="429"/>
      <c r="LTK38" s="429"/>
      <c r="LTL38" s="429"/>
      <c r="LTM38" s="429"/>
      <c r="LTN38" s="429"/>
      <c r="LTO38" s="429"/>
      <c r="LTP38" s="429"/>
      <c r="LTQ38" s="429"/>
      <c r="LTR38" s="429"/>
      <c r="LTS38" s="429"/>
      <c r="LTT38" s="429"/>
      <c r="LTU38" s="429"/>
      <c r="LTV38" s="429"/>
      <c r="LTW38" s="429"/>
      <c r="LTX38" s="429"/>
      <c r="LTY38" s="429"/>
      <c r="LTZ38" s="429"/>
      <c r="LUA38" s="429"/>
      <c r="LUB38" s="429"/>
      <c r="LUC38" s="429"/>
      <c r="LUD38" s="429"/>
      <c r="LUE38" s="429"/>
      <c r="LUF38" s="429"/>
      <c r="LUG38" s="429"/>
      <c r="LUH38" s="429"/>
      <c r="LUI38" s="429"/>
      <c r="LUJ38" s="429"/>
      <c r="LUK38" s="429"/>
      <c r="LUL38" s="429"/>
      <c r="LUM38" s="429"/>
      <c r="LUN38" s="429"/>
      <c r="LUO38" s="429"/>
      <c r="LUP38" s="429"/>
      <c r="LUQ38" s="429"/>
      <c r="LUR38" s="429"/>
      <c r="LUS38" s="429"/>
      <c r="LUT38" s="429"/>
      <c r="LUU38" s="429"/>
      <c r="LUV38" s="429"/>
      <c r="LUW38" s="429"/>
      <c r="LUX38" s="429"/>
      <c r="LUY38" s="429"/>
      <c r="LUZ38" s="429"/>
      <c r="LVA38" s="429"/>
      <c r="LVB38" s="429"/>
      <c r="LVC38" s="429"/>
      <c r="LVD38" s="429"/>
      <c r="LVE38" s="429"/>
      <c r="LVF38" s="429"/>
      <c r="LVG38" s="429"/>
      <c r="LVH38" s="429"/>
      <c r="LVI38" s="429"/>
      <c r="LVJ38" s="429"/>
      <c r="LVK38" s="429"/>
      <c r="LVL38" s="429"/>
      <c r="LVM38" s="429"/>
      <c r="LVN38" s="429"/>
      <c r="LVO38" s="429"/>
      <c r="LVP38" s="429"/>
      <c r="LVQ38" s="429"/>
      <c r="LVR38" s="429"/>
      <c r="LVS38" s="429"/>
      <c r="LVT38" s="429"/>
      <c r="LVU38" s="429"/>
      <c r="LVV38" s="429"/>
      <c r="LVW38" s="429"/>
      <c r="LVX38" s="429"/>
      <c r="LVY38" s="429"/>
      <c r="LVZ38" s="429"/>
      <c r="LWA38" s="429"/>
      <c r="LWB38" s="429"/>
      <c r="LWC38" s="429"/>
      <c r="LWD38" s="429"/>
      <c r="LWE38" s="429"/>
      <c r="LWF38" s="429"/>
      <c r="LWG38" s="429"/>
      <c r="LWH38" s="429"/>
      <c r="LWI38" s="429"/>
      <c r="LWJ38" s="429"/>
      <c r="LWK38" s="429"/>
      <c r="LWL38" s="429"/>
      <c r="LWM38" s="429"/>
      <c r="LWN38" s="429"/>
      <c r="LWO38" s="429"/>
      <c r="LWP38" s="429"/>
      <c r="LWQ38" s="429"/>
      <c r="LWR38" s="429"/>
      <c r="LWS38" s="429"/>
      <c r="LWT38" s="429"/>
      <c r="LWU38" s="429"/>
      <c r="LWV38" s="429"/>
      <c r="LWW38" s="429"/>
      <c r="LWX38" s="429"/>
      <c r="LWY38" s="429"/>
      <c r="LWZ38" s="429"/>
      <c r="LXA38" s="429"/>
      <c r="LXB38" s="429"/>
      <c r="LXC38" s="429"/>
      <c r="LXD38" s="429"/>
      <c r="LXE38" s="429"/>
      <c r="LXF38" s="429"/>
      <c r="LXG38" s="429"/>
      <c r="LXH38" s="429"/>
      <c r="LXI38" s="429"/>
      <c r="LXJ38" s="429"/>
      <c r="LXK38" s="429"/>
      <c r="LXL38" s="429"/>
      <c r="LXM38" s="429"/>
      <c r="LXN38" s="429"/>
      <c r="LXO38" s="429"/>
      <c r="LXP38" s="429"/>
      <c r="LXQ38" s="429"/>
      <c r="LXR38" s="429"/>
      <c r="LXS38" s="429"/>
      <c r="LXT38" s="429"/>
      <c r="LXU38" s="429"/>
      <c r="LXV38" s="429"/>
      <c r="LXW38" s="429"/>
      <c r="LXX38" s="429"/>
      <c r="LXY38" s="429"/>
      <c r="LXZ38" s="429"/>
      <c r="LYA38" s="429"/>
      <c r="LYB38" s="429"/>
      <c r="LYC38" s="429"/>
      <c r="LYD38" s="429"/>
      <c r="LYE38" s="429"/>
      <c r="LYF38" s="429"/>
      <c r="LYG38" s="429"/>
      <c r="LYH38" s="429"/>
      <c r="LYI38" s="429"/>
      <c r="LYJ38" s="429"/>
      <c r="LYK38" s="429"/>
      <c r="LYL38" s="429"/>
      <c r="LYM38" s="429"/>
      <c r="LYN38" s="429"/>
      <c r="LYO38" s="429"/>
      <c r="LYP38" s="429"/>
      <c r="LYQ38" s="429"/>
      <c r="LYR38" s="429"/>
      <c r="LYS38" s="429"/>
      <c r="LYT38" s="429"/>
      <c r="LYU38" s="429"/>
      <c r="LYV38" s="429"/>
      <c r="LYW38" s="429"/>
      <c r="LYX38" s="429"/>
      <c r="LYY38" s="429"/>
      <c r="LYZ38" s="429"/>
      <c r="LZA38" s="429"/>
      <c r="LZB38" s="429"/>
      <c r="LZC38" s="429"/>
      <c r="LZD38" s="429"/>
      <c r="LZE38" s="429"/>
      <c r="LZF38" s="429"/>
      <c r="LZG38" s="429"/>
      <c r="LZH38" s="429"/>
      <c r="LZI38" s="429"/>
      <c r="LZJ38" s="429"/>
      <c r="LZK38" s="429"/>
      <c r="LZL38" s="429"/>
      <c r="LZM38" s="429"/>
      <c r="LZN38" s="429"/>
      <c r="LZO38" s="429"/>
      <c r="LZP38" s="429"/>
      <c r="LZQ38" s="429"/>
      <c r="LZR38" s="429"/>
      <c r="LZS38" s="429"/>
      <c r="LZT38" s="429"/>
      <c r="LZU38" s="429"/>
      <c r="LZV38" s="429"/>
      <c r="LZW38" s="429"/>
      <c r="LZX38" s="429"/>
      <c r="LZY38" s="429"/>
      <c r="LZZ38" s="429"/>
      <c r="MAA38" s="429"/>
      <c r="MAB38" s="429"/>
      <c r="MAC38" s="429"/>
      <c r="MAD38" s="429"/>
      <c r="MAE38" s="429"/>
      <c r="MAF38" s="429"/>
      <c r="MAG38" s="429"/>
      <c r="MAH38" s="429"/>
      <c r="MAI38" s="429"/>
      <c r="MAJ38" s="429"/>
      <c r="MAK38" s="429"/>
      <c r="MAL38" s="429"/>
      <c r="MAM38" s="429"/>
      <c r="MAN38" s="429"/>
      <c r="MAO38" s="429"/>
      <c r="MAP38" s="429"/>
      <c r="MAQ38" s="429"/>
      <c r="MAR38" s="429"/>
      <c r="MAS38" s="429"/>
      <c r="MAT38" s="429"/>
      <c r="MAU38" s="429"/>
      <c r="MAV38" s="429"/>
      <c r="MAW38" s="429"/>
      <c r="MAX38" s="429"/>
      <c r="MAY38" s="429"/>
      <c r="MAZ38" s="429"/>
      <c r="MBA38" s="429"/>
      <c r="MBB38" s="429"/>
      <c r="MBC38" s="429"/>
      <c r="MBD38" s="429"/>
      <c r="MBE38" s="429"/>
      <c r="MBF38" s="429"/>
      <c r="MBG38" s="429"/>
      <c r="MBH38" s="429"/>
      <c r="MBI38" s="429"/>
      <c r="MBJ38" s="429"/>
      <c r="MBK38" s="429"/>
      <c r="MBL38" s="429"/>
      <c r="MBM38" s="429"/>
      <c r="MBN38" s="429"/>
      <c r="MBO38" s="429"/>
      <c r="MBP38" s="429"/>
      <c r="MBQ38" s="429"/>
      <c r="MBR38" s="429"/>
      <c r="MBS38" s="429"/>
      <c r="MBT38" s="429"/>
      <c r="MBU38" s="429"/>
      <c r="MBV38" s="429"/>
      <c r="MBW38" s="429"/>
      <c r="MBX38" s="429"/>
      <c r="MBY38" s="429"/>
      <c r="MBZ38" s="429"/>
      <c r="MCA38" s="429"/>
      <c r="MCB38" s="429"/>
      <c r="MCC38" s="429"/>
      <c r="MCD38" s="429"/>
      <c r="MCE38" s="429"/>
      <c r="MCF38" s="429"/>
      <c r="MCG38" s="429"/>
      <c r="MCH38" s="429"/>
      <c r="MCI38" s="429"/>
      <c r="MCJ38" s="429"/>
      <c r="MCK38" s="429"/>
      <c r="MCL38" s="429"/>
      <c r="MCM38" s="429"/>
      <c r="MCN38" s="429"/>
      <c r="MCO38" s="429"/>
      <c r="MCP38" s="429"/>
      <c r="MCQ38" s="429"/>
      <c r="MCR38" s="429"/>
      <c r="MCS38" s="429"/>
      <c r="MCT38" s="429"/>
      <c r="MCU38" s="429"/>
      <c r="MCV38" s="429"/>
      <c r="MCW38" s="429"/>
      <c r="MCX38" s="429"/>
      <c r="MCY38" s="429"/>
      <c r="MCZ38" s="429"/>
      <c r="MDA38" s="429"/>
      <c r="MDB38" s="429"/>
      <c r="MDC38" s="429"/>
      <c r="MDD38" s="429"/>
      <c r="MDE38" s="429"/>
      <c r="MDF38" s="429"/>
      <c r="MDG38" s="429"/>
      <c r="MDH38" s="429"/>
      <c r="MDI38" s="429"/>
      <c r="MDJ38" s="429"/>
      <c r="MDK38" s="429"/>
      <c r="MDL38" s="429"/>
      <c r="MDM38" s="429"/>
      <c r="MDN38" s="429"/>
      <c r="MDO38" s="429"/>
      <c r="MDP38" s="429"/>
      <c r="MDQ38" s="429"/>
      <c r="MDR38" s="429"/>
      <c r="MDS38" s="429"/>
      <c r="MDT38" s="429"/>
      <c r="MDU38" s="429"/>
      <c r="MDV38" s="429"/>
      <c r="MDW38" s="429"/>
      <c r="MDX38" s="429"/>
      <c r="MDY38" s="429"/>
      <c r="MDZ38" s="429"/>
      <c r="MEA38" s="429"/>
      <c r="MEB38" s="429"/>
      <c r="MEC38" s="429"/>
      <c r="MED38" s="429"/>
      <c r="MEE38" s="429"/>
      <c r="MEF38" s="429"/>
      <c r="MEG38" s="429"/>
      <c r="MEH38" s="429"/>
      <c r="MEI38" s="429"/>
      <c r="MEJ38" s="429"/>
      <c r="MEK38" s="429"/>
      <c r="MEL38" s="429"/>
      <c r="MEM38" s="429"/>
      <c r="MEN38" s="429"/>
      <c r="MEO38" s="429"/>
      <c r="MEP38" s="429"/>
      <c r="MEQ38" s="429"/>
      <c r="MER38" s="429"/>
      <c r="MES38" s="429"/>
      <c r="MET38" s="429"/>
      <c r="MEU38" s="429"/>
      <c r="MEV38" s="429"/>
      <c r="MEW38" s="429"/>
      <c r="MEX38" s="429"/>
      <c r="MEY38" s="429"/>
      <c r="MEZ38" s="429"/>
      <c r="MFA38" s="429"/>
      <c r="MFB38" s="429"/>
      <c r="MFC38" s="429"/>
      <c r="MFD38" s="429"/>
      <c r="MFE38" s="429"/>
      <c r="MFF38" s="429"/>
      <c r="MFG38" s="429"/>
      <c r="MFH38" s="429"/>
      <c r="MFI38" s="429"/>
      <c r="MFJ38" s="429"/>
      <c r="MFK38" s="429"/>
      <c r="MFL38" s="429"/>
      <c r="MFM38" s="429"/>
      <c r="MFN38" s="429"/>
      <c r="MFO38" s="429"/>
      <c r="MFP38" s="429"/>
      <c r="MFQ38" s="429"/>
      <c r="MFR38" s="429"/>
      <c r="MFS38" s="429"/>
      <c r="MFT38" s="429"/>
      <c r="MFU38" s="429"/>
      <c r="MFV38" s="429"/>
      <c r="MFW38" s="429"/>
      <c r="MFX38" s="429"/>
      <c r="MFY38" s="429"/>
      <c r="MFZ38" s="429"/>
      <c r="MGA38" s="429"/>
      <c r="MGB38" s="429"/>
      <c r="MGC38" s="429"/>
      <c r="MGD38" s="429"/>
      <c r="MGE38" s="429"/>
      <c r="MGF38" s="429"/>
      <c r="MGG38" s="429"/>
      <c r="MGH38" s="429"/>
      <c r="MGI38" s="429"/>
      <c r="MGJ38" s="429"/>
      <c r="MGK38" s="429"/>
      <c r="MGL38" s="429"/>
      <c r="MGM38" s="429"/>
      <c r="MGN38" s="429"/>
      <c r="MGO38" s="429"/>
      <c r="MGP38" s="429"/>
      <c r="MGQ38" s="429"/>
      <c r="MGR38" s="429"/>
      <c r="MGS38" s="429"/>
      <c r="MGT38" s="429"/>
      <c r="MGU38" s="429"/>
      <c r="MGV38" s="429"/>
      <c r="MGW38" s="429"/>
      <c r="MGX38" s="429"/>
      <c r="MGY38" s="429"/>
      <c r="MGZ38" s="429"/>
      <c r="MHA38" s="429"/>
      <c r="MHB38" s="429"/>
      <c r="MHC38" s="429"/>
      <c r="MHD38" s="429"/>
      <c r="MHE38" s="429"/>
      <c r="MHF38" s="429"/>
      <c r="MHG38" s="429"/>
      <c r="MHH38" s="429"/>
      <c r="MHI38" s="429"/>
      <c r="MHJ38" s="429"/>
      <c r="MHK38" s="429"/>
      <c r="MHL38" s="429"/>
      <c r="MHM38" s="429"/>
      <c r="MHN38" s="429"/>
      <c r="MHO38" s="429"/>
      <c r="MHP38" s="429"/>
      <c r="MHQ38" s="429"/>
      <c r="MHR38" s="429"/>
      <c r="MHS38" s="429"/>
      <c r="MHT38" s="429"/>
      <c r="MHU38" s="429"/>
      <c r="MHV38" s="429"/>
      <c r="MHW38" s="429"/>
      <c r="MHX38" s="429"/>
      <c r="MHY38" s="429"/>
      <c r="MHZ38" s="429"/>
      <c r="MIA38" s="429"/>
      <c r="MIB38" s="429"/>
      <c r="MIC38" s="429"/>
      <c r="MID38" s="429"/>
      <c r="MIE38" s="429"/>
      <c r="MIF38" s="429"/>
      <c r="MIG38" s="429"/>
      <c r="MIH38" s="429"/>
      <c r="MII38" s="429"/>
      <c r="MIJ38" s="429"/>
      <c r="MIK38" s="429"/>
      <c r="MIL38" s="429"/>
      <c r="MIM38" s="429"/>
      <c r="MIN38" s="429"/>
      <c r="MIO38" s="429"/>
      <c r="MIP38" s="429"/>
      <c r="MIQ38" s="429"/>
      <c r="MIR38" s="429"/>
      <c r="MIS38" s="429"/>
      <c r="MIT38" s="429"/>
      <c r="MIU38" s="429"/>
      <c r="MIV38" s="429"/>
      <c r="MIW38" s="429"/>
      <c r="MIX38" s="429"/>
      <c r="MIY38" s="429"/>
      <c r="MIZ38" s="429"/>
      <c r="MJA38" s="429"/>
      <c r="MJB38" s="429"/>
      <c r="MJC38" s="429"/>
      <c r="MJD38" s="429"/>
      <c r="MJE38" s="429"/>
      <c r="MJF38" s="429"/>
      <c r="MJG38" s="429"/>
      <c r="MJH38" s="429"/>
      <c r="MJI38" s="429"/>
      <c r="MJJ38" s="429"/>
      <c r="MJK38" s="429"/>
      <c r="MJL38" s="429"/>
      <c r="MJM38" s="429"/>
      <c r="MJN38" s="429"/>
      <c r="MJO38" s="429"/>
      <c r="MJP38" s="429"/>
      <c r="MJQ38" s="429"/>
      <c r="MJR38" s="429"/>
      <c r="MJS38" s="429"/>
      <c r="MJT38" s="429"/>
      <c r="MJU38" s="429"/>
      <c r="MJV38" s="429"/>
      <c r="MJW38" s="429"/>
      <c r="MJX38" s="429"/>
      <c r="MJY38" s="429"/>
      <c r="MJZ38" s="429"/>
      <c r="MKA38" s="429"/>
      <c r="MKB38" s="429"/>
      <c r="MKC38" s="429"/>
      <c r="MKD38" s="429"/>
      <c r="MKE38" s="429"/>
      <c r="MKF38" s="429"/>
      <c r="MKG38" s="429"/>
      <c r="MKH38" s="429"/>
      <c r="MKI38" s="429"/>
      <c r="MKJ38" s="429"/>
      <c r="MKK38" s="429"/>
      <c r="MKL38" s="429"/>
      <c r="MKM38" s="429"/>
      <c r="MKN38" s="429"/>
      <c r="MKO38" s="429"/>
      <c r="MKP38" s="429"/>
      <c r="MKQ38" s="429"/>
      <c r="MKR38" s="429"/>
      <c r="MKS38" s="429"/>
      <c r="MKT38" s="429"/>
      <c r="MKU38" s="429"/>
      <c r="MKV38" s="429"/>
      <c r="MKW38" s="429"/>
      <c r="MKX38" s="429"/>
      <c r="MKY38" s="429"/>
      <c r="MKZ38" s="429"/>
      <c r="MLA38" s="429"/>
      <c r="MLB38" s="429"/>
      <c r="MLC38" s="429"/>
      <c r="MLD38" s="429"/>
      <c r="MLE38" s="429"/>
      <c r="MLF38" s="429"/>
      <c r="MLG38" s="429"/>
      <c r="MLH38" s="429"/>
      <c r="MLI38" s="429"/>
      <c r="MLJ38" s="429"/>
      <c r="MLK38" s="429"/>
      <c r="MLL38" s="429"/>
      <c r="MLM38" s="429"/>
      <c r="MLN38" s="429"/>
      <c r="MLO38" s="429"/>
      <c r="MLP38" s="429"/>
      <c r="MLQ38" s="429"/>
      <c r="MLR38" s="429"/>
      <c r="MLS38" s="429"/>
      <c r="MLT38" s="429"/>
      <c r="MLU38" s="429"/>
      <c r="MLV38" s="429"/>
      <c r="MLW38" s="429"/>
      <c r="MLX38" s="429"/>
      <c r="MLY38" s="429"/>
      <c r="MLZ38" s="429"/>
      <c r="MMA38" s="429"/>
      <c r="MMB38" s="429"/>
      <c r="MMC38" s="429"/>
      <c r="MMD38" s="429"/>
      <c r="MME38" s="429"/>
      <c r="MMF38" s="429"/>
      <c r="MMG38" s="429"/>
      <c r="MMH38" s="429"/>
      <c r="MMI38" s="429"/>
      <c r="MMJ38" s="429"/>
      <c r="MMK38" s="429"/>
      <c r="MML38" s="429"/>
      <c r="MMM38" s="429"/>
      <c r="MMN38" s="429"/>
      <c r="MMO38" s="429"/>
      <c r="MMP38" s="429"/>
      <c r="MMQ38" s="429"/>
      <c r="MMR38" s="429"/>
      <c r="MMS38" s="429"/>
      <c r="MMT38" s="429"/>
      <c r="MMU38" s="429"/>
      <c r="MMV38" s="429"/>
      <c r="MMW38" s="429"/>
      <c r="MMX38" s="429"/>
      <c r="MMY38" s="429"/>
      <c r="MMZ38" s="429"/>
      <c r="MNA38" s="429"/>
      <c r="MNB38" s="429"/>
      <c r="MNC38" s="429"/>
      <c r="MND38" s="429"/>
      <c r="MNE38" s="429"/>
      <c r="MNF38" s="429"/>
      <c r="MNG38" s="429"/>
      <c r="MNH38" s="429"/>
      <c r="MNI38" s="429"/>
      <c r="MNJ38" s="429"/>
      <c r="MNK38" s="429"/>
      <c r="MNL38" s="429"/>
      <c r="MNM38" s="429"/>
      <c r="MNN38" s="429"/>
      <c r="MNO38" s="429"/>
      <c r="MNP38" s="429"/>
      <c r="MNQ38" s="429"/>
      <c r="MNR38" s="429"/>
      <c r="MNS38" s="429"/>
      <c r="MNT38" s="429"/>
      <c r="MNU38" s="429"/>
      <c r="MNV38" s="429"/>
      <c r="MNW38" s="429"/>
      <c r="MNX38" s="429"/>
      <c r="MNY38" s="429"/>
      <c r="MNZ38" s="429"/>
      <c r="MOA38" s="429"/>
      <c r="MOB38" s="429"/>
      <c r="MOC38" s="429"/>
      <c r="MOD38" s="429"/>
      <c r="MOE38" s="429"/>
      <c r="MOF38" s="429"/>
      <c r="MOG38" s="429"/>
      <c r="MOH38" s="429"/>
      <c r="MOI38" s="429"/>
      <c r="MOJ38" s="429"/>
      <c r="MOK38" s="429"/>
      <c r="MOL38" s="429"/>
      <c r="MOM38" s="429"/>
      <c r="MON38" s="429"/>
      <c r="MOO38" s="429"/>
      <c r="MOP38" s="429"/>
      <c r="MOQ38" s="429"/>
      <c r="MOR38" s="429"/>
      <c r="MOS38" s="429"/>
      <c r="MOT38" s="429"/>
      <c r="MOU38" s="429"/>
      <c r="MOV38" s="429"/>
      <c r="MOW38" s="429"/>
      <c r="MOX38" s="429"/>
      <c r="MOY38" s="429"/>
      <c r="MOZ38" s="429"/>
      <c r="MPA38" s="429"/>
      <c r="MPB38" s="429"/>
      <c r="MPC38" s="429"/>
      <c r="MPD38" s="429"/>
      <c r="MPE38" s="429"/>
      <c r="MPF38" s="429"/>
      <c r="MPG38" s="429"/>
      <c r="MPH38" s="429"/>
      <c r="MPI38" s="429"/>
      <c r="MPJ38" s="429"/>
      <c r="MPK38" s="429"/>
      <c r="MPL38" s="429"/>
      <c r="MPM38" s="429"/>
      <c r="MPN38" s="429"/>
      <c r="MPO38" s="429"/>
      <c r="MPP38" s="429"/>
      <c r="MPQ38" s="429"/>
      <c r="MPR38" s="429"/>
      <c r="MPS38" s="429"/>
      <c r="MPT38" s="429"/>
      <c r="MPU38" s="429"/>
      <c r="MPV38" s="429"/>
      <c r="MPW38" s="429"/>
      <c r="MPX38" s="429"/>
      <c r="MPY38" s="429"/>
      <c r="MPZ38" s="429"/>
      <c r="MQA38" s="429"/>
      <c r="MQB38" s="429"/>
      <c r="MQC38" s="429"/>
      <c r="MQD38" s="429"/>
      <c r="MQE38" s="429"/>
      <c r="MQF38" s="429"/>
      <c r="MQG38" s="429"/>
      <c r="MQH38" s="429"/>
      <c r="MQI38" s="429"/>
      <c r="MQJ38" s="429"/>
      <c r="MQK38" s="429"/>
      <c r="MQL38" s="429"/>
      <c r="MQM38" s="429"/>
      <c r="MQN38" s="429"/>
      <c r="MQO38" s="429"/>
      <c r="MQP38" s="429"/>
      <c r="MQQ38" s="429"/>
      <c r="MQR38" s="429"/>
      <c r="MQS38" s="429"/>
      <c r="MQT38" s="429"/>
      <c r="MQU38" s="429"/>
      <c r="MQV38" s="429"/>
      <c r="MQW38" s="429"/>
      <c r="MQX38" s="429"/>
      <c r="MQY38" s="429"/>
      <c r="MQZ38" s="429"/>
      <c r="MRA38" s="429"/>
      <c r="MRB38" s="429"/>
      <c r="MRC38" s="429"/>
      <c r="MRD38" s="429"/>
      <c r="MRE38" s="429"/>
      <c r="MRF38" s="429"/>
      <c r="MRG38" s="429"/>
      <c r="MRH38" s="429"/>
      <c r="MRI38" s="429"/>
      <c r="MRJ38" s="429"/>
      <c r="MRK38" s="429"/>
      <c r="MRL38" s="429"/>
      <c r="MRM38" s="429"/>
      <c r="MRN38" s="429"/>
      <c r="MRO38" s="429"/>
      <c r="MRP38" s="429"/>
      <c r="MRQ38" s="429"/>
      <c r="MRR38" s="429"/>
      <c r="MRS38" s="429"/>
      <c r="MRT38" s="429"/>
      <c r="MRU38" s="429"/>
      <c r="MRV38" s="429"/>
      <c r="MRW38" s="429"/>
      <c r="MRX38" s="429"/>
      <c r="MRY38" s="429"/>
      <c r="MRZ38" s="429"/>
      <c r="MSA38" s="429"/>
      <c r="MSB38" s="429"/>
      <c r="MSC38" s="429"/>
      <c r="MSD38" s="429"/>
      <c r="MSE38" s="429"/>
      <c r="MSF38" s="429"/>
      <c r="MSG38" s="429"/>
      <c r="MSH38" s="429"/>
      <c r="MSI38" s="429"/>
      <c r="MSJ38" s="429"/>
      <c r="MSK38" s="429"/>
      <c r="MSL38" s="429"/>
      <c r="MSM38" s="429"/>
      <c r="MSN38" s="429"/>
      <c r="MSO38" s="429"/>
      <c r="MSP38" s="429"/>
      <c r="MSQ38" s="429"/>
      <c r="MSR38" s="429"/>
      <c r="MSS38" s="429"/>
      <c r="MST38" s="429"/>
      <c r="MSU38" s="429"/>
      <c r="MSV38" s="429"/>
      <c r="MSW38" s="429"/>
      <c r="MSX38" s="429"/>
      <c r="MSY38" s="429"/>
      <c r="MSZ38" s="429"/>
      <c r="MTA38" s="429"/>
      <c r="MTB38" s="429"/>
      <c r="MTC38" s="429"/>
      <c r="MTD38" s="429"/>
      <c r="MTE38" s="429"/>
      <c r="MTF38" s="429"/>
      <c r="MTG38" s="429"/>
      <c r="MTH38" s="429"/>
      <c r="MTI38" s="429"/>
      <c r="MTJ38" s="429"/>
      <c r="MTK38" s="429"/>
      <c r="MTL38" s="429"/>
      <c r="MTM38" s="429"/>
      <c r="MTN38" s="429"/>
      <c r="MTO38" s="429"/>
      <c r="MTP38" s="429"/>
      <c r="MTQ38" s="429"/>
      <c r="MTR38" s="429"/>
      <c r="MTS38" s="429"/>
      <c r="MTT38" s="429"/>
      <c r="MTU38" s="429"/>
      <c r="MTV38" s="429"/>
      <c r="MTW38" s="429"/>
      <c r="MTX38" s="429"/>
      <c r="MTY38" s="429"/>
      <c r="MTZ38" s="429"/>
      <c r="MUA38" s="429"/>
      <c r="MUB38" s="429"/>
      <c r="MUC38" s="429"/>
      <c r="MUD38" s="429"/>
      <c r="MUE38" s="429"/>
      <c r="MUF38" s="429"/>
      <c r="MUG38" s="429"/>
      <c r="MUH38" s="429"/>
      <c r="MUI38" s="429"/>
      <c r="MUJ38" s="429"/>
      <c r="MUK38" s="429"/>
      <c r="MUL38" s="429"/>
      <c r="MUM38" s="429"/>
      <c r="MUN38" s="429"/>
      <c r="MUO38" s="429"/>
      <c r="MUP38" s="429"/>
      <c r="MUQ38" s="429"/>
      <c r="MUR38" s="429"/>
      <c r="MUS38" s="429"/>
      <c r="MUT38" s="429"/>
      <c r="MUU38" s="429"/>
      <c r="MUV38" s="429"/>
      <c r="MUW38" s="429"/>
      <c r="MUX38" s="429"/>
      <c r="MUY38" s="429"/>
      <c r="MUZ38" s="429"/>
      <c r="MVA38" s="429"/>
      <c r="MVB38" s="429"/>
      <c r="MVC38" s="429"/>
      <c r="MVD38" s="429"/>
      <c r="MVE38" s="429"/>
      <c r="MVF38" s="429"/>
      <c r="MVG38" s="429"/>
      <c r="MVH38" s="429"/>
      <c r="MVI38" s="429"/>
      <c r="MVJ38" s="429"/>
      <c r="MVK38" s="429"/>
      <c r="MVL38" s="429"/>
      <c r="MVM38" s="429"/>
      <c r="MVN38" s="429"/>
      <c r="MVO38" s="429"/>
      <c r="MVP38" s="429"/>
      <c r="MVQ38" s="429"/>
      <c r="MVR38" s="429"/>
      <c r="MVS38" s="429"/>
      <c r="MVT38" s="429"/>
      <c r="MVU38" s="429"/>
      <c r="MVV38" s="429"/>
      <c r="MVW38" s="429"/>
      <c r="MVX38" s="429"/>
      <c r="MVY38" s="429"/>
      <c r="MVZ38" s="429"/>
      <c r="MWA38" s="429"/>
      <c r="MWB38" s="429"/>
      <c r="MWC38" s="429"/>
      <c r="MWD38" s="429"/>
      <c r="MWE38" s="429"/>
      <c r="MWF38" s="429"/>
      <c r="MWG38" s="429"/>
      <c r="MWH38" s="429"/>
      <c r="MWI38" s="429"/>
      <c r="MWJ38" s="429"/>
      <c r="MWK38" s="429"/>
      <c r="MWL38" s="429"/>
      <c r="MWM38" s="429"/>
      <c r="MWN38" s="429"/>
      <c r="MWO38" s="429"/>
      <c r="MWP38" s="429"/>
      <c r="MWQ38" s="429"/>
      <c r="MWR38" s="429"/>
      <c r="MWS38" s="429"/>
      <c r="MWT38" s="429"/>
      <c r="MWU38" s="429"/>
      <c r="MWV38" s="429"/>
      <c r="MWW38" s="429"/>
      <c r="MWX38" s="429"/>
      <c r="MWY38" s="429"/>
      <c r="MWZ38" s="429"/>
      <c r="MXA38" s="429"/>
      <c r="MXB38" s="429"/>
      <c r="MXC38" s="429"/>
      <c r="MXD38" s="429"/>
      <c r="MXE38" s="429"/>
      <c r="MXF38" s="429"/>
      <c r="MXG38" s="429"/>
      <c r="MXH38" s="429"/>
      <c r="MXI38" s="429"/>
      <c r="MXJ38" s="429"/>
      <c r="MXK38" s="429"/>
      <c r="MXL38" s="429"/>
      <c r="MXM38" s="429"/>
      <c r="MXN38" s="429"/>
      <c r="MXO38" s="429"/>
      <c r="MXP38" s="429"/>
      <c r="MXQ38" s="429"/>
      <c r="MXR38" s="429"/>
      <c r="MXS38" s="429"/>
      <c r="MXT38" s="429"/>
      <c r="MXU38" s="429"/>
      <c r="MXV38" s="429"/>
      <c r="MXW38" s="429"/>
      <c r="MXX38" s="429"/>
      <c r="MXY38" s="429"/>
      <c r="MXZ38" s="429"/>
      <c r="MYA38" s="429"/>
      <c r="MYB38" s="429"/>
      <c r="MYC38" s="429"/>
      <c r="MYD38" s="429"/>
      <c r="MYE38" s="429"/>
      <c r="MYF38" s="429"/>
      <c r="MYG38" s="429"/>
      <c r="MYH38" s="429"/>
      <c r="MYI38" s="429"/>
      <c r="MYJ38" s="429"/>
      <c r="MYK38" s="429"/>
      <c r="MYL38" s="429"/>
      <c r="MYM38" s="429"/>
      <c r="MYN38" s="429"/>
      <c r="MYO38" s="429"/>
      <c r="MYP38" s="429"/>
      <c r="MYQ38" s="429"/>
      <c r="MYR38" s="429"/>
      <c r="MYS38" s="429"/>
      <c r="MYT38" s="429"/>
      <c r="MYU38" s="429"/>
      <c r="MYV38" s="429"/>
      <c r="MYW38" s="429"/>
      <c r="MYX38" s="429"/>
      <c r="MYY38" s="429"/>
      <c r="MYZ38" s="429"/>
      <c r="MZA38" s="429"/>
      <c r="MZB38" s="429"/>
      <c r="MZC38" s="429"/>
      <c r="MZD38" s="429"/>
      <c r="MZE38" s="429"/>
      <c r="MZF38" s="429"/>
      <c r="MZG38" s="429"/>
      <c r="MZH38" s="429"/>
      <c r="MZI38" s="429"/>
      <c r="MZJ38" s="429"/>
      <c r="MZK38" s="429"/>
      <c r="MZL38" s="429"/>
      <c r="MZM38" s="429"/>
      <c r="MZN38" s="429"/>
      <c r="MZO38" s="429"/>
      <c r="MZP38" s="429"/>
      <c r="MZQ38" s="429"/>
      <c r="MZR38" s="429"/>
      <c r="MZS38" s="429"/>
      <c r="MZT38" s="429"/>
      <c r="MZU38" s="429"/>
      <c r="MZV38" s="429"/>
      <c r="MZW38" s="429"/>
      <c r="MZX38" s="429"/>
      <c r="MZY38" s="429"/>
      <c r="MZZ38" s="429"/>
      <c r="NAA38" s="429"/>
      <c r="NAB38" s="429"/>
      <c r="NAC38" s="429"/>
      <c r="NAD38" s="429"/>
      <c r="NAE38" s="429"/>
      <c r="NAF38" s="429"/>
      <c r="NAG38" s="429"/>
      <c r="NAH38" s="429"/>
      <c r="NAI38" s="429"/>
      <c r="NAJ38" s="429"/>
      <c r="NAK38" s="429"/>
      <c r="NAL38" s="429"/>
      <c r="NAM38" s="429"/>
      <c r="NAN38" s="429"/>
      <c r="NAO38" s="429"/>
      <c r="NAP38" s="429"/>
      <c r="NAQ38" s="429"/>
      <c r="NAR38" s="429"/>
      <c r="NAS38" s="429"/>
      <c r="NAT38" s="429"/>
      <c r="NAU38" s="429"/>
      <c r="NAV38" s="429"/>
      <c r="NAW38" s="429"/>
      <c r="NAX38" s="429"/>
      <c r="NAY38" s="429"/>
      <c r="NAZ38" s="429"/>
      <c r="NBA38" s="429"/>
      <c r="NBB38" s="429"/>
      <c r="NBC38" s="429"/>
      <c r="NBD38" s="429"/>
      <c r="NBE38" s="429"/>
      <c r="NBF38" s="429"/>
      <c r="NBG38" s="429"/>
      <c r="NBH38" s="429"/>
      <c r="NBI38" s="429"/>
      <c r="NBJ38" s="429"/>
      <c r="NBK38" s="429"/>
      <c r="NBL38" s="429"/>
      <c r="NBM38" s="429"/>
      <c r="NBN38" s="429"/>
      <c r="NBO38" s="429"/>
      <c r="NBP38" s="429"/>
      <c r="NBQ38" s="429"/>
      <c r="NBR38" s="429"/>
      <c r="NBS38" s="429"/>
      <c r="NBT38" s="429"/>
      <c r="NBU38" s="429"/>
      <c r="NBV38" s="429"/>
      <c r="NBW38" s="429"/>
      <c r="NBX38" s="429"/>
      <c r="NBY38" s="429"/>
      <c r="NBZ38" s="429"/>
      <c r="NCA38" s="429"/>
      <c r="NCB38" s="429"/>
      <c r="NCC38" s="429"/>
      <c r="NCD38" s="429"/>
      <c r="NCE38" s="429"/>
      <c r="NCF38" s="429"/>
      <c r="NCG38" s="429"/>
      <c r="NCH38" s="429"/>
      <c r="NCI38" s="429"/>
      <c r="NCJ38" s="429"/>
      <c r="NCK38" s="429"/>
      <c r="NCL38" s="429"/>
      <c r="NCM38" s="429"/>
      <c r="NCN38" s="429"/>
      <c r="NCO38" s="429"/>
      <c r="NCP38" s="429"/>
      <c r="NCQ38" s="429"/>
      <c r="NCR38" s="429"/>
      <c r="NCS38" s="429"/>
      <c r="NCT38" s="429"/>
      <c r="NCU38" s="429"/>
      <c r="NCV38" s="429"/>
      <c r="NCW38" s="429"/>
      <c r="NCX38" s="429"/>
      <c r="NCY38" s="429"/>
      <c r="NCZ38" s="429"/>
      <c r="NDA38" s="429"/>
      <c r="NDB38" s="429"/>
      <c r="NDC38" s="429"/>
      <c r="NDD38" s="429"/>
      <c r="NDE38" s="429"/>
      <c r="NDF38" s="429"/>
      <c r="NDG38" s="429"/>
      <c r="NDH38" s="429"/>
      <c r="NDI38" s="429"/>
      <c r="NDJ38" s="429"/>
      <c r="NDK38" s="429"/>
      <c r="NDL38" s="429"/>
      <c r="NDM38" s="429"/>
      <c r="NDN38" s="429"/>
      <c r="NDO38" s="429"/>
      <c r="NDP38" s="429"/>
      <c r="NDQ38" s="429"/>
      <c r="NDR38" s="429"/>
      <c r="NDS38" s="429"/>
      <c r="NDT38" s="429"/>
      <c r="NDU38" s="429"/>
      <c r="NDV38" s="429"/>
      <c r="NDW38" s="429"/>
      <c r="NDX38" s="429"/>
      <c r="NDY38" s="429"/>
      <c r="NDZ38" s="429"/>
      <c r="NEA38" s="429"/>
      <c r="NEB38" s="429"/>
      <c r="NEC38" s="429"/>
      <c r="NED38" s="429"/>
      <c r="NEE38" s="429"/>
      <c r="NEF38" s="429"/>
      <c r="NEG38" s="429"/>
      <c r="NEH38" s="429"/>
      <c r="NEI38" s="429"/>
      <c r="NEJ38" s="429"/>
      <c r="NEK38" s="429"/>
      <c r="NEL38" s="429"/>
      <c r="NEM38" s="429"/>
      <c r="NEN38" s="429"/>
      <c r="NEO38" s="429"/>
      <c r="NEP38" s="429"/>
      <c r="NEQ38" s="429"/>
      <c r="NER38" s="429"/>
      <c r="NES38" s="429"/>
      <c r="NET38" s="429"/>
      <c r="NEU38" s="429"/>
      <c r="NEV38" s="429"/>
      <c r="NEW38" s="429"/>
      <c r="NEX38" s="429"/>
      <c r="NEY38" s="429"/>
      <c r="NEZ38" s="429"/>
      <c r="NFA38" s="429"/>
      <c r="NFB38" s="429"/>
      <c r="NFC38" s="429"/>
      <c r="NFD38" s="429"/>
      <c r="NFE38" s="429"/>
      <c r="NFF38" s="429"/>
      <c r="NFG38" s="429"/>
      <c r="NFH38" s="429"/>
      <c r="NFI38" s="429"/>
      <c r="NFJ38" s="429"/>
      <c r="NFK38" s="429"/>
      <c r="NFL38" s="429"/>
      <c r="NFM38" s="429"/>
      <c r="NFN38" s="429"/>
      <c r="NFO38" s="429"/>
      <c r="NFP38" s="429"/>
      <c r="NFQ38" s="429"/>
      <c r="NFR38" s="429"/>
      <c r="NFS38" s="429"/>
      <c r="NFT38" s="429"/>
      <c r="NFU38" s="429"/>
      <c r="NFV38" s="429"/>
      <c r="NFW38" s="429"/>
      <c r="NFX38" s="429"/>
      <c r="NFY38" s="429"/>
      <c r="NFZ38" s="429"/>
      <c r="NGA38" s="429"/>
      <c r="NGB38" s="429"/>
      <c r="NGC38" s="429"/>
      <c r="NGD38" s="429"/>
      <c r="NGE38" s="429"/>
      <c r="NGF38" s="429"/>
      <c r="NGG38" s="429"/>
      <c r="NGH38" s="429"/>
      <c r="NGI38" s="429"/>
      <c r="NGJ38" s="429"/>
      <c r="NGK38" s="429"/>
      <c r="NGL38" s="429"/>
      <c r="NGM38" s="429"/>
      <c r="NGN38" s="429"/>
      <c r="NGO38" s="429"/>
      <c r="NGP38" s="429"/>
      <c r="NGQ38" s="429"/>
      <c r="NGR38" s="429"/>
      <c r="NGS38" s="429"/>
      <c r="NGT38" s="429"/>
      <c r="NGU38" s="429"/>
      <c r="NGV38" s="429"/>
      <c r="NGW38" s="429"/>
      <c r="NGX38" s="429"/>
      <c r="NGY38" s="429"/>
      <c r="NGZ38" s="429"/>
      <c r="NHA38" s="429"/>
      <c r="NHB38" s="429"/>
      <c r="NHC38" s="429"/>
      <c r="NHD38" s="429"/>
      <c r="NHE38" s="429"/>
      <c r="NHF38" s="429"/>
      <c r="NHG38" s="429"/>
      <c r="NHH38" s="429"/>
      <c r="NHI38" s="429"/>
      <c r="NHJ38" s="429"/>
      <c r="NHK38" s="429"/>
      <c r="NHL38" s="429"/>
      <c r="NHM38" s="429"/>
      <c r="NHN38" s="429"/>
      <c r="NHO38" s="429"/>
      <c r="NHP38" s="429"/>
      <c r="NHQ38" s="429"/>
      <c r="NHR38" s="429"/>
      <c r="NHS38" s="429"/>
      <c r="NHT38" s="429"/>
      <c r="NHU38" s="429"/>
      <c r="NHV38" s="429"/>
      <c r="NHW38" s="429"/>
      <c r="NHX38" s="429"/>
      <c r="NHY38" s="429"/>
      <c r="NHZ38" s="429"/>
      <c r="NIA38" s="429"/>
      <c r="NIB38" s="429"/>
      <c r="NIC38" s="429"/>
      <c r="NID38" s="429"/>
      <c r="NIE38" s="429"/>
      <c r="NIF38" s="429"/>
      <c r="NIG38" s="429"/>
      <c r="NIH38" s="429"/>
      <c r="NII38" s="429"/>
      <c r="NIJ38" s="429"/>
      <c r="NIK38" s="429"/>
      <c r="NIL38" s="429"/>
      <c r="NIM38" s="429"/>
      <c r="NIN38" s="429"/>
      <c r="NIO38" s="429"/>
      <c r="NIP38" s="429"/>
      <c r="NIQ38" s="429"/>
      <c r="NIR38" s="429"/>
      <c r="NIS38" s="429"/>
      <c r="NIT38" s="429"/>
      <c r="NIU38" s="429"/>
      <c r="NIV38" s="429"/>
      <c r="NIW38" s="429"/>
      <c r="NIX38" s="429"/>
      <c r="NIY38" s="429"/>
      <c r="NIZ38" s="429"/>
      <c r="NJA38" s="429"/>
      <c r="NJB38" s="429"/>
      <c r="NJC38" s="429"/>
      <c r="NJD38" s="429"/>
      <c r="NJE38" s="429"/>
      <c r="NJF38" s="429"/>
      <c r="NJG38" s="429"/>
      <c r="NJH38" s="429"/>
      <c r="NJI38" s="429"/>
      <c r="NJJ38" s="429"/>
      <c r="NJK38" s="429"/>
      <c r="NJL38" s="429"/>
      <c r="NJM38" s="429"/>
      <c r="NJN38" s="429"/>
      <c r="NJO38" s="429"/>
      <c r="NJP38" s="429"/>
      <c r="NJQ38" s="429"/>
      <c r="NJR38" s="429"/>
      <c r="NJS38" s="429"/>
      <c r="NJT38" s="429"/>
      <c r="NJU38" s="429"/>
      <c r="NJV38" s="429"/>
      <c r="NJW38" s="429"/>
      <c r="NJX38" s="429"/>
      <c r="NJY38" s="429"/>
      <c r="NJZ38" s="429"/>
      <c r="NKA38" s="429"/>
      <c r="NKB38" s="429"/>
      <c r="NKC38" s="429"/>
      <c r="NKD38" s="429"/>
      <c r="NKE38" s="429"/>
      <c r="NKF38" s="429"/>
      <c r="NKG38" s="429"/>
      <c r="NKH38" s="429"/>
      <c r="NKI38" s="429"/>
      <c r="NKJ38" s="429"/>
      <c r="NKK38" s="429"/>
      <c r="NKL38" s="429"/>
      <c r="NKM38" s="429"/>
      <c r="NKN38" s="429"/>
      <c r="NKO38" s="429"/>
      <c r="NKP38" s="429"/>
      <c r="NKQ38" s="429"/>
      <c r="NKR38" s="429"/>
      <c r="NKS38" s="429"/>
      <c r="NKT38" s="429"/>
      <c r="NKU38" s="429"/>
      <c r="NKV38" s="429"/>
      <c r="NKW38" s="429"/>
      <c r="NKX38" s="429"/>
      <c r="NKY38" s="429"/>
      <c r="NKZ38" s="429"/>
      <c r="NLA38" s="429"/>
      <c r="NLB38" s="429"/>
      <c r="NLC38" s="429"/>
      <c r="NLD38" s="429"/>
      <c r="NLE38" s="429"/>
      <c r="NLF38" s="429"/>
      <c r="NLG38" s="429"/>
      <c r="NLH38" s="429"/>
      <c r="NLI38" s="429"/>
      <c r="NLJ38" s="429"/>
      <c r="NLK38" s="429"/>
      <c r="NLL38" s="429"/>
      <c r="NLM38" s="429"/>
      <c r="NLN38" s="429"/>
      <c r="NLO38" s="429"/>
      <c r="NLP38" s="429"/>
      <c r="NLQ38" s="429"/>
      <c r="NLR38" s="429"/>
      <c r="NLS38" s="429"/>
      <c r="NLT38" s="429"/>
      <c r="NLU38" s="429"/>
      <c r="NLV38" s="429"/>
      <c r="NLW38" s="429"/>
      <c r="NLX38" s="429"/>
      <c r="NLY38" s="429"/>
      <c r="NLZ38" s="429"/>
      <c r="NMA38" s="429"/>
      <c r="NMB38" s="429"/>
      <c r="NMC38" s="429"/>
      <c r="NMD38" s="429"/>
      <c r="NME38" s="429"/>
      <c r="NMF38" s="429"/>
      <c r="NMG38" s="429"/>
      <c r="NMH38" s="429"/>
      <c r="NMI38" s="429"/>
      <c r="NMJ38" s="429"/>
      <c r="NMK38" s="429"/>
      <c r="NML38" s="429"/>
      <c r="NMM38" s="429"/>
      <c r="NMN38" s="429"/>
      <c r="NMO38" s="429"/>
      <c r="NMP38" s="429"/>
      <c r="NMQ38" s="429"/>
      <c r="NMR38" s="429"/>
      <c r="NMS38" s="429"/>
      <c r="NMT38" s="429"/>
      <c r="NMU38" s="429"/>
      <c r="NMV38" s="429"/>
      <c r="NMW38" s="429"/>
      <c r="NMX38" s="429"/>
      <c r="NMY38" s="429"/>
      <c r="NMZ38" s="429"/>
      <c r="NNA38" s="429"/>
      <c r="NNB38" s="429"/>
      <c r="NNC38" s="429"/>
      <c r="NND38" s="429"/>
      <c r="NNE38" s="429"/>
      <c r="NNF38" s="429"/>
      <c r="NNG38" s="429"/>
      <c r="NNH38" s="429"/>
      <c r="NNI38" s="429"/>
      <c r="NNJ38" s="429"/>
      <c r="NNK38" s="429"/>
      <c r="NNL38" s="429"/>
      <c r="NNM38" s="429"/>
      <c r="NNN38" s="429"/>
      <c r="NNO38" s="429"/>
      <c r="NNP38" s="429"/>
      <c r="NNQ38" s="429"/>
      <c r="NNR38" s="429"/>
      <c r="NNS38" s="429"/>
      <c r="NNT38" s="429"/>
      <c r="NNU38" s="429"/>
      <c r="NNV38" s="429"/>
      <c r="NNW38" s="429"/>
      <c r="NNX38" s="429"/>
      <c r="NNY38" s="429"/>
      <c r="NNZ38" s="429"/>
      <c r="NOA38" s="429"/>
      <c r="NOB38" s="429"/>
      <c r="NOC38" s="429"/>
      <c r="NOD38" s="429"/>
      <c r="NOE38" s="429"/>
      <c r="NOF38" s="429"/>
      <c r="NOG38" s="429"/>
      <c r="NOH38" s="429"/>
      <c r="NOI38" s="429"/>
      <c r="NOJ38" s="429"/>
      <c r="NOK38" s="429"/>
      <c r="NOL38" s="429"/>
      <c r="NOM38" s="429"/>
      <c r="NON38" s="429"/>
      <c r="NOO38" s="429"/>
      <c r="NOP38" s="429"/>
      <c r="NOQ38" s="429"/>
      <c r="NOR38" s="429"/>
      <c r="NOS38" s="429"/>
      <c r="NOT38" s="429"/>
      <c r="NOU38" s="429"/>
      <c r="NOV38" s="429"/>
      <c r="NOW38" s="429"/>
      <c r="NOX38" s="429"/>
      <c r="NOY38" s="429"/>
      <c r="NOZ38" s="429"/>
      <c r="NPA38" s="429"/>
      <c r="NPB38" s="429"/>
      <c r="NPC38" s="429"/>
      <c r="NPD38" s="429"/>
      <c r="NPE38" s="429"/>
      <c r="NPF38" s="429"/>
      <c r="NPG38" s="429"/>
      <c r="NPH38" s="429"/>
      <c r="NPI38" s="429"/>
      <c r="NPJ38" s="429"/>
      <c r="NPK38" s="429"/>
      <c r="NPL38" s="429"/>
      <c r="NPM38" s="429"/>
      <c r="NPN38" s="429"/>
      <c r="NPO38" s="429"/>
      <c r="NPP38" s="429"/>
      <c r="NPQ38" s="429"/>
      <c r="NPR38" s="429"/>
      <c r="NPS38" s="429"/>
      <c r="NPT38" s="429"/>
      <c r="NPU38" s="429"/>
      <c r="NPV38" s="429"/>
      <c r="NPW38" s="429"/>
      <c r="NPX38" s="429"/>
      <c r="NPY38" s="429"/>
      <c r="NPZ38" s="429"/>
      <c r="NQA38" s="429"/>
      <c r="NQB38" s="429"/>
      <c r="NQC38" s="429"/>
      <c r="NQD38" s="429"/>
      <c r="NQE38" s="429"/>
      <c r="NQF38" s="429"/>
      <c r="NQG38" s="429"/>
      <c r="NQH38" s="429"/>
      <c r="NQI38" s="429"/>
      <c r="NQJ38" s="429"/>
      <c r="NQK38" s="429"/>
      <c r="NQL38" s="429"/>
      <c r="NQM38" s="429"/>
      <c r="NQN38" s="429"/>
      <c r="NQO38" s="429"/>
      <c r="NQP38" s="429"/>
      <c r="NQQ38" s="429"/>
      <c r="NQR38" s="429"/>
      <c r="NQS38" s="429"/>
      <c r="NQT38" s="429"/>
      <c r="NQU38" s="429"/>
      <c r="NQV38" s="429"/>
      <c r="NQW38" s="429"/>
      <c r="NQX38" s="429"/>
      <c r="NQY38" s="429"/>
      <c r="NQZ38" s="429"/>
      <c r="NRA38" s="429"/>
      <c r="NRB38" s="429"/>
      <c r="NRC38" s="429"/>
      <c r="NRD38" s="429"/>
      <c r="NRE38" s="429"/>
      <c r="NRF38" s="429"/>
      <c r="NRG38" s="429"/>
      <c r="NRH38" s="429"/>
      <c r="NRI38" s="429"/>
      <c r="NRJ38" s="429"/>
      <c r="NRK38" s="429"/>
      <c r="NRL38" s="429"/>
      <c r="NRM38" s="429"/>
      <c r="NRN38" s="429"/>
      <c r="NRO38" s="429"/>
      <c r="NRP38" s="429"/>
      <c r="NRQ38" s="429"/>
      <c r="NRR38" s="429"/>
      <c r="NRS38" s="429"/>
      <c r="NRT38" s="429"/>
      <c r="NRU38" s="429"/>
      <c r="NRV38" s="429"/>
      <c r="NRW38" s="429"/>
      <c r="NRX38" s="429"/>
      <c r="NRY38" s="429"/>
      <c r="NRZ38" s="429"/>
      <c r="NSA38" s="429"/>
      <c r="NSB38" s="429"/>
      <c r="NSC38" s="429"/>
      <c r="NSD38" s="429"/>
      <c r="NSE38" s="429"/>
      <c r="NSF38" s="429"/>
      <c r="NSG38" s="429"/>
      <c r="NSH38" s="429"/>
      <c r="NSI38" s="429"/>
      <c r="NSJ38" s="429"/>
      <c r="NSK38" s="429"/>
      <c r="NSL38" s="429"/>
      <c r="NSM38" s="429"/>
      <c r="NSN38" s="429"/>
      <c r="NSO38" s="429"/>
      <c r="NSP38" s="429"/>
      <c r="NSQ38" s="429"/>
      <c r="NSR38" s="429"/>
      <c r="NSS38" s="429"/>
      <c r="NST38" s="429"/>
      <c r="NSU38" s="429"/>
      <c r="NSV38" s="429"/>
      <c r="NSW38" s="429"/>
      <c r="NSX38" s="429"/>
      <c r="NSY38" s="429"/>
      <c r="NSZ38" s="429"/>
      <c r="NTA38" s="429"/>
      <c r="NTB38" s="429"/>
      <c r="NTC38" s="429"/>
      <c r="NTD38" s="429"/>
      <c r="NTE38" s="429"/>
      <c r="NTF38" s="429"/>
      <c r="NTG38" s="429"/>
      <c r="NTH38" s="429"/>
      <c r="NTI38" s="429"/>
      <c r="NTJ38" s="429"/>
      <c r="NTK38" s="429"/>
      <c r="NTL38" s="429"/>
      <c r="NTM38" s="429"/>
      <c r="NTN38" s="429"/>
      <c r="NTO38" s="429"/>
      <c r="NTP38" s="429"/>
      <c r="NTQ38" s="429"/>
      <c r="NTR38" s="429"/>
      <c r="NTS38" s="429"/>
      <c r="NTT38" s="429"/>
      <c r="NTU38" s="429"/>
      <c r="NTV38" s="429"/>
      <c r="NTW38" s="429"/>
      <c r="NTX38" s="429"/>
      <c r="NTY38" s="429"/>
      <c r="NTZ38" s="429"/>
      <c r="NUA38" s="429"/>
      <c r="NUB38" s="429"/>
      <c r="NUC38" s="429"/>
      <c r="NUD38" s="429"/>
      <c r="NUE38" s="429"/>
      <c r="NUF38" s="429"/>
      <c r="NUG38" s="429"/>
      <c r="NUH38" s="429"/>
      <c r="NUI38" s="429"/>
      <c r="NUJ38" s="429"/>
      <c r="NUK38" s="429"/>
      <c r="NUL38" s="429"/>
      <c r="NUM38" s="429"/>
      <c r="NUN38" s="429"/>
      <c r="NUO38" s="429"/>
      <c r="NUP38" s="429"/>
      <c r="NUQ38" s="429"/>
      <c r="NUR38" s="429"/>
      <c r="NUS38" s="429"/>
      <c r="NUT38" s="429"/>
      <c r="NUU38" s="429"/>
      <c r="NUV38" s="429"/>
      <c r="NUW38" s="429"/>
      <c r="NUX38" s="429"/>
      <c r="NUY38" s="429"/>
      <c r="NUZ38" s="429"/>
      <c r="NVA38" s="429"/>
      <c r="NVB38" s="429"/>
      <c r="NVC38" s="429"/>
      <c r="NVD38" s="429"/>
      <c r="NVE38" s="429"/>
      <c r="NVF38" s="429"/>
      <c r="NVG38" s="429"/>
      <c r="NVH38" s="429"/>
      <c r="NVI38" s="429"/>
      <c r="NVJ38" s="429"/>
      <c r="NVK38" s="429"/>
      <c r="NVL38" s="429"/>
      <c r="NVM38" s="429"/>
      <c r="NVN38" s="429"/>
      <c r="NVO38" s="429"/>
      <c r="NVP38" s="429"/>
      <c r="NVQ38" s="429"/>
      <c r="NVR38" s="429"/>
      <c r="NVS38" s="429"/>
      <c r="NVT38" s="429"/>
      <c r="NVU38" s="429"/>
      <c r="NVV38" s="429"/>
      <c r="NVW38" s="429"/>
      <c r="NVX38" s="429"/>
      <c r="NVY38" s="429"/>
      <c r="NVZ38" s="429"/>
      <c r="NWA38" s="429"/>
      <c r="NWB38" s="429"/>
      <c r="NWC38" s="429"/>
      <c r="NWD38" s="429"/>
      <c r="NWE38" s="429"/>
      <c r="NWF38" s="429"/>
      <c r="NWG38" s="429"/>
      <c r="NWH38" s="429"/>
      <c r="NWI38" s="429"/>
      <c r="NWJ38" s="429"/>
      <c r="NWK38" s="429"/>
      <c r="NWL38" s="429"/>
      <c r="NWM38" s="429"/>
      <c r="NWN38" s="429"/>
      <c r="NWO38" s="429"/>
      <c r="NWP38" s="429"/>
      <c r="NWQ38" s="429"/>
      <c r="NWR38" s="429"/>
      <c r="NWS38" s="429"/>
      <c r="NWT38" s="429"/>
      <c r="NWU38" s="429"/>
      <c r="NWV38" s="429"/>
      <c r="NWW38" s="429"/>
      <c r="NWX38" s="429"/>
      <c r="NWY38" s="429"/>
      <c r="NWZ38" s="429"/>
      <c r="NXA38" s="429"/>
      <c r="NXB38" s="429"/>
      <c r="NXC38" s="429"/>
      <c r="NXD38" s="429"/>
      <c r="NXE38" s="429"/>
      <c r="NXF38" s="429"/>
      <c r="NXG38" s="429"/>
      <c r="NXH38" s="429"/>
      <c r="NXI38" s="429"/>
      <c r="NXJ38" s="429"/>
      <c r="NXK38" s="429"/>
      <c r="NXL38" s="429"/>
      <c r="NXM38" s="429"/>
      <c r="NXN38" s="429"/>
      <c r="NXO38" s="429"/>
      <c r="NXP38" s="429"/>
      <c r="NXQ38" s="429"/>
      <c r="NXR38" s="429"/>
      <c r="NXS38" s="429"/>
      <c r="NXT38" s="429"/>
      <c r="NXU38" s="429"/>
      <c r="NXV38" s="429"/>
      <c r="NXW38" s="429"/>
      <c r="NXX38" s="429"/>
      <c r="NXY38" s="429"/>
      <c r="NXZ38" s="429"/>
      <c r="NYA38" s="429"/>
      <c r="NYB38" s="429"/>
      <c r="NYC38" s="429"/>
      <c r="NYD38" s="429"/>
      <c r="NYE38" s="429"/>
      <c r="NYF38" s="429"/>
      <c r="NYG38" s="429"/>
      <c r="NYH38" s="429"/>
      <c r="NYI38" s="429"/>
      <c r="NYJ38" s="429"/>
      <c r="NYK38" s="429"/>
      <c r="NYL38" s="429"/>
      <c r="NYM38" s="429"/>
      <c r="NYN38" s="429"/>
      <c r="NYO38" s="429"/>
      <c r="NYP38" s="429"/>
      <c r="NYQ38" s="429"/>
      <c r="NYR38" s="429"/>
      <c r="NYS38" s="429"/>
      <c r="NYT38" s="429"/>
      <c r="NYU38" s="429"/>
      <c r="NYV38" s="429"/>
      <c r="NYW38" s="429"/>
      <c r="NYX38" s="429"/>
      <c r="NYY38" s="429"/>
      <c r="NYZ38" s="429"/>
      <c r="NZA38" s="429"/>
      <c r="NZB38" s="429"/>
      <c r="NZC38" s="429"/>
      <c r="NZD38" s="429"/>
      <c r="NZE38" s="429"/>
      <c r="NZF38" s="429"/>
      <c r="NZG38" s="429"/>
      <c r="NZH38" s="429"/>
      <c r="NZI38" s="429"/>
      <c r="NZJ38" s="429"/>
      <c r="NZK38" s="429"/>
      <c r="NZL38" s="429"/>
      <c r="NZM38" s="429"/>
      <c r="NZN38" s="429"/>
      <c r="NZO38" s="429"/>
      <c r="NZP38" s="429"/>
      <c r="NZQ38" s="429"/>
      <c r="NZR38" s="429"/>
      <c r="NZS38" s="429"/>
      <c r="NZT38" s="429"/>
      <c r="NZU38" s="429"/>
      <c r="NZV38" s="429"/>
      <c r="NZW38" s="429"/>
      <c r="NZX38" s="429"/>
      <c r="NZY38" s="429"/>
      <c r="NZZ38" s="429"/>
      <c r="OAA38" s="429"/>
      <c r="OAB38" s="429"/>
      <c r="OAC38" s="429"/>
      <c r="OAD38" s="429"/>
      <c r="OAE38" s="429"/>
      <c r="OAF38" s="429"/>
      <c r="OAG38" s="429"/>
      <c r="OAH38" s="429"/>
      <c r="OAI38" s="429"/>
      <c r="OAJ38" s="429"/>
      <c r="OAK38" s="429"/>
      <c r="OAL38" s="429"/>
      <c r="OAM38" s="429"/>
      <c r="OAN38" s="429"/>
      <c r="OAO38" s="429"/>
      <c r="OAP38" s="429"/>
      <c r="OAQ38" s="429"/>
      <c r="OAR38" s="429"/>
      <c r="OAS38" s="429"/>
      <c r="OAT38" s="429"/>
      <c r="OAU38" s="429"/>
      <c r="OAV38" s="429"/>
      <c r="OAW38" s="429"/>
      <c r="OAX38" s="429"/>
      <c r="OAY38" s="429"/>
      <c r="OAZ38" s="429"/>
      <c r="OBA38" s="429"/>
      <c r="OBB38" s="429"/>
      <c r="OBC38" s="429"/>
      <c r="OBD38" s="429"/>
      <c r="OBE38" s="429"/>
      <c r="OBF38" s="429"/>
      <c r="OBG38" s="429"/>
      <c r="OBH38" s="429"/>
      <c r="OBI38" s="429"/>
      <c r="OBJ38" s="429"/>
      <c r="OBK38" s="429"/>
      <c r="OBL38" s="429"/>
      <c r="OBM38" s="429"/>
      <c r="OBN38" s="429"/>
      <c r="OBO38" s="429"/>
      <c r="OBP38" s="429"/>
      <c r="OBQ38" s="429"/>
      <c r="OBR38" s="429"/>
      <c r="OBS38" s="429"/>
      <c r="OBT38" s="429"/>
      <c r="OBU38" s="429"/>
      <c r="OBV38" s="429"/>
      <c r="OBW38" s="429"/>
      <c r="OBX38" s="429"/>
      <c r="OBY38" s="429"/>
      <c r="OBZ38" s="429"/>
      <c r="OCA38" s="429"/>
      <c r="OCB38" s="429"/>
      <c r="OCC38" s="429"/>
      <c r="OCD38" s="429"/>
      <c r="OCE38" s="429"/>
      <c r="OCF38" s="429"/>
      <c r="OCG38" s="429"/>
      <c r="OCH38" s="429"/>
      <c r="OCI38" s="429"/>
      <c r="OCJ38" s="429"/>
      <c r="OCK38" s="429"/>
      <c r="OCL38" s="429"/>
      <c r="OCM38" s="429"/>
      <c r="OCN38" s="429"/>
      <c r="OCO38" s="429"/>
      <c r="OCP38" s="429"/>
      <c r="OCQ38" s="429"/>
      <c r="OCR38" s="429"/>
      <c r="OCS38" s="429"/>
      <c r="OCT38" s="429"/>
      <c r="OCU38" s="429"/>
      <c r="OCV38" s="429"/>
      <c r="OCW38" s="429"/>
      <c r="OCX38" s="429"/>
      <c r="OCY38" s="429"/>
      <c r="OCZ38" s="429"/>
      <c r="ODA38" s="429"/>
      <c r="ODB38" s="429"/>
      <c r="ODC38" s="429"/>
      <c r="ODD38" s="429"/>
      <c r="ODE38" s="429"/>
      <c r="ODF38" s="429"/>
      <c r="ODG38" s="429"/>
      <c r="ODH38" s="429"/>
      <c r="ODI38" s="429"/>
      <c r="ODJ38" s="429"/>
      <c r="ODK38" s="429"/>
      <c r="ODL38" s="429"/>
      <c r="ODM38" s="429"/>
      <c r="ODN38" s="429"/>
      <c r="ODO38" s="429"/>
      <c r="ODP38" s="429"/>
      <c r="ODQ38" s="429"/>
      <c r="ODR38" s="429"/>
      <c r="ODS38" s="429"/>
      <c r="ODT38" s="429"/>
      <c r="ODU38" s="429"/>
      <c r="ODV38" s="429"/>
      <c r="ODW38" s="429"/>
      <c r="ODX38" s="429"/>
      <c r="ODY38" s="429"/>
      <c r="ODZ38" s="429"/>
      <c r="OEA38" s="429"/>
      <c r="OEB38" s="429"/>
      <c r="OEC38" s="429"/>
      <c r="OED38" s="429"/>
      <c r="OEE38" s="429"/>
      <c r="OEF38" s="429"/>
      <c r="OEG38" s="429"/>
      <c r="OEH38" s="429"/>
      <c r="OEI38" s="429"/>
      <c r="OEJ38" s="429"/>
      <c r="OEK38" s="429"/>
      <c r="OEL38" s="429"/>
      <c r="OEM38" s="429"/>
      <c r="OEN38" s="429"/>
      <c r="OEO38" s="429"/>
      <c r="OEP38" s="429"/>
      <c r="OEQ38" s="429"/>
      <c r="OER38" s="429"/>
      <c r="OES38" s="429"/>
      <c r="OET38" s="429"/>
      <c r="OEU38" s="429"/>
      <c r="OEV38" s="429"/>
      <c r="OEW38" s="429"/>
      <c r="OEX38" s="429"/>
      <c r="OEY38" s="429"/>
      <c r="OEZ38" s="429"/>
      <c r="OFA38" s="429"/>
      <c r="OFB38" s="429"/>
      <c r="OFC38" s="429"/>
      <c r="OFD38" s="429"/>
      <c r="OFE38" s="429"/>
      <c r="OFF38" s="429"/>
      <c r="OFG38" s="429"/>
      <c r="OFH38" s="429"/>
      <c r="OFI38" s="429"/>
      <c r="OFJ38" s="429"/>
      <c r="OFK38" s="429"/>
      <c r="OFL38" s="429"/>
      <c r="OFM38" s="429"/>
      <c r="OFN38" s="429"/>
      <c r="OFO38" s="429"/>
      <c r="OFP38" s="429"/>
      <c r="OFQ38" s="429"/>
      <c r="OFR38" s="429"/>
      <c r="OFS38" s="429"/>
      <c r="OFT38" s="429"/>
      <c r="OFU38" s="429"/>
      <c r="OFV38" s="429"/>
      <c r="OFW38" s="429"/>
      <c r="OFX38" s="429"/>
      <c r="OFY38" s="429"/>
      <c r="OFZ38" s="429"/>
      <c r="OGA38" s="429"/>
      <c r="OGB38" s="429"/>
      <c r="OGC38" s="429"/>
      <c r="OGD38" s="429"/>
      <c r="OGE38" s="429"/>
      <c r="OGF38" s="429"/>
      <c r="OGG38" s="429"/>
      <c r="OGH38" s="429"/>
      <c r="OGI38" s="429"/>
      <c r="OGJ38" s="429"/>
      <c r="OGK38" s="429"/>
      <c r="OGL38" s="429"/>
      <c r="OGM38" s="429"/>
      <c r="OGN38" s="429"/>
      <c r="OGO38" s="429"/>
      <c r="OGP38" s="429"/>
      <c r="OGQ38" s="429"/>
      <c r="OGR38" s="429"/>
      <c r="OGS38" s="429"/>
      <c r="OGT38" s="429"/>
      <c r="OGU38" s="429"/>
      <c r="OGV38" s="429"/>
      <c r="OGW38" s="429"/>
      <c r="OGX38" s="429"/>
      <c r="OGY38" s="429"/>
      <c r="OGZ38" s="429"/>
      <c r="OHA38" s="429"/>
      <c r="OHB38" s="429"/>
      <c r="OHC38" s="429"/>
      <c r="OHD38" s="429"/>
      <c r="OHE38" s="429"/>
      <c r="OHF38" s="429"/>
      <c r="OHG38" s="429"/>
      <c r="OHH38" s="429"/>
      <c r="OHI38" s="429"/>
      <c r="OHJ38" s="429"/>
      <c r="OHK38" s="429"/>
      <c r="OHL38" s="429"/>
      <c r="OHM38" s="429"/>
      <c r="OHN38" s="429"/>
      <c r="OHO38" s="429"/>
      <c r="OHP38" s="429"/>
      <c r="OHQ38" s="429"/>
      <c r="OHR38" s="429"/>
      <c r="OHS38" s="429"/>
      <c r="OHT38" s="429"/>
      <c r="OHU38" s="429"/>
      <c r="OHV38" s="429"/>
      <c r="OHW38" s="429"/>
      <c r="OHX38" s="429"/>
      <c r="OHY38" s="429"/>
      <c r="OHZ38" s="429"/>
      <c r="OIA38" s="429"/>
      <c r="OIB38" s="429"/>
      <c r="OIC38" s="429"/>
      <c r="OID38" s="429"/>
      <c r="OIE38" s="429"/>
      <c r="OIF38" s="429"/>
      <c r="OIG38" s="429"/>
      <c r="OIH38" s="429"/>
      <c r="OII38" s="429"/>
      <c r="OIJ38" s="429"/>
      <c r="OIK38" s="429"/>
      <c r="OIL38" s="429"/>
      <c r="OIM38" s="429"/>
      <c r="OIN38" s="429"/>
      <c r="OIO38" s="429"/>
      <c r="OIP38" s="429"/>
      <c r="OIQ38" s="429"/>
      <c r="OIR38" s="429"/>
      <c r="OIS38" s="429"/>
      <c r="OIT38" s="429"/>
      <c r="OIU38" s="429"/>
      <c r="OIV38" s="429"/>
      <c r="OIW38" s="429"/>
      <c r="OIX38" s="429"/>
      <c r="OIY38" s="429"/>
      <c r="OIZ38" s="429"/>
      <c r="OJA38" s="429"/>
      <c r="OJB38" s="429"/>
      <c r="OJC38" s="429"/>
      <c r="OJD38" s="429"/>
      <c r="OJE38" s="429"/>
      <c r="OJF38" s="429"/>
      <c r="OJG38" s="429"/>
      <c r="OJH38" s="429"/>
      <c r="OJI38" s="429"/>
      <c r="OJJ38" s="429"/>
      <c r="OJK38" s="429"/>
      <c r="OJL38" s="429"/>
      <c r="OJM38" s="429"/>
      <c r="OJN38" s="429"/>
      <c r="OJO38" s="429"/>
      <c r="OJP38" s="429"/>
      <c r="OJQ38" s="429"/>
      <c r="OJR38" s="429"/>
      <c r="OJS38" s="429"/>
      <c r="OJT38" s="429"/>
      <c r="OJU38" s="429"/>
      <c r="OJV38" s="429"/>
      <c r="OJW38" s="429"/>
      <c r="OJX38" s="429"/>
      <c r="OJY38" s="429"/>
      <c r="OJZ38" s="429"/>
      <c r="OKA38" s="429"/>
      <c r="OKB38" s="429"/>
      <c r="OKC38" s="429"/>
      <c r="OKD38" s="429"/>
      <c r="OKE38" s="429"/>
      <c r="OKF38" s="429"/>
      <c r="OKG38" s="429"/>
      <c r="OKH38" s="429"/>
      <c r="OKI38" s="429"/>
      <c r="OKJ38" s="429"/>
      <c r="OKK38" s="429"/>
      <c r="OKL38" s="429"/>
      <c r="OKM38" s="429"/>
      <c r="OKN38" s="429"/>
      <c r="OKO38" s="429"/>
      <c r="OKP38" s="429"/>
      <c r="OKQ38" s="429"/>
      <c r="OKR38" s="429"/>
      <c r="OKS38" s="429"/>
      <c r="OKT38" s="429"/>
      <c r="OKU38" s="429"/>
      <c r="OKV38" s="429"/>
      <c r="OKW38" s="429"/>
      <c r="OKX38" s="429"/>
      <c r="OKY38" s="429"/>
      <c r="OKZ38" s="429"/>
      <c r="OLA38" s="429"/>
      <c r="OLB38" s="429"/>
      <c r="OLC38" s="429"/>
      <c r="OLD38" s="429"/>
      <c r="OLE38" s="429"/>
      <c r="OLF38" s="429"/>
      <c r="OLG38" s="429"/>
      <c r="OLH38" s="429"/>
      <c r="OLI38" s="429"/>
      <c r="OLJ38" s="429"/>
      <c r="OLK38" s="429"/>
      <c r="OLL38" s="429"/>
      <c r="OLM38" s="429"/>
      <c r="OLN38" s="429"/>
      <c r="OLO38" s="429"/>
      <c r="OLP38" s="429"/>
      <c r="OLQ38" s="429"/>
      <c r="OLR38" s="429"/>
      <c r="OLS38" s="429"/>
      <c r="OLT38" s="429"/>
      <c r="OLU38" s="429"/>
      <c r="OLV38" s="429"/>
      <c r="OLW38" s="429"/>
      <c r="OLX38" s="429"/>
      <c r="OLY38" s="429"/>
      <c r="OLZ38" s="429"/>
      <c r="OMA38" s="429"/>
      <c r="OMB38" s="429"/>
      <c r="OMC38" s="429"/>
      <c r="OMD38" s="429"/>
      <c r="OME38" s="429"/>
      <c r="OMF38" s="429"/>
      <c r="OMG38" s="429"/>
      <c r="OMH38" s="429"/>
      <c r="OMI38" s="429"/>
      <c r="OMJ38" s="429"/>
      <c r="OMK38" s="429"/>
      <c r="OML38" s="429"/>
      <c r="OMM38" s="429"/>
      <c r="OMN38" s="429"/>
      <c r="OMO38" s="429"/>
      <c r="OMP38" s="429"/>
      <c r="OMQ38" s="429"/>
      <c r="OMR38" s="429"/>
      <c r="OMS38" s="429"/>
      <c r="OMT38" s="429"/>
      <c r="OMU38" s="429"/>
      <c r="OMV38" s="429"/>
      <c r="OMW38" s="429"/>
      <c r="OMX38" s="429"/>
      <c r="OMY38" s="429"/>
      <c r="OMZ38" s="429"/>
      <c r="ONA38" s="429"/>
      <c r="ONB38" s="429"/>
      <c r="ONC38" s="429"/>
      <c r="OND38" s="429"/>
      <c r="ONE38" s="429"/>
      <c r="ONF38" s="429"/>
      <c r="ONG38" s="429"/>
      <c r="ONH38" s="429"/>
      <c r="ONI38" s="429"/>
      <c r="ONJ38" s="429"/>
      <c r="ONK38" s="429"/>
      <c r="ONL38" s="429"/>
      <c r="ONM38" s="429"/>
      <c r="ONN38" s="429"/>
      <c r="ONO38" s="429"/>
      <c r="ONP38" s="429"/>
      <c r="ONQ38" s="429"/>
      <c r="ONR38" s="429"/>
      <c r="ONS38" s="429"/>
      <c r="ONT38" s="429"/>
      <c r="ONU38" s="429"/>
      <c r="ONV38" s="429"/>
      <c r="ONW38" s="429"/>
      <c r="ONX38" s="429"/>
      <c r="ONY38" s="429"/>
      <c r="ONZ38" s="429"/>
      <c r="OOA38" s="429"/>
      <c r="OOB38" s="429"/>
      <c r="OOC38" s="429"/>
      <c r="OOD38" s="429"/>
      <c r="OOE38" s="429"/>
      <c r="OOF38" s="429"/>
      <c r="OOG38" s="429"/>
      <c r="OOH38" s="429"/>
      <c r="OOI38" s="429"/>
      <c r="OOJ38" s="429"/>
      <c r="OOK38" s="429"/>
      <c r="OOL38" s="429"/>
      <c r="OOM38" s="429"/>
      <c r="OON38" s="429"/>
      <c r="OOO38" s="429"/>
      <c r="OOP38" s="429"/>
      <c r="OOQ38" s="429"/>
      <c r="OOR38" s="429"/>
      <c r="OOS38" s="429"/>
      <c r="OOT38" s="429"/>
      <c r="OOU38" s="429"/>
      <c r="OOV38" s="429"/>
      <c r="OOW38" s="429"/>
      <c r="OOX38" s="429"/>
      <c r="OOY38" s="429"/>
      <c r="OOZ38" s="429"/>
      <c r="OPA38" s="429"/>
      <c r="OPB38" s="429"/>
      <c r="OPC38" s="429"/>
      <c r="OPD38" s="429"/>
      <c r="OPE38" s="429"/>
      <c r="OPF38" s="429"/>
      <c r="OPG38" s="429"/>
      <c r="OPH38" s="429"/>
      <c r="OPI38" s="429"/>
      <c r="OPJ38" s="429"/>
      <c r="OPK38" s="429"/>
      <c r="OPL38" s="429"/>
      <c r="OPM38" s="429"/>
      <c r="OPN38" s="429"/>
      <c r="OPO38" s="429"/>
      <c r="OPP38" s="429"/>
      <c r="OPQ38" s="429"/>
      <c r="OPR38" s="429"/>
      <c r="OPS38" s="429"/>
      <c r="OPT38" s="429"/>
      <c r="OPU38" s="429"/>
      <c r="OPV38" s="429"/>
      <c r="OPW38" s="429"/>
      <c r="OPX38" s="429"/>
      <c r="OPY38" s="429"/>
      <c r="OPZ38" s="429"/>
      <c r="OQA38" s="429"/>
      <c r="OQB38" s="429"/>
      <c r="OQC38" s="429"/>
      <c r="OQD38" s="429"/>
      <c r="OQE38" s="429"/>
      <c r="OQF38" s="429"/>
      <c r="OQG38" s="429"/>
      <c r="OQH38" s="429"/>
      <c r="OQI38" s="429"/>
      <c r="OQJ38" s="429"/>
      <c r="OQK38" s="429"/>
      <c r="OQL38" s="429"/>
      <c r="OQM38" s="429"/>
      <c r="OQN38" s="429"/>
      <c r="OQO38" s="429"/>
      <c r="OQP38" s="429"/>
      <c r="OQQ38" s="429"/>
      <c r="OQR38" s="429"/>
      <c r="OQS38" s="429"/>
      <c r="OQT38" s="429"/>
      <c r="OQU38" s="429"/>
      <c r="OQV38" s="429"/>
      <c r="OQW38" s="429"/>
      <c r="OQX38" s="429"/>
      <c r="OQY38" s="429"/>
      <c r="OQZ38" s="429"/>
      <c r="ORA38" s="429"/>
      <c r="ORB38" s="429"/>
      <c r="ORC38" s="429"/>
      <c r="ORD38" s="429"/>
      <c r="ORE38" s="429"/>
      <c r="ORF38" s="429"/>
      <c r="ORG38" s="429"/>
      <c r="ORH38" s="429"/>
      <c r="ORI38" s="429"/>
      <c r="ORJ38" s="429"/>
      <c r="ORK38" s="429"/>
      <c r="ORL38" s="429"/>
      <c r="ORM38" s="429"/>
      <c r="ORN38" s="429"/>
      <c r="ORO38" s="429"/>
      <c r="ORP38" s="429"/>
      <c r="ORQ38" s="429"/>
      <c r="ORR38" s="429"/>
      <c r="ORS38" s="429"/>
      <c r="ORT38" s="429"/>
      <c r="ORU38" s="429"/>
      <c r="ORV38" s="429"/>
      <c r="ORW38" s="429"/>
      <c r="ORX38" s="429"/>
      <c r="ORY38" s="429"/>
      <c r="ORZ38" s="429"/>
      <c r="OSA38" s="429"/>
      <c r="OSB38" s="429"/>
      <c r="OSC38" s="429"/>
      <c r="OSD38" s="429"/>
      <c r="OSE38" s="429"/>
      <c r="OSF38" s="429"/>
      <c r="OSG38" s="429"/>
      <c r="OSH38" s="429"/>
      <c r="OSI38" s="429"/>
      <c r="OSJ38" s="429"/>
      <c r="OSK38" s="429"/>
      <c r="OSL38" s="429"/>
      <c r="OSM38" s="429"/>
      <c r="OSN38" s="429"/>
      <c r="OSO38" s="429"/>
      <c r="OSP38" s="429"/>
      <c r="OSQ38" s="429"/>
      <c r="OSR38" s="429"/>
      <c r="OSS38" s="429"/>
      <c r="OST38" s="429"/>
      <c r="OSU38" s="429"/>
      <c r="OSV38" s="429"/>
      <c r="OSW38" s="429"/>
      <c r="OSX38" s="429"/>
      <c r="OSY38" s="429"/>
      <c r="OSZ38" s="429"/>
      <c r="OTA38" s="429"/>
      <c r="OTB38" s="429"/>
      <c r="OTC38" s="429"/>
      <c r="OTD38" s="429"/>
      <c r="OTE38" s="429"/>
      <c r="OTF38" s="429"/>
      <c r="OTG38" s="429"/>
      <c r="OTH38" s="429"/>
      <c r="OTI38" s="429"/>
      <c r="OTJ38" s="429"/>
      <c r="OTK38" s="429"/>
      <c r="OTL38" s="429"/>
      <c r="OTM38" s="429"/>
      <c r="OTN38" s="429"/>
      <c r="OTO38" s="429"/>
      <c r="OTP38" s="429"/>
      <c r="OTQ38" s="429"/>
      <c r="OTR38" s="429"/>
      <c r="OTS38" s="429"/>
      <c r="OTT38" s="429"/>
      <c r="OTU38" s="429"/>
      <c r="OTV38" s="429"/>
      <c r="OTW38" s="429"/>
      <c r="OTX38" s="429"/>
      <c r="OTY38" s="429"/>
      <c r="OTZ38" s="429"/>
      <c r="OUA38" s="429"/>
      <c r="OUB38" s="429"/>
      <c r="OUC38" s="429"/>
      <c r="OUD38" s="429"/>
      <c r="OUE38" s="429"/>
      <c r="OUF38" s="429"/>
      <c r="OUG38" s="429"/>
      <c r="OUH38" s="429"/>
      <c r="OUI38" s="429"/>
      <c r="OUJ38" s="429"/>
      <c r="OUK38" s="429"/>
      <c r="OUL38" s="429"/>
      <c r="OUM38" s="429"/>
      <c r="OUN38" s="429"/>
      <c r="OUO38" s="429"/>
      <c r="OUP38" s="429"/>
      <c r="OUQ38" s="429"/>
      <c r="OUR38" s="429"/>
      <c r="OUS38" s="429"/>
      <c r="OUT38" s="429"/>
      <c r="OUU38" s="429"/>
      <c r="OUV38" s="429"/>
      <c r="OUW38" s="429"/>
      <c r="OUX38" s="429"/>
      <c r="OUY38" s="429"/>
      <c r="OUZ38" s="429"/>
      <c r="OVA38" s="429"/>
      <c r="OVB38" s="429"/>
      <c r="OVC38" s="429"/>
      <c r="OVD38" s="429"/>
      <c r="OVE38" s="429"/>
      <c r="OVF38" s="429"/>
      <c r="OVG38" s="429"/>
      <c r="OVH38" s="429"/>
      <c r="OVI38" s="429"/>
      <c r="OVJ38" s="429"/>
      <c r="OVK38" s="429"/>
      <c r="OVL38" s="429"/>
      <c r="OVM38" s="429"/>
      <c r="OVN38" s="429"/>
      <c r="OVO38" s="429"/>
      <c r="OVP38" s="429"/>
      <c r="OVQ38" s="429"/>
      <c r="OVR38" s="429"/>
      <c r="OVS38" s="429"/>
      <c r="OVT38" s="429"/>
      <c r="OVU38" s="429"/>
      <c r="OVV38" s="429"/>
      <c r="OVW38" s="429"/>
      <c r="OVX38" s="429"/>
      <c r="OVY38" s="429"/>
      <c r="OVZ38" s="429"/>
      <c r="OWA38" s="429"/>
      <c r="OWB38" s="429"/>
      <c r="OWC38" s="429"/>
      <c r="OWD38" s="429"/>
      <c r="OWE38" s="429"/>
      <c r="OWF38" s="429"/>
      <c r="OWG38" s="429"/>
      <c r="OWH38" s="429"/>
      <c r="OWI38" s="429"/>
      <c r="OWJ38" s="429"/>
      <c r="OWK38" s="429"/>
      <c r="OWL38" s="429"/>
      <c r="OWM38" s="429"/>
      <c r="OWN38" s="429"/>
      <c r="OWO38" s="429"/>
      <c r="OWP38" s="429"/>
      <c r="OWQ38" s="429"/>
      <c r="OWR38" s="429"/>
      <c r="OWS38" s="429"/>
      <c r="OWT38" s="429"/>
      <c r="OWU38" s="429"/>
      <c r="OWV38" s="429"/>
      <c r="OWW38" s="429"/>
      <c r="OWX38" s="429"/>
      <c r="OWY38" s="429"/>
      <c r="OWZ38" s="429"/>
      <c r="OXA38" s="429"/>
      <c r="OXB38" s="429"/>
      <c r="OXC38" s="429"/>
      <c r="OXD38" s="429"/>
      <c r="OXE38" s="429"/>
      <c r="OXF38" s="429"/>
      <c r="OXG38" s="429"/>
      <c r="OXH38" s="429"/>
      <c r="OXI38" s="429"/>
      <c r="OXJ38" s="429"/>
      <c r="OXK38" s="429"/>
      <c r="OXL38" s="429"/>
      <c r="OXM38" s="429"/>
      <c r="OXN38" s="429"/>
      <c r="OXO38" s="429"/>
      <c r="OXP38" s="429"/>
      <c r="OXQ38" s="429"/>
      <c r="OXR38" s="429"/>
      <c r="OXS38" s="429"/>
      <c r="OXT38" s="429"/>
      <c r="OXU38" s="429"/>
      <c r="OXV38" s="429"/>
      <c r="OXW38" s="429"/>
      <c r="OXX38" s="429"/>
      <c r="OXY38" s="429"/>
      <c r="OXZ38" s="429"/>
      <c r="OYA38" s="429"/>
      <c r="OYB38" s="429"/>
      <c r="OYC38" s="429"/>
      <c r="OYD38" s="429"/>
      <c r="OYE38" s="429"/>
      <c r="OYF38" s="429"/>
      <c r="OYG38" s="429"/>
      <c r="OYH38" s="429"/>
      <c r="OYI38" s="429"/>
      <c r="OYJ38" s="429"/>
      <c r="OYK38" s="429"/>
      <c r="OYL38" s="429"/>
      <c r="OYM38" s="429"/>
      <c r="OYN38" s="429"/>
      <c r="OYO38" s="429"/>
      <c r="OYP38" s="429"/>
      <c r="OYQ38" s="429"/>
      <c r="OYR38" s="429"/>
      <c r="OYS38" s="429"/>
      <c r="OYT38" s="429"/>
      <c r="OYU38" s="429"/>
      <c r="OYV38" s="429"/>
      <c r="OYW38" s="429"/>
      <c r="OYX38" s="429"/>
      <c r="OYY38" s="429"/>
      <c r="OYZ38" s="429"/>
      <c r="OZA38" s="429"/>
      <c r="OZB38" s="429"/>
      <c r="OZC38" s="429"/>
      <c r="OZD38" s="429"/>
      <c r="OZE38" s="429"/>
      <c r="OZF38" s="429"/>
      <c r="OZG38" s="429"/>
      <c r="OZH38" s="429"/>
      <c r="OZI38" s="429"/>
      <c r="OZJ38" s="429"/>
      <c r="OZK38" s="429"/>
      <c r="OZL38" s="429"/>
      <c r="OZM38" s="429"/>
      <c r="OZN38" s="429"/>
      <c r="OZO38" s="429"/>
      <c r="OZP38" s="429"/>
      <c r="OZQ38" s="429"/>
      <c r="OZR38" s="429"/>
      <c r="OZS38" s="429"/>
      <c r="OZT38" s="429"/>
      <c r="OZU38" s="429"/>
      <c r="OZV38" s="429"/>
      <c r="OZW38" s="429"/>
      <c r="OZX38" s="429"/>
      <c r="OZY38" s="429"/>
      <c r="OZZ38" s="429"/>
      <c r="PAA38" s="429"/>
      <c r="PAB38" s="429"/>
      <c r="PAC38" s="429"/>
      <c r="PAD38" s="429"/>
      <c r="PAE38" s="429"/>
      <c r="PAF38" s="429"/>
      <c r="PAG38" s="429"/>
      <c r="PAH38" s="429"/>
      <c r="PAI38" s="429"/>
      <c r="PAJ38" s="429"/>
      <c r="PAK38" s="429"/>
      <c r="PAL38" s="429"/>
      <c r="PAM38" s="429"/>
      <c r="PAN38" s="429"/>
      <c r="PAO38" s="429"/>
      <c r="PAP38" s="429"/>
      <c r="PAQ38" s="429"/>
      <c r="PAR38" s="429"/>
      <c r="PAS38" s="429"/>
      <c r="PAT38" s="429"/>
      <c r="PAU38" s="429"/>
      <c r="PAV38" s="429"/>
      <c r="PAW38" s="429"/>
      <c r="PAX38" s="429"/>
      <c r="PAY38" s="429"/>
      <c r="PAZ38" s="429"/>
      <c r="PBA38" s="429"/>
      <c r="PBB38" s="429"/>
      <c r="PBC38" s="429"/>
      <c r="PBD38" s="429"/>
      <c r="PBE38" s="429"/>
      <c r="PBF38" s="429"/>
      <c r="PBG38" s="429"/>
      <c r="PBH38" s="429"/>
      <c r="PBI38" s="429"/>
      <c r="PBJ38" s="429"/>
      <c r="PBK38" s="429"/>
      <c r="PBL38" s="429"/>
      <c r="PBM38" s="429"/>
      <c r="PBN38" s="429"/>
      <c r="PBO38" s="429"/>
      <c r="PBP38" s="429"/>
      <c r="PBQ38" s="429"/>
      <c r="PBR38" s="429"/>
      <c r="PBS38" s="429"/>
      <c r="PBT38" s="429"/>
      <c r="PBU38" s="429"/>
      <c r="PBV38" s="429"/>
      <c r="PBW38" s="429"/>
      <c r="PBX38" s="429"/>
      <c r="PBY38" s="429"/>
      <c r="PBZ38" s="429"/>
      <c r="PCA38" s="429"/>
      <c r="PCB38" s="429"/>
      <c r="PCC38" s="429"/>
      <c r="PCD38" s="429"/>
      <c r="PCE38" s="429"/>
      <c r="PCF38" s="429"/>
      <c r="PCG38" s="429"/>
      <c r="PCH38" s="429"/>
      <c r="PCI38" s="429"/>
      <c r="PCJ38" s="429"/>
      <c r="PCK38" s="429"/>
      <c r="PCL38" s="429"/>
      <c r="PCM38" s="429"/>
      <c r="PCN38" s="429"/>
      <c r="PCO38" s="429"/>
      <c r="PCP38" s="429"/>
      <c r="PCQ38" s="429"/>
      <c r="PCR38" s="429"/>
      <c r="PCS38" s="429"/>
      <c r="PCT38" s="429"/>
      <c r="PCU38" s="429"/>
      <c r="PCV38" s="429"/>
      <c r="PCW38" s="429"/>
      <c r="PCX38" s="429"/>
      <c r="PCY38" s="429"/>
      <c r="PCZ38" s="429"/>
      <c r="PDA38" s="429"/>
      <c r="PDB38" s="429"/>
      <c r="PDC38" s="429"/>
      <c r="PDD38" s="429"/>
      <c r="PDE38" s="429"/>
      <c r="PDF38" s="429"/>
      <c r="PDG38" s="429"/>
      <c r="PDH38" s="429"/>
      <c r="PDI38" s="429"/>
      <c r="PDJ38" s="429"/>
      <c r="PDK38" s="429"/>
      <c r="PDL38" s="429"/>
      <c r="PDM38" s="429"/>
      <c r="PDN38" s="429"/>
      <c r="PDO38" s="429"/>
      <c r="PDP38" s="429"/>
      <c r="PDQ38" s="429"/>
      <c r="PDR38" s="429"/>
      <c r="PDS38" s="429"/>
      <c r="PDT38" s="429"/>
      <c r="PDU38" s="429"/>
      <c r="PDV38" s="429"/>
      <c r="PDW38" s="429"/>
      <c r="PDX38" s="429"/>
      <c r="PDY38" s="429"/>
      <c r="PDZ38" s="429"/>
      <c r="PEA38" s="429"/>
      <c r="PEB38" s="429"/>
      <c r="PEC38" s="429"/>
      <c r="PED38" s="429"/>
      <c r="PEE38" s="429"/>
      <c r="PEF38" s="429"/>
      <c r="PEG38" s="429"/>
      <c r="PEH38" s="429"/>
      <c r="PEI38" s="429"/>
      <c r="PEJ38" s="429"/>
      <c r="PEK38" s="429"/>
      <c r="PEL38" s="429"/>
      <c r="PEM38" s="429"/>
      <c r="PEN38" s="429"/>
      <c r="PEO38" s="429"/>
      <c r="PEP38" s="429"/>
      <c r="PEQ38" s="429"/>
      <c r="PER38" s="429"/>
      <c r="PES38" s="429"/>
      <c r="PET38" s="429"/>
      <c r="PEU38" s="429"/>
      <c r="PEV38" s="429"/>
      <c r="PEW38" s="429"/>
      <c r="PEX38" s="429"/>
      <c r="PEY38" s="429"/>
      <c r="PEZ38" s="429"/>
      <c r="PFA38" s="429"/>
      <c r="PFB38" s="429"/>
      <c r="PFC38" s="429"/>
      <c r="PFD38" s="429"/>
      <c r="PFE38" s="429"/>
      <c r="PFF38" s="429"/>
      <c r="PFG38" s="429"/>
      <c r="PFH38" s="429"/>
      <c r="PFI38" s="429"/>
      <c r="PFJ38" s="429"/>
      <c r="PFK38" s="429"/>
      <c r="PFL38" s="429"/>
      <c r="PFM38" s="429"/>
      <c r="PFN38" s="429"/>
      <c r="PFO38" s="429"/>
      <c r="PFP38" s="429"/>
      <c r="PFQ38" s="429"/>
      <c r="PFR38" s="429"/>
      <c r="PFS38" s="429"/>
      <c r="PFT38" s="429"/>
      <c r="PFU38" s="429"/>
      <c r="PFV38" s="429"/>
      <c r="PFW38" s="429"/>
      <c r="PFX38" s="429"/>
      <c r="PFY38" s="429"/>
      <c r="PFZ38" s="429"/>
      <c r="PGA38" s="429"/>
      <c r="PGB38" s="429"/>
      <c r="PGC38" s="429"/>
      <c r="PGD38" s="429"/>
      <c r="PGE38" s="429"/>
      <c r="PGF38" s="429"/>
      <c r="PGG38" s="429"/>
      <c r="PGH38" s="429"/>
      <c r="PGI38" s="429"/>
      <c r="PGJ38" s="429"/>
      <c r="PGK38" s="429"/>
      <c r="PGL38" s="429"/>
      <c r="PGM38" s="429"/>
      <c r="PGN38" s="429"/>
      <c r="PGO38" s="429"/>
      <c r="PGP38" s="429"/>
      <c r="PGQ38" s="429"/>
      <c r="PGR38" s="429"/>
      <c r="PGS38" s="429"/>
      <c r="PGT38" s="429"/>
      <c r="PGU38" s="429"/>
      <c r="PGV38" s="429"/>
      <c r="PGW38" s="429"/>
      <c r="PGX38" s="429"/>
      <c r="PGY38" s="429"/>
      <c r="PGZ38" s="429"/>
      <c r="PHA38" s="429"/>
      <c r="PHB38" s="429"/>
      <c r="PHC38" s="429"/>
      <c r="PHD38" s="429"/>
      <c r="PHE38" s="429"/>
      <c r="PHF38" s="429"/>
      <c r="PHG38" s="429"/>
      <c r="PHH38" s="429"/>
      <c r="PHI38" s="429"/>
      <c r="PHJ38" s="429"/>
      <c r="PHK38" s="429"/>
      <c r="PHL38" s="429"/>
      <c r="PHM38" s="429"/>
      <c r="PHN38" s="429"/>
      <c r="PHO38" s="429"/>
      <c r="PHP38" s="429"/>
      <c r="PHQ38" s="429"/>
      <c r="PHR38" s="429"/>
      <c r="PHS38" s="429"/>
      <c r="PHT38" s="429"/>
      <c r="PHU38" s="429"/>
      <c r="PHV38" s="429"/>
      <c r="PHW38" s="429"/>
      <c r="PHX38" s="429"/>
      <c r="PHY38" s="429"/>
      <c r="PHZ38" s="429"/>
      <c r="PIA38" s="429"/>
      <c r="PIB38" s="429"/>
      <c r="PIC38" s="429"/>
      <c r="PID38" s="429"/>
      <c r="PIE38" s="429"/>
      <c r="PIF38" s="429"/>
      <c r="PIG38" s="429"/>
      <c r="PIH38" s="429"/>
      <c r="PII38" s="429"/>
      <c r="PIJ38" s="429"/>
      <c r="PIK38" s="429"/>
      <c r="PIL38" s="429"/>
      <c r="PIM38" s="429"/>
      <c r="PIN38" s="429"/>
      <c r="PIO38" s="429"/>
      <c r="PIP38" s="429"/>
      <c r="PIQ38" s="429"/>
      <c r="PIR38" s="429"/>
      <c r="PIS38" s="429"/>
      <c r="PIT38" s="429"/>
      <c r="PIU38" s="429"/>
      <c r="PIV38" s="429"/>
      <c r="PIW38" s="429"/>
      <c r="PIX38" s="429"/>
      <c r="PIY38" s="429"/>
      <c r="PIZ38" s="429"/>
      <c r="PJA38" s="429"/>
      <c r="PJB38" s="429"/>
      <c r="PJC38" s="429"/>
      <c r="PJD38" s="429"/>
      <c r="PJE38" s="429"/>
      <c r="PJF38" s="429"/>
      <c r="PJG38" s="429"/>
      <c r="PJH38" s="429"/>
      <c r="PJI38" s="429"/>
      <c r="PJJ38" s="429"/>
      <c r="PJK38" s="429"/>
      <c r="PJL38" s="429"/>
      <c r="PJM38" s="429"/>
      <c r="PJN38" s="429"/>
      <c r="PJO38" s="429"/>
      <c r="PJP38" s="429"/>
      <c r="PJQ38" s="429"/>
      <c r="PJR38" s="429"/>
      <c r="PJS38" s="429"/>
      <c r="PJT38" s="429"/>
      <c r="PJU38" s="429"/>
      <c r="PJV38" s="429"/>
      <c r="PJW38" s="429"/>
      <c r="PJX38" s="429"/>
      <c r="PJY38" s="429"/>
      <c r="PJZ38" s="429"/>
      <c r="PKA38" s="429"/>
      <c r="PKB38" s="429"/>
      <c r="PKC38" s="429"/>
      <c r="PKD38" s="429"/>
      <c r="PKE38" s="429"/>
      <c r="PKF38" s="429"/>
      <c r="PKG38" s="429"/>
      <c r="PKH38" s="429"/>
      <c r="PKI38" s="429"/>
      <c r="PKJ38" s="429"/>
      <c r="PKK38" s="429"/>
      <c r="PKL38" s="429"/>
      <c r="PKM38" s="429"/>
      <c r="PKN38" s="429"/>
      <c r="PKO38" s="429"/>
      <c r="PKP38" s="429"/>
      <c r="PKQ38" s="429"/>
      <c r="PKR38" s="429"/>
      <c r="PKS38" s="429"/>
      <c r="PKT38" s="429"/>
      <c r="PKU38" s="429"/>
      <c r="PKV38" s="429"/>
      <c r="PKW38" s="429"/>
      <c r="PKX38" s="429"/>
      <c r="PKY38" s="429"/>
      <c r="PKZ38" s="429"/>
      <c r="PLA38" s="429"/>
      <c r="PLB38" s="429"/>
      <c r="PLC38" s="429"/>
      <c r="PLD38" s="429"/>
      <c r="PLE38" s="429"/>
      <c r="PLF38" s="429"/>
      <c r="PLG38" s="429"/>
      <c r="PLH38" s="429"/>
      <c r="PLI38" s="429"/>
      <c r="PLJ38" s="429"/>
      <c r="PLK38" s="429"/>
      <c r="PLL38" s="429"/>
      <c r="PLM38" s="429"/>
      <c r="PLN38" s="429"/>
      <c r="PLO38" s="429"/>
      <c r="PLP38" s="429"/>
      <c r="PLQ38" s="429"/>
      <c r="PLR38" s="429"/>
      <c r="PLS38" s="429"/>
      <c r="PLT38" s="429"/>
      <c r="PLU38" s="429"/>
      <c r="PLV38" s="429"/>
      <c r="PLW38" s="429"/>
      <c r="PLX38" s="429"/>
      <c r="PLY38" s="429"/>
      <c r="PLZ38" s="429"/>
      <c r="PMA38" s="429"/>
      <c r="PMB38" s="429"/>
      <c r="PMC38" s="429"/>
      <c r="PMD38" s="429"/>
      <c r="PME38" s="429"/>
      <c r="PMF38" s="429"/>
      <c r="PMG38" s="429"/>
      <c r="PMH38" s="429"/>
      <c r="PMI38" s="429"/>
      <c r="PMJ38" s="429"/>
      <c r="PMK38" s="429"/>
      <c r="PML38" s="429"/>
      <c r="PMM38" s="429"/>
      <c r="PMN38" s="429"/>
      <c r="PMO38" s="429"/>
      <c r="PMP38" s="429"/>
      <c r="PMQ38" s="429"/>
      <c r="PMR38" s="429"/>
      <c r="PMS38" s="429"/>
      <c r="PMT38" s="429"/>
      <c r="PMU38" s="429"/>
      <c r="PMV38" s="429"/>
      <c r="PMW38" s="429"/>
      <c r="PMX38" s="429"/>
      <c r="PMY38" s="429"/>
      <c r="PMZ38" s="429"/>
      <c r="PNA38" s="429"/>
      <c r="PNB38" s="429"/>
      <c r="PNC38" s="429"/>
      <c r="PND38" s="429"/>
      <c r="PNE38" s="429"/>
      <c r="PNF38" s="429"/>
      <c r="PNG38" s="429"/>
      <c r="PNH38" s="429"/>
      <c r="PNI38" s="429"/>
      <c r="PNJ38" s="429"/>
      <c r="PNK38" s="429"/>
      <c r="PNL38" s="429"/>
      <c r="PNM38" s="429"/>
      <c r="PNN38" s="429"/>
      <c r="PNO38" s="429"/>
      <c r="PNP38" s="429"/>
      <c r="PNQ38" s="429"/>
      <c r="PNR38" s="429"/>
      <c r="PNS38" s="429"/>
      <c r="PNT38" s="429"/>
      <c r="PNU38" s="429"/>
      <c r="PNV38" s="429"/>
      <c r="PNW38" s="429"/>
      <c r="PNX38" s="429"/>
      <c r="PNY38" s="429"/>
      <c r="PNZ38" s="429"/>
      <c r="POA38" s="429"/>
      <c r="POB38" s="429"/>
      <c r="POC38" s="429"/>
      <c r="POD38" s="429"/>
      <c r="POE38" s="429"/>
      <c r="POF38" s="429"/>
      <c r="POG38" s="429"/>
      <c r="POH38" s="429"/>
      <c r="POI38" s="429"/>
      <c r="POJ38" s="429"/>
      <c r="POK38" s="429"/>
      <c r="POL38" s="429"/>
      <c r="POM38" s="429"/>
      <c r="PON38" s="429"/>
      <c r="POO38" s="429"/>
      <c r="POP38" s="429"/>
      <c r="POQ38" s="429"/>
      <c r="POR38" s="429"/>
      <c r="POS38" s="429"/>
      <c r="POT38" s="429"/>
      <c r="POU38" s="429"/>
      <c r="POV38" s="429"/>
      <c r="POW38" s="429"/>
      <c r="POX38" s="429"/>
      <c r="POY38" s="429"/>
      <c r="POZ38" s="429"/>
      <c r="PPA38" s="429"/>
      <c r="PPB38" s="429"/>
      <c r="PPC38" s="429"/>
      <c r="PPD38" s="429"/>
      <c r="PPE38" s="429"/>
      <c r="PPF38" s="429"/>
      <c r="PPG38" s="429"/>
      <c r="PPH38" s="429"/>
      <c r="PPI38" s="429"/>
      <c r="PPJ38" s="429"/>
      <c r="PPK38" s="429"/>
      <c r="PPL38" s="429"/>
      <c r="PPM38" s="429"/>
      <c r="PPN38" s="429"/>
      <c r="PPO38" s="429"/>
      <c r="PPP38" s="429"/>
      <c r="PPQ38" s="429"/>
      <c r="PPR38" s="429"/>
      <c r="PPS38" s="429"/>
      <c r="PPT38" s="429"/>
      <c r="PPU38" s="429"/>
      <c r="PPV38" s="429"/>
      <c r="PPW38" s="429"/>
      <c r="PPX38" s="429"/>
      <c r="PPY38" s="429"/>
      <c r="PPZ38" s="429"/>
      <c r="PQA38" s="429"/>
      <c r="PQB38" s="429"/>
      <c r="PQC38" s="429"/>
      <c r="PQD38" s="429"/>
      <c r="PQE38" s="429"/>
      <c r="PQF38" s="429"/>
      <c r="PQG38" s="429"/>
      <c r="PQH38" s="429"/>
      <c r="PQI38" s="429"/>
      <c r="PQJ38" s="429"/>
      <c r="PQK38" s="429"/>
      <c r="PQL38" s="429"/>
      <c r="PQM38" s="429"/>
      <c r="PQN38" s="429"/>
      <c r="PQO38" s="429"/>
      <c r="PQP38" s="429"/>
      <c r="PQQ38" s="429"/>
      <c r="PQR38" s="429"/>
      <c r="PQS38" s="429"/>
      <c r="PQT38" s="429"/>
      <c r="PQU38" s="429"/>
      <c r="PQV38" s="429"/>
      <c r="PQW38" s="429"/>
      <c r="PQX38" s="429"/>
      <c r="PQY38" s="429"/>
      <c r="PQZ38" s="429"/>
      <c r="PRA38" s="429"/>
      <c r="PRB38" s="429"/>
      <c r="PRC38" s="429"/>
      <c r="PRD38" s="429"/>
      <c r="PRE38" s="429"/>
      <c r="PRF38" s="429"/>
      <c r="PRG38" s="429"/>
      <c r="PRH38" s="429"/>
      <c r="PRI38" s="429"/>
      <c r="PRJ38" s="429"/>
      <c r="PRK38" s="429"/>
      <c r="PRL38" s="429"/>
      <c r="PRM38" s="429"/>
      <c r="PRN38" s="429"/>
      <c r="PRO38" s="429"/>
      <c r="PRP38" s="429"/>
      <c r="PRQ38" s="429"/>
      <c r="PRR38" s="429"/>
      <c r="PRS38" s="429"/>
      <c r="PRT38" s="429"/>
      <c r="PRU38" s="429"/>
      <c r="PRV38" s="429"/>
      <c r="PRW38" s="429"/>
      <c r="PRX38" s="429"/>
      <c r="PRY38" s="429"/>
      <c r="PRZ38" s="429"/>
      <c r="PSA38" s="429"/>
      <c r="PSB38" s="429"/>
      <c r="PSC38" s="429"/>
      <c r="PSD38" s="429"/>
      <c r="PSE38" s="429"/>
      <c r="PSF38" s="429"/>
      <c r="PSG38" s="429"/>
      <c r="PSH38" s="429"/>
      <c r="PSI38" s="429"/>
      <c r="PSJ38" s="429"/>
      <c r="PSK38" s="429"/>
      <c r="PSL38" s="429"/>
      <c r="PSM38" s="429"/>
      <c r="PSN38" s="429"/>
      <c r="PSO38" s="429"/>
      <c r="PSP38" s="429"/>
      <c r="PSQ38" s="429"/>
      <c r="PSR38" s="429"/>
      <c r="PSS38" s="429"/>
      <c r="PST38" s="429"/>
      <c r="PSU38" s="429"/>
      <c r="PSV38" s="429"/>
      <c r="PSW38" s="429"/>
      <c r="PSX38" s="429"/>
      <c r="PSY38" s="429"/>
      <c r="PSZ38" s="429"/>
      <c r="PTA38" s="429"/>
      <c r="PTB38" s="429"/>
      <c r="PTC38" s="429"/>
      <c r="PTD38" s="429"/>
      <c r="PTE38" s="429"/>
      <c r="PTF38" s="429"/>
      <c r="PTG38" s="429"/>
      <c r="PTH38" s="429"/>
      <c r="PTI38" s="429"/>
      <c r="PTJ38" s="429"/>
      <c r="PTK38" s="429"/>
      <c r="PTL38" s="429"/>
      <c r="PTM38" s="429"/>
      <c r="PTN38" s="429"/>
      <c r="PTO38" s="429"/>
      <c r="PTP38" s="429"/>
      <c r="PTQ38" s="429"/>
      <c r="PTR38" s="429"/>
      <c r="PTS38" s="429"/>
      <c r="PTT38" s="429"/>
      <c r="PTU38" s="429"/>
      <c r="PTV38" s="429"/>
      <c r="PTW38" s="429"/>
      <c r="PTX38" s="429"/>
      <c r="PTY38" s="429"/>
      <c r="PTZ38" s="429"/>
      <c r="PUA38" s="429"/>
      <c r="PUB38" s="429"/>
      <c r="PUC38" s="429"/>
      <c r="PUD38" s="429"/>
      <c r="PUE38" s="429"/>
      <c r="PUF38" s="429"/>
      <c r="PUG38" s="429"/>
      <c r="PUH38" s="429"/>
      <c r="PUI38" s="429"/>
      <c r="PUJ38" s="429"/>
      <c r="PUK38" s="429"/>
      <c r="PUL38" s="429"/>
      <c r="PUM38" s="429"/>
      <c r="PUN38" s="429"/>
      <c r="PUO38" s="429"/>
      <c r="PUP38" s="429"/>
      <c r="PUQ38" s="429"/>
      <c r="PUR38" s="429"/>
      <c r="PUS38" s="429"/>
      <c r="PUT38" s="429"/>
      <c r="PUU38" s="429"/>
      <c r="PUV38" s="429"/>
      <c r="PUW38" s="429"/>
      <c r="PUX38" s="429"/>
      <c r="PUY38" s="429"/>
      <c r="PUZ38" s="429"/>
      <c r="PVA38" s="429"/>
      <c r="PVB38" s="429"/>
      <c r="PVC38" s="429"/>
      <c r="PVD38" s="429"/>
      <c r="PVE38" s="429"/>
      <c r="PVF38" s="429"/>
      <c r="PVG38" s="429"/>
      <c r="PVH38" s="429"/>
      <c r="PVI38" s="429"/>
      <c r="PVJ38" s="429"/>
      <c r="PVK38" s="429"/>
      <c r="PVL38" s="429"/>
      <c r="PVM38" s="429"/>
      <c r="PVN38" s="429"/>
      <c r="PVO38" s="429"/>
      <c r="PVP38" s="429"/>
      <c r="PVQ38" s="429"/>
      <c r="PVR38" s="429"/>
      <c r="PVS38" s="429"/>
      <c r="PVT38" s="429"/>
      <c r="PVU38" s="429"/>
      <c r="PVV38" s="429"/>
      <c r="PVW38" s="429"/>
      <c r="PVX38" s="429"/>
      <c r="PVY38" s="429"/>
      <c r="PVZ38" s="429"/>
      <c r="PWA38" s="429"/>
      <c r="PWB38" s="429"/>
      <c r="PWC38" s="429"/>
      <c r="PWD38" s="429"/>
      <c r="PWE38" s="429"/>
      <c r="PWF38" s="429"/>
      <c r="PWG38" s="429"/>
      <c r="PWH38" s="429"/>
      <c r="PWI38" s="429"/>
      <c r="PWJ38" s="429"/>
      <c r="PWK38" s="429"/>
      <c r="PWL38" s="429"/>
      <c r="PWM38" s="429"/>
      <c r="PWN38" s="429"/>
      <c r="PWO38" s="429"/>
      <c r="PWP38" s="429"/>
      <c r="PWQ38" s="429"/>
      <c r="PWR38" s="429"/>
      <c r="PWS38" s="429"/>
      <c r="PWT38" s="429"/>
      <c r="PWU38" s="429"/>
      <c r="PWV38" s="429"/>
      <c r="PWW38" s="429"/>
      <c r="PWX38" s="429"/>
      <c r="PWY38" s="429"/>
      <c r="PWZ38" s="429"/>
      <c r="PXA38" s="429"/>
      <c r="PXB38" s="429"/>
      <c r="PXC38" s="429"/>
      <c r="PXD38" s="429"/>
      <c r="PXE38" s="429"/>
      <c r="PXF38" s="429"/>
      <c r="PXG38" s="429"/>
      <c r="PXH38" s="429"/>
      <c r="PXI38" s="429"/>
      <c r="PXJ38" s="429"/>
      <c r="PXK38" s="429"/>
      <c r="PXL38" s="429"/>
      <c r="PXM38" s="429"/>
      <c r="PXN38" s="429"/>
      <c r="PXO38" s="429"/>
      <c r="PXP38" s="429"/>
      <c r="PXQ38" s="429"/>
      <c r="PXR38" s="429"/>
      <c r="PXS38" s="429"/>
      <c r="PXT38" s="429"/>
      <c r="PXU38" s="429"/>
      <c r="PXV38" s="429"/>
      <c r="PXW38" s="429"/>
      <c r="PXX38" s="429"/>
      <c r="PXY38" s="429"/>
      <c r="PXZ38" s="429"/>
      <c r="PYA38" s="429"/>
      <c r="PYB38" s="429"/>
      <c r="PYC38" s="429"/>
      <c r="PYD38" s="429"/>
      <c r="PYE38" s="429"/>
      <c r="PYF38" s="429"/>
      <c r="PYG38" s="429"/>
      <c r="PYH38" s="429"/>
      <c r="PYI38" s="429"/>
      <c r="PYJ38" s="429"/>
      <c r="PYK38" s="429"/>
      <c r="PYL38" s="429"/>
      <c r="PYM38" s="429"/>
      <c r="PYN38" s="429"/>
      <c r="PYO38" s="429"/>
      <c r="PYP38" s="429"/>
      <c r="PYQ38" s="429"/>
      <c r="PYR38" s="429"/>
      <c r="PYS38" s="429"/>
      <c r="PYT38" s="429"/>
      <c r="PYU38" s="429"/>
      <c r="PYV38" s="429"/>
      <c r="PYW38" s="429"/>
      <c r="PYX38" s="429"/>
      <c r="PYY38" s="429"/>
      <c r="PYZ38" s="429"/>
      <c r="PZA38" s="429"/>
      <c r="PZB38" s="429"/>
      <c r="PZC38" s="429"/>
      <c r="PZD38" s="429"/>
      <c r="PZE38" s="429"/>
      <c r="PZF38" s="429"/>
      <c r="PZG38" s="429"/>
      <c r="PZH38" s="429"/>
      <c r="PZI38" s="429"/>
      <c r="PZJ38" s="429"/>
      <c r="PZK38" s="429"/>
      <c r="PZL38" s="429"/>
      <c r="PZM38" s="429"/>
      <c r="PZN38" s="429"/>
      <c r="PZO38" s="429"/>
      <c r="PZP38" s="429"/>
      <c r="PZQ38" s="429"/>
      <c r="PZR38" s="429"/>
      <c r="PZS38" s="429"/>
      <c r="PZT38" s="429"/>
      <c r="PZU38" s="429"/>
      <c r="PZV38" s="429"/>
      <c r="PZW38" s="429"/>
      <c r="PZX38" s="429"/>
      <c r="PZY38" s="429"/>
      <c r="PZZ38" s="429"/>
      <c r="QAA38" s="429"/>
      <c r="QAB38" s="429"/>
      <c r="QAC38" s="429"/>
      <c r="QAD38" s="429"/>
      <c r="QAE38" s="429"/>
      <c r="QAF38" s="429"/>
      <c r="QAG38" s="429"/>
      <c r="QAH38" s="429"/>
      <c r="QAI38" s="429"/>
      <c r="QAJ38" s="429"/>
      <c r="QAK38" s="429"/>
      <c r="QAL38" s="429"/>
      <c r="QAM38" s="429"/>
      <c r="QAN38" s="429"/>
      <c r="QAO38" s="429"/>
      <c r="QAP38" s="429"/>
      <c r="QAQ38" s="429"/>
      <c r="QAR38" s="429"/>
      <c r="QAS38" s="429"/>
      <c r="QAT38" s="429"/>
      <c r="QAU38" s="429"/>
      <c r="QAV38" s="429"/>
      <c r="QAW38" s="429"/>
      <c r="QAX38" s="429"/>
      <c r="QAY38" s="429"/>
      <c r="QAZ38" s="429"/>
      <c r="QBA38" s="429"/>
      <c r="QBB38" s="429"/>
      <c r="QBC38" s="429"/>
      <c r="QBD38" s="429"/>
      <c r="QBE38" s="429"/>
      <c r="QBF38" s="429"/>
      <c r="QBG38" s="429"/>
      <c r="QBH38" s="429"/>
      <c r="QBI38" s="429"/>
      <c r="QBJ38" s="429"/>
      <c r="QBK38" s="429"/>
      <c r="QBL38" s="429"/>
      <c r="QBM38" s="429"/>
      <c r="QBN38" s="429"/>
      <c r="QBO38" s="429"/>
      <c r="QBP38" s="429"/>
      <c r="QBQ38" s="429"/>
      <c r="QBR38" s="429"/>
      <c r="QBS38" s="429"/>
      <c r="QBT38" s="429"/>
      <c r="QBU38" s="429"/>
      <c r="QBV38" s="429"/>
      <c r="QBW38" s="429"/>
      <c r="QBX38" s="429"/>
      <c r="QBY38" s="429"/>
      <c r="QBZ38" s="429"/>
      <c r="QCA38" s="429"/>
      <c r="QCB38" s="429"/>
      <c r="QCC38" s="429"/>
      <c r="QCD38" s="429"/>
      <c r="QCE38" s="429"/>
      <c r="QCF38" s="429"/>
      <c r="QCG38" s="429"/>
      <c r="QCH38" s="429"/>
      <c r="QCI38" s="429"/>
      <c r="QCJ38" s="429"/>
      <c r="QCK38" s="429"/>
      <c r="QCL38" s="429"/>
      <c r="QCM38" s="429"/>
      <c r="QCN38" s="429"/>
      <c r="QCO38" s="429"/>
      <c r="QCP38" s="429"/>
      <c r="QCQ38" s="429"/>
      <c r="QCR38" s="429"/>
      <c r="QCS38" s="429"/>
      <c r="QCT38" s="429"/>
      <c r="QCU38" s="429"/>
      <c r="QCV38" s="429"/>
      <c r="QCW38" s="429"/>
      <c r="QCX38" s="429"/>
      <c r="QCY38" s="429"/>
      <c r="QCZ38" s="429"/>
      <c r="QDA38" s="429"/>
      <c r="QDB38" s="429"/>
      <c r="QDC38" s="429"/>
      <c r="QDD38" s="429"/>
      <c r="QDE38" s="429"/>
      <c r="QDF38" s="429"/>
      <c r="QDG38" s="429"/>
      <c r="QDH38" s="429"/>
      <c r="QDI38" s="429"/>
      <c r="QDJ38" s="429"/>
      <c r="QDK38" s="429"/>
      <c r="QDL38" s="429"/>
      <c r="QDM38" s="429"/>
      <c r="QDN38" s="429"/>
      <c r="QDO38" s="429"/>
      <c r="QDP38" s="429"/>
      <c r="QDQ38" s="429"/>
      <c r="QDR38" s="429"/>
      <c r="QDS38" s="429"/>
      <c r="QDT38" s="429"/>
      <c r="QDU38" s="429"/>
      <c r="QDV38" s="429"/>
      <c r="QDW38" s="429"/>
      <c r="QDX38" s="429"/>
      <c r="QDY38" s="429"/>
      <c r="QDZ38" s="429"/>
      <c r="QEA38" s="429"/>
      <c r="QEB38" s="429"/>
      <c r="QEC38" s="429"/>
      <c r="QED38" s="429"/>
      <c r="QEE38" s="429"/>
      <c r="QEF38" s="429"/>
      <c r="QEG38" s="429"/>
      <c r="QEH38" s="429"/>
      <c r="QEI38" s="429"/>
      <c r="QEJ38" s="429"/>
      <c r="QEK38" s="429"/>
      <c r="QEL38" s="429"/>
      <c r="QEM38" s="429"/>
      <c r="QEN38" s="429"/>
      <c r="QEO38" s="429"/>
      <c r="QEP38" s="429"/>
      <c r="QEQ38" s="429"/>
      <c r="QER38" s="429"/>
      <c r="QES38" s="429"/>
      <c r="QET38" s="429"/>
      <c r="QEU38" s="429"/>
      <c r="QEV38" s="429"/>
      <c r="QEW38" s="429"/>
      <c r="QEX38" s="429"/>
      <c r="QEY38" s="429"/>
      <c r="QEZ38" s="429"/>
      <c r="QFA38" s="429"/>
      <c r="QFB38" s="429"/>
      <c r="QFC38" s="429"/>
      <c r="QFD38" s="429"/>
      <c r="QFE38" s="429"/>
      <c r="QFF38" s="429"/>
      <c r="QFG38" s="429"/>
      <c r="QFH38" s="429"/>
      <c r="QFI38" s="429"/>
      <c r="QFJ38" s="429"/>
      <c r="QFK38" s="429"/>
      <c r="QFL38" s="429"/>
      <c r="QFM38" s="429"/>
      <c r="QFN38" s="429"/>
      <c r="QFO38" s="429"/>
      <c r="QFP38" s="429"/>
      <c r="QFQ38" s="429"/>
      <c r="QFR38" s="429"/>
      <c r="QFS38" s="429"/>
      <c r="QFT38" s="429"/>
      <c r="QFU38" s="429"/>
      <c r="QFV38" s="429"/>
      <c r="QFW38" s="429"/>
      <c r="QFX38" s="429"/>
      <c r="QFY38" s="429"/>
      <c r="QFZ38" s="429"/>
      <c r="QGA38" s="429"/>
      <c r="QGB38" s="429"/>
      <c r="QGC38" s="429"/>
      <c r="QGD38" s="429"/>
      <c r="QGE38" s="429"/>
      <c r="QGF38" s="429"/>
      <c r="QGG38" s="429"/>
      <c r="QGH38" s="429"/>
      <c r="QGI38" s="429"/>
      <c r="QGJ38" s="429"/>
      <c r="QGK38" s="429"/>
      <c r="QGL38" s="429"/>
      <c r="QGM38" s="429"/>
      <c r="QGN38" s="429"/>
      <c r="QGO38" s="429"/>
      <c r="QGP38" s="429"/>
      <c r="QGQ38" s="429"/>
      <c r="QGR38" s="429"/>
      <c r="QGS38" s="429"/>
      <c r="QGT38" s="429"/>
      <c r="QGU38" s="429"/>
      <c r="QGV38" s="429"/>
      <c r="QGW38" s="429"/>
      <c r="QGX38" s="429"/>
      <c r="QGY38" s="429"/>
      <c r="QGZ38" s="429"/>
      <c r="QHA38" s="429"/>
      <c r="QHB38" s="429"/>
      <c r="QHC38" s="429"/>
      <c r="QHD38" s="429"/>
      <c r="QHE38" s="429"/>
      <c r="QHF38" s="429"/>
      <c r="QHG38" s="429"/>
      <c r="QHH38" s="429"/>
      <c r="QHI38" s="429"/>
      <c r="QHJ38" s="429"/>
      <c r="QHK38" s="429"/>
      <c r="QHL38" s="429"/>
      <c r="QHM38" s="429"/>
      <c r="QHN38" s="429"/>
      <c r="QHO38" s="429"/>
      <c r="QHP38" s="429"/>
      <c r="QHQ38" s="429"/>
      <c r="QHR38" s="429"/>
      <c r="QHS38" s="429"/>
      <c r="QHT38" s="429"/>
      <c r="QHU38" s="429"/>
      <c r="QHV38" s="429"/>
      <c r="QHW38" s="429"/>
      <c r="QHX38" s="429"/>
      <c r="QHY38" s="429"/>
      <c r="QHZ38" s="429"/>
      <c r="QIA38" s="429"/>
      <c r="QIB38" s="429"/>
      <c r="QIC38" s="429"/>
      <c r="QID38" s="429"/>
      <c r="QIE38" s="429"/>
      <c r="QIF38" s="429"/>
      <c r="QIG38" s="429"/>
      <c r="QIH38" s="429"/>
      <c r="QII38" s="429"/>
      <c r="QIJ38" s="429"/>
      <c r="QIK38" s="429"/>
      <c r="QIL38" s="429"/>
      <c r="QIM38" s="429"/>
      <c r="QIN38" s="429"/>
      <c r="QIO38" s="429"/>
      <c r="QIP38" s="429"/>
      <c r="QIQ38" s="429"/>
      <c r="QIR38" s="429"/>
      <c r="QIS38" s="429"/>
      <c r="QIT38" s="429"/>
      <c r="QIU38" s="429"/>
      <c r="QIV38" s="429"/>
      <c r="QIW38" s="429"/>
      <c r="QIX38" s="429"/>
      <c r="QIY38" s="429"/>
      <c r="QIZ38" s="429"/>
      <c r="QJA38" s="429"/>
      <c r="QJB38" s="429"/>
      <c r="QJC38" s="429"/>
      <c r="QJD38" s="429"/>
      <c r="QJE38" s="429"/>
      <c r="QJF38" s="429"/>
      <c r="QJG38" s="429"/>
      <c r="QJH38" s="429"/>
      <c r="QJI38" s="429"/>
      <c r="QJJ38" s="429"/>
      <c r="QJK38" s="429"/>
      <c r="QJL38" s="429"/>
      <c r="QJM38" s="429"/>
      <c r="QJN38" s="429"/>
      <c r="QJO38" s="429"/>
      <c r="QJP38" s="429"/>
      <c r="QJQ38" s="429"/>
      <c r="QJR38" s="429"/>
      <c r="QJS38" s="429"/>
      <c r="QJT38" s="429"/>
      <c r="QJU38" s="429"/>
      <c r="QJV38" s="429"/>
      <c r="QJW38" s="429"/>
      <c r="QJX38" s="429"/>
      <c r="QJY38" s="429"/>
      <c r="QJZ38" s="429"/>
      <c r="QKA38" s="429"/>
      <c r="QKB38" s="429"/>
      <c r="QKC38" s="429"/>
      <c r="QKD38" s="429"/>
      <c r="QKE38" s="429"/>
      <c r="QKF38" s="429"/>
      <c r="QKG38" s="429"/>
      <c r="QKH38" s="429"/>
      <c r="QKI38" s="429"/>
      <c r="QKJ38" s="429"/>
      <c r="QKK38" s="429"/>
      <c r="QKL38" s="429"/>
      <c r="QKM38" s="429"/>
      <c r="QKN38" s="429"/>
      <c r="QKO38" s="429"/>
      <c r="QKP38" s="429"/>
      <c r="QKQ38" s="429"/>
      <c r="QKR38" s="429"/>
      <c r="QKS38" s="429"/>
      <c r="QKT38" s="429"/>
      <c r="QKU38" s="429"/>
      <c r="QKV38" s="429"/>
      <c r="QKW38" s="429"/>
      <c r="QKX38" s="429"/>
      <c r="QKY38" s="429"/>
      <c r="QKZ38" s="429"/>
      <c r="QLA38" s="429"/>
      <c r="QLB38" s="429"/>
      <c r="QLC38" s="429"/>
      <c r="QLD38" s="429"/>
      <c r="QLE38" s="429"/>
      <c r="QLF38" s="429"/>
      <c r="QLG38" s="429"/>
      <c r="QLH38" s="429"/>
      <c r="QLI38" s="429"/>
      <c r="QLJ38" s="429"/>
      <c r="QLK38" s="429"/>
      <c r="QLL38" s="429"/>
      <c r="QLM38" s="429"/>
      <c r="QLN38" s="429"/>
      <c r="QLO38" s="429"/>
      <c r="QLP38" s="429"/>
      <c r="QLQ38" s="429"/>
      <c r="QLR38" s="429"/>
      <c r="QLS38" s="429"/>
      <c r="QLT38" s="429"/>
      <c r="QLU38" s="429"/>
      <c r="QLV38" s="429"/>
      <c r="QLW38" s="429"/>
      <c r="QLX38" s="429"/>
      <c r="QLY38" s="429"/>
      <c r="QLZ38" s="429"/>
      <c r="QMA38" s="429"/>
      <c r="QMB38" s="429"/>
      <c r="QMC38" s="429"/>
      <c r="QMD38" s="429"/>
      <c r="QME38" s="429"/>
      <c r="QMF38" s="429"/>
      <c r="QMG38" s="429"/>
      <c r="QMH38" s="429"/>
      <c r="QMI38" s="429"/>
      <c r="QMJ38" s="429"/>
      <c r="QMK38" s="429"/>
      <c r="QML38" s="429"/>
      <c r="QMM38" s="429"/>
      <c r="QMN38" s="429"/>
      <c r="QMO38" s="429"/>
      <c r="QMP38" s="429"/>
      <c r="QMQ38" s="429"/>
      <c r="QMR38" s="429"/>
      <c r="QMS38" s="429"/>
      <c r="QMT38" s="429"/>
      <c r="QMU38" s="429"/>
      <c r="QMV38" s="429"/>
      <c r="QMW38" s="429"/>
      <c r="QMX38" s="429"/>
      <c r="QMY38" s="429"/>
      <c r="QMZ38" s="429"/>
      <c r="QNA38" s="429"/>
      <c r="QNB38" s="429"/>
      <c r="QNC38" s="429"/>
      <c r="QND38" s="429"/>
      <c r="QNE38" s="429"/>
      <c r="QNF38" s="429"/>
      <c r="QNG38" s="429"/>
      <c r="QNH38" s="429"/>
      <c r="QNI38" s="429"/>
      <c r="QNJ38" s="429"/>
      <c r="QNK38" s="429"/>
      <c r="QNL38" s="429"/>
      <c r="QNM38" s="429"/>
      <c r="QNN38" s="429"/>
      <c r="QNO38" s="429"/>
      <c r="QNP38" s="429"/>
      <c r="QNQ38" s="429"/>
      <c r="QNR38" s="429"/>
      <c r="QNS38" s="429"/>
      <c r="QNT38" s="429"/>
      <c r="QNU38" s="429"/>
      <c r="QNV38" s="429"/>
      <c r="QNW38" s="429"/>
      <c r="QNX38" s="429"/>
      <c r="QNY38" s="429"/>
      <c r="QNZ38" s="429"/>
      <c r="QOA38" s="429"/>
      <c r="QOB38" s="429"/>
      <c r="QOC38" s="429"/>
      <c r="QOD38" s="429"/>
      <c r="QOE38" s="429"/>
      <c r="QOF38" s="429"/>
      <c r="QOG38" s="429"/>
      <c r="QOH38" s="429"/>
      <c r="QOI38" s="429"/>
      <c r="QOJ38" s="429"/>
      <c r="QOK38" s="429"/>
      <c r="QOL38" s="429"/>
      <c r="QOM38" s="429"/>
      <c r="QON38" s="429"/>
      <c r="QOO38" s="429"/>
      <c r="QOP38" s="429"/>
      <c r="QOQ38" s="429"/>
      <c r="QOR38" s="429"/>
      <c r="QOS38" s="429"/>
      <c r="QOT38" s="429"/>
      <c r="QOU38" s="429"/>
      <c r="QOV38" s="429"/>
      <c r="QOW38" s="429"/>
      <c r="QOX38" s="429"/>
      <c r="QOY38" s="429"/>
      <c r="QOZ38" s="429"/>
      <c r="QPA38" s="429"/>
      <c r="QPB38" s="429"/>
      <c r="QPC38" s="429"/>
      <c r="QPD38" s="429"/>
      <c r="QPE38" s="429"/>
      <c r="QPF38" s="429"/>
      <c r="QPG38" s="429"/>
      <c r="QPH38" s="429"/>
      <c r="QPI38" s="429"/>
      <c r="QPJ38" s="429"/>
      <c r="QPK38" s="429"/>
      <c r="QPL38" s="429"/>
      <c r="QPM38" s="429"/>
      <c r="QPN38" s="429"/>
      <c r="QPO38" s="429"/>
      <c r="QPP38" s="429"/>
      <c r="QPQ38" s="429"/>
      <c r="QPR38" s="429"/>
      <c r="QPS38" s="429"/>
      <c r="QPT38" s="429"/>
      <c r="QPU38" s="429"/>
      <c r="QPV38" s="429"/>
      <c r="QPW38" s="429"/>
      <c r="QPX38" s="429"/>
      <c r="QPY38" s="429"/>
      <c r="QPZ38" s="429"/>
      <c r="QQA38" s="429"/>
      <c r="QQB38" s="429"/>
      <c r="QQC38" s="429"/>
      <c r="QQD38" s="429"/>
      <c r="QQE38" s="429"/>
      <c r="QQF38" s="429"/>
      <c r="QQG38" s="429"/>
      <c r="QQH38" s="429"/>
      <c r="QQI38" s="429"/>
      <c r="QQJ38" s="429"/>
      <c r="QQK38" s="429"/>
      <c r="QQL38" s="429"/>
      <c r="QQM38" s="429"/>
      <c r="QQN38" s="429"/>
      <c r="QQO38" s="429"/>
      <c r="QQP38" s="429"/>
      <c r="QQQ38" s="429"/>
      <c r="QQR38" s="429"/>
      <c r="QQS38" s="429"/>
      <c r="QQT38" s="429"/>
      <c r="QQU38" s="429"/>
      <c r="QQV38" s="429"/>
      <c r="QQW38" s="429"/>
      <c r="QQX38" s="429"/>
      <c r="QQY38" s="429"/>
      <c r="QQZ38" s="429"/>
      <c r="QRA38" s="429"/>
      <c r="QRB38" s="429"/>
      <c r="QRC38" s="429"/>
      <c r="QRD38" s="429"/>
      <c r="QRE38" s="429"/>
      <c r="QRF38" s="429"/>
      <c r="QRG38" s="429"/>
      <c r="QRH38" s="429"/>
      <c r="QRI38" s="429"/>
      <c r="QRJ38" s="429"/>
      <c r="QRK38" s="429"/>
      <c r="QRL38" s="429"/>
      <c r="QRM38" s="429"/>
      <c r="QRN38" s="429"/>
      <c r="QRO38" s="429"/>
      <c r="QRP38" s="429"/>
      <c r="QRQ38" s="429"/>
      <c r="QRR38" s="429"/>
      <c r="QRS38" s="429"/>
      <c r="QRT38" s="429"/>
      <c r="QRU38" s="429"/>
      <c r="QRV38" s="429"/>
      <c r="QRW38" s="429"/>
      <c r="QRX38" s="429"/>
      <c r="QRY38" s="429"/>
      <c r="QRZ38" s="429"/>
      <c r="QSA38" s="429"/>
      <c r="QSB38" s="429"/>
      <c r="QSC38" s="429"/>
      <c r="QSD38" s="429"/>
      <c r="QSE38" s="429"/>
      <c r="QSF38" s="429"/>
      <c r="QSG38" s="429"/>
      <c r="QSH38" s="429"/>
      <c r="QSI38" s="429"/>
      <c r="QSJ38" s="429"/>
      <c r="QSK38" s="429"/>
      <c r="QSL38" s="429"/>
      <c r="QSM38" s="429"/>
      <c r="QSN38" s="429"/>
      <c r="QSO38" s="429"/>
      <c r="QSP38" s="429"/>
      <c r="QSQ38" s="429"/>
      <c r="QSR38" s="429"/>
      <c r="QSS38" s="429"/>
      <c r="QST38" s="429"/>
      <c r="QSU38" s="429"/>
      <c r="QSV38" s="429"/>
      <c r="QSW38" s="429"/>
      <c r="QSX38" s="429"/>
      <c r="QSY38" s="429"/>
      <c r="QSZ38" s="429"/>
      <c r="QTA38" s="429"/>
      <c r="QTB38" s="429"/>
      <c r="QTC38" s="429"/>
      <c r="QTD38" s="429"/>
      <c r="QTE38" s="429"/>
      <c r="QTF38" s="429"/>
      <c r="QTG38" s="429"/>
      <c r="QTH38" s="429"/>
      <c r="QTI38" s="429"/>
      <c r="QTJ38" s="429"/>
      <c r="QTK38" s="429"/>
      <c r="QTL38" s="429"/>
      <c r="QTM38" s="429"/>
      <c r="QTN38" s="429"/>
      <c r="QTO38" s="429"/>
      <c r="QTP38" s="429"/>
      <c r="QTQ38" s="429"/>
      <c r="QTR38" s="429"/>
      <c r="QTS38" s="429"/>
      <c r="QTT38" s="429"/>
      <c r="QTU38" s="429"/>
      <c r="QTV38" s="429"/>
      <c r="QTW38" s="429"/>
      <c r="QTX38" s="429"/>
      <c r="QTY38" s="429"/>
      <c r="QTZ38" s="429"/>
      <c r="QUA38" s="429"/>
      <c r="QUB38" s="429"/>
      <c r="QUC38" s="429"/>
      <c r="QUD38" s="429"/>
      <c r="QUE38" s="429"/>
      <c r="QUF38" s="429"/>
      <c r="QUG38" s="429"/>
      <c r="QUH38" s="429"/>
      <c r="QUI38" s="429"/>
      <c r="QUJ38" s="429"/>
      <c r="QUK38" s="429"/>
      <c r="QUL38" s="429"/>
      <c r="QUM38" s="429"/>
      <c r="QUN38" s="429"/>
      <c r="QUO38" s="429"/>
      <c r="QUP38" s="429"/>
      <c r="QUQ38" s="429"/>
      <c r="QUR38" s="429"/>
      <c r="QUS38" s="429"/>
      <c r="QUT38" s="429"/>
      <c r="QUU38" s="429"/>
      <c r="QUV38" s="429"/>
      <c r="QUW38" s="429"/>
      <c r="QUX38" s="429"/>
      <c r="QUY38" s="429"/>
      <c r="QUZ38" s="429"/>
      <c r="QVA38" s="429"/>
      <c r="QVB38" s="429"/>
      <c r="QVC38" s="429"/>
      <c r="QVD38" s="429"/>
      <c r="QVE38" s="429"/>
      <c r="QVF38" s="429"/>
      <c r="QVG38" s="429"/>
      <c r="QVH38" s="429"/>
      <c r="QVI38" s="429"/>
      <c r="QVJ38" s="429"/>
      <c r="QVK38" s="429"/>
      <c r="QVL38" s="429"/>
      <c r="QVM38" s="429"/>
      <c r="QVN38" s="429"/>
      <c r="QVO38" s="429"/>
      <c r="QVP38" s="429"/>
      <c r="QVQ38" s="429"/>
      <c r="QVR38" s="429"/>
      <c r="QVS38" s="429"/>
      <c r="QVT38" s="429"/>
      <c r="QVU38" s="429"/>
      <c r="QVV38" s="429"/>
      <c r="QVW38" s="429"/>
      <c r="QVX38" s="429"/>
      <c r="QVY38" s="429"/>
      <c r="QVZ38" s="429"/>
      <c r="QWA38" s="429"/>
      <c r="QWB38" s="429"/>
      <c r="QWC38" s="429"/>
      <c r="QWD38" s="429"/>
      <c r="QWE38" s="429"/>
      <c r="QWF38" s="429"/>
      <c r="QWG38" s="429"/>
      <c r="QWH38" s="429"/>
      <c r="QWI38" s="429"/>
      <c r="QWJ38" s="429"/>
      <c r="QWK38" s="429"/>
      <c r="QWL38" s="429"/>
      <c r="QWM38" s="429"/>
      <c r="QWN38" s="429"/>
      <c r="QWO38" s="429"/>
      <c r="QWP38" s="429"/>
      <c r="QWQ38" s="429"/>
      <c r="QWR38" s="429"/>
      <c r="QWS38" s="429"/>
      <c r="QWT38" s="429"/>
      <c r="QWU38" s="429"/>
      <c r="QWV38" s="429"/>
      <c r="QWW38" s="429"/>
      <c r="QWX38" s="429"/>
      <c r="QWY38" s="429"/>
      <c r="QWZ38" s="429"/>
      <c r="QXA38" s="429"/>
      <c r="QXB38" s="429"/>
      <c r="QXC38" s="429"/>
      <c r="QXD38" s="429"/>
      <c r="QXE38" s="429"/>
      <c r="QXF38" s="429"/>
      <c r="QXG38" s="429"/>
      <c r="QXH38" s="429"/>
      <c r="QXI38" s="429"/>
      <c r="QXJ38" s="429"/>
      <c r="QXK38" s="429"/>
      <c r="QXL38" s="429"/>
      <c r="QXM38" s="429"/>
      <c r="QXN38" s="429"/>
      <c r="QXO38" s="429"/>
      <c r="QXP38" s="429"/>
      <c r="QXQ38" s="429"/>
      <c r="QXR38" s="429"/>
      <c r="QXS38" s="429"/>
      <c r="QXT38" s="429"/>
      <c r="QXU38" s="429"/>
      <c r="QXV38" s="429"/>
      <c r="QXW38" s="429"/>
      <c r="QXX38" s="429"/>
      <c r="QXY38" s="429"/>
      <c r="QXZ38" s="429"/>
      <c r="QYA38" s="429"/>
      <c r="QYB38" s="429"/>
      <c r="QYC38" s="429"/>
      <c r="QYD38" s="429"/>
      <c r="QYE38" s="429"/>
      <c r="QYF38" s="429"/>
      <c r="QYG38" s="429"/>
      <c r="QYH38" s="429"/>
      <c r="QYI38" s="429"/>
      <c r="QYJ38" s="429"/>
      <c r="QYK38" s="429"/>
      <c r="QYL38" s="429"/>
      <c r="QYM38" s="429"/>
      <c r="QYN38" s="429"/>
      <c r="QYO38" s="429"/>
      <c r="QYP38" s="429"/>
      <c r="QYQ38" s="429"/>
      <c r="QYR38" s="429"/>
      <c r="QYS38" s="429"/>
      <c r="QYT38" s="429"/>
      <c r="QYU38" s="429"/>
      <c r="QYV38" s="429"/>
      <c r="QYW38" s="429"/>
      <c r="QYX38" s="429"/>
      <c r="QYY38" s="429"/>
      <c r="QYZ38" s="429"/>
      <c r="QZA38" s="429"/>
      <c r="QZB38" s="429"/>
      <c r="QZC38" s="429"/>
      <c r="QZD38" s="429"/>
      <c r="QZE38" s="429"/>
      <c r="QZF38" s="429"/>
      <c r="QZG38" s="429"/>
      <c r="QZH38" s="429"/>
      <c r="QZI38" s="429"/>
      <c r="QZJ38" s="429"/>
      <c r="QZK38" s="429"/>
      <c r="QZL38" s="429"/>
      <c r="QZM38" s="429"/>
      <c r="QZN38" s="429"/>
      <c r="QZO38" s="429"/>
      <c r="QZP38" s="429"/>
      <c r="QZQ38" s="429"/>
      <c r="QZR38" s="429"/>
      <c r="QZS38" s="429"/>
      <c r="QZT38" s="429"/>
      <c r="QZU38" s="429"/>
      <c r="QZV38" s="429"/>
      <c r="QZW38" s="429"/>
      <c r="QZX38" s="429"/>
      <c r="QZY38" s="429"/>
      <c r="QZZ38" s="429"/>
      <c r="RAA38" s="429"/>
      <c r="RAB38" s="429"/>
      <c r="RAC38" s="429"/>
      <c r="RAD38" s="429"/>
      <c r="RAE38" s="429"/>
      <c r="RAF38" s="429"/>
      <c r="RAG38" s="429"/>
      <c r="RAH38" s="429"/>
      <c r="RAI38" s="429"/>
      <c r="RAJ38" s="429"/>
      <c r="RAK38" s="429"/>
      <c r="RAL38" s="429"/>
      <c r="RAM38" s="429"/>
      <c r="RAN38" s="429"/>
      <c r="RAO38" s="429"/>
      <c r="RAP38" s="429"/>
      <c r="RAQ38" s="429"/>
      <c r="RAR38" s="429"/>
      <c r="RAS38" s="429"/>
      <c r="RAT38" s="429"/>
      <c r="RAU38" s="429"/>
      <c r="RAV38" s="429"/>
      <c r="RAW38" s="429"/>
      <c r="RAX38" s="429"/>
      <c r="RAY38" s="429"/>
      <c r="RAZ38" s="429"/>
      <c r="RBA38" s="429"/>
      <c r="RBB38" s="429"/>
      <c r="RBC38" s="429"/>
      <c r="RBD38" s="429"/>
      <c r="RBE38" s="429"/>
      <c r="RBF38" s="429"/>
      <c r="RBG38" s="429"/>
      <c r="RBH38" s="429"/>
      <c r="RBI38" s="429"/>
      <c r="RBJ38" s="429"/>
      <c r="RBK38" s="429"/>
      <c r="RBL38" s="429"/>
      <c r="RBM38" s="429"/>
      <c r="RBN38" s="429"/>
      <c r="RBO38" s="429"/>
      <c r="RBP38" s="429"/>
      <c r="RBQ38" s="429"/>
      <c r="RBR38" s="429"/>
      <c r="RBS38" s="429"/>
      <c r="RBT38" s="429"/>
      <c r="RBU38" s="429"/>
      <c r="RBV38" s="429"/>
      <c r="RBW38" s="429"/>
      <c r="RBX38" s="429"/>
      <c r="RBY38" s="429"/>
      <c r="RBZ38" s="429"/>
      <c r="RCA38" s="429"/>
      <c r="RCB38" s="429"/>
      <c r="RCC38" s="429"/>
      <c r="RCD38" s="429"/>
      <c r="RCE38" s="429"/>
      <c r="RCF38" s="429"/>
      <c r="RCG38" s="429"/>
      <c r="RCH38" s="429"/>
      <c r="RCI38" s="429"/>
      <c r="RCJ38" s="429"/>
      <c r="RCK38" s="429"/>
      <c r="RCL38" s="429"/>
      <c r="RCM38" s="429"/>
      <c r="RCN38" s="429"/>
      <c r="RCO38" s="429"/>
      <c r="RCP38" s="429"/>
      <c r="RCQ38" s="429"/>
      <c r="RCR38" s="429"/>
      <c r="RCS38" s="429"/>
      <c r="RCT38" s="429"/>
      <c r="RCU38" s="429"/>
      <c r="RCV38" s="429"/>
      <c r="RCW38" s="429"/>
      <c r="RCX38" s="429"/>
      <c r="RCY38" s="429"/>
      <c r="RCZ38" s="429"/>
      <c r="RDA38" s="429"/>
      <c r="RDB38" s="429"/>
      <c r="RDC38" s="429"/>
      <c r="RDD38" s="429"/>
      <c r="RDE38" s="429"/>
      <c r="RDF38" s="429"/>
      <c r="RDG38" s="429"/>
      <c r="RDH38" s="429"/>
      <c r="RDI38" s="429"/>
      <c r="RDJ38" s="429"/>
      <c r="RDK38" s="429"/>
      <c r="RDL38" s="429"/>
      <c r="RDM38" s="429"/>
      <c r="RDN38" s="429"/>
      <c r="RDO38" s="429"/>
      <c r="RDP38" s="429"/>
      <c r="RDQ38" s="429"/>
      <c r="RDR38" s="429"/>
      <c r="RDS38" s="429"/>
      <c r="RDT38" s="429"/>
      <c r="RDU38" s="429"/>
      <c r="RDV38" s="429"/>
      <c r="RDW38" s="429"/>
      <c r="RDX38" s="429"/>
      <c r="RDY38" s="429"/>
      <c r="RDZ38" s="429"/>
      <c r="REA38" s="429"/>
      <c r="REB38" s="429"/>
      <c r="REC38" s="429"/>
      <c r="RED38" s="429"/>
      <c r="REE38" s="429"/>
      <c r="REF38" s="429"/>
      <c r="REG38" s="429"/>
      <c r="REH38" s="429"/>
      <c r="REI38" s="429"/>
      <c r="REJ38" s="429"/>
      <c r="REK38" s="429"/>
      <c r="REL38" s="429"/>
      <c r="REM38" s="429"/>
      <c r="REN38" s="429"/>
      <c r="REO38" s="429"/>
      <c r="REP38" s="429"/>
      <c r="REQ38" s="429"/>
      <c r="RER38" s="429"/>
      <c r="RES38" s="429"/>
      <c r="RET38" s="429"/>
      <c r="REU38" s="429"/>
      <c r="REV38" s="429"/>
      <c r="REW38" s="429"/>
      <c r="REX38" s="429"/>
      <c r="REY38" s="429"/>
      <c r="REZ38" s="429"/>
      <c r="RFA38" s="429"/>
      <c r="RFB38" s="429"/>
      <c r="RFC38" s="429"/>
      <c r="RFD38" s="429"/>
      <c r="RFE38" s="429"/>
      <c r="RFF38" s="429"/>
      <c r="RFG38" s="429"/>
      <c r="RFH38" s="429"/>
      <c r="RFI38" s="429"/>
      <c r="RFJ38" s="429"/>
      <c r="RFK38" s="429"/>
      <c r="RFL38" s="429"/>
      <c r="RFM38" s="429"/>
      <c r="RFN38" s="429"/>
      <c r="RFO38" s="429"/>
      <c r="RFP38" s="429"/>
      <c r="RFQ38" s="429"/>
      <c r="RFR38" s="429"/>
      <c r="RFS38" s="429"/>
      <c r="RFT38" s="429"/>
      <c r="RFU38" s="429"/>
      <c r="RFV38" s="429"/>
      <c r="RFW38" s="429"/>
      <c r="RFX38" s="429"/>
      <c r="RFY38" s="429"/>
      <c r="RFZ38" s="429"/>
      <c r="RGA38" s="429"/>
      <c r="RGB38" s="429"/>
      <c r="RGC38" s="429"/>
      <c r="RGD38" s="429"/>
      <c r="RGE38" s="429"/>
      <c r="RGF38" s="429"/>
      <c r="RGG38" s="429"/>
      <c r="RGH38" s="429"/>
      <c r="RGI38" s="429"/>
      <c r="RGJ38" s="429"/>
      <c r="RGK38" s="429"/>
      <c r="RGL38" s="429"/>
      <c r="RGM38" s="429"/>
      <c r="RGN38" s="429"/>
      <c r="RGO38" s="429"/>
      <c r="RGP38" s="429"/>
      <c r="RGQ38" s="429"/>
      <c r="RGR38" s="429"/>
      <c r="RGS38" s="429"/>
      <c r="RGT38" s="429"/>
      <c r="RGU38" s="429"/>
      <c r="RGV38" s="429"/>
      <c r="RGW38" s="429"/>
      <c r="RGX38" s="429"/>
      <c r="RGY38" s="429"/>
      <c r="RGZ38" s="429"/>
      <c r="RHA38" s="429"/>
      <c r="RHB38" s="429"/>
      <c r="RHC38" s="429"/>
      <c r="RHD38" s="429"/>
      <c r="RHE38" s="429"/>
      <c r="RHF38" s="429"/>
      <c r="RHG38" s="429"/>
      <c r="RHH38" s="429"/>
      <c r="RHI38" s="429"/>
      <c r="RHJ38" s="429"/>
      <c r="RHK38" s="429"/>
      <c r="RHL38" s="429"/>
      <c r="RHM38" s="429"/>
      <c r="RHN38" s="429"/>
      <c r="RHO38" s="429"/>
      <c r="RHP38" s="429"/>
      <c r="RHQ38" s="429"/>
      <c r="RHR38" s="429"/>
      <c r="RHS38" s="429"/>
      <c r="RHT38" s="429"/>
      <c r="RHU38" s="429"/>
      <c r="RHV38" s="429"/>
      <c r="RHW38" s="429"/>
      <c r="RHX38" s="429"/>
      <c r="RHY38" s="429"/>
      <c r="RHZ38" s="429"/>
      <c r="RIA38" s="429"/>
      <c r="RIB38" s="429"/>
      <c r="RIC38" s="429"/>
      <c r="RID38" s="429"/>
      <c r="RIE38" s="429"/>
      <c r="RIF38" s="429"/>
      <c r="RIG38" s="429"/>
      <c r="RIH38" s="429"/>
      <c r="RII38" s="429"/>
      <c r="RIJ38" s="429"/>
      <c r="RIK38" s="429"/>
      <c r="RIL38" s="429"/>
      <c r="RIM38" s="429"/>
      <c r="RIN38" s="429"/>
      <c r="RIO38" s="429"/>
      <c r="RIP38" s="429"/>
      <c r="RIQ38" s="429"/>
      <c r="RIR38" s="429"/>
      <c r="RIS38" s="429"/>
      <c r="RIT38" s="429"/>
      <c r="RIU38" s="429"/>
      <c r="RIV38" s="429"/>
      <c r="RIW38" s="429"/>
      <c r="RIX38" s="429"/>
      <c r="RIY38" s="429"/>
      <c r="RIZ38" s="429"/>
      <c r="RJA38" s="429"/>
      <c r="RJB38" s="429"/>
      <c r="RJC38" s="429"/>
      <c r="RJD38" s="429"/>
      <c r="RJE38" s="429"/>
      <c r="RJF38" s="429"/>
      <c r="RJG38" s="429"/>
      <c r="RJH38" s="429"/>
      <c r="RJI38" s="429"/>
      <c r="RJJ38" s="429"/>
      <c r="RJK38" s="429"/>
      <c r="RJL38" s="429"/>
      <c r="RJM38" s="429"/>
      <c r="RJN38" s="429"/>
      <c r="RJO38" s="429"/>
      <c r="RJP38" s="429"/>
      <c r="RJQ38" s="429"/>
      <c r="RJR38" s="429"/>
      <c r="RJS38" s="429"/>
      <c r="RJT38" s="429"/>
      <c r="RJU38" s="429"/>
      <c r="RJV38" s="429"/>
      <c r="RJW38" s="429"/>
      <c r="RJX38" s="429"/>
      <c r="RJY38" s="429"/>
      <c r="RJZ38" s="429"/>
      <c r="RKA38" s="429"/>
      <c r="RKB38" s="429"/>
      <c r="RKC38" s="429"/>
      <c r="RKD38" s="429"/>
      <c r="RKE38" s="429"/>
      <c r="RKF38" s="429"/>
      <c r="RKG38" s="429"/>
      <c r="RKH38" s="429"/>
      <c r="RKI38" s="429"/>
      <c r="RKJ38" s="429"/>
      <c r="RKK38" s="429"/>
      <c r="RKL38" s="429"/>
      <c r="RKM38" s="429"/>
      <c r="RKN38" s="429"/>
      <c r="RKO38" s="429"/>
      <c r="RKP38" s="429"/>
      <c r="RKQ38" s="429"/>
      <c r="RKR38" s="429"/>
      <c r="RKS38" s="429"/>
      <c r="RKT38" s="429"/>
      <c r="RKU38" s="429"/>
      <c r="RKV38" s="429"/>
      <c r="RKW38" s="429"/>
      <c r="RKX38" s="429"/>
      <c r="RKY38" s="429"/>
      <c r="RKZ38" s="429"/>
      <c r="RLA38" s="429"/>
      <c r="RLB38" s="429"/>
      <c r="RLC38" s="429"/>
      <c r="RLD38" s="429"/>
      <c r="RLE38" s="429"/>
      <c r="RLF38" s="429"/>
      <c r="RLG38" s="429"/>
      <c r="RLH38" s="429"/>
      <c r="RLI38" s="429"/>
      <c r="RLJ38" s="429"/>
      <c r="RLK38" s="429"/>
      <c r="RLL38" s="429"/>
      <c r="RLM38" s="429"/>
      <c r="RLN38" s="429"/>
      <c r="RLO38" s="429"/>
      <c r="RLP38" s="429"/>
      <c r="RLQ38" s="429"/>
      <c r="RLR38" s="429"/>
      <c r="RLS38" s="429"/>
      <c r="RLT38" s="429"/>
      <c r="RLU38" s="429"/>
      <c r="RLV38" s="429"/>
      <c r="RLW38" s="429"/>
      <c r="RLX38" s="429"/>
      <c r="RLY38" s="429"/>
      <c r="RLZ38" s="429"/>
      <c r="RMA38" s="429"/>
      <c r="RMB38" s="429"/>
      <c r="RMC38" s="429"/>
      <c r="RMD38" s="429"/>
      <c r="RME38" s="429"/>
      <c r="RMF38" s="429"/>
      <c r="RMG38" s="429"/>
      <c r="RMH38" s="429"/>
      <c r="RMI38" s="429"/>
      <c r="RMJ38" s="429"/>
      <c r="RMK38" s="429"/>
      <c r="RML38" s="429"/>
      <c r="RMM38" s="429"/>
      <c r="RMN38" s="429"/>
      <c r="RMO38" s="429"/>
      <c r="RMP38" s="429"/>
      <c r="RMQ38" s="429"/>
      <c r="RMR38" s="429"/>
      <c r="RMS38" s="429"/>
      <c r="RMT38" s="429"/>
      <c r="RMU38" s="429"/>
      <c r="RMV38" s="429"/>
      <c r="RMW38" s="429"/>
      <c r="RMX38" s="429"/>
      <c r="RMY38" s="429"/>
      <c r="RMZ38" s="429"/>
      <c r="RNA38" s="429"/>
      <c r="RNB38" s="429"/>
      <c r="RNC38" s="429"/>
      <c r="RND38" s="429"/>
      <c r="RNE38" s="429"/>
      <c r="RNF38" s="429"/>
      <c r="RNG38" s="429"/>
      <c r="RNH38" s="429"/>
      <c r="RNI38" s="429"/>
      <c r="RNJ38" s="429"/>
      <c r="RNK38" s="429"/>
      <c r="RNL38" s="429"/>
      <c r="RNM38" s="429"/>
      <c r="RNN38" s="429"/>
      <c r="RNO38" s="429"/>
      <c r="RNP38" s="429"/>
      <c r="RNQ38" s="429"/>
      <c r="RNR38" s="429"/>
      <c r="RNS38" s="429"/>
      <c r="RNT38" s="429"/>
      <c r="RNU38" s="429"/>
      <c r="RNV38" s="429"/>
      <c r="RNW38" s="429"/>
      <c r="RNX38" s="429"/>
      <c r="RNY38" s="429"/>
      <c r="RNZ38" s="429"/>
      <c r="ROA38" s="429"/>
      <c r="ROB38" s="429"/>
      <c r="ROC38" s="429"/>
      <c r="ROD38" s="429"/>
      <c r="ROE38" s="429"/>
      <c r="ROF38" s="429"/>
      <c r="ROG38" s="429"/>
      <c r="ROH38" s="429"/>
      <c r="ROI38" s="429"/>
      <c r="ROJ38" s="429"/>
      <c r="ROK38" s="429"/>
      <c r="ROL38" s="429"/>
      <c r="ROM38" s="429"/>
      <c r="RON38" s="429"/>
      <c r="ROO38" s="429"/>
      <c r="ROP38" s="429"/>
      <c r="ROQ38" s="429"/>
      <c r="ROR38" s="429"/>
      <c r="ROS38" s="429"/>
      <c r="ROT38" s="429"/>
      <c r="ROU38" s="429"/>
      <c r="ROV38" s="429"/>
      <c r="ROW38" s="429"/>
      <c r="ROX38" s="429"/>
      <c r="ROY38" s="429"/>
      <c r="ROZ38" s="429"/>
      <c r="RPA38" s="429"/>
      <c r="RPB38" s="429"/>
      <c r="RPC38" s="429"/>
      <c r="RPD38" s="429"/>
      <c r="RPE38" s="429"/>
      <c r="RPF38" s="429"/>
      <c r="RPG38" s="429"/>
      <c r="RPH38" s="429"/>
      <c r="RPI38" s="429"/>
      <c r="RPJ38" s="429"/>
      <c r="RPK38" s="429"/>
      <c r="RPL38" s="429"/>
      <c r="RPM38" s="429"/>
      <c r="RPN38" s="429"/>
      <c r="RPO38" s="429"/>
      <c r="RPP38" s="429"/>
      <c r="RPQ38" s="429"/>
      <c r="RPR38" s="429"/>
      <c r="RPS38" s="429"/>
      <c r="RPT38" s="429"/>
      <c r="RPU38" s="429"/>
      <c r="RPV38" s="429"/>
      <c r="RPW38" s="429"/>
      <c r="RPX38" s="429"/>
      <c r="RPY38" s="429"/>
      <c r="RPZ38" s="429"/>
      <c r="RQA38" s="429"/>
      <c r="RQB38" s="429"/>
      <c r="RQC38" s="429"/>
      <c r="RQD38" s="429"/>
      <c r="RQE38" s="429"/>
      <c r="RQF38" s="429"/>
      <c r="RQG38" s="429"/>
      <c r="RQH38" s="429"/>
      <c r="RQI38" s="429"/>
      <c r="RQJ38" s="429"/>
      <c r="RQK38" s="429"/>
      <c r="RQL38" s="429"/>
      <c r="RQM38" s="429"/>
      <c r="RQN38" s="429"/>
      <c r="RQO38" s="429"/>
      <c r="RQP38" s="429"/>
      <c r="RQQ38" s="429"/>
      <c r="RQR38" s="429"/>
      <c r="RQS38" s="429"/>
      <c r="RQT38" s="429"/>
      <c r="RQU38" s="429"/>
      <c r="RQV38" s="429"/>
      <c r="RQW38" s="429"/>
      <c r="RQX38" s="429"/>
      <c r="RQY38" s="429"/>
      <c r="RQZ38" s="429"/>
      <c r="RRA38" s="429"/>
      <c r="RRB38" s="429"/>
      <c r="RRC38" s="429"/>
      <c r="RRD38" s="429"/>
      <c r="RRE38" s="429"/>
      <c r="RRF38" s="429"/>
      <c r="RRG38" s="429"/>
      <c r="RRH38" s="429"/>
      <c r="RRI38" s="429"/>
      <c r="RRJ38" s="429"/>
      <c r="RRK38" s="429"/>
      <c r="RRL38" s="429"/>
      <c r="RRM38" s="429"/>
      <c r="RRN38" s="429"/>
      <c r="RRO38" s="429"/>
      <c r="RRP38" s="429"/>
      <c r="RRQ38" s="429"/>
      <c r="RRR38" s="429"/>
      <c r="RRS38" s="429"/>
      <c r="RRT38" s="429"/>
      <c r="RRU38" s="429"/>
      <c r="RRV38" s="429"/>
      <c r="RRW38" s="429"/>
      <c r="RRX38" s="429"/>
      <c r="RRY38" s="429"/>
      <c r="RRZ38" s="429"/>
      <c r="RSA38" s="429"/>
      <c r="RSB38" s="429"/>
      <c r="RSC38" s="429"/>
      <c r="RSD38" s="429"/>
      <c r="RSE38" s="429"/>
      <c r="RSF38" s="429"/>
      <c r="RSG38" s="429"/>
      <c r="RSH38" s="429"/>
      <c r="RSI38" s="429"/>
      <c r="RSJ38" s="429"/>
      <c r="RSK38" s="429"/>
      <c r="RSL38" s="429"/>
      <c r="RSM38" s="429"/>
      <c r="RSN38" s="429"/>
      <c r="RSO38" s="429"/>
      <c r="RSP38" s="429"/>
      <c r="RSQ38" s="429"/>
      <c r="RSR38" s="429"/>
      <c r="RSS38" s="429"/>
      <c r="RST38" s="429"/>
      <c r="RSU38" s="429"/>
      <c r="RSV38" s="429"/>
      <c r="RSW38" s="429"/>
      <c r="RSX38" s="429"/>
      <c r="RSY38" s="429"/>
      <c r="RSZ38" s="429"/>
      <c r="RTA38" s="429"/>
      <c r="RTB38" s="429"/>
      <c r="RTC38" s="429"/>
      <c r="RTD38" s="429"/>
      <c r="RTE38" s="429"/>
      <c r="RTF38" s="429"/>
      <c r="RTG38" s="429"/>
      <c r="RTH38" s="429"/>
      <c r="RTI38" s="429"/>
      <c r="RTJ38" s="429"/>
      <c r="RTK38" s="429"/>
      <c r="RTL38" s="429"/>
      <c r="RTM38" s="429"/>
      <c r="RTN38" s="429"/>
      <c r="RTO38" s="429"/>
      <c r="RTP38" s="429"/>
      <c r="RTQ38" s="429"/>
      <c r="RTR38" s="429"/>
      <c r="RTS38" s="429"/>
      <c r="RTT38" s="429"/>
      <c r="RTU38" s="429"/>
      <c r="RTV38" s="429"/>
      <c r="RTW38" s="429"/>
      <c r="RTX38" s="429"/>
      <c r="RTY38" s="429"/>
      <c r="RTZ38" s="429"/>
      <c r="RUA38" s="429"/>
      <c r="RUB38" s="429"/>
      <c r="RUC38" s="429"/>
      <c r="RUD38" s="429"/>
      <c r="RUE38" s="429"/>
      <c r="RUF38" s="429"/>
      <c r="RUG38" s="429"/>
      <c r="RUH38" s="429"/>
      <c r="RUI38" s="429"/>
      <c r="RUJ38" s="429"/>
      <c r="RUK38" s="429"/>
      <c r="RUL38" s="429"/>
      <c r="RUM38" s="429"/>
      <c r="RUN38" s="429"/>
      <c r="RUO38" s="429"/>
      <c r="RUP38" s="429"/>
      <c r="RUQ38" s="429"/>
      <c r="RUR38" s="429"/>
      <c r="RUS38" s="429"/>
      <c r="RUT38" s="429"/>
      <c r="RUU38" s="429"/>
      <c r="RUV38" s="429"/>
      <c r="RUW38" s="429"/>
      <c r="RUX38" s="429"/>
      <c r="RUY38" s="429"/>
      <c r="RUZ38" s="429"/>
      <c r="RVA38" s="429"/>
      <c r="RVB38" s="429"/>
      <c r="RVC38" s="429"/>
      <c r="RVD38" s="429"/>
      <c r="RVE38" s="429"/>
      <c r="RVF38" s="429"/>
      <c r="RVG38" s="429"/>
      <c r="RVH38" s="429"/>
      <c r="RVI38" s="429"/>
      <c r="RVJ38" s="429"/>
      <c r="RVK38" s="429"/>
      <c r="RVL38" s="429"/>
      <c r="RVM38" s="429"/>
      <c r="RVN38" s="429"/>
      <c r="RVO38" s="429"/>
      <c r="RVP38" s="429"/>
      <c r="RVQ38" s="429"/>
      <c r="RVR38" s="429"/>
      <c r="RVS38" s="429"/>
      <c r="RVT38" s="429"/>
      <c r="RVU38" s="429"/>
      <c r="RVV38" s="429"/>
      <c r="RVW38" s="429"/>
      <c r="RVX38" s="429"/>
      <c r="RVY38" s="429"/>
      <c r="RVZ38" s="429"/>
      <c r="RWA38" s="429"/>
      <c r="RWB38" s="429"/>
      <c r="RWC38" s="429"/>
      <c r="RWD38" s="429"/>
      <c r="RWE38" s="429"/>
      <c r="RWF38" s="429"/>
      <c r="RWG38" s="429"/>
      <c r="RWH38" s="429"/>
      <c r="RWI38" s="429"/>
      <c r="RWJ38" s="429"/>
      <c r="RWK38" s="429"/>
      <c r="RWL38" s="429"/>
      <c r="RWM38" s="429"/>
      <c r="RWN38" s="429"/>
      <c r="RWO38" s="429"/>
      <c r="RWP38" s="429"/>
      <c r="RWQ38" s="429"/>
      <c r="RWR38" s="429"/>
      <c r="RWS38" s="429"/>
      <c r="RWT38" s="429"/>
      <c r="RWU38" s="429"/>
      <c r="RWV38" s="429"/>
      <c r="RWW38" s="429"/>
      <c r="RWX38" s="429"/>
      <c r="RWY38" s="429"/>
      <c r="RWZ38" s="429"/>
      <c r="RXA38" s="429"/>
      <c r="RXB38" s="429"/>
      <c r="RXC38" s="429"/>
      <c r="RXD38" s="429"/>
      <c r="RXE38" s="429"/>
      <c r="RXF38" s="429"/>
      <c r="RXG38" s="429"/>
      <c r="RXH38" s="429"/>
      <c r="RXI38" s="429"/>
      <c r="RXJ38" s="429"/>
      <c r="RXK38" s="429"/>
      <c r="RXL38" s="429"/>
      <c r="RXM38" s="429"/>
      <c r="RXN38" s="429"/>
      <c r="RXO38" s="429"/>
      <c r="RXP38" s="429"/>
      <c r="RXQ38" s="429"/>
      <c r="RXR38" s="429"/>
      <c r="RXS38" s="429"/>
      <c r="RXT38" s="429"/>
      <c r="RXU38" s="429"/>
      <c r="RXV38" s="429"/>
      <c r="RXW38" s="429"/>
      <c r="RXX38" s="429"/>
      <c r="RXY38" s="429"/>
      <c r="RXZ38" s="429"/>
      <c r="RYA38" s="429"/>
      <c r="RYB38" s="429"/>
      <c r="RYC38" s="429"/>
      <c r="RYD38" s="429"/>
      <c r="RYE38" s="429"/>
      <c r="RYF38" s="429"/>
      <c r="RYG38" s="429"/>
      <c r="RYH38" s="429"/>
      <c r="RYI38" s="429"/>
      <c r="RYJ38" s="429"/>
      <c r="RYK38" s="429"/>
      <c r="RYL38" s="429"/>
      <c r="RYM38" s="429"/>
      <c r="RYN38" s="429"/>
      <c r="RYO38" s="429"/>
      <c r="RYP38" s="429"/>
      <c r="RYQ38" s="429"/>
      <c r="RYR38" s="429"/>
      <c r="RYS38" s="429"/>
      <c r="RYT38" s="429"/>
      <c r="RYU38" s="429"/>
      <c r="RYV38" s="429"/>
      <c r="RYW38" s="429"/>
      <c r="RYX38" s="429"/>
      <c r="RYY38" s="429"/>
      <c r="RYZ38" s="429"/>
      <c r="RZA38" s="429"/>
      <c r="RZB38" s="429"/>
      <c r="RZC38" s="429"/>
      <c r="RZD38" s="429"/>
      <c r="RZE38" s="429"/>
      <c r="RZF38" s="429"/>
      <c r="RZG38" s="429"/>
      <c r="RZH38" s="429"/>
      <c r="RZI38" s="429"/>
      <c r="RZJ38" s="429"/>
      <c r="RZK38" s="429"/>
      <c r="RZL38" s="429"/>
      <c r="RZM38" s="429"/>
      <c r="RZN38" s="429"/>
      <c r="RZO38" s="429"/>
      <c r="RZP38" s="429"/>
      <c r="RZQ38" s="429"/>
      <c r="RZR38" s="429"/>
      <c r="RZS38" s="429"/>
      <c r="RZT38" s="429"/>
      <c r="RZU38" s="429"/>
      <c r="RZV38" s="429"/>
      <c r="RZW38" s="429"/>
      <c r="RZX38" s="429"/>
      <c r="RZY38" s="429"/>
      <c r="RZZ38" s="429"/>
      <c r="SAA38" s="429"/>
      <c r="SAB38" s="429"/>
      <c r="SAC38" s="429"/>
      <c r="SAD38" s="429"/>
      <c r="SAE38" s="429"/>
      <c r="SAF38" s="429"/>
      <c r="SAG38" s="429"/>
      <c r="SAH38" s="429"/>
      <c r="SAI38" s="429"/>
      <c r="SAJ38" s="429"/>
      <c r="SAK38" s="429"/>
      <c r="SAL38" s="429"/>
      <c r="SAM38" s="429"/>
      <c r="SAN38" s="429"/>
      <c r="SAO38" s="429"/>
      <c r="SAP38" s="429"/>
      <c r="SAQ38" s="429"/>
      <c r="SAR38" s="429"/>
      <c r="SAS38" s="429"/>
      <c r="SAT38" s="429"/>
      <c r="SAU38" s="429"/>
      <c r="SAV38" s="429"/>
      <c r="SAW38" s="429"/>
      <c r="SAX38" s="429"/>
      <c r="SAY38" s="429"/>
      <c r="SAZ38" s="429"/>
      <c r="SBA38" s="429"/>
      <c r="SBB38" s="429"/>
      <c r="SBC38" s="429"/>
      <c r="SBD38" s="429"/>
      <c r="SBE38" s="429"/>
      <c r="SBF38" s="429"/>
      <c r="SBG38" s="429"/>
      <c r="SBH38" s="429"/>
      <c r="SBI38" s="429"/>
      <c r="SBJ38" s="429"/>
      <c r="SBK38" s="429"/>
      <c r="SBL38" s="429"/>
      <c r="SBM38" s="429"/>
      <c r="SBN38" s="429"/>
      <c r="SBO38" s="429"/>
      <c r="SBP38" s="429"/>
      <c r="SBQ38" s="429"/>
      <c r="SBR38" s="429"/>
      <c r="SBS38" s="429"/>
      <c r="SBT38" s="429"/>
      <c r="SBU38" s="429"/>
      <c r="SBV38" s="429"/>
      <c r="SBW38" s="429"/>
      <c r="SBX38" s="429"/>
      <c r="SBY38" s="429"/>
      <c r="SBZ38" s="429"/>
      <c r="SCA38" s="429"/>
      <c r="SCB38" s="429"/>
      <c r="SCC38" s="429"/>
      <c r="SCD38" s="429"/>
      <c r="SCE38" s="429"/>
      <c r="SCF38" s="429"/>
      <c r="SCG38" s="429"/>
      <c r="SCH38" s="429"/>
      <c r="SCI38" s="429"/>
      <c r="SCJ38" s="429"/>
      <c r="SCK38" s="429"/>
      <c r="SCL38" s="429"/>
      <c r="SCM38" s="429"/>
      <c r="SCN38" s="429"/>
      <c r="SCO38" s="429"/>
      <c r="SCP38" s="429"/>
      <c r="SCQ38" s="429"/>
      <c r="SCR38" s="429"/>
      <c r="SCS38" s="429"/>
      <c r="SCT38" s="429"/>
      <c r="SCU38" s="429"/>
      <c r="SCV38" s="429"/>
      <c r="SCW38" s="429"/>
      <c r="SCX38" s="429"/>
      <c r="SCY38" s="429"/>
      <c r="SCZ38" s="429"/>
      <c r="SDA38" s="429"/>
      <c r="SDB38" s="429"/>
      <c r="SDC38" s="429"/>
      <c r="SDD38" s="429"/>
      <c r="SDE38" s="429"/>
      <c r="SDF38" s="429"/>
      <c r="SDG38" s="429"/>
      <c r="SDH38" s="429"/>
      <c r="SDI38" s="429"/>
      <c r="SDJ38" s="429"/>
      <c r="SDK38" s="429"/>
      <c r="SDL38" s="429"/>
      <c r="SDM38" s="429"/>
      <c r="SDN38" s="429"/>
      <c r="SDO38" s="429"/>
      <c r="SDP38" s="429"/>
      <c r="SDQ38" s="429"/>
      <c r="SDR38" s="429"/>
      <c r="SDS38" s="429"/>
      <c r="SDT38" s="429"/>
      <c r="SDU38" s="429"/>
      <c r="SDV38" s="429"/>
      <c r="SDW38" s="429"/>
      <c r="SDX38" s="429"/>
      <c r="SDY38" s="429"/>
      <c r="SDZ38" s="429"/>
      <c r="SEA38" s="429"/>
      <c r="SEB38" s="429"/>
      <c r="SEC38" s="429"/>
      <c r="SED38" s="429"/>
      <c r="SEE38" s="429"/>
      <c r="SEF38" s="429"/>
      <c r="SEG38" s="429"/>
      <c r="SEH38" s="429"/>
      <c r="SEI38" s="429"/>
      <c r="SEJ38" s="429"/>
      <c r="SEK38" s="429"/>
      <c r="SEL38" s="429"/>
      <c r="SEM38" s="429"/>
      <c r="SEN38" s="429"/>
      <c r="SEO38" s="429"/>
      <c r="SEP38" s="429"/>
      <c r="SEQ38" s="429"/>
      <c r="SER38" s="429"/>
      <c r="SES38" s="429"/>
      <c r="SET38" s="429"/>
      <c r="SEU38" s="429"/>
      <c r="SEV38" s="429"/>
      <c r="SEW38" s="429"/>
      <c r="SEX38" s="429"/>
      <c r="SEY38" s="429"/>
      <c r="SEZ38" s="429"/>
      <c r="SFA38" s="429"/>
      <c r="SFB38" s="429"/>
      <c r="SFC38" s="429"/>
      <c r="SFD38" s="429"/>
      <c r="SFE38" s="429"/>
      <c r="SFF38" s="429"/>
      <c r="SFG38" s="429"/>
      <c r="SFH38" s="429"/>
      <c r="SFI38" s="429"/>
      <c r="SFJ38" s="429"/>
      <c r="SFK38" s="429"/>
      <c r="SFL38" s="429"/>
      <c r="SFM38" s="429"/>
      <c r="SFN38" s="429"/>
      <c r="SFO38" s="429"/>
      <c r="SFP38" s="429"/>
      <c r="SFQ38" s="429"/>
      <c r="SFR38" s="429"/>
      <c r="SFS38" s="429"/>
      <c r="SFT38" s="429"/>
      <c r="SFU38" s="429"/>
      <c r="SFV38" s="429"/>
      <c r="SFW38" s="429"/>
      <c r="SFX38" s="429"/>
      <c r="SFY38" s="429"/>
      <c r="SFZ38" s="429"/>
      <c r="SGA38" s="429"/>
      <c r="SGB38" s="429"/>
      <c r="SGC38" s="429"/>
      <c r="SGD38" s="429"/>
      <c r="SGE38" s="429"/>
      <c r="SGF38" s="429"/>
      <c r="SGG38" s="429"/>
      <c r="SGH38" s="429"/>
      <c r="SGI38" s="429"/>
      <c r="SGJ38" s="429"/>
      <c r="SGK38" s="429"/>
      <c r="SGL38" s="429"/>
      <c r="SGM38" s="429"/>
      <c r="SGN38" s="429"/>
      <c r="SGO38" s="429"/>
      <c r="SGP38" s="429"/>
      <c r="SGQ38" s="429"/>
      <c r="SGR38" s="429"/>
      <c r="SGS38" s="429"/>
      <c r="SGT38" s="429"/>
      <c r="SGU38" s="429"/>
      <c r="SGV38" s="429"/>
      <c r="SGW38" s="429"/>
      <c r="SGX38" s="429"/>
      <c r="SGY38" s="429"/>
      <c r="SGZ38" s="429"/>
      <c r="SHA38" s="429"/>
      <c r="SHB38" s="429"/>
      <c r="SHC38" s="429"/>
      <c r="SHD38" s="429"/>
      <c r="SHE38" s="429"/>
      <c r="SHF38" s="429"/>
      <c r="SHG38" s="429"/>
      <c r="SHH38" s="429"/>
      <c r="SHI38" s="429"/>
      <c r="SHJ38" s="429"/>
      <c r="SHK38" s="429"/>
      <c r="SHL38" s="429"/>
      <c r="SHM38" s="429"/>
      <c r="SHN38" s="429"/>
      <c r="SHO38" s="429"/>
      <c r="SHP38" s="429"/>
      <c r="SHQ38" s="429"/>
      <c r="SHR38" s="429"/>
      <c r="SHS38" s="429"/>
      <c r="SHT38" s="429"/>
      <c r="SHU38" s="429"/>
      <c r="SHV38" s="429"/>
      <c r="SHW38" s="429"/>
      <c r="SHX38" s="429"/>
      <c r="SHY38" s="429"/>
      <c r="SHZ38" s="429"/>
      <c r="SIA38" s="429"/>
      <c r="SIB38" s="429"/>
      <c r="SIC38" s="429"/>
      <c r="SID38" s="429"/>
      <c r="SIE38" s="429"/>
      <c r="SIF38" s="429"/>
      <c r="SIG38" s="429"/>
      <c r="SIH38" s="429"/>
      <c r="SII38" s="429"/>
      <c r="SIJ38" s="429"/>
      <c r="SIK38" s="429"/>
      <c r="SIL38" s="429"/>
      <c r="SIM38" s="429"/>
      <c r="SIN38" s="429"/>
      <c r="SIO38" s="429"/>
      <c r="SIP38" s="429"/>
      <c r="SIQ38" s="429"/>
      <c r="SIR38" s="429"/>
      <c r="SIS38" s="429"/>
      <c r="SIT38" s="429"/>
      <c r="SIU38" s="429"/>
      <c r="SIV38" s="429"/>
      <c r="SIW38" s="429"/>
      <c r="SIX38" s="429"/>
      <c r="SIY38" s="429"/>
      <c r="SIZ38" s="429"/>
      <c r="SJA38" s="429"/>
      <c r="SJB38" s="429"/>
      <c r="SJC38" s="429"/>
      <c r="SJD38" s="429"/>
      <c r="SJE38" s="429"/>
      <c r="SJF38" s="429"/>
      <c r="SJG38" s="429"/>
      <c r="SJH38" s="429"/>
      <c r="SJI38" s="429"/>
      <c r="SJJ38" s="429"/>
      <c r="SJK38" s="429"/>
      <c r="SJL38" s="429"/>
      <c r="SJM38" s="429"/>
      <c r="SJN38" s="429"/>
      <c r="SJO38" s="429"/>
      <c r="SJP38" s="429"/>
      <c r="SJQ38" s="429"/>
      <c r="SJR38" s="429"/>
      <c r="SJS38" s="429"/>
      <c r="SJT38" s="429"/>
      <c r="SJU38" s="429"/>
      <c r="SJV38" s="429"/>
      <c r="SJW38" s="429"/>
      <c r="SJX38" s="429"/>
      <c r="SJY38" s="429"/>
      <c r="SJZ38" s="429"/>
      <c r="SKA38" s="429"/>
      <c r="SKB38" s="429"/>
      <c r="SKC38" s="429"/>
      <c r="SKD38" s="429"/>
      <c r="SKE38" s="429"/>
      <c r="SKF38" s="429"/>
      <c r="SKG38" s="429"/>
      <c r="SKH38" s="429"/>
      <c r="SKI38" s="429"/>
      <c r="SKJ38" s="429"/>
      <c r="SKK38" s="429"/>
      <c r="SKL38" s="429"/>
      <c r="SKM38" s="429"/>
      <c r="SKN38" s="429"/>
      <c r="SKO38" s="429"/>
      <c r="SKP38" s="429"/>
      <c r="SKQ38" s="429"/>
      <c r="SKR38" s="429"/>
      <c r="SKS38" s="429"/>
      <c r="SKT38" s="429"/>
      <c r="SKU38" s="429"/>
      <c r="SKV38" s="429"/>
      <c r="SKW38" s="429"/>
      <c r="SKX38" s="429"/>
      <c r="SKY38" s="429"/>
      <c r="SKZ38" s="429"/>
      <c r="SLA38" s="429"/>
      <c r="SLB38" s="429"/>
      <c r="SLC38" s="429"/>
      <c r="SLD38" s="429"/>
      <c r="SLE38" s="429"/>
      <c r="SLF38" s="429"/>
      <c r="SLG38" s="429"/>
      <c r="SLH38" s="429"/>
      <c r="SLI38" s="429"/>
      <c r="SLJ38" s="429"/>
      <c r="SLK38" s="429"/>
      <c r="SLL38" s="429"/>
      <c r="SLM38" s="429"/>
      <c r="SLN38" s="429"/>
      <c r="SLO38" s="429"/>
      <c r="SLP38" s="429"/>
      <c r="SLQ38" s="429"/>
      <c r="SLR38" s="429"/>
      <c r="SLS38" s="429"/>
      <c r="SLT38" s="429"/>
      <c r="SLU38" s="429"/>
      <c r="SLV38" s="429"/>
      <c r="SLW38" s="429"/>
      <c r="SLX38" s="429"/>
      <c r="SLY38" s="429"/>
      <c r="SLZ38" s="429"/>
      <c r="SMA38" s="429"/>
      <c r="SMB38" s="429"/>
      <c r="SMC38" s="429"/>
      <c r="SMD38" s="429"/>
      <c r="SME38" s="429"/>
      <c r="SMF38" s="429"/>
      <c r="SMG38" s="429"/>
      <c r="SMH38" s="429"/>
      <c r="SMI38" s="429"/>
      <c r="SMJ38" s="429"/>
      <c r="SMK38" s="429"/>
      <c r="SML38" s="429"/>
      <c r="SMM38" s="429"/>
      <c r="SMN38" s="429"/>
      <c r="SMO38" s="429"/>
      <c r="SMP38" s="429"/>
      <c r="SMQ38" s="429"/>
      <c r="SMR38" s="429"/>
      <c r="SMS38" s="429"/>
      <c r="SMT38" s="429"/>
      <c r="SMU38" s="429"/>
      <c r="SMV38" s="429"/>
      <c r="SMW38" s="429"/>
      <c r="SMX38" s="429"/>
      <c r="SMY38" s="429"/>
      <c r="SMZ38" s="429"/>
      <c r="SNA38" s="429"/>
      <c r="SNB38" s="429"/>
      <c r="SNC38" s="429"/>
      <c r="SND38" s="429"/>
      <c r="SNE38" s="429"/>
      <c r="SNF38" s="429"/>
      <c r="SNG38" s="429"/>
      <c r="SNH38" s="429"/>
      <c r="SNI38" s="429"/>
      <c r="SNJ38" s="429"/>
      <c r="SNK38" s="429"/>
      <c r="SNL38" s="429"/>
      <c r="SNM38" s="429"/>
      <c r="SNN38" s="429"/>
      <c r="SNO38" s="429"/>
      <c r="SNP38" s="429"/>
      <c r="SNQ38" s="429"/>
      <c r="SNR38" s="429"/>
      <c r="SNS38" s="429"/>
      <c r="SNT38" s="429"/>
      <c r="SNU38" s="429"/>
      <c r="SNV38" s="429"/>
      <c r="SNW38" s="429"/>
      <c r="SNX38" s="429"/>
      <c r="SNY38" s="429"/>
      <c r="SNZ38" s="429"/>
      <c r="SOA38" s="429"/>
      <c r="SOB38" s="429"/>
      <c r="SOC38" s="429"/>
      <c r="SOD38" s="429"/>
      <c r="SOE38" s="429"/>
      <c r="SOF38" s="429"/>
      <c r="SOG38" s="429"/>
      <c r="SOH38" s="429"/>
      <c r="SOI38" s="429"/>
      <c r="SOJ38" s="429"/>
      <c r="SOK38" s="429"/>
      <c r="SOL38" s="429"/>
      <c r="SOM38" s="429"/>
      <c r="SON38" s="429"/>
      <c r="SOO38" s="429"/>
      <c r="SOP38" s="429"/>
      <c r="SOQ38" s="429"/>
      <c r="SOR38" s="429"/>
      <c r="SOS38" s="429"/>
      <c r="SOT38" s="429"/>
      <c r="SOU38" s="429"/>
      <c r="SOV38" s="429"/>
      <c r="SOW38" s="429"/>
      <c r="SOX38" s="429"/>
      <c r="SOY38" s="429"/>
      <c r="SOZ38" s="429"/>
      <c r="SPA38" s="429"/>
      <c r="SPB38" s="429"/>
      <c r="SPC38" s="429"/>
      <c r="SPD38" s="429"/>
      <c r="SPE38" s="429"/>
      <c r="SPF38" s="429"/>
      <c r="SPG38" s="429"/>
      <c r="SPH38" s="429"/>
      <c r="SPI38" s="429"/>
      <c r="SPJ38" s="429"/>
      <c r="SPK38" s="429"/>
      <c r="SPL38" s="429"/>
      <c r="SPM38" s="429"/>
      <c r="SPN38" s="429"/>
      <c r="SPO38" s="429"/>
      <c r="SPP38" s="429"/>
      <c r="SPQ38" s="429"/>
      <c r="SPR38" s="429"/>
      <c r="SPS38" s="429"/>
      <c r="SPT38" s="429"/>
      <c r="SPU38" s="429"/>
      <c r="SPV38" s="429"/>
      <c r="SPW38" s="429"/>
      <c r="SPX38" s="429"/>
      <c r="SPY38" s="429"/>
      <c r="SPZ38" s="429"/>
      <c r="SQA38" s="429"/>
      <c r="SQB38" s="429"/>
      <c r="SQC38" s="429"/>
      <c r="SQD38" s="429"/>
      <c r="SQE38" s="429"/>
      <c r="SQF38" s="429"/>
      <c r="SQG38" s="429"/>
      <c r="SQH38" s="429"/>
      <c r="SQI38" s="429"/>
      <c r="SQJ38" s="429"/>
      <c r="SQK38" s="429"/>
      <c r="SQL38" s="429"/>
      <c r="SQM38" s="429"/>
      <c r="SQN38" s="429"/>
      <c r="SQO38" s="429"/>
      <c r="SQP38" s="429"/>
      <c r="SQQ38" s="429"/>
      <c r="SQR38" s="429"/>
      <c r="SQS38" s="429"/>
      <c r="SQT38" s="429"/>
      <c r="SQU38" s="429"/>
      <c r="SQV38" s="429"/>
      <c r="SQW38" s="429"/>
      <c r="SQX38" s="429"/>
      <c r="SQY38" s="429"/>
      <c r="SQZ38" s="429"/>
      <c r="SRA38" s="429"/>
      <c r="SRB38" s="429"/>
      <c r="SRC38" s="429"/>
      <c r="SRD38" s="429"/>
      <c r="SRE38" s="429"/>
      <c r="SRF38" s="429"/>
      <c r="SRG38" s="429"/>
      <c r="SRH38" s="429"/>
      <c r="SRI38" s="429"/>
      <c r="SRJ38" s="429"/>
      <c r="SRK38" s="429"/>
      <c r="SRL38" s="429"/>
      <c r="SRM38" s="429"/>
      <c r="SRN38" s="429"/>
      <c r="SRO38" s="429"/>
      <c r="SRP38" s="429"/>
      <c r="SRQ38" s="429"/>
      <c r="SRR38" s="429"/>
      <c r="SRS38" s="429"/>
      <c r="SRT38" s="429"/>
      <c r="SRU38" s="429"/>
      <c r="SRV38" s="429"/>
      <c r="SRW38" s="429"/>
      <c r="SRX38" s="429"/>
      <c r="SRY38" s="429"/>
      <c r="SRZ38" s="429"/>
      <c r="SSA38" s="429"/>
      <c r="SSB38" s="429"/>
      <c r="SSC38" s="429"/>
      <c r="SSD38" s="429"/>
      <c r="SSE38" s="429"/>
      <c r="SSF38" s="429"/>
      <c r="SSG38" s="429"/>
      <c r="SSH38" s="429"/>
      <c r="SSI38" s="429"/>
      <c r="SSJ38" s="429"/>
      <c r="SSK38" s="429"/>
      <c r="SSL38" s="429"/>
      <c r="SSM38" s="429"/>
      <c r="SSN38" s="429"/>
      <c r="SSO38" s="429"/>
      <c r="SSP38" s="429"/>
      <c r="SSQ38" s="429"/>
      <c r="SSR38" s="429"/>
      <c r="SSS38" s="429"/>
      <c r="SST38" s="429"/>
      <c r="SSU38" s="429"/>
      <c r="SSV38" s="429"/>
      <c r="SSW38" s="429"/>
      <c r="SSX38" s="429"/>
      <c r="SSY38" s="429"/>
      <c r="SSZ38" s="429"/>
      <c r="STA38" s="429"/>
      <c r="STB38" s="429"/>
      <c r="STC38" s="429"/>
      <c r="STD38" s="429"/>
      <c r="STE38" s="429"/>
      <c r="STF38" s="429"/>
      <c r="STG38" s="429"/>
      <c r="STH38" s="429"/>
      <c r="STI38" s="429"/>
      <c r="STJ38" s="429"/>
      <c r="STK38" s="429"/>
      <c r="STL38" s="429"/>
      <c r="STM38" s="429"/>
      <c r="STN38" s="429"/>
      <c r="STO38" s="429"/>
      <c r="STP38" s="429"/>
      <c r="STQ38" s="429"/>
      <c r="STR38" s="429"/>
      <c r="STS38" s="429"/>
      <c r="STT38" s="429"/>
      <c r="STU38" s="429"/>
      <c r="STV38" s="429"/>
      <c r="STW38" s="429"/>
      <c r="STX38" s="429"/>
      <c r="STY38" s="429"/>
      <c r="STZ38" s="429"/>
      <c r="SUA38" s="429"/>
      <c r="SUB38" s="429"/>
      <c r="SUC38" s="429"/>
      <c r="SUD38" s="429"/>
      <c r="SUE38" s="429"/>
      <c r="SUF38" s="429"/>
      <c r="SUG38" s="429"/>
      <c r="SUH38" s="429"/>
      <c r="SUI38" s="429"/>
      <c r="SUJ38" s="429"/>
      <c r="SUK38" s="429"/>
      <c r="SUL38" s="429"/>
      <c r="SUM38" s="429"/>
      <c r="SUN38" s="429"/>
      <c r="SUO38" s="429"/>
      <c r="SUP38" s="429"/>
      <c r="SUQ38" s="429"/>
      <c r="SUR38" s="429"/>
      <c r="SUS38" s="429"/>
      <c r="SUT38" s="429"/>
      <c r="SUU38" s="429"/>
      <c r="SUV38" s="429"/>
      <c r="SUW38" s="429"/>
      <c r="SUX38" s="429"/>
      <c r="SUY38" s="429"/>
      <c r="SUZ38" s="429"/>
      <c r="SVA38" s="429"/>
      <c r="SVB38" s="429"/>
      <c r="SVC38" s="429"/>
      <c r="SVD38" s="429"/>
      <c r="SVE38" s="429"/>
      <c r="SVF38" s="429"/>
      <c r="SVG38" s="429"/>
      <c r="SVH38" s="429"/>
      <c r="SVI38" s="429"/>
      <c r="SVJ38" s="429"/>
      <c r="SVK38" s="429"/>
      <c r="SVL38" s="429"/>
      <c r="SVM38" s="429"/>
      <c r="SVN38" s="429"/>
      <c r="SVO38" s="429"/>
      <c r="SVP38" s="429"/>
      <c r="SVQ38" s="429"/>
      <c r="SVR38" s="429"/>
      <c r="SVS38" s="429"/>
      <c r="SVT38" s="429"/>
      <c r="SVU38" s="429"/>
      <c r="SVV38" s="429"/>
      <c r="SVW38" s="429"/>
      <c r="SVX38" s="429"/>
      <c r="SVY38" s="429"/>
      <c r="SVZ38" s="429"/>
      <c r="SWA38" s="429"/>
      <c r="SWB38" s="429"/>
      <c r="SWC38" s="429"/>
      <c r="SWD38" s="429"/>
      <c r="SWE38" s="429"/>
      <c r="SWF38" s="429"/>
      <c r="SWG38" s="429"/>
      <c r="SWH38" s="429"/>
      <c r="SWI38" s="429"/>
      <c r="SWJ38" s="429"/>
      <c r="SWK38" s="429"/>
      <c r="SWL38" s="429"/>
      <c r="SWM38" s="429"/>
      <c r="SWN38" s="429"/>
      <c r="SWO38" s="429"/>
      <c r="SWP38" s="429"/>
      <c r="SWQ38" s="429"/>
      <c r="SWR38" s="429"/>
      <c r="SWS38" s="429"/>
      <c r="SWT38" s="429"/>
      <c r="SWU38" s="429"/>
      <c r="SWV38" s="429"/>
      <c r="SWW38" s="429"/>
      <c r="SWX38" s="429"/>
      <c r="SWY38" s="429"/>
      <c r="SWZ38" s="429"/>
      <c r="SXA38" s="429"/>
      <c r="SXB38" s="429"/>
      <c r="SXC38" s="429"/>
      <c r="SXD38" s="429"/>
      <c r="SXE38" s="429"/>
      <c r="SXF38" s="429"/>
      <c r="SXG38" s="429"/>
      <c r="SXH38" s="429"/>
      <c r="SXI38" s="429"/>
      <c r="SXJ38" s="429"/>
      <c r="SXK38" s="429"/>
      <c r="SXL38" s="429"/>
      <c r="SXM38" s="429"/>
      <c r="SXN38" s="429"/>
      <c r="SXO38" s="429"/>
      <c r="SXP38" s="429"/>
      <c r="SXQ38" s="429"/>
      <c r="SXR38" s="429"/>
      <c r="SXS38" s="429"/>
      <c r="SXT38" s="429"/>
      <c r="SXU38" s="429"/>
      <c r="SXV38" s="429"/>
      <c r="SXW38" s="429"/>
      <c r="SXX38" s="429"/>
      <c r="SXY38" s="429"/>
      <c r="SXZ38" s="429"/>
      <c r="SYA38" s="429"/>
      <c r="SYB38" s="429"/>
      <c r="SYC38" s="429"/>
      <c r="SYD38" s="429"/>
      <c r="SYE38" s="429"/>
      <c r="SYF38" s="429"/>
      <c r="SYG38" s="429"/>
      <c r="SYH38" s="429"/>
      <c r="SYI38" s="429"/>
      <c r="SYJ38" s="429"/>
      <c r="SYK38" s="429"/>
      <c r="SYL38" s="429"/>
      <c r="SYM38" s="429"/>
      <c r="SYN38" s="429"/>
      <c r="SYO38" s="429"/>
      <c r="SYP38" s="429"/>
      <c r="SYQ38" s="429"/>
      <c r="SYR38" s="429"/>
      <c r="SYS38" s="429"/>
      <c r="SYT38" s="429"/>
      <c r="SYU38" s="429"/>
      <c r="SYV38" s="429"/>
      <c r="SYW38" s="429"/>
      <c r="SYX38" s="429"/>
      <c r="SYY38" s="429"/>
      <c r="SYZ38" s="429"/>
      <c r="SZA38" s="429"/>
      <c r="SZB38" s="429"/>
      <c r="SZC38" s="429"/>
      <c r="SZD38" s="429"/>
      <c r="SZE38" s="429"/>
      <c r="SZF38" s="429"/>
      <c r="SZG38" s="429"/>
      <c r="SZH38" s="429"/>
      <c r="SZI38" s="429"/>
      <c r="SZJ38" s="429"/>
      <c r="SZK38" s="429"/>
      <c r="SZL38" s="429"/>
      <c r="SZM38" s="429"/>
      <c r="SZN38" s="429"/>
      <c r="SZO38" s="429"/>
      <c r="SZP38" s="429"/>
      <c r="SZQ38" s="429"/>
      <c r="SZR38" s="429"/>
      <c r="SZS38" s="429"/>
      <c r="SZT38" s="429"/>
      <c r="SZU38" s="429"/>
      <c r="SZV38" s="429"/>
      <c r="SZW38" s="429"/>
      <c r="SZX38" s="429"/>
      <c r="SZY38" s="429"/>
      <c r="SZZ38" s="429"/>
      <c r="TAA38" s="429"/>
      <c r="TAB38" s="429"/>
      <c r="TAC38" s="429"/>
      <c r="TAD38" s="429"/>
      <c r="TAE38" s="429"/>
      <c r="TAF38" s="429"/>
      <c r="TAG38" s="429"/>
      <c r="TAH38" s="429"/>
      <c r="TAI38" s="429"/>
      <c r="TAJ38" s="429"/>
      <c r="TAK38" s="429"/>
      <c r="TAL38" s="429"/>
      <c r="TAM38" s="429"/>
      <c r="TAN38" s="429"/>
      <c r="TAO38" s="429"/>
      <c r="TAP38" s="429"/>
      <c r="TAQ38" s="429"/>
      <c r="TAR38" s="429"/>
      <c r="TAS38" s="429"/>
      <c r="TAT38" s="429"/>
      <c r="TAU38" s="429"/>
      <c r="TAV38" s="429"/>
      <c r="TAW38" s="429"/>
      <c r="TAX38" s="429"/>
      <c r="TAY38" s="429"/>
      <c r="TAZ38" s="429"/>
      <c r="TBA38" s="429"/>
      <c r="TBB38" s="429"/>
      <c r="TBC38" s="429"/>
      <c r="TBD38" s="429"/>
      <c r="TBE38" s="429"/>
      <c r="TBF38" s="429"/>
      <c r="TBG38" s="429"/>
      <c r="TBH38" s="429"/>
      <c r="TBI38" s="429"/>
      <c r="TBJ38" s="429"/>
      <c r="TBK38" s="429"/>
      <c r="TBL38" s="429"/>
      <c r="TBM38" s="429"/>
      <c r="TBN38" s="429"/>
      <c r="TBO38" s="429"/>
      <c r="TBP38" s="429"/>
      <c r="TBQ38" s="429"/>
      <c r="TBR38" s="429"/>
      <c r="TBS38" s="429"/>
      <c r="TBT38" s="429"/>
      <c r="TBU38" s="429"/>
      <c r="TBV38" s="429"/>
      <c r="TBW38" s="429"/>
      <c r="TBX38" s="429"/>
      <c r="TBY38" s="429"/>
      <c r="TBZ38" s="429"/>
      <c r="TCA38" s="429"/>
      <c r="TCB38" s="429"/>
      <c r="TCC38" s="429"/>
      <c r="TCD38" s="429"/>
      <c r="TCE38" s="429"/>
      <c r="TCF38" s="429"/>
      <c r="TCG38" s="429"/>
      <c r="TCH38" s="429"/>
      <c r="TCI38" s="429"/>
      <c r="TCJ38" s="429"/>
      <c r="TCK38" s="429"/>
      <c r="TCL38" s="429"/>
      <c r="TCM38" s="429"/>
      <c r="TCN38" s="429"/>
      <c r="TCO38" s="429"/>
      <c r="TCP38" s="429"/>
      <c r="TCQ38" s="429"/>
      <c r="TCR38" s="429"/>
      <c r="TCS38" s="429"/>
      <c r="TCT38" s="429"/>
      <c r="TCU38" s="429"/>
      <c r="TCV38" s="429"/>
      <c r="TCW38" s="429"/>
      <c r="TCX38" s="429"/>
      <c r="TCY38" s="429"/>
      <c r="TCZ38" s="429"/>
      <c r="TDA38" s="429"/>
      <c r="TDB38" s="429"/>
      <c r="TDC38" s="429"/>
      <c r="TDD38" s="429"/>
      <c r="TDE38" s="429"/>
      <c r="TDF38" s="429"/>
      <c r="TDG38" s="429"/>
      <c r="TDH38" s="429"/>
      <c r="TDI38" s="429"/>
      <c r="TDJ38" s="429"/>
      <c r="TDK38" s="429"/>
      <c r="TDL38" s="429"/>
      <c r="TDM38" s="429"/>
      <c r="TDN38" s="429"/>
      <c r="TDO38" s="429"/>
      <c r="TDP38" s="429"/>
      <c r="TDQ38" s="429"/>
      <c r="TDR38" s="429"/>
      <c r="TDS38" s="429"/>
      <c r="TDT38" s="429"/>
      <c r="TDU38" s="429"/>
      <c r="TDV38" s="429"/>
      <c r="TDW38" s="429"/>
      <c r="TDX38" s="429"/>
      <c r="TDY38" s="429"/>
      <c r="TDZ38" s="429"/>
      <c r="TEA38" s="429"/>
      <c r="TEB38" s="429"/>
      <c r="TEC38" s="429"/>
      <c r="TED38" s="429"/>
      <c r="TEE38" s="429"/>
      <c r="TEF38" s="429"/>
      <c r="TEG38" s="429"/>
      <c r="TEH38" s="429"/>
      <c r="TEI38" s="429"/>
      <c r="TEJ38" s="429"/>
      <c r="TEK38" s="429"/>
      <c r="TEL38" s="429"/>
      <c r="TEM38" s="429"/>
      <c r="TEN38" s="429"/>
      <c r="TEO38" s="429"/>
      <c r="TEP38" s="429"/>
      <c r="TEQ38" s="429"/>
      <c r="TER38" s="429"/>
      <c r="TES38" s="429"/>
      <c r="TET38" s="429"/>
      <c r="TEU38" s="429"/>
      <c r="TEV38" s="429"/>
      <c r="TEW38" s="429"/>
      <c r="TEX38" s="429"/>
      <c r="TEY38" s="429"/>
      <c r="TEZ38" s="429"/>
      <c r="TFA38" s="429"/>
      <c r="TFB38" s="429"/>
      <c r="TFC38" s="429"/>
      <c r="TFD38" s="429"/>
      <c r="TFE38" s="429"/>
      <c r="TFF38" s="429"/>
      <c r="TFG38" s="429"/>
      <c r="TFH38" s="429"/>
      <c r="TFI38" s="429"/>
      <c r="TFJ38" s="429"/>
      <c r="TFK38" s="429"/>
      <c r="TFL38" s="429"/>
      <c r="TFM38" s="429"/>
      <c r="TFN38" s="429"/>
      <c r="TFO38" s="429"/>
      <c r="TFP38" s="429"/>
      <c r="TFQ38" s="429"/>
      <c r="TFR38" s="429"/>
      <c r="TFS38" s="429"/>
      <c r="TFT38" s="429"/>
      <c r="TFU38" s="429"/>
      <c r="TFV38" s="429"/>
      <c r="TFW38" s="429"/>
      <c r="TFX38" s="429"/>
      <c r="TFY38" s="429"/>
      <c r="TFZ38" s="429"/>
      <c r="TGA38" s="429"/>
      <c r="TGB38" s="429"/>
      <c r="TGC38" s="429"/>
      <c r="TGD38" s="429"/>
      <c r="TGE38" s="429"/>
      <c r="TGF38" s="429"/>
      <c r="TGG38" s="429"/>
      <c r="TGH38" s="429"/>
      <c r="TGI38" s="429"/>
      <c r="TGJ38" s="429"/>
      <c r="TGK38" s="429"/>
      <c r="TGL38" s="429"/>
      <c r="TGM38" s="429"/>
      <c r="TGN38" s="429"/>
      <c r="TGO38" s="429"/>
      <c r="TGP38" s="429"/>
      <c r="TGQ38" s="429"/>
      <c r="TGR38" s="429"/>
      <c r="TGS38" s="429"/>
      <c r="TGT38" s="429"/>
      <c r="TGU38" s="429"/>
      <c r="TGV38" s="429"/>
      <c r="TGW38" s="429"/>
      <c r="TGX38" s="429"/>
      <c r="TGY38" s="429"/>
      <c r="TGZ38" s="429"/>
      <c r="THA38" s="429"/>
      <c r="THB38" s="429"/>
      <c r="THC38" s="429"/>
      <c r="THD38" s="429"/>
      <c r="THE38" s="429"/>
      <c r="THF38" s="429"/>
      <c r="THG38" s="429"/>
      <c r="THH38" s="429"/>
      <c r="THI38" s="429"/>
      <c r="THJ38" s="429"/>
      <c r="THK38" s="429"/>
      <c r="THL38" s="429"/>
      <c r="THM38" s="429"/>
      <c r="THN38" s="429"/>
      <c r="THO38" s="429"/>
      <c r="THP38" s="429"/>
      <c r="THQ38" s="429"/>
      <c r="THR38" s="429"/>
      <c r="THS38" s="429"/>
      <c r="THT38" s="429"/>
      <c r="THU38" s="429"/>
      <c r="THV38" s="429"/>
      <c r="THW38" s="429"/>
      <c r="THX38" s="429"/>
      <c r="THY38" s="429"/>
      <c r="THZ38" s="429"/>
      <c r="TIA38" s="429"/>
      <c r="TIB38" s="429"/>
      <c r="TIC38" s="429"/>
      <c r="TID38" s="429"/>
      <c r="TIE38" s="429"/>
      <c r="TIF38" s="429"/>
      <c r="TIG38" s="429"/>
      <c r="TIH38" s="429"/>
      <c r="TII38" s="429"/>
      <c r="TIJ38" s="429"/>
      <c r="TIK38" s="429"/>
      <c r="TIL38" s="429"/>
      <c r="TIM38" s="429"/>
      <c r="TIN38" s="429"/>
      <c r="TIO38" s="429"/>
      <c r="TIP38" s="429"/>
      <c r="TIQ38" s="429"/>
      <c r="TIR38" s="429"/>
      <c r="TIS38" s="429"/>
      <c r="TIT38" s="429"/>
      <c r="TIU38" s="429"/>
      <c r="TIV38" s="429"/>
      <c r="TIW38" s="429"/>
      <c r="TIX38" s="429"/>
      <c r="TIY38" s="429"/>
      <c r="TIZ38" s="429"/>
      <c r="TJA38" s="429"/>
      <c r="TJB38" s="429"/>
      <c r="TJC38" s="429"/>
      <c r="TJD38" s="429"/>
      <c r="TJE38" s="429"/>
      <c r="TJF38" s="429"/>
      <c r="TJG38" s="429"/>
      <c r="TJH38" s="429"/>
      <c r="TJI38" s="429"/>
      <c r="TJJ38" s="429"/>
      <c r="TJK38" s="429"/>
      <c r="TJL38" s="429"/>
      <c r="TJM38" s="429"/>
      <c r="TJN38" s="429"/>
      <c r="TJO38" s="429"/>
      <c r="TJP38" s="429"/>
      <c r="TJQ38" s="429"/>
      <c r="TJR38" s="429"/>
      <c r="TJS38" s="429"/>
      <c r="TJT38" s="429"/>
      <c r="TJU38" s="429"/>
      <c r="TJV38" s="429"/>
      <c r="TJW38" s="429"/>
      <c r="TJX38" s="429"/>
      <c r="TJY38" s="429"/>
      <c r="TJZ38" s="429"/>
      <c r="TKA38" s="429"/>
      <c r="TKB38" s="429"/>
      <c r="TKC38" s="429"/>
      <c r="TKD38" s="429"/>
      <c r="TKE38" s="429"/>
      <c r="TKF38" s="429"/>
      <c r="TKG38" s="429"/>
      <c r="TKH38" s="429"/>
      <c r="TKI38" s="429"/>
      <c r="TKJ38" s="429"/>
      <c r="TKK38" s="429"/>
      <c r="TKL38" s="429"/>
      <c r="TKM38" s="429"/>
      <c r="TKN38" s="429"/>
      <c r="TKO38" s="429"/>
      <c r="TKP38" s="429"/>
      <c r="TKQ38" s="429"/>
      <c r="TKR38" s="429"/>
      <c r="TKS38" s="429"/>
      <c r="TKT38" s="429"/>
      <c r="TKU38" s="429"/>
      <c r="TKV38" s="429"/>
      <c r="TKW38" s="429"/>
      <c r="TKX38" s="429"/>
      <c r="TKY38" s="429"/>
      <c r="TKZ38" s="429"/>
      <c r="TLA38" s="429"/>
      <c r="TLB38" s="429"/>
      <c r="TLC38" s="429"/>
      <c r="TLD38" s="429"/>
      <c r="TLE38" s="429"/>
      <c r="TLF38" s="429"/>
      <c r="TLG38" s="429"/>
      <c r="TLH38" s="429"/>
      <c r="TLI38" s="429"/>
      <c r="TLJ38" s="429"/>
      <c r="TLK38" s="429"/>
      <c r="TLL38" s="429"/>
      <c r="TLM38" s="429"/>
      <c r="TLN38" s="429"/>
      <c r="TLO38" s="429"/>
      <c r="TLP38" s="429"/>
      <c r="TLQ38" s="429"/>
      <c r="TLR38" s="429"/>
      <c r="TLS38" s="429"/>
      <c r="TLT38" s="429"/>
      <c r="TLU38" s="429"/>
      <c r="TLV38" s="429"/>
      <c r="TLW38" s="429"/>
      <c r="TLX38" s="429"/>
      <c r="TLY38" s="429"/>
      <c r="TLZ38" s="429"/>
      <c r="TMA38" s="429"/>
      <c r="TMB38" s="429"/>
      <c r="TMC38" s="429"/>
      <c r="TMD38" s="429"/>
      <c r="TME38" s="429"/>
      <c r="TMF38" s="429"/>
      <c r="TMG38" s="429"/>
      <c r="TMH38" s="429"/>
      <c r="TMI38" s="429"/>
      <c r="TMJ38" s="429"/>
      <c r="TMK38" s="429"/>
      <c r="TML38" s="429"/>
      <c r="TMM38" s="429"/>
      <c r="TMN38" s="429"/>
      <c r="TMO38" s="429"/>
      <c r="TMP38" s="429"/>
      <c r="TMQ38" s="429"/>
      <c r="TMR38" s="429"/>
      <c r="TMS38" s="429"/>
      <c r="TMT38" s="429"/>
      <c r="TMU38" s="429"/>
      <c r="TMV38" s="429"/>
      <c r="TMW38" s="429"/>
      <c r="TMX38" s="429"/>
      <c r="TMY38" s="429"/>
      <c r="TMZ38" s="429"/>
      <c r="TNA38" s="429"/>
      <c r="TNB38" s="429"/>
      <c r="TNC38" s="429"/>
      <c r="TND38" s="429"/>
      <c r="TNE38" s="429"/>
      <c r="TNF38" s="429"/>
      <c r="TNG38" s="429"/>
      <c r="TNH38" s="429"/>
      <c r="TNI38" s="429"/>
      <c r="TNJ38" s="429"/>
      <c r="TNK38" s="429"/>
      <c r="TNL38" s="429"/>
      <c r="TNM38" s="429"/>
      <c r="TNN38" s="429"/>
      <c r="TNO38" s="429"/>
      <c r="TNP38" s="429"/>
      <c r="TNQ38" s="429"/>
      <c r="TNR38" s="429"/>
      <c r="TNS38" s="429"/>
      <c r="TNT38" s="429"/>
      <c r="TNU38" s="429"/>
      <c r="TNV38" s="429"/>
      <c r="TNW38" s="429"/>
      <c r="TNX38" s="429"/>
      <c r="TNY38" s="429"/>
      <c r="TNZ38" s="429"/>
      <c r="TOA38" s="429"/>
      <c r="TOB38" s="429"/>
      <c r="TOC38" s="429"/>
      <c r="TOD38" s="429"/>
      <c r="TOE38" s="429"/>
      <c r="TOF38" s="429"/>
      <c r="TOG38" s="429"/>
      <c r="TOH38" s="429"/>
      <c r="TOI38" s="429"/>
      <c r="TOJ38" s="429"/>
      <c r="TOK38" s="429"/>
      <c r="TOL38" s="429"/>
      <c r="TOM38" s="429"/>
      <c r="TON38" s="429"/>
      <c r="TOO38" s="429"/>
      <c r="TOP38" s="429"/>
      <c r="TOQ38" s="429"/>
      <c r="TOR38" s="429"/>
      <c r="TOS38" s="429"/>
      <c r="TOT38" s="429"/>
      <c r="TOU38" s="429"/>
      <c r="TOV38" s="429"/>
      <c r="TOW38" s="429"/>
      <c r="TOX38" s="429"/>
      <c r="TOY38" s="429"/>
      <c r="TOZ38" s="429"/>
      <c r="TPA38" s="429"/>
      <c r="TPB38" s="429"/>
      <c r="TPC38" s="429"/>
      <c r="TPD38" s="429"/>
      <c r="TPE38" s="429"/>
      <c r="TPF38" s="429"/>
      <c r="TPG38" s="429"/>
      <c r="TPH38" s="429"/>
      <c r="TPI38" s="429"/>
      <c r="TPJ38" s="429"/>
      <c r="TPK38" s="429"/>
      <c r="TPL38" s="429"/>
      <c r="TPM38" s="429"/>
      <c r="TPN38" s="429"/>
      <c r="TPO38" s="429"/>
      <c r="TPP38" s="429"/>
      <c r="TPQ38" s="429"/>
      <c r="TPR38" s="429"/>
      <c r="TPS38" s="429"/>
      <c r="TPT38" s="429"/>
      <c r="TPU38" s="429"/>
      <c r="TPV38" s="429"/>
      <c r="TPW38" s="429"/>
      <c r="TPX38" s="429"/>
      <c r="TPY38" s="429"/>
      <c r="TPZ38" s="429"/>
      <c r="TQA38" s="429"/>
      <c r="TQB38" s="429"/>
      <c r="TQC38" s="429"/>
      <c r="TQD38" s="429"/>
      <c r="TQE38" s="429"/>
      <c r="TQF38" s="429"/>
      <c r="TQG38" s="429"/>
      <c r="TQH38" s="429"/>
      <c r="TQI38" s="429"/>
      <c r="TQJ38" s="429"/>
      <c r="TQK38" s="429"/>
      <c r="TQL38" s="429"/>
      <c r="TQM38" s="429"/>
      <c r="TQN38" s="429"/>
      <c r="TQO38" s="429"/>
      <c r="TQP38" s="429"/>
      <c r="TQQ38" s="429"/>
      <c r="TQR38" s="429"/>
      <c r="TQS38" s="429"/>
      <c r="TQT38" s="429"/>
      <c r="TQU38" s="429"/>
      <c r="TQV38" s="429"/>
      <c r="TQW38" s="429"/>
      <c r="TQX38" s="429"/>
      <c r="TQY38" s="429"/>
      <c r="TQZ38" s="429"/>
      <c r="TRA38" s="429"/>
      <c r="TRB38" s="429"/>
      <c r="TRC38" s="429"/>
      <c r="TRD38" s="429"/>
      <c r="TRE38" s="429"/>
      <c r="TRF38" s="429"/>
      <c r="TRG38" s="429"/>
      <c r="TRH38" s="429"/>
      <c r="TRI38" s="429"/>
      <c r="TRJ38" s="429"/>
      <c r="TRK38" s="429"/>
      <c r="TRL38" s="429"/>
      <c r="TRM38" s="429"/>
      <c r="TRN38" s="429"/>
      <c r="TRO38" s="429"/>
      <c r="TRP38" s="429"/>
      <c r="TRQ38" s="429"/>
      <c r="TRR38" s="429"/>
      <c r="TRS38" s="429"/>
      <c r="TRT38" s="429"/>
      <c r="TRU38" s="429"/>
      <c r="TRV38" s="429"/>
      <c r="TRW38" s="429"/>
      <c r="TRX38" s="429"/>
      <c r="TRY38" s="429"/>
      <c r="TRZ38" s="429"/>
      <c r="TSA38" s="429"/>
      <c r="TSB38" s="429"/>
      <c r="TSC38" s="429"/>
      <c r="TSD38" s="429"/>
      <c r="TSE38" s="429"/>
      <c r="TSF38" s="429"/>
      <c r="TSG38" s="429"/>
      <c r="TSH38" s="429"/>
      <c r="TSI38" s="429"/>
      <c r="TSJ38" s="429"/>
      <c r="TSK38" s="429"/>
      <c r="TSL38" s="429"/>
      <c r="TSM38" s="429"/>
      <c r="TSN38" s="429"/>
      <c r="TSO38" s="429"/>
      <c r="TSP38" s="429"/>
      <c r="TSQ38" s="429"/>
      <c r="TSR38" s="429"/>
      <c r="TSS38" s="429"/>
      <c r="TST38" s="429"/>
      <c r="TSU38" s="429"/>
      <c r="TSV38" s="429"/>
      <c r="TSW38" s="429"/>
      <c r="TSX38" s="429"/>
      <c r="TSY38" s="429"/>
      <c r="TSZ38" s="429"/>
      <c r="TTA38" s="429"/>
      <c r="TTB38" s="429"/>
      <c r="TTC38" s="429"/>
      <c r="TTD38" s="429"/>
      <c r="TTE38" s="429"/>
      <c r="TTF38" s="429"/>
      <c r="TTG38" s="429"/>
      <c r="TTH38" s="429"/>
      <c r="TTI38" s="429"/>
      <c r="TTJ38" s="429"/>
      <c r="TTK38" s="429"/>
      <c r="TTL38" s="429"/>
      <c r="TTM38" s="429"/>
      <c r="TTN38" s="429"/>
      <c r="TTO38" s="429"/>
      <c r="TTP38" s="429"/>
      <c r="TTQ38" s="429"/>
      <c r="TTR38" s="429"/>
      <c r="TTS38" s="429"/>
      <c r="TTT38" s="429"/>
      <c r="TTU38" s="429"/>
      <c r="TTV38" s="429"/>
      <c r="TTW38" s="429"/>
      <c r="TTX38" s="429"/>
      <c r="TTY38" s="429"/>
      <c r="TTZ38" s="429"/>
      <c r="TUA38" s="429"/>
      <c r="TUB38" s="429"/>
      <c r="TUC38" s="429"/>
      <c r="TUD38" s="429"/>
      <c r="TUE38" s="429"/>
      <c r="TUF38" s="429"/>
      <c r="TUG38" s="429"/>
      <c r="TUH38" s="429"/>
      <c r="TUI38" s="429"/>
      <c r="TUJ38" s="429"/>
      <c r="TUK38" s="429"/>
      <c r="TUL38" s="429"/>
      <c r="TUM38" s="429"/>
      <c r="TUN38" s="429"/>
      <c r="TUO38" s="429"/>
      <c r="TUP38" s="429"/>
      <c r="TUQ38" s="429"/>
      <c r="TUR38" s="429"/>
      <c r="TUS38" s="429"/>
      <c r="TUT38" s="429"/>
      <c r="TUU38" s="429"/>
      <c r="TUV38" s="429"/>
      <c r="TUW38" s="429"/>
      <c r="TUX38" s="429"/>
      <c r="TUY38" s="429"/>
      <c r="TUZ38" s="429"/>
      <c r="TVA38" s="429"/>
      <c r="TVB38" s="429"/>
      <c r="TVC38" s="429"/>
      <c r="TVD38" s="429"/>
      <c r="TVE38" s="429"/>
      <c r="TVF38" s="429"/>
      <c r="TVG38" s="429"/>
      <c r="TVH38" s="429"/>
      <c r="TVI38" s="429"/>
      <c r="TVJ38" s="429"/>
      <c r="TVK38" s="429"/>
      <c r="TVL38" s="429"/>
      <c r="TVM38" s="429"/>
      <c r="TVN38" s="429"/>
      <c r="TVO38" s="429"/>
      <c r="TVP38" s="429"/>
      <c r="TVQ38" s="429"/>
      <c r="TVR38" s="429"/>
      <c r="TVS38" s="429"/>
      <c r="TVT38" s="429"/>
      <c r="TVU38" s="429"/>
      <c r="TVV38" s="429"/>
      <c r="TVW38" s="429"/>
      <c r="TVX38" s="429"/>
      <c r="TVY38" s="429"/>
      <c r="TVZ38" s="429"/>
      <c r="TWA38" s="429"/>
      <c r="TWB38" s="429"/>
      <c r="TWC38" s="429"/>
      <c r="TWD38" s="429"/>
      <c r="TWE38" s="429"/>
      <c r="TWF38" s="429"/>
      <c r="TWG38" s="429"/>
      <c r="TWH38" s="429"/>
      <c r="TWI38" s="429"/>
      <c r="TWJ38" s="429"/>
      <c r="TWK38" s="429"/>
      <c r="TWL38" s="429"/>
      <c r="TWM38" s="429"/>
      <c r="TWN38" s="429"/>
      <c r="TWO38" s="429"/>
      <c r="TWP38" s="429"/>
      <c r="TWQ38" s="429"/>
      <c r="TWR38" s="429"/>
      <c r="TWS38" s="429"/>
      <c r="TWT38" s="429"/>
      <c r="TWU38" s="429"/>
      <c r="TWV38" s="429"/>
      <c r="TWW38" s="429"/>
      <c r="TWX38" s="429"/>
      <c r="TWY38" s="429"/>
      <c r="TWZ38" s="429"/>
      <c r="TXA38" s="429"/>
      <c r="TXB38" s="429"/>
      <c r="TXC38" s="429"/>
      <c r="TXD38" s="429"/>
      <c r="TXE38" s="429"/>
      <c r="TXF38" s="429"/>
      <c r="TXG38" s="429"/>
      <c r="TXH38" s="429"/>
      <c r="TXI38" s="429"/>
      <c r="TXJ38" s="429"/>
      <c r="TXK38" s="429"/>
      <c r="TXL38" s="429"/>
      <c r="TXM38" s="429"/>
      <c r="TXN38" s="429"/>
      <c r="TXO38" s="429"/>
      <c r="TXP38" s="429"/>
      <c r="TXQ38" s="429"/>
      <c r="TXR38" s="429"/>
      <c r="TXS38" s="429"/>
      <c r="TXT38" s="429"/>
      <c r="TXU38" s="429"/>
      <c r="TXV38" s="429"/>
      <c r="TXW38" s="429"/>
      <c r="TXX38" s="429"/>
      <c r="TXY38" s="429"/>
      <c r="TXZ38" s="429"/>
      <c r="TYA38" s="429"/>
      <c r="TYB38" s="429"/>
      <c r="TYC38" s="429"/>
      <c r="TYD38" s="429"/>
      <c r="TYE38" s="429"/>
      <c r="TYF38" s="429"/>
      <c r="TYG38" s="429"/>
      <c r="TYH38" s="429"/>
      <c r="TYI38" s="429"/>
      <c r="TYJ38" s="429"/>
      <c r="TYK38" s="429"/>
      <c r="TYL38" s="429"/>
      <c r="TYM38" s="429"/>
      <c r="TYN38" s="429"/>
      <c r="TYO38" s="429"/>
      <c r="TYP38" s="429"/>
      <c r="TYQ38" s="429"/>
      <c r="TYR38" s="429"/>
      <c r="TYS38" s="429"/>
      <c r="TYT38" s="429"/>
      <c r="TYU38" s="429"/>
      <c r="TYV38" s="429"/>
      <c r="TYW38" s="429"/>
      <c r="TYX38" s="429"/>
      <c r="TYY38" s="429"/>
      <c r="TYZ38" s="429"/>
      <c r="TZA38" s="429"/>
      <c r="TZB38" s="429"/>
      <c r="TZC38" s="429"/>
      <c r="TZD38" s="429"/>
      <c r="TZE38" s="429"/>
      <c r="TZF38" s="429"/>
      <c r="TZG38" s="429"/>
      <c r="TZH38" s="429"/>
      <c r="TZI38" s="429"/>
      <c r="TZJ38" s="429"/>
      <c r="TZK38" s="429"/>
      <c r="TZL38" s="429"/>
      <c r="TZM38" s="429"/>
      <c r="TZN38" s="429"/>
      <c r="TZO38" s="429"/>
      <c r="TZP38" s="429"/>
      <c r="TZQ38" s="429"/>
      <c r="TZR38" s="429"/>
      <c r="TZS38" s="429"/>
      <c r="TZT38" s="429"/>
      <c r="TZU38" s="429"/>
      <c r="TZV38" s="429"/>
      <c r="TZW38" s="429"/>
      <c r="TZX38" s="429"/>
      <c r="TZY38" s="429"/>
      <c r="TZZ38" s="429"/>
      <c r="UAA38" s="429"/>
      <c r="UAB38" s="429"/>
      <c r="UAC38" s="429"/>
      <c r="UAD38" s="429"/>
      <c r="UAE38" s="429"/>
      <c r="UAF38" s="429"/>
      <c r="UAG38" s="429"/>
      <c r="UAH38" s="429"/>
      <c r="UAI38" s="429"/>
      <c r="UAJ38" s="429"/>
      <c r="UAK38" s="429"/>
      <c r="UAL38" s="429"/>
      <c r="UAM38" s="429"/>
      <c r="UAN38" s="429"/>
      <c r="UAO38" s="429"/>
      <c r="UAP38" s="429"/>
      <c r="UAQ38" s="429"/>
      <c r="UAR38" s="429"/>
      <c r="UAS38" s="429"/>
      <c r="UAT38" s="429"/>
      <c r="UAU38" s="429"/>
      <c r="UAV38" s="429"/>
      <c r="UAW38" s="429"/>
      <c r="UAX38" s="429"/>
      <c r="UAY38" s="429"/>
      <c r="UAZ38" s="429"/>
      <c r="UBA38" s="429"/>
      <c r="UBB38" s="429"/>
      <c r="UBC38" s="429"/>
      <c r="UBD38" s="429"/>
      <c r="UBE38" s="429"/>
      <c r="UBF38" s="429"/>
      <c r="UBG38" s="429"/>
      <c r="UBH38" s="429"/>
      <c r="UBI38" s="429"/>
      <c r="UBJ38" s="429"/>
      <c r="UBK38" s="429"/>
      <c r="UBL38" s="429"/>
      <c r="UBM38" s="429"/>
      <c r="UBN38" s="429"/>
      <c r="UBO38" s="429"/>
      <c r="UBP38" s="429"/>
      <c r="UBQ38" s="429"/>
      <c r="UBR38" s="429"/>
      <c r="UBS38" s="429"/>
      <c r="UBT38" s="429"/>
      <c r="UBU38" s="429"/>
      <c r="UBV38" s="429"/>
      <c r="UBW38" s="429"/>
      <c r="UBX38" s="429"/>
      <c r="UBY38" s="429"/>
      <c r="UBZ38" s="429"/>
      <c r="UCA38" s="429"/>
      <c r="UCB38" s="429"/>
      <c r="UCC38" s="429"/>
      <c r="UCD38" s="429"/>
      <c r="UCE38" s="429"/>
      <c r="UCF38" s="429"/>
      <c r="UCG38" s="429"/>
      <c r="UCH38" s="429"/>
      <c r="UCI38" s="429"/>
      <c r="UCJ38" s="429"/>
      <c r="UCK38" s="429"/>
      <c r="UCL38" s="429"/>
      <c r="UCM38" s="429"/>
      <c r="UCN38" s="429"/>
      <c r="UCO38" s="429"/>
      <c r="UCP38" s="429"/>
      <c r="UCQ38" s="429"/>
      <c r="UCR38" s="429"/>
      <c r="UCS38" s="429"/>
      <c r="UCT38" s="429"/>
      <c r="UCU38" s="429"/>
      <c r="UCV38" s="429"/>
      <c r="UCW38" s="429"/>
      <c r="UCX38" s="429"/>
      <c r="UCY38" s="429"/>
      <c r="UCZ38" s="429"/>
      <c r="UDA38" s="429"/>
      <c r="UDB38" s="429"/>
      <c r="UDC38" s="429"/>
      <c r="UDD38" s="429"/>
      <c r="UDE38" s="429"/>
      <c r="UDF38" s="429"/>
      <c r="UDG38" s="429"/>
      <c r="UDH38" s="429"/>
      <c r="UDI38" s="429"/>
      <c r="UDJ38" s="429"/>
      <c r="UDK38" s="429"/>
      <c r="UDL38" s="429"/>
      <c r="UDM38" s="429"/>
      <c r="UDN38" s="429"/>
      <c r="UDO38" s="429"/>
      <c r="UDP38" s="429"/>
      <c r="UDQ38" s="429"/>
      <c r="UDR38" s="429"/>
      <c r="UDS38" s="429"/>
      <c r="UDT38" s="429"/>
      <c r="UDU38" s="429"/>
      <c r="UDV38" s="429"/>
      <c r="UDW38" s="429"/>
      <c r="UDX38" s="429"/>
      <c r="UDY38" s="429"/>
      <c r="UDZ38" s="429"/>
      <c r="UEA38" s="429"/>
      <c r="UEB38" s="429"/>
      <c r="UEC38" s="429"/>
      <c r="UED38" s="429"/>
      <c r="UEE38" s="429"/>
      <c r="UEF38" s="429"/>
      <c r="UEG38" s="429"/>
      <c r="UEH38" s="429"/>
      <c r="UEI38" s="429"/>
      <c r="UEJ38" s="429"/>
      <c r="UEK38" s="429"/>
      <c r="UEL38" s="429"/>
      <c r="UEM38" s="429"/>
      <c r="UEN38" s="429"/>
      <c r="UEO38" s="429"/>
      <c r="UEP38" s="429"/>
      <c r="UEQ38" s="429"/>
      <c r="UER38" s="429"/>
      <c r="UES38" s="429"/>
      <c r="UET38" s="429"/>
      <c r="UEU38" s="429"/>
      <c r="UEV38" s="429"/>
      <c r="UEW38" s="429"/>
      <c r="UEX38" s="429"/>
      <c r="UEY38" s="429"/>
      <c r="UEZ38" s="429"/>
      <c r="UFA38" s="429"/>
      <c r="UFB38" s="429"/>
      <c r="UFC38" s="429"/>
      <c r="UFD38" s="429"/>
      <c r="UFE38" s="429"/>
      <c r="UFF38" s="429"/>
      <c r="UFG38" s="429"/>
      <c r="UFH38" s="429"/>
      <c r="UFI38" s="429"/>
      <c r="UFJ38" s="429"/>
      <c r="UFK38" s="429"/>
      <c r="UFL38" s="429"/>
      <c r="UFM38" s="429"/>
      <c r="UFN38" s="429"/>
      <c r="UFO38" s="429"/>
      <c r="UFP38" s="429"/>
      <c r="UFQ38" s="429"/>
      <c r="UFR38" s="429"/>
      <c r="UFS38" s="429"/>
      <c r="UFT38" s="429"/>
      <c r="UFU38" s="429"/>
      <c r="UFV38" s="429"/>
      <c r="UFW38" s="429"/>
      <c r="UFX38" s="429"/>
      <c r="UFY38" s="429"/>
      <c r="UFZ38" s="429"/>
      <c r="UGA38" s="429"/>
      <c r="UGB38" s="429"/>
      <c r="UGC38" s="429"/>
      <c r="UGD38" s="429"/>
      <c r="UGE38" s="429"/>
      <c r="UGF38" s="429"/>
      <c r="UGG38" s="429"/>
      <c r="UGH38" s="429"/>
      <c r="UGI38" s="429"/>
      <c r="UGJ38" s="429"/>
      <c r="UGK38" s="429"/>
      <c r="UGL38" s="429"/>
      <c r="UGM38" s="429"/>
      <c r="UGN38" s="429"/>
      <c r="UGO38" s="429"/>
      <c r="UGP38" s="429"/>
      <c r="UGQ38" s="429"/>
      <c r="UGR38" s="429"/>
      <c r="UGS38" s="429"/>
      <c r="UGT38" s="429"/>
      <c r="UGU38" s="429"/>
      <c r="UGV38" s="429"/>
      <c r="UGW38" s="429"/>
      <c r="UGX38" s="429"/>
      <c r="UGY38" s="429"/>
      <c r="UGZ38" s="429"/>
      <c r="UHA38" s="429"/>
      <c r="UHB38" s="429"/>
      <c r="UHC38" s="429"/>
      <c r="UHD38" s="429"/>
      <c r="UHE38" s="429"/>
      <c r="UHF38" s="429"/>
      <c r="UHG38" s="429"/>
      <c r="UHH38" s="429"/>
      <c r="UHI38" s="429"/>
      <c r="UHJ38" s="429"/>
      <c r="UHK38" s="429"/>
      <c r="UHL38" s="429"/>
      <c r="UHM38" s="429"/>
      <c r="UHN38" s="429"/>
      <c r="UHO38" s="429"/>
      <c r="UHP38" s="429"/>
      <c r="UHQ38" s="429"/>
      <c r="UHR38" s="429"/>
      <c r="UHS38" s="429"/>
      <c r="UHT38" s="429"/>
      <c r="UHU38" s="429"/>
      <c r="UHV38" s="429"/>
      <c r="UHW38" s="429"/>
      <c r="UHX38" s="429"/>
      <c r="UHY38" s="429"/>
      <c r="UHZ38" s="429"/>
      <c r="UIA38" s="429"/>
      <c r="UIB38" s="429"/>
      <c r="UIC38" s="429"/>
      <c r="UID38" s="429"/>
      <c r="UIE38" s="429"/>
      <c r="UIF38" s="429"/>
      <c r="UIG38" s="429"/>
      <c r="UIH38" s="429"/>
      <c r="UII38" s="429"/>
      <c r="UIJ38" s="429"/>
      <c r="UIK38" s="429"/>
      <c r="UIL38" s="429"/>
      <c r="UIM38" s="429"/>
      <c r="UIN38" s="429"/>
      <c r="UIO38" s="429"/>
      <c r="UIP38" s="429"/>
      <c r="UIQ38" s="429"/>
      <c r="UIR38" s="429"/>
      <c r="UIS38" s="429"/>
      <c r="UIT38" s="429"/>
      <c r="UIU38" s="429"/>
      <c r="UIV38" s="429"/>
      <c r="UIW38" s="429"/>
      <c r="UIX38" s="429"/>
      <c r="UIY38" s="429"/>
      <c r="UIZ38" s="429"/>
      <c r="UJA38" s="429"/>
      <c r="UJB38" s="429"/>
      <c r="UJC38" s="429"/>
      <c r="UJD38" s="429"/>
      <c r="UJE38" s="429"/>
      <c r="UJF38" s="429"/>
      <c r="UJG38" s="429"/>
      <c r="UJH38" s="429"/>
      <c r="UJI38" s="429"/>
      <c r="UJJ38" s="429"/>
      <c r="UJK38" s="429"/>
      <c r="UJL38" s="429"/>
      <c r="UJM38" s="429"/>
      <c r="UJN38" s="429"/>
      <c r="UJO38" s="429"/>
      <c r="UJP38" s="429"/>
      <c r="UJQ38" s="429"/>
      <c r="UJR38" s="429"/>
      <c r="UJS38" s="429"/>
      <c r="UJT38" s="429"/>
      <c r="UJU38" s="429"/>
      <c r="UJV38" s="429"/>
      <c r="UJW38" s="429"/>
      <c r="UJX38" s="429"/>
      <c r="UJY38" s="429"/>
      <c r="UJZ38" s="429"/>
      <c r="UKA38" s="429"/>
      <c r="UKB38" s="429"/>
      <c r="UKC38" s="429"/>
      <c r="UKD38" s="429"/>
      <c r="UKE38" s="429"/>
      <c r="UKF38" s="429"/>
      <c r="UKG38" s="429"/>
      <c r="UKH38" s="429"/>
      <c r="UKI38" s="429"/>
      <c r="UKJ38" s="429"/>
      <c r="UKK38" s="429"/>
      <c r="UKL38" s="429"/>
      <c r="UKM38" s="429"/>
      <c r="UKN38" s="429"/>
      <c r="UKO38" s="429"/>
      <c r="UKP38" s="429"/>
      <c r="UKQ38" s="429"/>
      <c r="UKR38" s="429"/>
      <c r="UKS38" s="429"/>
      <c r="UKT38" s="429"/>
      <c r="UKU38" s="429"/>
      <c r="UKV38" s="429"/>
      <c r="UKW38" s="429"/>
      <c r="UKX38" s="429"/>
      <c r="UKY38" s="429"/>
      <c r="UKZ38" s="429"/>
      <c r="ULA38" s="429"/>
      <c r="ULB38" s="429"/>
      <c r="ULC38" s="429"/>
      <c r="ULD38" s="429"/>
      <c r="ULE38" s="429"/>
      <c r="ULF38" s="429"/>
      <c r="ULG38" s="429"/>
      <c r="ULH38" s="429"/>
      <c r="ULI38" s="429"/>
      <c r="ULJ38" s="429"/>
      <c r="ULK38" s="429"/>
      <c r="ULL38" s="429"/>
      <c r="ULM38" s="429"/>
      <c r="ULN38" s="429"/>
      <c r="ULO38" s="429"/>
      <c r="ULP38" s="429"/>
      <c r="ULQ38" s="429"/>
      <c r="ULR38" s="429"/>
      <c r="ULS38" s="429"/>
      <c r="ULT38" s="429"/>
      <c r="ULU38" s="429"/>
      <c r="ULV38" s="429"/>
      <c r="ULW38" s="429"/>
      <c r="ULX38" s="429"/>
      <c r="ULY38" s="429"/>
      <c r="ULZ38" s="429"/>
      <c r="UMA38" s="429"/>
      <c r="UMB38" s="429"/>
      <c r="UMC38" s="429"/>
      <c r="UMD38" s="429"/>
      <c r="UME38" s="429"/>
      <c r="UMF38" s="429"/>
      <c r="UMG38" s="429"/>
      <c r="UMH38" s="429"/>
      <c r="UMI38" s="429"/>
      <c r="UMJ38" s="429"/>
      <c r="UMK38" s="429"/>
      <c r="UML38" s="429"/>
      <c r="UMM38" s="429"/>
      <c r="UMN38" s="429"/>
      <c r="UMO38" s="429"/>
      <c r="UMP38" s="429"/>
      <c r="UMQ38" s="429"/>
      <c r="UMR38" s="429"/>
      <c r="UMS38" s="429"/>
      <c r="UMT38" s="429"/>
      <c r="UMU38" s="429"/>
      <c r="UMV38" s="429"/>
      <c r="UMW38" s="429"/>
      <c r="UMX38" s="429"/>
      <c r="UMY38" s="429"/>
      <c r="UMZ38" s="429"/>
      <c r="UNA38" s="429"/>
      <c r="UNB38" s="429"/>
      <c r="UNC38" s="429"/>
      <c r="UND38" s="429"/>
      <c r="UNE38" s="429"/>
      <c r="UNF38" s="429"/>
      <c r="UNG38" s="429"/>
      <c r="UNH38" s="429"/>
      <c r="UNI38" s="429"/>
      <c r="UNJ38" s="429"/>
      <c r="UNK38" s="429"/>
      <c r="UNL38" s="429"/>
      <c r="UNM38" s="429"/>
      <c r="UNN38" s="429"/>
      <c r="UNO38" s="429"/>
      <c r="UNP38" s="429"/>
      <c r="UNQ38" s="429"/>
      <c r="UNR38" s="429"/>
      <c r="UNS38" s="429"/>
      <c r="UNT38" s="429"/>
      <c r="UNU38" s="429"/>
      <c r="UNV38" s="429"/>
      <c r="UNW38" s="429"/>
      <c r="UNX38" s="429"/>
      <c r="UNY38" s="429"/>
      <c r="UNZ38" s="429"/>
      <c r="UOA38" s="429"/>
      <c r="UOB38" s="429"/>
      <c r="UOC38" s="429"/>
      <c r="UOD38" s="429"/>
      <c r="UOE38" s="429"/>
      <c r="UOF38" s="429"/>
      <c r="UOG38" s="429"/>
      <c r="UOH38" s="429"/>
      <c r="UOI38" s="429"/>
      <c r="UOJ38" s="429"/>
      <c r="UOK38" s="429"/>
      <c r="UOL38" s="429"/>
      <c r="UOM38" s="429"/>
      <c r="UON38" s="429"/>
      <c r="UOO38" s="429"/>
      <c r="UOP38" s="429"/>
      <c r="UOQ38" s="429"/>
      <c r="UOR38" s="429"/>
      <c r="UOS38" s="429"/>
      <c r="UOT38" s="429"/>
      <c r="UOU38" s="429"/>
      <c r="UOV38" s="429"/>
      <c r="UOW38" s="429"/>
      <c r="UOX38" s="429"/>
      <c r="UOY38" s="429"/>
      <c r="UOZ38" s="429"/>
      <c r="UPA38" s="429"/>
      <c r="UPB38" s="429"/>
      <c r="UPC38" s="429"/>
      <c r="UPD38" s="429"/>
      <c r="UPE38" s="429"/>
      <c r="UPF38" s="429"/>
      <c r="UPG38" s="429"/>
      <c r="UPH38" s="429"/>
      <c r="UPI38" s="429"/>
      <c r="UPJ38" s="429"/>
      <c r="UPK38" s="429"/>
      <c r="UPL38" s="429"/>
      <c r="UPM38" s="429"/>
      <c r="UPN38" s="429"/>
      <c r="UPO38" s="429"/>
      <c r="UPP38" s="429"/>
      <c r="UPQ38" s="429"/>
      <c r="UPR38" s="429"/>
      <c r="UPS38" s="429"/>
      <c r="UPT38" s="429"/>
      <c r="UPU38" s="429"/>
      <c r="UPV38" s="429"/>
      <c r="UPW38" s="429"/>
      <c r="UPX38" s="429"/>
      <c r="UPY38" s="429"/>
      <c r="UPZ38" s="429"/>
      <c r="UQA38" s="429"/>
      <c r="UQB38" s="429"/>
      <c r="UQC38" s="429"/>
      <c r="UQD38" s="429"/>
      <c r="UQE38" s="429"/>
      <c r="UQF38" s="429"/>
      <c r="UQG38" s="429"/>
      <c r="UQH38" s="429"/>
      <c r="UQI38" s="429"/>
      <c r="UQJ38" s="429"/>
      <c r="UQK38" s="429"/>
      <c r="UQL38" s="429"/>
      <c r="UQM38" s="429"/>
      <c r="UQN38" s="429"/>
      <c r="UQO38" s="429"/>
      <c r="UQP38" s="429"/>
      <c r="UQQ38" s="429"/>
      <c r="UQR38" s="429"/>
      <c r="UQS38" s="429"/>
      <c r="UQT38" s="429"/>
      <c r="UQU38" s="429"/>
      <c r="UQV38" s="429"/>
      <c r="UQW38" s="429"/>
      <c r="UQX38" s="429"/>
      <c r="UQY38" s="429"/>
      <c r="UQZ38" s="429"/>
      <c r="URA38" s="429"/>
      <c r="URB38" s="429"/>
      <c r="URC38" s="429"/>
      <c r="URD38" s="429"/>
      <c r="URE38" s="429"/>
      <c r="URF38" s="429"/>
      <c r="URG38" s="429"/>
      <c r="URH38" s="429"/>
      <c r="URI38" s="429"/>
      <c r="URJ38" s="429"/>
      <c r="URK38" s="429"/>
      <c r="URL38" s="429"/>
      <c r="URM38" s="429"/>
      <c r="URN38" s="429"/>
      <c r="URO38" s="429"/>
      <c r="URP38" s="429"/>
      <c r="URQ38" s="429"/>
      <c r="URR38" s="429"/>
      <c r="URS38" s="429"/>
      <c r="URT38" s="429"/>
      <c r="URU38" s="429"/>
      <c r="URV38" s="429"/>
      <c r="URW38" s="429"/>
      <c r="URX38" s="429"/>
      <c r="URY38" s="429"/>
      <c r="URZ38" s="429"/>
      <c r="USA38" s="429"/>
      <c r="USB38" s="429"/>
      <c r="USC38" s="429"/>
      <c r="USD38" s="429"/>
      <c r="USE38" s="429"/>
      <c r="USF38" s="429"/>
      <c r="USG38" s="429"/>
      <c r="USH38" s="429"/>
      <c r="USI38" s="429"/>
      <c r="USJ38" s="429"/>
      <c r="USK38" s="429"/>
      <c r="USL38" s="429"/>
      <c r="USM38" s="429"/>
      <c r="USN38" s="429"/>
      <c r="USO38" s="429"/>
      <c r="USP38" s="429"/>
      <c r="USQ38" s="429"/>
      <c r="USR38" s="429"/>
      <c r="USS38" s="429"/>
      <c r="UST38" s="429"/>
      <c r="USU38" s="429"/>
      <c r="USV38" s="429"/>
      <c r="USW38" s="429"/>
      <c r="USX38" s="429"/>
      <c r="USY38" s="429"/>
      <c r="USZ38" s="429"/>
      <c r="UTA38" s="429"/>
      <c r="UTB38" s="429"/>
      <c r="UTC38" s="429"/>
      <c r="UTD38" s="429"/>
      <c r="UTE38" s="429"/>
      <c r="UTF38" s="429"/>
      <c r="UTG38" s="429"/>
      <c r="UTH38" s="429"/>
      <c r="UTI38" s="429"/>
      <c r="UTJ38" s="429"/>
      <c r="UTK38" s="429"/>
      <c r="UTL38" s="429"/>
      <c r="UTM38" s="429"/>
      <c r="UTN38" s="429"/>
      <c r="UTO38" s="429"/>
      <c r="UTP38" s="429"/>
      <c r="UTQ38" s="429"/>
      <c r="UTR38" s="429"/>
      <c r="UTS38" s="429"/>
      <c r="UTT38" s="429"/>
      <c r="UTU38" s="429"/>
      <c r="UTV38" s="429"/>
      <c r="UTW38" s="429"/>
      <c r="UTX38" s="429"/>
      <c r="UTY38" s="429"/>
      <c r="UTZ38" s="429"/>
      <c r="UUA38" s="429"/>
      <c r="UUB38" s="429"/>
      <c r="UUC38" s="429"/>
      <c r="UUD38" s="429"/>
      <c r="UUE38" s="429"/>
      <c r="UUF38" s="429"/>
      <c r="UUG38" s="429"/>
      <c r="UUH38" s="429"/>
      <c r="UUI38" s="429"/>
      <c r="UUJ38" s="429"/>
      <c r="UUK38" s="429"/>
      <c r="UUL38" s="429"/>
      <c r="UUM38" s="429"/>
      <c r="UUN38" s="429"/>
      <c r="UUO38" s="429"/>
      <c r="UUP38" s="429"/>
      <c r="UUQ38" s="429"/>
      <c r="UUR38" s="429"/>
      <c r="UUS38" s="429"/>
      <c r="UUT38" s="429"/>
      <c r="UUU38" s="429"/>
      <c r="UUV38" s="429"/>
      <c r="UUW38" s="429"/>
      <c r="UUX38" s="429"/>
      <c r="UUY38" s="429"/>
      <c r="UUZ38" s="429"/>
      <c r="UVA38" s="429"/>
      <c r="UVB38" s="429"/>
      <c r="UVC38" s="429"/>
      <c r="UVD38" s="429"/>
      <c r="UVE38" s="429"/>
      <c r="UVF38" s="429"/>
      <c r="UVG38" s="429"/>
      <c r="UVH38" s="429"/>
      <c r="UVI38" s="429"/>
      <c r="UVJ38" s="429"/>
      <c r="UVK38" s="429"/>
      <c r="UVL38" s="429"/>
      <c r="UVM38" s="429"/>
      <c r="UVN38" s="429"/>
      <c r="UVO38" s="429"/>
      <c r="UVP38" s="429"/>
      <c r="UVQ38" s="429"/>
      <c r="UVR38" s="429"/>
      <c r="UVS38" s="429"/>
      <c r="UVT38" s="429"/>
      <c r="UVU38" s="429"/>
      <c r="UVV38" s="429"/>
      <c r="UVW38" s="429"/>
      <c r="UVX38" s="429"/>
      <c r="UVY38" s="429"/>
      <c r="UVZ38" s="429"/>
      <c r="UWA38" s="429"/>
      <c r="UWB38" s="429"/>
      <c r="UWC38" s="429"/>
      <c r="UWD38" s="429"/>
      <c r="UWE38" s="429"/>
      <c r="UWF38" s="429"/>
      <c r="UWG38" s="429"/>
      <c r="UWH38" s="429"/>
      <c r="UWI38" s="429"/>
      <c r="UWJ38" s="429"/>
      <c r="UWK38" s="429"/>
      <c r="UWL38" s="429"/>
      <c r="UWM38" s="429"/>
      <c r="UWN38" s="429"/>
      <c r="UWO38" s="429"/>
      <c r="UWP38" s="429"/>
      <c r="UWQ38" s="429"/>
      <c r="UWR38" s="429"/>
      <c r="UWS38" s="429"/>
      <c r="UWT38" s="429"/>
      <c r="UWU38" s="429"/>
      <c r="UWV38" s="429"/>
      <c r="UWW38" s="429"/>
      <c r="UWX38" s="429"/>
      <c r="UWY38" s="429"/>
      <c r="UWZ38" s="429"/>
      <c r="UXA38" s="429"/>
      <c r="UXB38" s="429"/>
      <c r="UXC38" s="429"/>
      <c r="UXD38" s="429"/>
      <c r="UXE38" s="429"/>
      <c r="UXF38" s="429"/>
      <c r="UXG38" s="429"/>
      <c r="UXH38" s="429"/>
      <c r="UXI38" s="429"/>
      <c r="UXJ38" s="429"/>
      <c r="UXK38" s="429"/>
      <c r="UXL38" s="429"/>
      <c r="UXM38" s="429"/>
      <c r="UXN38" s="429"/>
      <c r="UXO38" s="429"/>
      <c r="UXP38" s="429"/>
      <c r="UXQ38" s="429"/>
      <c r="UXR38" s="429"/>
      <c r="UXS38" s="429"/>
      <c r="UXT38" s="429"/>
      <c r="UXU38" s="429"/>
      <c r="UXV38" s="429"/>
      <c r="UXW38" s="429"/>
      <c r="UXX38" s="429"/>
      <c r="UXY38" s="429"/>
      <c r="UXZ38" s="429"/>
      <c r="UYA38" s="429"/>
      <c r="UYB38" s="429"/>
      <c r="UYC38" s="429"/>
      <c r="UYD38" s="429"/>
      <c r="UYE38" s="429"/>
      <c r="UYF38" s="429"/>
      <c r="UYG38" s="429"/>
      <c r="UYH38" s="429"/>
      <c r="UYI38" s="429"/>
      <c r="UYJ38" s="429"/>
      <c r="UYK38" s="429"/>
      <c r="UYL38" s="429"/>
      <c r="UYM38" s="429"/>
      <c r="UYN38" s="429"/>
      <c r="UYO38" s="429"/>
      <c r="UYP38" s="429"/>
      <c r="UYQ38" s="429"/>
      <c r="UYR38" s="429"/>
      <c r="UYS38" s="429"/>
      <c r="UYT38" s="429"/>
      <c r="UYU38" s="429"/>
      <c r="UYV38" s="429"/>
      <c r="UYW38" s="429"/>
      <c r="UYX38" s="429"/>
      <c r="UYY38" s="429"/>
      <c r="UYZ38" s="429"/>
      <c r="UZA38" s="429"/>
      <c r="UZB38" s="429"/>
      <c r="UZC38" s="429"/>
      <c r="UZD38" s="429"/>
      <c r="UZE38" s="429"/>
      <c r="UZF38" s="429"/>
      <c r="UZG38" s="429"/>
      <c r="UZH38" s="429"/>
      <c r="UZI38" s="429"/>
      <c r="UZJ38" s="429"/>
      <c r="UZK38" s="429"/>
      <c r="UZL38" s="429"/>
      <c r="UZM38" s="429"/>
      <c r="UZN38" s="429"/>
      <c r="UZO38" s="429"/>
      <c r="UZP38" s="429"/>
      <c r="UZQ38" s="429"/>
      <c r="UZR38" s="429"/>
      <c r="UZS38" s="429"/>
      <c r="UZT38" s="429"/>
      <c r="UZU38" s="429"/>
      <c r="UZV38" s="429"/>
      <c r="UZW38" s="429"/>
      <c r="UZX38" s="429"/>
      <c r="UZY38" s="429"/>
      <c r="UZZ38" s="429"/>
      <c r="VAA38" s="429"/>
      <c r="VAB38" s="429"/>
      <c r="VAC38" s="429"/>
      <c r="VAD38" s="429"/>
      <c r="VAE38" s="429"/>
      <c r="VAF38" s="429"/>
      <c r="VAG38" s="429"/>
      <c r="VAH38" s="429"/>
      <c r="VAI38" s="429"/>
      <c r="VAJ38" s="429"/>
      <c r="VAK38" s="429"/>
      <c r="VAL38" s="429"/>
      <c r="VAM38" s="429"/>
      <c r="VAN38" s="429"/>
      <c r="VAO38" s="429"/>
      <c r="VAP38" s="429"/>
      <c r="VAQ38" s="429"/>
      <c r="VAR38" s="429"/>
      <c r="VAS38" s="429"/>
      <c r="VAT38" s="429"/>
      <c r="VAU38" s="429"/>
      <c r="VAV38" s="429"/>
      <c r="VAW38" s="429"/>
      <c r="VAX38" s="429"/>
      <c r="VAY38" s="429"/>
      <c r="VAZ38" s="429"/>
      <c r="VBA38" s="429"/>
      <c r="VBB38" s="429"/>
      <c r="VBC38" s="429"/>
      <c r="VBD38" s="429"/>
      <c r="VBE38" s="429"/>
      <c r="VBF38" s="429"/>
      <c r="VBG38" s="429"/>
      <c r="VBH38" s="429"/>
      <c r="VBI38" s="429"/>
      <c r="VBJ38" s="429"/>
      <c r="VBK38" s="429"/>
      <c r="VBL38" s="429"/>
      <c r="VBM38" s="429"/>
      <c r="VBN38" s="429"/>
      <c r="VBO38" s="429"/>
      <c r="VBP38" s="429"/>
      <c r="VBQ38" s="429"/>
      <c r="VBR38" s="429"/>
      <c r="VBS38" s="429"/>
      <c r="VBT38" s="429"/>
      <c r="VBU38" s="429"/>
      <c r="VBV38" s="429"/>
      <c r="VBW38" s="429"/>
      <c r="VBX38" s="429"/>
      <c r="VBY38" s="429"/>
      <c r="VBZ38" s="429"/>
      <c r="VCA38" s="429"/>
      <c r="VCB38" s="429"/>
      <c r="VCC38" s="429"/>
      <c r="VCD38" s="429"/>
      <c r="VCE38" s="429"/>
      <c r="VCF38" s="429"/>
      <c r="VCG38" s="429"/>
      <c r="VCH38" s="429"/>
      <c r="VCI38" s="429"/>
      <c r="VCJ38" s="429"/>
      <c r="VCK38" s="429"/>
      <c r="VCL38" s="429"/>
      <c r="VCM38" s="429"/>
      <c r="VCN38" s="429"/>
      <c r="VCO38" s="429"/>
      <c r="VCP38" s="429"/>
      <c r="VCQ38" s="429"/>
      <c r="VCR38" s="429"/>
      <c r="VCS38" s="429"/>
      <c r="VCT38" s="429"/>
      <c r="VCU38" s="429"/>
      <c r="VCV38" s="429"/>
      <c r="VCW38" s="429"/>
      <c r="VCX38" s="429"/>
      <c r="VCY38" s="429"/>
      <c r="VCZ38" s="429"/>
      <c r="VDA38" s="429"/>
      <c r="VDB38" s="429"/>
      <c r="VDC38" s="429"/>
      <c r="VDD38" s="429"/>
      <c r="VDE38" s="429"/>
      <c r="VDF38" s="429"/>
      <c r="VDG38" s="429"/>
      <c r="VDH38" s="429"/>
      <c r="VDI38" s="429"/>
      <c r="VDJ38" s="429"/>
      <c r="VDK38" s="429"/>
      <c r="VDL38" s="429"/>
      <c r="VDM38" s="429"/>
      <c r="VDN38" s="429"/>
      <c r="VDO38" s="429"/>
      <c r="VDP38" s="429"/>
      <c r="VDQ38" s="429"/>
      <c r="VDR38" s="429"/>
      <c r="VDS38" s="429"/>
      <c r="VDT38" s="429"/>
      <c r="VDU38" s="429"/>
      <c r="VDV38" s="429"/>
      <c r="VDW38" s="429"/>
      <c r="VDX38" s="429"/>
      <c r="VDY38" s="429"/>
      <c r="VDZ38" s="429"/>
      <c r="VEA38" s="429"/>
      <c r="VEB38" s="429"/>
      <c r="VEC38" s="429"/>
      <c r="VED38" s="429"/>
      <c r="VEE38" s="429"/>
      <c r="VEF38" s="429"/>
      <c r="VEG38" s="429"/>
      <c r="VEH38" s="429"/>
      <c r="VEI38" s="429"/>
      <c r="VEJ38" s="429"/>
      <c r="VEK38" s="429"/>
      <c r="VEL38" s="429"/>
      <c r="VEM38" s="429"/>
      <c r="VEN38" s="429"/>
      <c r="VEO38" s="429"/>
      <c r="VEP38" s="429"/>
      <c r="VEQ38" s="429"/>
      <c r="VER38" s="429"/>
      <c r="VES38" s="429"/>
      <c r="VET38" s="429"/>
      <c r="VEU38" s="429"/>
      <c r="VEV38" s="429"/>
      <c r="VEW38" s="429"/>
      <c r="VEX38" s="429"/>
      <c r="VEY38" s="429"/>
      <c r="VEZ38" s="429"/>
      <c r="VFA38" s="429"/>
      <c r="VFB38" s="429"/>
      <c r="VFC38" s="429"/>
      <c r="VFD38" s="429"/>
      <c r="VFE38" s="429"/>
      <c r="VFF38" s="429"/>
      <c r="VFG38" s="429"/>
      <c r="VFH38" s="429"/>
      <c r="VFI38" s="429"/>
      <c r="VFJ38" s="429"/>
      <c r="VFK38" s="429"/>
      <c r="VFL38" s="429"/>
      <c r="VFM38" s="429"/>
      <c r="VFN38" s="429"/>
      <c r="VFO38" s="429"/>
      <c r="VFP38" s="429"/>
      <c r="VFQ38" s="429"/>
      <c r="VFR38" s="429"/>
      <c r="VFS38" s="429"/>
      <c r="VFT38" s="429"/>
      <c r="VFU38" s="429"/>
      <c r="VFV38" s="429"/>
      <c r="VFW38" s="429"/>
      <c r="VFX38" s="429"/>
      <c r="VFY38" s="429"/>
      <c r="VFZ38" s="429"/>
      <c r="VGA38" s="429"/>
      <c r="VGB38" s="429"/>
      <c r="VGC38" s="429"/>
      <c r="VGD38" s="429"/>
      <c r="VGE38" s="429"/>
      <c r="VGF38" s="429"/>
      <c r="VGG38" s="429"/>
      <c r="VGH38" s="429"/>
      <c r="VGI38" s="429"/>
      <c r="VGJ38" s="429"/>
      <c r="VGK38" s="429"/>
      <c r="VGL38" s="429"/>
      <c r="VGM38" s="429"/>
      <c r="VGN38" s="429"/>
      <c r="VGO38" s="429"/>
      <c r="VGP38" s="429"/>
      <c r="VGQ38" s="429"/>
      <c r="VGR38" s="429"/>
      <c r="VGS38" s="429"/>
      <c r="VGT38" s="429"/>
      <c r="VGU38" s="429"/>
      <c r="VGV38" s="429"/>
      <c r="VGW38" s="429"/>
      <c r="VGX38" s="429"/>
      <c r="VGY38" s="429"/>
      <c r="VGZ38" s="429"/>
      <c r="VHA38" s="429"/>
      <c r="VHB38" s="429"/>
      <c r="VHC38" s="429"/>
      <c r="VHD38" s="429"/>
      <c r="VHE38" s="429"/>
      <c r="VHF38" s="429"/>
      <c r="VHG38" s="429"/>
      <c r="VHH38" s="429"/>
      <c r="VHI38" s="429"/>
      <c r="VHJ38" s="429"/>
      <c r="VHK38" s="429"/>
      <c r="VHL38" s="429"/>
      <c r="VHM38" s="429"/>
      <c r="VHN38" s="429"/>
      <c r="VHO38" s="429"/>
      <c r="VHP38" s="429"/>
      <c r="VHQ38" s="429"/>
      <c r="VHR38" s="429"/>
      <c r="VHS38" s="429"/>
      <c r="VHT38" s="429"/>
      <c r="VHU38" s="429"/>
      <c r="VHV38" s="429"/>
      <c r="VHW38" s="429"/>
      <c r="VHX38" s="429"/>
      <c r="VHY38" s="429"/>
      <c r="VHZ38" s="429"/>
      <c r="VIA38" s="429"/>
      <c r="VIB38" s="429"/>
      <c r="VIC38" s="429"/>
      <c r="VID38" s="429"/>
      <c r="VIE38" s="429"/>
      <c r="VIF38" s="429"/>
      <c r="VIG38" s="429"/>
      <c r="VIH38" s="429"/>
      <c r="VII38" s="429"/>
      <c r="VIJ38" s="429"/>
      <c r="VIK38" s="429"/>
      <c r="VIL38" s="429"/>
      <c r="VIM38" s="429"/>
      <c r="VIN38" s="429"/>
      <c r="VIO38" s="429"/>
      <c r="VIP38" s="429"/>
      <c r="VIQ38" s="429"/>
      <c r="VIR38" s="429"/>
      <c r="VIS38" s="429"/>
      <c r="VIT38" s="429"/>
      <c r="VIU38" s="429"/>
      <c r="VIV38" s="429"/>
      <c r="VIW38" s="429"/>
      <c r="VIX38" s="429"/>
      <c r="VIY38" s="429"/>
      <c r="VIZ38" s="429"/>
      <c r="VJA38" s="429"/>
      <c r="VJB38" s="429"/>
      <c r="VJC38" s="429"/>
      <c r="VJD38" s="429"/>
      <c r="VJE38" s="429"/>
      <c r="VJF38" s="429"/>
      <c r="VJG38" s="429"/>
      <c r="VJH38" s="429"/>
      <c r="VJI38" s="429"/>
      <c r="VJJ38" s="429"/>
      <c r="VJK38" s="429"/>
      <c r="VJL38" s="429"/>
      <c r="VJM38" s="429"/>
      <c r="VJN38" s="429"/>
      <c r="VJO38" s="429"/>
      <c r="VJP38" s="429"/>
      <c r="VJQ38" s="429"/>
      <c r="VJR38" s="429"/>
      <c r="VJS38" s="429"/>
      <c r="VJT38" s="429"/>
      <c r="VJU38" s="429"/>
      <c r="VJV38" s="429"/>
      <c r="VJW38" s="429"/>
      <c r="VJX38" s="429"/>
      <c r="VJY38" s="429"/>
      <c r="VJZ38" s="429"/>
      <c r="VKA38" s="429"/>
      <c r="VKB38" s="429"/>
      <c r="VKC38" s="429"/>
      <c r="VKD38" s="429"/>
      <c r="VKE38" s="429"/>
      <c r="VKF38" s="429"/>
      <c r="VKG38" s="429"/>
      <c r="VKH38" s="429"/>
      <c r="VKI38" s="429"/>
      <c r="VKJ38" s="429"/>
      <c r="VKK38" s="429"/>
      <c r="VKL38" s="429"/>
      <c r="VKM38" s="429"/>
      <c r="VKN38" s="429"/>
      <c r="VKO38" s="429"/>
      <c r="VKP38" s="429"/>
      <c r="VKQ38" s="429"/>
      <c r="VKR38" s="429"/>
      <c r="VKS38" s="429"/>
      <c r="VKT38" s="429"/>
      <c r="VKU38" s="429"/>
      <c r="VKV38" s="429"/>
      <c r="VKW38" s="429"/>
      <c r="VKX38" s="429"/>
      <c r="VKY38" s="429"/>
      <c r="VKZ38" s="429"/>
      <c r="VLA38" s="429"/>
      <c r="VLB38" s="429"/>
      <c r="VLC38" s="429"/>
      <c r="VLD38" s="429"/>
      <c r="VLE38" s="429"/>
      <c r="VLF38" s="429"/>
      <c r="VLG38" s="429"/>
      <c r="VLH38" s="429"/>
      <c r="VLI38" s="429"/>
      <c r="VLJ38" s="429"/>
      <c r="VLK38" s="429"/>
      <c r="VLL38" s="429"/>
      <c r="VLM38" s="429"/>
      <c r="VLN38" s="429"/>
      <c r="VLO38" s="429"/>
      <c r="VLP38" s="429"/>
      <c r="VLQ38" s="429"/>
      <c r="VLR38" s="429"/>
      <c r="VLS38" s="429"/>
      <c r="VLT38" s="429"/>
      <c r="VLU38" s="429"/>
      <c r="VLV38" s="429"/>
      <c r="VLW38" s="429"/>
      <c r="VLX38" s="429"/>
      <c r="VLY38" s="429"/>
      <c r="VLZ38" s="429"/>
      <c r="VMA38" s="429"/>
      <c r="VMB38" s="429"/>
      <c r="VMC38" s="429"/>
      <c r="VMD38" s="429"/>
      <c r="VME38" s="429"/>
      <c r="VMF38" s="429"/>
      <c r="VMG38" s="429"/>
      <c r="VMH38" s="429"/>
      <c r="VMI38" s="429"/>
      <c r="VMJ38" s="429"/>
      <c r="VMK38" s="429"/>
      <c r="VML38" s="429"/>
      <c r="VMM38" s="429"/>
      <c r="VMN38" s="429"/>
      <c r="VMO38" s="429"/>
      <c r="VMP38" s="429"/>
      <c r="VMQ38" s="429"/>
      <c r="VMR38" s="429"/>
      <c r="VMS38" s="429"/>
      <c r="VMT38" s="429"/>
      <c r="VMU38" s="429"/>
      <c r="VMV38" s="429"/>
      <c r="VMW38" s="429"/>
      <c r="VMX38" s="429"/>
      <c r="VMY38" s="429"/>
      <c r="VMZ38" s="429"/>
      <c r="VNA38" s="429"/>
      <c r="VNB38" s="429"/>
      <c r="VNC38" s="429"/>
      <c r="VND38" s="429"/>
      <c r="VNE38" s="429"/>
      <c r="VNF38" s="429"/>
      <c r="VNG38" s="429"/>
      <c r="VNH38" s="429"/>
      <c r="VNI38" s="429"/>
      <c r="VNJ38" s="429"/>
      <c r="VNK38" s="429"/>
      <c r="VNL38" s="429"/>
      <c r="VNM38" s="429"/>
      <c r="VNN38" s="429"/>
      <c r="VNO38" s="429"/>
      <c r="VNP38" s="429"/>
      <c r="VNQ38" s="429"/>
      <c r="VNR38" s="429"/>
      <c r="VNS38" s="429"/>
      <c r="VNT38" s="429"/>
      <c r="VNU38" s="429"/>
      <c r="VNV38" s="429"/>
      <c r="VNW38" s="429"/>
      <c r="VNX38" s="429"/>
      <c r="VNY38" s="429"/>
      <c r="VNZ38" s="429"/>
      <c r="VOA38" s="429"/>
      <c r="VOB38" s="429"/>
      <c r="VOC38" s="429"/>
      <c r="VOD38" s="429"/>
      <c r="VOE38" s="429"/>
      <c r="VOF38" s="429"/>
      <c r="VOG38" s="429"/>
      <c r="VOH38" s="429"/>
      <c r="VOI38" s="429"/>
      <c r="VOJ38" s="429"/>
      <c r="VOK38" s="429"/>
      <c r="VOL38" s="429"/>
      <c r="VOM38" s="429"/>
      <c r="VON38" s="429"/>
      <c r="VOO38" s="429"/>
      <c r="VOP38" s="429"/>
      <c r="VOQ38" s="429"/>
      <c r="VOR38" s="429"/>
      <c r="VOS38" s="429"/>
      <c r="VOT38" s="429"/>
      <c r="VOU38" s="429"/>
      <c r="VOV38" s="429"/>
      <c r="VOW38" s="429"/>
      <c r="VOX38" s="429"/>
      <c r="VOY38" s="429"/>
      <c r="VOZ38" s="429"/>
      <c r="VPA38" s="429"/>
      <c r="VPB38" s="429"/>
      <c r="VPC38" s="429"/>
      <c r="VPD38" s="429"/>
      <c r="VPE38" s="429"/>
      <c r="VPF38" s="429"/>
      <c r="VPG38" s="429"/>
      <c r="VPH38" s="429"/>
      <c r="VPI38" s="429"/>
      <c r="VPJ38" s="429"/>
      <c r="VPK38" s="429"/>
      <c r="VPL38" s="429"/>
      <c r="VPM38" s="429"/>
      <c r="VPN38" s="429"/>
      <c r="VPO38" s="429"/>
      <c r="VPP38" s="429"/>
      <c r="VPQ38" s="429"/>
      <c r="VPR38" s="429"/>
      <c r="VPS38" s="429"/>
      <c r="VPT38" s="429"/>
      <c r="VPU38" s="429"/>
      <c r="VPV38" s="429"/>
      <c r="VPW38" s="429"/>
      <c r="VPX38" s="429"/>
      <c r="VPY38" s="429"/>
      <c r="VPZ38" s="429"/>
      <c r="VQA38" s="429"/>
      <c r="VQB38" s="429"/>
      <c r="VQC38" s="429"/>
      <c r="VQD38" s="429"/>
      <c r="VQE38" s="429"/>
      <c r="VQF38" s="429"/>
      <c r="VQG38" s="429"/>
      <c r="VQH38" s="429"/>
      <c r="VQI38" s="429"/>
      <c r="VQJ38" s="429"/>
      <c r="VQK38" s="429"/>
      <c r="VQL38" s="429"/>
      <c r="VQM38" s="429"/>
      <c r="VQN38" s="429"/>
      <c r="VQO38" s="429"/>
      <c r="VQP38" s="429"/>
      <c r="VQQ38" s="429"/>
      <c r="VQR38" s="429"/>
      <c r="VQS38" s="429"/>
      <c r="VQT38" s="429"/>
      <c r="VQU38" s="429"/>
      <c r="VQV38" s="429"/>
      <c r="VQW38" s="429"/>
      <c r="VQX38" s="429"/>
      <c r="VQY38" s="429"/>
      <c r="VQZ38" s="429"/>
      <c r="VRA38" s="429"/>
      <c r="VRB38" s="429"/>
      <c r="VRC38" s="429"/>
      <c r="VRD38" s="429"/>
      <c r="VRE38" s="429"/>
      <c r="VRF38" s="429"/>
      <c r="VRG38" s="429"/>
      <c r="VRH38" s="429"/>
      <c r="VRI38" s="429"/>
      <c r="VRJ38" s="429"/>
      <c r="VRK38" s="429"/>
      <c r="VRL38" s="429"/>
      <c r="VRM38" s="429"/>
      <c r="VRN38" s="429"/>
      <c r="VRO38" s="429"/>
      <c r="VRP38" s="429"/>
      <c r="VRQ38" s="429"/>
      <c r="VRR38" s="429"/>
      <c r="VRS38" s="429"/>
      <c r="VRT38" s="429"/>
      <c r="VRU38" s="429"/>
      <c r="VRV38" s="429"/>
      <c r="VRW38" s="429"/>
      <c r="VRX38" s="429"/>
      <c r="VRY38" s="429"/>
      <c r="VRZ38" s="429"/>
      <c r="VSA38" s="429"/>
      <c r="VSB38" s="429"/>
      <c r="VSC38" s="429"/>
      <c r="VSD38" s="429"/>
      <c r="VSE38" s="429"/>
      <c r="VSF38" s="429"/>
      <c r="VSG38" s="429"/>
      <c r="VSH38" s="429"/>
      <c r="VSI38" s="429"/>
      <c r="VSJ38" s="429"/>
      <c r="VSK38" s="429"/>
      <c r="VSL38" s="429"/>
      <c r="VSM38" s="429"/>
      <c r="VSN38" s="429"/>
      <c r="VSO38" s="429"/>
      <c r="VSP38" s="429"/>
      <c r="VSQ38" s="429"/>
      <c r="VSR38" s="429"/>
      <c r="VSS38" s="429"/>
      <c r="VST38" s="429"/>
      <c r="VSU38" s="429"/>
      <c r="VSV38" s="429"/>
      <c r="VSW38" s="429"/>
      <c r="VSX38" s="429"/>
      <c r="VSY38" s="429"/>
      <c r="VSZ38" s="429"/>
      <c r="VTA38" s="429"/>
      <c r="VTB38" s="429"/>
      <c r="VTC38" s="429"/>
      <c r="VTD38" s="429"/>
      <c r="VTE38" s="429"/>
      <c r="VTF38" s="429"/>
      <c r="VTG38" s="429"/>
      <c r="VTH38" s="429"/>
      <c r="VTI38" s="429"/>
      <c r="VTJ38" s="429"/>
      <c r="VTK38" s="429"/>
      <c r="VTL38" s="429"/>
      <c r="VTM38" s="429"/>
      <c r="VTN38" s="429"/>
      <c r="VTO38" s="429"/>
      <c r="VTP38" s="429"/>
      <c r="VTQ38" s="429"/>
      <c r="VTR38" s="429"/>
      <c r="VTS38" s="429"/>
      <c r="VTT38" s="429"/>
      <c r="VTU38" s="429"/>
      <c r="VTV38" s="429"/>
      <c r="VTW38" s="429"/>
      <c r="VTX38" s="429"/>
      <c r="VTY38" s="429"/>
      <c r="VTZ38" s="429"/>
      <c r="VUA38" s="429"/>
      <c r="VUB38" s="429"/>
      <c r="VUC38" s="429"/>
      <c r="VUD38" s="429"/>
      <c r="VUE38" s="429"/>
      <c r="VUF38" s="429"/>
      <c r="VUG38" s="429"/>
      <c r="VUH38" s="429"/>
      <c r="VUI38" s="429"/>
      <c r="VUJ38" s="429"/>
      <c r="VUK38" s="429"/>
      <c r="VUL38" s="429"/>
      <c r="VUM38" s="429"/>
      <c r="VUN38" s="429"/>
      <c r="VUO38" s="429"/>
      <c r="VUP38" s="429"/>
      <c r="VUQ38" s="429"/>
      <c r="VUR38" s="429"/>
      <c r="VUS38" s="429"/>
      <c r="VUT38" s="429"/>
      <c r="VUU38" s="429"/>
      <c r="VUV38" s="429"/>
      <c r="VUW38" s="429"/>
      <c r="VUX38" s="429"/>
      <c r="VUY38" s="429"/>
      <c r="VUZ38" s="429"/>
      <c r="VVA38" s="429"/>
      <c r="VVB38" s="429"/>
      <c r="VVC38" s="429"/>
      <c r="VVD38" s="429"/>
      <c r="VVE38" s="429"/>
      <c r="VVF38" s="429"/>
      <c r="VVG38" s="429"/>
      <c r="VVH38" s="429"/>
      <c r="VVI38" s="429"/>
      <c r="VVJ38" s="429"/>
      <c r="VVK38" s="429"/>
      <c r="VVL38" s="429"/>
      <c r="VVM38" s="429"/>
      <c r="VVN38" s="429"/>
      <c r="VVO38" s="429"/>
      <c r="VVP38" s="429"/>
      <c r="VVQ38" s="429"/>
      <c r="VVR38" s="429"/>
      <c r="VVS38" s="429"/>
      <c r="VVT38" s="429"/>
      <c r="VVU38" s="429"/>
      <c r="VVV38" s="429"/>
      <c r="VVW38" s="429"/>
      <c r="VVX38" s="429"/>
      <c r="VVY38" s="429"/>
      <c r="VVZ38" s="429"/>
      <c r="VWA38" s="429"/>
      <c r="VWB38" s="429"/>
      <c r="VWC38" s="429"/>
      <c r="VWD38" s="429"/>
      <c r="VWE38" s="429"/>
      <c r="VWF38" s="429"/>
      <c r="VWG38" s="429"/>
      <c r="VWH38" s="429"/>
      <c r="VWI38" s="429"/>
      <c r="VWJ38" s="429"/>
      <c r="VWK38" s="429"/>
      <c r="VWL38" s="429"/>
      <c r="VWM38" s="429"/>
      <c r="VWN38" s="429"/>
      <c r="VWO38" s="429"/>
      <c r="VWP38" s="429"/>
      <c r="VWQ38" s="429"/>
      <c r="VWR38" s="429"/>
      <c r="VWS38" s="429"/>
      <c r="VWT38" s="429"/>
      <c r="VWU38" s="429"/>
      <c r="VWV38" s="429"/>
      <c r="VWW38" s="429"/>
      <c r="VWX38" s="429"/>
      <c r="VWY38" s="429"/>
      <c r="VWZ38" s="429"/>
      <c r="VXA38" s="429"/>
      <c r="VXB38" s="429"/>
      <c r="VXC38" s="429"/>
      <c r="VXD38" s="429"/>
      <c r="VXE38" s="429"/>
      <c r="VXF38" s="429"/>
      <c r="VXG38" s="429"/>
      <c r="VXH38" s="429"/>
      <c r="VXI38" s="429"/>
      <c r="VXJ38" s="429"/>
      <c r="VXK38" s="429"/>
      <c r="VXL38" s="429"/>
      <c r="VXM38" s="429"/>
      <c r="VXN38" s="429"/>
      <c r="VXO38" s="429"/>
      <c r="VXP38" s="429"/>
      <c r="VXQ38" s="429"/>
      <c r="VXR38" s="429"/>
      <c r="VXS38" s="429"/>
      <c r="VXT38" s="429"/>
      <c r="VXU38" s="429"/>
      <c r="VXV38" s="429"/>
      <c r="VXW38" s="429"/>
      <c r="VXX38" s="429"/>
      <c r="VXY38" s="429"/>
      <c r="VXZ38" s="429"/>
      <c r="VYA38" s="429"/>
      <c r="VYB38" s="429"/>
      <c r="VYC38" s="429"/>
      <c r="VYD38" s="429"/>
      <c r="VYE38" s="429"/>
      <c r="VYF38" s="429"/>
      <c r="VYG38" s="429"/>
      <c r="VYH38" s="429"/>
      <c r="VYI38" s="429"/>
      <c r="VYJ38" s="429"/>
      <c r="VYK38" s="429"/>
      <c r="VYL38" s="429"/>
      <c r="VYM38" s="429"/>
      <c r="VYN38" s="429"/>
      <c r="VYO38" s="429"/>
      <c r="VYP38" s="429"/>
      <c r="VYQ38" s="429"/>
      <c r="VYR38" s="429"/>
      <c r="VYS38" s="429"/>
      <c r="VYT38" s="429"/>
      <c r="VYU38" s="429"/>
      <c r="VYV38" s="429"/>
      <c r="VYW38" s="429"/>
      <c r="VYX38" s="429"/>
      <c r="VYY38" s="429"/>
      <c r="VYZ38" s="429"/>
      <c r="VZA38" s="429"/>
      <c r="VZB38" s="429"/>
      <c r="VZC38" s="429"/>
      <c r="VZD38" s="429"/>
      <c r="VZE38" s="429"/>
      <c r="VZF38" s="429"/>
      <c r="VZG38" s="429"/>
      <c r="VZH38" s="429"/>
      <c r="VZI38" s="429"/>
      <c r="VZJ38" s="429"/>
      <c r="VZK38" s="429"/>
      <c r="VZL38" s="429"/>
      <c r="VZM38" s="429"/>
      <c r="VZN38" s="429"/>
      <c r="VZO38" s="429"/>
      <c r="VZP38" s="429"/>
      <c r="VZQ38" s="429"/>
      <c r="VZR38" s="429"/>
      <c r="VZS38" s="429"/>
      <c r="VZT38" s="429"/>
      <c r="VZU38" s="429"/>
      <c r="VZV38" s="429"/>
      <c r="VZW38" s="429"/>
      <c r="VZX38" s="429"/>
      <c r="VZY38" s="429"/>
      <c r="VZZ38" s="429"/>
      <c r="WAA38" s="429"/>
      <c r="WAB38" s="429"/>
      <c r="WAC38" s="429"/>
      <c r="WAD38" s="429"/>
      <c r="WAE38" s="429"/>
      <c r="WAF38" s="429"/>
      <c r="WAG38" s="429"/>
      <c r="WAH38" s="429"/>
      <c r="WAI38" s="429"/>
      <c r="WAJ38" s="429"/>
      <c r="WAK38" s="429"/>
      <c r="WAL38" s="429"/>
      <c r="WAM38" s="429"/>
      <c r="WAN38" s="429"/>
      <c r="WAO38" s="429"/>
      <c r="WAP38" s="429"/>
      <c r="WAQ38" s="429"/>
      <c r="WAR38" s="429"/>
      <c r="WAS38" s="429"/>
      <c r="WAT38" s="429"/>
      <c r="WAU38" s="429"/>
      <c r="WAV38" s="429"/>
      <c r="WAW38" s="429"/>
      <c r="WAX38" s="429"/>
      <c r="WAY38" s="429"/>
      <c r="WAZ38" s="429"/>
      <c r="WBA38" s="429"/>
      <c r="WBB38" s="429"/>
      <c r="WBC38" s="429"/>
      <c r="WBD38" s="429"/>
      <c r="WBE38" s="429"/>
      <c r="WBF38" s="429"/>
      <c r="WBG38" s="429"/>
      <c r="WBH38" s="429"/>
      <c r="WBI38" s="429"/>
      <c r="WBJ38" s="429"/>
      <c r="WBK38" s="429"/>
      <c r="WBL38" s="429"/>
      <c r="WBM38" s="429"/>
      <c r="WBN38" s="429"/>
      <c r="WBO38" s="429"/>
      <c r="WBP38" s="429"/>
      <c r="WBQ38" s="429"/>
      <c r="WBR38" s="429"/>
      <c r="WBS38" s="429"/>
      <c r="WBT38" s="429"/>
      <c r="WBU38" s="429"/>
      <c r="WBV38" s="429"/>
      <c r="WBW38" s="429"/>
      <c r="WBX38" s="429"/>
      <c r="WBY38" s="429"/>
      <c r="WBZ38" s="429"/>
      <c r="WCA38" s="429"/>
      <c r="WCB38" s="429"/>
      <c r="WCC38" s="429"/>
      <c r="WCD38" s="429"/>
      <c r="WCE38" s="429"/>
      <c r="WCF38" s="429"/>
      <c r="WCG38" s="429"/>
      <c r="WCH38" s="429"/>
      <c r="WCI38" s="429"/>
      <c r="WCJ38" s="429"/>
      <c r="WCK38" s="429"/>
      <c r="WCL38" s="429"/>
      <c r="WCM38" s="429"/>
      <c r="WCN38" s="429"/>
      <c r="WCO38" s="429"/>
      <c r="WCP38" s="429"/>
      <c r="WCQ38" s="429"/>
      <c r="WCR38" s="429"/>
      <c r="WCS38" s="429"/>
      <c r="WCT38" s="429"/>
      <c r="WCU38" s="429"/>
      <c r="WCV38" s="429"/>
      <c r="WCW38" s="429"/>
      <c r="WCX38" s="429"/>
      <c r="WCY38" s="429"/>
      <c r="WCZ38" s="429"/>
      <c r="WDA38" s="429"/>
      <c r="WDB38" s="429"/>
      <c r="WDC38" s="429"/>
      <c r="WDD38" s="429"/>
      <c r="WDE38" s="429"/>
      <c r="WDF38" s="429"/>
      <c r="WDG38" s="429"/>
      <c r="WDH38" s="429"/>
      <c r="WDI38" s="429"/>
      <c r="WDJ38" s="429"/>
      <c r="WDK38" s="429"/>
      <c r="WDL38" s="429"/>
      <c r="WDM38" s="429"/>
      <c r="WDN38" s="429"/>
      <c r="WDO38" s="429"/>
      <c r="WDP38" s="429"/>
      <c r="WDQ38" s="429"/>
      <c r="WDR38" s="429"/>
      <c r="WDS38" s="429"/>
      <c r="WDT38" s="429"/>
      <c r="WDU38" s="429"/>
      <c r="WDV38" s="429"/>
      <c r="WDW38" s="429"/>
      <c r="WDX38" s="429"/>
      <c r="WDY38" s="429"/>
      <c r="WDZ38" s="429"/>
      <c r="WEA38" s="429"/>
      <c r="WEB38" s="429"/>
      <c r="WEC38" s="429"/>
      <c r="WED38" s="429"/>
      <c r="WEE38" s="429"/>
      <c r="WEF38" s="429"/>
      <c r="WEG38" s="429"/>
      <c r="WEH38" s="429"/>
      <c r="WEI38" s="429"/>
      <c r="WEJ38" s="429"/>
      <c r="WEK38" s="429"/>
      <c r="WEL38" s="429"/>
      <c r="WEM38" s="429"/>
      <c r="WEN38" s="429"/>
      <c r="WEO38" s="429"/>
      <c r="WEP38" s="429"/>
      <c r="WEQ38" s="429"/>
      <c r="WER38" s="429"/>
      <c r="WES38" s="429"/>
      <c r="WET38" s="429"/>
      <c r="WEU38" s="429"/>
      <c r="WEV38" s="429"/>
      <c r="WEW38" s="429"/>
      <c r="WEX38" s="429"/>
      <c r="WEY38" s="429"/>
      <c r="WEZ38" s="429"/>
      <c r="WFA38" s="429"/>
      <c r="WFB38" s="429"/>
      <c r="WFC38" s="429"/>
      <c r="WFD38" s="429"/>
      <c r="WFE38" s="429"/>
      <c r="WFF38" s="429"/>
      <c r="WFG38" s="429"/>
      <c r="WFH38" s="429"/>
      <c r="WFI38" s="429"/>
      <c r="WFJ38" s="429"/>
      <c r="WFK38" s="429"/>
      <c r="WFL38" s="429"/>
      <c r="WFM38" s="429"/>
      <c r="WFN38" s="429"/>
      <c r="WFO38" s="429"/>
      <c r="WFP38" s="429"/>
      <c r="WFQ38" s="429"/>
      <c r="WFR38" s="429"/>
      <c r="WFS38" s="429"/>
      <c r="WFT38" s="429"/>
      <c r="WFU38" s="429"/>
      <c r="WFV38" s="429"/>
      <c r="WFW38" s="429"/>
      <c r="WFX38" s="429"/>
      <c r="WFY38" s="429"/>
      <c r="WFZ38" s="429"/>
      <c r="WGA38" s="429"/>
      <c r="WGB38" s="429"/>
      <c r="WGC38" s="429"/>
      <c r="WGD38" s="429"/>
      <c r="WGE38" s="429"/>
      <c r="WGF38" s="429"/>
      <c r="WGG38" s="429"/>
      <c r="WGH38" s="429"/>
      <c r="WGI38" s="429"/>
      <c r="WGJ38" s="429"/>
      <c r="WGK38" s="429"/>
      <c r="WGL38" s="429"/>
      <c r="WGM38" s="429"/>
      <c r="WGN38" s="429"/>
      <c r="WGO38" s="429"/>
      <c r="WGP38" s="429"/>
      <c r="WGQ38" s="429"/>
      <c r="WGR38" s="429"/>
      <c r="WGS38" s="429"/>
      <c r="WGT38" s="429"/>
      <c r="WGU38" s="429"/>
      <c r="WGV38" s="429"/>
      <c r="WGW38" s="429"/>
      <c r="WGX38" s="429"/>
      <c r="WGY38" s="429"/>
      <c r="WGZ38" s="429"/>
      <c r="WHA38" s="429"/>
      <c r="WHB38" s="429"/>
      <c r="WHC38" s="429"/>
      <c r="WHD38" s="429"/>
      <c r="WHE38" s="429"/>
      <c r="WHF38" s="429"/>
      <c r="WHG38" s="429"/>
      <c r="WHH38" s="429"/>
      <c r="WHI38" s="429"/>
      <c r="WHJ38" s="429"/>
      <c r="WHK38" s="429"/>
      <c r="WHL38" s="429"/>
      <c r="WHM38" s="429"/>
      <c r="WHN38" s="429"/>
      <c r="WHO38" s="429"/>
      <c r="WHP38" s="429"/>
      <c r="WHQ38" s="429"/>
      <c r="WHR38" s="429"/>
      <c r="WHS38" s="429"/>
      <c r="WHT38" s="429"/>
      <c r="WHU38" s="429"/>
      <c r="WHV38" s="429"/>
      <c r="WHW38" s="429"/>
      <c r="WHX38" s="429"/>
      <c r="WHY38" s="429"/>
      <c r="WHZ38" s="429"/>
      <c r="WIA38" s="429"/>
      <c r="WIB38" s="429"/>
      <c r="WIC38" s="429"/>
      <c r="WID38" s="429"/>
      <c r="WIE38" s="429"/>
      <c r="WIF38" s="429"/>
      <c r="WIG38" s="429"/>
      <c r="WIH38" s="429"/>
      <c r="WII38" s="429"/>
      <c r="WIJ38" s="429"/>
      <c r="WIK38" s="429"/>
      <c r="WIL38" s="429"/>
      <c r="WIM38" s="429"/>
      <c r="WIN38" s="429"/>
      <c r="WIO38" s="429"/>
      <c r="WIP38" s="429"/>
      <c r="WIQ38" s="429"/>
      <c r="WIR38" s="429"/>
      <c r="WIS38" s="429"/>
      <c r="WIT38" s="429"/>
      <c r="WIU38" s="429"/>
      <c r="WIV38" s="429"/>
      <c r="WIW38" s="429"/>
      <c r="WIX38" s="429"/>
      <c r="WIY38" s="429"/>
      <c r="WIZ38" s="429"/>
      <c r="WJA38" s="429"/>
      <c r="WJB38" s="429"/>
      <c r="WJC38" s="429"/>
      <c r="WJD38" s="429"/>
      <c r="WJE38" s="429"/>
      <c r="WJF38" s="429"/>
      <c r="WJG38" s="429"/>
      <c r="WJH38" s="429"/>
      <c r="WJI38" s="429"/>
      <c r="WJJ38" s="429"/>
      <c r="WJK38" s="429"/>
      <c r="WJL38" s="429"/>
      <c r="WJM38" s="429"/>
      <c r="WJN38" s="429"/>
      <c r="WJO38" s="429"/>
      <c r="WJP38" s="429"/>
      <c r="WJQ38" s="429"/>
      <c r="WJR38" s="429"/>
      <c r="WJS38" s="429"/>
      <c r="WJT38" s="429"/>
      <c r="WJU38" s="429"/>
      <c r="WJV38" s="429"/>
      <c r="WJW38" s="429"/>
      <c r="WJX38" s="429"/>
      <c r="WJY38" s="429"/>
      <c r="WJZ38" s="429"/>
      <c r="WKA38" s="429"/>
      <c r="WKB38" s="429"/>
      <c r="WKC38" s="429"/>
      <c r="WKD38" s="429"/>
      <c r="WKE38" s="429"/>
      <c r="WKF38" s="429"/>
      <c r="WKG38" s="429"/>
      <c r="WKH38" s="429"/>
      <c r="WKI38" s="429"/>
      <c r="WKJ38" s="429"/>
      <c r="WKK38" s="429"/>
      <c r="WKL38" s="429"/>
      <c r="WKM38" s="429"/>
      <c r="WKN38" s="429"/>
      <c r="WKO38" s="429"/>
      <c r="WKP38" s="429"/>
      <c r="WKQ38" s="429"/>
      <c r="WKR38" s="429"/>
      <c r="WKS38" s="429"/>
      <c r="WKT38" s="429"/>
      <c r="WKU38" s="429"/>
      <c r="WKV38" s="429"/>
      <c r="WKW38" s="429"/>
      <c r="WKX38" s="429"/>
      <c r="WKY38" s="429"/>
      <c r="WKZ38" s="429"/>
      <c r="WLA38" s="429"/>
      <c r="WLB38" s="429"/>
      <c r="WLC38" s="429"/>
      <c r="WLD38" s="429"/>
      <c r="WLE38" s="429"/>
      <c r="WLF38" s="429"/>
      <c r="WLG38" s="429"/>
      <c r="WLH38" s="429"/>
      <c r="WLI38" s="429"/>
      <c r="WLJ38" s="429"/>
      <c r="WLK38" s="429"/>
      <c r="WLL38" s="429"/>
      <c r="WLM38" s="429"/>
      <c r="WLN38" s="429"/>
      <c r="WLO38" s="429"/>
      <c r="WLP38" s="429"/>
      <c r="WLQ38" s="429"/>
      <c r="WLR38" s="429"/>
      <c r="WLS38" s="429"/>
      <c r="WLT38" s="429"/>
      <c r="WLU38" s="429"/>
      <c r="WLV38" s="429"/>
      <c r="WLW38" s="429"/>
      <c r="WLX38" s="429"/>
      <c r="WLY38" s="429"/>
      <c r="WLZ38" s="429"/>
      <c r="WMA38" s="429"/>
      <c r="WMB38" s="429"/>
      <c r="WMC38" s="429"/>
      <c r="WMD38" s="429"/>
      <c r="WME38" s="429"/>
      <c r="WMF38" s="429"/>
      <c r="WMG38" s="429"/>
      <c r="WMH38" s="429"/>
      <c r="WMI38" s="429"/>
      <c r="WMJ38" s="429"/>
      <c r="WMK38" s="429"/>
      <c r="WML38" s="429"/>
      <c r="WMM38" s="429"/>
      <c r="WMN38" s="429"/>
      <c r="WMO38" s="429"/>
      <c r="WMP38" s="429"/>
      <c r="WMQ38" s="429"/>
      <c r="WMR38" s="429"/>
      <c r="WMS38" s="429"/>
      <c r="WMT38" s="429"/>
      <c r="WMU38" s="429"/>
      <c r="WMV38" s="429"/>
      <c r="WMW38" s="429"/>
      <c r="WMX38" s="429"/>
      <c r="WMY38" s="429"/>
      <c r="WMZ38" s="429"/>
      <c r="WNA38" s="429"/>
      <c r="WNB38" s="429"/>
      <c r="WNC38" s="429"/>
      <c r="WND38" s="429"/>
      <c r="WNE38" s="429"/>
      <c r="WNF38" s="429"/>
      <c r="WNG38" s="429"/>
      <c r="WNH38" s="429"/>
      <c r="WNI38" s="429"/>
      <c r="WNJ38" s="429"/>
      <c r="WNK38" s="429"/>
      <c r="WNL38" s="429"/>
      <c r="WNM38" s="429"/>
      <c r="WNN38" s="429"/>
      <c r="WNO38" s="429"/>
      <c r="WNP38" s="429"/>
      <c r="WNQ38" s="429"/>
      <c r="WNR38" s="429"/>
      <c r="WNS38" s="429"/>
      <c r="WNT38" s="429"/>
      <c r="WNU38" s="429"/>
      <c r="WNV38" s="429"/>
      <c r="WNW38" s="429"/>
      <c r="WNX38" s="429"/>
      <c r="WNY38" s="429"/>
      <c r="WNZ38" s="429"/>
      <c r="WOA38" s="429"/>
      <c r="WOB38" s="429"/>
      <c r="WOC38" s="429"/>
      <c r="WOD38" s="429"/>
      <c r="WOE38" s="429"/>
      <c r="WOF38" s="429"/>
      <c r="WOG38" s="429"/>
      <c r="WOH38" s="429"/>
      <c r="WOI38" s="429"/>
      <c r="WOJ38" s="429"/>
      <c r="WOK38" s="429"/>
      <c r="WOL38" s="429"/>
      <c r="WOM38" s="429"/>
      <c r="WON38" s="429"/>
      <c r="WOO38" s="429"/>
      <c r="WOP38" s="429"/>
      <c r="WOQ38" s="429"/>
      <c r="WOR38" s="429"/>
      <c r="WOS38" s="429"/>
      <c r="WOT38" s="429"/>
      <c r="WOU38" s="429"/>
      <c r="WOV38" s="429"/>
      <c r="WOW38" s="429"/>
      <c r="WOX38" s="429"/>
      <c r="WOY38" s="429"/>
      <c r="WOZ38" s="429"/>
      <c r="WPA38" s="429"/>
      <c r="WPB38" s="429"/>
      <c r="WPC38" s="429"/>
      <c r="WPD38" s="429"/>
      <c r="WPE38" s="429"/>
      <c r="WPF38" s="429"/>
      <c r="WPG38" s="429"/>
      <c r="WPH38" s="429"/>
      <c r="WPI38" s="429"/>
      <c r="WPJ38" s="429"/>
      <c r="WPK38" s="429"/>
      <c r="WPL38" s="429"/>
      <c r="WPM38" s="429"/>
      <c r="WPN38" s="429"/>
      <c r="WPO38" s="429"/>
      <c r="WPP38" s="429"/>
      <c r="WPQ38" s="429"/>
      <c r="WPR38" s="429"/>
      <c r="WPS38" s="429"/>
      <c r="WPT38" s="429"/>
      <c r="WPU38" s="429"/>
      <c r="WPV38" s="429"/>
      <c r="WPW38" s="429"/>
      <c r="WPX38" s="429"/>
      <c r="WPY38" s="429"/>
      <c r="WPZ38" s="429"/>
      <c r="WQA38" s="429"/>
      <c r="WQB38" s="429"/>
      <c r="WQC38" s="429"/>
      <c r="WQD38" s="429"/>
      <c r="WQE38" s="429"/>
      <c r="WQF38" s="429"/>
      <c r="WQG38" s="429"/>
      <c r="WQH38" s="429"/>
      <c r="WQI38" s="429"/>
      <c r="WQJ38" s="429"/>
      <c r="WQK38" s="429"/>
      <c r="WQL38" s="429"/>
      <c r="WQM38" s="429"/>
      <c r="WQN38" s="429"/>
      <c r="WQO38" s="429"/>
      <c r="WQP38" s="429"/>
      <c r="WQQ38" s="429"/>
      <c r="WQR38" s="429"/>
      <c r="WQS38" s="429"/>
      <c r="WQT38" s="429"/>
      <c r="WQU38" s="429"/>
      <c r="WQV38" s="429"/>
      <c r="WQW38" s="429"/>
      <c r="WQX38" s="429"/>
      <c r="WQY38" s="429"/>
      <c r="WQZ38" s="429"/>
      <c r="WRA38" s="429"/>
      <c r="WRB38" s="429"/>
      <c r="WRC38" s="429"/>
      <c r="WRD38" s="429"/>
      <c r="WRE38" s="429"/>
      <c r="WRF38" s="429"/>
      <c r="WRG38" s="429"/>
      <c r="WRH38" s="429"/>
      <c r="WRI38" s="429"/>
      <c r="WRJ38" s="429"/>
      <c r="WRK38" s="429"/>
      <c r="WRL38" s="429"/>
      <c r="WRM38" s="429"/>
      <c r="WRN38" s="429"/>
      <c r="WRO38" s="429"/>
      <c r="WRP38" s="429"/>
      <c r="WRQ38" s="429"/>
      <c r="WRR38" s="429"/>
      <c r="WRS38" s="429"/>
      <c r="WRT38" s="429"/>
      <c r="WRU38" s="429"/>
      <c r="WRV38" s="429"/>
      <c r="WRW38" s="429"/>
      <c r="WRX38" s="429"/>
      <c r="WRY38" s="429"/>
      <c r="WRZ38" s="429"/>
      <c r="WSA38" s="429"/>
      <c r="WSB38" s="429"/>
      <c r="WSC38" s="429"/>
      <c r="WSD38" s="429"/>
      <c r="WSE38" s="429"/>
      <c r="WSF38" s="429"/>
      <c r="WSG38" s="429"/>
      <c r="WSH38" s="429"/>
      <c r="WSI38" s="429"/>
      <c r="WSJ38" s="429"/>
      <c r="WSK38" s="429"/>
      <c r="WSL38" s="429"/>
      <c r="WSM38" s="429"/>
      <c r="WSN38" s="429"/>
      <c r="WSO38" s="429"/>
      <c r="WSP38" s="429"/>
      <c r="WSQ38" s="429"/>
      <c r="WSR38" s="429"/>
      <c r="WSS38" s="429"/>
      <c r="WST38" s="429"/>
      <c r="WSU38" s="429"/>
      <c r="WSV38" s="429"/>
      <c r="WSW38" s="429"/>
      <c r="WSX38" s="429"/>
      <c r="WSY38" s="429"/>
      <c r="WSZ38" s="429"/>
      <c r="WTA38" s="429"/>
      <c r="WTB38" s="429"/>
      <c r="WTC38" s="429"/>
      <c r="WTD38" s="429"/>
      <c r="WTE38" s="429"/>
      <c r="WTF38" s="429"/>
      <c r="WTG38" s="429"/>
      <c r="WTH38" s="429"/>
      <c r="WTI38" s="429"/>
      <c r="WTJ38" s="429"/>
      <c r="WTK38" s="429"/>
      <c r="WTL38" s="429"/>
      <c r="WTM38" s="429"/>
      <c r="WTN38" s="429"/>
      <c r="WTO38" s="429"/>
      <c r="WTP38" s="429"/>
      <c r="WTQ38" s="429"/>
      <c r="WTR38" s="429"/>
      <c r="WTS38" s="429"/>
      <c r="WTT38" s="429"/>
      <c r="WTU38" s="429"/>
      <c r="WTV38" s="429"/>
      <c r="WTW38" s="429"/>
      <c r="WTX38" s="429"/>
      <c r="WTY38" s="429"/>
      <c r="WTZ38" s="429"/>
      <c r="WUA38" s="429"/>
      <c r="WUB38" s="429"/>
      <c r="WUC38" s="429"/>
      <c r="WUD38" s="429"/>
      <c r="WUE38" s="429"/>
      <c r="WUF38" s="429"/>
      <c r="WUG38" s="429"/>
      <c r="WUH38" s="429"/>
      <c r="WUI38" s="429"/>
      <c r="WUJ38" s="429"/>
      <c r="WUK38" s="429"/>
      <c r="WUL38" s="429"/>
      <c r="WUM38" s="429"/>
      <c r="WUN38" s="429"/>
      <c r="WUO38" s="429"/>
      <c r="WUP38" s="429"/>
      <c r="WUQ38" s="429"/>
      <c r="WUR38" s="429"/>
      <c r="WUS38" s="429"/>
      <c r="WUT38" s="429"/>
      <c r="WUU38" s="429"/>
      <c r="WUV38" s="429"/>
      <c r="WUW38" s="429"/>
      <c r="WUX38" s="429"/>
      <c r="WUY38" s="429"/>
      <c r="WUZ38" s="429"/>
      <c r="WVA38" s="429"/>
      <c r="WVB38" s="429"/>
      <c r="WVC38" s="429"/>
      <c r="WVD38" s="429"/>
      <c r="WVE38" s="429"/>
      <c r="WVF38" s="429"/>
      <c r="WVG38" s="429"/>
      <c r="WVH38" s="429"/>
      <c r="WVI38" s="429"/>
      <c r="WVJ38" s="429"/>
      <c r="WVK38" s="429"/>
      <c r="WVL38" s="429"/>
      <c r="WVM38" s="429"/>
      <c r="WVN38" s="429"/>
      <c r="WVO38" s="429"/>
      <c r="WVP38" s="429"/>
      <c r="WVQ38" s="429"/>
      <c r="WVR38" s="429"/>
      <c r="WVS38" s="429"/>
      <c r="WVT38" s="429"/>
      <c r="WVU38" s="429"/>
      <c r="WVV38" s="429"/>
      <c r="WVW38" s="429"/>
      <c r="WVX38" s="429"/>
      <c r="WVY38" s="429"/>
      <c r="WVZ38" s="429"/>
      <c r="WWA38" s="429"/>
      <c r="WWB38" s="429"/>
      <c r="WWC38" s="429"/>
      <c r="WWD38" s="429"/>
      <c r="WWE38" s="429"/>
      <c r="WWF38" s="429"/>
      <c r="WWG38" s="429"/>
      <c r="WWH38" s="429"/>
      <c r="WWI38" s="429"/>
      <c r="WWJ38" s="429"/>
      <c r="WWK38" s="429"/>
      <c r="WWL38" s="429"/>
      <c r="WWM38" s="429"/>
      <c r="WWN38" s="429"/>
      <c r="WWO38" s="429"/>
      <c r="WWP38" s="429"/>
      <c r="WWQ38" s="429"/>
      <c r="WWR38" s="429"/>
      <c r="WWS38" s="429"/>
      <c r="WWT38" s="429"/>
      <c r="WWU38" s="429"/>
      <c r="WWV38" s="429"/>
      <c r="WWW38" s="429"/>
      <c r="WWX38" s="429"/>
      <c r="WWY38" s="429"/>
      <c r="WWZ38" s="429"/>
      <c r="WXA38" s="429"/>
      <c r="WXB38" s="429"/>
      <c r="WXC38" s="429"/>
      <c r="WXD38" s="429"/>
      <c r="WXE38" s="429"/>
      <c r="WXF38" s="429"/>
      <c r="WXG38" s="429"/>
      <c r="WXH38" s="429"/>
      <c r="WXI38" s="429"/>
      <c r="WXJ38" s="429"/>
      <c r="WXK38" s="429"/>
      <c r="WXL38" s="429"/>
      <c r="WXM38" s="429"/>
      <c r="WXN38" s="429"/>
      <c r="WXO38" s="429"/>
      <c r="WXP38" s="429"/>
      <c r="WXQ38" s="429"/>
      <c r="WXR38" s="429"/>
      <c r="WXS38" s="429"/>
      <c r="WXT38" s="429"/>
      <c r="WXU38" s="429"/>
      <c r="WXV38" s="429"/>
      <c r="WXW38" s="429"/>
      <c r="WXX38" s="429"/>
      <c r="WXY38" s="429"/>
      <c r="WXZ38" s="429"/>
      <c r="WYA38" s="429"/>
      <c r="WYB38" s="429"/>
      <c r="WYC38" s="429"/>
      <c r="WYD38" s="429"/>
      <c r="WYE38" s="429"/>
      <c r="WYF38" s="429"/>
      <c r="WYG38" s="429"/>
      <c r="WYH38" s="429"/>
      <c r="WYI38" s="429"/>
      <c r="WYJ38" s="429"/>
      <c r="WYK38" s="429"/>
      <c r="WYL38" s="429"/>
      <c r="WYM38" s="429"/>
      <c r="WYN38" s="429"/>
      <c r="WYO38" s="429"/>
      <c r="WYP38" s="429"/>
      <c r="WYQ38" s="429"/>
      <c r="WYR38" s="429"/>
      <c r="WYS38" s="429"/>
      <c r="WYT38" s="429"/>
      <c r="WYU38" s="429"/>
      <c r="WYV38" s="429"/>
      <c r="WYW38" s="429"/>
      <c r="WYX38" s="429"/>
      <c r="WYY38" s="429"/>
      <c r="WYZ38" s="429"/>
      <c r="WZA38" s="429"/>
      <c r="WZB38" s="429"/>
      <c r="WZC38" s="429"/>
      <c r="WZD38" s="429"/>
      <c r="WZE38" s="429"/>
      <c r="WZF38" s="429"/>
      <c r="WZG38" s="429"/>
      <c r="WZH38" s="429"/>
      <c r="WZI38" s="429"/>
      <c r="WZJ38" s="429"/>
      <c r="WZK38" s="429"/>
      <c r="WZL38" s="429"/>
      <c r="WZM38" s="429"/>
      <c r="WZN38" s="429"/>
      <c r="WZO38" s="429"/>
      <c r="WZP38" s="429"/>
      <c r="WZQ38" s="429"/>
      <c r="WZR38" s="429"/>
      <c r="WZS38" s="429"/>
      <c r="WZT38" s="429"/>
      <c r="WZU38" s="429"/>
      <c r="WZV38" s="429"/>
      <c r="WZW38" s="429"/>
      <c r="WZX38" s="429"/>
      <c r="WZY38" s="429"/>
      <c r="WZZ38" s="429"/>
      <c r="XAA38" s="429"/>
      <c r="XAB38" s="429"/>
      <c r="XAC38" s="429"/>
      <c r="XAD38" s="429"/>
      <c r="XAE38" s="429"/>
      <c r="XAF38" s="429"/>
      <c r="XAG38" s="429"/>
      <c r="XAH38" s="429"/>
      <c r="XAI38" s="429"/>
      <c r="XAJ38" s="429"/>
      <c r="XAK38" s="429"/>
      <c r="XAL38" s="429"/>
      <c r="XAM38" s="429"/>
      <c r="XAN38" s="429"/>
      <c r="XAO38" s="429"/>
      <c r="XAP38" s="429"/>
      <c r="XAQ38" s="429"/>
      <c r="XAR38" s="429"/>
      <c r="XAS38" s="429"/>
      <c r="XAT38" s="429"/>
      <c r="XAU38" s="429"/>
      <c r="XAV38" s="429"/>
      <c r="XAW38" s="429"/>
      <c r="XAX38" s="429"/>
      <c r="XAY38" s="429"/>
      <c r="XAZ38" s="429"/>
      <c r="XBA38" s="429"/>
      <c r="XBB38" s="429"/>
      <c r="XBC38" s="429"/>
      <c r="XBD38" s="429"/>
      <c r="XBE38" s="429"/>
      <c r="XBF38" s="429"/>
      <c r="XBG38" s="429"/>
      <c r="XBH38" s="429"/>
      <c r="XBI38" s="429"/>
      <c r="XBJ38" s="429"/>
      <c r="XBK38" s="429"/>
      <c r="XBL38" s="429"/>
      <c r="XBM38" s="429"/>
      <c r="XBN38" s="429"/>
      <c r="XBO38" s="429"/>
      <c r="XBP38" s="429"/>
      <c r="XBQ38" s="429"/>
      <c r="XBR38" s="429"/>
      <c r="XBS38" s="429"/>
      <c r="XBT38" s="429"/>
      <c r="XBU38" s="429"/>
      <c r="XBV38" s="429"/>
      <c r="XBW38" s="429"/>
      <c r="XBX38" s="429"/>
      <c r="XBY38" s="429"/>
      <c r="XBZ38" s="429"/>
      <c r="XCA38" s="429"/>
      <c r="XCB38" s="429"/>
      <c r="XCC38" s="429"/>
      <c r="XCD38" s="429"/>
      <c r="XCE38" s="429"/>
      <c r="XCF38" s="429"/>
      <c r="XCG38" s="429"/>
      <c r="XCH38" s="429"/>
      <c r="XCI38" s="429"/>
      <c r="XCJ38" s="429"/>
      <c r="XCK38" s="429"/>
      <c r="XCL38" s="429"/>
      <c r="XCM38" s="429"/>
      <c r="XCN38" s="429"/>
      <c r="XCO38" s="429"/>
      <c r="XCP38" s="429"/>
      <c r="XCQ38" s="429"/>
      <c r="XCR38" s="429"/>
      <c r="XCS38" s="429"/>
      <c r="XCT38" s="429"/>
      <c r="XCU38" s="429"/>
      <c r="XCV38" s="429"/>
      <c r="XCW38" s="429"/>
      <c r="XCX38" s="429"/>
      <c r="XCY38" s="429"/>
      <c r="XCZ38" s="429"/>
      <c r="XDA38" s="429"/>
      <c r="XDB38" s="429"/>
      <c r="XDC38" s="429"/>
      <c r="XDD38" s="429"/>
      <c r="XDE38" s="429"/>
      <c r="XDF38" s="429"/>
      <c r="XDG38" s="429"/>
      <c r="XDH38" s="429"/>
      <c r="XDI38" s="429"/>
      <c r="XDJ38" s="429"/>
      <c r="XDK38" s="429"/>
      <c r="XDL38" s="429"/>
      <c r="XDM38" s="429"/>
      <c r="XDN38" s="429"/>
      <c r="XDO38" s="429"/>
      <c r="XDP38" s="429"/>
      <c r="XDQ38" s="429"/>
      <c r="XDR38" s="429"/>
      <c r="XDS38" s="429"/>
      <c r="XDT38" s="429"/>
      <c r="XDU38" s="429"/>
      <c r="XDV38" s="429"/>
      <c r="XDW38" s="429"/>
      <c r="XDX38" s="429"/>
      <c r="XDY38" s="429"/>
      <c r="XDZ38" s="429"/>
      <c r="XEA38" s="429"/>
      <c r="XEB38" s="429"/>
      <c r="XEC38" s="429"/>
      <c r="XED38" s="429"/>
      <c r="XEE38" s="429"/>
      <c r="XEF38" s="429"/>
      <c r="XEG38" s="429"/>
      <c r="XEH38" s="429"/>
      <c r="XEI38" s="429"/>
      <c r="XEJ38" s="429"/>
      <c r="XEK38" s="429"/>
      <c r="XEL38" s="429"/>
      <c r="XEM38" s="429"/>
      <c r="XEN38" s="429"/>
      <c r="XEO38" s="429"/>
      <c r="XEP38" s="429"/>
      <c r="XEQ38" s="429"/>
      <c r="XER38" s="429"/>
      <c r="XES38" s="429"/>
      <c r="XET38" s="429"/>
      <c r="XEU38" s="429"/>
      <c r="XEV38" s="429"/>
      <c r="XEW38" s="429"/>
      <c r="XEX38" s="429"/>
      <c r="XEY38" s="429"/>
      <c r="XEZ38" s="429"/>
      <c r="XFA38" s="429"/>
      <c r="XFB38" s="429"/>
    </row>
    <row r="39" spans="1:16382" s="495" customFormat="1" ht="5.0999999999999996" customHeight="1" thickBot="1">
      <c r="A39" s="499">
        <v>1</v>
      </c>
      <c r="B39" s="473"/>
      <c r="C39" s="473"/>
      <c r="D39" s="473"/>
      <c r="E39" s="473"/>
      <c r="F39" s="473"/>
      <c r="G39" s="473"/>
      <c r="H39" s="473"/>
      <c r="I39" s="473"/>
      <c r="J39" s="473"/>
      <c r="K39" s="473"/>
      <c r="L39" s="473"/>
      <c r="M39" s="473"/>
      <c r="N39" s="490"/>
      <c r="O39" s="491"/>
      <c r="P39" s="492"/>
      <c r="Q39" s="493"/>
      <c r="R39" s="494"/>
      <c r="T39" s="496"/>
      <c r="U39" s="496"/>
      <c r="V39" s="496"/>
      <c r="W39" s="496"/>
      <c r="X39" s="496"/>
      <c r="Y39" s="496"/>
      <c r="Z39" s="496"/>
      <c r="AA39" s="496"/>
      <c r="AB39" s="496"/>
      <c r="AC39" s="496"/>
      <c r="AD39" s="496"/>
      <c r="AE39" s="496"/>
      <c r="AF39" s="496"/>
      <c r="AG39" s="496"/>
      <c r="AH39" s="496"/>
      <c r="AI39" s="462"/>
      <c r="AJ39" s="459"/>
      <c r="AK39" s="459"/>
      <c r="AL39" s="456"/>
      <c r="AM39" s="497"/>
      <c r="AN39" s="497"/>
      <c r="AO39" s="497"/>
      <c r="AP39" s="497"/>
      <c r="AQ39" s="497"/>
      <c r="AR39" s="497"/>
      <c r="AS39" s="497"/>
      <c r="AT39" s="497"/>
      <c r="AU39" s="497"/>
      <c r="AV39" s="497"/>
      <c r="AW39" s="497"/>
      <c r="AX39" s="497"/>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c r="HN39" s="429"/>
      <c r="HO39" s="429"/>
      <c r="HP39" s="429"/>
      <c r="HQ39" s="429"/>
      <c r="HR39" s="429"/>
      <c r="HS39" s="429"/>
      <c r="HT39" s="429"/>
      <c r="HU39" s="429"/>
      <c r="HV39" s="429"/>
      <c r="HW39" s="429"/>
      <c r="HX39" s="429"/>
      <c r="HY39" s="429"/>
      <c r="HZ39" s="429"/>
      <c r="IA39" s="429"/>
      <c r="IB39" s="429"/>
      <c r="IC39" s="429"/>
      <c r="ID39" s="429"/>
      <c r="IE39" s="429"/>
      <c r="IF39" s="429"/>
      <c r="IG39" s="429"/>
      <c r="IH39" s="429"/>
      <c r="II39" s="429"/>
      <c r="IJ39" s="429"/>
      <c r="IK39" s="429"/>
      <c r="IL39" s="429"/>
      <c r="IM39" s="429"/>
      <c r="IN39" s="429"/>
      <c r="IO39" s="429"/>
      <c r="IP39" s="429"/>
      <c r="IQ39" s="429"/>
      <c r="IR39" s="429"/>
      <c r="IS39" s="429"/>
      <c r="IT39" s="429"/>
      <c r="IU39" s="429"/>
      <c r="IV39" s="429"/>
      <c r="IW39" s="429"/>
      <c r="IX39" s="429"/>
      <c r="IY39" s="429"/>
      <c r="IZ39" s="429"/>
      <c r="JA39" s="429"/>
      <c r="JB39" s="429"/>
      <c r="JC39" s="429"/>
      <c r="JD39" s="429"/>
      <c r="JE39" s="429"/>
      <c r="JF39" s="429"/>
      <c r="JG39" s="429"/>
      <c r="JH39" s="429"/>
      <c r="JI39" s="429"/>
      <c r="JJ39" s="429"/>
      <c r="JK39" s="429"/>
      <c r="JL39" s="429"/>
      <c r="JM39" s="429"/>
      <c r="JN39" s="429"/>
      <c r="JO39" s="429"/>
      <c r="JP39" s="429"/>
      <c r="JQ39" s="429"/>
      <c r="JR39" s="429"/>
      <c r="JS39" s="429"/>
      <c r="JT39" s="429"/>
      <c r="JU39" s="429"/>
      <c r="JV39" s="429"/>
      <c r="JW39" s="429"/>
      <c r="JX39" s="429"/>
      <c r="JY39" s="429"/>
      <c r="JZ39" s="429"/>
      <c r="KA39" s="429"/>
      <c r="KB39" s="429"/>
      <c r="KC39" s="429"/>
      <c r="KD39" s="429"/>
      <c r="KE39" s="429"/>
      <c r="KF39" s="429"/>
      <c r="KG39" s="429"/>
      <c r="KH39" s="429"/>
      <c r="KI39" s="429"/>
      <c r="KJ39" s="429"/>
      <c r="KK39" s="429"/>
      <c r="KL39" s="429"/>
      <c r="KM39" s="429"/>
      <c r="KN39" s="429"/>
      <c r="KO39" s="429"/>
      <c r="KP39" s="429"/>
      <c r="KQ39" s="429"/>
      <c r="KR39" s="429"/>
      <c r="KS39" s="429"/>
      <c r="KT39" s="429"/>
      <c r="KU39" s="429"/>
      <c r="KV39" s="429"/>
      <c r="KW39" s="429"/>
      <c r="KX39" s="429"/>
      <c r="KY39" s="429"/>
      <c r="KZ39" s="429"/>
      <c r="LA39" s="429"/>
      <c r="LB39" s="429"/>
      <c r="LC39" s="429"/>
      <c r="LD39" s="429"/>
      <c r="LE39" s="429"/>
      <c r="LF39" s="429"/>
      <c r="LG39" s="429"/>
      <c r="LH39" s="429"/>
      <c r="LI39" s="429"/>
      <c r="LJ39" s="429"/>
      <c r="LK39" s="429"/>
      <c r="LL39" s="429"/>
      <c r="LM39" s="429"/>
      <c r="LN39" s="429"/>
      <c r="LO39" s="429"/>
      <c r="LP39" s="429"/>
      <c r="LQ39" s="429"/>
      <c r="LR39" s="429"/>
      <c r="LS39" s="429"/>
      <c r="LT39" s="429"/>
      <c r="LU39" s="429"/>
      <c r="LV39" s="429"/>
      <c r="LW39" s="429"/>
      <c r="LX39" s="429"/>
      <c r="LY39" s="429"/>
      <c r="LZ39" s="429"/>
      <c r="MA39" s="429"/>
      <c r="MB39" s="429"/>
      <c r="MC39" s="429"/>
      <c r="MD39" s="429"/>
      <c r="ME39" s="429"/>
      <c r="MF39" s="429"/>
      <c r="MG39" s="429"/>
      <c r="MH39" s="429"/>
      <c r="MI39" s="429"/>
      <c r="MJ39" s="429"/>
      <c r="MK39" s="429"/>
      <c r="ML39" s="429"/>
      <c r="MM39" s="429"/>
      <c r="MN39" s="429"/>
      <c r="MO39" s="429"/>
      <c r="MP39" s="429"/>
      <c r="MQ39" s="429"/>
      <c r="MR39" s="429"/>
      <c r="MS39" s="429"/>
      <c r="MT39" s="429"/>
      <c r="MU39" s="429"/>
      <c r="MV39" s="429"/>
      <c r="MW39" s="429"/>
      <c r="MX39" s="429"/>
      <c r="MY39" s="429"/>
      <c r="MZ39" s="429"/>
      <c r="NA39" s="429"/>
      <c r="NB39" s="429"/>
      <c r="NC39" s="429"/>
      <c r="ND39" s="429"/>
      <c r="NE39" s="429"/>
      <c r="NF39" s="429"/>
      <c r="NG39" s="429"/>
      <c r="NH39" s="429"/>
      <c r="NI39" s="429"/>
      <c r="NJ39" s="429"/>
      <c r="NK39" s="429"/>
      <c r="NL39" s="429"/>
      <c r="NM39" s="429"/>
      <c r="NN39" s="429"/>
      <c r="NO39" s="429"/>
      <c r="NP39" s="429"/>
      <c r="NQ39" s="429"/>
      <c r="NR39" s="429"/>
      <c r="NS39" s="429"/>
      <c r="NT39" s="429"/>
      <c r="NU39" s="429"/>
      <c r="NV39" s="429"/>
      <c r="NW39" s="429"/>
      <c r="NX39" s="429"/>
      <c r="NY39" s="429"/>
      <c r="NZ39" s="429"/>
      <c r="OA39" s="429"/>
      <c r="OB39" s="429"/>
      <c r="OC39" s="429"/>
      <c r="OD39" s="429"/>
      <c r="OE39" s="429"/>
      <c r="OF39" s="429"/>
      <c r="OG39" s="429"/>
      <c r="OH39" s="429"/>
      <c r="OI39" s="429"/>
      <c r="OJ39" s="429"/>
      <c r="OK39" s="429"/>
      <c r="OL39" s="429"/>
      <c r="OM39" s="429"/>
      <c r="ON39" s="429"/>
      <c r="OO39" s="429"/>
      <c r="OP39" s="429"/>
      <c r="OQ39" s="429"/>
      <c r="OR39" s="429"/>
      <c r="OS39" s="429"/>
      <c r="OT39" s="429"/>
      <c r="OU39" s="429"/>
      <c r="OV39" s="429"/>
      <c r="OW39" s="429"/>
      <c r="OX39" s="429"/>
      <c r="OY39" s="429"/>
      <c r="OZ39" s="429"/>
      <c r="PA39" s="429"/>
      <c r="PB39" s="429"/>
      <c r="PC39" s="429"/>
      <c r="PD39" s="429"/>
      <c r="PE39" s="429"/>
      <c r="PF39" s="429"/>
      <c r="PG39" s="429"/>
      <c r="PH39" s="429"/>
      <c r="PI39" s="429"/>
      <c r="PJ39" s="429"/>
      <c r="PK39" s="429"/>
      <c r="PL39" s="429"/>
      <c r="PM39" s="429"/>
      <c r="PN39" s="429"/>
      <c r="PO39" s="429"/>
      <c r="PP39" s="429"/>
      <c r="PQ39" s="429"/>
      <c r="PR39" s="429"/>
      <c r="PS39" s="429"/>
      <c r="PT39" s="429"/>
      <c r="PU39" s="429"/>
      <c r="PV39" s="429"/>
      <c r="PW39" s="429"/>
      <c r="PX39" s="429"/>
      <c r="PY39" s="429"/>
      <c r="PZ39" s="429"/>
      <c r="QA39" s="429"/>
      <c r="QB39" s="429"/>
      <c r="QC39" s="429"/>
      <c r="QD39" s="429"/>
      <c r="QE39" s="429"/>
      <c r="QF39" s="429"/>
      <c r="QG39" s="429"/>
      <c r="QH39" s="429"/>
      <c r="QI39" s="429"/>
      <c r="QJ39" s="429"/>
      <c r="QK39" s="429"/>
      <c r="QL39" s="429"/>
      <c r="QM39" s="429"/>
      <c r="QN39" s="429"/>
      <c r="QO39" s="429"/>
      <c r="QP39" s="429"/>
      <c r="QQ39" s="429"/>
      <c r="QR39" s="429"/>
      <c r="QS39" s="429"/>
      <c r="QT39" s="429"/>
      <c r="QU39" s="429"/>
      <c r="QV39" s="429"/>
      <c r="QW39" s="429"/>
      <c r="QX39" s="429"/>
      <c r="QY39" s="429"/>
      <c r="QZ39" s="429"/>
      <c r="RA39" s="429"/>
      <c r="RB39" s="429"/>
      <c r="RC39" s="429"/>
      <c r="RD39" s="429"/>
      <c r="RE39" s="429"/>
      <c r="RF39" s="429"/>
      <c r="RG39" s="429"/>
      <c r="RH39" s="429"/>
      <c r="RI39" s="429"/>
      <c r="RJ39" s="429"/>
      <c r="RK39" s="429"/>
      <c r="RL39" s="429"/>
      <c r="RM39" s="429"/>
      <c r="RN39" s="429"/>
      <c r="RO39" s="429"/>
      <c r="RP39" s="429"/>
      <c r="RQ39" s="429"/>
      <c r="RR39" s="429"/>
      <c r="RS39" s="429"/>
      <c r="RT39" s="429"/>
      <c r="RU39" s="429"/>
      <c r="RV39" s="429"/>
      <c r="RW39" s="429"/>
      <c r="RX39" s="429"/>
      <c r="RY39" s="429"/>
      <c r="RZ39" s="429"/>
      <c r="SA39" s="429"/>
      <c r="SB39" s="429"/>
      <c r="SC39" s="429"/>
      <c r="SD39" s="429"/>
      <c r="SE39" s="429"/>
      <c r="SF39" s="429"/>
      <c r="SG39" s="429"/>
      <c r="SH39" s="429"/>
      <c r="SI39" s="429"/>
      <c r="SJ39" s="429"/>
      <c r="SK39" s="429"/>
      <c r="SL39" s="429"/>
      <c r="SM39" s="429"/>
      <c r="SN39" s="429"/>
      <c r="SO39" s="429"/>
      <c r="SP39" s="429"/>
      <c r="SQ39" s="429"/>
      <c r="SR39" s="429"/>
      <c r="SS39" s="429"/>
      <c r="ST39" s="429"/>
      <c r="SU39" s="429"/>
      <c r="SV39" s="429"/>
      <c r="SW39" s="429"/>
      <c r="SX39" s="429"/>
      <c r="SY39" s="429"/>
      <c r="SZ39" s="429"/>
      <c r="TA39" s="429"/>
      <c r="TB39" s="429"/>
      <c r="TC39" s="429"/>
      <c r="TD39" s="429"/>
      <c r="TE39" s="429"/>
      <c r="TF39" s="429"/>
      <c r="TG39" s="429"/>
      <c r="TH39" s="429"/>
      <c r="TI39" s="429"/>
      <c r="TJ39" s="429"/>
      <c r="TK39" s="429"/>
      <c r="TL39" s="429"/>
      <c r="TM39" s="429"/>
      <c r="TN39" s="429"/>
      <c r="TO39" s="429"/>
      <c r="TP39" s="429"/>
      <c r="TQ39" s="429"/>
      <c r="TR39" s="429"/>
      <c r="TS39" s="429"/>
      <c r="TT39" s="429"/>
      <c r="TU39" s="429"/>
      <c r="TV39" s="429"/>
      <c r="TW39" s="429"/>
      <c r="TX39" s="429"/>
      <c r="TY39" s="429"/>
      <c r="TZ39" s="429"/>
      <c r="UA39" s="429"/>
      <c r="UB39" s="429"/>
      <c r="UC39" s="429"/>
      <c r="UD39" s="429"/>
      <c r="UE39" s="429"/>
      <c r="UF39" s="429"/>
      <c r="UG39" s="429"/>
      <c r="UH39" s="429"/>
      <c r="UI39" s="429"/>
      <c r="UJ39" s="429"/>
      <c r="UK39" s="429"/>
      <c r="UL39" s="429"/>
      <c r="UM39" s="429"/>
      <c r="UN39" s="429"/>
      <c r="UO39" s="429"/>
      <c r="UP39" s="429"/>
      <c r="UQ39" s="429"/>
      <c r="UR39" s="429"/>
      <c r="US39" s="429"/>
      <c r="UT39" s="429"/>
      <c r="UU39" s="429"/>
      <c r="UV39" s="429"/>
      <c r="UW39" s="429"/>
      <c r="UX39" s="429"/>
      <c r="UY39" s="429"/>
      <c r="UZ39" s="429"/>
      <c r="VA39" s="429"/>
      <c r="VB39" s="429"/>
      <c r="VC39" s="429"/>
      <c r="VD39" s="429"/>
      <c r="VE39" s="429"/>
      <c r="VF39" s="429"/>
      <c r="VG39" s="429"/>
      <c r="VH39" s="429"/>
      <c r="VI39" s="429"/>
      <c r="VJ39" s="429"/>
      <c r="VK39" s="429"/>
      <c r="VL39" s="429"/>
      <c r="VM39" s="429"/>
      <c r="VN39" s="429"/>
      <c r="VO39" s="429"/>
      <c r="VP39" s="429"/>
      <c r="VQ39" s="429"/>
      <c r="VR39" s="429"/>
      <c r="VS39" s="429"/>
      <c r="VT39" s="429"/>
      <c r="VU39" s="429"/>
      <c r="VV39" s="429"/>
      <c r="VW39" s="429"/>
      <c r="VX39" s="429"/>
      <c r="VY39" s="429"/>
      <c r="VZ39" s="429"/>
      <c r="WA39" s="429"/>
      <c r="WB39" s="429"/>
      <c r="WC39" s="429"/>
      <c r="WD39" s="429"/>
      <c r="WE39" s="429"/>
      <c r="WF39" s="429"/>
      <c r="WG39" s="429"/>
      <c r="WH39" s="429"/>
      <c r="WI39" s="429"/>
      <c r="WJ39" s="429"/>
      <c r="WK39" s="429"/>
      <c r="WL39" s="429"/>
      <c r="WM39" s="429"/>
      <c r="WN39" s="429"/>
      <c r="WO39" s="429"/>
      <c r="WP39" s="429"/>
      <c r="WQ39" s="429"/>
      <c r="WR39" s="429"/>
      <c r="WS39" s="429"/>
      <c r="WT39" s="429"/>
      <c r="WU39" s="429"/>
      <c r="WV39" s="429"/>
      <c r="WW39" s="429"/>
      <c r="WX39" s="429"/>
      <c r="WY39" s="429"/>
      <c r="WZ39" s="429"/>
      <c r="XA39" s="429"/>
      <c r="XB39" s="429"/>
      <c r="XC39" s="429"/>
      <c r="XD39" s="429"/>
      <c r="XE39" s="429"/>
      <c r="XF39" s="429"/>
      <c r="XG39" s="429"/>
      <c r="XH39" s="429"/>
      <c r="XI39" s="429"/>
      <c r="XJ39" s="429"/>
      <c r="XK39" s="429"/>
      <c r="XL39" s="429"/>
      <c r="XM39" s="429"/>
      <c r="XN39" s="429"/>
      <c r="XO39" s="429"/>
      <c r="XP39" s="429"/>
      <c r="XQ39" s="429"/>
      <c r="XR39" s="429"/>
      <c r="XS39" s="429"/>
      <c r="XT39" s="429"/>
      <c r="XU39" s="429"/>
      <c r="XV39" s="429"/>
      <c r="XW39" s="429"/>
      <c r="XX39" s="429"/>
      <c r="XY39" s="429"/>
      <c r="XZ39" s="429"/>
      <c r="YA39" s="429"/>
      <c r="YB39" s="429"/>
      <c r="YC39" s="429"/>
      <c r="YD39" s="429"/>
      <c r="YE39" s="429"/>
      <c r="YF39" s="429"/>
      <c r="YG39" s="429"/>
      <c r="YH39" s="429"/>
      <c r="YI39" s="429"/>
      <c r="YJ39" s="429"/>
      <c r="YK39" s="429"/>
      <c r="YL39" s="429"/>
      <c r="YM39" s="429"/>
      <c r="YN39" s="429"/>
      <c r="YO39" s="429"/>
      <c r="YP39" s="429"/>
      <c r="YQ39" s="429"/>
      <c r="YR39" s="429"/>
      <c r="YS39" s="429"/>
      <c r="YT39" s="429"/>
      <c r="YU39" s="429"/>
      <c r="YV39" s="429"/>
      <c r="YW39" s="429"/>
      <c r="YX39" s="429"/>
      <c r="YY39" s="429"/>
      <c r="YZ39" s="429"/>
      <c r="ZA39" s="429"/>
      <c r="ZB39" s="429"/>
      <c r="ZC39" s="429"/>
      <c r="ZD39" s="429"/>
      <c r="ZE39" s="429"/>
      <c r="ZF39" s="429"/>
      <c r="ZG39" s="429"/>
      <c r="ZH39" s="429"/>
      <c r="ZI39" s="429"/>
      <c r="ZJ39" s="429"/>
      <c r="ZK39" s="429"/>
      <c r="ZL39" s="429"/>
      <c r="ZM39" s="429"/>
      <c r="ZN39" s="429"/>
      <c r="ZO39" s="429"/>
      <c r="ZP39" s="429"/>
      <c r="ZQ39" s="429"/>
      <c r="ZR39" s="429"/>
      <c r="ZS39" s="429"/>
      <c r="ZT39" s="429"/>
      <c r="ZU39" s="429"/>
      <c r="ZV39" s="429"/>
      <c r="ZW39" s="429"/>
      <c r="ZX39" s="429"/>
      <c r="ZY39" s="429"/>
      <c r="ZZ39" s="429"/>
      <c r="AAA39" s="429"/>
      <c r="AAB39" s="429"/>
      <c r="AAC39" s="429"/>
      <c r="AAD39" s="429"/>
      <c r="AAE39" s="429"/>
      <c r="AAF39" s="429"/>
      <c r="AAG39" s="429"/>
      <c r="AAH39" s="429"/>
      <c r="AAI39" s="429"/>
      <c r="AAJ39" s="429"/>
      <c r="AAK39" s="429"/>
      <c r="AAL39" s="429"/>
      <c r="AAM39" s="429"/>
      <c r="AAN39" s="429"/>
      <c r="AAO39" s="429"/>
      <c r="AAP39" s="429"/>
      <c r="AAQ39" s="429"/>
      <c r="AAR39" s="429"/>
      <c r="AAS39" s="429"/>
      <c r="AAT39" s="429"/>
      <c r="AAU39" s="429"/>
      <c r="AAV39" s="429"/>
      <c r="AAW39" s="429"/>
      <c r="AAX39" s="429"/>
      <c r="AAY39" s="429"/>
      <c r="AAZ39" s="429"/>
      <c r="ABA39" s="429"/>
      <c r="ABB39" s="429"/>
      <c r="ABC39" s="429"/>
      <c r="ABD39" s="429"/>
      <c r="ABE39" s="429"/>
      <c r="ABF39" s="429"/>
      <c r="ABG39" s="429"/>
      <c r="ABH39" s="429"/>
      <c r="ABI39" s="429"/>
      <c r="ABJ39" s="429"/>
      <c r="ABK39" s="429"/>
      <c r="ABL39" s="429"/>
      <c r="ABM39" s="429"/>
      <c r="ABN39" s="429"/>
      <c r="ABO39" s="429"/>
      <c r="ABP39" s="429"/>
      <c r="ABQ39" s="429"/>
      <c r="ABR39" s="429"/>
      <c r="ABS39" s="429"/>
      <c r="ABT39" s="429"/>
      <c r="ABU39" s="429"/>
      <c r="ABV39" s="429"/>
      <c r="ABW39" s="429"/>
      <c r="ABX39" s="429"/>
      <c r="ABY39" s="429"/>
      <c r="ABZ39" s="429"/>
      <c r="ACA39" s="429"/>
      <c r="ACB39" s="429"/>
      <c r="ACC39" s="429"/>
      <c r="ACD39" s="429"/>
      <c r="ACE39" s="429"/>
      <c r="ACF39" s="429"/>
      <c r="ACG39" s="429"/>
      <c r="ACH39" s="429"/>
      <c r="ACI39" s="429"/>
      <c r="ACJ39" s="429"/>
      <c r="ACK39" s="429"/>
      <c r="ACL39" s="429"/>
      <c r="ACM39" s="429"/>
      <c r="ACN39" s="429"/>
      <c r="ACO39" s="429"/>
      <c r="ACP39" s="429"/>
      <c r="ACQ39" s="429"/>
      <c r="ACR39" s="429"/>
      <c r="ACS39" s="429"/>
      <c r="ACT39" s="429"/>
      <c r="ACU39" s="429"/>
      <c r="ACV39" s="429"/>
      <c r="ACW39" s="429"/>
      <c r="ACX39" s="429"/>
      <c r="ACY39" s="429"/>
      <c r="ACZ39" s="429"/>
      <c r="ADA39" s="429"/>
      <c r="ADB39" s="429"/>
      <c r="ADC39" s="429"/>
      <c r="ADD39" s="429"/>
      <c r="ADE39" s="429"/>
      <c r="ADF39" s="429"/>
      <c r="ADG39" s="429"/>
      <c r="ADH39" s="429"/>
      <c r="ADI39" s="429"/>
      <c r="ADJ39" s="429"/>
      <c r="ADK39" s="429"/>
      <c r="ADL39" s="429"/>
      <c r="ADM39" s="429"/>
      <c r="ADN39" s="429"/>
      <c r="ADO39" s="429"/>
      <c r="ADP39" s="429"/>
      <c r="ADQ39" s="429"/>
      <c r="ADR39" s="429"/>
      <c r="ADS39" s="429"/>
      <c r="ADT39" s="429"/>
      <c r="ADU39" s="429"/>
      <c r="ADV39" s="429"/>
      <c r="ADW39" s="429"/>
      <c r="ADX39" s="429"/>
      <c r="ADY39" s="429"/>
      <c r="ADZ39" s="429"/>
      <c r="AEA39" s="429"/>
      <c r="AEB39" s="429"/>
      <c r="AEC39" s="429"/>
      <c r="AED39" s="429"/>
      <c r="AEE39" s="429"/>
      <c r="AEF39" s="429"/>
      <c r="AEG39" s="429"/>
      <c r="AEH39" s="429"/>
      <c r="AEI39" s="429"/>
      <c r="AEJ39" s="429"/>
      <c r="AEK39" s="429"/>
      <c r="AEL39" s="429"/>
      <c r="AEM39" s="429"/>
      <c r="AEN39" s="429"/>
      <c r="AEO39" s="429"/>
      <c r="AEP39" s="429"/>
      <c r="AEQ39" s="429"/>
      <c r="AER39" s="429"/>
      <c r="AES39" s="429"/>
      <c r="AET39" s="429"/>
      <c r="AEU39" s="429"/>
      <c r="AEV39" s="429"/>
      <c r="AEW39" s="429"/>
      <c r="AEX39" s="429"/>
      <c r="AEY39" s="429"/>
      <c r="AEZ39" s="429"/>
      <c r="AFA39" s="429"/>
      <c r="AFB39" s="429"/>
      <c r="AFC39" s="429"/>
      <c r="AFD39" s="429"/>
      <c r="AFE39" s="429"/>
      <c r="AFF39" s="429"/>
      <c r="AFG39" s="429"/>
      <c r="AFH39" s="429"/>
      <c r="AFI39" s="429"/>
      <c r="AFJ39" s="429"/>
      <c r="AFK39" s="429"/>
      <c r="AFL39" s="429"/>
      <c r="AFM39" s="429"/>
      <c r="AFN39" s="429"/>
      <c r="AFO39" s="429"/>
      <c r="AFP39" s="429"/>
      <c r="AFQ39" s="429"/>
      <c r="AFR39" s="429"/>
      <c r="AFS39" s="429"/>
      <c r="AFT39" s="429"/>
      <c r="AFU39" s="429"/>
      <c r="AFV39" s="429"/>
      <c r="AFW39" s="429"/>
      <c r="AFX39" s="429"/>
      <c r="AFY39" s="429"/>
      <c r="AFZ39" s="429"/>
      <c r="AGA39" s="429"/>
      <c r="AGB39" s="429"/>
      <c r="AGC39" s="429"/>
      <c r="AGD39" s="429"/>
      <c r="AGE39" s="429"/>
      <c r="AGF39" s="429"/>
      <c r="AGG39" s="429"/>
      <c r="AGH39" s="429"/>
      <c r="AGI39" s="429"/>
      <c r="AGJ39" s="429"/>
      <c r="AGK39" s="429"/>
      <c r="AGL39" s="429"/>
      <c r="AGM39" s="429"/>
      <c r="AGN39" s="429"/>
      <c r="AGO39" s="429"/>
      <c r="AGP39" s="429"/>
      <c r="AGQ39" s="429"/>
      <c r="AGR39" s="429"/>
      <c r="AGS39" s="429"/>
      <c r="AGT39" s="429"/>
      <c r="AGU39" s="429"/>
      <c r="AGV39" s="429"/>
      <c r="AGW39" s="429"/>
      <c r="AGX39" s="429"/>
      <c r="AGY39" s="429"/>
      <c r="AGZ39" s="429"/>
      <c r="AHA39" s="429"/>
      <c r="AHB39" s="429"/>
      <c r="AHC39" s="429"/>
      <c r="AHD39" s="429"/>
      <c r="AHE39" s="429"/>
      <c r="AHF39" s="429"/>
      <c r="AHG39" s="429"/>
      <c r="AHH39" s="429"/>
      <c r="AHI39" s="429"/>
      <c r="AHJ39" s="429"/>
      <c r="AHK39" s="429"/>
      <c r="AHL39" s="429"/>
      <c r="AHM39" s="429"/>
      <c r="AHN39" s="429"/>
      <c r="AHO39" s="429"/>
      <c r="AHP39" s="429"/>
      <c r="AHQ39" s="429"/>
      <c r="AHR39" s="429"/>
      <c r="AHS39" s="429"/>
      <c r="AHT39" s="429"/>
      <c r="AHU39" s="429"/>
      <c r="AHV39" s="429"/>
      <c r="AHW39" s="429"/>
      <c r="AHX39" s="429"/>
      <c r="AHY39" s="429"/>
      <c r="AHZ39" s="429"/>
      <c r="AIA39" s="429"/>
      <c r="AIB39" s="429"/>
      <c r="AIC39" s="429"/>
      <c r="AID39" s="429"/>
      <c r="AIE39" s="429"/>
      <c r="AIF39" s="429"/>
      <c r="AIG39" s="429"/>
      <c r="AIH39" s="429"/>
      <c r="AII39" s="429"/>
      <c r="AIJ39" s="429"/>
      <c r="AIK39" s="429"/>
      <c r="AIL39" s="429"/>
      <c r="AIM39" s="429"/>
      <c r="AIN39" s="429"/>
      <c r="AIO39" s="429"/>
      <c r="AIP39" s="429"/>
      <c r="AIQ39" s="429"/>
      <c r="AIR39" s="429"/>
      <c r="AIS39" s="429"/>
      <c r="AIT39" s="429"/>
      <c r="AIU39" s="429"/>
      <c r="AIV39" s="429"/>
      <c r="AIW39" s="429"/>
      <c r="AIX39" s="429"/>
      <c r="AIY39" s="429"/>
      <c r="AIZ39" s="429"/>
      <c r="AJA39" s="429"/>
      <c r="AJB39" s="429"/>
      <c r="AJC39" s="429"/>
      <c r="AJD39" s="429"/>
      <c r="AJE39" s="429"/>
      <c r="AJF39" s="429"/>
      <c r="AJG39" s="429"/>
      <c r="AJH39" s="429"/>
      <c r="AJI39" s="429"/>
      <c r="AJJ39" s="429"/>
      <c r="AJK39" s="429"/>
      <c r="AJL39" s="429"/>
      <c r="AJM39" s="429"/>
      <c r="AJN39" s="429"/>
      <c r="AJO39" s="429"/>
      <c r="AJP39" s="429"/>
      <c r="AJQ39" s="429"/>
      <c r="AJR39" s="429"/>
      <c r="AJS39" s="429"/>
      <c r="AJT39" s="429"/>
      <c r="AJU39" s="429"/>
      <c r="AJV39" s="429"/>
      <c r="AJW39" s="429"/>
      <c r="AJX39" s="429"/>
      <c r="AJY39" s="429"/>
      <c r="AJZ39" s="429"/>
      <c r="AKA39" s="429"/>
      <c r="AKB39" s="429"/>
      <c r="AKC39" s="429"/>
      <c r="AKD39" s="429"/>
      <c r="AKE39" s="429"/>
      <c r="AKF39" s="429"/>
      <c r="AKG39" s="429"/>
      <c r="AKH39" s="429"/>
      <c r="AKI39" s="429"/>
      <c r="AKJ39" s="429"/>
      <c r="AKK39" s="429"/>
      <c r="AKL39" s="429"/>
      <c r="AKM39" s="429"/>
      <c r="AKN39" s="429"/>
      <c r="AKO39" s="429"/>
      <c r="AKP39" s="429"/>
      <c r="AKQ39" s="429"/>
      <c r="AKR39" s="429"/>
      <c r="AKS39" s="429"/>
      <c r="AKT39" s="429"/>
      <c r="AKU39" s="429"/>
      <c r="AKV39" s="429"/>
      <c r="AKW39" s="429"/>
      <c r="AKX39" s="429"/>
      <c r="AKY39" s="429"/>
      <c r="AKZ39" s="429"/>
      <c r="ALA39" s="429"/>
      <c r="ALB39" s="429"/>
      <c r="ALC39" s="429"/>
      <c r="ALD39" s="429"/>
      <c r="ALE39" s="429"/>
      <c r="ALF39" s="429"/>
      <c r="ALG39" s="429"/>
      <c r="ALH39" s="429"/>
      <c r="ALI39" s="429"/>
      <c r="ALJ39" s="429"/>
      <c r="ALK39" s="429"/>
      <c r="ALL39" s="429"/>
      <c r="ALM39" s="429"/>
      <c r="ALN39" s="429"/>
      <c r="ALO39" s="429"/>
      <c r="ALP39" s="429"/>
      <c r="ALQ39" s="429"/>
      <c r="ALR39" s="429"/>
      <c r="ALS39" s="429"/>
      <c r="ALT39" s="429"/>
      <c r="ALU39" s="429"/>
      <c r="ALV39" s="429"/>
      <c r="ALW39" s="429"/>
      <c r="ALX39" s="429"/>
      <c r="ALY39" s="429"/>
      <c r="ALZ39" s="429"/>
      <c r="AMA39" s="429"/>
      <c r="AMB39" s="429"/>
      <c r="AMC39" s="429"/>
      <c r="AMD39" s="429"/>
      <c r="AME39" s="429"/>
      <c r="AMF39" s="429"/>
      <c r="AMG39" s="429"/>
      <c r="AMH39" s="429"/>
      <c r="AMI39" s="429"/>
      <c r="AMJ39" s="429"/>
      <c r="AMK39" s="429"/>
      <c r="AML39" s="429"/>
      <c r="AMM39" s="429"/>
      <c r="AMN39" s="429"/>
      <c r="AMO39" s="429"/>
      <c r="AMP39" s="429"/>
      <c r="AMQ39" s="429"/>
      <c r="AMR39" s="429"/>
      <c r="AMS39" s="429"/>
      <c r="AMT39" s="429"/>
      <c r="AMU39" s="429"/>
      <c r="AMV39" s="429"/>
      <c r="AMW39" s="429"/>
      <c r="AMX39" s="429"/>
      <c r="AMY39" s="429"/>
      <c r="AMZ39" s="429"/>
      <c r="ANA39" s="429"/>
      <c r="ANB39" s="429"/>
      <c r="ANC39" s="429"/>
      <c r="AND39" s="429"/>
      <c r="ANE39" s="429"/>
      <c r="ANF39" s="429"/>
      <c r="ANG39" s="429"/>
      <c r="ANH39" s="429"/>
      <c r="ANI39" s="429"/>
      <c r="ANJ39" s="429"/>
      <c r="ANK39" s="429"/>
      <c r="ANL39" s="429"/>
      <c r="ANM39" s="429"/>
      <c r="ANN39" s="429"/>
      <c r="ANO39" s="429"/>
      <c r="ANP39" s="429"/>
      <c r="ANQ39" s="429"/>
      <c r="ANR39" s="429"/>
      <c r="ANS39" s="429"/>
      <c r="ANT39" s="429"/>
      <c r="ANU39" s="429"/>
      <c r="ANV39" s="429"/>
      <c r="ANW39" s="429"/>
      <c r="ANX39" s="429"/>
      <c r="ANY39" s="429"/>
      <c r="ANZ39" s="429"/>
      <c r="AOA39" s="429"/>
      <c r="AOB39" s="429"/>
      <c r="AOC39" s="429"/>
      <c r="AOD39" s="429"/>
      <c r="AOE39" s="429"/>
      <c r="AOF39" s="429"/>
      <c r="AOG39" s="429"/>
      <c r="AOH39" s="429"/>
      <c r="AOI39" s="429"/>
      <c r="AOJ39" s="429"/>
      <c r="AOK39" s="429"/>
      <c r="AOL39" s="429"/>
      <c r="AOM39" s="429"/>
      <c r="AON39" s="429"/>
      <c r="AOO39" s="429"/>
      <c r="AOP39" s="429"/>
      <c r="AOQ39" s="429"/>
      <c r="AOR39" s="429"/>
      <c r="AOS39" s="429"/>
      <c r="AOT39" s="429"/>
      <c r="AOU39" s="429"/>
      <c r="AOV39" s="429"/>
      <c r="AOW39" s="429"/>
      <c r="AOX39" s="429"/>
      <c r="AOY39" s="429"/>
      <c r="AOZ39" s="429"/>
      <c r="APA39" s="429"/>
      <c r="APB39" s="429"/>
      <c r="APC39" s="429"/>
      <c r="APD39" s="429"/>
      <c r="APE39" s="429"/>
      <c r="APF39" s="429"/>
      <c r="APG39" s="429"/>
      <c r="APH39" s="429"/>
      <c r="API39" s="429"/>
      <c r="APJ39" s="429"/>
      <c r="APK39" s="429"/>
      <c r="APL39" s="429"/>
      <c r="APM39" s="429"/>
      <c r="APN39" s="429"/>
      <c r="APO39" s="429"/>
      <c r="APP39" s="429"/>
      <c r="APQ39" s="429"/>
      <c r="APR39" s="429"/>
      <c r="APS39" s="429"/>
      <c r="APT39" s="429"/>
      <c r="APU39" s="429"/>
      <c r="APV39" s="429"/>
      <c r="APW39" s="429"/>
      <c r="APX39" s="429"/>
      <c r="APY39" s="429"/>
      <c r="APZ39" s="429"/>
      <c r="AQA39" s="429"/>
      <c r="AQB39" s="429"/>
      <c r="AQC39" s="429"/>
      <c r="AQD39" s="429"/>
      <c r="AQE39" s="429"/>
      <c r="AQF39" s="429"/>
      <c r="AQG39" s="429"/>
      <c r="AQH39" s="429"/>
      <c r="AQI39" s="429"/>
      <c r="AQJ39" s="429"/>
      <c r="AQK39" s="429"/>
      <c r="AQL39" s="429"/>
      <c r="AQM39" s="429"/>
      <c r="AQN39" s="429"/>
      <c r="AQO39" s="429"/>
      <c r="AQP39" s="429"/>
      <c r="AQQ39" s="429"/>
      <c r="AQR39" s="429"/>
      <c r="AQS39" s="429"/>
      <c r="AQT39" s="429"/>
      <c r="AQU39" s="429"/>
      <c r="AQV39" s="429"/>
      <c r="AQW39" s="429"/>
      <c r="AQX39" s="429"/>
      <c r="AQY39" s="429"/>
      <c r="AQZ39" s="429"/>
      <c r="ARA39" s="429"/>
      <c r="ARB39" s="429"/>
      <c r="ARC39" s="429"/>
      <c r="ARD39" s="429"/>
      <c r="ARE39" s="429"/>
      <c r="ARF39" s="429"/>
      <c r="ARG39" s="429"/>
      <c r="ARH39" s="429"/>
      <c r="ARI39" s="429"/>
      <c r="ARJ39" s="429"/>
      <c r="ARK39" s="429"/>
      <c r="ARL39" s="429"/>
      <c r="ARM39" s="429"/>
      <c r="ARN39" s="429"/>
      <c r="ARO39" s="429"/>
      <c r="ARP39" s="429"/>
      <c r="ARQ39" s="429"/>
      <c r="ARR39" s="429"/>
      <c r="ARS39" s="429"/>
      <c r="ART39" s="429"/>
      <c r="ARU39" s="429"/>
      <c r="ARV39" s="429"/>
      <c r="ARW39" s="429"/>
      <c r="ARX39" s="429"/>
      <c r="ARY39" s="429"/>
      <c r="ARZ39" s="429"/>
      <c r="ASA39" s="429"/>
      <c r="ASB39" s="429"/>
      <c r="ASC39" s="429"/>
      <c r="ASD39" s="429"/>
      <c r="ASE39" s="429"/>
      <c r="ASF39" s="429"/>
      <c r="ASG39" s="429"/>
      <c r="ASH39" s="429"/>
      <c r="ASI39" s="429"/>
      <c r="ASJ39" s="429"/>
      <c r="ASK39" s="429"/>
      <c r="ASL39" s="429"/>
      <c r="ASM39" s="429"/>
      <c r="ASN39" s="429"/>
      <c r="ASO39" s="429"/>
      <c r="ASP39" s="429"/>
      <c r="ASQ39" s="429"/>
      <c r="ASR39" s="429"/>
      <c r="ASS39" s="429"/>
      <c r="AST39" s="429"/>
      <c r="ASU39" s="429"/>
      <c r="ASV39" s="429"/>
      <c r="ASW39" s="429"/>
      <c r="ASX39" s="429"/>
      <c r="ASY39" s="429"/>
      <c r="ASZ39" s="429"/>
      <c r="ATA39" s="429"/>
      <c r="ATB39" s="429"/>
      <c r="ATC39" s="429"/>
      <c r="ATD39" s="429"/>
      <c r="ATE39" s="429"/>
      <c r="ATF39" s="429"/>
      <c r="ATG39" s="429"/>
      <c r="ATH39" s="429"/>
      <c r="ATI39" s="429"/>
      <c r="ATJ39" s="429"/>
      <c r="ATK39" s="429"/>
      <c r="ATL39" s="429"/>
      <c r="ATM39" s="429"/>
      <c r="ATN39" s="429"/>
      <c r="ATO39" s="429"/>
      <c r="ATP39" s="429"/>
      <c r="ATQ39" s="429"/>
      <c r="ATR39" s="429"/>
      <c r="ATS39" s="429"/>
      <c r="ATT39" s="429"/>
      <c r="ATU39" s="429"/>
      <c r="ATV39" s="429"/>
      <c r="ATW39" s="429"/>
      <c r="ATX39" s="429"/>
      <c r="ATY39" s="429"/>
      <c r="ATZ39" s="429"/>
      <c r="AUA39" s="429"/>
      <c r="AUB39" s="429"/>
      <c r="AUC39" s="429"/>
      <c r="AUD39" s="429"/>
      <c r="AUE39" s="429"/>
      <c r="AUF39" s="429"/>
      <c r="AUG39" s="429"/>
      <c r="AUH39" s="429"/>
      <c r="AUI39" s="429"/>
      <c r="AUJ39" s="429"/>
      <c r="AUK39" s="429"/>
      <c r="AUL39" s="429"/>
      <c r="AUM39" s="429"/>
      <c r="AUN39" s="429"/>
      <c r="AUO39" s="429"/>
      <c r="AUP39" s="429"/>
      <c r="AUQ39" s="429"/>
      <c r="AUR39" s="429"/>
      <c r="AUS39" s="429"/>
      <c r="AUT39" s="429"/>
      <c r="AUU39" s="429"/>
      <c r="AUV39" s="429"/>
      <c r="AUW39" s="429"/>
      <c r="AUX39" s="429"/>
      <c r="AUY39" s="429"/>
      <c r="AUZ39" s="429"/>
      <c r="AVA39" s="429"/>
      <c r="AVB39" s="429"/>
      <c r="AVC39" s="429"/>
      <c r="AVD39" s="429"/>
      <c r="AVE39" s="429"/>
      <c r="AVF39" s="429"/>
      <c r="AVG39" s="429"/>
      <c r="AVH39" s="429"/>
      <c r="AVI39" s="429"/>
      <c r="AVJ39" s="429"/>
      <c r="AVK39" s="429"/>
      <c r="AVL39" s="429"/>
      <c r="AVM39" s="429"/>
      <c r="AVN39" s="429"/>
      <c r="AVO39" s="429"/>
      <c r="AVP39" s="429"/>
      <c r="AVQ39" s="429"/>
      <c r="AVR39" s="429"/>
      <c r="AVS39" s="429"/>
      <c r="AVT39" s="429"/>
      <c r="AVU39" s="429"/>
      <c r="AVV39" s="429"/>
      <c r="AVW39" s="429"/>
      <c r="AVX39" s="429"/>
      <c r="AVY39" s="429"/>
      <c r="AVZ39" s="429"/>
      <c r="AWA39" s="429"/>
      <c r="AWB39" s="429"/>
      <c r="AWC39" s="429"/>
      <c r="AWD39" s="429"/>
      <c r="AWE39" s="429"/>
      <c r="AWF39" s="429"/>
      <c r="AWG39" s="429"/>
      <c r="AWH39" s="429"/>
      <c r="AWI39" s="429"/>
      <c r="AWJ39" s="429"/>
      <c r="AWK39" s="429"/>
      <c r="AWL39" s="429"/>
      <c r="AWM39" s="429"/>
      <c r="AWN39" s="429"/>
      <c r="AWO39" s="429"/>
      <c r="AWP39" s="429"/>
      <c r="AWQ39" s="429"/>
      <c r="AWR39" s="429"/>
      <c r="AWS39" s="429"/>
      <c r="AWT39" s="429"/>
      <c r="AWU39" s="429"/>
      <c r="AWV39" s="429"/>
      <c r="AWW39" s="429"/>
      <c r="AWX39" s="429"/>
      <c r="AWY39" s="429"/>
      <c r="AWZ39" s="429"/>
      <c r="AXA39" s="429"/>
      <c r="AXB39" s="429"/>
      <c r="AXC39" s="429"/>
      <c r="AXD39" s="429"/>
      <c r="AXE39" s="429"/>
      <c r="AXF39" s="429"/>
      <c r="AXG39" s="429"/>
      <c r="AXH39" s="429"/>
      <c r="AXI39" s="429"/>
      <c r="AXJ39" s="429"/>
      <c r="AXK39" s="429"/>
      <c r="AXL39" s="429"/>
      <c r="AXM39" s="429"/>
      <c r="AXN39" s="429"/>
      <c r="AXO39" s="429"/>
      <c r="AXP39" s="429"/>
      <c r="AXQ39" s="429"/>
      <c r="AXR39" s="429"/>
      <c r="AXS39" s="429"/>
      <c r="AXT39" s="429"/>
      <c r="AXU39" s="429"/>
      <c r="AXV39" s="429"/>
      <c r="AXW39" s="429"/>
      <c r="AXX39" s="429"/>
      <c r="AXY39" s="429"/>
      <c r="AXZ39" s="429"/>
      <c r="AYA39" s="429"/>
      <c r="AYB39" s="429"/>
      <c r="AYC39" s="429"/>
      <c r="AYD39" s="429"/>
      <c r="AYE39" s="429"/>
      <c r="AYF39" s="429"/>
      <c r="AYG39" s="429"/>
      <c r="AYH39" s="429"/>
      <c r="AYI39" s="429"/>
      <c r="AYJ39" s="429"/>
      <c r="AYK39" s="429"/>
      <c r="AYL39" s="429"/>
      <c r="AYM39" s="429"/>
      <c r="AYN39" s="429"/>
      <c r="AYO39" s="429"/>
      <c r="AYP39" s="429"/>
      <c r="AYQ39" s="429"/>
      <c r="AYR39" s="429"/>
      <c r="AYS39" s="429"/>
      <c r="AYT39" s="429"/>
      <c r="AYU39" s="429"/>
      <c r="AYV39" s="429"/>
      <c r="AYW39" s="429"/>
      <c r="AYX39" s="429"/>
      <c r="AYY39" s="429"/>
      <c r="AYZ39" s="429"/>
      <c r="AZA39" s="429"/>
      <c r="AZB39" s="429"/>
      <c r="AZC39" s="429"/>
      <c r="AZD39" s="429"/>
      <c r="AZE39" s="429"/>
      <c r="AZF39" s="429"/>
      <c r="AZG39" s="429"/>
      <c r="AZH39" s="429"/>
      <c r="AZI39" s="429"/>
      <c r="AZJ39" s="429"/>
      <c r="AZK39" s="429"/>
      <c r="AZL39" s="429"/>
      <c r="AZM39" s="429"/>
      <c r="AZN39" s="429"/>
      <c r="AZO39" s="429"/>
      <c r="AZP39" s="429"/>
      <c r="AZQ39" s="429"/>
      <c r="AZR39" s="429"/>
      <c r="AZS39" s="429"/>
      <c r="AZT39" s="429"/>
      <c r="AZU39" s="429"/>
      <c r="AZV39" s="429"/>
      <c r="AZW39" s="429"/>
      <c r="AZX39" s="429"/>
      <c r="AZY39" s="429"/>
      <c r="AZZ39" s="429"/>
      <c r="BAA39" s="429"/>
      <c r="BAB39" s="429"/>
      <c r="BAC39" s="429"/>
      <c r="BAD39" s="429"/>
      <c r="BAE39" s="429"/>
      <c r="BAF39" s="429"/>
      <c r="BAG39" s="429"/>
      <c r="BAH39" s="429"/>
      <c r="BAI39" s="429"/>
      <c r="BAJ39" s="429"/>
      <c r="BAK39" s="429"/>
      <c r="BAL39" s="429"/>
      <c r="BAM39" s="429"/>
      <c r="BAN39" s="429"/>
      <c r="BAO39" s="429"/>
      <c r="BAP39" s="429"/>
      <c r="BAQ39" s="429"/>
      <c r="BAR39" s="429"/>
      <c r="BAS39" s="429"/>
      <c r="BAT39" s="429"/>
      <c r="BAU39" s="429"/>
      <c r="BAV39" s="429"/>
      <c r="BAW39" s="429"/>
      <c r="BAX39" s="429"/>
      <c r="BAY39" s="429"/>
      <c r="BAZ39" s="429"/>
      <c r="BBA39" s="429"/>
      <c r="BBB39" s="429"/>
      <c r="BBC39" s="429"/>
      <c r="BBD39" s="429"/>
      <c r="BBE39" s="429"/>
      <c r="BBF39" s="429"/>
      <c r="BBG39" s="429"/>
      <c r="BBH39" s="429"/>
      <c r="BBI39" s="429"/>
      <c r="BBJ39" s="429"/>
      <c r="BBK39" s="429"/>
      <c r="BBL39" s="429"/>
      <c r="BBM39" s="429"/>
      <c r="BBN39" s="429"/>
      <c r="BBO39" s="429"/>
      <c r="BBP39" s="429"/>
      <c r="BBQ39" s="429"/>
      <c r="BBR39" s="429"/>
      <c r="BBS39" s="429"/>
      <c r="BBT39" s="429"/>
      <c r="BBU39" s="429"/>
      <c r="BBV39" s="429"/>
      <c r="BBW39" s="429"/>
      <c r="BBX39" s="429"/>
      <c r="BBY39" s="429"/>
      <c r="BBZ39" s="429"/>
      <c r="BCA39" s="429"/>
      <c r="BCB39" s="429"/>
      <c r="BCC39" s="429"/>
      <c r="BCD39" s="429"/>
      <c r="BCE39" s="429"/>
      <c r="BCF39" s="429"/>
      <c r="BCG39" s="429"/>
      <c r="BCH39" s="429"/>
      <c r="BCI39" s="429"/>
      <c r="BCJ39" s="429"/>
      <c r="BCK39" s="429"/>
      <c r="BCL39" s="429"/>
      <c r="BCM39" s="429"/>
      <c r="BCN39" s="429"/>
      <c r="BCO39" s="429"/>
      <c r="BCP39" s="429"/>
      <c r="BCQ39" s="429"/>
      <c r="BCR39" s="429"/>
      <c r="BCS39" s="429"/>
      <c r="BCT39" s="429"/>
      <c r="BCU39" s="429"/>
      <c r="BCV39" s="429"/>
      <c r="BCW39" s="429"/>
      <c r="BCX39" s="429"/>
      <c r="BCY39" s="429"/>
      <c r="BCZ39" s="429"/>
      <c r="BDA39" s="429"/>
      <c r="BDB39" s="429"/>
      <c r="BDC39" s="429"/>
      <c r="BDD39" s="429"/>
      <c r="BDE39" s="429"/>
      <c r="BDF39" s="429"/>
      <c r="BDG39" s="429"/>
      <c r="BDH39" s="429"/>
      <c r="BDI39" s="429"/>
      <c r="BDJ39" s="429"/>
      <c r="BDK39" s="429"/>
      <c r="BDL39" s="429"/>
      <c r="BDM39" s="429"/>
      <c r="BDN39" s="429"/>
      <c r="BDO39" s="429"/>
      <c r="BDP39" s="429"/>
      <c r="BDQ39" s="429"/>
      <c r="BDR39" s="429"/>
      <c r="BDS39" s="429"/>
      <c r="BDT39" s="429"/>
      <c r="BDU39" s="429"/>
      <c r="BDV39" s="429"/>
      <c r="BDW39" s="429"/>
      <c r="BDX39" s="429"/>
      <c r="BDY39" s="429"/>
      <c r="BDZ39" s="429"/>
      <c r="BEA39" s="429"/>
      <c r="BEB39" s="429"/>
      <c r="BEC39" s="429"/>
      <c r="BED39" s="429"/>
      <c r="BEE39" s="429"/>
      <c r="BEF39" s="429"/>
      <c r="BEG39" s="429"/>
      <c r="BEH39" s="429"/>
      <c r="BEI39" s="429"/>
      <c r="BEJ39" s="429"/>
      <c r="BEK39" s="429"/>
      <c r="BEL39" s="429"/>
      <c r="BEM39" s="429"/>
      <c r="BEN39" s="429"/>
      <c r="BEO39" s="429"/>
      <c r="BEP39" s="429"/>
      <c r="BEQ39" s="429"/>
      <c r="BER39" s="429"/>
      <c r="BES39" s="429"/>
      <c r="BET39" s="429"/>
      <c r="BEU39" s="429"/>
      <c r="BEV39" s="429"/>
      <c r="BEW39" s="429"/>
      <c r="BEX39" s="429"/>
      <c r="BEY39" s="429"/>
      <c r="BEZ39" s="429"/>
      <c r="BFA39" s="429"/>
      <c r="BFB39" s="429"/>
      <c r="BFC39" s="429"/>
      <c r="BFD39" s="429"/>
      <c r="BFE39" s="429"/>
      <c r="BFF39" s="429"/>
      <c r="BFG39" s="429"/>
      <c r="BFH39" s="429"/>
      <c r="BFI39" s="429"/>
      <c r="BFJ39" s="429"/>
      <c r="BFK39" s="429"/>
      <c r="BFL39" s="429"/>
      <c r="BFM39" s="429"/>
      <c r="BFN39" s="429"/>
      <c r="BFO39" s="429"/>
      <c r="BFP39" s="429"/>
      <c r="BFQ39" s="429"/>
      <c r="BFR39" s="429"/>
      <c r="BFS39" s="429"/>
      <c r="BFT39" s="429"/>
      <c r="BFU39" s="429"/>
      <c r="BFV39" s="429"/>
      <c r="BFW39" s="429"/>
      <c r="BFX39" s="429"/>
      <c r="BFY39" s="429"/>
      <c r="BFZ39" s="429"/>
      <c r="BGA39" s="429"/>
      <c r="BGB39" s="429"/>
      <c r="BGC39" s="429"/>
      <c r="BGD39" s="429"/>
      <c r="BGE39" s="429"/>
      <c r="BGF39" s="429"/>
      <c r="BGG39" s="429"/>
      <c r="BGH39" s="429"/>
      <c r="BGI39" s="429"/>
      <c r="BGJ39" s="429"/>
      <c r="BGK39" s="429"/>
      <c r="BGL39" s="429"/>
      <c r="BGM39" s="429"/>
      <c r="BGN39" s="429"/>
      <c r="BGO39" s="429"/>
      <c r="BGP39" s="429"/>
      <c r="BGQ39" s="429"/>
      <c r="BGR39" s="429"/>
      <c r="BGS39" s="429"/>
      <c r="BGT39" s="429"/>
      <c r="BGU39" s="429"/>
      <c r="BGV39" s="429"/>
      <c r="BGW39" s="429"/>
      <c r="BGX39" s="429"/>
      <c r="BGY39" s="429"/>
      <c r="BGZ39" s="429"/>
      <c r="BHA39" s="429"/>
      <c r="BHB39" s="429"/>
      <c r="BHC39" s="429"/>
      <c r="BHD39" s="429"/>
      <c r="BHE39" s="429"/>
      <c r="BHF39" s="429"/>
      <c r="BHG39" s="429"/>
      <c r="BHH39" s="429"/>
      <c r="BHI39" s="429"/>
      <c r="BHJ39" s="429"/>
      <c r="BHK39" s="429"/>
      <c r="BHL39" s="429"/>
      <c r="BHM39" s="429"/>
      <c r="BHN39" s="429"/>
      <c r="BHO39" s="429"/>
      <c r="BHP39" s="429"/>
      <c r="BHQ39" s="429"/>
      <c r="BHR39" s="429"/>
      <c r="BHS39" s="429"/>
      <c r="BHT39" s="429"/>
      <c r="BHU39" s="429"/>
      <c r="BHV39" s="429"/>
      <c r="BHW39" s="429"/>
      <c r="BHX39" s="429"/>
      <c r="BHY39" s="429"/>
      <c r="BHZ39" s="429"/>
      <c r="BIA39" s="429"/>
      <c r="BIB39" s="429"/>
      <c r="BIC39" s="429"/>
      <c r="BID39" s="429"/>
      <c r="BIE39" s="429"/>
      <c r="BIF39" s="429"/>
      <c r="BIG39" s="429"/>
      <c r="BIH39" s="429"/>
      <c r="BII39" s="429"/>
      <c r="BIJ39" s="429"/>
      <c r="BIK39" s="429"/>
      <c r="BIL39" s="429"/>
      <c r="BIM39" s="429"/>
      <c r="BIN39" s="429"/>
      <c r="BIO39" s="429"/>
      <c r="BIP39" s="429"/>
      <c r="BIQ39" s="429"/>
      <c r="BIR39" s="429"/>
      <c r="BIS39" s="429"/>
      <c r="BIT39" s="429"/>
      <c r="BIU39" s="429"/>
      <c r="BIV39" s="429"/>
      <c r="BIW39" s="429"/>
      <c r="BIX39" s="429"/>
      <c r="BIY39" s="429"/>
      <c r="BIZ39" s="429"/>
      <c r="BJA39" s="429"/>
      <c r="BJB39" s="429"/>
      <c r="BJC39" s="429"/>
      <c r="BJD39" s="429"/>
      <c r="BJE39" s="429"/>
      <c r="BJF39" s="429"/>
      <c r="BJG39" s="429"/>
      <c r="BJH39" s="429"/>
      <c r="BJI39" s="429"/>
      <c r="BJJ39" s="429"/>
      <c r="BJK39" s="429"/>
      <c r="BJL39" s="429"/>
      <c r="BJM39" s="429"/>
      <c r="BJN39" s="429"/>
      <c r="BJO39" s="429"/>
      <c r="BJP39" s="429"/>
      <c r="BJQ39" s="429"/>
      <c r="BJR39" s="429"/>
      <c r="BJS39" s="429"/>
      <c r="BJT39" s="429"/>
      <c r="BJU39" s="429"/>
      <c r="BJV39" s="429"/>
      <c r="BJW39" s="429"/>
      <c r="BJX39" s="429"/>
      <c r="BJY39" s="429"/>
      <c r="BJZ39" s="429"/>
      <c r="BKA39" s="429"/>
      <c r="BKB39" s="429"/>
      <c r="BKC39" s="429"/>
      <c r="BKD39" s="429"/>
      <c r="BKE39" s="429"/>
      <c r="BKF39" s="429"/>
      <c r="BKG39" s="429"/>
      <c r="BKH39" s="429"/>
      <c r="BKI39" s="429"/>
      <c r="BKJ39" s="429"/>
      <c r="BKK39" s="429"/>
      <c r="BKL39" s="429"/>
      <c r="BKM39" s="429"/>
      <c r="BKN39" s="429"/>
      <c r="BKO39" s="429"/>
      <c r="BKP39" s="429"/>
      <c r="BKQ39" s="429"/>
      <c r="BKR39" s="429"/>
      <c r="BKS39" s="429"/>
      <c r="BKT39" s="429"/>
      <c r="BKU39" s="429"/>
      <c r="BKV39" s="429"/>
      <c r="BKW39" s="429"/>
      <c r="BKX39" s="429"/>
      <c r="BKY39" s="429"/>
      <c r="BKZ39" s="429"/>
      <c r="BLA39" s="429"/>
      <c r="BLB39" s="429"/>
      <c r="BLC39" s="429"/>
      <c r="BLD39" s="429"/>
      <c r="BLE39" s="429"/>
      <c r="BLF39" s="429"/>
      <c r="BLG39" s="429"/>
      <c r="BLH39" s="429"/>
      <c r="BLI39" s="429"/>
      <c r="BLJ39" s="429"/>
      <c r="BLK39" s="429"/>
      <c r="BLL39" s="429"/>
      <c r="BLM39" s="429"/>
      <c r="BLN39" s="429"/>
      <c r="BLO39" s="429"/>
      <c r="BLP39" s="429"/>
      <c r="BLQ39" s="429"/>
      <c r="BLR39" s="429"/>
      <c r="BLS39" s="429"/>
      <c r="BLT39" s="429"/>
      <c r="BLU39" s="429"/>
      <c r="BLV39" s="429"/>
      <c r="BLW39" s="429"/>
      <c r="BLX39" s="429"/>
      <c r="BLY39" s="429"/>
      <c r="BLZ39" s="429"/>
      <c r="BMA39" s="429"/>
      <c r="BMB39" s="429"/>
      <c r="BMC39" s="429"/>
      <c r="BMD39" s="429"/>
      <c r="BME39" s="429"/>
      <c r="BMF39" s="429"/>
      <c r="BMG39" s="429"/>
      <c r="BMH39" s="429"/>
      <c r="BMI39" s="429"/>
      <c r="BMJ39" s="429"/>
      <c r="BMK39" s="429"/>
      <c r="BML39" s="429"/>
      <c r="BMM39" s="429"/>
      <c r="BMN39" s="429"/>
      <c r="BMO39" s="429"/>
      <c r="BMP39" s="429"/>
      <c r="BMQ39" s="429"/>
      <c r="BMR39" s="429"/>
      <c r="BMS39" s="429"/>
      <c r="BMT39" s="429"/>
      <c r="BMU39" s="429"/>
      <c r="BMV39" s="429"/>
      <c r="BMW39" s="429"/>
      <c r="BMX39" s="429"/>
      <c r="BMY39" s="429"/>
      <c r="BMZ39" s="429"/>
      <c r="BNA39" s="429"/>
      <c r="BNB39" s="429"/>
      <c r="BNC39" s="429"/>
      <c r="BND39" s="429"/>
      <c r="BNE39" s="429"/>
      <c r="BNF39" s="429"/>
      <c r="BNG39" s="429"/>
      <c r="BNH39" s="429"/>
      <c r="BNI39" s="429"/>
      <c r="BNJ39" s="429"/>
      <c r="BNK39" s="429"/>
      <c r="BNL39" s="429"/>
      <c r="BNM39" s="429"/>
      <c r="BNN39" s="429"/>
      <c r="BNO39" s="429"/>
      <c r="BNP39" s="429"/>
      <c r="BNQ39" s="429"/>
      <c r="BNR39" s="429"/>
      <c r="BNS39" s="429"/>
      <c r="BNT39" s="429"/>
      <c r="BNU39" s="429"/>
      <c r="BNV39" s="429"/>
      <c r="BNW39" s="429"/>
      <c r="BNX39" s="429"/>
      <c r="BNY39" s="429"/>
      <c r="BNZ39" s="429"/>
      <c r="BOA39" s="429"/>
      <c r="BOB39" s="429"/>
      <c r="BOC39" s="429"/>
      <c r="BOD39" s="429"/>
      <c r="BOE39" s="429"/>
      <c r="BOF39" s="429"/>
      <c r="BOG39" s="429"/>
      <c r="BOH39" s="429"/>
      <c r="BOI39" s="429"/>
      <c r="BOJ39" s="429"/>
      <c r="BOK39" s="429"/>
      <c r="BOL39" s="429"/>
      <c r="BOM39" s="429"/>
      <c r="BON39" s="429"/>
      <c r="BOO39" s="429"/>
      <c r="BOP39" s="429"/>
      <c r="BOQ39" s="429"/>
      <c r="BOR39" s="429"/>
      <c r="BOS39" s="429"/>
      <c r="BOT39" s="429"/>
      <c r="BOU39" s="429"/>
      <c r="BOV39" s="429"/>
      <c r="BOW39" s="429"/>
      <c r="BOX39" s="429"/>
      <c r="BOY39" s="429"/>
      <c r="BOZ39" s="429"/>
      <c r="BPA39" s="429"/>
      <c r="BPB39" s="429"/>
      <c r="BPC39" s="429"/>
      <c r="BPD39" s="429"/>
      <c r="BPE39" s="429"/>
      <c r="BPF39" s="429"/>
      <c r="BPG39" s="429"/>
      <c r="BPH39" s="429"/>
      <c r="BPI39" s="429"/>
      <c r="BPJ39" s="429"/>
      <c r="BPK39" s="429"/>
      <c r="BPL39" s="429"/>
      <c r="BPM39" s="429"/>
      <c r="BPN39" s="429"/>
      <c r="BPO39" s="429"/>
      <c r="BPP39" s="429"/>
      <c r="BPQ39" s="429"/>
      <c r="BPR39" s="429"/>
      <c r="BPS39" s="429"/>
      <c r="BPT39" s="429"/>
      <c r="BPU39" s="429"/>
      <c r="BPV39" s="429"/>
      <c r="BPW39" s="429"/>
      <c r="BPX39" s="429"/>
      <c r="BPY39" s="429"/>
      <c r="BPZ39" s="429"/>
      <c r="BQA39" s="429"/>
      <c r="BQB39" s="429"/>
      <c r="BQC39" s="429"/>
      <c r="BQD39" s="429"/>
      <c r="BQE39" s="429"/>
      <c r="BQF39" s="429"/>
      <c r="BQG39" s="429"/>
      <c r="BQH39" s="429"/>
      <c r="BQI39" s="429"/>
      <c r="BQJ39" s="429"/>
      <c r="BQK39" s="429"/>
      <c r="BQL39" s="429"/>
      <c r="BQM39" s="429"/>
      <c r="BQN39" s="429"/>
      <c r="BQO39" s="429"/>
      <c r="BQP39" s="429"/>
      <c r="BQQ39" s="429"/>
      <c r="BQR39" s="429"/>
      <c r="BQS39" s="429"/>
      <c r="BQT39" s="429"/>
      <c r="BQU39" s="429"/>
      <c r="BQV39" s="429"/>
      <c r="BQW39" s="429"/>
      <c r="BQX39" s="429"/>
      <c r="BQY39" s="429"/>
      <c r="BQZ39" s="429"/>
      <c r="BRA39" s="429"/>
      <c r="BRB39" s="429"/>
      <c r="BRC39" s="429"/>
      <c r="BRD39" s="429"/>
      <c r="BRE39" s="429"/>
      <c r="BRF39" s="429"/>
      <c r="BRG39" s="429"/>
      <c r="BRH39" s="429"/>
      <c r="BRI39" s="429"/>
      <c r="BRJ39" s="429"/>
      <c r="BRK39" s="429"/>
      <c r="BRL39" s="429"/>
      <c r="BRM39" s="429"/>
      <c r="BRN39" s="429"/>
      <c r="BRO39" s="429"/>
      <c r="BRP39" s="429"/>
      <c r="BRQ39" s="429"/>
      <c r="BRR39" s="429"/>
      <c r="BRS39" s="429"/>
      <c r="BRT39" s="429"/>
      <c r="BRU39" s="429"/>
      <c r="BRV39" s="429"/>
      <c r="BRW39" s="429"/>
      <c r="BRX39" s="429"/>
      <c r="BRY39" s="429"/>
      <c r="BRZ39" s="429"/>
      <c r="BSA39" s="429"/>
      <c r="BSB39" s="429"/>
      <c r="BSC39" s="429"/>
      <c r="BSD39" s="429"/>
      <c r="BSE39" s="429"/>
      <c r="BSF39" s="429"/>
      <c r="BSG39" s="429"/>
      <c r="BSH39" s="429"/>
      <c r="BSI39" s="429"/>
      <c r="BSJ39" s="429"/>
      <c r="BSK39" s="429"/>
      <c r="BSL39" s="429"/>
      <c r="BSM39" s="429"/>
      <c r="BSN39" s="429"/>
      <c r="BSO39" s="429"/>
      <c r="BSP39" s="429"/>
      <c r="BSQ39" s="429"/>
      <c r="BSR39" s="429"/>
      <c r="BSS39" s="429"/>
      <c r="BST39" s="429"/>
      <c r="BSU39" s="429"/>
      <c r="BSV39" s="429"/>
      <c r="BSW39" s="429"/>
      <c r="BSX39" s="429"/>
      <c r="BSY39" s="429"/>
      <c r="BSZ39" s="429"/>
      <c r="BTA39" s="429"/>
      <c r="BTB39" s="429"/>
      <c r="BTC39" s="429"/>
      <c r="BTD39" s="429"/>
      <c r="BTE39" s="429"/>
      <c r="BTF39" s="429"/>
      <c r="BTG39" s="429"/>
      <c r="BTH39" s="429"/>
      <c r="BTI39" s="429"/>
      <c r="BTJ39" s="429"/>
      <c r="BTK39" s="429"/>
      <c r="BTL39" s="429"/>
      <c r="BTM39" s="429"/>
      <c r="BTN39" s="429"/>
      <c r="BTO39" s="429"/>
      <c r="BTP39" s="429"/>
      <c r="BTQ39" s="429"/>
      <c r="BTR39" s="429"/>
      <c r="BTS39" s="429"/>
      <c r="BTT39" s="429"/>
      <c r="BTU39" s="429"/>
      <c r="BTV39" s="429"/>
      <c r="BTW39" s="429"/>
      <c r="BTX39" s="429"/>
      <c r="BTY39" s="429"/>
      <c r="BTZ39" s="429"/>
      <c r="BUA39" s="429"/>
      <c r="BUB39" s="429"/>
      <c r="BUC39" s="429"/>
      <c r="BUD39" s="429"/>
      <c r="BUE39" s="429"/>
      <c r="BUF39" s="429"/>
      <c r="BUG39" s="429"/>
      <c r="BUH39" s="429"/>
      <c r="BUI39" s="429"/>
      <c r="BUJ39" s="429"/>
      <c r="BUK39" s="429"/>
      <c r="BUL39" s="429"/>
      <c r="BUM39" s="429"/>
      <c r="BUN39" s="429"/>
      <c r="BUO39" s="429"/>
      <c r="BUP39" s="429"/>
      <c r="BUQ39" s="429"/>
      <c r="BUR39" s="429"/>
      <c r="BUS39" s="429"/>
      <c r="BUT39" s="429"/>
      <c r="BUU39" s="429"/>
      <c r="BUV39" s="429"/>
      <c r="BUW39" s="429"/>
      <c r="BUX39" s="429"/>
      <c r="BUY39" s="429"/>
      <c r="BUZ39" s="429"/>
      <c r="BVA39" s="429"/>
      <c r="BVB39" s="429"/>
      <c r="BVC39" s="429"/>
      <c r="BVD39" s="429"/>
      <c r="BVE39" s="429"/>
      <c r="BVF39" s="429"/>
      <c r="BVG39" s="429"/>
      <c r="BVH39" s="429"/>
      <c r="BVI39" s="429"/>
      <c r="BVJ39" s="429"/>
      <c r="BVK39" s="429"/>
      <c r="BVL39" s="429"/>
      <c r="BVM39" s="429"/>
      <c r="BVN39" s="429"/>
      <c r="BVO39" s="429"/>
      <c r="BVP39" s="429"/>
      <c r="BVQ39" s="429"/>
      <c r="BVR39" s="429"/>
      <c r="BVS39" s="429"/>
      <c r="BVT39" s="429"/>
      <c r="BVU39" s="429"/>
      <c r="BVV39" s="429"/>
      <c r="BVW39" s="429"/>
      <c r="BVX39" s="429"/>
      <c r="BVY39" s="429"/>
      <c r="BVZ39" s="429"/>
      <c r="BWA39" s="429"/>
      <c r="BWB39" s="429"/>
      <c r="BWC39" s="429"/>
      <c r="BWD39" s="429"/>
      <c r="BWE39" s="429"/>
      <c r="BWF39" s="429"/>
      <c r="BWG39" s="429"/>
      <c r="BWH39" s="429"/>
      <c r="BWI39" s="429"/>
      <c r="BWJ39" s="429"/>
      <c r="BWK39" s="429"/>
      <c r="BWL39" s="429"/>
      <c r="BWM39" s="429"/>
      <c r="BWN39" s="429"/>
      <c r="BWO39" s="429"/>
      <c r="BWP39" s="429"/>
      <c r="BWQ39" s="429"/>
      <c r="BWR39" s="429"/>
      <c r="BWS39" s="429"/>
      <c r="BWT39" s="429"/>
      <c r="BWU39" s="429"/>
      <c r="BWV39" s="429"/>
      <c r="BWW39" s="429"/>
      <c r="BWX39" s="429"/>
      <c r="BWY39" s="429"/>
      <c r="BWZ39" s="429"/>
      <c r="BXA39" s="429"/>
      <c r="BXB39" s="429"/>
      <c r="BXC39" s="429"/>
      <c r="BXD39" s="429"/>
      <c r="BXE39" s="429"/>
      <c r="BXF39" s="429"/>
      <c r="BXG39" s="429"/>
      <c r="BXH39" s="429"/>
      <c r="BXI39" s="429"/>
      <c r="BXJ39" s="429"/>
      <c r="BXK39" s="429"/>
      <c r="BXL39" s="429"/>
      <c r="BXM39" s="429"/>
      <c r="BXN39" s="429"/>
      <c r="BXO39" s="429"/>
      <c r="BXP39" s="429"/>
      <c r="BXQ39" s="429"/>
      <c r="BXR39" s="429"/>
      <c r="BXS39" s="429"/>
      <c r="BXT39" s="429"/>
      <c r="BXU39" s="429"/>
      <c r="BXV39" s="429"/>
      <c r="BXW39" s="429"/>
      <c r="BXX39" s="429"/>
      <c r="BXY39" s="429"/>
      <c r="BXZ39" s="429"/>
      <c r="BYA39" s="429"/>
      <c r="BYB39" s="429"/>
      <c r="BYC39" s="429"/>
      <c r="BYD39" s="429"/>
      <c r="BYE39" s="429"/>
      <c r="BYF39" s="429"/>
      <c r="BYG39" s="429"/>
      <c r="BYH39" s="429"/>
      <c r="BYI39" s="429"/>
      <c r="BYJ39" s="429"/>
      <c r="BYK39" s="429"/>
      <c r="BYL39" s="429"/>
      <c r="BYM39" s="429"/>
      <c r="BYN39" s="429"/>
      <c r="BYO39" s="429"/>
      <c r="BYP39" s="429"/>
      <c r="BYQ39" s="429"/>
      <c r="BYR39" s="429"/>
      <c r="BYS39" s="429"/>
      <c r="BYT39" s="429"/>
      <c r="BYU39" s="429"/>
      <c r="BYV39" s="429"/>
      <c r="BYW39" s="429"/>
      <c r="BYX39" s="429"/>
      <c r="BYY39" s="429"/>
      <c r="BYZ39" s="429"/>
      <c r="BZA39" s="429"/>
      <c r="BZB39" s="429"/>
      <c r="BZC39" s="429"/>
      <c r="BZD39" s="429"/>
      <c r="BZE39" s="429"/>
      <c r="BZF39" s="429"/>
      <c r="BZG39" s="429"/>
      <c r="BZH39" s="429"/>
      <c r="BZI39" s="429"/>
      <c r="BZJ39" s="429"/>
      <c r="BZK39" s="429"/>
      <c r="BZL39" s="429"/>
      <c r="BZM39" s="429"/>
      <c r="BZN39" s="429"/>
      <c r="BZO39" s="429"/>
      <c r="BZP39" s="429"/>
      <c r="BZQ39" s="429"/>
      <c r="BZR39" s="429"/>
      <c r="BZS39" s="429"/>
      <c r="BZT39" s="429"/>
      <c r="BZU39" s="429"/>
      <c r="BZV39" s="429"/>
      <c r="BZW39" s="429"/>
      <c r="BZX39" s="429"/>
      <c r="BZY39" s="429"/>
      <c r="BZZ39" s="429"/>
      <c r="CAA39" s="429"/>
      <c r="CAB39" s="429"/>
      <c r="CAC39" s="429"/>
      <c r="CAD39" s="429"/>
      <c r="CAE39" s="429"/>
      <c r="CAF39" s="429"/>
      <c r="CAG39" s="429"/>
      <c r="CAH39" s="429"/>
      <c r="CAI39" s="429"/>
      <c r="CAJ39" s="429"/>
      <c r="CAK39" s="429"/>
      <c r="CAL39" s="429"/>
      <c r="CAM39" s="429"/>
      <c r="CAN39" s="429"/>
      <c r="CAO39" s="429"/>
      <c r="CAP39" s="429"/>
      <c r="CAQ39" s="429"/>
      <c r="CAR39" s="429"/>
      <c r="CAS39" s="429"/>
      <c r="CAT39" s="429"/>
      <c r="CAU39" s="429"/>
      <c r="CAV39" s="429"/>
      <c r="CAW39" s="429"/>
      <c r="CAX39" s="429"/>
      <c r="CAY39" s="429"/>
      <c r="CAZ39" s="429"/>
      <c r="CBA39" s="429"/>
      <c r="CBB39" s="429"/>
      <c r="CBC39" s="429"/>
      <c r="CBD39" s="429"/>
      <c r="CBE39" s="429"/>
      <c r="CBF39" s="429"/>
      <c r="CBG39" s="429"/>
      <c r="CBH39" s="429"/>
      <c r="CBI39" s="429"/>
      <c r="CBJ39" s="429"/>
      <c r="CBK39" s="429"/>
      <c r="CBL39" s="429"/>
      <c r="CBM39" s="429"/>
      <c r="CBN39" s="429"/>
      <c r="CBO39" s="429"/>
      <c r="CBP39" s="429"/>
      <c r="CBQ39" s="429"/>
      <c r="CBR39" s="429"/>
      <c r="CBS39" s="429"/>
      <c r="CBT39" s="429"/>
      <c r="CBU39" s="429"/>
      <c r="CBV39" s="429"/>
      <c r="CBW39" s="429"/>
      <c r="CBX39" s="429"/>
      <c r="CBY39" s="429"/>
      <c r="CBZ39" s="429"/>
      <c r="CCA39" s="429"/>
      <c r="CCB39" s="429"/>
      <c r="CCC39" s="429"/>
      <c r="CCD39" s="429"/>
      <c r="CCE39" s="429"/>
      <c r="CCF39" s="429"/>
      <c r="CCG39" s="429"/>
      <c r="CCH39" s="429"/>
      <c r="CCI39" s="429"/>
      <c r="CCJ39" s="429"/>
      <c r="CCK39" s="429"/>
      <c r="CCL39" s="429"/>
      <c r="CCM39" s="429"/>
      <c r="CCN39" s="429"/>
      <c r="CCO39" s="429"/>
      <c r="CCP39" s="429"/>
      <c r="CCQ39" s="429"/>
      <c r="CCR39" s="429"/>
      <c r="CCS39" s="429"/>
      <c r="CCT39" s="429"/>
      <c r="CCU39" s="429"/>
      <c r="CCV39" s="429"/>
      <c r="CCW39" s="429"/>
      <c r="CCX39" s="429"/>
      <c r="CCY39" s="429"/>
      <c r="CCZ39" s="429"/>
      <c r="CDA39" s="429"/>
      <c r="CDB39" s="429"/>
      <c r="CDC39" s="429"/>
      <c r="CDD39" s="429"/>
      <c r="CDE39" s="429"/>
      <c r="CDF39" s="429"/>
      <c r="CDG39" s="429"/>
      <c r="CDH39" s="429"/>
      <c r="CDI39" s="429"/>
      <c r="CDJ39" s="429"/>
      <c r="CDK39" s="429"/>
      <c r="CDL39" s="429"/>
      <c r="CDM39" s="429"/>
      <c r="CDN39" s="429"/>
      <c r="CDO39" s="429"/>
      <c r="CDP39" s="429"/>
      <c r="CDQ39" s="429"/>
      <c r="CDR39" s="429"/>
      <c r="CDS39" s="429"/>
      <c r="CDT39" s="429"/>
      <c r="CDU39" s="429"/>
      <c r="CDV39" s="429"/>
      <c r="CDW39" s="429"/>
      <c r="CDX39" s="429"/>
      <c r="CDY39" s="429"/>
      <c r="CDZ39" s="429"/>
      <c r="CEA39" s="429"/>
      <c r="CEB39" s="429"/>
      <c r="CEC39" s="429"/>
      <c r="CED39" s="429"/>
      <c r="CEE39" s="429"/>
      <c r="CEF39" s="429"/>
      <c r="CEG39" s="429"/>
      <c r="CEH39" s="429"/>
      <c r="CEI39" s="429"/>
      <c r="CEJ39" s="429"/>
      <c r="CEK39" s="429"/>
      <c r="CEL39" s="429"/>
      <c r="CEM39" s="429"/>
      <c r="CEN39" s="429"/>
      <c r="CEO39" s="429"/>
      <c r="CEP39" s="429"/>
      <c r="CEQ39" s="429"/>
      <c r="CER39" s="429"/>
      <c r="CES39" s="429"/>
      <c r="CET39" s="429"/>
      <c r="CEU39" s="429"/>
      <c r="CEV39" s="429"/>
      <c r="CEW39" s="429"/>
      <c r="CEX39" s="429"/>
      <c r="CEY39" s="429"/>
      <c r="CEZ39" s="429"/>
      <c r="CFA39" s="429"/>
      <c r="CFB39" s="429"/>
      <c r="CFC39" s="429"/>
      <c r="CFD39" s="429"/>
      <c r="CFE39" s="429"/>
      <c r="CFF39" s="429"/>
      <c r="CFG39" s="429"/>
      <c r="CFH39" s="429"/>
      <c r="CFI39" s="429"/>
      <c r="CFJ39" s="429"/>
      <c r="CFK39" s="429"/>
      <c r="CFL39" s="429"/>
      <c r="CFM39" s="429"/>
      <c r="CFN39" s="429"/>
      <c r="CFO39" s="429"/>
      <c r="CFP39" s="429"/>
      <c r="CFQ39" s="429"/>
      <c r="CFR39" s="429"/>
      <c r="CFS39" s="429"/>
      <c r="CFT39" s="429"/>
      <c r="CFU39" s="429"/>
      <c r="CFV39" s="429"/>
      <c r="CFW39" s="429"/>
      <c r="CFX39" s="429"/>
      <c r="CFY39" s="429"/>
      <c r="CFZ39" s="429"/>
      <c r="CGA39" s="429"/>
      <c r="CGB39" s="429"/>
      <c r="CGC39" s="429"/>
      <c r="CGD39" s="429"/>
      <c r="CGE39" s="429"/>
      <c r="CGF39" s="429"/>
      <c r="CGG39" s="429"/>
      <c r="CGH39" s="429"/>
      <c r="CGI39" s="429"/>
      <c r="CGJ39" s="429"/>
      <c r="CGK39" s="429"/>
      <c r="CGL39" s="429"/>
      <c r="CGM39" s="429"/>
      <c r="CGN39" s="429"/>
      <c r="CGO39" s="429"/>
      <c r="CGP39" s="429"/>
      <c r="CGQ39" s="429"/>
      <c r="CGR39" s="429"/>
      <c r="CGS39" s="429"/>
      <c r="CGT39" s="429"/>
      <c r="CGU39" s="429"/>
      <c r="CGV39" s="429"/>
      <c r="CGW39" s="429"/>
      <c r="CGX39" s="429"/>
      <c r="CGY39" s="429"/>
      <c r="CGZ39" s="429"/>
      <c r="CHA39" s="429"/>
      <c r="CHB39" s="429"/>
      <c r="CHC39" s="429"/>
      <c r="CHD39" s="429"/>
      <c r="CHE39" s="429"/>
      <c r="CHF39" s="429"/>
      <c r="CHG39" s="429"/>
      <c r="CHH39" s="429"/>
      <c r="CHI39" s="429"/>
      <c r="CHJ39" s="429"/>
      <c r="CHK39" s="429"/>
      <c r="CHL39" s="429"/>
      <c r="CHM39" s="429"/>
      <c r="CHN39" s="429"/>
      <c r="CHO39" s="429"/>
      <c r="CHP39" s="429"/>
      <c r="CHQ39" s="429"/>
      <c r="CHR39" s="429"/>
      <c r="CHS39" s="429"/>
      <c r="CHT39" s="429"/>
      <c r="CHU39" s="429"/>
      <c r="CHV39" s="429"/>
      <c r="CHW39" s="429"/>
      <c r="CHX39" s="429"/>
      <c r="CHY39" s="429"/>
      <c r="CHZ39" s="429"/>
      <c r="CIA39" s="429"/>
      <c r="CIB39" s="429"/>
      <c r="CIC39" s="429"/>
      <c r="CID39" s="429"/>
      <c r="CIE39" s="429"/>
      <c r="CIF39" s="429"/>
      <c r="CIG39" s="429"/>
      <c r="CIH39" s="429"/>
      <c r="CII39" s="429"/>
      <c r="CIJ39" s="429"/>
      <c r="CIK39" s="429"/>
      <c r="CIL39" s="429"/>
      <c r="CIM39" s="429"/>
      <c r="CIN39" s="429"/>
      <c r="CIO39" s="429"/>
      <c r="CIP39" s="429"/>
      <c r="CIQ39" s="429"/>
      <c r="CIR39" s="429"/>
      <c r="CIS39" s="429"/>
      <c r="CIT39" s="429"/>
      <c r="CIU39" s="429"/>
      <c r="CIV39" s="429"/>
      <c r="CIW39" s="429"/>
      <c r="CIX39" s="429"/>
      <c r="CIY39" s="429"/>
      <c r="CIZ39" s="429"/>
      <c r="CJA39" s="429"/>
      <c r="CJB39" s="429"/>
      <c r="CJC39" s="429"/>
      <c r="CJD39" s="429"/>
      <c r="CJE39" s="429"/>
      <c r="CJF39" s="429"/>
      <c r="CJG39" s="429"/>
      <c r="CJH39" s="429"/>
      <c r="CJI39" s="429"/>
      <c r="CJJ39" s="429"/>
      <c r="CJK39" s="429"/>
      <c r="CJL39" s="429"/>
      <c r="CJM39" s="429"/>
      <c r="CJN39" s="429"/>
      <c r="CJO39" s="429"/>
      <c r="CJP39" s="429"/>
      <c r="CJQ39" s="429"/>
      <c r="CJR39" s="429"/>
      <c r="CJS39" s="429"/>
      <c r="CJT39" s="429"/>
      <c r="CJU39" s="429"/>
      <c r="CJV39" s="429"/>
      <c r="CJW39" s="429"/>
      <c r="CJX39" s="429"/>
      <c r="CJY39" s="429"/>
      <c r="CJZ39" s="429"/>
      <c r="CKA39" s="429"/>
      <c r="CKB39" s="429"/>
      <c r="CKC39" s="429"/>
      <c r="CKD39" s="429"/>
      <c r="CKE39" s="429"/>
      <c r="CKF39" s="429"/>
      <c r="CKG39" s="429"/>
      <c r="CKH39" s="429"/>
      <c r="CKI39" s="429"/>
      <c r="CKJ39" s="429"/>
      <c r="CKK39" s="429"/>
      <c r="CKL39" s="429"/>
      <c r="CKM39" s="429"/>
      <c r="CKN39" s="429"/>
      <c r="CKO39" s="429"/>
      <c r="CKP39" s="429"/>
      <c r="CKQ39" s="429"/>
      <c r="CKR39" s="429"/>
      <c r="CKS39" s="429"/>
      <c r="CKT39" s="429"/>
      <c r="CKU39" s="429"/>
      <c r="CKV39" s="429"/>
      <c r="CKW39" s="429"/>
      <c r="CKX39" s="429"/>
      <c r="CKY39" s="429"/>
      <c r="CKZ39" s="429"/>
      <c r="CLA39" s="429"/>
      <c r="CLB39" s="429"/>
      <c r="CLC39" s="429"/>
      <c r="CLD39" s="429"/>
      <c r="CLE39" s="429"/>
      <c r="CLF39" s="429"/>
      <c r="CLG39" s="429"/>
      <c r="CLH39" s="429"/>
      <c r="CLI39" s="429"/>
      <c r="CLJ39" s="429"/>
      <c r="CLK39" s="429"/>
      <c r="CLL39" s="429"/>
      <c r="CLM39" s="429"/>
      <c r="CLN39" s="429"/>
      <c r="CLO39" s="429"/>
      <c r="CLP39" s="429"/>
      <c r="CLQ39" s="429"/>
      <c r="CLR39" s="429"/>
      <c r="CLS39" s="429"/>
      <c r="CLT39" s="429"/>
      <c r="CLU39" s="429"/>
      <c r="CLV39" s="429"/>
      <c r="CLW39" s="429"/>
      <c r="CLX39" s="429"/>
      <c r="CLY39" s="429"/>
      <c r="CLZ39" s="429"/>
      <c r="CMA39" s="429"/>
      <c r="CMB39" s="429"/>
      <c r="CMC39" s="429"/>
      <c r="CMD39" s="429"/>
      <c r="CME39" s="429"/>
      <c r="CMF39" s="429"/>
      <c r="CMG39" s="429"/>
      <c r="CMH39" s="429"/>
      <c r="CMI39" s="429"/>
      <c r="CMJ39" s="429"/>
      <c r="CMK39" s="429"/>
      <c r="CML39" s="429"/>
      <c r="CMM39" s="429"/>
      <c r="CMN39" s="429"/>
      <c r="CMO39" s="429"/>
      <c r="CMP39" s="429"/>
      <c r="CMQ39" s="429"/>
      <c r="CMR39" s="429"/>
      <c r="CMS39" s="429"/>
      <c r="CMT39" s="429"/>
      <c r="CMU39" s="429"/>
      <c r="CMV39" s="429"/>
      <c r="CMW39" s="429"/>
      <c r="CMX39" s="429"/>
      <c r="CMY39" s="429"/>
      <c r="CMZ39" s="429"/>
      <c r="CNA39" s="429"/>
      <c r="CNB39" s="429"/>
      <c r="CNC39" s="429"/>
      <c r="CND39" s="429"/>
      <c r="CNE39" s="429"/>
      <c r="CNF39" s="429"/>
      <c r="CNG39" s="429"/>
      <c r="CNH39" s="429"/>
      <c r="CNI39" s="429"/>
      <c r="CNJ39" s="429"/>
      <c r="CNK39" s="429"/>
      <c r="CNL39" s="429"/>
      <c r="CNM39" s="429"/>
      <c r="CNN39" s="429"/>
      <c r="CNO39" s="429"/>
      <c r="CNP39" s="429"/>
      <c r="CNQ39" s="429"/>
      <c r="CNR39" s="429"/>
      <c r="CNS39" s="429"/>
      <c r="CNT39" s="429"/>
      <c r="CNU39" s="429"/>
      <c r="CNV39" s="429"/>
      <c r="CNW39" s="429"/>
      <c r="CNX39" s="429"/>
      <c r="CNY39" s="429"/>
      <c r="CNZ39" s="429"/>
      <c r="COA39" s="429"/>
      <c r="COB39" s="429"/>
      <c r="COC39" s="429"/>
      <c r="COD39" s="429"/>
      <c r="COE39" s="429"/>
      <c r="COF39" s="429"/>
      <c r="COG39" s="429"/>
      <c r="COH39" s="429"/>
      <c r="COI39" s="429"/>
      <c r="COJ39" s="429"/>
      <c r="COK39" s="429"/>
      <c r="COL39" s="429"/>
      <c r="COM39" s="429"/>
      <c r="CON39" s="429"/>
      <c r="COO39" s="429"/>
      <c r="COP39" s="429"/>
      <c r="COQ39" s="429"/>
      <c r="COR39" s="429"/>
      <c r="COS39" s="429"/>
      <c r="COT39" s="429"/>
      <c r="COU39" s="429"/>
      <c r="COV39" s="429"/>
      <c r="COW39" s="429"/>
      <c r="COX39" s="429"/>
      <c r="COY39" s="429"/>
      <c r="COZ39" s="429"/>
      <c r="CPA39" s="429"/>
      <c r="CPB39" s="429"/>
      <c r="CPC39" s="429"/>
      <c r="CPD39" s="429"/>
      <c r="CPE39" s="429"/>
      <c r="CPF39" s="429"/>
      <c r="CPG39" s="429"/>
      <c r="CPH39" s="429"/>
      <c r="CPI39" s="429"/>
      <c r="CPJ39" s="429"/>
      <c r="CPK39" s="429"/>
      <c r="CPL39" s="429"/>
      <c r="CPM39" s="429"/>
      <c r="CPN39" s="429"/>
      <c r="CPO39" s="429"/>
      <c r="CPP39" s="429"/>
      <c r="CPQ39" s="429"/>
      <c r="CPR39" s="429"/>
      <c r="CPS39" s="429"/>
      <c r="CPT39" s="429"/>
      <c r="CPU39" s="429"/>
      <c r="CPV39" s="429"/>
      <c r="CPW39" s="429"/>
      <c r="CPX39" s="429"/>
      <c r="CPY39" s="429"/>
      <c r="CPZ39" s="429"/>
      <c r="CQA39" s="429"/>
      <c r="CQB39" s="429"/>
      <c r="CQC39" s="429"/>
      <c r="CQD39" s="429"/>
      <c r="CQE39" s="429"/>
      <c r="CQF39" s="429"/>
      <c r="CQG39" s="429"/>
      <c r="CQH39" s="429"/>
      <c r="CQI39" s="429"/>
      <c r="CQJ39" s="429"/>
      <c r="CQK39" s="429"/>
      <c r="CQL39" s="429"/>
      <c r="CQM39" s="429"/>
      <c r="CQN39" s="429"/>
      <c r="CQO39" s="429"/>
      <c r="CQP39" s="429"/>
      <c r="CQQ39" s="429"/>
      <c r="CQR39" s="429"/>
      <c r="CQS39" s="429"/>
      <c r="CQT39" s="429"/>
      <c r="CQU39" s="429"/>
      <c r="CQV39" s="429"/>
      <c r="CQW39" s="429"/>
      <c r="CQX39" s="429"/>
      <c r="CQY39" s="429"/>
      <c r="CQZ39" s="429"/>
      <c r="CRA39" s="429"/>
      <c r="CRB39" s="429"/>
      <c r="CRC39" s="429"/>
      <c r="CRD39" s="429"/>
      <c r="CRE39" s="429"/>
      <c r="CRF39" s="429"/>
      <c r="CRG39" s="429"/>
      <c r="CRH39" s="429"/>
      <c r="CRI39" s="429"/>
      <c r="CRJ39" s="429"/>
      <c r="CRK39" s="429"/>
      <c r="CRL39" s="429"/>
      <c r="CRM39" s="429"/>
      <c r="CRN39" s="429"/>
      <c r="CRO39" s="429"/>
      <c r="CRP39" s="429"/>
      <c r="CRQ39" s="429"/>
      <c r="CRR39" s="429"/>
      <c r="CRS39" s="429"/>
      <c r="CRT39" s="429"/>
      <c r="CRU39" s="429"/>
      <c r="CRV39" s="429"/>
      <c r="CRW39" s="429"/>
      <c r="CRX39" s="429"/>
      <c r="CRY39" s="429"/>
      <c r="CRZ39" s="429"/>
      <c r="CSA39" s="429"/>
      <c r="CSB39" s="429"/>
      <c r="CSC39" s="429"/>
      <c r="CSD39" s="429"/>
      <c r="CSE39" s="429"/>
      <c r="CSF39" s="429"/>
      <c r="CSG39" s="429"/>
      <c r="CSH39" s="429"/>
      <c r="CSI39" s="429"/>
      <c r="CSJ39" s="429"/>
      <c r="CSK39" s="429"/>
      <c r="CSL39" s="429"/>
      <c r="CSM39" s="429"/>
      <c r="CSN39" s="429"/>
      <c r="CSO39" s="429"/>
      <c r="CSP39" s="429"/>
      <c r="CSQ39" s="429"/>
      <c r="CSR39" s="429"/>
      <c r="CSS39" s="429"/>
      <c r="CST39" s="429"/>
      <c r="CSU39" s="429"/>
      <c r="CSV39" s="429"/>
      <c r="CSW39" s="429"/>
      <c r="CSX39" s="429"/>
      <c r="CSY39" s="429"/>
      <c r="CSZ39" s="429"/>
      <c r="CTA39" s="429"/>
      <c r="CTB39" s="429"/>
      <c r="CTC39" s="429"/>
      <c r="CTD39" s="429"/>
      <c r="CTE39" s="429"/>
      <c r="CTF39" s="429"/>
      <c r="CTG39" s="429"/>
      <c r="CTH39" s="429"/>
      <c r="CTI39" s="429"/>
      <c r="CTJ39" s="429"/>
      <c r="CTK39" s="429"/>
      <c r="CTL39" s="429"/>
      <c r="CTM39" s="429"/>
      <c r="CTN39" s="429"/>
      <c r="CTO39" s="429"/>
      <c r="CTP39" s="429"/>
      <c r="CTQ39" s="429"/>
      <c r="CTR39" s="429"/>
      <c r="CTS39" s="429"/>
      <c r="CTT39" s="429"/>
      <c r="CTU39" s="429"/>
      <c r="CTV39" s="429"/>
      <c r="CTW39" s="429"/>
      <c r="CTX39" s="429"/>
      <c r="CTY39" s="429"/>
      <c r="CTZ39" s="429"/>
      <c r="CUA39" s="429"/>
      <c r="CUB39" s="429"/>
      <c r="CUC39" s="429"/>
      <c r="CUD39" s="429"/>
      <c r="CUE39" s="429"/>
      <c r="CUF39" s="429"/>
      <c r="CUG39" s="429"/>
      <c r="CUH39" s="429"/>
      <c r="CUI39" s="429"/>
      <c r="CUJ39" s="429"/>
      <c r="CUK39" s="429"/>
      <c r="CUL39" s="429"/>
      <c r="CUM39" s="429"/>
      <c r="CUN39" s="429"/>
      <c r="CUO39" s="429"/>
      <c r="CUP39" s="429"/>
      <c r="CUQ39" s="429"/>
      <c r="CUR39" s="429"/>
      <c r="CUS39" s="429"/>
      <c r="CUT39" s="429"/>
      <c r="CUU39" s="429"/>
      <c r="CUV39" s="429"/>
      <c r="CUW39" s="429"/>
      <c r="CUX39" s="429"/>
      <c r="CUY39" s="429"/>
      <c r="CUZ39" s="429"/>
      <c r="CVA39" s="429"/>
      <c r="CVB39" s="429"/>
      <c r="CVC39" s="429"/>
      <c r="CVD39" s="429"/>
      <c r="CVE39" s="429"/>
      <c r="CVF39" s="429"/>
      <c r="CVG39" s="429"/>
      <c r="CVH39" s="429"/>
      <c r="CVI39" s="429"/>
      <c r="CVJ39" s="429"/>
      <c r="CVK39" s="429"/>
      <c r="CVL39" s="429"/>
      <c r="CVM39" s="429"/>
      <c r="CVN39" s="429"/>
      <c r="CVO39" s="429"/>
      <c r="CVP39" s="429"/>
      <c r="CVQ39" s="429"/>
      <c r="CVR39" s="429"/>
      <c r="CVS39" s="429"/>
      <c r="CVT39" s="429"/>
      <c r="CVU39" s="429"/>
      <c r="CVV39" s="429"/>
      <c r="CVW39" s="429"/>
      <c r="CVX39" s="429"/>
      <c r="CVY39" s="429"/>
      <c r="CVZ39" s="429"/>
      <c r="CWA39" s="429"/>
      <c r="CWB39" s="429"/>
      <c r="CWC39" s="429"/>
      <c r="CWD39" s="429"/>
      <c r="CWE39" s="429"/>
      <c r="CWF39" s="429"/>
      <c r="CWG39" s="429"/>
      <c r="CWH39" s="429"/>
      <c r="CWI39" s="429"/>
      <c r="CWJ39" s="429"/>
      <c r="CWK39" s="429"/>
      <c r="CWL39" s="429"/>
      <c r="CWM39" s="429"/>
      <c r="CWN39" s="429"/>
      <c r="CWO39" s="429"/>
      <c r="CWP39" s="429"/>
      <c r="CWQ39" s="429"/>
      <c r="CWR39" s="429"/>
      <c r="CWS39" s="429"/>
      <c r="CWT39" s="429"/>
      <c r="CWU39" s="429"/>
      <c r="CWV39" s="429"/>
      <c r="CWW39" s="429"/>
      <c r="CWX39" s="429"/>
      <c r="CWY39" s="429"/>
      <c r="CWZ39" s="429"/>
      <c r="CXA39" s="429"/>
      <c r="CXB39" s="429"/>
      <c r="CXC39" s="429"/>
      <c r="CXD39" s="429"/>
      <c r="CXE39" s="429"/>
      <c r="CXF39" s="429"/>
      <c r="CXG39" s="429"/>
      <c r="CXH39" s="429"/>
      <c r="CXI39" s="429"/>
      <c r="CXJ39" s="429"/>
      <c r="CXK39" s="429"/>
      <c r="CXL39" s="429"/>
      <c r="CXM39" s="429"/>
      <c r="CXN39" s="429"/>
      <c r="CXO39" s="429"/>
      <c r="CXP39" s="429"/>
      <c r="CXQ39" s="429"/>
      <c r="CXR39" s="429"/>
      <c r="CXS39" s="429"/>
      <c r="CXT39" s="429"/>
      <c r="CXU39" s="429"/>
      <c r="CXV39" s="429"/>
      <c r="CXW39" s="429"/>
      <c r="CXX39" s="429"/>
      <c r="CXY39" s="429"/>
      <c r="CXZ39" s="429"/>
      <c r="CYA39" s="429"/>
      <c r="CYB39" s="429"/>
      <c r="CYC39" s="429"/>
      <c r="CYD39" s="429"/>
      <c r="CYE39" s="429"/>
      <c r="CYF39" s="429"/>
      <c r="CYG39" s="429"/>
      <c r="CYH39" s="429"/>
      <c r="CYI39" s="429"/>
      <c r="CYJ39" s="429"/>
      <c r="CYK39" s="429"/>
      <c r="CYL39" s="429"/>
      <c r="CYM39" s="429"/>
      <c r="CYN39" s="429"/>
      <c r="CYO39" s="429"/>
      <c r="CYP39" s="429"/>
      <c r="CYQ39" s="429"/>
      <c r="CYR39" s="429"/>
      <c r="CYS39" s="429"/>
      <c r="CYT39" s="429"/>
      <c r="CYU39" s="429"/>
      <c r="CYV39" s="429"/>
      <c r="CYW39" s="429"/>
      <c r="CYX39" s="429"/>
      <c r="CYY39" s="429"/>
      <c r="CYZ39" s="429"/>
      <c r="CZA39" s="429"/>
      <c r="CZB39" s="429"/>
      <c r="CZC39" s="429"/>
      <c r="CZD39" s="429"/>
      <c r="CZE39" s="429"/>
      <c r="CZF39" s="429"/>
      <c r="CZG39" s="429"/>
      <c r="CZH39" s="429"/>
      <c r="CZI39" s="429"/>
      <c r="CZJ39" s="429"/>
      <c r="CZK39" s="429"/>
      <c r="CZL39" s="429"/>
      <c r="CZM39" s="429"/>
      <c r="CZN39" s="429"/>
      <c r="CZO39" s="429"/>
      <c r="CZP39" s="429"/>
      <c r="CZQ39" s="429"/>
      <c r="CZR39" s="429"/>
      <c r="CZS39" s="429"/>
      <c r="CZT39" s="429"/>
      <c r="CZU39" s="429"/>
      <c r="CZV39" s="429"/>
      <c r="CZW39" s="429"/>
      <c r="CZX39" s="429"/>
      <c r="CZY39" s="429"/>
      <c r="CZZ39" s="429"/>
      <c r="DAA39" s="429"/>
      <c r="DAB39" s="429"/>
      <c r="DAC39" s="429"/>
      <c r="DAD39" s="429"/>
      <c r="DAE39" s="429"/>
      <c r="DAF39" s="429"/>
      <c r="DAG39" s="429"/>
      <c r="DAH39" s="429"/>
      <c r="DAI39" s="429"/>
      <c r="DAJ39" s="429"/>
      <c r="DAK39" s="429"/>
      <c r="DAL39" s="429"/>
      <c r="DAM39" s="429"/>
      <c r="DAN39" s="429"/>
      <c r="DAO39" s="429"/>
      <c r="DAP39" s="429"/>
      <c r="DAQ39" s="429"/>
      <c r="DAR39" s="429"/>
      <c r="DAS39" s="429"/>
      <c r="DAT39" s="429"/>
      <c r="DAU39" s="429"/>
      <c r="DAV39" s="429"/>
      <c r="DAW39" s="429"/>
      <c r="DAX39" s="429"/>
      <c r="DAY39" s="429"/>
      <c r="DAZ39" s="429"/>
      <c r="DBA39" s="429"/>
      <c r="DBB39" s="429"/>
      <c r="DBC39" s="429"/>
      <c r="DBD39" s="429"/>
      <c r="DBE39" s="429"/>
      <c r="DBF39" s="429"/>
      <c r="DBG39" s="429"/>
      <c r="DBH39" s="429"/>
      <c r="DBI39" s="429"/>
      <c r="DBJ39" s="429"/>
      <c r="DBK39" s="429"/>
      <c r="DBL39" s="429"/>
      <c r="DBM39" s="429"/>
      <c r="DBN39" s="429"/>
      <c r="DBO39" s="429"/>
      <c r="DBP39" s="429"/>
      <c r="DBQ39" s="429"/>
      <c r="DBR39" s="429"/>
      <c r="DBS39" s="429"/>
      <c r="DBT39" s="429"/>
      <c r="DBU39" s="429"/>
      <c r="DBV39" s="429"/>
      <c r="DBW39" s="429"/>
      <c r="DBX39" s="429"/>
      <c r="DBY39" s="429"/>
      <c r="DBZ39" s="429"/>
      <c r="DCA39" s="429"/>
      <c r="DCB39" s="429"/>
      <c r="DCC39" s="429"/>
      <c r="DCD39" s="429"/>
      <c r="DCE39" s="429"/>
      <c r="DCF39" s="429"/>
      <c r="DCG39" s="429"/>
      <c r="DCH39" s="429"/>
      <c r="DCI39" s="429"/>
      <c r="DCJ39" s="429"/>
      <c r="DCK39" s="429"/>
      <c r="DCL39" s="429"/>
      <c r="DCM39" s="429"/>
      <c r="DCN39" s="429"/>
      <c r="DCO39" s="429"/>
      <c r="DCP39" s="429"/>
      <c r="DCQ39" s="429"/>
      <c r="DCR39" s="429"/>
      <c r="DCS39" s="429"/>
      <c r="DCT39" s="429"/>
      <c r="DCU39" s="429"/>
      <c r="DCV39" s="429"/>
      <c r="DCW39" s="429"/>
      <c r="DCX39" s="429"/>
      <c r="DCY39" s="429"/>
      <c r="DCZ39" s="429"/>
      <c r="DDA39" s="429"/>
      <c r="DDB39" s="429"/>
      <c r="DDC39" s="429"/>
      <c r="DDD39" s="429"/>
      <c r="DDE39" s="429"/>
      <c r="DDF39" s="429"/>
      <c r="DDG39" s="429"/>
      <c r="DDH39" s="429"/>
      <c r="DDI39" s="429"/>
      <c r="DDJ39" s="429"/>
      <c r="DDK39" s="429"/>
      <c r="DDL39" s="429"/>
      <c r="DDM39" s="429"/>
      <c r="DDN39" s="429"/>
      <c r="DDO39" s="429"/>
      <c r="DDP39" s="429"/>
      <c r="DDQ39" s="429"/>
      <c r="DDR39" s="429"/>
      <c r="DDS39" s="429"/>
      <c r="DDT39" s="429"/>
      <c r="DDU39" s="429"/>
      <c r="DDV39" s="429"/>
      <c r="DDW39" s="429"/>
      <c r="DDX39" s="429"/>
      <c r="DDY39" s="429"/>
      <c r="DDZ39" s="429"/>
      <c r="DEA39" s="429"/>
      <c r="DEB39" s="429"/>
      <c r="DEC39" s="429"/>
      <c r="DED39" s="429"/>
      <c r="DEE39" s="429"/>
      <c r="DEF39" s="429"/>
      <c r="DEG39" s="429"/>
      <c r="DEH39" s="429"/>
      <c r="DEI39" s="429"/>
      <c r="DEJ39" s="429"/>
      <c r="DEK39" s="429"/>
      <c r="DEL39" s="429"/>
      <c r="DEM39" s="429"/>
      <c r="DEN39" s="429"/>
      <c r="DEO39" s="429"/>
      <c r="DEP39" s="429"/>
      <c r="DEQ39" s="429"/>
      <c r="DER39" s="429"/>
      <c r="DES39" s="429"/>
      <c r="DET39" s="429"/>
      <c r="DEU39" s="429"/>
      <c r="DEV39" s="429"/>
      <c r="DEW39" s="429"/>
      <c r="DEX39" s="429"/>
      <c r="DEY39" s="429"/>
      <c r="DEZ39" s="429"/>
      <c r="DFA39" s="429"/>
      <c r="DFB39" s="429"/>
      <c r="DFC39" s="429"/>
      <c r="DFD39" s="429"/>
      <c r="DFE39" s="429"/>
      <c r="DFF39" s="429"/>
      <c r="DFG39" s="429"/>
      <c r="DFH39" s="429"/>
      <c r="DFI39" s="429"/>
      <c r="DFJ39" s="429"/>
      <c r="DFK39" s="429"/>
      <c r="DFL39" s="429"/>
      <c r="DFM39" s="429"/>
      <c r="DFN39" s="429"/>
      <c r="DFO39" s="429"/>
      <c r="DFP39" s="429"/>
      <c r="DFQ39" s="429"/>
      <c r="DFR39" s="429"/>
      <c r="DFS39" s="429"/>
      <c r="DFT39" s="429"/>
      <c r="DFU39" s="429"/>
      <c r="DFV39" s="429"/>
      <c r="DFW39" s="429"/>
      <c r="DFX39" s="429"/>
      <c r="DFY39" s="429"/>
      <c r="DFZ39" s="429"/>
      <c r="DGA39" s="429"/>
      <c r="DGB39" s="429"/>
      <c r="DGC39" s="429"/>
      <c r="DGD39" s="429"/>
      <c r="DGE39" s="429"/>
      <c r="DGF39" s="429"/>
      <c r="DGG39" s="429"/>
      <c r="DGH39" s="429"/>
      <c r="DGI39" s="429"/>
      <c r="DGJ39" s="429"/>
      <c r="DGK39" s="429"/>
      <c r="DGL39" s="429"/>
      <c r="DGM39" s="429"/>
      <c r="DGN39" s="429"/>
      <c r="DGO39" s="429"/>
      <c r="DGP39" s="429"/>
      <c r="DGQ39" s="429"/>
      <c r="DGR39" s="429"/>
      <c r="DGS39" s="429"/>
      <c r="DGT39" s="429"/>
      <c r="DGU39" s="429"/>
      <c r="DGV39" s="429"/>
      <c r="DGW39" s="429"/>
      <c r="DGX39" s="429"/>
      <c r="DGY39" s="429"/>
      <c r="DGZ39" s="429"/>
      <c r="DHA39" s="429"/>
      <c r="DHB39" s="429"/>
      <c r="DHC39" s="429"/>
      <c r="DHD39" s="429"/>
      <c r="DHE39" s="429"/>
      <c r="DHF39" s="429"/>
      <c r="DHG39" s="429"/>
      <c r="DHH39" s="429"/>
      <c r="DHI39" s="429"/>
      <c r="DHJ39" s="429"/>
      <c r="DHK39" s="429"/>
      <c r="DHL39" s="429"/>
      <c r="DHM39" s="429"/>
      <c r="DHN39" s="429"/>
      <c r="DHO39" s="429"/>
      <c r="DHP39" s="429"/>
      <c r="DHQ39" s="429"/>
      <c r="DHR39" s="429"/>
      <c r="DHS39" s="429"/>
      <c r="DHT39" s="429"/>
      <c r="DHU39" s="429"/>
      <c r="DHV39" s="429"/>
      <c r="DHW39" s="429"/>
      <c r="DHX39" s="429"/>
      <c r="DHY39" s="429"/>
      <c r="DHZ39" s="429"/>
      <c r="DIA39" s="429"/>
      <c r="DIB39" s="429"/>
      <c r="DIC39" s="429"/>
      <c r="DID39" s="429"/>
      <c r="DIE39" s="429"/>
      <c r="DIF39" s="429"/>
      <c r="DIG39" s="429"/>
      <c r="DIH39" s="429"/>
      <c r="DII39" s="429"/>
      <c r="DIJ39" s="429"/>
      <c r="DIK39" s="429"/>
      <c r="DIL39" s="429"/>
      <c r="DIM39" s="429"/>
      <c r="DIN39" s="429"/>
      <c r="DIO39" s="429"/>
      <c r="DIP39" s="429"/>
      <c r="DIQ39" s="429"/>
      <c r="DIR39" s="429"/>
      <c r="DIS39" s="429"/>
      <c r="DIT39" s="429"/>
      <c r="DIU39" s="429"/>
      <c r="DIV39" s="429"/>
      <c r="DIW39" s="429"/>
      <c r="DIX39" s="429"/>
      <c r="DIY39" s="429"/>
      <c r="DIZ39" s="429"/>
      <c r="DJA39" s="429"/>
      <c r="DJB39" s="429"/>
      <c r="DJC39" s="429"/>
      <c r="DJD39" s="429"/>
      <c r="DJE39" s="429"/>
      <c r="DJF39" s="429"/>
      <c r="DJG39" s="429"/>
      <c r="DJH39" s="429"/>
      <c r="DJI39" s="429"/>
      <c r="DJJ39" s="429"/>
      <c r="DJK39" s="429"/>
      <c r="DJL39" s="429"/>
      <c r="DJM39" s="429"/>
      <c r="DJN39" s="429"/>
      <c r="DJO39" s="429"/>
      <c r="DJP39" s="429"/>
      <c r="DJQ39" s="429"/>
      <c r="DJR39" s="429"/>
      <c r="DJS39" s="429"/>
      <c r="DJT39" s="429"/>
      <c r="DJU39" s="429"/>
      <c r="DJV39" s="429"/>
      <c r="DJW39" s="429"/>
      <c r="DJX39" s="429"/>
      <c r="DJY39" s="429"/>
      <c r="DJZ39" s="429"/>
      <c r="DKA39" s="429"/>
      <c r="DKB39" s="429"/>
      <c r="DKC39" s="429"/>
      <c r="DKD39" s="429"/>
      <c r="DKE39" s="429"/>
      <c r="DKF39" s="429"/>
      <c r="DKG39" s="429"/>
      <c r="DKH39" s="429"/>
      <c r="DKI39" s="429"/>
      <c r="DKJ39" s="429"/>
      <c r="DKK39" s="429"/>
      <c r="DKL39" s="429"/>
      <c r="DKM39" s="429"/>
      <c r="DKN39" s="429"/>
      <c r="DKO39" s="429"/>
      <c r="DKP39" s="429"/>
      <c r="DKQ39" s="429"/>
      <c r="DKR39" s="429"/>
      <c r="DKS39" s="429"/>
      <c r="DKT39" s="429"/>
      <c r="DKU39" s="429"/>
      <c r="DKV39" s="429"/>
      <c r="DKW39" s="429"/>
      <c r="DKX39" s="429"/>
      <c r="DKY39" s="429"/>
      <c r="DKZ39" s="429"/>
      <c r="DLA39" s="429"/>
      <c r="DLB39" s="429"/>
      <c r="DLC39" s="429"/>
      <c r="DLD39" s="429"/>
      <c r="DLE39" s="429"/>
      <c r="DLF39" s="429"/>
      <c r="DLG39" s="429"/>
      <c r="DLH39" s="429"/>
      <c r="DLI39" s="429"/>
      <c r="DLJ39" s="429"/>
      <c r="DLK39" s="429"/>
      <c r="DLL39" s="429"/>
      <c r="DLM39" s="429"/>
      <c r="DLN39" s="429"/>
      <c r="DLO39" s="429"/>
      <c r="DLP39" s="429"/>
      <c r="DLQ39" s="429"/>
      <c r="DLR39" s="429"/>
      <c r="DLS39" s="429"/>
      <c r="DLT39" s="429"/>
      <c r="DLU39" s="429"/>
      <c r="DLV39" s="429"/>
      <c r="DLW39" s="429"/>
      <c r="DLX39" s="429"/>
      <c r="DLY39" s="429"/>
      <c r="DLZ39" s="429"/>
      <c r="DMA39" s="429"/>
      <c r="DMB39" s="429"/>
      <c r="DMC39" s="429"/>
      <c r="DMD39" s="429"/>
      <c r="DME39" s="429"/>
      <c r="DMF39" s="429"/>
      <c r="DMG39" s="429"/>
      <c r="DMH39" s="429"/>
      <c r="DMI39" s="429"/>
      <c r="DMJ39" s="429"/>
      <c r="DMK39" s="429"/>
      <c r="DML39" s="429"/>
      <c r="DMM39" s="429"/>
      <c r="DMN39" s="429"/>
      <c r="DMO39" s="429"/>
      <c r="DMP39" s="429"/>
      <c r="DMQ39" s="429"/>
      <c r="DMR39" s="429"/>
      <c r="DMS39" s="429"/>
      <c r="DMT39" s="429"/>
      <c r="DMU39" s="429"/>
      <c r="DMV39" s="429"/>
      <c r="DMW39" s="429"/>
      <c r="DMX39" s="429"/>
      <c r="DMY39" s="429"/>
      <c r="DMZ39" s="429"/>
      <c r="DNA39" s="429"/>
      <c r="DNB39" s="429"/>
      <c r="DNC39" s="429"/>
      <c r="DND39" s="429"/>
      <c r="DNE39" s="429"/>
      <c r="DNF39" s="429"/>
      <c r="DNG39" s="429"/>
      <c r="DNH39" s="429"/>
      <c r="DNI39" s="429"/>
      <c r="DNJ39" s="429"/>
      <c r="DNK39" s="429"/>
      <c r="DNL39" s="429"/>
      <c r="DNM39" s="429"/>
      <c r="DNN39" s="429"/>
      <c r="DNO39" s="429"/>
      <c r="DNP39" s="429"/>
      <c r="DNQ39" s="429"/>
      <c r="DNR39" s="429"/>
      <c r="DNS39" s="429"/>
      <c r="DNT39" s="429"/>
      <c r="DNU39" s="429"/>
      <c r="DNV39" s="429"/>
      <c r="DNW39" s="429"/>
      <c r="DNX39" s="429"/>
      <c r="DNY39" s="429"/>
      <c r="DNZ39" s="429"/>
      <c r="DOA39" s="429"/>
      <c r="DOB39" s="429"/>
      <c r="DOC39" s="429"/>
      <c r="DOD39" s="429"/>
      <c r="DOE39" s="429"/>
      <c r="DOF39" s="429"/>
      <c r="DOG39" s="429"/>
      <c r="DOH39" s="429"/>
      <c r="DOI39" s="429"/>
      <c r="DOJ39" s="429"/>
      <c r="DOK39" s="429"/>
      <c r="DOL39" s="429"/>
      <c r="DOM39" s="429"/>
      <c r="DON39" s="429"/>
      <c r="DOO39" s="429"/>
      <c r="DOP39" s="429"/>
      <c r="DOQ39" s="429"/>
      <c r="DOR39" s="429"/>
      <c r="DOS39" s="429"/>
      <c r="DOT39" s="429"/>
      <c r="DOU39" s="429"/>
      <c r="DOV39" s="429"/>
      <c r="DOW39" s="429"/>
      <c r="DOX39" s="429"/>
      <c r="DOY39" s="429"/>
      <c r="DOZ39" s="429"/>
      <c r="DPA39" s="429"/>
      <c r="DPB39" s="429"/>
      <c r="DPC39" s="429"/>
      <c r="DPD39" s="429"/>
      <c r="DPE39" s="429"/>
      <c r="DPF39" s="429"/>
      <c r="DPG39" s="429"/>
      <c r="DPH39" s="429"/>
      <c r="DPI39" s="429"/>
      <c r="DPJ39" s="429"/>
      <c r="DPK39" s="429"/>
      <c r="DPL39" s="429"/>
      <c r="DPM39" s="429"/>
      <c r="DPN39" s="429"/>
      <c r="DPO39" s="429"/>
      <c r="DPP39" s="429"/>
      <c r="DPQ39" s="429"/>
      <c r="DPR39" s="429"/>
      <c r="DPS39" s="429"/>
      <c r="DPT39" s="429"/>
      <c r="DPU39" s="429"/>
      <c r="DPV39" s="429"/>
      <c r="DPW39" s="429"/>
      <c r="DPX39" s="429"/>
      <c r="DPY39" s="429"/>
      <c r="DPZ39" s="429"/>
      <c r="DQA39" s="429"/>
      <c r="DQB39" s="429"/>
      <c r="DQC39" s="429"/>
      <c r="DQD39" s="429"/>
      <c r="DQE39" s="429"/>
      <c r="DQF39" s="429"/>
      <c r="DQG39" s="429"/>
      <c r="DQH39" s="429"/>
      <c r="DQI39" s="429"/>
      <c r="DQJ39" s="429"/>
      <c r="DQK39" s="429"/>
      <c r="DQL39" s="429"/>
      <c r="DQM39" s="429"/>
      <c r="DQN39" s="429"/>
      <c r="DQO39" s="429"/>
      <c r="DQP39" s="429"/>
      <c r="DQQ39" s="429"/>
      <c r="DQR39" s="429"/>
      <c r="DQS39" s="429"/>
      <c r="DQT39" s="429"/>
      <c r="DQU39" s="429"/>
      <c r="DQV39" s="429"/>
      <c r="DQW39" s="429"/>
      <c r="DQX39" s="429"/>
      <c r="DQY39" s="429"/>
      <c r="DQZ39" s="429"/>
      <c r="DRA39" s="429"/>
      <c r="DRB39" s="429"/>
      <c r="DRC39" s="429"/>
      <c r="DRD39" s="429"/>
      <c r="DRE39" s="429"/>
      <c r="DRF39" s="429"/>
      <c r="DRG39" s="429"/>
      <c r="DRH39" s="429"/>
      <c r="DRI39" s="429"/>
      <c r="DRJ39" s="429"/>
      <c r="DRK39" s="429"/>
      <c r="DRL39" s="429"/>
      <c r="DRM39" s="429"/>
      <c r="DRN39" s="429"/>
      <c r="DRO39" s="429"/>
      <c r="DRP39" s="429"/>
      <c r="DRQ39" s="429"/>
      <c r="DRR39" s="429"/>
      <c r="DRS39" s="429"/>
      <c r="DRT39" s="429"/>
      <c r="DRU39" s="429"/>
      <c r="DRV39" s="429"/>
      <c r="DRW39" s="429"/>
      <c r="DRX39" s="429"/>
      <c r="DRY39" s="429"/>
      <c r="DRZ39" s="429"/>
      <c r="DSA39" s="429"/>
      <c r="DSB39" s="429"/>
      <c r="DSC39" s="429"/>
      <c r="DSD39" s="429"/>
      <c r="DSE39" s="429"/>
      <c r="DSF39" s="429"/>
      <c r="DSG39" s="429"/>
      <c r="DSH39" s="429"/>
      <c r="DSI39" s="429"/>
      <c r="DSJ39" s="429"/>
      <c r="DSK39" s="429"/>
      <c r="DSL39" s="429"/>
      <c r="DSM39" s="429"/>
      <c r="DSN39" s="429"/>
      <c r="DSO39" s="429"/>
      <c r="DSP39" s="429"/>
      <c r="DSQ39" s="429"/>
      <c r="DSR39" s="429"/>
      <c r="DSS39" s="429"/>
      <c r="DST39" s="429"/>
      <c r="DSU39" s="429"/>
      <c r="DSV39" s="429"/>
      <c r="DSW39" s="429"/>
      <c r="DSX39" s="429"/>
      <c r="DSY39" s="429"/>
      <c r="DSZ39" s="429"/>
      <c r="DTA39" s="429"/>
      <c r="DTB39" s="429"/>
      <c r="DTC39" s="429"/>
      <c r="DTD39" s="429"/>
      <c r="DTE39" s="429"/>
      <c r="DTF39" s="429"/>
      <c r="DTG39" s="429"/>
      <c r="DTH39" s="429"/>
      <c r="DTI39" s="429"/>
      <c r="DTJ39" s="429"/>
      <c r="DTK39" s="429"/>
      <c r="DTL39" s="429"/>
      <c r="DTM39" s="429"/>
      <c r="DTN39" s="429"/>
      <c r="DTO39" s="429"/>
      <c r="DTP39" s="429"/>
      <c r="DTQ39" s="429"/>
      <c r="DTR39" s="429"/>
      <c r="DTS39" s="429"/>
      <c r="DTT39" s="429"/>
      <c r="DTU39" s="429"/>
      <c r="DTV39" s="429"/>
      <c r="DTW39" s="429"/>
      <c r="DTX39" s="429"/>
      <c r="DTY39" s="429"/>
      <c r="DTZ39" s="429"/>
      <c r="DUA39" s="429"/>
      <c r="DUB39" s="429"/>
      <c r="DUC39" s="429"/>
      <c r="DUD39" s="429"/>
      <c r="DUE39" s="429"/>
      <c r="DUF39" s="429"/>
      <c r="DUG39" s="429"/>
      <c r="DUH39" s="429"/>
      <c r="DUI39" s="429"/>
      <c r="DUJ39" s="429"/>
      <c r="DUK39" s="429"/>
      <c r="DUL39" s="429"/>
      <c r="DUM39" s="429"/>
      <c r="DUN39" s="429"/>
      <c r="DUO39" s="429"/>
      <c r="DUP39" s="429"/>
      <c r="DUQ39" s="429"/>
      <c r="DUR39" s="429"/>
      <c r="DUS39" s="429"/>
      <c r="DUT39" s="429"/>
      <c r="DUU39" s="429"/>
      <c r="DUV39" s="429"/>
      <c r="DUW39" s="429"/>
      <c r="DUX39" s="429"/>
      <c r="DUY39" s="429"/>
      <c r="DUZ39" s="429"/>
      <c r="DVA39" s="429"/>
      <c r="DVB39" s="429"/>
      <c r="DVC39" s="429"/>
      <c r="DVD39" s="429"/>
      <c r="DVE39" s="429"/>
      <c r="DVF39" s="429"/>
      <c r="DVG39" s="429"/>
      <c r="DVH39" s="429"/>
      <c r="DVI39" s="429"/>
      <c r="DVJ39" s="429"/>
      <c r="DVK39" s="429"/>
      <c r="DVL39" s="429"/>
      <c r="DVM39" s="429"/>
      <c r="DVN39" s="429"/>
      <c r="DVO39" s="429"/>
      <c r="DVP39" s="429"/>
      <c r="DVQ39" s="429"/>
      <c r="DVR39" s="429"/>
      <c r="DVS39" s="429"/>
      <c r="DVT39" s="429"/>
      <c r="DVU39" s="429"/>
      <c r="DVV39" s="429"/>
      <c r="DVW39" s="429"/>
      <c r="DVX39" s="429"/>
      <c r="DVY39" s="429"/>
      <c r="DVZ39" s="429"/>
      <c r="DWA39" s="429"/>
      <c r="DWB39" s="429"/>
      <c r="DWC39" s="429"/>
      <c r="DWD39" s="429"/>
      <c r="DWE39" s="429"/>
      <c r="DWF39" s="429"/>
      <c r="DWG39" s="429"/>
      <c r="DWH39" s="429"/>
      <c r="DWI39" s="429"/>
      <c r="DWJ39" s="429"/>
      <c r="DWK39" s="429"/>
      <c r="DWL39" s="429"/>
      <c r="DWM39" s="429"/>
      <c r="DWN39" s="429"/>
      <c r="DWO39" s="429"/>
      <c r="DWP39" s="429"/>
      <c r="DWQ39" s="429"/>
      <c r="DWR39" s="429"/>
      <c r="DWS39" s="429"/>
      <c r="DWT39" s="429"/>
      <c r="DWU39" s="429"/>
      <c r="DWV39" s="429"/>
      <c r="DWW39" s="429"/>
      <c r="DWX39" s="429"/>
      <c r="DWY39" s="429"/>
      <c r="DWZ39" s="429"/>
      <c r="DXA39" s="429"/>
      <c r="DXB39" s="429"/>
      <c r="DXC39" s="429"/>
      <c r="DXD39" s="429"/>
      <c r="DXE39" s="429"/>
      <c r="DXF39" s="429"/>
      <c r="DXG39" s="429"/>
      <c r="DXH39" s="429"/>
      <c r="DXI39" s="429"/>
      <c r="DXJ39" s="429"/>
      <c r="DXK39" s="429"/>
      <c r="DXL39" s="429"/>
      <c r="DXM39" s="429"/>
      <c r="DXN39" s="429"/>
      <c r="DXO39" s="429"/>
      <c r="DXP39" s="429"/>
      <c r="DXQ39" s="429"/>
      <c r="DXR39" s="429"/>
      <c r="DXS39" s="429"/>
      <c r="DXT39" s="429"/>
      <c r="DXU39" s="429"/>
      <c r="DXV39" s="429"/>
      <c r="DXW39" s="429"/>
      <c r="DXX39" s="429"/>
      <c r="DXY39" s="429"/>
      <c r="DXZ39" s="429"/>
      <c r="DYA39" s="429"/>
      <c r="DYB39" s="429"/>
      <c r="DYC39" s="429"/>
      <c r="DYD39" s="429"/>
      <c r="DYE39" s="429"/>
      <c r="DYF39" s="429"/>
      <c r="DYG39" s="429"/>
      <c r="DYH39" s="429"/>
      <c r="DYI39" s="429"/>
      <c r="DYJ39" s="429"/>
      <c r="DYK39" s="429"/>
      <c r="DYL39" s="429"/>
      <c r="DYM39" s="429"/>
      <c r="DYN39" s="429"/>
      <c r="DYO39" s="429"/>
      <c r="DYP39" s="429"/>
      <c r="DYQ39" s="429"/>
      <c r="DYR39" s="429"/>
      <c r="DYS39" s="429"/>
      <c r="DYT39" s="429"/>
      <c r="DYU39" s="429"/>
      <c r="DYV39" s="429"/>
      <c r="DYW39" s="429"/>
      <c r="DYX39" s="429"/>
      <c r="DYY39" s="429"/>
      <c r="DYZ39" s="429"/>
      <c r="DZA39" s="429"/>
      <c r="DZB39" s="429"/>
      <c r="DZC39" s="429"/>
      <c r="DZD39" s="429"/>
      <c r="DZE39" s="429"/>
      <c r="DZF39" s="429"/>
      <c r="DZG39" s="429"/>
      <c r="DZH39" s="429"/>
      <c r="DZI39" s="429"/>
      <c r="DZJ39" s="429"/>
      <c r="DZK39" s="429"/>
      <c r="DZL39" s="429"/>
      <c r="DZM39" s="429"/>
      <c r="DZN39" s="429"/>
      <c r="DZO39" s="429"/>
      <c r="DZP39" s="429"/>
      <c r="DZQ39" s="429"/>
      <c r="DZR39" s="429"/>
      <c r="DZS39" s="429"/>
      <c r="DZT39" s="429"/>
      <c r="DZU39" s="429"/>
      <c r="DZV39" s="429"/>
      <c r="DZW39" s="429"/>
      <c r="DZX39" s="429"/>
      <c r="DZY39" s="429"/>
      <c r="DZZ39" s="429"/>
      <c r="EAA39" s="429"/>
      <c r="EAB39" s="429"/>
      <c r="EAC39" s="429"/>
      <c r="EAD39" s="429"/>
      <c r="EAE39" s="429"/>
      <c r="EAF39" s="429"/>
      <c r="EAG39" s="429"/>
      <c r="EAH39" s="429"/>
      <c r="EAI39" s="429"/>
      <c r="EAJ39" s="429"/>
      <c r="EAK39" s="429"/>
      <c r="EAL39" s="429"/>
      <c r="EAM39" s="429"/>
      <c r="EAN39" s="429"/>
      <c r="EAO39" s="429"/>
      <c r="EAP39" s="429"/>
      <c r="EAQ39" s="429"/>
      <c r="EAR39" s="429"/>
      <c r="EAS39" s="429"/>
      <c r="EAT39" s="429"/>
      <c r="EAU39" s="429"/>
      <c r="EAV39" s="429"/>
      <c r="EAW39" s="429"/>
      <c r="EAX39" s="429"/>
      <c r="EAY39" s="429"/>
      <c r="EAZ39" s="429"/>
      <c r="EBA39" s="429"/>
      <c r="EBB39" s="429"/>
      <c r="EBC39" s="429"/>
      <c r="EBD39" s="429"/>
      <c r="EBE39" s="429"/>
      <c r="EBF39" s="429"/>
      <c r="EBG39" s="429"/>
      <c r="EBH39" s="429"/>
      <c r="EBI39" s="429"/>
      <c r="EBJ39" s="429"/>
      <c r="EBK39" s="429"/>
      <c r="EBL39" s="429"/>
      <c r="EBM39" s="429"/>
      <c r="EBN39" s="429"/>
      <c r="EBO39" s="429"/>
      <c r="EBP39" s="429"/>
      <c r="EBQ39" s="429"/>
      <c r="EBR39" s="429"/>
      <c r="EBS39" s="429"/>
      <c r="EBT39" s="429"/>
      <c r="EBU39" s="429"/>
      <c r="EBV39" s="429"/>
      <c r="EBW39" s="429"/>
      <c r="EBX39" s="429"/>
      <c r="EBY39" s="429"/>
      <c r="EBZ39" s="429"/>
      <c r="ECA39" s="429"/>
      <c r="ECB39" s="429"/>
      <c r="ECC39" s="429"/>
      <c r="ECD39" s="429"/>
      <c r="ECE39" s="429"/>
      <c r="ECF39" s="429"/>
      <c r="ECG39" s="429"/>
      <c r="ECH39" s="429"/>
      <c r="ECI39" s="429"/>
      <c r="ECJ39" s="429"/>
      <c r="ECK39" s="429"/>
      <c r="ECL39" s="429"/>
      <c r="ECM39" s="429"/>
      <c r="ECN39" s="429"/>
      <c r="ECO39" s="429"/>
      <c r="ECP39" s="429"/>
      <c r="ECQ39" s="429"/>
      <c r="ECR39" s="429"/>
      <c r="ECS39" s="429"/>
      <c r="ECT39" s="429"/>
      <c r="ECU39" s="429"/>
      <c r="ECV39" s="429"/>
      <c r="ECW39" s="429"/>
      <c r="ECX39" s="429"/>
      <c r="ECY39" s="429"/>
      <c r="ECZ39" s="429"/>
      <c r="EDA39" s="429"/>
      <c r="EDB39" s="429"/>
      <c r="EDC39" s="429"/>
      <c r="EDD39" s="429"/>
      <c r="EDE39" s="429"/>
      <c r="EDF39" s="429"/>
      <c r="EDG39" s="429"/>
      <c r="EDH39" s="429"/>
      <c r="EDI39" s="429"/>
      <c r="EDJ39" s="429"/>
      <c r="EDK39" s="429"/>
      <c r="EDL39" s="429"/>
      <c r="EDM39" s="429"/>
      <c r="EDN39" s="429"/>
      <c r="EDO39" s="429"/>
      <c r="EDP39" s="429"/>
      <c r="EDQ39" s="429"/>
      <c r="EDR39" s="429"/>
      <c r="EDS39" s="429"/>
      <c r="EDT39" s="429"/>
      <c r="EDU39" s="429"/>
      <c r="EDV39" s="429"/>
      <c r="EDW39" s="429"/>
      <c r="EDX39" s="429"/>
      <c r="EDY39" s="429"/>
      <c r="EDZ39" s="429"/>
      <c r="EEA39" s="429"/>
      <c r="EEB39" s="429"/>
      <c r="EEC39" s="429"/>
      <c r="EED39" s="429"/>
      <c r="EEE39" s="429"/>
      <c r="EEF39" s="429"/>
      <c r="EEG39" s="429"/>
      <c r="EEH39" s="429"/>
      <c r="EEI39" s="429"/>
      <c r="EEJ39" s="429"/>
      <c r="EEK39" s="429"/>
      <c r="EEL39" s="429"/>
      <c r="EEM39" s="429"/>
      <c r="EEN39" s="429"/>
      <c r="EEO39" s="429"/>
      <c r="EEP39" s="429"/>
      <c r="EEQ39" s="429"/>
      <c r="EER39" s="429"/>
      <c r="EES39" s="429"/>
      <c r="EET39" s="429"/>
      <c r="EEU39" s="429"/>
      <c r="EEV39" s="429"/>
      <c r="EEW39" s="429"/>
      <c r="EEX39" s="429"/>
      <c r="EEY39" s="429"/>
      <c r="EEZ39" s="429"/>
      <c r="EFA39" s="429"/>
      <c r="EFB39" s="429"/>
      <c r="EFC39" s="429"/>
      <c r="EFD39" s="429"/>
      <c r="EFE39" s="429"/>
      <c r="EFF39" s="429"/>
      <c r="EFG39" s="429"/>
      <c r="EFH39" s="429"/>
      <c r="EFI39" s="429"/>
      <c r="EFJ39" s="429"/>
      <c r="EFK39" s="429"/>
      <c r="EFL39" s="429"/>
      <c r="EFM39" s="429"/>
      <c r="EFN39" s="429"/>
      <c r="EFO39" s="429"/>
      <c r="EFP39" s="429"/>
      <c r="EFQ39" s="429"/>
      <c r="EFR39" s="429"/>
      <c r="EFS39" s="429"/>
      <c r="EFT39" s="429"/>
      <c r="EFU39" s="429"/>
      <c r="EFV39" s="429"/>
      <c r="EFW39" s="429"/>
      <c r="EFX39" s="429"/>
      <c r="EFY39" s="429"/>
      <c r="EFZ39" s="429"/>
      <c r="EGA39" s="429"/>
      <c r="EGB39" s="429"/>
      <c r="EGC39" s="429"/>
      <c r="EGD39" s="429"/>
      <c r="EGE39" s="429"/>
      <c r="EGF39" s="429"/>
      <c r="EGG39" s="429"/>
      <c r="EGH39" s="429"/>
      <c r="EGI39" s="429"/>
      <c r="EGJ39" s="429"/>
      <c r="EGK39" s="429"/>
      <c r="EGL39" s="429"/>
      <c r="EGM39" s="429"/>
      <c r="EGN39" s="429"/>
      <c r="EGO39" s="429"/>
      <c r="EGP39" s="429"/>
      <c r="EGQ39" s="429"/>
      <c r="EGR39" s="429"/>
      <c r="EGS39" s="429"/>
      <c r="EGT39" s="429"/>
      <c r="EGU39" s="429"/>
      <c r="EGV39" s="429"/>
      <c r="EGW39" s="429"/>
      <c r="EGX39" s="429"/>
      <c r="EGY39" s="429"/>
      <c r="EGZ39" s="429"/>
      <c r="EHA39" s="429"/>
      <c r="EHB39" s="429"/>
      <c r="EHC39" s="429"/>
      <c r="EHD39" s="429"/>
      <c r="EHE39" s="429"/>
      <c r="EHF39" s="429"/>
      <c r="EHG39" s="429"/>
      <c r="EHH39" s="429"/>
      <c r="EHI39" s="429"/>
      <c r="EHJ39" s="429"/>
      <c r="EHK39" s="429"/>
      <c r="EHL39" s="429"/>
      <c r="EHM39" s="429"/>
      <c r="EHN39" s="429"/>
      <c r="EHO39" s="429"/>
      <c r="EHP39" s="429"/>
      <c r="EHQ39" s="429"/>
      <c r="EHR39" s="429"/>
      <c r="EHS39" s="429"/>
      <c r="EHT39" s="429"/>
      <c r="EHU39" s="429"/>
      <c r="EHV39" s="429"/>
      <c r="EHW39" s="429"/>
      <c r="EHX39" s="429"/>
      <c r="EHY39" s="429"/>
      <c r="EHZ39" s="429"/>
      <c r="EIA39" s="429"/>
      <c r="EIB39" s="429"/>
      <c r="EIC39" s="429"/>
      <c r="EID39" s="429"/>
      <c r="EIE39" s="429"/>
      <c r="EIF39" s="429"/>
      <c r="EIG39" s="429"/>
      <c r="EIH39" s="429"/>
      <c r="EII39" s="429"/>
      <c r="EIJ39" s="429"/>
      <c r="EIK39" s="429"/>
      <c r="EIL39" s="429"/>
      <c r="EIM39" s="429"/>
      <c r="EIN39" s="429"/>
      <c r="EIO39" s="429"/>
      <c r="EIP39" s="429"/>
      <c r="EIQ39" s="429"/>
      <c r="EIR39" s="429"/>
      <c r="EIS39" s="429"/>
      <c r="EIT39" s="429"/>
      <c r="EIU39" s="429"/>
      <c r="EIV39" s="429"/>
      <c r="EIW39" s="429"/>
      <c r="EIX39" s="429"/>
      <c r="EIY39" s="429"/>
      <c r="EIZ39" s="429"/>
      <c r="EJA39" s="429"/>
      <c r="EJB39" s="429"/>
      <c r="EJC39" s="429"/>
      <c r="EJD39" s="429"/>
      <c r="EJE39" s="429"/>
      <c r="EJF39" s="429"/>
      <c r="EJG39" s="429"/>
      <c r="EJH39" s="429"/>
      <c r="EJI39" s="429"/>
      <c r="EJJ39" s="429"/>
      <c r="EJK39" s="429"/>
      <c r="EJL39" s="429"/>
      <c r="EJM39" s="429"/>
      <c r="EJN39" s="429"/>
      <c r="EJO39" s="429"/>
      <c r="EJP39" s="429"/>
      <c r="EJQ39" s="429"/>
      <c r="EJR39" s="429"/>
      <c r="EJS39" s="429"/>
      <c r="EJT39" s="429"/>
      <c r="EJU39" s="429"/>
      <c r="EJV39" s="429"/>
      <c r="EJW39" s="429"/>
      <c r="EJX39" s="429"/>
      <c r="EJY39" s="429"/>
      <c r="EJZ39" s="429"/>
      <c r="EKA39" s="429"/>
      <c r="EKB39" s="429"/>
      <c r="EKC39" s="429"/>
      <c r="EKD39" s="429"/>
      <c r="EKE39" s="429"/>
      <c r="EKF39" s="429"/>
      <c r="EKG39" s="429"/>
      <c r="EKH39" s="429"/>
      <c r="EKI39" s="429"/>
      <c r="EKJ39" s="429"/>
      <c r="EKK39" s="429"/>
      <c r="EKL39" s="429"/>
      <c r="EKM39" s="429"/>
      <c r="EKN39" s="429"/>
      <c r="EKO39" s="429"/>
      <c r="EKP39" s="429"/>
      <c r="EKQ39" s="429"/>
      <c r="EKR39" s="429"/>
      <c r="EKS39" s="429"/>
      <c r="EKT39" s="429"/>
      <c r="EKU39" s="429"/>
      <c r="EKV39" s="429"/>
      <c r="EKW39" s="429"/>
      <c r="EKX39" s="429"/>
      <c r="EKY39" s="429"/>
      <c r="EKZ39" s="429"/>
      <c r="ELA39" s="429"/>
      <c r="ELB39" s="429"/>
      <c r="ELC39" s="429"/>
      <c r="ELD39" s="429"/>
      <c r="ELE39" s="429"/>
      <c r="ELF39" s="429"/>
      <c r="ELG39" s="429"/>
      <c r="ELH39" s="429"/>
      <c r="ELI39" s="429"/>
      <c r="ELJ39" s="429"/>
      <c r="ELK39" s="429"/>
      <c r="ELL39" s="429"/>
      <c r="ELM39" s="429"/>
      <c r="ELN39" s="429"/>
      <c r="ELO39" s="429"/>
      <c r="ELP39" s="429"/>
      <c r="ELQ39" s="429"/>
      <c r="ELR39" s="429"/>
      <c r="ELS39" s="429"/>
      <c r="ELT39" s="429"/>
      <c r="ELU39" s="429"/>
      <c r="ELV39" s="429"/>
      <c r="ELW39" s="429"/>
      <c r="ELX39" s="429"/>
      <c r="ELY39" s="429"/>
      <c r="ELZ39" s="429"/>
      <c r="EMA39" s="429"/>
      <c r="EMB39" s="429"/>
      <c r="EMC39" s="429"/>
      <c r="EMD39" s="429"/>
      <c r="EME39" s="429"/>
      <c r="EMF39" s="429"/>
      <c r="EMG39" s="429"/>
      <c r="EMH39" s="429"/>
      <c r="EMI39" s="429"/>
      <c r="EMJ39" s="429"/>
      <c r="EMK39" s="429"/>
      <c r="EML39" s="429"/>
      <c r="EMM39" s="429"/>
      <c r="EMN39" s="429"/>
      <c r="EMO39" s="429"/>
      <c r="EMP39" s="429"/>
      <c r="EMQ39" s="429"/>
      <c r="EMR39" s="429"/>
      <c r="EMS39" s="429"/>
      <c r="EMT39" s="429"/>
      <c r="EMU39" s="429"/>
      <c r="EMV39" s="429"/>
      <c r="EMW39" s="429"/>
      <c r="EMX39" s="429"/>
      <c r="EMY39" s="429"/>
      <c r="EMZ39" s="429"/>
      <c r="ENA39" s="429"/>
      <c r="ENB39" s="429"/>
      <c r="ENC39" s="429"/>
      <c r="END39" s="429"/>
      <c r="ENE39" s="429"/>
      <c r="ENF39" s="429"/>
      <c r="ENG39" s="429"/>
      <c r="ENH39" s="429"/>
      <c r="ENI39" s="429"/>
      <c r="ENJ39" s="429"/>
      <c r="ENK39" s="429"/>
      <c r="ENL39" s="429"/>
      <c r="ENM39" s="429"/>
      <c r="ENN39" s="429"/>
      <c r="ENO39" s="429"/>
      <c r="ENP39" s="429"/>
      <c r="ENQ39" s="429"/>
      <c r="ENR39" s="429"/>
      <c r="ENS39" s="429"/>
      <c r="ENT39" s="429"/>
      <c r="ENU39" s="429"/>
      <c r="ENV39" s="429"/>
      <c r="ENW39" s="429"/>
      <c r="ENX39" s="429"/>
      <c r="ENY39" s="429"/>
      <c r="ENZ39" s="429"/>
      <c r="EOA39" s="429"/>
      <c r="EOB39" s="429"/>
      <c r="EOC39" s="429"/>
      <c r="EOD39" s="429"/>
      <c r="EOE39" s="429"/>
      <c r="EOF39" s="429"/>
      <c r="EOG39" s="429"/>
      <c r="EOH39" s="429"/>
      <c r="EOI39" s="429"/>
      <c r="EOJ39" s="429"/>
      <c r="EOK39" s="429"/>
      <c r="EOL39" s="429"/>
      <c r="EOM39" s="429"/>
      <c r="EON39" s="429"/>
      <c r="EOO39" s="429"/>
      <c r="EOP39" s="429"/>
      <c r="EOQ39" s="429"/>
      <c r="EOR39" s="429"/>
      <c r="EOS39" s="429"/>
      <c r="EOT39" s="429"/>
      <c r="EOU39" s="429"/>
      <c r="EOV39" s="429"/>
      <c r="EOW39" s="429"/>
      <c r="EOX39" s="429"/>
      <c r="EOY39" s="429"/>
      <c r="EOZ39" s="429"/>
      <c r="EPA39" s="429"/>
      <c r="EPB39" s="429"/>
      <c r="EPC39" s="429"/>
      <c r="EPD39" s="429"/>
      <c r="EPE39" s="429"/>
      <c r="EPF39" s="429"/>
      <c r="EPG39" s="429"/>
      <c r="EPH39" s="429"/>
      <c r="EPI39" s="429"/>
      <c r="EPJ39" s="429"/>
      <c r="EPK39" s="429"/>
      <c r="EPL39" s="429"/>
      <c r="EPM39" s="429"/>
      <c r="EPN39" s="429"/>
      <c r="EPO39" s="429"/>
      <c r="EPP39" s="429"/>
      <c r="EPQ39" s="429"/>
      <c r="EPR39" s="429"/>
      <c r="EPS39" s="429"/>
      <c r="EPT39" s="429"/>
      <c r="EPU39" s="429"/>
      <c r="EPV39" s="429"/>
      <c r="EPW39" s="429"/>
      <c r="EPX39" s="429"/>
      <c r="EPY39" s="429"/>
      <c r="EPZ39" s="429"/>
      <c r="EQA39" s="429"/>
      <c r="EQB39" s="429"/>
      <c r="EQC39" s="429"/>
      <c r="EQD39" s="429"/>
      <c r="EQE39" s="429"/>
      <c r="EQF39" s="429"/>
      <c r="EQG39" s="429"/>
      <c r="EQH39" s="429"/>
      <c r="EQI39" s="429"/>
      <c r="EQJ39" s="429"/>
      <c r="EQK39" s="429"/>
      <c r="EQL39" s="429"/>
      <c r="EQM39" s="429"/>
      <c r="EQN39" s="429"/>
      <c r="EQO39" s="429"/>
      <c r="EQP39" s="429"/>
      <c r="EQQ39" s="429"/>
      <c r="EQR39" s="429"/>
      <c r="EQS39" s="429"/>
      <c r="EQT39" s="429"/>
      <c r="EQU39" s="429"/>
      <c r="EQV39" s="429"/>
      <c r="EQW39" s="429"/>
      <c r="EQX39" s="429"/>
      <c r="EQY39" s="429"/>
      <c r="EQZ39" s="429"/>
      <c r="ERA39" s="429"/>
      <c r="ERB39" s="429"/>
      <c r="ERC39" s="429"/>
      <c r="ERD39" s="429"/>
      <c r="ERE39" s="429"/>
      <c r="ERF39" s="429"/>
      <c r="ERG39" s="429"/>
      <c r="ERH39" s="429"/>
      <c r="ERI39" s="429"/>
      <c r="ERJ39" s="429"/>
      <c r="ERK39" s="429"/>
      <c r="ERL39" s="429"/>
      <c r="ERM39" s="429"/>
      <c r="ERN39" s="429"/>
      <c r="ERO39" s="429"/>
      <c r="ERP39" s="429"/>
      <c r="ERQ39" s="429"/>
      <c r="ERR39" s="429"/>
      <c r="ERS39" s="429"/>
      <c r="ERT39" s="429"/>
      <c r="ERU39" s="429"/>
      <c r="ERV39" s="429"/>
      <c r="ERW39" s="429"/>
      <c r="ERX39" s="429"/>
      <c r="ERY39" s="429"/>
      <c r="ERZ39" s="429"/>
      <c r="ESA39" s="429"/>
      <c r="ESB39" s="429"/>
      <c r="ESC39" s="429"/>
      <c r="ESD39" s="429"/>
      <c r="ESE39" s="429"/>
      <c r="ESF39" s="429"/>
      <c r="ESG39" s="429"/>
      <c r="ESH39" s="429"/>
      <c r="ESI39" s="429"/>
      <c r="ESJ39" s="429"/>
      <c r="ESK39" s="429"/>
      <c r="ESL39" s="429"/>
      <c r="ESM39" s="429"/>
      <c r="ESN39" s="429"/>
      <c r="ESO39" s="429"/>
      <c r="ESP39" s="429"/>
      <c r="ESQ39" s="429"/>
      <c r="ESR39" s="429"/>
      <c r="ESS39" s="429"/>
      <c r="EST39" s="429"/>
      <c r="ESU39" s="429"/>
      <c r="ESV39" s="429"/>
      <c r="ESW39" s="429"/>
      <c r="ESX39" s="429"/>
      <c r="ESY39" s="429"/>
      <c r="ESZ39" s="429"/>
      <c r="ETA39" s="429"/>
      <c r="ETB39" s="429"/>
      <c r="ETC39" s="429"/>
      <c r="ETD39" s="429"/>
      <c r="ETE39" s="429"/>
      <c r="ETF39" s="429"/>
      <c r="ETG39" s="429"/>
      <c r="ETH39" s="429"/>
      <c r="ETI39" s="429"/>
      <c r="ETJ39" s="429"/>
      <c r="ETK39" s="429"/>
      <c r="ETL39" s="429"/>
      <c r="ETM39" s="429"/>
      <c r="ETN39" s="429"/>
      <c r="ETO39" s="429"/>
      <c r="ETP39" s="429"/>
      <c r="ETQ39" s="429"/>
      <c r="ETR39" s="429"/>
      <c r="ETS39" s="429"/>
      <c r="ETT39" s="429"/>
      <c r="ETU39" s="429"/>
      <c r="ETV39" s="429"/>
      <c r="ETW39" s="429"/>
      <c r="ETX39" s="429"/>
      <c r="ETY39" s="429"/>
      <c r="ETZ39" s="429"/>
      <c r="EUA39" s="429"/>
      <c r="EUB39" s="429"/>
      <c r="EUC39" s="429"/>
      <c r="EUD39" s="429"/>
      <c r="EUE39" s="429"/>
      <c r="EUF39" s="429"/>
      <c r="EUG39" s="429"/>
      <c r="EUH39" s="429"/>
      <c r="EUI39" s="429"/>
      <c r="EUJ39" s="429"/>
      <c r="EUK39" s="429"/>
      <c r="EUL39" s="429"/>
      <c r="EUM39" s="429"/>
      <c r="EUN39" s="429"/>
      <c r="EUO39" s="429"/>
      <c r="EUP39" s="429"/>
      <c r="EUQ39" s="429"/>
      <c r="EUR39" s="429"/>
      <c r="EUS39" s="429"/>
      <c r="EUT39" s="429"/>
      <c r="EUU39" s="429"/>
      <c r="EUV39" s="429"/>
      <c r="EUW39" s="429"/>
      <c r="EUX39" s="429"/>
      <c r="EUY39" s="429"/>
      <c r="EUZ39" s="429"/>
      <c r="EVA39" s="429"/>
      <c r="EVB39" s="429"/>
      <c r="EVC39" s="429"/>
      <c r="EVD39" s="429"/>
      <c r="EVE39" s="429"/>
      <c r="EVF39" s="429"/>
      <c r="EVG39" s="429"/>
      <c r="EVH39" s="429"/>
      <c r="EVI39" s="429"/>
      <c r="EVJ39" s="429"/>
      <c r="EVK39" s="429"/>
      <c r="EVL39" s="429"/>
      <c r="EVM39" s="429"/>
      <c r="EVN39" s="429"/>
      <c r="EVO39" s="429"/>
      <c r="EVP39" s="429"/>
      <c r="EVQ39" s="429"/>
      <c r="EVR39" s="429"/>
      <c r="EVS39" s="429"/>
      <c r="EVT39" s="429"/>
      <c r="EVU39" s="429"/>
      <c r="EVV39" s="429"/>
      <c r="EVW39" s="429"/>
      <c r="EVX39" s="429"/>
      <c r="EVY39" s="429"/>
      <c r="EVZ39" s="429"/>
      <c r="EWA39" s="429"/>
      <c r="EWB39" s="429"/>
      <c r="EWC39" s="429"/>
      <c r="EWD39" s="429"/>
      <c r="EWE39" s="429"/>
      <c r="EWF39" s="429"/>
      <c r="EWG39" s="429"/>
      <c r="EWH39" s="429"/>
      <c r="EWI39" s="429"/>
      <c r="EWJ39" s="429"/>
      <c r="EWK39" s="429"/>
      <c r="EWL39" s="429"/>
      <c r="EWM39" s="429"/>
      <c r="EWN39" s="429"/>
      <c r="EWO39" s="429"/>
      <c r="EWP39" s="429"/>
      <c r="EWQ39" s="429"/>
      <c r="EWR39" s="429"/>
      <c r="EWS39" s="429"/>
      <c r="EWT39" s="429"/>
      <c r="EWU39" s="429"/>
      <c r="EWV39" s="429"/>
      <c r="EWW39" s="429"/>
      <c r="EWX39" s="429"/>
      <c r="EWY39" s="429"/>
      <c r="EWZ39" s="429"/>
      <c r="EXA39" s="429"/>
      <c r="EXB39" s="429"/>
      <c r="EXC39" s="429"/>
      <c r="EXD39" s="429"/>
      <c r="EXE39" s="429"/>
      <c r="EXF39" s="429"/>
      <c r="EXG39" s="429"/>
      <c r="EXH39" s="429"/>
      <c r="EXI39" s="429"/>
      <c r="EXJ39" s="429"/>
      <c r="EXK39" s="429"/>
      <c r="EXL39" s="429"/>
      <c r="EXM39" s="429"/>
      <c r="EXN39" s="429"/>
      <c r="EXO39" s="429"/>
      <c r="EXP39" s="429"/>
      <c r="EXQ39" s="429"/>
      <c r="EXR39" s="429"/>
      <c r="EXS39" s="429"/>
      <c r="EXT39" s="429"/>
      <c r="EXU39" s="429"/>
      <c r="EXV39" s="429"/>
      <c r="EXW39" s="429"/>
      <c r="EXX39" s="429"/>
      <c r="EXY39" s="429"/>
      <c r="EXZ39" s="429"/>
      <c r="EYA39" s="429"/>
      <c r="EYB39" s="429"/>
      <c r="EYC39" s="429"/>
      <c r="EYD39" s="429"/>
      <c r="EYE39" s="429"/>
      <c r="EYF39" s="429"/>
      <c r="EYG39" s="429"/>
      <c r="EYH39" s="429"/>
      <c r="EYI39" s="429"/>
      <c r="EYJ39" s="429"/>
      <c r="EYK39" s="429"/>
      <c r="EYL39" s="429"/>
      <c r="EYM39" s="429"/>
      <c r="EYN39" s="429"/>
      <c r="EYO39" s="429"/>
      <c r="EYP39" s="429"/>
      <c r="EYQ39" s="429"/>
      <c r="EYR39" s="429"/>
      <c r="EYS39" s="429"/>
      <c r="EYT39" s="429"/>
      <c r="EYU39" s="429"/>
      <c r="EYV39" s="429"/>
      <c r="EYW39" s="429"/>
      <c r="EYX39" s="429"/>
      <c r="EYY39" s="429"/>
      <c r="EYZ39" s="429"/>
      <c r="EZA39" s="429"/>
      <c r="EZB39" s="429"/>
      <c r="EZC39" s="429"/>
      <c r="EZD39" s="429"/>
      <c r="EZE39" s="429"/>
      <c r="EZF39" s="429"/>
      <c r="EZG39" s="429"/>
      <c r="EZH39" s="429"/>
      <c r="EZI39" s="429"/>
      <c r="EZJ39" s="429"/>
      <c r="EZK39" s="429"/>
      <c r="EZL39" s="429"/>
      <c r="EZM39" s="429"/>
      <c r="EZN39" s="429"/>
      <c r="EZO39" s="429"/>
      <c r="EZP39" s="429"/>
      <c r="EZQ39" s="429"/>
      <c r="EZR39" s="429"/>
      <c r="EZS39" s="429"/>
      <c r="EZT39" s="429"/>
      <c r="EZU39" s="429"/>
      <c r="EZV39" s="429"/>
      <c r="EZW39" s="429"/>
      <c r="EZX39" s="429"/>
      <c r="EZY39" s="429"/>
      <c r="EZZ39" s="429"/>
      <c r="FAA39" s="429"/>
      <c r="FAB39" s="429"/>
      <c r="FAC39" s="429"/>
      <c r="FAD39" s="429"/>
      <c r="FAE39" s="429"/>
      <c r="FAF39" s="429"/>
      <c r="FAG39" s="429"/>
      <c r="FAH39" s="429"/>
      <c r="FAI39" s="429"/>
      <c r="FAJ39" s="429"/>
      <c r="FAK39" s="429"/>
      <c r="FAL39" s="429"/>
      <c r="FAM39" s="429"/>
      <c r="FAN39" s="429"/>
      <c r="FAO39" s="429"/>
      <c r="FAP39" s="429"/>
      <c r="FAQ39" s="429"/>
      <c r="FAR39" s="429"/>
      <c r="FAS39" s="429"/>
      <c r="FAT39" s="429"/>
      <c r="FAU39" s="429"/>
      <c r="FAV39" s="429"/>
      <c r="FAW39" s="429"/>
      <c r="FAX39" s="429"/>
      <c r="FAY39" s="429"/>
      <c r="FAZ39" s="429"/>
      <c r="FBA39" s="429"/>
      <c r="FBB39" s="429"/>
      <c r="FBC39" s="429"/>
      <c r="FBD39" s="429"/>
      <c r="FBE39" s="429"/>
      <c r="FBF39" s="429"/>
      <c r="FBG39" s="429"/>
      <c r="FBH39" s="429"/>
      <c r="FBI39" s="429"/>
      <c r="FBJ39" s="429"/>
      <c r="FBK39" s="429"/>
      <c r="FBL39" s="429"/>
      <c r="FBM39" s="429"/>
      <c r="FBN39" s="429"/>
      <c r="FBO39" s="429"/>
      <c r="FBP39" s="429"/>
      <c r="FBQ39" s="429"/>
      <c r="FBR39" s="429"/>
      <c r="FBS39" s="429"/>
      <c r="FBT39" s="429"/>
      <c r="FBU39" s="429"/>
      <c r="FBV39" s="429"/>
      <c r="FBW39" s="429"/>
      <c r="FBX39" s="429"/>
      <c r="FBY39" s="429"/>
      <c r="FBZ39" s="429"/>
      <c r="FCA39" s="429"/>
      <c r="FCB39" s="429"/>
      <c r="FCC39" s="429"/>
      <c r="FCD39" s="429"/>
      <c r="FCE39" s="429"/>
      <c r="FCF39" s="429"/>
      <c r="FCG39" s="429"/>
      <c r="FCH39" s="429"/>
      <c r="FCI39" s="429"/>
      <c r="FCJ39" s="429"/>
      <c r="FCK39" s="429"/>
      <c r="FCL39" s="429"/>
      <c r="FCM39" s="429"/>
      <c r="FCN39" s="429"/>
      <c r="FCO39" s="429"/>
      <c r="FCP39" s="429"/>
      <c r="FCQ39" s="429"/>
      <c r="FCR39" s="429"/>
      <c r="FCS39" s="429"/>
      <c r="FCT39" s="429"/>
      <c r="FCU39" s="429"/>
      <c r="FCV39" s="429"/>
      <c r="FCW39" s="429"/>
      <c r="FCX39" s="429"/>
      <c r="FCY39" s="429"/>
      <c r="FCZ39" s="429"/>
      <c r="FDA39" s="429"/>
      <c r="FDB39" s="429"/>
      <c r="FDC39" s="429"/>
      <c r="FDD39" s="429"/>
      <c r="FDE39" s="429"/>
      <c r="FDF39" s="429"/>
      <c r="FDG39" s="429"/>
      <c r="FDH39" s="429"/>
      <c r="FDI39" s="429"/>
      <c r="FDJ39" s="429"/>
      <c r="FDK39" s="429"/>
      <c r="FDL39" s="429"/>
      <c r="FDM39" s="429"/>
      <c r="FDN39" s="429"/>
      <c r="FDO39" s="429"/>
      <c r="FDP39" s="429"/>
      <c r="FDQ39" s="429"/>
      <c r="FDR39" s="429"/>
      <c r="FDS39" s="429"/>
      <c r="FDT39" s="429"/>
      <c r="FDU39" s="429"/>
      <c r="FDV39" s="429"/>
      <c r="FDW39" s="429"/>
      <c r="FDX39" s="429"/>
      <c r="FDY39" s="429"/>
      <c r="FDZ39" s="429"/>
      <c r="FEA39" s="429"/>
      <c r="FEB39" s="429"/>
      <c r="FEC39" s="429"/>
      <c r="FED39" s="429"/>
      <c r="FEE39" s="429"/>
      <c r="FEF39" s="429"/>
      <c r="FEG39" s="429"/>
      <c r="FEH39" s="429"/>
      <c r="FEI39" s="429"/>
      <c r="FEJ39" s="429"/>
      <c r="FEK39" s="429"/>
      <c r="FEL39" s="429"/>
      <c r="FEM39" s="429"/>
      <c r="FEN39" s="429"/>
      <c r="FEO39" s="429"/>
      <c r="FEP39" s="429"/>
      <c r="FEQ39" s="429"/>
      <c r="FER39" s="429"/>
      <c r="FES39" s="429"/>
      <c r="FET39" s="429"/>
      <c r="FEU39" s="429"/>
      <c r="FEV39" s="429"/>
      <c r="FEW39" s="429"/>
      <c r="FEX39" s="429"/>
      <c r="FEY39" s="429"/>
      <c r="FEZ39" s="429"/>
      <c r="FFA39" s="429"/>
      <c r="FFB39" s="429"/>
      <c r="FFC39" s="429"/>
      <c r="FFD39" s="429"/>
      <c r="FFE39" s="429"/>
      <c r="FFF39" s="429"/>
      <c r="FFG39" s="429"/>
      <c r="FFH39" s="429"/>
      <c r="FFI39" s="429"/>
      <c r="FFJ39" s="429"/>
      <c r="FFK39" s="429"/>
      <c r="FFL39" s="429"/>
      <c r="FFM39" s="429"/>
      <c r="FFN39" s="429"/>
      <c r="FFO39" s="429"/>
      <c r="FFP39" s="429"/>
      <c r="FFQ39" s="429"/>
      <c r="FFR39" s="429"/>
      <c r="FFS39" s="429"/>
      <c r="FFT39" s="429"/>
      <c r="FFU39" s="429"/>
      <c r="FFV39" s="429"/>
      <c r="FFW39" s="429"/>
      <c r="FFX39" s="429"/>
      <c r="FFY39" s="429"/>
      <c r="FFZ39" s="429"/>
      <c r="FGA39" s="429"/>
      <c r="FGB39" s="429"/>
      <c r="FGC39" s="429"/>
      <c r="FGD39" s="429"/>
      <c r="FGE39" s="429"/>
      <c r="FGF39" s="429"/>
      <c r="FGG39" s="429"/>
      <c r="FGH39" s="429"/>
      <c r="FGI39" s="429"/>
      <c r="FGJ39" s="429"/>
      <c r="FGK39" s="429"/>
      <c r="FGL39" s="429"/>
      <c r="FGM39" s="429"/>
      <c r="FGN39" s="429"/>
      <c r="FGO39" s="429"/>
      <c r="FGP39" s="429"/>
      <c r="FGQ39" s="429"/>
      <c r="FGR39" s="429"/>
      <c r="FGS39" s="429"/>
      <c r="FGT39" s="429"/>
      <c r="FGU39" s="429"/>
      <c r="FGV39" s="429"/>
      <c r="FGW39" s="429"/>
      <c r="FGX39" s="429"/>
      <c r="FGY39" s="429"/>
      <c r="FGZ39" s="429"/>
      <c r="FHA39" s="429"/>
      <c r="FHB39" s="429"/>
      <c r="FHC39" s="429"/>
      <c r="FHD39" s="429"/>
      <c r="FHE39" s="429"/>
      <c r="FHF39" s="429"/>
      <c r="FHG39" s="429"/>
      <c r="FHH39" s="429"/>
      <c r="FHI39" s="429"/>
      <c r="FHJ39" s="429"/>
      <c r="FHK39" s="429"/>
      <c r="FHL39" s="429"/>
      <c r="FHM39" s="429"/>
      <c r="FHN39" s="429"/>
      <c r="FHO39" s="429"/>
      <c r="FHP39" s="429"/>
      <c r="FHQ39" s="429"/>
      <c r="FHR39" s="429"/>
      <c r="FHS39" s="429"/>
      <c r="FHT39" s="429"/>
      <c r="FHU39" s="429"/>
      <c r="FHV39" s="429"/>
      <c r="FHW39" s="429"/>
      <c r="FHX39" s="429"/>
      <c r="FHY39" s="429"/>
      <c r="FHZ39" s="429"/>
      <c r="FIA39" s="429"/>
      <c r="FIB39" s="429"/>
      <c r="FIC39" s="429"/>
      <c r="FID39" s="429"/>
      <c r="FIE39" s="429"/>
      <c r="FIF39" s="429"/>
      <c r="FIG39" s="429"/>
      <c r="FIH39" s="429"/>
      <c r="FII39" s="429"/>
      <c r="FIJ39" s="429"/>
      <c r="FIK39" s="429"/>
      <c r="FIL39" s="429"/>
      <c r="FIM39" s="429"/>
      <c r="FIN39" s="429"/>
      <c r="FIO39" s="429"/>
      <c r="FIP39" s="429"/>
      <c r="FIQ39" s="429"/>
      <c r="FIR39" s="429"/>
      <c r="FIS39" s="429"/>
      <c r="FIT39" s="429"/>
      <c r="FIU39" s="429"/>
      <c r="FIV39" s="429"/>
      <c r="FIW39" s="429"/>
      <c r="FIX39" s="429"/>
      <c r="FIY39" s="429"/>
      <c r="FIZ39" s="429"/>
      <c r="FJA39" s="429"/>
      <c r="FJB39" s="429"/>
      <c r="FJC39" s="429"/>
      <c r="FJD39" s="429"/>
      <c r="FJE39" s="429"/>
      <c r="FJF39" s="429"/>
      <c r="FJG39" s="429"/>
      <c r="FJH39" s="429"/>
      <c r="FJI39" s="429"/>
      <c r="FJJ39" s="429"/>
      <c r="FJK39" s="429"/>
      <c r="FJL39" s="429"/>
      <c r="FJM39" s="429"/>
      <c r="FJN39" s="429"/>
      <c r="FJO39" s="429"/>
      <c r="FJP39" s="429"/>
      <c r="FJQ39" s="429"/>
      <c r="FJR39" s="429"/>
      <c r="FJS39" s="429"/>
      <c r="FJT39" s="429"/>
      <c r="FJU39" s="429"/>
      <c r="FJV39" s="429"/>
      <c r="FJW39" s="429"/>
      <c r="FJX39" s="429"/>
      <c r="FJY39" s="429"/>
      <c r="FJZ39" s="429"/>
      <c r="FKA39" s="429"/>
      <c r="FKB39" s="429"/>
      <c r="FKC39" s="429"/>
      <c r="FKD39" s="429"/>
      <c r="FKE39" s="429"/>
      <c r="FKF39" s="429"/>
      <c r="FKG39" s="429"/>
      <c r="FKH39" s="429"/>
      <c r="FKI39" s="429"/>
      <c r="FKJ39" s="429"/>
      <c r="FKK39" s="429"/>
      <c r="FKL39" s="429"/>
      <c r="FKM39" s="429"/>
      <c r="FKN39" s="429"/>
      <c r="FKO39" s="429"/>
      <c r="FKP39" s="429"/>
      <c r="FKQ39" s="429"/>
      <c r="FKR39" s="429"/>
      <c r="FKS39" s="429"/>
      <c r="FKT39" s="429"/>
      <c r="FKU39" s="429"/>
      <c r="FKV39" s="429"/>
      <c r="FKW39" s="429"/>
      <c r="FKX39" s="429"/>
      <c r="FKY39" s="429"/>
      <c r="FKZ39" s="429"/>
      <c r="FLA39" s="429"/>
      <c r="FLB39" s="429"/>
      <c r="FLC39" s="429"/>
      <c r="FLD39" s="429"/>
      <c r="FLE39" s="429"/>
      <c r="FLF39" s="429"/>
      <c r="FLG39" s="429"/>
      <c r="FLH39" s="429"/>
      <c r="FLI39" s="429"/>
      <c r="FLJ39" s="429"/>
      <c r="FLK39" s="429"/>
      <c r="FLL39" s="429"/>
      <c r="FLM39" s="429"/>
      <c r="FLN39" s="429"/>
      <c r="FLO39" s="429"/>
      <c r="FLP39" s="429"/>
      <c r="FLQ39" s="429"/>
      <c r="FLR39" s="429"/>
      <c r="FLS39" s="429"/>
      <c r="FLT39" s="429"/>
      <c r="FLU39" s="429"/>
      <c r="FLV39" s="429"/>
      <c r="FLW39" s="429"/>
      <c r="FLX39" s="429"/>
      <c r="FLY39" s="429"/>
      <c r="FLZ39" s="429"/>
      <c r="FMA39" s="429"/>
      <c r="FMB39" s="429"/>
      <c r="FMC39" s="429"/>
      <c r="FMD39" s="429"/>
      <c r="FME39" s="429"/>
      <c r="FMF39" s="429"/>
      <c r="FMG39" s="429"/>
      <c r="FMH39" s="429"/>
      <c r="FMI39" s="429"/>
      <c r="FMJ39" s="429"/>
      <c r="FMK39" s="429"/>
      <c r="FML39" s="429"/>
      <c r="FMM39" s="429"/>
      <c r="FMN39" s="429"/>
      <c r="FMO39" s="429"/>
      <c r="FMP39" s="429"/>
      <c r="FMQ39" s="429"/>
      <c r="FMR39" s="429"/>
      <c r="FMS39" s="429"/>
      <c r="FMT39" s="429"/>
      <c r="FMU39" s="429"/>
      <c r="FMV39" s="429"/>
      <c r="FMW39" s="429"/>
      <c r="FMX39" s="429"/>
      <c r="FMY39" s="429"/>
      <c r="FMZ39" s="429"/>
      <c r="FNA39" s="429"/>
      <c r="FNB39" s="429"/>
      <c r="FNC39" s="429"/>
      <c r="FND39" s="429"/>
      <c r="FNE39" s="429"/>
      <c r="FNF39" s="429"/>
      <c r="FNG39" s="429"/>
      <c r="FNH39" s="429"/>
      <c r="FNI39" s="429"/>
      <c r="FNJ39" s="429"/>
      <c r="FNK39" s="429"/>
      <c r="FNL39" s="429"/>
      <c r="FNM39" s="429"/>
      <c r="FNN39" s="429"/>
      <c r="FNO39" s="429"/>
      <c r="FNP39" s="429"/>
      <c r="FNQ39" s="429"/>
      <c r="FNR39" s="429"/>
      <c r="FNS39" s="429"/>
      <c r="FNT39" s="429"/>
      <c r="FNU39" s="429"/>
      <c r="FNV39" s="429"/>
      <c r="FNW39" s="429"/>
      <c r="FNX39" s="429"/>
      <c r="FNY39" s="429"/>
      <c r="FNZ39" s="429"/>
      <c r="FOA39" s="429"/>
      <c r="FOB39" s="429"/>
      <c r="FOC39" s="429"/>
      <c r="FOD39" s="429"/>
      <c r="FOE39" s="429"/>
      <c r="FOF39" s="429"/>
      <c r="FOG39" s="429"/>
      <c r="FOH39" s="429"/>
      <c r="FOI39" s="429"/>
      <c r="FOJ39" s="429"/>
      <c r="FOK39" s="429"/>
      <c r="FOL39" s="429"/>
      <c r="FOM39" s="429"/>
      <c r="FON39" s="429"/>
      <c r="FOO39" s="429"/>
      <c r="FOP39" s="429"/>
      <c r="FOQ39" s="429"/>
      <c r="FOR39" s="429"/>
      <c r="FOS39" s="429"/>
      <c r="FOT39" s="429"/>
      <c r="FOU39" s="429"/>
      <c r="FOV39" s="429"/>
      <c r="FOW39" s="429"/>
      <c r="FOX39" s="429"/>
      <c r="FOY39" s="429"/>
      <c r="FOZ39" s="429"/>
      <c r="FPA39" s="429"/>
      <c r="FPB39" s="429"/>
      <c r="FPC39" s="429"/>
      <c r="FPD39" s="429"/>
      <c r="FPE39" s="429"/>
      <c r="FPF39" s="429"/>
      <c r="FPG39" s="429"/>
      <c r="FPH39" s="429"/>
      <c r="FPI39" s="429"/>
      <c r="FPJ39" s="429"/>
      <c r="FPK39" s="429"/>
      <c r="FPL39" s="429"/>
      <c r="FPM39" s="429"/>
      <c r="FPN39" s="429"/>
      <c r="FPO39" s="429"/>
      <c r="FPP39" s="429"/>
      <c r="FPQ39" s="429"/>
      <c r="FPR39" s="429"/>
      <c r="FPS39" s="429"/>
      <c r="FPT39" s="429"/>
      <c r="FPU39" s="429"/>
      <c r="FPV39" s="429"/>
      <c r="FPW39" s="429"/>
      <c r="FPX39" s="429"/>
      <c r="FPY39" s="429"/>
      <c r="FPZ39" s="429"/>
      <c r="FQA39" s="429"/>
      <c r="FQB39" s="429"/>
      <c r="FQC39" s="429"/>
      <c r="FQD39" s="429"/>
      <c r="FQE39" s="429"/>
      <c r="FQF39" s="429"/>
      <c r="FQG39" s="429"/>
      <c r="FQH39" s="429"/>
      <c r="FQI39" s="429"/>
      <c r="FQJ39" s="429"/>
      <c r="FQK39" s="429"/>
      <c r="FQL39" s="429"/>
      <c r="FQM39" s="429"/>
      <c r="FQN39" s="429"/>
      <c r="FQO39" s="429"/>
      <c r="FQP39" s="429"/>
      <c r="FQQ39" s="429"/>
      <c r="FQR39" s="429"/>
      <c r="FQS39" s="429"/>
      <c r="FQT39" s="429"/>
      <c r="FQU39" s="429"/>
      <c r="FQV39" s="429"/>
      <c r="FQW39" s="429"/>
      <c r="FQX39" s="429"/>
      <c r="FQY39" s="429"/>
      <c r="FQZ39" s="429"/>
      <c r="FRA39" s="429"/>
      <c r="FRB39" s="429"/>
      <c r="FRC39" s="429"/>
      <c r="FRD39" s="429"/>
      <c r="FRE39" s="429"/>
      <c r="FRF39" s="429"/>
      <c r="FRG39" s="429"/>
      <c r="FRH39" s="429"/>
      <c r="FRI39" s="429"/>
      <c r="FRJ39" s="429"/>
      <c r="FRK39" s="429"/>
      <c r="FRL39" s="429"/>
      <c r="FRM39" s="429"/>
      <c r="FRN39" s="429"/>
      <c r="FRO39" s="429"/>
      <c r="FRP39" s="429"/>
      <c r="FRQ39" s="429"/>
      <c r="FRR39" s="429"/>
      <c r="FRS39" s="429"/>
      <c r="FRT39" s="429"/>
      <c r="FRU39" s="429"/>
      <c r="FRV39" s="429"/>
      <c r="FRW39" s="429"/>
      <c r="FRX39" s="429"/>
      <c r="FRY39" s="429"/>
      <c r="FRZ39" s="429"/>
      <c r="FSA39" s="429"/>
      <c r="FSB39" s="429"/>
      <c r="FSC39" s="429"/>
      <c r="FSD39" s="429"/>
      <c r="FSE39" s="429"/>
      <c r="FSF39" s="429"/>
      <c r="FSG39" s="429"/>
      <c r="FSH39" s="429"/>
      <c r="FSI39" s="429"/>
      <c r="FSJ39" s="429"/>
      <c r="FSK39" s="429"/>
      <c r="FSL39" s="429"/>
      <c r="FSM39" s="429"/>
      <c r="FSN39" s="429"/>
      <c r="FSO39" s="429"/>
      <c r="FSP39" s="429"/>
      <c r="FSQ39" s="429"/>
      <c r="FSR39" s="429"/>
      <c r="FSS39" s="429"/>
      <c r="FST39" s="429"/>
      <c r="FSU39" s="429"/>
      <c r="FSV39" s="429"/>
      <c r="FSW39" s="429"/>
      <c r="FSX39" s="429"/>
      <c r="FSY39" s="429"/>
      <c r="FSZ39" s="429"/>
      <c r="FTA39" s="429"/>
      <c r="FTB39" s="429"/>
      <c r="FTC39" s="429"/>
      <c r="FTD39" s="429"/>
      <c r="FTE39" s="429"/>
      <c r="FTF39" s="429"/>
      <c r="FTG39" s="429"/>
      <c r="FTH39" s="429"/>
      <c r="FTI39" s="429"/>
      <c r="FTJ39" s="429"/>
      <c r="FTK39" s="429"/>
      <c r="FTL39" s="429"/>
      <c r="FTM39" s="429"/>
      <c r="FTN39" s="429"/>
      <c r="FTO39" s="429"/>
      <c r="FTP39" s="429"/>
      <c r="FTQ39" s="429"/>
      <c r="FTR39" s="429"/>
      <c r="FTS39" s="429"/>
      <c r="FTT39" s="429"/>
      <c r="FTU39" s="429"/>
      <c r="FTV39" s="429"/>
      <c r="FTW39" s="429"/>
      <c r="FTX39" s="429"/>
      <c r="FTY39" s="429"/>
      <c r="FTZ39" s="429"/>
      <c r="FUA39" s="429"/>
      <c r="FUB39" s="429"/>
      <c r="FUC39" s="429"/>
      <c r="FUD39" s="429"/>
      <c r="FUE39" s="429"/>
      <c r="FUF39" s="429"/>
      <c r="FUG39" s="429"/>
      <c r="FUH39" s="429"/>
      <c r="FUI39" s="429"/>
      <c r="FUJ39" s="429"/>
      <c r="FUK39" s="429"/>
      <c r="FUL39" s="429"/>
      <c r="FUM39" s="429"/>
      <c r="FUN39" s="429"/>
      <c r="FUO39" s="429"/>
      <c r="FUP39" s="429"/>
      <c r="FUQ39" s="429"/>
      <c r="FUR39" s="429"/>
      <c r="FUS39" s="429"/>
      <c r="FUT39" s="429"/>
      <c r="FUU39" s="429"/>
      <c r="FUV39" s="429"/>
      <c r="FUW39" s="429"/>
      <c r="FUX39" s="429"/>
      <c r="FUY39" s="429"/>
      <c r="FUZ39" s="429"/>
      <c r="FVA39" s="429"/>
      <c r="FVB39" s="429"/>
      <c r="FVC39" s="429"/>
      <c r="FVD39" s="429"/>
      <c r="FVE39" s="429"/>
      <c r="FVF39" s="429"/>
      <c r="FVG39" s="429"/>
      <c r="FVH39" s="429"/>
      <c r="FVI39" s="429"/>
      <c r="FVJ39" s="429"/>
      <c r="FVK39" s="429"/>
      <c r="FVL39" s="429"/>
      <c r="FVM39" s="429"/>
      <c r="FVN39" s="429"/>
      <c r="FVO39" s="429"/>
      <c r="FVP39" s="429"/>
      <c r="FVQ39" s="429"/>
      <c r="FVR39" s="429"/>
      <c r="FVS39" s="429"/>
      <c r="FVT39" s="429"/>
      <c r="FVU39" s="429"/>
      <c r="FVV39" s="429"/>
      <c r="FVW39" s="429"/>
      <c r="FVX39" s="429"/>
      <c r="FVY39" s="429"/>
      <c r="FVZ39" s="429"/>
      <c r="FWA39" s="429"/>
      <c r="FWB39" s="429"/>
      <c r="FWC39" s="429"/>
      <c r="FWD39" s="429"/>
      <c r="FWE39" s="429"/>
      <c r="FWF39" s="429"/>
      <c r="FWG39" s="429"/>
      <c r="FWH39" s="429"/>
      <c r="FWI39" s="429"/>
      <c r="FWJ39" s="429"/>
      <c r="FWK39" s="429"/>
      <c r="FWL39" s="429"/>
      <c r="FWM39" s="429"/>
      <c r="FWN39" s="429"/>
      <c r="FWO39" s="429"/>
      <c r="FWP39" s="429"/>
      <c r="FWQ39" s="429"/>
      <c r="FWR39" s="429"/>
      <c r="FWS39" s="429"/>
      <c r="FWT39" s="429"/>
      <c r="FWU39" s="429"/>
      <c r="FWV39" s="429"/>
      <c r="FWW39" s="429"/>
      <c r="FWX39" s="429"/>
      <c r="FWY39" s="429"/>
      <c r="FWZ39" s="429"/>
      <c r="FXA39" s="429"/>
      <c r="FXB39" s="429"/>
      <c r="FXC39" s="429"/>
      <c r="FXD39" s="429"/>
      <c r="FXE39" s="429"/>
      <c r="FXF39" s="429"/>
      <c r="FXG39" s="429"/>
      <c r="FXH39" s="429"/>
      <c r="FXI39" s="429"/>
      <c r="FXJ39" s="429"/>
      <c r="FXK39" s="429"/>
      <c r="FXL39" s="429"/>
      <c r="FXM39" s="429"/>
      <c r="FXN39" s="429"/>
      <c r="FXO39" s="429"/>
      <c r="FXP39" s="429"/>
      <c r="FXQ39" s="429"/>
      <c r="FXR39" s="429"/>
      <c r="FXS39" s="429"/>
      <c r="FXT39" s="429"/>
      <c r="FXU39" s="429"/>
      <c r="FXV39" s="429"/>
      <c r="FXW39" s="429"/>
      <c r="FXX39" s="429"/>
      <c r="FXY39" s="429"/>
      <c r="FXZ39" s="429"/>
      <c r="FYA39" s="429"/>
      <c r="FYB39" s="429"/>
      <c r="FYC39" s="429"/>
      <c r="FYD39" s="429"/>
      <c r="FYE39" s="429"/>
      <c r="FYF39" s="429"/>
      <c r="FYG39" s="429"/>
      <c r="FYH39" s="429"/>
      <c r="FYI39" s="429"/>
      <c r="FYJ39" s="429"/>
      <c r="FYK39" s="429"/>
      <c r="FYL39" s="429"/>
      <c r="FYM39" s="429"/>
      <c r="FYN39" s="429"/>
      <c r="FYO39" s="429"/>
      <c r="FYP39" s="429"/>
      <c r="FYQ39" s="429"/>
      <c r="FYR39" s="429"/>
      <c r="FYS39" s="429"/>
      <c r="FYT39" s="429"/>
      <c r="FYU39" s="429"/>
      <c r="FYV39" s="429"/>
      <c r="FYW39" s="429"/>
      <c r="FYX39" s="429"/>
      <c r="FYY39" s="429"/>
      <c r="FYZ39" s="429"/>
      <c r="FZA39" s="429"/>
      <c r="FZB39" s="429"/>
      <c r="FZC39" s="429"/>
      <c r="FZD39" s="429"/>
      <c r="FZE39" s="429"/>
      <c r="FZF39" s="429"/>
      <c r="FZG39" s="429"/>
      <c r="FZH39" s="429"/>
      <c r="FZI39" s="429"/>
      <c r="FZJ39" s="429"/>
      <c r="FZK39" s="429"/>
      <c r="FZL39" s="429"/>
      <c r="FZM39" s="429"/>
      <c r="FZN39" s="429"/>
      <c r="FZO39" s="429"/>
      <c r="FZP39" s="429"/>
      <c r="FZQ39" s="429"/>
      <c r="FZR39" s="429"/>
      <c r="FZS39" s="429"/>
      <c r="FZT39" s="429"/>
      <c r="FZU39" s="429"/>
      <c r="FZV39" s="429"/>
      <c r="FZW39" s="429"/>
      <c r="FZX39" s="429"/>
      <c r="FZY39" s="429"/>
      <c r="FZZ39" s="429"/>
      <c r="GAA39" s="429"/>
      <c r="GAB39" s="429"/>
      <c r="GAC39" s="429"/>
      <c r="GAD39" s="429"/>
      <c r="GAE39" s="429"/>
      <c r="GAF39" s="429"/>
      <c r="GAG39" s="429"/>
      <c r="GAH39" s="429"/>
      <c r="GAI39" s="429"/>
      <c r="GAJ39" s="429"/>
      <c r="GAK39" s="429"/>
      <c r="GAL39" s="429"/>
      <c r="GAM39" s="429"/>
      <c r="GAN39" s="429"/>
      <c r="GAO39" s="429"/>
      <c r="GAP39" s="429"/>
      <c r="GAQ39" s="429"/>
      <c r="GAR39" s="429"/>
      <c r="GAS39" s="429"/>
      <c r="GAT39" s="429"/>
      <c r="GAU39" s="429"/>
      <c r="GAV39" s="429"/>
      <c r="GAW39" s="429"/>
      <c r="GAX39" s="429"/>
      <c r="GAY39" s="429"/>
      <c r="GAZ39" s="429"/>
      <c r="GBA39" s="429"/>
      <c r="GBB39" s="429"/>
      <c r="GBC39" s="429"/>
      <c r="GBD39" s="429"/>
      <c r="GBE39" s="429"/>
      <c r="GBF39" s="429"/>
      <c r="GBG39" s="429"/>
      <c r="GBH39" s="429"/>
      <c r="GBI39" s="429"/>
      <c r="GBJ39" s="429"/>
      <c r="GBK39" s="429"/>
      <c r="GBL39" s="429"/>
      <c r="GBM39" s="429"/>
      <c r="GBN39" s="429"/>
      <c r="GBO39" s="429"/>
      <c r="GBP39" s="429"/>
      <c r="GBQ39" s="429"/>
      <c r="GBR39" s="429"/>
      <c r="GBS39" s="429"/>
      <c r="GBT39" s="429"/>
      <c r="GBU39" s="429"/>
      <c r="GBV39" s="429"/>
      <c r="GBW39" s="429"/>
      <c r="GBX39" s="429"/>
      <c r="GBY39" s="429"/>
      <c r="GBZ39" s="429"/>
      <c r="GCA39" s="429"/>
      <c r="GCB39" s="429"/>
      <c r="GCC39" s="429"/>
      <c r="GCD39" s="429"/>
      <c r="GCE39" s="429"/>
      <c r="GCF39" s="429"/>
      <c r="GCG39" s="429"/>
      <c r="GCH39" s="429"/>
      <c r="GCI39" s="429"/>
      <c r="GCJ39" s="429"/>
      <c r="GCK39" s="429"/>
      <c r="GCL39" s="429"/>
      <c r="GCM39" s="429"/>
      <c r="GCN39" s="429"/>
      <c r="GCO39" s="429"/>
      <c r="GCP39" s="429"/>
      <c r="GCQ39" s="429"/>
      <c r="GCR39" s="429"/>
      <c r="GCS39" s="429"/>
      <c r="GCT39" s="429"/>
      <c r="GCU39" s="429"/>
      <c r="GCV39" s="429"/>
      <c r="GCW39" s="429"/>
      <c r="GCX39" s="429"/>
      <c r="GCY39" s="429"/>
      <c r="GCZ39" s="429"/>
      <c r="GDA39" s="429"/>
      <c r="GDB39" s="429"/>
      <c r="GDC39" s="429"/>
      <c r="GDD39" s="429"/>
      <c r="GDE39" s="429"/>
      <c r="GDF39" s="429"/>
      <c r="GDG39" s="429"/>
      <c r="GDH39" s="429"/>
      <c r="GDI39" s="429"/>
      <c r="GDJ39" s="429"/>
      <c r="GDK39" s="429"/>
      <c r="GDL39" s="429"/>
      <c r="GDM39" s="429"/>
      <c r="GDN39" s="429"/>
      <c r="GDO39" s="429"/>
      <c r="GDP39" s="429"/>
      <c r="GDQ39" s="429"/>
      <c r="GDR39" s="429"/>
      <c r="GDS39" s="429"/>
      <c r="GDT39" s="429"/>
      <c r="GDU39" s="429"/>
      <c r="GDV39" s="429"/>
      <c r="GDW39" s="429"/>
      <c r="GDX39" s="429"/>
      <c r="GDY39" s="429"/>
      <c r="GDZ39" s="429"/>
      <c r="GEA39" s="429"/>
      <c r="GEB39" s="429"/>
      <c r="GEC39" s="429"/>
      <c r="GED39" s="429"/>
      <c r="GEE39" s="429"/>
      <c r="GEF39" s="429"/>
      <c r="GEG39" s="429"/>
      <c r="GEH39" s="429"/>
      <c r="GEI39" s="429"/>
      <c r="GEJ39" s="429"/>
      <c r="GEK39" s="429"/>
      <c r="GEL39" s="429"/>
      <c r="GEM39" s="429"/>
      <c r="GEN39" s="429"/>
      <c r="GEO39" s="429"/>
      <c r="GEP39" s="429"/>
      <c r="GEQ39" s="429"/>
      <c r="GER39" s="429"/>
      <c r="GES39" s="429"/>
      <c r="GET39" s="429"/>
      <c r="GEU39" s="429"/>
      <c r="GEV39" s="429"/>
      <c r="GEW39" s="429"/>
      <c r="GEX39" s="429"/>
      <c r="GEY39" s="429"/>
      <c r="GEZ39" s="429"/>
      <c r="GFA39" s="429"/>
      <c r="GFB39" s="429"/>
      <c r="GFC39" s="429"/>
      <c r="GFD39" s="429"/>
      <c r="GFE39" s="429"/>
      <c r="GFF39" s="429"/>
      <c r="GFG39" s="429"/>
      <c r="GFH39" s="429"/>
      <c r="GFI39" s="429"/>
      <c r="GFJ39" s="429"/>
      <c r="GFK39" s="429"/>
      <c r="GFL39" s="429"/>
      <c r="GFM39" s="429"/>
      <c r="GFN39" s="429"/>
      <c r="GFO39" s="429"/>
      <c r="GFP39" s="429"/>
      <c r="GFQ39" s="429"/>
      <c r="GFR39" s="429"/>
      <c r="GFS39" s="429"/>
      <c r="GFT39" s="429"/>
      <c r="GFU39" s="429"/>
      <c r="GFV39" s="429"/>
      <c r="GFW39" s="429"/>
      <c r="GFX39" s="429"/>
      <c r="GFY39" s="429"/>
      <c r="GFZ39" s="429"/>
      <c r="GGA39" s="429"/>
      <c r="GGB39" s="429"/>
      <c r="GGC39" s="429"/>
      <c r="GGD39" s="429"/>
      <c r="GGE39" s="429"/>
      <c r="GGF39" s="429"/>
      <c r="GGG39" s="429"/>
      <c r="GGH39" s="429"/>
      <c r="GGI39" s="429"/>
      <c r="GGJ39" s="429"/>
      <c r="GGK39" s="429"/>
      <c r="GGL39" s="429"/>
      <c r="GGM39" s="429"/>
      <c r="GGN39" s="429"/>
      <c r="GGO39" s="429"/>
      <c r="GGP39" s="429"/>
      <c r="GGQ39" s="429"/>
      <c r="GGR39" s="429"/>
      <c r="GGS39" s="429"/>
      <c r="GGT39" s="429"/>
      <c r="GGU39" s="429"/>
      <c r="GGV39" s="429"/>
      <c r="GGW39" s="429"/>
      <c r="GGX39" s="429"/>
      <c r="GGY39" s="429"/>
      <c r="GGZ39" s="429"/>
      <c r="GHA39" s="429"/>
      <c r="GHB39" s="429"/>
      <c r="GHC39" s="429"/>
      <c r="GHD39" s="429"/>
      <c r="GHE39" s="429"/>
      <c r="GHF39" s="429"/>
      <c r="GHG39" s="429"/>
      <c r="GHH39" s="429"/>
      <c r="GHI39" s="429"/>
      <c r="GHJ39" s="429"/>
      <c r="GHK39" s="429"/>
      <c r="GHL39" s="429"/>
      <c r="GHM39" s="429"/>
      <c r="GHN39" s="429"/>
      <c r="GHO39" s="429"/>
      <c r="GHP39" s="429"/>
      <c r="GHQ39" s="429"/>
      <c r="GHR39" s="429"/>
      <c r="GHS39" s="429"/>
      <c r="GHT39" s="429"/>
      <c r="GHU39" s="429"/>
      <c r="GHV39" s="429"/>
      <c r="GHW39" s="429"/>
      <c r="GHX39" s="429"/>
      <c r="GHY39" s="429"/>
      <c r="GHZ39" s="429"/>
      <c r="GIA39" s="429"/>
      <c r="GIB39" s="429"/>
      <c r="GIC39" s="429"/>
      <c r="GID39" s="429"/>
      <c r="GIE39" s="429"/>
      <c r="GIF39" s="429"/>
      <c r="GIG39" s="429"/>
      <c r="GIH39" s="429"/>
      <c r="GII39" s="429"/>
      <c r="GIJ39" s="429"/>
      <c r="GIK39" s="429"/>
      <c r="GIL39" s="429"/>
      <c r="GIM39" s="429"/>
      <c r="GIN39" s="429"/>
      <c r="GIO39" s="429"/>
      <c r="GIP39" s="429"/>
      <c r="GIQ39" s="429"/>
      <c r="GIR39" s="429"/>
      <c r="GIS39" s="429"/>
      <c r="GIT39" s="429"/>
      <c r="GIU39" s="429"/>
      <c r="GIV39" s="429"/>
      <c r="GIW39" s="429"/>
      <c r="GIX39" s="429"/>
      <c r="GIY39" s="429"/>
      <c r="GIZ39" s="429"/>
      <c r="GJA39" s="429"/>
      <c r="GJB39" s="429"/>
      <c r="GJC39" s="429"/>
      <c r="GJD39" s="429"/>
      <c r="GJE39" s="429"/>
      <c r="GJF39" s="429"/>
      <c r="GJG39" s="429"/>
      <c r="GJH39" s="429"/>
      <c r="GJI39" s="429"/>
      <c r="GJJ39" s="429"/>
      <c r="GJK39" s="429"/>
      <c r="GJL39" s="429"/>
      <c r="GJM39" s="429"/>
      <c r="GJN39" s="429"/>
      <c r="GJO39" s="429"/>
      <c r="GJP39" s="429"/>
      <c r="GJQ39" s="429"/>
      <c r="GJR39" s="429"/>
      <c r="GJS39" s="429"/>
      <c r="GJT39" s="429"/>
      <c r="GJU39" s="429"/>
      <c r="GJV39" s="429"/>
      <c r="GJW39" s="429"/>
      <c r="GJX39" s="429"/>
      <c r="GJY39" s="429"/>
      <c r="GJZ39" s="429"/>
      <c r="GKA39" s="429"/>
      <c r="GKB39" s="429"/>
      <c r="GKC39" s="429"/>
      <c r="GKD39" s="429"/>
      <c r="GKE39" s="429"/>
      <c r="GKF39" s="429"/>
      <c r="GKG39" s="429"/>
      <c r="GKH39" s="429"/>
      <c r="GKI39" s="429"/>
      <c r="GKJ39" s="429"/>
      <c r="GKK39" s="429"/>
      <c r="GKL39" s="429"/>
      <c r="GKM39" s="429"/>
      <c r="GKN39" s="429"/>
      <c r="GKO39" s="429"/>
      <c r="GKP39" s="429"/>
      <c r="GKQ39" s="429"/>
      <c r="GKR39" s="429"/>
      <c r="GKS39" s="429"/>
      <c r="GKT39" s="429"/>
      <c r="GKU39" s="429"/>
      <c r="GKV39" s="429"/>
      <c r="GKW39" s="429"/>
      <c r="GKX39" s="429"/>
      <c r="GKY39" s="429"/>
      <c r="GKZ39" s="429"/>
      <c r="GLA39" s="429"/>
      <c r="GLB39" s="429"/>
      <c r="GLC39" s="429"/>
      <c r="GLD39" s="429"/>
      <c r="GLE39" s="429"/>
      <c r="GLF39" s="429"/>
      <c r="GLG39" s="429"/>
      <c r="GLH39" s="429"/>
      <c r="GLI39" s="429"/>
      <c r="GLJ39" s="429"/>
      <c r="GLK39" s="429"/>
      <c r="GLL39" s="429"/>
      <c r="GLM39" s="429"/>
      <c r="GLN39" s="429"/>
      <c r="GLO39" s="429"/>
      <c r="GLP39" s="429"/>
      <c r="GLQ39" s="429"/>
      <c r="GLR39" s="429"/>
      <c r="GLS39" s="429"/>
      <c r="GLT39" s="429"/>
      <c r="GLU39" s="429"/>
      <c r="GLV39" s="429"/>
      <c r="GLW39" s="429"/>
      <c r="GLX39" s="429"/>
      <c r="GLY39" s="429"/>
      <c r="GLZ39" s="429"/>
      <c r="GMA39" s="429"/>
      <c r="GMB39" s="429"/>
      <c r="GMC39" s="429"/>
      <c r="GMD39" s="429"/>
      <c r="GME39" s="429"/>
      <c r="GMF39" s="429"/>
      <c r="GMG39" s="429"/>
      <c r="GMH39" s="429"/>
      <c r="GMI39" s="429"/>
      <c r="GMJ39" s="429"/>
      <c r="GMK39" s="429"/>
      <c r="GML39" s="429"/>
      <c r="GMM39" s="429"/>
      <c r="GMN39" s="429"/>
      <c r="GMO39" s="429"/>
      <c r="GMP39" s="429"/>
      <c r="GMQ39" s="429"/>
      <c r="GMR39" s="429"/>
      <c r="GMS39" s="429"/>
      <c r="GMT39" s="429"/>
      <c r="GMU39" s="429"/>
      <c r="GMV39" s="429"/>
      <c r="GMW39" s="429"/>
      <c r="GMX39" s="429"/>
      <c r="GMY39" s="429"/>
      <c r="GMZ39" s="429"/>
      <c r="GNA39" s="429"/>
      <c r="GNB39" s="429"/>
      <c r="GNC39" s="429"/>
      <c r="GND39" s="429"/>
      <c r="GNE39" s="429"/>
      <c r="GNF39" s="429"/>
      <c r="GNG39" s="429"/>
      <c r="GNH39" s="429"/>
      <c r="GNI39" s="429"/>
      <c r="GNJ39" s="429"/>
      <c r="GNK39" s="429"/>
      <c r="GNL39" s="429"/>
      <c r="GNM39" s="429"/>
      <c r="GNN39" s="429"/>
      <c r="GNO39" s="429"/>
      <c r="GNP39" s="429"/>
      <c r="GNQ39" s="429"/>
      <c r="GNR39" s="429"/>
      <c r="GNS39" s="429"/>
      <c r="GNT39" s="429"/>
      <c r="GNU39" s="429"/>
      <c r="GNV39" s="429"/>
      <c r="GNW39" s="429"/>
      <c r="GNX39" s="429"/>
      <c r="GNY39" s="429"/>
      <c r="GNZ39" s="429"/>
      <c r="GOA39" s="429"/>
      <c r="GOB39" s="429"/>
      <c r="GOC39" s="429"/>
      <c r="GOD39" s="429"/>
      <c r="GOE39" s="429"/>
      <c r="GOF39" s="429"/>
      <c r="GOG39" s="429"/>
      <c r="GOH39" s="429"/>
      <c r="GOI39" s="429"/>
      <c r="GOJ39" s="429"/>
      <c r="GOK39" s="429"/>
      <c r="GOL39" s="429"/>
      <c r="GOM39" s="429"/>
      <c r="GON39" s="429"/>
      <c r="GOO39" s="429"/>
      <c r="GOP39" s="429"/>
      <c r="GOQ39" s="429"/>
      <c r="GOR39" s="429"/>
      <c r="GOS39" s="429"/>
      <c r="GOT39" s="429"/>
      <c r="GOU39" s="429"/>
      <c r="GOV39" s="429"/>
      <c r="GOW39" s="429"/>
      <c r="GOX39" s="429"/>
      <c r="GOY39" s="429"/>
      <c r="GOZ39" s="429"/>
      <c r="GPA39" s="429"/>
      <c r="GPB39" s="429"/>
      <c r="GPC39" s="429"/>
      <c r="GPD39" s="429"/>
      <c r="GPE39" s="429"/>
      <c r="GPF39" s="429"/>
      <c r="GPG39" s="429"/>
      <c r="GPH39" s="429"/>
      <c r="GPI39" s="429"/>
      <c r="GPJ39" s="429"/>
      <c r="GPK39" s="429"/>
      <c r="GPL39" s="429"/>
      <c r="GPM39" s="429"/>
      <c r="GPN39" s="429"/>
      <c r="GPO39" s="429"/>
      <c r="GPP39" s="429"/>
      <c r="GPQ39" s="429"/>
      <c r="GPR39" s="429"/>
      <c r="GPS39" s="429"/>
      <c r="GPT39" s="429"/>
      <c r="GPU39" s="429"/>
      <c r="GPV39" s="429"/>
      <c r="GPW39" s="429"/>
      <c r="GPX39" s="429"/>
      <c r="GPY39" s="429"/>
      <c r="GPZ39" s="429"/>
      <c r="GQA39" s="429"/>
      <c r="GQB39" s="429"/>
      <c r="GQC39" s="429"/>
      <c r="GQD39" s="429"/>
      <c r="GQE39" s="429"/>
      <c r="GQF39" s="429"/>
      <c r="GQG39" s="429"/>
      <c r="GQH39" s="429"/>
      <c r="GQI39" s="429"/>
      <c r="GQJ39" s="429"/>
      <c r="GQK39" s="429"/>
      <c r="GQL39" s="429"/>
      <c r="GQM39" s="429"/>
      <c r="GQN39" s="429"/>
      <c r="GQO39" s="429"/>
      <c r="GQP39" s="429"/>
      <c r="GQQ39" s="429"/>
      <c r="GQR39" s="429"/>
      <c r="GQS39" s="429"/>
      <c r="GQT39" s="429"/>
      <c r="GQU39" s="429"/>
      <c r="GQV39" s="429"/>
      <c r="GQW39" s="429"/>
      <c r="GQX39" s="429"/>
      <c r="GQY39" s="429"/>
      <c r="GQZ39" s="429"/>
      <c r="GRA39" s="429"/>
      <c r="GRB39" s="429"/>
      <c r="GRC39" s="429"/>
      <c r="GRD39" s="429"/>
      <c r="GRE39" s="429"/>
      <c r="GRF39" s="429"/>
      <c r="GRG39" s="429"/>
      <c r="GRH39" s="429"/>
      <c r="GRI39" s="429"/>
      <c r="GRJ39" s="429"/>
      <c r="GRK39" s="429"/>
      <c r="GRL39" s="429"/>
      <c r="GRM39" s="429"/>
      <c r="GRN39" s="429"/>
      <c r="GRO39" s="429"/>
      <c r="GRP39" s="429"/>
      <c r="GRQ39" s="429"/>
      <c r="GRR39" s="429"/>
      <c r="GRS39" s="429"/>
      <c r="GRT39" s="429"/>
      <c r="GRU39" s="429"/>
      <c r="GRV39" s="429"/>
      <c r="GRW39" s="429"/>
      <c r="GRX39" s="429"/>
      <c r="GRY39" s="429"/>
      <c r="GRZ39" s="429"/>
      <c r="GSA39" s="429"/>
      <c r="GSB39" s="429"/>
      <c r="GSC39" s="429"/>
      <c r="GSD39" s="429"/>
      <c r="GSE39" s="429"/>
      <c r="GSF39" s="429"/>
      <c r="GSG39" s="429"/>
      <c r="GSH39" s="429"/>
      <c r="GSI39" s="429"/>
      <c r="GSJ39" s="429"/>
      <c r="GSK39" s="429"/>
      <c r="GSL39" s="429"/>
      <c r="GSM39" s="429"/>
      <c r="GSN39" s="429"/>
      <c r="GSO39" s="429"/>
      <c r="GSP39" s="429"/>
      <c r="GSQ39" s="429"/>
      <c r="GSR39" s="429"/>
      <c r="GSS39" s="429"/>
      <c r="GST39" s="429"/>
      <c r="GSU39" s="429"/>
      <c r="GSV39" s="429"/>
      <c r="GSW39" s="429"/>
      <c r="GSX39" s="429"/>
      <c r="GSY39" s="429"/>
      <c r="GSZ39" s="429"/>
      <c r="GTA39" s="429"/>
      <c r="GTB39" s="429"/>
      <c r="GTC39" s="429"/>
      <c r="GTD39" s="429"/>
      <c r="GTE39" s="429"/>
      <c r="GTF39" s="429"/>
      <c r="GTG39" s="429"/>
      <c r="GTH39" s="429"/>
      <c r="GTI39" s="429"/>
      <c r="GTJ39" s="429"/>
      <c r="GTK39" s="429"/>
      <c r="GTL39" s="429"/>
      <c r="GTM39" s="429"/>
      <c r="GTN39" s="429"/>
      <c r="GTO39" s="429"/>
      <c r="GTP39" s="429"/>
      <c r="GTQ39" s="429"/>
      <c r="GTR39" s="429"/>
      <c r="GTS39" s="429"/>
      <c r="GTT39" s="429"/>
      <c r="GTU39" s="429"/>
      <c r="GTV39" s="429"/>
      <c r="GTW39" s="429"/>
      <c r="GTX39" s="429"/>
      <c r="GTY39" s="429"/>
      <c r="GTZ39" s="429"/>
      <c r="GUA39" s="429"/>
      <c r="GUB39" s="429"/>
      <c r="GUC39" s="429"/>
      <c r="GUD39" s="429"/>
      <c r="GUE39" s="429"/>
      <c r="GUF39" s="429"/>
      <c r="GUG39" s="429"/>
      <c r="GUH39" s="429"/>
      <c r="GUI39" s="429"/>
      <c r="GUJ39" s="429"/>
      <c r="GUK39" s="429"/>
      <c r="GUL39" s="429"/>
      <c r="GUM39" s="429"/>
      <c r="GUN39" s="429"/>
      <c r="GUO39" s="429"/>
      <c r="GUP39" s="429"/>
      <c r="GUQ39" s="429"/>
      <c r="GUR39" s="429"/>
      <c r="GUS39" s="429"/>
      <c r="GUT39" s="429"/>
      <c r="GUU39" s="429"/>
      <c r="GUV39" s="429"/>
      <c r="GUW39" s="429"/>
      <c r="GUX39" s="429"/>
      <c r="GUY39" s="429"/>
      <c r="GUZ39" s="429"/>
      <c r="GVA39" s="429"/>
      <c r="GVB39" s="429"/>
      <c r="GVC39" s="429"/>
      <c r="GVD39" s="429"/>
      <c r="GVE39" s="429"/>
      <c r="GVF39" s="429"/>
      <c r="GVG39" s="429"/>
      <c r="GVH39" s="429"/>
      <c r="GVI39" s="429"/>
      <c r="GVJ39" s="429"/>
      <c r="GVK39" s="429"/>
      <c r="GVL39" s="429"/>
      <c r="GVM39" s="429"/>
      <c r="GVN39" s="429"/>
      <c r="GVO39" s="429"/>
      <c r="GVP39" s="429"/>
      <c r="GVQ39" s="429"/>
      <c r="GVR39" s="429"/>
      <c r="GVS39" s="429"/>
      <c r="GVT39" s="429"/>
      <c r="GVU39" s="429"/>
      <c r="GVV39" s="429"/>
      <c r="GVW39" s="429"/>
      <c r="GVX39" s="429"/>
      <c r="GVY39" s="429"/>
      <c r="GVZ39" s="429"/>
      <c r="GWA39" s="429"/>
      <c r="GWB39" s="429"/>
      <c r="GWC39" s="429"/>
      <c r="GWD39" s="429"/>
      <c r="GWE39" s="429"/>
      <c r="GWF39" s="429"/>
      <c r="GWG39" s="429"/>
      <c r="GWH39" s="429"/>
      <c r="GWI39" s="429"/>
      <c r="GWJ39" s="429"/>
      <c r="GWK39" s="429"/>
      <c r="GWL39" s="429"/>
      <c r="GWM39" s="429"/>
      <c r="GWN39" s="429"/>
      <c r="GWO39" s="429"/>
      <c r="GWP39" s="429"/>
      <c r="GWQ39" s="429"/>
      <c r="GWR39" s="429"/>
      <c r="GWS39" s="429"/>
      <c r="GWT39" s="429"/>
      <c r="GWU39" s="429"/>
      <c r="GWV39" s="429"/>
      <c r="GWW39" s="429"/>
      <c r="GWX39" s="429"/>
      <c r="GWY39" s="429"/>
      <c r="GWZ39" s="429"/>
      <c r="GXA39" s="429"/>
      <c r="GXB39" s="429"/>
      <c r="GXC39" s="429"/>
      <c r="GXD39" s="429"/>
      <c r="GXE39" s="429"/>
      <c r="GXF39" s="429"/>
      <c r="GXG39" s="429"/>
      <c r="GXH39" s="429"/>
      <c r="GXI39" s="429"/>
      <c r="GXJ39" s="429"/>
      <c r="GXK39" s="429"/>
      <c r="GXL39" s="429"/>
      <c r="GXM39" s="429"/>
      <c r="GXN39" s="429"/>
      <c r="GXO39" s="429"/>
      <c r="GXP39" s="429"/>
      <c r="GXQ39" s="429"/>
      <c r="GXR39" s="429"/>
      <c r="GXS39" s="429"/>
      <c r="GXT39" s="429"/>
      <c r="GXU39" s="429"/>
      <c r="GXV39" s="429"/>
      <c r="GXW39" s="429"/>
      <c r="GXX39" s="429"/>
      <c r="GXY39" s="429"/>
      <c r="GXZ39" s="429"/>
      <c r="GYA39" s="429"/>
      <c r="GYB39" s="429"/>
      <c r="GYC39" s="429"/>
      <c r="GYD39" s="429"/>
      <c r="GYE39" s="429"/>
      <c r="GYF39" s="429"/>
      <c r="GYG39" s="429"/>
      <c r="GYH39" s="429"/>
      <c r="GYI39" s="429"/>
      <c r="GYJ39" s="429"/>
      <c r="GYK39" s="429"/>
      <c r="GYL39" s="429"/>
      <c r="GYM39" s="429"/>
      <c r="GYN39" s="429"/>
      <c r="GYO39" s="429"/>
      <c r="GYP39" s="429"/>
      <c r="GYQ39" s="429"/>
      <c r="GYR39" s="429"/>
      <c r="GYS39" s="429"/>
      <c r="GYT39" s="429"/>
      <c r="GYU39" s="429"/>
      <c r="GYV39" s="429"/>
      <c r="GYW39" s="429"/>
      <c r="GYX39" s="429"/>
      <c r="GYY39" s="429"/>
      <c r="GYZ39" s="429"/>
      <c r="GZA39" s="429"/>
      <c r="GZB39" s="429"/>
      <c r="GZC39" s="429"/>
      <c r="GZD39" s="429"/>
      <c r="GZE39" s="429"/>
      <c r="GZF39" s="429"/>
      <c r="GZG39" s="429"/>
      <c r="GZH39" s="429"/>
      <c r="GZI39" s="429"/>
      <c r="GZJ39" s="429"/>
      <c r="GZK39" s="429"/>
      <c r="GZL39" s="429"/>
      <c r="GZM39" s="429"/>
      <c r="GZN39" s="429"/>
      <c r="GZO39" s="429"/>
      <c r="GZP39" s="429"/>
      <c r="GZQ39" s="429"/>
      <c r="GZR39" s="429"/>
      <c r="GZS39" s="429"/>
      <c r="GZT39" s="429"/>
      <c r="GZU39" s="429"/>
      <c r="GZV39" s="429"/>
      <c r="GZW39" s="429"/>
      <c r="GZX39" s="429"/>
      <c r="GZY39" s="429"/>
      <c r="GZZ39" s="429"/>
      <c r="HAA39" s="429"/>
      <c r="HAB39" s="429"/>
      <c r="HAC39" s="429"/>
      <c r="HAD39" s="429"/>
      <c r="HAE39" s="429"/>
      <c r="HAF39" s="429"/>
      <c r="HAG39" s="429"/>
      <c r="HAH39" s="429"/>
      <c r="HAI39" s="429"/>
      <c r="HAJ39" s="429"/>
      <c r="HAK39" s="429"/>
      <c r="HAL39" s="429"/>
      <c r="HAM39" s="429"/>
      <c r="HAN39" s="429"/>
      <c r="HAO39" s="429"/>
      <c r="HAP39" s="429"/>
      <c r="HAQ39" s="429"/>
      <c r="HAR39" s="429"/>
      <c r="HAS39" s="429"/>
      <c r="HAT39" s="429"/>
      <c r="HAU39" s="429"/>
      <c r="HAV39" s="429"/>
      <c r="HAW39" s="429"/>
      <c r="HAX39" s="429"/>
      <c r="HAY39" s="429"/>
      <c r="HAZ39" s="429"/>
      <c r="HBA39" s="429"/>
      <c r="HBB39" s="429"/>
      <c r="HBC39" s="429"/>
      <c r="HBD39" s="429"/>
      <c r="HBE39" s="429"/>
      <c r="HBF39" s="429"/>
      <c r="HBG39" s="429"/>
      <c r="HBH39" s="429"/>
      <c r="HBI39" s="429"/>
      <c r="HBJ39" s="429"/>
      <c r="HBK39" s="429"/>
      <c r="HBL39" s="429"/>
      <c r="HBM39" s="429"/>
      <c r="HBN39" s="429"/>
      <c r="HBO39" s="429"/>
      <c r="HBP39" s="429"/>
      <c r="HBQ39" s="429"/>
      <c r="HBR39" s="429"/>
      <c r="HBS39" s="429"/>
      <c r="HBT39" s="429"/>
      <c r="HBU39" s="429"/>
      <c r="HBV39" s="429"/>
      <c r="HBW39" s="429"/>
      <c r="HBX39" s="429"/>
      <c r="HBY39" s="429"/>
      <c r="HBZ39" s="429"/>
      <c r="HCA39" s="429"/>
      <c r="HCB39" s="429"/>
      <c r="HCC39" s="429"/>
      <c r="HCD39" s="429"/>
      <c r="HCE39" s="429"/>
      <c r="HCF39" s="429"/>
      <c r="HCG39" s="429"/>
      <c r="HCH39" s="429"/>
      <c r="HCI39" s="429"/>
      <c r="HCJ39" s="429"/>
      <c r="HCK39" s="429"/>
      <c r="HCL39" s="429"/>
      <c r="HCM39" s="429"/>
      <c r="HCN39" s="429"/>
      <c r="HCO39" s="429"/>
      <c r="HCP39" s="429"/>
      <c r="HCQ39" s="429"/>
      <c r="HCR39" s="429"/>
      <c r="HCS39" s="429"/>
      <c r="HCT39" s="429"/>
      <c r="HCU39" s="429"/>
      <c r="HCV39" s="429"/>
      <c r="HCW39" s="429"/>
      <c r="HCX39" s="429"/>
      <c r="HCY39" s="429"/>
      <c r="HCZ39" s="429"/>
      <c r="HDA39" s="429"/>
      <c r="HDB39" s="429"/>
      <c r="HDC39" s="429"/>
      <c r="HDD39" s="429"/>
      <c r="HDE39" s="429"/>
      <c r="HDF39" s="429"/>
      <c r="HDG39" s="429"/>
      <c r="HDH39" s="429"/>
      <c r="HDI39" s="429"/>
      <c r="HDJ39" s="429"/>
      <c r="HDK39" s="429"/>
      <c r="HDL39" s="429"/>
      <c r="HDM39" s="429"/>
      <c r="HDN39" s="429"/>
      <c r="HDO39" s="429"/>
      <c r="HDP39" s="429"/>
      <c r="HDQ39" s="429"/>
      <c r="HDR39" s="429"/>
      <c r="HDS39" s="429"/>
      <c r="HDT39" s="429"/>
      <c r="HDU39" s="429"/>
      <c r="HDV39" s="429"/>
      <c r="HDW39" s="429"/>
      <c r="HDX39" s="429"/>
      <c r="HDY39" s="429"/>
      <c r="HDZ39" s="429"/>
      <c r="HEA39" s="429"/>
      <c r="HEB39" s="429"/>
      <c r="HEC39" s="429"/>
      <c r="HED39" s="429"/>
      <c r="HEE39" s="429"/>
      <c r="HEF39" s="429"/>
      <c r="HEG39" s="429"/>
      <c r="HEH39" s="429"/>
      <c r="HEI39" s="429"/>
      <c r="HEJ39" s="429"/>
      <c r="HEK39" s="429"/>
      <c r="HEL39" s="429"/>
      <c r="HEM39" s="429"/>
      <c r="HEN39" s="429"/>
      <c r="HEO39" s="429"/>
      <c r="HEP39" s="429"/>
      <c r="HEQ39" s="429"/>
      <c r="HER39" s="429"/>
      <c r="HES39" s="429"/>
      <c r="HET39" s="429"/>
      <c r="HEU39" s="429"/>
      <c r="HEV39" s="429"/>
      <c r="HEW39" s="429"/>
      <c r="HEX39" s="429"/>
      <c r="HEY39" s="429"/>
      <c r="HEZ39" s="429"/>
      <c r="HFA39" s="429"/>
      <c r="HFB39" s="429"/>
      <c r="HFC39" s="429"/>
      <c r="HFD39" s="429"/>
      <c r="HFE39" s="429"/>
      <c r="HFF39" s="429"/>
      <c r="HFG39" s="429"/>
      <c r="HFH39" s="429"/>
      <c r="HFI39" s="429"/>
      <c r="HFJ39" s="429"/>
      <c r="HFK39" s="429"/>
      <c r="HFL39" s="429"/>
      <c r="HFM39" s="429"/>
      <c r="HFN39" s="429"/>
      <c r="HFO39" s="429"/>
      <c r="HFP39" s="429"/>
      <c r="HFQ39" s="429"/>
      <c r="HFR39" s="429"/>
      <c r="HFS39" s="429"/>
      <c r="HFT39" s="429"/>
      <c r="HFU39" s="429"/>
      <c r="HFV39" s="429"/>
      <c r="HFW39" s="429"/>
      <c r="HFX39" s="429"/>
      <c r="HFY39" s="429"/>
      <c r="HFZ39" s="429"/>
      <c r="HGA39" s="429"/>
      <c r="HGB39" s="429"/>
      <c r="HGC39" s="429"/>
      <c r="HGD39" s="429"/>
      <c r="HGE39" s="429"/>
      <c r="HGF39" s="429"/>
      <c r="HGG39" s="429"/>
      <c r="HGH39" s="429"/>
      <c r="HGI39" s="429"/>
      <c r="HGJ39" s="429"/>
      <c r="HGK39" s="429"/>
      <c r="HGL39" s="429"/>
      <c r="HGM39" s="429"/>
      <c r="HGN39" s="429"/>
      <c r="HGO39" s="429"/>
      <c r="HGP39" s="429"/>
      <c r="HGQ39" s="429"/>
      <c r="HGR39" s="429"/>
      <c r="HGS39" s="429"/>
      <c r="HGT39" s="429"/>
      <c r="HGU39" s="429"/>
      <c r="HGV39" s="429"/>
      <c r="HGW39" s="429"/>
      <c r="HGX39" s="429"/>
      <c r="HGY39" s="429"/>
      <c r="HGZ39" s="429"/>
      <c r="HHA39" s="429"/>
      <c r="HHB39" s="429"/>
      <c r="HHC39" s="429"/>
      <c r="HHD39" s="429"/>
      <c r="HHE39" s="429"/>
      <c r="HHF39" s="429"/>
      <c r="HHG39" s="429"/>
      <c r="HHH39" s="429"/>
      <c r="HHI39" s="429"/>
      <c r="HHJ39" s="429"/>
      <c r="HHK39" s="429"/>
      <c r="HHL39" s="429"/>
      <c r="HHM39" s="429"/>
      <c r="HHN39" s="429"/>
      <c r="HHO39" s="429"/>
      <c r="HHP39" s="429"/>
      <c r="HHQ39" s="429"/>
      <c r="HHR39" s="429"/>
      <c r="HHS39" s="429"/>
      <c r="HHT39" s="429"/>
      <c r="HHU39" s="429"/>
      <c r="HHV39" s="429"/>
      <c r="HHW39" s="429"/>
      <c r="HHX39" s="429"/>
      <c r="HHY39" s="429"/>
      <c r="HHZ39" s="429"/>
      <c r="HIA39" s="429"/>
      <c r="HIB39" s="429"/>
      <c r="HIC39" s="429"/>
      <c r="HID39" s="429"/>
      <c r="HIE39" s="429"/>
      <c r="HIF39" s="429"/>
      <c r="HIG39" s="429"/>
      <c r="HIH39" s="429"/>
      <c r="HII39" s="429"/>
      <c r="HIJ39" s="429"/>
      <c r="HIK39" s="429"/>
      <c r="HIL39" s="429"/>
      <c r="HIM39" s="429"/>
      <c r="HIN39" s="429"/>
      <c r="HIO39" s="429"/>
      <c r="HIP39" s="429"/>
      <c r="HIQ39" s="429"/>
      <c r="HIR39" s="429"/>
      <c r="HIS39" s="429"/>
      <c r="HIT39" s="429"/>
      <c r="HIU39" s="429"/>
      <c r="HIV39" s="429"/>
      <c r="HIW39" s="429"/>
      <c r="HIX39" s="429"/>
      <c r="HIY39" s="429"/>
      <c r="HIZ39" s="429"/>
      <c r="HJA39" s="429"/>
      <c r="HJB39" s="429"/>
      <c r="HJC39" s="429"/>
      <c r="HJD39" s="429"/>
      <c r="HJE39" s="429"/>
      <c r="HJF39" s="429"/>
      <c r="HJG39" s="429"/>
      <c r="HJH39" s="429"/>
      <c r="HJI39" s="429"/>
      <c r="HJJ39" s="429"/>
      <c r="HJK39" s="429"/>
      <c r="HJL39" s="429"/>
      <c r="HJM39" s="429"/>
      <c r="HJN39" s="429"/>
      <c r="HJO39" s="429"/>
      <c r="HJP39" s="429"/>
      <c r="HJQ39" s="429"/>
      <c r="HJR39" s="429"/>
      <c r="HJS39" s="429"/>
      <c r="HJT39" s="429"/>
      <c r="HJU39" s="429"/>
      <c r="HJV39" s="429"/>
      <c r="HJW39" s="429"/>
      <c r="HJX39" s="429"/>
      <c r="HJY39" s="429"/>
      <c r="HJZ39" s="429"/>
      <c r="HKA39" s="429"/>
      <c r="HKB39" s="429"/>
      <c r="HKC39" s="429"/>
      <c r="HKD39" s="429"/>
      <c r="HKE39" s="429"/>
      <c r="HKF39" s="429"/>
      <c r="HKG39" s="429"/>
      <c r="HKH39" s="429"/>
      <c r="HKI39" s="429"/>
      <c r="HKJ39" s="429"/>
      <c r="HKK39" s="429"/>
      <c r="HKL39" s="429"/>
      <c r="HKM39" s="429"/>
      <c r="HKN39" s="429"/>
      <c r="HKO39" s="429"/>
      <c r="HKP39" s="429"/>
      <c r="HKQ39" s="429"/>
      <c r="HKR39" s="429"/>
      <c r="HKS39" s="429"/>
      <c r="HKT39" s="429"/>
      <c r="HKU39" s="429"/>
      <c r="HKV39" s="429"/>
      <c r="HKW39" s="429"/>
      <c r="HKX39" s="429"/>
      <c r="HKY39" s="429"/>
      <c r="HKZ39" s="429"/>
      <c r="HLA39" s="429"/>
      <c r="HLB39" s="429"/>
      <c r="HLC39" s="429"/>
      <c r="HLD39" s="429"/>
      <c r="HLE39" s="429"/>
      <c r="HLF39" s="429"/>
      <c r="HLG39" s="429"/>
      <c r="HLH39" s="429"/>
      <c r="HLI39" s="429"/>
      <c r="HLJ39" s="429"/>
      <c r="HLK39" s="429"/>
      <c r="HLL39" s="429"/>
      <c r="HLM39" s="429"/>
      <c r="HLN39" s="429"/>
      <c r="HLO39" s="429"/>
      <c r="HLP39" s="429"/>
      <c r="HLQ39" s="429"/>
      <c r="HLR39" s="429"/>
      <c r="HLS39" s="429"/>
      <c r="HLT39" s="429"/>
      <c r="HLU39" s="429"/>
      <c r="HLV39" s="429"/>
      <c r="HLW39" s="429"/>
      <c r="HLX39" s="429"/>
      <c r="HLY39" s="429"/>
      <c r="HLZ39" s="429"/>
      <c r="HMA39" s="429"/>
      <c r="HMB39" s="429"/>
      <c r="HMC39" s="429"/>
      <c r="HMD39" s="429"/>
      <c r="HME39" s="429"/>
      <c r="HMF39" s="429"/>
      <c r="HMG39" s="429"/>
      <c r="HMH39" s="429"/>
      <c r="HMI39" s="429"/>
      <c r="HMJ39" s="429"/>
      <c r="HMK39" s="429"/>
      <c r="HML39" s="429"/>
      <c r="HMM39" s="429"/>
      <c r="HMN39" s="429"/>
      <c r="HMO39" s="429"/>
      <c r="HMP39" s="429"/>
      <c r="HMQ39" s="429"/>
      <c r="HMR39" s="429"/>
      <c r="HMS39" s="429"/>
      <c r="HMT39" s="429"/>
      <c r="HMU39" s="429"/>
      <c r="HMV39" s="429"/>
      <c r="HMW39" s="429"/>
      <c r="HMX39" s="429"/>
      <c r="HMY39" s="429"/>
      <c r="HMZ39" s="429"/>
      <c r="HNA39" s="429"/>
      <c r="HNB39" s="429"/>
      <c r="HNC39" s="429"/>
      <c r="HND39" s="429"/>
      <c r="HNE39" s="429"/>
      <c r="HNF39" s="429"/>
      <c r="HNG39" s="429"/>
      <c r="HNH39" s="429"/>
      <c r="HNI39" s="429"/>
      <c r="HNJ39" s="429"/>
      <c r="HNK39" s="429"/>
      <c r="HNL39" s="429"/>
      <c r="HNM39" s="429"/>
      <c r="HNN39" s="429"/>
      <c r="HNO39" s="429"/>
      <c r="HNP39" s="429"/>
      <c r="HNQ39" s="429"/>
      <c r="HNR39" s="429"/>
      <c r="HNS39" s="429"/>
      <c r="HNT39" s="429"/>
      <c r="HNU39" s="429"/>
      <c r="HNV39" s="429"/>
      <c r="HNW39" s="429"/>
      <c r="HNX39" s="429"/>
      <c r="HNY39" s="429"/>
      <c r="HNZ39" s="429"/>
      <c r="HOA39" s="429"/>
      <c r="HOB39" s="429"/>
      <c r="HOC39" s="429"/>
      <c r="HOD39" s="429"/>
      <c r="HOE39" s="429"/>
      <c r="HOF39" s="429"/>
      <c r="HOG39" s="429"/>
      <c r="HOH39" s="429"/>
      <c r="HOI39" s="429"/>
      <c r="HOJ39" s="429"/>
      <c r="HOK39" s="429"/>
      <c r="HOL39" s="429"/>
      <c r="HOM39" s="429"/>
      <c r="HON39" s="429"/>
      <c r="HOO39" s="429"/>
      <c r="HOP39" s="429"/>
      <c r="HOQ39" s="429"/>
      <c r="HOR39" s="429"/>
      <c r="HOS39" s="429"/>
      <c r="HOT39" s="429"/>
      <c r="HOU39" s="429"/>
      <c r="HOV39" s="429"/>
      <c r="HOW39" s="429"/>
      <c r="HOX39" s="429"/>
      <c r="HOY39" s="429"/>
      <c r="HOZ39" s="429"/>
      <c r="HPA39" s="429"/>
      <c r="HPB39" s="429"/>
      <c r="HPC39" s="429"/>
      <c r="HPD39" s="429"/>
      <c r="HPE39" s="429"/>
      <c r="HPF39" s="429"/>
      <c r="HPG39" s="429"/>
      <c r="HPH39" s="429"/>
      <c r="HPI39" s="429"/>
      <c r="HPJ39" s="429"/>
      <c r="HPK39" s="429"/>
      <c r="HPL39" s="429"/>
      <c r="HPM39" s="429"/>
      <c r="HPN39" s="429"/>
      <c r="HPO39" s="429"/>
      <c r="HPP39" s="429"/>
      <c r="HPQ39" s="429"/>
      <c r="HPR39" s="429"/>
      <c r="HPS39" s="429"/>
      <c r="HPT39" s="429"/>
      <c r="HPU39" s="429"/>
      <c r="HPV39" s="429"/>
      <c r="HPW39" s="429"/>
      <c r="HPX39" s="429"/>
      <c r="HPY39" s="429"/>
      <c r="HPZ39" s="429"/>
      <c r="HQA39" s="429"/>
      <c r="HQB39" s="429"/>
      <c r="HQC39" s="429"/>
      <c r="HQD39" s="429"/>
      <c r="HQE39" s="429"/>
      <c r="HQF39" s="429"/>
      <c r="HQG39" s="429"/>
      <c r="HQH39" s="429"/>
      <c r="HQI39" s="429"/>
      <c r="HQJ39" s="429"/>
      <c r="HQK39" s="429"/>
      <c r="HQL39" s="429"/>
      <c r="HQM39" s="429"/>
      <c r="HQN39" s="429"/>
      <c r="HQO39" s="429"/>
      <c r="HQP39" s="429"/>
      <c r="HQQ39" s="429"/>
      <c r="HQR39" s="429"/>
      <c r="HQS39" s="429"/>
      <c r="HQT39" s="429"/>
      <c r="HQU39" s="429"/>
      <c r="HQV39" s="429"/>
      <c r="HQW39" s="429"/>
      <c r="HQX39" s="429"/>
      <c r="HQY39" s="429"/>
      <c r="HQZ39" s="429"/>
      <c r="HRA39" s="429"/>
      <c r="HRB39" s="429"/>
      <c r="HRC39" s="429"/>
      <c r="HRD39" s="429"/>
      <c r="HRE39" s="429"/>
      <c r="HRF39" s="429"/>
      <c r="HRG39" s="429"/>
      <c r="HRH39" s="429"/>
      <c r="HRI39" s="429"/>
      <c r="HRJ39" s="429"/>
      <c r="HRK39" s="429"/>
      <c r="HRL39" s="429"/>
      <c r="HRM39" s="429"/>
      <c r="HRN39" s="429"/>
      <c r="HRO39" s="429"/>
      <c r="HRP39" s="429"/>
      <c r="HRQ39" s="429"/>
      <c r="HRR39" s="429"/>
      <c r="HRS39" s="429"/>
      <c r="HRT39" s="429"/>
      <c r="HRU39" s="429"/>
      <c r="HRV39" s="429"/>
      <c r="HRW39" s="429"/>
      <c r="HRX39" s="429"/>
      <c r="HRY39" s="429"/>
      <c r="HRZ39" s="429"/>
      <c r="HSA39" s="429"/>
      <c r="HSB39" s="429"/>
      <c r="HSC39" s="429"/>
      <c r="HSD39" s="429"/>
      <c r="HSE39" s="429"/>
      <c r="HSF39" s="429"/>
      <c r="HSG39" s="429"/>
      <c r="HSH39" s="429"/>
      <c r="HSI39" s="429"/>
      <c r="HSJ39" s="429"/>
      <c r="HSK39" s="429"/>
      <c r="HSL39" s="429"/>
      <c r="HSM39" s="429"/>
      <c r="HSN39" s="429"/>
      <c r="HSO39" s="429"/>
      <c r="HSP39" s="429"/>
      <c r="HSQ39" s="429"/>
      <c r="HSR39" s="429"/>
      <c r="HSS39" s="429"/>
      <c r="HST39" s="429"/>
      <c r="HSU39" s="429"/>
      <c r="HSV39" s="429"/>
      <c r="HSW39" s="429"/>
      <c r="HSX39" s="429"/>
      <c r="HSY39" s="429"/>
      <c r="HSZ39" s="429"/>
      <c r="HTA39" s="429"/>
      <c r="HTB39" s="429"/>
      <c r="HTC39" s="429"/>
      <c r="HTD39" s="429"/>
      <c r="HTE39" s="429"/>
      <c r="HTF39" s="429"/>
      <c r="HTG39" s="429"/>
      <c r="HTH39" s="429"/>
      <c r="HTI39" s="429"/>
      <c r="HTJ39" s="429"/>
      <c r="HTK39" s="429"/>
      <c r="HTL39" s="429"/>
      <c r="HTM39" s="429"/>
      <c r="HTN39" s="429"/>
      <c r="HTO39" s="429"/>
      <c r="HTP39" s="429"/>
      <c r="HTQ39" s="429"/>
      <c r="HTR39" s="429"/>
      <c r="HTS39" s="429"/>
      <c r="HTT39" s="429"/>
      <c r="HTU39" s="429"/>
      <c r="HTV39" s="429"/>
      <c r="HTW39" s="429"/>
      <c r="HTX39" s="429"/>
      <c r="HTY39" s="429"/>
      <c r="HTZ39" s="429"/>
      <c r="HUA39" s="429"/>
      <c r="HUB39" s="429"/>
      <c r="HUC39" s="429"/>
      <c r="HUD39" s="429"/>
      <c r="HUE39" s="429"/>
      <c r="HUF39" s="429"/>
      <c r="HUG39" s="429"/>
      <c r="HUH39" s="429"/>
      <c r="HUI39" s="429"/>
      <c r="HUJ39" s="429"/>
      <c r="HUK39" s="429"/>
      <c r="HUL39" s="429"/>
      <c r="HUM39" s="429"/>
      <c r="HUN39" s="429"/>
      <c r="HUO39" s="429"/>
      <c r="HUP39" s="429"/>
      <c r="HUQ39" s="429"/>
      <c r="HUR39" s="429"/>
      <c r="HUS39" s="429"/>
      <c r="HUT39" s="429"/>
      <c r="HUU39" s="429"/>
      <c r="HUV39" s="429"/>
      <c r="HUW39" s="429"/>
      <c r="HUX39" s="429"/>
      <c r="HUY39" s="429"/>
      <c r="HUZ39" s="429"/>
      <c r="HVA39" s="429"/>
      <c r="HVB39" s="429"/>
      <c r="HVC39" s="429"/>
      <c r="HVD39" s="429"/>
      <c r="HVE39" s="429"/>
      <c r="HVF39" s="429"/>
      <c r="HVG39" s="429"/>
      <c r="HVH39" s="429"/>
      <c r="HVI39" s="429"/>
      <c r="HVJ39" s="429"/>
      <c r="HVK39" s="429"/>
      <c r="HVL39" s="429"/>
      <c r="HVM39" s="429"/>
      <c r="HVN39" s="429"/>
      <c r="HVO39" s="429"/>
      <c r="HVP39" s="429"/>
      <c r="HVQ39" s="429"/>
      <c r="HVR39" s="429"/>
      <c r="HVS39" s="429"/>
      <c r="HVT39" s="429"/>
      <c r="HVU39" s="429"/>
      <c r="HVV39" s="429"/>
      <c r="HVW39" s="429"/>
      <c r="HVX39" s="429"/>
      <c r="HVY39" s="429"/>
      <c r="HVZ39" s="429"/>
      <c r="HWA39" s="429"/>
      <c r="HWB39" s="429"/>
      <c r="HWC39" s="429"/>
      <c r="HWD39" s="429"/>
      <c r="HWE39" s="429"/>
      <c r="HWF39" s="429"/>
      <c r="HWG39" s="429"/>
      <c r="HWH39" s="429"/>
      <c r="HWI39" s="429"/>
      <c r="HWJ39" s="429"/>
      <c r="HWK39" s="429"/>
      <c r="HWL39" s="429"/>
      <c r="HWM39" s="429"/>
      <c r="HWN39" s="429"/>
      <c r="HWO39" s="429"/>
      <c r="HWP39" s="429"/>
      <c r="HWQ39" s="429"/>
      <c r="HWR39" s="429"/>
      <c r="HWS39" s="429"/>
      <c r="HWT39" s="429"/>
      <c r="HWU39" s="429"/>
      <c r="HWV39" s="429"/>
      <c r="HWW39" s="429"/>
      <c r="HWX39" s="429"/>
      <c r="HWY39" s="429"/>
      <c r="HWZ39" s="429"/>
      <c r="HXA39" s="429"/>
      <c r="HXB39" s="429"/>
      <c r="HXC39" s="429"/>
      <c r="HXD39" s="429"/>
      <c r="HXE39" s="429"/>
      <c r="HXF39" s="429"/>
      <c r="HXG39" s="429"/>
      <c r="HXH39" s="429"/>
      <c r="HXI39" s="429"/>
      <c r="HXJ39" s="429"/>
      <c r="HXK39" s="429"/>
      <c r="HXL39" s="429"/>
      <c r="HXM39" s="429"/>
      <c r="HXN39" s="429"/>
      <c r="HXO39" s="429"/>
      <c r="HXP39" s="429"/>
      <c r="HXQ39" s="429"/>
      <c r="HXR39" s="429"/>
      <c r="HXS39" s="429"/>
      <c r="HXT39" s="429"/>
      <c r="HXU39" s="429"/>
      <c r="HXV39" s="429"/>
      <c r="HXW39" s="429"/>
      <c r="HXX39" s="429"/>
      <c r="HXY39" s="429"/>
      <c r="HXZ39" s="429"/>
      <c r="HYA39" s="429"/>
      <c r="HYB39" s="429"/>
      <c r="HYC39" s="429"/>
      <c r="HYD39" s="429"/>
      <c r="HYE39" s="429"/>
      <c r="HYF39" s="429"/>
      <c r="HYG39" s="429"/>
      <c r="HYH39" s="429"/>
      <c r="HYI39" s="429"/>
      <c r="HYJ39" s="429"/>
      <c r="HYK39" s="429"/>
      <c r="HYL39" s="429"/>
      <c r="HYM39" s="429"/>
      <c r="HYN39" s="429"/>
      <c r="HYO39" s="429"/>
      <c r="HYP39" s="429"/>
      <c r="HYQ39" s="429"/>
      <c r="HYR39" s="429"/>
      <c r="HYS39" s="429"/>
      <c r="HYT39" s="429"/>
      <c r="HYU39" s="429"/>
      <c r="HYV39" s="429"/>
      <c r="HYW39" s="429"/>
      <c r="HYX39" s="429"/>
      <c r="HYY39" s="429"/>
      <c r="HYZ39" s="429"/>
      <c r="HZA39" s="429"/>
      <c r="HZB39" s="429"/>
      <c r="HZC39" s="429"/>
      <c r="HZD39" s="429"/>
      <c r="HZE39" s="429"/>
      <c r="HZF39" s="429"/>
      <c r="HZG39" s="429"/>
      <c r="HZH39" s="429"/>
      <c r="HZI39" s="429"/>
      <c r="HZJ39" s="429"/>
      <c r="HZK39" s="429"/>
      <c r="HZL39" s="429"/>
      <c r="HZM39" s="429"/>
      <c r="HZN39" s="429"/>
      <c r="HZO39" s="429"/>
      <c r="HZP39" s="429"/>
      <c r="HZQ39" s="429"/>
      <c r="HZR39" s="429"/>
      <c r="HZS39" s="429"/>
      <c r="HZT39" s="429"/>
      <c r="HZU39" s="429"/>
      <c r="HZV39" s="429"/>
      <c r="HZW39" s="429"/>
      <c r="HZX39" s="429"/>
      <c r="HZY39" s="429"/>
      <c r="HZZ39" s="429"/>
      <c r="IAA39" s="429"/>
      <c r="IAB39" s="429"/>
      <c r="IAC39" s="429"/>
      <c r="IAD39" s="429"/>
      <c r="IAE39" s="429"/>
      <c r="IAF39" s="429"/>
      <c r="IAG39" s="429"/>
      <c r="IAH39" s="429"/>
      <c r="IAI39" s="429"/>
      <c r="IAJ39" s="429"/>
      <c r="IAK39" s="429"/>
      <c r="IAL39" s="429"/>
      <c r="IAM39" s="429"/>
      <c r="IAN39" s="429"/>
      <c r="IAO39" s="429"/>
      <c r="IAP39" s="429"/>
      <c r="IAQ39" s="429"/>
      <c r="IAR39" s="429"/>
      <c r="IAS39" s="429"/>
      <c r="IAT39" s="429"/>
      <c r="IAU39" s="429"/>
      <c r="IAV39" s="429"/>
      <c r="IAW39" s="429"/>
      <c r="IAX39" s="429"/>
      <c r="IAY39" s="429"/>
      <c r="IAZ39" s="429"/>
      <c r="IBA39" s="429"/>
      <c r="IBB39" s="429"/>
      <c r="IBC39" s="429"/>
      <c r="IBD39" s="429"/>
      <c r="IBE39" s="429"/>
      <c r="IBF39" s="429"/>
      <c r="IBG39" s="429"/>
      <c r="IBH39" s="429"/>
      <c r="IBI39" s="429"/>
      <c r="IBJ39" s="429"/>
      <c r="IBK39" s="429"/>
      <c r="IBL39" s="429"/>
      <c r="IBM39" s="429"/>
      <c r="IBN39" s="429"/>
      <c r="IBO39" s="429"/>
      <c r="IBP39" s="429"/>
      <c r="IBQ39" s="429"/>
      <c r="IBR39" s="429"/>
      <c r="IBS39" s="429"/>
      <c r="IBT39" s="429"/>
      <c r="IBU39" s="429"/>
      <c r="IBV39" s="429"/>
      <c r="IBW39" s="429"/>
      <c r="IBX39" s="429"/>
      <c r="IBY39" s="429"/>
      <c r="IBZ39" s="429"/>
      <c r="ICA39" s="429"/>
      <c r="ICB39" s="429"/>
      <c r="ICC39" s="429"/>
      <c r="ICD39" s="429"/>
      <c r="ICE39" s="429"/>
      <c r="ICF39" s="429"/>
      <c r="ICG39" s="429"/>
      <c r="ICH39" s="429"/>
      <c r="ICI39" s="429"/>
      <c r="ICJ39" s="429"/>
      <c r="ICK39" s="429"/>
      <c r="ICL39" s="429"/>
      <c r="ICM39" s="429"/>
      <c r="ICN39" s="429"/>
      <c r="ICO39" s="429"/>
      <c r="ICP39" s="429"/>
      <c r="ICQ39" s="429"/>
      <c r="ICR39" s="429"/>
      <c r="ICS39" s="429"/>
      <c r="ICT39" s="429"/>
      <c r="ICU39" s="429"/>
      <c r="ICV39" s="429"/>
      <c r="ICW39" s="429"/>
      <c r="ICX39" s="429"/>
      <c r="ICY39" s="429"/>
      <c r="ICZ39" s="429"/>
      <c r="IDA39" s="429"/>
      <c r="IDB39" s="429"/>
      <c r="IDC39" s="429"/>
      <c r="IDD39" s="429"/>
      <c r="IDE39" s="429"/>
      <c r="IDF39" s="429"/>
      <c r="IDG39" s="429"/>
      <c r="IDH39" s="429"/>
      <c r="IDI39" s="429"/>
      <c r="IDJ39" s="429"/>
      <c r="IDK39" s="429"/>
      <c r="IDL39" s="429"/>
      <c r="IDM39" s="429"/>
      <c r="IDN39" s="429"/>
      <c r="IDO39" s="429"/>
      <c r="IDP39" s="429"/>
      <c r="IDQ39" s="429"/>
      <c r="IDR39" s="429"/>
      <c r="IDS39" s="429"/>
      <c r="IDT39" s="429"/>
      <c r="IDU39" s="429"/>
      <c r="IDV39" s="429"/>
      <c r="IDW39" s="429"/>
      <c r="IDX39" s="429"/>
      <c r="IDY39" s="429"/>
      <c r="IDZ39" s="429"/>
      <c r="IEA39" s="429"/>
      <c r="IEB39" s="429"/>
      <c r="IEC39" s="429"/>
      <c r="IED39" s="429"/>
      <c r="IEE39" s="429"/>
      <c r="IEF39" s="429"/>
      <c r="IEG39" s="429"/>
      <c r="IEH39" s="429"/>
      <c r="IEI39" s="429"/>
      <c r="IEJ39" s="429"/>
      <c r="IEK39" s="429"/>
      <c r="IEL39" s="429"/>
      <c r="IEM39" s="429"/>
      <c r="IEN39" s="429"/>
      <c r="IEO39" s="429"/>
      <c r="IEP39" s="429"/>
      <c r="IEQ39" s="429"/>
      <c r="IER39" s="429"/>
      <c r="IES39" s="429"/>
      <c r="IET39" s="429"/>
      <c r="IEU39" s="429"/>
      <c r="IEV39" s="429"/>
      <c r="IEW39" s="429"/>
      <c r="IEX39" s="429"/>
      <c r="IEY39" s="429"/>
      <c r="IEZ39" s="429"/>
      <c r="IFA39" s="429"/>
      <c r="IFB39" s="429"/>
      <c r="IFC39" s="429"/>
      <c r="IFD39" s="429"/>
      <c r="IFE39" s="429"/>
      <c r="IFF39" s="429"/>
      <c r="IFG39" s="429"/>
      <c r="IFH39" s="429"/>
      <c r="IFI39" s="429"/>
      <c r="IFJ39" s="429"/>
      <c r="IFK39" s="429"/>
      <c r="IFL39" s="429"/>
      <c r="IFM39" s="429"/>
      <c r="IFN39" s="429"/>
      <c r="IFO39" s="429"/>
      <c r="IFP39" s="429"/>
      <c r="IFQ39" s="429"/>
      <c r="IFR39" s="429"/>
      <c r="IFS39" s="429"/>
      <c r="IFT39" s="429"/>
      <c r="IFU39" s="429"/>
      <c r="IFV39" s="429"/>
      <c r="IFW39" s="429"/>
      <c r="IFX39" s="429"/>
      <c r="IFY39" s="429"/>
      <c r="IFZ39" s="429"/>
      <c r="IGA39" s="429"/>
      <c r="IGB39" s="429"/>
      <c r="IGC39" s="429"/>
      <c r="IGD39" s="429"/>
      <c r="IGE39" s="429"/>
      <c r="IGF39" s="429"/>
      <c r="IGG39" s="429"/>
      <c r="IGH39" s="429"/>
      <c r="IGI39" s="429"/>
      <c r="IGJ39" s="429"/>
      <c r="IGK39" s="429"/>
      <c r="IGL39" s="429"/>
      <c r="IGM39" s="429"/>
      <c r="IGN39" s="429"/>
      <c r="IGO39" s="429"/>
      <c r="IGP39" s="429"/>
      <c r="IGQ39" s="429"/>
      <c r="IGR39" s="429"/>
      <c r="IGS39" s="429"/>
      <c r="IGT39" s="429"/>
      <c r="IGU39" s="429"/>
      <c r="IGV39" s="429"/>
      <c r="IGW39" s="429"/>
      <c r="IGX39" s="429"/>
      <c r="IGY39" s="429"/>
      <c r="IGZ39" s="429"/>
      <c r="IHA39" s="429"/>
      <c r="IHB39" s="429"/>
      <c r="IHC39" s="429"/>
      <c r="IHD39" s="429"/>
      <c r="IHE39" s="429"/>
      <c r="IHF39" s="429"/>
      <c r="IHG39" s="429"/>
      <c r="IHH39" s="429"/>
      <c r="IHI39" s="429"/>
      <c r="IHJ39" s="429"/>
      <c r="IHK39" s="429"/>
      <c r="IHL39" s="429"/>
      <c r="IHM39" s="429"/>
      <c r="IHN39" s="429"/>
      <c r="IHO39" s="429"/>
      <c r="IHP39" s="429"/>
      <c r="IHQ39" s="429"/>
      <c r="IHR39" s="429"/>
      <c r="IHS39" s="429"/>
      <c r="IHT39" s="429"/>
      <c r="IHU39" s="429"/>
      <c r="IHV39" s="429"/>
      <c r="IHW39" s="429"/>
      <c r="IHX39" s="429"/>
      <c r="IHY39" s="429"/>
      <c r="IHZ39" s="429"/>
      <c r="IIA39" s="429"/>
      <c r="IIB39" s="429"/>
      <c r="IIC39" s="429"/>
      <c r="IID39" s="429"/>
      <c r="IIE39" s="429"/>
      <c r="IIF39" s="429"/>
      <c r="IIG39" s="429"/>
      <c r="IIH39" s="429"/>
      <c r="III39" s="429"/>
      <c r="IIJ39" s="429"/>
      <c r="IIK39" s="429"/>
      <c r="IIL39" s="429"/>
      <c r="IIM39" s="429"/>
      <c r="IIN39" s="429"/>
      <c r="IIO39" s="429"/>
      <c r="IIP39" s="429"/>
      <c r="IIQ39" s="429"/>
      <c r="IIR39" s="429"/>
      <c r="IIS39" s="429"/>
      <c r="IIT39" s="429"/>
      <c r="IIU39" s="429"/>
      <c r="IIV39" s="429"/>
      <c r="IIW39" s="429"/>
      <c r="IIX39" s="429"/>
      <c r="IIY39" s="429"/>
      <c r="IIZ39" s="429"/>
      <c r="IJA39" s="429"/>
      <c r="IJB39" s="429"/>
      <c r="IJC39" s="429"/>
      <c r="IJD39" s="429"/>
      <c r="IJE39" s="429"/>
      <c r="IJF39" s="429"/>
      <c r="IJG39" s="429"/>
      <c r="IJH39" s="429"/>
      <c r="IJI39" s="429"/>
      <c r="IJJ39" s="429"/>
      <c r="IJK39" s="429"/>
      <c r="IJL39" s="429"/>
      <c r="IJM39" s="429"/>
      <c r="IJN39" s="429"/>
      <c r="IJO39" s="429"/>
      <c r="IJP39" s="429"/>
      <c r="IJQ39" s="429"/>
      <c r="IJR39" s="429"/>
      <c r="IJS39" s="429"/>
      <c r="IJT39" s="429"/>
      <c r="IJU39" s="429"/>
      <c r="IJV39" s="429"/>
      <c r="IJW39" s="429"/>
      <c r="IJX39" s="429"/>
      <c r="IJY39" s="429"/>
      <c r="IJZ39" s="429"/>
      <c r="IKA39" s="429"/>
      <c r="IKB39" s="429"/>
      <c r="IKC39" s="429"/>
      <c r="IKD39" s="429"/>
      <c r="IKE39" s="429"/>
      <c r="IKF39" s="429"/>
      <c r="IKG39" s="429"/>
      <c r="IKH39" s="429"/>
      <c r="IKI39" s="429"/>
      <c r="IKJ39" s="429"/>
      <c r="IKK39" s="429"/>
      <c r="IKL39" s="429"/>
      <c r="IKM39" s="429"/>
      <c r="IKN39" s="429"/>
      <c r="IKO39" s="429"/>
      <c r="IKP39" s="429"/>
      <c r="IKQ39" s="429"/>
      <c r="IKR39" s="429"/>
      <c r="IKS39" s="429"/>
      <c r="IKT39" s="429"/>
      <c r="IKU39" s="429"/>
      <c r="IKV39" s="429"/>
      <c r="IKW39" s="429"/>
      <c r="IKX39" s="429"/>
      <c r="IKY39" s="429"/>
      <c r="IKZ39" s="429"/>
      <c r="ILA39" s="429"/>
      <c r="ILB39" s="429"/>
      <c r="ILC39" s="429"/>
      <c r="ILD39" s="429"/>
      <c r="ILE39" s="429"/>
      <c r="ILF39" s="429"/>
      <c r="ILG39" s="429"/>
      <c r="ILH39" s="429"/>
      <c r="ILI39" s="429"/>
      <c r="ILJ39" s="429"/>
      <c r="ILK39" s="429"/>
      <c r="ILL39" s="429"/>
      <c r="ILM39" s="429"/>
      <c r="ILN39" s="429"/>
      <c r="ILO39" s="429"/>
      <c r="ILP39" s="429"/>
      <c r="ILQ39" s="429"/>
      <c r="ILR39" s="429"/>
      <c r="ILS39" s="429"/>
      <c r="ILT39" s="429"/>
      <c r="ILU39" s="429"/>
      <c r="ILV39" s="429"/>
      <c r="ILW39" s="429"/>
      <c r="ILX39" s="429"/>
      <c r="ILY39" s="429"/>
      <c r="ILZ39" s="429"/>
      <c r="IMA39" s="429"/>
      <c r="IMB39" s="429"/>
      <c r="IMC39" s="429"/>
      <c r="IMD39" s="429"/>
      <c r="IME39" s="429"/>
      <c r="IMF39" s="429"/>
      <c r="IMG39" s="429"/>
      <c r="IMH39" s="429"/>
      <c r="IMI39" s="429"/>
      <c r="IMJ39" s="429"/>
      <c r="IMK39" s="429"/>
      <c r="IML39" s="429"/>
      <c r="IMM39" s="429"/>
      <c r="IMN39" s="429"/>
      <c r="IMO39" s="429"/>
      <c r="IMP39" s="429"/>
      <c r="IMQ39" s="429"/>
      <c r="IMR39" s="429"/>
      <c r="IMS39" s="429"/>
      <c r="IMT39" s="429"/>
      <c r="IMU39" s="429"/>
      <c r="IMV39" s="429"/>
      <c r="IMW39" s="429"/>
      <c r="IMX39" s="429"/>
      <c r="IMY39" s="429"/>
      <c r="IMZ39" s="429"/>
      <c r="INA39" s="429"/>
      <c r="INB39" s="429"/>
      <c r="INC39" s="429"/>
      <c r="IND39" s="429"/>
      <c r="INE39" s="429"/>
      <c r="INF39" s="429"/>
      <c r="ING39" s="429"/>
      <c r="INH39" s="429"/>
      <c r="INI39" s="429"/>
      <c r="INJ39" s="429"/>
      <c r="INK39" s="429"/>
      <c r="INL39" s="429"/>
      <c r="INM39" s="429"/>
      <c r="INN39" s="429"/>
      <c r="INO39" s="429"/>
      <c r="INP39" s="429"/>
      <c r="INQ39" s="429"/>
      <c r="INR39" s="429"/>
      <c r="INS39" s="429"/>
      <c r="INT39" s="429"/>
      <c r="INU39" s="429"/>
      <c r="INV39" s="429"/>
      <c r="INW39" s="429"/>
      <c r="INX39" s="429"/>
      <c r="INY39" s="429"/>
      <c r="INZ39" s="429"/>
      <c r="IOA39" s="429"/>
      <c r="IOB39" s="429"/>
      <c r="IOC39" s="429"/>
      <c r="IOD39" s="429"/>
      <c r="IOE39" s="429"/>
      <c r="IOF39" s="429"/>
      <c r="IOG39" s="429"/>
      <c r="IOH39" s="429"/>
      <c r="IOI39" s="429"/>
      <c r="IOJ39" s="429"/>
      <c r="IOK39" s="429"/>
      <c r="IOL39" s="429"/>
      <c r="IOM39" s="429"/>
      <c r="ION39" s="429"/>
      <c r="IOO39" s="429"/>
      <c r="IOP39" s="429"/>
      <c r="IOQ39" s="429"/>
      <c r="IOR39" s="429"/>
      <c r="IOS39" s="429"/>
      <c r="IOT39" s="429"/>
      <c r="IOU39" s="429"/>
      <c r="IOV39" s="429"/>
      <c r="IOW39" s="429"/>
      <c r="IOX39" s="429"/>
      <c r="IOY39" s="429"/>
      <c r="IOZ39" s="429"/>
      <c r="IPA39" s="429"/>
      <c r="IPB39" s="429"/>
      <c r="IPC39" s="429"/>
      <c r="IPD39" s="429"/>
      <c r="IPE39" s="429"/>
      <c r="IPF39" s="429"/>
      <c r="IPG39" s="429"/>
      <c r="IPH39" s="429"/>
      <c r="IPI39" s="429"/>
      <c r="IPJ39" s="429"/>
      <c r="IPK39" s="429"/>
      <c r="IPL39" s="429"/>
      <c r="IPM39" s="429"/>
      <c r="IPN39" s="429"/>
      <c r="IPO39" s="429"/>
      <c r="IPP39" s="429"/>
      <c r="IPQ39" s="429"/>
      <c r="IPR39" s="429"/>
      <c r="IPS39" s="429"/>
      <c r="IPT39" s="429"/>
      <c r="IPU39" s="429"/>
      <c r="IPV39" s="429"/>
      <c r="IPW39" s="429"/>
      <c r="IPX39" s="429"/>
      <c r="IPY39" s="429"/>
      <c r="IPZ39" s="429"/>
      <c r="IQA39" s="429"/>
      <c r="IQB39" s="429"/>
      <c r="IQC39" s="429"/>
      <c r="IQD39" s="429"/>
      <c r="IQE39" s="429"/>
      <c r="IQF39" s="429"/>
      <c r="IQG39" s="429"/>
      <c r="IQH39" s="429"/>
      <c r="IQI39" s="429"/>
      <c r="IQJ39" s="429"/>
      <c r="IQK39" s="429"/>
      <c r="IQL39" s="429"/>
      <c r="IQM39" s="429"/>
      <c r="IQN39" s="429"/>
      <c r="IQO39" s="429"/>
      <c r="IQP39" s="429"/>
      <c r="IQQ39" s="429"/>
      <c r="IQR39" s="429"/>
      <c r="IQS39" s="429"/>
      <c r="IQT39" s="429"/>
      <c r="IQU39" s="429"/>
      <c r="IQV39" s="429"/>
      <c r="IQW39" s="429"/>
      <c r="IQX39" s="429"/>
      <c r="IQY39" s="429"/>
      <c r="IQZ39" s="429"/>
      <c r="IRA39" s="429"/>
      <c r="IRB39" s="429"/>
      <c r="IRC39" s="429"/>
      <c r="IRD39" s="429"/>
      <c r="IRE39" s="429"/>
      <c r="IRF39" s="429"/>
      <c r="IRG39" s="429"/>
      <c r="IRH39" s="429"/>
      <c r="IRI39" s="429"/>
      <c r="IRJ39" s="429"/>
      <c r="IRK39" s="429"/>
      <c r="IRL39" s="429"/>
      <c r="IRM39" s="429"/>
      <c r="IRN39" s="429"/>
      <c r="IRO39" s="429"/>
      <c r="IRP39" s="429"/>
      <c r="IRQ39" s="429"/>
      <c r="IRR39" s="429"/>
      <c r="IRS39" s="429"/>
      <c r="IRT39" s="429"/>
      <c r="IRU39" s="429"/>
      <c r="IRV39" s="429"/>
      <c r="IRW39" s="429"/>
      <c r="IRX39" s="429"/>
      <c r="IRY39" s="429"/>
      <c r="IRZ39" s="429"/>
      <c r="ISA39" s="429"/>
      <c r="ISB39" s="429"/>
      <c r="ISC39" s="429"/>
      <c r="ISD39" s="429"/>
      <c r="ISE39" s="429"/>
      <c r="ISF39" s="429"/>
      <c r="ISG39" s="429"/>
      <c r="ISH39" s="429"/>
      <c r="ISI39" s="429"/>
      <c r="ISJ39" s="429"/>
      <c r="ISK39" s="429"/>
      <c r="ISL39" s="429"/>
      <c r="ISM39" s="429"/>
      <c r="ISN39" s="429"/>
      <c r="ISO39" s="429"/>
      <c r="ISP39" s="429"/>
      <c r="ISQ39" s="429"/>
      <c r="ISR39" s="429"/>
      <c r="ISS39" s="429"/>
      <c r="IST39" s="429"/>
      <c r="ISU39" s="429"/>
      <c r="ISV39" s="429"/>
      <c r="ISW39" s="429"/>
      <c r="ISX39" s="429"/>
      <c r="ISY39" s="429"/>
      <c r="ISZ39" s="429"/>
      <c r="ITA39" s="429"/>
      <c r="ITB39" s="429"/>
      <c r="ITC39" s="429"/>
      <c r="ITD39" s="429"/>
      <c r="ITE39" s="429"/>
      <c r="ITF39" s="429"/>
      <c r="ITG39" s="429"/>
      <c r="ITH39" s="429"/>
      <c r="ITI39" s="429"/>
      <c r="ITJ39" s="429"/>
      <c r="ITK39" s="429"/>
      <c r="ITL39" s="429"/>
      <c r="ITM39" s="429"/>
      <c r="ITN39" s="429"/>
      <c r="ITO39" s="429"/>
      <c r="ITP39" s="429"/>
      <c r="ITQ39" s="429"/>
      <c r="ITR39" s="429"/>
      <c r="ITS39" s="429"/>
      <c r="ITT39" s="429"/>
      <c r="ITU39" s="429"/>
      <c r="ITV39" s="429"/>
      <c r="ITW39" s="429"/>
      <c r="ITX39" s="429"/>
      <c r="ITY39" s="429"/>
      <c r="ITZ39" s="429"/>
      <c r="IUA39" s="429"/>
      <c r="IUB39" s="429"/>
      <c r="IUC39" s="429"/>
      <c r="IUD39" s="429"/>
      <c r="IUE39" s="429"/>
      <c r="IUF39" s="429"/>
      <c r="IUG39" s="429"/>
      <c r="IUH39" s="429"/>
      <c r="IUI39" s="429"/>
      <c r="IUJ39" s="429"/>
      <c r="IUK39" s="429"/>
      <c r="IUL39" s="429"/>
      <c r="IUM39" s="429"/>
      <c r="IUN39" s="429"/>
      <c r="IUO39" s="429"/>
      <c r="IUP39" s="429"/>
      <c r="IUQ39" s="429"/>
      <c r="IUR39" s="429"/>
      <c r="IUS39" s="429"/>
      <c r="IUT39" s="429"/>
      <c r="IUU39" s="429"/>
      <c r="IUV39" s="429"/>
      <c r="IUW39" s="429"/>
      <c r="IUX39" s="429"/>
      <c r="IUY39" s="429"/>
      <c r="IUZ39" s="429"/>
      <c r="IVA39" s="429"/>
      <c r="IVB39" s="429"/>
      <c r="IVC39" s="429"/>
      <c r="IVD39" s="429"/>
      <c r="IVE39" s="429"/>
      <c r="IVF39" s="429"/>
      <c r="IVG39" s="429"/>
      <c r="IVH39" s="429"/>
      <c r="IVI39" s="429"/>
      <c r="IVJ39" s="429"/>
      <c r="IVK39" s="429"/>
      <c r="IVL39" s="429"/>
      <c r="IVM39" s="429"/>
      <c r="IVN39" s="429"/>
      <c r="IVO39" s="429"/>
      <c r="IVP39" s="429"/>
      <c r="IVQ39" s="429"/>
      <c r="IVR39" s="429"/>
      <c r="IVS39" s="429"/>
      <c r="IVT39" s="429"/>
      <c r="IVU39" s="429"/>
      <c r="IVV39" s="429"/>
      <c r="IVW39" s="429"/>
      <c r="IVX39" s="429"/>
      <c r="IVY39" s="429"/>
      <c r="IVZ39" s="429"/>
      <c r="IWA39" s="429"/>
      <c r="IWB39" s="429"/>
      <c r="IWC39" s="429"/>
      <c r="IWD39" s="429"/>
      <c r="IWE39" s="429"/>
      <c r="IWF39" s="429"/>
      <c r="IWG39" s="429"/>
      <c r="IWH39" s="429"/>
      <c r="IWI39" s="429"/>
      <c r="IWJ39" s="429"/>
      <c r="IWK39" s="429"/>
      <c r="IWL39" s="429"/>
      <c r="IWM39" s="429"/>
      <c r="IWN39" s="429"/>
      <c r="IWO39" s="429"/>
      <c r="IWP39" s="429"/>
      <c r="IWQ39" s="429"/>
      <c r="IWR39" s="429"/>
      <c r="IWS39" s="429"/>
      <c r="IWT39" s="429"/>
      <c r="IWU39" s="429"/>
      <c r="IWV39" s="429"/>
      <c r="IWW39" s="429"/>
      <c r="IWX39" s="429"/>
      <c r="IWY39" s="429"/>
      <c r="IWZ39" s="429"/>
      <c r="IXA39" s="429"/>
      <c r="IXB39" s="429"/>
      <c r="IXC39" s="429"/>
      <c r="IXD39" s="429"/>
      <c r="IXE39" s="429"/>
      <c r="IXF39" s="429"/>
      <c r="IXG39" s="429"/>
      <c r="IXH39" s="429"/>
      <c r="IXI39" s="429"/>
      <c r="IXJ39" s="429"/>
      <c r="IXK39" s="429"/>
      <c r="IXL39" s="429"/>
      <c r="IXM39" s="429"/>
      <c r="IXN39" s="429"/>
      <c r="IXO39" s="429"/>
      <c r="IXP39" s="429"/>
      <c r="IXQ39" s="429"/>
      <c r="IXR39" s="429"/>
      <c r="IXS39" s="429"/>
      <c r="IXT39" s="429"/>
      <c r="IXU39" s="429"/>
      <c r="IXV39" s="429"/>
      <c r="IXW39" s="429"/>
      <c r="IXX39" s="429"/>
      <c r="IXY39" s="429"/>
      <c r="IXZ39" s="429"/>
      <c r="IYA39" s="429"/>
      <c r="IYB39" s="429"/>
      <c r="IYC39" s="429"/>
      <c r="IYD39" s="429"/>
      <c r="IYE39" s="429"/>
      <c r="IYF39" s="429"/>
      <c r="IYG39" s="429"/>
      <c r="IYH39" s="429"/>
      <c r="IYI39" s="429"/>
      <c r="IYJ39" s="429"/>
      <c r="IYK39" s="429"/>
      <c r="IYL39" s="429"/>
      <c r="IYM39" s="429"/>
      <c r="IYN39" s="429"/>
      <c r="IYO39" s="429"/>
      <c r="IYP39" s="429"/>
      <c r="IYQ39" s="429"/>
      <c r="IYR39" s="429"/>
      <c r="IYS39" s="429"/>
      <c r="IYT39" s="429"/>
      <c r="IYU39" s="429"/>
      <c r="IYV39" s="429"/>
      <c r="IYW39" s="429"/>
      <c r="IYX39" s="429"/>
      <c r="IYY39" s="429"/>
      <c r="IYZ39" s="429"/>
      <c r="IZA39" s="429"/>
      <c r="IZB39" s="429"/>
      <c r="IZC39" s="429"/>
      <c r="IZD39" s="429"/>
      <c r="IZE39" s="429"/>
      <c r="IZF39" s="429"/>
      <c r="IZG39" s="429"/>
      <c r="IZH39" s="429"/>
      <c r="IZI39" s="429"/>
      <c r="IZJ39" s="429"/>
      <c r="IZK39" s="429"/>
      <c r="IZL39" s="429"/>
      <c r="IZM39" s="429"/>
      <c r="IZN39" s="429"/>
      <c r="IZO39" s="429"/>
      <c r="IZP39" s="429"/>
      <c r="IZQ39" s="429"/>
      <c r="IZR39" s="429"/>
      <c r="IZS39" s="429"/>
      <c r="IZT39" s="429"/>
      <c r="IZU39" s="429"/>
      <c r="IZV39" s="429"/>
      <c r="IZW39" s="429"/>
      <c r="IZX39" s="429"/>
      <c r="IZY39" s="429"/>
      <c r="IZZ39" s="429"/>
      <c r="JAA39" s="429"/>
      <c r="JAB39" s="429"/>
      <c r="JAC39" s="429"/>
      <c r="JAD39" s="429"/>
      <c r="JAE39" s="429"/>
      <c r="JAF39" s="429"/>
      <c r="JAG39" s="429"/>
      <c r="JAH39" s="429"/>
      <c r="JAI39" s="429"/>
      <c r="JAJ39" s="429"/>
      <c r="JAK39" s="429"/>
      <c r="JAL39" s="429"/>
      <c r="JAM39" s="429"/>
      <c r="JAN39" s="429"/>
      <c r="JAO39" s="429"/>
      <c r="JAP39" s="429"/>
      <c r="JAQ39" s="429"/>
      <c r="JAR39" s="429"/>
      <c r="JAS39" s="429"/>
      <c r="JAT39" s="429"/>
      <c r="JAU39" s="429"/>
      <c r="JAV39" s="429"/>
      <c r="JAW39" s="429"/>
      <c r="JAX39" s="429"/>
      <c r="JAY39" s="429"/>
      <c r="JAZ39" s="429"/>
      <c r="JBA39" s="429"/>
      <c r="JBB39" s="429"/>
      <c r="JBC39" s="429"/>
      <c r="JBD39" s="429"/>
      <c r="JBE39" s="429"/>
      <c r="JBF39" s="429"/>
      <c r="JBG39" s="429"/>
      <c r="JBH39" s="429"/>
      <c r="JBI39" s="429"/>
      <c r="JBJ39" s="429"/>
      <c r="JBK39" s="429"/>
      <c r="JBL39" s="429"/>
      <c r="JBM39" s="429"/>
      <c r="JBN39" s="429"/>
      <c r="JBO39" s="429"/>
      <c r="JBP39" s="429"/>
      <c r="JBQ39" s="429"/>
      <c r="JBR39" s="429"/>
      <c r="JBS39" s="429"/>
      <c r="JBT39" s="429"/>
      <c r="JBU39" s="429"/>
      <c r="JBV39" s="429"/>
      <c r="JBW39" s="429"/>
      <c r="JBX39" s="429"/>
      <c r="JBY39" s="429"/>
      <c r="JBZ39" s="429"/>
      <c r="JCA39" s="429"/>
      <c r="JCB39" s="429"/>
      <c r="JCC39" s="429"/>
      <c r="JCD39" s="429"/>
      <c r="JCE39" s="429"/>
      <c r="JCF39" s="429"/>
      <c r="JCG39" s="429"/>
      <c r="JCH39" s="429"/>
      <c r="JCI39" s="429"/>
      <c r="JCJ39" s="429"/>
      <c r="JCK39" s="429"/>
      <c r="JCL39" s="429"/>
      <c r="JCM39" s="429"/>
      <c r="JCN39" s="429"/>
      <c r="JCO39" s="429"/>
      <c r="JCP39" s="429"/>
      <c r="JCQ39" s="429"/>
      <c r="JCR39" s="429"/>
      <c r="JCS39" s="429"/>
      <c r="JCT39" s="429"/>
      <c r="JCU39" s="429"/>
      <c r="JCV39" s="429"/>
      <c r="JCW39" s="429"/>
      <c r="JCX39" s="429"/>
      <c r="JCY39" s="429"/>
      <c r="JCZ39" s="429"/>
      <c r="JDA39" s="429"/>
      <c r="JDB39" s="429"/>
      <c r="JDC39" s="429"/>
      <c r="JDD39" s="429"/>
      <c r="JDE39" s="429"/>
      <c r="JDF39" s="429"/>
      <c r="JDG39" s="429"/>
      <c r="JDH39" s="429"/>
      <c r="JDI39" s="429"/>
      <c r="JDJ39" s="429"/>
      <c r="JDK39" s="429"/>
      <c r="JDL39" s="429"/>
      <c r="JDM39" s="429"/>
      <c r="JDN39" s="429"/>
      <c r="JDO39" s="429"/>
      <c r="JDP39" s="429"/>
      <c r="JDQ39" s="429"/>
      <c r="JDR39" s="429"/>
      <c r="JDS39" s="429"/>
      <c r="JDT39" s="429"/>
      <c r="JDU39" s="429"/>
      <c r="JDV39" s="429"/>
      <c r="JDW39" s="429"/>
      <c r="JDX39" s="429"/>
      <c r="JDY39" s="429"/>
      <c r="JDZ39" s="429"/>
      <c r="JEA39" s="429"/>
      <c r="JEB39" s="429"/>
      <c r="JEC39" s="429"/>
      <c r="JED39" s="429"/>
      <c r="JEE39" s="429"/>
      <c r="JEF39" s="429"/>
      <c r="JEG39" s="429"/>
      <c r="JEH39" s="429"/>
      <c r="JEI39" s="429"/>
      <c r="JEJ39" s="429"/>
      <c r="JEK39" s="429"/>
      <c r="JEL39" s="429"/>
      <c r="JEM39" s="429"/>
      <c r="JEN39" s="429"/>
      <c r="JEO39" s="429"/>
      <c r="JEP39" s="429"/>
      <c r="JEQ39" s="429"/>
      <c r="JER39" s="429"/>
      <c r="JES39" s="429"/>
      <c r="JET39" s="429"/>
      <c r="JEU39" s="429"/>
      <c r="JEV39" s="429"/>
      <c r="JEW39" s="429"/>
      <c r="JEX39" s="429"/>
      <c r="JEY39" s="429"/>
      <c r="JEZ39" s="429"/>
      <c r="JFA39" s="429"/>
      <c r="JFB39" s="429"/>
      <c r="JFC39" s="429"/>
      <c r="JFD39" s="429"/>
      <c r="JFE39" s="429"/>
      <c r="JFF39" s="429"/>
      <c r="JFG39" s="429"/>
      <c r="JFH39" s="429"/>
      <c r="JFI39" s="429"/>
      <c r="JFJ39" s="429"/>
      <c r="JFK39" s="429"/>
      <c r="JFL39" s="429"/>
      <c r="JFM39" s="429"/>
      <c r="JFN39" s="429"/>
      <c r="JFO39" s="429"/>
      <c r="JFP39" s="429"/>
      <c r="JFQ39" s="429"/>
      <c r="JFR39" s="429"/>
      <c r="JFS39" s="429"/>
      <c r="JFT39" s="429"/>
      <c r="JFU39" s="429"/>
      <c r="JFV39" s="429"/>
      <c r="JFW39" s="429"/>
      <c r="JFX39" s="429"/>
      <c r="JFY39" s="429"/>
      <c r="JFZ39" s="429"/>
      <c r="JGA39" s="429"/>
      <c r="JGB39" s="429"/>
      <c r="JGC39" s="429"/>
      <c r="JGD39" s="429"/>
      <c r="JGE39" s="429"/>
      <c r="JGF39" s="429"/>
      <c r="JGG39" s="429"/>
      <c r="JGH39" s="429"/>
      <c r="JGI39" s="429"/>
      <c r="JGJ39" s="429"/>
      <c r="JGK39" s="429"/>
      <c r="JGL39" s="429"/>
      <c r="JGM39" s="429"/>
      <c r="JGN39" s="429"/>
      <c r="JGO39" s="429"/>
      <c r="JGP39" s="429"/>
      <c r="JGQ39" s="429"/>
      <c r="JGR39" s="429"/>
      <c r="JGS39" s="429"/>
      <c r="JGT39" s="429"/>
      <c r="JGU39" s="429"/>
      <c r="JGV39" s="429"/>
      <c r="JGW39" s="429"/>
      <c r="JGX39" s="429"/>
      <c r="JGY39" s="429"/>
      <c r="JGZ39" s="429"/>
      <c r="JHA39" s="429"/>
      <c r="JHB39" s="429"/>
      <c r="JHC39" s="429"/>
      <c r="JHD39" s="429"/>
      <c r="JHE39" s="429"/>
      <c r="JHF39" s="429"/>
      <c r="JHG39" s="429"/>
      <c r="JHH39" s="429"/>
      <c r="JHI39" s="429"/>
      <c r="JHJ39" s="429"/>
      <c r="JHK39" s="429"/>
      <c r="JHL39" s="429"/>
      <c r="JHM39" s="429"/>
      <c r="JHN39" s="429"/>
      <c r="JHO39" s="429"/>
      <c r="JHP39" s="429"/>
      <c r="JHQ39" s="429"/>
      <c r="JHR39" s="429"/>
      <c r="JHS39" s="429"/>
      <c r="JHT39" s="429"/>
      <c r="JHU39" s="429"/>
      <c r="JHV39" s="429"/>
      <c r="JHW39" s="429"/>
      <c r="JHX39" s="429"/>
      <c r="JHY39" s="429"/>
      <c r="JHZ39" s="429"/>
      <c r="JIA39" s="429"/>
      <c r="JIB39" s="429"/>
      <c r="JIC39" s="429"/>
      <c r="JID39" s="429"/>
      <c r="JIE39" s="429"/>
      <c r="JIF39" s="429"/>
      <c r="JIG39" s="429"/>
      <c r="JIH39" s="429"/>
      <c r="JII39" s="429"/>
      <c r="JIJ39" s="429"/>
      <c r="JIK39" s="429"/>
      <c r="JIL39" s="429"/>
      <c r="JIM39" s="429"/>
      <c r="JIN39" s="429"/>
      <c r="JIO39" s="429"/>
      <c r="JIP39" s="429"/>
      <c r="JIQ39" s="429"/>
      <c r="JIR39" s="429"/>
      <c r="JIS39" s="429"/>
      <c r="JIT39" s="429"/>
      <c r="JIU39" s="429"/>
      <c r="JIV39" s="429"/>
      <c r="JIW39" s="429"/>
      <c r="JIX39" s="429"/>
      <c r="JIY39" s="429"/>
      <c r="JIZ39" s="429"/>
      <c r="JJA39" s="429"/>
      <c r="JJB39" s="429"/>
      <c r="JJC39" s="429"/>
      <c r="JJD39" s="429"/>
      <c r="JJE39" s="429"/>
      <c r="JJF39" s="429"/>
      <c r="JJG39" s="429"/>
      <c r="JJH39" s="429"/>
      <c r="JJI39" s="429"/>
      <c r="JJJ39" s="429"/>
      <c r="JJK39" s="429"/>
      <c r="JJL39" s="429"/>
      <c r="JJM39" s="429"/>
      <c r="JJN39" s="429"/>
      <c r="JJO39" s="429"/>
      <c r="JJP39" s="429"/>
      <c r="JJQ39" s="429"/>
      <c r="JJR39" s="429"/>
      <c r="JJS39" s="429"/>
      <c r="JJT39" s="429"/>
      <c r="JJU39" s="429"/>
      <c r="JJV39" s="429"/>
      <c r="JJW39" s="429"/>
      <c r="JJX39" s="429"/>
      <c r="JJY39" s="429"/>
      <c r="JJZ39" s="429"/>
      <c r="JKA39" s="429"/>
      <c r="JKB39" s="429"/>
      <c r="JKC39" s="429"/>
      <c r="JKD39" s="429"/>
      <c r="JKE39" s="429"/>
      <c r="JKF39" s="429"/>
      <c r="JKG39" s="429"/>
      <c r="JKH39" s="429"/>
      <c r="JKI39" s="429"/>
      <c r="JKJ39" s="429"/>
      <c r="JKK39" s="429"/>
      <c r="JKL39" s="429"/>
      <c r="JKM39" s="429"/>
      <c r="JKN39" s="429"/>
      <c r="JKO39" s="429"/>
      <c r="JKP39" s="429"/>
      <c r="JKQ39" s="429"/>
      <c r="JKR39" s="429"/>
      <c r="JKS39" s="429"/>
      <c r="JKT39" s="429"/>
      <c r="JKU39" s="429"/>
      <c r="JKV39" s="429"/>
      <c r="JKW39" s="429"/>
      <c r="JKX39" s="429"/>
      <c r="JKY39" s="429"/>
      <c r="JKZ39" s="429"/>
      <c r="JLA39" s="429"/>
      <c r="JLB39" s="429"/>
      <c r="JLC39" s="429"/>
      <c r="JLD39" s="429"/>
      <c r="JLE39" s="429"/>
      <c r="JLF39" s="429"/>
      <c r="JLG39" s="429"/>
      <c r="JLH39" s="429"/>
      <c r="JLI39" s="429"/>
      <c r="JLJ39" s="429"/>
      <c r="JLK39" s="429"/>
      <c r="JLL39" s="429"/>
      <c r="JLM39" s="429"/>
      <c r="JLN39" s="429"/>
      <c r="JLO39" s="429"/>
      <c r="JLP39" s="429"/>
      <c r="JLQ39" s="429"/>
      <c r="JLR39" s="429"/>
      <c r="JLS39" s="429"/>
      <c r="JLT39" s="429"/>
      <c r="JLU39" s="429"/>
      <c r="JLV39" s="429"/>
      <c r="JLW39" s="429"/>
      <c r="JLX39" s="429"/>
      <c r="JLY39" s="429"/>
      <c r="JLZ39" s="429"/>
      <c r="JMA39" s="429"/>
      <c r="JMB39" s="429"/>
      <c r="JMC39" s="429"/>
      <c r="JMD39" s="429"/>
      <c r="JME39" s="429"/>
      <c r="JMF39" s="429"/>
      <c r="JMG39" s="429"/>
      <c r="JMH39" s="429"/>
      <c r="JMI39" s="429"/>
      <c r="JMJ39" s="429"/>
      <c r="JMK39" s="429"/>
      <c r="JML39" s="429"/>
      <c r="JMM39" s="429"/>
      <c r="JMN39" s="429"/>
      <c r="JMO39" s="429"/>
      <c r="JMP39" s="429"/>
      <c r="JMQ39" s="429"/>
      <c r="JMR39" s="429"/>
      <c r="JMS39" s="429"/>
      <c r="JMT39" s="429"/>
      <c r="JMU39" s="429"/>
      <c r="JMV39" s="429"/>
      <c r="JMW39" s="429"/>
      <c r="JMX39" s="429"/>
      <c r="JMY39" s="429"/>
      <c r="JMZ39" s="429"/>
      <c r="JNA39" s="429"/>
      <c r="JNB39" s="429"/>
      <c r="JNC39" s="429"/>
      <c r="JND39" s="429"/>
      <c r="JNE39" s="429"/>
      <c r="JNF39" s="429"/>
      <c r="JNG39" s="429"/>
      <c r="JNH39" s="429"/>
      <c r="JNI39" s="429"/>
      <c r="JNJ39" s="429"/>
      <c r="JNK39" s="429"/>
      <c r="JNL39" s="429"/>
      <c r="JNM39" s="429"/>
      <c r="JNN39" s="429"/>
      <c r="JNO39" s="429"/>
      <c r="JNP39" s="429"/>
      <c r="JNQ39" s="429"/>
      <c r="JNR39" s="429"/>
      <c r="JNS39" s="429"/>
      <c r="JNT39" s="429"/>
      <c r="JNU39" s="429"/>
      <c r="JNV39" s="429"/>
      <c r="JNW39" s="429"/>
      <c r="JNX39" s="429"/>
      <c r="JNY39" s="429"/>
      <c r="JNZ39" s="429"/>
      <c r="JOA39" s="429"/>
      <c r="JOB39" s="429"/>
      <c r="JOC39" s="429"/>
      <c r="JOD39" s="429"/>
      <c r="JOE39" s="429"/>
      <c r="JOF39" s="429"/>
      <c r="JOG39" s="429"/>
      <c r="JOH39" s="429"/>
      <c r="JOI39" s="429"/>
      <c r="JOJ39" s="429"/>
      <c r="JOK39" s="429"/>
      <c r="JOL39" s="429"/>
      <c r="JOM39" s="429"/>
      <c r="JON39" s="429"/>
      <c r="JOO39" s="429"/>
      <c r="JOP39" s="429"/>
      <c r="JOQ39" s="429"/>
      <c r="JOR39" s="429"/>
      <c r="JOS39" s="429"/>
      <c r="JOT39" s="429"/>
      <c r="JOU39" s="429"/>
      <c r="JOV39" s="429"/>
      <c r="JOW39" s="429"/>
      <c r="JOX39" s="429"/>
      <c r="JOY39" s="429"/>
      <c r="JOZ39" s="429"/>
      <c r="JPA39" s="429"/>
      <c r="JPB39" s="429"/>
      <c r="JPC39" s="429"/>
      <c r="JPD39" s="429"/>
      <c r="JPE39" s="429"/>
      <c r="JPF39" s="429"/>
      <c r="JPG39" s="429"/>
      <c r="JPH39" s="429"/>
      <c r="JPI39" s="429"/>
      <c r="JPJ39" s="429"/>
      <c r="JPK39" s="429"/>
      <c r="JPL39" s="429"/>
      <c r="JPM39" s="429"/>
      <c r="JPN39" s="429"/>
      <c r="JPO39" s="429"/>
      <c r="JPP39" s="429"/>
      <c r="JPQ39" s="429"/>
      <c r="JPR39" s="429"/>
      <c r="JPS39" s="429"/>
      <c r="JPT39" s="429"/>
      <c r="JPU39" s="429"/>
      <c r="JPV39" s="429"/>
      <c r="JPW39" s="429"/>
      <c r="JPX39" s="429"/>
      <c r="JPY39" s="429"/>
      <c r="JPZ39" s="429"/>
      <c r="JQA39" s="429"/>
      <c r="JQB39" s="429"/>
      <c r="JQC39" s="429"/>
      <c r="JQD39" s="429"/>
      <c r="JQE39" s="429"/>
      <c r="JQF39" s="429"/>
      <c r="JQG39" s="429"/>
      <c r="JQH39" s="429"/>
      <c r="JQI39" s="429"/>
      <c r="JQJ39" s="429"/>
      <c r="JQK39" s="429"/>
      <c r="JQL39" s="429"/>
      <c r="JQM39" s="429"/>
      <c r="JQN39" s="429"/>
      <c r="JQO39" s="429"/>
      <c r="JQP39" s="429"/>
      <c r="JQQ39" s="429"/>
      <c r="JQR39" s="429"/>
      <c r="JQS39" s="429"/>
      <c r="JQT39" s="429"/>
      <c r="JQU39" s="429"/>
      <c r="JQV39" s="429"/>
      <c r="JQW39" s="429"/>
      <c r="JQX39" s="429"/>
      <c r="JQY39" s="429"/>
      <c r="JQZ39" s="429"/>
      <c r="JRA39" s="429"/>
      <c r="JRB39" s="429"/>
      <c r="JRC39" s="429"/>
      <c r="JRD39" s="429"/>
      <c r="JRE39" s="429"/>
      <c r="JRF39" s="429"/>
      <c r="JRG39" s="429"/>
      <c r="JRH39" s="429"/>
      <c r="JRI39" s="429"/>
      <c r="JRJ39" s="429"/>
      <c r="JRK39" s="429"/>
      <c r="JRL39" s="429"/>
      <c r="JRM39" s="429"/>
      <c r="JRN39" s="429"/>
      <c r="JRO39" s="429"/>
      <c r="JRP39" s="429"/>
      <c r="JRQ39" s="429"/>
      <c r="JRR39" s="429"/>
      <c r="JRS39" s="429"/>
      <c r="JRT39" s="429"/>
      <c r="JRU39" s="429"/>
      <c r="JRV39" s="429"/>
      <c r="JRW39" s="429"/>
      <c r="JRX39" s="429"/>
      <c r="JRY39" s="429"/>
      <c r="JRZ39" s="429"/>
      <c r="JSA39" s="429"/>
      <c r="JSB39" s="429"/>
      <c r="JSC39" s="429"/>
      <c r="JSD39" s="429"/>
      <c r="JSE39" s="429"/>
      <c r="JSF39" s="429"/>
      <c r="JSG39" s="429"/>
      <c r="JSH39" s="429"/>
      <c r="JSI39" s="429"/>
      <c r="JSJ39" s="429"/>
      <c r="JSK39" s="429"/>
      <c r="JSL39" s="429"/>
      <c r="JSM39" s="429"/>
      <c r="JSN39" s="429"/>
      <c r="JSO39" s="429"/>
      <c r="JSP39" s="429"/>
      <c r="JSQ39" s="429"/>
      <c r="JSR39" s="429"/>
      <c r="JSS39" s="429"/>
      <c r="JST39" s="429"/>
      <c r="JSU39" s="429"/>
      <c r="JSV39" s="429"/>
      <c r="JSW39" s="429"/>
      <c r="JSX39" s="429"/>
      <c r="JSY39" s="429"/>
      <c r="JSZ39" s="429"/>
      <c r="JTA39" s="429"/>
      <c r="JTB39" s="429"/>
      <c r="JTC39" s="429"/>
      <c r="JTD39" s="429"/>
      <c r="JTE39" s="429"/>
      <c r="JTF39" s="429"/>
      <c r="JTG39" s="429"/>
      <c r="JTH39" s="429"/>
      <c r="JTI39" s="429"/>
      <c r="JTJ39" s="429"/>
      <c r="JTK39" s="429"/>
      <c r="JTL39" s="429"/>
      <c r="JTM39" s="429"/>
      <c r="JTN39" s="429"/>
      <c r="JTO39" s="429"/>
      <c r="JTP39" s="429"/>
      <c r="JTQ39" s="429"/>
      <c r="JTR39" s="429"/>
      <c r="JTS39" s="429"/>
      <c r="JTT39" s="429"/>
      <c r="JTU39" s="429"/>
      <c r="JTV39" s="429"/>
      <c r="JTW39" s="429"/>
      <c r="JTX39" s="429"/>
      <c r="JTY39" s="429"/>
      <c r="JTZ39" s="429"/>
      <c r="JUA39" s="429"/>
      <c r="JUB39" s="429"/>
      <c r="JUC39" s="429"/>
      <c r="JUD39" s="429"/>
      <c r="JUE39" s="429"/>
      <c r="JUF39" s="429"/>
      <c r="JUG39" s="429"/>
      <c r="JUH39" s="429"/>
      <c r="JUI39" s="429"/>
      <c r="JUJ39" s="429"/>
      <c r="JUK39" s="429"/>
      <c r="JUL39" s="429"/>
      <c r="JUM39" s="429"/>
      <c r="JUN39" s="429"/>
      <c r="JUO39" s="429"/>
      <c r="JUP39" s="429"/>
      <c r="JUQ39" s="429"/>
      <c r="JUR39" s="429"/>
      <c r="JUS39" s="429"/>
      <c r="JUT39" s="429"/>
      <c r="JUU39" s="429"/>
      <c r="JUV39" s="429"/>
      <c r="JUW39" s="429"/>
      <c r="JUX39" s="429"/>
      <c r="JUY39" s="429"/>
      <c r="JUZ39" s="429"/>
      <c r="JVA39" s="429"/>
      <c r="JVB39" s="429"/>
      <c r="JVC39" s="429"/>
      <c r="JVD39" s="429"/>
      <c r="JVE39" s="429"/>
      <c r="JVF39" s="429"/>
      <c r="JVG39" s="429"/>
      <c r="JVH39" s="429"/>
      <c r="JVI39" s="429"/>
      <c r="JVJ39" s="429"/>
      <c r="JVK39" s="429"/>
      <c r="JVL39" s="429"/>
      <c r="JVM39" s="429"/>
      <c r="JVN39" s="429"/>
      <c r="JVO39" s="429"/>
      <c r="JVP39" s="429"/>
      <c r="JVQ39" s="429"/>
      <c r="JVR39" s="429"/>
      <c r="JVS39" s="429"/>
      <c r="JVT39" s="429"/>
      <c r="JVU39" s="429"/>
      <c r="JVV39" s="429"/>
      <c r="JVW39" s="429"/>
      <c r="JVX39" s="429"/>
      <c r="JVY39" s="429"/>
      <c r="JVZ39" s="429"/>
      <c r="JWA39" s="429"/>
      <c r="JWB39" s="429"/>
      <c r="JWC39" s="429"/>
      <c r="JWD39" s="429"/>
      <c r="JWE39" s="429"/>
      <c r="JWF39" s="429"/>
      <c r="JWG39" s="429"/>
      <c r="JWH39" s="429"/>
      <c r="JWI39" s="429"/>
      <c r="JWJ39" s="429"/>
      <c r="JWK39" s="429"/>
      <c r="JWL39" s="429"/>
      <c r="JWM39" s="429"/>
      <c r="JWN39" s="429"/>
      <c r="JWO39" s="429"/>
      <c r="JWP39" s="429"/>
      <c r="JWQ39" s="429"/>
      <c r="JWR39" s="429"/>
      <c r="JWS39" s="429"/>
      <c r="JWT39" s="429"/>
      <c r="JWU39" s="429"/>
      <c r="JWV39" s="429"/>
      <c r="JWW39" s="429"/>
      <c r="JWX39" s="429"/>
      <c r="JWY39" s="429"/>
      <c r="JWZ39" s="429"/>
      <c r="JXA39" s="429"/>
      <c r="JXB39" s="429"/>
      <c r="JXC39" s="429"/>
      <c r="JXD39" s="429"/>
      <c r="JXE39" s="429"/>
      <c r="JXF39" s="429"/>
      <c r="JXG39" s="429"/>
      <c r="JXH39" s="429"/>
      <c r="JXI39" s="429"/>
      <c r="JXJ39" s="429"/>
      <c r="JXK39" s="429"/>
      <c r="JXL39" s="429"/>
      <c r="JXM39" s="429"/>
      <c r="JXN39" s="429"/>
      <c r="JXO39" s="429"/>
      <c r="JXP39" s="429"/>
      <c r="JXQ39" s="429"/>
      <c r="JXR39" s="429"/>
      <c r="JXS39" s="429"/>
      <c r="JXT39" s="429"/>
      <c r="JXU39" s="429"/>
      <c r="JXV39" s="429"/>
      <c r="JXW39" s="429"/>
      <c r="JXX39" s="429"/>
      <c r="JXY39" s="429"/>
      <c r="JXZ39" s="429"/>
      <c r="JYA39" s="429"/>
      <c r="JYB39" s="429"/>
      <c r="JYC39" s="429"/>
      <c r="JYD39" s="429"/>
      <c r="JYE39" s="429"/>
      <c r="JYF39" s="429"/>
      <c r="JYG39" s="429"/>
      <c r="JYH39" s="429"/>
      <c r="JYI39" s="429"/>
      <c r="JYJ39" s="429"/>
      <c r="JYK39" s="429"/>
      <c r="JYL39" s="429"/>
      <c r="JYM39" s="429"/>
      <c r="JYN39" s="429"/>
      <c r="JYO39" s="429"/>
      <c r="JYP39" s="429"/>
      <c r="JYQ39" s="429"/>
      <c r="JYR39" s="429"/>
      <c r="JYS39" s="429"/>
      <c r="JYT39" s="429"/>
      <c r="JYU39" s="429"/>
      <c r="JYV39" s="429"/>
      <c r="JYW39" s="429"/>
      <c r="JYX39" s="429"/>
      <c r="JYY39" s="429"/>
      <c r="JYZ39" s="429"/>
      <c r="JZA39" s="429"/>
      <c r="JZB39" s="429"/>
      <c r="JZC39" s="429"/>
      <c r="JZD39" s="429"/>
      <c r="JZE39" s="429"/>
      <c r="JZF39" s="429"/>
      <c r="JZG39" s="429"/>
      <c r="JZH39" s="429"/>
      <c r="JZI39" s="429"/>
      <c r="JZJ39" s="429"/>
      <c r="JZK39" s="429"/>
      <c r="JZL39" s="429"/>
      <c r="JZM39" s="429"/>
      <c r="JZN39" s="429"/>
      <c r="JZO39" s="429"/>
      <c r="JZP39" s="429"/>
      <c r="JZQ39" s="429"/>
      <c r="JZR39" s="429"/>
      <c r="JZS39" s="429"/>
      <c r="JZT39" s="429"/>
      <c r="JZU39" s="429"/>
      <c r="JZV39" s="429"/>
      <c r="JZW39" s="429"/>
      <c r="JZX39" s="429"/>
      <c r="JZY39" s="429"/>
      <c r="JZZ39" s="429"/>
      <c r="KAA39" s="429"/>
      <c r="KAB39" s="429"/>
      <c r="KAC39" s="429"/>
      <c r="KAD39" s="429"/>
      <c r="KAE39" s="429"/>
      <c r="KAF39" s="429"/>
      <c r="KAG39" s="429"/>
      <c r="KAH39" s="429"/>
      <c r="KAI39" s="429"/>
      <c r="KAJ39" s="429"/>
      <c r="KAK39" s="429"/>
      <c r="KAL39" s="429"/>
      <c r="KAM39" s="429"/>
      <c r="KAN39" s="429"/>
      <c r="KAO39" s="429"/>
      <c r="KAP39" s="429"/>
      <c r="KAQ39" s="429"/>
      <c r="KAR39" s="429"/>
      <c r="KAS39" s="429"/>
      <c r="KAT39" s="429"/>
      <c r="KAU39" s="429"/>
      <c r="KAV39" s="429"/>
      <c r="KAW39" s="429"/>
      <c r="KAX39" s="429"/>
      <c r="KAY39" s="429"/>
      <c r="KAZ39" s="429"/>
      <c r="KBA39" s="429"/>
      <c r="KBB39" s="429"/>
      <c r="KBC39" s="429"/>
      <c r="KBD39" s="429"/>
      <c r="KBE39" s="429"/>
      <c r="KBF39" s="429"/>
      <c r="KBG39" s="429"/>
      <c r="KBH39" s="429"/>
      <c r="KBI39" s="429"/>
      <c r="KBJ39" s="429"/>
      <c r="KBK39" s="429"/>
      <c r="KBL39" s="429"/>
      <c r="KBM39" s="429"/>
      <c r="KBN39" s="429"/>
      <c r="KBO39" s="429"/>
      <c r="KBP39" s="429"/>
      <c r="KBQ39" s="429"/>
      <c r="KBR39" s="429"/>
      <c r="KBS39" s="429"/>
      <c r="KBT39" s="429"/>
      <c r="KBU39" s="429"/>
      <c r="KBV39" s="429"/>
      <c r="KBW39" s="429"/>
      <c r="KBX39" s="429"/>
      <c r="KBY39" s="429"/>
      <c r="KBZ39" s="429"/>
      <c r="KCA39" s="429"/>
      <c r="KCB39" s="429"/>
      <c r="KCC39" s="429"/>
      <c r="KCD39" s="429"/>
      <c r="KCE39" s="429"/>
      <c r="KCF39" s="429"/>
      <c r="KCG39" s="429"/>
      <c r="KCH39" s="429"/>
      <c r="KCI39" s="429"/>
      <c r="KCJ39" s="429"/>
      <c r="KCK39" s="429"/>
      <c r="KCL39" s="429"/>
      <c r="KCM39" s="429"/>
      <c r="KCN39" s="429"/>
      <c r="KCO39" s="429"/>
      <c r="KCP39" s="429"/>
      <c r="KCQ39" s="429"/>
      <c r="KCR39" s="429"/>
      <c r="KCS39" s="429"/>
      <c r="KCT39" s="429"/>
      <c r="KCU39" s="429"/>
      <c r="KCV39" s="429"/>
      <c r="KCW39" s="429"/>
      <c r="KCX39" s="429"/>
      <c r="KCY39" s="429"/>
      <c r="KCZ39" s="429"/>
      <c r="KDA39" s="429"/>
      <c r="KDB39" s="429"/>
      <c r="KDC39" s="429"/>
      <c r="KDD39" s="429"/>
      <c r="KDE39" s="429"/>
      <c r="KDF39" s="429"/>
      <c r="KDG39" s="429"/>
      <c r="KDH39" s="429"/>
      <c r="KDI39" s="429"/>
      <c r="KDJ39" s="429"/>
      <c r="KDK39" s="429"/>
      <c r="KDL39" s="429"/>
      <c r="KDM39" s="429"/>
      <c r="KDN39" s="429"/>
      <c r="KDO39" s="429"/>
      <c r="KDP39" s="429"/>
      <c r="KDQ39" s="429"/>
      <c r="KDR39" s="429"/>
      <c r="KDS39" s="429"/>
      <c r="KDT39" s="429"/>
      <c r="KDU39" s="429"/>
      <c r="KDV39" s="429"/>
      <c r="KDW39" s="429"/>
      <c r="KDX39" s="429"/>
      <c r="KDY39" s="429"/>
      <c r="KDZ39" s="429"/>
      <c r="KEA39" s="429"/>
      <c r="KEB39" s="429"/>
      <c r="KEC39" s="429"/>
      <c r="KED39" s="429"/>
      <c r="KEE39" s="429"/>
      <c r="KEF39" s="429"/>
      <c r="KEG39" s="429"/>
      <c r="KEH39" s="429"/>
      <c r="KEI39" s="429"/>
      <c r="KEJ39" s="429"/>
      <c r="KEK39" s="429"/>
      <c r="KEL39" s="429"/>
      <c r="KEM39" s="429"/>
      <c r="KEN39" s="429"/>
      <c r="KEO39" s="429"/>
      <c r="KEP39" s="429"/>
      <c r="KEQ39" s="429"/>
      <c r="KER39" s="429"/>
      <c r="KES39" s="429"/>
      <c r="KET39" s="429"/>
      <c r="KEU39" s="429"/>
      <c r="KEV39" s="429"/>
      <c r="KEW39" s="429"/>
      <c r="KEX39" s="429"/>
      <c r="KEY39" s="429"/>
      <c r="KEZ39" s="429"/>
      <c r="KFA39" s="429"/>
      <c r="KFB39" s="429"/>
      <c r="KFC39" s="429"/>
      <c r="KFD39" s="429"/>
      <c r="KFE39" s="429"/>
      <c r="KFF39" s="429"/>
      <c r="KFG39" s="429"/>
      <c r="KFH39" s="429"/>
      <c r="KFI39" s="429"/>
      <c r="KFJ39" s="429"/>
      <c r="KFK39" s="429"/>
      <c r="KFL39" s="429"/>
      <c r="KFM39" s="429"/>
      <c r="KFN39" s="429"/>
      <c r="KFO39" s="429"/>
      <c r="KFP39" s="429"/>
      <c r="KFQ39" s="429"/>
      <c r="KFR39" s="429"/>
      <c r="KFS39" s="429"/>
      <c r="KFT39" s="429"/>
      <c r="KFU39" s="429"/>
      <c r="KFV39" s="429"/>
      <c r="KFW39" s="429"/>
      <c r="KFX39" s="429"/>
      <c r="KFY39" s="429"/>
      <c r="KFZ39" s="429"/>
      <c r="KGA39" s="429"/>
      <c r="KGB39" s="429"/>
      <c r="KGC39" s="429"/>
      <c r="KGD39" s="429"/>
      <c r="KGE39" s="429"/>
      <c r="KGF39" s="429"/>
      <c r="KGG39" s="429"/>
      <c r="KGH39" s="429"/>
      <c r="KGI39" s="429"/>
      <c r="KGJ39" s="429"/>
      <c r="KGK39" s="429"/>
      <c r="KGL39" s="429"/>
      <c r="KGM39" s="429"/>
      <c r="KGN39" s="429"/>
      <c r="KGO39" s="429"/>
      <c r="KGP39" s="429"/>
      <c r="KGQ39" s="429"/>
      <c r="KGR39" s="429"/>
      <c r="KGS39" s="429"/>
      <c r="KGT39" s="429"/>
      <c r="KGU39" s="429"/>
      <c r="KGV39" s="429"/>
      <c r="KGW39" s="429"/>
      <c r="KGX39" s="429"/>
      <c r="KGY39" s="429"/>
      <c r="KGZ39" s="429"/>
      <c r="KHA39" s="429"/>
      <c r="KHB39" s="429"/>
      <c r="KHC39" s="429"/>
      <c r="KHD39" s="429"/>
      <c r="KHE39" s="429"/>
      <c r="KHF39" s="429"/>
      <c r="KHG39" s="429"/>
      <c r="KHH39" s="429"/>
      <c r="KHI39" s="429"/>
      <c r="KHJ39" s="429"/>
      <c r="KHK39" s="429"/>
      <c r="KHL39" s="429"/>
      <c r="KHM39" s="429"/>
      <c r="KHN39" s="429"/>
      <c r="KHO39" s="429"/>
      <c r="KHP39" s="429"/>
      <c r="KHQ39" s="429"/>
      <c r="KHR39" s="429"/>
      <c r="KHS39" s="429"/>
      <c r="KHT39" s="429"/>
      <c r="KHU39" s="429"/>
      <c r="KHV39" s="429"/>
      <c r="KHW39" s="429"/>
      <c r="KHX39" s="429"/>
      <c r="KHY39" s="429"/>
      <c r="KHZ39" s="429"/>
      <c r="KIA39" s="429"/>
      <c r="KIB39" s="429"/>
      <c r="KIC39" s="429"/>
      <c r="KID39" s="429"/>
      <c r="KIE39" s="429"/>
      <c r="KIF39" s="429"/>
      <c r="KIG39" s="429"/>
      <c r="KIH39" s="429"/>
      <c r="KII39" s="429"/>
      <c r="KIJ39" s="429"/>
      <c r="KIK39" s="429"/>
      <c r="KIL39" s="429"/>
      <c r="KIM39" s="429"/>
      <c r="KIN39" s="429"/>
      <c r="KIO39" s="429"/>
      <c r="KIP39" s="429"/>
      <c r="KIQ39" s="429"/>
      <c r="KIR39" s="429"/>
      <c r="KIS39" s="429"/>
      <c r="KIT39" s="429"/>
      <c r="KIU39" s="429"/>
      <c r="KIV39" s="429"/>
      <c r="KIW39" s="429"/>
      <c r="KIX39" s="429"/>
      <c r="KIY39" s="429"/>
      <c r="KIZ39" s="429"/>
      <c r="KJA39" s="429"/>
      <c r="KJB39" s="429"/>
      <c r="KJC39" s="429"/>
      <c r="KJD39" s="429"/>
      <c r="KJE39" s="429"/>
      <c r="KJF39" s="429"/>
      <c r="KJG39" s="429"/>
      <c r="KJH39" s="429"/>
      <c r="KJI39" s="429"/>
      <c r="KJJ39" s="429"/>
      <c r="KJK39" s="429"/>
      <c r="KJL39" s="429"/>
      <c r="KJM39" s="429"/>
      <c r="KJN39" s="429"/>
      <c r="KJO39" s="429"/>
      <c r="KJP39" s="429"/>
      <c r="KJQ39" s="429"/>
      <c r="KJR39" s="429"/>
      <c r="KJS39" s="429"/>
      <c r="KJT39" s="429"/>
      <c r="KJU39" s="429"/>
      <c r="KJV39" s="429"/>
      <c r="KJW39" s="429"/>
      <c r="KJX39" s="429"/>
      <c r="KJY39" s="429"/>
      <c r="KJZ39" s="429"/>
      <c r="KKA39" s="429"/>
      <c r="KKB39" s="429"/>
      <c r="KKC39" s="429"/>
      <c r="KKD39" s="429"/>
      <c r="KKE39" s="429"/>
      <c r="KKF39" s="429"/>
      <c r="KKG39" s="429"/>
      <c r="KKH39" s="429"/>
      <c r="KKI39" s="429"/>
      <c r="KKJ39" s="429"/>
      <c r="KKK39" s="429"/>
      <c r="KKL39" s="429"/>
      <c r="KKM39" s="429"/>
      <c r="KKN39" s="429"/>
      <c r="KKO39" s="429"/>
      <c r="KKP39" s="429"/>
      <c r="KKQ39" s="429"/>
      <c r="KKR39" s="429"/>
      <c r="KKS39" s="429"/>
      <c r="KKT39" s="429"/>
      <c r="KKU39" s="429"/>
      <c r="KKV39" s="429"/>
      <c r="KKW39" s="429"/>
      <c r="KKX39" s="429"/>
      <c r="KKY39" s="429"/>
      <c r="KKZ39" s="429"/>
      <c r="KLA39" s="429"/>
      <c r="KLB39" s="429"/>
      <c r="KLC39" s="429"/>
      <c r="KLD39" s="429"/>
      <c r="KLE39" s="429"/>
      <c r="KLF39" s="429"/>
      <c r="KLG39" s="429"/>
      <c r="KLH39" s="429"/>
      <c r="KLI39" s="429"/>
      <c r="KLJ39" s="429"/>
      <c r="KLK39" s="429"/>
      <c r="KLL39" s="429"/>
      <c r="KLM39" s="429"/>
      <c r="KLN39" s="429"/>
      <c r="KLO39" s="429"/>
      <c r="KLP39" s="429"/>
      <c r="KLQ39" s="429"/>
      <c r="KLR39" s="429"/>
      <c r="KLS39" s="429"/>
      <c r="KLT39" s="429"/>
      <c r="KLU39" s="429"/>
      <c r="KLV39" s="429"/>
      <c r="KLW39" s="429"/>
      <c r="KLX39" s="429"/>
      <c r="KLY39" s="429"/>
      <c r="KLZ39" s="429"/>
      <c r="KMA39" s="429"/>
      <c r="KMB39" s="429"/>
      <c r="KMC39" s="429"/>
      <c r="KMD39" s="429"/>
      <c r="KME39" s="429"/>
      <c r="KMF39" s="429"/>
      <c r="KMG39" s="429"/>
      <c r="KMH39" s="429"/>
      <c r="KMI39" s="429"/>
      <c r="KMJ39" s="429"/>
      <c r="KMK39" s="429"/>
      <c r="KML39" s="429"/>
      <c r="KMM39" s="429"/>
      <c r="KMN39" s="429"/>
      <c r="KMO39" s="429"/>
      <c r="KMP39" s="429"/>
      <c r="KMQ39" s="429"/>
      <c r="KMR39" s="429"/>
      <c r="KMS39" s="429"/>
      <c r="KMT39" s="429"/>
      <c r="KMU39" s="429"/>
      <c r="KMV39" s="429"/>
      <c r="KMW39" s="429"/>
      <c r="KMX39" s="429"/>
      <c r="KMY39" s="429"/>
      <c r="KMZ39" s="429"/>
      <c r="KNA39" s="429"/>
      <c r="KNB39" s="429"/>
      <c r="KNC39" s="429"/>
      <c r="KND39" s="429"/>
      <c r="KNE39" s="429"/>
      <c r="KNF39" s="429"/>
      <c r="KNG39" s="429"/>
      <c r="KNH39" s="429"/>
      <c r="KNI39" s="429"/>
      <c r="KNJ39" s="429"/>
      <c r="KNK39" s="429"/>
      <c r="KNL39" s="429"/>
      <c r="KNM39" s="429"/>
      <c r="KNN39" s="429"/>
      <c r="KNO39" s="429"/>
      <c r="KNP39" s="429"/>
      <c r="KNQ39" s="429"/>
      <c r="KNR39" s="429"/>
      <c r="KNS39" s="429"/>
      <c r="KNT39" s="429"/>
      <c r="KNU39" s="429"/>
      <c r="KNV39" s="429"/>
      <c r="KNW39" s="429"/>
      <c r="KNX39" s="429"/>
      <c r="KNY39" s="429"/>
      <c r="KNZ39" s="429"/>
      <c r="KOA39" s="429"/>
      <c r="KOB39" s="429"/>
      <c r="KOC39" s="429"/>
      <c r="KOD39" s="429"/>
      <c r="KOE39" s="429"/>
      <c r="KOF39" s="429"/>
      <c r="KOG39" s="429"/>
      <c r="KOH39" s="429"/>
      <c r="KOI39" s="429"/>
      <c r="KOJ39" s="429"/>
      <c r="KOK39" s="429"/>
      <c r="KOL39" s="429"/>
      <c r="KOM39" s="429"/>
      <c r="KON39" s="429"/>
      <c r="KOO39" s="429"/>
      <c r="KOP39" s="429"/>
      <c r="KOQ39" s="429"/>
      <c r="KOR39" s="429"/>
      <c r="KOS39" s="429"/>
      <c r="KOT39" s="429"/>
      <c r="KOU39" s="429"/>
      <c r="KOV39" s="429"/>
      <c r="KOW39" s="429"/>
      <c r="KOX39" s="429"/>
      <c r="KOY39" s="429"/>
      <c r="KOZ39" s="429"/>
      <c r="KPA39" s="429"/>
      <c r="KPB39" s="429"/>
      <c r="KPC39" s="429"/>
      <c r="KPD39" s="429"/>
      <c r="KPE39" s="429"/>
      <c r="KPF39" s="429"/>
      <c r="KPG39" s="429"/>
      <c r="KPH39" s="429"/>
      <c r="KPI39" s="429"/>
      <c r="KPJ39" s="429"/>
      <c r="KPK39" s="429"/>
      <c r="KPL39" s="429"/>
      <c r="KPM39" s="429"/>
      <c r="KPN39" s="429"/>
      <c r="KPO39" s="429"/>
      <c r="KPP39" s="429"/>
      <c r="KPQ39" s="429"/>
      <c r="KPR39" s="429"/>
      <c r="KPS39" s="429"/>
      <c r="KPT39" s="429"/>
      <c r="KPU39" s="429"/>
      <c r="KPV39" s="429"/>
      <c r="KPW39" s="429"/>
      <c r="KPX39" s="429"/>
      <c r="KPY39" s="429"/>
      <c r="KPZ39" s="429"/>
      <c r="KQA39" s="429"/>
      <c r="KQB39" s="429"/>
      <c r="KQC39" s="429"/>
      <c r="KQD39" s="429"/>
      <c r="KQE39" s="429"/>
      <c r="KQF39" s="429"/>
      <c r="KQG39" s="429"/>
      <c r="KQH39" s="429"/>
      <c r="KQI39" s="429"/>
      <c r="KQJ39" s="429"/>
      <c r="KQK39" s="429"/>
      <c r="KQL39" s="429"/>
      <c r="KQM39" s="429"/>
      <c r="KQN39" s="429"/>
      <c r="KQO39" s="429"/>
      <c r="KQP39" s="429"/>
      <c r="KQQ39" s="429"/>
      <c r="KQR39" s="429"/>
      <c r="KQS39" s="429"/>
      <c r="KQT39" s="429"/>
      <c r="KQU39" s="429"/>
      <c r="KQV39" s="429"/>
      <c r="KQW39" s="429"/>
      <c r="KQX39" s="429"/>
      <c r="KQY39" s="429"/>
      <c r="KQZ39" s="429"/>
      <c r="KRA39" s="429"/>
      <c r="KRB39" s="429"/>
      <c r="KRC39" s="429"/>
      <c r="KRD39" s="429"/>
      <c r="KRE39" s="429"/>
      <c r="KRF39" s="429"/>
      <c r="KRG39" s="429"/>
      <c r="KRH39" s="429"/>
      <c r="KRI39" s="429"/>
      <c r="KRJ39" s="429"/>
      <c r="KRK39" s="429"/>
      <c r="KRL39" s="429"/>
      <c r="KRM39" s="429"/>
      <c r="KRN39" s="429"/>
      <c r="KRO39" s="429"/>
      <c r="KRP39" s="429"/>
      <c r="KRQ39" s="429"/>
      <c r="KRR39" s="429"/>
      <c r="KRS39" s="429"/>
      <c r="KRT39" s="429"/>
      <c r="KRU39" s="429"/>
      <c r="KRV39" s="429"/>
      <c r="KRW39" s="429"/>
      <c r="KRX39" s="429"/>
      <c r="KRY39" s="429"/>
      <c r="KRZ39" s="429"/>
      <c r="KSA39" s="429"/>
      <c r="KSB39" s="429"/>
      <c r="KSC39" s="429"/>
      <c r="KSD39" s="429"/>
      <c r="KSE39" s="429"/>
      <c r="KSF39" s="429"/>
      <c r="KSG39" s="429"/>
      <c r="KSH39" s="429"/>
      <c r="KSI39" s="429"/>
      <c r="KSJ39" s="429"/>
      <c r="KSK39" s="429"/>
      <c r="KSL39" s="429"/>
      <c r="KSM39" s="429"/>
      <c r="KSN39" s="429"/>
      <c r="KSO39" s="429"/>
      <c r="KSP39" s="429"/>
      <c r="KSQ39" s="429"/>
      <c r="KSR39" s="429"/>
      <c r="KSS39" s="429"/>
      <c r="KST39" s="429"/>
      <c r="KSU39" s="429"/>
      <c r="KSV39" s="429"/>
      <c r="KSW39" s="429"/>
      <c r="KSX39" s="429"/>
      <c r="KSY39" s="429"/>
      <c r="KSZ39" s="429"/>
      <c r="KTA39" s="429"/>
      <c r="KTB39" s="429"/>
      <c r="KTC39" s="429"/>
      <c r="KTD39" s="429"/>
      <c r="KTE39" s="429"/>
      <c r="KTF39" s="429"/>
      <c r="KTG39" s="429"/>
      <c r="KTH39" s="429"/>
      <c r="KTI39" s="429"/>
      <c r="KTJ39" s="429"/>
      <c r="KTK39" s="429"/>
      <c r="KTL39" s="429"/>
      <c r="KTM39" s="429"/>
      <c r="KTN39" s="429"/>
      <c r="KTO39" s="429"/>
      <c r="KTP39" s="429"/>
      <c r="KTQ39" s="429"/>
      <c r="KTR39" s="429"/>
      <c r="KTS39" s="429"/>
      <c r="KTT39" s="429"/>
      <c r="KTU39" s="429"/>
      <c r="KTV39" s="429"/>
      <c r="KTW39" s="429"/>
      <c r="KTX39" s="429"/>
      <c r="KTY39" s="429"/>
      <c r="KTZ39" s="429"/>
      <c r="KUA39" s="429"/>
      <c r="KUB39" s="429"/>
      <c r="KUC39" s="429"/>
      <c r="KUD39" s="429"/>
      <c r="KUE39" s="429"/>
      <c r="KUF39" s="429"/>
      <c r="KUG39" s="429"/>
      <c r="KUH39" s="429"/>
      <c r="KUI39" s="429"/>
      <c r="KUJ39" s="429"/>
      <c r="KUK39" s="429"/>
      <c r="KUL39" s="429"/>
      <c r="KUM39" s="429"/>
      <c r="KUN39" s="429"/>
      <c r="KUO39" s="429"/>
      <c r="KUP39" s="429"/>
      <c r="KUQ39" s="429"/>
      <c r="KUR39" s="429"/>
      <c r="KUS39" s="429"/>
      <c r="KUT39" s="429"/>
      <c r="KUU39" s="429"/>
      <c r="KUV39" s="429"/>
      <c r="KUW39" s="429"/>
      <c r="KUX39" s="429"/>
      <c r="KUY39" s="429"/>
      <c r="KUZ39" s="429"/>
      <c r="KVA39" s="429"/>
      <c r="KVB39" s="429"/>
      <c r="KVC39" s="429"/>
      <c r="KVD39" s="429"/>
      <c r="KVE39" s="429"/>
      <c r="KVF39" s="429"/>
      <c r="KVG39" s="429"/>
      <c r="KVH39" s="429"/>
      <c r="KVI39" s="429"/>
      <c r="KVJ39" s="429"/>
      <c r="KVK39" s="429"/>
      <c r="KVL39" s="429"/>
      <c r="KVM39" s="429"/>
      <c r="KVN39" s="429"/>
      <c r="KVO39" s="429"/>
      <c r="KVP39" s="429"/>
      <c r="KVQ39" s="429"/>
      <c r="KVR39" s="429"/>
      <c r="KVS39" s="429"/>
      <c r="KVT39" s="429"/>
      <c r="KVU39" s="429"/>
      <c r="KVV39" s="429"/>
      <c r="KVW39" s="429"/>
      <c r="KVX39" s="429"/>
      <c r="KVY39" s="429"/>
      <c r="KVZ39" s="429"/>
      <c r="KWA39" s="429"/>
      <c r="KWB39" s="429"/>
      <c r="KWC39" s="429"/>
      <c r="KWD39" s="429"/>
      <c r="KWE39" s="429"/>
      <c r="KWF39" s="429"/>
      <c r="KWG39" s="429"/>
      <c r="KWH39" s="429"/>
      <c r="KWI39" s="429"/>
      <c r="KWJ39" s="429"/>
      <c r="KWK39" s="429"/>
      <c r="KWL39" s="429"/>
      <c r="KWM39" s="429"/>
      <c r="KWN39" s="429"/>
      <c r="KWO39" s="429"/>
      <c r="KWP39" s="429"/>
      <c r="KWQ39" s="429"/>
      <c r="KWR39" s="429"/>
      <c r="KWS39" s="429"/>
      <c r="KWT39" s="429"/>
      <c r="KWU39" s="429"/>
      <c r="KWV39" s="429"/>
      <c r="KWW39" s="429"/>
      <c r="KWX39" s="429"/>
      <c r="KWY39" s="429"/>
      <c r="KWZ39" s="429"/>
      <c r="KXA39" s="429"/>
      <c r="KXB39" s="429"/>
      <c r="KXC39" s="429"/>
      <c r="KXD39" s="429"/>
      <c r="KXE39" s="429"/>
      <c r="KXF39" s="429"/>
      <c r="KXG39" s="429"/>
      <c r="KXH39" s="429"/>
      <c r="KXI39" s="429"/>
      <c r="KXJ39" s="429"/>
      <c r="KXK39" s="429"/>
      <c r="KXL39" s="429"/>
      <c r="KXM39" s="429"/>
      <c r="KXN39" s="429"/>
      <c r="KXO39" s="429"/>
      <c r="KXP39" s="429"/>
      <c r="KXQ39" s="429"/>
      <c r="KXR39" s="429"/>
      <c r="KXS39" s="429"/>
      <c r="KXT39" s="429"/>
      <c r="KXU39" s="429"/>
      <c r="KXV39" s="429"/>
      <c r="KXW39" s="429"/>
      <c r="KXX39" s="429"/>
      <c r="KXY39" s="429"/>
      <c r="KXZ39" s="429"/>
      <c r="KYA39" s="429"/>
      <c r="KYB39" s="429"/>
      <c r="KYC39" s="429"/>
      <c r="KYD39" s="429"/>
      <c r="KYE39" s="429"/>
      <c r="KYF39" s="429"/>
      <c r="KYG39" s="429"/>
      <c r="KYH39" s="429"/>
      <c r="KYI39" s="429"/>
      <c r="KYJ39" s="429"/>
      <c r="KYK39" s="429"/>
      <c r="KYL39" s="429"/>
      <c r="KYM39" s="429"/>
      <c r="KYN39" s="429"/>
      <c r="KYO39" s="429"/>
      <c r="KYP39" s="429"/>
      <c r="KYQ39" s="429"/>
      <c r="KYR39" s="429"/>
      <c r="KYS39" s="429"/>
      <c r="KYT39" s="429"/>
      <c r="KYU39" s="429"/>
      <c r="KYV39" s="429"/>
      <c r="KYW39" s="429"/>
      <c r="KYX39" s="429"/>
      <c r="KYY39" s="429"/>
      <c r="KYZ39" s="429"/>
      <c r="KZA39" s="429"/>
      <c r="KZB39" s="429"/>
      <c r="KZC39" s="429"/>
      <c r="KZD39" s="429"/>
      <c r="KZE39" s="429"/>
      <c r="KZF39" s="429"/>
      <c r="KZG39" s="429"/>
      <c r="KZH39" s="429"/>
      <c r="KZI39" s="429"/>
      <c r="KZJ39" s="429"/>
      <c r="KZK39" s="429"/>
      <c r="KZL39" s="429"/>
      <c r="KZM39" s="429"/>
      <c r="KZN39" s="429"/>
      <c r="KZO39" s="429"/>
      <c r="KZP39" s="429"/>
      <c r="KZQ39" s="429"/>
      <c r="KZR39" s="429"/>
      <c r="KZS39" s="429"/>
      <c r="KZT39" s="429"/>
      <c r="KZU39" s="429"/>
      <c r="KZV39" s="429"/>
      <c r="KZW39" s="429"/>
      <c r="KZX39" s="429"/>
      <c r="KZY39" s="429"/>
      <c r="KZZ39" s="429"/>
      <c r="LAA39" s="429"/>
      <c r="LAB39" s="429"/>
      <c r="LAC39" s="429"/>
      <c r="LAD39" s="429"/>
      <c r="LAE39" s="429"/>
      <c r="LAF39" s="429"/>
      <c r="LAG39" s="429"/>
      <c r="LAH39" s="429"/>
      <c r="LAI39" s="429"/>
      <c r="LAJ39" s="429"/>
      <c r="LAK39" s="429"/>
      <c r="LAL39" s="429"/>
      <c r="LAM39" s="429"/>
      <c r="LAN39" s="429"/>
      <c r="LAO39" s="429"/>
      <c r="LAP39" s="429"/>
      <c r="LAQ39" s="429"/>
      <c r="LAR39" s="429"/>
      <c r="LAS39" s="429"/>
      <c r="LAT39" s="429"/>
      <c r="LAU39" s="429"/>
      <c r="LAV39" s="429"/>
      <c r="LAW39" s="429"/>
      <c r="LAX39" s="429"/>
      <c r="LAY39" s="429"/>
      <c r="LAZ39" s="429"/>
      <c r="LBA39" s="429"/>
      <c r="LBB39" s="429"/>
      <c r="LBC39" s="429"/>
      <c r="LBD39" s="429"/>
      <c r="LBE39" s="429"/>
      <c r="LBF39" s="429"/>
      <c r="LBG39" s="429"/>
      <c r="LBH39" s="429"/>
      <c r="LBI39" s="429"/>
      <c r="LBJ39" s="429"/>
      <c r="LBK39" s="429"/>
      <c r="LBL39" s="429"/>
      <c r="LBM39" s="429"/>
      <c r="LBN39" s="429"/>
      <c r="LBO39" s="429"/>
      <c r="LBP39" s="429"/>
      <c r="LBQ39" s="429"/>
      <c r="LBR39" s="429"/>
      <c r="LBS39" s="429"/>
      <c r="LBT39" s="429"/>
      <c r="LBU39" s="429"/>
      <c r="LBV39" s="429"/>
      <c r="LBW39" s="429"/>
      <c r="LBX39" s="429"/>
      <c r="LBY39" s="429"/>
      <c r="LBZ39" s="429"/>
      <c r="LCA39" s="429"/>
      <c r="LCB39" s="429"/>
      <c r="LCC39" s="429"/>
      <c r="LCD39" s="429"/>
      <c r="LCE39" s="429"/>
      <c r="LCF39" s="429"/>
      <c r="LCG39" s="429"/>
      <c r="LCH39" s="429"/>
      <c r="LCI39" s="429"/>
      <c r="LCJ39" s="429"/>
      <c r="LCK39" s="429"/>
      <c r="LCL39" s="429"/>
      <c r="LCM39" s="429"/>
      <c r="LCN39" s="429"/>
      <c r="LCO39" s="429"/>
      <c r="LCP39" s="429"/>
      <c r="LCQ39" s="429"/>
      <c r="LCR39" s="429"/>
      <c r="LCS39" s="429"/>
      <c r="LCT39" s="429"/>
      <c r="LCU39" s="429"/>
      <c r="LCV39" s="429"/>
      <c r="LCW39" s="429"/>
      <c r="LCX39" s="429"/>
      <c r="LCY39" s="429"/>
      <c r="LCZ39" s="429"/>
      <c r="LDA39" s="429"/>
      <c r="LDB39" s="429"/>
      <c r="LDC39" s="429"/>
      <c r="LDD39" s="429"/>
      <c r="LDE39" s="429"/>
      <c r="LDF39" s="429"/>
      <c r="LDG39" s="429"/>
      <c r="LDH39" s="429"/>
      <c r="LDI39" s="429"/>
      <c r="LDJ39" s="429"/>
      <c r="LDK39" s="429"/>
      <c r="LDL39" s="429"/>
      <c r="LDM39" s="429"/>
      <c r="LDN39" s="429"/>
      <c r="LDO39" s="429"/>
      <c r="LDP39" s="429"/>
      <c r="LDQ39" s="429"/>
      <c r="LDR39" s="429"/>
      <c r="LDS39" s="429"/>
      <c r="LDT39" s="429"/>
      <c r="LDU39" s="429"/>
      <c r="LDV39" s="429"/>
      <c r="LDW39" s="429"/>
      <c r="LDX39" s="429"/>
      <c r="LDY39" s="429"/>
      <c r="LDZ39" s="429"/>
      <c r="LEA39" s="429"/>
      <c r="LEB39" s="429"/>
      <c r="LEC39" s="429"/>
      <c r="LED39" s="429"/>
      <c r="LEE39" s="429"/>
      <c r="LEF39" s="429"/>
      <c r="LEG39" s="429"/>
      <c r="LEH39" s="429"/>
      <c r="LEI39" s="429"/>
      <c r="LEJ39" s="429"/>
      <c r="LEK39" s="429"/>
      <c r="LEL39" s="429"/>
      <c r="LEM39" s="429"/>
      <c r="LEN39" s="429"/>
      <c r="LEO39" s="429"/>
      <c r="LEP39" s="429"/>
      <c r="LEQ39" s="429"/>
      <c r="LER39" s="429"/>
      <c r="LES39" s="429"/>
      <c r="LET39" s="429"/>
      <c r="LEU39" s="429"/>
      <c r="LEV39" s="429"/>
      <c r="LEW39" s="429"/>
      <c r="LEX39" s="429"/>
      <c r="LEY39" s="429"/>
      <c r="LEZ39" s="429"/>
      <c r="LFA39" s="429"/>
      <c r="LFB39" s="429"/>
      <c r="LFC39" s="429"/>
      <c r="LFD39" s="429"/>
      <c r="LFE39" s="429"/>
      <c r="LFF39" s="429"/>
      <c r="LFG39" s="429"/>
      <c r="LFH39" s="429"/>
      <c r="LFI39" s="429"/>
      <c r="LFJ39" s="429"/>
      <c r="LFK39" s="429"/>
      <c r="LFL39" s="429"/>
      <c r="LFM39" s="429"/>
      <c r="LFN39" s="429"/>
      <c r="LFO39" s="429"/>
      <c r="LFP39" s="429"/>
      <c r="LFQ39" s="429"/>
      <c r="LFR39" s="429"/>
      <c r="LFS39" s="429"/>
      <c r="LFT39" s="429"/>
      <c r="LFU39" s="429"/>
      <c r="LFV39" s="429"/>
      <c r="LFW39" s="429"/>
      <c r="LFX39" s="429"/>
      <c r="LFY39" s="429"/>
      <c r="LFZ39" s="429"/>
      <c r="LGA39" s="429"/>
      <c r="LGB39" s="429"/>
      <c r="LGC39" s="429"/>
      <c r="LGD39" s="429"/>
      <c r="LGE39" s="429"/>
      <c r="LGF39" s="429"/>
      <c r="LGG39" s="429"/>
      <c r="LGH39" s="429"/>
      <c r="LGI39" s="429"/>
      <c r="LGJ39" s="429"/>
      <c r="LGK39" s="429"/>
      <c r="LGL39" s="429"/>
      <c r="LGM39" s="429"/>
      <c r="LGN39" s="429"/>
      <c r="LGO39" s="429"/>
      <c r="LGP39" s="429"/>
      <c r="LGQ39" s="429"/>
      <c r="LGR39" s="429"/>
      <c r="LGS39" s="429"/>
      <c r="LGT39" s="429"/>
      <c r="LGU39" s="429"/>
      <c r="LGV39" s="429"/>
      <c r="LGW39" s="429"/>
      <c r="LGX39" s="429"/>
      <c r="LGY39" s="429"/>
      <c r="LGZ39" s="429"/>
      <c r="LHA39" s="429"/>
      <c r="LHB39" s="429"/>
      <c r="LHC39" s="429"/>
      <c r="LHD39" s="429"/>
      <c r="LHE39" s="429"/>
      <c r="LHF39" s="429"/>
      <c r="LHG39" s="429"/>
      <c r="LHH39" s="429"/>
      <c r="LHI39" s="429"/>
      <c r="LHJ39" s="429"/>
      <c r="LHK39" s="429"/>
      <c r="LHL39" s="429"/>
      <c r="LHM39" s="429"/>
      <c r="LHN39" s="429"/>
      <c r="LHO39" s="429"/>
      <c r="LHP39" s="429"/>
      <c r="LHQ39" s="429"/>
      <c r="LHR39" s="429"/>
      <c r="LHS39" s="429"/>
      <c r="LHT39" s="429"/>
      <c r="LHU39" s="429"/>
      <c r="LHV39" s="429"/>
      <c r="LHW39" s="429"/>
      <c r="LHX39" s="429"/>
      <c r="LHY39" s="429"/>
      <c r="LHZ39" s="429"/>
      <c r="LIA39" s="429"/>
      <c r="LIB39" s="429"/>
      <c r="LIC39" s="429"/>
      <c r="LID39" s="429"/>
      <c r="LIE39" s="429"/>
      <c r="LIF39" s="429"/>
      <c r="LIG39" s="429"/>
      <c r="LIH39" s="429"/>
      <c r="LII39" s="429"/>
      <c r="LIJ39" s="429"/>
      <c r="LIK39" s="429"/>
      <c r="LIL39" s="429"/>
      <c r="LIM39" s="429"/>
      <c r="LIN39" s="429"/>
      <c r="LIO39" s="429"/>
      <c r="LIP39" s="429"/>
      <c r="LIQ39" s="429"/>
      <c r="LIR39" s="429"/>
      <c r="LIS39" s="429"/>
      <c r="LIT39" s="429"/>
      <c r="LIU39" s="429"/>
      <c r="LIV39" s="429"/>
      <c r="LIW39" s="429"/>
      <c r="LIX39" s="429"/>
      <c r="LIY39" s="429"/>
      <c r="LIZ39" s="429"/>
      <c r="LJA39" s="429"/>
      <c r="LJB39" s="429"/>
      <c r="LJC39" s="429"/>
      <c r="LJD39" s="429"/>
      <c r="LJE39" s="429"/>
      <c r="LJF39" s="429"/>
      <c r="LJG39" s="429"/>
      <c r="LJH39" s="429"/>
      <c r="LJI39" s="429"/>
      <c r="LJJ39" s="429"/>
      <c r="LJK39" s="429"/>
      <c r="LJL39" s="429"/>
      <c r="LJM39" s="429"/>
      <c r="LJN39" s="429"/>
      <c r="LJO39" s="429"/>
      <c r="LJP39" s="429"/>
      <c r="LJQ39" s="429"/>
      <c r="LJR39" s="429"/>
      <c r="LJS39" s="429"/>
      <c r="LJT39" s="429"/>
      <c r="LJU39" s="429"/>
      <c r="LJV39" s="429"/>
      <c r="LJW39" s="429"/>
      <c r="LJX39" s="429"/>
      <c r="LJY39" s="429"/>
      <c r="LJZ39" s="429"/>
      <c r="LKA39" s="429"/>
      <c r="LKB39" s="429"/>
      <c r="LKC39" s="429"/>
      <c r="LKD39" s="429"/>
      <c r="LKE39" s="429"/>
      <c r="LKF39" s="429"/>
      <c r="LKG39" s="429"/>
      <c r="LKH39" s="429"/>
      <c r="LKI39" s="429"/>
      <c r="LKJ39" s="429"/>
      <c r="LKK39" s="429"/>
      <c r="LKL39" s="429"/>
      <c r="LKM39" s="429"/>
      <c r="LKN39" s="429"/>
      <c r="LKO39" s="429"/>
      <c r="LKP39" s="429"/>
      <c r="LKQ39" s="429"/>
      <c r="LKR39" s="429"/>
      <c r="LKS39" s="429"/>
      <c r="LKT39" s="429"/>
      <c r="LKU39" s="429"/>
      <c r="LKV39" s="429"/>
      <c r="LKW39" s="429"/>
      <c r="LKX39" s="429"/>
      <c r="LKY39" s="429"/>
      <c r="LKZ39" s="429"/>
      <c r="LLA39" s="429"/>
      <c r="LLB39" s="429"/>
      <c r="LLC39" s="429"/>
      <c r="LLD39" s="429"/>
      <c r="LLE39" s="429"/>
      <c r="LLF39" s="429"/>
      <c r="LLG39" s="429"/>
      <c r="LLH39" s="429"/>
      <c r="LLI39" s="429"/>
      <c r="LLJ39" s="429"/>
      <c r="LLK39" s="429"/>
      <c r="LLL39" s="429"/>
      <c r="LLM39" s="429"/>
      <c r="LLN39" s="429"/>
      <c r="LLO39" s="429"/>
      <c r="LLP39" s="429"/>
      <c r="LLQ39" s="429"/>
      <c r="LLR39" s="429"/>
      <c r="LLS39" s="429"/>
      <c r="LLT39" s="429"/>
      <c r="LLU39" s="429"/>
      <c r="LLV39" s="429"/>
      <c r="LLW39" s="429"/>
      <c r="LLX39" s="429"/>
      <c r="LLY39" s="429"/>
      <c r="LLZ39" s="429"/>
      <c r="LMA39" s="429"/>
      <c r="LMB39" s="429"/>
      <c r="LMC39" s="429"/>
      <c r="LMD39" s="429"/>
      <c r="LME39" s="429"/>
      <c r="LMF39" s="429"/>
      <c r="LMG39" s="429"/>
      <c r="LMH39" s="429"/>
      <c r="LMI39" s="429"/>
      <c r="LMJ39" s="429"/>
      <c r="LMK39" s="429"/>
      <c r="LML39" s="429"/>
      <c r="LMM39" s="429"/>
      <c r="LMN39" s="429"/>
      <c r="LMO39" s="429"/>
      <c r="LMP39" s="429"/>
      <c r="LMQ39" s="429"/>
      <c r="LMR39" s="429"/>
      <c r="LMS39" s="429"/>
      <c r="LMT39" s="429"/>
      <c r="LMU39" s="429"/>
      <c r="LMV39" s="429"/>
      <c r="LMW39" s="429"/>
      <c r="LMX39" s="429"/>
      <c r="LMY39" s="429"/>
      <c r="LMZ39" s="429"/>
      <c r="LNA39" s="429"/>
      <c r="LNB39" s="429"/>
      <c r="LNC39" s="429"/>
      <c r="LND39" s="429"/>
      <c r="LNE39" s="429"/>
      <c r="LNF39" s="429"/>
      <c r="LNG39" s="429"/>
      <c r="LNH39" s="429"/>
      <c r="LNI39" s="429"/>
      <c r="LNJ39" s="429"/>
      <c r="LNK39" s="429"/>
      <c r="LNL39" s="429"/>
      <c r="LNM39" s="429"/>
      <c r="LNN39" s="429"/>
      <c r="LNO39" s="429"/>
      <c r="LNP39" s="429"/>
      <c r="LNQ39" s="429"/>
      <c r="LNR39" s="429"/>
      <c r="LNS39" s="429"/>
      <c r="LNT39" s="429"/>
      <c r="LNU39" s="429"/>
      <c r="LNV39" s="429"/>
      <c r="LNW39" s="429"/>
      <c r="LNX39" s="429"/>
      <c r="LNY39" s="429"/>
      <c r="LNZ39" s="429"/>
      <c r="LOA39" s="429"/>
      <c r="LOB39" s="429"/>
      <c r="LOC39" s="429"/>
      <c r="LOD39" s="429"/>
      <c r="LOE39" s="429"/>
      <c r="LOF39" s="429"/>
      <c r="LOG39" s="429"/>
      <c r="LOH39" s="429"/>
      <c r="LOI39" s="429"/>
      <c r="LOJ39" s="429"/>
      <c r="LOK39" s="429"/>
      <c r="LOL39" s="429"/>
      <c r="LOM39" s="429"/>
      <c r="LON39" s="429"/>
      <c r="LOO39" s="429"/>
      <c r="LOP39" s="429"/>
      <c r="LOQ39" s="429"/>
      <c r="LOR39" s="429"/>
      <c r="LOS39" s="429"/>
      <c r="LOT39" s="429"/>
      <c r="LOU39" s="429"/>
      <c r="LOV39" s="429"/>
      <c r="LOW39" s="429"/>
      <c r="LOX39" s="429"/>
      <c r="LOY39" s="429"/>
      <c r="LOZ39" s="429"/>
      <c r="LPA39" s="429"/>
      <c r="LPB39" s="429"/>
      <c r="LPC39" s="429"/>
      <c r="LPD39" s="429"/>
      <c r="LPE39" s="429"/>
      <c r="LPF39" s="429"/>
      <c r="LPG39" s="429"/>
      <c r="LPH39" s="429"/>
      <c r="LPI39" s="429"/>
      <c r="LPJ39" s="429"/>
      <c r="LPK39" s="429"/>
      <c r="LPL39" s="429"/>
      <c r="LPM39" s="429"/>
      <c r="LPN39" s="429"/>
      <c r="LPO39" s="429"/>
      <c r="LPP39" s="429"/>
      <c r="LPQ39" s="429"/>
      <c r="LPR39" s="429"/>
      <c r="LPS39" s="429"/>
      <c r="LPT39" s="429"/>
      <c r="LPU39" s="429"/>
      <c r="LPV39" s="429"/>
      <c r="LPW39" s="429"/>
      <c r="LPX39" s="429"/>
      <c r="LPY39" s="429"/>
      <c r="LPZ39" s="429"/>
      <c r="LQA39" s="429"/>
      <c r="LQB39" s="429"/>
      <c r="LQC39" s="429"/>
      <c r="LQD39" s="429"/>
      <c r="LQE39" s="429"/>
      <c r="LQF39" s="429"/>
      <c r="LQG39" s="429"/>
      <c r="LQH39" s="429"/>
      <c r="LQI39" s="429"/>
      <c r="LQJ39" s="429"/>
      <c r="LQK39" s="429"/>
      <c r="LQL39" s="429"/>
      <c r="LQM39" s="429"/>
      <c r="LQN39" s="429"/>
      <c r="LQO39" s="429"/>
      <c r="LQP39" s="429"/>
      <c r="LQQ39" s="429"/>
      <c r="LQR39" s="429"/>
      <c r="LQS39" s="429"/>
      <c r="LQT39" s="429"/>
      <c r="LQU39" s="429"/>
      <c r="LQV39" s="429"/>
      <c r="LQW39" s="429"/>
      <c r="LQX39" s="429"/>
      <c r="LQY39" s="429"/>
      <c r="LQZ39" s="429"/>
      <c r="LRA39" s="429"/>
      <c r="LRB39" s="429"/>
      <c r="LRC39" s="429"/>
      <c r="LRD39" s="429"/>
      <c r="LRE39" s="429"/>
      <c r="LRF39" s="429"/>
      <c r="LRG39" s="429"/>
      <c r="LRH39" s="429"/>
      <c r="LRI39" s="429"/>
      <c r="LRJ39" s="429"/>
      <c r="LRK39" s="429"/>
      <c r="LRL39" s="429"/>
      <c r="LRM39" s="429"/>
      <c r="LRN39" s="429"/>
      <c r="LRO39" s="429"/>
      <c r="LRP39" s="429"/>
      <c r="LRQ39" s="429"/>
      <c r="LRR39" s="429"/>
      <c r="LRS39" s="429"/>
      <c r="LRT39" s="429"/>
      <c r="LRU39" s="429"/>
      <c r="LRV39" s="429"/>
      <c r="LRW39" s="429"/>
      <c r="LRX39" s="429"/>
      <c r="LRY39" s="429"/>
      <c r="LRZ39" s="429"/>
      <c r="LSA39" s="429"/>
      <c r="LSB39" s="429"/>
      <c r="LSC39" s="429"/>
      <c r="LSD39" s="429"/>
      <c r="LSE39" s="429"/>
      <c r="LSF39" s="429"/>
      <c r="LSG39" s="429"/>
      <c r="LSH39" s="429"/>
      <c r="LSI39" s="429"/>
      <c r="LSJ39" s="429"/>
      <c r="LSK39" s="429"/>
      <c r="LSL39" s="429"/>
      <c r="LSM39" s="429"/>
      <c r="LSN39" s="429"/>
      <c r="LSO39" s="429"/>
      <c r="LSP39" s="429"/>
      <c r="LSQ39" s="429"/>
      <c r="LSR39" s="429"/>
      <c r="LSS39" s="429"/>
      <c r="LST39" s="429"/>
      <c r="LSU39" s="429"/>
      <c r="LSV39" s="429"/>
      <c r="LSW39" s="429"/>
      <c r="LSX39" s="429"/>
      <c r="LSY39" s="429"/>
      <c r="LSZ39" s="429"/>
      <c r="LTA39" s="429"/>
      <c r="LTB39" s="429"/>
      <c r="LTC39" s="429"/>
      <c r="LTD39" s="429"/>
      <c r="LTE39" s="429"/>
      <c r="LTF39" s="429"/>
      <c r="LTG39" s="429"/>
      <c r="LTH39" s="429"/>
      <c r="LTI39" s="429"/>
      <c r="LTJ39" s="429"/>
      <c r="LTK39" s="429"/>
      <c r="LTL39" s="429"/>
      <c r="LTM39" s="429"/>
      <c r="LTN39" s="429"/>
      <c r="LTO39" s="429"/>
      <c r="LTP39" s="429"/>
      <c r="LTQ39" s="429"/>
      <c r="LTR39" s="429"/>
      <c r="LTS39" s="429"/>
      <c r="LTT39" s="429"/>
      <c r="LTU39" s="429"/>
      <c r="LTV39" s="429"/>
      <c r="LTW39" s="429"/>
      <c r="LTX39" s="429"/>
      <c r="LTY39" s="429"/>
      <c r="LTZ39" s="429"/>
      <c r="LUA39" s="429"/>
      <c r="LUB39" s="429"/>
      <c r="LUC39" s="429"/>
      <c r="LUD39" s="429"/>
      <c r="LUE39" s="429"/>
      <c r="LUF39" s="429"/>
      <c r="LUG39" s="429"/>
      <c r="LUH39" s="429"/>
      <c r="LUI39" s="429"/>
      <c r="LUJ39" s="429"/>
      <c r="LUK39" s="429"/>
      <c r="LUL39" s="429"/>
      <c r="LUM39" s="429"/>
      <c r="LUN39" s="429"/>
      <c r="LUO39" s="429"/>
      <c r="LUP39" s="429"/>
      <c r="LUQ39" s="429"/>
      <c r="LUR39" s="429"/>
      <c r="LUS39" s="429"/>
      <c r="LUT39" s="429"/>
      <c r="LUU39" s="429"/>
      <c r="LUV39" s="429"/>
      <c r="LUW39" s="429"/>
      <c r="LUX39" s="429"/>
      <c r="LUY39" s="429"/>
      <c r="LUZ39" s="429"/>
      <c r="LVA39" s="429"/>
      <c r="LVB39" s="429"/>
      <c r="LVC39" s="429"/>
      <c r="LVD39" s="429"/>
      <c r="LVE39" s="429"/>
      <c r="LVF39" s="429"/>
      <c r="LVG39" s="429"/>
      <c r="LVH39" s="429"/>
      <c r="LVI39" s="429"/>
      <c r="LVJ39" s="429"/>
      <c r="LVK39" s="429"/>
      <c r="LVL39" s="429"/>
      <c r="LVM39" s="429"/>
      <c r="LVN39" s="429"/>
      <c r="LVO39" s="429"/>
      <c r="LVP39" s="429"/>
      <c r="LVQ39" s="429"/>
      <c r="LVR39" s="429"/>
      <c r="LVS39" s="429"/>
      <c r="LVT39" s="429"/>
      <c r="LVU39" s="429"/>
      <c r="LVV39" s="429"/>
      <c r="LVW39" s="429"/>
      <c r="LVX39" s="429"/>
      <c r="LVY39" s="429"/>
      <c r="LVZ39" s="429"/>
      <c r="LWA39" s="429"/>
      <c r="LWB39" s="429"/>
      <c r="LWC39" s="429"/>
      <c r="LWD39" s="429"/>
      <c r="LWE39" s="429"/>
      <c r="LWF39" s="429"/>
      <c r="LWG39" s="429"/>
      <c r="LWH39" s="429"/>
      <c r="LWI39" s="429"/>
      <c r="LWJ39" s="429"/>
      <c r="LWK39" s="429"/>
      <c r="LWL39" s="429"/>
      <c r="LWM39" s="429"/>
      <c r="LWN39" s="429"/>
      <c r="LWO39" s="429"/>
      <c r="LWP39" s="429"/>
      <c r="LWQ39" s="429"/>
      <c r="LWR39" s="429"/>
      <c r="LWS39" s="429"/>
      <c r="LWT39" s="429"/>
      <c r="LWU39" s="429"/>
      <c r="LWV39" s="429"/>
      <c r="LWW39" s="429"/>
      <c r="LWX39" s="429"/>
      <c r="LWY39" s="429"/>
      <c r="LWZ39" s="429"/>
      <c r="LXA39" s="429"/>
      <c r="LXB39" s="429"/>
      <c r="LXC39" s="429"/>
      <c r="LXD39" s="429"/>
      <c r="LXE39" s="429"/>
      <c r="LXF39" s="429"/>
      <c r="LXG39" s="429"/>
      <c r="LXH39" s="429"/>
      <c r="LXI39" s="429"/>
      <c r="LXJ39" s="429"/>
      <c r="LXK39" s="429"/>
      <c r="LXL39" s="429"/>
      <c r="LXM39" s="429"/>
      <c r="LXN39" s="429"/>
      <c r="LXO39" s="429"/>
      <c r="LXP39" s="429"/>
      <c r="LXQ39" s="429"/>
      <c r="LXR39" s="429"/>
      <c r="LXS39" s="429"/>
      <c r="LXT39" s="429"/>
      <c r="LXU39" s="429"/>
      <c r="LXV39" s="429"/>
      <c r="LXW39" s="429"/>
      <c r="LXX39" s="429"/>
      <c r="LXY39" s="429"/>
      <c r="LXZ39" s="429"/>
      <c r="LYA39" s="429"/>
      <c r="LYB39" s="429"/>
      <c r="LYC39" s="429"/>
      <c r="LYD39" s="429"/>
      <c r="LYE39" s="429"/>
      <c r="LYF39" s="429"/>
      <c r="LYG39" s="429"/>
      <c r="LYH39" s="429"/>
      <c r="LYI39" s="429"/>
      <c r="LYJ39" s="429"/>
      <c r="LYK39" s="429"/>
      <c r="LYL39" s="429"/>
      <c r="LYM39" s="429"/>
      <c r="LYN39" s="429"/>
      <c r="LYO39" s="429"/>
      <c r="LYP39" s="429"/>
      <c r="LYQ39" s="429"/>
      <c r="LYR39" s="429"/>
      <c r="LYS39" s="429"/>
      <c r="LYT39" s="429"/>
      <c r="LYU39" s="429"/>
      <c r="LYV39" s="429"/>
      <c r="LYW39" s="429"/>
      <c r="LYX39" s="429"/>
      <c r="LYY39" s="429"/>
      <c r="LYZ39" s="429"/>
      <c r="LZA39" s="429"/>
      <c r="LZB39" s="429"/>
      <c r="LZC39" s="429"/>
      <c r="LZD39" s="429"/>
      <c r="LZE39" s="429"/>
      <c r="LZF39" s="429"/>
      <c r="LZG39" s="429"/>
      <c r="LZH39" s="429"/>
      <c r="LZI39" s="429"/>
      <c r="LZJ39" s="429"/>
      <c r="LZK39" s="429"/>
      <c r="LZL39" s="429"/>
      <c r="LZM39" s="429"/>
      <c r="LZN39" s="429"/>
      <c r="LZO39" s="429"/>
      <c r="LZP39" s="429"/>
      <c r="LZQ39" s="429"/>
      <c r="LZR39" s="429"/>
      <c r="LZS39" s="429"/>
      <c r="LZT39" s="429"/>
      <c r="LZU39" s="429"/>
      <c r="LZV39" s="429"/>
      <c r="LZW39" s="429"/>
      <c r="LZX39" s="429"/>
      <c r="LZY39" s="429"/>
      <c r="LZZ39" s="429"/>
      <c r="MAA39" s="429"/>
      <c r="MAB39" s="429"/>
      <c r="MAC39" s="429"/>
      <c r="MAD39" s="429"/>
      <c r="MAE39" s="429"/>
      <c r="MAF39" s="429"/>
      <c r="MAG39" s="429"/>
      <c r="MAH39" s="429"/>
      <c r="MAI39" s="429"/>
      <c r="MAJ39" s="429"/>
      <c r="MAK39" s="429"/>
      <c r="MAL39" s="429"/>
      <c r="MAM39" s="429"/>
      <c r="MAN39" s="429"/>
      <c r="MAO39" s="429"/>
      <c r="MAP39" s="429"/>
      <c r="MAQ39" s="429"/>
      <c r="MAR39" s="429"/>
      <c r="MAS39" s="429"/>
      <c r="MAT39" s="429"/>
      <c r="MAU39" s="429"/>
      <c r="MAV39" s="429"/>
      <c r="MAW39" s="429"/>
      <c r="MAX39" s="429"/>
      <c r="MAY39" s="429"/>
      <c r="MAZ39" s="429"/>
      <c r="MBA39" s="429"/>
      <c r="MBB39" s="429"/>
      <c r="MBC39" s="429"/>
      <c r="MBD39" s="429"/>
      <c r="MBE39" s="429"/>
      <c r="MBF39" s="429"/>
      <c r="MBG39" s="429"/>
      <c r="MBH39" s="429"/>
      <c r="MBI39" s="429"/>
      <c r="MBJ39" s="429"/>
      <c r="MBK39" s="429"/>
      <c r="MBL39" s="429"/>
      <c r="MBM39" s="429"/>
      <c r="MBN39" s="429"/>
      <c r="MBO39" s="429"/>
      <c r="MBP39" s="429"/>
      <c r="MBQ39" s="429"/>
      <c r="MBR39" s="429"/>
      <c r="MBS39" s="429"/>
      <c r="MBT39" s="429"/>
      <c r="MBU39" s="429"/>
      <c r="MBV39" s="429"/>
      <c r="MBW39" s="429"/>
      <c r="MBX39" s="429"/>
      <c r="MBY39" s="429"/>
      <c r="MBZ39" s="429"/>
      <c r="MCA39" s="429"/>
      <c r="MCB39" s="429"/>
      <c r="MCC39" s="429"/>
      <c r="MCD39" s="429"/>
      <c r="MCE39" s="429"/>
      <c r="MCF39" s="429"/>
      <c r="MCG39" s="429"/>
      <c r="MCH39" s="429"/>
      <c r="MCI39" s="429"/>
      <c r="MCJ39" s="429"/>
      <c r="MCK39" s="429"/>
      <c r="MCL39" s="429"/>
      <c r="MCM39" s="429"/>
      <c r="MCN39" s="429"/>
      <c r="MCO39" s="429"/>
      <c r="MCP39" s="429"/>
      <c r="MCQ39" s="429"/>
      <c r="MCR39" s="429"/>
      <c r="MCS39" s="429"/>
      <c r="MCT39" s="429"/>
      <c r="MCU39" s="429"/>
      <c r="MCV39" s="429"/>
      <c r="MCW39" s="429"/>
      <c r="MCX39" s="429"/>
      <c r="MCY39" s="429"/>
      <c r="MCZ39" s="429"/>
      <c r="MDA39" s="429"/>
      <c r="MDB39" s="429"/>
      <c r="MDC39" s="429"/>
      <c r="MDD39" s="429"/>
      <c r="MDE39" s="429"/>
      <c r="MDF39" s="429"/>
      <c r="MDG39" s="429"/>
      <c r="MDH39" s="429"/>
      <c r="MDI39" s="429"/>
      <c r="MDJ39" s="429"/>
      <c r="MDK39" s="429"/>
      <c r="MDL39" s="429"/>
      <c r="MDM39" s="429"/>
      <c r="MDN39" s="429"/>
      <c r="MDO39" s="429"/>
      <c r="MDP39" s="429"/>
      <c r="MDQ39" s="429"/>
      <c r="MDR39" s="429"/>
      <c r="MDS39" s="429"/>
      <c r="MDT39" s="429"/>
      <c r="MDU39" s="429"/>
      <c r="MDV39" s="429"/>
      <c r="MDW39" s="429"/>
      <c r="MDX39" s="429"/>
      <c r="MDY39" s="429"/>
      <c r="MDZ39" s="429"/>
      <c r="MEA39" s="429"/>
      <c r="MEB39" s="429"/>
      <c r="MEC39" s="429"/>
      <c r="MED39" s="429"/>
      <c r="MEE39" s="429"/>
      <c r="MEF39" s="429"/>
      <c r="MEG39" s="429"/>
      <c r="MEH39" s="429"/>
      <c r="MEI39" s="429"/>
      <c r="MEJ39" s="429"/>
      <c r="MEK39" s="429"/>
      <c r="MEL39" s="429"/>
      <c r="MEM39" s="429"/>
      <c r="MEN39" s="429"/>
      <c r="MEO39" s="429"/>
      <c r="MEP39" s="429"/>
      <c r="MEQ39" s="429"/>
      <c r="MER39" s="429"/>
      <c r="MES39" s="429"/>
      <c r="MET39" s="429"/>
      <c r="MEU39" s="429"/>
      <c r="MEV39" s="429"/>
      <c r="MEW39" s="429"/>
      <c r="MEX39" s="429"/>
      <c r="MEY39" s="429"/>
      <c r="MEZ39" s="429"/>
      <c r="MFA39" s="429"/>
      <c r="MFB39" s="429"/>
      <c r="MFC39" s="429"/>
      <c r="MFD39" s="429"/>
      <c r="MFE39" s="429"/>
      <c r="MFF39" s="429"/>
      <c r="MFG39" s="429"/>
      <c r="MFH39" s="429"/>
      <c r="MFI39" s="429"/>
      <c r="MFJ39" s="429"/>
      <c r="MFK39" s="429"/>
      <c r="MFL39" s="429"/>
      <c r="MFM39" s="429"/>
      <c r="MFN39" s="429"/>
      <c r="MFO39" s="429"/>
      <c r="MFP39" s="429"/>
      <c r="MFQ39" s="429"/>
      <c r="MFR39" s="429"/>
      <c r="MFS39" s="429"/>
      <c r="MFT39" s="429"/>
      <c r="MFU39" s="429"/>
      <c r="MFV39" s="429"/>
      <c r="MFW39" s="429"/>
      <c r="MFX39" s="429"/>
      <c r="MFY39" s="429"/>
      <c r="MFZ39" s="429"/>
      <c r="MGA39" s="429"/>
      <c r="MGB39" s="429"/>
      <c r="MGC39" s="429"/>
      <c r="MGD39" s="429"/>
      <c r="MGE39" s="429"/>
      <c r="MGF39" s="429"/>
      <c r="MGG39" s="429"/>
      <c r="MGH39" s="429"/>
      <c r="MGI39" s="429"/>
      <c r="MGJ39" s="429"/>
      <c r="MGK39" s="429"/>
      <c r="MGL39" s="429"/>
      <c r="MGM39" s="429"/>
      <c r="MGN39" s="429"/>
      <c r="MGO39" s="429"/>
      <c r="MGP39" s="429"/>
      <c r="MGQ39" s="429"/>
      <c r="MGR39" s="429"/>
      <c r="MGS39" s="429"/>
      <c r="MGT39" s="429"/>
      <c r="MGU39" s="429"/>
      <c r="MGV39" s="429"/>
      <c r="MGW39" s="429"/>
      <c r="MGX39" s="429"/>
      <c r="MGY39" s="429"/>
      <c r="MGZ39" s="429"/>
      <c r="MHA39" s="429"/>
      <c r="MHB39" s="429"/>
      <c r="MHC39" s="429"/>
      <c r="MHD39" s="429"/>
      <c r="MHE39" s="429"/>
      <c r="MHF39" s="429"/>
      <c r="MHG39" s="429"/>
      <c r="MHH39" s="429"/>
      <c r="MHI39" s="429"/>
      <c r="MHJ39" s="429"/>
      <c r="MHK39" s="429"/>
      <c r="MHL39" s="429"/>
      <c r="MHM39" s="429"/>
      <c r="MHN39" s="429"/>
      <c r="MHO39" s="429"/>
      <c r="MHP39" s="429"/>
      <c r="MHQ39" s="429"/>
      <c r="MHR39" s="429"/>
      <c r="MHS39" s="429"/>
      <c r="MHT39" s="429"/>
      <c r="MHU39" s="429"/>
      <c r="MHV39" s="429"/>
      <c r="MHW39" s="429"/>
      <c r="MHX39" s="429"/>
      <c r="MHY39" s="429"/>
      <c r="MHZ39" s="429"/>
      <c r="MIA39" s="429"/>
      <c r="MIB39" s="429"/>
      <c r="MIC39" s="429"/>
      <c r="MID39" s="429"/>
      <c r="MIE39" s="429"/>
      <c r="MIF39" s="429"/>
      <c r="MIG39" s="429"/>
      <c r="MIH39" s="429"/>
      <c r="MII39" s="429"/>
      <c r="MIJ39" s="429"/>
      <c r="MIK39" s="429"/>
      <c r="MIL39" s="429"/>
      <c r="MIM39" s="429"/>
      <c r="MIN39" s="429"/>
      <c r="MIO39" s="429"/>
      <c r="MIP39" s="429"/>
      <c r="MIQ39" s="429"/>
      <c r="MIR39" s="429"/>
      <c r="MIS39" s="429"/>
      <c r="MIT39" s="429"/>
      <c r="MIU39" s="429"/>
      <c r="MIV39" s="429"/>
      <c r="MIW39" s="429"/>
      <c r="MIX39" s="429"/>
      <c r="MIY39" s="429"/>
      <c r="MIZ39" s="429"/>
      <c r="MJA39" s="429"/>
      <c r="MJB39" s="429"/>
      <c r="MJC39" s="429"/>
      <c r="MJD39" s="429"/>
      <c r="MJE39" s="429"/>
      <c r="MJF39" s="429"/>
      <c r="MJG39" s="429"/>
      <c r="MJH39" s="429"/>
      <c r="MJI39" s="429"/>
      <c r="MJJ39" s="429"/>
      <c r="MJK39" s="429"/>
      <c r="MJL39" s="429"/>
      <c r="MJM39" s="429"/>
      <c r="MJN39" s="429"/>
      <c r="MJO39" s="429"/>
      <c r="MJP39" s="429"/>
      <c r="MJQ39" s="429"/>
      <c r="MJR39" s="429"/>
      <c r="MJS39" s="429"/>
      <c r="MJT39" s="429"/>
      <c r="MJU39" s="429"/>
      <c r="MJV39" s="429"/>
      <c r="MJW39" s="429"/>
      <c r="MJX39" s="429"/>
      <c r="MJY39" s="429"/>
      <c r="MJZ39" s="429"/>
      <c r="MKA39" s="429"/>
      <c r="MKB39" s="429"/>
      <c r="MKC39" s="429"/>
      <c r="MKD39" s="429"/>
      <c r="MKE39" s="429"/>
      <c r="MKF39" s="429"/>
      <c r="MKG39" s="429"/>
      <c r="MKH39" s="429"/>
      <c r="MKI39" s="429"/>
      <c r="MKJ39" s="429"/>
      <c r="MKK39" s="429"/>
      <c r="MKL39" s="429"/>
      <c r="MKM39" s="429"/>
      <c r="MKN39" s="429"/>
      <c r="MKO39" s="429"/>
      <c r="MKP39" s="429"/>
      <c r="MKQ39" s="429"/>
      <c r="MKR39" s="429"/>
      <c r="MKS39" s="429"/>
      <c r="MKT39" s="429"/>
      <c r="MKU39" s="429"/>
      <c r="MKV39" s="429"/>
      <c r="MKW39" s="429"/>
      <c r="MKX39" s="429"/>
      <c r="MKY39" s="429"/>
      <c r="MKZ39" s="429"/>
      <c r="MLA39" s="429"/>
      <c r="MLB39" s="429"/>
      <c r="MLC39" s="429"/>
      <c r="MLD39" s="429"/>
      <c r="MLE39" s="429"/>
      <c r="MLF39" s="429"/>
      <c r="MLG39" s="429"/>
      <c r="MLH39" s="429"/>
      <c r="MLI39" s="429"/>
      <c r="MLJ39" s="429"/>
      <c r="MLK39" s="429"/>
      <c r="MLL39" s="429"/>
      <c r="MLM39" s="429"/>
      <c r="MLN39" s="429"/>
      <c r="MLO39" s="429"/>
      <c r="MLP39" s="429"/>
      <c r="MLQ39" s="429"/>
      <c r="MLR39" s="429"/>
      <c r="MLS39" s="429"/>
      <c r="MLT39" s="429"/>
      <c r="MLU39" s="429"/>
      <c r="MLV39" s="429"/>
      <c r="MLW39" s="429"/>
      <c r="MLX39" s="429"/>
      <c r="MLY39" s="429"/>
      <c r="MLZ39" s="429"/>
      <c r="MMA39" s="429"/>
      <c r="MMB39" s="429"/>
      <c r="MMC39" s="429"/>
      <c r="MMD39" s="429"/>
      <c r="MME39" s="429"/>
      <c r="MMF39" s="429"/>
      <c r="MMG39" s="429"/>
      <c r="MMH39" s="429"/>
      <c r="MMI39" s="429"/>
      <c r="MMJ39" s="429"/>
      <c r="MMK39" s="429"/>
      <c r="MML39" s="429"/>
      <c r="MMM39" s="429"/>
      <c r="MMN39" s="429"/>
      <c r="MMO39" s="429"/>
      <c r="MMP39" s="429"/>
      <c r="MMQ39" s="429"/>
      <c r="MMR39" s="429"/>
      <c r="MMS39" s="429"/>
      <c r="MMT39" s="429"/>
      <c r="MMU39" s="429"/>
      <c r="MMV39" s="429"/>
      <c r="MMW39" s="429"/>
      <c r="MMX39" s="429"/>
      <c r="MMY39" s="429"/>
      <c r="MMZ39" s="429"/>
      <c r="MNA39" s="429"/>
      <c r="MNB39" s="429"/>
      <c r="MNC39" s="429"/>
      <c r="MND39" s="429"/>
      <c r="MNE39" s="429"/>
      <c r="MNF39" s="429"/>
      <c r="MNG39" s="429"/>
      <c r="MNH39" s="429"/>
      <c r="MNI39" s="429"/>
      <c r="MNJ39" s="429"/>
      <c r="MNK39" s="429"/>
      <c r="MNL39" s="429"/>
      <c r="MNM39" s="429"/>
      <c r="MNN39" s="429"/>
      <c r="MNO39" s="429"/>
      <c r="MNP39" s="429"/>
      <c r="MNQ39" s="429"/>
      <c r="MNR39" s="429"/>
      <c r="MNS39" s="429"/>
      <c r="MNT39" s="429"/>
      <c r="MNU39" s="429"/>
      <c r="MNV39" s="429"/>
      <c r="MNW39" s="429"/>
      <c r="MNX39" s="429"/>
      <c r="MNY39" s="429"/>
      <c r="MNZ39" s="429"/>
      <c r="MOA39" s="429"/>
      <c r="MOB39" s="429"/>
      <c r="MOC39" s="429"/>
      <c r="MOD39" s="429"/>
      <c r="MOE39" s="429"/>
      <c r="MOF39" s="429"/>
      <c r="MOG39" s="429"/>
      <c r="MOH39" s="429"/>
      <c r="MOI39" s="429"/>
      <c r="MOJ39" s="429"/>
      <c r="MOK39" s="429"/>
      <c r="MOL39" s="429"/>
      <c r="MOM39" s="429"/>
      <c r="MON39" s="429"/>
      <c r="MOO39" s="429"/>
      <c r="MOP39" s="429"/>
      <c r="MOQ39" s="429"/>
      <c r="MOR39" s="429"/>
      <c r="MOS39" s="429"/>
      <c r="MOT39" s="429"/>
      <c r="MOU39" s="429"/>
      <c r="MOV39" s="429"/>
      <c r="MOW39" s="429"/>
      <c r="MOX39" s="429"/>
      <c r="MOY39" s="429"/>
      <c r="MOZ39" s="429"/>
      <c r="MPA39" s="429"/>
      <c r="MPB39" s="429"/>
      <c r="MPC39" s="429"/>
      <c r="MPD39" s="429"/>
      <c r="MPE39" s="429"/>
      <c r="MPF39" s="429"/>
      <c r="MPG39" s="429"/>
      <c r="MPH39" s="429"/>
      <c r="MPI39" s="429"/>
      <c r="MPJ39" s="429"/>
      <c r="MPK39" s="429"/>
      <c r="MPL39" s="429"/>
      <c r="MPM39" s="429"/>
      <c r="MPN39" s="429"/>
      <c r="MPO39" s="429"/>
      <c r="MPP39" s="429"/>
      <c r="MPQ39" s="429"/>
      <c r="MPR39" s="429"/>
      <c r="MPS39" s="429"/>
      <c r="MPT39" s="429"/>
      <c r="MPU39" s="429"/>
      <c r="MPV39" s="429"/>
      <c r="MPW39" s="429"/>
      <c r="MPX39" s="429"/>
      <c r="MPY39" s="429"/>
      <c r="MPZ39" s="429"/>
      <c r="MQA39" s="429"/>
      <c r="MQB39" s="429"/>
      <c r="MQC39" s="429"/>
      <c r="MQD39" s="429"/>
      <c r="MQE39" s="429"/>
      <c r="MQF39" s="429"/>
      <c r="MQG39" s="429"/>
      <c r="MQH39" s="429"/>
      <c r="MQI39" s="429"/>
      <c r="MQJ39" s="429"/>
      <c r="MQK39" s="429"/>
      <c r="MQL39" s="429"/>
      <c r="MQM39" s="429"/>
      <c r="MQN39" s="429"/>
      <c r="MQO39" s="429"/>
      <c r="MQP39" s="429"/>
      <c r="MQQ39" s="429"/>
      <c r="MQR39" s="429"/>
      <c r="MQS39" s="429"/>
      <c r="MQT39" s="429"/>
      <c r="MQU39" s="429"/>
      <c r="MQV39" s="429"/>
      <c r="MQW39" s="429"/>
      <c r="MQX39" s="429"/>
      <c r="MQY39" s="429"/>
      <c r="MQZ39" s="429"/>
      <c r="MRA39" s="429"/>
      <c r="MRB39" s="429"/>
      <c r="MRC39" s="429"/>
      <c r="MRD39" s="429"/>
      <c r="MRE39" s="429"/>
      <c r="MRF39" s="429"/>
      <c r="MRG39" s="429"/>
      <c r="MRH39" s="429"/>
      <c r="MRI39" s="429"/>
      <c r="MRJ39" s="429"/>
      <c r="MRK39" s="429"/>
      <c r="MRL39" s="429"/>
      <c r="MRM39" s="429"/>
      <c r="MRN39" s="429"/>
      <c r="MRO39" s="429"/>
      <c r="MRP39" s="429"/>
      <c r="MRQ39" s="429"/>
      <c r="MRR39" s="429"/>
      <c r="MRS39" s="429"/>
      <c r="MRT39" s="429"/>
      <c r="MRU39" s="429"/>
      <c r="MRV39" s="429"/>
      <c r="MRW39" s="429"/>
      <c r="MRX39" s="429"/>
      <c r="MRY39" s="429"/>
      <c r="MRZ39" s="429"/>
      <c r="MSA39" s="429"/>
      <c r="MSB39" s="429"/>
      <c r="MSC39" s="429"/>
      <c r="MSD39" s="429"/>
      <c r="MSE39" s="429"/>
      <c r="MSF39" s="429"/>
      <c r="MSG39" s="429"/>
      <c r="MSH39" s="429"/>
      <c r="MSI39" s="429"/>
      <c r="MSJ39" s="429"/>
      <c r="MSK39" s="429"/>
      <c r="MSL39" s="429"/>
      <c r="MSM39" s="429"/>
      <c r="MSN39" s="429"/>
      <c r="MSO39" s="429"/>
      <c r="MSP39" s="429"/>
      <c r="MSQ39" s="429"/>
      <c r="MSR39" s="429"/>
      <c r="MSS39" s="429"/>
      <c r="MST39" s="429"/>
      <c r="MSU39" s="429"/>
      <c r="MSV39" s="429"/>
      <c r="MSW39" s="429"/>
      <c r="MSX39" s="429"/>
      <c r="MSY39" s="429"/>
      <c r="MSZ39" s="429"/>
      <c r="MTA39" s="429"/>
      <c r="MTB39" s="429"/>
      <c r="MTC39" s="429"/>
      <c r="MTD39" s="429"/>
      <c r="MTE39" s="429"/>
      <c r="MTF39" s="429"/>
      <c r="MTG39" s="429"/>
      <c r="MTH39" s="429"/>
      <c r="MTI39" s="429"/>
      <c r="MTJ39" s="429"/>
      <c r="MTK39" s="429"/>
      <c r="MTL39" s="429"/>
      <c r="MTM39" s="429"/>
      <c r="MTN39" s="429"/>
      <c r="MTO39" s="429"/>
      <c r="MTP39" s="429"/>
      <c r="MTQ39" s="429"/>
      <c r="MTR39" s="429"/>
      <c r="MTS39" s="429"/>
      <c r="MTT39" s="429"/>
      <c r="MTU39" s="429"/>
      <c r="MTV39" s="429"/>
      <c r="MTW39" s="429"/>
      <c r="MTX39" s="429"/>
      <c r="MTY39" s="429"/>
      <c r="MTZ39" s="429"/>
      <c r="MUA39" s="429"/>
      <c r="MUB39" s="429"/>
      <c r="MUC39" s="429"/>
      <c r="MUD39" s="429"/>
      <c r="MUE39" s="429"/>
      <c r="MUF39" s="429"/>
      <c r="MUG39" s="429"/>
      <c r="MUH39" s="429"/>
      <c r="MUI39" s="429"/>
      <c r="MUJ39" s="429"/>
      <c r="MUK39" s="429"/>
      <c r="MUL39" s="429"/>
      <c r="MUM39" s="429"/>
      <c r="MUN39" s="429"/>
      <c r="MUO39" s="429"/>
      <c r="MUP39" s="429"/>
      <c r="MUQ39" s="429"/>
      <c r="MUR39" s="429"/>
      <c r="MUS39" s="429"/>
      <c r="MUT39" s="429"/>
      <c r="MUU39" s="429"/>
      <c r="MUV39" s="429"/>
      <c r="MUW39" s="429"/>
      <c r="MUX39" s="429"/>
      <c r="MUY39" s="429"/>
      <c r="MUZ39" s="429"/>
      <c r="MVA39" s="429"/>
      <c r="MVB39" s="429"/>
      <c r="MVC39" s="429"/>
      <c r="MVD39" s="429"/>
      <c r="MVE39" s="429"/>
      <c r="MVF39" s="429"/>
      <c r="MVG39" s="429"/>
      <c r="MVH39" s="429"/>
      <c r="MVI39" s="429"/>
      <c r="MVJ39" s="429"/>
      <c r="MVK39" s="429"/>
      <c r="MVL39" s="429"/>
      <c r="MVM39" s="429"/>
      <c r="MVN39" s="429"/>
      <c r="MVO39" s="429"/>
      <c r="MVP39" s="429"/>
      <c r="MVQ39" s="429"/>
      <c r="MVR39" s="429"/>
      <c r="MVS39" s="429"/>
      <c r="MVT39" s="429"/>
      <c r="MVU39" s="429"/>
      <c r="MVV39" s="429"/>
      <c r="MVW39" s="429"/>
      <c r="MVX39" s="429"/>
      <c r="MVY39" s="429"/>
      <c r="MVZ39" s="429"/>
      <c r="MWA39" s="429"/>
      <c r="MWB39" s="429"/>
      <c r="MWC39" s="429"/>
      <c r="MWD39" s="429"/>
      <c r="MWE39" s="429"/>
      <c r="MWF39" s="429"/>
      <c r="MWG39" s="429"/>
      <c r="MWH39" s="429"/>
      <c r="MWI39" s="429"/>
      <c r="MWJ39" s="429"/>
      <c r="MWK39" s="429"/>
      <c r="MWL39" s="429"/>
      <c r="MWM39" s="429"/>
      <c r="MWN39" s="429"/>
      <c r="MWO39" s="429"/>
      <c r="MWP39" s="429"/>
      <c r="MWQ39" s="429"/>
      <c r="MWR39" s="429"/>
      <c r="MWS39" s="429"/>
      <c r="MWT39" s="429"/>
      <c r="MWU39" s="429"/>
      <c r="MWV39" s="429"/>
      <c r="MWW39" s="429"/>
      <c r="MWX39" s="429"/>
      <c r="MWY39" s="429"/>
      <c r="MWZ39" s="429"/>
      <c r="MXA39" s="429"/>
      <c r="MXB39" s="429"/>
      <c r="MXC39" s="429"/>
      <c r="MXD39" s="429"/>
      <c r="MXE39" s="429"/>
      <c r="MXF39" s="429"/>
      <c r="MXG39" s="429"/>
      <c r="MXH39" s="429"/>
      <c r="MXI39" s="429"/>
      <c r="MXJ39" s="429"/>
      <c r="MXK39" s="429"/>
      <c r="MXL39" s="429"/>
      <c r="MXM39" s="429"/>
      <c r="MXN39" s="429"/>
      <c r="MXO39" s="429"/>
      <c r="MXP39" s="429"/>
      <c r="MXQ39" s="429"/>
      <c r="MXR39" s="429"/>
      <c r="MXS39" s="429"/>
      <c r="MXT39" s="429"/>
      <c r="MXU39" s="429"/>
      <c r="MXV39" s="429"/>
      <c r="MXW39" s="429"/>
      <c r="MXX39" s="429"/>
      <c r="MXY39" s="429"/>
      <c r="MXZ39" s="429"/>
      <c r="MYA39" s="429"/>
      <c r="MYB39" s="429"/>
      <c r="MYC39" s="429"/>
      <c r="MYD39" s="429"/>
      <c r="MYE39" s="429"/>
      <c r="MYF39" s="429"/>
      <c r="MYG39" s="429"/>
      <c r="MYH39" s="429"/>
      <c r="MYI39" s="429"/>
      <c r="MYJ39" s="429"/>
      <c r="MYK39" s="429"/>
      <c r="MYL39" s="429"/>
      <c r="MYM39" s="429"/>
      <c r="MYN39" s="429"/>
      <c r="MYO39" s="429"/>
      <c r="MYP39" s="429"/>
      <c r="MYQ39" s="429"/>
      <c r="MYR39" s="429"/>
      <c r="MYS39" s="429"/>
      <c r="MYT39" s="429"/>
      <c r="MYU39" s="429"/>
      <c r="MYV39" s="429"/>
      <c r="MYW39" s="429"/>
      <c r="MYX39" s="429"/>
      <c r="MYY39" s="429"/>
      <c r="MYZ39" s="429"/>
      <c r="MZA39" s="429"/>
      <c r="MZB39" s="429"/>
      <c r="MZC39" s="429"/>
      <c r="MZD39" s="429"/>
      <c r="MZE39" s="429"/>
      <c r="MZF39" s="429"/>
      <c r="MZG39" s="429"/>
      <c r="MZH39" s="429"/>
      <c r="MZI39" s="429"/>
      <c r="MZJ39" s="429"/>
      <c r="MZK39" s="429"/>
      <c r="MZL39" s="429"/>
      <c r="MZM39" s="429"/>
      <c r="MZN39" s="429"/>
      <c r="MZO39" s="429"/>
      <c r="MZP39" s="429"/>
      <c r="MZQ39" s="429"/>
      <c r="MZR39" s="429"/>
      <c r="MZS39" s="429"/>
      <c r="MZT39" s="429"/>
      <c r="MZU39" s="429"/>
      <c r="MZV39" s="429"/>
      <c r="MZW39" s="429"/>
      <c r="MZX39" s="429"/>
      <c r="MZY39" s="429"/>
      <c r="MZZ39" s="429"/>
      <c r="NAA39" s="429"/>
      <c r="NAB39" s="429"/>
      <c r="NAC39" s="429"/>
      <c r="NAD39" s="429"/>
      <c r="NAE39" s="429"/>
      <c r="NAF39" s="429"/>
      <c r="NAG39" s="429"/>
      <c r="NAH39" s="429"/>
      <c r="NAI39" s="429"/>
      <c r="NAJ39" s="429"/>
      <c r="NAK39" s="429"/>
      <c r="NAL39" s="429"/>
      <c r="NAM39" s="429"/>
      <c r="NAN39" s="429"/>
      <c r="NAO39" s="429"/>
      <c r="NAP39" s="429"/>
      <c r="NAQ39" s="429"/>
      <c r="NAR39" s="429"/>
      <c r="NAS39" s="429"/>
      <c r="NAT39" s="429"/>
      <c r="NAU39" s="429"/>
      <c r="NAV39" s="429"/>
      <c r="NAW39" s="429"/>
      <c r="NAX39" s="429"/>
      <c r="NAY39" s="429"/>
      <c r="NAZ39" s="429"/>
      <c r="NBA39" s="429"/>
      <c r="NBB39" s="429"/>
      <c r="NBC39" s="429"/>
      <c r="NBD39" s="429"/>
      <c r="NBE39" s="429"/>
      <c r="NBF39" s="429"/>
      <c r="NBG39" s="429"/>
      <c r="NBH39" s="429"/>
      <c r="NBI39" s="429"/>
      <c r="NBJ39" s="429"/>
      <c r="NBK39" s="429"/>
      <c r="NBL39" s="429"/>
      <c r="NBM39" s="429"/>
      <c r="NBN39" s="429"/>
      <c r="NBO39" s="429"/>
      <c r="NBP39" s="429"/>
      <c r="NBQ39" s="429"/>
      <c r="NBR39" s="429"/>
      <c r="NBS39" s="429"/>
      <c r="NBT39" s="429"/>
      <c r="NBU39" s="429"/>
      <c r="NBV39" s="429"/>
      <c r="NBW39" s="429"/>
      <c r="NBX39" s="429"/>
      <c r="NBY39" s="429"/>
      <c r="NBZ39" s="429"/>
      <c r="NCA39" s="429"/>
      <c r="NCB39" s="429"/>
      <c r="NCC39" s="429"/>
      <c r="NCD39" s="429"/>
      <c r="NCE39" s="429"/>
      <c r="NCF39" s="429"/>
      <c r="NCG39" s="429"/>
      <c r="NCH39" s="429"/>
      <c r="NCI39" s="429"/>
      <c r="NCJ39" s="429"/>
      <c r="NCK39" s="429"/>
      <c r="NCL39" s="429"/>
      <c r="NCM39" s="429"/>
      <c r="NCN39" s="429"/>
      <c r="NCO39" s="429"/>
      <c r="NCP39" s="429"/>
      <c r="NCQ39" s="429"/>
      <c r="NCR39" s="429"/>
      <c r="NCS39" s="429"/>
      <c r="NCT39" s="429"/>
      <c r="NCU39" s="429"/>
      <c r="NCV39" s="429"/>
      <c r="NCW39" s="429"/>
      <c r="NCX39" s="429"/>
      <c r="NCY39" s="429"/>
      <c r="NCZ39" s="429"/>
      <c r="NDA39" s="429"/>
      <c r="NDB39" s="429"/>
      <c r="NDC39" s="429"/>
      <c r="NDD39" s="429"/>
      <c r="NDE39" s="429"/>
      <c r="NDF39" s="429"/>
      <c r="NDG39" s="429"/>
      <c r="NDH39" s="429"/>
      <c r="NDI39" s="429"/>
      <c r="NDJ39" s="429"/>
      <c r="NDK39" s="429"/>
      <c r="NDL39" s="429"/>
      <c r="NDM39" s="429"/>
      <c r="NDN39" s="429"/>
      <c r="NDO39" s="429"/>
      <c r="NDP39" s="429"/>
      <c r="NDQ39" s="429"/>
      <c r="NDR39" s="429"/>
      <c r="NDS39" s="429"/>
      <c r="NDT39" s="429"/>
      <c r="NDU39" s="429"/>
      <c r="NDV39" s="429"/>
      <c r="NDW39" s="429"/>
      <c r="NDX39" s="429"/>
      <c r="NDY39" s="429"/>
      <c r="NDZ39" s="429"/>
      <c r="NEA39" s="429"/>
      <c r="NEB39" s="429"/>
      <c r="NEC39" s="429"/>
      <c r="NED39" s="429"/>
      <c r="NEE39" s="429"/>
      <c r="NEF39" s="429"/>
      <c r="NEG39" s="429"/>
      <c r="NEH39" s="429"/>
      <c r="NEI39" s="429"/>
      <c r="NEJ39" s="429"/>
      <c r="NEK39" s="429"/>
      <c r="NEL39" s="429"/>
      <c r="NEM39" s="429"/>
      <c r="NEN39" s="429"/>
      <c r="NEO39" s="429"/>
      <c r="NEP39" s="429"/>
      <c r="NEQ39" s="429"/>
      <c r="NER39" s="429"/>
      <c r="NES39" s="429"/>
      <c r="NET39" s="429"/>
      <c r="NEU39" s="429"/>
      <c r="NEV39" s="429"/>
      <c r="NEW39" s="429"/>
      <c r="NEX39" s="429"/>
      <c r="NEY39" s="429"/>
      <c r="NEZ39" s="429"/>
      <c r="NFA39" s="429"/>
      <c r="NFB39" s="429"/>
      <c r="NFC39" s="429"/>
      <c r="NFD39" s="429"/>
      <c r="NFE39" s="429"/>
      <c r="NFF39" s="429"/>
      <c r="NFG39" s="429"/>
      <c r="NFH39" s="429"/>
      <c r="NFI39" s="429"/>
      <c r="NFJ39" s="429"/>
      <c r="NFK39" s="429"/>
      <c r="NFL39" s="429"/>
      <c r="NFM39" s="429"/>
      <c r="NFN39" s="429"/>
      <c r="NFO39" s="429"/>
      <c r="NFP39" s="429"/>
      <c r="NFQ39" s="429"/>
      <c r="NFR39" s="429"/>
      <c r="NFS39" s="429"/>
      <c r="NFT39" s="429"/>
      <c r="NFU39" s="429"/>
      <c r="NFV39" s="429"/>
      <c r="NFW39" s="429"/>
      <c r="NFX39" s="429"/>
      <c r="NFY39" s="429"/>
      <c r="NFZ39" s="429"/>
      <c r="NGA39" s="429"/>
      <c r="NGB39" s="429"/>
      <c r="NGC39" s="429"/>
      <c r="NGD39" s="429"/>
      <c r="NGE39" s="429"/>
      <c r="NGF39" s="429"/>
      <c r="NGG39" s="429"/>
      <c r="NGH39" s="429"/>
      <c r="NGI39" s="429"/>
      <c r="NGJ39" s="429"/>
      <c r="NGK39" s="429"/>
      <c r="NGL39" s="429"/>
      <c r="NGM39" s="429"/>
      <c r="NGN39" s="429"/>
      <c r="NGO39" s="429"/>
      <c r="NGP39" s="429"/>
      <c r="NGQ39" s="429"/>
      <c r="NGR39" s="429"/>
      <c r="NGS39" s="429"/>
      <c r="NGT39" s="429"/>
      <c r="NGU39" s="429"/>
      <c r="NGV39" s="429"/>
      <c r="NGW39" s="429"/>
      <c r="NGX39" s="429"/>
      <c r="NGY39" s="429"/>
      <c r="NGZ39" s="429"/>
      <c r="NHA39" s="429"/>
      <c r="NHB39" s="429"/>
      <c r="NHC39" s="429"/>
      <c r="NHD39" s="429"/>
      <c r="NHE39" s="429"/>
      <c r="NHF39" s="429"/>
      <c r="NHG39" s="429"/>
      <c r="NHH39" s="429"/>
      <c r="NHI39" s="429"/>
      <c r="NHJ39" s="429"/>
      <c r="NHK39" s="429"/>
      <c r="NHL39" s="429"/>
      <c r="NHM39" s="429"/>
      <c r="NHN39" s="429"/>
      <c r="NHO39" s="429"/>
      <c r="NHP39" s="429"/>
      <c r="NHQ39" s="429"/>
      <c r="NHR39" s="429"/>
      <c r="NHS39" s="429"/>
      <c r="NHT39" s="429"/>
      <c r="NHU39" s="429"/>
      <c r="NHV39" s="429"/>
      <c r="NHW39" s="429"/>
      <c r="NHX39" s="429"/>
      <c r="NHY39" s="429"/>
      <c r="NHZ39" s="429"/>
      <c r="NIA39" s="429"/>
      <c r="NIB39" s="429"/>
      <c r="NIC39" s="429"/>
      <c r="NID39" s="429"/>
      <c r="NIE39" s="429"/>
      <c r="NIF39" s="429"/>
      <c r="NIG39" s="429"/>
      <c r="NIH39" s="429"/>
      <c r="NII39" s="429"/>
      <c r="NIJ39" s="429"/>
      <c r="NIK39" s="429"/>
      <c r="NIL39" s="429"/>
      <c r="NIM39" s="429"/>
      <c r="NIN39" s="429"/>
      <c r="NIO39" s="429"/>
      <c r="NIP39" s="429"/>
      <c r="NIQ39" s="429"/>
      <c r="NIR39" s="429"/>
      <c r="NIS39" s="429"/>
      <c r="NIT39" s="429"/>
      <c r="NIU39" s="429"/>
      <c r="NIV39" s="429"/>
      <c r="NIW39" s="429"/>
      <c r="NIX39" s="429"/>
      <c r="NIY39" s="429"/>
      <c r="NIZ39" s="429"/>
      <c r="NJA39" s="429"/>
      <c r="NJB39" s="429"/>
      <c r="NJC39" s="429"/>
      <c r="NJD39" s="429"/>
      <c r="NJE39" s="429"/>
      <c r="NJF39" s="429"/>
      <c r="NJG39" s="429"/>
      <c r="NJH39" s="429"/>
      <c r="NJI39" s="429"/>
      <c r="NJJ39" s="429"/>
      <c r="NJK39" s="429"/>
      <c r="NJL39" s="429"/>
      <c r="NJM39" s="429"/>
      <c r="NJN39" s="429"/>
      <c r="NJO39" s="429"/>
      <c r="NJP39" s="429"/>
      <c r="NJQ39" s="429"/>
      <c r="NJR39" s="429"/>
      <c r="NJS39" s="429"/>
      <c r="NJT39" s="429"/>
      <c r="NJU39" s="429"/>
      <c r="NJV39" s="429"/>
      <c r="NJW39" s="429"/>
      <c r="NJX39" s="429"/>
      <c r="NJY39" s="429"/>
      <c r="NJZ39" s="429"/>
      <c r="NKA39" s="429"/>
      <c r="NKB39" s="429"/>
      <c r="NKC39" s="429"/>
      <c r="NKD39" s="429"/>
      <c r="NKE39" s="429"/>
      <c r="NKF39" s="429"/>
      <c r="NKG39" s="429"/>
      <c r="NKH39" s="429"/>
      <c r="NKI39" s="429"/>
      <c r="NKJ39" s="429"/>
      <c r="NKK39" s="429"/>
      <c r="NKL39" s="429"/>
      <c r="NKM39" s="429"/>
      <c r="NKN39" s="429"/>
      <c r="NKO39" s="429"/>
      <c r="NKP39" s="429"/>
      <c r="NKQ39" s="429"/>
      <c r="NKR39" s="429"/>
      <c r="NKS39" s="429"/>
      <c r="NKT39" s="429"/>
      <c r="NKU39" s="429"/>
      <c r="NKV39" s="429"/>
      <c r="NKW39" s="429"/>
      <c r="NKX39" s="429"/>
      <c r="NKY39" s="429"/>
      <c r="NKZ39" s="429"/>
      <c r="NLA39" s="429"/>
      <c r="NLB39" s="429"/>
      <c r="NLC39" s="429"/>
      <c r="NLD39" s="429"/>
      <c r="NLE39" s="429"/>
      <c r="NLF39" s="429"/>
      <c r="NLG39" s="429"/>
      <c r="NLH39" s="429"/>
      <c r="NLI39" s="429"/>
      <c r="NLJ39" s="429"/>
      <c r="NLK39" s="429"/>
      <c r="NLL39" s="429"/>
      <c r="NLM39" s="429"/>
      <c r="NLN39" s="429"/>
      <c r="NLO39" s="429"/>
      <c r="NLP39" s="429"/>
      <c r="NLQ39" s="429"/>
      <c r="NLR39" s="429"/>
      <c r="NLS39" s="429"/>
      <c r="NLT39" s="429"/>
      <c r="NLU39" s="429"/>
      <c r="NLV39" s="429"/>
      <c r="NLW39" s="429"/>
      <c r="NLX39" s="429"/>
      <c r="NLY39" s="429"/>
      <c r="NLZ39" s="429"/>
      <c r="NMA39" s="429"/>
      <c r="NMB39" s="429"/>
      <c r="NMC39" s="429"/>
      <c r="NMD39" s="429"/>
      <c r="NME39" s="429"/>
      <c r="NMF39" s="429"/>
      <c r="NMG39" s="429"/>
      <c r="NMH39" s="429"/>
      <c r="NMI39" s="429"/>
      <c r="NMJ39" s="429"/>
      <c r="NMK39" s="429"/>
      <c r="NML39" s="429"/>
      <c r="NMM39" s="429"/>
      <c r="NMN39" s="429"/>
      <c r="NMO39" s="429"/>
      <c r="NMP39" s="429"/>
      <c r="NMQ39" s="429"/>
      <c r="NMR39" s="429"/>
      <c r="NMS39" s="429"/>
      <c r="NMT39" s="429"/>
      <c r="NMU39" s="429"/>
      <c r="NMV39" s="429"/>
      <c r="NMW39" s="429"/>
      <c r="NMX39" s="429"/>
      <c r="NMY39" s="429"/>
      <c r="NMZ39" s="429"/>
      <c r="NNA39" s="429"/>
      <c r="NNB39" s="429"/>
      <c r="NNC39" s="429"/>
      <c r="NND39" s="429"/>
      <c r="NNE39" s="429"/>
      <c r="NNF39" s="429"/>
      <c r="NNG39" s="429"/>
      <c r="NNH39" s="429"/>
      <c r="NNI39" s="429"/>
      <c r="NNJ39" s="429"/>
      <c r="NNK39" s="429"/>
      <c r="NNL39" s="429"/>
      <c r="NNM39" s="429"/>
      <c r="NNN39" s="429"/>
      <c r="NNO39" s="429"/>
      <c r="NNP39" s="429"/>
      <c r="NNQ39" s="429"/>
      <c r="NNR39" s="429"/>
      <c r="NNS39" s="429"/>
      <c r="NNT39" s="429"/>
      <c r="NNU39" s="429"/>
      <c r="NNV39" s="429"/>
      <c r="NNW39" s="429"/>
      <c r="NNX39" s="429"/>
      <c r="NNY39" s="429"/>
      <c r="NNZ39" s="429"/>
      <c r="NOA39" s="429"/>
      <c r="NOB39" s="429"/>
      <c r="NOC39" s="429"/>
      <c r="NOD39" s="429"/>
      <c r="NOE39" s="429"/>
      <c r="NOF39" s="429"/>
      <c r="NOG39" s="429"/>
      <c r="NOH39" s="429"/>
      <c r="NOI39" s="429"/>
      <c r="NOJ39" s="429"/>
      <c r="NOK39" s="429"/>
      <c r="NOL39" s="429"/>
      <c r="NOM39" s="429"/>
      <c r="NON39" s="429"/>
      <c r="NOO39" s="429"/>
      <c r="NOP39" s="429"/>
      <c r="NOQ39" s="429"/>
      <c r="NOR39" s="429"/>
      <c r="NOS39" s="429"/>
      <c r="NOT39" s="429"/>
      <c r="NOU39" s="429"/>
      <c r="NOV39" s="429"/>
      <c r="NOW39" s="429"/>
      <c r="NOX39" s="429"/>
      <c r="NOY39" s="429"/>
      <c r="NOZ39" s="429"/>
      <c r="NPA39" s="429"/>
      <c r="NPB39" s="429"/>
      <c r="NPC39" s="429"/>
      <c r="NPD39" s="429"/>
      <c r="NPE39" s="429"/>
      <c r="NPF39" s="429"/>
      <c r="NPG39" s="429"/>
      <c r="NPH39" s="429"/>
      <c r="NPI39" s="429"/>
      <c r="NPJ39" s="429"/>
      <c r="NPK39" s="429"/>
      <c r="NPL39" s="429"/>
      <c r="NPM39" s="429"/>
      <c r="NPN39" s="429"/>
      <c r="NPO39" s="429"/>
      <c r="NPP39" s="429"/>
      <c r="NPQ39" s="429"/>
      <c r="NPR39" s="429"/>
      <c r="NPS39" s="429"/>
      <c r="NPT39" s="429"/>
      <c r="NPU39" s="429"/>
      <c r="NPV39" s="429"/>
      <c r="NPW39" s="429"/>
      <c r="NPX39" s="429"/>
      <c r="NPY39" s="429"/>
      <c r="NPZ39" s="429"/>
      <c r="NQA39" s="429"/>
      <c r="NQB39" s="429"/>
      <c r="NQC39" s="429"/>
      <c r="NQD39" s="429"/>
      <c r="NQE39" s="429"/>
      <c r="NQF39" s="429"/>
      <c r="NQG39" s="429"/>
      <c r="NQH39" s="429"/>
      <c r="NQI39" s="429"/>
      <c r="NQJ39" s="429"/>
      <c r="NQK39" s="429"/>
      <c r="NQL39" s="429"/>
      <c r="NQM39" s="429"/>
      <c r="NQN39" s="429"/>
      <c r="NQO39" s="429"/>
      <c r="NQP39" s="429"/>
      <c r="NQQ39" s="429"/>
      <c r="NQR39" s="429"/>
      <c r="NQS39" s="429"/>
      <c r="NQT39" s="429"/>
      <c r="NQU39" s="429"/>
      <c r="NQV39" s="429"/>
      <c r="NQW39" s="429"/>
      <c r="NQX39" s="429"/>
      <c r="NQY39" s="429"/>
      <c r="NQZ39" s="429"/>
      <c r="NRA39" s="429"/>
      <c r="NRB39" s="429"/>
      <c r="NRC39" s="429"/>
      <c r="NRD39" s="429"/>
      <c r="NRE39" s="429"/>
      <c r="NRF39" s="429"/>
      <c r="NRG39" s="429"/>
      <c r="NRH39" s="429"/>
      <c r="NRI39" s="429"/>
      <c r="NRJ39" s="429"/>
      <c r="NRK39" s="429"/>
      <c r="NRL39" s="429"/>
      <c r="NRM39" s="429"/>
      <c r="NRN39" s="429"/>
      <c r="NRO39" s="429"/>
      <c r="NRP39" s="429"/>
      <c r="NRQ39" s="429"/>
      <c r="NRR39" s="429"/>
      <c r="NRS39" s="429"/>
      <c r="NRT39" s="429"/>
      <c r="NRU39" s="429"/>
      <c r="NRV39" s="429"/>
      <c r="NRW39" s="429"/>
      <c r="NRX39" s="429"/>
      <c r="NRY39" s="429"/>
      <c r="NRZ39" s="429"/>
      <c r="NSA39" s="429"/>
      <c r="NSB39" s="429"/>
      <c r="NSC39" s="429"/>
      <c r="NSD39" s="429"/>
      <c r="NSE39" s="429"/>
      <c r="NSF39" s="429"/>
      <c r="NSG39" s="429"/>
      <c r="NSH39" s="429"/>
      <c r="NSI39" s="429"/>
      <c r="NSJ39" s="429"/>
      <c r="NSK39" s="429"/>
      <c r="NSL39" s="429"/>
      <c r="NSM39" s="429"/>
      <c r="NSN39" s="429"/>
      <c r="NSO39" s="429"/>
      <c r="NSP39" s="429"/>
      <c r="NSQ39" s="429"/>
      <c r="NSR39" s="429"/>
      <c r="NSS39" s="429"/>
      <c r="NST39" s="429"/>
      <c r="NSU39" s="429"/>
      <c r="NSV39" s="429"/>
      <c r="NSW39" s="429"/>
      <c r="NSX39" s="429"/>
      <c r="NSY39" s="429"/>
      <c r="NSZ39" s="429"/>
      <c r="NTA39" s="429"/>
      <c r="NTB39" s="429"/>
      <c r="NTC39" s="429"/>
      <c r="NTD39" s="429"/>
      <c r="NTE39" s="429"/>
      <c r="NTF39" s="429"/>
      <c r="NTG39" s="429"/>
      <c r="NTH39" s="429"/>
      <c r="NTI39" s="429"/>
      <c r="NTJ39" s="429"/>
      <c r="NTK39" s="429"/>
      <c r="NTL39" s="429"/>
      <c r="NTM39" s="429"/>
      <c r="NTN39" s="429"/>
      <c r="NTO39" s="429"/>
      <c r="NTP39" s="429"/>
      <c r="NTQ39" s="429"/>
      <c r="NTR39" s="429"/>
      <c r="NTS39" s="429"/>
      <c r="NTT39" s="429"/>
      <c r="NTU39" s="429"/>
      <c r="NTV39" s="429"/>
      <c r="NTW39" s="429"/>
      <c r="NTX39" s="429"/>
      <c r="NTY39" s="429"/>
      <c r="NTZ39" s="429"/>
      <c r="NUA39" s="429"/>
      <c r="NUB39" s="429"/>
      <c r="NUC39" s="429"/>
      <c r="NUD39" s="429"/>
      <c r="NUE39" s="429"/>
      <c r="NUF39" s="429"/>
      <c r="NUG39" s="429"/>
      <c r="NUH39" s="429"/>
      <c r="NUI39" s="429"/>
      <c r="NUJ39" s="429"/>
      <c r="NUK39" s="429"/>
      <c r="NUL39" s="429"/>
      <c r="NUM39" s="429"/>
      <c r="NUN39" s="429"/>
      <c r="NUO39" s="429"/>
      <c r="NUP39" s="429"/>
      <c r="NUQ39" s="429"/>
      <c r="NUR39" s="429"/>
      <c r="NUS39" s="429"/>
      <c r="NUT39" s="429"/>
      <c r="NUU39" s="429"/>
      <c r="NUV39" s="429"/>
      <c r="NUW39" s="429"/>
      <c r="NUX39" s="429"/>
      <c r="NUY39" s="429"/>
      <c r="NUZ39" s="429"/>
      <c r="NVA39" s="429"/>
      <c r="NVB39" s="429"/>
      <c r="NVC39" s="429"/>
      <c r="NVD39" s="429"/>
      <c r="NVE39" s="429"/>
      <c r="NVF39" s="429"/>
      <c r="NVG39" s="429"/>
      <c r="NVH39" s="429"/>
      <c r="NVI39" s="429"/>
      <c r="NVJ39" s="429"/>
      <c r="NVK39" s="429"/>
      <c r="NVL39" s="429"/>
      <c r="NVM39" s="429"/>
      <c r="NVN39" s="429"/>
      <c r="NVO39" s="429"/>
      <c r="NVP39" s="429"/>
      <c r="NVQ39" s="429"/>
      <c r="NVR39" s="429"/>
      <c r="NVS39" s="429"/>
      <c r="NVT39" s="429"/>
      <c r="NVU39" s="429"/>
      <c r="NVV39" s="429"/>
      <c r="NVW39" s="429"/>
      <c r="NVX39" s="429"/>
      <c r="NVY39" s="429"/>
      <c r="NVZ39" s="429"/>
      <c r="NWA39" s="429"/>
      <c r="NWB39" s="429"/>
      <c r="NWC39" s="429"/>
      <c r="NWD39" s="429"/>
      <c r="NWE39" s="429"/>
      <c r="NWF39" s="429"/>
      <c r="NWG39" s="429"/>
      <c r="NWH39" s="429"/>
      <c r="NWI39" s="429"/>
      <c r="NWJ39" s="429"/>
      <c r="NWK39" s="429"/>
      <c r="NWL39" s="429"/>
      <c r="NWM39" s="429"/>
      <c r="NWN39" s="429"/>
      <c r="NWO39" s="429"/>
      <c r="NWP39" s="429"/>
      <c r="NWQ39" s="429"/>
      <c r="NWR39" s="429"/>
      <c r="NWS39" s="429"/>
      <c r="NWT39" s="429"/>
      <c r="NWU39" s="429"/>
      <c r="NWV39" s="429"/>
      <c r="NWW39" s="429"/>
      <c r="NWX39" s="429"/>
      <c r="NWY39" s="429"/>
      <c r="NWZ39" s="429"/>
      <c r="NXA39" s="429"/>
      <c r="NXB39" s="429"/>
      <c r="NXC39" s="429"/>
      <c r="NXD39" s="429"/>
      <c r="NXE39" s="429"/>
      <c r="NXF39" s="429"/>
      <c r="NXG39" s="429"/>
      <c r="NXH39" s="429"/>
      <c r="NXI39" s="429"/>
      <c r="NXJ39" s="429"/>
      <c r="NXK39" s="429"/>
      <c r="NXL39" s="429"/>
      <c r="NXM39" s="429"/>
      <c r="NXN39" s="429"/>
      <c r="NXO39" s="429"/>
      <c r="NXP39" s="429"/>
      <c r="NXQ39" s="429"/>
      <c r="NXR39" s="429"/>
      <c r="NXS39" s="429"/>
      <c r="NXT39" s="429"/>
      <c r="NXU39" s="429"/>
      <c r="NXV39" s="429"/>
      <c r="NXW39" s="429"/>
      <c r="NXX39" s="429"/>
      <c r="NXY39" s="429"/>
      <c r="NXZ39" s="429"/>
      <c r="NYA39" s="429"/>
      <c r="NYB39" s="429"/>
      <c r="NYC39" s="429"/>
      <c r="NYD39" s="429"/>
      <c r="NYE39" s="429"/>
      <c r="NYF39" s="429"/>
      <c r="NYG39" s="429"/>
      <c r="NYH39" s="429"/>
      <c r="NYI39" s="429"/>
      <c r="NYJ39" s="429"/>
      <c r="NYK39" s="429"/>
      <c r="NYL39" s="429"/>
      <c r="NYM39" s="429"/>
      <c r="NYN39" s="429"/>
      <c r="NYO39" s="429"/>
      <c r="NYP39" s="429"/>
      <c r="NYQ39" s="429"/>
      <c r="NYR39" s="429"/>
      <c r="NYS39" s="429"/>
      <c r="NYT39" s="429"/>
      <c r="NYU39" s="429"/>
      <c r="NYV39" s="429"/>
      <c r="NYW39" s="429"/>
      <c r="NYX39" s="429"/>
      <c r="NYY39" s="429"/>
      <c r="NYZ39" s="429"/>
      <c r="NZA39" s="429"/>
      <c r="NZB39" s="429"/>
      <c r="NZC39" s="429"/>
      <c r="NZD39" s="429"/>
      <c r="NZE39" s="429"/>
      <c r="NZF39" s="429"/>
      <c r="NZG39" s="429"/>
      <c r="NZH39" s="429"/>
      <c r="NZI39" s="429"/>
      <c r="NZJ39" s="429"/>
      <c r="NZK39" s="429"/>
      <c r="NZL39" s="429"/>
      <c r="NZM39" s="429"/>
      <c r="NZN39" s="429"/>
      <c r="NZO39" s="429"/>
      <c r="NZP39" s="429"/>
      <c r="NZQ39" s="429"/>
      <c r="NZR39" s="429"/>
      <c r="NZS39" s="429"/>
      <c r="NZT39" s="429"/>
      <c r="NZU39" s="429"/>
      <c r="NZV39" s="429"/>
      <c r="NZW39" s="429"/>
      <c r="NZX39" s="429"/>
      <c r="NZY39" s="429"/>
      <c r="NZZ39" s="429"/>
      <c r="OAA39" s="429"/>
      <c r="OAB39" s="429"/>
      <c r="OAC39" s="429"/>
      <c r="OAD39" s="429"/>
      <c r="OAE39" s="429"/>
      <c r="OAF39" s="429"/>
      <c r="OAG39" s="429"/>
      <c r="OAH39" s="429"/>
      <c r="OAI39" s="429"/>
      <c r="OAJ39" s="429"/>
      <c r="OAK39" s="429"/>
      <c r="OAL39" s="429"/>
      <c r="OAM39" s="429"/>
      <c r="OAN39" s="429"/>
      <c r="OAO39" s="429"/>
      <c r="OAP39" s="429"/>
      <c r="OAQ39" s="429"/>
      <c r="OAR39" s="429"/>
      <c r="OAS39" s="429"/>
      <c r="OAT39" s="429"/>
      <c r="OAU39" s="429"/>
      <c r="OAV39" s="429"/>
      <c r="OAW39" s="429"/>
      <c r="OAX39" s="429"/>
      <c r="OAY39" s="429"/>
      <c r="OAZ39" s="429"/>
      <c r="OBA39" s="429"/>
      <c r="OBB39" s="429"/>
      <c r="OBC39" s="429"/>
      <c r="OBD39" s="429"/>
      <c r="OBE39" s="429"/>
      <c r="OBF39" s="429"/>
      <c r="OBG39" s="429"/>
      <c r="OBH39" s="429"/>
      <c r="OBI39" s="429"/>
      <c r="OBJ39" s="429"/>
      <c r="OBK39" s="429"/>
      <c r="OBL39" s="429"/>
      <c r="OBM39" s="429"/>
      <c r="OBN39" s="429"/>
      <c r="OBO39" s="429"/>
      <c r="OBP39" s="429"/>
      <c r="OBQ39" s="429"/>
      <c r="OBR39" s="429"/>
      <c r="OBS39" s="429"/>
      <c r="OBT39" s="429"/>
      <c r="OBU39" s="429"/>
      <c r="OBV39" s="429"/>
      <c r="OBW39" s="429"/>
      <c r="OBX39" s="429"/>
      <c r="OBY39" s="429"/>
      <c r="OBZ39" s="429"/>
      <c r="OCA39" s="429"/>
      <c r="OCB39" s="429"/>
      <c r="OCC39" s="429"/>
      <c r="OCD39" s="429"/>
      <c r="OCE39" s="429"/>
      <c r="OCF39" s="429"/>
      <c r="OCG39" s="429"/>
      <c r="OCH39" s="429"/>
      <c r="OCI39" s="429"/>
      <c r="OCJ39" s="429"/>
      <c r="OCK39" s="429"/>
      <c r="OCL39" s="429"/>
      <c r="OCM39" s="429"/>
      <c r="OCN39" s="429"/>
      <c r="OCO39" s="429"/>
      <c r="OCP39" s="429"/>
      <c r="OCQ39" s="429"/>
      <c r="OCR39" s="429"/>
      <c r="OCS39" s="429"/>
      <c r="OCT39" s="429"/>
      <c r="OCU39" s="429"/>
      <c r="OCV39" s="429"/>
      <c r="OCW39" s="429"/>
      <c r="OCX39" s="429"/>
      <c r="OCY39" s="429"/>
      <c r="OCZ39" s="429"/>
      <c r="ODA39" s="429"/>
      <c r="ODB39" s="429"/>
      <c r="ODC39" s="429"/>
      <c r="ODD39" s="429"/>
      <c r="ODE39" s="429"/>
      <c r="ODF39" s="429"/>
      <c r="ODG39" s="429"/>
      <c r="ODH39" s="429"/>
      <c r="ODI39" s="429"/>
      <c r="ODJ39" s="429"/>
      <c r="ODK39" s="429"/>
      <c r="ODL39" s="429"/>
      <c r="ODM39" s="429"/>
      <c r="ODN39" s="429"/>
      <c r="ODO39" s="429"/>
      <c r="ODP39" s="429"/>
      <c r="ODQ39" s="429"/>
      <c r="ODR39" s="429"/>
      <c r="ODS39" s="429"/>
      <c r="ODT39" s="429"/>
      <c r="ODU39" s="429"/>
      <c r="ODV39" s="429"/>
      <c r="ODW39" s="429"/>
      <c r="ODX39" s="429"/>
      <c r="ODY39" s="429"/>
      <c r="ODZ39" s="429"/>
      <c r="OEA39" s="429"/>
      <c r="OEB39" s="429"/>
      <c r="OEC39" s="429"/>
      <c r="OED39" s="429"/>
      <c r="OEE39" s="429"/>
      <c r="OEF39" s="429"/>
      <c r="OEG39" s="429"/>
      <c r="OEH39" s="429"/>
      <c r="OEI39" s="429"/>
      <c r="OEJ39" s="429"/>
      <c r="OEK39" s="429"/>
      <c r="OEL39" s="429"/>
      <c r="OEM39" s="429"/>
      <c r="OEN39" s="429"/>
      <c r="OEO39" s="429"/>
      <c r="OEP39" s="429"/>
      <c r="OEQ39" s="429"/>
      <c r="OER39" s="429"/>
      <c r="OES39" s="429"/>
      <c r="OET39" s="429"/>
      <c r="OEU39" s="429"/>
      <c r="OEV39" s="429"/>
      <c r="OEW39" s="429"/>
      <c r="OEX39" s="429"/>
      <c r="OEY39" s="429"/>
      <c r="OEZ39" s="429"/>
      <c r="OFA39" s="429"/>
      <c r="OFB39" s="429"/>
      <c r="OFC39" s="429"/>
      <c r="OFD39" s="429"/>
      <c r="OFE39" s="429"/>
      <c r="OFF39" s="429"/>
      <c r="OFG39" s="429"/>
      <c r="OFH39" s="429"/>
      <c r="OFI39" s="429"/>
      <c r="OFJ39" s="429"/>
      <c r="OFK39" s="429"/>
      <c r="OFL39" s="429"/>
      <c r="OFM39" s="429"/>
      <c r="OFN39" s="429"/>
      <c r="OFO39" s="429"/>
      <c r="OFP39" s="429"/>
      <c r="OFQ39" s="429"/>
      <c r="OFR39" s="429"/>
      <c r="OFS39" s="429"/>
      <c r="OFT39" s="429"/>
      <c r="OFU39" s="429"/>
      <c r="OFV39" s="429"/>
      <c r="OFW39" s="429"/>
      <c r="OFX39" s="429"/>
      <c r="OFY39" s="429"/>
      <c r="OFZ39" s="429"/>
      <c r="OGA39" s="429"/>
      <c r="OGB39" s="429"/>
      <c r="OGC39" s="429"/>
      <c r="OGD39" s="429"/>
      <c r="OGE39" s="429"/>
      <c r="OGF39" s="429"/>
      <c r="OGG39" s="429"/>
      <c r="OGH39" s="429"/>
      <c r="OGI39" s="429"/>
      <c r="OGJ39" s="429"/>
      <c r="OGK39" s="429"/>
      <c r="OGL39" s="429"/>
      <c r="OGM39" s="429"/>
      <c r="OGN39" s="429"/>
      <c r="OGO39" s="429"/>
      <c r="OGP39" s="429"/>
      <c r="OGQ39" s="429"/>
      <c r="OGR39" s="429"/>
      <c r="OGS39" s="429"/>
      <c r="OGT39" s="429"/>
      <c r="OGU39" s="429"/>
      <c r="OGV39" s="429"/>
      <c r="OGW39" s="429"/>
      <c r="OGX39" s="429"/>
      <c r="OGY39" s="429"/>
      <c r="OGZ39" s="429"/>
      <c r="OHA39" s="429"/>
      <c r="OHB39" s="429"/>
      <c r="OHC39" s="429"/>
      <c r="OHD39" s="429"/>
      <c r="OHE39" s="429"/>
      <c r="OHF39" s="429"/>
      <c r="OHG39" s="429"/>
      <c r="OHH39" s="429"/>
      <c r="OHI39" s="429"/>
      <c r="OHJ39" s="429"/>
      <c r="OHK39" s="429"/>
      <c r="OHL39" s="429"/>
      <c r="OHM39" s="429"/>
      <c r="OHN39" s="429"/>
      <c r="OHO39" s="429"/>
      <c r="OHP39" s="429"/>
      <c r="OHQ39" s="429"/>
      <c r="OHR39" s="429"/>
      <c r="OHS39" s="429"/>
      <c r="OHT39" s="429"/>
      <c r="OHU39" s="429"/>
      <c r="OHV39" s="429"/>
      <c r="OHW39" s="429"/>
      <c r="OHX39" s="429"/>
      <c r="OHY39" s="429"/>
      <c r="OHZ39" s="429"/>
      <c r="OIA39" s="429"/>
      <c r="OIB39" s="429"/>
      <c r="OIC39" s="429"/>
      <c r="OID39" s="429"/>
      <c r="OIE39" s="429"/>
      <c r="OIF39" s="429"/>
      <c r="OIG39" s="429"/>
      <c r="OIH39" s="429"/>
      <c r="OII39" s="429"/>
      <c r="OIJ39" s="429"/>
      <c r="OIK39" s="429"/>
      <c r="OIL39" s="429"/>
      <c r="OIM39" s="429"/>
      <c r="OIN39" s="429"/>
      <c r="OIO39" s="429"/>
      <c r="OIP39" s="429"/>
      <c r="OIQ39" s="429"/>
      <c r="OIR39" s="429"/>
      <c r="OIS39" s="429"/>
      <c r="OIT39" s="429"/>
      <c r="OIU39" s="429"/>
      <c r="OIV39" s="429"/>
      <c r="OIW39" s="429"/>
      <c r="OIX39" s="429"/>
      <c r="OIY39" s="429"/>
      <c r="OIZ39" s="429"/>
      <c r="OJA39" s="429"/>
      <c r="OJB39" s="429"/>
      <c r="OJC39" s="429"/>
      <c r="OJD39" s="429"/>
      <c r="OJE39" s="429"/>
      <c r="OJF39" s="429"/>
      <c r="OJG39" s="429"/>
      <c r="OJH39" s="429"/>
      <c r="OJI39" s="429"/>
      <c r="OJJ39" s="429"/>
      <c r="OJK39" s="429"/>
      <c r="OJL39" s="429"/>
      <c r="OJM39" s="429"/>
      <c r="OJN39" s="429"/>
      <c r="OJO39" s="429"/>
      <c r="OJP39" s="429"/>
      <c r="OJQ39" s="429"/>
      <c r="OJR39" s="429"/>
      <c r="OJS39" s="429"/>
      <c r="OJT39" s="429"/>
      <c r="OJU39" s="429"/>
      <c r="OJV39" s="429"/>
      <c r="OJW39" s="429"/>
      <c r="OJX39" s="429"/>
      <c r="OJY39" s="429"/>
      <c r="OJZ39" s="429"/>
      <c r="OKA39" s="429"/>
      <c r="OKB39" s="429"/>
      <c r="OKC39" s="429"/>
      <c r="OKD39" s="429"/>
      <c r="OKE39" s="429"/>
      <c r="OKF39" s="429"/>
      <c r="OKG39" s="429"/>
      <c r="OKH39" s="429"/>
      <c r="OKI39" s="429"/>
      <c r="OKJ39" s="429"/>
      <c r="OKK39" s="429"/>
      <c r="OKL39" s="429"/>
      <c r="OKM39" s="429"/>
      <c r="OKN39" s="429"/>
      <c r="OKO39" s="429"/>
      <c r="OKP39" s="429"/>
      <c r="OKQ39" s="429"/>
      <c r="OKR39" s="429"/>
      <c r="OKS39" s="429"/>
      <c r="OKT39" s="429"/>
      <c r="OKU39" s="429"/>
      <c r="OKV39" s="429"/>
      <c r="OKW39" s="429"/>
      <c r="OKX39" s="429"/>
      <c r="OKY39" s="429"/>
      <c r="OKZ39" s="429"/>
      <c r="OLA39" s="429"/>
      <c r="OLB39" s="429"/>
      <c r="OLC39" s="429"/>
      <c r="OLD39" s="429"/>
      <c r="OLE39" s="429"/>
      <c r="OLF39" s="429"/>
      <c r="OLG39" s="429"/>
      <c r="OLH39" s="429"/>
      <c r="OLI39" s="429"/>
      <c r="OLJ39" s="429"/>
      <c r="OLK39" s="429"/>
      <c r="OLL39" s="429"/>
      <c r="OLM39" s="429"/>
      <c r="OLN39" s="429"/>
      <c r="OLO39" s="429"/>
      <c r="OLP39" s="429"/>
      <c r="OLQ39" s="429"/>
      <c r="OLR39" s="429"/>
      <c r="OLS39" s="429"/>
      <c r="OLT39" s="429"/>
      <c r="OLU39" s="429"/>
      <c r="OLV39" s="429"/>
      <c r="OLW39" s="429"/>
      <c r="OLX39" s="429"/>
      <c r="OLY39" s="429"/>
      <c r="OLZ39" s="429"/>
      <c r="OMA39" s="429"/>
      <c r="OMB39" s="429"/>
      <c r="OMC39" s="429"/>
      <c r="OMD39" s="429"/>
      <c r="OME39" s="429"/>
      <c r="OMF39" s="429"/>
      <c r="OMG39" s="429"/>
      <c r="OMH39" s="429"/>
      <c r="OMI39" s="429"/>
      <c r="OMJ39" s="429"/>
      <c r="OMK39" s="429"/>
      <c r="OML39" s="429"/>
      <c r="OMM39" s="429"/>
      <c r="OMN39" s="429"/>
      <c r="OMO39" s="429"/>
      <c r="OMP39" s="429"/>
      <c r="OMQ39" s="429"/>
      <c r="OMR39" s="429"/>
      <c r="OMS39" s="429"/>
      <c r="OMT39" s="429"/>
      <c r="OMU39" s="429"/>
      <c r="OMV39" s="429"/>
      <c r="OMW39" s="429"/>
      <c r="OMX39" s="429"/>
      <c r="OMY39" s="429"/>
      <c r="OMZ39" s="429"/>
      <c r="ONA39" s="429"/>
      <c r="ONB39" s="429"/>
      <c r="ONC39" s="429"/>
      <c r="OND39" s="429"/>
      <c r="ONE39" s="429"/>
      <c r="ONF39" s="429"/>
      <c r="ONG39" s="429"/>
      <c r="ONH39" s="429"/>
      <c r="ONI39" s="429"/>
      <c r="ONJ39" s="429"/>
      <c r="ONK39" s="429"/>
      <c r="ONL39" s="429"/>
      <c r="ONM39" s="429"/>
      <c r="ONN39" s="429"/>
      <c r="ONO39" s="429"/>
      <c r="ONP39" s="429"/>
      <c r="ONQ39" s="429"/>
      <c r="ONR39" s="429"/>
      <c r="ONS39" s="429"/>
      <c r="ONT39" s="429"/>
      <c r="ONU39" s="429"/>
      <c r="ONV39" s="429"/>
      <c r="ONW39" s="429"/>
      <c r="ONX39" s="429"/>
      <c r="ONY39" s="429"/>
      <c r="ONZ39" s="429"/>
      <c r="OOA39" s="429"/>
      <c r="OOB39" s="429"/>
      <c r="OOC39" s="429"/>
      <c r="OOD39" s="429"/>
      <c r="OOE39" s="429"/>
      <c r="OOF39" s="429"/>
      <c r="OOG39" s="429"/>
      <c r="OOH39" s="429"/>
      <c r="OOI39" s="429"/>
      <c r="OOJ39" s="429"/>
      <c r="OOK39" s="429"/>
      <c r="OOL39" s="429"/>
      <c r="OOM39" s="429"/>
      <c r="OON39" s="429"/>
      <c r="OOO39" s="429"/>
      <c r="OOP39" s="429"/>
      <c r="OOQ39" s="429"/>
      <c r="OOR39" s="429"/>
      <c r="OOS39" s="429"/>
      <c r="OOT39" s="429"/>
      <c r="OOU39" s="429"/>
      <c r="OOV39" s="429"/>
      <c r="OOW39" s="429"/>
      <c r="OOX39" s="429"/>
      <c r="OOY39" s="429"/>
      <c r="OOZ39" s="429"/>
      <c r="OPA39" s="429"/>
      <c r="OPB39" s="429"/>
      <c r="OPC39" s="429"/>
      <c r="OPD39" s="429"/>
      <c r="OPE39" s="429"/>
      <c r="OPF39" s="429"/>
      <c r="OPG39" s="429"/>
      <c r="OPH39" s="429"/>
      <c r="OPI39" s="429"/>
      <c r="OPJ39" s="429"/>
      <c r="OPK39" s="429"/>
      <c r="OPL39" s="429"/>
      <c r="OPM39" s="429"/>
      <c r="OPN39" s="429"/>
      <c r="OPO39" s="429"/>
      <c r="OPP39" s="429"/>
      <c r="OPQ39" s="429"/>
      <c r="OPR39" s="429"/>
      <c r="OPS39" s="429"/>
      <c r="OPT39" s="429"/>
      <c r="OPU39" s="429"/>
      <c r="OPV39" s="429"/>
      <c r="OPW39" s="429"/>
      <c r="OPX39" s="429"/>
      <c r="OPY39" s="429"/>
      <c r="OPZ39" s="429"/>
      <c r="OQA39" s="429"/>
      <c r="OQB39" s="429"/>
      <c r="OQC39" s="429"/>
      <c r="OQD39" s="429"/>
      <c r="OQE39" s="429"/>
      <c r="OQF39" s="429"/>
      <c r="OQG39" s="429"/>
      <c r="OQH39" s="429"/>
      <c r="OQI39" s="429"/>
      <c r="OQJ39" s="429"/>
      <c r="OQK39" s="429"/>
      <c r="OQL39" s="429"/>
      <c r="OQM39" s="429"/>
      <c r="OQN39" s="429"/>
      <c r="OQO39" s="429"/>
      <c r="OQP39" s="429"/>
      <c r="OQQ39" s="429"/>
      <c r="OQR39" s="429"/>
      <c r="OQS39" s="429"/>
      <c r="OQT39" s="429"/>
      <c r="OQU39" s="429"/>
      <c r="OQV39" s="429"/>
      <c r="OQW39" s="429"/>
      <c r="OQX39" s="429"/>
      <c r="OQY39" s="429"/>
      <c r="OQZ39" s="429"/>
      <c r="ORA39" s="429"/>
      <c r="ORB39" s="429"/>
      <c r="ORC39" s="429"/>
      <c r="ORD39" s="429"/>
      <c r="ORE39" s="429"/>
      <c r="ORF39" s="429"/>
      <c r="ORG39" s="429"/>
      <c r="ORH39" s="429"/>
      <c r="ORI39" s="429"/>
      <c r="ORJ39" s="429"/>
      <c r="ORK39" s="429"/>
      <c r="ORL39" s="429"/>
      <c r="ORM39" s="429"/>
      <c r="ORN39" s="429"/>
      <c r="ORO39" s="429"/>
      <c r="ORP39" s="429"/>
      <c r="ORQ39" s="429"/>
      <c r="ORR39" s="429"/>
      <c r="ORS39" s="429"/>
      <c r="ORT39" s="429"/>
      <c r="ORU39" s="429"/>
      <c r="ORV39" s="429"/>
      <c r="ORW39" s="429"/>
      <c r="ORX39" s="429"/>
      <c r="ORY39" s="429"/>
      <c r="ORZ39" s="429"/>
      <c r="OSA39" s="429"/>
      <c r="OSB39" s="429"/>
      <c r="OSC39" s="429"/>
      <c r="OSD39" s="429"/>
      <c r="OSE39" s="429"/>
      <c r="OSF39" s="429"/>
      <c r="OSG39" s="429"/>
      <c r="OSH39" s="429"/>
      <c r="OSI39" s="429"/>
      <c r="OSJ39" s="429"/>
      <c r="OSK39" s="429"/>
      <c r="OSL39" s="429"/>
      <c r="OSM39" s="429"/>
      <c r="OSN39" s="429"/>
      <c r="OSO39" s="429"/>
      <c r="OSP39" s="429"/>
      <c r="OSQ39" s="429"/>
      <c r="OSR39" s="429"/>
      <c r="OSS39" s="429"/>
      <c r="OST39" s="429"/>
      <c r="OSU39" s="429"/>
      <c r="OSV39" s="429"/>
      <c r="OSW39" s="429"/>
      <c r="OSX39" s="429"/>
      <c r="OSY39" s="429"/>
      <c r="OSZ39" s="429"/>
      <c r="OTA39" s="429"/>
      <c r="OTB39" s="429"/>
      <c r="OTC39" s="429"/>
      <c r="OTD39" s="429"/>
      <c r="OTE39" s="429"/>
      <c r="OTF39" s="429"/>
      <c r="OTG39" s="429"/>
      <c r="OTH39" s="429"/>
      <c r="OTI39" s="429"/>
      <c r="OTJ39" s="429"/>
      <c r="OTK39" s="429"/>
      <c r="OTL39" s="429"/>
      <c r="OTM39" s="429"/>
      <c r="OTN39" s="429"/>
      <c r="OTO39" s="429"/>
      <c r="OTP39" s="429"/>
      <c r="OTQ39" s="429"/>
      <c r="OTR39" s="429"/>
      <c r="OTS39" s="429"/>
      <c r="OTT39" s="429"/>
      <c r="OTU39" s="429"/>
      <c r="OTV39" s="429"/>
      <c r="OTW39" s="429"/>
      <c r="OTX39" s="429"/>
      <c r="OTY39" s="429"/>
      <c r="OTZ39" s="429"/>
      <c r="OUA39" s="429"/>
      <c r="OUB39" s="429"/>
      <c r="OUC39" s="429"/>
      <c r="OUD39" s="429"/>
      <c r="OUE39" s="429"/>
      <c r="OUF39" s="429"/>
      <c r="OUG39" s="429"/>
      <c r="OUH39" s="429"/>
      <c r="OUI39" s="429"/>
      <c r="OUJ39" s="429"/>
      <c r="OUK39" s="429"/>
      <c r="OUL39" s="429"/>
      <c r="OUM39" s="429"/>
      <c r="OUN39" s="429"/>
      <c r="OUO39" s="429"/>
      <c r="OUP39" s="429"/>
      <c r="OUQ39" s="429"/>
      <c r="OUR39" s="429"/>
      <c r="OUS39" s="429"/>
      <c r="OUT39" s="429"/>
      <c r="OUU39" s="429"/>
      <c r="OUV39" s="429"/>
      <c r="OUW39" s="429"/>
      <c r="OUX39" s="429"/>
      <c r="OUY39" s="429"/>
      <c r="OUZ39" s="429"/>
      <c r="OVA39" s="429"/>
      <c r="OVB39" s="429"/>
      <c r="OVC39" s="429"/>
      <c r="OVD39" s="429"/>
      <c r="OVE39" s="429"/>
      <c r="OVF39" s="429"/>
      <c r="OVG39" s="429"/>
      <c r="OVH39" s="429"/>
      <c r="OVI39" s="429"/>
      <c r="OVJ39" s="429"/>
      <c r="OVK39" s="429"/>
      <c r="OVL39" s="429"/>
      <c r="OVM39" s="429"/>
      <c r="OVN39" s="429"/>
      <c r="OVO39" s="429"/>
      <c r="OVP39" s="429"/>
      <c r="OVQ39" s="429"/>
      <c r="OVR39" s="429"/>
      <c r="OVS39" s="429"/>
      <c r="OVT39" s="429"/>
      <c r="OVU39" s="429"/>
      <c r="OVV39" s="429"/>
      <c r="OVW39" s="429"/>
      <c r="OVX39" s="429"/>
      <c r="OVY39" s="429"/>
      <c r="OVZ39" s="429"/>
      <c r="OWA39" s="429"/>
      <c r="OWB39" s="429"/>
      <c r="OWC39" s="429"/>
      <c r="OWD39" s="429"/>
      <c r="OWE39" s="429"/>
      <c r="OWF39" s="429"/>
      <c r="OWG39" s="429"/>
      <c r="OWH39" s="429"/>
      <c r="OWI39" s="429"/>
      <c r="OWJ39" s="429"/>
      <c r="OWK39" s="429"/>
      <c r="OWL39" s="429"/>
      <c r="OWM39" s="429"/>
      <c r="OWN39" s="429"/>
      <c r="OWO39" s="429"/>
      <c r="OWP39" s="429"/>
      <c r="OWQ39" s="429"/>
      <c r="OWR39" s="429"/>
      <c r="OWS39" s="429"/>
      <c r="OWT39" s="429"/>
      <c r="OWU39" s="429"/>
      <c r="OWV39" s="429"/>
      <c r="OWW39" s="429"/>
      <c r="OWX39" s="429"/>
      <c r="OWY39" s="429"/>
      <c r="OWZ39" s="429"/>
      <c r="OXA39" s="429"/>
      <c r="OXB39" s="429"/>
      <c r="OXC39" s="429"/>
      <c r="OXD39" s="429"/>
      <c r="OXE39" s="429"/>
      <c r="OXF39" s="429"/>
      <c r="OXG39" s="429"/>
      <c r="OXH39" s="429"/>
      <c r="OXI39" s="429"/>
      <c r="OXJ39" s="429"/>
      <c r="OXK39" s="429"/>
      <c r="OXL39" s="429"/>
      <c r="OXM39" s="429"/>
      <c r="OXN39" s="429"/>
      <c r="OXO39" s="429"/>
      <c r="OXP39" s="429"/>
      <c r="OXQ39" s="429"/>
      <c r="OXR39" s="429"/>
      <c r="OXS39" s="429"/>
      <c r="OXT39" s="429"/>
      <c r="OXU39" s="429"/>
      <c r="OXV39" s="429"/>
      <c r="OXW39" s="429"/>
      <c r="OXX39" s="429"/>
      <c r="OXY39" s="429"/>
      <c r="OXZ39" s="429"/>
      <c r="OYA39" s="429"/>
      <c r="OYB39" s="429"/>
      <c r="OYC39" s="429"/>
      <c r="OYD39" s="429"/>
      <c r="OYE39" s="429"/>
      <c r="OYF39" s="429"/>
      <c r="OYG39" s="429"/>
      <c r="OYH39" s="429"/>
      <c r="OYI39" s="429"/>
      <c r="OYJ39" s="429"/>
      <c r="OYK39" s="429"/>
      <c r="OYL39" s="429"/>
      <c r="OYM39" s="429"/>
      <c r="OYN39" s="429"/>
      <c r="OYO39" s="429"/>
      <c r="OYP39" s="429"/>
      <c r="OYQ39" s="429"/>
      <c r="OYR39" s="429"/>
      <c r="OYS39" s="429"/>
      <c r="OYT39" s="429"/>
      <c r="OYU39" s="429"/>
      <c r="OYV39" s="429"/>
      <c r="OYW39" s="429"/>
      <c r="OYX39" s="429"/>
      <c r="OYY39" s="429"/>
      <c r="OYZ39" s="429"/>
      <c r="OZA39" s="429"/>
      <c r="OZB39" s="429"/>
      <c r="OZC39" s="429"/>
      <c r="OZD39" s="429"/>
      <c r="OZE39" s="429"/>
      <c r="OZF39" s="429"/>
      <c r="OZG39" s="429"/>
      <c r="OZH39" s="429"/>
      <c r="OZI39" s="429"/>
      <c r="OZJ39" s="429"/>
      <c r="OZK39" s="429"/>
      <c r="OZL39" s="429"/>
      <c r="OZM39" s="429"/>
      <c r="OZN39" s="429"/>
      <c r="OZO39" s="429"/>
      <c r="OZP39" s="429"/>
      <c r="OZQ39" s="429"/>
      <c r="OZR39" s="429"/>
      <c r="OZS39" s="429"/>
      <c r="OZT39" s="429"/>
      <c r="OZU39" s="429"/>
      <c r="OZV39" s="429"/>
      <c r="OZW39" s="429"/>
      <c r="OZX39" s="429"/>
      <c r="OZY39" s="429"/>
      <c r="OZZ39" s="429"/>
      <c r="PAA39" s="429"/>
      <c r="PAB39" s="429"/>
      <c r="PAC39" s="429"/>
      <c r="PAD39" s="429"/>
      <c r="PAE39" s="429"/>
      <c r="PAF39" s="429"/>
      <c r="PAG39" s="429"/>
      <c r="PAH39" s="429"/>
      <c r="PAI39" s="429"/>
      <c r="PAJ39" s="429"/>
      <c r="PAK39" s="429"/>
      <c r="PAL39" s="429"/>
      <c r="PAM39" s="429"/>
      <c r="PAN39" s="429"/>
      <c r="PAO39" s="429"/>
      <c r="PAP39" s="429"/>
      <c r="PAQ39" s="429"/>
      <c r="PAR39" s="429"/>
      <c r="PAS39" s="429"/>
      <c r="PAT39" s="429"/>
      <c r="PAU39" s="429"/>
      <c r="PAV39" s="429"/>
      <c r="PAW39" s="429"/>
      <c r="PAX39" s="429"/>
      <c r="PAY39" s="429"/>
      <c r="PAZ39" s="429"/>
      <c r="PBA39" s="429"/>
      <c r="PBB39" s="429"/>
      <c r="PBC39" s="429"/>
      <c r="PBD39" s="429"/>
      <c r="PBE39" s="429"/>
      <c r="PBF39" s="429"/>
      <c r="PBG39" s="429"/>
      <c r="PBH39" s="429"/>
      <c r="PBI39" s="429"/>
      <c r="PBJ39" s="429"/>
      <c r="PBK39" s="429"/>
      <c r="PBL39" s="429"/>
      <c r="PBM39" s="429"/>
      <c r="PBN39" s="429"/>
      <c r="PBO39" s="429"/>
      <c r="PBP39" s="429"/>
      <c r="PBQ39" s="429"/>
      <c r="PBR39" s="429"/>
      <c r="PBS39" s="429"/>
      <c r="PBT39" s="429"/>
      <c r="PBU39" s="429"/>
      <c r="PBV39" s="429"/>
      <c r="PBW39" s="429"/>
      <c r="PBX39" s="429"/>
      <c r="PBY39" s="429"/>
      <c r="PBZ39" s="429"/>
      <c r="PCA39" s="429"/>
      <c r="PCB39" s="429"/>
      <c r="PCC39" s="429"/>
      <c r="PCD39" s="429"/>
      <c r="PCE39" s="429"/>
      <c r="PCF39" s="429"/>
      <c r="PCG39" s="429"/>
      <c r="PCH39" s="429"/>
      <c r="PCI39" s="429"/>
      <c r="PCJ39" s="429"/>
      <c r="PCK39" s="429"/>
      <c r="PCL39" s="429"/>
      <c r="PCM39" s="429"/>
      <c r="PCN39" s="429"/>
      <c r="PCO39" s="429"/>
      <c r="PCP39" s="429"/>
      <c r="PCQ39" s="429"/>
      <c r="PCR39" s="429"/>
      <c r="PCS39" s="429"/>
      <c r="PCT39" s="429"/>
      <c r="PCU39" s="429"/>
      <c r="PCV39" s="429"/>
      <c r="PCW39" s="429"/>
      <c r="PCX39" s="429"/>
      <c r="PCY39" s="429"/>
      <c r="PCZ39" s="429"/>
      <c r="PDA39" s="429"/>
      <c r="PDB39" s="429"/>
      <c r="PDC39" s="429"/>
      <c r="PDD39" s="429"/>
      <c r="PDE39" s="429"/>
      <c r="PDF39" s="429"/>
      <c r="PDG39" s="429"/>
      <c r="PDH39" s="429"/>
      <c r="PDI39" s="429"/>
      <c r="PDJ39" s="429"/>
      <c r="PDK39" s="429"/>
      <c r="PDL39" s="429"/>
      <c r="PDM39" s="429"/>
      <c r="PDN39" s="429"/>
      <c r="PDO39" s="429"/>
      <c r="PDP39" s="429"/>
      <c r="PDQ39" s="429"/>
      <c r="PDR39" s="429"/>
      <c r="PDS39" s="429"/>
      <c r="PDT39" s="429"/>
      <c r="PDU39" s="429"/>
      <c r="PDV39" s="429"/>
      <c r="PDW39" s="429"/>
      <c r="PDX39" s="429"/>
      <c r="PDY39" s="429"/>
      <c r="PDZ39" s="429"/>
      <c r="PEA39" s="429"/>
      <c r="PEB39" s="429"/>
      <c r="PEC39" s="429"/>
      <c r="PED39" s="429"/>
      <c r="PEE39" s="429"/>
      <c r="PEF39" s="429"/>
      <c r="PEG39" s="429"/>
      <c r="PEH39" s="429"/>
      <c r="PEI39" s="429"/>
      <c r="PEJ39" s="429"/>
      <c r="PEK39" s="429"/>
      <c r="PEL39" s="429"/>
      <c r="PEM39" s="429"/>
      <c r="PEN39" s="429"/>
      <c r="PEO39" s="429"/>
      <c r="PEP39" s="429"/>
      <c r="PEQ39" s="429"/>
      <c r="PER39" s="429"/>
      <c r="PES39" s="429"/>
      <c r="PET39" s="429"/>
      <c r="PEU39" s="429"/>
      <c r="PEV39" s="429"/>
      <c r="PEW39" s="429"/>
      <c r="PEX39" s="429"/>
      <c r="PEY39" s="429"/>
      <c r="PEZ39" s="429"/>
      <c r="PFA39" s="429"/>
      <c r="PFB39" s="429"/>
      <c r="PFC39" s="429"/>
      <c r="PFD39" s="429"/>
      <c r="PFE39" s="429"/>
      <c r="PFF39" s="429"/>
      <c r="PFG39" s="429"/>
      <c r="PFH39" s="429"/>
      <c r="PFI39" s="429"/>
      <c r="PFJ39" s="429"/>
      <c r="PFK39" s="429"/>
      <c r="PFL39" s="429"/>
      <c r="PFM39" s="429"/>
      <c r="PFN39" s="429"/>
      <c r="PFO39" s="429"/>
      <c r="PFP39" s="429"/>
      <c r="PFQ39" s="429"/>
      <c r="PFR39" s="429"/>
      <c r="PFS39" s="429"/>
      <c r="PFT39" s="429"/>
      <c r="PFU39" s="429"/>
      <c r="PFV39" s="429"/>
      <c r="PFW39" s="429"/>
      <c r="PFX39" s="429"/>
      <c r="PFY39" s="429"/>
      <c r="PFZ39" s="429"/>
      <c r="PGA39" s="429"/>
      <c r="PGB39" s="429"/>
      <c r="PGC39" s="429"/>
      <c r="PGD39" s="429"/>
      <c r="PGE39" s="429"/>
      <c r="PGF39" s="429"/>
      <c r="PGG39" s="429"/>
      <c r="PGH39" s="429"/>
      <c r="PGI39" s="429"/>
      <c r="PGJ39" s="429"/>
      <c r="PGK39" s="429"/>
      <c r="PGL39" s="429"/>
      <c r="PGM39" s="429"/>
      <c r="PGN39" s="429"/>
      <c r="PGO39" s="429"/>
      <c r="PGP39" s="429"/>
      <c r="PGQ39" s="429"/>
      <c r="PGR39" s="429"/>
      <c r="PGS39" s="429"/>
      <c r="PGT39" s="429"/>
      <c r="PGU39" s="429"/>
      <c r="PGV39" s="429"/>
      <c r="PGW39" s="429"/>
      <c r="PGX39" s="429"/>
      <c r="PGY39" s="429"/>
      <c r="PGZ39" s="429"/>
      <c r="PHA39" s="429"/>
      <c r="PHB39" s="429"/>
      <c r="PHC39" s="429"/>
      <c r="PHD39" s="429"/>
      <c r="PHE39" s="429"/>
      <c r="PHF39" s="429"/>
      <c r="PHG39" s="429"/>
      <c r="PHH39" s="429"/>
      <c r="PHI39" s="429"/>
      <c r="PHJ39" s="429"/>
      <c r="PHK39" s="429"/>
      <c r="PHL39" s="429"/>
      <c r="PHM39" s="429"/>
      <c r="PHN39" s="429"/>
      <c r="PHO39" s="429"/>
      <c r="PHP39" s="429"/>
      <c r="PHQ39" s="429"/>
      <c r="PHR39" s="429"/>
      <c r="PHS39" s="429"/>
      <c r="PHT39" s="429"/>
      <c r="PHU39" s="429"/>
      <c r="PHV39" s="429"/>
      <c r="PHW39" s="429"/>
      <c r="PHX39" s="429"/>
      <c r="PHY39" s="429"/>
      <c r="PHZ39" s="429"/>
      <c r="PIA39" s="429"/>
      <c r="PIB39" s="429"/>
      <c r="PIC39" s="429"/>
      <c r="PID39" s="429"/>
      <c r="PIE39" s="429"/>
      <c r="PIF39" s="429"/>
      <c r="PIG39" s="429"/>
      <c r="PIH39" s="429"/>
      <c r="PII39" s="429"/>
      <c r="PIJ39" s="429"/>
      <c r="PIK39" s="429"/>
      <c r="PIL39" s="429"/>
      <c r="PIM39" s="429"/>
      <c r="PIN39" s="429"/>
      <c r="PIO39" s="429"/>
      <c r="PIP39" s="429"/>
      <c r="PIQ39" s="429"/>
      <c r="PIR39" s="429"/>
      <c r="PIS39" s="429"/>
      <c r="PIT39" s="429"/>
      <c r="PIU39" s="429"/>
      <c r="PIV39" s="429"/>
      <c r="PIW39" s="429"/>
      <c r="PIX39" s="429"/>
      <c r="PIY39" s="429"/>
      <c r="PIZ39" s="429"/>
      <c r="PJA39" s="429"/>
      <c r="PJB39" s="429"/>
      <c r="PJC39" s="429"/>
      <c r="PJD39" s="429"/>
      <c r="PJE39" s="429"/>
      <c r="PJF39" s="429"/>
      <c r="PJG39" s="429"/>
      <c r="PJH39" s="429"/>
      <c r="PJI39" s="429"/>
      <c r="PJJ39" s="429"/>
      <c r="PJK39" s="429"/>
      <c r="PJL39" s="429"/>
      <c r="PJM39" s="429"/>
      <c r="PJN39" s="429"/>
      <c r="PJO39" s="429"/>
      <c r="PJP39" s="429"/>
      <c r="PJQ39" s="429"/>
      <c r="PJR39" s="429"/>
      <c r="PJS39" s="429"/>
      <c r="PJT39" s="429"/>
      <c r="PJU39" s="429"/>
      <c r="PJV39" s="429"/>
      <c r="PJW39" s="429"/>
      <c r="PJX39" s="429"/>
      <c r="PJY39" s="429"/>
      <c r="PJZ39" s="429"/>
      <c r="PKA39" s="429"/>
      <c r="PKB39" s="429"/>
      <c r="PKC39" s="429"/>
      <c r="PKD39" s="429"/>
      <c r="PKE39" s="429"/>
      <c r="PKF39" s="429"/>
      <c r="PKG39" s="429"/>
      <c r="PKH39" s="429"/>
      <c r="PKI39" s="429"/>
      <c r="PKJ39" s="429"/>
      <c r="PKK39" s="429"/>
      <c r="PKL39" s="429"/>
      <c r="PKM39" s="429"/>
      <c r="PKN39" s="429"/>
      <c r="PKO39" s="429"/>
      <c r="PKP39" s="429"/>
      <c r="PKQ39" s="429"/>
      <c r="PKR39" s="429"/>
      <c r="PKS39" s="429"/>
      <c r="PKT39" s="429"/>
      <c r="PKU39" s="429"/>
      <c r="PKV39" s="429"/>
      <c r="PKW39" s="429"/>
      <c r="PKX39" s="429"/>
      <c r="PKY39" s="429"/>
      <c r="PKZ39" s="429"/>
      <c r="PLA39" s="429"/>
      <c r="PLB39" s="429"/>
      <c r="PLC39" s="429"/>
      <c r="PLD39" s="429"/>
      <c r="PLE39" s="429"/>
      <c r="PLF39" s="429"/>
      <c r="PLG39" s="429"/>
      <c r="PLH39" s="429"/>
      <c r="PLI39" s="429"/>
      <c r="PLJ39" s="429"/>
      <c r="PLK39" s="429"/>
      <c r="PLL39" s="429"/>
      <c r="PLM39" s="429"/>
      <c r="PLN39" s="429"/>
      <c r="PLO39" s="429"/>
      <c r="PLP39" s="429"/>
      <c r="PLQ39" s="429"/>
      <c r="PLR39" s="429"/>
      <c r="PLS39" s="429"/>
      <c r="PLT39" s="429"/>
      <c r="PLU39" s="429"/>
      <c r="PLV39" s="429"/>
      <c r="PLW39" s="429"/>
      <c r="PLX39" s="429"/>
      <c r="PLY39" s="429"/>
      <c r="PLZ39" s="429"/>
      <c r="PMA39" s="429"/>
      <c r="PMB39" s="429"/>
      <c r="PMC39" s="429"/>
      <c r="PMD39" s="429"/>
      <c r="PME39" s="429"/>
      <c r="PMF39" s="429"/>
      <c r="PMG39" s="429"/>
      <c r="PMH39" s="429"/>
      <c r="PMI39" s="429"/>
      <c r="PMJ39" s="429"/>
      <c r="PMK39" s="429"/>
      <c r="PML39" s="429"/>
      <c r="PMM39" s="429"/>
      <c r="PMN39" s="429"/>
      <c r="PMO39" s="429"/>
      <c r="PMP39" s="429"/>
      <c r="PMQ39" s="429"/>
      <c r="PMR39" s="429"/>
      <c r="PMS39" s="429"/>
      <c r="PMT39" s="429"/>
      <c r="PMU39" s="429"/>
      <c r="PMV39" s="429"/>
      <c r="PMW39" s="429"/>
      <c r="PMX39" s="429"/>
      <c r="PMY39" s="429"/>
      <c r="PMZ39" s="429"/>
      <c r="PNA39" s="429"/>
      <c r="PNB39" s="429"/>
      <c r="PNC39" s="429"/>
      <c r="PND39" s="429"/>
      <c r="PNE39" s="429"/>
      <c r="PNF39" s="429"/>
      <c r="PNG39" s="429"/>
      <c r="PNH39" s="429"/>
      <c r="PNI39" s="429"/>
      <c r="PNJ39" s="429"/>
      <c r="PNK39" s="429"/>
      <c r="PNL39" s="429"/>
      <c r="PNM39" s="429"/>
      <c r="PNN39" s="429"/>
      <c r="PNO39" s="429"/>
      <c r="PNP39" s="429"/>
      <c r="PNQ39" s="429"/>
      <c r="PNR39" s="429"/>
      <c r="PNS39" s="429"/>
      <c r="PNT39" s="429"/>
      <c r="PNU39" s="429"/>
      <c r="PNV39" s="429"/>
      <c r="PNW39" s="429"/>
      <c r="PNX39" s="429"/>
      <c r="PNY39" s="429"/>
      <c r="PNZ39" s="429"/>
      <c r="POA39" s="429"/>
      <c r="POB39" s="429"/>
      <c r="POC39" s="429"/>
      <c r="POD39" s="429"/>
      <c r="POE39" s="429"/>
      <c r="POF39" s="429"/>
      <c r="POG39" s="429"/>
      <c r="POH39" s="429"/>
      <c r="POI39" s="429"/>
      <c r="POJ39" s="429"/>
      <c r="POK39" s="429"/>
      <c r="POL39" s="429"/>
      <c r="POM39" s="429"/>
      <c r="PON39" s="429"/>
      <c r="POO39" s="429"/>
      <c r="POP39" s="429"/>
      <c r="POQ39" s="429"/>
      <c r="POR39" s="429"/>
      <c r="POS39" s="429"/>
      <c r="POT39" s="429"/>
      <c r="POU39" s="429"/>
      <c r="POV39" s="429"/>
      <c r="POW39" s="429"/>
      <c r="POX39" s="429"/>
      <c r="POY39" s="429"/>
      <c r="POZ39" s="429"/>
      <c r="PPA39" s="429"/>
      <c r="PPB39" s="429"/>
      <c r="PPC39" s="429"/>
      <c r="PPD39" s="429"/>
      <c r="PPE39" s="429"/>
      <c r="PPF39" s="429"/>
      <c r="PPG39" s="429"/>
      <c r="PPH39" s="429"/>
      <c r="PPI39" s="429"/>
      <c r="PPJ39" s="429"/>
      <c r="PPK39" s="429"/>
      <c r="PPL39" s="429"/>
      <c r="PPM39" s="429"/>
      <c r="PPN39" s="429"/>
      <c r="PPO39" s="429"/>
      <c r="PPP39" s="429"/>
      <c r="PPQ39" s="429"/>
      <c r="PPR39" s="429"/>
      <c r="PPS39" s="429"/>
      <c r="PPT39" s="429"/>
      <c r="PPU39" s="429"/>
      <c r="PPV39" s="429"/>
      <c r="PPW39" s="429"/>
      <c r="PPX39" s="429"/>
      <c r="PPY39" s="429"/>
      <c r="PPZ39" s="429"/>
      <c r="PQA39" s="429"/>
      <c r="PQB39" s="429"/>
      <c r="PQC39" s="429"/>
      <c r="PQD39" s="429"/>
      <c r="PQE39" s="429"/>
      <c r="PQF39" s="429"/>
      <c r="PQG39" s="429"/>
      <c r="PQH39" s="429"/>
      <c r="PQI39" s="429"/>
      <c r="PQJ39" s="429"/>
      <c r="PQK39" s="429"/>
      <c r="PQL39" s="429"/>
      <c r="PQM39" s="429"/>
      <c r="PQN39" s="429"/>
      <c r="PQO39" s="429"/>
      <c r="PQP39" s="429"/>
      <c r="PQQ39" s="429"/>
      <c r="PQR39" s="429"/>
      <c r="PQS39" s="429"/>
      <c r="PQT39" s="429"/>
      <c r="PQU39" s="429"/>
      <c r="PQV39" s="429"/>
      <c r="PQW39" s="429"/>
      <c r="PQX39" s="429"/>
      <c r="PQY39" s="429"/>
      <c r="PQZ39" s="429"/>
      <c r="PRA39" s="429"/>
      <c r="PRB39" s="429"/>
      <c r="PRC39" s="429"/>
      <c r="PRD39" s="429"/>
      <c r="PRE39" s="429"/>
      <c r="PRF39" s="429"/>
      <c r="PRG39" s="429"/>
      <c r="PRH39" s="429"/>
      <c r="PRI39" s="429"/>
      <c r="PRJ39" s="429"/>
      <c r="PRK39" s="429"/>
      <c r="PRL39" s="429"/>
      <c r="PRM39" s="429"/>
      <c r="PRN39" s="429"/>
      <c r="PRO39" s="429"/>
      <c r="PRP39" s="429"/>
      <c r="PRQ39" s="429"/>
      <c r="PRR39" s="429"/>
      <c r="PRS39" s="429"/>
      <c r="PRT39" s="429"/>
      <c r="PRU39" s="429"/>
      <c r="PRV39" s="429"/>
      <c r="PRW39" s="429"/>
      <c r="PRX39" s="429"/>
      <c r="PRY39" s="429"/>
      <c r="PRZ39" s="429"/>
      <c r="PSA39" s="429"/>
      <c r="PSB39" s="429"/>
      <c r="PSC39" s="429"/>
      <c r="PSD39" s="429"/>
      <c r="PSE39" s="429"/>
      <c r="PSF39" s="429"/>
      <c r="PSG39" s="429"/>
      <c r="PSH39" s="429"/>
      <c r="PSI39" s="429"/>
      <c r="PSJ39" s="429"/>
      <c r="PSK39" s="429"/>
      <c r="PSL39" s="429"/>
      <c r="PSM39" s="429"/>
      <c r="PSN39" s="429"/>
      <c r="PSO39" s="429"/>
      <c r="PSP39" s="429"/>
      <c r="PSQ39" s="429"/>
      <c r="PSR39" s="429"/>
      <c r="PSS39" s="429"/>
      <c r="PST39" s="429"/>
      <c r="PSU39" s="429"/>
      <c r="PSV39" s="429"/>
      <c r="PSW39" s="429"/>
      <c r="PSX39" s="429"/>
      <c r="PSY39" s="429"/>
      <c r="PSZ39" s="429"/>
      <c r="PTA39" s="429"/>
      <c r="PTB39" s="429"/>
      <c r="PTC39" s="429"/>
      <c r="PTD39" s="429"/>
      <c r="PTE39" s="429"/>
      <c r="PTF39" s="429"/>
      <c r="PTG39" s="429"/>
      <c r="PTH39" s="429"/>
      <c r="PTI39" s="429"/>
      <c r="PTJ39" s="429"/>
      <c r="PTK39" s="429"/>
      <c r="PTL39" s="429"/>
      <c r="PTM39" s="429"/>
      <c r="PTN39" s="429"/>
      <c r="PTO39" s="429"/>
      <c r="PTP39" s="429"/>
      <c r="PTQ39" s="429"/>
      <c r="PTR39" s="429"/>
      <c r="PTS39" s="429"/>
      <c r="PTT39" s="429"/>
      <c r="PTU39" s="429"/>
      <c r="PTV39" s="429"/>
      <c r="PTW39" s="429"/>
      <c r="PTX39" s="429"/>
      <c r="PTY39" s="429"/>
      <c r="PTZ39" s="429"/>
      <c r="PUA39" s="429"/>
      <c r="PUB39" s="429"/>
      <c r="PUC39" s="429"/>
      <c r="PUD39" s="429"/>
      <c r="PUE39" s="429"/>
      <c r="PUF39" s="429"/>
      <c r="PUG39" s="429"/>
      <c r="PUH39" s="429"/>
      <c r="PUI39" s="429"/>
      <c r="PUJ39" s="429"/>
      <c r="PUK39" s="429"/>
      <c r="PUL39" s="429"/>
      <c r="PUM39" s="429"/>
      <c r="PUN39" s="429"/>
      <c r="PUO39" s="429"/>
      <c r="PUP39" s="429"/>
      <c r="PUQ39" s="429"/>
      <c r="PUR39" s="429"/>
      <c r="PUS39" s="429"/>
      <c r="PUT39" s="429"/>
      <c r="PUU39" s="429"/>
      <c r="PUV39" s="429"/>
      <c r="PUW39" s="429"/>
      <c r="PUX39" s="429"/>
      <c r="PUY39" s="429"/>
      <c r="PUZ39" s="429"/>
      <c r="PVA39" s="429"/>
      <c r="PVB39" s="429"/>
      <c r="PVC39" s="429"/>
      <c r="PVD39" s="429"/>
      <c r="PVE39" s="429"/>
      <c r="PVF39" s="429"/>
      <c r="PVG39" s="429"/>
      <c r="PVH39" s="429"/>
      <c r="PVI39" s="429"/>
      <c r="PVJ39" s="429"/>
      <c r="PVK39" s="429"/>
      <c r="PVL39" s="429"/>
      <c r="PVM39" s="429"/>
      <c r="PVN39" s="429"/>
      <c r="PVO39" s="429"/>
      <c r="PVP39" s="429"/>
      <c r="PVQ39" s="429"/>
      <c r="PVR39" s="429"/>
      <c r="PVS39" s="429"/>
      <c r="PVT39" s="429"/>
      <c r="PVU39" s="429"/>
      <c r="PVV39" s="429"/>
      <c r="PVW39" s="429"/>
      <c r="PVX39" s="429"/>
      <c r="PVY39" s="429"/>
      <c r="PVZ39" s="429"/>
      <c r="PWA39" s="429"/>
      <c r="PWB39" s="429"/>
      <c r="PWC39" s="429"/>
      <c r="PWD39" s="429"/>
      <c r="PWE39" s="429"/>
      <c r="PWF39" s="429"/>
      <c r="PWG39" s="429"/>
      <c r="PWH39" s="429"/>
      <c r="PWI39" s="429"/>
      <c r="PWJ39" s="429"/>
      <c r="PWK39" s="429"/>
      <c r="PWL39" s="429"/>
      <c r="PWM39" s="429"/>
      <c r="PWN39" s="429"/>
      <c r="PWO39" s="429"/>
      <c r="PWP39" s="429"/>
      <c r="PWQ39" s="429"/>
      <c r="PWR39" s="429"/>
      <c r="PWS39" s="429"/>
      <c r="PWT39" s="429"/>
      <c r="PWU39" s="429"/>
      <c r="PWV39" s="429"/>
      <c r="PWW39" s="429"/>
      <c r="PWX39" s="429"/>
      <c r="PWY39" s="429"/>
      <c r="PWZ39" s="429"/>
      <c r="PXA39" s="429"/>
      <c r="PXB39" s="429"/>
      <c r="PXC39" s="429"/>
      <c r="PXD39" s="429"/>
      <c r="PXE39" s="429"/>
      <c r="PXF39" s="429"/>
      <c r="PXG39" s="429"/>
      <c r="PXH39" s="429"/>
      <c r="PXI39" s="429"/>
      <c r="PXJ39" s="429"/>
      <c r="PXK39" s="429"/>
      <c r="PXL39" s="429"/>
      <c r="PXM39" s="429"/>
      <c r="PXN39" s="429"/>
      <c r="PXO39" s="429"/>
      <c r="PXP39" s="429"/>
      <c r="PXQ39" s="429"/>
      <c r="PXR39" s="429"/>
      <c r="PXS39" s="429"/>
      <c r="PXT39" s="429"/>
      <c r="PXU39" s="429"/>
      <c r="PXV39" s="429"/>
      <c r="PXW39" s="429"/>
      <c r="PXX39" s="429"/>
      <c r="PXY39" s="429"/>
      <c r="PXZ39" s="429"/>
      <c r="PYA39" s="429"/>
      <c r="PYB39" s="429"/>
      <c r="PYC39" s="429"/>
      <c r="PYD39" s="429"/>
      <c r="PYE39" s="429"/>
      <c r="PYF39" s="429"/>
      <c r="PYG39" s="429"/>
      <c r="PYH39" s="429"/>
      <c r="PYI39" s="429"/>
      <c r="PYJ39" s="429"/>
      <c r="PYK39" s="429"/>
      <c r="PYL39" s="429"/>
      <c r="PYM39" s="429"/>
      <c r="PYN39" s="429"/>
      <c r="PYO39" s="429"/>
      <c r="PYP39" s="429"/>
      <c r="PYQ39" s="429"/>
      <c r="PYR39" s="429"/>
      <c r="PYS39" s="429"/>
      <c r="PYT39" s="429"/>
      <c r="PYU39" s="429"/>
      <c r="PYV39" s="429"/>
      <c r="PYW39" s="429"/>
      <c r="PYX39" s="429"/>
      <c r="PYY39" s="429"/>
      <c r="PYZ39" s="429"/>
      <c r="PZA39" s="429"/>
      <c r="PZB39" s="429"/>
      <c r="PZC39" s="429"/>
      <c r="PZD39" s="429"/>
      <c r="PZE39" s="429"/>
      <c r="PZF39" s="429"/>
      <c r="PZG39" s="429"/>
      <c r="PZH39" s="429"/>
      <c r="PZI39" s="429"/>
      <c r="PZJ39" s="429"/>
      <c r="PZK39" s="429"/>
      <c r="PZL39" s="429"/>
      <c r="PZM39" s="429"/>
      <c r="PZN39" s="429"/>
      <c r="PZO39" s="429"/>
      <c r="PZP39" s="429"/>
      <c r="PZQ39" s="429"/>
      <c r="PZR39" s="429"/>
      <c r="PZS39" s="429"/>
      <c r="PZT39" s="429"/>
      <c r="PZU39" s="429"/>
      <c r="PZV39" s="429"/>
      <c r="PZW39" s="429"/>
      <c r="PZX39" s="429"/>
      <c r="PZY39" s="429"/>
      <c r="PZZ39" s="429"/>
      <c r="QAA39" s="429"/>
      <c r="QAB39" s="429"/>
      <c r="QAC39" s="429"/>
      <c r="QAD39" s="429"/>
      <c r="QAE39" s="429"/>
      <c r="QAF39" s="429"/>
      <c r="QAG39" s="429"/>
      <c r="QAH39" s="429"/>
      <c r="QAI39" s="429"/>
      <c r="QAJ39" s="429"/>
      <c r="QAK39" s="429"/>
      <c r="QAL39" s="429"/>
      <c r="QAM39" s="429"/>
      <c r="QAN39" s="429"/>
      <c r="QAO39" s="429"/>
      <c r="QAP39" s="429"/>
      <c r="QAQ39" s="429"/>
      <c r="QAR39" s="429"/>
      <c r="QAS39" s="429"/>
      <c r="QAT39" s="429"/>
      <c r="QAU39" s="429"/>
      <c r="QAV39" s="429"/>
      <c r="QAW39" s="429"/>
      <c r="QAX39" s="429"/>
      <c r="QAY39" s="429"/>
      <c r="QAZ39" s="429"/>
      <c r="QBA39" s="429"/>
      <c r="QBB39" s="429"/>
      <c r="QBC39" s="429"/>
      <c r="QBD39" s="429"/>
      <c r="QBE39" s="429"/>
      <c r="QBF39" s="429"/>
      <c r="QBG39" s="429"/>
      <c r="QBH39" s="429"/>
      <c r="QBI39" s="429"/>
      <c r="QBJ39" s="429"/>
      <c r="QBK39" s="429"/>
      <c r="QBL39" s="429"/>
      <c r="QBM39" s="429"/>
      <c r="QBN39" s="429"/>
      <c r="QBO39" s="429"/>
      <c r="QBP39" s="429"/>
      <c r="QBQ39" s="429"/>
      <c r="QBR39" s="429"/>
      <c r="QBS39" s="429"/>
      <c r="QBT39" s="429"/>
      <c r="QBU39" s="429"/>
      <c r="QBV39" s="429"/>
      <c r="QBW39" s="429"/>
      <c r="QBX39" s="429"/>
      <c r="QBY39" s="429"/>
      <c r="QBZ39" s="429"/>
      <c r="QCA39" s="429"/>
      <c r="QCB39" s="429"/>
      <c r="QCC39" s="429"/>
      <c r="QCD39" s="429"/>
      <c r="QCE39" s="429"/>
      <c r="QCF39" s="429"/>
      <c r="QCG39" s="429"/>
      <c r="QCH39" s="429"/>
      <c r="QCI39" s="429"/>
      <c r="QCJ39" s="429"/>
      <c r="QCK39" s="429"/>
      <c r="QCL39" s="429"/>
      <c r="QCM39" s="429"/>
      <c r="QCN39" s="429"/>
      <c r="QCO39" s="429"/>
      <c r="QCP39" s="429"/>
      <c r="QCQ39" s="429"/>
      <c r="QCR39" s="429"/>
      <c r="QCS39" s="429"/>
      <c r="QCT39" s="429"/>
      <c r="QCU39" s="429"/>
      <c r="QCV39" s="429"/>
      <c r="QCW39" s="429"/>
      <c r="QCX39" s="429"/>
      <c r="QCY39" s="429"/>
      <c r="QCZ39" s="429"/>
      <c r="QDA39" s="429"/>
      <c r="QDB39" s="429"/>
      <c r="QDC39" s="429"/>
      <c r="QDD39" s="429"/>
      <c r="QDE39" s="429"/>
      <c r="QDF39" s="429"/>
      <c r="QDG39" s="429"/>
      <c r="QDH39" s="429"/>
      <c r="QDI39" s="429"/>
      <c r="QDJ39" s="429"/>
      <c r="QDK39" s="429"/>
      <c r="QDL39" s="429"/>
      <c r="QDM39" s="429"/>
      <c r="QDN39" s="429"/>
      <c r="QDO39" s="429"/>
      <c r="QDP39" s="429"/>
      <c r="QDQ39" s="429"/>
      <c r="QDR39" s="429"/>
      <c r="QDS39" s="429"/>
      <c r="QDT39" s="429"/>
      <c r="QDU39" s="429"/>
      <c r="QDV39" s="429"/>
      <c r="QDW39" s="429"/>
      <c r="QDX39" s="429"/>
      <c r="QDY39" s="429"/>
      <c r="QDZ39" s="429"/>
      <c r="QEA39" s="429"/>
      <c r="QEB39" s="429"/>
      <c r="QEC39" s="429"/>
      <c r="QED39" s="429"/>
      <c r="QEE39" s="429"/>
      <c r="QEF39" s="429"/>
      <c r="QEG39" s="429"/>
      <c r="QEH39" s="429"/>
      <c r="QEI39" s="429"/>
      <c r="QEJ39" s="429"/>
      <c r="QEK39" s="429"/>
      <c r="QEL39" s="429"/>
      <c r="QEM39" s="429"/>
      <c r="QEN39" s="429"/>
      <c r="QEO39" s="429"/>
      <c r="QEP39" s="429"/>
      <c r="QEQ39" s="429"/>
      <c r="QER39" s="429"/>
      <c r="QES39" s="429"/>
      <c r="QET39" s="429"/>
      <c r="QEU39" s="429"/>
      <c r="QEV39" s="429"/>
      <c r="QEW39" s="429"/>
      <c r="QEX39" s="429"/>
      <c r="QEY39" s="429"/>
      <c r="QEZ39" s="429"/>
      <c r="QFA39" s="429"/>
      <c r="QFB39" s="429"/>
      <c r="QFC39" s="429"/>
      <c r="QFD39" s="429"/>
      <c r="QFE39" s="429"/>
      <c r="QFF39" s="429"/>
      <c r="QFG39" s="429"/>
      <c r="QFH39" s="429"/>
      <c r="QFI39" s="429"/>
      <c r="QFJ39" s="429"/>
      <c r="QFK39" s="429"/>
      <c r="QFL39" s="429"/>
      <c r="QFM39" s="429"/>
      <c r="QFN39" s="429"/>
      <c r="QFO39" s="429"/>
      <c r="QFP39" s="429"/>
      <c r="QFQ39" s="429"/>
      <c r="QFR39" s="429"/>
      <c r="QFS39" s="429"/>
      <c r="QFT39" s="429"/>
      <c r="QFU39" s="429"/>
      <c r="QFV39" s="429"/>
      <c r="QFW39" s="429"/>
      <c r="QFX39" s="429"/>
      <c r="QFY39" s="429"/>
      <c r="QFZ39" s="429"/>
      <c r="QGA39" s="429"/>
      <c r="QGB39" s="429"/>
      <c r="QGC39" s="429"/>
      <c r="QGD39" s="429"/>
      <c r="QGE39" s="429"/>
      <c r="QGF39" s="429"/>
      <c r="QGG39" s="429"/>
      <c r="QGH39" s="429"/>
      <c r="QGI39" s="429"/>
      <c r="QGJ39" s="429"/>
      <c r="QGK39" s="429"/>
      <c r="QGL39" s="429"/>
      <c r="QGM39" s="429"/>
      <c r="QGN39" s="429"/>
      <c r="QGO39" s="429"/>
      <c r="QGP39" s="429"/>
      <c r="QGQ39" s="429"/>
      <c r="QGR39" s="429"/>
      <c r="QGS39" s="429"/>
      <c r="QGT39" s="429"/>
      <c r="QGU39" s="429"/>
      <c r="QGV39" s="429"/>
      <c r="QGW39" s="429"/>
      <c r="QGX39" s="429"/>
      <c r="QGY39" s="429"/>
      <c r="QGZ39" s="429"/>
      <c r="QHA39" s="429"/>
      <c r="QHB39" s="429"/>
      <c r="QHC39" s="429"/>
      <c r="QHD39" s="429"/>
      <c r="QHE39" s="429"/>
      <c r="QHF39" s="429"/>
      <c r="QHG39" s="429"/>
      <c r="QHH39" s="429"/>
      <c r="QHI39" s="429"/>
      <c r="QHJ39" s="429"/>
      <c r="QHK39" s="429"/>
      <c r="QHL39" s="429"/>
      <c r="QHM39" s="429"/>
      <c r="QHN39" s="429"/>
      <c r="QHO39" s="429"/>
      <c r="QHP39" s="429"/>
      <c r="QHQ39" s="429"/>
      <c r="QHR39" s="429"/>
      <c r="QHS39" s="429"/>
      <c r="QHT39" s="429"/>
      <c r="QHU39" s="429"/>
      <c r="QHV39" s="429"/>
      <c r="QHW39" s="429"/>
      <c r="QHX39" s="429"/>
      <c r="QHY39" s="429"/>
      <c r="QHZ39" s="429"/>
      <c r="QIA39" s="429"/>
      <c r="QIB39" s="429"/>
      <c r="QIC39" s="429"/>
      <c r="QID39" s="429"/>
      <c r="QIE39" s="429"/>
      <c r="QIF39" s="429"/>
      <c r="QIG39" s="429"/>
      <c r="QIH39" s="429"/>
      <c r="QII39" s="429"/>
      <c r="QIJ39" s="429"/>
      <c r="QIK39" s="429"/>
      <c r="QIL39" s="429"/>
      <c r="QIM39" s="429"/>
      <c r="QIN39" s="429"/>
      <c r="QIO39" s="429"/>
      <c r="QIP39" s="429"/>
      <c r="QIQ39" s="429"/>
      <c r="QIR39" s="429"/>
      <c r="QIS39" s="429"/>
      <c r="QIT39" s="429"/>
      <c r="QIU39" s="429"/>
      <c r="QIV39" s="429"/>
      <c r="QIW39" s="429"/>
      <c r="QIX39" s="429"/>
      <c r="QIY39" s="429"/>
      <c r="QIZ39" s="429"/>
      <c r="QJA39" s="429"/>
      <c r="QJB39" s="429"/>
      <c r="QJC39" s="429"/>
      <c r="QJD39" s="429"/>
      <c r="QJE39" s="429"/>
      <c r="QJF39" s="429"/>
      <c r="QJG39" s="429"/>
      <c r="QJH39" s="429"/>
      <c r="QJI39" s="429"/>
      <c r="QJJ39" s="429"/>
      <c r="QJK39" s="429"/>
      <c r="QJL39" s="429"/>
      <c r="QJM39" s="429"/>
      <c r="QJN39" s="429"/>
      <c r="QJO39" s="429"/>
      <c r="QJP39" s="429"/>
      <c r="QJQ39" s="429"/>
      <c r="QJR39" s="429"/>
      <c r="QJS39" s="429"/>
      <c r="QJT39" s="429"/>
      <c r="QJU39" s="429"/>
      <c r="QJV39" s="429"/>
      <c r="QJW39" s="429"/>
      <c r="QJX39" s="429"/>
      <c r="QJY39" s="429"/>
      <c r="QJZ39" s="429"/>
      <c r="QKA39" s="429"/>
      <c r="QKB39" s="429"/>
      <c r="QKC39" s="429"/>
      <c r="QKD39" s="429"/>
      <c r="QKE39" s="429"/>
      <c r="QKF39" s="429"/>
      <c r="QKG39" s="429"/>
      <c r="QKH39" s="429"/>
      <c r="QKI39" s="429"/>
      <c r="QKJ39" s="429"/>
      <c r="QKK39" s="429"/>
      <c r="QKL39" s="429"/>
      <c r="QKM39" s="429"/>
      <c r="QKN39" s="429"/>
      <c r="QKO39" s="429"/>
      <c r="QKP39" s="429"/>
      <c r="QKQ39" s="429"/>
      <c r="QKR39" s="429"/>
      <c r="QKS39" s="429"/>
      <c r="QKT39" s="429"/>
      <c r="QKU39" s="429"/>
      <c r="QKV39" s="429"/>
      <c r="QKW39" s="429"/>
      <c r="QKX39" s="429"/>
      <c r="QKY39" s="429"/>
      <c r="QKZ39" s="429"/>
      <c r="QLA39" s="429"/>
      <c r="QLB39" s="429"/>
      <c r="QLC39" s="429"/>
      <c r="QLD39" s="429"/>
      <c r="QLE39" s="429"/>
      <c r="QLF39" s="429"/>
      <c r="QLG39" s="429"/>
      <c r="QLH39" s="429"/>
      <c r="QLI39" s="429"/>
      <c r="QLJ39" s="429"/>
      <c r="QLK39" s="429"/>
      <c r="QLL39" s="429"/>
      <c r="QLM39" s="429"/>
      <c r="QLN39" s="429"/>
      <c r="QLO39" s="429"/>
      <c r="QLP39" s="429"/>
      <c r="QLQ39" s="429"/>
      <c r="QLR39" s="429"/>
      <c r="QLS39" s="429"/>
      <c r="QLT39" s="429"/>
      <c r="QLU39" s="429"/>
      <c r="QLV39" s="429"/>
      <c r="QLW39" s="429"/>
      <c r="QLX39" s="429"/>
      <c r="QLY39" s="429"/>
      <c r="QLZ39" s="429"/>
      <c r="QMA39" s="429"/>
      <c r="QMB39" s="429"/>
      <c r="QMC39" s="429"/>
      <c r="QMD39" s="429"/>
      <c r="QME39" s="429"/>
      <c r="QMF39" s="429"/>
      <c r="QMG39" s="429"/>
      <c r="QMH39" s="429"/>
      <c r="QMI39" s="429"/>
      <c r="QMJ39" s="429"/>
      <c r="QMK39" s="429"/>
      <c r="QML39" s="429"/>
      <c r="QMM39" s="429"/>
      <c r="QMN39" s="429"/>
      <c r="QMO39" s="429"/>
      <c r="QMP39" s="429"/>
      <c r="QMQ39" s="429"/>
      <c r="QMR39" s="429"/>
      <c r="QMS39" s="429"/>
      <c r="QMT39" s="429"/>
      <c r="QMU39" s="429"/>
      <c r="QMV39" s="429"/>
      <c r="QMW39" s="429"/>
      <c r="QMX39" s="429"/>
      <c r="QMY39" s="429"/>
      <c r="QMZ39" s="429"/>
      <c r="QNA39" s="429"/>
      <c r="QNB39" s="429"/>
      <c r="QNC39" s="429"/>
      <c r="QND39" s="429"/>
      <c r="QNE39" s="429"/>
      <c r="QNF39" s="429"/>
      <c r="QNG39" s="429"/>
      <c r="QNH39" s="429"/>
      <c r="QNI39" s="429"/>
      <c r="QNJ39" s="429"/>
      <c r="QNK39" s="429"/>
      <c r="QNL39" s="429"/>
      <c r="QNM39" s="429"/>
      <c r="QNN39" s="429"/>
      <c r="QNO39" s="429"/>
      <c r="QNP39" s="429"/>
      <c r="QNQ39" s="429"/>
      <c r="QNR39" s="429"/>
      <c r="QNS39" s="429"/>
      <c r="QNT39" s="429"/>
      <c r="QNU39" s="429"/>
      <c r="QNV39" s="429"/>
      <c r="QNW39" s="429"/>
      <c r="QNX39" s="429"/>
      <c r="QNY39" s="429"/>
      <c r="QNZ39" s="429"/>
      <c r="QOA39" s="429"/>
      <c r="QOB39" s="429"/>
      <c r="QOC39" s="429"/>
      <c r="QOD39" s="429"/>
      <c r="QOE39" s="429"/>
      <c r="QOF39" s="429"/>
      <c r="QOG39" s="429"/>
      <c r="QOH39" s="429"/>
      <c r="QOI39" s="429"/>
      <c r="QOJ39" s="429"/>
      <c r="QOK39" s="429"/>
      <c r="QOL39" s="429"/>
      <c r="QOM39" s="429"/>
      <c r="QON39" s="429"/>
      <c r="QOO39" s="429"/>
      <c r="QOP39" s="429"/>
      <c r="QOQ39" s="429"/>
      <c r="QOR39" s="429"/>
      <c r="QOS39" s="429"/>
      <c r="QOT39" s="429"/>
      <c r="QOU39" s="429"/>
      <c r="QOV39" s="429"/>
      <c r="QOW39" s="429"/>
      <c r="QOX39" s="429"/>
      <c r="QOY39" s="429"/>
      <c r="QOZ39" s="429"/>
      <c r="QPA39" s="429"/>
      <c r="QPB39" s="429"/>
      <c r="QPC39" s="429"/>
      <c r="QPD39" s="429"/>
      <c r="QPE39" s="429"/>
      <c r="QPF39" s="429"/>
      <c r="QPG39" s="429"/>
      <c r="QPH39" s="429"/>
      <c r="QPI39" s="429"/>
      <c r="QPJ39" s="429"/>
      <c r="QPK39" s="429"/>
      <c r="QPL39" s="429"/>
      <c r="QPM39" s="429"/>
      <c r="QPN39" s="429"/>
      <c r="QPO39" s="429"/>
      <c r="QPP39" s="429"/>
      <c r="QPQ39" s="429"/>
      <c r="QPR39" s="429"/>
      <c r="QPS39" s="429"/>
      <c r="QPT39" s="429"/>
      <c r="QPU39" s="429"/>
      <c r="QPV39" s="429"/>
      <c r="QPW39" s="429"/>
      <c r="QPX39" s="429"/>
      <c r="QPY39" s="429"/>
      <c r="QPZ39" s="429"/>
      <c r="QQA39" s="429"/>
      <c r="QQB39" s="429"/>
      <c r="QQC39" s="429"/>
      <c r="QQD39" s="429"/>
      <c r="QQE39" s="429"/>
      <c r="QQF39" s="429"/>
      <c r="QQG39" s="429"/>
      <c r="QQH39" s="429"/>
      <c r="QQI39" s="429"/>
      <c r="QQJ39" s="429"/>
      <c r="QQK39" s="429"/>
      <c r="QQL39" s="429"/>
      <c r="QQM39" s="429"/>
      <c r="QQN39" s="429"/>
      <c r="QQO39" s="429"/>
      <c r="QQP39" s="429"/>
      <c r="QQQ39" s="429"/>
      <c r="QQR39" s="429"/>
      <c r="QQS39" s="429"/>
      <c r="QQT39" s="429"/>
      <c r="QQU39" s="429"/>
      <c r="QQV39" s="429"/>
      <c r="QQW39" s="429"/>
      <c r="QQX39" s="429"/>
      <c r="QQY39" s="429"/>
      <c r="QQZ39" s="429"/>
      <c r="QRA39" s="429"/>
      <c r="QRB39" s="429"/>
      <c r="QRC39" s="429"/>
      <c r="QRD39" s="429"/>
      <c r="QRE39" s="429"/>
      <c r="QRF39" s="429"/>
      <c r="QRG39" s="429"/>
      <c r="QRH39" s="429"/>
      <c r="QRI39" s="429"/>
      <c r="QRJ39" s="429"/>
      <c r="QRK39" s="429"/>
      <c r="QRL39" s="429"/>
      <c r="QRM39" s="429"/>
      <c r="QRN39" s="429"/>
      <c r="QRO39" s="429"/>
      <c r="QRP39" s="429"/>
      <c r="QRQ39" s="429"/>
      <c r="QRR39" s="429"/>
      <c r="QRS39" s="429"/>
      <c r="QRT39" s="429"/>
      <c r="QRU39" s="429"/>
      <c r="QRV39" s="429"/>
      <c r="QRW39" s="429"/>
      <c r="QRX39" s="429"/>
      <c r="QRY39" s="429"/>
      <c r="QRZ39" s="429"/>
      <c r="QSA39" s="429"/>
      <c r="QSB39" s="429"/>
      <c r="QSC39" s="429"/>
      <c r="QSD39" s="429"/>
      <c r="QSE39" s="429"/>
      <c r="QSF39" s="429"/>
      <c r="QSG39" s="429"/>
      <c r="QSH39" s="429"/>
      <c r="QSI39" s="429"/>
      <c r="QSJ39" s="429"/>
      <c r="QSK39" s="429"/>
      <c r="QSL39" s="429"/>
      <c r="QSM39" s="429"/>
      <c r="QSN39" s="429"/>
      <c r="QSO39" s="429"/>
      <c r="QSP39" s="429"/>
      <c r="QSQ39" s="429"/>
      <c r="QSR39" s="429"/>
      <c r="QSS39" s="429"/>
      <c r="QST39" s="429"/>
      <c r="QSU39" s="429"/>
      <c r="QSV39" s="429"/>
      <c r="QSW39" s="429"/>
      <c r="QSX39" s="429"/>
      <c r="QSY39" s="429"/>
      <c r="QSZ39" s="429"/>
      <c r="QTA39" s="429"/>
      <c r="QTB39" s="429"/>
      <c r="QTC39" s="429"/>
      <c r="QTD39" s="429"/>
      <c r="QTE39" s="429"/>
      <c r="QTF39" s="429"/>
      <c r="QTG39" s="429"/>
      <c r="QTH39" s="429"/>
      <c r="QTI39" s="429"/>
      <c r="QTJ39" s="429"/>
      <c r="QTK39" s="429"/>
      <c r="QTL39" s="429"/>
      <c r="QTM39" s="429"/>
      <c r="QTN39" s="429"/>
      <c r="QTO39" s="429"/>
      <c r="QTP39" s="429"/>
      <c r="QTQ39" s="429"/>
      <c r="QTR39" s="429"/>
      <c r="QTS39" s="429"/>
      <c r="QTT39" s="429"/>
      <c r="QTU39" s="429"/>
      <c r="QTV39" s="429"/>
      <c r="QTW39" s="429"/>
      <c r="QTX39" s="429"/>
      <c r="QTY39" s="429"/>
      <c r="QTZ39" s="429"/>
      <c r="QUA39" s="429"/>
      <c r="QUB39" s="429"/>
      <c r="QUC39" s="429"/>
      <c r="QUD39" s="429"/>
      <c r="QUE39" s="429"/>
      <c r="QUF39" s="429"/>
      <c r="QUG39" s="429"/>
      <c r="QUH39" s="429"/>
      <c r="QUI39" s="429"/>
      <c r="QUJ39" s="429"/>
      <c r="QUK39" s="429"/>
      <c r="QUL39" s="429"/>
      <c r="QUM39" s="429"/>
      <c r="QUN39" s="429"/>
      <c r="QUO39" s="429"/>
      <c r="QUP39" s="429"/>
      <c r="QUQ39" s="429"/>
      <c r="QUR39" s="429"/>
      <c r="QUS39" s="429"/>
      <c r="QUT39" s="429"/>
      <c r="QUU39" s="429"/>
      <c r="QUV39" s="429"/>
      <c r="QUW39" s="429"/>
      <c r="QUX39" s="429"/>
      <c r="QUY39" s="429"/>
      <c r="QUZ39" s="429"/>
      <c r="QVA39" s="429"/>
      <c r="QVB39" s="429"/>
      <c r="QVC39" s="429"/>
      <c r="QVD39" s="429"/>
      <c r="QVE39" s="429"/>
      <c r="QVF39" s="429"/>
      <c r="QVG39" s="429"/>
      <c r="QVH39" s="429"/>
      <c r="QVI39" s="429"/>
      <c r="QVJ39" s="429"/>
      <c r="QVK39" s="429"/>
      <c r="QVL39" s="429"/>
      <c r="QVM39" s="429"/>
      <c r="QVN39" s="429"/>
      <c r="QVO39" s="429"/>
      <c r="QVP39" s="429"/>
      <c r="QVQ39" s="429"/>
      <c r="QVR39" s="429"/>
      <c r="QVS39" s="429"/>
      <c r="QVT39" s="429"/>
      <c r="QVU39" s="429"/>
      <c r="QVV39" s="429"/>
      <c r="QVW39" s="429"/>
      <c r="QVX39" s="429"/>
      <c r="QVY39" s="429"/>
      <c r="QVZ39" s="429"/>
      <c r="QWA39" s="429"/>
      <c r="QWB39" s="429"/>
      <c r="QWC39" s="429"/>
      <c r="QWD39" s="429"/>
      <c r="QWE39" s="429"/>
      <c r="QWF39" s="429"/>
      <c r="QWG39" s="429"/>
      <c r="QWH39" s="429"/>
      <c r="QWI39" s="429"/>
      <c r="QWJ39" s="429"/>
      <c r="QWK39" s="429"/>
      <c r="QWL39" s="429"/>
      <c r="QWM39" s="429"/>
      <c r="QWN39" s="429"/>
      <c r="QWO39" s="429"/>
      <c r="QWP39" s="429"/>
      <c r="QWQ39" s="429"/>
      <c r="QWR39" s="429"/>
      <c r="QWS39" s="429"/>
      <c r="QWT39" s="429"/>
      <c r="QWU39" s="429"/>
      <c r="QWV39" s="429"/>
      <c r="QWW39" s="429"/>
      <c r="QWX39" s="429"/>
      <c r="QWY39" s="429"/>
      <c r="QWZ39" s="429"/>
      <c r="QXA39" s="429"/>
      <c r="QXB39" s="429"/>
      <c r="QXC39" s="429"/>
      <c r="QXD39" s="429"/>
      <c r="QXE39" s="429"/>
      <c r="QXF39" s="429"/>
      <c r="QXG39" s="429"/>
      <c r="QXH39" s="429"/>
      <c r="QXI39" s="429"/>
      <c r="QXJ39" s="429"/>
      <c r="QXK39" s="429"/>
      <c r="QXL39" s="429"/>
      <c r="QXM39" s="429"/>
      <c r="QXN39" s="429"/>
      <c r="QXO39" s="429"/>
      <c r="QXP39" s="429"/>
      <c r="QXQ39" s="429"/>
      <c r="QXR39" s="429"/>
      <c r="QXS39" s="429"/>
      <c r="QXT39" s="429"/>
      <c r="QXU39" s="429"/>
      <c r="QXV39" s="429"/>
      <c r="QXW39" s="429"/>
      <c r="QXX39" s="429"/>
      <c r="QXY39" s="429"/>
      <c r="QXZ39" s="429"/>
      <c r="QYA39" s="429"/>
      <c r="QYB39" s="429"/>
      <c r="QYC39" s="429"/>
      <c r="QYD39" s="429"/>
      <c r="QYE39" s="429"/>
      <c r="QYF39" s="429"/>
      <c r="QYG39" s="429"/>
      <c r="QYH39" s="429"/>
      <c r="QYI39" s="429"/>
      <c r="QYJ39" s="429"/>
      <c r="QYK39" s="429"/>
      <c r="QYL39" s="429"/>
      <c r="QYM39" s="429"/>
      <c r="QYN39" s="429"/>
      <c r="QYO39" s="429"/>
      <c r="QYP39" s="429"/>
      <c r="QYQ39" s="429"/>
      <c r="QYR39" s="429"/>
      <c r="QYS39" s="429"/>
      <c r="QYT39" s="429"/>
      <c r="QYU39" s="429"/>
      <c r="QYV39" s="429"/>
      <c r="QYW39" s="429"/>
      <c r="QYX39" s="429"/>
      <c r="QYY39" s="429"/>
      <c r="QYZ39" s="429"/>
      <c r="QZA39" s="429"/>
      <c r="QZB39" s="429"/>
      <c r="QZC39" s="429"/>
      <c r="QZD39" s="429"/>
      <c r="QZE39" s="429"/>
      <c r="QZF39" s="429"/>
      <c r="QZG39" s="429"/>
      <c r="QZH39" s="429"/>
      <c r="QZI39" s="429"/>
      <c r="QZJ39" s="429"/>
      <c r="QZK39" s="429"/>
      <c r="QZL39" s="429"/>
      <c r="QZM39" s="429"/>
      <c r="QZN39" s="429"/>
      <c r="QZO39" s="429"/>
      <c r="QZP39" s="429"/>
      <c r="QZQ39" s="429"/>
      <c r="QZR39" s="429"/>
      <c r="QZS39" s="429"/>
      <c r="QZT39" s="429"/>
      <c r="QZU39" s="429"/>
      <c r="QZV39" s="429"/>
      <c r="QZW39" s="429"/>
      <c r="QZX39" s="429"/>
      <c r="QZY39" s="429"/>
      <c r="QZZ39" s="429"/>
      <c r="RAA39" s="429"/>
      <c r="RAB39" s="429"/>
      <c r="RAC39" s="429"/>
      <c r="RAD39" s="429"/>
      <c r="RAE39" s="429"/>
      <c r="RAF39" s="429"/>
      <c r="RAG39" s="429"/>
      <c r="RAH39" s="429"/>
      <c r="RAI39" s="429"/>
      <c r="RAJ39" s="429"/>
      <c r="RAK39" s="429"/>
      <c r="RAL39" s="429"/>
      <c r="RAM39" s="429"/>
      <c r="RAN39" s="429"/>
      <c r="RAO39" s="429"/>
      <c r="RAP39" s="429"/>
      <c r="RAQ39" s="429"/>
      <c r="RAR39" s="429"/>
      <c r="RAS39" s="429"/>
      <c r="RAT39" s="429"/>
      <c r="RAU39" s="429"/>
      <c r="RAV39" s="429"/>
      <c r="RAW39" s="429"/>
      <c r="RAX39" s="429"/>
      <c r="RAY39" s="429"/>
      <c r="RAZ39" s="429"/>
      <c r="RBA39" s="429"/>
      <c r="RBB39" s="429"/>
      <c r="RBC39" s="429"/>
      <c r="RBD39" s="429"/>
      <c r="RBE39" s="429"/>
      <c r="RBF39" s="429"/>
      <c r="RBG39" s="429"/>
      <c r="RBH39" s="429"/>
      <c r="RBI39" s="429"/>
      <c r="RBJ39" s="429"/>
      <c r="RBK39" s="429"/>
      <c r="RBL39" s="429"/>
      <c r="RBM39" s="429"/>
      <c r="RBN39" s="429"/>
      <c r="RBO39" s="429"/>
      <c r="RBP39" s="429"/>
      <c r="RBQ39" s="429"/>
      <c r="RBR39" s="429"/>
      <c r="RBS39" s="429"/>
      <c r="RBT39" s="429"/>
      <c r="RBU39" s="429"/>
      <c r="RBV39" s="429"/>
      <c r="RBW39" s="429"/>
      <c r="RBX39" s="429"/>
      <c r="RBY39" s="429"/>
      <c r="RBZ39" s="429"/>
      <c r="RCA39" s="429"/>
      <c r="RCB39" s="429"/>
      <c r="RCC39" s="429"/>
      <c r="RCD39" s="429"/>
      <c r="RCE39" s="429"/>
      <c r="RCF39" s="429"/>
      <c r="RCG39" s="429"/>
      <c r="RCH39" s="429"/>
      <c r="RCI39" s="429"/>
      <c r="RCJ39" s="429"/>
      <c r="RCK39" s="429"/>
      <c r="RCL39" s="429"/>
      <c r="RCM39" s="429"/>
      <c r="RCN39" s="429"/>
      <c r="RCO39" s="429"/>
      <c r="RCP39" s="429"/>
      <c r="RCQ39" s="429"/>
      <c r="RCR39" s="429"/>
      <c r="RCS39" s="429"/>
      <c r="RCT39" s="429"/>
      <c r="RCU39" s="429"/>
      <c r="RCV39" s="429"/>
      <c r="RCW39" s="429"/>
      <c r="RCX39" s="429"/>
      <c r="RCY39" s="429"/>
      <c r="RCZ39" s="429"/>
      <c r="RDA39" s="429"/>
      <c r="RDB39" s="429"/>
      <c r="RDC39" s="429"/>
      <c r="RDD39" s="429"/>
      <c r="RDE39" s="429"/>
      <c r="RDF39" s="429"/>
      <c r="RDG39" s="429"/>
      <c r="RDH39" s="429"/>
      <c r="RDI39" s="429"/>
      <c r="RDJ39" s="429"/>
      <c r="RDK39" s="429"/>
      <c r="RDL39" s="429"/>
      <c r="RDM39" s="429"/>
      <c r="RDN39" s="429"/>
      <c r="RDO39" s="429"/>
      <c r="RDP39" s="429"/>
      <c r="RDQ39" s="429"/>
      <c r="RDR39" s="429"/>
      <c r="RDS39" s="429"/>
      <c r="RDT39" s="429"/>
      <c r="RDU39" s="429"/>
      <c r="RDV39" s="429"/>
      <c r="RDW39" s="429"/>
      <c r="RDX39" s="429"/>
      <c r="RDY39" s="429"/>
      <c r="RDZ39" s="429"/>
      <c r="REA39" s="429"/>
      <c r="REB39" s="429"/>
      <c r="REC39" s="429"/>
      <c r="RED39" s="429"/>
      <c r="REE39" s="429"/>
      <c r="REF39" s="429"/>
      <c r="REG39" s="429"/>
      <c r="REH39" s="429"/>
      <c r="REI39" s="429"/>
      <c r="REJ39" s="429"/>
      <c r="REK39" s="429"/>
      <c r="REL39" s="429"/>
      <c r="REM39" s="429"/>
      <c r="REN39" s="429"/>
      <c r="REO39" s="429"/>
      <c r="REP39" s="429"/>
      <c r="REQ39" s="429"/>
      <c r="RER39" s="429"/>
      <c r="RES39" s="429"/>
      <c r="RET39" s="429"/>
      <c r="REU39" s="429"/>
      <c r="REV39" s="429"/>
      <c r="REW39" s="429"/>
      <c r="REX39" s="429"/>
      <c r="REY39" s="429"/>
      <c r="REZ39" s="429"/>
      <c r="RFA39" s="429"/>
      <c r="RFB39" s="429"/>
      <c r="RFC39" s="429"/>
      <c r="RFD39" s="429"/>
      <c r="RFE39" s="429"/>
      <c r="RFF39" s="429"/>
      <c r="RFG39" s="429"/>
      <c r="RFH39" s="429"/>
      <c r="RFI39" s="429"/>
      <c r="RFJ39" s="429"/>
      <c r="RFK39" s="429"/>
      <c r="RFL39" s="429"/>
      <c r="RFM39" s="429"/>
      <c r="RFN39" s="429"/>
      <c r="RFO39" s="429"/>
      <c r="RFP39" s="429"/>
      <c r="RFQ39" s="429"/>
      <c r="RFR39" s="429"/>
      <c r="RFS39" s="429"/>
      <c r="RFT39" s="429"/>
      <c r="RFU39" s="429"/>
      <c r="RFV39" s="429"/>
      <c r="RFW39" s="429"/>
      <c r="RFX39" s="429"/>
      <c r="RFY39" s="429"/>
      <c r="RFZ39" s="429"/>
      <c r="RGA39" s="429"/>
      <c r="RGB39" s="429"/>
      <c r="RGC39" s="429"/>
      <c r="RGD39" s="429"/>
      <c r="RGE39" s="429"/>
      <c r="RGF39" s="429"/>
      <c r="RGG39" s="429"/>
      <c r="RGH39" s="429"/>
      <c r="RGI39" s="429"/>
      <c r="RGJ39" s="429"/>
      <c r="RGK39" s="429"/>
      <c r="RGL39" s="429"/>
      <c r="RGM39" s="429"/>
      <c r="RGN39" s="429"/>
      <c r="RGO39" s="429"/>
      <c r="RGP39" s="429"/>
      <c r="RGQ39" s="429"/>
      <c r="RGR39" s="429"/>
      <c r="RGS39" s="429"/>
      <c r="RGT39" s="429"/>
      <c r="RGU39" s="429"/>
      <c r="RGV39" s="429"/>
      <c r="RGW39" s="429"/>
      <c r="RGX39" s="429"/>
      <c r="RGY39" s="429"/>
      <c r="RGZ39" s="429"/>
      <c r="RHA39" s="429"/>
      <c r="RHB39" s="429"/>
      <c r="RHC39" s="429"/>
      <c r="RHD39" s="429"/>
      <c r="RHE39" s="429"/>
      <c r="RHF39" s="429"/>
      <c r="RHG39" s="429"/>
      <c r="RHH39" s="429"/>
      <c r="RHI39" s="429"/>
      <c r="RHJ39" s="429"/>
      <c r="RHK39" s="429"/>
      <c r="RHL39" s="429"/>
      <c r="RHM39" s="429"/>
      <c r="RHN39" s="429"/>
      <c r="RHO39" s="429"/>
      <c r="RHP39" s="429"/>
      <c r="RHQ39" s="429"/>
      <c r="RHR39" s="429"/>
      <c r="RHS39" s="429"/>
      <c r="RHT39" s="429"/>
      <c r="RHU39" s="429"/>
      <c r="RHV39" s="429"/>
      <c r="RHW39" s="429"/>
      <c r="RHX39" s="429"/>
      <c r="RHY39" s="429"/>
      <c r="RHZ39" s="429"/>
      <c r="RIA39" s="429"/>
      <c r="RIB39" s="429"/>
      <c r="RIC39" s="429"/>
      <c r="RID39" s="429"/>
      <c r="RIE39" s="429"/>
      <c r="RIF39" s="429"/>
      <c r="RIG39" s="429"/>
      <c r="RIH39" s="429"/>
      <c r="RII39" s="429"/>
      <c r="RIJ39" s="429"/>
      <c r="RIK39" s="429"/>
      <c r="RIL39" s="429"/>
      <c r="RIM39" s="429"/>
      <c r="RIN39" s="429"/>
      <c r="RIO39" s="429"/>
      <c r="RIP39" s="429"/>
      <c r="RIQ39" s="429"/>
      <c r="RIR39" s="429"/>
      <c r="RIS39" s="429"/>
      <c r="RIT39" s="429"/>
      <c r="RIU39" s="429"/>
      <c r="RIV39" s="429"/>
      <c r="RIW39" s="429"/>
      <c r="RIX39" s="429"/>
      <c r="RIY39" s="429"/>
      <c r="RIZ39" s="429"/>
      <c r="RJA39" s="429"/>
      <c r="RJB39" s="429"/>
      <c r="RJC39" s="429"/>
      <c r="RJD39" s="429"/>
      <c r="RJE39" s="429"/>
      <c r="RJF39" s="429"/>
      <c r="RJG39" s="429"/>
      <c r="RJH39" s="429"/>
      <c r="RJI39" s="429"/>
      <c r="RJJ39" s="429"/>
      <c r="RJK39" s="429"/>
      <c r="RJL39" s="429"/>
      <c r="RJM39" s="429"/>
      <c r="RJN39" s="429"/>
      <c r="RJO39" s="429"/>
      <c r="RJP39" s="429"/>
      <c r="RJQ39" s="429"/>
      <c r="RJR39" s="429"/>
      <c r="RJS39" s="429"/>
      <c r="RJT39" s="429"/>
      <c r="RJU39" s="429"/>
      <c r="RJV39" s="429"/>
      <c r="RJW39" s="429"/>
      <c r="RJX39" s="429"/>
      <c r="RJY39" s="429"/>
      <c r="RJZ39" s="429"/>
      <c r="RKA39" s="429"/>
      <c r="RKB39" s="429"/>
      <c r="RKC39" s="429"/>
      <c r="RKD39" s="429"/>
      <c r="RKE39" s="429"/>
      <c r="RKF39" s="429"/>
      <c r="RKG39" s="429"/>
      <c r="RKH39" s="429"/>
      <c r="RKI39" s="429"/>
      <c r="RKJ39" s="429"/>
      <c r="RKK39" s="429"/>
      <c r="RKL39" s="429"/>
      <c r="RKM39" s="429"/>
      <c r="RKN39" s="429"/>
      <c r="RKO39" s="429"/>
      <c r="RKP39" s="429"/>
      <c r="RKQ39" s="429"/>
      <c r="RKR39" s="429"/>
      <c r="RKS39" s="429"/>
      <c r="RKT39" s="429"/>
      <c r="RKU39" s="429"/>
      <c r="RKV39" s="429"/>
      <c r="RKW39" s="429"/>
      <c r="RKX39" s="429"/>
      <c r="RKY39" s="429"/>
      <c r="RKZ39" s="429"/>
      <c r="RLA39" s="429"/>
      <c r="RLB39" s="429"/>
      <c r="RLC39" s="429"/>
      <c r="RLD39" s="429"/>
      <c r="RLE39" s="429"/>
      <c r="RLF39" s="429"/>
      <c r="RLG39" s="429"/>
      <c r="RLH39" s="429"/>
      <c r="RLI39" s="429"/>
      <c r="RLJ39" s="429"/>
      <c r="RLK39" s="429"/>
      <c r="RLL39" s="429"/>
      <c r="RLM39" s="429"/>
      <c r="RLN39" s="429"/>
      <c r="RLO39" s="429"/>
      <c r="RLP39" s="429"/>
      <c r="RLQ39" s="429"/>
      <c r="RLR39" s="429"/>
      <c r="RLS39" s="429"/>
      <c r="RLT39" s="429"/>
      <c r="RLU39" s="429"/>
      <c r="RLV39" s="429"/>
      <c r="RLW39" s="429"/>
      <c r="RLX39" s="429"/>
      <c r="RLY39" s="429"/>
      <c r="RLZ39" s="429"/>
      <c r="RMA39" s="429"/>
      <c r="RMB39" s="429"/>
      <c r="RMC39" s="429"/>
      <c r="RMD39" s="429"/>
      <c r="RME39" s="429"/>
      <c r="RMF39" s="429"/>
      <c r="RMG39" s="429"/>
      <c r="RMH39" s="429"/>
      <c r="RMI39" s="429"/>
      <c r="RMJ39" s="429"/>
      <c r="RMK39" s="429"/>
      <c r="RML39" s="429"/>
      <c r="RMM39" s="429"/>
      <c r="RMN39" s="429"/>
      <c r="RMO39" s="429"/>
      <c r="RMP39" s="429"/>
      <c r="RMQ39" s="429"/>
      <c r="RMR39" s="429"/>
      <c r="RMS39" s="429"/>
      <c r="RMT39" s="429"/>
      <c r="RMU39" s="429"/>
      <c r="RMV39" s="429"/>
      <c r="RMW39" s="429"/>
      <c r="RMX39" s="429"/>
      <c r="RMY39" s="429"/>
      <c r="RMZ39" s="429"/>
      <c r="RNA39" s="429"/>
      <c r="RNB39" s="429"/>
      <c r="RNC39" s="429"/>
      <c r="RND39" s="429"/>
      <c r="RNE39" s="429"/>
      <c r="RNF39" s="429"/>
      <c r="RNG39" s="429"/>
      <c r="RNH39" s="429"/>
      <c r="RNI39" s="429"/>
      <c r="RNJ39" s="429"/>
      <c r="RNK39" s="429"/>
      <c r="RNL39" s="429"/>
      <c r="RNM39" s="429"/>
      <c r="RNN39" s="429"/>
      <c r="RNO39" s="429"/>
      <c r="RNP39" s="429"/>
      <c r="RNQ39" s="429"/>
      <c r="RNR39" s="429"/>
      <c r="RNS39" s="429"/>
      <c r="RNT39" s="429"/>
      <c r="RNU39" s="429"/>
      <c r="RNV39" s="429"/>
      <c r="RNW39" s="429"/>
      <c r="RNX39" s="429"/>
      <c r="RNY39" s="429"/>
      <c r="RNZ39" s="429"/>
      <c r="ROA39" s="429"/>
      <c r="ROB39" s="429"/>
      <c r="ROC39" s="429"/>
      <c r="ROD39" s="429"/>
      <c r="ROE39" s="429"/>
      <c r="ROF39" s="429"/>
      <c r="ROG39" s="429"/>
      <c r="ROH39" s="429"/>
      <c r="ROI39" s="429"/>
      <c r="ROJ39" s="429"/>
      <c r="ROK39" s="429"/>
      <c r="ROL39" s="429"/>
      <c r="ROM39" s="429"/>
      <c r="RON39" s="429"/>
      <c r="ROO39" s="429"/>
      <c r="ROP39" s="429"/>
      <c r="ROQ39" s="429"/>
      <c r="ROR39" s="429"/>
      <c r="ROS39" s="429"/>
      <c r="ROT39" s="429"/>
      <c r="ROU39" s="429"/>
      <c r="ROV39" s="429"/>
      <c r="ROW39" s="429"/>
      <c r="ROX39" s="429"/>
      <c r="ROY39" s="429"/>
      <c r="ROZ39" s="429"/>
      <c r="RPA39" s="429"/>
      <c r="RPB39" s="429"/>
      <c r="RPC39" s="429"/>
      <c r="RPD39" s="429"/>
      <c r="RPE39" s="429"/>
      <c r="RPF39" s="429"/>
      <c r="RPG39" s="429"/>
      <c r="RPH39" s="429"/>
      <c r="RPI39" s="429"/>
      <c r="RPJ39" s="429"/>
      <c r="RPK39" s="429"/>
      <c r="RPL39" s="429"/>
      <c r="RPM39" s="429"/>
      <c r="RPN39" s="429"/>
      <c r="RPO39" s="429"/>
      <c r="RPP39" s="429"/>
      <c r="RPQ39" s="429"/>
      <c r="RPR39" s="429"/>
      <c r="RPS39" s="429"/>
      <c r="RPT39" s="429"/>
      <c r="RPU39" s="429"/>
      <c r="RPV39" s="429"/>
      <c r="RPW39" s="429"/>
      <c r="RPX39" s="429"/>
      <c r="RPY39" s="429"/>
      <c r="RPZ39" s="429"/>
      <c r="RQA39" s="429"/>
      <c r="RQB39" s="429"/>
      <c r="RQC39" s="429"/>
      <c r="RQD39" s="429"/>
      <c r="RQE39" s="429"/>
      <c r="RQF39" s="429"/>
      <c r="RQG39" s="429"/>
      <c r="RQH39" s="429"/>
      <c r="RQI39" s="429"/>
      <c r="RQJ39" s="429"/>
      <c r="RQK39" s="429"/>
      <c r="RQL39" s="429"/>
      <c r="RQM39" s="429"/>
      <c r="RQN39" s="429"/>
      <c r="RQO39" s="429"/>
      <c r="RQP39" s="429"/>
      <c r="RQQ39" s="429"/>
      <c r="RQR39" s="429"/>
      <c r="RQS39" s="429"/>
      <c r="RQT39" s="429"/>
      <c r="RQU39" s="429"/>
      <c r="RQV39" s="429"/>
      <c r="RQW39" s="429"/>
      <c r="RQX39" s="429"/>
      <c r="RQY39" s="429"/>
      <c r="RQZ39" s="429"/>
      <c r="RRA39" s="429"/>
      <c r="RRB39" s="429"/>
      <c r="RRC39" s="429"/>
      <c r="RRD39" s="429"/>
      <c r="RRE39" s="429"/>
      <c r="RRF39" s="429"/>
      <c r="RRG39" s="429"/>
      <c r="RRH39" s="429"/>
      <c r="RRI39" s="429"/>
      <c r="RRJ39" s="429"/>
      <c r="RRK39" s="429"/>
      <c r="RRL39" s="429"/>
      <c r="RRM39" s="429"/>
      <c r="RRN39" s="429"/>
      <c r="RRO39" s="429"/>
      <c r="RRP39" s="429"/>
      <c r="RRQ39" s="429"/>
      <c r="RRR39" s="429"/>
      <c r="RRS39" s="429"/>
      <c r="RRT39" s="429"/>
      <c r="RRU39" s="429"/>
      <c r="RRV39" s="429"/>
      <c r="RRW39" s="429"/>
      <c r="RRX39" s="429"/>
      <c r="RRY39" s="429"/>
      <c r="RRZ39" s="429"/>
      <c r="RSA39" s="429"/>
      <c r="RSB39" s="429"/>
      <c r="RSC39" s="429"/>
      <c r="RSD39" s="429"/>
      <c r="RSE39" s="429"/>
      <c r="RSF39" s="429"/>
      <c r="RSG39" s="429"/>
      <c r="RSH39" s="429"/>
      <c r="RSI39" s="429"/>
      <c r="RSJ39" s="429"/>
      <c r="RSK39" s="429"/>
      <c r="RSL39" s="429"/>
      <c r="RSM39" s="429"/>
      <c r="RSN39" s="429"/>
      <c r="RSO39" s="429"/>
      <c r="RSP39" s="429"/>
      <c r="RSQ39" s="429"/>
      <c r="RSR39" s="429"/>
      <c r="RSS39" s="429"/>
      <c r="RST39" s="429"/>
      <c r="RSU39" s="429"/>
      <c r="RSV39" s="429"/>
      <c r="RSW39" s="429"/>
      <c r="RSX39" s="429"/>
      <c r="RSY39" s="429"/>
      <c r="RSZ39" s="429"/>
      <c r="RTA39" s="429"/>
      <c r="RTB39" s="429"/>
      <c r="RTC39" s="429"/>
      <c r="RTD39" s="429"/>
      <c r="RTE39" s="429"/>
      <c r="RTF39" s="429"/>
      <c r="RTG39" s="429"/>
      <c r="RTH39" s="429"/>
      <c r="RTI39" s="429"/>
      <c r="RTJ39" s="429"/>
      <c r="RTK39" s="429"/>
      <c r="RTL39" s="429"/>
      <c r="RTM39" s="429"/>
      <c r="RTN39" s="429"/>
      <c r="RTO39" s="429"/>
      <c r="RTP39" s="429"/>
      <c r="RTQ39" s="429"/>
      <c r="RTR39" s="429"/>
      <c r="RTS39" s="429"/>
      <c r="RTT39" s="429"/>
      <c r="RTU39" s="429"/>
      <c r="RTV39" s="429"/>
      <c r="RTW39" s="429"/>
      <c r="RTX39" s="429"/>
      <c r="RTY39" s="429"/>
      <c r="RTZ39" s="429"/>
      <c r="RUA39" s="429"/>
      <c r="RUB39" s="429"/>
      <c r="RUC39" s="429"/>
      <c r="RUD39" s="429"/>
      <c r="RUE39" s="429"/>
      <c r="RUF39" s="429"/>
      <c r="RUG39" s="429"/>
      <c r="RUH39" s="429"/>
      <c r="RUI39" s="429"/>
      <c r="RUJ39" s="429"/>
      <c r="RUK39" s="429"/>
      <c r="RUL39" s="429"/>
      <c r="RUM39" s="429"/>
      <c r="RUN39" s="429"/>
      <c r="RUO39" s="429"/>
      <c r="RUP39" s="429"/>
      <c r="RUQ39" s="429"/>
      <c r="RUR39" s="429"/>
      <c r="RUS39" s="429"/>
      <c r="RUT39" s="429"/>
      <c r="RUU39" s="429"/>
      <c r="RUV39" s="429"/>
      <c r="RUW39" s="429"/>
      <c r="RUX39" s="429"/>
      <c r="RUY39" s="429"/>
      <c r="RUZ39" s="429"/>
      <c r="RVA39" s="429"/>
      <c r="RVB39" s="429"/>
      <c r="RVC39" s="429"/>
      <c r="RVD39" s="429"/>
      <c r="RVE39" s="429"/>
      <c r="RVF39" s="429"/>
      <c r="RVG39" s="429"/>
      <c r="RVH39" s="429"/>
      <c r="RVI39" s="429"/>
      <c r="RVJ39" s="429"/>
      <c r="RVK39" s="429"/>
      <c r="RVL39" s="429"/>
      <c r="RVM39" s="429"/>
      <c r="RVN39" s="429"/>
      <c r="RVO39" s="429"/>
      <c r="RVP39" s="429"/>
      <c r="RVQ39" s="429"/>
      <c r="RVR39" s="429"/>
      <c r="RVS39" s="429"/>
      <c r="RVT39" s="429"/>
      <c r="RVU39" s="429"/>
      <c r="RVV39" s="429"/>
      <c r="RVW39" s="429"/>
      <c r="RVX39" s="429"/>
      <c r="RVY39" s="429"/>
      <c r="RVZ39" s="429"/>
      <c r="RWA39" s="429"/>
      <c r="RWB39" s="429"/>
      <c r="RWC39" s="429"/>
      <c r="RWD39" s="429"/>
      <c r="RWE39" s="429"/>
      <c r="RWF39" s="429"/>
      <c r="RWG39" s="429"/>
      <c r="RWH39" s="429"/>
      <c r="RWI39" s="429"/>
      <c r="RWJ39" s="429"/>
      <c r="RWK39" s="429"/>
      <c r="RWL39" s="429"/>
      <c r="RWM39" s="429"/>
      <c r="RWN39" s="429"/>
      <c r="RWO39" s="429"/>
      <c r="RWP39" s="429"/>
      <c r="RWQ39" s="429"/>
      <c r="RWR39" s="429"/>
      <c r="RWS39" s="429"/>
      <c r="RWT39" s="429"/>
      <c r="RWU39" s="429"/>
      <c r="RWV39" s="429"/>
      <c r="RWW39" s="429"/>
      <c r="RWX39" s="429"/>
      <c r="RWY39" s="429"/>
      <c r="RWZ39" s="429"/>
      <c r="RXA39" s="429"/>
      <c r="RXB39" s="429"/>
      <c r="RXC39" s="429"/>
      <c r="RXD39" s="429"/>
      <c r="RXE39" s="429"/>
      <c r="RXF39" s="429"/>
      <c r="RXG39" s="429"/>
      <c r="RXH39" s="429"/>
      <c r="RXI39" s="429"/>
      <c r="RXJ39" s="429"/>
      <c r="RXK39" s="429"/>
      <c r="RXL39" s="429"/>
      <c r="RXM39" s="429"/>
      <c r="RXN39" s="429"/>
      <c r="RXO39" s="429"/>
      <c r="RXP39" s="429"/>
      <c r="RXQ39" s="429"/>
      <c r="RXR39" s="429"/>
      <c r="RXS39" s="429"/>
      <c r="RXT39" s="429"/>
      <c r="RXU39" s="429"/>
      <c r="RXV39" s="429"/>
      <c r="RXW39" s="429"/>
      <c r="RXX39" s="429"/>
      <c r="RXY39" s="429"/>
      <c r="RXZ39" s="429"/>
      <c r="RYA39" s="429"/>
      <c r="RYB39" s="429"/>
      <c r="RYC39" s="429"/>
      <c r="RYD39" s="429"/>
      <c r="RYE39" s="429"/>
      <c r="RYF39" s="429"/>
      <c r="RYG39" s="429"/>
      <c r="RYH39" s="429"/>
      <c r="RYI39" s="429"/>
      <c r="RYJ39" s="429"/>
      <c r="RYK39" s="429"/>
      <c r="RYL39" s="429"/>
      <c r="RYM39" s="429"/>
      <c r="RYN39" s="429"/>
      <c r="RYO39" s="429"/>
      <c r="RYP39" s="429"/>
      <c r="RYQ39" s="429"/>
      <c r="RYR39" s="429"/>
      <c r="RYS39" s="429"/>
      <c r="RYT39" s="429"/>
      <c r="RYU39" s="429"/>
      <c r="RYV39" s="429"/>
      <c r="RYW39" s="429"/>
      <c r="RYX39" s="429"/>
      <c r="RYY39" s="429"/>
      <c r="RYZ39" s="429"/>
      <c r="RZA39" s="429"/>
      <c r="RZB39" s="429"/>
      <c r="RZC39" s="429"/>
      <c r="RZD39" s="429"/>
      <c r="RZE39" s="429"/>
      <c r="RZF39" s="429"/>
      <c r="RZG39" s="429"/>
      <c r="RZH39" s="429"/>
      <c r="RZI39" s="429"/>
      <c r="RZJ39" s="429"/>
      <c r="RZK39" s="429"/>
      <c r="RZL39" s="429"/>
      <c r="RZM39" s="429"/>
      <c r="RZN39" s="429"/>
      <c r="RZO39" s="429"/>
      <c r="RZP39" s="429"/>
      <c r="RZQ39" s="429"/>
      <c r="RZR39" s="429"/>
      <c r="RZS39" s="429"/>
      <c r="RZT39" s="429"/>
      <c r="RZU39" s="429"/>
      <c r="RZV39" s="429"/>
      <c r="RZW39" s="429"/>
      <c r="RZX39" s="429"/>
      <c r="RZY39" s="429"/>
      <c r="RZZ39" s="429"/>
      <c r="SAA39" s="429"/>
      <c r="SAB39" s="429"/>
      <c r="SAC39" s="429"/>
      <c r="SAD39" s="429"/>
      <c r="SAE39" s="429"/>
      <c r="SAF39" s="429"/>
      <c r="SAG39" s="429"/>
      <c r="SAH39" s="429"/>
      <c r="SAI39" s="429"/>
      <c r="SAJ39" s="429"/>
      <c r="SAK39" s="429"/>
      <c r="SAL39" s="429"/>
      <c r="SAM39" s="429"/>
      <c r="SAN39" s="429"/>
      <c r="SAO39" s="429"/>
      <c r="SAP39" s="429"/>
      <c r="SAQ39" s="429"/>
      <c r="SAR39" s="429"/>
      <c r="SAS39" s="429"/>
      <c r="SAT39" s="429"/>
      <c r="SAU39" s="429"/>
      <c r="SAV39" s="429"/>
      <c r="SAW39" s="429"/>
      <c r="SAX39" s="429"/>
      <c r="SAY39" s="429"/>
      <c r="SAZ39" s="429"/>
      <c r="SBA39" s="429"/>
      <c r="SBB39" s="429"/>
      <c r="SBC39" s="429"/>
      <c r="SBD39" s="429"/>
      <c r="SBE39" s="429"/>
      <c r="SBF39" s="429"/>
      <c r="SBG39" s="429"/>
      <c r="SBH39" s="429"/>
      <c r="SBI39" s="429"/>
      <c r="SBJ39" s="429"/>
      <c r="SBK39" s="429"/>
      <c r="SBL39" s="429"/>
      <c r="SBM39" s="429"/>
      <c r="SBN39" s="429"/>
      <c r="SBO39" s="429"/>
      <c r="SBP39" s="429"/>
      <c r="SBQ39" s="429"/>
      <c r="SBR39" s="429"/>
      <c r="SBS39" s="429"/>
      <c r="SBT39" s="429"/>
      <c r="SBU39" s="429"/>
      <c r="SBV39" s="429"/>
      <c r="SBW39" s="429"/>
      <c r="SBX39" s="429"/>
      <c r="SBY39" s="429"/>
      <c r="SBZ39" s="429"/>
      <c r="SCA39" s="429"/>
      <c r="SCB39" s="429"/>
      <c r="SCC39" s="429"/>
      <c r="SCD39" s="429"/>
      <c r="SCE39" s="429"/>
      <c r="SCF39" s="429"/>
      <c r="SCG39" s="429"/>
      <c r="SCH39" s="429"/>
      <c r="SCI39" s="429"/>
      <c r="SCJ39" s="429"/>
      <c r="SCK39" s="429"/>
      <c r="SCL39" s="429"/>
      <c r="SCM39" s="429"/>
      <c r="SCN39" s="429"/>
      <c r="SCO39" s="429"/>
      <c r="SCP39" s="429"/>
      <c r="SCQ39" s="429"/>
      <c r="SCR39" s="429"/>
      <c r="SCS39" s="429"/>
      <c r="SCT39" s="429"/>
      <c r="SCU39" s="429"/>
      <c r="SCV39" s="429"/>
      <c r="SCW39" s="429"/>
      <c r="SCX39" s="429"/>
      <c r="SCY39" s="429"/>
      <c r="SCZ39" s="429"/>
      <c r="SDA39" s="429"/>
      <c r="SDB39" s="429"/>
      <c r="SDC39" s="429"/>
      <c r="SDD39" s="429"/>
      <c r="SDE39" s="429"/>
      <c r="SDF39" s="429"/>
      <c r="SDG39" s="429"/>
      <c r="SDH39" s="429"/>
      <c r="SDI39" s="429"/>
      <c r="SDJ39" s="429"/>
      <c r="SDK39" s="429"/>
      <c r="SDL39" s="429"/>
      <c r="SDM39" s="429"/>
      <c r="SDN39" s="429"/>
      <c r="SDO39" s="429"/>
      <c r="SDP39" s="429"/>
      <c r="SDQ39" s="429"/>
      <c r="SDR39" s="429"/>
      <c r="SDS39" s="429"/>
      <c r="SDT39" s="429"/>
      <c r="SDU39" s="429"/>
      <c r="SDV39" s="429"/>
      <c r="SDW39" s="429"/>
      <c r="SDX39" s="429"/>
      <c r="SDY39" s="429"/>
      <c r="SDZ39" s="429"/>
      <c r="SEA39" s="429"/>
      <c r="SEB39" s="429"/>
      <c r="SEC39" s="429"/>
      <c r="SED39" s="429"/>
      <c r="SEE39" s="429"/>
      <c r="SEF39" s="429"/>
      <c r="SEG39" s="429"/>
      <c r="SEH39" s="429"/>
      <c r="SEI39" s="429"/>
      <c r="SEJ39" s="429"/>
      <c r="SEK39" s="429"/>
      <c r="SEL39" s="429"/>
      <c r="SEM39" s="429"/>
      <c r="SEN39" s="429"/>
      <c r="SEO39" s="429"/>
      <c r="SEP39" s="429"/>
      <c r="SEQ39" s="429"/>
      <c r="SER39" s="429"/>
      <c r="SES39" s="429"/>
      <c r="SET39" s="429"/>
      <c r="SEU39" s="429"/>
      <c r="SEV39" s="429"/>
      <c r="SEW39" s="429"/>
      <c r="SEX39" s="429"/>
      <c r="SEY39" s="429"/>
      <c r="SEZ39" s="429"/>
      <c r="SFA39" s="429"/>
      <c r="SFB39" s="429"/>
      <c r="SFC39" s="429"/>
      <c r="SFD39" s="429"/>
      <c r="SFE39" s="429"/>
      <c r="SFF39" s="429"/>
      <c r="SFG39" s="429"/>
      <c r="SFH39" s="429"/>
      <c r="SFI39" s="429"/>
      <c r="SFJ39" s="429"/>
      <c r="SFK39" s="429"/>
      <c r="SFL39" s="429"/>
      <c r="SFM39" s="429"/>
      <c r="SFN39" s="429"/>
      <c r="SFO39" s="429"/>
      <c r="SFP39" s="429"/>
      <c r="SFQ39" s="429"/>
      <c r="SFR39" s="429"/>
      <c r="SFS39" s="429"/>
      <c r="SFT39" s="429"/>
      <c r="SFU39" s="429"/>
      <c r="SFV39" s="429"/>
      <c r="SFW39" s="429"/>
      <c r="SFX39" s="429"/>
      <c r="SFY39" s="429"/>
      <c r="SFZ39" s="429"/>
      <c r="SGA39" s="429"/>
      <c r="SGB39" s="429"/>
      <c r="SGC39" s="429"/>
      <c r="SGD39" s="429"/>
      <c r="SGE39" s="429"/>
      <c r="SGF39" s="429"/>
      <c r="SGG39" s="429"/>
      <c r="SGH39" s="429"/>
      <c r="SGI39" s="429"/>
      <c r="SGJ39" s="429"/>
      <c r="SGK39" s="429"/>
      <c r="SGL39" s="429"/>
      <c r="SGM39" s="429"/>
      <c r="SGN39" s="429"/>
      <c r="SGO39" s="429"/>
      <c r="SGP39" s="429"/>
      <c r="SGQ39" s="429"/>
      <c r="SGR39" s="429"/>
      <c r="SGS39" s="429"/>
      <c r="SGT39" s="429"/>
      <c r="SGU39" s="429"/>
      <c r="SGV39" s="429"/>
      <c r="SGW39" s="429"/>
      <c r="SGX39" s="429"/>
      <c r="SGY39" s="429"/>
      <c r="SGZ39" s="429"/>
      <c r="SHA39" s="429"/>
      <c r="SHB39" s="429"/>
      <c r="SHC39" s="429"/>
      <c r="SHD39" s="429"/>
      <c r="SHE39" s="429"/>
      <c r="SHF39" s="429"/>
      <c r="SHG39" s="429"/>
      <c r="SHH39" s="429"/>
      <c r="SHI39" s="429"/>
      <c r="SHJ39" s="429"/>
      <c r="SHK39" s="429"/>
      <c r="SHL39" s="429"/>
      <c r="SHM39" s="429"/>
      <c r="SHN39" s="429"/>
      <c r="SHO39" s="429"/>
      <c r="SHP39" s="429"/>
      <c r="SHQ39" s="429"/>
      <c r="SHR39" s="429"/>
      <c r="SHS39" s="429"/>
      <c r="SHT39" s="429"/>
      <c r="SHU39" s="429"/>
      <c r="SHV39" s="429"/>
      <c r="SHW39" s="429"/>
      <c r="SHX39" s="429"/>
      <c r="SHY39" s="429"/>
      <c r="SHZ39" s="429"/>
      <c r="SIA39" s="429"/>
      <c r="SIB39" s="429"/>
      <c r="SIC39" s="429"/>
      <c r="SID39" s="429"/>
      <c r="SIE39" s="429"/>
      <c r="SIF39" s="429"/>
      <c r="SIG39" s="429"/>
      <c r="SIH39" s="429"/>
      <c r="SII39" s="429"/>
      <c r="SIJ39" s="429"/>
      <c r="SIK39" s="429"/>
      <c r="SIL39" s="429"/>
      <c r="SIM39" s="429"/>
      <c r="SIN39" s="429"/>
      <c r="SIO39" s="429"/>
      <c r="SIP39" s="429"/>
      <c r="SIQ39" s="429"/>
      <c r="SIR39" s="429"/>
      <c r="SIS39" s="429"/>
      <c r="SIT39" s="429"/>
      <c r="SIU39" s="429"/>
      <c r="SIV39" s="429"/>
      <c r="SIW39" s="429"/>
      <c r="SIX39" s="429"/>
      <c r="SIY39" s="429"/>
      <c r="SIZ39" s="429"/>
      <c r="SJA39" s="429"/>
      <c r="SJB39" s="429"/>
      <c r="SJC39" s="429"/>
      <c r="SJD39" s="429"/>
      <c r="SJE39" s="429"/>
      <c r="SJF39" s="429"/>
      <c r="SJG39" s="429"/>
      <c r="SJH39" s="429"/>
      <c r="SJI39" s="429"/>
      <c r="SJJ39" s="429"/>
      <c r="SJK39" s="429"/>
      <c r="SJL39" s="429"/>
      <c r="SJM39" s="429"/>
      <c r="SJN39" s="429"/>
      <c r="SJO39" s="429"/>
      <c r="SJP39" s="429"/>
      <c r="SJQ39" s="429"/>
      <c r="SJR39" s="429"/>
      <c r="SJS39" s="429"/>
      <c r="SJT39" s="429"/>
      <c r="SJU39" s="429"/>
      <c r="SJV39" s="429"/>
      <c r="SJW39" s="429"/>
      <c r="SJX39" s="429"/>
      <c r="SJY39" s="429"/>
      <c r="SJZ39" s="429"/>
      <c r="SKA39" s="429"/>
      <c r="SKB39" s="429"/>
      <c r="SKC39" s="429"/>
      <c r="SKD39" s="429"/>
      <c r="SKE39" s="429"/>
      <c r="SKF39" s="429"/>
      <c r="SKG39" s="429"/>
      <c r="SKH39" s="429"/>
      <c r="SKI39" s="429"/>
      <c r="SKJ39" s="429"/>
      <c r="SKK39" s="429"/>
      <c r="SKL39" s="429"/>
      <c r="SKM39" s="429"/>
      <c r="SKN39" s="429"/>
      <c r="SKO39" s="429"/>
      <c r="SKP39" s="429"/>
      <c r="SKQ39" s="429"/>
      <c r="SKR39" s="429"/>
      <c r="SKS39" s="429"/>
      <c r="SKT39" s="429"/>
      <c r="SKU39" s="429"/>
      <c r="SKV39" s="429"/>
      <c r="SKW39" s="429"/>
      <c r="SKX39" s="429"/>
      <c r="SKY39" s="429"/>
      <c r="SKZ39" s="429"/>
      <c r="SLA39" s="429"/>
      <c r="SLB39" s="429"/>
      <c r="SLC39" s="429"/>
      <c r="SLD39" s="429"/>
      <c r="SLE39" s="429"/>
      <c r="SLF39" s="429"/>
      <c r="SLG39" s="429"/>
      <c r="SLH39" s="429"/>
      <c r="SLI39" s="429"/>
      <c r="SLJ39" s="429"/>
      <c r="SLK39" s="429"/>
      <c r="SLL39" s="429"/>
      <c r="SLM39" s="429"/>
      <c r="SLN39" s="429"/>
      <c r="SLO39" s="429"/>
      <c r="SLP39" s="429"/>
      <c r="SLQ39" s="429"/>
      <c r="SLR39" s="429"/>
      <c r="SLS39" s="429"/>
      <c r="SLT39" s="429"/>
      <c r="SLU39" s="429"/>
      <c r="SLV39" s="429"/>
      <c r="SLW39" s="429"/>
      <c r="SLX39" s="429"/>
      <c r="SLY39" s="429"/>
      <c r="SLZ39" s="429"/>
      <c r="SMA39" s="429"/>
      <c r="SMB39" s="429"/>
      <c r="SMC39" s="429"/>
      <c r="SMD39" s="429"/>
      <c r="SME39" s="429"/>
      <c r="SMF39" s="429"/>
      <c r="SMG39" s="429"/>
      <c r="SMH39" s="429"/>
      <c r="SMI39" s="429"/>
      <c r="SMJ39" s="429"/>
      <c r="SMK39" s="429"/>
      <c r="SML39" s="429"/>
      <c r="SMM39" s="429"/>
      <c r="SMN39" s="429"/>
      <c r="SMO39" s="429"/>
      <c r="SMP39" s="429"/>
      <c r="SMQ39" s="429"/>
      <c r="SMR39" s="429"/>
      <c r="SMS39" s="429"/>
      <c r="SMT39" s="429"/>
      <c r="SMU39" s="429"/>
      <c r="SMV39" s="429"/>
      <c r="SMW39" s="429"/>
      <c r="SMX39" s="429"/>
      <c r="SMY39" s="429"/>
      <c r="SMZ39" s="429"/>
      <c r="SNA39" s="429"/>
      <c r="SNB39" s="429"/>
      <c r="SNC39" s="429"/>
      <c r="SND39" s="429"/>
      <c r="SNE39" s="429"/>
      <c r="SNF39" s="429"/>
      <c r="SNG39" s="429"/>
      <c r="SNH39" s="429"/>
      <c r="SNI39" s="429"/>
      <c r="SNJ39" s="429"/>
      <c r="SNK39" s="429"/>
      <c r="SNL39" s="429"/>
      <c r="SNM39" s="429"/>
      <c r="SNN39" s="429"/>
      <c r="SNO39" s="429"/>
      <c r="SNP39" s="429"/>
      <c r="SNQ39" s="429"/>
      <c r="SNR39" s="429"/>
      <c r="SNS39" s="429"/>
      <c r="SNT39" s="429"/>
      <c r="SNU39" s="429"/>
      <c r="SNV39" s="429"/>
      <c r="SNW39" s="429"/>
      <c r="SNX39" s="429"/>
      <c r="SNY39" s="429"/>
      <c r="SNZ39" s="429"/>
      <c r="SOA39" s="429"/>
      <c r="SOB39" s="429"/>
      <c r="SOC39" s="429"/>
      <c r="SOD39" s="429"/>
      <c r="SOE39" s="429"/>
      <c r="SOF39" s="429"/>
      <c r="SOG39" s="429"/>
      <c r="SOH39" s="429"/>
      <c r="SOI39" s="429"/>
      <c r="SOJ39" s="429"/>
      <c r="SOK39" s="429"/>
      <c r="SOL39" s="429"/>
      <c r="SOM39" s="429"/>
      <c r="SON39" s="429"/>
      <c r="SOO39" s="429"/>
      <c r="SOP39" s="429"/>
      <c r="SOQ39" s="429"/>
      <c r="SOR39" s="429"/>
      <c r="SOS39" s="429"/>
      <c r="SOT39" s="429"/>
      <c r="SOU39" s="429"/>
      <c r="SOV39" s="429"/>
      <c r="SOW39" s="429"/>
      <c r="SOX39" s="429"/>
      <c r="SOY39" s="429"/>
      <c r="SOZ39" s="429"/>
      <c r="SPA39" s="429"/>
      <c r="SPB39" s="429"/>
      <c r="SPC39" s="429"/>
      <c r="SPD39" s="429"/>
      <c r="SPE39" s="429"/>
      <c r="SPF39" s="429"/>
      <c r="SPG39" s="429"/>
      <c r="SPH39" s="429"/>
      <c r="SPI39" s="429"/>
      <c r="SPJ39" s="429"/>
      <c r="SPK39" s="429"/>
      <c r="SPL39" s="429"/>
      <c r="SPM39" s="429"/>
      <c r="SPN39" s="429"/>
      <c r="SPO39" s="429"/>
      <c r="SPP39" s="429"/>
      <c r="SPQ39" s="429"/>
      <c r="SPR39" s="429"/>
      <c r="SPS39" s="429"/>
      <c r="SPT39" s="429"/>
      <c r="SPU39" s="429"/>
      <c r="SPV39" s="429"/>
      <c r="SPW39" s="429"/>
      <c r="SPX39" s="429"/>
      <c r="SPY39" s="429"/>
      <c r="SPZ39" s="429"/>
      <c r="SQA39" s="429"/>
      <c r="SQB39" s="429"/>
      <c r="SQC39" s="429"/>
      <c r="SQD39" s="429"/>
      <c r="SQE39" s="429"/>
      <c r="SQF39" s="429"/>
      <c r="SQG39" s="429"/>
      <c r="SQH39" s="429"/>
      <c r="SQI39" s="429"/>
      <c r="SQJ39" s="429"/>
      <c r="SQK39" s="429"/>
      <c r="SQL39" s="429"/>
      <c r="SQM39" s="429"/>
      <c r="SQN39" s="429"/>
      <c r="SQO39" s="429"/>
      <c r="SQP39" s="429"/>
      <c r="SQQ39" s="429"/>
      <c r="SQR39" s="429"/>
      <c r="SQS39" s="429"/>
      <c r="SQT39" s="429"/>
      <c r="SQU39" s="429"/>
      <c r="SQV39" s="429"/>
      <c r="SQW39" s="429"/>
      <c r="SQX39" s="429"/>
      <c r="SQY39" s="429"/>
      <c r="SQZ39" s="429"/>
      <c r="SRA39" s="429"/>
      <c r="SRB39" s="429"/>
      <c r="SRC39" s="429"/>
      <c r="SRD39" s="429"/>
      <c r="SRE39" s="429"/>
      <c r="SRF39" s="429"/>
      <c r="SRG39" s="429"/>
      <c r="SRH39" s="429"/>
      <c r="SRI39" s="429"/>
      <c r="SRJ39" s="429"/>
      <c r="SRK39" s="429"/>
      <c r="SRL39" s="429"/>
      <c r="SRM39" s="429"/>
      <c r="SRN39" s="429"/>
      <c r="SRO39" s="429"/>
      <c r="SRP39" s="429"/>
      <c r="SRQ39" s="429"/>
      <c r="SRR39" s="429"/>
      <c r="SRS39" s="429"/>
      <c r="SRT39" s="429"/>
      <c r="SRU39" s="429"/>
      <c r="SRV39" s="429"/>
      <c r="SRW39" s="429"/>
      <c r="SRX39" s="429"/>
      <c r="SRY39" s="429"/>
      <c r="SRZ39" s="429"/>
      <c r="SSA39" s="429"/>
      <c r="SSB39" s="429"/>
      <c r="SSC39" s="429"/>
      <c r="SSD39" s="429"/>
      <c r="SSE39" s="429"/>
      <c r="SSF39" s="429"/>
      <c r="SSG39" s="429"/>
      <c r="SSH39" s="429"/>
      <c r="SSI39" s="429"/>
      <c r="SSJ39" s="429"/>
      <c r="SSK39" s="429"/>
      <c r="SSL39" s="429"/>
      <c r="SSM39" s="429"/>
      <c r="SSN39" s="429"/>
      <c r="SSO39" s="429"/>
      <c r="SSP39" s="429"/>
      <c r="SSQ39" s="429"/>
      <c r="SSR39" s="429"/>
      <c r="SSS39" s="429"/>
      <c r="SST39" s="429"/>
      <c r="SSU39" s="429"/>
      <c r="SSV39" s="429"/>
      <c r="SSW39" s="429"/>
      <c r="SSX39" s="429"/>
      <c r="SSY39" s="429"/>
      <c r="SSZ39" s="429"/>
      <c r="STA39" s="429"/>
      <c r="STB39" s="429"/>
      <c r="STC39" s="429"/>
      <c r="STD39" s="429"/>
      <c r="STE39" s="429"/>
      <c r="STF39" s="429"/>
      <c r="STG39" s="429"/>
      <c r="STH39" s="429"/>
      <c r="STI39" s="429"/>
      <c r="STJ39" s="429"/>
      <c r="STK39" s="429"/>
      <c r="STL39" s="429"/>
      <c r="STM39" s="429"/>
      <c r="STN39" s="429"/>
      <c r="STO39" s="429"/>
      <c r="STP39" s="429"/>
      <c r="STQ39" s="429"/>
      <c r="STR39" s="429"/>
      <c r="STS39" s="429"/>
      <c r="STT39" s="429"/>
      <c r="STU39" s="429"/>
      <c r="STV39" s="429"/>
      <c r="STW39" s="429"/>
      <c r="STX39" s="429"/>
      <c r="STY39" s="429"/>
      <c r="STZ39" s="429"/>
      <c r="SUA39" s="429"/>
      <c r="SUB39" s="429"/>
      <c r="SUC39" s="429"/>
      <c r="SUD39" s="429"/>
      <c r="SUE39" s="429"/>
      <c r="SUF39" s="429"/>
      <c r="SUG39" s="429"/>
      <c r="SUH39" s="429"/>
      <c r="SUI39" s="429"/>
      <c r="SUJ39" s="429"/>
      <c r="SUK39" s="429"/>
      <c r="SUL39" s="429"/>
      <c r="SUM39" s="429"/>
      <c r="SUN39" s="429"/>
      <c r="SUO39" s="429"/>
      <c r="SUP39" s="429"/>
      <c r="SUQ39" s="429"/>
      <c r="SUR39" s="429"/>
      <c r="SUS39" s="429"/>
      <c r="SUT39" s="429"/>
      <c r="SUU39" s="429"/>
      <c r="SUV39" s="429"/>
      <c r="SUW39" s="429"/>
      <c r="SUX39" s="429"/>
      <c r="SUY39" s="429"/>
      <c r="SUZ39" s="429"/>
      <c r="SVA39" s="429"/>
      <c r="SVB39" s="429"/>
      <c r="SVC39" s="429"/>
      <c r="SVD39" s="429"/>
      <c r="SVE39" s="429"/>
      <c r="SVF39" s="429"/>
      <c r="SVG39" s="429"/>
      <c r="SVH39" s="429"/>
      <c r="SVI39" s="429"/>
      <c r="SVJ39" s="429"/>
      <c r="SVK39" s="429"/>
      <c r="SVL39" s="429"/>
      <c r="SVM39" s="429"/>
      <c r="SVN39" s="429"/>
      <c r="SVO39" s="429"/>
      <c r="SVP39" s="429"/>
      <c r="SVQ39" s="429"/>
      <c r="SVR39" s="429"/>
      <c r="SVS39" s="429"/>
      <c r="SVT39" s="429"/>
      <c r="SVU39" s="429"/>
      <c r="SVV39" s="429"/>
      <c r="SVW39" s="429"/>
      <c r="SVX39" s="429"/>
      <c r="SVY39" s="429"/>
      <c r="SVZ39" s="429"/>
      <c r="SWA39" s="429"/>
      <c r="SWB39" s="429"/>
      <c r="SWC39" s="429"/>
      <c r="SWD39" s="429"/>
      <c r="SWE39" s="429"/>
      <c r="SWF39" s="429"/>
      <c r="SWG39" s="429"/>
      <c r="SWH39" s="429"/>
      <c r="SWI39" s="429"/>
      <c r="SWJ39" s="429"/>
      <c r="SWK39" s="429"/>
      <c r="SWL39" s="429"/>
      <c r="SWM39" s="429"/>
      <c r="SWN39" s="429"/>
      <c r="SWO39" s="429"/>
      <c r="SWP39" s="429"/>
      <c r="SWQ39" s="429"/>
      <c r="SWR39" s="429"/>
      <c r="SWS39" s="429"/>
      <c r="SWT39" s="429"/>
      <c r="SWU39" s="429"/>
      <c r="SWV39" s="429"/>
      <c r="SWW39" s="429"/>
      <c r="SWX39" s="429"/>
      <c r="SWY39" s="429"/>
      <c r="SWZ39" s="429"/>
      <c r="SXA39" s="429"/>
      <c r="SXB39" s="429"/>
      <c r="SXC39" s="429"/>
      <c r="SXD39" s="429"/>
      <c r="SXE39" s="429"/>
      <c r="SXF39" s="429"/>
      <c r="SXG39" s="429"/>
      <c r="SXH39" s="429"/>
      <c r="SXI39" s="429"/>
      <c r="SXJ39" s="429"/>
      <c r="SXK39" s="429"/>
      <c r="SXL39" s="429"/>
      <c r="SXM39" s="429"/>
      <c r="SXN39" s="429"/>
      <c r="SXO39" s="429"/>
      <c r="SXP39" s="429"/>
      <c r="SXQ39" s="429"/>
      <c r="SXR39" s="429"/>
      <c r="SXS39" s="429"/>
      <c r="SXT39" s="429"/>
      <c r="SXU39" s="429"/>
      <c r="SXV39" s="429"/>
      <c r="SXW39" s="429"/>
      <c r="SXX39" s="429"/>
      <c r="SXY39" s="429"/>
      <c r="SXZ39" s="429"/>
      <c r="SYA39" s="429"/>
      <c r="SYB39" s="429"/>
      <c r="SYC39" s="429"/>
      <c r="SYD39" s="429"/>
      <c r="SYE39" s="429"/>
      <c r="SYF39" s="429"/>
      <c r="SYG39" s="429"/>
      <c r="SYH39" s="429"/>
      <c r="SYI39" s="429"/>
      <c r="SYJ39" s="429"/>
      <c r="SYK39" s="429"/>
      <c r="SYL39" s="429"/>
      <c r="SYM39" s="429"/>
      <c r="SYN39" s="429"/>
      <c r="SYO39" s="429"/>
      <c r="SYP39" s="429"/>
      <c r="SYQ39" s="429"/>
      <c r="SYR39" s="429"/>
      <c r="SYS39" s="429"/>
      <c r="SYT39" s="429"/>
      <c r="SYU39" s="429"/>
      <c r="SYV39" s="429"/>
      <c r="SYW39" s="429"/>
      <c r="SYX39" s="429"/>
      <c r="SYY39" s="429"/>
      <c r="SYZ39" s="429"/>
      <c r="SZA39" s="429"/>
      <c r="SZB39" s="429"/>
      <c r="SZC39" s="429"/>
      <c r="SZD39" s="429"/>
      <c r="SZE39" s="429"/>
      <c r="SZF39" s="429"/>
      <c r="SZG39" s="429"/>
      <c r="SZH39" s="429"/>
      <c r="SZI39" s="429"/>
      <c r="SZJ39" s="429"/>
      <c r="SZK39" s="429"/>
      <c r="SZL39" s="429"/>
      <c r="SZM39" s="429"/>
      <c r="SZN39" s="429"/>
      <c r="SZO39" s="429"/>
      <c r="SZP39" s="429"/>
      <c r="SZQ39" s="429"/>
      <c r="SZR39" s="429"/>
      <c r="SZS39" s="429"/>
      <c r="SZT39" s="429"/>
      <c r="SZU39" s="429"/>
      <c r="SZV39" s="429"/>
      <c r="SZW39" s="429"/>
      <c r="SZX39" s="429"/>
      <c r="SZY39" s="429"/>
      <c r="SZZ39" s="429"/>
      <c r="TAA39" s="429"/>
      <c r="TAB39" s="429"/>
      <c r="TAC39" s="429"/>
      <c r="TAD39" s="429"/>
      <c r="TAE39" s="429"/>
      <c r="TAF39" s="429"/>
      <c r="TAG39" s="429"/>
      <c r="TAH39" s="429"/>
      <c r="TAI39" s="429"/>
      <c r="TAJ39" s="429"/>
      <c r="TAK39" s="429"/>
      <c r="TAL39" s="429"/>
      <c r="TAM39" s="429"/>
      <c r="TAN39" s="429"/>
      <c r="TAO39" s="429"/>
      <c r="TAP39" s="429"/>
      <c r="TAQ39" s="429"/>
      <c r="TAR39" s="429"/>
      <c r="TAS39" s="429"/>
      <c r="TAT39" s="429"/>
      <c r="TAU39" s="429"/>
      <c r="TAV39" s="429"/>
      <c r="TAW39" s="429"/>
      <c r="TAX39" s="429"/>
      <c r="TAY39" s="429"/>
      <c r="TAZ39" s="429"/>
      <c r="TBA39" s="429"/>
      <c r="TBB39" s="429"/>
      <c r="TBC39" s="429"/>
      <c r="TBD39" s="429"/>
      <c r="TBE39" s="429"/>
      <c r="TBF39" s="429"/>
      <c r="TBG39" s="429"/>
      <c r="TBH39" s="429"/>
      <c r="TBI39" s="429"/>
      <c r="TBJ39" s="429"/>
      <c r="TBK39" s="429"/>
      <c r="TBL39" s="429"/>
      <c r="TBM39" s="429"/>
      <c r="TBN39" s="429"/>
      <c r="TBO39" s="429"/>
      <c r="TBP39" s="429"/>
      <c r="TBQ39" s="429"/>
      <c r="TBR39" s="429"/>
      <c r="TBS39" s="429"/>
      <c r="TBT39" s="429"/>
      <c r="TBU39" s="429"/>
      <c r="TBV39" s="429"/>
      <c r="TBW39" s="429"/>
      <c r="TBX39" s="429"/>
      <c r="TBY39" s="429"/>
      <c r="TBZ39" s="429"/>
      <c r="TCA39" s="429"/>
      <c r="TCB39" s="429"/>
      <c r="TCC39" s="429"/>
      <c r="TCD39" s="429"/>
      <c r="TCE39" s="429"/>
      <c r="TCF39" s="429"/>
      <c r="TCG39" s="429"/>
      <c r="TCH39" s="429"/>
      <c r="TCI39" s="429"/>
      <c r="TCJ39" s="429"/>
      <c r="TCK39" s="429"/>
      <c r="TCL39" s="429"/>
      <c r="TCM39" s="429"/>
      <c r="TCN39" s="429"/>
      <c r="TCO39" s="429"/>
      <c r="TCP39" s="429"/>
      <c r="TCQ39" s="429"/>
      <c r="TCR39" s="429"/>
      <c r="TCS39" s="429"/>
      <c r="TCT39" s="429"/>
      <c r="TCU39" s="429"/>
      <c r="TCV39" s="429"/>
      <c r="TCW39" s="429"/>
      <c r="TCX39" s="429"/>
      <c r="TCY39" s="429"/>
      <c r="TCZ39" s="429"/>
      <c r="TDA39" s="429"/>
      <c r="TDB39" s="429"/>
      <c r="TDC39" s="429"/>
      <c r="TDD39" s="429"/>
      <c r="TDE39" s="429"/>
      <c r="TDF39" s="429"/>
      <c r="TDG39" s="429"/>
      <c r="TDH39" s="429"/>
      <c r="TDI39" s="429"/>
      <c r="TDJ39" s="429"/>
      <c r="TDK39" s="429"/>
      <c r="TDL39" s="429"/>
      <c r="TDM39" s="429"/>
      <c r="TDN39" s="429"/>
      <c r="TDO39" s="429"/>
      <c r="TDP39" s="429"/>
      <c r="TDQ39" s="429"/>
      <c r="TDR39" s="429"/>
      <c r="TDS39" s="429"/>
      <c r="TDT39" s="429"/>
      <c r="TDU39" s="429"/>
      <c r="TDV39" s="429"/>
      <c r="TDW39" s="429"/>
      <c r="TDX39" s="429"/>
      <c r="TDY39" s="429"/>
      <c r="TDZ39" s="429"/>
      <c r="TEA39" s="429"/>
      <c r="TEB39" s="429"/>
      <c r="TEC39" s="429"/>
      <c r="TED39" s="429"/>
      <c r="TEE39" s="429"/>
      <c r="TEF39" s="429"/>
      <c r="TEG39" s="429"/>
      <c r="TEH39" s="429"/>
      <c r="TEI39" s="429"/>
      <c r="TEJ39" s="429"/>
      <c r="TEK39" s="429"/>
      <c r="TEL39" s="429"/>
      <c r="TEM39" s="429"/>
      <c r="TEN39" s="429"/>
      <c r="TEO39" s="429"/>
      <c r="TEP39" s="429"/>
      <c r="TEQ39" s="429"/>
      <c r="TER39" s="429"/>
      <c r="TES39" s="429"/>
      <c r="TET39" s="429"/>
      <c r="TEU39" s="429"/>
      <c r="TEV39" s="429"/>
      <c r="TEW39" s="429"/>
      <c r="TEX39" s="429"/>
      <c r="TEY39" s="429"/>
      <c r="TEZ39" s="429"/>
      <c r="TFA39" s="429"/>
      <c r="TFB39" s="429"/>
      <c r="TFC39" s="429"/>
      <c r="TFD39" s="429"/>
      <c r="TFE39" s="429"/>
      <c r="TFF39" s="429"/>
      <c r="TFG39" s="429"/>
      <c r="TFH39" s="429"/>
      <c r="TFI39" s="429"/>
      <c r="TFJ39" s="429"/>
      <c r="TFK39" s="429"/>
      <c r="TFL39" s="429"/>
      <c r="TFM39" s="429"/>
      <c r="TFN39" s="429"/>
      <c r="TFO39" s="429"/>
      <c r="TFP39" s="429"/>
      <c r="TFQ39" s="429"/>
      <c r="TFR39" s="429"/>
      <c r="TFS39" s="429"/>
      <c r="TFT39" s="429"/>
      <c r="TFU39" s="429"/>
      <c r="TFV39" s="429"/>
      <c r="TFW39" s="429"/>
      <c r="TFX39" s="429"/>
      <c r="TFY39" s="429"/>
      <c r="TFZ39" s="429"/>
      <c r="TGA39" s="429"/>
      <c r="TGB39" s="429"/>
      <c r="TGC39" s="429"/>
      <c r="TGD39" s="429"/>
      <c r="TGE39" s="429"/>
      <c r="TGF39" s="429"/>
      <c r="TGG39" s="429"/>
      <c r="TGH39" s="429"/>
      <c r="TGI39" s="429"/>
      <c r="TGJ39" s="429"/>
      <c r="TGK39" s="429"/>
      <c r="TGL39" s="429"/>
      <c r="TGM39" s="429"/>
      <c r="TGN39" s="429"/>
      <c r="TGO39" s="429"/>
      <c r="TGP39" s="429"/>
      <c r="TGQ39" s="429"/>
      <c r="TGR39" s="429"/>
      <c r="TGS39" s="429"/>
      <c r="TGT39" s="429"/>
      <c r="TGU39" s="429"/>
      <c r="TGV39" s="429"/>
      <c r="TGW39" s="429"/>
      <c r="TGX39" s="429"/>
      <c r="TGY39" s="429"/>
      <c r="TGZ39" s="429"/>
      <c r="THA39" s="429"/>
      <c r="THB39" s="429"/>
      <c r="THC39" s="429"/>
      <c r="THD39" s="429"/>
      <c r="THE39" s="429"/>
      <c r="THF39" s="429"/>
      <c r="THG39" s="429"/>
      <c r="THH39" s="429"/>
      <c r="THI39" s="429"/>
      <c r="THJ39" s="429"/>
      <c r="THK39" s="429"/>
      <c r="THL39" s="429"/>
      <c r="THM39" s="429"/>
      <c r="THN39" s="429"/>
      <c r="THO39" s="429"/>
      <c r="THP39" s="429"/>
      <c r="THQ39" s="429"/>
      <c r="THR39" s="429"/>
      <c r="THS39" s="429"/>
      <c r="THT39" s="429"/>
      <c r="THU39" s="429"/>
      <c r="THV39" s="429"/>
      <c r="THW39" s="429"/>
      <c r="THX39" s="429"/>
      <c r="THY39" s="429"/>
      <c r="THZ39" s="429"/>
      <c r="TIA39" s="429"/>
      <c r="TIB39" s="429"/>
      <c r="TIC39" s="429"/>
      <c r="TID39" s="429"/>
      <c r="TIE39" s="429"/>
      <c r="TIF39" s="429"/>
      <c r="TIG39" s="429"/>
      <c r="TIH39" s="429"/>
      <c r="TII39" s="429"/>
      <c r="TIJ39" s="429"/>
      <c r="TIK39" s="429"/>
      <c r="TIL39" s="429"/>
      <c r="TIM39" s="429"/>
      <c r="TIN39" s="429"/>
      <c r="TIO39" s="429"/>
      <c r="TIP39" s="429"/>
      <c r="TIQ39" s="429"/>
      <c r="TIR39" s="429"/>
      <c r="TIS39" s="429"/>
      <c r="TIT39" s="429"/>
      <c r="TIU39" s="429"/>
      <c r="TIV39" s="429"/>
      <c r="TIW39" s="429"/>
      <c r="TIX39" s="429"/>
      <c r="TIY39" s="429"/>
      <c r="TIZ39" s="429"/>
      <c r="TJA39" s="429"/>
      <c r="TJB39" s="429"/>
      <c r="TJC39" s="429"/>
      <c r="TJD39" s="429"/>
      <c r="TJE39" s="429"/>
      <c r="TJF39" s="429"/>
      <c r="TJG39" s="429"/>
      <c r="TJH39" s="429"/>
      <c r="TJI39" s="429"/>
      <c r="TJJ39" s="429"/>
      <c r="TJK39" s="429"/>
      <c r="TJL39" s="429"/>
      <c r="TJM39" s="429"/>
      <c r="TJN39" s="429"/>
      <c r="TJO39" s="429"/>
      <c r="TJP39" s="429"/>
      <c r="TJQ39" s="429"/>
      <c r="TJR39" s="429"/>
      <c r="TJS39" s="429"/>
      <c r="TJT39" s="429"/>
      <c r="TJU39" s="429"/>
      <c r="TJV39" s="429"/>
      <c r="TJW39" s="429"/>
      <c r="TJX39" s="429"/>
      <c r="TJY39" s="429"/>
      <c r="TJZ39" s="429"/>
      <c r="TKA39" s="429"/>
      <c r="TKB39" s="429"/>
      <c r="TKC39" s="429"/>
      <c r="TKD39" s="429"/>
      <c r="TKE39" s="429"/>
      <c r="TKF39" s="429"/>
      <c r="TKG39" s="429"/>
      <c r="TKH39" s="429"/>
      <c r="TKI39" s="429"/>
      <c r="TKJ39" s="429"/>
      <c r="TKK39" s="429"/>
      <c r="TKL39" s="429"/>
      <c r="TKM39" s="429"/>
      <c r="TKN39" s="429"/>
      <c r="TKO39" s="429"/>
      <c r="TKP39" s="429"/>
      <c r="TKQ39" s="429"/>
      <c r="TKR39" s="429"/>
      <c r="TKS39" s="429"/>
      <c r="TKT39" s="429"/>
      <c r="TKU39" s="429"/>
      <c r="TKV39" s="429"/>
      <c r="TKW39" s="429"/>
      <c r="TKX39" s="429"/>
      <c r="TKY39" s="429"/>
      <c r="TKZ39" s="429"/>
      <c r="TLA39" s="429"/>
      <c r="TLB39" s="429"/>
      <c r="TLC39" s="429"/>
      <c r="TLD39" s="429"/>
      <c r="TLE39" s="429"/>
      <c r="TLF39" s="429"/>
      <c r="TLG39" s="429"/>
      <c r="TLH39" s="429"/>
      <c r="TLI39" s="429"/>
      <c r="TLJ39" s="429"/>
      <c r="TLK39" s="429"/>
      <c r="TLL39" s="429"/>
      <c r="TLM39" s="429"/>
      <c r="TLN39" s="429"/>
      <c r="TLO39" s="429"/>
      <c r="TLP39" s="429"/>
      <c r="TLQ39" s="429"/>
      <c r="TLR39" s="429"/>
      <c r="TLS39" s="429"/>
      <c r="TLT39" s="429"/>
      <c r="TLU39" s="429"/>
      <c r="TLV39" s="429"/>
      <c r="TLW39" s="429"/>
      <c r="TLX39" s="429"/>
      <c r="TLY39" s="429"/>
      <c r="TLZ39" s="429"/>
      <c r="TMA39" s="429"/>
      <c r="TMB39" s="429"/>
      <c r="TMC39" s="429"/>
      <c r="TMD39" s="429"/>
      <c r="TME39" s="429"/>
      <c r="TMF39" s="429"/>
      <c r="TMG39" s="429"/>
      <c r="TMH39" s="429"/>
      <c r="TMI39" s="429"/>
      <c r="TMJ39" s="429"/>
      <c r="TMK39" s="429"/>
      <c r="TML39" s="429"/>
      <c r="TMM39" s="429"/>
      <c r="TMN39" s="429"/>
      <c r="TMO39" s="429"/>
      <c r="TMP39" s="429"/>
      <c r="TMQ39" s="429"/>
      <c r="TMR39" s="429"/>
      <c r="TMS39" s="429"/>
      <c r="TMT39" s="429"/>
      <c r="TMU39" s="429"/>
      <c r="TMV39" s="429"/>
      <c r="TMW39" s="429"/>
      <c r="TMX39" s="429"/>
      <c r="TMY39" s="429"/>
      <c r="TMZ39" s="429"/>
      <c r="TNA39" s="429"/>
      <c r="TNB39" s="429"/>
      <c r="TNC39" s="429"/>
      <c r="TND39" s="429"/>
      <c r="TNE39" s="429"/>
      <c r="TNF39" s="429"/>
      <c r="TNG39" s="429"/>
      <c r="TNH39" s="429"/>
      <c r="TNI39" s="429"/>
      <c r="TNJ39" s="429"/>
      <c r="TNK39" s="429"/>
      <c r="TNL39" s="429"/>
      <c r="TNM39" s="429"/>
      <c r="TNN39" s="429"/>
      <c r="TNO39" s="429"/>
      <c r="TNP39" s="429"/>
      <c r="TNQ39" s="429"/>
      <c r="TNR39" s="429"/>
      <c r="TNS39" s="429"/>
      <c r="TNT39" s="429"/>
      <c r="TNU39" s="429"/>
      <c r="TNV39" s="429"/>
      <c r="TNW39" s="429"/>
      <c r="TNX39" s="429"/>
      <c r="TNY39" s="429"/>
      <c r="TNZ39" s="429"/>
      <c r="TOA39" s="429"/>
      <c r="TOB39" s="429"/>
      <c r="TOC39" s="429"/>
      <c r="TOD39" s="429"/>
      <c r="TOE39" s="429"/>
      <c r="TOF39" s="429"/>
      <c r="TOG39" s="429"/>
      <c r="TOH39" s="429"/>
      <c r="TOI39" s="429"/>
      <c r="TOJ39" s="429"/>
      <c r="TOK39" s="429"/>
      <c r="TOL39" s="429"/>
      <c r="TOM39" s="429"/>
      <c r="TON39" s="429"/>
      <c r="TOO39" s="429"/>
      <c r="TOP39" s="429"/>
      <c r="TOQ39" s="429"/>
      <c r="TOR39" s="429"/>
      <c r="TOS39" s="429"/>
      <c r="TOT39" s="429"/>
      <c r="TOU39" s="429"/>
      <c r="TOV39" s="429"/>
      <c r="TOW39" s="429"/>
      <c r="TOX39" s="429"/>
      <c r="TOY39" s="429"/>
      <c r="TOZ39" s="429"/>
      <c r="TPA39" s="429"/>
      <c r="TPB39" s="429"/>
      <c r="TPC39" s="429"/>
      <c r="TPD39" s="429"/>
      <c r="TPE39" s="429"/>
      <c r="TPF39" s="429"/>
      <c r="TPG39" s="429"/>
      <c r="TPH39" s="429"/>
      <c r="TPI39" s="429"/>
      <c r="TPJ39" s="429"/>
      <c r="TPK39" s="429"/>
      <c r="TPL39" s="429"/>
      <c r="TPM39" s="429"/>
      <c r="TPN39" s="429"/>
      <c r="TPO39" s="429"/>
      <c r="TPP39" s="429"/>
      <c r="TPQ39" s="429"/>
      <c r="TPR39" s="429"/>
      <c r="TPS39" s="429"/>
      <c r="TPT39" s="429"/>
      <c r="TPU39" s="429"/>
      <c r="TPV39" s="429"/>
      <c r="TPW39" s="429"/>
      <c r="TPX39" s="429"/>
      <c r="TPY39" s="429"/>
      <c r="TPZ39" s="429"/>
      <c r="TQA39" s="429"/>
      <c r="TQB39" s="429"/>
      <c r="TQC39" s="429"/>
      <c r="TQD39" s="429"/>
      <c r="TQE39" s="429"/>
      <c r="TQF39" s="429"/>
      <c r="TQG39" s="429"/>
      <c r="TQH39" s="429"/>
      <c r="TQI39" s="429"/>
      <c r="TQJ39" s="429"/>
      <c r="TQK39" s="429"/>
      <c r="TQL39" s="429"/>
      <c r="TQM39" s="429"/>
      <c r="TQN39" s="429"/>
      <c r="TQO39" s="429"/>
      <c r="TQP39" s="429"/>
      <c r="TQQ39" s="429"/>
      <c r="TQR39" s="429"/>
      <c r="TQS39" s="429"/>
      <c r="TQT39" s="429"/>
      <c r="TQU39" s="429"/>
      <c r="TQV39" s="429"/>
      <c r="TQW39" s="429"/>
      <c r="TQX39" s="429"/>
      <c r="TQY39" s="429"/>
      <c r="TQZ39" s="429"/>
      <c r="TRA39" s="429"/>
      <c r="TRB39" s="429"/>
      <c r="TRC39" s="429"/>
      <c r="TRD39" s="429"/>
      <c r="TRE39" s="429"/>
      <c r="TRF39" s="429"/>
      <c r="TRG39" s="429"/>
      <c r="TRH39" s="429"/>
      <c r="TRI39" s="429"/>
      <c r="TRJ39" s="429"/>
      <c r="TRK39" s="429"/>
      <c r="TRL39" s="429"/>
      <c r="TRM39" s="429"/>
      <c r="TRN39" s="429"/>
      <c r="TRO39" s="429"/>
      <c r="TRP39" s="429"/>
      <c r="TRQ39" s="429"/>
      <c r="TRR39" s="429"/>
      <c r="TRS39" s="429"/>
      <c r="TRT39" s="429"/>
      <c r="TRU39" s="429"/>
      <c r="TRV39" s="429"/>
      <c r="TRW39" s="429"/>
      <c r="TRX39" s="429"/>
      <c r="TRY39" s="429"/>
      <c r="TRZ39" s="429"/>
      <c r="TSA39" s="429"/>
      <c r="TSB39" s="429"/>
      <c r="TSC39" s="429"/>
      <c r="TSD39" s="429"/>
      <c r="TSE39" s="429"/>
      <c r="TSF39" s="429"/>
      <c r="TSG39" s="429"/>
      <c r="TSH39" s="429"/>
      <c r="TSI39" s="429"/>
      <c r="TSJ39" s="429"/>
      <c r="TSK39" s="429"/>
      <c r="TSL39" s="429"/>
      <c r="TSM39" s="429"/>
      <c r="TSN39" s="429"/>
      <c r="TSO39" s="429"/>
      <c r="TSP39" s="429"/>
      <c r="TSQ39" s="429"/>
      <c r="TSR39" s="429"/>
      <c r="TSS39" s="429"/>
      <c r="TST39" s="429"/>
      <c r="TSU39" s="429"/>
      <c r="TSV39" s="429"/>
      <c r="TSW39" s="429"/>
      <c r="TSX39" s="429"/>
      <c r="TSY39" s="429"/>
      <c r="TSZ39" s="429"/>
      <c r="TTA39" s="429"/>
      <c r="TTB39" s="429"/>
      <c r="TTC39" s="429"/>
      <c r="TTD39" s="429"/>
      <c r="TTE39" s="429"/>
      <c r="TTF39" s="429"/>
      <c r="TTG39" s="429"/>
      <c r="TTH39" s="429"/>
      <c r="TTI39" s="429"/>
      <c r="TTJ39" s="429"/>
      <c r="TTK39" s="429"/>
      <c r="TTL39" s="429"/>
      <c r="TTM39" s="429"/>
      <c r="TTN39" s="429"/>
      <c r="TTO39" s="429"/>
      <c r="TTP39" s="429"/>
      <c r="TTQ39" s="429"/>
      <c r="TTR39" s="429"/>
      <c r="TTS39" s="429"/>
      <c r="TTT39" s="429"/>
      <c r="TTU39" s="429"/>
      <c r="TTV39" s="429"/>
      <c r="TTW39" s="429"/>
      <c r="TTX39" s="429"/>
      <c r="TTY39" s="429"/>
      <c r="TTZ39" s="429"/>
      <c r="TUA39" s="429"/>
      <c r="TUB39" s="429"/>
      <c r="TUC39" s="429"/>
      <c r="TUD39" s="429"/>
      <c r="TUE39" s="429"/>
      <c r="TUF39" s="429"/>
      <c r="TUG39" s="429"/>
      <c r="TUH39" s="429"/>
      <c r="TUI39" s="429"/>
      <c r="TUJ39" s="429"/>
      <c r="TUK39" s="429"/>
      <c r="TUL39" s="429"/>
      <c r="TUM39" s="429"/>
      <c r="TUN39" s="429"/>
      <c r="TUO39" s="429"/>
      <c r="TUP39" s="429"/>
      <c r="TUQ39" s="429"/>
      <c r="TUR39" s="429"/>
      <c r="TUS39" s="429"/>
      <c r="TUT39" s="429"/>
      <c r="TUU39" s="429"/>
      <c r="TUV39" s="429"/>
      <c r="TUW39" s="429"/>
      <c r="TUX39" s="429"/>
      <c r="TUY39" s="429"/>
      <c r="TUZ39" s="429"/>
      <c r="TVA39" s="429"/>
      <c r="TVB39" s="429"/>
      <c r="TVC39" s="429"/>
      <c r="TVD39" s="429"/>
      <c r="TVE39" s="429"/>
      <c r="TVF39" s="429"/>
      <c r="TVG39" s="429"/>
      <c r="TVH39" s="429"/>
      <c r="TVI39" s="429"/>
      <c r="TVJ39" s="429"/>
      <c r="TVK39" s="429"/>
      <c r="TVL39" s="429"/>
      <c r="TVM39" s="429"/>
      <c r="TVN39" s="429"/>
      <c r="TVO39" s="429"/>
      <c r="TVP39" s="429"/>
      <c r="TVQ39" s="429"/>
      <c r="TVR39" s="429"/>
      <c r="TVS39" s="429"/>
      <c r="TVT39" s="429"/>
      <c r="TVU39" s="429"/>
      <c r="TVV39" s="429"/>
      <c r="TVW39" s="429"/>
      <c r="TVX39" s="429"/>
      <c r="TVY39" s="429"/>
      <c r="TVZ39" s="429"/>
      <c r="TWA39" s="429"/>
      <c r="TWB39" s="429"/>
      <c r="TWC39" s="429"/>
      <c r="TWD39" s="429"/>
      <c r="TWE39" s="429"/>
      <c r="TWF39" s="429"/>
      <c r="TWG39" s="429"/>
      <c r="TWH39" s="429"/>
      <c r="TWI39" s="429"/>
      <c r="TWJ39" s="429"/>
      <c r="TWK39" s="429"/>
      <c r="TWL39" s="429"/>
      <c r="TWM39" s="429"/>
      <c r="TWN39" s="429"/>
      <c r="TWO39" s="429"/>
      <c r="TWP39" s="429"/>
      <c r="TWQ39" s="429"/>
      <c r="TWR39" s="429"/>
      <c r="TWS39" s="429"/>
      <c r="TWT39" s="429"/>
      <c r="TWU39" s="429"/>
      <c r="TWV39" s="429"/>
      <c r="TWW39" s="429"/>
      <c r="TWX39" s="429"/>
      <c r="TWY39" s="429"/>
      <c r="TWZ39" s="429"/>
      <c r="TXA39" s="429"/>
      <c r="TXB39" s="429"/>
      <c r="TXC39" s="429"/>
      <c r="TXD39" s="429"/>
      <c r="TXE39" s="429"/>
      <c r="TXF39" s="429"/>
      <c r="TXG39" s="429"/>
      <c r="TXH39" s="429"/>
      <c r="TXI39" s="429"/>
      <c r="TXJ39" s="429"/>
      <c r="TXK39" s="429"/>
      <c r="TXL39" s="429"/>
      <c r="TXM39" s="429"/>
      <c r="TXN39" s="429"/>
      <c r="TXO39" s="429"/>
      <c r="TXP39" s="429"/>
      <c r="TXQ39" s="429"/>
      <c r="TXR39" s="429"/>
      <c r="TXS39" s="429"/>
      <c r="TXT39" s="429"/>
      <c r="TXU39" s="429"/>
      <c r="TXV39" s="429"/>
      <c r="TXW39" s="429"/>
      <c r="TXX39" s="429"/>
      <c r="TXY39" s="429"/>
      <c r="TXZ39" s="429"/>
      <c r="TYA39" s="429"/>
      <c r="TYB39" s="429"/>
      <c r="TYC39" s="429"/>
      <c r="TYD39" s="429"/>
      <c r="TYE39" s="429"/>
      <c r="TYF39" s="429"/>
      <c r="TYG39" s="429"/>
      <c r="TYH39" s="429"/>
      <c r="TYI39" s="429"/>
      <c r="TYJ39" s="429"/>
      <c r="TYK39" s="429"/>
      <c r="TYL39" s="429"/>
      <c r="TYM39" s="429"/>
      <c r="TYN39" s="429"/>
      <c r="TYO39" s="429"/>
      <c r="TYP39" s="429"/>
      <c r="TYQ39" s="429"/>
      <c r="TYR39" s="429"/>
      <c r="TYS39" s="429"/>
      <c r="TYT39" s="429"/>
      <c r="TYU39" s="429"/>
      <c r="TYV39" s="429"/>
      <c r="TYW39" s="429"/>
      <c r="TYX39" s="429"/>
      <c r="TYY39" s="429"/>
      <c r="TYZ39" s="429"/>
      <c r="TZA39" s="429"/>
      <c r="TZB39" s="429"/>
      <c r="TZC39" s="429"/>
      <c r="TZD39" s="429"/>
      <c r="TZE39" s="429"/>
      <c r="TZF39" s="429"/>
      <c r="TZG39" s="429"/>
      <c r="TZH39" s="429"/>
      <c r="TZI39" s="429"/>
      <c r="TZJ39" s="429"/>
      <c r="TZK39" s="429"/>
      <c r="TZL39" s="429"/>
      <c r="TZM39" s="429"/>
      <c r="TZN39" s="429"/>
      <c r="TZO39" s="429"/>
      <c r="TZP39" s="429"/>
      <c r="TZQ39" s="429"/>
      <c r="TZR39" s="429"/>
      <c r="TZS39" s="429"/>
      <c r="TZT39" s="429"/>
      <c r="TZU39" s="429"/>
      <c r="TZV39" s="429"/>
      <c r="TZW39" s="429"/>
      <c r="TZX39" s="429"/>
      <c r="TZY39" s="429"/>
      <c r="TZZ39" s="429"/>
      <c r="UAA39" s="429"/>
      <c r="UAB39" s="429"/>
      <c r="UAC39" s="429"/>
      <c r="UAD39" s="429"/>
      <c r="UAE39" s="429"/>
      <c r="UAF39" s="429"/>
      <c r="UAG39" s="429"/>
      <c r="UAH39" s="429"/>
      <c r="UAI39" s="429"/>
      <c r="UAJ39" s="429"/>
      <c r="UAK39" s="429"/>
      <c r="UAL39" s="429"/>
      <c r="UAM39" s="429"/>
      <c r="UAN39" s="429"/>
      <c r="UAO39" s="429"/>
      <c r="UAP39" s="429"/>
      <c r="UAQ39" s="429"/>
      <c r="UAR39" s="429"/>
      <c r="UAS39" s="429"/>
      <c r="UAT39" s="429"/>
      <c r="UAU39" s="429"/>
      <c r="UAV39" s="429"/>
      <c r="UAW39" s="429"/>
      <c r="UAX39" s="429"/>
      <c r="UAY39" s="429"/>
      <c r="UAZ39" s="429"/>
      <c r="UBA39" s="429"/>
      <c r="UBB39" s="429"/>
      <c r="UBC39" s="429"/>
      <c r="UBD39" s="429"/>
      <c r="UBE39" s="429"/>
      <c r="UBF39" s="429"/>
      <c r="UBG39" s="429"/>
      <c r="UBH39" s="429"/>
      <c r="UBI39" s="429"/>
      <c r="UBJ39" s="429"/>
      <c r="UBK39" s="429"/>
      <c r="UBL39" s="429"/>
      <c r="UBM39" s="429"/>
      <c r="UBN39" s="429"/>
      <c r="UBO39" s="429"/>
      <c r="UBP39" s="429"/>
      <c r="UBQ39" s="429"/>
      <c r="UBR39" s="429"/>
      <c r="UBS39" s="429"/>
      <c r="UBT39" s="429"/>
      <c r="UBU39" s="429"/>
      <c r="UBV39" s="429"/>
      <c r="UBW39" s="429"/>
      <c r="UBX39" s="429"/>
      <c r="UBY39" s="429"/>
      <c r="UBZ39" s="429"/>
      <c r="UCA39" s="429"/>
      <c r="UCB39" s="429"/>
      <c r="UCC39" s="429"/>
      <c r="UCD39" s="429"/>
      <c r="UCE39" s="429"/>
      <c r="UCF39" s="429"/>
      <c r="UCG39" s="429"/>
      <c r="UCH39" s="429"/>
      <c r="UCI39" s="429"/>
      <c r="UCJ39" s="429"/>
      <c r="UCK39" s="429"/>
      <c r="UCL39" s="429"/>
      <c r="UCM39" s="429"/>
      <c r="UCN39" s="429"/>
      <c r="UCO39" s="429"/>
      <c r="UCP39" s="429"/>
      <c r="UCQ39" s="429"/>
      <c r="UCR39" s="429"/>
      <c r="UCS39" s="429"/>
      <c r="UCT39" s="429"/>
      <c r="UCU39" s="429"/>
      <c r="UCV39" s="429"/>
      <c r="UCW39" s="429"/>
      <c r="UCX39" s="429"/>
      <c r="UCY39" s="429"/>
      <c r="UCZ39" s="429"/>
      <c r="UDA39" s="429"/>
      <c r="UDB39" s="429"/>
      <c r="UDC39" s="429"/>
      <c r="UDD39" s="429"/>
      <c r="UDE39" s="429"/>
      <c r="UDF39" s="429"/>
      <c r="UDG39" s="429"/>
      <c r="UDH39" s="429"/>
      <c r="UDI39" s="429"/>
      <c r="UDJ39" s="429"/>
      <c r="UDK39" s="429"/>
      <c r="UDL39" s="429"/>
      <c r="UDM39" s="429"/>
      <c r="UDN39" s="429"/>
      <c r="UDO39" s="429"/>
      <c r="UDP39" s="429"/>
      <c r="UDQ39" s="429"/>
      <c r="UDR39" s="429"/>
      <c r="UDS39" s="429"/>
      <c r="UDT39" s="429"/>
      <c r="UDU39" s="429"/>
      <c r="UDV39" s="429"/>
      <c r="UDW39" s="429"/>
      <c r="UDX39" s="429"/>
      <c r="UDY39" s="429"/>
      <c r="UDZ39" s="429"/>
      <c r="UEA39" s="429"/>
      <c r="UEB39" s="429"/>
      <c r="UEC39" s="429"/>
      <c r="UED39" s="429"/>
      <c r="UEE39" s="429"/>
      <c r="UEF39" s="429"/>
      <c r="UEG39" s="429"/>
      <c r="UEH39" s="429"/>
      <c r="UEI39" s="429"/>
      <c r="UEJ39" s="429"/>
      <c r="UEK39" s="429"/>
      <c r="UEL39" s="429"/>
      <c r="UEM39" s="429"/>
      <c r="UEN39" s="429"/>
      <c r="UEO39" s="429"/>
      <c r="UEP39" s="429"/>
      <c r="UEQ39" s="429"/>
      <c r="UER39" s="429"/>
      <c r="UES39" s="429"/>
      <c r="UET39" s="429"/>
      <c r="UEU39" s="429"/>
      <c r="UEV39" s="429"/>
      <c r="UEW39" s="429"/>
      <c r="UEX39" s="429"/>
      <c r="UEY39" s="429"/>
      <c r="UEZ39" s="429"/>
      <c r="UFA39" s="429"/>
      <c r="UFB39" s="429"/>
      <c r="UFC39" s="429"/>
      <c r="UFD39" s="429"/>
      <c r="UFE39" s="429"/>
      <c r="UFF39" s="429"/>
      <c r="UFG39" s="429"/>
      <c r="UFH39" s="429"/>
      <c r="UFI39" s="429"/>
      <c r="UFJ39" s="429"/>
      <c r="UFK39" s="429"/>
      <c r="UFL39" s="429"/>
      <c r="UFM39" s="429"/>
      <c r="UFN39" s="429"/>
      <c r="UFO39" s="429"/>
      <c r="UFP39" s="429"/>
      <c r="UFQ39" s="429"/>
      <c r="UFR39" s="429"/>
      <c r="UFS39" s="429"/>
      <c r="UFT39" s="429"/>
      <c r="UFU39" s="429"/>
      <c r="UFV39" s="429"/>
      <c r="UFW39" s="429"/>
      <c r="UFX39" s="429"/>
      <c r="UFY39" s="429"/>
      <c r="UFZ39" s="429"/>
      <c r="UGA39" s="429"/>
      <c r="UGB39" s="429"/>
      <c r="UGC39" s="429"/>
      <c r="UGD39" s="429"/>
      <c r="UGE39" s="429"/>
      <c r="UGF39" s="429"/>
      <c r="UGG39" s="429"/>
      <c r="UGH39" s="429"/>
      <c r="UGI39" s="429"/>
      <c r="UGJ39" s="429"/>
      <c r="UGK39" s="429"/>
      <c r="UGL39" s="429"/>
      <c r="UGM39" s="429"/>
      <c r="UGN39" s="429"/>
      <c r="UGO39" s="429"/>
      <c r="UGP39" s="429"/>
      <c r="UGQ39" s="429"/>
      <c r="UGR39" s="429"/>
      <c r="UGS39" s="429"/>
      <c r="UGT39" s="429"/>
      <c r="UGU39" s="429"/>
      <c r="UGV39" s="429"/>
      <c r="UGW39" s="429"/>
      <c r="UGX39" s="429"/>
      <c r="UGY39" s="429"/>
      <c r="UGZ39" s="429"/>
      <c r="UHA39" s="429"/>
      <c r="UHB39" s="429"/>
      <c r="UHC39" s="429"/>
      <c r="UHD39" s="429"/>
      <c r="UHE39" s="429"/>
      <c r="UHF39" s="429"/>
      <c r="UHG39" s="429"/>
      <c r="UHH39" s="429"/>
      <c r="UHI39" s="429"/>
      <c r="UHJ39" s="429"/>
      <c r="UHK39" s="429"/>
      <c r="UHL39" s="429"/>
      <c r="UHM39" s="429"/>
      <c r="UHN39" s="429"/>
      <c r="UHO39" s="429"/>
      <c r="UHP39" s="429"/>
      <c r="UHQ39" s="429"/>
      <c r="UHR39" s="429"/>
      <c r="UHS39" s="429"/>
      <c r="UHT39" s="429"/>
      <c r="UHU39" s="429"/>
      <c r="UHV39" s="429"/>
      <c r="UHW39" s="429"/>
      <c r="UHX39" s="429"/>
      <c r="UHY39" s="429"/>
      <c r="UHZ39" s="429"/>
      <c r="UIA39" s="429"/>
      <c r="UIB39" s="429"/>
      <c r="UIC39" s="429"/>
      <c r="UID39" s="429"/>
      <c r="UIE39" s="429"/>
      <c r="UIF39" s="429"/>
      <c r="UIG39" s="429"/>
      <c r="UIH39" s="429"/>
      <c r="UII39" s="429"/>
      <c r="UIJ39" s="429"/>
      <c r="UIK39" s="429"/>
      <c r="UIL39" s="429"/>
      <c r="UIM39" s="429"/>
      <c r="UIN39" s="429"/>
      <c r="UIO39" s="429"/>
      <c r="UIP39" s="429"/>
      <c r="UIQ39" s="429"/>
      <c r="UIR39" s="429"/>
      <c r="UIS39" s="429"/>
      <c r="UIT39" s="429"/>
      <c r="UIU39" s="429"/>
      <c r="UIV39" s="429"/>
      <c r="UIW39" s="429"/>
      <c r="UIX39" s="429"/>
      <c r="UIY39" s="429"/>
      <c r="UIZ39" s="429"/>
      <c r="UJA39" s="429"/>
      <c r="UJB39" s="429"/>
      <c r="UJC39" s="429"/>
      <c r="UJD39" s="429"/>
      <c r="UJE39" s="429"/>
      <c r="UJF39" s="429"/>
      <c r="UJG39" s="429"/>
      <c r="UJH39" s="429"/>
      <c r="UJI39" s="429"/>
      <c r="UJJ39" s="429"/>
      <c r="UJK39" s="429"/>
      <c r="UJL39" s="429"/>
      <c r="UJM39" s="429"/>
      <c r="UJN39" s="429"/>
      <c r="UJO39" s="429"/>
      <c r="UJP39" s="429"/>
      <c r="UJQ39" s="429"/>
      <c r="UJR39" s="429"/>
      <c r="UJS39" s="429"/>
      <c r="UJT39" s="429"/>
      <c r="UJU39" s="429"/>
      <c r="UJV39" s="429"/>
      <c r="UJW39" s="429"/>
      <c r="UJX39" s="429"/>
      <c r="UJY39" s="429"/>
      <c r="UJZ39" s="429"/>
      <c r="UKA39" s="429"/>
      <c r="UKB39" s="429"/>
      <c r="UKC39" s="429"/>
      <c r="UKD39" s="429"/>
      <c r="UKE39" s="429"/>
      <c r="UKF39" s="429"/>
      <c r="UKG39" s="429"/>
      <c r="UKH39" s="429"/>
      <c r="UKI39" s="429"/>
      <c r="UKJ39" s="429"/>
      <c r="UKK39" s="429"/>
      <c r="UKL39" s="429"/>
      <c r="UKM39" s="429"/>
      <c r="UKN39" s="429"/>
      <c r="UKO39" s="429"/>
      <c r="UKP39" s="429"/>
      <c r="UKQ39" s="429"/>
      <c r="UKR39" s="429"/>
      <c r="UKS39" s="429"/>
      <c r="UKT39" s="429"/>
      <c r="UKU39" s="429"/>
      <c r="UKV39" s="429"/>
      <c r="UKW39" s="429"/>
      <c r="UKX39" s="429"/>
      <c r="UKY39" s="429"/>
      <c r="UKZ39" s="429"/>
      <c r="ULA39" s="429"/>
      <c r="ULB39" s="429"/>
      <c r="ULC39" s="429"/>
      <c r="ULD39" s="429"/>
      <c r="ULE39" s="429"/>
      <c r="ULF39" s="429"/>
      <c r="ULG39" s="429"/>
      <c r="ULH39" s="429"/>
      <c r="ULI39" s="429"/>
      <c r="ULJ39" s="429"/>
      <c r="ULK39" s="429"/>
      <c r="ULL39" s="429"/>
      <c r="ULM39" s="429"/>
      <c r="ULN39" s="429"/>
      <c r="ULO39" s="429"/>
      <c r="ULP39" s="429"/>
      <c r="ULQ39" s="429"/>
      <c r="ULR39" s="429"/>
      <c r="ULS39" s="429"/>
      <c r="ULT39" s="429"/>
      <c r="ULU39" s="429"/>
      <c r="ULV39" s="429"/>
      <c r="ULW39" s="429"/>
      <c r="ULX39" s="429"/>
      <c r="ULY39" s="429"/>
      <c r="ULZ39" s="429"/>
      <c r="UMA39" s="429"/>
      <c r="UMB39" s="429"/>
      <c r="UMC39" s="429"/>
      <c r="UMD39" s="429"/>
      <c r="UME39" s="429"/>
      <c r="UMF39" s="429"/>
      <c r="UMG39" s="429"/>
      <c r="UMH39" s="429"/>
      <c r="UMI39" s="429"/>
      <c r="UMJ39" s="429"/>
      <c r="UMK39" s="429"/>
      <c r="UML39" s="429"/>
      <c r="UMM39" s="429"/>
      <c r="UMN39" s="429"/>
      <c r="UMO39" s="429"/>
      <c r="UMP39" s="429"/>
      <c r="UMQ39" s="429"/>
      <c r="UMR39" s="429"/>
      <c r="UMS39" s="429"/>
      <c r="UMT39" s="429"/>
      <c r="UMU39" s="429"/>
      <c r="UMV39" s="429"/>
      <c r="UMW39" s="429"/>
      <c r="UMX39" s="429"/>
      <c r="UMY39" s="429"/>
      <c r="UMZ39" s="429"/>
      <c r="UNA39" s="429"/>
      <c r="UNB39" s="429"/>
      <c r="UNC39" s="429"/>
      <c r="UND39" s="429"/>
      <c r="UNE39" s="429"/>
      <c r="UNF39" s="429"/>
      <c r="UNG39" s="429"/>
      <c r="UNH39" s="429"/>
      <c r="UNI39" s="429"/>
      <c r="UNJ39" s="429"/>
      <c r="UNK39" s="429"/>
      <c r="UNL39" s="429"/>
      <c r="UNM39" s="429"/>
      <c r="UNN39" s="429"/>
      <c r="UNO39" s="429"/>
      <c r="UNP39" s="429"/>
      <c r="UNQ39" s="429"/>
      <c r="UNR39" s="429"/>
      <c r="UNS39" s="429"/>
      <c r="UNT39" s="429"/>
      <c r="UNU39" s="429"/>
      <c r="UNV39" s="429"/>
      <c r="UNW39" s="429"/>
      <c r="UNX39" s="429"/>
      <c r="UNY39" s="429"/>
      <c r="UNZ39" s="429"/>
      <c r="UOA39" s="429"/>
      <c r="UOB39" s="429"/>
      <c r="UOC39" s="429"/>
      <c r="UOD39" s="429"/>
      <c r="UOE39" s="429"/>
      <c r="UOF39" s="429"/>
      <c r="UOG39" s="429"/>
      <c r="UOH39" s="429"/>
      <c r="UOI39" s="429"/>
      <c r="UOJ39" s="429"/>
      <c r="UOK39" s="429"/>
      <c r="UOL39" s="429"/>
      <c r="UOM39" s="429"/>
      <c r="UON39" s="429"/>
      <c r="UOO39" s="429"/>
      <c r="UOP39" s="429"/>
      <c r="UOQ39" s="429"/>
      <c r="UOR39" s="429"/>
      <c r="UOS39" s="429"/>
      <c r="UOT39" s="429"/>
      <c r="UOU39" s="429"/>
      <c r="UOV39" s="429"/>
      <c r="UOW39" s="429"/>
      <c r="UOX39" s="429"/>
      <c r="UOY39" s="429"/>
      <c r="UOZ39" s="429"/>
      <c r="UPA39" s="429"/>
      <c r="UPB39" s="429"/>
      <c r="UPC39" s="429"/>
      <c r="UPD39" s="429"/>
      <c r="UPE39" s="429"/>
      <c r="UPF39" s="429"/>
      <c r="UPG39" s="429"/>
      <c r="UPH39" s="429"/>
      <c r="UPI39" s="429"/>
      <c r="UPJ39" s="429"/>
      <c r="UPK39" s="429"/>
      <c r="UPL39" s="429"/>
      <c r="UPM39" s="429"/>
      <c r="UPN39" s="429"/>
      <c r="UPO39" s="429"/>
      <c r="UPP39" s="429"/>
      <c r="UPQ39" s="429"/>
      <c r="UPR39" s="429"/>
      <c r="UPS39" s="429"/>
      <c r="UPT39" s="429"/>
      <c r="UPU39" s="429"/>
      <c r="UPV39" s="429"/>
      <c r="UPW39" s="429"/>
      <c r="UPX39" s="429"/>
      <c r="UPY39" s="429"/>
      <c r="UPZ39" s="429"/>
      <c r="UQA39" s="429"/>
      <c r="UQB39" s="429"/>
      <c r="UQC39" s="429"/>
      <c r="UQD39" s="429"/>
      <c r="UQE39" s="429"/>
      <c r="UQF39" s="429"/>
      <c r="UQG39" s="429"/>
      <c r="UQH39" s="429"/>
      <c r="UQI39" s="429"/>
      <c r="UQJ39" s="429"/>
      <c r="UQK39" s="429"/>
      <c r="UQL39" s="429"/>
      <c r="UQM39" s="429"/>
      <c r="UQN39" s="429"/>
      <c r="UQO39" s="429"/>
      <c r="UQP39" s="429"/>
      <c r="UQQ39" s="429"/>
      <c r="UQR39" s="429"/>
      <c r="UQS39" s="429"/>
      <c r="UQT39" s="429"/>
      <c r="UQU39" s="429"/>
      <c r="UQV39" s="429"/>
      <c r="UQW39" s="429"/>
      <c r="UQX39" s="429"/>
      <c r="UQY39" s="429"/>
      <c r="UQZ39" s="429"/>
      <c r="URA39" s="429"/>
      <c r="URB39" s="429"/>
      <c r="URC39" s="429"/>
      <c r="URD39" s="429"/>
      <c r="URE39" s="429"/>
      <c r="URF39" s="429"/>
      <c r="URG39" s="429"/>
      <c r="URH39" s="429"/>
      <c r="URI39" s="429"/>
      <c r="URJ39" s="429"/>
      <c r="URK39" s="429"/>
      <c r="URL39" s="429"/>
      <c r="URM39" s="429"/>
      <c r="URN39" s="429"/>
      <c r="URO39" s="429"/>
      <c r="URP39" s="429"/>
      <c r="URQ39" s="429"/>
      <c r="URR39" s="429"/>
      <c r="URS39" s="429"/>
      <c r="URT39" s="429"/>
      <c r="URU39" s="429"/>
      <c r="URV39" s="429"/>
      <c r="URW39" s="429"/>
      <c r="URX39" s="429"/>
      <c r="URY39" s="429"/>
      <c r="URZ39" s="429"/>
      <c r="USA39" s="429"/>
      <c r="USB39" s="429"/>
      <c r="USC39" s="429"/>
      <c r="USD39" s="429"/>
      <c r="USE39" s="429"/>
      <c r="USF39" s="429"/>
      <c r="USG39" s="429"/>
      <c r="USH39" s="429"/>
      <c r="USI39" s="429"/>
      <c r="USJ39" s="429"/>
      <c r="USK39" s="429"/>
      <c r="USL39" s="429"/>
      <c r="USM39" s="429"/>
      <c r="USN39" s="429"/>
      <c r="USO39" s="429"/>
      <c r="USP39" s="429"/>
      <c r="USQ39" s="429"/>
      <c r="USR39" s="429"/>
      <c r="USS39" s="429"/>
      <c r="UST39" s="429"/>
      <c r="USU39" s="429"/>
      <c r="USV39" s="429"/>
      <c r="USW39" s="429"/>
      <c r="USX39" s="429"/>
      <c r="USY39" s="429"/>
      <c r="USZ39" s="429"/>
      <c r="UTA39" s="429"/>
      <c r="UTB39" s="429"/>
      <c r="UTC39" s="429"/>
      <c r="UTD39" s="429"/>
      <c r="UTE39" s="429"/>
      <c r="UTF39" s="429"/>
      <c r="UTG39" s="429"/>
      <c r="UTH39" s="429"/>
      <c r="UTI39" s="429"/>
      <c r="UTJ39" s="429"/>
      <c r="UTK39" s="429"/>
      <c r="UTL39" s="429"/>
      <c r="UTM39" s="429"/>
      <c r="UTN39" s="429"/>
      <c r="UTO39" s="429"/>
      <c r="UTP39" s="429"/>
      <c r="UTQ39" s="429"/>
      <c r="UTR39" s="429"/>
      <c r="UTS39" s="429"/>
      <c r="UTT39" s="429"/>
      <c r="UTU39" s="429"/>
      <c r="UTV39" s="429"/>
      <c r="UTW39" s="429"/>
      <c r="UTX39" s="429"/>
      <c r="UTY39" s="429"/>
      <c r="UTZ39" s="429"/>
      <c r="UUA39" s="429"/>
      <c r="UUB39" s="429"/>
      <c r="UUC39" s="429"/>
      <c r="UUD39" s="429"/>
      <c r="UUE39" s="429"/>
      <c r="UUF39" s="429"/>
      <c r="UUG39" s="429"/>
      <c r="UUH39" s="429"/>
      <c r="UUI39" s="429"/>
      <c r="UUJ39" s="429"/>
      <c r="UUK39" s="429"/>
      <c r="UUL39" s="429"/>
      <c r="UUM39" s="429"/>
      <c r="UUN39" s="429"/>
      <c r="UUO39" s="429"/>
      <c r="UUP39" s="429"/>
      <c r="UUQ39" s="429"/>
      <c r="UUR39" s="429"/>
      <c r="UUS39" s="429"/>
      <c r="UUT39" s="429"/>
      <c r="UUU39" s="429"/>
      <c r="UUV39" s="429"/>
      <c r="UUW39" s="429"/>
      <c r="UUX39" s="429"/>
      <c r="UUY39" s="429"/>
      <c r="UUZ39" s="429"/>
      <c r="UVA39" s="429"/>
      <c r="UVB39" s="429"/>
      <c r="UVC39" s="429"/>
      <c r="UVD39" s="429"/>
      <c r="UVE39" s="429"/>
      <c r="UVF39" s="429"/>
      <c r="UVG39" s="429"/>
      <c r="UVH39" s="429"/>
      <c r="UVI39" s="429"/>
      <c r="UVJ39" s="429"/>
      <c r="UVK39" s="429"/>
      <c r="UVL39" s="429"/>
      <c r="UVM39" s="429"/>
      <c r="UVN39" s="429"/>
      <c r="UVO39" s="429"/>
      <c r="UVP39" s="429"/>
      <c r="UVQ39" s="429"/>
      <c r="UVR39" s="429"/>
      <c r="UVS39" s="429"/>
      <c r="UVT39" s="429"/>
      <c r="UVU39" s="429"/>
      <c r="UVV39" s="429"/>
      <c r="UVW39" s="429"/>
      <c r="UVX39" s="429"/>
      <c r="UVY39" s="429"/>
      <c r="UVZ39" s="429"/>
      <c r="UWA39" s="429"/>
      <c r="UWB39" s="429"/>
      <c r="UWC39" s="429"/>
      <c r="UWD39" s="429"/>
      <c r="UWE39" s="429"/>
      <c r="UWF39" s="429"/>
      <c r="UWG39" s="429"/>
      <c r="UWH39" s="429"/>
      <c r="UWI39" s="429"/>
      <c r="UWJ39" s="429"/>
      <c r="UWK39" s="429"/>
      <c r="UWL39" s="429"/>
      <c r="UWM39" s="429"/>
      <c r="UWN39" s="429"/>
      <c r="UWO39" s="429"/>
      <c r="UWP39" s="429"/>
      <c r="UWQ39" s="429"/>
      <c r="UWR39" s="429"/>
      <c r="UWS39" s="429"/>
      <c r="UWT39" s="429"/>
      <c r="UWU39" s="429"/>
      <c r="UWV39" s="429"/>
      <c r="UWW39" s="429"/>
      <c r="UWX39" s="429"/>
      <c r="UWY39" s="429"/>
      <c r="UWZ39" s="429"/>
      <c r="UXA39" s="429"/>
      <c r="UXB39" s="429"/>
      <c r="UXC39" s="429"/>
      <c r="UXD39" s="429"/>
      <c r="UXE39" s="429"/>
      <c r="UXF39" s="429"/>
      <c r="UXG39" s="429"/>
      <c r="UXH39" s="429"/>
      <c r="UXI39" s="429"/>
      <c r="UXJ39" s="429"/>
      <c r="UXK39" s="429"/>
      <c r="UXL39" s="429"/>
      <c r="UXM39" s="429"/>
      <c r="UXN39" s="429"/>
      <c r="UXO39" s="429"/>
      <c r="UXP39" s="429"/>
      <c r="UXQ39" s="429"/>
      <c r="UXR39" s="429"/>
      <c r="UXS39" s="429"/>
      <c r="UXT39" s="429"/>
      <c r="UXU39" s="429"/>
      <c r="UXV39" s="429"/>
      <c r="UXW39" s="429"/>
      <c r="UXX39" s="429"/>
      <c r="UXY39" s="429"/>
      <c r="UXZ39" s="429"/>
      <c r="UYA39" s="429"/>
      <c r="UYB39" s="429"/>
      <c r="UYC39" s="429"/>
      <c r="UYD39" s="429"/>
      <c r="UYE39" s="429"/>
      <c r="UYF39" s="429"/>
      <c r="UYG39" s="429"/>
      <c r="UYH39" s="429"/>
      <c r="UYI39" s="429"/>
      <c r="UYJ39" s="429"/>
      <c r="UYK39" s="429"/>
      <c r="UYL39" s="429"/>
      <c r="UYM39" s="429"/>
      <c r="UYN39" s="429"/>
      <c r="UYO39" s="429"/>
      <c r="UYP39" s="429"/>
      <c r="UYQ39" s="429"/>
      <c r="UYR39" s="429"/>
      <c r="UYS39" s="429"/>
      <c r="UYT39" s="429"/>
      <c r="UYU39" s="429"/>
      <c r="UYV39" s="429"/>
      <c r="UYW39" s="429"/>
      <c r="UYX39" s="429"/>
      <c r="UYY39" s="429"/>
      <c r="UYZ39" s="429"/>
      <c r="UZA39" s="429"/>
      <c r="UZB39" s="429"/>
      <c r="UZC39" s="429"/>
      <c r="UZD39" s="429"/>
      <c r="UZE39" s="429"/>
      <c r="UZF39" s="429"/>
      <c r="UZG39" s="429"/>
      <c r="UZH39" s="429"/>
      <c r="UZI39" s="429"/>
      <c r="UZJ39" s="429"/>
      <c r="UZK39" s="429"/>
      <c r="UZL39" s="429"/>
      <c r="UZM39" s="429"/>
      <c r="UZN39" s="429"/>
      <c r="UZO39" s="429"/>
      <c r="UZP39" s="429"/>
      <c r="UZQ39" s="429"/>
      <c r="UZR39" s="429"/>
      <c r="UZS39" s="429"/>
      <c r="UZT39" s="429"/>
      <c r="UZU39" s="429"/>
      <c r="UZV39" s="429"/>
      <c r="UZW39" s="429"/>
      <c r="UZX39" s="429"/>
      <c r="UZY39" s="429"/>
      <c r="UZZ39" s="429"/>
      <c r="VAA39" s="429"/>
      <c r="VAB39" s="429"/>
      <c r="VAC39" s="429"/>
      <c r="VAD39" s="429"/>
      <c r="VAE39" s="429"/>
      <c r="VAF39" s="429"/>
      <c r="VAG39" s="429"/>
      <c r="VAH39" s="429"/>
      <c r="VAI39" s="429"/>
      <c r="VAJ39" s="429"/>
      <c r="VAK39" s="429"/>
      <c r="VAL39" s="429"/>
      <c r="VAM39" s="429"/>
      <c r="VAN39" s="429"/>
      <c r="VAO39" s="429"/>
      <c r="VAP39" s="429"/>
      <c r="VAQ39" s="429"/>
      <c r="VAR39" s="429"/>
      <c r="VAS39" s="429"/>
      <c r="VAT39" s="429"/>
      <c r="VAU39" s="429"/>
      <c r="VAV39" s="429"/>
      <c r="VAW39" s="429"/>
      <c r="VAX39" s="429"/>
      <c r="VAY39" s="429"/>
      <c r="VAZ39" s="429"/>
      <c r="VBA39" s="429"/>
      <c r="VBB39" s="429"/>
      <c r="VBC39" s="429"/>
      <c r="VBD39" s="429"/>
      <c r="VBE39" s="429"/>
      <c r="VBF39" s="429"/>
      <c r="VBG39" s="429"/>
      <c r="VBH39" s="429"/>
      <c r="VBI39" s="429"/>
      <c r="VBJ39" s="429"/>
      <c r="VBK39" s="429"/>
      <c r="VBL39" s="429"/>
      <c r="VBM39" s="429"/>
      <c r="VBN39" s="429"/>
      <c r="VBO39" s="429"/>
      <c r="VBP39" s="429"/>
      <c r="VBQ39" s="429"/>
      <c r="VBR39" s="429"/>
      <c r="VBS39" s="429"/>
      <c r="VBT39" s="429"/>
      <c r="VBU39" s="429"/>
      <c r="VBV39" s="429"/>
      <c r="VBW39" s="429"/>
      <c r="VBX39" s="429"/>
      <c r="VBY39" s="429"/>
      <c r="VBZ39" s="429"/>
      <c r="VCA39" s="429"/>
      <c r="VCB39" s="429"/>
      <c r="VCC39" s="429"/>
      <c r="VCD39" s="429"/>
      <c r="VCE39" s="429"/>
      <c r="VCF39" s="429"/>
      <c r="VCG39" s="429"/>
      <c r="VCH39" s="429"/>
      <c r="VCI39" s="429"/>
      <c r="VCJ39" s="429"/>
      <c r="VCK39" s="429"/>
      <c r="VCL39" s="429"/>
      <c r="VCM39" s="429"/>
      <c r="VCN39" s="429"/>
      <c r="VCO39" s="429"/>
      <c r="VCP39" s="429"/>
      <c r="VCQ39" s="429"/>
      <c r="VCR39" s="429"/>
      <c r="VCS39" s="429"/>
      <c r="VCT39" s="429"/>
      <c r="VCU39" s="429"/>
      <c r="VCV39" s="429"/>
      <c r="VCW39" s="429"/>
      <c r="VCX39" s="429"/>
      <c r="VCY39" s="429"/>
      <c r="VCZ39" s="429"/>
      <c r="VDA39" s="429"/>
      <c r="VDB39" s="429"/>
      <c r="VDC39" s="429"/>
      <c r="VDD39" s="429"/>
      <c r="VDE39" s="429"/>
      <c r="VDF39" s="429"/>
      <c r="VDG39" s="429"/>
      <c r="VDH39" s="429"/>
      <c r="VDI39" s="429"/>
      <c r="VDJ39" s="429"/>
      <c r="VDK39" s="429"/>
      <c r="VDL39" s="429"/>
      <c r="VDM39" s="429"/>
      <c r="VDN39" s="429"/>
      <c r="VDO39" s="429"/>
      <c r="VDP39" s="429"/>
      <c r="VDQ39" s="429"/>
      <c r="VDR39" s="429"/>
      <c r="VDS39" s="429"/>
      <c r="VDT39" s="429"/>
      <c r="VDU39" s="429"/>
      <c r="VDV39" s="429"/>
      <c r="VDW39" s="429"/>
      <c r="VDX39" s="429"/>
      <c r="VDY39" s="429"/>
      <c r="VDZ39" s="429"/>
      <c r="VEA39" s="429"/>
      <c r="VEB39" s="429"/>
      <c r="VEC39" s="429"/>
      <c r="VED39" s="429"/>
      <c r="VEE39" s="429"/>
      <c r="VEF39" s="429"/>
      <c r="VEG39" s="429"/>
      <c r="VEH39" s="429"/>
      <c r="VEI39" s="429"/>
      <c r="VEJ39" s="429"/>
      <c r="VEK39" s="429"/>
      <c r="VEL39" s="429"/>
      <c r="VEM39" s="429"/>
      <c r="VEN39" s="429"/>
      <c r="VEO39" s="429"/>
      <c r="VEP39" s="429"/>
      <c r="VEQ39" s="429"/>
      <c r="VER39" s="429"/>
      <c r="VES39" s="429"/>
      <c r="VET39" s="429"/>
      <c r="VEU39" s="429"/>
      <c r="VEV39" s="429"/>
      <c r="VEW39" s="429"/>
      <c r="VEX39" s="429"/>
      <c r="VEY39" s="429"/>
      <c r="VEZ39" s="429"/>
      <c r="VFA39" s="429"/>
      <c r="VFB39" s="429"/>
      <c r="VFC39" s="429"/>
      <c r="VFD39" s="429"/>
      <c r="VFE39" s="429"/>
      <c r="VFF39" s="429"/>
      <c r="VFG39" s="429"/>
      <c r="VFH39" s="429"/>
      <c r="VFI39" s="429"/>
      <c r="VFJ39" s="429"/>
      <c r="VFK39" s="429"/>
      <c r="VFL39" s="429"/>
      <c r="VFM39" s="429"/>
      <c r="VFN39" s="429"/>
      <c r="VFO39" s="429"/>
      <c r="VFP39" s="429"/>
      <c r="VFQ39" s="429"/>
      <c r="VFR39" s="429"/>
      <c r="VFS39" s="429"/>
      <c r="VFT39" s="429"/>
      <c r="VFU39" s="429"/>
      <c r="VFV39" s="429"/>
      <c r="VFW39" s="429"/>
      <c r="VFX39" s="429"/>
      <c r="VFY39" s="429"/>
      <c r="VFZ39" s="429"/>
      <c r="VGA39" s="429"/>
      <c r="VGB39" s="429"/>
      <c r="VGC39" s="429"/>
      <c r="VGD39" s="429"/>
      <c r="VGE39" s="429"/>
      <c r="VGF39" s="429"/>
      <c r="VGG39" s="429"/>
      <c r="VGH39" s="429"/>
      <c r="VGI39" s="429"/>
      <c r="VGJ39" s="429"/>
      <c r="VGK39" s="429"/>
      <c r="VGL39" s="429"/>
      <c r="VGM39" s="429"/>
      <c r="VGN39" s="429"/>
      <c r="VGO39" s="429"/>
      <c r="VGP39" s="429"/>
      <c r="VGQ39" s="429"/>
      <c r="VGR39" s="429"/>
      <c r="VGS39" s="429"/>
      <c r="VGT39" s="429"/>
      <c r="VGU39" s="429"/>
      <c r="VGV39" s="429"/>
      <c r="VGW39" s="429"/>
      <c r="VGX39" s="429"/>
      <c r="VGY39" s="429"/>
      <c r="VGZ39" s="429"/>
      <c r="VHA39" s="429"/>
      <c r="VHB39" s="429"/>
      <c r="VHC39" s="429"/>
      <c r="VHD39" s="429"/>
      <c r="VHE39" s="429"/>
      <c r="VHF39" s="429"/>
      <c r="VHG39" s="429"/>
      <c r="VHH39" s="429"/>
      <c r="VHI39" s="429"/>
      <c r="VHJ39" s="429"/>
      <c r="VHK39" s="429"/>
      <c r="VHL39" s="429"/>
      <c r="VHM39" s="429"/>
      <c r="VHN39" s="429"/>
      <c r="VHO39" s="429"/>
      <c r="VHP39" s="429"/>
      <c r="VHQ39" s="429"/>
      <c r="VHR39" s="429"/>
      <c r="VHS39" s="429"/>
      <c r="VHT39" s="429"/>
      <c r="VHU39" s="429"/>
      <c r="VHV39" s="429"/>
      <c r="VHW39" s="429"/>
      <c r="VHX39" s="429"/>
      <c r="VHY39" s="429"/>
      <c r="VHZ39" s="429"/>
      <c r="VIA39" s="429"/>
      <c r="VIB39" s="429"/>
      <c r="VIC39" s="429"/>
      <c r="VID39" s="429"/>
      <c r="VIE39" s="429"/>
      <c r="VIF39" s="429"/>
      <c r="VIG39" s="429"/>
      <c r="VIH39" s="429"/>
      <c r="VII39" s="429"/>
      <c r="VIJ39" s="429"/>
      <c r="VIK39" s="429"/>
      <c r="VIL39" s="429"/>
      <c r="VIM39" s="429"/>
      <c r="VIN39" s="429"/>
      <c r="VIO39" s="429"/>
      <c r="VIP39" s="429"/>
      <c r="VIQ39" s="429"/>
      <c r="VIR39" s="429"/>
      <c r="VIS39" s="429"/>
      <c r="VIT39" s="429"/>
      <c r="VIU39" s="429"/>
      <c r="VIV39" s="429"/>
      <c r="VIW39" s="429"/>
      <c r="VIX39" s="429"/>
      <c r="VIY39" s="429"/>
      <c r="VIZ39" s="429"/>
      <c r="VJA39" s="429"/>
      <c r="VJB39" s="429"/>
      <c r="VJC39" s="429"/>
      <c r="VJD39" s="429"/>
      <c r="VJE39" s="429"/>
      <c r="VJF39" s="429"/>
      <c r="VJG39" s="429"/>
      <c r="VJH39" s="429"/>
      <c r="VJI39" s="429"/>
      <c r="VJJ39" s="429"/>
      <c r="VJK39" s="429"/>
      <c r="VJL39" s="429"/>
      <c r="VJM39" s="429"/>
      <c r="VJN39" s="429"/>
      <c r="VJO39" s="429"/>
      <c r="VJP39" s="429"/>
      <c r="VJQ39" s="429"/>
      <c r="VJR39" s="429"/>
      <c r="VJS39" s="429"/>
      <c r="VJT39" s="429"/>
      <c r="VJU39" s="429"/>
      <c r="VJV39" s="429"/>
      <c r="VJW39" s="429"/>
      <c r="VJX39" s="429"/>
      <c r="VJY39" s="429"/>
      <c r="VJZ39" s="429"/>
      <c r="VKA39" s="429"/>
      <c r="VKB39" s="429"/>
      <c r="VKC39" s="429"/>
      <c r="VKD39" s="429"/>
      <c r="VKE39" s="429"/>
      <c r="VKF39" s="429"/>
      <c r="VKG39" s="429"/>
      <c r="VKH39" s="429"/>
      <c r="VKI39" s="429"/>
      <c r="VKJ39" s="429"/>
      <c r="VKK39" s="429"/>
      <c r="VKL39" s="429"/>
      <c r="VKM39" s="429"/>
      <c r="VKN39" s="429"/>
      <c r="VKO39" s="429"/>
      <c r="VKP39" s="429"/>
      <c r="VKQ39" s="429"/>
      <c r="VKR39" s="429"/>
      <c r="VKS39" s="429"/>
      <c r="VKT39" s="429"/>
      <c r="VKU39" s="429"/>
      <c r="VKV39" s="429"/>
      <c r="VKW39" s="429"/>
      <c r="VKX39" s="429"/>
      <c r="VKY39" s="429"/>
      <c r="VKZ39" s="429"/>
      <c r="VLA39" s="429"/>
      <c r="VLB39" s="429"/>
      <c r="VLC39" s="429"/>
      <c r="VLD39" s="429"/>
      <c r="VLE39" s="429"/>
      <c r="VLF39" s="429"/>
      <c r="VLG39" s="429"/>
      <c r="VLH39" s="429"/>
      <c r="VLI39" s="429"/>
      <c r="VLJ39" s="429"/>
      <c r="VLK39" s="429"/>
      <c r="VLL39" s="429"/>
      <c r="VLM39" s="429"/>
      <c r="VLN39" s="429"/>
      <c r="VLO39" s="429"/>
      <c r="VLP39" s="429"/>
      <c r="VLQ39" s="429"/>
      <c r="VLR39" s="429"/>
      <c r="VLS39" s="429"/>
      <c r="VLT39" s="429"/>
      <c r="VLU39" s="429"/>
      <c r="VLV39" s="429"/>
      <c r="VLW39" s="429"/>
      <c r="VLX39" s="429"/>
      <c r="VLY39" s="429"/>
      <c r="VLZ39" s="429"/>
      <c r="VMA39" s="429"/>
      <c r="VMB39" s="429"/>
      <c r="VMC39" s="429"/>
      <c r="VMD39" s="429"/>
      <c r="VME39" s="429"/>
      <c r="VMF39" s="429"/>
      <c r="VMG39" s="429"/>
      <c r="VMH39" s="429"/>
      <c r="VMI39" s="429"/>
      <c r="VMJ39" s="429"/>
      <c r="VMK39" s="429"/>
      <c r="VML39" s="429"/>
      <c r="VMM39" s="429"/>
      <c r="VMN39" s="429"/>
      <c r="VMO39" s="429"/>
      <c r="VMP39" s="429"/>
      <c r="VMQ39" s="429"/>
      <c r="VMR39" s="429"/>
      <c r="VMS39" s="429"/>
      <c r="VMT39" s="429"/>
      <c r="VMU39" s="429"/>
      <c r="VMV39" s="429"/>
      <c r="VMW39" s="429"/>
      <c r="VMX39" s="429"/>
      <c r="VMY39" s="429"/>
      <c r="VMZ39" s="429"/>
      <c r="VNA39" s="429"/>
      <c r="VNB39" s="429"/>
      <c r="VNC39" s="429"/>
      <c r="VND39" s="429"/>
      <c r="VNE39" s="429"/>
      <c r="VNF39" s="429"/>
      <c r="VNG39" s="429"/>
      <c r="VNH39" s="429"/>
      <c r="VNI39" s="429"/>
      <c r="VNJ39" s="429"/>
      <c r="VNK39" s="429"/>
      <c r="VNL39" s="429"/>
      <c r="VNM39" s="429"/>
      <c r="VNN39" s="429"/>
      <c r="VNO39" s="429"/>
      <c r="VNP39" s="429"/>
      <c r="VNQ39" s="429"/>
      <c r="VNR39" s="429"/>
      <c r="VNS39" s="429"/>
      <c r="VNT39" s="429"/>
      <c r="VNU39" s="429"/>
      <c r="VNV39" s="429"/>
      <c r="VNW39" s="429"/>
      <c r="VNX39" s="429"/>
      <c r="VNY39" s="429"/>
      <c r="VNZ39" s="429"/>
      <c r="VOA39" s="429"/>
      <c r="VOB39" s="429"/>
      <c r="VOC39" s="429"/>
      <c r="VOD39" s="429"/>
      <c r="VOE39" s="429"/>
      <c r="VOF39" s="429"/>
      <c r="VOG39" s="429"/>
      <c r="VOH39" s="429"/>
      <c r="VOI39" s="429"/>
      <c r="VOJ39" s="429"/>
      <c r="VOK39" s="429"/>
      <c r="VOL39" s="429"/>
      <c r="VOM39" s="429"/>
      <c r="VON39" s="429"/>
      <c r="VOO39" s="429"/>
      <c r="VOP39" s="429"/>
      <c r="VOQ39" s="429"/>
      <c r="VOR39" s="429"/>
      <c r="VOS39" s="429"/>
      <c r="VOT39" s="429"/>
      <c r="VOU39" s="429"/>
      <c r="VOV39" s="429"/>
      <c r="VOW39" s="429"/>
      <c r="VOX39" s="429"/>
      <c r="VOY39" s="429"/>
      <c r="VOZ39" s="429"/>
      <c r="VPA39" s="429"/>
      <c r="VPB39" s="429"/>
      <c r="VPC39" s="429"/>
      <c r="VPD39" s="429"/>
      <c r="VPE39" s="429"/>
      <c r="VPF39" s="429"/>
      <c r="VPG39" s="429"/>
      <c r="VPH39" s="429"/>
      <c r="VPI39" s="429"/>
      <c r="VPJ39" s="429"/>
      <c r="VPK39" s="429"/>
      <c r="VPL39" s="429"/>
      <c r="VPM39" s="429"/>
      <c r="VPN39" s="429"/>
      <c r="VPO39" s="429"/>
      <c r="VPP39" s="429"/>
      <c r="VPQ39" s="429"/>
      <c r="VPR39" s="429"/>
      <c r="VPS39" s="429"/>
      <c r="VPT39" s="429"/>
      <c r="VPU39" s="429"/>
      <c r="VPV39" s="429"/>
      <c r="VPW39" s="429"/>
      <c r="VPX39" s="429"/>
      <c r="VPY39" s="429"/>
      <c r="VPZ39" s="429"/>
      <c r="VQA39" s="429"/>
      <c r="VQB39" s="429"/>
      <c r="VQC39" s="429"/>
      <c r="VQD39" s="429"/>
      <c r="VQE39" s="429"/>
      <c r="VQF39" s="429"/>
      <c r="VQG39" s="429"/>
      <c r="VQH39" s="429"/>
      <c r="VQI39" s="429"/>
      <c r="VQJ39" s="429"/>
      <c r="VQK39" s="429"/>
      <c r="VQL39" s="429"/>
      <c r="VQM39" s="429"/>
      <c r="VQN39" s="429"/>
      <c r="VQO39" s="429"/>
      <c r="VQP39" s="429"/>
      <c r="VQQ39" s="429"/>
      <c r="VQR39" s="429"/>
      <c r="VQS39" s="429"/>
      <c r="VQT39" s="429"/>
      <c r="VQU39" s="429"/>
      <c r="VQV39" s="429"/>
      <c r="VQW39" s="429"/>
      <c r="VQX39" s="429"/>
      <c r="VQY39" s="429"/>
      <c r="VQZ39" s="429"/>
      <c r="VRA39" s="429"/>
      <c r="VRB39" s="429"/>
      <c r="VRC39" s="429"/>
      <c r="VRD39" s="429"/>
      <c r="VRE39" s="429"/>
      <c r="VRF39" s="429"/>
      <c r="VRG39" s="429"/>
      <c r="VRH39" s="429"/>
      <c r="VRI39" s="429"/>
      <c r="VRJ39" s="429"/>
      <c r="VRK39" s="429"/>
      <c r="VRL39" s="429"/>
      <c r="VRM39" s="429"/>
      <c r="VRN39" s="429"/>
      <c r="VRO39" s="429"/>
      <c r="VRP39" s="429"/>
      <c r="VRQ39" s="429"/>
      <c r="VRR39" s="429"/>
      <c r="VRS39" s="429"/>
      <c r="VRT39" s="429"/>
      <c r="VRU39" s="429"/>
      <c r="VRV39" s="429"/>
      <c r="VRW39" s="429"/>
      <c r="VRX39" s="429"/>
      <c r="VRY39" s="429"/>
      <c r="VRZ39" s="429"/>
      <c r="VSA39" s="429"/>
      <c r="VSB39" s="429"/>
      <c r="VSC39" s="429"/>
      <c r="VSD39" s="429"/>
      <c r="VSE39" s="429"/>
      <c r="VSF39" s="429"/>
      <c r="VSG39" s="429"/>
      <c r="VSH39" s="429"/>
      <c r="VSI39" s="429"/>
      <c r="VSJ39" s="429"/>
      <c r="VSK39" s="429"/>
      <c r="VSL39" s="429"/>
      <c r="VSM39" s="429"/>
      <c r="VSN39" s="429"/>
      <c r="VSO39" s="429"/>
      <c r="VSP39" s="429"/>
      <c r="VSQ39" s="429"/>
      <c r="VSR39" s="429"/>
      <c r="VSS39" s="429"/>
      <c r="VST39" s="429"/>
      <c r="VSU39" s="429"/>
      <c r="VSV39" s="429"/>
      <c r="VSW39" s="429"/>
      <c r="VSX39" s="429"/>
      <c r="VSY39" s="429"/>
      <c r="VSZ39" s="429"/>
      <c r="VTA39" s="429"/>
      <c r="VTB39" s="429"/>
      <c r="VTC39" s="429"/>
      <c r="VTD39" s="429"/>
      <c r="VTE39" s="429"/>
      <c r="VTF39" s="429"/>
      <c r="VTG39" s="429"/>
      <c r="VTH39" s="429"/>
      <c r="VTI39" s="429"/>
      <c r="VTJ39" s="429"/>
      <c r="VTK39" s="429"/>
      <c r="VTL39" s="429"/>
      <c r="VTM39" s="429"/>
      <c r="VTN39" s="429"/>
      <c r="VTO39" s="429"/>
      <c r="VTP39" s="429"/>
      <c r="VTQ39" s="429"/>
      <c r="VTR39" s="429"/>
      <c r="VTS39" s="429"/>
      <c r="VTT39" s="429"/>
      <c r="VTU39" s="429"/>
      <c r="VTV39" s="429"/>
      <c r="VTW39" s="429"/>
      <c r="VTX39" s="429"/>
      <c r="VTY39" s="429"/>
      <c r="VTZ39" s="429"/>
      <c r="VUA39" s="429"/>
      <c r="VUB39" s="429"/>
      <c r="VUC39" s="429"/>
      <c r="VUD39" s="429"/>
      <c r="VUE39" s="429"/>
      <c r="VUF39" s="429"/>
      <c r="VUG39" s="429"/>
      <c r="VUH39" s="429"/>
      <c r="VUI39" s="429"/>
      <c r="VUJ39" s="429"/>
      <c r="VUK39" s="429"/>
      <c r="VUL39" s="429"/>
      <c r="VUM39" s="429"/>
      <c r="VUN39" s="429"/>
      <c r="VUO39" s="429"/>
      <c r="VUP39" s="429"/>
      <c r="VUQ39" s="429"/>
      <c r="VUR39" s="429"/>
      <c r="VUS39" s="429"/>
      <c r="VUT39" s="429"/>
      <c r="VUU39" s="429"/>
      <c r="VUV39" s="429"/>
      <c r="VUW39" s="429"/>
      <c r="VUX39" s="429"/>
      <c r="VUY39" s="429"/>
      <c r="VUZ39" s="429"/>
      <c r="VVA39" s="429"/>
      <c r="VVB39" s="429"/>
      <c r="VVC39" s="429"/>
      <c r="VVD39" s="429"/>
      <c r="VVE39" s="429"/>
      <c r="VVF39" s="429"/>
      <c r="VVG39" s="429"/>
      <c r="VVH39" s="429"/>
      <c r="VVI39" s="429"/>
      <c r="VVJ39" s="429"/>
      <c r="VVK39" s="429"/>
      <c r="VVL39" s="429"/>
      <c r="VVM39" s="429"/>
      <c r="VVN39" s="429"/>
      <c r="VVO39" s="429"/>
      <c r="VVP39" s="429"/>
      <c r="VVQ39" s="429"/>
      <c r="VVR39" s="429"/>
      <c r="VVS39" s="429"/>
      <c r="VVT39" s="429"/>
      <c r="VVU39" s="429"/>
      <c r="VVV39" s="429"/>
      <c r="VVW39" s="429"/>
      <c r="VVX39" s="429"/>
      <c r="VVY39" s="429"/>
      <c r="VVZ39" s="429"/>
      <c r="VWA39" s="429"/>
      <c r="VWB39" s="429"/>
      <c r="VWC39" s="429"/>
      <c r="VWD39" s="429"/>
      <c r="VWE39" s="429"/>
      <c r="VWF39" s="429"/>
      <c r="VWG39" s="429"/>
      <c r="VWH39" s="429"/>
      <c r="VWI39" s="429"/>
      <c r="VWJ39" s="429"/>
      <c r="VWK39" s="429"/>
      <c r="VWL39" s="429"/>
      <c r="VWM39" s="429"/>
      <c r="VWN39" s="429"/>
      <c r="VWO39" s="429"/>
      <c r="VWP39" s="429"/>
      <c r="VWQ39" s="429"/>
      <c r="VWR39" s="429"/>
      <c r="VWS39" s="429"/>
      <c r="VWT39" s="429"/>
      <c r="VWU39" s="429"/>
      <c r="VWV39" s="429"/>
      <c r="VWW39" s="429"/>
      <c r="VWX39" s="429"/>
      <c r="VWY39" s="429"/>
      <c r="VWZ39" s="429"/>
      <c r="VXA39" s="429"/>
      <c r="VXB39" s="429"/>
      <c r="VXC39" s="429"/>
      <c r="VXD39" s="429"/>
      <c r="VXE39" s="429"/>
      <c r="VXF39" s="429"/>
      <c r="VXG39" s="429"/>
      <c r="VXH39" s="429"/>
      <c r="VXI39" s="429"/>
      <c r="VXJ39" s="429"/>
      <c r="VXK39" s="429"/>
      <c r="VXL39" s="429"/>
      <c r="VXM39" s="429"/>
      <c r="VXN39" s="429"/>
      <c r="VXO39" s="429"/>
      <c r="VXP39" s="429"/>
      <c r="VXQ39" s="429"/>
      <c r="VXR39" s="429"/>
      <c r="VXS39" s="429"/>
      <c r="VXT39" s="429"/>
      <c r="VXU39" s="429"/>
      <c r="VXV39" s="429"/>
      <c r="VXW39" s="429"/>
      <c r="VXX39" s="429"/>
      <c r="VXY39" s="429"/>
      <c r="VXZ39" s="429"/>
      <c r="VYA39" s="429"/>
      <c r="VYB39" s="429"/>
      <c r="VYC39" s="429"/>
      <c r="VYD39" s="429"/>
      <c r="VYE39" s="429"/>
      <c r="VYF39" s="429"/>
      <c r="VYG39" s="429"/>
      <c r="VYH39" s="429"/>
      <c r="VYI39" s="429"/>
      <c r="VYJ39" s="429"/>
      <c r="VYK39" s="429"/>
      <c r="VYL39" s="429"/>
      <c r="VYM39" s="429"/>
      <c r="VYN39" s="429"/>
      <c r="VYO39" s="429"/>
      <c r="VYP39" s="429"/>
      <c r="VYQ39" s="429"/>
      <c r="VYR39" s="429"/>
      <c r="VYS39" s="429"/>
      <c r="VYT39" s="429"/>
      <c r="VYU39" s="429"/>
      <c r="VYV39" s="429"/>
      <c r="VYW39" s="429"/>
      <c r="VYX39" s="429"/>
      <c r="VYY39" s="429"/>
      <c r="VYZ39" s="429"/>
      <c r="VZA39" s="429"/>
      <c r="VZB39" s="429"/>
      <c r="VZC39" s="429"/>
      <c r="VZD39" s="429"/>
      <c r="VZE39" s="429"/>
      <c r="VZF39" s="429"/>
      <c r="VZG39" s="429"/>
      <c r="VZH39" s="429"/>
      <c r="VZI39" s="429"/>
      <c r="VZJ39" s="429"/>
      <c r="VZK39" s="429"/>
      <c r="VZL39" s="429"/>
      <c r="VZM39" s="429"/>
      <c r="VZN39" s="429"/>
      <c r="VZO39" s="429"/>
      <c r="VZP39" s="429"/>
      <c r="VZQ39" s="429"/>
      <c r="VZR39" s="429"/>
      <c r="VZS39" s="429"/>
      <c r="VZT39" s="429"/>
      <c r="VZU39" s="429"/>
      <c r="VZV39" s="429"/>
      <c r="VZW39" s="429"/>
      <c r="VZX39" s="429"/>
      <c r="VZY39" s="429"/>
      <c r="VZZ39" s="429"/>
      <c r="WAA39" s="429"/>
      <c r="WAB39" s="429"/>
      <c r="WAC39" s="429"/>
      <c r="WAD39" s="429"/>
      <c r="WAE39" s="429"/>
      <c r="WAF39" s="429"/>
      <c r="WAG39" s="429"/>
      <c r="WAH39" s="429"/>
      <c r="WAI39" s="429"/>
      <c r="WAJ39" s="429"/>
      <c r="WAK39" s="429"/>
      <c r="WAL39" s="429"/>
      <c r="WAM39" s="429"/>
      <c r="WAN39" s="429"/>
      <c r="WAO39" s="429"/>
      <c r="WAP39" s="429"/>
      <c r="WAQ39" s="429"/>
      <c r="WAR39" s="429"/>
      <c r="WAS39" s="429"/>
      <c r="WAT39" s="429"/>
      <c r="WAU39" s="429"/>
      <c r="WAV39" s="429"/>
      <c r="WAW39" s="429"/>
      <c r="WAX39" s="429"/>
      <c r="WAY39" s="429"/>
      <c r="WAZ39" s="429"/>
      <c r="WBA39" s="429"/>
      <c r="WBB39" s="429"/>
      <c r="WBC39" s="429"/>
      <c r="WBD39" s="429"/>
      <c r="WBE39" s="429"/>
      <c r="WBF39" s="429"/>
      <c r="WBG39" s="429"/>
      <c r="WBH39" s="429"/>
      <c r="WBI39" s="429"/>
      <c r="WBJ39" s="429"/>
      <c r="WBK39" s="429"/>
      <c r="WBL39" s="429"/>
      <c r="WBM39" s="429"/>
      <c r="WBN39" s="429"/>
      <c r="WBO39" s="429"/>
      <c r="WBP39" s="429"/>
      <c r="WBQ39" s="429"/>
      <c r="WBR39" s="429"/>
      <c r="WBS39" s="429"/>
      <c r="WBT39" s="429"/>
      <c r="WBU39" s="429"/>
      <c r="WBV39" s="429"/>
      <c r="WBW39" s="429"/>
      <c r="WBX39" s="429"/>
      <c r="WBY39" s="429"/>
      <c r="WBZ39" s="429"/>
      <c r="WCA39" s="429"/>
      <c r="WCB39" s="429"/>
      <c r="WCC39" s="429"/>
      <c r="WCD39" s="429"/>
      <c r="WCE39" s="429"/>
      <c r="WCF39" s="429"/>
      <c r="WCG39" s="429"/>
      <c r="WCH39" s="429"/>
      <c r="WCI39" s="429"/>
      <c r="WCJ39" s="429"/>
      <c r="WCK39" s="429"/>
      <c r="WCL39" s="429"/>
      <c r="WCM39" s="429"/>
      <c r="WCN39" s="429"/>
      <c r="WCO39" s="429"/>
      <c r="WCP39" s="429"/>
      <c r="WCQ39" s="429"/>
      <c r="WCR39" s="429"/>
      <c r="WCS39" s="429"/>
      <c r="WCT39" s="429"/>
      <c r="WCU39" s="429"/>
      <c r="WCV39" s="429"/>
      <c r="WCW39" s="429"/>
      <c r="WCX39" s="429"/>
      <c r="WCY39" s="429"/>
      <c r="WCZ39" s="429"/>
      <c r="WDA39" s="429"/>
      <c r="WDB39" s="429"/>
      <c r="WDC39" s="429"/>
      <c r="WDD39" s="429"/>
      <c r="WDE39" s="429"/>
      <c r="WDF39" s="429"/>
      <c r="WDG39" s="429"/>
      <c r="WDH39" s="429"/>
      <c r="WDI39" s="429"/>
      <c r="WDJ39" s="429"/>
      <c r="WDK39" s="429"/>
      <c r="WDL39" s="429"/>
      <c r="WDM39" s="429"/>
      <c r="WDN39" s="429"/>
      <c r="WDO39" s="429"/>
      <c r="WDP39" s="429"/>
      <c r="WDQ39" s="429"/>
      <c r="WDR39" s="429"/>
      <c r="WDS39" s="429"/>
      <c r="WDT39" s="429"/>
      <c r="WDU39" s="429"/>
      <c r="WDV39" s="429"/>
      <c r="WDW39" s="429"/>
      <c r="WDX39" s="429"/>
      <c r="WDY39" s="429"/>
      <c r="WDZ39" s="429"/>
      <c r="WEA39" s="429"/>
      <c r="WEB39" s="429"/>
      <c r="WEC39" s="429"/>
      <c r="WED39" s="429"/>
      <c r="WEE39" s="429"/>
      <c r="WEF39" s="429"/>
      <c r="WEG39" s="429"/>
      <c r="WEH39" s="429"/>
      <c r="WEI39" s="429"/>
      <c r="WEJ39" s="429"/>
      <c r="WEK39" s="429"/>
      <c r="WEL39" s="429"/>
      <c r="WEM39" s="429"/>
      <c r="WEN39" s="429"/>
      <c r="WEO39" s="429"/>
      <c r="WEP39" s="429"/>
      <c r="WEQ39" s="429"/>
      <c r="WER39" s="429"/>
      <c r="WES39" s="429"/>
      <c r="WET39" s="429"/>
      <c r="WEU39" s="429"/>
      <c r="WEV39" s="429"/>
      <c r="WEW39" s="429"/>
      <c r="WEX39" s="429"/>
      <c r="WEY39" s="429"/>
      <c r="WEZ39" s="429"/>
      <c r="WFA39" s="429"/>
      <c r="WFB39" s="429"/>
      <c r="WFC39" s="429"/>
      <c r="WFD39" s="429"/>
      <c r="WFE39" s="429"/>
      <c r="WFF39" s="429"/>
      <c r="WFG39" s="429"/>
      <c r="WFH39" s="429"/>
      <c r="WFI39" s="429"/>
      <c r="WFJ39" s="429"/>
      <c r="WFK39" s="429"/>
      <c r="WFL39" s="429"/>
      <c r="WFM39" s="429"/>
      <c r="WFN39" s="429"/>
      <c r="WFO39" s="429"/>
      <c r="WFP39" s="429"/>
      <c r="WFQ39" s="429"/>
      <c r="WFR39" s="429"/>
      <c r="WFS39" s="429"/>
      <c r="WFT39" s="429"/>
      <c r="WFU39" s="429"/>
      <c r="WFV39" s="429"/>
      <c r="WFW39" s="429"/>
      <c r="WFX39" s="429"/>
      <c r="WFY39" s="429"/>
      <c r="WFZ39" s="429"/>
      <c r="WGA39" s="429"/>
      <c r="WGB39" s="429"/>
      <c r="WGC39" s="429"/>
      <c r="WGD39" s="429"/>
      <c r="WGE39" s="429"/>
      <c r="WGF39" s="429"/>
      <c r="WGG39" s="429"/>
      <c r="WGH39" s="429"/>
      <c r="WGI39" s="429"/>
      <c r="WGJ39" s="429"/>
      <c r="WGK39" s="429"/>
      <c r="WGL39" s="429"/>
      <c r="WGM39" s="429"/>
      <c r="WGN39" s="429"/>
      <c r="WGO39" s="429"/>
      <c r="WGP39" s="429"/>
      <c r="WGQ39" s="429"/>
      <c r="WGR39" s="429"/>
      <c r="WGS39" s="429"/>
      <c r="WGT39" s="429"/>
      <c r="WGU39" s="429"/>
      <c r="WGV39" s="429"/>
      <c r="WGW39" s="429"/>
      <c r="WGX39" s="429"/>
      <c r="WGY39" s="429"/>
      <c r="WGZ39" s="429"/>
      <c r="WHA39" s="429"/>
      <c r="WHB39" s="429"/>
      <c r="WHC39" s="429"/>
      <c r="WHD39" s="429"/>
      <c r="WHE39" s="429"/>
      <c r="WHF39" s="429"/>
      <c r="WHG39" s="429"/>
      <c r="WHH39" s="429"/>
      <c r="WHI39" s="429"/>
      <c r="WHJ39" s="429"/>
      <c r="WHK39" s="429"/>
      <c r="WHL39" s="429"/>
      <c r="WHM39" s="429"/>
      <c r="WHN39" s="429"/>
      <c r="WHO39" s="429"/>
      <c r="WHP39" s="429"/>
      <c r="WHQ39" s="429"/>
      <c r="WHR39" s="429"/>
      <c r="WHS39" s="429"/>
      <c r="WHT39" s="429"/>
      <c r="WHU39" s="429"/>
      <c r="WHV39" s="429"/>
      <c r="WHW39" s="429"/>
      <c r="WHX39" s="429"/>
      <c r="WHY39" s="429"/>
      <c r="WHZ39" s="429"/>
      <c r="WIA39" s="429"/>
      <c r="WIB39" s="429"/>
      <c r="WIC39" s="429"/>
      <c r="WID39" s="429"/>
      <c r="WIE39" s="429"/>
      <c r="WIF39" s="429"/>
      <c r="WIG39" s="429"/>
      <c r="WIH39" s="429"/>
      <c r="WII39" s="429"/>
      <c r="WIJ39" s="429"/>
      <c r="WIK39" s="429"/>
      <c r="WIL39" s="429"/>
      <c r="WIM39" s="429"/>
      <c r="WIN39" s="429"/>
      <c r="WIO39" s="429"/>
      <c r="WIP39" s="429"/>
      <c r="WIQ39" s="429"/>
      <c r="WIR39" s="429"/>
      <c r="WIS39" s="429"/>
      <c r="WIT39" s="429"/>
      <c r="WIU39" s="429"/>
      <c r="WIV39" s="429"/>
      <c r="WIW39" s="429"/>
      <c r="WIX39" s="429"/>
      <c r="WIY39" s="429"/>
      <c r="WIZ39" s="429"/>
      <c r="WJA39" s="429"/>
      <c r="WJB39" s="429"/>
      <c r="WJC39" s="429"/>
      <c r="WJD39" s="429"/>
      <c r="WJE39" s="429"/>
      <c r="WJF39" s="429"/>
      <c r="WJG39" s="429"/>
      <c r="WJH39" s="429"/>
      <c r="WJI39" s="429"/>
      <c r="WJJ39" s="429"/>
      <c r="WJK39" s="429"/>
      <c r="WJL39" s="429"/>
      <c r="WJM39" s="429"/>
      <c r="WJN39" s="429"/>
      <c r="WJO39" s="429"/>
      <c r="WJP39" s="429"/>
      <c r="WJQ39" s="429"/>
      <c r="WJR39" s="429"/>
      <c r="WJS39" s="429"/>
      <c r="WJT39" s="429"/>
      <c r="WJU39" s="429"/>
      <c r="WJV39" s="429"/>
      <c r="WJW39" s="429"/>
      <c r="WJX39" s="429"/>
      <c r="WJY39" s="429"/>
      <c r="WJZ39" s="429"/>
      <c r="WKA39" s="429"/>
      <c r="WKB39" s="429"/>
      <c r="WKC39" s="429"/>
      <c r="WKD39" s="429"/>
      <c r="WKE39" s="429"/>
      <c r="WKF39" s="429"/>
      <c r="WKG39" s="429"/>
      <c r="WKH39" s="429"/>
      <c r="WKI39" s="429"/>
      <c r="WKJ39" s="429"/>
      <c r="WKK39" s="429"/>
      <c r="WKL39" s="429"/>
      <c r="WKM39" s="429"/>
      <c r="WKN39" s="429"/>
      <c r="WKO39" s="429"/>
      <c r="WKP39" s="429"/>
      <c r="WKQ39" s="429"/>
      <c r="WKR39" s="429"/>
      <c r="WKS39" s="429"/>
      <c r="WKT39" s="429"/>
      <c r="WKU39" s="429"/>
      <c r="WKV39" s="429"/>
      <c r="WKW39" s="429"/>
      <c r="WKX39" s="429"/>
      <c r="WKY39" s="429"/>
      <c r="WKZ39" s="429"/>
      <c r="WLA39" s="429"/>
      <c r="WLB39" s="429"/>
      <c r="WLC39" s="429"/>
      <c r="WLD39" s="429"/>
      <c r="WLE39" s="429"/>
      <c r="WLF39" s="429"/>
      <c r="WLG39" s="429"/>
      <c r="WLH39" s="429"/>
      <c r="WLI39" s="429"/>
      <c r="WLJ39" s="429"/>
      <c r="WLK39" s="429"/>
      <c r="WLL39" s="429"/>
      <c r="WLM39" s="429"/>
      <c r="WLN39" s="429"/>
      <c r="WLO39" s="429"/>
      <c r="WLP39" s="429"/>
      <c r="WLQ39" s="429"/>
      <c r="WLR39" s="429"/>
      <c r="WLS39" s="429"/>
      <c r="WLT39" s="429"/>
      <c r="WLU39" s="429"/>
      <c r="WLV39" s="429"/>
      <c r="WLW39" s="429"/>
      <c r="WLX39" s="429"/>
      <c r="WLY39" s="429"/>
      <c r="WLZ39" s="429"/>
      <c r="WMA39" s="429"/>
      <c r="WMB39" s="429"/>
      <c r="WMC39" s="429"/>
      <c r="WMD39" s="429"/>
      <c r="WME39" s="429"/>
      <c r="WMF39" s="429"/>
      <c r="WMG39" s="429"/>
      <c r="WMH39" s="429"/>
      <c r="WMI39" s="429"/>
      <c r="WMJ39" s="429"/>
      <c r="WMK39" s="429"/>
      <c r="WML39" s="429"/>
      <c r="WMM39" s="429"/>
      <c r="WMN39" s="429"/>
      <c r="WMO39" s="429"/>
      <c r="WMP39" s="429"/>
      <c r="WMQ39" s="429"/>
      <c r="WMR39" s="429"/>
      <c r="WMS39" s="429"/>
      <c r="WMT39" s="429"/>
      <c r="WMU39" s="429"/>
      <c r="WMV39" s="429"/>
      <c r="WMW39" s="429"/>
      <c r="WMX39" s="429"/>
      <c r="WMY39" s="429"/>
      <c r="WMZ39" s="429"/>
      <c r="WNA39" s="429"/>
      <c r="WNB39" s="429"/>
      <c r="WNC39" s="429"/>
      <c r="WND39" s="429"/>
      <c r="WNE39" s="429"/>
      <c r="WNF39" s="429"/>
      <c r="WNG39" s="429"/>
      <c r="WNH39" s="429"/>
      <c r="WNI39" s="429"/>
      <c r="WNJ39" s="429"/>
      <c r="WNK39" s="429"/>
      <c r="WNL39" s="429"/>
      <c r="WNM39" s="429"/>
      <c r="WNN39" s="429"/>
      <c r="WNO39" s="429"/>
      <c r="WNP39" s="429"/>
      <c r="WNQ39" s="429"/>
      <c r="WNR39" s="429"/>
      <c r="WNS39" s="429"/>
      <c r="WNT39" s="429"/>
      <c r="WNU39" s="429"/>
      <c r="WNV39" s="429"/>
      <c r="WNW39" s="429"/>
      <c r="WNX39" s="429"/>
      <c r="WNY39" s="429"/>
      <c r="WNZ39" s="429"/>
      <c r="WOA39" s="429"/>
      <c r="WOB39" s="429"/>
      <c r="WOC39" s="429"/>
      <c r="WOD39" s="429"/>
      <c r="WOE39" s="429"/>
      <c r="WOF39" s="429"/>
      <c r="WOG39" s="429"/>
      <c r="WOH39" s="429"/>
      <c r="WOI39" s="429"/>
      <c r="WOJ39" s="429"/>
      <c r="WOK39" s="429"/>
      <c r="WOL39" s="429"/>
      <c r="WOM39" s="429"/>
      <c r="WON39" s="429"/>
      <c r="WOO39" s="429"/>
      <c r="WOP39" s="429"/>
      <c r="WOQ39" s="429"/>
      <c r="WOR39" s="429"/>
      <c r="WOS39" s="429"/>
      <c r="WOT39" s="429"/>
      <c r="WOU39" s="429"/>
      <c r="WOV39" s="429"/>
      <c r="WOW39" s="429"/>
      <c r="WOX39" s="429"/>
      <c r="WOY39" s="429"/>
      <c r="WOZ39" s="429"/>
      <c r="WPA39" s="429"/>
      <c r="WPB39" s="429"/>
      <c r="WPC39" s="429"/>
      <c r="WPD39" s="429"/>
      <c r="WPE39" s="429"/>
      <c r="WPF39" s="429"/>
      <c r="WPG39" s="429"/>
      <c r="WPH39" s="429"/>
      <c r="WPI39" s="429"/>
      <c r="WPJ39" s="429"/>
      <c r="WPK39" s="429"/>
      <c r="WPL39" s="429"/>
      <c r="WPM39" s="429"/>
      <c r="WPN39" s="429"/>
      <c r="WPO39" s="429"/>
      <c r="WPP39" s="429"/>
      <c r="WPQ39" s="429"/>
      <c r="WPR39" s="429"/>
      <c r="WPS39" s="429"/>
      <c r="WPT39" s="429"/>
      <c r="WPU39" s="429"/>
      <c r="WPV39" s="429"/>
      <c r="WPW39" s="429"/>
      <c r="WPX39" s="429"/>
      <c r="WPY39" s="429"/>
      <c r="WPZ39" s="429"/>
      <c r="WQA39" s="429"/>
      <c r="WQB39" s="429"/>
      <c r="WQC39" s="429"/>
      <c r="WQD39" s="429"/>
      <c r="WQE39" s="429"/>
      <c r="WQF39" s="429"/>
      <c r="WQG39" s="429"/>
      <c r="WQH39" s="429"/>
      <c r="WQI39" s="429"/>
      <c r="WQJ39" s="429"/>
      <c r="WQK39" s="429"/>
      <c r="WQL39" s="429"/>
      <c r="WQM39" s="429"/>
      <c r="WQN39" s="429"/>
      <c r="WQO39" s="429"/>
      <c r="WQP39" s="429"/>
      <c r="WQQ39" s="429"/>
      <c r="WQR39" s="429"/>
      <c r="WQS39" s="429"/>
      <c r="WQT39" s="429"/>
      <c r="WQU39" s="429"/>
      <c r="WQV39" s="429"/>
      <c r="WQW39" s="429"/>
      <c r="WQX39" s="429"/>
      <c r="WQY39" s="429"/>
      <c r="WQZ39" s="429"/>
      <c r="WRA39" s="429"/>
      <c r="WRB39" s="429"/>
      <c r="WRC39" s="429"/>
      <c r="WRD39" s="429"/>
      <c r="WRE39" s="429"/>
      <c r="WRF39" s="429"/>
      <c r="WRG39" s="429"/>
      <c r="WRH39" s="429"/>
      <c r="WRI39" s="429"/>
      <c r="WRJ39" s="429"/>
      <c r="WRK39" s="429"/>
      <c r="WRL39" s="429"/>
      <c r="WRM39" s="429"/>
      <c r="WRN39" s="429"/>
      <c r="WRO39" s="429"/>
      <c r="WRP39" s="429"/>
      <c r="WRQ39" s="429"/>
      <c r="WRR39" s="429"/>
      <c r="WRS39" s="429"/>
      <c r="WRT39" s="429"/>
      <c r="WRU39" s="429"/>
      <c r="WRV39" s="429"/>
      <c r="WRW39" s="429"/>
      <c r="WRX39" s="429"/>
      <c r="WRY39" s="429"/>
      <c r="WRZ39" s="429"/>
      <c r="WSA39" s="429"/>
      <c r="WSB39" s="429"/>
      <c r="WSC39" s="429"/>
      <c r="WSD39" s="429"/>
      <c r="WSE39" s="429"/>
      <c r="WSF39" s="429"/>
      <c r="WSG39" s="429"/>
      <c r="WSH39" s="429"/>
      <c r="WSI39" s="429"/>
      <c r="WSJ39" s="429"/>
      <c r="WSK39" s="429"/>
      <c r="WSL39" s="429"/>
      <c r="WSM39" s="429"/>
      <c r="WSN39" s="429"/>
      <c r="WSO39" s="429"/>
      <c r="WSP39" s="429"/>
      <c r="WSQ39" s="429"/>
      <c r="WSR39" s="429"/>
      <c r="WSS39" s="429"/>
      <c r="WST39" s="429"/>
      <c r="WSU39" s="429"/>
      <c r="WSV39" s="429"/>
      <c r="WSW39" s="429"/>
      <c r="WSX39" s="429"/>
      <c r="WSY39" s="429"/>
      <c r="WSZ39" s="429"/>
      <c r="WTA39" s="429"/>
      <c r="WTB39" s="429"/>
      <c r="WTC39" s="429"/>
      <c r="WTD39" s="429"/>
      <c r="WTE39" s="429"/>
      <c r="WTF39" s="429"/>
      <c r="WTG39" s="429"/>
      <c r="WTH39" s="429"/>
      <c r="WTI39" s="429"/>
      <c r="WTJ39" s="429"/>
      <c r="WTK39" s="429"/>
      <c r="WTL39" s="429"/>
      <c r="WTM39" s="429"/>
      <c r="WTN39" s="429"/>
      <c r="WTO39" s="429"/>
      <c r="WTP39" s="429"/>
      <c r="WTQ39" s="429"/>
      <c r="WTR39" s="429"/>
      <c r="WTS39" s="429"/>
      <c r="WTT39" s="429"/>
      <c r="WTU39" s="429"/>
      <c r="WTV39" s="429"/>
      <c r="WTW39" s="429"/>
      <c r="WTX39" s="429"/>
      <c r="WTY39" s="429"/>
      <c r="WTZ39" s="429"/>
      <c r="WUA39" s="429"/>
      <c r="WUB39" s="429"/>
      <c r="WUC39" s="429"/>
      <c r="WUD39" s="429"/>
      <c r="WUE39" s="429"/>
      <c r="WUF39" s="429"/>
      <c r="WUG39" s="429"/>
      <c r="WUH39" s="429"/>
      <c r="WUI39" s="429"/>
      <c r="WUJ39" s="429"/>
      <c r="WUK39" s="429"/>
      <c r="WUL39" s="429"/>
      <c r="WUM39" s="429"/>
      <c r="WUN39" s="429"/>
      <c r="WUO39" s="429"/>
      <c r="WUP39" s="429"/>
      <c r="WUQ39" s="429"/>
      <c r="WUR39" s="429"/>
      <c r="WUS39" s="429"/>
      <c r="WUT39" s="429"/>
      <c r="WUU39" s="429"/>
      <c r="WUV39" s="429"/>
      <c r="WUW39" s="429"/>
      <c r="WUX39" s="429"/>
      <c r="WUY39" s="429"/>
      <c r="WUZ39" s="429"/>
      <c r="WVA39" s="429"/>
      <c r="WVB39" s="429"/>
      <c r="WVC39" s="429"/>
      <c r="WVD39" s="429"/>
      <c r="WVE39" s="429"/>
      <c r="WVF39" s="429"/>
      <c r="WVG39" s="429"/>
      <c r="WVH39" s="429"/>
      <c r="WVI39" s="429"/>
      <c r="WVJ39" s="429"/>
      <c r="WVK39" s="429"/>
      <c r="WVL39" s="429"/>
      <c r="WVM39" s="429"/>
      <c r="WVN39" s="429"/>
      <c r="WVO39" s="429"/>
      <c r="WVP39" s="429"/>
      <c r="WVQ39" s="429"/>
      <c r="WVR39" s="429"/>
      <c r="WVS39" s="429"/>
      <c r="WVT39" s="429"/>
      <c r="WVU39" s="429"/>
      <c r="WVV39" s="429"/>
      <c r="WVW39" s="429"/>
      <c r="WVX39" s="429"/>
      <c r="WVY39" s="429"/>
      <c r="WVZ39" s="429"/>
      <c r="WWA39" s="429"/>
      <c r="WWB39" s="429"/>
      <c r="WWC39" s="429"/>
      <c r="WWD39" s="429"/>
      <c r="WWE39" s="429"/>
      <c r="WWF39" s="429"/>
      <c r="WWG39" s="429"/>
      <c r="WWH39" s="429"/>
      <c r="WWI39" s="429"/>
      <c r="WWJ39" s="429"/>
      <c r="WWK39" s="429"/>
      <c r="WWL39" s="429"/>
      <c r="WWM39" s="429"/>
      <c r="WWN39" s="429"/>
      <c r="WWO39" s="429"/>
      <c r="WWP39" s="429"/>
      <c r="WWQ39" s="429"/>
      <c r="WWR39" s="429"/>
      <c r="WWS39" s="429"/>
      <c r="WWT39" s="429"/>
      <c r="WWU39" s="429"/>
      <c r="WWV39" s="429"/>
      <c r="WWW39" s="429"/>
      <c r="WWX39" s="429"/>
      <c r="WWY39" s="429"/>
      <c r="WWZ39" s="429"/>
      <c r="WXA39" s="429"/>
      <c r="WXB39" s="429"/>
      <c r="WXC39" s="429"/>
      <c r="WXD39" s="429"/>
      <c r="WXE39" s="429"/>
      <c r="WXF39" s="429"/>
      <c r="WXG39" s="429"/>
      <c r="WXH39" s="429"/>
      <c r="WXI39" s="429"/>
      <c r="WXJ39" s="429"/>
      <c r="WXK39" s="429"/>
      <c r="WXL39" s="429"/>
      <c r="WXM39" s="429"/>
      <c r="WXN39" s="429"/>
      <c r="WXO39" s="429"/>
      <c r="WXP39" s="429"/>
      <c r="WXQ39" s="429"/>
      <c r="WXR39" s="429"/>
      <c r="WXS39" s="429"/>
      <c r="WXT39" s="429"/>
      <c r="WXU39" s="429"/>
      <c r="WXV39" s="429"/>
      <c r="WXW39" s="429"/>
      <c r="WXX39" s="429"/>
      <c r="WXY39" s="429"/>
      <c r="WXZ39" s="429"/>
      <c r="WYA39" s="429"/>
      <c r="WYB39" s="429"/>
      <c r="WYC39" s="429"/>
      <c r="WYD39" s="429"/>
      <c r="WYE39" s="429"/>
      <c r="WYF39" s="429"/>
      <c r="WYG39" s="429"/>
      <c r="WYH39" s="429"/>
      <c r="WYI39" s="429"/>
      <c r="WYJ39" s="429"/>
      <c r="WYK39" s="429"/>
      <c r="WYL39" s="429"/>
      <c r="WYM39" s="429"/>
      <c r="WYN39" s="429"/>
      <c r="WYO39" s="429"/>
      <c r="WYP39" s="429"/>
      <c r="WYQ39" s="429"/>
      <c r="WYR39" s="429"/>
      <c r="WYS39" s="429"/>
      <c r="WYT39" s="429"/>
      <c r="WYU39" s="429"/>
      <c r="WYV39" s="429"/>
      <c r="WYW39" s="429"/>
      <c r="WYX39" s="429"/>
      <c r="WYY39" s="429"/>
      <c r="WYZ39" s="429"/>
      <c r="WZA39" s="429"/>
      <c r="WZB39" s="429"/>
      <c r="WZC39" s="429"/>
      <c r="WZD39" s="429"/>
      <c r="WZE39" s="429"/>
      <c r="WZF39" s="429"/>
      <c r="WZG39" s="429"/>
      <c r="WZH39" s="429"/>
      <c r="WZI39" s="429"/>
      <c r="WZJ39" s="429"/>
      <c r="WZK39" s="429"/>
      <c r="WZL39" s="429"/>
      <c r="WZM39" s="429"/>
      <c r="WZN39" s="429"/>
      <c r="WZO39" s="429"/>
      <c r="WZP39" s="429"/>
      <c r="WZQ39" s="429"/>
      <c r="WZR39" s="429"/>
      <c r="WZS39" s="429"/>
      <c r="WZT39" s="429"/>
      <c r="WZU39" s="429"/>
      <c r="WZV39" s="429"/>
      <c r="WZW39" s="429"/>
      <c r="WZX39" s="429"/>
      <c r="WZY39" s="429"/>
      <c r="WZZ39" s="429"/>
      <c r="XAA39" s="429"/>
      <c r="XAB39" s="429"/>
      <c r="XAC39" s="429"/>
      <c r="XAD39" s="429"/>
      <c r="XAE39" s="429"/>
      <c r="XAF39" s="429"/>
      <c r="XAG39" s="429"/>
      <c r="XAH39" s="429"/>
      <c r="XAI39" s="429"/>
      <c r="XAJ39" s="429"/>
      <c r="XAK39" s="429"/>
      <c r="XAL39" s="429"/>
      <c r="XAM39" s="429"/>
      <c r="XAN39" s="429"/>
      <c r="XAO39" s="429"/>
      <c r="XAP39" s="429"/>
      <c r="XAQ39" s="429"/>
      <c r="XAR39" s="429"/>
      <c r="XAS39" s="429"/>
      <c r="XAT39" s="429"/>
      <c r="XAU39" s="429"/>
      <c r="XAV39" s="429"/>
      <c r="XAW39" s="429"/>
      <c r="XAX39" s="429"/>
      <c r="XAY39" s="429"/>
      <c r="XAZ39" s="429"/>
      <c r="XBA39" s="429"/>
      <c r="XBB39" s="429"/>
      <c r="XBC39" s="429"/>
      <c r="XBD39" s="429"/>
      <c r="XBE39" s="429"/>
      <c r="XBF39" s="429"/>
      <c r="XBG39" s="429"/>
      <c r="XBH39" s="429"/>
      <c r="XBI39" s="429"/>
      <c r="XBJ39" s="429"/>
      <c r="XBK39" s="429"/>
      <c r="XBL39" s="429"/>
      <c r="XBM39" s="429"/>
      <c r="XBN39" s="429"/>
      <c r="XBO39" s="429"/>
      <c r="XBP39" s="429"/>
      <c r="XBQ39" s="429"/>
      <c r="XBR39" s="429"/>
      <c r="XBS39" s="429"/>
      <c r="XBT39" s="429"/>
      <c r="XBU39" s="429"/>
      <c r="XBV39" s="429"/>
      <c r="XBW39" s="429"/>
      <c r="XBX39" s="429"/>
      <c r="XBY39" s="429"/>
      <c r="XBZ39" s="429"/>
      <c r="XCA39" s="429"/>
      <c r="XCB39" s="429"/>
      <c r="XCC39" s="429"/>
      <c r="XCD39" s="429"/>
      <c r="XCE39" s="429"/>
      <c r="XCF39" s="429"/>
      <c r="XCG39" s="429"/>
      <c r="XCH39" s="429"/>
      <c r="XCI39" s="429"/>
      <c r="XCJ39" s="429"/>
      <c r="XCK39" s="429"/>
      <c r="XCL39" s="429"/>
      <c r="XCM39" s="429"/>
      <c r="XCN39" s="429"/>
      <c r="XCO39" s="429"/>
      <c r="XCP39" s="429"/>
      <c r="XCQ39" s="429"/>
      <c r="XCR39" s="429"/>
      <c r="XCS39" s="429"/>
      <c r="XCT39" s="429"/>
      <c r="XCU39" s="429"/>
      <c r="XCV39" s="429"/>
      <c r="XCW39" s="429"/>
      <c r="XCX39" s="429"/>
      <c r="XCY39" s="429"/>
      <c r="XCZ39" s="429"/>
      <c r="XDA39" s="429"/>
      <c r="XDB39" s="429"/>
      <c r="XDC39" s="429"/>
      <c r="XDD39" s="429"/>
      <c r="XDE39" s="429"/>
      <c r="XDF39" s="429"/>
      <c r="XDG39" s="429"/>
      <c r="XDH39" s="429"/>
      <c r="XDI39" s="429"/>
      <c r="XDJ39" s="429"/>
      <c r="XDK39" s="429"/>
      <c r="XDL39" s="429"/>
      <c r="XDM39" s="429"/>
      <c r="XDN39" s="429"/>
      <c r="XDO39" s="429"/>
      <c r="XDP39" s="429"/>
      <c r="XDQ39" s="429"/>
      <c r="XDR39" s="429"/>
      <c r="XDS39" s="429"/>
      <c r="XDT39" s="429"/>
      <c r="XDU39" s="429"/>
      <c r="XDV39" s="429"/>
      <c r="XDW39" s="429"/>
      <c r="XDX39" s="429"/>
      <c r="XDY39" s="429"/>
      <c r="XDZ39" s="429"/>
      <c r="XEA39" s="429"/>
      <c r="XEB39" s="429"/>
      <c r="XEC39" s="429"/>
      <c r="XED39" s="429"/>
      <c r="XEE39" s="429"/>
      <c r="XEF39" s="429"/>
      <c r="XEG39" s="429"/>
      <c r="XEH39" s="429"/>
      <c r="XEI39" s="429"/>
      <c r="XEJ39" s="429"/>
      <c r="XEK39" s="429"/>
      <c r="XEL39" s="429"/>
      <c r="XEM39" s="429"/>
      <c r="XEN39" s="429"/>
      <c r="XEO39" s="429"/>
      <c r="XEP39" s="429"/>
      <c r="XEQ39" s="429"/>
      <c r="XER39" s="429"/>
      <c r="XES39" s="429"/>
      <c r="XET39" s="429"/>
      <c r="XEU39" s="429"/>
      <c r="XEV39" s="429"/>
      <c r="XEW39" s="429"/>
      <c r="XEX39" s="429"/>
      <c r="XEY39" s="429"/>
      <c r="XEZ39" s="429"/>
      <c r="XFA39" s="429"/>
      <c r="XFB39" s="429"/>
    </row>
    <row r="40" spans="1:16382" s="495" customFormat="1" ht="34.35" customHeight="1" thickBot="1">
      <c r="A40" s="474" t="str">
        <f>VLOOKUP(598,[2]Sprachindex!$A:$Z,$AL$9,FALSE)</f>
        <v>quantité</v>
      </c>
      <c r="B40" s="475" t="str">
        <f>VLOOKUP(332,[2]Sprachindex!$A:$Z,$AL$9,FALSE)</f>
        <v>unité</v>
      </c>
      <c r="C40" s="475" t="str">
        <f>VLOOKUP(136,[2]Sprachindex!$A:$Z,$AL$9,FALSE)</f>
        <v>Illustration</v>
      </c>
      <c r="D40" s="475" t="str">
        <f>VLOOKUP(177,[2]Sprachindex!$A:$Z,$AL$9,FALSE)</f>
        <v>Référence</v>
      </c>
      <c r="E40" s="639" t="str">
        <f>VLOOKUP(234,[2]Sprachindex!$A:$Z,$AL$9,FALSE)</f>
        <v>Désignation</v>
      </c>
      <c r="F40" s="640"/>
      <c r="G40" s="640"/>
      <c r="H40" s="640"/>
      <c r="I40" s="640"/>
      <c r="J40" s="640"/>
      <c r="K40" s="641"/>
      <c r="L40" s="475" t="str">
        <f>VLOOKUP(903,[2]Sprachindex!$A:$Z,$AL$9,FALSE)</f>
        <v>Total</v>
      </c>
      <c r="M40" s="476" t="str">
        <f>VLOOKUP(377,[2]Sprachindex!$A:$Z,$AL$9,FALSE)</f>
        <v>Éventuellement</v>
      </c>
      <c r="N40" s="490"/>
      <c r="O40" s="491"/>
      <c r="P40" s="492"/>
      <c r="Q40" s="493"/>
      <c r="R40" s="494"/>
      <c r="T40" s="496"/>
      <c r="U40" s="496"/>
      <c r="V40" s="496"/>
      <c r="W40" s="496"/>
      <c r="X40" s="496"/>
      <c r="Y40" s="496"/>
      <c r="Z40" s="496"/>
      <c r="AA40" s="496"/>
      <c r="AB40" s="496"/>
      <c r="AC40" s="496"/>
      <c r="AD40" s="496"/>
      <c r="AE40" s="496"/>
      <c r="AF40" s="496"/>
      <c r="AG40" s="496"/>
      <c r="AH40" s="496"/>
      <c r="AI40" s="462"/>
      <c r="AJ40" s="459"/>
      <c r="AK40" s="459"/>
      <c r="AL40" s="456"/>
      <c r="AM40" s="477" t="str">
        <f>VLOOKUP(27,[2]Sprachindex!$A:$Z,$AL$9,FALSE)</f>
        <v>02 P.10 anthracite</v>
      </c>
      <c r="AN40" s="477" t="str">
        <f>VLOOKUP(28,[2]Sprachindex!$A:$Z,$AL$9,FALSE)</f>
        <v>03 P.10 noir</v>
      </c>
      <c r="AO40" s="477" t="str">
        <f>VLOOKUP(42,[2]Sprachindex!$A:$Z,$AL$9,FALSE)</f>
        <v>10 P.10 blanc PREFA</v>
      </c>
      <c r="AP40" s="477" t="str">
        <f>VLOOKUP(51,[2]Sprachindex!$A:$Z,$AL$9,FALSE)</f>
        <v>11 P.10 brun noisette</v>
      </c>
      <c r="AQ40" s="477" t="str">
        <f>VLOOKUP(52,[2]Sprachindex!$A:$Z,$AL$9,FALSE)</f>
        <v>12 argent métallisé</v>
      </c>
      <c r="AR40" s="477" t="str">
        <f>VLOOKUP(60,[2]Sprachindex!$A:$Z,$AL$9,FALSE)</f>
        <v>17 blanc pur</v>
      </c>
      <c r="AS40" s="477" t="str">
        <f>VLOOKUP(63,[2]Sprachindex!$A:$Z,$AL$9,FALSE)</f>
        <v>19 P.10 gris sombre</v>
      </c>
      <c r="AT40" s="477" t="str">
        <f>VLOOKUP(68,[2]Sprachindex!$A:$Z,$AL$9,FALSE)</f>
        <v>20 argent fumé</v>
      </c>
      <c r="AU40" s="477" t="str">
        <f>VLOOKUP(72,[2]Sprachindex!$A:$Z,$AL$9,FALSE)</f>
        <v>23 gris noir</v>
      </c>
      <c r="AV40" s="477" t="str">
        <f>VLOOKUP(1449,[2]Sprachindex!$A:$Z,$AL$9,FALSE)</f>
        <v>44 anthracite noir</v>
      </c>
      <c r="AW40" s="477" t="str">
        <f>VLOOKUP(111,[2]Sprachindex!$A:$Z,$AL$9,FALSE)</f>
        <v>45 bronze</v>
      </c>
      <c r="AX40" s="477" t="s">
        <v>16</v>
      </c>
      <c r="AY40" s="478" t="s">
        <v>236</v>
      </c>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c r="HN40" s="429"/>
      <c r="HO40" s="429"/>
      <c r="HP40" s="429"/>
      <c r="HQ40" s="429"/>
      <c r="HR40" s="429"/>
      <c r="HS40" s="429"/>
      <c r="HT40" s="429"/>
      <c r="HU40" s="429"/>
      <c r="HV40" s="429"/>
      <c r="HW40" s="429"/>
      <c r="HX40" s="429"/>
      <c r="HY40" s="429"/>
      <c r="HZ40" s="429"/>
      <c r="IA40" s="429"/>
      <c r="IB40" s="429"/>
      <c r="IC40" s="429"/>
      <c r="ID40" s="429"/>
      <c r="IE40" s="429"/>
      <c r="IF40" s="429"/>
      <c r="IG40" s="429"/>
      <c r="IH40" s="429"/>
      <c r="II40" s="429"/>
      <c r="IJ40" s="429"/>
      <c r="IK40" s="429"/>
      <c r="IL40" s="429"/>
      <c r="IM40" s="429"/>
      <c r="IN40" s="429"/>
      <c r="IO40" s="429"/>
      <c r="IP40" s="429"/>
      <c r="IQ40" s="429"/>
      <c r="IR40" s="429"/>
      <c r="IS40" s="429"/>
      <c r="IT40" s="429"/>
      <c r="IU40" s="429"/>
      <c r="IV40" s="429"/>
      <c r="IW40" s="429"/>
      <c r="IX40" s="429"/>
      <c r="IY40" s="429"/>
      <c r="IZ40" s="429"/>
      <c r="JA40" s="429"/>
      <c r="JB40" s="429"/>
      <c r="JC40" s="429"/>
      <c r="JD40" s="429"/>
      <c r="JE40" s="429"/>
      <c r="JF40" s="429"/>
      <c r="JG40" s="429"/>
      <c r="JH40" s="429"/>
      <c r="JI40" s="429"/>
      <c r="JJ40" s="429"/>
      <c r="JK40" s="429"/>
      <c r="JL40" s="429"/>
      <c r="JM40" s="429"/>
      <c r="JN40" s="429"/>
      <c r="JO40" s="429"/>
      <c r="JP40" s="429"/>
      <c r="JQ40" s="429"/>
      <c r="JR40" s="429"/>
      <c r="JS40" s="429"/>
      <c r="JT40" s="429"/>
      <c r="JU40" s="429"/>
      <c r="JV40" s="429"/>
      <c r="JW40" s="429"/>
      <c r="JX40" s="429"/>
      <c r="JY40" s="429"/>
      <c r="JZ40" s="429"/>
      <c r="KA40" s="429"/>
      <c r="KB40" s="429"/>
      <c r="KC40" s="429"/>
      <c r="KD40" s="429"/>
      <c r="KE40" s="429"/>
      <c r="KF40" s="429"/>
      <c r="KG40" s="429"/>
      <c r="KH40" s="429"/>
      <c r="KI40" s="429"/>
      <c r="KJ40" s="429"/>
      <c r="KK40" s="429"/>
      <c r="KL40" s="429"/>
      <c r="KM40" s="429"/>
      <c r="KN40" s="429"/>
      <c r="KO40" s="429"/>
      <c r="KP40" s="429"/>
      <c r="KQ40" s="429"/>
      <c r="KR40" s="429"/>
      <c r="KS40" s="429"/>
      <c r="KT40" s="429"/>
      <c r="KU40" s="429"/>
      <c r="KV40" s="429"/>
      <c r="KW40" s="429"/>
      <c r="KX40" s="429"/>
      <c r="KY40" s="429"/>
      <c r="KZ40" s="429"/>
      <c r="LA40" s="429"/>
      <c r="LB40" s="429"/>
      <c r="LC40" s="429"/>
      <c r="LD40" s="429"/>
      <c r="LE40" s="429"/>
      <c r="LF40" s="429"/>
      <c r="LG40" s="429"/>
      <c r="LH40" s="429"/>
      <c r="LI40" s="429"/>
      <c r="LJ40" s="429"/>
      <c r="LK40" s="429"/>
      <c r="LL40" s="429"/>
      <c r="LM40" s="429"/>
      <c r="LN40" s="429"/>
      <c r="LO40" s="429"/>
      <c r="LP40" s="429"/>
      <c r="LQ40" s="429"/>
      <c r="LR40" s="429"/>
      <c r="LS40" s="429"/>
      <c r="LT40" s="429"/>
      <c r="LU40" s="429"/>
      <c r="LV40" s="429"/>
      <c r="LW40" s="429"/>
      <c r="LX40" s="429"/>
      <c r="LY40" s="429"/>
      <c r="LZ40" s="429"/>
      <c r="MA40" s="429"/>
      <c r="MB40" s="429"/>
      <c r="MC40" s="429"/>
      <c r="MD40" s="429"/>
      <c r="ME40" s="429"/>
      <c r="MF40" s="429"/>
      <c r="MG40" s="429"/>
      <c r="MH40" s="429"/>
      <c r="MI40" s="429"/>
      <c r="MJ40" s="429"/>
      <c r="MK40" s="429"/>
      <c r="ML40" s="429"/>
      <c r="MM40" s="429"/>
      <c r="MN40" s="429"/>
      <c r="MO40" s="429"/>
      <c r="MP40" s="429"/>
      <c r="MQ40" s="429"/>
      <c r="MR40" s="429"/>
      <c r="MS40" s="429"/>
      <c r="MT40" s="429"/>
      <c r="MU40" s="429"/>
      <c r="MV40" s="429"/>
      <c r="MW40" s="429"/>
      <c r="MX40" s="429"/>
      <c r="MY40" s="429"/>
      <c r="MZ40" s="429"/>
      <c r="NA40" s="429"/>
      <c r="NB40" s="429"/>
      <c r="NC40" s="429"/>
      <c r="ND40" s="429"/>
      <c r="NE40" s="429"/>
      <c r="NF40" s="429"/>
      <c r="NG40" s="429"/>
      <c r="NH40" s="429"/>
      <c r="NI40" s="429"/>
      <c r="NJ40" s="429"/>
      <c r="NK40" s="429"/>
      <c r="NL40" s="429"/>
      <c r="NM40" s="429"/>
      <c r="NN40" s="429"/>
      <c r="NO40" s="429"/>
      <c r="NP40" s="429"/>
      <c r="NQ40" s="429"/>
      <c r="NR40" s="429"/>
      <c r="NS40" s="429"/>
      <c r="NT40" s="429"/>
      <c r="NU40" s="429"/>
      <c r="NV40" s="429"/>
      <c r="NW40" s="429"/>
      <c r="NX40" s="429"/>
      <c r="NY40" s="429"/>
      <c r="NZ40" s="429"/>
      <c r="OA40" s="429"/>
      <c r="OB40" s="429"/>
      <c r="OC40" s="429"/>
      <c r="OD40" s="429"/>
      <c r="OE40" s="429"/>
      <c r="OF40" s="429"/>
      <c r="OG40" s="429"/>
      <c r="OH40" s="429"/>
      <c r="OI40" s="429"/>
      <c r="OJ40" s="429"/>
      <c r="OK40" s="429"/>
      <c r="OL40" s="429"/>
      <c r="OM40" s="429"/>
      <c r="ON40" s="429"/>
      <c r="OO40" s="429"/>
      <c r="OP40" s="429"/>
      <c r="OQ40" s="429"/>
      <c r="OR40" s="429"/>
      <c r="OS40" s="429"/>
      <c r="OT40" s="429"/>
      <c r="OU40" s="429"/>
      <c r="OV40" s="429"/>
      <c r="OW40" s="429"/>
      <c r="OX40" s="429"/>
      <c r="OY40" s="429"/>
      <c r="OZ40" s="429"/>
      <c r="PA40" s="429"/>
      <c r="PB40" s="429"/>
      <c r="PC40" s="429"/>
      <c r="PD40" s="429"/>
      <c r="PE40" s="429"/>
      <c r="PF40" s="429"/>
      <c r="PG40" s="429"/>
      <c r="PH40" s="429"/>
      <c r="PI40" s="429"/>
      <c r="PJ40" s="429"/>
      <c r="PK40" s="429"/>
      <c r="PL40" s="429"/>
      <c r="PM40" s="429"/>
      <c r="PN40" s="429"/>
      <c r="PO40" s="429"/>
      <c r="PP40" s="429"/>
      <c r="PQ40" s="429"/>
      <c r="PR40" s="429"/>
      <c r="PS40" s="429"/>
      <c r="PT40" s="429"/>
      <c r="PU40" s="429"/>
      <c r="PV40" s="429"/>
      <c r="PW40" s="429"/>
      <c r="PX40" s="429"/>
      <c r="PY40" s="429"/>
      <c r="PZ40" s="429"/>
      <c r="QA40" s="429"/>
      <c r="QB40" s="429"/>
      <c r="QC40" s="429"/>
      <c r="QD40" s="429"/>
      <c r="QE40" s="429"/>
      <c r="QF40" s="429"/>
      <c r="QG40" s="429"/>
      <c r="QH40" s="429"/>
      <c r="QI40" s="429"/>
      <c r="QJ40" s="429"/>
      <c r="QK40" s="429"/>
      <c r="QL40" s="429"/>
      <c r="QM40" s="429"/>
      <c r="QN40" s="429"/>
      <c r="QO40" s="429"/>
      <c r="QP40" s="429"/>
      <c r="QQ40" s="429"/>
      <c r="QR40" s="429"/>
      <c r="QS40" s="429"/>
      <c r="QT40" s="429"/>
      <c r="QU40" s="429"/>
      <c r="QV40" s="429"/>
      <c r="QW40" s="429"/>
      <c r="QX40" s="429"/>
      <c r="QY40" s="429"/>
      <c r="QZ40" s="429"/>
      <c r="RA40" s="429"/>
      <c r="RB40" s="429"/>
      <c r="RC40" s="429"/>
      <c r="RD40" s="429"/>
      <c r="RE40" s="429"/>
      <c r="RF40" s="429"/>
      <c r="RG40" s="429"/>
      <c r="RH40" s="429"/>
      <c r="RI40" s="429"/>
      <c r="RJ40" s="429"/>
      <c r="RK40" s="429"/>
      <c r="RL40" s="429"/>
      <c r="RM40" s="429"/>
      <c r="RN40" s="429"/>
      <c r="RO40" s="429"/>
      <c r="RP40" s="429"/>
      <c r="RQ40" s="429"/>
      <c r="RR40" s="429"/>
      <c r="RS40" s="429"/>
      <c r="RT40" s="429"/>
      <c r="RU40" s="429"/>
      <c r="RV40" s="429"/>
      <c r="RW40" s="429"/>
      <c r="RX40" s="429"/>
      <c r="RY40" s="429"/>
      <c r="RZ40" s="429"/>
      <c r="SA40" s="429"/>
      <c r="SB40" s="429"/>
      <c r="SC40" s="429"/>
      <c r="SD40" s="429"/>
      <c r="SE40" s="429"/>
      <c r="SF40" s="429"/>
      <c r="SG40" s="429"/>
      <c r="SH40" s="429"/>
      <c r="SI40" s="429"/>
      <c r="SJ40" s="429"/>
      <c r="SK40" s="429"/>
      <c r="SL40" s="429"/>
      <c r="SM40" s="429"/>
      <c r="SN40" s="429"/>
      <c r="SO40" s="429"/>
      <c r="SP40" s="429"/>
      <c r="SQ40" s="429"/>
      <c r="SR40" s="429"/>
      <c r="SS40" s="429"/>
      <c r="ST40" s="429"/>
      <c r="SU40" s="429"/>
      <c r="SV40" s="429"/>
      <c r="SW40" s="429"/>
      <c r="SX40" s="429"/>
      <c r="SY40" s="429"/>
      <c r="SZ40" s="429"/>
      <c r="TA40" s="429"/>
      <c r="TB40" s="429"/>
      <c r="TC40" s="429"/>
      <c r="TD40" s="429"/>
      <c r="TE40" s="429"/>
      <c r="TF40" s="429"/>
      <c r="TG40" s="429"/>
      <c r="TH40" s="429"/>
      <c r="TI40" s="429"/>
      <c r="TJ40" s="429"/>
      <c r="TK40" s="429"/>
      <c r="TL40" s="429"/>
      <c r="TM40" s="429"/>
      <c r="TN40" s="429"/>
      <c r="TO40" s="429"/>
      <c r="TP40" s="429"/>
      <c r="TQ40" s="429"/>
      <c r="TR40" s="429"/>
      <c r="TS40" s="429"/>
      <c r="TT40" s="429"/>
      <c r="TU40" s="429"/>
      <c r="TV40" s="429"/>
      <c r="TW40" s="429"/>
      <c r="TX40" s="429"/>
      <c r="TY40" s="429"/>
      <c r="TZ40" s="429"/>
      <c r="UA40" s="429"/>
      <c r="UB40" s="429"/>
      <c r="UC40" s="429"/>
      <c r="UD40" s="429"/>
      <c r="UE40" s="429"/>
      <c r="UF40" s="429"/>
      <c r="UG40" s="429"/>
      <c r="UH40" s="429"/>
      <c r="UI40" s="429"/>
      <c r="UJ40" s="429"/>
      <c r="UK40" s="429"/>
      <c r="UL40" s="429"/>
      <c r="UM40" s="429"/>
      <c r="UN40" s="429"/>
      <c r="UO40" s="429"/>
      <c r="UP40" s="429"/>
      <c r="UQ40" s="429"/>
      <c r="UR40" s="429"/>
      <c r="US40" s="429"/>
      <c r="UT40" s="429"/>
      <c r="UU40" s="429"/>
      <c r="UV40" s="429"/>
      <c r="UW40" s="429"/>
      <c r="UX40" s="429"/>
      <c r="UY40" s="429"/>
      <c r="UZ40" s="429"/>
      <c r="VA40" s="429"/>
      <c r="VB40" s="429"/>
      <c r="VC40" s="429"/>
      <c r="VD40" s="429"/>
      <c r="VE40" s="429"/>
      <c r="VF40" s="429"/>
      <c r="VG40" s="429"/>
      <c r="VH40" s="429"/>
      <c r="VI40" s="429"/>
      <c r="VJ40" s="429"/>
      <c r="VK40" s="429"/>
      <c r="VL40" s="429"/>
      <c r="VM40" s="429"/>
      <c r="VN40" s="429"/>
      <c r="VO40" s="429"/>
      <c r="VP40" s="429"/>
      <c r="VQ40" s="429"/>
      <c r="VR40" s="429"/>
      <c r="VS40" s="429"/>
      <c r="VT40" s="429"/>
      <c r="VU40" s="429"/>
      <c r="VV40" s="429"/>
      <c r="VW40" s="429"/>
      <c r="VX40" s="429"/>
      <c r="VY40" s="429"/>
      <c r="VZ40" s="429"/>
      <c r="WA40" s="429"/>
      <c r="WB40" s="429"/>
      <c r="WC40" s="429"/>
      <c r="WD40" s="429"/>
      <c r="WE40" s="429"/>
      <c r="WF40" s="429"/>
      <c r="WG40" s="429"/>
      <c r="WH40" s="429"/>
      <c r="WI40" s="429"/>
      <c r="WJ40" s="429"/>
      <c r="WK40" s="429"/>
      <c r="WL40" s="429"/>
      <c r="WM40" s="429"/>
      <c r="WN40" s="429"/>
      <c r="WO40" s="429"/>
      <c r="WP40" s="429"/>
      <c r="WQ40" s="429"/>
      <c r="WR40" s="429"/>
      <c r="WS40" s="429"/>
      <c r="WT40" s="429"/>
      <c r="WU40" s="429"/>
      <c r="WV40" s="429"/>
      <c r="WW40" s="429"/>
      <c r="WX40" s="429"/>
      <c r="WY40" s="429"/>
      <c r="WZ40" s="429"/>
      <c r="XA40" s="429"/>
      <c r="XB40" s="429"/>
      <c r="XC40" s="429"/>
      <c r="XD40" s="429"/>
      <c r="XE40" s="429"/>
      <c r="XF40" s="429"/>
      <c r="XG40" s="429"/>
      <c r="XH40" s="429"/>
      <c r="XI40" s="429"/>
      <c r="XJ40" s="429"/>
      <c r="XK40" s="429"/>
      <c r="XL40" s="429"/>
      <c r="XM40" s="429"/>
      <c r="XN40" s="429"/>
      <c r="XO40" s="429"/>
      <c r="XP40" s="429"/>
      <c r="XQ40" s="429"/>
      <c r="XR40" s="429"/>
      <c r="XS40" s="429"/>
      <c r="XT40" s="429"/>
      <c r="XU40" s="429"/>
      <c r="XV40" s="429"/>
      <c r="XW40" s="429"/>
      <c r="XX40" s="429"/>
      <c r="XY40" s="429"/>
      <c r="XZ40" s="429"/>
      <c r="YA40" s="429"/>
      <c r="YB40" s="429"/>
      <c r="YC40" s="429"/>
      <c r="YD40" s="429"/>
      <c r="YE40" s="429"/>
      <c r="YF40" s="429"/>
      <c r="YG40" s="429"/>
      <c r="YH40" s="429"/>
      <c r="YI40" s="429"/>
      <c r="YJ40" s="429"/>
      <c r="YK40" s="429"/>
      <c r="YL40" s="429"/>
      <c r="YM40" s="429"/>
      <c r="YN40" s="429"/>
      <c r="YO40" s="429"/>
      <c r="YP40" s="429"/>
      <c r="YQ40" s="429"/>
      <c r="YR40" s="429"/>
      <c r="YS40" s="429"/>
      <c r="YT40" s="429"/>
      <c r="YU40" s="429"/>
      <c r="YV40" s="429"/>
      <c r="YW40" s="429"/>
      <c r="YX40" s="429"/>
      <c r="YY40" s="429"/>
      <c r="YZ40" s="429"/>
      <c r="ZA40" s="429"/>
      <c r="ZB40" s="429"/>
      <c r="ZC40" s="429"/>
      <c r="ZD40" s="429"/>
      <c r="ZE40" s="429"/>
      <c r="ZF40" s="429"/>
      <c r="ZG40" s="429"/>
      <c r="ZH40" s="429"/>
      <c r="ZI40" s="429"/>
      <c r="ZJ40" s="429"/>
      <c r="ZK40" s="429"/>
      <c r="ZL40" s="429"/>
      <c r="ZM40" s="429"/>
      <c r="ZN40" s="429"/>
      <c r="ZO40" s="429"/>
      <c r="ZP40" s="429"/>
      <c r="ZQ40" s="429"/>
      <c r="ZR40" s="429"/>
      <c r="ZS40" s="429"/>
      <c r="ZT40" s="429"/>
      <c r="ZU40" s="429"/>
      <c r="ZV40" s="429"/>
      <c r="ZW40" s="429"/>
      <c r="ZX40" s="429"/>
      <c r="ZY40" s="429"/>
      <c r="ZZ40" s="429"/>
      <c r="AAA40" s="429"/>
      <c r="AAB40" s="429"/>
      <c r="AAC40" s="429"/>
      <c r="AAD40" s="429"/>
      <c r="AAE40" s="429"/>
      <c r="AAF40" s="429"/>
      <c r="AAG40" s="429"/>
      <c r="AAH40" s="429"/>
      <c r="AAI40" s="429"/>
      <c r="AAJ40" s="429"/>
      <c r="AAK40" s="429"/>
      <c r="AAL40" s="429"/>
      <c r="AAM40" s="429"/>
      <c r="AAN40" s="429"/>
      <c r="AAO40" s="429"/>
      <c r="AAP40" s="429"/>
      <c r="AAQ40" s="429"/>
      <c r="AAR40" s="429"/>
      <c r="AAS40" s="429"/>
      <c r="AAT40" s="429"/>
      <c r="AAU40" s="429"/>
      <c r="AAV40" s="429"/>
      <c r="AAW40" s="429"/>
      <c r="AAX40" s="429"/>
      <c r="AAY40" s="429"/>
      <c r="AAZ40" s="429"/>
      <c r="ABA40" s="429"/>
      <c r="ABB40" s="429"/>
      <c r="ABC40" s="429"/>
      <c r="ABD40" s="429"/>
      <c r="ABE40" s="429"/>
      <c r="ABF40" s="429"/>
      <c r="ABG40" s="429"/>
      <c r="ABH40" s="429"/>
      <c r="ABI40" s="429"/>
      <c r="ABJ40" s="429"/>
      <c r="ABK40" s="429"/>
      <c r="ABL40" s="429"/>
      <c r="ABM40" s="429"/>
      <c r="ABN40" s="429"/>
      <c r="ABO40" s="429"/>
      <c r="ABP40" s="429"/>
      <c r="ABQ40" s="429"/>
      <c r="ABR40" s="429"/>
      <c r="ABS40" s="429"/>
      <c r="ABT40" s="429"/>
      <c r="ABU40" s="429"/>
      <c r="ABV40" s="429"/>
      <c r="ABW40" s="429"/>
      <c r="ABX40" s="429"/>
      <c r="ABY40" s="429"/>
      <c r="ABZ40" s="429"/>
      <c r="ACA40" s="429"/>
      <c r="ACB40" s="429"/>
      <c r="ACC40" s="429"/>
      <c r="ACD40" s="429"/>
      <c r="ACE40" s="429"/>
      <c r="ACF40" s="429"/>
      <c r="ACG40" s="429"/>
      <c r="ACH40" s="429"/>
      <c r="ACI40" s="429"/>
      <c r="ACJ40" s="429"/>
      <c r="ACK40" s="429"/>
      <c r="ACL40" s="429"/>
      <c r="ACM40" s="429"/>
      <c r="ACN40" s="429"/>
      <c r="ACO40" s="429"/>
      <c r="ACP40" s="429"/>
      <c r="ACQ40" s="429"/>
      <c r="ACR40" s="429"/>
      <c r="ACS40" s="429"/>
      <c r="ACT40" s="429"/>
      <c r="ACU40" s="429"/>
      <c r="ACV40" s="429"/>
      <c r="ACW40" s="429"/>
      <c r="ACX40" s="429"/>
      <c r="ACY40" s="429"/>
      <c r="ACZ40" s="429"/>
      <c r="ADA40" s="429"/>
      <c r="ADB40" s="429"/>
      <c r="ADC40" s="429"/>
      <c r="ADD40" s="429"/>
      <c r="ADE40" s="429"/>
      <c r="ADF40" s="429"/>
      <c r="ADG40" s="429"/>
      <c r="ADH40" s="429"/>
      <c r="ADI40" s="429"/>
      <c r="ADJ40" s="429"/>
      <c r="ADK40" s="429"/>
      <c r="ADL40" s="429"/>
      <c r="ADM40" s="429"/>
      <c r="ADN40" s="429"/>
      <c r="ADO40" s="429"/>
      <c r="ADP40" s="429"/>
      <c r="ADQ40" s="429"/>
      <c r="ADR40" s="429"/>
      <c r="ADS40" s="429"/>
      <c r="ADT40" s="429"/>
      <c r="ADU40" s="429"/>
      <c r="ADV40" s="429"/>
      <c r="ADW40" s="429"/>
      <c r="ADX40" s="429"/>
      <c r="ADY40" s="429"/>
      <c r="ADZ40" s="429"/>
      <c r="AEA40" s="429"/>
      <c r="AEB40" s="429"/>
      <c r="AEC40" s="429"/>
      <c r="AED40" s="429"/>
      <c r="AEE40" s="429"/>
      <c r="AEF40" s="429"/>
      <c r="AEG40" s="429"/>
      <c r="AEH40" s="429"/>
      <c r="AEI40" s="429"/>
      <c r="AEJ40" s="429"/>
      <c r="AEK40" s="429"/>
      <c r="AEL40" s="429"/>
      <c r="AEM40" s="429"/>
      <c r="AEN40" s="429"/>
      <c r="AEO40" s="429"/>
      <c r="AEP40" s="429"/>
      <c r="AEQ40" s="429"/>
      <c r="AER40" s="429"/>
      <c r="AES40" s="429"/>
      <c r="AET40" s="429"/>
      <c r="AEU40" s="429"/>
      <c r="AEV40" s="429"/>
      <c r="AEW40" s="429"/>
      <c r="AEX40" s="429"/>
      <c r="AEY40" s="429"/>
      <c r="AEZ40" s="429"/>
      <c r="AFA40" s="429"/>
      <c r="AFB40" s="429"/>
      <c r="AFC40" s="429"/>
      <c r="AFD40" s="429"/>
      <c r="AFE40" s="429"/>
      <c r="AFF40" s="429"/>
      <c r="AFG40" s="429"/>
      <c r="AFH40" s="429"/>
      <c r="AFI40" s="429"/>
      <c r="AFJ40" s="429"/>
      <c r="AFK40" s="429"/>
      <c r="AFL40" s="429"/>
      <c r="AFM40" s="429"/>
      <c r="AFN40" s="429"/>
      <c r="AFO40" s="429"/>
      <c r="AFP40" s="429"/>
      <c r="AFQ40" s="429"/>
      <c r="AFR40" s="429"/>
      <c r="AFS40" s="429"/>
      <c r="AFT40" s="429"/>
      <c r="AFU40" s="429"/>
      <c r="AFV40" s="429"/>
      <c r="AFW40" s="429"/>
      <c r="AFX40" s="429"/>
      <c r="AFY40" s="429"/>
      <c r="AFZ40" s="429"/>
      <c r="AGA40" s="429"/>
      <c r="AGB40" s="429"/>
      <c r="AGC40" s="429"/>
      <c r="AGD40" s="429"/>
      <c r="AGE40" s="429"/>
      <c r="AGF40" s="429"/>
      <c r="AGG40" s="429"/>
      <c r="AGH40" s="429"/>
      <c r="AGI40" s="429"/>
      <c r="AGJ40" s="429"/>
      <c r="AGK40" s="429"/>
      <c r="AGL40" s="429"/>
      <c r="AGM40" s="429"/>
      <c r="AGN40" s="429"/>
      <c r="AGO40" s="429"/>
      <c r="AGP40" s="429"/>
      <c r="AGQ40" s="429"/>
      <c r="AGR40" s="429"/>
      <c r="AGS40" s="429"/>
      <c r="AGT40" s="429"/>
      <c r="AGU40" s="429"/>
      <c r="AGV40" s="429"/>
      <c r="AGW40" s="429"/>
      <c r="AGX40" s="429"/>
      <c r="AGY40" s="429"/>
      <c r="AGZ40" s="429"/>
      <c r="AHA40" s="429"/>
      <c r="AHB40" s="429"/>
      <c r="AHC40" s="429"/>
      <c r="AHD40" s="429"/>
      <c r="AHE40" s="429"/>
      <c r="AHF40" s="429"/>
      <c r="AHG40" s="429"/>
      <c r="AHH40" s="429"/>
      <c r="AHI40" s="429"/>
      <c r="AHJ40" s="429"/>
      <c r="AHK40" s="429"/>
      <c r="AHL40" s="429"/>
      <c r="AHM40" s="429"/>
      <c r="AHN40" s="429"/>
      <c r="AHO40" s="429"/>
      <c r="AHP40" s="429"/>
      <c r="AHQ40" s="429"/>
      <c r="AHR40" s="429"/>
      <c r="AHS40" s="429"/>
      <c r="AHT40" s="429"/>
      <c r="AHU40" s="429"/>
      <c r="AHV40" s="429"/>
      <c r="AHW40" s="429"/>
      <c r="AHX40" s="429"/>
      <c r="AHY40" s="429"/>
      <c r="AHZ40" s="429"/>
      <c r="AIA40" s="429"/>
      <c r="AIB40" s="429"/>
      <c r="AIC40" s="429"/>
      <c r="AID40" s="429"/>
      <c r="AIE40" s="429"/>
      <c r="AIF40" s="429"/>
      <c r="AIG40" s="429"/>
      <c r="AIH40" s="429"/>
      <c r="AII40" s="429"/>
      <c r="AIJ40" s="429"/>
      <c r="AIK40" s="429"/>
      <c r="AIL40" s="429"/>
      <c r="AIM40" s="429"/>
      <c r="AIN40" s="429"/>
      <c r="AIO40" s="429"/>
      <c r="AIP40" s="429"/>
      <c r="AIQ40" s="429"/>
      <c r="AIR40" s="429"/>
      <c r="AIS40" s="429"/>
      <c r="AIT40" s="429"/>
      <c r="AIU40" s="429"/>
      <c r="AIV40" s="429"/>
      <c r="AIW40" s="429"/>
      <c r="AIX40" s="429"/>
      <c r="AIY40" s="429"/>
      <c r="AIZ40" s="429"/>
      <c r="AJA40" s="429"/>
      <c r="AJB40" s="429"/>
      <c r="AJC40" s="429"/>
      <c r="AJD40" s="429"/>
      <c r="AJE40" s="429"/>
      <c r="AJF40" s="429"/>
      <c r="AJG40" s="429"/>
      <c r="AJH40" s="429"/>
      <c r="AJI40" s="429"/>
      <c r="AJJ40" s="429"/>
      <c r="AJK40" s="429"/>
      <c r="AJL40" s="429"/>
      <c r="AJM40" s="429"/>
      <c r="AJN40" s="429"/>
      <c r="AJO40" s="429"/>
      <c r="AJP40" s="429"/>
      <c r="AJQ40" s="429"/>
      <c r="AJR40" s="429"/>
      <c r="AJS40" s="429"/>
      <c r="AJT40" s="429"/>
      <c r="AJU40" s="429"/>
      <c r="AJV40" s="429"/>
      <c r="AJW40" s="429"/>
      <c r="AJX40" s="429"/>
      <c r="AJY40" s="429"/>
      <c r="AJZ40" s="429"/>
      <c r="AKA40" s="429"/>
      <c r="AKB40" s="429"/>
      <c r="AKC40" s="429"/>
      <c r="AKD40" s="429"/>
      <c r="AKE40" s="429"/>
      <c r="AKF40" s="429"/>
      <c r="AKG40" s="429"/>
      <c r="AKH40" s="429"/>
      <c r="AKI40" s="429"/>
      <c r="AKJ40" s="429"/>
      <c r="AKK40" s="429"/>
      <c r="AKL40" s="429"/>
      <c r="AKM40" s="429"/>
      <c r="AKN40" s="429"/>
      <c r="AKO40" s="429"/>
      <c r="AKP40" s="429"/>
      <c r="AKQ40" s="429"/>
      <c r="AKR40" s="429"/>
      <c r="AKS40" s="429"/>
      <c r="AKT40" s="429"/>
      <c r="AKU40" s="429"/>
      <c r="AKV40" s="429"/>
      <c r="AKW40" s="429"/>
      <c r="AKX40" s="429"/>
      <c r="AKY40" s="429"/>
      <c r="AKZ40" s="429"/>
      <c r="ALA40" s="429"/>
      <c r="ALB40" s="429"/>
      <c r="ALC40" s="429"/>
      <c r="ALD40" s="429"/>
      <c r="ALE40" s="429"/>
      <c r="ALF40" s="429"/>
      <c r="ALG40" s="429"/>
      <c r="ALH40" s="429"/>
      <c r="ALI40" s="429"/>
      <c r="ALJ40" s="429"/>
      <c r="ALK40" s="429"/>
      <c r="ALL40" s="429"/>
      <c r="ALM40" s="429"/>
      <c r="ALN40" s="429"/>
      <c r="ALO40" s="429"/>
      <c r="ALP40" s="429"/>
      <c r="ALQ40" s="429"/>
      <c r="ALR40" s="429"/>
      <c r="ALS40" s="429"/>
      <c r="ALT40" s="429"/>
      <c r="ALU40" s="429"/>
      <c r="ALV40" s="429"/>
      <c r="ALW40" s="429"/>
      <c r="ALX40" s="429"/>
      <c r="ALY40" s="429"/>
      <c r="ALZ40" s="429"/>
      <c r="AMA40" s="429"/>
      <c r="AMB40" s="429"/>
      <c r="AMC40" s="429"/>
      <c r="AMD40" s="429"/>
      <c r="AME40" s="429"/>
      <c r="AMF40" s="429"/>
      <c r="AMG40" s="429"/>
      <c r="AMH40" s="429"/>
      <c r="AMI40" s="429"/>
      <c r="AMJ40" s="429"/>
      <c r="AMK40" s="429"/>
      <c r="AML40" s="429"/>
      <c r="AMM40" s="429"/>
      <c r="AMN40" s="429"/>
      <c r="AMO40" s="429"/>
      <c r="AMP40" s="429"/>
      <c r="AMQ40" s="429"/>
      <c r="AMR40" s="429"/>
      <c r="AMS40" s="429"/>
      <c r="AMT40" s="429"/>
      <c r="AMU40" s="429"/>
      <c r="AMV40" s="429"/>
      <c r="AMW40" s="429"/>
      <c r="AMX40" s="429"/>
      <c r="AMY40" s="429"/>
      <c r="AMZ40" s="429"/>
      <c r="ANA40" s="429"/>
      <c r="ANB40" s="429"/>
      <c r="ANC40" s="429"/>
      <c r="AND40" s="429"/>
      <c r="ANE40" s="429"/>
      <c r="ANF40" s="429"/>
      <c r="ANG40" s="429"/>
      <c r="ANH40" s="429"/>
      <c r="ANI40" s="429"/>
      <c r="ANJ40" s="429"/>
      <c r="ANK40" s="429"/>
      <c r="ANL40" s="429"/>
      <c r="ANM40" s="429"/>
      <c r="ANN40" s="429"/>
      <c r="ANO40" s="429"/>
      <c r="ANP40" s="429"/>
      <c r="ANQ40" s="429"/>
      <c r="ANR40" s="429"/>
      <c r="ANS40" s="429"/>
      <c r="ANT40" s="429"/>
      <c r="ANU40" s="429"/>
      <c r="ANV40" s="429"/>
      <c r="ANW40" s="429"/>
      <c r="ANX40" s="429"/>
      <c r="ANY40" s="429"/>
      <c r="ANZ40" s="429"/>
      <c r="AOA40" s="429"/>
      <c r="AOB40" s="429"/>
      <c r="AOC40" s="429"/>
      <c r="AOD40" s="429"/>
      <c r="AOE40" s="429"/>
      <c r="AOF40" s="429"/>
      <c r="AOG40" s="429"/>
      <c r="AOH40" s="429"/>
      <c r="AOI40" s="429"/>
      <c r="AOJ40" s="429"/>
      <c r="AOK40" s="429"/>
      <c r="AOL40" s="429"/>
      <c r="AOM40" s="429"/>
      <c r="AON40" s="429"/>
      <c r="AOO40" s="429"/>
      <c r="AOP40" s="429"/>
      <c r="AOQ40" s="429"/>
      <c r="AOR40" s="429"/>
      <c r="AOS40" s="429"/>
      <c r="AOT40" s="429"/>
      <c r="AOU40" s="429"/>
      <c r="AOV40" s="429"/>
      <c r="AOW40" s="429"/>
      <c r="AOX40" s="429"/>
      <c r="AOY40" s="429"/>
      <c r="AOZ40" s="429"/>
      <c r="APA40" s="429"/>
      <c r="APB40" s="429"/>
      <c r="APC40" s="429"/>
      <c r="APD40" s="429"/>
      <c r="APE40" s="429"/>
      <c r="APF40" s="429"/>
      <c r="APG40" s="429"/>
      <c r="APH40" s="429"/>
      <c r="API40" s="429"/>
      <c r="APJ40" s="429"/>
      <c r="APK40" s="429"/>
      <c r="APL40" s="429"/>
      <c r="APM40" s="429"/>
      <c r="APN40" s="429"/>
      <c r="APO40" s="429"/>
      <c r="APP40" s="429"/>
      <c r="APQ40" s="429"/>
      <c r="APR40" s="429"/>
      <c r="APS40" s="429"/>
      <c r="APT40" s="429"/>
      <c r="APU40" s="429"/>
      <c r="APV40" s="429"/>
      <c r="APW40" s="429"/>
      <c r="APX40" s="429"/>
      <c r="APY40" s="429"/>
      <c r="APZ40" s="429"/>
      <c r="AQA40" s="429"/>
      <c r="AQB40" s="429"/>
      <c r="AQC40" s="429"/>
      <c r="AQD40" s="429"/>
      <c r="AQE40" s="429"/>
      <c r="AQF40" s="429"/>
      <c r="AQG40" s="429"/>
      <c r="AQH40" s="429"/>
      <c r="AQI40" s="429"/>
      <c r="AQJ40" s="429"/>
      <c r="AQK40" s="429"/>
      <c r="AQL40" s="429"/>
      <c r="AQM40" s="429"/>
      <c r="AQN40" s="429"/>
      <c r="AQO40" s="429"/>
      <c r="AQP40" s="429"/>
      <c r="AQQ40" s="429"/>
      <c r="AQR40" s="429"/>
      <c r="AQS40" s="429"/>
      <c r="AQT40" s="429"/>
      <c r="AQU40" s="429"/>
      <c r="AQV40" s="429"/>
      <c r="AQW40" s="429"/>
      <c r="AQX40" s="429"/>
      <c r="AQY40" s="429"/>
      <c r="AQZ40" s="429"/>
      <c r="ARA40" s="429"/>
      <c r="ARB40" s="429"/>
      <c r="ARC40" s="429"/>
      <c r="ARD40" s="429"/>
      <c r="ARE40" s="429"/>
      <c r="ARF40" s="429"/>
      <c r="ARG40" s="429"/>
      <c r="ARH40" s="429"/>
      <c r="ARI40" s="429"/>
      <c r="ARJ40" s="429"/>
      <c r="ARK40" s="429"/>
      <c r="ARL40" s="429"/>
      <c r="ARM40" s="429"/>
      <c r="ARN40" s="429"/>
      <c r="ARO40" s="429"/>
      <c r="ARP40" s="429"/>
      <c r="ARQ40" s="429"/>
      <c r="ARR40" s="429"/>
      <c r="ARS40" s="429"/>
      <c r="ART40" s="429"/>
      <c r="ARU40" s="429"/>
      <c r="ARV40" s="429"/>
      <c r="ARW40" s="429"/>
      <c r="ARX40" s="429"/>
      <c r="ARY40" s="429"/>
      <c r="ARZ40" s="429"/>
      <c r="ASA40" s="429"/>
      <c r="ASB40" s="429"/>
      <c r="ASC40" s="429"/>
      <c r="ASD40" s="429"/>
      <c r="ASE40" s="429"/>
      <c r="ASF40" s="429"/>
      <c r="ASG40" s="429"/>
      <c r="ASH40" s="429"/>
      <c r="ASI40" s="429"/>
      <c r="ASJ40" s="429"/>
      <c r="ASK40" s="429"/>
      <c r="ASL40" s="429"/>
      <c r="ASM40" s="429"/>
      <c r="ASN40" s="429"/>
      <c r="ASO40" s="429"/>
      <c r="ASP40" s="429"/>
      <c r="ASQ40" s="429"/>
      <c r="ASR40" s="429"/>
      <c r="ASS40" s="429"/>
      <c r="AST40" s="429"/>
      <c r="ASU40" s="429"/>
      <c r="ASV40" s="429"/>
      <c r="ASW40" s="429"/>
      <c r="ASX40" s="429"/>
      <c r="ASY40" s="429"/>
      <c r="ASZ40" s="429"/>
      <c r="ATA40" s="429"/>
      <c r="ATB40" s="429"/>
      <c r="ATC40" s="429"/>
      <c r="ATD40" s="429"/>
      <c r="ATE40" s="429"/>
      <c r="ATF40" s="429"/>
      <c r="ATG40" s="429"/>
      <c r="ATH40" s="429"/>
      <c r="ATI40" s="429"/>
      <c r="ATJ40" s="429"/>
      <c r="ATK40" s="429"/>
      <c r="ATL40" s="429"/>
      <c r="ATM40" s="429"/>
      <c r="ATN40" s="429"/>
      <c r="ATO40" s="429"/>
      <c r="ATP40" s="429"/>
      <c r="ATQ40" s="429"/>
      <c r="ATR40" s="429"/>
      <c r="ATS40" s="429"/>
      <c r="ATT40" s="429"/>
      <c r="ATU40" s="429"/>
      <c r="ATV40" s="429"/>
      <c r="ATW40" s="429"/>
      <c r="ATX40" s="429"/>
      <c r="ATY40" s="429"/>
      <c r="ATZ40" s="429"/>
      <c r="AUA40" s="429"/>
      <c r="AUB40" s="429"/>
      <c r="AUC40" s="429"/>
      <c r="AUD40" s="429"/>
      <c r="AUE40" s="429"/>
      <c r="AUF40" s="429"/>
      <c r="AUG40" s="429"/>
      <c r="AUH40" s="429"/>
      <c r="AUI40" s="429"/>
      <c r="AUJ40" s="429"/>
      <c r="AUK40" s="429"/>
      <c r="AUL40" s="429"/>
      <c r="AUM40" s="429"/>
      <c r="AUN40" s="429"/>
      <c r="AUO40" s="429"/>
      <c r="AUP40" s="429"/>
      <c r="AUQ40" s="429"/>
      <c r="AUR40" s="429"/>
      <c r="AUS40" s="429"/>
      <c r="AUT40" s="429"/>
      <c r="AUU40" s="429"/>
      <c r="AUV40" s="429"/>
      <c r="AUW40" s="429"/>
      <c r="AUX40" s="429"/>
      <c r="AUY40" s="429"/>
      <c r="AUZ40" s="429"/>
      <c r="AVA40" s="429"/>
      <c r="AVB40" s="429"/>
      <c r="AVC40" s="429"/>
      <c r="AVD40" s="429"/>
      <c r="AVE40" s="429"/>
      <c r="AVF40" s="429"/>
      <c r="AVG40" s="429"/>
      <c r="AVH40" s="429"/>
      <c r="AVI40" s="429"/>
      <c r="AVJ40" s="429"/>
      <c r="AVK40" s="429"/>
      <c r="AVL40" s="429"/>
      <c r="AVM40" s="429"/>
      <c r="AVN40" s="429"/>
      <c r="AVO40" s="429"/>
      <c r="AVP40" s="429"/>
      <c r="AVQ40" s="429"/>
      <c r="AVR40" s="429"/>
      <c r="AVS40" s="429"/>
      <c r="AVT40" s="429"/>
      <c r="AVU40" s="429"/>
      <c r="AVV40" s="429"/>
      <c r="AVW40" s="429"/>
      <c r="AVX40" s="429"/>
      <c r="AVY40" s="429"/>
      <c r="AVZ40" s="429"/>
      <c r="AWA40" s="429"/>
      <c r="AWB40" s="429"/>
      <c r="AWC40" s="429"/>
      <c r="AWD40" s="429"/>
      <c r="AWE40" s="429"/>
      <c r="AWF40" s="429"/>
      <c r="AWG40" s="429"/>
      <c r="AWH40" s="429"/>
      <c r="AWI40" s="429"/>
      <c r="AWJ40" s="429"/>
      <c r="AWK40" s="429"/>
      <c r="AWL40" s="429"/>
      <c r="AWM40" s="429"/>
      <c r="AWN40" s="429"/>
      <c r="AWO40" s="429"/>
      <c r="AWP40" s="429"/>
      <c r="AWQ40" s="429"/>
      <c r="AWR40" s="429"/>
      <c r="AWS40" s="429"/>
      <c r="AWT40" s="429"/>
      <c r="AWU40" s="429"/>
      <c r="AWV40" s="429"/>
      <c r="AWW40" s="429"/>
      <c r="AWX40" s="429"/>
      <c r="AWY40" s="429"/>
      <c r="AWZ40" s="429"/>
      <c r="AXA40" s="429"/>
      <c r="AXB40" s="429"/>
      <c r="AXC40" s="429"/>
      <c r="AXD40" s="429"/>
      <c r="AXE40" s="429"/>
      <c r="AXF40" s="429"/>
      <c r="AXG40" s="429"/>
      <c r="AXH40" s="429"/>
      <c r="AXI40" s="429"/>
      <c r="AXJ40" s="429"/>
      <c r="AXK40" s="429"/>
      <c r="AXL40" s="429"/>
      <c r="AXM40" s="429"/>
      <c r="AXN40" s="429"/>
      <c r="AXO40" s="429"/>
      <c r="AXP40" s="429"/>
      <c r="AXQ40" s="429"/>
      <c r="AXR40" s="429"/>
      <c r="AXS40" s="429"/>
      <c r="AXT40" s="429"/>
      <c r="AXU40" s="429"/>
      <c r="AXV40" s="429"/>
      <c r="AXW40" s="429"/>
      <c r="AXX40" s="429"/>
      <c r="AXY40" s="429"/>
      <c r="AXZ40" s="429"/>
      <c r="AYA40" s="429"/>
      <c r="AYB40" s="429"/>
      <c r="AYC40" s="429"/>
      <c r="AYD40" s="429"/>
      <c r="AYE40" s="429"/>
      <c r="AYF40" s="429"/>
      <c r="AYG40" s="429"/>
      <c r="AYH40" s="429"/>
      <c r="AYI40" s="429"/>
      <c r="AYJ40" s="429"/>
      <c r="AYK40" s="429"/>
      <c r="AYL40" s="429"/>
      <c r="AYM40" s="429"/>
      <c r="AYN40" s="429"/>
      <c r="AYO40" s="429"/>
      <c r="AYP40" s="429"/>
      <c r="AYQ40" s="429"/>
      <c r="AYR40" s="429"/>
      <c r="AYS40" s="429"/>
      <c r="AYT40" s="429"/>
      <c r="AYU40" s="429"/>
      <c r="AYV40" s="429"/>
      <c r="AYW40" s="429"/>
      <c r="AYX40" s="429"/>
      <c r="AYY40" s="429"/>
      <c r="AYZ40" s="429"/>
      <c r="AZA40" s="429"/>
      <c r="AZB40" s="429"/>
      <c r="AZC40" s="429"/>
      <c r="AZD40" s="429"/>
      <c r="AZE40" s="429"/>
      <c r="AZF40" s="429"/>
      <c r="AZG40" s="429"/>
      <c r="AZH40" s="429"/>
      <c r="AZI40" s="429"/>
      <c r="AZJ40" s="429"/>
      <c r="AZK40" s="429"/>
      <c r="AZL40" s="429"/>
      <c r="AZM40" s="429"/>
      <c r="AZN40" s="429"/>
      <c r="AZO40" s="429"/>
      <c r="AZP40" s="429"/>
      <c r="AZQ40" s="429"/>
      <c r="AZR40" s="429"/>
      <c r="AZS40" s="429"/>
      <c r="AZT40" s="429"/>
      <c r="AZU40" s="429"/>
      <c r="AZV40" s="429"/>
      <c r="AZW40" s="429"/>
      <c r="AZX40" s="429"/>
      <c r="AZY40" s="429"/>
      <c r="AZZ40" s="429"/>
      <c r="BAA40" s="429"/>
      <c r="BAB40" s="429"/>
      <c r="BAC40" s="429"/>
      <c r="BAD40" s="429"/>
      <c r="BAE40" s="429"/>
      <c r="BAF40" s="429"/>
      <c r="BAG40" s="429"/>
      <c r="BAH40" s="429"/>
      <c r="BAI40" s="429"/>
      <c r="BAJ40" s="429"/>
      <c r="BAK40" s="429"/>
      <c r="BAL40" s="429"/>
      <c r="BAM40" s="429"/>
      <c r="BAN40" s="429"/>
      <c r="BAO40" s="429"/>
      <c r="BAP40" s="429"/>
      <c r="BAQ40" s="429"/>
      <c r="BAR40" s="429"/>
      <c r="BAS40" s="429"/>
      <c r="BAT40" s="429"/>
      <c r="BAU40" s="429"/>
      <c r="BAV40" s="429"/>
      <c r="BAW40" s="429"/>
      <c r="BAX40" s="429"/>
      <c r="BAY40" s="429"/>
      <c r="BAZ40" s="429"/>
      <c r="BBA40" s="429"/>
      <c r="BBB40" s="429"/>
      <c r="BBC40" s="429"/>
      <c r="BBD40" s="429"/>
      <c r="BBE40" s="429"/>
      <c r="BBF40" s="429"/>
      <c r="BBG40" s="429"/>
      <c r="BBH40" s="429"/>
      <c r="BBI40" s="429"/>
      <c r="BBJ40" s="429"/>
      <c r="BBK40" s="429"/>
      <c r="BBL40" s="429"/>
      <c r="BBM40" s="429"/>
      <c r="BBN40" s="429"/>
      <c r="BBO40" s="429"/>
      <c r="BBP40" s="429"/>
      <c r="BBQ40" s="429"/>
      <c r="BBR40" s="429"/>
      <c r="BBS40" s="429"/>
      <c r="BBT40" s="429"/>
      <c r="BBU40" s="429"/>
      <c r="BBV40" s="429"/>
      <c r="BBW40" s="429"/>
      <c r="BBX40" s="429"/>
      <c r="BBY40" s="429"/>
      <c r="BBZ40" s="429"/>
      <c r="BCA40" s="429"/>
      <c r="BCB40" s="429"/>
      <c r="BCC40" s="429"/>
      <c r="BCD40" s="429"/>
      <c r="BCE40" s="429"/>
      <c r="BCF40" s="429"/>
      <c r="BCG40" s="429"/>
      <c r="BCH40" s="429"/>
      <c r="BCI40" s="429"/>
      <c r="BCJ40" s="429"/>
      <c r="BCK40" s="429"/>
      <c r="BCL40" s="429"/>
      <c r="BCM40" s="429"/>
      <c r="BCN40" s="429"/>
      <c r="BCO40" s="429"/>
      <c r="BCP40" s="429"/>
      <c r="BCQ40" s="429"/>
      <c r="BCR40" s="429"/>
      <c r="BCS40" s="429"/>
      <c r="BCT40" s="429"/>
      <c r="BCU40" s="429"/>
      <c r="BCV40" s="429"/>
      <c r="BCW40" s="429"/>
      <c r="BCX40" s="429"/>
      <c r="BCY40" s="429"/>
      <c r="BCZ40" s="429"/>
      <c r="BDA40" s="429"/>
      <c r="BDB40" s="429"/>
      <c r="BDC40" s="429"/>
      <c r="BDD40" s="429"/>
      <c r="BDE40" s="429"/>
      <c r="BDF40" s="429"/>
      <c r="BDG40" s="429"/>
      <c r="BDH40" s="429"/>
      <c r="BDI40" s="429"/>
      <c r="BDJ40" s="429"/>
      <c r="BDK40" s="429"/>
      <c r="BDL40" s="429"/>
      <c r="BDM40" s="429"/>
      <c r="BDN40" s="429"/>
      <c r="BDO40" s="429"/>
      <c r="BDP40" s="429"/>
      <c r="BDQ40" s="429"/>
      <c r="BDR40" s="429"/>
      <c r="BDS40" s="429"/>
      <c r="BDT40" s="429"/>
      <c r="BDU40" s="429"/>
      <c r="BDV40" s="429"/>
      <c r="BDW40" s="429"/>
      <c r="BDX40" s="429"/>
      <c r="BDY40" s="429"/>
      <c r="BDZ40" s="429"/>
      <c r="BEA40" s="429"/>
      <c r="BEB40" s="429"/>
      <c r="BEC40" s="429"/>
      <c r="BED40" s="429"/>
      <c r="BEE40" s="429"/>
      <c r="BEF40" s="429"/>
      <c r="BEG40" s="429"/>
      <c r="BEH40" s="429"/>
      <c r="BEI40" s="429"/>
      <c r="BEJ40" s="429"/>
      <c r="BEK40" s="429"/>
      <c r="BEL40" s="429"/>
      <c r="BEM40" s="429"/>
      <c r="BEN40" s="429"/>
      <c r="BEO40" s="429"/>
      <c r="BEP40" s="429"/>
      <c r="BEQ40" s="429"/>
      <c r="BER40" s="429"/>
      <c r="BES40" s="429"/>
      <c r="BET40" s="429"/>
      <c r="BEU40" s="429"/>
      <c r="BEV40" s="429"/>
      <c r="BEW40" s="429"/>
      <c r="BEX40" s="429"/>
      <c r="BEY40" s="429"/>
      <c r="BEZ40" s="429"/>
      <c r="BFA40" s="429"/>
      <c r="BFB40" s="429"/>
      <c r="BFC40" s="429"/>
      <c r="BFD40" s="429"/>
      <c r="BFE40" s="429"/>
      <c r="BFF40" s="429"/>
      <c r="BFG40" s="429"/>
      <c r="BFH40" s="429"/>
      <c r="BFI40" s="429"/>
      <c r="BFJ40" s="429"/>
      <c r="BFK40" s="429"/>
      <c r="BFL40" s="429"/>
      <c r="BFM40" s="429"/>
      <c r="BFN40" s="429"/>
      <c r="BFO40" s="429"/>
      <c r="BFP40" s="429"/>
      <c r="BFQ40" s="429"/>
      <c r="BFR40" s="429"/>
      <c r="BFS40" s="429"/>
      <c r="BFT40" s="429"/>
      <c r="BFU40" s="429"/>
      <c r="BFV40" s="429"/>
      <c r="BFW40" s="429"/>
      <c r="BFX40" s="429"/>
      <c r="BFY40" s="429"/>
      <c r="BFZ40" s="429"/>
      <c r="BGA40" s="429"/>
      <c r="BGB40" s="429"/>
      <c r="BGC40" s="429"/>
      <c r="BGD40" s="429"/>
      <c r="BGE40" s="429"/>
      <c r="BGF40" s="429"/>
      <c r="BGG40" s="429"/>
      <c r="BGH40" s="429"/>
      <c r="BGI40" s="429"/>
      <c r="BGJ40" s="429"/>
      <c r="BGK40" s="429"/>
      <c r="BGL40" s="429"/>
      <c r="BGM40" s="429"/>
      <c r="BGN40" s="429"/>
      <c r="BGO40" s="429"/>
      <c r="BGP40" s="429"/>
      <c r="BGQ40" s="429"/>
      <c r="BGR40" s="429"/>
      <c r="BGS40" s="429"/>
      <c r="BGT40" s="429"/>
      <c r="BGU40" s="429"/>
      <c r="BGV40" s="429"/>
      <c r="BGW40" s="429"/>
      <c r="BGX40" s="429"/>
      <c r="BGY40" s="429"/>
      <c r="BGZ40" s="429"/>
      <c r="BHA40" s="429"/>
      <c r="BHB40" s="429"/>
      <c r="BHC40" s="429"/>
      <c r="BHD40" s="429"/>
      <c r="BHE40" s="429"/>
      <c r="BHF40" s="429"/>
      <c r="BHG40" s="429"/>
      <c r="BHH40" s="429"/>
      <c r="BHI40" s="429"/>
      <c r="BHJ40" s="429"/>
      <c r="BHK40" s="429"/>
      <c r="BHL40" s="429"/>
      <c r="BHM40" s="429"/>
      <c r="BHN40" s="429"/>
      <c r="BHO40" s="429"/>
      <c r="BHP40" s="429"/>
      <c r="BHQ40" s="429"/>
      <c r="BHR40" s="429"/>
      <c r="BHS40" s="429"/>
      <c r="BHT40" s="429"/>
      <c r="BHU40" s="429"/>
      <c r="BHV40" s="429"/>
      <c r="BHW40" s="429"/>
      <c r="BHX40" s="429"/>
      <c r="BHY40" s="429"/>
      <c r="BHZ40" s="429"/>
      <c r="BIA40" s="429"/>
      <c r="BIB40" s="429"/>
      <c r="BIC40" s="429"/>
      <c r="BID40" s="429"/>
      <c r="BIE40" s="429"/>
      <c r="BIF40" s="429"/>
      <c r="BIG40" s="429"/>
      <c r="BIH40" s="429"/>
      <c r="BII40" s="429"/>
      <c r="BIJ40" s="429"/>
      <c r="BIK40" s="429"/>
      <c r="BIL40" s="429"/>
      <c r="BIM40" s="429"/>
      <c r="BIN40" s="429"/>
      <c r="BIO40" s="429"/>
      <c r="BIP40" s="429"/>
      <c r="BIQ40" s="429"/>
      <c r="BIR40" s="429"/>
      <c r="BIS40" s="429"/>
      <c r="BIT40" s="429"/>
      <c r="BIU40" s="429"/>
      <c r="BIV40" s="429"/>
      <c r="BIW40" s="429"/>
      <c r="BIX40" s="429"/>
      <c r="BIY40" s="429"/>
      <c r="BIZ40" s="429"/>
      <c r="BJA40" s="429"/>
      <c r="BJB40" s="429"/>
      <c r="BJC40" s="429"/>
      <c r="BJD40" s="429"/>
      <c r="BJE40" s="429"/>
      <c r="BJF40" s="429"/>
      <c r="BJG40" s="429"/>
      <c r="BJH40" s="429"/>
      <c r="BJI40" s="429"/>
      <c r="BJJ40" s="429"/>
      <c r="BJK40" s="429"/>
      <c r="BJL40" s="429"/>
      <c r="BJM40" s="429"/>
      <c r="BJN40" s="429"/>
      <c r="BJO40" s="429"/>
      <c r="BJP40" s="429"/>
      <c r="BJQ40" s="429"/>
      <c r="BJR40" s="429"/>
      <c r="BJS40" s="429"/>
      <c r="BJT40" s="429"/>
      <c r="BJU40" s="429"/>
      <c r="BJV40" s="429"/>
      <c r="BJW40" s="429"/>
      <c r="BJX40" s="429"/>
      <c r="BJY40" s="429"/>
      <c r="BJZ40" s="429"/>
      <c r="BKA40" s="429"/>
      <c r="BKB40" s="429"/>
      <c r="BKC40" s="429"/>
      <c r="BKD40" s="429"/>
      <c r="BKE40" s="429"/>
      <c r="BKF40" s="429"/>
      <c r="BKG40" s="429"/>
      <c r="BKH40" s="429"/>
      <c r="BKI40" s="429"/>
      <c r="BKJ40" s="429"/>
      <c r="BKK40" s="429"/>
      <c r="BKL40" s="429"/>
      <c r="BKM40" s="429"/>
      <c r="BKN40" s="429"/>
      <c r="BKO40" s="429"/>
      <c r="BKP40" s="429"/>
      <c r="BKQ40" s="429"/>
      <c r="BKR40" s="429"/>
      <c r="BKS40" s="429"/>
      <c r="BKT40" s="429"/>
      <c r="BKU40" s="429"/>
      <c r="BKV40" s="429"/>
      <c r="BKW40" s="429"/>
      <c r="BKX40" s="429"/>
      <c r="BKY40" s="429"/>
      <c r="BKZ40" s="429"/>
      <c r="BLA40" s="429"/>
      <c r="BLB40" s="429"/>
      <c r="BLC40" s="429"/>
      <c r="BLD40" s="429"/>
      <c r="BLE40" s="429"/>
      <c r="BLF40" s="429"/>
      <c r="BLG40" s="429"/>
      <c r="BLH40" s="429"/>
      <c r="BLI40" s="429"/>
      <c r="BLJ40" s="429"/>
      <c r="BLK40" s="429"/>
      <c r="BLL40" s="429"/>
      <c r="BLM40" s="429"/>
      <c r="BLN40" s="429"/>
      <c r="BLO40" s="429"/>
      <c r="BLP40" s="429"/>
      <c r="BLQ40" s="429"/>
      <c r="BLR40" s="429"/>
      <c r="BLS40" s="429"/>
      <c r="BLT40" s="429"/>
      <c r="BLU40" s="429"/>
      <c r="BLV40" s="429"/>
      <c r="BLW40" s="429"/>
      <c r="BLX40" s="429"/>
      <c r="BLY40" s="429"/>
      <c r="BLZ40" s="429"/>
      <c r="BMA40" s="429"/>
      <c r="BMB40" s="429"/>
      <c r="BMC40" s="429"/>
      <c r="BMD40" s="429"/>
      <c r="BME40" s="429"/>
      <c r="BMF40" s="429"/>
      <c r="BMG40" s="429"/>
      <c r="BMH40" s="429"/>
      <c r="BMI40" s="429"/>
      <c r="BMJ40" s="429"/>
      <c r="BMK40" s="429"/>
      <c r="BML40" s="429"/>
      <c r="BMM40" s="429"/>
      <c r="BMN40" s="429"/>
      <c r="BMO40" s="429"/>
      <c r="BMP40" s="429"/>
      <c r="BMQ40" s="429"/>
      <c r="BMR40" s="429"/>
      <c r="BMS40" s="429"/>
      <c r="BMT40" s="429"/>
      <c r="BMU40" s="429"/>
      <c r="BMV40" s="429"/>
      <c r="BMW40" s="429"/>
      <c r="BMX40" s="429"/>
      <c r="BMY40" s="429"/>
      <c r="BMZ40" s="429"/>
      <c r="BNA40" s="429"/>
      <c r="BNB40" s="429"/>
      <c r="BNC40" s="429"/>
      <c r="BND40" s="429"/>
      <c r="BNE40" s="429"/>
      <c r="BNF40" s="429"/>
      <c r="BNG40" s="429"/>
      <c r="BNH40" s="429"/>
      <c r="BNI40" s="429"/>
      <c r="BNJ40" s="429"/>
      <c r="BNK40" s="429"/>
      <c r="BNL40" s="429"/>
      <c r="BNM40" s="429"/>
      <c r="BNN40" s="429"/>
      <c r="BNO40" s="429"/>
      <c r="BNP40" s="429"/>
      <c r="BNQ40" s="429"/>
      <c r="BNR40" s="429"/>
      <c r="BNS40" s="429"/>
      <c r="BNT40" s="429"/>
      <c r="BNU40" s="429"/>
      <c r="BNV40" s="429"/>
      <c r="BNW40" s="429"/>
      <c r="BNX40" s="429"/>
      <c r="BNY40" s="429"/>
      <c r="BNZ40" s="429"/>
      <c r="BOA40" s="429"/>
      <c r="BOB40" s="429"/>
      <c r="BOC40" s="429"/>
      <c r="BOD40" s="429"/>
      <c r="BOE40" s="429"/>
      <c r="BOF40" s="429"/>
      <c r="BOG40" s="429"/>
      <c r="BOH40" s="429"/>
      <c r="BOI40" s="429"/>
      <c r="BOJ40" s="429"/>
      <c r="BOK40" s="429"/>
      <c r="BOL40" s="429"/>
      <c r="BOM40" s="429"/>
      <c r="BON40" s="429"/>
      <c r="BOO40" s="429"/>
      <c r="BOP40" s="429"/>
      <c r="BOQ40" s="429"/>
      <c r="BOR40" s="429"/>
      <c r="BOS40" s="429"/>
      <c r="BOT40" s="429"/>
      <c r="BOU40" s="429"/>
      <c r="BOV40" s="429"/>
      <c r="BOW40" s="429"/>
      <c r="BOX40" s="429"/>
      <c r="BOY40" s="429"/>
      <c r="BOZ40" s="429"/>
      <c r="BPA40" s="429"/>
      <c r="BPB40" s="429"/>
      <c r="BPC40" s="429"/>
      <c r="BPD40" s="429"/>
      <c r="BPE40" s="429"/>
      <c r="BPF40" s="429"/>
      <c r="BPG40" s="429"/>
      <c r="BPH40" s="429"/>
      <c r="BPI40" s="429"/>
      <c r="BPJ40" s="429"/>
      <c r="BPK40" s="429"/>
      <c r="BPL40" s="429"/>
      <c r="BPM40" s="429"/>
      <c r="BPN40" s="429"/>
      <c r="BPO40" s="429"/>
      <c r="BPP40" s="429"/>
      <c r="BPQ40" s="429"/>
      <c r="BPR40" s="429"/>
      <c r="BPS40" s="429"/>
      <c r="BPT40" s="429"/>
      <c r="BPU40" s="429"/>
      <c r="BPV40" s="429"/>
      <c r="BPW40" s="429"/>
      <c r="BPX40" s="429"/>
      <c r="BPY40" s="429"/>
      <c r="BPZ40" s="429"/>
      <c r="BQA40" s="429"/>
      <c r="BQB40" s="429"/>
      <c r="BQC40" s="429"/>
      <c r="BQD40" s="429"/>
      <c r="BQE40" s="429"/>
      <c r="BQF40" s="429"/>
      <c r="BQG40" s="429"/>
      <c r="BQH40" s="429"/>
      <c r="BQI40" s="429"/>
      <c r="BQJ40" s="429"/>
      <c r="BQK40" s="429"/>
      <c r="BQL40" s="429"/>
      <c r="BQM40" s="429"/>
      <c r="BQN40" s="429"/>
      <c r="BQO40" s="429"/>
      <c r="BQP40" s="429"/>
      <c r="BQQ40" s="429"/>
      <c r="BQR40" s="429"/>
      <c r="BQS40" s="429"/>
      <c r="BQT40" s="429"/>
      <c r="BQU40" s="429"/>
      <c r="BQV40" s="429"/>
      <c r="BQW40" s="429"/>
      <c r="BQX40" s="429"/>
      <c r="BQY40" s="429"/>
      <c r="BQZ40" s="429"/>
      <c r="BRA40" s="429"/>
      <c r="BRB40" s="429"/>
      <c r="BRC40" s="429"/>
      <c r="BRD40" s="429"/>
      <c r="BRE40" s="429"/>
      <c r="BRF40" s="429"/>
      <c r="BRG40" s="429"/>
      <c r="BRH40" s="429"/>
      <c r="BRI40" s="429"/>
      <c r="BRJ40" s="429"/>
      <c r="BRK40" s="429"/>
      <c r="BRL40" s="429"/>
      <c r="BRM40" s="429"/>
      <c r="BRN40" s="429"/>
      <c r="BRO40" s="429"/>
      <c r="BRP40" s="429"/>
      <c r="BRQ40" s="429"/>
      <c r="BRR40" s="429"/>
      <c r="BRS40" s="429"/>
      <c r="BRT40" s="429"/>
      <c r="BRU40" s="429"/>
      <c r="BRV40" s="429"/>
      <c r="BRW40" s="429"/>
      <c r="BRX40" s="429"/>
      <c r="BRY40" s="429"/>
      <c r="BRZ40" s="429"/>
      <c r="BSA40" s="429"/>
      <c r="BSB40" s="429"/>
      <c r="BSC40" s="429"/>
      <c r="BSD40" s="429"/>
      <c r="BSE40" s="429"/>
      <c r="BSF40" s="429"/>
      <c r="BSG40" s="429"/>
      <c r="BSH40" s="429"/>
      <c r="BSI40" s="429"/>
      <c r="BSJ40" s="429"/>
      <c r="BSK40" s="429"/>
      <c r="BSL40" s="429"/>
      <c r="BSM40" s="429"/>
      <c r="BSN40" s="429"/>
      <c r="BSO40" s="429"/>
      <c r="BSP40" s="429"/>
      <c r="BSQ40" s="429"/>
      <c r="BSR40" s="429"/>
      <c r="BSS40" s="429"/>
      <c r="BST40" s="429"/>
      <c r="BSU40" s="429"/>
      <c r="BSV40" s="429"/>
      <c r="BSW40" s="429"/>
      <c r="BSX40" s="429"/>
      <c r="BSY40" s="429"/>
      <c r="BSZ40" s="429"/>
      <c r="BTA40" s="429"/>
      <c r="BTB40" s="429"/>
      <c r="BTC40" s="429"/>
      <c r="BTD40" s="429"/>
      <c r="BTE40" s="429"/>
      <c r="BTF40" s="429"/>
      <c r="BTG40" s="429"/>
      <c r="BTH40" s="429"/>
      <c r="BTI40" s="429"/>
      <c r="BTJ40" s="429"/>
      <c r="BTK40" s="429"/>
      <c r="BTL40" s="429"/>
      <c r="BTM40" s="429"/>
      <c r="BTN40" s="429"/>
      <c r="BTO40" s="429"/>
      <c r="BTP40" s="429"/>
      <c r="BTQ40" s="429"/>
      <c r="BTR40" s="429"/>
      <c r="BTS40" s="429"/>
      <c r="BTT40" s="429"/>
      <c r="BTU40" s="429"/>
      <c r="BTV40" s="429"/>
      <c r="BTW40" s="429"/>
      <c r="BTX40" s="429"/>
      <c r="BTY40" s="429"/>
      <c r="BTZ40" s="429"/>
      <c r="BUA40" s="429"/>
      <c r="BUB40" s="429"/>
      <c r="BUC40" s="429"/>
      <c r="BUD40" s="429"/>
      <c r="BUE40" s="429"/>
      <c r="BUF40" s="429"/>
      <c r="BUG40" s="429"/>
      <c r="BUH40" s="429"/>
      <c r="BUI40" s="429"/>
      <c r="BUJ40" s="429"/>
      <c r="BUK40" s="429"/>
      <c r="BUL40" s="429"/>
      <c r="BUM40" s="429"/>
      <c r="BUN40" s="429"/>
      <c r="BUO40" s="429"/>
      <c r="BUP40" s="429"/>
      <c r="BUQ40" s="429"/>
      <c r="BUR40" s="429"/>
      <c r="BUS40" s="429"/>
      <c r="BUT40" s="429"/>
      <c r="BUU40" s="429"/>
      <c r="BUV40" s="429"/>
      <c r="BUW40" s="429"/>
      <c r="BUX40" s="429"/>
      <c r="BUY40" s="429"/>
      <c r="BUZ40" s="429"/>
      <c r="BVA40" s="429"/>
      <c r="BVB40" s="429"/>
      <c r="BVC40" s="429"/>
      <c r="BVD40" s="429"/>
      <c r="BVE40" s="429"/>
      <c r="BVF40" s="429"/>
      <c r="BVG40" s="429"/>
      <c r="BVH40" s="429"/>
      <c r="BVI40" s="429"/>
      <c r="BVJ40" s="429"/>
      <c r="BVK40" s="429"/>
      <c r="BVL40" s="429"/>
      <c r="BVM40" s="429"/>
      <c r="BVN40" s="429"/>
      <c r="BVO40" s="429"/>
      <c r="BVP40" s="429"/>
      <c r="BVQ40" s="429"/>
      <c r="BVR40" s="429"/>
      <c r="BVS40" s="429"/>
      <c r="BVT40" s="429"/>
      <c r="BVU40" s="429"/>
      <c r="BVV40" s="429"/>
      <c r="BVW40" s="429"/>
      <c r="BVX40" s="429"/>
      <c r="BVY40" s="429"/>
      <c r="BVZ40" s="429"/>
      <c r="BWA40" s="429"/>
      <c r="BWB40" s="429"/>
      <c r="BWC40" s="429"/>
      <c r="BWD40" s="429"/>
      <c r="BWE40" s="429"/>
      <c r="BWF40" s="429"/>
      <c r="BWG40" s="429"/>
      <c r="BWH40" s="429"/>
      <c r="BWI40" s="429"/>
      <c r="BWJ40" s="429"/>
      <c r="BWK40" s="429"/>
      <c r="BWL40" s="429"/>
      <c r="BWM40" s="429"/>
      <c r="BWN40" s="429"/>
      <c r="BWO40" s="429"/>
      <c r="BWP40" s="429"/>
      <c r="BWQ40" s="429"/>
      <c r="BWR40" s="429"/>
      <c r="BWS40" s="429"/>
      <c r="BWT40" s="429"/>
      <c r="BWU40" s="429"/>
      <c r="BWV40" s="429"/>
      <c r="BWW40" s="429"/>
      <c r="BWX40" s="429"/>
      <c r="BWY40" s="429"/>
      <c r="BWZ40" s="429"/>
      <c r="BXA40" s="429"/>
      <c r="BXB40" s="429"/>
      <c r="BXC40" s="429"/>
      <c r="BXD40" s="429"/>
      <c r="BXE40" s="429"/>
      <c r="BXF40" s="429"/>
      <c r="BXG40" s="429"/>
      <c r="BXH40" s="429"/>
      <c r="BXI40" s="429"/>
      <c r="BXJ40" s="429"/>
      <c r="BXK40" s="429"/>
      <c r="BXL40" s="429"/>
      <c r="BXM40" s="429"/>
      <c r="BXN40" s="429"/>
      <c r="BXO40" s="429"/>
      <c r="BXP40" s="429"/>
      <c r="BXQ40" s="429"/>
      <c r="BXR40" s="429"/>
      <c r="BXS40" s="429"/>
      <c r="BXT40" s="429"/>
      <c r="BXU40" s="429"/>
      <c r="BXV40" s="429"/>
      <c r="BXW40" s="429"/>
      <c r="BXX40" s="429"/>
      <c r="BXY40" s="429"/>
      <c r="BXZ40" s="429"/>
      <c r="BYA40" s="429"/>
      <c r="BYB40" s="429"/>
      <c r="BYC40" s="429"/>
      <c r="BYD40" s="429"/>
      <c r="BYE40" s="429"/>
      <c r="BYF40" s="429"/>
      <c r="BYG40" s="429"/>
      <c r="BYH40" s="429"/>
      <c r="BYI40" s="429"/>
      <c r="BYJ40" s="429"/>
      <c r="BYK40" s="429"/>
      <c r="BYL40" s="429"/>
      <c r="BYM40" s="429"/>
      <c r="BYN40" s="429"/>
      <c r="BYO40" s="429"/>
      <c r="BYP40" s="429"/>
      <c r="BYQ40" s="429"/>
      <c r="BYR40" s="429"/>
      <c r="BYS40" s="429"/>
      <c r="BYT40" s="429"/>
      <c r="BYU40" s="429"/>
      <c r="BYV40" s="429"/>
      <c r="BYW40" s="429"/>
      <c r="BYX40" s="429"/>
      <c r="BYY40" s="429"/>
      <c r="BYZ40" s="429"/>
      <c r="BZA40" s="429"/>
      <c r="BZB40" s="429"/>
      <c r="BZC40" s="429"/>
      <c r="BZD40" s="429"/>
      <c r="BZE40" s="429"/>
      <c r="BZF40" s="429"/>
      <c r="BZG40" s="429"/>
      <c r="BZH40" s="429"/>
      <c r="BZI40" s="429"/>
      <c r="BZJ40" s="429"/>
      <c r="BZK40" s="429"/>
      <c r="BZL40" s="429"/>
      <c r="BZM40" s="429"/>
      <c r="BZN40" s="429"/>
      <c r="BZO40" s="429"/>
      <c r="BZP40" s="429"/>
      <c r="BZQ40" s="429"/>
      <c r="BZR40" s="429"/>
      <c r="BZS40" s="429"/>
      <c r="BZT40" s="429"/>
      <c r="BZU40" s="429"/>
      <c r="BZV40" s="429"/>
      <c r="BZW40" s="429"/>
      <c r="BZX40" s="429"/>
      <c r="BZY40" s="429"/>
      <c r="BZZ40" s="429"/>
      <c r="CAA40" s="429"/>
      <c r="CAB40" s="429"/>
      <c r="CAC40" s="429"/>
      <c r="CAD40" s="429"/>
      <c r="CAE40" s="429"/>
      <c r="CAF40" s="429"/>
      <c r="CAG40" s="429"/>
      <c r="CAH40" s="429"/>
      <c r="CAI40" s="429"/>
      <c r="CAJ40" s="429"/>
      <c r="CAK40" s="429"/>
      <c r="CAL40" s="429"/>
      <c r="CAM40" s="429"/>
      <c r="CAN40" s="429"/>
      <c r="CAO40" s="429"/>
      <c r="CAP40" s="429"/>
      <c r="CAQ40" s="429"/>
      <c r="CAR40" s="429"/>
      <c r="CAS40" s="429"/>
      <c r="CAT40" s="429"/>
      <c r="CAU40" s="429"/>
      <c r="CAV40" s="429"/>
      <c r="CAW40" s="429"/>
      <c r="CAX40" s="429"/>
      <c r="CAY40" s="429"/>
      <c r="CAZ40" s="429"/>
      <c r="CBA40" s="429"/>
      <c r="CBB40" s="429"/>
      <c r="CBC40" s="429"/>
      <c r="CBD40" s="429"/>
      <c r="CBE40" s="429"/>
      <c r="CBF40" s="429"/>
      <c r="CBG40" s="429"/>
      <c r="CBH40" s="429"/>
      <c r="CBI40" s="429"/>
      <c r="CBJ40" s="429"/>
      <c r="CBK40" s="429"/>
      <c r="CBL40" s="429"/>
      <c r="CBM40" s="429"/>
      <c r="CBN40" s="429"/>
      <c r="CBO40" s="429"/>
      <c r="CBP40" s="429"/>
      <c r="CBQ40" s="429"/>
      <c r="CBR40" s="429"/>
      <c r="CBS40" s="429"/>
      <c r="CBT40" s="429"/>
      <c r="CBU40" s="429"/>
      <c r="CBV40" s="429"/>
      <c r="CBW40" s="429"/>
      <c r="CBX40" s="429"/>
      <c r="CBY40" s="429"/>
      <c r="CBZ40" s="429"/>
      <c r="CCA40" s="429"/>
      <c r="CCB40" s="429"/>
      <c r="CCC40" s="429"/>
      <c r="CCD40" s="429"/>
      <c r="CCE40" s="429"/>
      <c r="CCF40" s="429"/>
      <c r="CCG40" s="429"/>
      <c r="CCH40" s="429"/>
      <c r="CCI40" s="429"/>
      <c r="CCJ40" s="429"/>
      <c r="CCK40" s="429"/>
      <c r="CCL40" s="429"/>
      <c r="CCM40" s="429"/>
      <c r="CCN40" s="429"/>
      <c r="CCO40" s="429"/>
      <c r="CCP40" s="429"/>
      <c r="CCQ40" s="429"/>
      <c r="CCR40" s="429"/>
      <c r="CCS40" s="429"/>
      <c r="CCT40" s="429"/>
      <c r="CCU40" s="429"/>
      <c r="CCV40" s="429"/>
      <c r="CCW40" s="429"/>
      <c r="CCX40" s="429"/>
      <c r="CCY40" s="429"/>
      <c r="CCZ40" s="429"/>
      <c r="CDA40" s="429"/>
      <c r="CDB40" s="429"/>
      <c r="CDC40" s="429"/>
      <c r="CDD40" s="429"/>
      <c r="CDE40" s="429"/>
      <c r="CDF40" s="429"/>
      <c r="CDG40" s="429"/>
      <c r="CDH40" s="429"/>
      <c r="CDI40" s="429"/>
      <c r="CDJ40" s="429"/>
      <c r="CDK40" s="429"/>
      <c r="CDL40" s="429"/>
      <c r="CDM40" s="429"/>
      <c r="CDN40" s="429"/>
      <c r="CDO40" s="429"/>
      <c r="CDP40" s="429"/>
      <c r="CDQ40" s="429"/>
      <c r="CDR40" s="429"/>
      <c r="CDS40" s="429"/>
      <c r="CDT40" s="429"/>
      <c r="CDU40" s="429"/>
      <c r="CDV40" s="429"/>
      <c r="CDW40" s="429"/>
      <c r="CDX40" s="429"/>
      <c r="CDY40" s="429"/>
      <c r="CDZ40" s="429"/>
      <c r="CEA40" s="429"/>
      <c r="CEB40" s="429"/>
      <c r="CEC40" s="429"/>
      <c r="CED40" s="429"/>
      <c r="CEE40" s="429"/>
      <c r="CEF40" s="429"/>
      <c r="CEG40" s="429"/>
      <c r="CEH40" s="429"/>
      <c r="CEI40" s="429"/>
      <c r="CEJ40" s="429"/>
      <c r="CEK40" s="429"/>
      <c r="CEL40" s="429"/>
      <c r="CEM40" s="429"/>
      <c r="CEN40" s="429"/>
      <c r="CEO40" s="429"/>
      <c r="CEP40" s="429"/>
      <c r="CEQ40" s="429"/>
      <c r="CER40" s="429"/>
      <c r="CES40" s="429"/>
      <c r="CET40" s="429"/>
      <c r="CEU40" s="429"/>
      <c r="CEV40" s="429"/>
      <c r="CEW40" s="429"/>
      <c r="CEX40" s="429"/>
      <c r="CEY40" s="429"/>
      <c r="CEZ40" s="429"/>
      <c r="CFA40" s="429"/>
      <c r="CFB40" s="429"/>
      <c r="CFC40" s="429"/>
      <c r="CFD40" s="429"/>
      <c r="CFE40" s="429"/>
      <c r="CFF40" s="429"/>
      <c r="CFG40" s="429"/>
      <c r="CFH40" s="429"/>
      <c r="CFI40" s="429"/>
      <c r="CFJ40" s="429"/>
      <c r="CFK40" s="429"/>
      <c r="CFL40" s="429"/>
      <c r="CFM40" s="429"/>
      <c r="CFN40" s="429"/>
      <c r="CFO40" s="429"/>
      <c r="CFP40" s="429"/>
      <c r="CFQ40" s="429"/>
      <c r="CFR40" s="429"/>
      <c r="CFS40" s="429"/>
      <c r="CFT40" s="429"/>
      <c r="CFU40" s="429"/>
      <c r="CFV40" s="429"/>
      <c r="CFW40" s="429"/>
      <c r="CFX40" s="429"/>
      <c r="CFY40" s="429"/>
      <c r="CFZ40" s="429"/>
      <c r="CGA40" s="429"/>
      <c r="CGB40" s="429"/>
      <c r="CGC40" s="429"/>
      <c r="CGD40" s="429"/>
      <c r="CGE40" s="429"/>
      <c r="CGF40" s="429"/>
      <c r="CGG40" s="429"/>
      <c r="CGH40" s="429"/>
      <c r="CGI40" s="429"/>
      <c r="CGJ40" s="429"/>
      <c r="CGK40" s="429"/>
      <c r="CGL40" s="429"/>
      <c r="CGM40" s="429"/>
      <c r="CGN40" s="429"/>
      <c r="CGO40" s="429"/>
      <c r="CGP40" s="429"/>
      <c r="CGQ40" s="429"/>
      <c r="CGR40" s="429"/>
      <c r="CGS40" s="429"/>
      <c r="CGT40" s="429"/>
      <c r="CGU40" s="429"/>
      <c r="CGV40" s="429"/>
      <c r="CGW40" s="429"/>
      <c r="CGX40" s="429"/>
      <c r="CGY40" s="429"/>
      <c r="CGZ40" s="429"/>
      <c r="CHA40" s="429"/>
      <c r="CHB40" s="429"/>
      <c r="CHC40" s="429"/>
      <c r="CHD40" s="429"/>
      <c r="CHE40" s="429"/>
      <c r="CHF40" s="429"/>
      <c r="CHG40" s="429"/>
      <c r="CHH40" s="429"/>
      <c r="CHI40" s="429"/>
      <c r="CHJ40" s="429"/>
      <c r="CHK40" s="429"/>
      <c r="CHL40" s="429"/>
      <c r="CHM40" s="429"/>
      <c r="CHN40" s="429"/>
      <c r="CHO40" s="429"/>
      <c r="CHP40" s="429"/>
      <c r="CHQ40" s="429"/>
      <c r="CHR40" s="429"/>
      <c r="CHS40" s="429"/>
      <c r="CHT40" s="429"/>
      <c r="CHU40" s="429"/>
      <c r="CHV40" s="429"/>
      <c r="CHW40" s="429"/>
      <c r="CHX40" s="429"/>
      <c r="CHY40" s="429"/>
      <c r="CHZ40" s="429"/>
      <c r="CIA40" s="429"/>
      <c r="CIB40" s="429"/>
      <c r="CIC40" s="429"/>
      <c r="CID40" s="429"/>
      <c r="CIE40" s="429"/>
      <c r="CIF40" s="429"/>
      <c r="CIG40" s="429"/>
      <c r="CIH40" s="429"/>
      <c r="CII40" s="429"/>
      <c r="CIJ40" s="429"/>
      <c r="CIK40" s="429"/>
      <c r="CIL40" s="429"/>
      <c r="CIM40" s="429"/>
      <c r="CIN40" s="429"/>
      <c r="CIO40" s="429"/>
      <c r="CIP40" s="429"/>
      <c r="CIQ40" s="429"/>
      <c r="CIR40" s="429"/>
      <c r="CIS40" s="429"/>
      <c r="CIT40" s="429"/>
      <c r="CIU40" s="429"/>
      <c r="CIV40" s="429"/>
      <c r="CIW40" s="429"/>
      <c r="CIX40" s="429"/>
      <c r="CIY40" s="429"/>
      <c r="CIZ40" s="429"/>
      <c r="CJA40" s="429"/>
      <c r="CJB40" s="429"/>
      <c r="CJC40" s="429"/>
      <c r="CJD40" s="429"/>
      <c r="CJE40" s="429"/>
      <c r="CJF40" s="429"/>
      <c r="CJG40" s="429"/>
      <c r="CJH40" s="429"/>
      <c r="CJI40" s="429"/>
      <c r="CJJ40" s="429"/>
      <c r="CJK40" s="429"/>
      <c r="CJL40" s="429"/>
      <c r="CJM40" s="429"/>
      <c r="CJN40" s="429"/>
      <c r="CJO40" s="429"/>
      <c r="CJP40" s="429"/>
      <c r="CJQ40" s="429"/>
      <c r="CJR40" s="429"/>
      <c r="CJS40" s="429"/>
      <c r="CJT40" s="429"/>
      <c r="CJU40" s="429"/>
      <c r="CJV40" s="429"/>
      <c r="CJW40" s="429"/>
      <c r="CJX40" s="429"/>
      <c r="CJY40" s="429"/>
      <c r="CJZ40" s="429"/>
      <c r="CKA40" s="429"/>
      <c r="CKB40" s="429"/>
      <c r="CKC40" s="429"/>
      <c r="CKD40" s="429"/>
      <c r="CKE40" s="429"/>
      <c r="CKF40" s="429"/>
      <c r="CKG40" s="429"/>
      <c r="CKH40" s="429"/>
      <c r="CKI40" s="429"/>
      <c r="CKJ40" s="429"/>
      <c r="CKK40" s="429"/>
      <c r="CKL40" s="429"/>
      <c r="CKM40" s="429"/>
      <c r="CKN40" s="429"/>
      <c r="CKO40" s="429"/>
      <c r="CKP40" s="429"/>
      <c r="CKQ40" s="429"/>
      <c r="CKR40" s="429"/>
      <c r="CKS40" s="429"/>
      <c r="CKT40" s="429"/>
      <c r="CKU40" s="429"/>
      <c r="CKV40" s="429"/>
      <c r="CKW40" s="429"/>
      <c r="CKX40" s="429"/>
      <c r="CKY40" s="429"/>
      <c r="CKZ40" s="429"/>
      <c r="CLA40" s="429"/>
      <c r="CLB40" s="429"/>
      <c r="CLC40" s="429"/>
      <c r="CLD40" s="429"/>
      <c r="CLE40" s="429"/>
      <c r="CLF40" s="429"/>
      <c r="CLG40" s="429"/>
      <c r="CLH40" s="429"/>
      <c r="CLI40" s="429"/>
      <c r="CLJ40" s="429"/>
      <c r="CLK40" s="429"/>
      <c r="CLL40" s="429"/>
      <c r="CLM40" s="429"/>
      <c r="CLN40" s="429"/>
      <c r="CLO40" s="429"/>
      <c r="CLP40" s="429"/>
      <c r="CLQ40" s="429"/>
      <c r="CLR40" s="429"/>
      <c r="CLS40" s="429"/>
      <c r="CLT40" s="429"/>
      <c r="CLU40" s="429"/>
      <c r="CLV40" s="429"/>
      <c r="CLW40" s="429"/>
      <c r="CLX40" s="429"/>
      <c r="CLY40" s="429"/>
      <c r="CLZ40" s="429"/>
      <c r="CMA40" s="429"/>
      <c r="CMB40" s="429"/>
      <c r="CMC40" s="429"/>
      <c r="CMD40" s="429"/>
      <c r="CME40" s="429"/>
      <c r="CMF40" s="429"/>
      <c r="CMG40" s="429"/>
      <c r="CMH40" s="429"/>
      <c r="CMI40" s="429"/>
      <c r="CMJ40" s="429"/>
      <c r="CMK40" s="429"/>
      <c r="CML40" s="429"/>
      <c r="CMM40" s="429"/>
      <c r="CMN40" s="429"/>
      <c r="CMO40" s="429"/>
      <c r="CMP40" s="429"/>
      <c r="CMQ40" s="429"/>
      <c r="CMR40" s="429"/>
      <c r="CMS40" s="429"/>
      <c r="CMT40" s="429"/>
      <c r="CMU40" s="429"/>
      <c r="CMV40" s="429"/>
      <c r="CMW40" s="429"/>
      <c r="CMX40" s="429"/>
      <c r="CMY40" s="429"/>
      <c r="CMZ40" s="429"/>
      <c r="CNA40" s="429"/>
      <c r="CNB40" s="429"/>
      <c r="CNC40" s="429"/>
      <c r="CND40" s="429"/>
      <c r="CNE40" s="429"/>
      <c r="CNF40" s="429"/>
      <c r="CNG40" s="429"/>
      <c r="CNH40" s="429"/>
      <c r="CNI40" s="429"/>
      <c r="CNJ40" s="429"/>
      <c r="CNK40" s="429"/>
      <c r="CNL40" s="429"/>
      <c r="CNM40" s="429"/>
      <c r="CNN40" s="429"/>
      <c r="CNO40" s="429"/>
      <c r="CNP40" s="429"/>
      <c r="CNQ40" s="429"/>
      <c r="CNR40" s="429"/>
      <c r="CNS40" s="429"/>
      <c r="CNT40" s="429"/>
      <c r="CNU40" s="429"/>
      <c r="CNV40" s="429"/>
      <c r="CNW40" s="429"/>
      <c r="CNX40" s="429"/>
      <c r="CNY40" s="429"/>
      <c r="CNZ40" s="429"/>
      <c r="COA40" s="429"/>
      <c r="COB40" s="429"/>
      <c r="COC40" s="429"/>
      <c r="COD40" s="429"/>
      <c r="COE40" s="429"/>
      <c r="COF40" s="429"/>
      <c r="COG40" s="429"/>
      <c r="COH40" s="429"/>
      <c r="COI40" s="429"/>
      <c r="COJ40" s="429"/>
      <c r="COK40" s="429"/>
      <c r="COL40" s="429"/>
      <c r="COM40" s="429"/>
      <c r="CON40" s="429"/>
      <c r="COO40" s="429"/>
      <c r="COP40" s="429"/>
      <c r="COQ40" s="429"/>
      <c r="COR40" s="429"/>
      <c r="COS40" s="429"/>
      <c r="COT40" s="429"/>
      <c r="COU40" s="429"/>
      <c r="COV40" s="429"/>
      <c r="COW40" s="429"/>
      <c r="COX40" s="429"/>
      <c r="COY40" s="429"/>
      <c r="COZ40" s="429"/>
      <c r="CPA40" s="429"/>
      <c r="CPB40" s="429"/>
      <c r="CPC40" s="429"/>
      <c r="CPD40" s="429"/>
      <c r="CPE40" s="429"/>
      <c r="CPF40" s="429"/>
      <c r="CPG40" s="429"/>
      <c r="CPH40" s="429"/>
      <c r="CPI40" s="429"/>
      <c r="CPJ40" s="429"/>
      <c r="CPK40" s="429"/>
      <c r="CPL40" s="429"/>
      <c r="CPM40" s="429"/>
      <c r="CPN40" s="429"/>
      <c r="CPO40" s="429"/>
      <c r="CPP40" s="429"/>
      <c r="CPQ40" s="429"/>
      <c r="CPR40" s="429"/>
      <c r="CPS40" s="429"/>
      <c r="CPT40" s="429"/>
      <c r="CPU40" s="429"/>
      <c r="CPV40" s="429"/>
      <c r="CPW40" s="429"/>
      <c r="CPX40" s="429"/>
      <c r="CPY40" s="429"/>
      <c r="CPZ40" s="429"/>
      <c r="CQA40" s="429"/>
      <c r="CQB40" s="429"/>
      <c r="CQC40" s="429"/>
      <c r="CQD40" s="429"/>
      <c r="CQE40" s="429"/>
      <c r="CQF40" s="429"/>
      <c r="CQG40" s="429"/>
      <c r="CQH40" s="429"/>
      <c r="CQI40" s="429"/>
      <c r="CQJ40" s="429"/>
      <c r="CQK40" s="429"/>
      <c r="CQL40" s="429"/>
      <c r="CQM40" s="429"/>
      <c r="CQN40" s="429"/>
      <c r="CQO40" s="429"/>
      <c r="CQP40" s="429"/>
      <c r="CQQ40" s="429"/>
      <c r="CQR40" s="429"/>
      <c r="CQS40" s="429"/>
      <c r="CQT40" s="429"/>
      <c r="CQU40" s="429"/>
      <c r="CQV40" s="429"/>
      <c r="CQW40" s="429"/>
      <c r="CQX40" s="429"/>
      <c r="CQY40" s="429"/>
      <c r="CQZ40" s="429"/>
      <c r="CRA40" s="429"/>
      <c r="CRB40" s="429"/>
      <c r="CRC40" s="429"/>
      <c r="CRD40" s="429"/>
      <c r="CRE40" s="429"/>
      <c r="CRF40" s="429"/>
      <c r="CRG40" s="429"/>
      <c r="CRH40" s="429"/>
      <c r="CRI40" s="429"/>
      <c r="CRJ40" s="429"/>
      <c r="CRK40" s="429"/>
      <c r="CRL40" s="429"/>
      <c r="CRM40" s="429"/>
      <c r="CRN40" s="429"/>
      <c r="CRO40" s="429"/>
      <c r="CRP40" s="429"/>
      <c r="CRQ40" s="429"/>
      <c r="CRR40" s="429"/>
      <c r="CRS40" s="429"/>
      <c r="CRT40" s="429"/>
      <c r="CRU40" s="429"/>
      <c r="CRV40" s="429"/>
      <c r="CRW40" s="429"/>
      <c r="CRX40" s="429"/>
      <c r="CRY40" s="429"/>
      <c r="CRZ40" s="429"/>
      <c r="CSA40" s="429"/>
      <c r="CSB40" s="429"/>
      <c r="CSC40" s="429"/>
      <c r="CSD40" s="429"/>
      <c r="CSE40" s="429"/>
      <c r="CSF40" s="429"/>
      <c r="CSG40" s="429"/>
      <c r="CSH40" s="429"/>
      <c r="CSI40" s="429"/>
      <c r="CSJ40" s="429"/>
      <c r="CSK40" s="429"/>
      <c r="CSL40" s="429"/>
      <c r="CSM40" s="429"/>
      <c r="CSN40" s="429"/>
      <c r="CSO40" s="429"/>
      <c r="CSP40" s="429"/>
      <c r="CSQ40" s="429"/>
      <c r="CSR40" s="429"/>
      <c r="CSS40" s="429"/>
      <c r="CST40" s="429"/>
      <c r="CSU40" s="429"/>
      <c r="CSV40" s="429"/>
      <c r="CSW40" s="429"/>
      <c r="CSX40" s="429"/>
      <c r="CSY40" s="429"/>
      <c r="CSZ40" s="429"/>
      <c r="CTA40" s="429"/>
      <c r="CTB40" s="429"/>
      <c r="CTC40" s="429"/>
      <c r="CTD40" s="429"/>
      <c r="CTE40" s="429"/>
      <c r="CTF40" s="429"/>
      <c r="CTG40" s="429"/>
      <c r="CTH40" s="429"/>
      <c r="CTI40" s="429"/>
      <c r="CTJ40" s="429"/>
      <c r="CTK40" s="429"/>
      <c r="CTL40" s="429"/>
      <c r="CTM40" s="429"/>
      <c r="CTN40" s="429"/>
      <c r="CTO40" s="429"/>
      <c r="CTP40" s="429"/>
      <c r="CTQ40" s="429"/>
      <c r="CTR40" s="429"/>
      <c r="CTS40" s="429"/>
      <c r="CTT40" s="429"/>
      <c r="CTU40" s="429"/>
      <c r="CTV40" s="429"/>
      <c r="CTW40" s="429"/>
      <c r="CTX40" s="429"/>
      <c r="CTY40" s="429"/>
      <c r="CTZ40" s="429"/>
      <c r="CUA40" s="429"/>
      <c r="CUB40" s="429"/>
      <c r="CUC40" s="429"/>
      <c r="CUD40" s="429"/>
      <c r="CUE40" s="429"/>
      <c r="CUF40" s="429"/>
      <c r="CUG40" s="429"/>
      <c r="CUH40" s="429"/>
      <c r="CUI40" s="429"/>
      <c r="CUJ40" s="429"/>
      <c r="CUK40" s="429"/>
      <c r="CUL40" s="429"/>
      <c r="CUM40" s="429"/>
      <c r="CUN40" s="429"/>
      <c r="CUO40" s="429"/>
      <c r="CUP40" s="429"/>
      <c r="CUQ40" s="429"/>
      <c r="CUR40" s="429"/>
      <c r="CUS40" s="429"/>
      <c r="CUT40" s="429"/>
      <c r="CUU40" s="429"/>
      <c r="CUV40" s="429"/>
      <c r="CUW40" s="429"/>
      <c r="CUX40" s="429"/>
      <c r="CUY40" s="429"/>
      <c r="CUZ40" s="429"/>
      <c r="CVA40" s="429"/>
      <c r="CVB40" s="429"/>
      <c r="CVC40" s="429"/>
      <c r="CVD40" s="429"/>
      <c r="CVE40" s="429"/>
      <c r="CVF40" s="429"/>
      <c r="CVG40" s="429"/>
      <c r="CVH40" s="429"/>
      <c r="CVI40" s="429"/>
      <c r="CVJ40" s="429"/>
      <c r="CVK40" s="429"/>
      <c r="CVL40" s="429"/>
      <c r="CVM40" s="429"/>
      <c r="CVN40" s="429"/>
      <c r="CVO40" s="429"/>
      <c r="CVP40" s="429"/>
      <c r="CVQ40" s="429"/>
      <c r="CVR40" s="429"/>
      <c r="CVS40" s="429"/>
      <c r="CVT40" s="429"/>
      <c r="CVU40" s="429"/>
      <c r="CVV40" s="429"/>
      <c r="CVW40" s="429"/>
      <c r="CVX40" s="429"/>
      <c r="CVY40" s="429"/>
      <c r="CVZ40" s="429"/>
      <c r="CWA40" s="429"/>
      <c r="CWB40" s="429"/>
      <c r="CWC40" s="429"/>
      <c r="CWD40" s="429"/>
      <c r="CWE40" s="429"/>
      <c r="CWF40" s="429"/>
      <c r="CWG40" s="429"/>
      <c r="CWH40" s="429"/>
      <c r="CWI40" s="429"/>
      <c r="CWJ40" s="429"/>
      <c r="CWK40" s="429"/>
      <c r="CWL40" s="429"/>
      <c r="CWM40" s="429"/>
      <c r="CWN40" s="429"/>
      <c r="CWO40" s="429"/>
      <c r="CWP40" s="429"/>
      <c r="CWQ40" s="429"/>
      <c r="CWR40" s="429"/>
      <c r="CWS40" s="429"/>
      <c r="CWT40" s="429"/>
      <c r="CWU40" s="429"/>
      <c r="CWV40" s="429"/>
      <c r="CWW40" s="429"/>
      <c r="CWX40" s="429"/>
      <c r="CWY40" s="429"/>
      <c r="CWZ40" s="429"/>
      <c r="CXA40" s="429"/>
      <c r="CXB40" s="429"/>
      <c r="CXC40" s="429"/>
      <c r="CXD40" s="429"/>
      <c r="CXE40" s="429"/>
      <c r="CXF40" s="429"/>
      <c r="CXG40" s="429"/>
      <c r="CXH40" s="429"/>
      <c r="CXI40" s="429"/>
      <c r="CXJ40" s="429"/>
      <c r="CXK40" s="429"/>
      <c r="CXL40" s="429"/>
      <c r="CXM40" s="429"/>
      <c r="CXN40" s="429"/>
      <c r="CXO40" s="429"/>
      <c r="CXP40" s="429"/>
      <c r="CXQ40" s="429"/>
      <c r="CXR40" s="429"/>
      <c r="CXS40" s="429"/>
      <c r="CXT40" s="429"/>
      <c r="CXU40" s="429"/>
      <c r="CXV40" s="429"/>
      <c r="CXW40" s="429"/>
      <c r="CXX40" s="429"/>
      <c r="CXY40" s="429"/>
      <c r="CXZ40" s="429"/>
      <c r="CYA40" s="429"/>
      <c r="CYB40" s="429"/>
      <c r="CYC40" s="429"/>
      <c r="CYD40" s="429"/>
      <c r="CYE40" s="429"/>
      <c r="CYF40" s="429"/>
      <c r="CYG40" s="429"/>
      <c r="CYH40" s="429"/>
      <c r="CYI40" s="429"/>
      <c r="CYJ40" s="429"/>
      <c r="CYK40" s="429"/>
      <c r="CYL40" s="429"/>
      <c r="CYM40" s="429"/>
      <c r="CYN40" s="429"/>
      <c r="CYO40" s="429"/>
      <c r="CYP40" s="429"/>
      <c r="CYQ40" s="429"/>
      <c r="CYR40" s="429"/>
      <c r="CYS40" s="429"/>
      <c r="CYT40" s="429"/>
      <c r="CYU40" s="429"/>
      <c r="CYV40" s="429"/>
      <c r="CYW40" s="429"/>
      <c r="CYX40" s="429"/>
      <c r="CYY40" s="429"/>
      <c r="CYZ40" s="429"/>
      <c r="CZA40" s="429"/>
      <c r="CZB40" s="429"/>
      <c r="CZC40" s="429"/>
      <c r="CZD40" s="429"/>
      <c r="CZE40" s="429"/>
      <c r="CZF40" s="429"/>
      <c r="CZG40" s="429"/>
      <c r="CZH40" s="429"/>
      <c r="CZI40" s="429"/>
      <c r="CZJ40" s="429"/>
      <c r="CZK40" s="429"/>
      <c r="CZL40" s="429"/>
      <c r="CZM40" s="429"/>
      <c r="CZN40" s="429"/>
      <c r="CZO40" s="429"/>
      <c r="CZP40" s="429"/>
      <c r="CZQ40" s="429"/>
      <c r="CZR40" s="429"/>
      <c r="CZS40" s="429"/>
      <c r="CZT40" s="429"/>
      <c r="CZU40" s="429"/>
      <c r="CZV40" s="429"/>
      <c r="CZW40" s="429"/>
      <c r="CZX40" s="429"/>
      <c r="CZY40" s="429"/>
      <c r="CZZ40" s="429"/>
      <c r="DAA40" s="429"/>
      <c r="DAB40" s="429"/>
      <c r="DAC40" s="429"/>
      <c r="DAD40" s="429"/>
      <c r="DAE40" s="429"/>
      <c r="DAF40" s="429"/>
      <c r="DAG40" s="429"/>
      <c r="DAH40" s="429"/>
      <c r="DAI40" s="429"/>
      <c r="DAJ40" s="429"/>
      <c r="DAK40" s="429"/>
      <c r="DAL40" s="429"/>
      <c r="DAM40" s="429"/>
      <c r="DAN40" s="429"/>
      <c r="DAO40" s="429"/>
      <c r="DAP40" s="429"/>
      <c r="DAQ40" s="429"/>
      <c r="DAR40" s="429"/>
      <c r="DAS40" s="429"/>
      <c r="DAT40" s="429"/>
      <c r="DAU40" s="429"/>
      <c r="DAV40" s="429"/>
      <c r="DAW40" s="429"/>
      <c r="DAX40" s="429"/>
      <c r="DAY40" s="429"/>
      <c r="DAZ40" s="429"/>
      <c r="DBA40" s="429"/>
      <c r="DBB40" s="429"/>
      <c r="DBC40" s="429"/>
      <c r="DBD40" s="429"/>
      <c r="DBE40" s="429"/>
      <c r="DBF40" s="429"/>
      <c r="DBG40" s="429"/>
      <c r="DBH40" s="429"/>
      <c r="DBI40" s="429"/>
      <c r="DBJ40" s="429"/>
      <c r="DBK40" s="429"/>
      <c r="DBL40" s="429"/>
      <c r="DBM40" s="429"/>
      <c r="DBN40" s="429"/>
      <c r="DBO40" s="429"/>
      <c r="DBP40" s="429"/>
      <c r="DBQ40" s="429"/>
      <c r="DBR40" s="429"/>
      <c r="DBS40" s="429"/>
      <c r="DBT40" s="429"/>
      <c r="DBU40" s="429"/>
      <c r="DBV40" s="429"/>
      <c r="DBW40" s="429"/>
      <c r="DBX40" s="429"/>
      <c r="DBY40" s="429"/>
      <c r="DBZ40" s="429"/>
      <c r="DCA40" s="429"/>
      <c r="DCB40" s="429"/>
      <c r="DCC40" s="429"/>
      <c r="DCD40" s="429"/>
      <c r="DCE40" s="429"/>
      <c r="DCF40" s="429"/>
      <c r="DCG40" s="429"/>
      <c r="DCH40" s="429"/>
      <c r="DCI40" s="429"/>
      <c r="DCJ40" s="429"/>
      <c r="DCK40" s="429"/>
      <c r="DCL40" s="429"/>
      <c r="DCM40" s="429"/>
      <c r="DCN40" s="429"/>
      <c r="DCO40" s="429"/>
      <c r="DCP40" s="429"/>
      <c r="DCQ40" s="429"/>
      <c r="DCR40" s="429"/>
      <c r="DCS40" s="429"/>
      <c r="DCT40" s="429"/>
      <c r="DCU40" s="429"/>
      <c r="DCV40" s="429"/>
      <c r="DCW40" s="429"/>
      <c r="DCX40" s="429"/>
      <c r="DCY40" s="429"/>
      <c r="DCZ40" s="429"/>
      <c r="DDA40" s="429"/>
      <c r="DDB40" s="429"/>
      <c r="DDC40" s="429"/>
      <c r="DDD40" s="429"/>
      <c r="DDE40" s="429"/>
      <c r="DDF40" s="429"/>
      <c r="DDG40" s="429"/>
      <c r="DDH40" s="429"/>
      <c r="DDI40" s="429"/>
      <c r="DDJ40" s="429"/>
      <c r="DDK40" s="429"/>
      <c r="DDL40" s="429"/>
      <c r="DDM40" s="429"/>
      <c r="DDN40" s="429"/>
      <c r="DDO40" s="429"/>
      <c r="DDP40" s="429"/>
      <c r="DDQ40" s="429"/>
      <c r="DDR40" s="429"/>
      <c r="DDS40" s="429"/>
      <c r="DDT40" s="429"/>
      <c r="DDU40" s="429"/>
      <c r="DDV40" s="429"/>
      <c r="DDW40" s="429"/>
      <c r="DDX40" s="429"/>
      <c r="DDY40" s="429"/>
      <c r="DDZ40" s="429"/>
      <c r="DEA40" s="429"/>
      <c r="DEB40" s="429"/>
      <c r="DEC40" s="429"/>
      <c r="DED40" s="429"/>
      <c r="DEE40" s="429"/>
      <c r="DEF40" s="429"/>
      <c r="DEG40" s="429"/>
      <c r="DEH40" s="429"/>
      <c r="DEI40" s="429"/>
      <c r="DEJ40" s="429"/>
      <c r="DEK40" s="429"/>
      <c r="DEL40" s="429"/>
      <c r="DEM40" s="429"/>
      <c r="DEN40" s="429"/>
      <c r="DEO40" s="429"/>
      <c r="DEP40" s="429"/>
      <c r="DEQ40" s="429"/>
      <c r="DER40" s="429"/>
      <c r="DES40" s="429"/>
      <c r="DET40" s="429"/>
      <c r="DEU40" s="429"/>
      <c r="DEV40" s="429"/>
      <c r="DEW40" s="429"/>
      <c r="DEX40" s="429"/>
      <c r="DEY40" s="429"/>
      <c r="DEZ40" s="429"/>
      <c r="DFA40" s="429"/>
      <c r="DFB40" s="429"/>
      <c r="DFC40" s="429"/>
      <c r="DFD40" s="429"/>
      <c r="DFE40" s="429"/>
      <c r="DFF40" s="429"/>
      <c r="DFG40" s="429"/>
      <c r="DFH40" s="429"/>
      <c r="DFI40" s="429"/>
      <c r="DFJ40" s="429"/>
      <c r="DFK40" s="429"/>
      <c r="DFL40" s="429"/>
      <c r="DFM40" s="429"/>
      <c r="DFN40" s="429"/>
      <c r="DFO40" s="429"/>
      <c r="DFP40" s="429"/>
      <c r="DFQ40" s="429"/>
      <c r="DFR40" s="429"/>
      <c r="DFS40" s="429"/>
      <c r="DFT40" s="429"/>
      <c r="DFU40" s="429"/>
      <c r="DFV40" s="429"/>
      <c r="DFW40" s="429"/>
      <c r="DFX40" s="429"/>
      <c r="DFY40" s="429"/>
      <c r="DFZ40" s="429"/>
      <c r="DGA40" s="429"/>
      <c r="DGB40" s="429"/>
      <c r="DGC40" s="429"/>
      <c r="DGD40" s="429"/>
      <c r="DGE40" s="429"/>
      <c r="DGF40" s="429"/>
      <c r="DGG40" s="429"/>
      <c r="DGH40" s="429"/>
      <c r="DGI40" s="429"/>
      <c r="DGJ40" s="429"/>
      <c r="DGK40" s="429"/>
      <c r="DGL40" s="429"/>
      <c r="DGM40" s="429"/>
      <c r="DGN40" s="429"/>
      <c r="DGO40" s="429"/>
      <c r="DGP40" s="429"/>
      <c r="DGQ40" s="429"/>
      <c r="DGR40" s="429"/>
      <c r="DGS40" s="429"/>
      <c r="DGT40" s="429"/>
      <c r="DGU40" s="429"/>
      <c r="DGV40" s="429"/>
      <c r="DGW40" s="429"/>
      <c r="DGX40" s="429"/>
      <c r="DGY40" s="429"/>
      <c r="DGZ40" s="429"/>
      <c r="DHA40" s="429"/>
      <c r="DHB40" s="429"/>
      <c r="DHC40" s="429"/>
      <c r="DHD40" s="429"/>
      <c r="DHE40" s="429"/>
      <c r="DHF40" s="429"/>
      <c r="DHG40" s="429"/>
      <c r="DHH40" s="429"/>
      <c r="DHI40" s="429"/>
      <c r="DHJ40" s="429"/>
      <c r="DHK40" s="429"/>
      <c r="DHL40" s="429"/>
      <c r="DHM40" s="429"/>
      <c r="DHN40" s="429"/>
      <c r="DHO40" s="429"/>
      <c r="DHP40" s="429"/>
      <c r="DHQ40" s="429"/>
      <c r="DHR40" s="429"/>
      <c r="DHS40" s="429"/>
      <c r="DHT40" s="429"/>
      <c r="DHU40" s="429"/>
      <c r="DHV40" s="429"/>
      <c r="DHW40" s="429"/>
      <c r="DHX40" s="429"/>
      <c r="DHY40" s="429"/>
      <c r="DHZ40" s="429"/>
      <c r="DIA40" s="429"/>
      <c r="DIB40" s="429"/>
      <c r="DIC40" s="429"/>
      <c r="DID40" s="429"/>
      <c r="DIE40" s="429"/>
      <c r="DIF40" s="429"/>
      <c r="DIG40" s="429"/>
      <c r="DIH40" s="429"/>
      <c r="DII40" s="429"/>
      <c r="DIJ40" s="429"/>
      <c r="DIK40" s="429"/>
      <c r="DIL40" s="429"/>
      <c r="DIM40" s="429"/>
      <c r="DIN40" s="429"/>
      <c r="DIO40" s="429"/>
      <c r="DIP40" s="429"/>
      <c r="DIQ40" s="429"/>
      <c r="DIR40" s="429"/>
      <c r="DIS40" s="429"/>
      <c r="DIT40" s="429"/>
      <c r="DIU40" s="429"/>
      <c r="DIV40" s="429"/>
      <c r="DIW40" s="429"/>
      <c r="DIX40" s="429"/>
      <c r="DIY40" s="429"/>
      <c r="DIZ40" s="429"/>
      <c r="DJA40" s="429"/>
      <c r="DJB40" s="429"/>
      <c r="DJC40" s="429"/>
      <c r="DJD40" s="429"/>
      <c r="DJE40" s="429"/>
      <c r="DJF40" s="429"/>
      <c r="DJG40" s="429"/>
      <c r="DJH40" s="429"/>
      <c r="DJI40" s="429"/>
      <c r="DJJ40" s="429"/>
      <c r="DJK40" s="429"/>
      <c r="DJL40" s="429"/>
      <c r="DJM40" s="429"/>
      <c r="DJN40" s="429"/>
      <c r="DJO40" s="429"/>
      <c r="DJP40" s="429"/>
      <c r="DJQ40" s="429"/>
      <c r="DJR40" s="429"/>
      <c r="DJS40" s="429"/>
      <c r="DJT40" s="429"/>
      <c r="DJU40" s="429"/>
      <c r="DJV40" s="429"/>
      <c r="DJW40" s="429"/>
      <c r="DJX40" s="429"/>
      <c r="DJY40" s="429"/>
      <c r="DJZ40" s="429"/>
      <c r="DKA40" s="429"/>
      <c r="DKB40" s="429"/>
      <c r="DKC40" s="429"/>
      <c r="DKD40" s="429"/>
      <c r="DKE40" s="429"/>
      <c r="DKF40" s="429"/>
      <c r="DKG40" s="429"/>
      <c r="DKH40" s="429"/>
      <c r="DKI40" s="429"/>
      <c r="DKJ40" s="429"/>
      <c r="DKK40" s="429"/>
      <c r="DKL40" s="429"/>
      <c r="DKM40" s="429"/>
      <c r="DKN40" s="429"/>
      <c r="DKO40" s="429"/>
      <c r="DKP40" s="429"/>
      <c r="DKQ40" s="429"/>
      <c r="DKR40" s="429"/>
      <c r="DKS40" s="429"/>
      <c r="DKT40" s="429"/>
      <c r="DKU40" s="429"/>
      <c r="DKV40" s="429"/>
      <c r="DKW40" s="429"/>
      <c r="DKX40" s="429"/>
      <c r="DKY40" s="429"/>
      <c r="DKZ40" s="429"/>
      <c r="DLA40" s="429"/>
      <c r="DLB40" s="429"/>
      <c r="DLC40" s="429"/>
      <c r="DLD40" s="429"/>
      <c r="DLE40" s="429"/>
      <c r="DLF40" s="429"/>
      <c r="DLG40" s="429"/>
      <c r="DLH40" s="429"/>
      <c r="DLI40" s="429"/>
      <c r="DLJ40" s="429"/>
      <c r="DLK40" s="429"/>
      <c r="DLL40" s="429"/>
      <c r="DLM40" s="429"/>
      <c r="DLN40" s="429"/>
      <c r="DLO40" s="429"/>
      <c r="DLP40" s="429"/>
      <c r="DLQ40" s="429"/>
      <c r="DLR40" s="429"/>
      <c r="DLS40" s="429"/>
      <c r="DLT40" s="429"/>
      <c r="DLU40" s="429"/>
      <c r="DLV40" s="429"/>
      <c r="DLW40" s="429"/>
      <c r="DLX40" s="429"/>
      <c r="DLY40" s="429"/>
      <c r="DLZ40" s="429"/>
      <c r="DMA40" s="429"/>
      <c r="DMB40" s="429"/>
      <c r="DMC40" s="429"/>
      <c r="DMD40" s="429"/>
      <c r="DME40" s="429"/>
      <c r="DMF40" s="429"/>
      <c r="DMG40" s="429"/>
      <c r="DMH40" s="429"/>
      <c r="DMI40" s="429"/>
      <c r="DMJ40" s="429"/>
      <c r="DMK40" s="429"/>
      <c r="DML40" s="429"/>
      <c r="DMM40" s="429"/>
      <c r="DMN40" s="429"/>
      <c r="DMO40" s="429"/>
      <c r="DMP40" s="429"/>
      <c r="DMQ40" s="429"/>
      <c r="DMR40" s="429"/>
      <c r="DMS40" s="429"/>
      <c r="DMT40" s="429"/>
      <c r="DMU40" s="429"/>
      <c r="DMV40" s="429"/>
      <c r="DMW40" s="429"/>
      <c r="DMX40" s="429"/>
      <c r="DMY40" s="429"/>
      <c r="DMZ40" s="429"/>
      <c r="DNA40" s="429"/>
      <c r="DNB40" s="429"/>
      <c r="DNC40" s="429"/>
      <c r="DND40" s="429"/>
      <c r="DNE40" s="429"/>
      <c r="DNF40" s="429"/>
      <c r="DNG40" s="429"/>
      <c r="DNH40" s="429"/>
      <c r="DNI40" s="429"/>
      <c r="DNJ40" s="429"/>
      <c r="DNK40" s="429"/>
      <c r="DNL40" s="429"/>
      <c r="DNM40" s="429"/>
      <c r="DNN40" s="429"/>
      <c r="DNO40" s="429"/>
      <c r="DNP40" s="429"/>
      <c r="DNQ40" s="429"/>
      <c r="DNR40" s="429"/>
      <c r="DNS40" s="429"/>
      <c r="DNT40" s="429"/>
      <c r="DNU40" s="429"/>
      <c r="DNV40" s="429"/>
      <c r="DNW40" s="429"/>
      <c r="DNX40" s="429"/>
      <c r="DNY40" s="429"/>
      <c r="DNZ40" s="429"/>
      <c r="DOA40" s="429"/>
      <c r="DOB40" s="429"/>
      <c r="DOC40" s="429"/>
      <c r="DOD40" s="429"/>
      <c r="DOE40" s="429"/>
      <c r="DOF40" s="429"/>
      <c r="DOG40" s="429"/>
      <c r="DOH40" s="429"/>
      <c r="DOI40" s="429"/>
      <c r="DOJ40" s="429"/>
      <c r="DOK40" s="429"/>
      <c r="DOL40" s="429"/>
      <c r="DOM40" s="429"/>
      <c r="DON40" s="429"/>
      <c r="DOO40" s="429"/>
      <c r="DOP40" s="429"/>
      <c r="DOQ40" s="429"/>
      <c r="DOR40" s="429"/>
      <c r="DOS40" s="429"/>
      <c r="DOT40" s="429"/>
      <c r="DOU40" s="429"/>
      <c r="DOV40" s="429"/>
      <c r="DOW40" s="429"/>
      <c r="DOX40" s="429"/>
      <c r="DOY40" s="429"/>
      <c r="DOZ40" s="429"/>
      <c r="DPA40" s="429"/>
      <c r="DPB40" s="429"/>
      <c r="DPC40" s="429"/>
      <c r="DPD40" s="429"/>
      <c r="DPE40" s="429"/>
      <c r="DPF40" s="429"/>
      <c r="DPG40" s="429"/>
      <c r="DPH40" s="429"/>
      <c r="DPI40" s="429"/>
      <c r="DPJ40" s="429"/>
      <c r="DPK40" s="429"/>
      <c r="DPL40" s="429"/>
      <c r="DPM40" s="429"/>
      <c r="DPN40" s="429"/>
      <c r="DPO40" s="429"/>
      <c r="DPP40" s="429"/>
      <c r="DPQ40" s="429"/>
      <c r="DPR40" s="429"/>
      <c r="DPS40" s="429"/>
      <c r="DPT40" s="429"/>
      <c r="DPU40" s="429"/>
      <c r="DPV40" s="429"/>
      <c r="DPW40" s="429"/>
      <c r="DPX40" s="429"/>
      <c r="DPY40" s="429"/>
      <c r="DPZ40" s="429"/>
      <c r="DQA40" s="429"/>
      <c r="DQB40" s="429"/>
      <c r="DQC40" s="429"/>
      <c r="DQD40" s="429"/>
      <c r="DQE40" s="429"/>
      <c r="DQF40" s="429"/>
      <c r="DQG40" s="429"/>
      <c r="DQH40" s="429"/>
      <c r="DQI40" s="429"/>
      <c r="DQJ40" s="429"/>
      <c r="DQK40" s="429"/>
      <c r="DQL40" s="429"/>
      <c r="DQM40" s="429"/>
      <c r="DQN40" s="429"/>
      <c r="DQO40" s="429"/>
      <c r="DQP40" s="429"/>
      <c r="DQQ40" s="429"/>
      <c r="DQR40" s="429"/>
      <c r="DQS40" s="429"/>
      <c r="DQT40" s="429"/>
      <c r="DQU40" s="429"/>
      <c r="DQV40" s="429"/>
      <c r="DQW40" s="429"/>
      <c r="DQX40" s="429"/>
      <c r="DQY40" s="429"/>
      <c r="DQZ40" s="429"/>
      <c r="DRA40" s="429"/>
      <c r="DRB40" s="429"/>
      <c r="DRC40" s="429"/>
      <c r="DRD40" s="429"/>
      <c r="DRE40" s="429"/>
      <c r="DRF40" s="429"/>
      <c r="DRG40" s="429"/>
      <c r="DRH40" s="429"/>
      <c r="DRI40" s="429"/>
      <c r="DRJ40" s="429"/>
      <c r="DRK40" s="429"/>
      <c r="DRL40" s="429"/>
      <c r="DRM40" s="429"/>
      <c r="DRN40" s="429"/>
      <c r="DRO40" s="429"/>
      <c r="DRP40" s="429"/>
      <c r="DRQ40" s="429"/>
      <c r="DRR40" s="429"/>
      <c r="DRS40" s="429"/>
      <c r="DRT40" s="429"/>
      <c r="DRU40" s="429"/>
      <c r="DRV40" s="429"/>
      <c r="DRW40" s="429"/>
      <c r="DRX40" s="429"/>
      <c r="DRY40" s="429"/>
      <c r="DRZ40" s="429"/>
      <c r="DSA40" s="429"/>
      <c r="DSB40" s="429"/>
      <c r="DSC40" s="429"/>
      <c r="DSD40" s="429"/>
      <c r="DSE40" s="429"/>
      <c r="DSF40" s="429"/>
      <c r="DSG40" s="429"/>
      <c r="DSH40" s="429"/>
      <c r="DSI40" s="429"/>
      <c r="DSJ40" s="429"/>
      <c r="DSK40" s="429"/>
      <c r="DSL40" s="429"/>
      <c r="DSM40" s="429"/>
      <c r="DSN40" s="429"/>
      <c r="DSO40" s="429"/>
      <c r="DSP40" s="429"/>
      <c r="DSQ40" s="429"/>
      <c r="DSR40" s="429"/>
      <c r="DSS40" s="429"/>
      <c r="DST40" s="429"/>
      <c r="DSU40" s="429"/>
      <c r="DSV40" s="429"/>
      <c r="DSW40" s="429"/>
      <c r="DSX40" s="429"/>
      <c r="DSY40" s="429"/>
      <c r="DSZ40" s="429"/>
      <c r="DTA40" s="429"/>
      <c r="DTB40" s="429"/>
      <c r="DTC40" s="429"/>
      <c r="DTD40" s="429"/>
      <c r="DTE40" s="429"/>
      <c r="DTF40" s="429"/>
      <c r="DTG40" s="429"/>
      <c r="DTH40" s="429"/>
      <c r="DTI40" s="429"/>
      <c r="DTJ40" s="429"/>
      <c r="DTK40" s="429"/>
      <c r="DTL40" s="429"/>
      <c r="DTM40" s="429"/>
      <c r="DTN40" s="429"/>
      <c r="DTO40" s="429"/>
      <c r="DTP40" s="429"/>
      <c r="DTQ40" s="429"/>
      <c r="DTR40" s="429"/>
      <c r="DTS40" s="429"/>
      <c r="DTT40" s="429"/>
      <c r="DTU40" s="429"/>
      <c r="DTV40" s="429"/>
      <c r="DTW40" s="429"/>
      <c r="DTX40" s="429"/>
      <c r="DTY40" s="429"/>
      <c r="DTZ40" s="429"/>
      <c r="DUA40" s="429"/>
      <c r="DUB40" s="429"/>
      <c r="DUC40" s="429"/>
      <c r="DUD40" s="429"/>
      <c r="DUE40" s="429"/>
      <c r="DUF40" s="429"/>
      <c r="DUG40" s="429"/>
      <c r="DUH40" s="429"/>
      <c r="DUI40" s="429"/>
      <c r="DUJ40" s="429"/>
      <c r="DUK40" s="429"/>
      <c r="DUL40" s="429"/>
      <c r="DUM40" s="429"/>
      <c r="DUN40" s="429"/>
      <c r="DUO40" s="429"/>
      <c r="DUP40" s="429"/>
      <c r="DUQ40" s="429"/>
      <c r="DUR40" s="429"/>
      <c r="DUS40" s="429"/>
      <c r="DUT40" s="429"/>
      <c r="DUU40" s="429"/>
      <c r="DUV40" s="429"/>
      <c r="DUW40" s="429"/>
      <c r="DUX40" s="429"/>
      <c r="DUY40" s="429"/>
      <c r="DUZ40" s="429"/>
      <c r="DVA40" s="429"/>
      <c r="DVB40" s="429"/>
      <c r="DVC40" s="429"/>
      <c r="DVD40" s="429"/>
      <c r="DVE40" s="429"/>
      <c r="DVF40" s="429"/>
      <c r="DVG40" s="429"/>
      <c r="DVH40" s="429"/>
      <c r="DVI40" s="429"/>
      <c r="DVJ40" s="429"/>
      <c r="DVK40" s="429"/>
      <c r="DVL40" s="429"/>
      <c r="DVM40" s="429"/>
      <c r="DVN40" s="429"/>
      <c r="DVO40" s="429"/>
      <c r="DVP40" s="429"/>
      <c r="DVQ40" s="429"/>
      <c r="DVR40" s="429"/>
      <c r="DVS40" s="429"/>
      <c r="DVT40" s="429"/>
      <c r="DVU40" s="429"/>
      <c r="DVV40" s="429"/>
      <c r="DVW40" s="429"/>
      <c r="DVX40" s="429"/>
      <c r="DVY40" s="429"/>
      <c r="DVZ40" s="429"/>
      <c r="DWA40" s="429"/>
      <c r="DWB40" s="429"/>
      <c r="DWC40" s="429"/>
      <c r="DWD40" s="429"/>
      <c r="DWE40" s="429"/>
      <c r="DWF40" s="429"/>
      <c r="DWG40" s="429"/>
      <c r="DWH40" s="429"/>
      <c r="DWI40" s="429"/>
      <c r="DWJ40" s="429"/>
      <c r="DWK40" s="429"/>
      <c r="DWL40" s="429"/>
      <c r="DWM40" s="429"/>
      <c r="DWN40" s="429"/>
      <c r="DWO40" s="429"/>
      <c r="DWP40" s="429"/>
      <c r="DWQ40" s="429"/>
      <c r="DWR40" s="429"/>
      <c r="DWS40" s="429"/>
      <c r="DWT40" s="429"/>
      <c r="DWU40" s="429"/>
      <c r="DWV40" s="429"/>
      <c r="DWW40" s="429"/>
      <c r="DWX40" s="429"/>
      <c r="DWY40" s="429"/>
      <c r="DWZ40" s="429"/>
      <c r="DXA40" s="429"/>
      <c r="DXB40" s="429"/>
      <c r="DXC40" s="429"/>
      <c r="DXD40" s="429"/>
      <c r="DXE40" s="429"/>
      <c r="DXF40" s="429"/>
      <c r="DXG40" s="429"/>
      <c r="DXH40" s="429"/>
      <c r="DXI40" s="429"/>
      <c r="DXJ40" s="429"/>
      <c r="DXK40" s="429"/>
      <c r="DXL40" s="429"/>
      <c r="DXM40" s="429"/>
      <c r="DXN40" s="429"/>
      <c r="DXO40" s="429"/>
      <c r="DXP40" s="429"/>
      <c r="DXQ40" s="429"/>
      <c r="DXR40" s="429"/>
      <c r="DXS40" s="429"/>
      <c r="DXT40" s="429"/>
      <c r="DXU40" s="429"/>
      <c r="DXV40" s="429"/>
      <c r="DXW40" s="429"/>
      <c r="DXX40" s="429"/>
      <c r="DXY40" s="429"/>
      <c r="DXZ40" s="429"/>
      <c r="DYA40" s="429"/>
      <c r="DYB40" s="429"/>
      <c r="DYC40" s="429"/>
      <c r="DYD40" s="429"/>
      <c r="DYE40" s="429"/>
      <c r="DYF40" s="429"/>
      <c r="DYG40" s="429"/>
      <c r="DYH40" s="429"/>
      <c r="DYI40" s="429"/>
      <c r="DYJ40" s="429"/>
      <c r="DYK40" s="429"/>
      <c r="DYL40" s="429"/>
      <c r="DYM40" s="429"/>
      <c r="DYN40" s="429"/>
      <c r="DYO40" s="429"/>
      <c r="DYP40" s="429"/>
      <c r="DYQ40" s="429"/>
      <c r="DYR40" s="429"/>
      <c r="DYS40" s="429"/>
      <c r="DYT40" s="429"/>
      <c r="DYU40" s="429"/>
      <c r="DYV40" s="429"/>
      <c r="DYW40" s="429"/>
      <c r="DYX40" s="429"/>
      <c r="DYY40" s="429"/>
      <c r="DYZ40" s="429"/>
      <c r="DZA40" s="429"/>
      <c r="DZB40" s="429"/>
      <c r="DZC40" s="429"/>
      <c r="DZD40" s="429"/>
      <c r="DZE40" s="429"/>
      <c r="DZF40" s="429"/>
      <c r="DZG40" s="429"/>
      <c r="DZH40" s="429"/>
      <c r="DZI40" s="429"/>
      <c r="DZJ40" s="429"/>
      <c r="DZK40" s="429"/>
      <c r="DZL40" s="429"/>
      <c r="DZM40" s="429"/>
      <c r="DZN40" s="429"/>
      <c r="DZO40" s="429"/>
      <c r="DZP40" s="429"/>
      <c r="DZQ40" s="429"/>
      <c r="DZR40" s="429"/>
      <c r="DZS40" s="429"/>
      <c r="DZT40" s="429"/>
      <c r="DZU40" s="429"/>
      <c r="DZV40" s="429"/>
      <c r="DZW40" s="429"/>
      <c r="DZX40" s="429"/>
      <c r="DZY40" s="429"/>
      <c r="DZZ40" s="429"/>
      <c r="EAA40" s="429"/>
      <c r="EAB40" s="429"/>
      <c r="EAC40" s="429"/>
      <c r="EAD40" s="429"/>
      <c r="EAE40" s="429"/>
      <c r="EAF40" s="429"/>
      <c r="EAG40" s="429"/>
      <c r="EAH40" s="429"/>
      <c r="EAI40" s="429"/>
      <c r="EAJ40" s="429"/>
      <c r="EAK40" s="429"/>
      <c r="EAL40" s="429"/>
      <c r="EAM40" s="429"/>
      <c r="EAN40" s="429"/>
      <c r="EAO40" s="429"/>
      <c r="EAP40" s="429"/>
      <c r="EAQ40" s="429"/>
      <c r="EAR40" s="429"/>
      <c r="EAS40" s="429"/>
      <c r="EAT40" s="429"/>
      <c r="EAU40" s="429"/>
      <c r="EAV40" s="429"/>
      <c r="EAW40" s="429"/>
      <c r="EAX40" s="429"/>
      <c r="EAY40" s="429"/>
      <c r="EAZ40" s="429"/>
      <c r="EBA40" s="429"/>
      <c r="EBB40" s="429"/>
      <c r="EBC40" s="429"/>
      <c r="EBD40" s="429"/>
      <c r="EBE40" s="429"/>
      <c r="EBF40" s="429"/>
      <c r="EBG40" s="429"/>
      <c r="EBH40" s="429"/>
      <c r="EBI40" s="429"/>
      <c r="EBJ40" s="429"/>
      <c r="EBK40" s="429"/>
      <c r="EBL40" s="429"/>
      <c r="EBM40" s="429"/>
      <c r="EBN40" s="429"/>
      <c r="EBO40" s="429"/>
      <c r="EBP40" s="429"/>
      <c r="EBQ40" s="429"/>
      <c r="EBR40" s="429"/>
      <c r="EBS40" s="429"/>
      <c r="EBT40" s="429"/>
      <c r="EBU40" s="429"/>
      <c r="EBV40" s="429"/>
      <c r="EBW40" s="429"/>
      <c r="EBX40" s="429"/>
      <c r="EBY40" s="429"/>
      <c r="EBZ40" s="429"/>
      <c r="ECA40" s="429"/>
      <c r="ECB40" s="429"/>
      <c r="ECC40" s="429"/>
      <c r="ECD40" s="429"/>
      <c r="ECE40" s="429"/>
      <c r="ECF40" s="429"/>
      <c r="ECG40" s="429"/>
      <c r="ECH40" s="429"/>
      <c r="ECI40" s="429"/>
      <c r="ECJ40" s="429"/>
      <c r="ECK40" s="429"/>
      <c r="ECL40" s="429"/>
      <c r="ECM40" s="429"/>
      <c r="ECN40" s="429"/>
      <c r="ECO40" s="429"/>
      <c r="ECP40" s="429"/>
      <c r="ECQ40" s="429"/>
      <c r="ECR40" s="429"/>
      <c r="ECS40" s="429"/>
      <c r="ECT40" s="429"/>
      <c r="ECU40" s="429"/>
      <c r="ECV40" s="429"/>
      <c r="ECW40" s="429"/>
      <c r="ECX40" s="429"/>
      <c r="ECY40" s="429"/>
      <c r="ECZ40" s="429"/>
      <c r="EDA40" s="429"/>
      <c r="EDB40" s="429"/>
      <c r="EDC40" s="429"/>
      <c r="EDD40" s="429"/>
      <c r="EDE40" s="429"/>
      <c r="EDF40" s="429"/>
      <c r="EDG40" s="429"/>
      <c r="EDH40" s="429"/>
      <c r="EDI40" s="429"/>
      <c r="EDJ40" s="429"/>
      <c r="EDK40" s="429"/>
      <c r="EDL40" s="429"/>
      <c r="EDM40" s="429"/>
      <c r="EDN40" s="429"/>
      <c r="EDO40" s="429"/>
      <c r="EDP40" s="429"/>
      <c r="EDQ40" s="429"/>
      <c r="EDR40" s="429"/>
      <c r="EDS40" s="429"/>
      <c r="EDT40" s="429"/>
      <c r="EDU40" s="429"/>
      <c r="EDV40" s="429"/>
      <c r="EDW40" s="429"/>
      <c r="EDX40" s="429"/>
      <c r="EDY40" s="429"/>
      <c r="EDZ40" s="429"/>
      <c r="EEA40" s="429"/>
      <c r="EEB40" s="429"/>
      <c r="EEC40" s="429"/>
      <c r="EED40" s="429"/>
      <c r="EEE40" s="429"/>
      <c r="EEF40" s="429"/>
      <c r="EEG40" s="429"/>
      <c r="EEH40" s="429"/>
      <c r="EEI40" s="429"/>
      <c r="EEJ40" s="429"/>
      <c r="EEK40" s="429"/>
      <c r="EEL40" s="429"/>
      <c r="EEM40" s="429"/>
      <c r="EEN40" s="429"/>
      <c r="EEO40" s="429"/>
      <c r="EEP40" s="429"/>
      <c r="EEQ40" s="429"/>
      <c r="EER40" s="429"/>
      <c r="EES40" s="429"/>
      <c r="EET40" s="429"/>
      <c r="EEU40" s="429"/>
      <c r="EEV40" s="429"/>
      <c r="EEW40" s="429"/>
      <c r="EEX40" s="429"/>
      <c r="EEY40" s="429"/>
      <c r="EEZ40" s="429"/>
      <c r="EFA40" s="429"/>
      <c r="EFB40" s="429"/>
      <c r="EFC40" s="429"/>
      <c r="EFD40" s="429"/>
      <c r="EFE40" s="429"/>
      <c r="EFF40" s="429"/>
      <c r="EFG40" s="429"/>
      <c r="EFH40" s="429"/>
      <c r="EFI40" s="429"/>
      <c r="EFJ40" s="429"/>
      <c r="EFK40" s="429"/>
      <c r="EFL40" s="429"/>
      <c r="EFM40" s="429"/>
      <c r="EFN40" s="429"/>
      <c r="EFO40" s="429"/>
      <c r="EFP40" s="429"/>
      <c r="EFQ40" s="429"/>
      <c r="EFR40" s="429"/>
      <c r="EFS40" s="429"/>
      <c r="EFT40" s="429"/>
      <c r="EFU40" s="429"/>
      <c r="EFV40" s="429"/>
      <c r="EFW40" s="429"/>
      <c r="EFX40" s="429"/>
      <c r="EFY40" s="429"/>
      <c r="EFZ40" s="429"/>
      <c r="EGA40" s="429"/>
      <c r="EGB40" s="429"/>
      <c r="EGC40" s="429"/>
      <c r="EGD40" s="429"/>
      <c r="EGE40" s="429"/>
      <c r="EGF40" s="429"/>
      <c r="EGG40" s="429"/>
      <c r="EGH40" s="429"/>
      <c r="EGI40" s="429"/>
      <c r="EGJ40" s="429"/>
      <c r="EGK40" s="429"/>
      <c r="EGL40" s="429"/>
      <c r="EGM40" s="429"/>
      <c r="EGN40" s="429"/>
      <c r="EGO40" s="429"/>
      <c r="EGP40" s="429"/>
      <c r="EGQ40" s="429"/>
      <c r="EGR40" s="429"/>
      <c r="EGS40" s="429"/>
      <c r="EGT40" s="429"/>
      <c r="EGU40" s="429"/>
      <c r="EGV40" s="429"/>
      <c r="EGW40" s="429"/>
      <c r="EGX40" s="429"/>
      <c r="EGY40" s="429"/>
      <c r="EGZ40" s="429"/>
      <c r="EHA40" s="429"/>
      <c r="EHB40" s="429"/>
      <c r="EHC40" s="429"/>
      <c r="EHD40" s="429"/>
      <c r="EHE40" s="429"/>
      <c r="EHF40" s="429"/>
      <c r="EHG40" s="429"/>
      <c r="EHH40" s="429"/>
      <c r="EHI40" s="429"/>
      <c r="EHJ40" s="429"/>
      <c r="EHK40" s="429"/>
      <c r="EHL40" s="429"/>
      <c r="EHM40" s="429"/>
      <c r="EHN40" s="429"/>
      <c r="EHO40" s="429"/>
      <c r="EHP40" s="429"/>
      <c r="EHQ40" s="429"/>
      <c r="EHR40" s="429"/>
      <c r="EHS40" s="429"/>
      <c r="EHT40" s="429"/>
      <c r="EHU40" s="429"/>
      <c r="EHV40" s="429"/>
      <c r="EHW40" s="429"/>
      <c r="EHX40" s="429"/>
      <c r="EHY40" s="429"/>
      <c r="EHZ40" s="429"/>
      <c r="EIA40" s="429"/>
      <c r="EIB40" s="429"/>
      <c r="EIC40" s="429"/>
      <c r="EID40" s="429"/>
      <c r="EIE40" s="429"/>
      <c r="EIF40" s="429"/>
      <c r="EIG40" s="429"/>
      <c r="EIH40" s="429"/>
      <c r="EII40" s="429"/>
      <c r="EIJ40" s="429"/>
      <c r="EIK40" s="429"/>
      <c r="EIL40" s="429"/>
      <c r="EIM40" s="429"/>
      <c r="EIN40" s="429"/>
      <c r="EIO40" s="429"/>
      <c r="EIP40" s="429"/>
      <c r="EIQ40" s="429"/>
      <c r="EIR40" s="429"/>
      <c r="EIS40" s="429"/>
      <c r="EIT40" s="429"/>
      <c r="EIU40" s="429"/>
      <c r="EIV40" s="429"/>
      <c r="EIW40" s="429"/>
      <c r="EIX40" s="429"/>
      <c r="EIY40" s="429"/>
      <c r="EIZ40" s="429"/>
      <c r="EJA40" s="429"/>
      <c r="EJB40" s="429"/>
      <c r="EJC40" s="429"/>
      <c r="EJD40" s="429"/>
      <c r="EJE40" s="429"/>
      <c r="EJF40" s="429"/>
      <c r="EJG40" s="429"/>
      <c r="EJH40" s="429"/>
      <c r="EJI40" s="429"/>
      <c r="EJJ40" s="429"/>
      <c r="EJK40" s="429"/>
      <c r="EJL40" s="429"/>
      <c r="EJM40" s="429"/>
      <c r="EJN40" s="429"/>
      <c r="EJO40" s="429"/>
      <c r="EJP40" s="429"/>
      <c r="EJQ40" s="429"/>
      <c r="EJR40" s="429"/>
      <c r="EJS40" s="429"/>
      <c r="EJT40" s="429"/>
      <c r="EJU40" s="429"/>
      <c r="EJV40" s="429"/>
      <c r="EJW40" s="429"/>
      <c r="EJX40" s="429"/>
      <c r="EJY40" s="429"/>
      <c r="EJZ40" s="429"/>
      <c r="EKA40" s="429"/>
      <c r="EKB40" s="429"/>
      <c r="EKC40" s="429"/>
      <c r="EKD40" s="429"/>
      <c r="EKE40" s="429"/>
      <c r="EKF40" s="429"/>
      <c r="EKG40" s="429"/>
      <c r="EKH40" s="429"/>
      <c r="EKI40" s="429"/>
      <c r="EKJ40" s="429"/>
      <c r="EKK40" s="429"/>
      <c r="EKL40" s="429"/>
      <c r="EKM40" s="429"/>
      <c r="EKN40" s="429"/>
      <c r="EKO40" s="429"/>
      <c r="EKP40" s="429"/>
      <c r="EKQ40" s="429"/>
      <c r="EKR40" s="429"/>
      <c r="EKS40" s="429"/>
      <c r="EKT40" s="429"/>
      <c r="EKU40" s="429"/>
      <c r="EKV40" s="429"/>
      <c r="EKW40" s="429"/>
      <c r="EKX40" s="429"/>
      <c r="EKY40" s="429"/>
      <c r="EKZ40" s="429"/>
      <c r="ELA40" s="429"/>
      <c r="ELB40" s="429"/>
      <c r="ELC40" s="429"/>
      <c r="ELD40" s="429"/>
      <c r="ELE40" s="429"/>
      <c r="ELF40" s="429"/>
      <c r="ELG40" s="429"/>
      <c r="ELH40" s="429"/>
      <c r="ELI40" s="429"/>
      <c r="ELJ40" s="429"/>
      <c r="ELK40" s="429"/>
      <c r="ELL40" s="429"/>
      <c r="ELM40" s="429"/>
      <c r="ELN40" s="429"/>
      <c r="ELO40" s="429"/>
      <c r="ELP40" s="429"/>
      <c r="ELQ40" s="429"/>
      <c r="ELR40" s="429"/>
      <c r="ELS40" s="429"/>
      <c r="ELT40" s="429"/>
      <c r="ELU40" s="429"/>
      <c r="ELV40" s="429"/>
      <c r="ELW40" s="429"/>
      <c r="ELX40" s="429"/>
      <c r="ELY40" s="429"/>
      <c r="ELZ40" s="429"/>
      <c r="EMA40" s="429"/>
      <c r="EMB40" s="429"/>
      <c r="EMC40" s="429"/>
      <c r="EMD40" s="429"/>
      <c r="EME40" s="429"/>
      <c r="EMF40" s="429"/>
      <c r="EMG40" s="429"/>
      <c r="EMH40" s="429"/>
      <c r="EMI40" s="429"/>
      <c r="EMJ40" s="429"/>
      <c r="EMK40" s="429"/>
      <c r="EML40" s="429"/>
      <c r="EMM40" s="429"/>
      <c r="EMN40" s="429"/>
      <c r="EMO40" s="429"/>
      <c r="EMP40" s="429"/>
      <c r="EMQ40" s="429"/>
      <c r="EMR40" s="429"/>
      <c r="EMS40" s="429"/>
      <c r="EMT40" s="429"/>
      <c r="EMU40" s="429"/>
      <c r="EMV40" s="429"/>
      <c r="EMW40" s="429"/>
      <c r="EMX40" s="429"/>
      <c r="EMY40" s="429"/>
      <c r="EMZ40" s="429"/>
      <c r="ENA40" s="429"/>
      <c r="ENB40" s="429"/>
      <c r="ENC40" s="429"/>
      <c r="END40" s="429"/>
      <c r="ENE40" s="429"/>
      <c r="ENF40" s="429"/>
      <c r="ENG40" s="429"/>
      <c r="ENH40" s="429"/>
      <c r="ENI40" s="429"/>
      <c r="ENJ40" s="429"/>
      <c r="ENK40" s="429"/>
      <c r="ENL40" s="429"/>
      <c r="ENM40" s="429"/>
      <c r="ENN40" s="429"/>
      <c r="ENO40" s="429"/>
      <c r="ENP40" s="429"/>
      <c r="ENQ40" s="429"/>
      <c r="ENR40" s="429"/>
      <c r="ENS40" s="429"/>
      <c r="ENT40" s="429"/>
      <c r="ENU40" s="429"/>
      <c r="ENV40" s="429"/>
      <c r="ENW40" s="429"/>
      <c r="ENX40" s="429"/>
      <c r="ENY40" s="429"/>
      <c r="ENZ40" s="429"/>
      <c r="EOA40" s="429"/>
      <c r="EOB40" s="429"/>
      <c r="EOC40" s="429"/>
      <c r="EOD40" s="429"/>
      <c r="EOE40" s="429"/>
      <c r="EOF40" s="429"/>
      <c r="EOG40" s="429"/>
      <c r="EOH40" s="429"/>
      <c r="EOI40" s="429"/>
      <c r="EOJ40" s="429"/>
      <c r="EOK40" s="429"/>
      <c r="EOL40" s="429"/>
      <c r="EOM40" s="429"/>
      <c r="EON40" s="429"/>
      <c r="EOO40" s="429"/>
      <c r="EOP40" s="429"/>
      <c r="EOQ40" s="429"/>
      <c r="EOR40" s="429"/>
      <c r="EOS40" s="429"/>
      <c r="EOT40" s="429"/>
      <c r="EOU40" s="429"/>
      <c r="EOV40" s="429"/>
      <c r="EOW40" s="429"/>
      <c r="EOX40" s="429"/>
      <c r="EOY40" s="429"/>
      <c r="EOZ40" s="429"/>
      <c r="EPA40" s="429"/>
      <c r="EPB40" s="429"/>
      <c r="EPC40" s="429"/>
      <c r="EPD40" s="429"/>
      <c r="EPE40" s="429"/>
      <c r="EPF40" s="429"/>
      <c r="EPG40" s="429"/>
      <c r="EPH40" s="429"/>
      <c r="EPI40" s="429"/>
      <c r="EPJ40" s="429"/>
      <c r="EPK40" s="429"/>
      <c r="EPL40" s="429"/>
      <c r="EPM40" s="429"/>
      <c r="EPN40" s="429"/>
      <c r="EPO40" s="429"/>
      <c r="EPP40" s="429"/>
      <c r="EPQ40" s="429"/>
      <c r="EPR40" s="429"/>
      <c r="EPS40" s="429"/>
      <c r="EPT40" s="429"/>
      <c r="EPU40" s="429"/>
      <c r="EPV40" s="429"/>
      <c r="EPW40" s="429"/>
      <c r="EPX40" s="429"/>
      <c r="EPY40" s="429"/>
      <c r="EPZ40" s="429"/>
      <c r="EQA40" s="429"/>
      <c r="EQB40" s="429"/>
      <c r="EQC40" s="429"/>
      <c r="EQD40" s="429"/>
      <c r="EQE40" s="429"/>
      <c r="EQF40" s="429"/>
      <c r="EQG40" s="429"/>
      <c r="EQH40" s="429"/>
      <c r="EQI40" s="429"/>
      <c r="EQJ40" s="429"/>
      <c r="EQK40" s="429"/>
      <c r="EQL40" s="429"/>
      <c r="EQM40" s="429"/>
      <c r="EQN40" s="429"/>
      <c r="EQO40" s="429"/>
      <c r="EQP40" s="429"/>
      <c r="EQQ40" s="429"/>
      <c r="EQR40" s="429"/>
      <c r="EQS40" s="429"/>
      <c r="EQT40" s="429"/>
      <c r="EQU40" s="429"/>
      <c r="EQV40" s="429"/>
      <c r="EQW40" s="429"/>
      <c r="EQX40" s="429"/>
      <c r="EQY40" s="429"/>
      <c r="EQZ40" s="429"/>
      <c r="ERA40" s="429"/>
      <c r="ERB40" s="429"/>
      <c r="ERC40" s="429"/>
      <c r="ERD40" s="429"/>
      <c r="ERE40" s="429"/>
      <c r="ERF40" s="429"/>
      <c r="ERG40" s="429"/>
      <c r="ERH40" s="429"/>
      <c r="ERI40" s="429"/>
      <c r="ERJ40" s="429"/>
      <c r="ERK40" s="429"/>
      <c r="ERL40" s="429"/>
      <c r="ERM40" s="429"/>
      <c r="ERN40" s="429"/>
      <c r="ERO40" s="429"/>
      <c r="ERP40" s="429"/>
      <c r="ERQ40" s="429"/>
      <c r="ERR40" s="429"/>
      <c r="ERS40" s="429"/>
      <c r="ERT40" s="429"/>
      <c r="ERU40" s="429"/>
      <c r="ERV40" s="429"/>
      <c r="ERW40" s="429"/>
      <c r="ERX40" s="429"/>
      <c r="ERY40" s="429"/>
      <c r="ERZ40" s="429"/>
      <c r="ESA40" s="429"/>
      <c r="ESB40" s="429"/>
      <c r="ESC40" s="429"/>
      <c r="ESD40" s="429"/>
      <c r="ESE40" s="429"/>
      <c r="ESF40" s="429"/>
      <c r="ESG40" s="429"/>
      <c r="ESH40" s="429"/>
      <c r="ESI40" s="429"/>
      <c r="ESJ40" s="429"/>
      <c r="ESK40" s="429"/>
      <c r="ESL40" s="429"/>
      <c r="ESM40" s="429"/>
      <c r="ESN40" s="429"/>
      <c r="ESO40" s="429"/>
      <c r="ESP40" s="429"/>
      <c r="ESQ40" s="429"/>
      <c r="ESR40" s="429"/>
      <c r="ESS40" s="429"/>
      <c r="EST40" s="429"/>
      <c r="ESU40" s="429"/>
      <c r="ESV40" s="429"/>
      <c r="ESW40" s="429"/>
      <c r="ESX40" s="429"/>
      <c r="ESY40" s="429"/>
      <c r="ESZ40" s="429"/>
      <c r="ETA40" s="429"/>
      <c r="ETB40" s="429"/>
      <c r="ETC40" s="429"/>
      <c r="ETD40" s="429"/>
      <c r="ETE40" s="429"/>
      <c r="ETF40" s="429"/>
      <c r="ETG40" s="429"/>
      <c r="ETH40" s="429"/>
      <c r="ETI40" s="429"/>
      <c r="ETJ40" s="429"/>
      <c r="ETK40" s="429"/>
      <c r="ETL40" s="429"/>
      <c r="ETM40" s="429"/>
      <c r="ETN40" s="429"/>
      <c r="ETO40" s="429"/>
      <c r="ETP40" s="429"/>
      <c r="ETQ40" s="429"/>
      <c r="ETR40" s="429"/>
      <c r="ETS40" s="429"/>
      <c r="ETT40" s="429"/>
      <c r="ETU40" s="429"/>
      <c r="ETV40" s="429"/>
      <c r="ETW40" s="429"/>
      <c r="ETX40" s="429"/>
      <c r="ETY40" s="429"/>
      <c r="ETZ40" s="429"/>
      <c r="EUA40" s="429"/>
      <c r="EUB40" s="429"/>
      <c r="EUC40" s="429"/>
      <c r="EUD40" s="429"/>
      <c r="EUE40" s="429"/>
      <c r="EUF40" s="429"/>
      <c r="EUG40" s="429"/>
      <c r="EUH40" s="429"/>
      <c r="EUI40" s="429"/>
      <c r="EUJ40" s="429"/>
      <c r="EUK40" s="429"/>
      <c r="EUL40" s="429"/>
      <c r="EUM40" s="429"/>
      <c r="EUN40" s="429"/>
      <c r="EUO40" s="429"/>
      <c r="EUP40" s="429"/>
      <c r="EUQ40" s="429"/>
      <c r="EUR40" s="429"/>
      <c r="EUS40" s="429"/>
      <c r="EUT40" s="429"/>
      <c r="EUU40" s="429"/>
      <c r="EUV40" s="429"/>
      <c r="EUW40" s="429"/>
      <c r="EUX40" s="429"/>
      <c r="EUY40" s="429"/>
      <c r="EUZ40" s="429"/>
      <c r="EVA40" s="429"/>
      <c r="EVB40" s="429"/>
      <c r="EVC40" s="429"/>
      <c r="EVD40" s="429"/>
      <c r="EVE40" s="429"/>
      <c r="EVF40" s="429"/>
      <c r="EVG40" s="429"/>
      <c r="EVH40" s="429"/>
      <c r="EVI40" s="429"/>
      <c r="EVJ40" s="429"/>
      <c r="EVK40" s="429"/>
      <c r="EVL40" s="429"/>
      <c r="EVM40" s="429"/>
      <c r="EVN40" s="429"/>
      <c r="EVO40" s="429"/>
      <c r="EVP40" s="429"/>
      <c r="EVQ40" s="429"/>
      <c r="EVR40" s="429"/>
      <c r="EVS40" s="429"/>
      <c r="EVT40" s="429"/>
      <c r="EVU40" s="429"/>
      <c r="EVV40" s="429"/>
      <c r="EVW40" s="429"/>
      <c r="EVX40" s="429"/>
      <c r="EVY40" s="429"/>
      <c r="EVZ40" s="429"/>
      <c r="EWA40" s="429"/>
      <c r="EWB40" s="429"/>
      <c r="EWC40" s="429"/>
      <c r="EWD40" s="429"/>
      <c r="EWE40" s="429"/>
      <c r="EWF40" s="429"/>
      <c r="EWG40" s="429"/>
      <c r="EWH40" s="429"/>
      <c r="EWI40" s="429"/>
      <c r="EWJ40" s="429"/>
      <c r="EWK40" s="429"/>
      <c r="EWL40" s="429"/>
      <c r="EWM40" s="429"/>
      <c r="EWN40" s="429"/>
      <c r="EWO40" s="429"/>
      <c r="EWP40" s="429"/>
      <c r="EWQ40" s="429"/>
      <c r="EWR40" s="429"/>
      <c r="EWS40" s="429"/>
      <c r="EWT40" s="429"/>
      <c r="EWU40" s="429"/>
      <c r="EWV40" s="429"/>
      <c r="EWW40" s="429"/>
      <c r="EWX40" s="429"/>
      <c r="EWY40" s="429"/>
      <c r="EWZ40" s="429"/>
      <c r="EXA40" s="429"/>
      <c r="EXB40" s="429"/>
      <c r="EXC40" s="429"/>
      <c r="EXD40" s="429"/>
      <c r="EXE40" s="429"/>
      <c r="EXF40" s="429"/>
      <c r="EXG40" s="429"/>
      <c r="EXH40" s="429"/>
      <c r="EXI40" s="429"/>
      <c r="EXJ40" s="429"/>
      <c r="EXK40" s="429"/>
      <c r="EXL40" s="429"/>
      <c r="EXM40" s="429"/>
      <c r="EXN40" s="429"/>
      <c r="EXO40" s="429"/>
      <c r="EXP40" s="429"/>
      <c r="EXQ40" s="429"/>
      <c r="EXR40" s="429"/>
      <c r="EXS40" s="429"/>
      <c r="EXT40" s="429"/>
      <c r="EXU40" s="429"/>
      <c r="EXV40" s="429"/>
      <c r="EXW40" s="429"/>
      <c r="EXX40" s="429"/>
      <c r="EXY40" s="429"/>
      <c r="EXZ40" s="429"/>
      <c r="EYA40" s="429"/>
      <c r="EYB40" s="429"/>
      <c r="EYC40" s="429"/>
      <c r="EYD40" s="429"/>
      <c r="EYE40" s="429"/>
      <c r="EYF40" s="429"/>
      <c r="EYG40" s="429"/>
      <c r="EYH40" s="429"/>
      <c r="EYI40" s="429"/>
      <c r="EYJ40" s="429"/>
      <c r="EYK40" s="429"/>
      <c r="EYL40" s="429"/>
      <c r="EYM40" s="429"/>
      <c r="EYN40" s="429"/>
      <c r="EYO40" s="429"/>
      <c r="EYP40" s="429"/>
      <c r="EYQ40" s="429"/>
      <c r="EYR40" s="429"/>
      <c r="EYS40" s="429"/>
      <c r="EYT40" s="429"/>
      <c r="EYU40" s="429"/>
      <c r="EYV40" s="429"/>
      <c r="EYW40" s="429"/>
      <c r="EYX40" s="429"/>
      <c r="EYY40" s="429"/>
      <c r="EYZ40" s="429"/>
      <c r="EZA40" s="429"/>
      <c r="EZB40" s="429"/>
      <c r="EZC40" s="429"/>
      <c r="EZD40" s="429"/>
      <c r="EZE40" s="429"/>
      <c r="EZF40" s="429"/>
      <c r="EZG40" s="429"/>
      <c r="EZH40" s="429"/>
      <c r="EZI40" s="429"/>
      <c r="EZJ40" s="429"/>
      <c r="EZK40" s="429"/>
      <c r="EZL40" s="429"/>
      <c r="EZM40" s="429"/>
      <c r="EZN40" s="429"/>
      <c r="EZO40" s="429"/>
      <c r="EZP40" s="429"/>
      <c r="EZQ40" s="429"/>
      <c r="EZR40" s="429"/>
      <c r="EZS40" s="429"/>
      <c r="EZT40" s="429"/>
      <c r="EZU40" s="429"/>
      <c r="EZV40" s="429"/>
      <c r="EZW40" s="429"/>
      <c r="EZX40" s="429"/>
      <c r="EZY40" s="429"/>
      <c r="EZZ40" s="429"/>
      <c r="FAA40" s="429"/>
      <c r="FAB40" s="429"/>
      <c r="FAC40" s="429"/>
      <c r="FAD40" s="429"/>
      <c r="FAE40" s="429"/>
      <c r="FAF40" s="429"/>
      <c r="FAG40" s="429"/>
      <c r="FAH40" s="429"/>
      <c r="FAI40" s="429"/>
      <c r="FAJ40" s="429"/>
      <c r="FAK40" s="429"/>
      <c r="FAL40" s="429"/>
      <c r="FAM40" s="429"/>
      <c r="FAN40" s="429"/>
      <c r="FAO40" s="429"/>
      <c r="FAP40" s="429"/>
      <c r="FAQ40" s="429"/>
      <c r="FAR40" s="429"/>
      <c r="FAS40" s="429"/>
      <c r="FAT40" s="429"/>
      <c r="FAU40" s="429"/>
      <c r="FAV40" s="429"/>
      <c r="FAW40" s="429"/>
      <c r="FAX40" s="429"/>
      <c r="FAY40" s="429"/>
      <c r="FAZ40" s="429"/>
      <c r="FBA40" s="429"/>
      <c r="FBB40" s="429"/>
      <c r="FBC40" s="429"/>
      <c r="FBD40" s="429"/>
      <c r="FBE40" s="429"/>
      <c r="FBF40" s="429"/>
      <c r="FBG40" s="429"/>
      <c r="FBH40" s="429"/>
      <c r="FBI40" s="429"/>
      <c r="FBJ40" s="429"/>
      <c r="FBK40" s="429"/>
      <c r="FBL40" s="429"/>
      <c r="FBM40" s="429"/>
      <c r="FBN40" s="429"/>
      <c r="FBO40" s="429"/>
      <c r="FBP40" s="429"/>
      <c r="FBQ40" s="429"/>
      <c r="FBR40" s="429"/>
      <c r="FBS40" s="429"/>
      <c r="FBT40" s="429"/>
      <c r="FBU40" s="429"/>
      <c r="FBV40" s="429"/>
      <c r="FBW40" s="429"/>
      <c r="FBX40" s="429"/>
      <c r="FBY40" s="429"/>
      <c r="FBZ40" s="429"/>
      <c r="FCA40" s="429"/>
      <c r="FCB40" s="429"/>
      <c r="FCC40" s="429"/>
      <c r="FCD40" s="429"/>
      <c r="FCE40" s="429"/>
      <c r="FCF40" s="429"/>
      <c r="FCG40" s="429"/>
      <c r="FCH40" s="429"/>
      <c r="FCI40" s="429"/>
      <c r="FCJ40" s="429"/>
      <c r="FCK40" s="429"/>
      <c r="FCL40" s="429"/>
      <c r="FCM40" s="429"/>
      <c r="FCN40" s="429"/>
      <c r="FCO40" s="429"/>
      <c r="FCP40" s="429"/>
      <c r="FCQ40" s="429"/>
      <c r="FCR40" s="429"/>
      <c r="FCS40" s="429"/>
      <c r="FCT40" s="429"/>
      <c r="FCU40" s="429"/>
      <c r="FCV40" s="429"/>
      <c r="FCW40" s="429"/>
      <c r="FCX40" s="429"/>
      <c r="FCY40" s="429"/>
      <c r="FCZ40" s="429"/>
      <c r="FDA40" s="429"/>
      <c r="FDB40" s="429"/>
      <c r="FDC40" s="429"/>
      <c r="FDD40" s="429"/>
      <c r="FDE40" s="429"/>
      <c r="FDF40" s="429"/>
      <c r="FDG40" s="429"/>
      <c r="FDH40" s="429"/>
      <c r="FDI40" s="429"/>
      <c r="FDJ40" s="429"/>
      <c r="FDK40" s="429"/>
      <c r="FDL40" s="429"/>
      <c r="FDM40" s="429"/>
      <c r="FDN40" s="429"/>
      <c r="FDO40" s="429"/>
      <c r="FDP40" s="429"/>
      <c r="FDQ40" s="429"/>
      <c r="FDR40" s="429"/>
      <c r="FDS40" s="429"/>
      <c r="FDT40" s="429"/>
      <c r="FDU40" s="429"/>
      <c r="FDV40" s="429"/>
      <c r="FDW40" s="429"/>
      <c r="FDX40" s="429"/>
      <c r="FDY40" s="429"/>
      <c r="FDZ40" s="429"/>
      <c r="FEA40" s="429"/>
      <c r="FEB40" s="429"/>
      <c r="FEC40" s="429"/>
      <c r="FED40" s="429"/>
      <c r="FEE40" s="429"/>
      <c r="FEF40" s="429"/>
      <c r="FEG40" s="429"/>
      <c r="FEH40" s="429"/>
      <c r="FEI40" s="429"/>
      <c r="FEJ40" s="429"/>
      <c r="FEK40" s="429"/>
      <c r="FEL40" s="429"/>
      <c r="FEM40" s="429"/>
      <c r="FEN40" s="429"/>
      <c r="FEO40" s="429"/>
      <c r="FEP40" s="429"/>
      <c r="FEQ40" s="429"/>
      <c r="FER40" s="429"/>
      <c r="FES40" s="429"/>
      <c r="FET40" s="429"/>
      <c r="FEU40" s="429"/>
      <c r="FEV40" s="429"/>
      <c r="FEW40" s="429"/>
      <c r="FEX40" s="429"/>
      <c r="FEY40" s="429"/>
      <c r="FEZ40" s="429"/>
      <c r="FFA40" s="429"/>
      <c r="FFB40" s="429"/>
      <c r="FFC40" s="429"/>
      <c r="FFD40" s="429"/>
      <c r="FFE40" s="429"/>
      <c r="FFF40" s="429"/>
      <c r="FFG40" s="429"/>
      <c r="FFH40" s="429"/>
      <c r="FFI40" s="429"/>
      <c r="FFJ40" s="429"/>
      <c r="FFK40" s="429"/>
      <c r="FFL40" s="429"/>
      <c r="FFM40" s="429"/>
      <c r="FFN40" s="429"/>
      <c r="FFO40" s="429"/>
      <c r="FFP40" s="429"/>
      <c r="FFQ40" s="429"/>
      <c r="FFR40" s="429"/>
      <c r="FFS40" s="429"/>
      <c r="FFT40" s="429"/>
      <c r="FFU40" s="429"/>
      <c r="FFV40" s="429"/>
      <c r="FFW40" s="429"/>
      <c r="FFX40" s="429"/>
      <c r="FFY40" s="429"/>
      <c r="FFZ40" s="429"/>
      <c r="FGA40" s="429"/>
      <c r="FGB40" s="429"/>
      <c r="FGC40" s="429"/>
      <c r="FGD40" s="429"/>
      <c r="FGE40" s="429"/>
      <c r="FGF40" s="429"/>
      <c r="FGG40" s="429"/>
      <c r="FGH40" s="429"/>
      <c r="FGI40" s="429"/>
      <c r="FGJ40" s="429"/>
      <c r="FGK40" s="429"/>
      <c r="FGL40" s="429"/>
      <c r="FGM40" s="429"/>
      <c r="FGN40" s="429"/>
      <c r="FGO40" s="429"/>
      <c r="FGP40" s="429"/>
      <c r="FGQ40" s="429"/>
      <c r="FGR40" s="429"/>
      <c r="FGS40" s="429"/>
      <c r="FGT40" s="429"/>
      <c r="FGU40" s="429"/>
      <c r="FGV40" s="429"/>
      <c r="FGW40" s="429"/>
      <c r="FGX40" s="429"/>
      <c r="FGY40" s="429"/>
      <c r="FGZ40" s="429"/>
      <c r="FHA40" s="429"/>
      <c r="FHB40" s="429"/>
      <c r="FHC40" s="429"/>
      <c r="FHD40" s="429"/>
      <c r="FHE40" s="429"/>
      <c r="FHF40" s="429"/>
      <c r="FHG40" s="429"/>
      <c r="FHH40" s="429"/>
      <c r="FHI40" s="429"/>
      <c r="FHJ40" s="429"/>
      <c r="FHK40" s="429"/>
      <c r="FHL40" s="429"/>
      <c r="FHM40" s="429"/>
      <c r="FHN40" s="429"/>
      <c r="FHO40" s="429"/>
      <c r="FHP40" s="429"/>
      <c r="FHQ40" s="429"/>
      <c r="FHR40" s="429"/>
      <c r="FHS40" s="429"/>
      <c r="FHT40" s="429"/>
      <c r="FHU40" s="429"/>
      <c r="FHV40" s="429"/>
      <c r="FHW40" s="429"/>
      <c r="FHX40" s="429"/>
      <c r="FHY40" s="429"/>
      <c r="FHZ40" s="429"/>
      <c r="FIA40" s="429"/>
      <c r="FIB40" s="429"/>
      <c r="FIC40" s="429"/>
      <c r="FID40" s="429"/>
      <c r="FIE40" s="429"/>
      <c r="FIF40" s="429"/>
      <c r="FIG40" s="429"/>
      <c r="FIH40" s="429"/>
      <c r="FII40" s="429"/>
      <c r="FIJ40" s="429"/>
      <c r="FIK40" s="429"/>
      <c r="FIL40" s="429"/>
      <c r="FIM40" s="429"/>
      <c r="FIN40" s="429"/>
      <c r="FIO40" s="429"/>
      <c r="FIP40" s="429"/>
      <c r="FIQ40" s="429"/>
      <c r="FIR40" s="429"/>
      <c r="FIS40" s="429"/>
      <c r="FIT40" s="429"/>
      <c r="FIU40" s="429"/>
      <c r="FIV40" s="429"/>
      <c r="FIW40" s="429"/>
      <c r="FIX40" s="429"/>
      <c r="FIY40" s="429"/>
      <c r="FIZ40" s="429"/>
      <c r="FJA40" s="429"/>
      <c r="FJB40" s="429"/>
      <c r="FJC40" s="429"/>
      <c r="FJD40" s="429"/>
      <c r="FJE40" s="429"/>
      <c r="FJF40" s="429"/>
      <c r="FJG40" s="429"/>
      <c r="FJH40" s="429"/>
      <c r="FJI40" s="429"/>
      <c r="FJJ40" s="429"/>
      <c r="FJK40" s="429"/>
      <c r="FJL40" s="429"/>
      <c r="FJM40" s="429"/>
      <c r="FJN40" s="429"/>
      <c r="FJO40" s="429"/>
      <c r="FJP40" s="429"/>
      <c r="FJQ40" s="429"/>
      <c r="FJR40" s="429"/>
      <c r="FJS40" s="429"/>
      <c r="FJT40" s="429"/>
      <c r="FJU40" s="429"/>
      <c r="FJV40" s="429"/>
      <c r="FJW40" s="429"/>
      <c r="FJX40" s="429"/>
      <c r="FJY40" s="429"/>
      <c r="FJZ40" s="429"/>
      <c r="FKA40" s="429"/>
      <c r="FKB40" s="429"/>
      <c r="FKC40" s="429"/>
      <c r="FKD40" s="429"/>
      <c r="FKE40" s="429"/>
      <c r="FKF40" s="429"/>
      <c r="FKG40" s="429"/>
      <c r="FKH40" s="429"/>
      <c r="FKI40" s="429"/>
      <c r="FKJ40" s="429"/>
      <c r="FKK40" s="429"/>
      <c r="FKL40" s="429"/>
      <c r="FKM40" s="429"/>
      <c r="FKN40" s="429"/>
      <c r="FKO40" s="429"/>
      <c r="FKP40" s="429"/>
      <c r="FKQ40" s="429"/>
      <c r="FKR40" s="429"/>
      <c r="FKS40" s="429"/>
      <c r="FKT40" s="429"/>
      <c r="FKU40" s="429"/>
      <c r="FKV40" s="429"/>
      <c r="FKW40" s="429"/>
      <c r="FKX40" s="429"/>
      <c r="FKY40" s="429"/>
      <c r="FKZ40" s="429"/>
      <c r="FLA40" s="429"/>
      <c r="FLB40" s="429"/>
      <c r="FLC40" s="429"/>
      <c r="FLD40" s="429"/>
      <c r="FLE40" s="429"/>
      <c r="FLF40" s="429"/>
      <c r="FLG40" s="429"/>
      <c r="FLH40" s="429"/>
      <c r="FLI40" s="429"/>
      <c r="FLJ40" s="429"/>
      <c r="FLK40" s="429"/>
      <c r="FLL40" s="429"/>
      <c r="FLM40" s="429"/>
      <c r="FLN40" s="429"/>
      <c r="FLO40" s="429"/>
      <c r="FLP40" s="429"/>
      <c r="FLQ40" s="429"/>
      <c r="FLR40" s="429"/>
      <c r="FLS40" s="429"/>
      <c r="FLT40" s="429"/>
      <c r="FLU40" s="429"/>
      <c r="FLV40" s="429"/>
      <c r="FLW40" s="429"/>
      <c r="FLX40" s="429"/>
      <c r="FLY40" s="429"/>
      <c r="FLZ40" s="429"/>
      <c r="FMA40" s="429"/>
      <c r="FMB40" s="429"/>
      <c r="FMC40" s="429"/>
      <c r="FMD40" s="429"/>
      <c r="FME40" s="429"/>
      <c r="FMF40" s="429"/>
      <c r="FMG40" s="429"/>
      <c r="FMH40" s="429"/>
      <c r="FMI40" s="429"/>
      <c r="FMJ40" s="429"/>
      <c r="FMK40" s="429"/>
      <c r="FML40" s="429"/>
      <c r="FMM40" s="429"/>
      <c r="FMN40" s="429"/>
      <c r="FMO40" s="429"/>
      <c r="FMP40" s="429"/>
      <c r="FMQ40" s="429"/>
      <c r="FMR40" s="429"/>
      <c r="FMS40" s="429"/>
      <c r="FMT40" s="429"/>
      <c r="FMU40" s="429"/>
      <c r="FMV40" s="429"/>
      <c r="FMW40" s="429"/>
      <c r="FMX40" s="429"/>
      <c r="FMY40" s="429"/>
      <c r="FMZ40" s="429"/>
      <c r="FNA40" s="429"/>
      <c r="FNB40" s="429"/>
      <c r="FNC40" s="429"/>
      <c r="FND40" s="429"/>
      <c r="FNE40" s="429"/>
      <c r="FNF40" s="429"/>
      <c r="FNG40" s="429"/>
      <c r="FNH40" s="429"/>
      <c r="FNI40" s="429"/>
      <c r="FNJ40" s="429"/>
      <c r="FNK40" s="429"/>
      <c r="FNL40" s="429"/>
      <c r="FNM40" s="429"/>
      <c r="FNN40" s="429"/>
      <c r="FNO40" s="429"/>
      <c r="FNP40" s="429"/>
      <c r="FNQ40" s="429"/>
      <c r="FNR40" s="429"/>
      <c r="FNS40" s="429"/>
      <c r="FNT40" s="429"/>
      <c r="FNU40" s="429"/>
      <c r="FNV40" s="429"/>
      <c r="FNW40" s="429"/>
      <c r="FNX40" s="429"/>
      <c r="FNY40" s="429"/>
      <c r="FNZ40" s="429"/>
      <c r="FOA40" s="429"/>
      <c r="FOB40" s="429"/>
      <c r="FOC40" s="429"/>
      <c r="FOD40" s="429"/>
      <c r="FOE40" s="429"/>
      <c r="FOF40" s="429"/>
      <c r="FOG40" s="429"/>
      <c r="FOH40" s="429"/>
      <c r="FOI40" s="429"/>
      <c r="FOJ40" s="429"/>
      <c r="FOK40" s="429"/>
      <c r="FOL40" s="429"/>
      <c r="FOM40" s="429"/>
      <c r="FON40" s="429"/>
      <c r="FOO40" s="429"/>
      <c r="FOP40" s="429"/>
      <c r="FOQ40" s="429"/>
      <c r="FOR40" s="429"/>
      <c r="FOS40" s="429"/>
      <c r="FOT40" s="429"/>
      <c r="FOU40" s="429"/>
      <c r="FOV40" s="429"/>
      <c r="FOW40" s="429"/>
      <c r="FOX40" s="429"/>
      <c r="FOY40" s="429"/>
      <c r="FOZ40" s="429"/>
      <c r="FPA40" s="429"/>
      <c r="FPB40" s="429"/>
      <c r="FPC40" s="429"/>
      <c r="FPD40" s="429"/>
      <c r="FPE40" s="429"/>
      <c r="FPF40" s="429"/>
      <c r="FPG40" s="429"/>
      <c r="FPH40" s="429"/>
      <c r="FPI40" s="429"/>
      <c r="FPJ40" s="429"/>
      <c r="FPK40" s="429"/>
      <c r="FPL40" s="429"/>
      <c r="FPM40" s="429"/>
      <c r="FPN40" s="429"/>
      <c r="FPO40" s="429"/>
      <c r="FPP40" s="429"/>
      <c r="FPQ40" s="429"/>
      <c r="FPR40" s="429"/>
      <c r="FPS40" s="429"/>
      <c r="FPT40" s="429"/>
      <c r="FPU40" s="429"/>
      <c r="FPV40" s="429"/>
      <c r="FPW40" s="429"/>
      <c r="FPX40" s="429"/>
      <c r="FPY40" s="429"/>
      <c r="FPZ40" s="429"/>
      <c r="FQA40" s="429"/>
      <c r="FQB40" s="429"/>
      <c r="FQC40" s="429"/>
      <c r="FQD40" s="429"/>
      <c r="FQE40" s="429"/>
      <c r="FQF40" s="429"/>
      <c r="FQG40" s="429"/>
      <c r="FQH40" s="429"/>
      <c r="FQI40" s="429"/>
      <c r="FQJ40" s="429"/>
      <c r="FQK40" s="429"/>
      <c r="FQL40" s="429"/>
      <c r="FQM40" s="429"/>
      <c r="FQN40" s="429"/>
      <c r="FQO40" s="429"/>
      <c r="FQP40" s="429"/>
      <c r="FQQ40" s="429"/>
      <c r="FQR40" s="429"/>
      <c r="FQS40" s="429"/>
      <c r="FQT40" s="429"/>
      <c r="FQU40" s="429"/>
      <c r="FQV40" s="429"/>
      <c r="FQW40" s="429"/>
      <c r="FQX40" s="429"/>
      <c r="FQY40" s="429"/>
      <c r="FQZ40" s="429"/>
      <c r="FRA40" s="429"/>
      <c r="FRB40" s="429"/>
      <c r="FRC40" s="429"/>
      <c r="FRD40" s="429"/>
      <c r="FRE40" s="429"/>
      <c r="FRF40" s="429"/>
      <c r="FRG40" s="429"/>
      <c r="FRH40" s="429"/>
      <c r="FRI40" s="429"/>
      <c r="FRJ40" s="429"/>
      <c r="FRK40" s="429"/>
      <c r="FRL40" s="429"/>
      <c r="FRM40" s="429"/>
      <c r="FRN40" s="429"/>
      <c r="FRO40" s="429"/>
      <c r="FRP40" s="429"/>
      <c r="FRQ40" s="429"/>
      <c r="FRR40" s="429"/>
      <c r="FRS40" s="429"/>
      <c r="FRT40" s="429"/>
      <c r="FRU40" s="429"/>
      <c r="FRV40" s="429"/>
      <c r="FRW40" s="429"/>
      <c r="FRX40" s="429"/>
      <c r="FRY40" s="429"/>
      <c r="FRZ40" s="429"/>
      <c r="FSA40" s="429"/>
      <c r="FSB40" s="429"/>
      <c r="FSC40" s="429"/>
      <c r="FSD40" s="429"/>
      <c r="FSE40" s="429"/>
      <c r="FSF40" s="429"/>
      <c r="FSG40" s="429"/>
      <c r="FSH40" s="429"/>
      <c r="FSI40" s="429"/>
      <c r="FSJ40" s="429"/>
      <c r="FSK40" s="429"/>
      <c r="FSL40" s="429"/>
      <c r="FSM40" s="429"/>
      <c r="FSN40" s="429"/>
      <c r="FSO40" s="429"/>
      <c r="FSP40" s="429"/>
      <c r="FSQ40" s="429"/>
      <c r="FSR40" s="429"/>
      <c r="FSS40" s="429"/>
      <c r="FST40" s="429"/>
      <c r="FSU40" s="429"/>
      <c r="FSV40" s="429"/>
      <c r="FSW40" s="429"/>
      <c r="FSX40" s="429"/>
      <c r="FSY40" s="429"/>
      <c r="FSZ40" s="429"/>
      <c r="FTA40" s="429"/>
      <c r="FTB40" s="429"/>
      <c r="FTC40" s="429"/>
      <c r="FTD40" s="429"/>
      <c r="FTE40" s="429"/>
      <c r="FTF40" s="429"/>
      <c r="FTG40" s="429"/>
      <c r="FTH40" s="429"/>
      <c r="FTI40" s="429"/>
      <c r="FTJ40" s="429"/>
      <c r="FTK40" s="429"/>
      <c r="FTL40" s="429"/>
      <c r="FTM40" s="429"/>
      <c r="FTN40" s="429"/>
      <c r="FTO40" s="429"/>
      <c r="FTP40" s="429"/>
      <c r="FTQ40" s="429"/>
      <c r="FTR40" s="429"/>
      <c r="FTS40" s="429"/>
      <c r="FTT40" s="429"/>
      <c r="FTU40" s="429"/>
      <c r="FTV40" s="429"/>
      <c r="FTW40" s="429"/>
      <c r="FTX40" s="429"/>
      <c r="FTY40" s="429"/>
      <c r="FTZ40" s="429"/>
      <c r="FUA40" s="429"/>
      <c r="FUB40" s="429"/>
      <c r="FUC40" s="429"/>
      <c r="FUD40" s="429"/>
      <c r="FUE40" s="429"/>
      <c r="FUF40" s="429"/>
      <c r="FUG40" s="429"/>
      <c r="FUH40" s="429"/>
      <c r="FUI40" s="429"/>
      <c r="FUJ40" s="429"/>
      <c r="FUK40" s="429"/>
      <c r="FUL40" s="429"/>
      <c r="FUM40" s="429"/>
      <c r="FUN40" s="429"/>
      <c r="FUO40" s="429"/>
      <c r="FUP40" s="429"/>
      <c r="FUQ40" s="429"/>
      <c r="FUR40" s="429"/>
      <c r="FUS40" s="429"/>
      <c r="FUT40" s="429"/>
      <c r="FUU40" s="429"/>
      <c r="FUV40" s="429"/>
      <c r="FUW40" s="429"/>
      <c r="FUX40" s="429"/>
      <c r="FUY40" s="429"/>
      <c r="FUZ40" s="429"/>
      <c r="FVA40" s="429"/>
      <c r="FVB40" s="429"/>
      <c r="FVC40" s="429"/>
      <c r="FVD40" s="429"/>
      <c r="FVE40" s="429"/>
      <c r="FVF40" s="429"/>
      <c r="FVG40" s="429"/>
      <c r="FVH40" s="429"/>
      <c r="FVI40" s="429"/>
      <c r="FVJ40" s="429"/>
      <c r="FVK40" s="429"/>
      <c r="FVL40" s="429"/>
      <c r="FVM40" s="429"/>
      <c r="FVN40" s="429"/>
      <c r="FVO40" s="429"/>
      <c r="FVP40" s="429"/>
      <c r="FVQ40" s="429"/>
      <c r="FVR40" s="429"/>
      <c r="FVS40" s="429"/>
      <c r="FVT40" s="429"/>
      <c r="FVU40" s="429"/>
      <c r="FVV40" s="429"/>
      <c r="FVW40" s="429"/>
      <c r="FVX40" s="429"/>
      <c r="FVY40" s="429"/>
      <c r="FVZ40" s="429"/>
      <c r="FWA40" s="429"/>
      <c r="FWB40" s="429"/>
      <c r="FWC40" s="429"/>
      <c r="FWD40" s="429"/>
      <c r="FWE40" s="429"/>
      <c r="FWF40" s="429"/>
      <c r="FWG40" s="429"/>
      <c r="FWH40" s="429"/>
      <c r="FWI40" s="429"/>
      <c r="FWJ40" s="429"/>
      <c r="FWK40" s="429"/>
      <c r="FWL40" s="429"/>
      <c r="FWM40" s="429"/>
      <c r="FWN40" s="429"/>
      <c r="FWO40" s="429"/>
      <c r="FWP40" s="429"/>
      <c r="FWQ40" s="429"/>
      <c r="FWR40" s="429"/>
      <c r="FWS40" s="429"/>
      <c r="FWT40" s="429"/>
      <c r="FWU40" s="429"/>
      <c r="FWV40" s="429"/>
      <c r="FWW40" s="429"/>
      <c r="FWX40" s="429"/>
      <c r="FWY40" s="429"/>
      <c r="FWZ40" s="429"/>
      <c r="FXA40" s="429"/>
      <c r="FXB40" s="429"/>
      <c r="FXC40" s="429"/>
      <c r="FXD40" s="429"/>
      <c r="FXE40" s="429"/>
      <c r="FXF40" s="429"/>
      <c r="FXG40" s="429"/>
      <c r="FXH40" s="429"/>
      <c r="FXI40" s="429"/>
      <c r="FXJ40" s="429"/>
      <c r="FXK40" s="429"/>
      <c r="FXL40" s="429"/>
      <c r="FXM40" s="429"/>
      <c r="FXN40" s="429"/>
      <c r="FXO40" s="429"/>
      <c r="FXP40" s="429"/>
      <c r="FXQ40" s="429"/>
      <c r="FXR40" s="429"/>
      <c r="FXS40" s="429"/>
      <c r="FXT40" s="429"/>
      <c r="FXU40" s="429"/>
      <c r="FXV40" s="429"/>
      <c r="FXW40" s="429"/>
      <c r="FXX40" s="429"/>
      <c r="FXY40" s="429"/>
      <c r="FXZ40" s="429"/>
      <c r="FYA40" s="429"/>
      <c r="FYB40" s="429"/>
      <c r="FYC40" s="429"/>
      <c r="FYD40" s="429"/>
      <c r="FYE40" s="429"/>
      <c r="FYF40" s="429"/>
      <c r="FYG40" s="429"/>
      <c r="FYH40" s="429"/>
      <c r="FYI40" s="429"/>
      <c r="FYJ40" s="429"/>
      <c r="FYK40" s="429"/>
      <c r="FYL40" s="429"/>
      <c r="FYM40" s="429"/>
      <c r="FYN40" s="429"/>
      <c r="FYO40" s="429"/>
      <c r="FYP40" s="429"/>
      <c r="FYQ40" s="429"/>
      <c r="FYR40" s="429"/>
      <c r="FYS40" s="429"/>
      <c r="FYT40" s="429"/>
      <c r="FYU40" s="429"/>
      <c r="FYV40" s="429"/>
      <c r="FYW40" s="429"/>
      <c r="FYX40" s="429"/>
      <c r="FYY40" s="429"/>
      <c r="FYZ40" s="429"/>
      <c r="FZA40" s="429"/>
      <c r="FZB40" s="429"/>
      <c r="FZC40" s="429"/>
      <c r="FZD40" s="429"/>
      <c r="FZE40" s="429"/>
      <c r="FZF40" s="429"/>
      <c r="FZG40" s="429"/>
      <c r="FZH40" s="429"/>
      <c r="FZI40" s="429"/>
      <c r="FZJ40" s="429"/>
      <c r="FZK40" s="429"/>
      <c r="FZL40" s="429"/>
      <c r="FZM40" s="429"/>
      <c r="FZN40" s="429"/>
      <c r="FZO40" s="429"/>
      <c r="FZP40" s="429"/>
      <c r="FZQ40" s="429"/>
      <c r="FZR40" s="429"/>
      <c r="FZS40" s="429"/>
      <c r="FZT40" s="429"/>
      <c r="FZU40" s="429"/>
      <c r="FZV40" s="429"/>
      <c r="FZW40" s="429"/>
      <c r="FZX40" s="429"/>
      <c r="FZY40" s="429"/>
      <c r="FZZ40" s="429"/>
      <c r="GAA40" s="429"/>
      <c r="GAB40" s="429"/>
      <c r="GAC40" s="429"/>
      <c r="GAD40" s="429"/>
      <c r="GAE40" s="429"/>
      <c r="GAF40" s="429"/>
      <c r="GAG40" s="429"/>
      <c r="GAH40" s="429"/>
      <c r="GAI40" s="429"/>
      <c r="GAJ40" s="429"/>
      <c r="GAK40" s="429"/>
      <c r="GAL40" s="429"/>
      <c r="GAM40" s="429"/>
      <c r="GAN40" s="429"/>
      <c r="GAO40" s="429"/>
      <c r="GAP40" s="429"/>
      <c r="GAQ40" s="429"/>
      <c r="GAR40" s="429"/>
      <c r="GAS40" s="429"/>
      <c r="GAT40" s="429"/>
      <c r="GAU40" s="429"/>
      <c r="GAV40" s="429"/>
      <c r="GAW40" s="429"/>
      <c r="GAX40" s="429"/>
      <c r="GAY40" s="429"/>
      <c r="GAZ40" s="429"/>
      <c r="GBA40" s="429"/>
      <c r="GBB40" s="429"/>
      <c r="GBC40" s="429"/>
      <c r="GBD40" s="429"/>
      <c r="GBE40" s="429"/>
      <c r="GBF40" s="429"/>
      <c r="GBG40" s="429"/>
      <c r="GBH40" s="429"/>
      <c r="GBI40" s="429"/>
      <c r="GBJ40" s="429"/>
      <c r="GBK40" s="429"/>
      <c r="GBL40" s="429"/>
      <c r="GBM40" s="429"/>
      <c r="GBN40" s="429"/>
      <c r="GBO40" s="429"/>
      <c r="GBP40" s="429"/>
      <c r="GBQ40" s="429"/>
      <c r="GBR40" s="429"/>
      <c r="GBS40" s="429"/>
      <c r="GBT40" s="429"/>
      <c r="GBU40" s="429"/>
      <c r="GBV40" s="429"/>
      <c r="GBW40" s="429"/>
      <c r="GBX40" s="429"/>
      <c r="GBY40" s="429"/>
      <c r="GBZ40" s="429"/>
      <c r="GCA40" s="429"/>
      <c r="GCB40" s="429"/>
      <c r="GCC40" s="429"/>
      <c r="GCD40" s="429"/>
      <c r="GCE40" s="429"/>
      <c r="GCF40" s="429"/>
      <c r="GCG40" s="429"/>
      <c r="GCH40" s="429"/>
      <c r="GCI40" s="429"/>
      <c r="GCJ40" s="429"/>
      <c r="GCK40" s="429"/>
      <c r="GCL40" s="429"/>
      <c r="GCM40" s="429"/>
      <c r="GCN40" s="429"/>
      <c r="GCO40" s="429"/>
      <c r="GCP40" s="429"/>
      <c r="GCQ40" s="429"/>
      <c r="GCR40" s="429"/>
      <c r="GCS40" s="429"/>
      <c r="GCT40" s="429"/>
      <c r="GCU40" s="429"/>
      <c r="GCV40" s="429"/>
      <c r="GCW40" s="429"/>
      <c r="GCX40" s="429"/>
      <c r="GCY40" s="429"/>
      <c r="GCZ40" s="429"/>
      <c r="GDA40" s="429"/>
      <c r="GDB40" s="429"/>
      <c r="GDC40" s="429"/>
      <c r="GDD40" s="429"/>
      <c r="GDE40" s="429"/>
      <c r="GDF40" s="429"/>
      <c r="GDG40" s="429"/>
      <c r="GDH40" s="429"/>
      <c r="GDI40" s="429"/>
      <c r="GDJ40" s="429"/>
      <c r="GDK40" s="429"/>
      <c r="GDL40" s="429"/>
      <c r="GDM40" s="429"/>
      <c r="GDN40" s="429"/>
      <c r="GDO40" s="429"/>
      <c r="GDP40" s="429"/>
      <c r="GDQ40" s="429"/>
      <c r="GDR40" s="429"/>
      <c r="GDS40" s="429"/>
      <c r="GDT40" s="429"/>
      <c r="GDU40" s="429"/>
      <c r="GDV40" s="429"/>
      <c r="GDW40" s="429"/>
      <c r="GDX40" s="429"/>
      <c r="GDY40" s="429"/>
      <c r="GDZ40" s="429"/>
      <c r="GEA40" s="429"/>
      <c r="GEB40" s="429"/>
      <c r="GEC40" s="429"/>
      <c r="GED40" s="429"/>
      <c r="GEE40" s="429"/>
      <c r="GEF40" s="429"/>
      <c r="GEG40" s="429"/>
      <c r="GEH40" s="429"/>
      <c r="GEI40" s="429"/>
      <c r="GEJ40" s="429"/>
      <c r="GEK40" s="429"/>
      <c r="GEL40" s="429"/>
      <c r="GEM40" s="429"/>
      <c r="GEN40" s="429"/>
      <c r="GEO40" s="429"/>
      <c r="GEP40" s="429"/>
      <c r="GEQ40" s="429"/>
      <c r="GER40" s="429"/>
      <c r="GES40" s="429"/>
      <c r="GET40" s="429"/>
      <c r="GEU40" s="429"/>
      <c r="GEV40" s="429"/>
      <c r="GEW40" s="429"/>
      <c r="GEX40" s="429"/>
      <c r="GEY40" s="429"/>
      <c r="GEZ40" s="429"/>
      <c r="GFA40" s="429"/>
      <c r="GFB40" s="429"/>
      <c r="GFC40" s="429"/>
      <c r="GFD40" s="429"/>
      <c r="GFE40" s="429"/>
      <c r="GFF40" s="429"/>
      <c r="GFG40" s="429"/>
      <c r="GFH40" s="429"/>
      <c r="GFI40" s="429"/>
      <c r="GFJ40" s="429"/>
      <c r="GFK40" s="429"/>
      <c r="GFL40" s="429"/>
      <c r="GFM40" s="429"/>
      <c r="GFN40" s="429"/>
      <c r="GFO40" s="429"/>
      <c r="GFP40" s="429"/>
      <c r="GFQ40" s="429"/>
      <c r="GFR40" s="429"/>
      <c r="GFS40" s="429"/>
      <c r="GFT40" s="429"/>
      <c r="GFU40" s="429"/>
      <c r="GFV40" s="429"/>
      <c r="GFW40" s="429"/>
      <c r="GFX40" s="429"/>
      <c r="GFY40" s="429"/>
      <c r="GFZ40" s="429"/>
      <c r="GGA40" s="429"/>
      <c r="GGB40" s="429"/>
      <c r="GGC40" s="429"/>
      <c r="GGD40" s="429"/>
      <c r="GGE40" s="429"/>
      <c r="GGF40" s="429"/>
      <c r="GGG40" s="429"/>
      <c r="GGH40" s="429"/>
      <c r="GGI40" s="429"/>
      <c r="GGJ40" s="429"/>
      <c r="GGK40" s="429"/>
      <c r="GGL40" s="429"/>
      <c r="GGM40" s="429"/>
      <c r="GGN40" s="429"/>
      <c r="GGO40" s="429"/>
      <c r="GGP40" s="429"/>
      <c r="GGQ40" s="429"/>
      <c r="GGR40" s="429"/>
      <c r="GGS40" s="429"/>
      <c r="GGT40" s="429"/>
      <c r="GGU40" s="429"/>
      <c r="GGV40" s="429"/>
      <c r="GGW40" s="429"/>
      <c r="GGX40" s="429"/>
      <c r="GGY40" s="429"/>
      <c r="GGZ40" s="429"/>
      <c r="GHA40" s="429"/>
      <c r="GHB40" s="429"/>
      <c r="GHC40" s="429"/>
      <c r="GHD40" s="429"/>
      <c r="GHE40" s="429"/>
      <c r="GHF40" s="429"/>
      <c r="GHG40" s="429"/>
      <c r="GHH40" s="429"/>
      <c r="GHI40" s="429"/>
      <c r="GHJ40" s="429"/>
      <c r="GHK40" s="429"/>
      <c r="GHL40" s="429"/>
      <c r="GHM40" s="429"/>
      <c r="GHN40" s="429"/>
      <c r="GHO40" s="429"/>
      <c r="GHP40" s="429"/>
      <c r="GHQ40" s="429"/>
      <c r="GHR40" s="429"/>
      <c r="GHS40" s="429"/>
      <c r="GHT40" s="429"/>
      <c r="GHU40" s="429"/>
      <c r="GHV40" s="429"/>
      <c r="GHW40" s="429"/>
      <c r="GHX40" s="429"/>
      <c r="GHY40" s="429"/>
      <c r="GHZ40" s="429"/>
      <c r="GIA40" s="429"/>
      <c r="GIB40" s="429"/>
      <c r="GIC40" s="429"/>
      <c r="GID40" s="429"/>
      <c r="GIE40" s="429"/>
      <c r="GIF40" s="429"/>
      <c r="GIG40" s="429"/>
      <c r="GIH40" s="429"/>
      <c r="GII40" s="429"/>
      <c r="GIJ40" s="429"/>
      <c r="GIK40" s="429"/>
      <c r="GIL40" s="429"/>
      <c r="GIM40" s="429"/>
      <c r="GIN40" s="429"/>
      <c r="GIO40" s="429"/>
      <c r="GIP40" s="429"/>
      <c r="GIQ40" s="429"/>
      <c r="GIR40" s="429"/>
      <c r="GIS40" s="429"/>
      <c r="GIT40" s="429"/>
      <c r="GIU40" s="429"/>
      <c r="GIV40" s="429"/>
      <c r="GIW40" s="429"/>
      <c r="GIX40" s="429"/>
      <c r="GIY40" s="429"/>
      <c r="GIZ40" s="429"/>
      <c r="GJA40" s="429"/>
      <c r="GJB40" s="429"/>
      <c r="GJC40" s="429"/>
      <c r="GJD40" s="429"/>
      <c r="GJE40" s="429"/>
      <c r="GJF40" s="429"/>
      <c r="GJG40" s="429"/>
      <c r="GJH40" s="429"/>
      <c r="GJI40" s="429"/>
      <c r="GJJ40" s="429"/>
      <c r="GJK40" s="429"/>
      <c r="GJL40" s="429"/>
      <c r="GJM40" s="429"/>
      <c r="GJN40" s="429"/>
      <c r="GJO40" s="429"/>
      <c r="GJP40" s="429"/>
      <c r="GJQ40" s="429"/>
      <c r="GJR40" s="429"/>
      <c r="GJS40" s="429"/>
      <c r="GJT40" s="429"/>
      <c r="GJU40" s="429"/>
      <c r="GJV40" s="429"/>
      <c r="GJW40" s="429"/>
      <c r="GJX40" s="429"/>
      <c r="GJY40" s="429"/>
      <c r="GJZ40" s="429"/>
      <c r="GKA40" s="429"/>
      <c r="GKB40" s="429"/>
      <c r="GKC40" s="429"/>
      <c r="GKD40" s="429"/>
      <c r="GKE40" s="429"/>
      <c r="GKF40" s="429"/>
      <c r="GKG40" s="429"/>
      <c r="GKH40" s="429"/>
      <c r="GKI40" s="429"/>
      <c r="GKJ40" s="429"/>
      <c r="GKK40" s="429"/>
      <c r="GKL40" s="429"/>
      <c r="GKM40" s="429"/>
      <c r="GKN40" s="429"/>
      <c r="GKO40" s="429"/>
      <c r="GKP40" s="429"/>
      <c r="GKQ40" s="429"/>
      <c r="GKR40" s="429"/>
      <c r="GKS40" s="429"/>
      <c r="GKT40" s="429"/>
      <c r="GKU40" s="429"/>
      <c r="GKV40" s="429"/>
      <c r="GKW40" s="429"/>
      <c r="GKX40" s="429"/>
      <c r="GKY40" s="429"/>
      <c r="GKZ40" s="429"/>
      <c r="GLA40" s="429"/>
      <c r="GLB40" s="429"/>
      <c r="GLC40" s="429"/>
      <c r="GLD40" s="429"/>
      <c r="GLE40" s="429"/>
      <c r="GLF40" s="429"/>
      <c r="GLG40" s="429"/>
      <c r="GLH40" s="429"/>
      <c r="GLI40" s="429"/>
      <c r="GLJ40" s="429"/>
      <c r="GLK40" s="429"/>
      <c r="GLL40" s="429"/>
      <c r="GLM40" s="429"/>
      <c r="GLN40" s="429"/>
      <c r="GLO40" s="429"/>
      <c r="GLP40" s="429"/>
      <c r="GLQ40" s="429"/>
      <c r="GLR40" s="429"/>
      <c r="GLS40" s="429"/>
      <c r="GLT40" s="429"/>
      <c r="GLU40" s="429"/>
      <c r="GLV40" s="429"/>
      <c r="GLW40" s="429"/>
      <c r="GLX40" s="429"/>
      <c r="GLY40" s="429"/>
      <c r="GLZ40" s="429"/>
      <c r="GMA40" s="429"/>
      <c r="GMB40" s="429"/>
      <c r="GMC40" s="429"/>
      <c r="GMD40" s="429"/>
      <c r="GME40" s="429"/>
      <c r="GMF40" s="429"/>
      <c r="GMG40" s="429"/>
      <c r="GMH40" s="429"/>
      <c r="GMI40" s="429"/>
      <c r="GMJ40" s="429"/>
      <c r="GMK40" s="429"/>
      <c r="GML40" s="429"/>
      <c r="GMM40" s="429"/>
      <c r="GMN40" s="429"/>
      <c r="GMO40" s="429"/>
      <c r="GMP40" s="429"/>
      <c r="GMQ40" s="429"/>
      <c r="GMR40" s="429"/>
      <c r="GMS40" s="429"/>
      <c r="GMT40" s="429"/>
      <c r="GMU40" s="429"/>
      <c r="GMV40" s="429"/>
      <c r="GMW40" s="429"/>
      <c r="GMX40" s="429"/>
      <c r="GMY40" s="429"/>
      <c r="GMZ40" s="429"/>
      <c r="GNA40" s="429"/>
      <c r="GNB40" s="429"/>
      <c r="GNC40" s="429"/>
      <c r="GND40" s="429"/>
      <c r="GNE40" s="429"/>
      <c r="GNF40" s="429"/>
      <c r="GNG40" s="429"/>
      <c r="GNH40" s="429"/>
      <c r="GNI40" s="429"/>
      <c r="GNJ40" s="429"/>
      <c r="GNK40" s="429"/>
      <c r="GNL40" s="429"/>
      <c r="GNM40" s="429"/>
      <c r="GNN40" s="429"/>
      <c r="GNO40" s="429"/>
      <c r="GNP40" s="429"/>
      <c r="GNQ40" s="429"/>
      <c r="GNR40" s="429"/>
      <c r="GNS40" s="429"/>
      <c r="GNT40" s="429"/>
      <c r="GNU40" s="429"/>
      <c r="GNV40" s="429"/>
      <c r="GNW40" s="429"/>
      <c r="GNX40" s="429"/>
      <c r="GNY40" s="429"/>
      <c r="GNZ40" s="429"/>
      <c r="GOA40" s="429"/>
      <c r="GOB40" s="429"/>
      <c r="GOC40" s="429"/>
      <c r="GOD40" s="429"/>
      <c r="GOE40" s="429"/>
      <c r="GOF40" s="429"/>
      <c r="GOG40" s="429"/>
      <c r="GOH40" s="429"/>
      <c r="GOI40" s="429"/>
      <c r="GOJ40" s="429"/>
      <c r="GOK40" s="429"/>
      <c r="GOL40" s="429"/>
      <c r="GOM40" s="429"/>
      <c r="GON40" s="429"/>
      <c r="GOO40" s="429"/>
      <c r="GOP40" s="429"/>
      <c r="GOQ40" s="429"/>
      <c r="GOR40" s="429"/>
      <c r="GOS40" s="429"/>
      <c r="GOT40" s="429"/>
      <c r="GOU40" s="429"/>
      <c r="GOV40" s="429"/>
      <c r="GOW40" s="429"/>
      <c r="GOX40" s="429"/>
      <c r="GOY40" s="429"/>
      <c r="GOZ40" s="429"/>
      <c r="GPA40" s="429"/>
      <c r="GPB40" s="429"/>
      <c r="GPC40" s="429"/>
      <c r="GPD40" s="429"/>
      <c r="GPE40" s="429"/>
      <c r="GPF40" s="429"/>
      <c r="GPG40" s="429"/>
      <c r="GPH40" s="429"/>
      <c r="GPI40" s="429"/>
      <c r="GPJ40" s="429"/>
      <c r="GPK40" s="429"/>
      <c r="GPL40" s="429"/>
      <c r="GPM40" s="429"/>
      <c r="GPN40" s="429"/>
      <c r="GPO40" s="429"/>
      <c r="GPP40" s="429"/>
      <c r="GPQ40" s="429"/>
      <c r="GPR40" s="429"/>
      <c r="GPS40" s="429"/>
      <c r="GPT40" s="429"/>
      <c r="GPU40" s="429"/>
      <c r="GPV40" s="429"/>
      <c r="GPW40" s="429"/>
      <c r="GPX40" s="429"/>
      <c r="GPY40" s="429"/>
      <c r="GPZ40" s="429"/>
      <c r="GQA40" s="429"/>
      <c r="GQB40" s="429"/>
      <c r="GQC40" s="429"/>
      <c r="GQD40" s="429"/>
      <c r="GQE40" s="429"/>
      <c r="GQF40" s="429"/>
      <c r="GQG40" s="429"/>
      <c r="GQH40" s="429"/>
      <c r="GQI40" s="429"/>
      <c r="GQJ40" s="429"/>
      <c r="GQK40" s="429"/>
      <c r="GQL40" s="429"/>
      <c r="GQM40" s="429"/>
      <c r="GQN40" s="429"/>
      <c r="GQO40" s="429"/>
      <c r="GQP40" s="429"/>
      <c r="GQQ40" s="429"/>
      <c r="GQR40" s="429"/>
      <c r="GQS40" s="429"/>
      <c r="GQT40" s="429"/>
      <c r="GQU40" s="429"/>
      <c r="GQV40" s="429"/>
      <c r="GQW40" s="429"/>
      <c r="GQX40" s="429"/>
      <c r="GQY40" s="429"/>
      <c r="GQZ40" s="429"/>
      <c r="GRA40" s="429"/>
      <c r="GRB40" s="429"/>
      <c r="GRC40" s="429"/>
      <c r="GRD40" s="429"/>
      <c r="GRE40" s="429"/>
      <c r="GRF40" s="429"/>
      <c r="GRG40" s="429"/>
      <c r="GRH40" s="429"/>
      <c r="GRI40" s="429"/>
      <c r="GRJ40" s="429"/>
      <c r="GRK40" s="429"/>
      <c r="GRL40" s="429"/>
      <c r="GRM40" s="429"/>
      <c r="GRN40" s="429"/>
      <c r="GRO40" s="429"/>
      <c r="GRP40" s="429"/>
      <c r="GRQ40" s="429"/>
      <c r="GRR40" s="429"/>
      <c r="GRS40" s="429"/>
      <c r="GRT40" s="429"/>
      <c r="GRU40" s="429"/>
      <c r="GRV40" s="429"/>
      <c r="GRW40" s="429"/>
      <c r="GRX40" s="429"/>
      <c r="GRY40" s="429"/>
      <c r="GRZ40" s="429"/>
      <c r="GSA40" s="429"/>
      <c r="GSB40" s="429"/>
      <c r="GSC40" s="429"/>
      <c r="GSD40" s="429"/>
      <c r="GSE40" s="429"/>
      <c r="GSF40" s="429"/>
      <c r="GSG40" s="429"/>
      <c r="GSH40" s="429"/>
      <c r="GSI40" s="429"/>
      <c r="GSJ40" s="429"/>
      <c r="GSK40" s="429"/>
      <c r="GSL40" s="429"/>
      <c r="GSM40" s="429"/>
      <c r="GSN40" s="429"/>
      <c r="GSO40" s="429"/>
      <c r="GSP40" s="429"/>
      <c r="GSQ40" s="429"/>
      <c r="GSR40" s="429"/>
      <c r="GSS40" s="429"/>
      <c r="GST40" s="429"/>
      <c r="GSU40" s="429"/>
      <c r="GSV40" s="429"/>
      <c r="GSW40" s="429"/>
      <c r="GSX40" s="429"/>
      <c r="GSY40" s="429"/>
      <c r="GSZ40" s="429"/>
      <c r="GTA40" s="429"/>
      <c r="GTB40" s="429"/>
      <c r="GTC40" s="429"/>
      <c r="GTD40" s="429"/>
      <c r="GTE40" s="429"/>
      <c r="GTF40" s="429"/>
      <c r="GTG40" s="429"/>
      <c r="GTH40" s="429"/>
      <c r="GTI40" s="429"/>
      <c r="GTJ40" s="429"/>
      <c r="GTK40" s="429"/>
      <c r="GTL40" s="429"/>
      <c r="GTM40" s="429"/>
      <c r="GTN40" s="429"/>
      <c r="GTO40" s="429"/>
      <c r="GTP40" s="429"/>
      <c r="GTQ40" s="429"/>
      <c r="GTR40" s="429"/>
      <c r="GTS40" s="429"/>
      <c r="GTT40" s="429"/>
      <c r="GTU40" s="429"/>
      <c r="GTV40" s="429"/>
      <c r="GTW40" s="429"/>
      <c r="GTX40" s="429"/>
      <c r="GTY40" s="429"/>
      <c r="GTZ40" s="429"/>
      <c r="GUA40" s="429"/>
      <c r="GUB40" s="429"/>
      <c r="GUC40" s="429"/>
      <c r="GUD40" s="429"/>
      <c r="GUE40" s="429"/>
      <c r="GUF40" s="429"/>
      <c r="GUG40" s="429"/>
      <c r="GUH40" s="429"/>
      <c r="GUI40" s="429"/>
      <c r="GUJ40" s="429"/>
      <c r="GUK40" s="429"/>
      <c r="GUL40" s="429"/>
      <c r="GUM40" s="429"/>
      <c r="GUN40" s="429"/>
      <c r="GUO40" s="429"/>
      <c r="GUP40" s="429"/>
      <c r="GUQ40" s="429"/>
      <c r="GUR40" s="429"/>
      <c r="GUS40" s="429"/>
      <c r="GUT40" s="429"/>
      <c r="GUU40" s="429"/>
      <c r="GUV40" s="429"/>
      <c r="GUW40" s="429"/>
      <c r="GUX40" s="429"/>
      <c r="GUY40" s="429"/>
      <c r="GUZ40" s="429"/>
      <c r="GVA40" s="429"/>
      <c r="GVB40" s="429"/>
      <c r="GVC40" s="429"/>
      <c r="GVD40" s="429"/>
      <c r="GVE40" s="429"/>
      <c r="GVF40" s="429"/>
      <c r="GVG40" s="429"/>
      <c r="GVH40" s="429"/>
      <c r="GVI40" s="429"/>
      <c r="GVJ40" s="429"/>
      <c r="GVK40" s="429"/>
      <c r="GVL40" s="429"/>
      <c r="GVM40" s="429"/>
      <c r="GVN40" s="429"/>
      <c r="GVO40" s="429"/>
      <c r="GVP40" s="429"/>
      <c r="GVQ40" s="429"/>
      <c r="GVR40" s="429"/>
      <c r="GVS40" s="429"/>
      <c r="GVT40" s="429"/>
      <c r="GVU40" s="429"/>
      <c r="GVV40" s="429"/>
      <c r="GVW40" s="429"/>
      <c r="GVX40" s="429"/>
      <c r="GVY40" s="429"/>
      <c r="GVZ40" s="429"/>
      <c r="GWA40" s="429"/>
      <c r="GWB40" s="429"/>
      <c r="GWC40" s="429"/>
      <c r="GWD40" s="429"/>
      <c r="GWE40" s="429"/>
      <c r="GWF40" s="429"/>
      <c r="GWG40" s="429"/>
      <c r="GWH40" s="429"/>
      <c r="GWI40" s="429"/>
      <c r="GWJ40" s="429"/>
      <c r="GWK40" s="429"/>
      <c r="GWL40" s="429"/>
      <c r="GWM40" s="429"/>
      <c r="GWN40" s="429"/>
      <c r="GWO40" s="429"/>
      <c r="GWP40" s="429"/>
      <c r="GWQ40" s="429"/>
      <c r="GWR40" s="429"/>
      <c r="GWS40" s="429"/>
      <c r="GWT40" s="429"/>
      <c r="GWU40" s="429"/>
      <c r="GWV40" s="429"/>
      <c r="GWW40" s="429"/>
      <c r="GWX40" s="429"/>
      <c r="GWY40" s="429"/>
      <c r="GWZ40" s="429"/>
      <c r="GXA40" s="429"/>
      <c r="GXB40" s="429"/>
      <c r="GXC40" s="429"/>
      <c r="GXD40" s="429"/>
      <c r="GXE40" s="429"/>
      <c r="GXF40" s="429"/>
      <c r="GXG40" s="429"/>
      <c r="GXH40" s="429"/>
      <c r="GXI40" s="429"/>
      <c r="GXJ40" s="429"/>
      <c r="GXK40" s="429"/>
      <c r="GXL40" s="429"/>
      <c r="GXM40" s="429"/>
      <c r="GXN40" s="429"/>
      <c r="GXO40" s="429"/>
      <c r="GXP40" s="429"/>
      <c r="GXQ40" s="429"/>
      <c r="GXR40" s="429"/>
      <c r="GXS40" s="429"/>
      <c r="GXT40" s="429"/>
      <c r="GXU40" s="429"/>
      <c r="GXV40" s="429"/>
      <c r="GXW40" s="429"/>
      <c r="GXX40" s="429"/>
      <c r="GXY40" s="429"/>
      <c r="GXZ40" s="429"/>
      <c r="GYA40" s="429"/>
      <c r="GYB40" s="429"/>
      <c r="GYC40" s="429"/>
      <c r="GYD40" s="429"/>
      <c r="GYE40" s="429"/>
      <c r="GYF40" s="429"/>
      <c r="GYG40" s="429"/>
      <c r="GYH40" s="429"/>
      <c r="GYI40" s="429"/>
      <c r="GYJ40" s="429"/>
      <c r="GYK40" s="429"/>
      <c r="GYL40" s="429"/>
      <c r="GYM40" s="429"/>
      <c r="GYN40" s="429"/>
      <c r="GYO40" s="429"/>
      <c r="GYP40" s="429"/>
      <c r="GYQ40" s="429"/>
      <c r="GYR40" s="429"/>
      <c r="GYS40" s="429"/>
      <c r="GYT40" s="429"/>
      <c r="GYU40" s="429"/>
      <c r="GYV40" s="429"/>
      <c r="GYW40" s="429"/>
      <c r="GYX40" s="429"/>
      <c r="GYY40" s="429"/>
      <c r="GYZ40" s="429"/>
      <c r="GZA40" s="429"/>
      <c r="GZB40" s="429"/>
      <c r="GZC40" s="429"/>
      <c r="GZD40" s="429"/>
      <c r="GZE40" s="429"/>
      <c r="GZF40" s="429"/>
      <c r="GZG40" s="429"/>
      <c r="GZH40" s="429"/>
      <c r="GZI40" s="429"/>
      <c r="GZJ40" s="429"/>
      <c r="GZK40" s="429"/>
      <c r="GZL40" s="429"/>
      <c r="GZM40" s="429"/>
      <c r="GZN40" s="429"/>
      <c r="GZO40" s="429"/>
      <c r="GZP40" s="429"/>
      <c r="GZQ40" s="429"/>
      <c r="GZR40" s="429"/>
      <c r="GZS40" s="429"/>
      <c r="GZT40" s="429"/>
      <c r="GZU40" s="429"/>
      <c r="GZV40" s="429"/>
      <c r="GZW40" s="429"/>
      <c r="GZX40" s="429"/>
      <c r="GZY40" s="429"/>
      <c r="GZZ40" s="429"/>
      <c r="HAA40" s="429"/>
      <c r="HAB40" s="429"/>
      <c r="HAC40" s="429"/>
      <c r="HAD40" s="429"/>
      <c r="HAE40" s="429"/>
      <c r="HAF40" s="429"/>
      <c r="HAG40" s="429"/>
      <c r="HAH40" s="429"/>
      <c r="HAI40" s="429"/>
      <c r="HAJ40" s="429"/>
      <c r="HAK40" s="429"/>
      <c r="HAL40" s="429"/>
      <c r="HAM40" s="429"/>
      <c r="HAN40" s="429"/>
      <c r="HAO40" s="429"/>
      <c r="HAP40" s="429"/>
      <c r="HAQ40" s="429"/>
      <c r="HAR40" s="429"/>
      <c r="HAS40" s="429"/>
      <c r="HAT40" s="429"/>
      <c r="HAU40" s="429"/>
      <c r="HAV40" s="429"/>
      <c r="HAW40" s="429"/>
      <c r="HAX40" s="429"/>
      <c r="HAY40" s="429"/>
      <c r="HAZ40" s="429"/>
      <c r="HBA40" s="429"/>
      <c r="HBB40" s="429"/>
      <c r="HBC40" s="429"/>
      <c r="HBD40" s="429"/>
      <c r="HBE40" s="429"/>
      <c r="HBF40" s="429"/>
      <c r="HBG40" s="429"/>
      <c r="HBH40" s="429"/>
      <c r="HBI40" s="429"/>
      <c r="HBJ40" s="429"/>
      <c r="HBK40" s="429"/>
      <c r="HBL40" s="429"/>
      <c r="HBM40" s="429"/>
      <c r="HBN40" s="429"/>
      <c r="HBO40" s="429"/>
      <c r="HBP40" s="429"/>
      <c r="HBQ40" s="429"/>
      <c r="HBR40" s="429"/>
      <c r="HBS40" s="429"/>
      <c r="HBT40" s="429"/>
      <c r="HBU40" s="429"/>
      <c r="HBV40" s="429"/>
      <c r="HBW40" s="429"/>
      <c r="HBX40" s="429"/>
      <c r="HBY40" s="429"/>
      <c r="HBZ40" s="429"/>
      <c r="HCA40" s="429"/>
      <c r="HCB40" s="429"/>
      <c r="HCC40" s="429"/>
      <c r="HCD40" s="429"/>
      <c r="HCE40" s="429"/>
      <c r="HCF40" s="429"/>
      <c r="HCG40" s="429"/>
      <c r="HCH40" s="429"/>
      <c r="HCI40" s="429"/>
      <c r="HCJ40" s="429"/>
      <c r="HCK40" s="429"/>
      <c r="HCL40" s="429"/>
      <c r="HCM40" s="429"/>
      <c r="HCN40" s="429"/>
      <c r="HCO40" s="429"/>
      <c r="HCP40" s="429"/>
      <c r="HCQ40" s="429"/>
      <c r="HCR40" s="429"/>
      <c r="HCS40" s="429"/>
      <c r="HCT40" s="429"/>
      <c r="HCU40" s="429"/>
      <c r="HCV40" s="429"/>
      <c r="HCW40" s="429"/>
      <c r="HCX40" s="429"/>
      <c r="HCY40" s="429"/>
      <c r="HCZ40" s="429"/>
      <c r="HDA40" s="429"/>
      <c r="HDB40" s="429"/>
      <c r="HDC40" s="429"/>
      <c r="HDD40" s="429"/>
      <c r="HDE40" s="429"/>
      <c r="HDF40" s="429"/>
      <c r="HDG40" s="429"/>
      <c r="HDH40" s="429"/>
      <c r="HDI40" s="429"/>
      <c r="HDJ40" s="429"/>
      <c r="HDK40" s="429"/>
      <c r="HDL40" s="429"/>
      <c r="HDM40" s="429"/>
      <c r="HDN40" s="429"/>
      <c r="HDO40" s="429"/>
      <c r="HDP40" s="429"/>
      <c r="HDQ40" s="429"/>
      <c r="HDR40" s="429"/>
      <c r="HDS40" s="429"/>
      <c r="HDT40" s="429"/>
      <c r="HDU40" s="429"/>
      <c r="HDV40" s="429"/>
      <c r="HDW40" s="429"/>
      <c r="HDX40" s="429"/>
      <c r="HDY40" s="429"/>
      <c r="HDZ40" s="429"/>
      <c r="HEA40" s="429"/>
      <c r="HEB40" s="429"/>
      <c r="HEC40" s="429"/>
      <c r="HED40" s="429"/>
      <c r="HEE40" s="429"/>
      <c r="HEF40" s="429"/>
      <c r="HEG40" s="429"/>
      <c r="HEH40" s="429"/>
      <c r="HEI40" s="429"/>
      <c r="HEJ40" s="429"/>
      <c r="HEK40" s="429"/>
      <c r="HEL40" s="429"/>
      <c r="HEM40" s="429"/>
      <c r="HEN40" s="429"/>
      <c r="HEO40" s="429"/>
      <c r="HEP40" s="429"/>
      <c r="HEQ40" s="429"/>
      <c r="HER40" s="429"/>
      <c r="HES40" s="429"/>
      <c r="HET40" s="429"/>
      <c r="HEU40" s="429"/>
      <c r="HEV40" s="429"/>
      <c r="HEW40" s="429"/>
      <c r="HEX40" s="429"/>
      <c r="HEY40" s="429"/>
      <c r="HEZ40" s="429"/>
      <c r="HFA40" s="429"/>
      <c r="HFB40" s="429"/>
      <c r="HFC40" s="429"/>
      <c r="HFD40" s="429"/>
      <c r="HFE40" s="429"/>
      <c r="HFF40" s="429"/>
      <c r="HFG40" s="429"/>
      <c r="HFH40" s="429"/>
      <c r="HFI40" s="429"/>
      <c r="HFJ40" s="429"/>
      <c r="HFK40" s="429"/>
      <c r="HFL40" s="429"/>
      <c r="HFM40" s="429"/>
      <c r="HFN40" s="429"/>
      <c r="HFO40" s="429"/>
      <c r="HFP40" s="429"/>
      <c r="HFQ40" s="429"/>
      <c r="HFR40" s="429"/>
      <c r="HFS40" s="429"/>
      <c r="HFT40" s="429"/>
      <c r="HFU40" s="429"/>
      <c r="HFV40" s="429"/>
      <c r="HFW40" s="429"/>
      <c r="HFX40" s="429"/>
      <c r="HFY40" s="429"/>
      <c r="HFZ40" s="429"/>
      <c r="HGA40" s="429"/>
      <c r="HGB40" s="429"/>
      <c r="HGC40" s="429"/>
      <c r="HGD40" s="429"/>
      <c r="HGE40" s="429"/>
      <c r="HGF40" s="429"/>
      <c r="HGG40" s="429"/>
      <c r="HGH40" s="429"/>
      <c r="HGI40" s="429"/>
      <c r="HGJ40" s="429"/>
      <c r="HGK40" s="429"/>
      <c r="HGL40" s="429"/>
      <c r="HGM40" s="429"/>
      <c r="HGN40" s="429"/>
      <c r="HGO40" s="429"/>
      <c r="HGP40" s="429"/>
      <c r="HGQ40" s="429"/>
      <c r="HGR40" s="429"/>
      <c r="HGS40" s="429"/>
      <c r="HGT40" s="429"/>
      <c r="HGU40" s="429"/>
      <c r="HGV40" s="429"/>
      <c r="HGW40" s="429"/>
      <c r="HGX40" s="429"/>
      <c r="HGY40" s="429"/>
      <c r="HGZ40" s="429"/>
      <c r="HHA40" s="429"/>
      <c r="HHB40" s="429"/>
      <c r="HHC40" s="429"/>
      <c r="HHD40" s="429"/>
      <c r="HHE40" s="429"/>
      <c r="HHF40" s="429"/>
      <c r="HHG40" s="429"/>
      <c r="HHH40" s="429"/>
      <c r="HHI40" s="429"/>
      <c r="HHJ40" s="429"/>
      <c r="HHK40" s="429"/>
      <c r="HHL40" s="429"/>
      <c r="HHM40" s="429"/>
      <c r="HHN40" s="429"/>
      <c r="HHO40" s="429"/>
      <c r="HHP40" s="429"/>
      <c r="HHQ40" s="429"/>
      <c r="HHR40" s="429"/>
      <c r="HHS40" s="429"/>
      <c r="HHT40" s="429"/>
      <c r="HHU40" s="429"/>
      <c r="HHV40" s="429"/>
      <c r="HHW40" s="429"/>
      <c r="HHX40" s="429"/>
      <c r="HHY40" s="429"/>
      <c r="HHZ40" s="429"/>
      <c r="HIA40" s="429"/>
      <c r="HIB40" s="429"/>
      <c r="HIC40" s="429"/>
      <c r="HID40" s="429"/>
      <c r="HIE40" s="429"/>
      <c r="HIF40" s="429"/>
      <c r="HIG40" s="429"/>
      <c r="HIH40" s="429"/>
      <c r="HII40" s="429"/>
      <c r="HIJ40" s="429"/>
      <c r="HIK40" s="429"/>
      <c r="HIL40" s="429"/>
      <c r="HIM40" s="429"/>
      <c r="HIN40" s="429"/>
      <c r="HIO40" s="429"/>
      <c r="HIP40" s="429"/>
      <c r="HIQ40" s="429"/>
      <c r="HIR40" s="429"/>
      <c r="HIS40" s="429"/>
      <c r="HIT40" s="429"/>
      <c r="HIU40" s="429"/>
      <c r="HIV40" s="429"/>
      <c r="HIW40" s="429"/>
      <c r="HIX40" s="429"/>
      <c r="HIY40" s="429"/>
      <c r="HIZ40" s="429"/>
      <c r="HJA40" s="429"/>
      <c r="HJB40" s="429"/>
      <c r="HJC40" s="429"/>
      <c r="HJD40" s="429"/>
      <c r="HJE40" s="429"/>
      <c r="HJF40" s="429"/>
      <c r="HJG40" s="429"/>
      <c r="HJH40" s="429"/>
      <c r="HJI40" s="429"/>
      <c r="HJJ40" s="429"/>
      <c r="HJK40" s="429"/>
      <c r="HJL40" s="429"/>
      <c r="HJM40" s="429"/>
      <c r="HJN40" s="429"/>
      <c r="HJO40" s="429"/>
      <c r="HJP40" s="429"/>
      <c r="HJQ40" s="429"/>
      <c r="HJR40" s="429"/>
      <c r="HJS40" s="429"/>
      <c r="HJT40" s="429"/>
      <c r="HJU40" s="429"/>
      <c r="HJV40" s="429"/>
      <c r="HJW40" s="429"/>
      <c r="HJX40" s="429"/>
      <c r="HJY40" s="429"/>
      <c r="HJZ40" s="429"/>
      <c r="HKA40" s="429"/>
      <c r="HKB40" s="429"/>
      <c r="HKC40" s="429"/>
      <c r="HKD40" s="429"/>
      <c r="HKE40" s="429"/>
      <c r="HKF40" s="429"/>
      <c r="HKG40" s="429"/>
      <c r="HKH40" s="429"/>
      <c r="HKI40" s="429"/>
      <c r="HKJ40" s="429"/>
      <c r="HKK40" s="429"/>
      <c r="HKL40" s="429"/>
      <c r="HKM40" s="429"/>
      <c r="HKN40" s="429"/>
      <c r="HKO40" s="429"/>
      <c r="HKP40" s="429"/>
      <c r="HKQ40" s="429"/>
      <c r="HKR40" s="429"/>
      <c r="HKS40" s="429"/>
      <c r="HKT40" s="429"/>
      <c r="HKU40" s="429"/>
      <c r="HKV40" s="429"/>
      <c r="HKW40" s="429"/>
      <c r="HKX40" s="429"/>
      <c r="HKY40" s="429"/>
      <c r="HKZ40" s="429"/>
      <c r="HLA40" s="429"/>
      <c r="HLB40" s="429"/>
      <c r="HLC40" s="429"/>
      <c r="HLD40" s="429"/>
      <c r="HLE40" s="429"/>
      <c r="HLF40" s="429"/>
      <c r="HLG40" s="429"/>
      <c r="HLH40" s="429"/>
      <c r="HLI40" s="429"/>
      <c r="HLJ40" s="429"/>
      <c r="HLK40" s="429"/>
      <c r="HLL40" s="429"/>
      <c r="HLM40" s="429"/>
      <c r="HLN40" s="429"/>
      <c r="HLO40" s="429"/>
      <c r="HLP40" s="429"/>
      <c r="HLQ40" s="429"/>
      <c r="HLR40" s="429"/>
      <c r="HLS40" s="429"/>
      <c r="HLT40" s="429"/>
      <c r="HLU40" s="429"/>
      <c r="HLV40" s="429"/>
      <c r="HLW40" s="429"/>
      <c r="HLX40" s="429"/>
      <c r="HLY40" s="429"/>
      <c r="HLZ40" s="429"/>
      <c r="HMA40" s="429"/>
      <c r="HMB40" s="429"/>
      <c r="HMC40" s="429"/>
      <c r="HMD40" s="429"/>
      <c r="HME40" s="429"/>
      <c r="HMF40" s="429"/>
      <c r="HMG40" s="429"/>
      <c r="HMH40" s="429"/>
      <c r="HMI40" s="429"/>
      <c r="HMJ40" s="429"/>
      <c r="HMK40" s="429"/>
      <c r="HML40" s="429"/>
      <c r="HMM40" s="429"/>
      <c r="HMN40" s="429"/>
      <c r="HMO40" s="429"/>
      <c r="HMP40" s="429"/>
      <c r="HMQ40" s="429"/>
      <c r="HMR40" s="429"/>
      <c r="HMS40" s="429"/>
      <c r="HMT40" s="429"/>
      <c r="HMU40" s="429"/>
      <c r="HMV40" s="429"/>
      <c r="HMW40" s="429"/>
      <c r="HMX40" s="429"/>
      <c r="HMY40" s="429"/>
      <c r="HMZ40" s="429"/>
      <c r="HNA40" s="429"/>
      <c r="HNB40" s="429"/>
      <c r="HNC40" s="429"/>
      <c r="HND40" s="429"/>
      <c r="HNE40" s="429"/>
      <c r="HNF40" s="429"/>
      <c r="HNG40" s="429"/>
      <c r="HNH40" s="429"/>
      <c r="HNI40" s="429"/>
      <c r="HNJ40" s="429"/>
      <c r="HNK40" s="429"/>
      <c r="HNL40" s="429"/>
      <c r="HNM40" s="429"/>
      <c r="HNN40" s="429"/>
      <c r="HNO40" s="429"/>
      <c r="HNP40" s="429"/>
      <c r="HNQ40" s="429"/>
      <c r="HNR40" s="429"/>
      <c r="HNS40" s="429"/>
      <c r="HNT40" s="429"/>
      <c r="HNU40" s="429"/>
      <c r="HNV40" s="429"/>
      <c r="HNW40" s="429"/>
      <c r="HNX40" s="429"/>
      <c r="HNY40" s="429"/>
      <c r="HNZ40" s="429"/>
      <c r="HOA40" s="429"/>
      <c r="HOB40" s="429"/>
      <c r="HOC40" s="429"/>
      <c r="HOD40" s="429"/>
      <c r="HOE40" s="429"/>
      <c r="HOF40" s="429"/>
      <c r="HOG40" s="429"/>
      <c r="HOH40" s="429"/>
      <c r="HOI40" s="429"/>
      <c r="HOJ40" s="429"/>
      <c r="HOK40" s="429"/>
      <c r="HOL40" s="429"/>
      <c r="HOM40" s="429"/>
      <c r="HON40" s="429"/>
      <c r="HOO40" s="429"/>
      <c r="HOP40" s="429"/>
      <c r="HOQ40" s="429"/>
      <c r="HOR40" s="429"/>
      <c r="HOS40" s="429"/>
      <c r="HOT40" s="429"/>
      <c r="HOU40" s="429"/>
      <c r="HOV40" s="429"/>
      <c r="HOW40" s="429"/>
      <c r="HOX40" s="429"/>
      <c r="HOY40" s="429"/>
      <c r="HOZ40" s="429"/>
      <c r="HPA40" s="429"/>
      <c r="HPB40" s="429"/>
      <c r="HPC40" s="429"/>
      <c r="HPD40" s="429"/>
      <c r="HPE40" s="429"/>
      <c r="HPF40" s="429"/>
      <c r="HPG40" s="429"/>
      <c r="HPH40" s="429"/>
      <c r="HPI40" s="429"/>
      <c r="HPJ40" s="429"/>
      <c r="HPK40" s="429"/>
      <c r="HPL40" s="429"/>
      <c r="HPM40" s="429"/>
      <c r="HPN40" s="429"/>
      <c r="HPO40" s="429"/>
      <c r="HPP40" s="429"/>
      <c r="HPQ40" s="429"/>
      <c r="HPR40" s="429"/>
      <c r="HPS40" s="429"/>
      <c r="HPT40" s="429"/>
      <c r="HPU40" s="429"/>
      <c r="HPV40" s="429"/>
      <c r="HPW40" s="429"/>
      <c r="HPX40" s="429"/>
      <c r="HPY40" s="429"/>
      <c r="HPZ40" s="429"/>
      <c r="HQA40" s="429"/>
      <c r="HQB40" s="429"/>
      <c r="HQC40" s="429"/>
      <c r="HQD40" s="429"/>
      <c r="HQE40" s="429"/>
      <c r="HQF40" s="429"/>
      <c r="HQG40" s="429"/>
      <c r="HQH40" s="429"/>
      <c r="HQI40" s="429"/>
      <c r="HQJ40" s="429"/>
      <c r="HQK40" s="429"/>
      <c r="HQL40" s="429"/>
      <c r="HQM40" s="429"/>
      <c r="HQN40" s="429"/>
      <c r="HQO40" s="429"/>
      <c r="HQP40" s="429"/>
      <c r="HQQ40" s="429"/>
      <c r="HQR40" s="429"/>
      <c r="HQS40" s="429"/>
      <c r="HQT40" s="429"/>
      <c r="HQU40" s="429"/>
      <c r="HQV40" s="429"/>
      <c r="HQW40" s="429"/>
      <c r="HQX40" s="429"/>
      <c r="HQY40" s="429"/>
      <c r="HQZ40" s="429"/>
      <c r="HRA40" s="429"/>
      <c r="HRB40" s="429"/>
      <c r="HRC40" s="429"/>
      <c r="HRD40" s="429"/>
      <c r="HRE40" s="429"/>
      <c r="HRF40" s="429"/>
      <c r="HRG40" s="429"/>
      <c r="HRH40" s="429"/>
      <c r="HRI40" s="429"/>
      <c r="HRJ40" s="429"/>
      <c r="HRK40" s="429"/>
      <c r="HRL40" s="429"/>
      <c r="HRM40" s="429"/>
      <c r="HRN40" s="429"/>
      <c r="HRO40" s="429"/>
      <c r="HRP40" s="429"/>
      <c r="HRQ40" s="429"/>
      <c r="HRR40" s="429"/>
      <c r="HRS40" s="429"/>
      <c r="HRT40" s="429"/>
      <c r="HRU40" s="429"/>
      <c r="HRV40" s="429"/>
      <c r="HRW40" s="429"/>
      <c r="HRX40" s="429"/>
      <c r="HRY40" s="429"/>
      <c r="HRZ40" s="429"/>
      <c r="HSA40" s="429"/>
      <c r="HSB40" s="429"/>
      <c r="HSC40" s="429"/>
      <c r="HSD40" s="429"/>
      <c r="HSE40" s="429"/>
      <c r="HSF40" s="429"/>
      <c r="HSG40" s="429"/>
      <c r="HSH40" s="429"/>
      <c r="HSI40" s="429"/>
      <c r="HSJ40" s="429"/>
      <c r="HSK40" s="429"/>
      <c r="HSL40" s="429"/>
      <c r="HSM40" s="429"/>
      <c r="HSN40" s="429"/>
      <c r="HSO40" s="429"/>
      <c r="HSP40" s="429"/>
      <c r="HSQ40" s="429"/>
      <c r="HSR40" s="429"/>
      <c r="HSS40" s="429"/>
      <c r="HST40" s="429"/>
      <c r="HSU40" s="429"/>
      <c r="HSV40" s="429"/>
      <c r="HSW40" s="429"/>
      <c r="HSX40" s="429"/>
      <c r="HSY40" s="429"/>
      <c r="HSZ40" s="429"/>
      <c r="HTA40" s="429"/>
      <c r="HTB40" s="429"/>
      <c r="HTC40" s="429"/>
      <c r="HTD40" s="429"/>
      <c r="HTE40" s="429"/>
      <c r="HTF40" s="429"/>
      <c r="HTG40" s="429"/>
      <c r="HTH40" s="429"/>
      <c r="HTI40" s="429"/>
      <c r="HTJ40" s="429"/>
      <c r="HTK40" s="429"/>
      <c r="HTL40" s="429"/>
      <c r="HTM40" s="429"/>
      <c r="HTN40" s="429"/>
      <c r="HTO40" s="429"/>
      <c r="HTP40" s="429"/>
      <c r="HTQ40" s="429"/>
      <c r="HTR40" s="429"/>
      <c r="HTS40" s="429"/>
      <c r="HTT40" s="429"/>
      <c r="HTU40" s="429"/>
      <c r="HTV40" s="429"/>
      <c r="HTW40" s="429"/>
      <c r="HTX40" s="429"/>
      <c r="HTY40" s="429"/>
      <c r="HTZ40" s="429"/>
      <c r="HUA40" s="429"/>
      <c r="HUB40" s="429"/>
      <c r="HUC40" s="429"/>
      <c r="HUD40" s="429"/>
      <c r="HUE40" s="429"/>
      <c r="HUF40" s="429"/>
      <c r="HUG40" s="429"/>
      <c r="HUH40" s="429"/>
      <c r="HUI40" s="429"/>
      <c r="HUJ40" s="429"/>
      <c r="HUK40" s="429"/>
      <c r="HUL40" s="429"/>
      <c r="HUM40" s="429"/>
      <c r="HUN40" s="429"/>
      <c r="HUO40" s="429"/>
      <c r="HUP40" s="429"/>
      <c r="HUQ40" s="429"/>
      <c r="HUR40" s="429"/>
      <c r="HUS40" s="429"/>
      <c r="HUT40" s="429"/>
      <c r="HUU40" s="429"/>
      <c r="HUV40" s="429"/>
      <c r="HUW40" s="429"/>
      <c r="HUX40" s="429"/>
      <c r="HUY40" s="429"/>
      <c r="HUZ40" s="429"/>
      <c r="HVA40" s="429"/>
      <c r="HVB40" s="429"/>
      <c r="HVC40" s="429"/>
      <c r="HVD40" s="429"/>
      <c r="HVE40" s="429"/>
      <c r="HVF40" s="429"/>
      <c r="HVG40" s="429"/>
      <c r="HVH40" s="429"/>
      <c r="HVI40" s="429"/>
      <c r="HVJ40" s="429"/>
      <c r="HVK40" s="429"/>
      <c r="HVL40" s="429"/>
      <c r="HVM40" s="429"/>
      <c r="HVN40" s="429"/>
      <c r="HVO40" s="429"/>
      <c r="HVP40" s="429"/>
      <c r="HVQ40" s="429"/>
      <c r="HVR40" s="429"/>
      <c r="HVS40" s="429"/>
      <c r="HVT40" s="429"/>
      <c r="HVU40" s="429"/>
      <c r="HVV40" s="429"/>
      <c r="HVW40" s="429"/>
      <c r="HVX40" s="429"/>
      <c r="HVY40" s="429"/>
      <c r="HVZ40" s="429"/>
      <c r="HWA40" s="429"/>
      <c r="HWB40" s="429"/>
      <c r="HWC40" s="429"/>
      <c r="HWD40" s="429"/>
      <c r="HWE40" s="429"/>
      <c r="HWF40" s="429"/>
      <c r="HWG40" s="429"/>
      <c r="HWH40" s="429"/>
      <c r="HWI40" s="429"/>
      <c r="HWJ40" s="429"/>
      <c r="HWK40" s="429"/>
      <c r="HWL40" s="429"/>
      <c r="HWM40" s="429"/>
      <c r="HWN40" s="429"/>
      <c r="HWO40" s="429"/>
      <c r="HWP40" s="429"/>
      <c r="HWQ40" s="429"/>
      <c r="HWR40" s="429"/>
      <c r="HWS40" s="429"/>
      <c r="HWT40" s="429"/>
      <c r="HWU40" s="429"/>
      <c r="HWV40" s="429"/>
      <c r="HWW40" s="429"/>
      <c r="HWX40" s="429"/>
      <c r="HWY40" s="429"/>
      <c r="HWZ40" s="429"/>
      <c r="HXA40" s="429"/>
      <c r="HXB40" s="429"/>
      <c r="HXC40" s="429"/>
      <c r="HXD40" s="429"/>
      <c r="HXE40" s="429"/>
      <c r="HXF40" s="429"/>
      <c r="HXG40" s="429"/>
      <c r="HXH40" s="429"/>
      <c r="HXI40" s="429"/>
      <c r="HXJ40" s="429"/>
      <c r="HXK40" s="429"/>
      <c r="HXL40" s="429"/>
      <c r="HXM40" s="429"/>
      <c r="HXN40" s="429"/>
      <c r="HXO40" s="429"/>
      <c r="HXP40" s="429"/>
      <c r="HXQ40" s="429"/>
      <c r="HXR40" s="429"/>
      <c r="HXS40" s="429"/>
      <c r="HXT40" s="429"/>
      <c r="HXU40" s="429"/>
      <c r="HXV40" s="429"/>
      <c r="HXW40" s="429"/>
      <c r="HXX40" s="429"/>
      <c r="HXY40" s="429"/>
      <c r="HXZ40" s="429"/>
      <c r="HYA40" s="429"/>
      <c r="HYB40" s="429"/>
      <c r="HYC40" s="429"/>
      <c r="HYD40" s="429"/>
      <c r="HYE40" s="429"/>
      <c r="HYF40" s="429"/>
      <c r="HYG40" s="429"/>
      <c r="HYH40" s="429"/>
      <c r="HYI40" s="429"/>
      <c r="HYJ40" s="429"/>
      <c r="HYK40" s="429"/>
      <c r="HYL40" s="429"/>
      <c r="HYM40" s="429"/>
      <c r="HYN40" s="429"/>
      <c r="HYO40" s="429"/>
      <c r="HYP40" s="429"/>
      <c r="HYQ40" s="429"/>
      <c r="HYR40" s="429"/>
      <c r="HYS40" s="429"/>
      <c r="HYT40" s="429"/>
      <c r="HYU40" s="429"/>
      <c r="HYV40" s="429"/>
      <c r="HYW40" s="429"/>
      <c r="HYX40" s="429"/>
      <c r="HYY40" s="429"/>
      <c r="HYZ40" s="429"/>
      <c r="HZA40" s="429"/>
      <c r="HZB40" s="429"/>
      <c r="HZC40" s="429"/>
      <c r="HZD40" s="429"/>
      <c r="HZE40" s="429"/>
      <c r="HZF40" s="429"/>
      <c r="HZG40" s="429"/>
      <c r="HZH40" s="429"/>
      <c r="HZI40" s="429"/>
      <c r="HZJ40" s="429"/>
      <c r="HZK40" s="429"/>
      <c r="HZL40" s="429"/>
      <c r="HZM40" s="429"/>
      <c r="HZN40" s="429"/>
      <c r="HZO40" s="429"/>
      <c r="HZP40" s="429"/>
      <c r="HZQ40" s="429"/>
      <c r="HZR40" s="429"/>
      <c r="HZS40" s="429"/>
      <c r="HZT40" s="429"/>
      <c r="HZU40" s="429"/>
      <c r="HZV40" s="429"/>
      <c r="HZW40" s="429"/>
      <c r="HZX40" s="429"/>
      <c r="HZY40" s="429"/>
      <c r="HZZ40" s="429"/>
      <c r="IAA40" s="429"/>
      <c r="IAB40" s="429"/>
      <c r="IAC40" s="429"/>
      <c r="IAD40" s="429"/>
      <c r="IAE40" s="429"/>
      <c r="IAF40" s="429"/>
      <c r="IAG40" s="429"/>
      <c r="IAH40" s="429"/>
      <c r="IAI40" s="429"/>
      <c r="IAJ40" s="429"/>
      <c r="IAK40" s="429"/>
      <c r="IAL40" s="429"/>
      <c r="IAM40" s="429"/>
      <c r="IAN40" s="429"/>
      <c r="IAO40" s="429"/>
      <c r="IAP40" s="429"/>
      <c r="IAQ40" s="429"/>
      <c r="IAR40" s="429"/>
      <c r="IAS40" s="429"/>
      <c r="IAT40" s="429"/>
      <c r="IAU40" s="429"/>
      <c r="IAV40" s="429"/>
      <c r="IAW40" s="429"/>
      <c r="IAX40" s="429"/>
      <c r="IAY40" s="429"/>
      <c r="IAZ40" s="429"/>
      <c r="IBA40" s="429"/>
      <c r="IBB40" s="429"/>
      <c r="IBC40" s="429"/>
      <c r="IBD40" s="429"/>
      <c r="IBE40" s="429"/>
      <c r="IBF40" s="429"/>
      <c r="IBG40" s="429"/>
      <c r="IBH40" s="429"/>
      <c r="IBI40" s="429"/>
      <c r="IBJ40" s="429"/>
      <c r="IBK40" s="429"/>
      <c r="IBL40" s="429"/>
      <c r="IBM40" s="429"/>
      <c r="IBN40" s="429"/>
      <c r="IBO40" s="429"/>
      <c r="IBP40" s="429"/>
      <c r="IBQ40" s="429"/>
      <c r="IBR40" s="429"/>
      <c r="IBS40" s="429"/>
      <c r="IBT40" s="429"/>
      <c r="IBU40" s="429"/>
      <c r="IBV40" s="429"/>
      <c r="IBW40" s="429"/>
      <c r="IBX40" s="429"/>
      <c r="IBY40" s="429"/>
      <c r="IBZ40" s="429"/>
      <c r="ICA40" s="429"/>
      <c r="ICB40" s="429"/>
      <c r="ICC40" s="429"/>
      <c r="ICD40" s="429"/>
      <c r="ICE40" s="429"/>
      <c r="ICF40" s="429"/>
      <c r="ICG40" s="429"/>
      <c r="ICH40" s="429"/>
      <c r="ICI40" s="429"/>
      <c r="ICJ40" s="429"/>
      <c r="ICK40" s="429"/>
      <c r="ICL40" s="429"/>
      <c r="ICM40" s="429"/>
      <c r="ICN40" s="429"/>
      <c r="ICO40" s="429"/>
      <c r="ICP40" s="429"/>
      <c r="ICQ40" s="429"/>
      <c r="ICR40" s="429"/>
      <c r="ICS40" s="429"/>
      <c r="ICT40" s="429"/>
      <c r="ICU40" s="429"/>
      <c r="ICV40" s="429"/>
      <c r="ICW40" s="429"/>
      <c r="ICX40" s="429"/>
      <c r="ICY40" s="429"/>
      <c r="ICZ40" s="429"/>
      <c r="IDA40" s="429"/>
      <c r="IDB40" s="429"/>
      <c r="IDC40" s="429"/>
      <c r="IDD40" s="429"/>
      <c r="IDE40" s="429"/>
      <c r="IDF40" s="429"/>
      <c r="IDG40" s="429"/>
      <c r="IDH40" s="429"/>
      <c r="IDI40" s="429"/>
      <c r="IDJ40" s="429"/>
      <c r="IDK40" s="429"/>
      <c r="IDL40" s="429"/>
      <c r="IDM40" s="429"/>
      <c r="IDN40" s="429"/>
      <c r="IDO40" s="429"/>
      <c r="IDP40" s="429"/>
      <c r="IDQ40" s="429"/>
      <c r="IDR40" s="429"/>
      <c r="IDS40" s="429"/>
      <c r="IDT40" s="429"/>
      <c r="IDU40" s="429"/>
      <c r="IDV40" s="429"/>
      <c r="IDW40" s="429"/>
      <c r="IDX40" s="429"/>
      <c r="IDY40" s="429"/>
      <c r="IDZ40" s="429"/>
      <c r="IEA40" s="429"/>
      <c r="IEB40" s="429"/>
      <c r="IEC40" s="429"/>
      <c r="IED40" s="429"/>
      <c r="IEE40" s="429"/>
      <c r="IEF40" s="429"/>
      <c r="IEG40" s="429"/>
      <c r="IEH40" s="429"/>
      <c r="IEI40" s="429"/>
      <c r="IEJ40" s="429"/>
      <c r="IEK40" s="429"/>
      <c r="IEL40" s="429"/>
      <c r="IEM40" s="429"/>
      <c r="IEN40" s="429"/>
      <c r="IEO40" s="429"/>
      <c r="IEP40" s="429"/>
      <c r="IEQ40" s="429"/>
      <c r="IER40" s="429"/>
      <c r="IES40" s="429"/>
      <c r="IET40" s="429"/>
      <c r="IEU40" s="429"/>
      <c r="IEV40" s="429"/>
      <c r="IEW40" s="429"/>
      <c r="IEX40" s="429"/>
      <c r="IEY40" s="429"/>
      <c r="IEZ40" s="429"/>
      <c r="IFA40" s="429"/>
      <c r="IFB40" s="429"/>
      <c r="IFC40" s="429"/>
      <c r="IFD40" s="429"/>
      <c r="IFE40" s="429"/>
      <c r="IFF40" s="429"/>
      <c r="IFG40" s="429"/>
      <c r="IFH40" s="429"/>
      <c r="IFI40" s="429"/>
      <c r="IFJ40" s="429"/>
      <c r="IFK40" s="429"/>
      <c r="IFL40" s="429"/>
      <c r="IFM40" s="429"/>
      <c r="IFN40" s="429"/>
      <c r="IFO40" s="429"/>
      <c r="IFP40" s="429"/>
      <c r="IFQ40" s="429"/>
      <c r="IFR40" s="429"/>
      <c r="IFS40" s="429"/>
      <c r="IFT40" s="429"/>
      <c r="IFU40" s="429"/>
      <c r="IFV40" s="429"/>
      <c r="IFW40" s="429"/>
      <c r="IFX40" s="429"/>
      <c r="IFY40" s="429"/>
      <c r="IFZ40" s="429"/>
      <c r="IGA40" s="429"/>
      <c r="IGB40" s="429"/>
      <c r="IGC40" s="429"/>
      <c r="IGD40" s="429"/>
      <c r="IGE40" s="429"/>
      <c r="IGF40" s="429"/>
      <c r="IGG40" s="429"/>
      <c r="IGH40" s="429"/>
      <c r="IGI40" s="429"/>
      <c r="IGJ40" s="429"/>
      <c r="IGK40" s="429"/>
      <c r="IGL40" s="429"/>
      <c r="IGM40" s="429"/>
      <c r="IGN40" s="429"/>
      <c r="IGO40" s="429"/>
      <c r="IGP40" s="429"/>
      <c r="IGQ40" s="429"/>
      <c r="IGR40" s="429"/>
      <c r="IGS40" s="429"/>
      <c r="IGT40" s="429"/>
      <c r="IGU40" s="429"/>
      <c r="IGV40" s="429"/>
      <c r="IGW40" s="429"/>
      <c r="IGX40" s="429"/>
      <c r="IGY40" s="429"/>
      <c r="IGZ40" s="429"/>
      <c r="IHA40" s="429"/>
      <c r="IHB40" s="429"/>
      <c r="IHC40" s="429"/>
      <c r="IHD40" s="429"/>
      <c r="IHE40" s="429"/>
      <c r="IHF40" s="429"/>
      <c r="IHG40" s="429"/>
      <c r="IHH40" s="429"/>
      <c r="IHI40" s="429"/>
      <c r="IHJ40" s="429"/>
      <c r="IHK40" s="429"/>
      <c r="IHL40" s="429"/>
      <c r="IHM40" s="429"/>
      <c r="IHN40" s="429"/>
      <c r="IHO40" s="429"/>
      <c r="IHP40" s="429"/>
      <c r="IHQ40" s="429"/>
      <c r="IHR40" s="429"/>
      <c r="IHS40" s="429"/>
      <c r="IHT40" s="429"/>
      <c r="IHU40" s="429"/>
      <c r="IHV40" s="429"/>
      <c r="IHW40" s="429"/>
      <c r="IHX40" s="429"/>
      <c r="IHY40" s="429"/>
      <c r="IHZ40" s="429"/>
      <c r="IIA40" s="429"/>
      <c r="IIB40" s="429"/>
      <c r="IIC40" s="429"/>
      <c r="IID40" s="429"/>
      <c r="IIE40" s="429"/>
      <c r="IIF40" s="429"/>
      <c r="IIG40" s="429"/>
      <c r="IIH40" s="429"/>
      <c r="III40" s="429"/>
      <c r="IIJ40" s="429"/>
      <c r="IIK40" s="429"/>
      <c r="IIL40" s="429"/>
      <c r="IIM40" s="429"/>
      <c r="IIN40" s="429"/>
      <c r="IIO40" s="429"/>
      <c r="IIP40" s="429"/>
      <c r="IIQ40" s="429"/>
      <c r="IIR40" s="429"/>
      <c r="IIS40" s="429"/>
      <c r="IIT40" s="429"/>
      <c r="IIU40" s="429"/>
      <c r="IIV40" s="429"/>
      <c r="IIW40" s="429"/>
      <c r="IIX40" s="429"/>
      <c r="IIY40" s="429"/>
      <c r="IIZ40" s="429"/>
      <c r="IJA40" s="429"/>
      <c r="IJB40" s="429"/>
      <c r="IJC40" s="429"/>
      <c r="IJD40" s="429"/>
      <c r="IJE40" s="429"/>
      <c r="IJF40" s="429"/>
      <c r="IJG40" s="429"/>
      <c r="IJH40" s="429"/>
      <c r="IJI40" s="429"/>
      <c r="IJJ40" s="429"/>
      <c r="IJK40" s="429"/>
      <c r="IJL40" s="429"/>
      <c r="IJM40" s="429"/>
      <c r="IJN40" s="429"/>
      <c r="IJO40" s="429"/>
      <c r="IJP40" s="429"/>
      <c r="IJQ40" s="429"/>
      <c r="IJR40" s="429"/>
      <c r="IJS40" s="429"/>
      <c r="IJT40" s="429"/>
      <c r="IJU40" s="429"/>
      <c r="IJV40" s="429"/>
      <c r="IJW40" s="429"/>
      <c r="IJX40" s="429"/>
      <c r="IJY40" s="429"/>
      <c r="IJZ40" s="429"/>
      <c r="IKA40" s="429"/>
      <c r="IKB40" s="429"/>
      <c r="IKC40" s="429"/>
      <c r="IKD40" s="429"/>
      <c r="IKE40" s="429"/>
      <c r="IKF40" s="429"/>
      <c r="IKG40" s="429"/>
      <c r="IKH40" s="429"/>
      <c r="IKI40" s="429"/>
      <c r="IKJ40" s="429"/>
      <c r="IKK40" s="429"/>
      <c r="IKL40" s="429"/>
      <c r="IKM40" s="429"/>
      <c r="IKN40" s="429"/>
      <c r="IKO40" s="429"/>
      <c r="IKP40" s="429"/>
      <c r="IKQ40" s="429"/>
      <c r="IKR40" s="429"/>
      <c r="IKS40" s="429"/>
      <c r="IKT40" s="429"/>
      <c r="IKU40" s="429"/>
      <c r="IKV40" s="429"/>
      <c r="IKW40" s="429"/>
      <c r="IKX40" s="429"/>
      <c r="IKY40" s="429"/>
      <c r="IKZ40" s="429"/>
      <c r="ILA40" s="429"/>
      <c r="ILB40" s="429"/>
      <c r="ILC40" s="429"/>
      <c r="ILD40" s="429"/>
      <c r="ILE40" s="429"/>
      <c r="ILF40" s="429"/>
      <c r="ILG40" s="429"/>
      <c r="ILH40" s="429"/>
      <c r="ILI40" s="429"/>
      <c r="ILJ40" s="429"/>
      <c r="ILK40" s="429"/>
      <c r="ILL40" s="429"/>
      <c r="ILM40" s="429"/>
      <c r="ILN40" s="429"/>
      <c r="ILO40" s="429"/>
      <c r="ILP40" s="429"/>
      <c r="ILQ40" s="429"/>
      <c r="ILR40" s="429"/>
      <c r="ILS40" s="429"/>
      <c r="ILT40" s="429"/>
      <c r="ILU40" s="429"/>
      <c r="ILV40" s="429"/>
      <c r="ILW40" s="429"/>
      <c r="ILX40" s="429"/>
      <c r="ILY40" s="429"/>
      <c r="ILZ40" s="429"/>
      <c r="IMA40" s="429"/>
      <c r="IMB40" s="429"/>
      <c r="IMC40" s="429"/>
      <c r="IMD40" s="429"/>
      <c r="IME40" s="429"/>
      <c r="IMF40" s="429"/>
      <c r="IMG40" s="429"/>
      <c r="IMH40" s="429"/>
      <c r="IMI40" s="429"/>
      <c r="IMJ40" s="429"/>
      <c r="IMK40" s="429"/>
      <c r="IML40" s="429"/>
      <c r="IMM40" s="429"/>
      <c r="IMN40" s="429"/>
      <c r="IMO40" s="429"/>
      <c r="IMP40" s="429"/>
      <c r="IMQ40" s="429"/>
      <c r="IMR40" s="429"/>
      <c r="IMS40" s="429"/>
      <c r="IMT40" s="429"/>
      <c r="IMU40" s="429"/>
      <c r="IMV40" s="429"/>
      <c r="IMW40" s="429"/>
      <c r="IMX40" s="429"/>
      <c r="IMY40" s="429"/>
      <c r="IMZ40" s="429"/>
      <c r="INA40" s="429"/>
      <c r="INB40" s="429"/>
      <c r="INC40" s="429"/>
      <c r="IND40" s="429"/>
      <c r="INE40" s="429"/>
      <c r="INF40" s="429"/>
      <c r="ING40" s="429"/>
      <c r="INH40" s="429"/>
      <c r="INI40" s="429"/>
      <c r="INJ40" s="429"/>
      <c r="INK40" s="429"/>
      <c r="INL40" s="429"/>
      <c r="INM40" s="429"/>
      <c r="INN40" s="429"/>
      <c r="INO40" s="429"/>
      <c r="INP40" s="429"/>
      <c r="INQ40" s="429"/>
      <c r="INR40" s="429"/>
      <c r="INS40" s="429"/>
      <c r="INT40" s="429"/>
      <c r="INU40" s="429"/>
      <c r="INV40" s="429"/>
      <c r="INW40" s="429"/>
      <c r="INX40" s="429"/>
      <c r="INY40" s="429"/>
      <c r="INZ40" s="429"/>
      <c r="IOA40" s="429"/>
      <c r="IOB40" s="429"/>
      <c r="IOC40" s="429"/>
      <c r="IOD40" s="429"/>
      <c r="IOE40" s="429"/>
      <c r="IOF40" s="429"/>
      <c r="IOG40" s="429"/>
      <c r="IOH40" s="429"/>
      <c r="IOI40" s="429"/>
      <c r="IOJ40" s="429"/>
      <c r="IOK40" s="429"/>
      <c r="IOL40" s="429"/>
      <c r="IOM40" s="429"/>
      <c r="ION40" s="429"/>
      <c r="IOO40" s="429"/>
      <c r="IOP40" s="429"/>
      <c r="IOQ40" s="429"/>
      <c r="IOR40" s="429"/>
      <c r="IOS40" s="429"/>
      <c r="IOT40" s="429"/>
      <c r="IOU40" s="429"/>
      <c r="IOV40" s="429"/>
      <c r="IOW40" s="429"/>
      <c r="IOX40" s="429"/>
      <c r="IOY40" s="429"/>
      <c r="IOZ40" s="429"/>
      <c r="IPA40" s="429"/>
      <c r="IPB40" s="429"/>
      <c r="IPC40" s="429"/>
      <c r="IPD40" s="429"/>
      <c r="IPE40" s="429"/>
      <c r="IPF40" s="429"/>
      <c r="IPG40" s="429"/>
      <c r="IPH40" s="429"/>
      <c r="IPI40" s="429"/>
      <c r="IPJ40" s="429"/>
      <c r="IPK40" s="429"/>
      <c r="IPL40" s="429"/>
      <c r="IPM40" s="429"/>
      <c r="IPN40" s="429"/>
      <c r="IPO40" s="429"/>
      <c r="IPP40" s="429"/>
      <c r="IPQ40" s="429"/>
      <c r="IPR40" s="429"/>
      <c r="IPS40" s="429"/>
      <c r="IPT40" s="429"/>
      <c r="IPU40" s="429"/>
      <c r="IPV40" s="429"/>
      <c r="IPW40" s="429"/>
      <c r="IPX40" s="429"/>
      <c r="IPY40" s="429"/>
      <c r="IPZ40" s="429"/>
      <c r="IQA40" s="429"/>
      <c r="IQB40" s="429"/>
      <c r="IQC40" s="429"/>
      <c r="IQD40" s="429"/>
      <c r="IQE40" s="429"/>
      <c r="IQF40" s="429"/>
      <c r="IQG40" s="429"/>
      <c r="IQH40" s="429"/>
      <c r="IQI40" s="429"/>
      <c r="IQJ40" s="429"/>
      <c r="IQK40" s="429"/>
      <c r="IQL40" s="429"/>
      <c r="IQM40" s="429"/>
      <c r="IQN40" s="429"/>
      <c r="IQO40" s="429"/>
      <c r="IQP40" s="429"/>
      <c r="IQQ40" s="429"/>
      <c r="IQR40" s="429"/>
      <c r="IQS40" s="429"/>
      <c r="IQT40" s="429"/>
      <c r="IQU40" s="429"/>
      <c r="IQV40" s="429"/>
      <c r="IQW40" s="429"/>
      <c r="IQX40" s="429"/>
      <c r="IQY40" s="429"/>
      <c r="IQZ40" s="429"/>
      <c r="IRA40" s="429"/>
      <c r="IRB40" s="429"/>
      <c r="IRC40" s="429"/>
      <c r="IRD40" s="429"/>
      <c r="IRE40" s="429"/>
      <c r="IRF40" s="429"/>
      <c r="IRG40" s="429"/>
      <c r="IRH40" s="429"/>
      <c r="IRI40" s="429"/>
      <c r="IRJ40" s="429"/>
      <c r="IRK40" s="429"/>
      <c r="IRL40" s="429"/>
      <c r="IRM40" s="429"/>
      <c r="IRN40" s="429"/>
      <c r="IRO40" s="429"/>
      <c r="IRP40" s="429"/>
      <c r="IRQ40" s="429"/>
      <c r="IRR40" s="429"/>
      <c r="IRS40" s="429"/>
      <c r="IRT40" s="429"/>
      <c r="IRU40" s="429"/>
      <c r="IRV40" s="429"/>
      <c r="IRW40" s="429"/>
      <c r="IRX40" s="429"/>
      <c r="IRY40" s="429"/>
      <c r="IRZ40" s="429"/>
      <c r="ISA40" s="429"/>
      <c r="ISB40" s="429"/>
      <c r="ISC40" s="429"/>
      <c r="ISD40" s="429"/>
      <c r="ISE40" s="429"/>
      <c r="ISF40" s="429"/>
      <c r="ISG40" s="429"/>
      <c r="ISH40" s="429"/>
      <c r="ISI40" s="429"/>
      <c r="ISJ40" s="429"/>
      <c r="ISK40" s="429"/>
      <c r="ISL40" s="429"/>
      <c r="ISM40" s="429"/>
      <c r="ISN40" s="429"/>
      <c r="ISO40" s="429"/>
      <c r="ISP40" s="429"/>
      <c r="ISQ40" s="429"/>
      <c r="ISR40" s="429"/>
      <c r="ISS40" s="429"/>
      <c r="IST40" s="429"/>
      <c r="ISU40" s="429"/>
      <c r="ISV40" s="429"/>
      <c r="ISW40" s="429"/>
      <c r="ISX40" s="429"/>
      <c r="ISY40" s="429"/>
      <c r="ISZ40" s="429"/>
      <c r="ITA40" s="429"/>
      <c r="ITB40" s="429"/>
      <c r="ITC40" s="429"/>
      <c r="ITD40" s="429"/>
      <c r="ITE40" s="429"/>
      <c r="ITF40" s="429"/>
      <c r="ITG40" s="429"/>
      <c r="ITH40" s="429"/>
      <c r="ITI40" s="429"/>
      <c r="ITJ40" s="429"/>
      <c r="ITK40" s="429"/>
      <c r="ITL40" s="429"/>
      <c r="ITM40" s="429"/>
      <c r="ITN40" s="429"/>
      <c r="ITO40" s="429"/>
      <c r="ITP40" s="429"/>
      <c r="ITQ40" s="429"/>
      <c r="ITR40" s="429"/>
      <c r="ITS40" s="429"/>
      <c r="ITT40" s="429"/>
      <c r="ITU40" s="429"/>
      <c r="ITV40" s="429"/>
      <c r="ITW40" s="429"/>
      <c r="ITX40" s="429"/>
      <c r="ITY40" s="429"/>
      <c r="ITZ40" s="429"/>
      <c r="IUA40" s="429"/>
      <c r="IUB40" s="429"/>
      <c r="IUC40" s="429"/>
      <c r="IUD40" s="429"/>
      <c r="IUE40" s="429"/>
      <c r="IUF40" s="429"/>
      <c r="IUG40" s="429"/>
      <c r="IUH40" s="429"/>
      <c r="IUI40" s="429"/>
      <c r="IUJ40" s="429"/>
      <c r="IUK40" s="429"/>
      <c r="IUL40" s="429"/>
      <c r="IUM40" s="429"/>
      <c r="IUN40" s="429"/>
      <c r="IUO40" s="429"/>
      <c r="IUP40" s="429"/>
      <c r="IUQ40" s="429"/>
      <c r="IUR40" s="429"/>
      <c r="IUS40" s="429"/>
      <c r="IUT40" s="429"/>
      <c r="IUU40" s="429"/>
      <c r="IUV40" s="429"/>
      <c r="IUW40" s="429"/>
      <c r="IUX40" s="429"/>
      <c r="IUY40" s="429"/>
      <c r="IUZ40" s="429"/>
      <c r="IVA40" s="429"/>
      <c r="IVB40" s="429"/>
      <c r="IVC40" s="429"/>
      <c r="IVD40" s="429"/>
      <c r="IVE40" s="429"/>
      <c r="IVF40" s="429"/>
      <c r="IVG40" s="429"/>
      <c r="IVH40" s="429"/>
      <c r="IVI40" s="429"/>
      <c r="IVJ40" s="429"/>
      <c r="IVK40" s="429"/>
      <c r="IVL40" s="429"/>
      <c r="IVM40" s="429"/>
      <c r="IVN40" s="429"/>
      <c r="IVO40" s="429"/>
      <c r="IVP40" s="429"/>
      <c r="IVQ40" s="429"/>
      <c r="IVR40" s="429"/>
      <c r="IVS40" s="429"/>
      <c r="IVT40" s="429"/>
      <c r="IVU40" s="429"/>
      <c r="IVV40" s="429"/>
      <c r="IVW40" s="429"/>
      <c r="IVX40" s="429"/>
      <c r="IVY40" s="429"/>
      <c r="IVZ40" s="429"/>
      <c r="IWA40" s="429"/>
      <c r="IWB40" s="429"/>
      <c r="IWC40" s="429"/>
      <c r="IWD40" s="429"/>
      <c r="IWE40" s="429"/>
      <c r="IWF40" s="429"/>
      <c r="IWG40" s="429"/>
      <c r="IWH40" s="429"/>
      <c r="IWI40" s="429"/>
      <c r="IWJ40" s="429"/>
      <c r="IWK40" s="429"/>
      <c r="IWL40" s="429"/>
      <c r="IWM40" s="429"/>
      <c r="IWN40" s="429"/>
      <c r="IWO40" s="429"/>
      <c r="IWP40" s="429"/>
      <c r="IWQ40" s="429"/>
      <c r="IWR40" s="429"/>
      <c r="IWS40" s="429"/>
      <c r="IWT40" s="429"/>
      <c r="IWU40" s="429"/>
      <c r="IWV40" s="429"/>
      <c r="IWW40" s="429"/>
      <c r="IWX40" s="429"/>
      <c r="IWY40" s="429"/>
      <c r="IWZ40" s="429"/>
      <c r="IXA40" s="429"/>
      <c r="IXB40" s="429"/>
      <c r="IXC40" s="429"/>
      <c r="IXD40" s="429"/>
      <c r="IXE40" s="429"/>
      <c r="IXF40" s="429"/>
      <c r="IXG40" s="429"/>
      <c r="IXH40" s="429"/>
      <c r="IXI40" s="429"/>
      <c r="IXJ40" s="429"/>
      <c r="IXK40" s="429"/>
      <c r="IXL40" s="429"/>
      <c r="IXM40" s="429"/>
      <c r="IXN40" s="429"/>
      <c r="IXO40" s="429"/>
      <c r="IXP40" s="429"/>
      <c r="IXQ40" s="429"/>
      <c r="IXR40" s="429"/>
      <c r="IXS40" s="429"/>
      <c r="IXT40" s="429"/>
      <c r="IXU40" s="429"/>
      <c r="IXV40" s="429"/>
      <c r="IXW40" s="429"/>
      <c r="IXX40" s="429"/>
      <c r="IXY40" s="429"/>
      <c r="IXZ40" s="429"/>
      <c r="IYA40" s="429"/>
      <c r="IYB40" s="429"/>
      <c r="IYC40" s="429"/>
      <c r="IYD40" s="429"/>
      <c r="IYE40" s="429"/>
      <c r="IYF40" s="429"/>
      <c r="IYG40" s="429"/>
      <c r="IYH40" s="429"/>
      <c r="IYI40" s="429"/>
      <c r="IYJ40" s="429"/>
      <c r="IYK40" s="429"/>
      <c r="IYL40" s="429"/>
      <c r="IYM40" s="429"/>
      <c r="IYN40" s="429"/>
      <c r="IYO40" s="429"/>
      <c r="IYP40" s="429"/>
      <c r="IYQ40" s="429"/>
      <c r="IYR40" s="429"/>
      <c r="IYS40" s="429"/>
      <c r="IYT40" s="429"/>
      <c r="IYU40" s="429"/>
      <c r="IYV40" s="429"/>
      <c r="IYW40" s="429"/>
      <c r="IYX40" s="429"/>
      <c r="IYY40" s="429"/>
      <c r="IYZ40" s="429"/>
      <c r="IZA40" s="429"/>
      <c r="IZB40" s="429"/>
      <c r="IZC40" s="429"/>
      <c r="IZD40" s="429"/>
      <c r="IZE40" s="429"/>
      <c r="IZF40" s="429"/>
      <c r="IZG40" s="429"/>
      <c r="IZH40" s="429"/>
      <c r="IZI40" s="429"/>
      <c r="IZJ40" s="429"/>
      <c r="IZK40" s="429"/>
      <c r="IZL40" s="429"/>
      <c r="IZM40" s="429"/>
      <c r="IZN40" s="429"/>
      <c r="IZO40" s="429"/>
      <c r="IZP40" s="429"/>
      <c r="IZQ40" s="429"/>
      <c r="IZR40" s="429"/>
      <c r="IZS40" s="429"/>
      <c r="IZT40" s="429"/>
      <c r="IZU40" s="429"/>
      <c r="IZV40" s="429"/>
      <c r="IZW40" s="429"/>
      <c r="IZX40" s="429"/>
      <c r="IZY40" s="429"/>
      <c r="IZZ40" s="429"/>
      <c r="JAA40" s="429"/>
      <c r="JAB40" s="429"/>
      <c r="JAC40" s="429"/>
      <c r="JAD40" s="429"/>
      <c r="JAE40" s="429"/>
      <c r="JAF40" s="429"/>
      <c r="JAG40" s="429"/>
      <c r="JAH40" s="429"/>
      <c r="JAI40" s="429"/>
      <c r="JAJ40" s="429"/>
      <c r="JAK40" s="429"/>
      <c r="JAL40" s="429"/>
      <c r="JAM40" s="429"/>
      <c r="JAN40" s="429"/>
      <c r="JAO40" s="429"/>
      <c r="JAP40" s="429"/>
      <c r="JAQ40" s="429"/>
      <c r="JAR40" s="429"/>
      <c r="JAS40" s="429"/>
      <c r="JAT40" s="429"/>
      <c r="JAU40" s="429"/>
      <c r="JAV40" s="429"/>
      <c r="JAW40" s="429"/>
      <c r="JAX40" s="429"/>
      <c r="JAY40" s="429"/>
      <c r="JAZ40" s="429"/>
      <c r="JBA40" s="429"/>
      <c r="JBB40" s="429"/>
      <c r="JBC40" s="429"/>
      <c r="JBD40" s="429"/>
      <c r="JBE40" s="429"/>
      <c r="JBF40" s="429"/>
      <c r="JBG40" s="429"/>
      <c r="JBH40" s="429"/>
      <c r="JBI40" s="429"/>
      <c r="JBJ40" s="429"/>
      <c r="JBK40" s="429"/>
      <c r="JBL40" s="429"/>
      <c r="JBM40" s="429"/>
      <c r="JBN40" s="429"/>
      <c r="JBO40" s="429"/>
      <c r="JBP40" s="429"/>
      <c r="JBQ40" s="429"/>
      <c r="JBR40" s="429"/>
      <c r="JBS40" s="429"/>
      <c r="JBT40" s="429"/>
      <c r="JBU40" s="429"/>
      <c r="JBV40" s="429"/>
      <c r="JBW40" s="429"/>
      <c r="JBX40" s="429"/>
      <c r="JBY40" s="429"/>
      <c r="JBZ40" s="429"/>
      <c r="JCA40" s="429"/>
      <c r="JCB40" s="429"/>
      <c r="JCC40" s="429"/>
      <c r="JCD40" s="429"/>
      <c r="JCE40" s="429"/>
      <c r="JCF40" s="429"/>
      <c r="JCG40" s="429"/>
      <c r="JCH40" s="429"/>
      <c r="JCI40" s="429"/>
      <c r="JCJ40" s="429"/>
      <c r="JCK40" s="429"/>
      <c r="JCL40" s="429"/>
      <c r="JCM40" s="429"/>
      <c r="JCN40" s="429"/>
      <c r="JCO40" s="429"/>
      <c r="JCP40" s="429"/>
      <c r="JCQ40" s="429"/>
      <c r="JCR40" s="429"/>
      <c r="JCS40" s="429"/>
      <c r="JCT40" s="429"/>
      <c r="JCU40" s="429"/>
      <c r="JCV40" s="429"/>
      <c r="JCW40" s="429"/>
      <c r="JCX40" s="429"/>
      <c r="JCY40" s="429"/>
      <c r="JCZ40" s="429"/>
      <c r="JDA40" s="429"/>
      <c r="JDB40" s="429"/>
      <c r="JDC40" s="429"/>
      <c r="JDD40" s="429"/>
      <c r="JDE40" s="429"/>
      <c r="JDF40" s="429"/>
      <c r="JDG40" s="429"/>
      <c r="JDH40" s="429"/>
      <c r="JDI40" s="429"/>
      <c r="JDJ40" s="429"/>
      <c r="JDK40" s="429"/>
      <c r="JDL40" s="429"/>
      <c r="JDM40" s="429"/>
      <c r="JDN40" s="429"/>
      <c r="JDO40" s="429"/>
      <c r="JDP40" s="429"/>
      <c r="JDQ40" s="429"/>
      <c r="JDR40" s="429"/>
      <c r="JDS40" s="429"/>
      <c r="JDT40" s="429"/>
      <c r="JDU40" s="429"/>
      <c r="JDV40" s="429"/>
      <c r="JDW40" s="429"/>
      <c r="JDX40" s="429"/>
      <c r="JDY40" s="429"/>
      <c r="JDZ40" s="429"/>
      <c r="JEA40" s="429"/>
      <c r="JEB40" s="429"/>
      <c r="JEC40" s="429"/>
      <c r="JED40" s="429"/>
      <c r="JEE40" s="429"/>
      <c r="JEF40" s="429"/>
      <c r="JEG40" s="429"/>
      <c r="JEH40" s="429"/>
      <c r="JEI40" s="429"/>
      <c r="JEJ40" s="429"/>
      <c r="JEK40" s="429"/>
      <c r="JEL40" s="429"/>
      <c r="JEM40" s="429"/>
      <c r="JEN40" s="429"/>
      <c r="JEO40" s="429"/>
      <c r="JEP40" s="429"/>
      <c r="JEQ40" s="429"/>
      <c r="JER40" s="429"/>
      <c r="JES40" s="429"/>
      <c r="JET40" s="429"/>
      <c r="JEU40" s="429"/>
      <c r="JEV40" s="429"/>
      <c r="JEW40" s="429"/>
      <c r="JEX40" s="429"/>
      <c r="JEY40" s="429"/>
      <c r="JEZ40" s="429"/>
      <c r="JFA40" s="429"/>
      <c r="JFB40" s="429"/>
      <c r="JFC40" s="429"/>
      <c r="JFD40" s="429"/>
      <c r="JFE40" s="429"/>
      <c r="JFF40" s="429"/>
      <c r="JFG40" s="429"/>
      <c r="JFH40" s="429"/>
      <c r="JFI40" s="429"/>
      <c r="JFJ40" s="429"/>
      <c r="JFK40" s="429"/>
      <c r="JFL40" s="429"/>
      <c r="JFM40" s="429"/>
      <c r="JFN40" s="429"/>
      <c r="JFO40" s="429"/>
      <c r="JFP40" s="429"/>
      <c r="JFQ40" s="429"/>
      <c r="JFR40" s="429"/>
      <c r="JFS40" s="429"/>
      <c r="JFT40" s="429"/>
      <c r="JFU40" s="429"/>
      <c r="JFV40" s="429"/>
      <c r="JFW40" s="429"/>
      <c r="JFX40" s="429"/>
      <c r="JFY40" s="429"/>
      <c r="JFZ40" s="429"/>
      <c r="JGA40" s="429"/>
      <c r="JGB40" s="429"/>
      <c r="JGC40" s="429"/>
      <c r="JGD40" s="429"/>
      <c r="JGE40" s="429"/>
      <c r="JGF40" s="429"/>
      <c r="JGG40" s="429"/>
      <c r="JGH40" s="429"/>
      <c r="JGI40" s="429"/>
      <c r="JGJ40" s="429"/>
      <c r="JGK40" s="429"/>
      <c r="JGL40" s="429"/>
      <c r="JGM40" s="429"/>
      <c r="JGN40" s="429"/>
      <c r="JGO40" s="429"/>
      <c r="JGP40" s="429"/>
      <c r="JGQ40" s="429"/>
      <c r="JGR40" s="429"/>
      <c r="JGS40" s="429"/>
      <c r="JGT40" s="429"/>
      <c r="JGU40" s="429"/>
      <c r="JGV40" s="429"/>
      <c r="JGW40" s="429"/>
      <c r="JGX40" s="429"/>
      <c r="JGY40" s="429"/>
      <c r="JGZ40" s="429"/>
      <c r="JHA40" s="429"/>
      <c r="JHB40" s="429"/>
      <c r="JHC40" s="429"/>
      <c r="JHD40" s="429"/>
      <c r="JHE40" s="429"/>
      <c r="JHF40" s="429"/>
      <c r="JHG40" s="429"/>
      <c r="JHH40" s="429"/>
      <c r="JHI40" s="429"/>
      <c r="JHJ40" s="429"/>
      <c r="JHK40" s="429"/>
      <c r="JHL40" s="429"/>
      <c r="JHM40" s="429"/>
      <c r="JHN40" s="429"/>
      <c r="JHO40" s="429"/>
      <c r="JHP40" s="429"/>
      <c r="JHQ40" s="429"/>
      <c r="JHR40" s="429"/>
      <c r="JHS40" s="429"/>
      <c r="JHT40" s="429"/>
      <c r="JHU40" s="429"/>
      <c r="JHV40" s="429"/>
      <c r="JHW40" s="429"/>
      <c r="JHX40" s="429"/>
      <c r="JHY40" s="429"/>
      <c r="JHZ40" s="429"/>
      <c r="JIA40" s="429"/>
      <c r="JIB40" s="429"/>
      <c r="JIC40" s="429"/>
      <c r="JID40" s="429"/>
      <c r="JIE40" s="429"/>
      <c r="JIF40" s="429"/>
      <c r="JIG40" s="429"/>
      <c r="JIH40" s="429"/>
      <c r="JII40" s="429"/>
      <c r="JIJ40" s="429"/>
      <c r="JIK40" s="429"/>
      <c r="JIL40" s="429"/>
      <c r="JIM40" s="429"/>
      <c r="JIN40" s="429"/>
      <c r="JIO40" s="429"/>
      <c r="JIP40" s="429"/>
      <c r="JIQ40" s="429"/>
      <c r="JIR40" s="429"/>
      <c r="JIS40" s="429"/>
      <c r="JIT40" s="429"/>
      <c r="JIU40" s="429"/>
      <c r="JIV40" s="429"/>
      <c r="JIW40" s="429"/>
      <c r="JIX40" s="429"/>
      <c r="JIY40" s="429"/>
      <c r="JIZ40" s="429"/>
      <c r="JJA40" s="429"/>
      <c r="JJB40" s="429"/>
      <c r="JJC40" s="429"/>
      <c r="JJD40" s="429"/>
      <c r="JJE40" s="429"/>
      <c r="JJF40" s="429"/>
      <c r="JJG40" s="429"/>
      <c r="JJH40" s="429"/>
      <c r="JJI40" s="429"/>
      <c r="JJJ40" s="429"/>
      <c r="JJK40" s="429"/>
      <c r="JJL40" s="429"/>
      <c r="JJM40" s="429"/>
      <c r="JJN40" s="429"/>
      <c r="JJO40" s="429"/>
      <c r="JJP40" s="429"/>
      <c r="JJQ40" s="429"/>
      <c r="JJR40" s="429"/>
      <c r="JJS40" s="429"/>
      <c r="JJT40" s="429"/>
      <c r="JJU40" s="429"/>
      <c r="JJV40" s="429"/>
      <c r="JJW40" s="429"/>
      <c r="JJX40" s="429"/>
      <c r="JJY40" s="429"/>
      <c r="JJZ40" s="429"/>
      <c r="JKA40" s="429"/>
      <c r="JKB40" s="429"/>
      <c r="JKC40" s="429"/>
      <c r="JKD40" s="429"/>
      <c r="JKE40" s="429"/>
      <c r="JKF40" s="429"/>
      <c r="JKG40" s="429"/>
      <c r="JKH40" s="429"/>
      <c r="JKI40" s="429"/>
      <c r="JKJ40" s="429"/>
      <c r="JKK40" s="429"/>
      <c r="JKL40" s="429"/>
      <c r="JKM40" s="429"/>
      <c r="JKN40" s="429"/>
      <c r="JKO40" s="429"/>
      <c r="JKP40" s="429"/>
      <c r="JKQ40" s="429"/>
      <c r="JKR40" s="429"/>
      <c r="JKS40" s="429"/>
      <c r="JKT40" s="429"/>
      <c r="JKU40" s="429"/>
      <c r="JKV40" s="429"/>
      <c r="JKW40" s="429"/>
      <c r="JKX40" s="429"/>
      <c r="JKY40" s="429"/>
      <c r="JKZ40" s="429"/>
      <c r="JLA40" s="429"/>
      <c r="JLB40" s="429"/>
      <c r="JLC40" s="429"/>
      <c r="JLD40" s="429"/>
      <c r="JLE40" s="429"/>
      <c r="JLF40" s="429"/>
      <c r="JLG40" s="429"/>
      <c r="JLH40" s="429"/>
      <c r="JLI40" s="429"/>
      <c r="JLJ40" s="429"/>
      <c r="JLK40" s="429"/>
      <c r="JLL40" s="429"/>
      <c r="JLM40" s="429"/>
      <c r="JLN40" s="429"/>
      <c r="JLO40" s="429"/>
      <c r="JLP40" s="429"/>
      <c r="JLQ40" s="429"/>
      <c r="JLR40" s="429"/>
      <c r="JLS40" s="429"/>
      <c r="JLT40" s="429"/>
      <c r="JLU40" s="429"/>
      <c r="JLV40" s="429"/>
      <c r="JLW40" s="429"/>
      <c r="JLX40" s="429"/>
      <c r="JLY40" s="429"/>
      <c r="JLZ40" s="429"/>
      <c r="JMA40" s="429"/>
      <c r="JMB40" s="429"/>
      <c r="JMC40" s="429"/>
      <c r="JMD40" s="429"/>
      <c r="JME40" s="429"/>
      <c r="JMF40" s="429"/>
      <c r="JMG40" s="429"/>
      <c r="JMH40" s="429"/>
      <c r="JMI40" s="429"/>
      <c r="JMJ40" s="429"/>
      <c r="JMK40" s="429"/>
      <c r="JML40" s="429"/>
      <c r="JMM40" s="429"/>
      <c r="JMN40" s="429"/>
      <c r="JMO40" s="429"/>
      <c r="JMP40" s="429"/>
      <c r="JMQ40" s="429"/>
      <c r="JMR40" s="429"/>
      <c r="JMS40" s="429"/>
      <c r="JMT40" s="429"/>
      <c r="JMU40" s="429"/>
      <c r="JMV40" s="429"/>
      <c r="JMW40" s="429"/>
      <c r="JMX40" s="429"/>
      <c r="JMY40" s="429"/>
      <c r="JMZ40" s="429"/>
      <c r="JNA40" s="429"/>
      <c r="JNB40" s="429"/>
      <c r="JNC40" s="429"/>
      <c r="JND40" s="429"/>
      <c r="JNE40" s="429"/>
      <c r="JNF40" s="429"/>
      <c r="JNG40" s="429"/>
      <c r="JNH40" s="429"/>
      <c r="JNI40" s="429"/>
      <c r="JNJ40" s="429"/>
      <c r="JNK40" s="429"/>
      <c r="JNL40" s="429"/>
      <c r="JNM40" s="429"/>
      <c r="JNN40" s="429"/>
      <c r="JNO40" s="429"/>
      <c r="JNP40" s="429"/>
      <c r="JNQ40" s="429"/>
      <c r="JNR40" s="429"/>
      <c r="JNS40" s="429"/>
      <c r="JNT40" s="429"/>
      <c r="JNU40" s="429"/>
      <c r="JNV40" s="429"/>
      <c r="JNW40" s="429"/>
      <c r="JNX40" s="429"/>
      <c r="JNY40" s="429"/>
      <c r="JNZ40" s="429"/>
      <c r="JOA40" s="429"/>
      <c r="JOB40" s="429"/>
      <c r="JOC40" s="429"/>
      <c r="JOD40" s="429"/>
      <c r="JOE40" s="429"/>
      <c r="JOF40" s="429"/>
      <c r="JOG40" s="429"/>
      <c r="JOH40" s="429"/>
      <c r="JOI40" s="429"/>
      <c r="JOJ40" s="429"/>
      <c r="JOK40" s="429"/>
      <c r="JOL40" s="429"/>
      <c r="JOM40" s="429"/>
      <c r="JON40" s="429"/>
      <c r="JOO40" s="429"/>
      <c r="JOP40" s="429"/>
      <c r="JOQ40" s="429"/>
      <c r="JOR40" s="429"/>
      <c r="JOS40" s="429"/>
      <c r="JOT40" s="429"/>
      <c r="JOU40" s="429"/>
      <c r="JOV40" s="429"/>
      <c r="JOW40" s="429"/>
      <c r="JOX40" s="429"/>
      <c r="JOY40" s="429"/>
      <c r="JOZ40" s="429"/>
      <c r="JPA40" s="429"/>
      <c r="JPB40" s="429"/>
      <c r="JPC40" s="429"/>
      <c r="JPD40" s="429"/>
      <c r="JPE40" s="429"/>
      <c r="JPF40" s="429"/>
      <c r="JPG40" s="429"/>
      <c r="JPH40" s="429"/>
      <c r="JPI40" s="429"/>
      <c r="JPJ40" s="429"/>
      <c r="JPK40" s="429"/>
      <c r="JPL40" s="429"/>
      <c r="JPM40" s="429"/>
      <c r="JPN40" s="429"/>
      <c r="JPO40" s="429"/>
      <c r="JPP40" s="429"/>
      <c r="JPQ40" s="429"/>
      <c r="JPR40" s="429"/>
      <c r="JPS40" s="429"/>
      <c r="JPT40" s="429"/>
      <c r="JPU40" s="429"/>
      <c r="JPV40" s="429"/>
      <c r="JPW40" s="429"/>
      <c r="JPX40" s="429"/>
      <c r="JPY40" s="429"/>
      <c r="JPZ40" s="429"/>
      <c r="JQA40" s="429"/>
      <c r="JQB40" s="429"/>
      <c r="JQC40" s="429"/>
      <c r="JQD40" s="429"/>
      <c r="JQE40" s="429"/>
      <c r="JQF40" s="429"/>
      <c r="JQG40" s="429"/>
      <c r="JQH40" s="429"/>
      <c r="JQI40" s="429"/>
      <c r="JQJ40" s="429"/>
      <c r="JQK40" s="429"/>
      <c r="JQL40" s="429"/>
      <c r="JQM40" s="429"/>
      <c r="JQN40" s="429"/>
      <c r="JQO40" s="429"/>
      <c r="JQP40" s="429"/>
      <c r="JQQ40" s="429"/>
      <c r="JQR40" s="429"/>
      <c r="JQS40" s="429"/>
      <c r="JQT40" s="429"/>
      <c r="JQU40" s="429"/>
      <c r="JQV40" s="429"/>
      <c r="JQW40" s="429"/>
      <c r="JQX40" s="429"/>
      <c r="JQY40" s="429"/>
      <c r="JQZ40" s="429"/>
      <c r="JRA40" s="429"/>
      <c r="JRB40" s="429"/>
      <c r="JRC40" s="429"/>
      <c r="JRD40" s="429"/>
      <c r="JRE40" s="429"/>
      <c r="JRF40" s="429"/>
      <c r="JRG40" s="429"/>
      <c r="JRH40" s="429"/>
      <c r="JRI40" s="429"/>
      <c r="JRJ40" s="429"/>
      <c r="JRK40" s="429"/>
      <c r="JRL40" s="429"/>
      <c r="JRM40" s="429"/>
      <c r="JRN40" s="429"/>
      <c r="JRO40" s="429"/>
      <c r="JRP40" s="429"/>
      <c r="JRQ40" s="429"/>
      <c r="JRR40" s="429"/>
      <c r="JRS40" s="429"/>
      <c r="JRT40" s="429"/>
      <c r="JRU40" s="429"/>
      <c r="JRV40" s="429"/>
      <c r="JRW40" s="429"/>
      <c r="JRX40" s="429"/>
      <c r="JRY40" s="429"/>
      <c r="JRZ40" s="429"/>
      <c r="JSA40" s="429"/>
      <c r="JSB40" s="429"/>
      <c r="JSC40" s="429"/>
      <c r="JSD40" s="429"/>
      <c r="JSE40" s="429"/>
      <c r="JSF40" s="429"/>
      <c r="JSG40" s="429"/>
      <c r="JSH40" s="429"/>
      <c r="JSI40" s="429"/>
      <c r="JSJ40" s="429"/>
      <c r="JSK40" s="429"/>
      <c r="JSL40" s="429"/>
      <c r="JSM40" s="429"/>
      <c r="JSN40" s="429"/>
      <c r="JSO40" s="429"/>
      <c r="JSP40" s="429"/>
      <c r="JSQ40" s="429"/>
      <c r="JSR40" s="429"/>
      <c r="JSS40" s="429"/>
      <c r="JST40" s="429"/>
      <c r="JSU40" s="429"/>
      <c r="JSV40" s="429"/>
      <c r="JSW40" s="429"/>
      <c r="JSX40" s="429"/>
      <c r="JSY40" s="429"/>
      <c r="JSZ40" s="429"/>
      <c r="JTA40" s="429"/>
      <c r="JTB40" s="429"/>
      <c r="JTC40" s="429"/>
      <c r="JTD40" s="429"/>
      <c r="JTE40" s="429"/>
      <c r="JTF40" s="429"/>
      <c r="JTG40" s="429"/>
      <c r="JTH40" s="429"/>
      <c r="JTI40" s="429"/>
      <c r="JTJ40" s="429"/>
      <c r="JTK40" s="429"/>
      <c r="JTL40" s="429"/>
      <c r="JTM40" s="429"/>
      <c r="JTN40" s="429"/>
      <c r="JTO40" s="429"/>
      <c r="JTP40" s="429"/>
      <c r="JTQ40" s="429"/>
      <c r="JTR40" s="429"/>
      <c r="JTS40" s="429"/>
      <c r="JTT40" s="429"/>
      <c r="JTU40" s="429"/>
      <c r="JTV40" s="429"/>
      <c r="JTW40" s="429"/>
      <c r="JTX40" s="429"/>
      <c r="JTY40" s="429"/>
      <c r="JTZ40" s="429"/>
      <c r="JUA40" s="429"/>
      <c r="JUB40" s="429"/>
      <c r="JUC40" s="429"/>
      <c r="JUD40" s="429"/>
      <c r="JUE40" s="429"/>
      <c r="JUF40" s="429"/>
      <c r="JUG40" s="429"/>
      <c r="JUH40" s="429"/>
      <c r="JUI40" s="429"/>
      <c r="JUJ40" s="429"/>
      <c r="JUK40" s="429"/>
      <c r="JUL40" s="429"/>
      <c r="JUM40" s="429"/>
      <c r="JUN40" s="429"/>
      <c r="JUO40" s="429"/>
      <c r="JUP40" s="429"/>
      <c r="JUQ40" s="429"/>
      <c r="JUR40" s="429"/>
      <c r="JUS40" s="429"/>
      <c r="JUT40" s="429"/>
      <c r="JUU40" s="429"/>
      <c r="JUV40" s="429"/>
      <c r="JUW40" s="429"/>
      <c r="JUX40" s="429"/>
      <c r="JUY40" s="429"/>
      <c r="JUZ40" s="429"/>
      <c r="JVA40" s="429"/>
      <c r="JVB40" s="429"/>
      <c r="JVC40" s="429"/>
      <c r="JVD40" s="429"/>
      <c r="JVE40" s="429"/>
      <c r="JVF40" s="429"/>
      <c r="JVG40" s="429"/>
      <c r="JVH40" s="429"/>
      <c r="JVI40" s="429"/>
      <c r="JVJ40" s="429"/>
      <c r="JVK40" s="429"/>
      <c r="JVL40" s="429"/>
      <c r="JVM40" s="429"/>
      <c r="JVN40" s="429"/>
      <c r="JVO40" s="429"/>
      <c r="JVP40" s="429"/>
      <c r="JVQ40" s="429"/>
      <c r="JVR40" s="429"/>
      <c r="JVS40" s="429"/>
      <c r="JVT40" s="429"/>
      <c r="JVU40" s="429"/>
      <c r="JVV40" s="429"/>
      <c r="JVW40" s="429"/>
      <c r="JVX40" s="429"/>
      <c r="JVY40" s="429"/>
      <c r="JVZ40" s="429"/>
      <c r="JWA40" s="429"/>
      <c r="JWB40" s="429"/>
      <c r="JWC40" s="429"/>
      <c r="JWD40" s="429"/>
      <c r="JWE40" s="429"/>
      <c r="JWF40" s="429"/>
      <c r="JWG40" s="429"/>
      <c r="JWH40" s="429"/>
      <c r="JWI40" s="429"/>
      <c r="JWJ40" s="429"/>
      <c r="JWK40" s="429"/>
      <c r="JWL40" s="429"/>
      <c r="JWM40" s="429"/>
      <c r="JWN40" s="429"/>
      <c r="JWO40" s="429"/>
      <c r="JWP40" s="429"/>
      <c r="JWQ40" s="429"/>
      <c r="JWR40" s="429"/>
      <c r="JWS40" s="429"/>
      <c r="JWT40" s="429"/>
      <c r="JWU40" s="429"/>
      <c r="JWV40" s="429"/>
      <c r="JWW40" s="429"/>
      <c r="JWX40" s="429"/>
      <c r="JWY40" s="429"/>
      <c r="JWZ40" s="429"/>
      <c r="JXA40" s="429"/>
      <c r="JXB40" s="429"/>
      <c r="JXC40" s="429"/>
      <c r="JXD40" s="429"/>
      <c r="JXE40" s="429"/>
      <c r="JXF40" s="429"/>
      <c r="JXG40" s="429"/>
      <c r="JXH40" s="429"/>
      <c r="JXI40" s="429"/>
      <c r="JXJ40" s="429"/>
      <c r="JXK40" s="429"/>
      <c r="JXL40" s="429"/>
      <c r="JXM40" s="429"/>
      <c r="JXN40" s="429"/>
      <c r="JXO40" s="429"/>
      <c r="JXP40" s="429"/>
      <c r="JXQ40" s="429"/>
      <c r="JXR40" s="429"/>
      <c r="JXS40" s="429"/>
      <c r="JXT40" s="429"/>
      <c r="JXU40" s="429"/>
      <c r="JXV40" s="429"/>
      <c r="JXW40" s="429"/>
      <c r="JXX40" s="429"/>
      <c r="JXY40" s="429"/>
      <c r="JXZ40" s="429"/>
      <c r="JYA40" s="429"/>
      <c r="JYB40" s="429"/>
      <c r="JYC40" s="429"/>
      <c r="JYD40" s="429"/>
      <c r="JYE40" s="429"/>
      <c r="JYF40" s="429"/>
      <c r="JYG40" s="429"/>
      <c r="JYH40" s="429"/>
      <c r="JYI40" s="429"/>
      <c r="JYJ40" s="429"/>
      <c r="JYK40" s="429"/>
      <c r="JYL40" s="429"/>
      <c r="JYM40" s="429"/>
      <c r="JYN40" s="429"/>
      <c r="JYO40" s="429"/>
      <c r="JYP40" s="429"/>
      <c r="JYQ40" s="429"/>
      <c r="JYR40" s="429"/>
      <c r="JYS40" s="429"/>
      <c r="JYT40" s="429"/>
      <c r="JYU40" s="429"/>
      <c r="JYV40" s="429"/>
      <c r="JYW40" s="429"/>
      <c r="JYX40" s="429"/>
      <c r="JYY40" s="429"/>
      <c r="JYZ40" s="429"/>
      <c r="JZA40" s="429"/>
      <c r="JZB40" s="429"/>
      <c r="JZC40" s="429"/>
      <c r="JZD40" s="429"/>
      <c r="JZE40" s="429"/>
      <c r="JZF40" s="429"/>
      <c r="JZG40" s="429"/>
      <c r="JZH40" s="429"/>
      <c r="JZI40" s="429"/>
      <c r="JZJ40" s="429"/>
      <c r="JZK40" s="429"/>
      <c r="JZL40" s="429"/>
      <c r="JZM40" s="429"/>
      <c r="JZN40" s="429"/>
      <c r="JZO40" s="429"/>
      <c r="JZP40" s="429"/>
      <c r="JZQ40" s="429"/>
      <c r="JZR40" s="429"/>
      <c r="JZS40" s="429"/>
      <c r="JZT40" s="429"/>
      <c r="JZU40" s="429"/>
      <c r="JZV40" s="429"/>
      <c r="JZW40" s="429"/>
      <c r="JZX40" s="429"/>
      <c r="JZY40" s="429"/>
      <c r="JZZ40" s="429"/>
      <c r="KAA40" s="429"/>
      <c r="KAB40" s="429"/>
      <c r="KAC40" s="429"/>
      <c r="KAD40" s="429"/>
      <c r="KAE40" s="429"/>
      <c r="KAF40" s="429"/>
      <c r="KAG40" s="429"/>
      <c r="KAH40" s="429"/>
      <c r="KAI40" s="429"/>
      <c r="KAJ40" s="429"/>
      <c r="KAK40" s="429"/>
      <c r="KAL40" s="429"/>
      <c r="KAM40" s="429"/>
      <c r="KAN40" s="429"/>
      <c r="KAO40" s="429"/>
      <c r="KAP40" s="429"/>
      <c r="KAQ40" s="429"/>
      <c r="KAR40" s="429"/>
      <c r="KAS40" s="429"/>
      <c r="KAT40" s="429"/>
      <c r="KAU40" s="429"/>
      <c r="KAV40" s="429"/>
      <c r="KAW40" s="429"/>
      <c r="KAX40" s="429"/>
      <c r="KAY40" s="429"/>
      <c r="KAZ40" s="429"/>
      <c r="KBA40" s="429"/>
      <c r="KBB40" s="429"/>
      <c r="KBC40" s="429"/>
      <c r="KBD40" s="429"/>
      <c r="KBE40" s="429"/>
      <c r="KBF40" s="429"/>
      <c r="KBG40" s="429"/>
      <c r="KBH40" s="429"/>
      <c r="KBI40" s="429"/>
      <c r="KBJ40" s="429"/>
      <c r="KBK40" s="429"/>
      <c r="KBL40" s="429"/>
      <c r="KBM40" s="429"/>
      <c r="KBN40" s="429"/>
      <c r="KBO40" s="429"/>
      <c r="KBP40" s="429"/>
      <c r="KBQ40" s="429"/>
      <c r="KBR40" s="429"/>
      <c r="KBS40" s="429"/>
      <c r="KBT40" s="429"/>
      <c r="KBU40" s="429"/>
      <c r="KBV40" s="429"/>
      <c r="KBW40" s="429"/>
      <c r="KBX40" s="429"/>
      <c r="KBY40" s="429"/>
      <c r="KBZ40" s="429"/>
      <c r="KCA40" s="429"/>
      <c r="KCB40" s="429"/>
      <c r="KCC40" s="429"/>
      <c r="KCD40" s="429"/>
      <c r="KCE40" s="429"/>
      <c r="KCF40" s="429"/>
      <c r="KCG40" s="429"/>
      <c r="KCH40" s="429"/>
      <c r="KCI40" s="429"/>
      <c r="KCJ40" s="429"/>
      <c r="KCK40" s="429"/>
      <c r="KCL40" s="429"/>
      <c r="KCM40" s="429"/>
      <c r="KCN40" s="429"/>
      <c r="KCO40" s="429"/>
      <c r="KCP40" s="429"/>
      <c r="KCQ40" s="429"/>
      <c r="KCR40" s="429"/>
      <c r="KCS40" s="429"/>
      <c r="KCT40" s="429"/>
      <c r="KCU40" s="429"/>
      <c r="KCV40" s="429"/>
      <c r="KCW40" s="429"/>
      <c r="KCX40" s="429"/>
      <c r="KCY40" s="429"/>
      <c r="KCZ40" s="429"/>
      <c r="KDA40" s="429"/>
      <c r="KDB40" s="429"/>
      <c r="KDC40" s="429"/>
      <c r="KDD40" s="429"/>
      <c r="KDE40" s="429"/>
      <c r="KDF40" s="429"/>
      <c r="KDG40" s="429"/>
      <c r="KDH40" s="429"/>
      <c r="KDI40" s="429"/>
      <c r="KDJ40" s="429"/>
      <c r="KDK40" s="429"/>
      <c r="KDL40" s="429"/>
      <c r="KDM40" s="429"/>
      <c r="KDN40" s="429"/>
      <c r="KDO40" s="429"/>
      <c r="KDP40" s="429"/>
      <c r="KDQ40" s="429"/>
      <c r="KDR40" s="429"/>
      <c r="KDS40" s="429"/>
      <c r="KDT40" s="429"/>
      <c r="KDU40" s="429"/>
      <c r="KDV40" s="429"/>
      <c r="KDW40" s="429"/>
      <c r="KDX40" s="429"/>
      <c r="KDY40" s="429"/>
      <c r="KDZ40" s="429"/>
      <c r="KEA40" s="429"/>
      <c r="KEB40" s="429"/>
      <c r="KEC40" s="429"/>
      <c r="KED40" s="429"/>
      <c r="KEE40" s="429"/>
      <c r="KEF40" s="429"/>
      <c r="KEG40" s="429"/>
      <c r="KEH40" s="429"/>
      <c r="KEI40" s="429"/>
      <c r="KEJ40" s="429"/>
      <c r="KEK40" s="429"/>
      <c r="KEL40" s="429"/>
      <c r="KEM40" s="429"/>
      <c r="KEN40" s="429"/>
      <c r="KEO40" s="429"/>
      <c r="KEP40" s="429"/>
      <c r="KEQ40" s="429"/>
      <c r="KER40" s="429"/>
      <c r="KES40" s="429"/>
      <c r="KET40" s="429"/>
      <c r="KEU40" s="429"/>
      <c r="KEV40" s="429"/>
      <c r="KEW40" s="429"/>
      <c r="KEX40" s="429"/>
      <c r="KEY40" s="429"/>
      <c r="KEZ40" s="429"/>
      <c r="KFA40" s="429"/>
      <c r="KFB40" s="429"/>
      <c r="KFC40" s="429"/>
      <c r="KFD40" s="429"/>
      <c r="KFE40" s="429"/>
      <c r="KFF40" s="429"/>
      <c r="KFG40" s="429"/>
      <c r="KFH40" s="429"/>
      <c r="KFI40" s="429"/>
      <c r="KFJ40" s="429"/>
      <c r="KFK40" s="429"/>
      <c r="KFL40" s="429"/>
      <c r="KFM40" s="429"/>
      <c r="KFN40" s="429"/>
      <c r="KFO40" s="429"/>
      <c r="KFP40" s="429"/>
      <c r="KFQ40" s="429"/>
      <c r="KFR40" s="429"/>
      <c r="KFS40" s="429"/>
      <c r="KFT40" s="429"/>
      <c r="KFU40" s="429"/>
      <c r="KFV40" s="429"/>
      <c r="KFW40" s="429"/>
      <c r="KFX40" s="429"/>
      <c r="KFY40" s="429"/>
      <c r="KFZ40" s="429"/>
      <c r="KGA40" s="429"/>
      <c r="KGB40" s="429"/>
      <c r="KGC40" s="429"/>
      <c r="KGD40" s="429"/>
      <c r="KGE40" s="429"/>
      <c r="KGF40" s="429"/>
      <c r="KGG40" s="429"/>
      <c r="KGH40" s="429"/>
      <c r="KGI40" s="429"/>
      <c r="KGJ40" s="429"/>
      <c r="KGK40" s="429"/>
      <c r="KGL40" s="429"/>
      <c r="KGM40" s="429"/>
      <c r="KGN40" s="429"/>
      <c r="KGO40" s="429"/>
      <c r="KGP40" s="429"/>
      <c r="KGQ40" s="429"/>
      <c r="KGR40" s="429"/>
      <c r="KGS40" s="429"/>
      <c r="KGT40" s="429"/>
      <c r="KGU40" s="429"/>
      <c r="KGV40" s="429"/>
      <c r="KGW40" s="429"/>
      <c r="KGX40" s="429"/>
      <c r="KGY40" s="429"/>
      <c r="KGZ40" s="429"/>
      <c r="KHA40" s="429"/>
      <c r="KHB40" s="429"/>
      <c r="KHC40" s="429"/>
      <c r="KHD40" s="429"/>
      <c r="KHE40" s="429"/>
      <c r="KHF40" s="429"/>
      <c r="KHG40" s="429"/>
      <c r="KHH40" s="429"/>
      <c r="KHI40" s="429"/>
      <c r="KHJ40" s="429"/>
      <c r="KHK40" s="429"/>
      <c r="KHL40" s="429"/>
      <c r="KHM40" s="429"/>
      <c r="KHN40" s="429"/>
      <c r="KHO40" s="429"/>
      <c r="KHP40" s="429"/>
      <c r="KHQ40" s="429"/>
      <c r="KHR40" s="429"/>
      <c r="KHS40" s="429"/>
      <c r="KHT40" s="429"/>
      <c r="KHU40" s="429"/>
      <c r="KHV40" s="429"/>
      <c r="KHW40" s="429"/>
      <c r="KHX40" s="429"/>
      <c r="KHY40" s="429"/>
      <c r="KHZ40" s="429"/>
      <c r="KIA40" s="429"/>
      <c r="KIB40" s="429"/>
      <c r="KIC40" s="429"/>
      <c r="KID40" s="429"/>
      <c r="KIE40" s="429"/>
      <c r="KIF40" s="429"/>
      <c r="KIG40" s="429"/>
      <c r="KIH40" s="429"/>
      <c r="KII40" s="429"/>
      <c r="KIJ40" s="429"/>
      <c r="KIK40" s="429"/>
      <c r="KIL40" s="429"/>
      <c r="KIM40" s="429"/>
      <c r="KIN40" s="429"/>
      <c r="KIO40" s="429"/>
      <c r="KIP40" s="429"/>
      <c r="KIQ40" s="429"/>
      <c r="KIR40" s="429"/>
      <c r="KIS40" s="429"/>
      <c r="KIT40" s="429"/>
      <c r="KIU40" s="429"/>
      <c r="KIV40" s="429"/>
      <c r="KIW40" s="429"/>
      <c r="KIX40" s="429"/>
      <c r="KIY40" s="429"/>
      <c r="KIZ40" s="429"/>
      <c r="KJA40" s="429"/>
      <c r="KJB40" s="429"/>
      <c r="KJC40" s="429"/>
      <c r="KJD40" s="429"/>
      <c r="KJE40" s="429"/>
      <c r="KJF40" s="429"/>
      <c r="KJG40" s="429"/>
      <c r="KJH40" s="429"/>
      <c r="KJI40" s="429"/>
      <c r="KJJ40" s="429"/>
      <c r="KJK40" s="429"/>
      <c r="KJL40" s="429"/>
      <c r="KJM40" s="429"/>
      <c r="KJN40" s="429"/>
      <c r="KJO40" s="429"/>
      <c r="KJP40" s="429"/>
      <c r="KJQ40" s="429"/>
      <c r="KJR40" s="429"/>
      <c r="KJS40" s="429"/>
      <c r="KJT40" s="429"/>
      <c r="KJU40" s="429"/>
      <c r="KJV40" s="429"/>
      <c r="KJW40" s="429"/>
      <c r="KJX40" s="429"/>
      <c r="KJY40" s="429"/>
      <c r="KJZ40" s="429"/>
      <c r="KKA40" s="429"/>
      <c r="KKB40" s="429"/>
      <c r="KKC40" s="429"/>
      <c r="KKD40" s="429"/>
      <c r="KKE40" s="429"/>
      <c r="KKF40" s="429"/>
      <c r="KKG40" s="429"/>
      <c r="KKH40" s="429"/>
      <c r="KKI40" s="429"/>
      <c r="KKJ40" s="429"/>
      <c r="KKK40" s="429"/>
      <c r="KKL40" s="429"/>
      <c r="KKM40" s="429"/>
      <c r="KKN40" s="429"/>
      <c r="KKO40" s="429"/>
      <c r="KKP40" s="429"/>
      <c r="KKQ40" s="429"/>
      <c r="KKR40" s="429"/>
      <c r="KKS40" s="429"/>
      <c r="KKT40" s="429"/>
      <c r="KKU40" s="429"/>
      <c r="KKV40" s="429"/>
      <c r="KKW40" s="429"/>
      <c r="KKX40" s="429"/>
      <c r="KKY40" s="429"/>
      <c r="KKZ40" s="429"/>
      <c r="KLA40" s="429"/>
      <c r="KLB40" s="429"/>
      <c r="KLC40" s="429"/>
      <c r="KLD40" s="429"/>
      <c r="KLE40" s="429"/>
      <c r="KLF40" s="429"/>
      <c r="KLG40" s="429"/>
      <c r="KLH40" s="429"/>
      <c r="KLI40" s="429"/>
      <c r="KLJ40" s="429"/>
      <c r="KLK40" s="429"/>
      <c r="KLL40" s="429"/>
      <c r="KLM40" s="429"/>
      <c r="KLN40" s="429"/>
      <c r="KLO40" s="429"/>
      <c r="KLP40" s="429"/>
      <c r="KLQ40" s="429"/>
      <c r="KLR40" s="429"/>
      <c r="KLS40" s="429"/>
      <c r="KLT40" s="429"/>
      <c r="KLU40" s="429"/>
      <c r="KLV40" s="429"/>
      <c r="KLW40" s="429"/>
      <c r="KLX40" s="429"/>
      <c r="KLY40" s="429"/>
      <c r="KLZ40" s="429"/>
      <c r="KMA40" s="429"/>
      <c r="KMB40" s="429"/>
      <c r="KMC40" s="429"/>
      <c r="KMD40" s="429"/>
      <c r="KME40" s="429"/>
      <c r="KMF40" s="429"/>
      <c r="KMG40" s="429"/>
      <c r="KMH40" s="429"/>
      <c r="KMI40" s="429"/>
      <c r="KMJ40" s="429"/>
      <c r="KMK40" s="429"/>
      <c r="KML40" s="429"/>
      <c r="KMM40" s="429"/>
      <c r="KMN40" s="429"/>
      <c r="KMO40" s="429"/>
      <c r="KMP40" s="429"/>
      <c r="KMQ40" s="429"/>
      <c r="KMR40" s="429"/>
      <c r="KMS40" s="429"/>
      <c r="KMT40" s="429"/>
      <c r="KMU40" s="429"/>
      <c r="KMV40" s="429"/>
      <c r="KMW40" s="429"/>
      <c r="KMX40" s="429"/>
      <c r="KMY40" s="429"/>
      <c r="KMZ40" s="429"/>
      <c r="KNA40" s="429"/>
      <c r="KNB40" s="429"/>
      <c r="KNC40" s="429"/>
      <c r="KND40" s="429"/>
      <c r="KNE40" s="429"/>
      <c r="KNF40" s="429"/>
      <c r="KNG40" s="429"/>
      <c r="KNH40" s="429"/>
      <c r="KNI40" s="429"/>
      <c r="KNJ40" s="429"/>
      <c r="KNK40" s="429"/>
      <c r="KNL40" s="429"/>
      <c r="KNM40" s="429"/>
      <c r="KNN40" s="429"/>
      <c r="KNO40" s="429"/>
      <c r="KNP40" s="429"/>
      <c r="KNQ40" s="429"/>
      <c r="KNR40" s="429"/>
      <c r="KNS40" s="429"/>
      <c r="KNT40" s="429"/>
      <c r="KNU40" s="429"/>
      <c r="KNV40" s="429"/>
      <c r="KNW40" s="429"/>
      <c r="KNX40" s="429"/>
      <c r="KNY40" s="429"/>
      <c r="KNZ40" s="429"/>
      <c r="KOA40" s="429"/>
      <c r="KOB40" s="429"/>
      <c r="KOC40" s="429"/>
      <c r="KOD40" s="429"/>
      <c r="KOE40" s="429"/>
      <c r="KOF40" s="429"/>
      <c r="KOG40" s="429"/>
      <c r="KOH40" s="429"/>
      <c r="KOI40" s="429"/>
      <c r="KOJ40" s="429"/>
      <c r="KOK40" s="429"/>
      <c r="KOL40" s="429"/>
      <c r="KOM40" s="429"/>
      <c r="KON40" s="429"/>
      <c r="KOO40" s="429"/>
      <c r="KOP40" s="429"/>
      <c r="KOQ40" s="429"/>
      <c r="KOR40" s="429"/>
      <c r="KOS40" s="429"/>
      <c r="KOT40" s="429"/>
      <c r="KOU40" s="429"/>
      <c r="KOV40" s="429"/>
      <c r="KOW40" s="429"/>
      <c r="KOX40" s="429"/>
      <c r="KOY40" s="429"/>
      <c r="KOZ40" s="429"/>
      <c r="KPA40" s="429"/>
      <c r="KPB40" s="429"/>
      <c r="KPC40" s="429"/>
      <c r="KPD40" s="429"/>
      <c r="KPE40" s="429"/>
      <c r="KPF40" s="429"/>
      <c r="KPG40" s="429"/>
      <c r="KPH40" s="429"/>
      <c r="KPI40" s="429"/>
      <c r="KPJ40" s="429"/>
      <c r="KPK40" s="429"/>
      <c r="KPL40" s="429"/>
      <c r="KPM40" s="429"/>
      <c r="KPN40" s="429"/>
      <c r="KPO40" s="429"/>
      <c r="KPP40" s="429"/>
      <c r="KPQ40" s="429"/>
      <c r="KPR40" s="429"/>
      <c r="KPS40" s="429"/>
      <c r="KPT40" s="429"/>
      <c r="KPU40" s="429"/>
      <c r="KPV40" s="429"/>
      <c r="KPW40" s="429"/>
      <c r="KPX40" s="429"/>
      <c r="KPY40" s="429"/>
      <c r="KPZ40" s="429"/>
      <c r="KQA40" s="429"/>
      <c r="KQB40" s="429"/>
      <c r="KQC40" s="429"/>
      <c r="KQD40" s="429"/>
      <c r="KQE40" s="429"/>
      <c r="KQF40" s="429"/>
      <c r="KQG40" s="429"/>
      <c r="KQH40" s="429"/>
      <c r="KQI40" s="429"/>
      <c r="KQJ40" s="429"/>
      <c r="KQK40" s="429"/>
      <c r="KQL40" s="429"/>
      <c r="KQM40" s="429"/>
      <c r="KQN40" s="429"/>
      <c r="KQO40" s="429"/>
      <c r="KQP40" s="429"/>
      <c r="KQQ40" s="429"/>
      <c r="KQR40" s="429"/>
      <c r="KQS40" s="429"/>
      <c r="KQT40" s="429"/>
      <c r="KQU40" s="429"/>
      <c r="KQV40" s="429"/>
      <c r="KQW40" s="429"/>
      <c r="KQX40" s="429"/>
      <c r="KQY40" s="429"/>
      <c r="KQZ40" s="429"/>
      <c r="KRA40" s="429"/>
      <c r="KRB40" s="429"/>
      <c r="KRC40" s="429"/>
      <c r="KRD40" s="429"/>
      <c r="KRE40" s="429"/>
      <c r="KRF40" s="429"/>
      <c r="KRG40" s="429"/>
      <c r="KRH40" s="429"/>
      <c r="KRI40" s="429"/>
      <c r="KRJ40" s="429"/>
      <c r="KRK40" s="429"/>
      <c r="KRL40" s="429"/>
      <c r="KRM40" s="429"/>
      <c r="KRN40" s="429"/>
      <c r="KRO40" s="429"/>
      <c r="KRP40" s="429"/>
      <c r="KRQ40" s="429"/>
      <c r="KRR40" s="429"/>
      <c r="KRS40" s="429"/>
      <c r="KRT40" s="429"/>
      <c r="KRU40" s="429"/>
      <c r="KRV40" s="429"/>
      <c r="KRW40" s="429"/>
      <c r="KRX40" s="429"/>
      <c r="KRY40" s="429"/>
      <c r="KRZ40" s="429"/>
      <c r="KSA40" s="429"/>
      <c r="KSB40" s="429"/>
      <c r="KSC40" s="429"/>
      <c r="KSD40" s="429"/>
      <c r="KSE40" s="429"/>
      <c r="KSF40" s="429"/>
      <c r="KSG40" s="429"/>
      <c r="KSH40" s="429"/>
      <c r="KSI40" s="429"/>
      <c r="KSJ40" s="429"/>
      <c r="KSK40" s="429"/>
      <c r="KSL40" s="429"/>
      <c r="KSM40" s="429"/>
      <c r="KSN40" s="429"/>
      <c r="KSO40" s="429"/>
      <c r="KSP40" s="429"/>
      <c r="KSQ40" s="429"/>
      <c r="KSR40" s="429"/>
      <c r="KSS40" s="429"/>
      <c r="KST40" s="429"/>
      <c r="KSU40" s="429"/>
      <c r="KSV40" s="429"/>
      <c r="KSW40" s="429"/>
      <c r="KSX40" s="429"/>
      <c r="KSY40" s="429"/>
      <c r="KSZ40" s="429"/>
      <c r="KTA40" s="429"/>
      <c r="KTB40" s="429"/>
      <c r="KTC40" s="429"/>
      <c r="KTD40" s="429"/>
      <c r="KTE40" s="429"/>
      <c r="KTF40" s="429"/>
      <c r="KTG40" s="429"/>
      <c r="KTH40" s="429"/>
      <c r="KTI40" s="429"/>
      <c r="KTJ40" s="429"/>
      <c r="KTK40" s="429"/>
      <c r="KTL40" s="429"/>
      <c r="KTM40" s="429"/>
      <c r="KTN40" s="429"/>
      <c r="KTO40" s="429"/>
      <c r="KTP40" s="429"/>
      <c r="KTQ40" s="429"/>
      <c r="KTR40" s="429"/>
      <c r="KTS40" s="429"/>
      <c r="KTT40" s="429"/>
      <c r="KTU40" s="429"/>
      <c r="KTV40" s="429"/>
      <c r="KTW40" s="429"/>
      <c r="KTX40" s="429"/>
      <c r="KTY40" s="429"/>
      <c r="KTZ40" s="429"/>
      <c r="KUA40" s="429"/>
      <c r="KUB40" s="429"/>
      <c r="KUC40" s="429"/>
      <c r="KUD40" s="429"/>
      <c r="KUE40" s="429"/>
      <c r="KUF40" s="429"/>
      <c r="KUG40" s="429"/>
      <c r="KUH40" s="429"/>
      <c r="KUI40" s="429"/>
      <c r="KUJ40" s="429"/>
      <c r="KUK40" s="429"/>
      <c r="KUL40" s="429"/>
      <c r="KUM40" s="429"/>
      <c r="KUN40" s="429"/>
      <c r="KUO40" s="429"/>
      <c r="KUP40" s="429"/>
      <c r="KUQ40" s="429"/>
      <c r="KUR40" s="429"/>
      <c r="KUS40" s="429"/>
      <c r="KUT40" s="429"/>
      <c r="KUU40" s="429"/>
      <c r="KUV40" s="429"/>
      <c r="KUW40" s="429"/>
      <c r="KUX40" s="429"/>
      <c r="KUY40" s="429"/>
      <c r="KUZ40" s="429"/>
      <c r="KVA40" s="429"/>
      <c r="KVB40" s="429"/>
      <c r="KVC40" s="429"/>
      <c r="KVD40" s="429"/>
      <c r="KVE40" s="429"/>
      <c r="KVF40" s="429"/>
      <c r="KVG40" s="429"/>
      <c r="KVH40" s="429"/>
      <c r="KVI40" s="429"/>
      <c r="KVJ40" s="429"/>
      <c r="KVK40" s="429"/>
      <c r="KVL40" s="429"/>
      <c r="KVM40" s="429"/>
      <c r="KVN40" s="429"/>
      <c r="KVO40" s="429"/>
      <c r="KVP40" s="429"/>
      <c r="KVQ40" s="429"/>
      <c r="KVR40" s="429"/>
      <c r="KVS40" s="429"/>
      <c r="KVT40" s="429"/>
      <c r="KVU40" s="429"/>
      <c r="KVV40" s="429"/>
      <c r="KVW40" s="429"/>
      <c r="KVX40" s="429"/>
      <c r="KVY40" s="429"/>
      <c r="KVZ40" s="429"/>
      <c r="KWA40" s="429"/>
      <c r="KWB40" s="429"/>
      <c r="KWC40" s="429"/>
      <c r="KWD40" s="429"/>
      <c r="KWE40" s="429"/>
      <c r="KWF40" s="429"/>
      <c r="KWG40" s="429"/>
      <c r="KWH40" s="429"/>
      <c r="KWI40" s="429"/>
      <c r="KWJ40" s="429"/>
      <c r="KWK40" s="429"/>
      <c r="KWL40" s="429"/>
      <c r="KWM40" s="429"/>
      <c r="KWN40" s="429"/>
      <c r="KWO40" s="429"/>
      <c r="KWP40" s="429"/>
      <c r="KWQ40" s="429"/>
      <c r="KWR40" s="429"/>
      <c r="KWS40" s="429"/>
      <c r="KWT40" s="429"/>
      <c r="KWU40" s="429"/>
      <c r="KWV40" s="429"/>
      <c r="KWW40" s="429"/>
      <c r="KWX40" s="429"/>
      <c r="KWY40" s="429"/>
      <c r="KWZ40" s="429"/>
      <c r="KXA40" s="429"/>
      <c r="KXB40" s="429"/>
      <c r="KXC40" s="429"/>
      <c r="KXD40" s="429"/>
      <c r="KXE40" s="429"/>
      <c r="KXF40" s="429"/>
      <c r="KXG40" s="429"/>
      <c r="KXH40" s="429"/>
      <c r="KXI40" s="429"/>
      <c r="KXJ40" s="429"/>
      <c r="KXK40" s="429"/>
      <c r="KXL40" s="429"/>
      <c r="KXM40" s="429"/>
      <c r="KXN40" s="429"/>
      <c r="KXO40" s="429"/>
      <c r="KXP40" s="429"/>
      <c r="KXQ40" s="429"/>
      <c r="KXR40" s="429"/>
      <c r="KXS40" s="429"/>
      <c r="KXT40" s="429"/>
      <c r="KXU40" s="429"/>
      <c r="KXV40" s="429"/>
      <c r="KXW40" s="429"/>
      <c r="KXX40" s="429"/>
      <c r="KXY40" s="429"/>
      <c r="KXZ40" s="429"/>
      <c r="KYA40" s="429"/>
      <c r="KYB40" s="429"/>
      <c r="KYC40" s="429"/>
      <c r="KYD40" s="429"/>
      <c r="KYE40" s="429"/>
      <c r="KYF40" s="429"/>
      <c r="KYG40" s="429"/>
      <c r="KYH40" s="429"/>
      <c r="KYI40" s="429"/>
      <c r="KYJ40" s="429"/>
      <c r="KYK40" s="429"/>
      <c r="KYL40" s="429"/>
      <c r="KYM40" s="429"/>
      <c r="KYN40" s="429"/>
      <c r="KYO40" s="429"/>
      <c r="KYP40" s="429"/>
      <c r="KYQ40" s="429"/>
      <c r="KYR40" s="429"/>
      <c r="KYS40" s="429"/>
      <c r="KYT40" s="429"/>
      <c r="KYU40" s="429"/>
      <c r="KYV40" s="429"/>
      <c r="KYW40" s="429"/>
      <c r="KYX40" s="429"/>
      <c r="KYY40" s="429"/>
      <c r="KYZ40" s="429"/>
      <c r="KZA40" s="429"/>
      <c r="KZB40" s="429"/>
      <c r="KZC40" s="429"/>
      <c r="KZD40" s="429"/>
      <c r="KZE40" s="429"/>
      <c r="KZF40" s="429"/>
      <c r="KZG40" s="429"/>
      <c r="KZH40" s="429"/>
      <c r="KZI40" s="429"/>
      <c r="KZJ40" s="429"/>
      <c r="KZK40" s="429"/>
      <c r="KZL40" s="429"/>
      <c r="KZM40" s="429"/>
      <c r="KZN40" s="429"/>
      <c r="KZO40" s="429"/>
      <c r="KZP40" s="429"/>
      <c r="KZQ40" s="429"/>
      <c r="KZR40" s="429"/>
      <c r="KZS40" s="429"/>
      <c r="KZT40" s="429"/>
      <c r="KZU40" s="429"/>
      <c r="KZV40" s="429"/>
      <c r="KZW40" s="429"/>
      <c r="KZX40" s="429"/>
      <c r="KZY40" s="429"/>
      <c r="KZZ40" s="429"/>
      <c r="LAA40" s="429"/>
      <c r="LAB40" s="429"/>
      <c r="LAC40" s="429"/>
      <c r="LAD40" s="429"/>
      <c r="LAE40" s="429"/>
      <c r="LAF40" s="429"/>
      <c r="LAG40" s="429"/>
      <c r="LAH40" s="429"/>
      <c r="LAI40" s="429"/>
      <c r="LAJ40" s="429"/>
      <c r="LAK40" s="429"/>
      <c r="LAL40" s="429"/>
      <c r="LAM40" s="429"/>
      <c r="LAN40" s="429"/>
      <c r="LAO40" s="429"/>
      <c r="LAP40" s="429"/>
      <c r="LAQ40" s="429"/>
      <c r="LAR40" s="429"/>
      <c r="LAS40" s="429"/>
      <c r="LAT40" s="429"/>
      <c r="LAU40" s="429"/>
      <c r="LAV40" s="429"/>
      <c r="LAW40" s="429"/>
      <c r="LAX40" s="429"/>
      <c r="LAY40" s="429"/>
      <c r="LAZ40" s="429"/>
      <c r="LBA40" s="429"/>
      <c r="LBB40" s="429"/>
      <c r="LBC40" s="429"/>
      <c r="LBD40" s="429"/>
      <c r="LBE40" s="429"/>
      <c r="LBF40" s="429"/>
      <c r="LBG40" s="429"/>
      <c r="LBH40" s="429"/>
      <c r="LBI40" s="429"/>
      <c r="LBJ40" s="429"/>
      <c r="LBK40" s="429"/>
      <c r="LBL40" s="429"/>
      <c r="LBM40" s="429"/>
      <c r="LBN40" s="429"/>
      <c r="LBO40" s="429"/>
      <c r="LBP40" s="429"/>
      <c r="LBQ40" s="429"/>
      <c r="LBR40" s="429"/>
      <c r="LBS40" s="429"/>
      <c r="LBT40" s="429"/>
      <c r="LBU40" s="429"/>
      <c r="LBV40" s="429"/>
      <c r="LBW40" s="429"/>
      <c r="LBX40" s="429"/>
      <c r="LBY40" s="429"/>
      <c r="LBZ40" s="429"/>
      <c r="LCA40" s="429"/>
      <c r="LCB40" s="429"/>
      <c r="LCC40" s="429"/>
      <c r="LCD40" s="429"/>
      <c r="LCE40" s="429"/>
      <c r="LCF40" s="429"/>
      <c r="LCG40" s="429"/>
      <c r="LCH40" s="429"/>
      <c r="LCI40" s="429"/>
      <c r="LCJ40" s="429"/>
      <c r="LCK40" s="429"/>
      <c r="LCL40" s="429"/>
      <c r="LCM40" s="429"/>
      <c r="LCN40" s="429"/>
      <c r="LCO40" s="429"/>
      <c r="LCP40" s="429"/>
      <c r="LCQ40" s="429"/>
      <c r="LCR40" s="429"/>
      <c r="LCS40" s="429"/>
      <c r="LCT40" s="429"/>
      <c r="LCU40" s="429"/>
      <c r="LCV40" s="429"/>
      <c r="LCW40" s="429"/>
      <c r="LCX40" s="429"/>
      <c r="LCY40" s="429"/>
      <c r="LCZ40" s="429"/>
      <c r="LDA40" s="429"/>
      <c r="LDB40" s="429"/>
      <c r="LDC40" s="429"/>
      <c r="LDD40" s="429"/>
      <c r="LDE40" s="429"/>
      <c r="LDF40" s="429"/>
      <c r="LDG40" s="429"/>
      <c r="LDH40" s="429"/>
      <c r="LDI40" s="429"/>
      <c r="LDJ40" s="429"/>
      <c r="LDK40" s="429"/>
      <c r="LDL40" s="429"/>
      <c r="LDM40" s="429"/>
      <c r="LDN40" s="429"/>
      <c r="LDO40" s="429"/>
      <c r="LDP40" s="429"/>
      <c r="LDQ40" s="429"/>
      <c r="LDR40" s="429"/>
      <c r="LDS40" s="429"/>
      <c r="LDT40" s="429"/>
      <c r="LDU40" s="429"/>
      <c r="LDV40" s="429"/>
      <c r="LDW40" s="429"/>
      <c r="LDX40" s="429"/>
      <c r="LDY40" s="429"/>
      <c r="LDZ40" s="429"/>
      <c r="LEA40" s="429"/>
      <c r="LEB40" s="429"/>
      <c r="LEC40" s="429"/>
      <c r="LED40" s="429"/>
      <c r="LEE40" s="429"/>
      <c r="LEF40" s="429"/>
      <c r="LEG40" s="429"/>
      <c r="LEH40" s="429"/>
      <c r="LEI40" s="429"/>
      <c r="LEJ40" s="429"/>
      <c r="LEK40" s="429"/>
      <c r="LEL40" s="429"/>
      <c r="LEM40" s="429"/>
      <c r="LEN40" s="429"/>
      <c r="LEO40" s="429"/>
      <c r="LEP40" s="429"/>
      <c r="LEQ40" s="429"/>
      <c r="LER40" s="429"/>
      <c r="LES40" s="429"/>
      <c r="LET40" s="429"/>
      <c r="LEU40" s="429"/>
      <c r="LEV40" s="429"/>
      <c r="LEW40" s="429"/>
      <c r="LEX40" s="429"/>
      <c r="LEY40" s="429"/>
      <c r="LEZ40" s="429"/>
      <c r="LFA40" s="429"/>
      <c r="LFB40" s="429"/>
      <c r="LFC40" s="429"/>
      <c r="LFD40" s="429"/>
      <c r="LFE40" s="429"/>
      <c r="LFF40" s="429"/>
      <c r="LFG40" s="429"/>
      <c r="LFH40" s="429"/>
      <c r="LFI40" s="429"/>
      <c r="LFJ40" s="429"/>
      <c r="LFK40" s="429"/>
      <c r="LFL40" s="429"/>
      <c r="LFM40" s="429"/>
      <c r="LFN40" s="429"/>
      <c r="LFO40" s="429"/>
      <c r="LFP40" s="429"/>
      <c r="LFQ40" s="429"/>
      <c r="LFR40" s="429"/>
      <c r="LFS40" s="429"/>
      <c r="LFT40" s="429"/>
      <c r="LFU40" s="429"/>
      <c r="LFV40" s="429"/>
      <c r="LFW40" s="429"/>
      <c r="LFX40" s="429"/>
      <c r="LFY40" s="429"/>
      <c r="LFZ40" s="429"/>
      <c r="LGA40" s="429"/>
      <c r="LGB40" s="429"/>
      <c r="LGC40" s="429"/>
      <c r="LGD40" s="429"/>
      <c r="LGE40" s="429"/>
      <c r="LGF40" s="429"/>
      <c r="LGG40" s="429"/>
      <c r="LGH40" s="429"/>
      <c r="LGI40" s="429"/>
      <c r="LGJ40" s="429"/>
      <c r="LGK40" s="429"/>
      <c r="LGL40" s="429"/>
      <c r="LGM40" s="429"/>
      <c r="LGN40" s="429"/>
      <c r="LGO40" s="429"/>
      <c r="LGP40" s="429"/>
      <c r="LGQ40" s="429"/>
      <c r="LGR40" s="429"/>
      <c r="LGS40" s="429"/>
      <c r="LGT40" s="429"/>
      <c r="LGU40" s="429"/>
      <c r="LGV40" s="429"/>
      <c r="LGW40" s="429"/>
      <c r="LGX40" s="429"/>
      <c r="LGY40" s="429"/>
      <c r="LGZ40" s="429"/>
      <c r="LHA40" s="429"/>
      <c r="LHB40" s="429"/>
      <c r="LHC40" s="429"/>
      <c r="LHD40" s="429"/>
      <c r="LHE40" s="429"/>
      <c r="LHF40" s="429"/>
      <c r="LHG40" s="429"/>
      <c r="LHH40" s="429"/>
      <c r="LHI40" s="429"/>
      <c r="LHJ40" s="429"/>
      <c r="LHK40" s="429"/>
      <c r="LHL40" s="429"/>
      <c r="LHM40" s="429"/>
      <c r="LHN40" s="429"/>
      <c r="LHO40" s="429"/>
      <c r="LHP40" s="429"/>
      <c r="LHQ40" s="429"/>
      <c r="LHR40" s="429"/>
      <c r="LHS40" s="429"/>
      <c r="LHT40" s="429"/>
      <c r="LHU40" s="429"/>
      <c r="LHV40" s="429"/>
      <c r="LHW40" s="429"/>
      <c r="LHX40" s="429"/>
      <c r="LHY40" s="429"/>
      <c r="LHZ40" s="429"/>
      <c r="LIA40" s="429"/>
      <c r="LIB40" s="429"/>
      <c r="LIC40" s="429"/>
      <c r="LID40" s="429"/>
      <c r="LIE40" s="429"/>
      <c r="LIF40" s="429"/>
      <c r="LIG40" s="429"/>
      <c r="LIH40" s="429"/>
      <c r="LII40" s="429"/>
      <c r="LIJ40" s="429"/>
      <c r="LIK40" s="429"/>
      <c r="LIL40" s="429"/>
      <c r="LIM40" s="429"/>
      <c r="LIN40" s="429"/>
      <c r="LIO40" s="429"/>
      <c r="LIP40" s="429"/>
      <c r="LIQ40" s="429"/>
      <c r="LIR40" s="429"/>
      <c r="LIS40" s="429"/>
      <c r="LIT40" s="429"/>
      <c r="LIU40" s="429"/>
      <c r="LIV40" s="429"/>
      <c r="LIW40" s="429"/>
      <c r="LIX40" s="429"/>
      <c r="LIY40" s="429"/>
      <c r="LIZ40" s="429"/>
      <c r="LJA40" s="429"/>
      <c r="LJB40" s="429"/>
      <c r="LJC40" s="429"/>
      <c r="LJD40" s="429"/>
      <c r="LJE40" s="429"/>
      <c r="LJF40" s="429"/>
      <c r="LJG40" s="429"/>
      <c r="LJH40" s="429"/>
      <c r="LJI40" s="429"/>
      <c r="LJJ40" s="429"/>
      <c r="LJK40" s="429"/>
      <c r="LJL40" s="429"/>
      <c r="LJM40" s="429"/>
      <c r="LJN40" s="429"/>
      <c r="LJO40" s="429"/>
      <c r="LJP40" s="429"/>
      <c r="LJQ40" s="429"/>
      <c r="LJR40" s="429"/>
      <c r="LJS40" s="429"/>
      <c r="LJT40" s="429"/>
      <c r="LJU40" s="429"/>
      <c r="LJV40" s="429"/>
      <c r="LJW40" s="429"/>
      <c r="LJX40" s="429"/>
      <c r="LJY40" s="429"/>
      <c r="LJZ40" s="429"/>
      <c r="LKA40" s="429"/>
      <c r="LKB40" s="429"/>
      <c r="LKC40" s="429"/>
      <c r="LKD40" s="429"/>
      <c r="LKE40" s="429"/>
      <c r="LKF40" s="429"/>
      <c r="LKG40" s="429"/>
      <c r="LKH40" s="429"/>
      <c r="LKI40" s="429"/>
      <c r="LKJ40" s="429"/>
      <c r="LKK40" s="429"/>
      <c r="LKL40" s="429"/>
      <c r="LKM40" s="429"/>
      <c r="LKN40" s="429"/>
      <c r="LKO40" s="429"/>
      <c r="LKP40" s="429"/>
      <c r="LKQ40" s="429"/>
      <c r="LKR40" s="429"/>
      <c r="LKS40" s="429"/>
      <c r="LKT40" s="429"/>
      <c r="LKU40" s="429"/>
      <c r="LKV40" s="429"/>
      <c r="LKW40" s="429"/>
      <c r="LKX40" s="429"/>
      <c r="LKY40" s="429"/>
      <c r="LKZ40" s="429"/>
      <c r="LLA40" s="429"/>
      <c r="LLB40" s="429"/>
      <c r="LLC40" s="429"/>
      <c r="LLD40" s="429"/>
      <c r="LLE40" s="429"/>
      <c r="LLF40" s="429"/>
      <c r="LLG40" s="429"/>
      <c r="LLH40" s="429"/>
      <c r="LLI40" s="429"/>
      <c r="LLJ40" s="429"/>
      <c r="LLK40" s="429"/>
      <c r="LLL40" s="429"/>
      <c r="LLM40" s="429"/>
      <c r="LLN40" s="429"/>
      <c r="LLO40" s="429"/>
      <c r="LLP40" s="429"/>
      <c r="LLQ40" s="429"/>
      <c r="LLR40" s="429"/>
      <c r="LLS40" s="429"/>
      <c r="LLT40" s="429"/>
      <c r="LLU40" s="429"/>
      <c r="LLV40" s="429"/>
      <c r="LLW40" s="429"/>
      <c r="LLX40" s="429"/>
      <c r="LLY40" s="429"/>
      <c r="LLZ40" s="429"/>
      <c r="LMA40" s="429"/>
      <c r="LMB40" s="429"/>
      <c r="LMC40" s="429"/>
      <c r="LMD40" s="429"/>
      <c r="LME40" s="429"/>
      <c r="LMF40" s="429"/>
      <c r="LMG40" s="429"/>
      <c r="LMH40" s="429"/>
      <c r="LMI40" s="429"/>
      <c r="LMJ40" s="429"/>
      <c r="LMK40" s="429"/>
      <c r="LML40" s="429"/>
      <c r="LMM40" s="429"/>
      <c r="LMN40" s="429"/>
      <c r="LMO40" s="429"/>
      <c r="LMP40" s="429"/>
      <c r="LMQ40" s="429"/>
      <c r="LMR40" s="429"/>
      <c r="LMS40" s="429"/>
      <c r="LMT40" s="429"/>
      <c r="LMU40" s="429"/>
      <c r="LMV40" s="429"/>
      <c r="LMW40" s="429"/>
      <c r="LMX40" s="429"/>
      <c r="LMY40" s="429"/>
      <c r="LMZ40" s="429"/>
      <c r="LNA40" s="429"/>
      <c r="LNB40" s="429"/>
      <c r="LNC40" s="429"/>
      <c r="LND40" s="429"/>
      <c r="LNE40" s="429"/>
      <c r="LNF40" s="429"/>
      <c r="LNG40" s="429"/>
      <c r="LNH40" s="429"/>
      <c r="LNI40" s="429"/>
      <c r="LNJ40" s="429"/>
      <c r="LNK40" s="429"/>
      <c r="LNL40" s="429"/>
      <c r="LNM40" s="429"/>
      <c r="LNN40" s="429"/>
      <c r="LNO40" s="429"/>
      <c r="LNP40" s="429"/>
      <c r="LNQ40" s="429"/>
      <c r="LNR40" s="429"/>
      <c r="LNS40" s="429"/>
      <c r="LNT40" s="429"/>
      <c r="LNU40" s="429"/>
      <c r="LNV40" s="429"/>
      <c r="LNW40" s="429"/>
      <c r="LNX40" s="429"/>
      <c r="LNY40" s="429"/>
      <c r="LNZ40" s="429"/>
      <c r="LOA40" s="429"/>
      <c r="LOB40" s="429"/>
      <c r="LOC40" s="429"/>
      <c r="LOD40" s="429"/>
      <c r="LOE40" s="429"/>
      <c r="LOF40" s="429"/>
      <c r="LOG40" s="429"/>
      <c r="LOH40" s="429"/>
      <c r="LOI40" s="429"/>
      <c r="LOJ40" s="429"/>
      <c r="LOK40" s="429"/>
      <c r="LOL40" s="429"/>
      <c r="LOM40" s="429"/>
      <c r="LON40" s="429"/>
      <c r="LOO40" s="429"/>
      <c r="LOP40" s="429"/>
      <c r="LOQ40" s="429"/>
      <c r="LOR40" s="429"/>
      <c r="LOS40" s="429"/>
      <c r="LOT40" s="429"/>
      <c r="LOU40" s="429"/>
      <c r="LOV40" s="429"/>
      <c r="LOW40" s="429"/>
      <c r="LOX40" s="429"/>
      <c r="LOY40" s="429"/>
      <c r="LOZ40" s="429"/>
      <c r="LPA40" s="429"/>
      <c r="LPB40" s="429"/>
      <c r="LPC40" s="429"/>
      <c r="LPD40" s="429"/>
      <c r="LPE40" s="429"/>
      <c r="LPF40" s="429"/>
      <c r="LPG40" s="429"/>
      <c r="LPH40" s="429"/>
      <c r="LPI40" s="429"/>
      <c r="LPJ40" s="429"/>
      <c r="LPK40" s="429"/>
      <c r="LPL40" s="429"/>
      <c r="LPM40" s="429"/>
      <c r="LPN40" s="429"/>
      <c r="LPO40" s="429"/>
      <c r="LPP40" s="429"/>
      <c r="LPQ40" s="429"/>
      <c r="LPR40" s="429"/>
      <c r="LPS40" s="429"/>
      <c r="LPT40" s="429"/>
      <c r="LPU40" s="429"/>
      <c r="LPV40" s="429"/>
      <c r="LPW40" s="429"/>
      <c r="LPX40" s="429"/>
      <c r="LPY40" s="429"/>
      <c r="LPZ40" s="429"/>
      <c r="LQA40" s="429"/>
      <c r="LQB40" s="429"/>
      <c r="LQC40" s="429"/>
      <c r="LQD40" s="429"/>
      <c r="LQE40" s="429"/>
      <c r="LQF40" s="429"/>
      <c r="LQG40" s="429"/>
      <c r="LQH40" s="429"/>
      <c r="LQI40" s="429"/>
      <c r="LQJ40" s="429"/>
      <c r="LQK40" s="429"/>
      <c r="LQL40" s="429"/>
      <c r="LQM40" s="429"/>
      <c r="LQN40" s="429"/>
      <c r="LQO40" s="429"/>
      <c r="LQP40" s="429"/>
      <c r="LQQ40" s="429"/>
      <c r="LQR40" s="429"/>
      <c r="LQS40" s="429"/>
      <c r="LQT40" s="429"/>
      <c r="LQU40" s="429"/>
      <c r="LQV40" s="429"/>
      <c r="LQW40" s="429"/>
      <c r="LQX40" s="429"/>
      <c r="LQY40" s="429"/>
      <c r="LQZ40" s="429"/>
      <c r="LRA40" s="429"/>
      <c r="LRB40" s="429"/>
      <c r="LRC40" s="429"/>
      <c r="LRD40" s="429"/>
      <c r="LRE40" s="429"/>
      <c r="LRF40" s="429"/>
      <c r="LRG40" s="429"/>
      <c r="LRH40" s="429"/>
      <c r="LRI40" s="429"/>
      <c r="LRJ40" s="429"/>
      <c r="LRK40" s="429"/>
      <c r="LRL40" s="429"/>
      <c r="LRM40" s="429"/>
      <c r="LRN40" s="429"/>
      <c r="LRO40" s="429"/>
      <c r="LRP40" s="429"/>
      <c r="LRQ40" s="429"/>
      <c r="LRR40" s="429"/>
      <c r="LRS40" s="429"/>
      <c r="LRT40" s="429"/>
      <c r="LRU40" s="429"/>
      <c r="LRV40" s="429"/>
      <c r="LRW40" s="429"/>
      <c r="LRX40" s="429"/>
      <c r="LRY40" s="429"/>
      <c r="LRZ40" s="429"/>
      <c r="LSA40" s="429"/>
      <c r="LSB40" s="429"/>
      <c r="LSC40" s="429"/>
      <c r="LSD40" s="429"/>
      <c r="LSE40" s="429"/>
      <c r="LSF40" s="429"/>
      <c r="LSG40" s="429"/>
      <c r="LSH40" s="429"/>
      <c r="LSI40" s="429"/>
      <c r="LSJ40" s="429"/>
      <c r="LSK40" s="429"/>
      <c r="LSL40" s="429"/>
      <c r="LSM40" s="429"/>
      <c r="LSN40" s="429"/>
      <c r="LSO40" s="429"/>
      <c r="LSP40" s="429"/>
      <c r="LSQ40" s="429"/>
      <c r="LSR40" s="429"/>
      <c r="LSS40" s="429"/>
      <c r="LST40" s="429"/>
      <c r="LSU40" s="429"/>
      <c r="LSV40" s="429"/>
      <c r="LSW40" s="429"/>
      <c r="LSX40" s="429"/>
      <c r="LSY40" s="429"/>
      <c r="LSZ40" s="429"/>
      <c r="LTA40" s="429"/>
      <c r="LTB40" s="429"/>
      <c r="LTC40" s="429"/>
      <c r="LTD40" s="429"/>
      <c r="LTE40" s="429"/>
      <c r="LTF40" s="429"/>
      <c r="LTG40" s="429"/>
      <c r="LTH40" s="429"/>
      <c r="LTI40" s="429"/>
      <c r="LTJ40" s="429"/>
      <c r="LTK40" s="429"/>
      <c r="LTL40" s="429"/>
      <c r="LTM40" s="429"/>
      <c r="LTN40" s="429"/>
      <c r="LTO40" s="429"/>
      <c r="LTP40" s="429"/>
      <c r="LTQ40" s="429"/>
      <c r="LTR40" s="429"/>
      <c r="LTS40" s="429"/>
      <c r="LTT40" s="429"/>
      <c r="LTU40" s="429"/>
      <c r="LTV40" s="429"/>
      <c r="LTW40" s="429"/>
      <c r="LTX40" s="429"/>
      <c r="LTY40" s="429"/>
      <c r="LTZ40" s="429"/>
      <c r="LUA40" s="429"/>
      <c r="LUB40" s="429"/>
      <c r="LUC40" s="429"/>
      <c r="LUD40" s="429"/>
      <c r="LUE40" s="429"/>
      <c r="LUF40" s="429"/>
      <c r="LUG40" s="429"/>
      <c r="LUH40" s="429"/>
      <c r="LUI40" s="429"/>
      <c r="LUJ40" s="429"/>
      <c r="LUK40" s="429"/>
      <c r="LUL40" s="429"/>
      <c r="LUM40" s="429"/>
      <c r="LUN40" s="429"/>
      <c r="LUO40" s="429"/>
      <c r="LUP40" s="429"/>
      <c r="LUQ40" s="429"/>
      <c r="LUR40" s="429"/>
      <c r="LUS40" s="429"/>
      <c r="LUT40" s="429"/>
      <c r="LUU40" s="429"/>
      <c r="LUV40" s="429"/>
      <c r="LUW40" s="429"/>
      <c r="LUX40" s="429"/>
      <c r="LUY40" s="429"/>
      <c r="LUZ40" s="429"/>
      <c r="LVA40" s="429"/>
      <c r="LVB40" s="429"/>
      <c r="LVC40" s="429"/>
      <c r="LVD40" s="429"/>
      <c r="LVE40" s="429"/>
      <c r="LVF40" s="429"/>
      <c r="LVG40" s="429"/>
      <c r="LVH40" s="429"/>
      <c r="LVI40" s="429"/>
      <c r="LVJ40" s="429"/>
      <c r="LVK40" s="429"/>
      <c r="LVL40" s="429"/>
      <c r="LVM40" s="429"/>
      <c r="LVN40" s="429"/>
      <c r="LVO40" s="429"/>
      <c r="LVP40" s="429"/>
      <c r="LVQ40" s="429"/>
      <c r="LVR40" s="429"/>
      <c r="LVS40" s="429"/>
      <c r="LVT40" s="429"/>
      <c r="LVU40" s="429"/>
      <c r="LVV40" s="429"/>
      <c r="LVW40" s="429"/>
      <c r="LVX40" s="429"/>
      <c r="LVY40" s="429"/>
      <c r="LVZ40" s="429"/>
      <c r="LWA40" s="429"/>
      <c r="LWB40" s="429"/>
      <c r="LWC40" s="429"/>
      <c r="LWD40" s="429"/>
      <c r="LWE40" s="429"/>
      <c r="LWF40" s="429"/>
      <c r="LWG40" s="429"/>
      <c r="LWH40" s="429"/>
      <c r="LWI40" s="429"/>
      <c r="LWJ40" s="429"/>
      <c r="LWK40" s="429"/>
      <c r="LWL40" s="429"/>
      <c r="LWM40" s="429"/>
      <c r="LWN40" s="429"/>
      <c r="LWO40" s="429"/>
      <c r="LWP40" s="429"/>
      <c r="LWQ40" s="429"/>
      <c r="LWR40" s="429"/>
      <c r="LWS40" s="429"/>
      <c r="LWT40" s="429"/>
      <c r="LWU40" s="429"/>
      <c r="LWV40" s="429"/>
      <c r="LWW40" s="429"/>
      <c r="LWX40" s="429"/>
      <c r="LWY40" s="429"/>
      <c r="LWZ40" s="429"/>
      <c r="LXA40" s="429"/>
      <c r="LXB40" s="429"/>
      <c r="LXC40" s="429"/>
      <c r="LXD40" s="429"/>
      <c r="LXE40" s="429"/>
      <c r="LXF40" s="429"/>
      <c r="LXG40" s="429"/>
      <c r="LXH40" s="429"/>
      <c r="LXI40" s="429"/>
      <c r="LXJ40" s="429"/>
      <c r="LXK40" s="429"/>
      <c r="LXL40" s="429"/>
      <c r="LXM40" s="429"/>
      <c r="LXN40" s="429"/>
      <c r="LXO40" s="429"/>
      <c r="LXP40" s="429"/>
      <c r="LXQ40" s="429"/>
      <c r="LXR40" s="429"/>
      <c r="LXS40" s="429"/>
      <c r="LXT40" s="429"/>
      <c r="LXU40" s="429"/>
      <c r="LXV40" s="429"/>
      <c r="LXW40" s="429"/>
      <c r="LXX40" s="429"/>
      <c r="LXY40" s="429"/>
      <c r="LXZ40" s="429"/>
      <c r="LYA40" s="429"/>
      <c r="LYB40" s="429"/>
      <c r="LYC40" s="429"/>
      <c r="LYD40" s="429"/>
      <c r="LYE40" s="429"/>
      <c r="LYF40" s="429"/>
      <c r="LYG40" s="429"/>
      <c r="LYH40" s="429"/>
      <c r="LYI40" s="429"/>
      <c r="LYJ40" s="429"/>
      <c r="LYK40" s="429"/>
      <c r="LYL40" s="429"/>
      <c r="LYM40" s="429"/>
      <c r="LYN40" s="429"/>
      <c r="LYO40" s="429"/>
      <c r="LYP40" s="429"/>
      <c r="LYQ40" s="429"/>
      <c r="LYR40" s="429"/>
      <c r="LYS40" s="429"/>
      <c r="LYT40" s="429"/>
      <c r="LYU40" s="429"/>
      <c r="LYV40" s="429"/>
      <c r="LYW40" s="429"/>
      <c r="LYX40" s="429"/>
      <c r="LYY40" s="429"/>
      <c r="LYZ40" s="429"/>
      <c r="LZA40" s="429"/>
      <c r="LZB40" s="429"/>
      <c r="LZC40" s="429"/>
      <c r="LZD40" s="429"/>
      <c r="LZE40" s="429"/>
      <c r="LZF40" s="429"/>
      <c r="LZG40" s="429"/>
      <c r="LZH40" s="429"/>
      <c r="LZI40" s="429"/>
      <c r="LZJ40" s="429"/>
      <c r="LZK40" s="429"/>
      <c r="LZL40" s="429"/>
      <c r="LZM40" s="429"/>
      <c r="LZN40" s="429"/>
      <c r="LZO40" s="429"/>
      <c r="LZP40" s="429"/>
      <c r="LZQ40" s="429"/>
      <c r="LZR40" s="429"/>
      <c r="LZS40" s="429"/>
      <c r="LZT40" s="429"/>
      <c r="LZU40" s="429"/>
      <c r="LZV40" s="429"/>
      <c r="LZW40" s="429"/>
      <c r="LZX40" s="429"/>
      <c r="LZY40" s="429"/>
      <c r="LZZ40" s="429"/>
      <c r="MAA40" s="429"/>
      <c r="MAB40" s="429"/>
      <c r="MAC40" s="429"/>
      <c r="MAD40" s="429"/>
      <c r="MAE40" s="429"/>
      <c r="MAF40" s="429"/>
      <c r="MAG40" s="429"/>
      <c r="MAH40" s="429"/>
      <c r="MAI40" s="429"/>
      <c r="MAJ40" s="429"/>
      <c r="MAK40" s="429"/>
      <c r="MAL40" s="429"/>
      <c r="MAM40" s="429"/>
      <c r="MAN40" s="429"/>
      <c r="MAO40" s="429"/>
      <c r="MAP40" s="429"/>
      <c r="MAQ40" s="429"/>
      <c r="MAR40" s="429"/>
      <c r="MAS40" s="429"/>
      <c r="MAT40" s="429"/>
      <c r="MAU40" s="429"/>
      <c r="MAV40" s="429"/>
      <c r="MAW40" s="429"/>
      <c r="MAX40" s="429"/>
      <c r="MAY40" s="429"/>
      <c r="MAZ40" s="429"/>
      <c r="MBA40" s="429"/>
      <c r="MBB40" s="429"/>
      <c r="MBC40" s="429"/>
      <c r="MBD40" s="429"/>
      <c r="MBE40" s="429"/>
      <c r="MBF40" s="429"/>
      <c r="MBG40" s="429"/>
      <c r="MBH40" s="429"/>
      <c r="MBI40" s="429"/>
      <c r="MBJ40" s="429"/>
      <c r="MBK40" s="429"/>
      <c r="MBL40" s="429"/>
      <c r="MBM40" s="429"/>
      <c r="MBN40" s="429"/>
      <c r="MBO40" s="429"/>
      <c r="MBP40" s="429"/>
      <c r="MBQ40" s="429"/>
      <c r="MBR40" s="429"/>
      <c r="MBS40" s="429"/>
      <c r="MBT40" s="429"/>
      <c r="MBU40" s="429"/>
      <c r="MBV40" s="429"/>
      <c r="MBW40" s="429"/>
      <c r="MBX40" s="429"/>
      <c r="MBY40" s="429"/>
      <c r="MBZ40" s="429"/>
      <c r="MCA40" s="429"/>
      <c r="MCB40" s="429"/>
      <c r="MCC40" s="429"/>
      <c r="MCD40" s="429"/>
      <c r="MCE40" s="429"/>
      <c r="MCF40" s="429"/>
      <c r="MCG40" s="429"/>
      <c r="MCH40" s="429"/>
      <c r="MCI40" s="429"/>
      <c r="MCJ40" s="429"/>
      <c r="MCK40" s="429"/>
      <c r="MCL40" s="429"/>
      <c r="MCM40" s="429"/>
      <c r="MCN40" s="429"/>
      <c r="MCO40" s="429"/>
      <c r="MCP40" s="429"/>
      <c r="MCQ40" s="429"/>
      <c r="MCR40" s="429"/>
      <c r="MCS40" s="429"/>
      <c r="MCT40" s="429"/>
      <c r="MCU40" s="429"/>
      <c r="MCV40" s="429"/>
      <c r="MCW40" s="429"/>
      <c r="MCX40" s="429"/>
      <c r="MCY40" s="429"/>
      <c r="MCZ40" s="429"/>
      <c r="MDA40" s="429"/>
      <c r="MDB40" s="429"/>
      <c r="MDC40" s="429"/>
      <c r="MDD40" s="429"/>
      <c r="MDE40" s="429"/>
      <c r="MDF40" s="429"/>
      <c r="MDG40" s="429"/>
      <c r="MDH40" s="429"/>
      <c r="MDI40" s="429"/>
      <c r="MDJ40" s="429"/>
      <c r="MDK40" s="429"/>
      <c r="MDL40" s="429"/>
      <c r="MDM40" s="429"/>
      <c r="MDN40" s="429"/>
      <c r="MDO40" s="429"/>
      <c r="MDP40" s="429"/>
      <c r="MDQ40" s="429"/>
      <c r="MDR40" s="429"/>
      <c r="MDS40" s="429"/>
      <c r="MDT40" s="429"/>
      <c r="MDU40" s="429"/>
      <c r="MDV40" s="429"/>
      <c r="MDW40" s="429"/>
      <c r="MDX40" s="429"/>
      <c r="MDY40" s="429"/>
      <c r="MDZ40" s="429"/>
      <c r="MEA40" s="429"/>
      <c r="MEB40" s="429"/>
      <c r="MEC40" s="429"/>
      <c r="MED40" s="429"/>
      <c r="MEE40" s="429"/>
      <c r="MEF40" s="429"/>
      <c r="MEG40" s="429"/>
      <c r="MEH40" s="429"/>
      <c r="MEI40" s="429"/>
      <c r="MEJ40" s="429"/>
      <c r="MEK40" s="429"/>
      <c r="MEL40" s="429"/>
      <c r="MEM40" s="429"/>
      <c r="MEN40" s="429"/>
      <c r="MEO40" s="429"/>
      <c r="MEP40" s="429"/>
      <c r="MEQ40" s="429"/>
      <c r="MER40" s="429"/>
      <c r="MES40" s="429"/>
      <c r="MET40" s="429"/>
      <c r="MEU40" s="429"/>
      <c r="MEV40" s="429"/>
      <c r="MEW40" s="429"/>
      <c r="MEX40" s="429"/>
      <c r="MEY40" s="429"/>
      <c r="MEZ40" s="429"/>
      <c r="MFA40" s="429"/>
      <c r="MFB40" s="429"/>
      <c r="MFC40" s="429"/>
      <c r="MFD40" s="429"/>
      <c r="MFE40" s="429"/>
      <c r="MFF40" s="429"/>
      <c r="MFG40" s="429"/>
      <c r="MFH40" s="429"/>
      <c r="MFI40" s="429"/>
      <c r="MFJ40" s="429"/>
      <c r="MFK40" s="429"/>
      <c r="MFL40" s="429"/>
      <c r="MFM40" s="429"/>
      <c r="MFN40" s="429"/>
      <c r="MFO40" s="429"/>
      <c r="MFP40" s="429"/>
      <c r="MFQ40" s="429"/>
      <c r="MFR40" s="429"/>
      <c r="MFS40" s="429"/>
      <c r="MFT40" s="429"/>
      <c r="MFU40" s="429"/>
      <c r="MFV40" s="429"/>
      <c r="MFW40" s="429"/>
      <c r="MFX40" s="429"/>
      <c r="MFY40" s="429"/>
      <c r="MFZ40" s="429"/>
      <c r="MGA40" s="429"/>
      <c r="MGB40" s="429"/>
      <c r="MGC40" s="429"/>
      <c r="MGD40" s="429"/>
      <c r="MGE40" s="429"/>
      <c r="MGF40" s="429"/>
      <c r="MGG40" s="429"/>
      <c r="MGH40" s="429"/>
      <c r="MGI40" s="429"/>
      <c r="MGJ40" s="429"/>
      <c r="MGK40" s="429"/>
      <c r="MGL40" s="429"/>
      <c r="MGM40" s="429"/>
      <c r="MGN40" s="429"/>
      <c r="MGO40" s="429"/>
      <c r="MGP40" s="429"/>
      <c r="MGQ40" s="429"/>
      <c r="MGR40" s="429"/>
      <c r="MGS40" s="429"/>
      <c r="MGT40" s="429"/>
      <c r="MGU40" s="429"/>
      <c r="MGV40" s="429"/>
      <c r="MGW40" s="429"/>
      <c r="MGX40" s="429"/>
      <c r="MGY40" s="429"/>
      <c r="MGZ40" s="429"/>
      <c r="MHA40" s="429"/>
      <c r="MHB40" s="429"/>
      <c r="MHC40" s="429"/>
      <c r="MHD40" s="429"/>
      <c r="MHE40" s="429"/>
      <c r="MHF40" s="429"/>
      <c r="MHG40" s="429"/>
      <c r="MHH40" s="429"/>
      <c r="MHI40" s="429"/>
      <c r="MHJ40" s="429"/>
      <c r="MHK40" s="429"/>
      <c r="MHL40" s="429"/>
      <c r="MHM40" s="429"/>
      <c r="MHN40" s="429"/>
      <c r="MHO40" s="429"/>
      <c r="MHP40" s="429"/>
      <c r="MHQ40" s="429"/>
      <c r="MHR40" s="429"/>
      <c r="MHS40" s="429"/>
      <c r="MHT40" s="429"/>
      <c r="MHU40" s="429"/>
      <c r="MHV40" s="429"/>
      <c r="MHW40" s="429"/>
      <c r="MHX40" s="429"/>
      <c r="MHY40" s="429"/>
      <c r="MHZ40" s="429"/>
      <c r="MIA40" s="429"/>
      <c r="MIB40" s="429"/>
      <c r="MIC40" s="429"/>
      <c r="MID40" s="429"/>
      <c r="MIE40" s="429"/>
      <c r="MIF40" s="429"/>
      <c r="MIG40" s="429"/>
      <c r="MIH40" s="429"/>
      <c r="MII40" s="429"/>
      <c r="MIJ40" s="429"/>
      <c r="MIK40" s="429"/>
      <c r="MIL40" s="429"/>
      <c r="MIM40" s="429"/>
      <c r="MIN40" s="429"/>
      <c r="MIO40" s="429"/>
      <c r="MIP40" s="429"/>
      <c r="MIQ40" s="429"/>
      <c r="MIR40" s="429"/>
      <c r="MIS40" s="429"/>
      <c r="MIT40" s="429"/>
      <c r="MIU40" s="429"/>
      <c r="MIV40" s="429"/>
      <c r="MIW40" s="429"/>
      <c r="MIX40" s="429"/>
      <c r="MIY40" s="429"/>
      <c r="MIZ40" s="429"/>
      <c r="MJA40" s="429"/>
      <c r="MJB40" s="429"/>
      <c r="MJC40" s="429"/>
      <c r="MJD40" s="429"/>
      <c r="MJE40" s="429"/>
      <c r="MJF40" s="429"/>
      <c r="MJG40" s="429"/>
      <c r="MJH40" s="429"/>
      <c r="MJI40" s="429"/>
      <c r="MJJ40" s="429"/>
      <c r="MJK40" s="429"/>
      <c r="MJL40" s="429"/>
      <c r="MJM40" s="429"/>
      <c r="MJN40" s="429"/>
      <c r="MJO40" s="429"/>
      <c r="MJP40" s="429"/>
      <c r="MJQ40" s="429"/>
      <c r="MJR40" s="429"/>
      <c r="MJS40" s="429"/>
      <c r="MJT40" s="429"/>
      <c r="MJU40" s="429"/>
      <c r="MJV40" s="429"/>
      <c r="MJW40" s="429"/>
      <c r="MJX40" s="429"/>
      <c r="MJY40" s="429"/>
      <c r="MJZ40" s="429"/>
      <c r="MKA40" s="429"/>
      <c r="MKB40" s="429"/>
      <c r="MKC40" s="429"/>
      <c r="MKD40" s="429"/>
      <c r="MKE40" s="429"/>
      <c r="MKF40" s="429"/>
      <c r="MKG40" s="429"/>
      <c r="MKH40" s="429"/>
      <c r="MKI40" s="429"/>
      <c r="MKJ40" s="429"/>
      <c r="MKK40" s="429"/>
      <c r="MKL40" s="429"/>
      <c r="MKM40" s="429"/>
      <c r="MKN40" s="429"/>
      <c r="MKO40" s="429"/>
      <c r="MKP40" s="429"/>
      <c r="MKQ40" s="429"/>
      <c r="MKR40" s="429"/>
      <c r="MKS40" s="429"/>
      <c r="MKT40" s="429"/>
      <c r="MKU40" s="429"/>
      <c r="MKV40" s="429"/>
      <c r="MKW40" s="429"/>
      <c r="MKX40" s="429"/>
      <c r="MKY40" s="429"/>
      <c r="MKZ40" s="429"/>
      <c r="MLA40" s="429"/>
      <c r="MLB40" s="429"/>
      <c r="MLC40" s="429"/>
      <c r="MLD40" s="429"/>
      <c r="MLE40" s="429"/>
      <c r="MLF40" s="429"/>
      <c r="MLG40" s="429"/>
      <c r="MLH40" s="429"/>
      <c r="MLI40" s="429"/>
      <c r="MLJ40" s="429"/>
      <c r="MLK40" s="429"/>
      <c r="MLL40" s="429"/>
      <c r="MLM40" s="429"/>
      <c r="MLN40" s="429"/>
      <c r="MLO40" s="429"/>
      <c r="MLP40" s="429"/>
      <c r="MLQ40" s="429"/>
      <c r="MLR40" s="429"/>
      <c r="MLS40" s="429"/>
      <c r="MLT40" s="429"/>
      <c r="MLU40" s="429"/>
      <c r="MLV40" s="429"/>
      <c r="MLW40" s="429"/>
      <c r="MLX40" s="429"/>
      <c r="MLY40" s="429"/>
      <c r="MLZ40" s="429"/>
      <c r="MMA40" s="429"/>
      <c r="MMB40" s="429"/>
      <c r="MMC40" s="429"/>
      <c r="MMD40" s="429"/>
      <c r="MME40" s="429"/>
      <c r="MMF40" s="429"/>
      <c r="MMG40" s="429"/>
      <c r="MMH40" s="429"/>
      <c r="MMI40" s="429"/>
      <c r="MMJ40" s="429"/>
      <c r="MMK40" s="429"/>
      <c r="MML40" s="429"/>
      <c r="MMM40" s="429"/>
      <c r="MMN40" s="429"/>
      <c r="MMO40" s="429"/>
      <c r="MMP40" s="429"/>
      <c r="MMQ40" s="429"/>
      <c r="MMR40" s="429"/>
      <c r="MMS40" s="429"/>
      <c r="MMT40" s="429"/>
      <c r="MMU40" s="429"/>
      <c r="MMV40" s="429"/>
      <c r="MMW40" s="429"/>
      <c r="MMX40" s="429"/>
      <c r="MMY40" s="429"/>
      <c r="MMZ40" s="429"/>
      <c r="MNA40" s="429"/>
      <c r="MNB40" s="429"/>
      <c r="MNC40" s="429"/>
      <c r="MND40" s="429"/>
      <c r="MNE40" s="429"/>
      <c r="MNF40" s="429"/>
      <c r="MNG40" s="429"/>
      <c r="MNH40" s="429"/>
      <c r="MNI40" s="429"/>
      <c r="MNJ40" s="429"/>
      <c r="MNK40" s="429"/>
      <c r="MNL40" s="429"/>
      <c r="MNM40" s="429"/>
      <c r="MNN40" s="429"/>
      <c r="MNO40" s="429"/>
      <c r="MNP40" s="429"/>
      <c r="MNQ40" s="429"/>
      <c r="MNR40" s="429"/>
      <c r="MNS40" s="429"/>
      <c r="MNT40" s="429"/>
      <c r="MNU40" s="429"/>
      <c r="MNV40" s="429"/>
      <c r="MNW40" s="429"/>
      <c r="MNX40" s="429"/>
      <c r="MNY40" s="429"/>
      <c r="MNZ40" s="429"/>
      <c r="MOA40" s="429"/>
      <c r="MOB40" s="429"/>
      <c r="MOC40" s="429"/>
      <c r="MOD40" s="429"/>
      <c r="MOE40" s="429"/>
      <c r="MOF40" s="429"/>
      <c r="MOG40" s="429"/>
      <c r="MOH40" s="429"/>
      <c r="MOI40" s="429"/>
      <c r="MOJ40" s="429"/>
      <c r="MOK40" s="429"/>
      <c r="MOL40" s="429"/>
      <c r="MOM40" s="429"/>
      <c r="MON40" s="429"/>
      <c r="MOO40" s="429"/>
      <c r="MOP40" s="429"/>
      <c r="MOQ40" s="429"/>
      <c r="MOR40" s="429"/>
      <c r="MOS40" s="429"/>
      <c r="MOT40" s="429"/>
      <c r="MOU40" s="429"/>
      <c r="MOV40" s="429"/>
      <c r="MOW40" s="429"/>
      <c r="MOX40" s="429"/>
      <c r="MOY40" s="429"/>
      <c r="MOZ40" s="429"/>
      <c r="MPA40" s="429"/>
      <c r="MPB40" s="429"/>
      <c r="MPC40" s="429"/>
      <c r="MPD40" s="429"/>
      <c r="MPE40" s="429"/>
      <c r="MPF40" s="429"/>
      <c r="MPG40" s="429"/>
      <c r="MPH40" s="429"/>
      <c r="MPI40" s="429"/>
      <c r="MPJ40" s="429"/>
      <c r="MPK40" s="429"/>
      <c r="MPL40" s="429"/>
      <c r="MPM40" s="429"/>
      <c r="MPN40" s="429"/>
      <c r="MPO40" s="429"/>
      <c r="MPP40" s="429"/>
      <c r="MPQ40" s="429"/>
      <c r="MPR40" s="429"/>
      <c r="MPS40" s="429"/>
      <c r="MPT40" s="429"/>
      <c r="MPU40" s="429"/>
      <c r="MPV40" s="429"/>
      <c r="MPW40" s="429"/>
      <c r="MPX40" s="429"/>
      <c r="MPY40" s="429"/>
      <c r="MPZ40" s="429"/>
      <c r="MQA40" s="429"/>
      <c r="MQB40" s="429"/>
      <c r="MQC40" s="429"/>
      <c r="MQD40" s="429"/>
      <c r="MQE40" s="429"/>
      <c r="MQF40" s="429"/>
      <c r="MQG40" s="429"/>
      <c r="MQH40" s="429"/>
      <c r="MQI40" s="429"/>
      <c r="MQJ40" s="429"/>
      <c r="MQK40" s="429"/>
      <c r="MQL40" s="429"/>
      <c r="MQM40" s="429"/>
      <c r="MQN40" s="429"/>
      <c r="MQO40" s="429"/>
      <c r="MQP40" s="429"/>
      <c r="MQQ40" s="429"/>
      <c r="MQR40" s="429"/>
      <c r="MQS40" s="429"/>
      <c r="MQT40" s="429"/>
      <c r="MQU40" s="429"/>
      <c r="MQV40" s="429"/>
      <c r="MQW40" s="429"/>
      <c r="MQX40" s="429"/>
      <c r="MQY40" s="429"/>
      <c r="MQZ40" s="429"/>
      <c r="MRA40" s="429"/>
      <c r="MRB40" s="429"/>
      <c r="MRC40" s="429"/>
      <c r="MRD40" s="429"/>
      <c r="MRE40" s="429"/>
      <c r="MRF40" s="429"/>
      <c r="MRG40" s="429"/>
      <c r="MRH40" s="429"/>
      <c r="MRI40" s="429"/>
      <c r="MRJ40" s="429"/>
      <c r="MRK40" s="429"/>
      <c r="MRL40" s="429"/>
      <c r="MRM40" s="429"/>
      <c r="MRN40" s="429"/>
      <c r="MRO40" s="429"/>
      <c r="MRP40" s="429"/>
      <c r="MRQ40" s="429"/>
      <c r="MRR40" s="429"/>
      <c r="MRS40" s="429"/>
      <c r="MRT40" s="429"/>
      <c r="MRU40" s="429"/>
      <c r="MRV40" s="429"/>
      <c r="MRW40" s="429"/>
      <c r="MRX40" s="429"/>
      <c r="MRY40" s="429"/>
      <c r="MRZ40" s="429"/>
      <c r="MSA40" s="429"/>
      <c r="MSB40" s="429"/>
      <c r="MSC40" s="429"/>
      <c r="MSD40" s="429"/>
      <c r="MSE40" s="429"/>
      <c r="MSF40" s="429"/>
      <c r="MSG40" s="429"/>
      <c r="MSH40" s="429"/>
      <c r="MSI40" s="429"/>
      <c r="MSJ40" s="429"/>
      <c r="MSK40" s="429"/>
      <c r="MSL40" s="429"/>
      <c r="MSM40" s="429"/>
      <c r="MSN40" s="429"/>
      <c r="MSO40" s="429"/>
      <c r="MSP40" s="429"/>
      <c r="MSQ40" s="429"/>
      <c r="MSR40" s="429"/>
      <c r="MSS40" s="429"/>
      <c r="MST40" s="429"/>
      <c r="MSU40" s="429"/>
      <c r="MSV40" s="429"/>
      <c r="MSW40" s="429"/>
      <c r="MSX40" s="429"/>
      <c r="MSY40" s="429"/>
      <c r="MSZ40" s="429"/>
      <c r="MTA40" s="429"/>
      <c r="MTB40" s="429"/>
      <c r="MTC40" s="429"/>
      <c r="MTD40" s="429"/>
      <c r="MTE40" s="429"/>
      <c r="MTF40" s="429"/>
      <c r="MTG40" s="429"/>
      <c r="MTH40" s="429"/>
      <c r="MTI40" s="429"/>
      <c r="MTJ40" s="429"/>
      <c r="MTK40" s="429"/>
      <c r="MTL40" s="429"/>
      <c r="MTM40" s="429"/>
      <c r="MTN40" s="429"/>
      <c r="MTO40" s="429"/>
      <c r="MTP40" s="429"/>
      <c r="MTQ40" s="429"/>
      <c r="MTR40" s="429"/>
      <c r="MTS40" s="429"/>
      <c r="MTT40" s="429"/>
      <c r="MTU40" s="429"/>
      <c r="MTV40" s="429"/>
      <c r="MTW40" s="429"/>
      <c r="MTX40" s="429"/>
      <c r="MTY40" s="429"/>
      <c r="MTZ40" s="429"/>
      <c r="MUA40" s="429"/>
      <c r="MUB40" s="429"/>
      <c r="MUC40" s="429"/>
      <c r="MUD40" s="429"/>
      <c r="MUE40" s="429"/>
      <c r="MUF40" s="429"/>
      <c r="MUG40" s="429"/>
      <c r="MUH40" s="429"/>
      <c r="MUI40" s="429"/>
      <c r="MUJ40" s="429"/>
      <c r="MUK40" s="429"/>
      <c r="MUL40" s="429"/>
      <c r="MUM40" s="429"/>
      <c r="MUN40" s="429"/>
      <c r="MUO40" s="429"/>
      <c r="MUP40" s="429"/>
      <c r="MUQ40" s="429"/>
      <c r="MUR40" s="429"/>
      <c r="MUS40" s="429"/>
      <c r="MUT40" s="429"/>
      <c r="MUU40" s="429"/>
      <c r="MUV40" s="429"/>
      <c r="MUW40" s="429"/>
      <c r="MUX40" s="429"/>
      <c r="MUY40" s="429"/>
      <c r="MUZ40" s="429"/>
      <c r="MVA40" s="429"/>
      <c r="MVB40" s="429"/>
      <c r="MVC40" s="429"/>
      <c r="MVD40" s="429"/>
      <c r="MVE40" s="429"/>
      <c r="MVF40" s="429"/>
      <c r="MVG40" s="429"/>
      <c r="MVH40" s="429"/>
      <c r="MVI40" s="429"/>
      <c r="MVJ40" s="429"/>
      <c r="MVK40" s="429"/>
      <c r="MVL40" s="429"/>
      <c r="MVM40" s="429"/>
      <c r="MVN40" s="429"/>
      <c r="MVO40" s="429"/>
      <c r="MVP40" s="429"/>
      <c r="MVQ40" s="429"/>
      <c r="MVR40" s="429"/>
      <c r="MVS40" s="429"/>
      <c r="MVT40" s="429"/>
      <c r="MVU40" s="429"/>
      <c r="MVV40" s="429"/>
      <c r="MVW40" s="429"/>
      <c r="MVX40" s="429"/>
      <c r="MVY40" s="429"/>
      <c r="MVZ40" s="429"/>
      <c r="MWA40" s="429"/>
      <c r="MWB40" s="429"/>
      <c r="MWC40" s="429"/>
      <c r="MWD40" s="429"/>
      <c r="MWE40" s="429"/>
      <c r="MWF40" s="429"/>
      <c r="MWG40" s="429"/>
      <c r="MWH40" s="429"/>
      <c r="MWI40" s="429"/>
      <c r="MWJ40" s="429"/>
      <c r="MWK40" s="429"/>
      <c r="MWL40" s="429"/>
      <c r="MWM40" s="429"/>
      <c r="MWN40" s="429"/>
      <c r="MWO40" s="429"/>
      <c r="MWP40" s="429"/>
      <c r="MWQ40" s="429"/>
      <c r="MWR40" s="429"/>
      <c r="MWS40" s="429"/>
      <c r="MWT40" s="429"/>
      <c r="MWU40" s="429"/>
      <c r="MWV40" s="429"/>
      <c r="MWW40" s="429"/>
      <c r="MWX40" s="429"/>
      <c r="MWY40" s="429"/>
      <c r="MWZ40" s="429"/>
      <c r="MXA40" s="429"/>
      <c r="MXB40" s="429"/>
      <c r="MXC40" s="429"/>
      <c r="MXD40" s="429"/>
      <c r="MXE40" s="429"/>
      <c r="MXF40" s="429"/>
      <c r="MXG40" s="429"/>
      <c r="MXH40" s="429"/>
      <c r="MXI40" s="429"/>
      <c r="MXJ40" s="429"/>
      <c r="MXK40" s="429"/>
      <c r="MXL40" s="429"/>
      <c r="MXM40" s="429"/>
      <c r="MXN40" s="429"/>
      <c r="MXO40" s="429"/>
      <c r="MXP40" s="429"/>
      <c r="MXQ40" s="429"/>
      <c r="MXR40" s="429"/>
      <c r="MXS40" s="429"/>
      <c r="MXT40" s="429"/>
      <c r="MXU40" s="429"/>
      <c r="MXV40" s="429"/>
      <c r="MXW40" s="429"/>
      <c r="MXX40" s="429"/>
      <c r="MXY40" s="429"/>
      <c r="MXZ40" s="429"/>
      <c r="MYA40" s="429"/>
      <c r="MYB40" s="429"/>
      <c r="MYC40" s="429"/>
      <c r="MYD40" s="429"/>
      <c r="MYE40" s="429"/>
      <c r="MYF40" s="429"/>
      <c r="MYG40" s="429"/>
      <c r="MYH40" s="429"/>
      <c r="MYI40" s="429"/>
      <c r="MYJ40" s="429"/>
      <c r="MYK40" s="429"/>
      <c r="MYL40" s="429"/>
      <c r="MYM40" s="429"/>
      <c r="MYN40" s="429"/>
      <c r="MYO40" s="429"/>
      <c r="MYP40" s="429"/>
      <c r="MYQ40" s="429"/>
      <c r="MYR40" s="429"/>
      <c r="MYS40" s="429"/>
      <c r="MYT40" s="429"/>
      <c r="MYU40" s="429"/>
      <c r="MYV40" s="429"/>
      <c r="MYW40" s="429"/>
      <c r="MYX40" s="429"/>
      <c r="MYY40" s="429"/>
      <c r="MYZ40" s="429"/>
      <c r="MZA40" s="429"/>
      <c r="MZB40" s="429"/>
      <c r="MZC40" s="429"/>
      <c r="MZD40" s="429"/>
      <c r="MZE40" s="429"/>
      <c r="MZF40" s="429"/>
      <c r="MZG40" s="429"/>
      <c r="MZH40" s="429"/>
      <c r="MZI40" s="429"/>
      <c r="MZJ40" s="429"/>
      <c r="MZK40" s="429"/>
      <c r="MZL40" s="429"/>
      <c r="MZM40" s="429"/>
      <c r="MZN40" s="429"/>
      <c r="MZO40" s="429"/>
      <c r="MZP40" s="429"/>
      <c r="MZQ40" s="429"/>
      <c r="MZR40" s="429"/>
      <c r="MZS40" s="429"/>
      <c r="MZT40" s="429"/>
      <c r="MZU40" s="429"/>
      <c r="MZV40" s="429"/>
      <c r="MZW40" s="429"/>
      <c r="MZX40" s="429"/>
      <c r="MZY40" s="429"/>
      <c r="MZZ40" s="429"/>
      <c r="NAA40" s="429"/>
      <c r="NAB40" s="429"/>
      <c r="NAC40" s="429"/>
      <c r="NAD40" s="429"/>
      <c r="NAE40" s="429"/>
      <c r="NAF40" s="429"/>
      <c r="NAG40" s="429"/>
      <c r="NAH40" s="429"/>
      <c r="NAI40" s="429"/>
      <c r="NAJ40" s="429"/>
      <c r="NAK40" s="429"/>
      <c r="NAL40" s="429"/>
      <c r="NAM40" s="429"/>
      <c r="NAN40" s="429"/>
      <c r="NAO40" s="429"/>
      <c r="NAP40" s="429"/>
      <c r="NAQ40" s="429"/>
      <c r="NAR40" s="429"/>
      <c r="NAS40" s="429"/>
      <c r="NAT40" s="429"/>
      <c r="NAU40" s="429"/>
      <c r="NAV40" s="429"/>
      <c r="NAW40" s="429"/>
      <c r="NAX40" s="429"/>
      <c r="NAY40" s="429"/>
      <c r="NAZ40" s="429"/>
      <c r="NBA40" s="429"/>
      <c r="NBB40" s="429"/>
      <c r="NBC40" s="429"/>
      <c r="NBD40" s="429"/>
      <c r="NBE40" s="429"/>
      <c r="NBF40" s="429"/>
      <c r="NBG40" s="429"/>
      <c r="NBH40" s="429"/>
      <c r="NBI40" s="429"/>
      <c r="NBJ40" s="429"/>
      <c r="NBK40" s="429"/>
      <c r="NBL40" s="429"/>
      <c r="NBM40" s="429"/>
      <c r="NBN40" s="429"/>
      <c r="NBO40" s="429"/>
      <c r="NBP40" s="429"/>
      <c r="NBQ40" s="429"/>
      <c r="NBR40" s="429"/>
      <c r="NBS40" s="429"/>
      <c r="NBT40" s="429"/>
      <c r="NBU40" s="429"/>
      <c r="NBV40" s="429"/>
      <c r="NBW40" s="429"/>
      <c r="NBX40" s="429"/>
      <c r="NBY40" s="429"/>
      <c r="NBZ40" s="429"/>
      <c r="NCA40" s="429"/>
      <c r="NCB40" s="429"/>
      <c r="NCC40" s="429"/>
      <c r="NCD40" s="429"/>
      <c r="NCE40" s="429"/>
      <c r="NCF40" s="429"/>
      <c r="NCG40" s="429"/>
      <c r="NCH40" s="429"/>
      <c r="NCI40" s="429"/>
      <c r="NCJ40" s="429"/>
      <c r="NCK40" s="429"/>
      <c r="NCL40" s="429"/>
      <c r="NCM40" s="429"/>
      <c r="NCN40" s="429"/>
      <c r="NCO40" s="429"/>
      <c r="NCP40" s="429"/>
      <c r="NCQ40" s="429"/>
      <c r="NCR40" s="429"/>
      <c r="NCS40" s="429"/>
      <c r="NCT40" s="429"/>
      <c r="NCU40" s="429"/>
      <c r="NCV40" s="429"/>
      <c r="NCW40" s="429"/>
      <c r="NCX40" s="429"/>
      <c r="NCY40" s="429"/>
      <c r="NCZ40" s="429"/>
      <c r="NDA40" s="429"/>
      <c r="NDB40" s="429"/>
      <c r="NDC40" s="429"/>
      <c r="NDD40" s="429"/>
      <c r="NDE40" s="429"/>
      <c r="NDF40" s="429"/>
      <c r="NDG40" s="429"/>
      <c r="NDH40" s="429"/>
      <c r="NDI40" s="429"/>
      <c r="NDJ40" s="429"/>
      <c r="NDK40" s="429"/>
      <c r="NDL40" s="429"/>
      <c r="NDM40" s="429"/>
      <c r="NDN40" s="429"/>
      <c r="NDO40" s="429"/>
      <c r="NDP40" s="429"/>
      <c r="NDQ40" s="429"/>
      <c r="NDR40" s="429"/>
      <c r="NDS40" s="429"/>
      <c r="NDT40" s="429"/>
      <c r="NDU40" s="429"/>
      <c r="NDV40" s="429"/>
      <c r="NDW40" s="429"/>
      <c r="NDX40" s="429"/>
      <c r="NDY40" s="429"/>
      <c r="NDZ40" s="429"/>
      <c r="NEA40" s="429"/>
      <c r="NEB40" s="429"/>
      <c r="NEC40" s="429"/>
      <c r="NED40" s="429"/>
      <c r="NEE40" s="429"/>
      <c r="NEF40" s="429"/>
      <c r="NEG40" s="429"/>
      <c r="NEH40" s="429"/>
      <c r="NEI40" s="429"/>
      <c r="NEJ40" s="429"/>
      <c r="NEK40" s="429"/>
      <c r="NEL40" s="429"/>
      <c r="NEM40" s="429"/>
      <c r="NEN40" s="429"/>
      <c r="NEO40" s="429"/>
      <c r="NEP40" s="429"/>
      <c r="NEQ40" s="429"/>
      <c r="NER40" s="429"/>
      <c r="NES40" s="429"/>
      <c r="NET40" s="429"/>
      <c r="NEU40" s="429"/>
      <c r="NEV40" s="429"/>
      <c r="NEW40" s="429"/>
      <c r="NEX40" s="429"/>
      <c r="NEY40" s="429"/>
      <c r="NEZ40" s="429"/>
      <c r="NFA40" s="429"/>
      <c r="NFB40" s="429"/>
      <c r="NFC40" s="429"/>
      <c r="NFD40" s="429"/>
      <c r="NFE40" s="429"/>
      <c r="NFF40" s="429"/>
      <c r="NFG40" s="429"/>
      <c r="NFH40" s="429"/>
      <c r="NFI40" s="429"/>
      <c r="NFJ40" s="429"/>
      <c r="NFK40" s="429"/>
      <c r="NFL40" s="429"/>
      <c r="NFM40" s="429"/>
      <c r="NFN40" s="429"/>
      <c r="NFO40" s="429"/>
      <c r="NFP40" s="429"/>
      <c r="NFQ40" s="429"/>
      <c r="NFR40" s="429"/>
      <c r="NFS40" s="429"/>
      <c r="NFT40" s="429"/>
      <c r="NFU40" s="429"/>
      <c r="NFV40" s="429"/>
      <c r="NFW40" s="429"/>
      <c r="NFX40" s="429"/>
      <c r="NFY40" s="429"/>
      <c r="NFZ40" s="429"/>
      <c r="NGA40" s="429"/>
      <c r="NGB40" s="429"/>
      <c r="NGC40" s="429"/>
      <c r="NGD40" s="429"/>
      <c r="NGE40" s="429"/>
      <c r="NGF40" s="429"/>
      <c r="NGG40" s="429"/>
      <c r="NGH40" s="429"/>
      <c r="NGI40" s="429"/>
      <c r="NGJ40" s="429"/>
      <c r="NGK40" s="429"/>
      <c r="NGL40" s="429"/>
      <c r="NGM40" s="429"/>
      <c r="NGN40" s="429"/>
      <c r="NGO40" s="429"/>
      <c r="NGP40" s="429"/>
      <c r="NGQ40" s="429"/>
      <c r="NGR40" s="429"/>
      <c r="NGS40" s="429"/>
      <c r="NGT40" s="429"/>
      <c r="NGU40" s="429"/>
      <c r="NGV40" s="429"/>
      <c r="NGW40" s="429"/>
      <c r="NGX40" s="429"/>
      <c r="NGY40" s="429"/>
      <c r="NGZ40" s="429"/>
      <c r="NHA40" s="429"/>
      <c r="NHB40" s="429"/>
      <c r="NHC40" s="429"/>
      <c r="NHD40" s="429"/>
      <c r="NHE40" s="429"/>
      <c r="NHF40" s="429"/>
      <c r="NHG40" s="429"/>
      <c r="NHH40" s="429"/>
      <c r="NHI40" s="429"/>
      <c r="NHJ40" s="429"/>
      <c r="NHK40" s="429"/>
      <c r="NHL40" s="429"/>
      <c r="NHM40" s="429"/>
      <c r="NHN40" s="429"/>
      <c r="NHO40" s="429"/>
      <c r="NHP40" s="429"/>
      <c r="NHQ40" s="429"/>
      <c r="NHR40" s="429"/>
      <c r="NHS40" s="429"/>
      <c r="NHT40" s="429"/>
      <c r="NHU40" s="429"/>
      <c r="NHV40" s="429"/>
      <c r="NHW40" s="429"/>
      <c r="NHX40" s="429"/>
      <c r="NHY40" s="429"/>
      <c r="NHZ40" s="429"/>
      <c r="NIA40" s="429"/>
      <c r="NIB40" s="429"/>
      <c r="NIC40" s="429"/>
      <c r="NID40" s="429"/>
      <c r="NIE40" s="429"/>
      <c r="NIF40" s="429"/>
      <c r="NIG40" s="429"/>
      <c r="NIH40" s="429"/>
      <c r="NII40" s="429"/>
      <c r="NIJ40" s="429"/>
      <c r="NIK40" s="429"/>
      <c r="NIL40" s="429"/>
      <c r="NIM40" s="429"/>
      <c r="NIN40" s="429"/>
      <c r="NIO40" s="429"/>
      <c r="NIP40" s="429"/>
      <c r="NIQ40" s="429"/>
      <c r="NIR40" s="429"/>
      <c r="NIS40" s="429"/>
      <c r="NIT40" s="429"/>
      <c r="NIU40" s="429"/>
      <c r="NIV40" s="429"/>
      <c r="NIW40" s="429"/>
      <c r="NIX40" s="429"/>
      <c r="NIY40" s="429"/>
      <c r="NIZ40" s="429"/>
      <c r="NJA40" s="429"/>
      <c r="NJB40" s="429"/>
      <c r="NJC40" s="429"/>
      <c r="NJD40" s="429"/>
      <c r="NJE40" s="429"/>
      <c r="NJF40" s="429"/>
      <c r="NJG40" s="429"/>
      <c r="NJH40" s="429"/>
      <c r="NJI40" s="429"/>
      <c r="NJJ40" s="429"/>
      <c r="NJK40" s="429"/>
      <c r="NJL40" s="429"/>
      <c r="NJM40" s="429"/>
      <c r="NJN40" s="429"/>
      <c r="NJO40" s="429"/>
      <c r="NJP40" s="429"/>
      <c r="NJQ40" s="429"/>
      <c r="NJR40" s="429"/>
      <c r="NJS40" s="429"/>
      <c r="NJT40" s="429"/>
      <c r="NJU40" s="429"/>
      <c r="NJV40" s="429"/>
      <c r="NJW40" s="429"/>
      <c r="NJX40" s="429"/>
      <c r="NJY40" s="429"/>
      <c r="NJZ40" s="429"/>
      <c r="NKA40" s="429"/>
      <c r="NKB40" s="429"/>
      <c r="NKC40" s="429"/>
      <c r="NKD40" s="429"/>
      <c r="NKE40" s="429"/>
      <c r="NKF40" s="429"/>
      <c r="NKG40" s="429"/>
      <c r="NKH40" s="429"/>
      <c r="NKI40" s="429"/>
      <c r="NKJ40" s="429"/>
      <c r="NKK40" s="429"/>
      <c r="NKL40" s="429"/>
      <c r="NKM40" s="429"/>
      <c r="NKN40" s="429"/>
      <c r="NKO40" s="429"/>
      <c r="NKP40" s="429"/>
      <c r="NKQ40" s="429"/>
      <c r="NKR40" s="429"/>
      <c r="NKS40" s="429"/>
      <c r="NKT40" s="429"/>
      <c r="NKU40" s="429"/>
      <c r="NKV40" s="429"/>
      <c r="NKW40" s="429"/>
      <c r="NKX40" s="429"/>
      <c r="NKY40" s="429"/>
      <c r="NKZ40" s="429"/>
      <c r="NLA40" s="429"/>
      <c r="NLB40" s="429"/>
      <c r="NLC40" s="429"/>
      <c r="NLD40" s="429"/>
      <c r="NLE40" s="429"/>
      <c r="NLF40" s="429"/>
      <c r="NLG40" s="429"/>
      <c r="NLH40" s="429"/>
      <c r="NLI40" s="429"/>
      <c r="NLJ40" s="429"/>
      <c r="NLK40" s="429"/>
      <c r="NLL40" s="429"/>
      <c r="NLM40" s="429"/>
      <c r="NLN40" s="429"/>
      <c r="NLO40" s="429"/>
      <c r="NLP40" s="429"/>
      <c r="NLQ40" s="429"/>
      <c r="NLR40" s="429"/>
      <c r="NLS40" s="429"/>
      <c r="NLT40" s="429"/>
      <c r="NLU40" s="429"/>
      <c r="NLV40" s="429"/>
      <c r="NLW40" s="429"/>
      <c r="NLX40" s="429"/>
      <c r="NLY40" s="429"/>
      <c r="NLZ40" s="429"/>
      <c r="NMA40" s="429"/>
      <c r="NMB40" s="429"/>
      <c r="NMC40" s="429"/>
      <c r="NMD40" s="429"/>
      <c r="NME40" s="429"/>
      <c r="NMF40" s="429"/>
      <c r="NMG40" s="429"/>
      <c r="NMH40" s="429"/>
      <c r="NMI40" s="429"/>
      <c r="NMJ40" s="429"/>
      <c r="NMK40" s="429"/>
      <c r="NML40" s="429"/>
      <c r="NMM40" s="429"/>
      <c r="NMN40" s="429"/>
      <c r="NMO40" s="429"/>
      <c r="NMP40" s="429"/>
      <c r="NMQ40" s="429"/>
      <c r="NMR40" s="429"/>
      <c r="NMS40" s="429"/>
      <c r="NMT40" s="429"/>
      <c r="NMU40" s="429"/>
      <c r="NMV40" s="429"/>
      <c r="NMW40" s="429"/>
      <c r="NMX40" s="429"/>
      <c r="NMY40" s="429"/>
      <c r="NMZ40" s="429"/>
      <c r="NNA40" s="429"/>
      <c r="NNB40" s="429"/>
      <c r="NNC40" s="429"/>
      <c r="NND40" s="429"/>
      <c r="NNE40" s="429"/>
      <c r="NNF40" s="429"/>
      <c r="NNG40" s="429"/>
      <c r="NNH40" s="429"/>
      <c r="NNI40" s="429"/>
      <c r="NNJ40" s="429"/>
      <c r="NNK40" s="429"/>
      <c r="NNL40" s="429"/>
      <c r="NNM40" s="429"/>
      <c r="NNN40" s="429"/>
      <c r="NNO40" s="429"/>
      <c r="NNP40" s="429"/>
      <c r="NNQ40" s="429"/>
      <c r="NNR40" s="429"/>
      <c r="NNS40" s="429"/>
      <c r="NNT40" s="429"/>
      <c r="NNU40" s="429"/>
      <c r="NNV40" s="429"/>
      <c r="NNW40" s="429"/>
      <c r="NNX40" s="429"/>
      <c r="NNY40" s="429"/>
      <c r="NNZ40" s="429"/>
      <c r="NOA40" s="429"/>
      <c r="NOB40" s="429"/>
      <c r="NOC40" s="429"/>
      <c r="NOD40" s="429"/>
      <c r="NOE40" s="429"/>
      <c r="NOF40" s="429"/>
      <c r="NOG40" s="429"/>
      <c r="NOH40" s="429"/>
      <c r="NOI40" s="429"/>
      <c r="NOJ40" s="429"/>
      <c r="NOK40" s="429"/>
      <c r="NOL40" s="429"/>
      <c r="NOM40" s="429"/>
      <c r="NON40" s="429"/>
      <c r="NOO40" s="429"/>
      <c r="NOP40" s="429"/>
      <c r="NOQ40" s="429"/>
      <c r="NOR40" s="429"/>
      <c r="NOS40" s="429"/>
      <c r="NOT40" s="429"/>
      <c r="NOU40" s="429"/>
      <c r="NOV40" s="429"/>
      <c r="NOW40" s="429"/>
      <c r="NOX40" s="429"/>
      <c r="NOY40" s="429"/>
      <c r="NOZ40" s="429"/>
      <c r="NPA40" s="429"/>
      <c r="NPB40" s="429"/>
      <c r="NPC40" s="429"/>
      <c r="NPD40" s="429"/>
      <c r="NPE40" s="429"/>
      <c r="NPF40" s="429"/>
      <c r="NPG40" s="429"/>
      <c r="NPH40" s="429"/>
      <c r="NPI40" s="429"/>
      <c r="NPJ40" s="429"/>
      <c r="NPK40" s="429"/>
      <c r="NPL40" s="429"/>
      <c r="NPM40" s="429"/>
      <c r="NPN40" s="429"/>
      <c r="NPO40" s="429"/>
      <c r="NPP40" s="429"/>
      <c r="NPQ40" s="429"/>
      <c r="NPR40" s="429"/>
      <c r="NPS40" s="429"/>
      <c r="NPT40" s="429"/>
      <c r="NPU40" s="429"/>
      <c r="NPV40" s="429"/>
      <c r="NPW40" s="429"/>
      <c r="NPX40" s="429"/>
      <c r="NPY40" s="429"/>
      <c r="NPZ40" s="429"/>
      <c r="NQA40" s="429"/>
      <c r="NQB40" s="429"/>
      <c r="NQC40" s="429"/>
      <c r="NQD40" s="429"/>
      <c r="NQE40" s="429"/>
      <c r="NQF40" s="429"/>
      <c r="NQG40" s="429"/>
      <c r="NQH40" s="429"/>
      <c r="NQI40" s="429"/>
      <c r="NQJ40" s="429"/>
      <c r="NQK40" s="429"/>
      <c r="NQL40" s="429"/>
      <c r="NQM40" s="429"/>
      <c r="NQN40" s="429"/>
      <c r="NQO40" s="429"/>
      <c r="NQP40" s="429"/>
      <c r="NQQ40" s="429"/>
      <c r="NQR40" s="429"/>
      <c r="NQS40" s="429"/>
      <c r="NQT40" s="429"/>
      <c r="NQU40" s="429"/>
      <c r="NQV40" s="429"/>
      <c r="NQW40" s="429"/>
      <c r="NQX40" s="429"/>
      <c r="NQY40" s="429"/>
      <c r="NQZ40" s="429"/>
      <c r="NRA40" s="429"/>
      <c r="NRB40" s="429"/>
      <c r="NRC40" s="429"/>
      <c r="NRD40" s="429"/>
      <c r="NRE40" s="429"/>
      <c r="NRF40" s="429"/>
      <c r="NRG40" s="429"/>
      <c r="NRH40" s="429"/>
      <c r="NRI40" s="429"/>
      <c r="NRJ40" s="429"/>
      <c r="NRK40" s="429"/>
      <c r="NRL40" s="429"/>
      <c r="NRM40" s="429"/>
      <c r="NRN40" s="429"/>
      <c r="NRO40" s="429"/>
      <c r="NRP40" s="429"/>
      <c r="NRQ40" s="429"/>
      <c r="NRR40" s="429"/>
      <c r="NRS40" s="429"/>
      <c r="NRT40" s="429"/>
      <c r="NRU40" s="429"/>
      <c r="NRV40" s="429"/>
      <c r="NRW40" s="429"/>
      <c r="NRX40" s="429"/>
      <c r="NRY40" s="429"/>
      <c r="NRZ40" s="429"/>
      <c r="NSA40" s="429"/>
      <c r="NSB40" s="429"/>
      <c r="NSC40" s="429"/>
      <c r="NSD40" s="429"/>
      <c r="NSE40" s="429"/>
      <c r="NSF40" s="429"/>
      <c r="NSG40" s="429"/>
      <c r="NSH40" s="429"/>
      <c r="NSI40" s="429"/>
      <c r="NSJ40" s="429"/>
      <c r="NSK40" s="429"/>
      <c r="NSL40" s="429"/>
      <c r="NSM40" s="429"/>
      <c r="NSN40" s="429"/>
      <c r="NSO40" s="429"/>
      <c r="NSP40" s="429"/>
      <c r="NSQ40" s="429"/>
      <c r="NSR40" s="429"/>
      <c r="NSS40" s="429"/>
      <c r="NST40" s="429"/>
      <c r="NSU40" s="429"/>
      <c r="NSV40" s="429"/>
      <c r="NSW40" s="429"/>
      <c r="NSX40" s="429"/>
      <c r="NSY40" s="429"/>
      <c r="NSZ40" s="429"/>
      <c r="NTA40" s="429"/>
      <c r="NTB40" s="429"/>
      <c r="NTC40" s="429"/>
      <c r="NTD40" s="429"/>
      <c r="NTE40" s="429"/>
      <c r="NTF40" s="429"/>
      <c r="NTG40" s="429"/>
      <c r="NTH40" s="429"/>
      <c r="NTI40" s="429"/>
      <c r="NTJ40" s="429"/>
      <c r="NTK40" s="429"/>
      <c r="NTL40" s="429"/>
      <c r="NTM40" s="429"/>
      <c r="NTN40" s="429"/>
      <c r="NTO40" s="429"/>
      <c r="NTP40" s="429"/>
      <c r="NTQ40" s="429"/>
      <c r="NTR40" s="429"/>
      <c r="NTS40" s="429"/>
      <c r="NTT40" s="429"/>
      <c r="NTU40" s="429"/>
      <c r="NTV40" s="429"/>
      <c r="NTW40" s="429"/>
      <c r="NTX40" s="429"/>
      <c r="NTY40" s="429"/>
      <c r="NTZ40" s="429"/>
      <c r="NUA40" s="429"/>
      <c r="NUB40" s="429"/>
      <c r="NUC40" s="429"/>
      <c r="NUD40" s="429"/>
      <c r="NUE40" s="429"/>
      <c r="NUF40" s="429"/>
      <c r="NUG40" s="429"/>
      <c r="NUH40" s="429"/>
      <c r="NUI40" s="429"/>
      <c r="NUJ40" s="429"/>
      <c r="NUK40" s="429"/>
      <c r="NUL40" s="429"/>
      <c r="NUM40" s="429"/>
      <c r="NUN40" s="429"/>
      <c r="NUO40" s="429"/>
      <c r="NUP40" s="429"/>
      <c r="NUQ40" s="429"/>
      <c r="NUR40" s="429"/>
      <c r="NUS40" s="429"/>
      <c r="NUT40" s="429"/>
      <c r="NUU40" s="429"/>
      <c r="NUV40" s="429"/>
      <c r="NUW40" s="429"/>
      <c r="NUX40" s="429"/>
      <c r="NUY40" s="429"/>
      <c r="NUZ40" s="429"/>
      <c r="NVA40" s="429"/>
      <c r="NVB40" s="429"/>
      <c r="NVC40" s="429"/>
      <c r="NVD40" s="429"/>
      <c r="NVE40" s="429"/>
      <c r="NVF40" s="429"/>
      <c r="NVG40" s="429"/>
      <c r="NVH40" s="429"/>
      <c r="NVI40" s="429"/>
      <c r="NVJ40" s="429"/>
      <c r="NVK40" s="429"/>
      <c r="NVL40" s="429"/>
      <c r="NVM40" s="429"/>
      <c r="NVN40" s="429"/>
      <c r="NVO40" s="429"/>
      <c r="NVP40" s="429"/>
      <c r="NVQ40" s="429"/>
      <c r="NVR40" s="429"/>
      <c r="NVS40" s="429"/>
      <c r="NVT40" s="429"/>
      <c r="NVU40" s="429"/>
      <c r="NVV40" s="429"/>
      <c r="NVW40" s="429"/>
      <c r="NVX40" s="429"/>
      <c r="NVY40" s="429"/>
      <c r="NVZ40" s="429"/>
      <c r="NWA40" s="429"/>
      <c r="NWB40" s="429"/>
      <c r="NWC40" s="429"/>
      <c r="NWD40" s="429"/>
      <c r="NWE40" s="429"/>
      <c r="NWF40" s="429"/>
      <c r="NWG40" s="429"/>
      <c r="NWH40" s="429"/>
      <c r="NWI40" s="429"/>
      <c r="NWJ40" s="429"/>
      <c r="NWK40" s="429"/>
      <c r="NWL40" s="429"/>
      <c r="NWM40" s="429"/>
      <c r="NWN40" s="429"/>
      <c r="NWO40" s="429"/>
      <c r="NWP40" s="429"/>
      <c r="NWQ40" s="429"/>
      <c r="NWR40" s="429"/>
      <c r="NWS40" s="429"/>
      <c r="NWT40" s="429"/>
      <c r="NWU40" s="429"/>
      <c r="NWV40" s="429"/>
      <c r="NWW40" s="429"/>
      <c r="NWX40" s="429"/>
      <c r="NWY40" s="429"/>
      <c r="NWZ40" s="429"/>
      <c r="NXA40" s="429"/>
      <c r="NXB40" s="429"/>
      <c r="NXC40" s="429"/>
      <c r="NXD40" s="429"/>
      <c r="NXE40" s="429"/>
      <c r="NXF40" s="429"/>
      <c r="NXG40" s="429"/>
      <c r="NXH40" s="429"/>
      <c r="NXI40" s="429"/>
      <c r="NXJ40" s="429"/>
      <c r="NXK40" s="429"/>
      <c r="NXL40" s="429"/>
      <c r="NXM40" s="429"/>
      <c r="NXN40" s="429"/>
      <c r="NXO40" s="429"/>
      <c r="NXP40" s="429"/>
      <c r="NXQ40" s="429"/>
      <c r="NXR40" s="429"/>
      <c r="NXS40" s="429"/>
      <c r="NXT40" s="429"/>
      <c r="NXU40" s="429"/>
      <c r="NXV40" s="429"/>
      <c r="NXW40" s="429"/>
      <c r="NXX40" s="429"/>
      <c r="NXY40" s="429"/>
      <c r="NXZ40" s="429"/>
      <c r="NYA40" s="429"/>
      <c r="NYB40" s="429"/>
      <c r="NYC40" s="429"/>
      <c r="NYD40" s="429"/>
      <c r="NYE40" s="429"/>
      <c r="NYF40" s="429"/>
      <c r="NYG40" s="429"/>
      <c r="NYH40" s="429"/>
      <c r="NYI40" s="429"/>
      <c r="NYJ40" s="429"/>
      <c r="NYK40" s="429"/>
      <c r="NYL40" s="429"/>
      <c r="NYM40" s="429"/>
      <c r="NYN40" s="429"/>
      <c r="NYO40" s="429"/>
      <c r="NYP40" s="429"/>
      <c r="NYQ40" s="429"/>
      <c r="NYR40" s="429"/>
      <c r="NYS40" s="429"/>
      <c r="NYT40" s="429"/>
      <c r="NYU40" s="429"/>
      <c r="NYV40" s="429"/>
      <c r="NYW40" s="429"/>
      <c r="NYX40" s="429"/>
      <c r="NYY40" s="429"/>
      <c r="NYZ40" s="429"/>
      <c r="NZA40" s="429"/>
      <c r="NZB40" s="429"/>
      <c r="NZC40" s="429"/>
      <c r="NZD40" s="429"/>
      <c r="NZE40" s="429"/>
      <c r="NZF40" s="429"/>
      <c r="NZG40" s="429"/>
      <c r="NZH40" s="429"/>
      <c r="NZI40" s="429"/>
      <c r="NZJ40" s="429"/>
      <c r="NZK40" s="429"/>
      <c r="NZL40" s="429"/>
      <c r="NZM40" s="429"/>
      <c r="NZN40" s="429"/>
      <c r="NZO40" s="429"/>
      <c r="NZP40" s="429"/>
      <c r="NZQ40" s="429"/>
      <c r="NZR40" s="429"/>
      <c r="NZS40" s="429"/>
      <c r="NZT40" s="429"/>
      <c r="NZU40" s="429"/>
      <c r="NZV40" s="429"/>
      <c r="NZW40" s="429"/>
      <c r="NZX40" s="429"/>
      <c r="NZY40" s="429"/>
      <c r="NZZ40" s="429"/>
      <c r="OAA40" s="429"/>
      <c r="OAB40" s="429"/>
      <c r="OAC40" s="429"/>
      <c r="OAD40" s="429"/>
      <c r="OAE40" s="429"/>
      <c r="OAF40" s="429"/>
      <c r="OAG40" s="429"/>
      <c r="OAH40" s="429"/>
      <c r="OAI40" s="429"/>
      <c r="OAJ40" s="429"/>
      <c r="OAK40" s="429"/>
      <c r="OAL40" s="429"/>
      <c r="OAM40" s="429"/>
      <c r="OAN40" s="429"/>
      <c r="OAO40" s="429"/>
      <c r="OAP40" s="429"/>
      <c r="OAQ40" s="429"/>
      <c r="OAR40" s="429"/>
      <c r="OAS40" s="429"/>
      <c r="OAT40" s="429"/>
      <c r="OAU40" s="429"/>
      <c r="OAV40" s="429"/>
      <c r="OAW40" s="429"/>
      <c r="OAX40" s="429"/>
      <c r="OAY40" s="429"/>
      <c r="OAZ40" s="429"/>
      <c r="OBA40" s="429"/>
      <c r="OBB40" s="429"/>
      <c r="OBC40" s="429"/>
      <c r="OBD40" s="429"/>
      <c r="OBE40" s="429"/>
      <c r="OBF40" s="429"/>
      <c r="OBG40" s="429"/>
      <c r="OBH40" s="429"/>
      <c r="OBI40" s="429"/>
      <c r="OBJ40" s="429"/>
      <c r="OBK40" s="429"/>
      <c r="OBL40" s="429"/>
      <c r="OBM40" s="429"/>
      <c r="OBN40" s="429"/>
      <c r="OBO40" s="429"/>
      <c r="OBP40" s="429"/>
      <c r="OBQ40" s="429"/>
      <c r="OBR40" s="429"/>
      <c r="OBS40" s="429"/>
      <c r="OBT40" s="429"/>
      <c r="OBU40" s="429"/>
      <c r="OBV40" s="429"/>
      <c r="OBW40" s="429"/>
      <c r="OBX40" s="429"/>
      <c r="OBY40" s="429"/>
      <c r="OBZ40" s="429"/>
      <c r="OCA40" s="429"/>
      <c r="OCB40" s="429"/>
      <c r="OCC40" s="429"/>
      <c r="OCD40" s="429"/>
      <c r="OCE40" s="429"/>
      <c r="OCF40" s="429"/>
      <c r="OCG40" s="429"/>
      <c r="OCH40" s="429"/>
      <c r="OCI40" s="429"/>
      <c r="OCJ40" s="429"/>
      <c r="OCK40" s="429"/>
      <c r="OCL40" s="429"/>
      <c r="OCM40" s="429"/>
      <c r="OCN40" s="429"/>
      <c r="OCO40" s="429"/>
      <c r="OCP40" s="429"/>
      <c r="OCQ40" s="429"/>
      <c r="OCR40" s="429"/>
      <c r="OCS40" s="429"/>
      <c r="OCT40" s="429"/>
      <c r="OCU40" s="429"/>
      <c r="OCV40" s="429"/>
      <c r="OCW40" s="429"/>
      <c r="OCX40" s="429"/>
      <c r="OCY40" s="429"/>
      <c r="OCZ40" s="429"/>
      <c r="ODA40" s="429"/>
      <c r="ODB40" s="429"/>
      <c r="ODC40" s="429"/>
      <c r="ODD40" s="429"/>
      <c r="ODE40" s="429"/>
      <c r="ODF40" s="429"/>
      <c r="ODG40" s="429"/>
      <c r="ODH40" s="429"/>
      <c r="ODI40" s="429"/>
      <c r="ODJ40" s="429"/>
      <c r="ODK40" s="429"/>
      <c r="ODL40" s="429"/>
      <c r="ODM40" s="429"/>
      <c r="ODN40" s="429"/>
      <c r="ODO40" s="429"/>
      <c r="ODP40" s="429"/>
      <c r="ODQ40" s="429"/>
      <c r="ODR40" s="429"/>
      <c r="ODS40" s="429"/>
      <c r="ODT40" s="429"/>
      <c r="ODU40" s="429"/>
      <c r="ODV40" s="429"/>
      <c r="ODW40" s="429"/>
      <c r="ODX40" s="429"/>
      <c r="ODY40" s="429"/>
      <c r="ODZ40" s="429"/>
      <c r="OEA40" s="429"/>
      <c r="OEB40" s="429"/>
      <c r="OEC40" s="429"/>
      <c r="OED40" s="429"/>
      <c r="OEE40" s="429"/>
      <c r="OEF40" s="429"/>
      <c r="OEG40" s="429"/>
      <c r="OEH40" s="429"/>
      <c r="OEI40" s="429"/>
      <c r="OEJ40" s="429"/>
      <c r="OEK40" s="429"/>
      <c r="OEL40" s="429"/>
      <c r="OEM40" s="429"/>
      <c r="OEN40" s="429"/>
      <c r="OEO40" s="429"/>
      <c r="OEP40" s="429"/>
      <c r="OEQ40" s="429"/>
      <c r="OER40" s="429"/>
      <c r="OES40" s="429"/>
      <c r="OET40" s="429"/>
      <c r="OEU40" s="429"/>
      <c r="OEV40" s="429"/>
      <c r="OEW40" s="429"/>
      <c r="OEX40" s="429"/>
      <c r="OEY40" s="429"/>
      <c r="OEZ40" s="429"/>
      <c r="OFA40" s="429"/>
      <c r="OFB40" s="429"/>
      <c r="OFC40" s="429"/>
      <c r="OFD40" s="429"/>
      <c r="OFE40" s="429"/>
      <c r="OFF40" s="429"/>
      <c r="OFG40" s="429"/>
      <c r="OFH40" s="429"/>
      <c r="OFI40" s="429"/>
      <c r="OFJ40" s="429"/>
      <c r="OFK40" s="429"/>
      <c r="OFL40" s="429"/>
      <c r="OFM40" s="429"/>
      <c r="OFN40" s="429"/>
      <c r="OFO40" s="429"/>
      <c r="OFP40" s="429"/>
      <c r="OFQ40" s="429"/>
      <c r="OFR40" s="429"/>
      <c r="OFS40" s="429"/>
      <c r="OFT40" s="429"/>
      <c r="OFU40" s="429"/>
      <c r="OFV40" s="429"/>
      <c r="OFW40" s="429"/>
      <c r="OFX40" s="429"/>
      <c r="OFY40" s="429"/>
      <c r="OFZ40" s="429"/>
      <c r="OGA40" s="429"/>
      <c r="OGB40" s="429"/>
      <c r="OGC40" s="429"/>
      <c r="OGD40" s="429"/>
      <c r="OGE40" s="429"/>
      <c r="OGF40" s="429"/>
      <c r="OGG40" s="429"/>
      <c r="OGH40" s="429"/>
      <c r="OGI40" s="429"/>
      <c r="OGJ40" s="429"/>
      <c r="OGK40" s="429"/>
      <c r="OGL40" s="429"/>
      <c r="OGM40" s="429"/>
      <c r="OGN40" s="429"/>
      <c r="OGO40" s="429"/>
      <c r="OGP40" s="429"/>
      <c r="OGQ40" s="429"/>
      <c r="OGR40" s="429"/>
      <c r="OGS40" s="429"/>
      <c r="OGT40" s="429"/>
      <c r="OGU40" s="429"/>
      <c r="OGV40" s="429"/>
      <c r="OGW40" s="429"/>
      <c r="OGX40" s="429"/>
      <c r="OGY40" s="429"/>
      <c r="OGZ40" s="429"/>
      <c r="OHA40" s="429"/>
      <c r="OHB40" s="429"/>
      <c r="OHC40" s="429"/>
      <c r="OHD40" s="429"/>
      <c r="OHE40" s="429"/>
      <c r="OHF40" s="429"/>
      <c r="OHG40" s="429"/>
      <c r="OHH40" s="429"/>
      <c r="OHI40" s="429"/>
      <c r="OHJ40" s="429"/>
      <c r="OHK40" s="429"/>
      <c r="OHL40" s="429"/>
      <c r="OHM40" s="429"/>
      <c r="OHN40" s="429"/>
      <c r="OHO40" s="429"/>
      <c r="OHP40" s="429"/>
      <c r="OHQ40" s="429"/>
      <c r="OHR40" s="429"/>
      <c r="OHS40" s="429"/>
      <c r="OHT40" s="429"/>
      <c r="OHU40" s="429"/>
      <c r="OHV40" s="429"/>
      <c r="OHW40" s="429"/>
      <c r="OHX40" s="429"/>
      <c r="OHY40" s="429"/>
      <c r="OHZ40" s="429"/>
      <c r="OIA40" s="429"/>
      <c r="OIB40" s="429"/>
      <c r="OIC40" s="429"/>
      <c r="OID40" s="429"/>
      <c r="OIE40" s="429"/>
      <c r="OIF40" s="429"/>
      <c r="OIG40" s="429"/>
      <c r="OIH40" s="429"/>
      <c r="OII40" s="429"/>
      <c r="OIJ40" s="429"/>
      <c r="OIK40" s="429"/>
      <c r="OIL40" s="429"/>
      <c r="OIM40" s="429"/>
      <c r="OIN40" s="429"/>
      <c r="OIO40" s="429"/>
      <c r="OIP40" s="429"/>
      <c r="OIQ40" s="429"/>
      <c r="OIR40" s="429"/>
      <c r="OIS40" s="429"/>
      <c r="OIT40" s="429"/>
      <c r="OIU40" s="429"/>
      <c r="OIV40" s="429"/>
      <c r="OIW40" s="429"/>
      <c r="OIX40" s="429"/>
      <c r="OIY40" s="429"/>
      <c r="OIZ40" s="429"/>
      <c r="OJA40" s="429"/>
      <c r="OJB40" s="429"/>
      <c r="OJC40" s="429"/>
      <c r="OJD40" s="429"/>
      <c r="OJE40" s="429"/>
      <c r="OJF40" s="429"/>
      <c r="OJG40" s="429"/>
      <c r="OJH40" s="429"/>
      <c r="OJI40" s="429"/>
      <c r="OJJ40" s="429"/>
      <c r="OJK40" s="429"/>
      <c r="OJL40" s="429"/>
      <c r="OJM40" s="429"/>
      <c r="OJN40" s="429"/>
      <c r="OJO40" s="429"/>
      <c r="OJP40" s="429"/>
      <c r="OJQ40" s="429"/>
      <c r="OJR40" s="429"/>
      <c r="OJS40" s="429"/>
      <c r="OJT40" s="429"/>
      <c r="OJU40" s="429"/>
      <c r="OJV40" s="429"/>
      <c r="OJW40" s="429"/>
      <c r="OJX40" s="429"/>
      <c r="OJY40" s="429"/>
      <c r="OJZ40" s="429"/>
      <c r="OKA40" s="429"/>
      <c r="OKB40" s="429"/>
      <c r="OKC40" s="429"/>
      <c r="OKD40" s="429"/>
      <c r="OKE40" s="429"/>
      <c r="OKF40" s="429"/>
      <c r="OKG40" s="429"/>
      <c r="OKH40" s="429"/>
      <c r="OKI40" s="429"/>
      <c r="OKJ40" s="429"/>
      <c r="OKK40" s="429"/>
      <c r="OKL40" s="429"/>
      <c r="OKM40" s="429"/>
      <c r="OKN40" s="429"/>
      <c r="OKO40" s="429"/>
      <c r="OKP40" s="429"/>
      <c r="OKQ40" s="429"/>
      <c r="OKR40" s="429"/>
      <c r="OKS40" s="429"/>
      <c r="OKT40" s="429"/>
      <c r="OKU40" s="429"/>
      <c r="OKV40" s="429"/>
      <c r="OKW40" s="429"/>
      <c r="OKX40" s="429"/>
      <c r="OKY40" s="429"/>
      <c r="OKZ40" s="429"/>
      <c r="OLA40" s="429"/>
      <c r="OLB40" s="429"/>
      <c r="OLC40" s="429"/>
      <c r="OLD40" s="429"/>
      <c r="OLE40" s="429"/>
      <c r="OLF40" s="429"/>
      <c r="OLG40" s="429"/>
      <c r="OLH40" s="429"/>
      <c r="OLI40" s="429"/>
      <c r="OLJ40" s="429"/>
      <c r="OLK40" s="429"/>
      <c r="OLL40" s="429"/>
      <c r="OLM40" s="429"/>
      <c r="OLN40" s="429"/>
      <c r="OLO40" s="429"/>
      <c r="OLP40" s="429"/>
      <c r="OLQ40" s="429"/>
      <c r="OLR40" s="429"/>
      <c r="OLS40" s="429"/>
      <c r="OLT40" s="429"/>
      <c r="OLU40" s="429"/>
      <c r="OLV40" s="429"/>
      <c r="OLW40" s="429"/>
      <c r="OLX40" s="429"/>
      <c r="OLY40" s="429"/>
      <c r="OLZ40" s="429"/>
      <c r="OMA40" s="429"/>
      <c r="OMB40" s="429"/>
      <c r="OMC40" s="429"/>
      <c r="OMD40" s="429"/>
      <c r="OME40" s="429"/>
      <c r="OMF40" s="429"/>
      <c r="OMG40" s="429"/>
      <c r="OMH40" s="429"/>
      <c r="OMI40" s="429"/>
      <c r="OMJ40" s="429"/>
      <c r="OMK40" s="429"/>
      <c r="OML40" s="429"/>
      <c r="OMM40" s="429"/>
      <c r="OMN40" s="429"/>
      <c r="OMO40" s="429"/>
      <c r="OMP40" s="429"/>
      <c r="OMQ40" s="429"/>
      <c r="OMR40" s="429"/>
      <c r="OMS40" s="429"/>
      <c r="OMT40" s="429"/>
      <c r="OMU40" s="429"/>
      <c r="OMV40" s="429"/>
      <c r="OMW40" s="429"/>
      <c r="OMX40" s="429"/>
      <c r="OMY40" s="429"/>
      <c r="OMZ40" s="429"/>
      <c r="ONA40" s="429"/>
      <c r="ONB40" s="429"/>
      <c r="ONC40" s="429"/>
      <c r="OND40" s="429"/>
      <c r="ONE40" s="429"/>
      <c r="ONF40" s="429"/>
      <c r="ONG40" s="429"/>
      <c r="ONH40" s="429"/>
      <c r="ONI40" s="429"/>
      <c r="ONJ40" s="429"/>
      <c r="ONK40" s="429"/>
      <c r="ONL40" s="429"/>
      <c r="ONM40" s="429"/>
      <c r="ONN40" s="429"/>
      <c r="ONO40" s="429"/>
      <c r="ONP40" s="429"/>
      <c r="ONQ40" s="429"/>
      <c r="ONR40" s="429"/>
      <c r="ONS40" s="429"/>
      <c r="ONT40" s="429"/>
      <c r="ONU40" s="429"/>
      <c r="ONV40" s="429"/>
      <c r="ONW40" s="429"/>
      <c r="ONX40" s="429"/>
      <c r="ONY40" s="429"/>
      <c r="ONZ40" s="429"/>
      <c r="OOA40" s="429"/>
      <c r="OOB40" s="429"/>
      <c r="OOC40" s="429"/>
      <c r="OOD40" s="429"/>
      <c r="OOE40" s="429"/>
      <c r="OOF40" s="429"/>
      <c r="OOG40" s="429"/>
      <c r="OOH40" s="429"/>
      <c r="OOI40" s="429"/>
      <c r="OOJ40" s="429"/>
      <c r="OOK40" s="429"/>
      <c r="OOL40" s="429"/>
      <c r="OOM40" s="429"/>
      <c r="OON40" s="429"/>
      <c r="OOO40" s="429"/>
      <c r="OOP40" s="429"/>
      <c r="OOQ40" s="429"/>
      <c r="OOR40" s="429"/>
      <c r="OOS40" s="429"/>
      <c r="OOT40" s="429"/>
      <c r="OOU40" s="429"/>
      <c r="OOV40" s="429"/>
      <c r="OOW40" s="429"/>
      <c r="OOX40" s="429"/>
      <c r="OOY40" s="429"/>
      <c r="OOZ40" s="429"/>
      <c r="OPA40" s="429"/>
      <c r="OPB40" s="429"/>
      <c r="OPC40" s="429"/>
      <c r="OPD40" s="429"/>
      <c r="OPE40" s="429"/>
      <c r="OPF40" s="429"/>
      <c r="OPG40" s="429"/>
      <c r="OPH40" s="429"/>
      <c r="OPI40" s="429"/>
      <c r="OPJ40" s="429"/>
      <c r="OPK40" s="429"/>
      <c r="OPL40" s="429"/>
      <c r="OPM40" s="429"/>
      <c r="OPN40" s="429"/>
      <c r="OPO40" s="429"/>
      <c r="OPP40" s="429"/>
      <c r="OPQ40" s="429"/>
      <c r="OPR40" s="429"/>
      <c r="OPS40" s="429"/>
      <c r="OPT40" s="429"/>
      <c r="OPU40" s="429"/>
      <c r="OPV40" s="429"/>
      <c r="OPW40" s="429"/>
      <c r="OPX40" s="429"/>
      <c r="OPY40" s="429"/>
      <c r="OPZ40" s="429"/>
      <c r="OQA40" s="429"/>
      <c r="OQB40" s="429"/>
      <c r="OQC40" s="429"/>
      <c r="OQD40" s="429"/>
      <c r="OQE40" s="429"/>
      <c r="OQF40" s="429"/>
      <c r="OQG40" s="429"/>
      <c r="OQH40" s="429"/>
      <c r="OQI40" s="429"/>
      <c r="OQJ40" s="429"/>
      <c r="OQK40" s="429"/>
      <c r="OQL40" s="429"/>
      <c r="OQM40" s="429"/>
      <c r="OQN40" s="429"/>
      <c r="OQO40" s="429"/>
      <c r="OQP40" s="429"/>
      <c r="OQQ40" s="429"/>
      <c r="OQR40" s="429"/>
      <c r="OQS40" s="429"/>
      <c r="OQT40" s="429"/>
      <c r="OQU40" s="429"/>
      <c r="OQV40" s="429"/>
      <c r="OQW40" s="429"/>
      <c r="OQX40" s="429"/>
      <c r="OQY40" s="429"/>
      <c r="OQZ40" s="429"/>
      <c r="ORA40" s="429"/>
      <c r="ORB40" s="429"/>
      <c r="ORC40" s="429"/>
      <c r="ORD40" s="429"/>
      <c r="ORE40" s="429"/>
      <c r="ORF40" s="429"/>
      <c r="ORG40" s="429"/>
      <c r="ORH40" s="429"/>
      <c r="ORI40" s="429"/>
      <c r="ORJ40" s="429"/>
      <c r="ORK40" s="429"/>
      <c r="ORL40" s="429"/>
      <c r="ORM40" s="429"/>
      <c r="ORN40" s="429"/>
      <c r="ORO40" s="429"/>
      <c r="ORP40" s="429"/>
      <c r="ORQ40" s="429"/>
      <c r="ORR40" s="429"/>
      <c r="ORS40" s="429"/>
      <c r="ORT40" s="429"/>
      <c r="ORU40" s="429"/>
      <c r="ORV40" s="429"/>
      <c r="ORW40" s="429"/>
      <c r="ORX40" s="429"/>
      <c r="ORY40" s="429"/>
      <c r="ORZ40" s="429"/>
      <c r="OSA40" s="429"/>
      <c r="OSB40" s="429"/>
      <c r="OSC40" s="429"/>
      <c r="OSD40" s="429"/>
      <c r="OSE40" s="429"/>
      <c r="OSF40" s="429"/>
      <c r="OSG40" s="429"/>
      <c r="OSH40" s="429"/>
      <c r="OSI40" s="429"/>
      <c r="OSJ40" s="429"/>
      <c r="OSK40" s="429"/>
      <c r="OSL40" s="429"/>
      <c r="OSM40" s="429"/>
      <c r="OSN40" s="429"/>
      <c r="OSO40" s="429"/>
      <c r="OSP40" s="429"/>
      <c r="OSQ40" s="429"/>
      <c r="OSR40" s="429"/>
      <c r="OSS40" s="429"/>
      <c r="OST40" s="429"/>
      <c r="OSU40" s="429"/>
      <c r="OSV40" s="429"/>
      <c r="OSW40" s="429"/>
      <c r="OSX40" s="429"/>
      <c r="OSY40" s="429"/>
      <c r="OSZ40" s="429"/>
      <c r="OTA40" s="429"/>
      <c r="OTB40" s="429"/>
      <c r="OTC40" s="429"/>
      <c r="OTD40" s="429"/>
      <c r="OTE40" s="429"/>
      <c r="OTF40" s="429"/>
      <c r="OTG40" s="429"/>
      <c r="OTH40" s="429"/>
      <c r="OTI40" s="429"/>
      <c r="OTJ40" s="429"/>
      <c r="OTK40" s="429"/>
      <c r="OTL40" s="429"/>
      <c r="OTM40" s="429"/>
      <c r="OTN40" s="429"/>
      <c r="OTO40" s="429"/>
      <c r="OTP40" s="429"/>
      <c r="OTQ40" s="429"/>
      <c r="OTR40" s="429"/>
      <c r="OTS40" s="429"/>
      <c r="OTT40" s="429"/>
      <c r="OTU40" s="429"/>
      <c r="OTV40" s="429"/>
      <c r="OTW40" s="429"/>
      <c r="OTX40" s="429"/>
      <c r="OTY40" s="429"/>
      <c r="OTZ40" s="429"/>
      <c r="OUA40" s="429"/>
      <c r="OUB40" s="429"/>
      <c r="OUC40" s="429"/>
      <c r="OUD40" s="429"/>
      <c r="OUE40" s="429"/>
      <c r="OUF40" s="429"/>
      <c r="OUG40" s="429"/>
      <c r="OUH40" s="429"/>
      <c r="OUI40" s="429"/>
      <c r="OUJ40" s="429"/>
      <c r="OUK40" s="429"/>
      <c r="OUL40" s="429"/>
      <c r="OUM40" s="429"/>
      <c r="OUN40" s="429"/>
      <c r="OUO40" s="429"/>
      <c r="OUP40" s="429"/>
      <c r="OUQ40" s="429"/>
      <c r="OUR40" s="429"/>
      <c r="OUS40" s="429"/>
      <c r="OUT40" s="429"/>
      <c r="OUU40" s="429"/>
      <c r="OUV40" s="429"/>
      <c r="OUW40" s="429"/>
      <c r="OUX40" s="429"/>
      <c r="OUY40" s="429"/>
      <c r="OUZ40" s="429"/>
      <c r="OVA40" s="429"/>
      <c r="OVB40" s="429"/>
      <c r="OVC40" s="429"/>
      <c r="OVD40" s="429"/>
      <c r="OVE40" s="429"/>
      <c r="OVF40" s="429"/>
      <c r="OVG40" s="429"/>
      <c r="OVH40" s="429"/>
      <c r="OVI40" s="429"/>
      <c r="OVJ40" s="429"/>
      <c r="OVK40" s="429"/>
      <c r="OVL40" s="429"/>
      <c r="OVM40" s="429"/>
      <c r="OVN40" s="429"/>
      <c r="OVO40" s="429"/>
      <c r="OVP40" s="429"/>
      <c r="OVQ40" s="429"/>
      <c r="OVR40" s="429"/>
      <c r="OVS40" s="429"/>
      <c r="OVT40" s="429"/>
      <c r="OVU40" s="429"/>
      <c r="OVV40" s="429"/>
      <c r="OVW40" s="429"/>
      <c r="OVX40" s="429"/>
      <c r="OVY40" s="429"/>
      <c r="OVZ40" s="429"/>
      <c r="OWA40" s="429"/>
      <c r="OWB40" s="429"/>
      <c r="OWC40" s="429"/>
      <c r="OWD40" s="429"/>
      <c r="OWE40" s="429"/>
      <c r="OWF40" s="429"/>
      <c r="OWG40" s="429"/>
      <c r="OWH40" s="429"/>
      <c r="OWI40" s="429"/>
      <c r="OWJ40" s="429"/>
      <c r="OWK40" s="429"/>
      <c r="OWL40" s="429"/>
      <c r="OWM40" s="429"/>
      <c r="OWN40" s="429"/>
      <c r="OWO40" s="429"/>
      <c r="OWP40" s="429"/>
      <c r="OWQ40" s="429"/>
      <c r="OWR40" s="429"/>
      <c r="OWS40" s="429"/>
      <c r="OWT40" s="429"/>
      <c r="OWU40" s="429"/>
      <c r="OWV40" s="429"/>
      <c r="OWW40" s="429"/>
      <c r="OWX40" s="429"/>
      <c r="OWY40" s="429"/>
      <c r="OWZ40" s="429"/>
      <c r="OXA40" s="429"/>
      <c r="OXB40" s="429"/>
      <c r="OXC40" s="429"/>
      <c r="OXD40" s="429"/>
      <c r="OXE40" s="429"/>
      <c r="OXF40" s="429"/>
      <c r="OXG40" s="429"/>
      <c r="OXH40" s="429"/>
      <c r="OXI40" s="429"/>
      <c r="OXJ40" s="429"/>
      <c r="OXK40" s="429"/>
      <c r="OXL40" s="429"/>
      <c r="OXM40" s="429"/>
      <c r="OXN40" s="429"/>
      <c r="OXO40" s="429"/>
      <c r="OXP40" s="429"/>
      <c r="OXQ40" s="429"/>
      <c r="OXR40" s="429"/>
      <c r="OXS40" s="429"/>
      <c r="OXT40" s="429"/>
      <c r="OXU40" s="429"/>
      <c r="OXV40" s="429"/>
      <c r="OXW40" s="429"/>
      <c r="OXX40" s="429"/>
      <c r="OXY40" s="429"/>
      <c r="OXZ40" s="429"/>
      <c r="OYA40" s="429"/>
      <c r="OYB40" s="429"/>
      <c r="OYC40" s="429"/>
      <c r="OYD40" s="429"/>
      <c r="OYE40" s="429"/>
      <c r="OYF40" s="429"/>
      <c r="OYG40" s="429"/>
      <c r="OYH40" s="429"/>
      <c r="OYI40" s="429"/>
      <c r="OYJ40" s="429"/>
      <c r="OYK40" s="429"/>
      <c r="OYL40" s="429"/>
      <c r="OYM40" s="429"/>
      <c r="OYN40" s="429"/>
      <c r="OYO40" s="429"/>
      <c r="OYP40" s="429"/>
      <c r="OYQ40" s="429"/>
      <c r="OYR40" s="429"/>
      <c r="OYS40" s="429"/>
      <c r="OYT40" s="429"/>
      <c r="OYU40" s="429"/>
      <c r="OYV40" s="429"/>
      <c r="OYW40" s="429"/>
      <c r="OYX40" s="429"/>
      <c r="OYY40" s="429"/>
      <c r="OYZ40" s="429"/>
      <c r="OZA40" s="429"/>
      <c r="OZB40" s="429"/>
      <c r="OZC40" s="429"/>
      <c r="OZD40" s="429"/>
      <c r="OZE40" s="429"/>
      <c r="OZF40" s="429"/>
      <c r="OZG40" s="429"/>
      <c r="OZH40" s="429"/>
      <c r="OZI40" s="429"/>
      <c r="OZJ40" s="429"/>
      <c r="OZK40" s="429"/>
      <c r="OZL40" s="429"/>
      <c r="OZM40" s="429"/>
      <c r="OZN40" s="429"/>
      <c r="OZO40" s="429"/>
      <c r="OZP40" s="429"/>
      <c r="OZQ40" s="429"/>
      <c r="OZR40" s="429"/>
      <c r="OZS40" s="429"/>
      <c r="OZT40" s="429"/>
      <c r="OZU40" s="429"/>
      <c r="OZV40" s="429"/>
      <c r="OZW40" s="429"/>
      <c r="OZX40" s="429"/>
      <c r="OZY40" s="429"/>
      <c r="OZZ40" s="429"/>
      <c r="PAA40" s="429"/>
      <c r="PAB40" s="429"/>
      <c r="PAC40" s="429"/>
      <c r="PAD40" s="429"/>
      <c r="PAE40" s="429"/>
      <c r="PAF40" s="429"/>
      <c r="PAG40" s="429"/>
      <c r="PAH40" s="429"/>
      <c r="PAI40" s="429"/>
      <c r="PAJ40" s="429"/>
      <c r="PAK40" s="429"/>
      <c r="PAL40" s="429"/>
      <c r="PAM40" s="429"/>
      <c r="PAN40" s="429"/>
      <c r="PAO40" s="429"/>
      <c r="PAP40" s="429"/>
      <c r="PAQ40" s="429"/>
      <c r="PAR40" s="429"/>
      <c r="PAS40" s="429"/>
      <c r="PAT40" s="429"/>
      <c r="PAU40" s="429"/>
      <c r="PAV40" s="429"/>
      <c r="PAW40" s="429"/>
      <c r="PAX40" s="429"/>
      <c r="PAY40" s="429"/>
      <c r="PAZ40" s="429"/>
      <c r="PBA40" s="429"/>
      <c r="PBB40" s="429"/>
      <c r="PBC40" s="429"/>
      <c r="PBD40" s="429"/>
      <c r="PBE40" s="429"/>
      <c r="PBF40" s="429"/>
      <c r="PBG40" s="429"/>
      <c r="PBH40" s="429"/>
      <c r="PBI40" s="429"/>
      <c r="PBJ40" s="429"/>
      <c r="PBK40" s="429"/>
      <c r="PBL40" s="429"/>
      <c r="PBM40" s="429"/>
      <c r="PBN40" s="429"/>
      <c r="PBO40" s="429"/>
      <c r="PBP40" s="429"/>
      <c r="PBQ40" s="429"/>
      <c r="PBR40" s="429"/>
      <c r="PBS40" s="429"/>
      <c r="PBT40" s="429"/>
      <c r="PBU40" s="429"/>
      <c r="PBV40" s="429"/>
      <c r="PBW40" s="429"/>
      <c r="PBX40" s="429"/>
      <c r="PBY40" s="429"/>
      <c r="PBZ40" s="429"/>
      <c r="PCA40" s="429"/>
      <c r="PCB40" s="429"/>
      <c r="PCC40" s="429"/>
      <c r="PCD40" s="429"/>
      <c r="PCE40" s="429"/>
      <c r="PCF40" s="429"/>
      <c r="PCG40" s="429"/>
      <c r="PCH40" s="429"/>
      <c r="PCI40" s="429"/>
      <c r="PCJ40" s="429"/>
      <c r="PCK40" s="429"/>
      <c r="PCL40" s="429"/>
      <c r="PCM40" s="429"/>
      <c r="PCN40" s="429"/>
      <c r="PCO40" s="429"/>
      <c r="PCP40" s="429"/>
      <c r="PCQ40" s="429"/>
      <c r="PCR40" s="429"/>
      <c r="PCS40" s="429"/>
      <c r="PCT40" s="429"/>
      <c r="PCU40" s="429"/>
      <c r="PCV40" s="429"/>
      <c r="PCW40" s="429"/>
      <c r="PCX40" s="429"/>
      <c r="PCY40" s="429"/>
      <c r="PCZ40" s="429"/>
      <c r="PDA40" s="429"/>
      <c r="PDB40" s="429"/>
      <c r="PDC40" s="429"/>
      <c r="PDD40" s="429"/>
      <c r="PDE40" s="429"/>
      <c r="PDF40" s="429"/>
      <c r="PDG40" s="429"/>
      <c r="PDH40" s="429"/>
      <c r="PDI40" s="429"/>
      <c r="PDJ40" s="429"/>
      <c r="PDK40" s="429"/>
      <c r="PDL40" s="429"/>
      <c r="PDM40" s="429"/>
      <c r="PDN40" s="429"/>
      <c r="PDO40" s="429"/>
      <c r="PDP40" s="429"/>
      <c r="PDQ40" s="429"/>
      <c r="PDR40" s="429"/>
      <c r="PDS40" s="429"/>
      <c r="PDT40" s="429"/>
      <c r="PDU40" s="429"/>
      <c r="PDV40" s="429"/>
      <c r="PDW40" s="429"/>
      <c r="PDX40" s="429"/>
      <c r="PDY40" s="429"/>
      <c r="PDZ40" s="429"/>
      <c r="PEA40" s="429"/>
      <c r="PEB40" s="429"/>
      <c r="PEC40" s="429"/>
      <c r="PED40" s="429"/>
      <c r="PEE40" s="429"/>
      <c r="PEF40" s="429"/>
      <c r="PEG40" s="429"/>
      <c r="PEH40" s="429"/>
      <c r="PEI40" s="429"/>
      <c r="PEJ40" s="429"/>
      <c r="PEK40" s="429"/>
      <c r="PEL40" s="429"/>
      <c r="PEM40" s="429"/>
      <c r="PEN40" s="429"/>
      <c r="PEO40" s="429"/>
      <c r="PEP40" s="429"/>
      <c r="PEQ40" s="429"/>
      <c r="PER40" s="429"/>
      <c r="PES40" s="429"/>
      <c r="PET40" s="429"/>
      <c r="PEU40" s="429"/>
      <c r="PEV40" s="429"/>
      <c r="PEW40" s="429"/>
      <c r="PEX40" s="429"/>
      <c r="PEY40" s="429"/>
      <c r="PEZ40" s="429"/>
      <c r="PFA40" s="429"/>
      <c r="PFB40" s="429"/>
      <c r="PFC40" s="429"/>
      <c r="PFD40" s="429"/>
      <c r="PFE40" s="429"/>
      <c r="PFF40" s="429"/>
      <c r="PFG40" s="429"/>
      <c r="PFH40" s="429"/>
      <c r="PFI40" s="429"/>
      <c r="PFJ40" s="429"/>
      <c r="PFK40" s="429"/>
      <c r="PFL40" s="429"/>
      <c r="PFM40" s="429"/>
      <c r="PFN40" s="429"/>
      <c r="PFO40" s="429"/>
      <c r="PFP40" s="429"/>
      <c r="PFQ40" s="429"/>
      <c r="PFR40" s="429"/>
      <c r="PFS40" s="429"/>
      <c r="PFT40" s="429"/>
      <c r="PFU40" s="429"/>
      <c r="PFV40" s="429"/>
      <c r="PFW40" s="429"/>
      <c r="PFX40" s="429"/>
      <c r="PFY40" s="429"/>
      <c r="PFZ40" s="429"/>
      <c r="PGA40" s="429"/>
      <c r="PGB40" s="429"/>
      <c r="PGC40" s="429"/>
      <c r="PGD40" s="429"/>
      <c r="PGE40" s="429"/>
      <c r="PGF40" s="429"/>
      <c r="PGG40" s="429"/>
      <c r="PGH40" s="429"/>
      <c r="PGI40" s="429"/>
      <c r="PGJ40" s="429"/>
      <c r="PGK40" s="429"/>
      <c r="PGL40" s="429"/>
      <c r="PGM40" s="429"/>
      <c r="PGN40" s="429"/>
      <c r="PGO40" s="429"/>
      <c r="PGP40" s="429"/>
      <c r="PGQ40" s="429"/>
      <c r="PGR40" s="429"/>
      <c r="PGS40" s="429"/>
      <c r="PGT40" s="429"/>
      <c r="PGU40" s="429"/>
      <c r="PGV40" s="429"/>
      <c r="PGW40" s="429"/>
      <c r="PGX40" s="429"/>
      <c r="PGY40" s="429"/>
      <c r="PGZ40" s="429"/>
      <c r="PHA40" s="429"/>
      <c r="PHB40" s="429"/>
      <c r="PHC40" s="429"/>
      <c r="PHD40" s="429"/>
      <c r="PHE40" s="429"/>
      <c r="PHF40" s="429"/>
      <c r="PHG40" s="429"/>
      <c r="PHH40" s="429"/>
      <c r="PHI40" s="429"/>
      <c r="PHJ40" s="429"/>
      <c r="PHK40" s="429"/>
      <c r="PHL40" s="429"/>
      <c r="PHM40" s="429"/>
      <c r="PHN40" s="429"/>
      <c r="PHO40" s="429"/>
      <c r="PHP40" s="429"/>
      <c r="PHQ40" s="429"/>
      <c r="PHR40" s="429"/>
      <c r="PHS40" s="429"/>
      <c r="PHT40" s="429"/>
      <c r="PHU40" s="429"/>
      <c r="PHV40" s="429"/>
      <c r="PHW40" s="429"/>
      <c r="PHX40" s="429"/>
      <c r="PHY40" s="429"/>
      <c r="PHZ40" s="429"/>
      <c r="PIA40" s="429"/>
      <c r="PIB40" s="429"/>
      <c r="PIC40" s="429"/>
      <c r="PID40" s="429"/>
      <c r="PIE40" s="429"/>
      <c r="PIF40" s="429"/>
      <c r="PIG40" s="429"/>
      <c r="PIH40" s="429"/>
      <c r="PII40" s="429"/>
      <c r="PIJ40" s="429"/>
      <c r="PIK40" s="429"/>
      <c r="PIL40" s="429"/>
      <c r="PIM40" s="429"/>
      <c r="PIN40" s="429"/>
      <c r="PIO40" s="429"/>
      <c r="PIP40" s="429"/>
      <c r="PIQ40" s="429"/>
      <c r="PIR40" s="429"/>
      <c r="PIS40" s="429"/>
      <c r="PIT40" s="429"/>
      <c r="PIU40" s="429"/>
      <c r="PIV40" s="429"/>
      <c r="PIW40" s="429"/>
      <c r="PIX40" s="429"/>
      <c r="PIY40" s="429"/>
      <c r="PIZ40" s="429"/>
      <c r="PJA40" s="429"/>
      <c r="PJB40" s="429"/>
      <c r="PJC40" s="429"/>
      <c r="PJD40" s="429"/>
      <c r="PJE40" s="429"/>
      <c r="PJF40" s="429"/>
      <c r="PJG40" s="429"/>
      <c r="PJH40" s="429"/>
      <c r="PJI40" s="429"/>
      <c r="PJJ40" s="429"/>
      <c r="PJK40" s="429"/>
      <c r="PJL40" s="429"/>
      <c r="PJM40" s="429"/>
      <c r="PJN40" s="429"/>
      <c r="PJO40" s="429"/>
      <c r="PJP40" s="429"/>
      <c r="PJQ40" s="429"/>
      <c r="PJR40" s="429"/>
      <c r="PJS40" s="429"/>
      <c r="PJT40" s="429"/>
      <c r="PJU40" s="429"/>
      <c r="PJV40" s="429"/>
      <c r="PJW40" s="429"/>
      <c r="PJX40" s="429"/>
      <c r="PJY40" s="429"/>
      <c r="PJZ40" s="429"/>
      <c r="PKA40" s="429"/>
      <c r="PKB40" s="429"/>
      <c r="PKC40" s="429"/>
      <c r="PKD40" s="429"/>
      <c r="PKE40" s="429"/>
      <c r="PKF40" s="429"/>
      <c r="PKG40" s="429"/>
      <c r="PKH40" s="429"/>
      <c r="PKI40" s="429"/>
      <c r="PKJ40" s="429"/>
      <c r="PKK40" s="429"/>
      <c r="PKL40" s="429"/>
      <c r="PKM40" s="429"/>
      <c r="PKN40" s="429"/>
      <c r="PKO40" s="429"/>
      <c r="PKP40" s="429"/>
      <c r="PKQ40" s="429"/>
      <c r="PKR40" s="429"/>
      <c r="PKS40" s="429"/>
      <c r="PKT40" s="429"/>
      <c r="PKU40" s="429"/>
      <c r="PKV40" s="429"/>
      <c r="PKW40" s="429"/>
      <c r="PKX40" s="429"/>
      <c r="PKY40" s="429"/>
      <c r="PKZ40" s="429"/>
      <c r="PLA40" s="429"/>
      <c r="PLB40" s="429"/>
      <c r="PLC40" s="429"/>
      <c r="PLD40" s="429"/>
      <c r="PLE40" s="429"/>
      <c r="PLF40" s="429"/>
      <c r="PLG40" s="429"/>
      <c r="PLH40" s="429"/>
      <c r="PLI40" s="429"/>
      <c r="PLJ40" s="429"/>
      <c r="PLK40" s="429"/>
      <c r="PLL40" s="429"/>
      <c r="PLM40" s="429"/>
      <c r="PLN40" s="429"/>
      <c r="PLO40" s="429"/>
      <c r="PLP40" s="429"/>
      <c r="PLQ40" s="429"/>
      <c r="PLR40" s="429"/>
      <c r="PLS40" s="429"/>
      <c r="PLT40" s="429"/>
      <c r="PLU40" s="429"/>
      <c r="PLV40" s="429"/>
      <c r="PLW40" s="429"/>
      <c r="PLX40" s="429"/>
      <c r="PLY40" s="429"/>
      <c r="PLZ40" s="429"/>
      <c r="PMA40" s="429"/>
      <c r="PMB40" s="429"/>
      <c r="PMC40" s="429"/>
      <c r="PMD40" s="429"/>
      <c r="PME40" s="429"/>
      <c r="PMF40" s="429"/>
      <c r="PMG40" s="429"/>
      <c r="PMH40" s="429"/>
      <c r="PMI40" s="429"/>
      <c r="PMJ40" s="429"/>
      <c r="PMK40" s="429"/>
      <c r="PML40" s="429"/>
      <c r="PMM40" s="429"/>
      <c r="PMN40" s="429"/>
      <c r="PMO40" s="429"/>
      <c r="PMP40" s="429"/>
      <c r="PMQ40" s="429"/>
      <c r="PMR40" s="429"/>
      <c r="PMS40" s="429"/>
      <c r="PMT40" s="429"/>
      <c r="PMU40" s="429"/>
      <c r="PMV40" s="429"/>
      <c r="PMW40" s="429"/>
      <c r="PMX40" s="429"/>
      <c r="PMY40" s="429"/>
      <c r="PMZ40" s="429"/>
      <c r="PNA40" s="429"/>
      <c r="PNB40" s="429"/>
      <c r="PNC40" s="429"/>
      <c r="PND40" s="429"/>
      <c r="PNE40" s="429"/>
      <c r="PNF40" s="429"/>
      <c r="PNG40" s="429"/>
      <c r="PNH40" s="429"/>
      <c r="PNI40" s="429"/>
      <c r="PNJ40" s="429"/>
      <c r="PNK40" s="429"/>
      <c r="PNL40" s="429"/>
      <c r="PNM40" s="429"/>
      <c r="PNN40" s="429"/>
      <c r="PNO40" s="429"/>
      <c r="PNP40" s="429"/>
      <c r="PNQ40" s="429"/>
      <c r="PNR40" s="429"/>
      <c r="PNS40" s="429"/>
      <c r="PNT40" s="429"/>
      <c r="PNU40" s="429"/>
      <c r="PNV40" s="429"/>
      <c r="PNW40" s="429"/>
      <c r="PNX40" s="429"/>
      <c r="PNY40" s="429"/>
      <c r="PNZ40" s="429"/>
      <c r="POA40" s="429"/>
      <c r="POB40" s="429"/>
      <c r="POC40" s="429"/>
      <c r="POD40" s="429"/>
      <c r="POE40" s="429"/>
      <c r="POF40" s="429"/>
      <c r="POG40" s="429"/>
      <c r="POH40" s="429"/>
      <c r="POI40" s="429"/>
      <c r="POJ40" s="429"/>
      <c r="POK40" s="429"/>
      <c r="POL40" s="429"/>
      <c r="POM40" s="429"/>
      <c r="PON40" s="429"/>
      <c r="POO40" s="429"/>
      <c r="POP40" s="429"/>
      <c r="POQ40" s="429"/>
      <c r="POR40" s="429"/>
      <c r="POS40" s="429"/>
      <c r="POT40" s="429"/>
      <c r="POU40" s="429"/>
      <c r="POV40" s="429"/>
      <c r="POW40" s="429"/>
      <c r="POX40" s="429"/>
      <c r="POY40" s="429"/>
      <c r="POZ40" s="429"/>
      <c r="PPA40" s="429"/>
      <c r="PPB40" s="429"/>
      <c r="PPC40" s="429"/>
      <c r="PPD40" s="429"/>
      <c r="PPE40" s="429"/>
      <c r="PPF40" s="429"/>
      <c r="PPG40" s="429"/>
      <c r="PPH40" s="429"/>
      <c r="PPI40" s="429"/>
      <c r="PPJ40" s="429"/>
      <c r="PPK40" s="429"/>
      <c r="PPL40" s="429"/>
      <c r="PPM40" s="429"/>
      <c r="PPN40" s="429"/>
      <c r="PPO40" s="429"/>
      <c r="PPP40" s="429"/>
      <c r="PPQ40" s="429"/>
      <c r="PPR40" s="429"/>
      <c r="PPS40" s="429"/>
      <c r="PPT40" s="429"/>
      <c r="PPU40" s="429"/>
      <c r="PPV40" s="429"/>
      <c r="PPW40" s="429"/>
      <c r="PPX40" s="429"/>
      <c r="PPY40" s="429"/>
      <c r="PPZ40" s="429"/>
      <c r="PQA40" s="429"/>
      <c r="PQB40" s="429"/>
      <c r="PQC40" s="429"/>
      <c r="PQD40" s="429"/>
      <c r="PQE40" s="429"/>
      <c r="PQF40" s="429"/>
      <c r="PQG40" s="429"/>
      <c r="PQH40" s="429"/>
      <c r="PQI40" s="429"/>
      <c r="PQJ40" s="429"/>
      <c r="PQK40" s="429"/>
      <c r="PQL40" s="429"/>
      <c r="PQM40" s="429"/>
      <c r="PQN40" s="429"/>
      <c r="PQO40" s="429"/>
      <c r="PQP40" s="429"/>
      <c r="PQQ40" s="429"/>
      <c r="PQR40" s="429"/>
      <c r="PQS40" s="429"/>
      <c r="PQT40" s="429"/>
      <c r="PQU40" s="429"/>
      <c r="PQV40" s="429"/>
      <c r="PQW40" s="429"/>
      <c r="PQX40" s="429"/>
      <c r="PQY40" s="429"/>
      <c r="PQZ40" s="429"/>
      <c r="PRA40" s="429"/>
      <c r="PRB40" s="429"/>
      <c r="PRC40" s="429"/>
      <c r="PRD40" s="429"/>
      <c r="PRE40" s="429"/>
      <c r="PRF40" s="429"/>
      <c r="PRG40" s="429"/>
      <c r="PRH40" s="429"/>
      <c r="PRI40" s="429"/>
      <c r="PRJ40" s="429"/>
      <c r="PRK40" s="429"/>
      <c r="PRL40" s="429"/>
      <c r="PRM40" s="429"/>
      <c r="PRN40" s="429"/>
      <c r="PRO40" s="429"/>
      <c r="PRP40" s="429"/>
      <c r="PRQ40" s="429"/>
      <c r="PRR40" s="429"/>
      <c r="PRS40" s="429"/>
      <c r="PRT40" s="429"/>
      <c r="PRU40" s="429"/>
      <c r="PRV40" s="429"/>
      <c r="PRW40" s="429"/>
      <c r="PRX40" s="429"/>
      <c r="PRY40" s="429"/>
      <c r="PRZ40" s="429"/>
      <c r="PSA40" s="429"/>
      <c r="PSB40" s="429"/>
      <c r="PSC40" s="429"/>
      <c r="PSD40" s="429"/>
      <c r="PSE40" s="429"/>
      <c r="PSF40" s="429"/>
      <c r="PSG40" s="429"/>
      <c r="PSH40" s="429"/>
      <c r="PSI40" s="429"/>
      <c r="PSJ40" s="429"/>
      <c r="PSK40" s="429"/>
      <c r="PSL40" s="429"/>
      <c r="PSM40" s="429"/>
      <c r="PSN40" s="429"/>
      <c r="PSO40" s="429"/>
      <c r="PSP40" s="429"/>
      <c r="PSQ40" s="429"/>
      <c r="PSR40" s="429"/>
      <c r="PSS40" s="429"/>
      <c r="PST40" s="429"/>
      <c r="PSU40" s="429"/>
      <c r="PSV40" s="429"/>
      <c r="PSW40" s="429"/>
      <c r="PSX40" s="429"/>
      <c r="PSY40" s="429"/>
      <c r="PSZ40" s="429"/>
      <c r="PTA40" s="429"/>
      <c r="PTB40" s="429"/>
      <c r="PTC40" s="429"/>
      <c r="PTD40" s="429"/>
      <c r="PTE40" s="429"/>
      <c r="PTF40" s="429"/>
      <c r="PTG40" s="429"/>
      <c r="PTH40" s="429"/>
      <c r="PTI40" s="429"/>
      <c r="PTJ40" s="429"/>
      <c r="PTK40" s="429"/>
      <c r="PTL40" s="429"/>
      <c r="PTM40" s="429"/>
      <c r="PTN40" s="429"/>
      <c r="PTO40" s="429"/>
      <c r="PTP40" s="429"/>
      <c r="PTQ40" s="429"/>
      <c r="PTR40" s="429"/>
      <c r="PTS40" s="429"/>
      <c r="PTT40" s="429"/>
      <c r="PTU40" s="429"/>
      <c r="PTV40" s="429"/>
      <c r="PTW40" s="429"/>
      <c r="PTX40" s="429"/>
      <c r="PTY40" s="429"/>
      <c r="PTZ40" s="429"/>
      <c r="PUA40" s="429"/>
      <c r="PUB40" s="429"/>
      <c r="PUC40" s="429"/>
      <c r="PUD40" s="429"/>
      <c r="PUE40" s="429"/>
      <c r="PUF40" s="429"/>
      <c r="PUG40" s="429"/>
      <c r="PUH40" s="429"/>
      <c r="PUI40" s="429"/>
      <c r="PUJ40" s="429"/>
      <c r="PUK40" s="429"/>
      <c r="PUL40" s="429"/>
      <c r="PUM40" s="429"/>
      <c r="PUN40" s="429"/>
      <c r="PUO40" s="429"/>
      <c r="PUP40" s="429"/>
      <c r="PUQ40" s="429"/>
      <c r="PUR40" s="429"/>
      <c r="PUS40" s="429"/>
      <c r="PUT40" s="429"/>
      <c r="PUU40" s="429"/>
      <c r="PUV40" s="429"/>
      <c r="PUW40" s="429"/>
      <c r="PUX40" s="429"/>
      <c r="PUY40" s="429"/>
      <c r="PUZ40" s="429"/>
      <c r="PVA40" s="429"/>
      <c r="PVB40" s="429"/>
      <c r="PVC40" s="429"/>
      <c r="PVD40" s="429"/>
      <c r="PVE40" s="429"/>
      <c r="PVF40" s="429"/>
      <c r="PVG40" s="429"/>
      <c r="PVH40" s="429"/>
      <c r="PVI40" s="429"/>
      <c r="PVJ40" s="429"/>
      <c r="PVK40" s="429"/>
      <c r="PVL40" s="429"/>
      <c r="PVM40" s="429"/>
      <c r="PVN40" s="429"/>
      <c r="PVO40" s="429"/>
      <c r="PVP40" s="429"/>
      <c r="PVQ40" s="429"/>
      <c r="PVR40" s="429"/>
      <c r="PVS40" s="429"/>
      <c r="PVT40" s="429"/>
      <c r="PVU40" s="429"/>
      <c r="PVV40" s="429"/>
      <c r="PVW40" s="429"/>
      <c r="PVX40" s="429"/>
      <c r="PVY40" s="429"/>
      <c r="PVZ40" s="429"/>
      <c r="PWA40" s="429"/>
      <c r="PWB40" s="429"/>
      <c r="PWC40" s="429"/>
      <c r="PWD40" s="429"/>
      <c r="PWE40" s="429"/>
      <c r="PWF40" s="429"/>
      <c r="PWG40" s="429"/>
      <c r="PWH40" s="429"/>
      <c r="PWI40" s="429"/>
      <c r="PWJ40" s="429"/>
      <c r="PWK40" s="429"/>
      <c r="PWL40" s="429"/>
      <c r="PWM40" s="429"/>
      <c r="PWN40" s="429"/>
      <c r="PWO40" s="429"/>
      <c r="PWP40" s="429"/>
      <c r="PWQ40" s="429"/>
      <c r="PWR40" s="429"/>
      <c r="PWS40" s="429"/>
      <c r="PWT40" s="429"/>
      <c r="PWU40" s="429"/>
      <c r="PWV40" s="429"/>
      <c r="PWW40" s="429"/>
      <c r="PWX40" s="429"/>
      <c r="PWY40" s="429"/>
      <c r="PWZ40" s="429"/>
      <c r="PXA40" s="429"/>
      <c r="PXB40" s="429"/>
      <c r="PXC40" s="429"/>
      <c r="PXD40" s="429"/>
      <c r="PXE40" s="429"/>
      <c r="PXF40" s="429"/>
      <c r="PXG40" s="429"/>
      <c r="PXH40" s="429"/>
      <c r="PXI40" s="429"/>
      <c r="PXJ40" s="429"/>
      <c r="PXK40" s="429"/>
      <c r="PXL40" s="429"/>
      <c r="PXM40" s="429"/>
      <c r="PXN40" s="429"/>
      <c r="PXO40" s="429"/>
      <c r="PXP40" s="429"/>
      <c r="PXQ40" s="429"/>
      <c r="PXR40" s="429"/>
      <c r="PXS40" s="429"/>
      <c r="PXT40" s="429"/>
      <c r="PXU40" s="429"/>
      <c r="PXV40" s="429"/>
      <c r="PXW40" s="429"/>
      <c r="PXX40" s="429"/>
      <c r="PXY40" s="429"/>
      <c r="PXZ40" s="429"/>
      <c r="PYA40" s="429"/>
      <c r="PYB40" s="429"/>
      <c r="PYC40" s="429"/>
      <c r="PYD40" s="429"/>
      <c r="PYE40" s="429"/>
      <c r="PYF40" s="429"/>
      <c r="PYG40" s="429"/>
      <c r="PYH40" s="429"/>
      <c r="PYI40" s="429"/>
      <c r="PYJ40" s="429"/>
      <c r="PYK40" s="429"/>
      <c r="PYL40" s="429"/>
      <c r="PYM40" s="429"/>
      <c r="PYN40" s="429"/>
      <c r="PYO40" s="429"/>
      <c r="PYP40" s="429"/>
      <c r="PYQ40" s="429"/>
      <c r="PYR40" s="429"/>
      <c r="PYS40" s="429"/>
      <c r="PYT40" s="429"/>
      <c r="PYU40" s="429"/>
      <c r="PYV40" s="429"/>
      <c r="PYW40" s="429"/>
      <c r="PYX40" s="429"/>
      <c r="PYY40" s="429"/>
      <c r="PYZ40" s="429"/>
      <c r="PZA40" s="429"/>
      <c r="PZB40" s="429"/>
      <c r="PZC40" s="429"/>
      <c r="PZD40" s="429"/>
      <c r="PZE40" s="429"/>
      <c r="PZF40" s="429"/>
      <c r="PZG40" s="429"/>
      <c r="PZH40" s="429"/>
      <c r="PZI40" s="429"/>
      <c r="PZJ40" s="429"/>
      <c r="PZK40" s="429"/>
      <c r="PZL40" s="429"/>
      <c r="PZM40" s="429"/>
      <c r="PZN40" s="429"/>
      <c r="PZO40" s="429"/>
      <c r="PZP40" s="429"/>
      <c r="PZQ40" s="429"/>
      <c r="PZR40" s="429"/>
      <c r="PZS40" s="429"/>
      <c r="PZT40" s="429"/>
      <c r="PZU40" s="429"/>
      <c r="PZV40" s="429"/>
      <c r="PZW40" s="429"/>
      <c r="PZX40" s="429"/>
      <c r="PZY40" s="429"/>
      <c r="PZZ40" s="429"/>
      <c r="QAA40" s="429"/>
      <c r="QAB40" s="429"/>
      <c r="QAC40" s="429"/>
      <c r="QAD40" s="429"/>
      <c r="QAE40" s="429"/>
      <c r="QAF40" s="429"/>
      <c r="QAG40" s="429"/>
      <c r="QAH40" s="429"/>
      <c r="QAI40" s="429"/>
      <c r="QAJ40" s="429"/>
      <c r="QAK40" s="429"/>
      <c r="QAL40" s="429"/>
      <c r="QAM40" s="429"/>
      <c r="QAN40" s="429"/>
      <c r="QAO40" s="429"/>
      <c r="QAP40" s="429"/>
      <c r="QAQ40" s="429"/>
      <c r="QAR40" s="429"/>
      <c r="QAS40" s="429"/>
      <c r="QAT40" s="429"/>
      <c r="QAU40" s="429"/>
      <c r="QAV40" s="429"/>
      <c r="QAW40" s="429"/>
      <c r="QAX40" s="429"/>
      <c r="QAY40" s="429"/>
      <c r="QAZ40" s="429"/>
      <c r="QBA40" s="429"/>
      <c r="QBB40" s="429"/>
      <c r="QBC40" s="429"/>
      <c r="QBD40" s="429"/>
      <c r="QBE40" s="429"/>
      <c r="QBF40" s="429"/>
      <c r="QBG40" s="429"/>
      <c r="QBH40" s="429"/>
      <c r="QBI40" s="429"/>
      <c r="QBJ40" s="429"/>
      <c r="QBK40" s="429"/>
      <c r="QBL40" s="429"/>
      <c r="QBM40" s="429"/>
      <c r="QBN40" s="429"/>
      <c r="QBO40" s="429"/>
      <c r="QBP40" s="429"/>
      <c r="QBQ40" s="429"/>
      <c r="QBR40" s="429"/>
      <c r="QBS40" s="429"/>
      <c r="QBT40" s="429"/>
      <c r="QBU40" s="429"/>
      <c r="QBV40" s="429"/>
      <c r="QBW40" s="429"/>
      <c r="QBX40" s="429"/>
      <c r="QBY40" s="429"/>
      <c r="QBZ40" s="429"/>
      <c r="QCA40" s="429"/>
      <c r="QCB40" s="429"/>
      <c r="QCC40" s="429"/>
      <c r="QCD40" s="429"/>
      <c r="QCE40" s="429"/>
      <c r="QCF40" s="429"/>
      <c r="QCG40" s="429"/>
      <c r="QCH40" s="429"/>
      <c r="QCI40" s="429"/>
      <c r="QCJ40" s="429"/>
      <c r="QCK40" s="429"/>
      <c r="QCL40" s="429"/>
      <c r="QCM40" s="429"/>
      <c r="QCN40" s="429"/>
      <c r="QCO40" s="429"/>
      <c r="QCP40" s="429"/>
      <c r="QCQ40" s="429"/>
      <c r="QCR40" s="429"/>
      <c r="QCS40" s="429"/>
      <c r="QCT40" s="429"/>
      <c r="QCU40" s="429"/>
      <c r="QCV40" s="429"/>
      <c r="QCW40" s="429"/>
      <c r="QCX40" s="429"/>
      <c r="QCY40" s="429"/>
      <c r="QCZ40" s="429"/>
      <c r="QDA40" s="429"/>
      <c r="QDB40" s="429"/>
      <c r="QDC40" s="429"/>
      <c r="QDD40" s="429"/>
      <c r="QDE40" s="429"/>
      <c r="QDF40" s="429"/>
      <c r="QDG40" s="429"/>
      <c r="QDH40" s="429"/>
      <c r="QDI40" s="429"/>
      <c r="QDJ40" s="429"/>
      <c r="QDK40" s="429"/>
      <c r="QDL40" s="429"/>
      <c r="QDM40" s="429"/>
      <c r="QDN40" s="429"/>
      <c r="QDO40" s="429"/>
      <c r="QDP40" s="429"/>
      <c r="QDQ40" s="429"/>
      <c r="QDR40" s="429"/>
      <c r="QDS40" s="429"/>
      <c r="QDT40" s="429"/>
      <c r="QDU40" s="429"/>
      <c r="QDV40" s="429"/>
      <c r="QDW40" s="429"/>
      <c r="QDX40" s="429"/>
      <c r="QDY40" s="429"/>
      <c r="QDZ40" s="429"/>
      <c r="QEA40" s="429"/>
      <c r="QEB40" s="429"/>
      <c r="QEC40" s="429"/>
      <c r="QED40" s="429"/>
      <c r="QEE40" s="429"/>
      <c r="QEF40" s="429"/>
      <c r="QEG40" s="429"/>
      <c r="QEH40" s="429"/>
      <c r="QEI40" s="429"/>
      <c r="QEJ40" s="429"/>
      <c r="QEK40" s="429"/>
      <c r="QEL40" s="429"/>
      <c r="QEM40" s="429"/>
      <c r="QEN40" s="429"/>
      <c r="QEO40" s="429"/>
      <c r="QEP40" s="429"/>
      <c r="QEQ40" s="429"/>
      <c r="QER40" s="429"/>
      <c r="QES40" s="429"/>
      <c r="QET40" s="429"/>
      <c r="QEU40" s="429"/>
      <c r="QEV40" s="429"/>
      <c r="QEW40" s="429"/>
      <c r="QEX40" s="429"/>
      <c r="QEY40" s="429"/>
      <c r="QEZ40" s="429"/>
      <c r="QFA40" s="429"/>
      <c r="QFB40" s="429"/>
      <c r="QFC40" s="429"/>
      <c r="QFD40" s="429"/>
      <c r="QFE40" s="429"/>
      <c r="QFF40" s="429"/>
      <c r="QFG40" s="429"/>
      <c r="QFH40" s="429"/>
      <c r="QFI40" s="429"/>
      <c r="QFJ40" s="429"/>
      <c r="QFK40" s="429"/>
      <c r="QFL40" s="429"/>
      <c r="QFM40" s="429"/>
      <c r="QFN40" s="429"/>
      <c r="QFO40" s="429"/>
      <c r="QFP40" s="429"/>
      <c r="QFQ40" s="429"/>
      <c r="QFR40" s="429"/>
      <c r="QFS40" s="429"/>
      <c r="QFT40" s="429"/>
      <c r="QFU40" s="429"/>
      <c r="QFV40" s="429"/>
      <c r="QFW40" s="429"/>
      <c r="QFX40" s="429"/>
      <c r="QFY40" s="429"/>
      <c r="QFZ40" s="429"/>
      <c r="QGA40" s="429"/>
      <c r="QGB40" s="429"/>
      <c r="QGC40" s="429"/>
      <c r="QGD40" s="429"/>
      <c r="QGE40" s="429"/>
      <c r="QGF40" s="429"/>
      <c r="QGG40" s="429"/>
      <c r="QGH40" s="429"/>
      <c r="QGI40" s="429"/>
      <c r="QGJ40" s="429"/>
      <c r="QGK40" s="429"/>
      <c r="QGL40" s="429"/>
      <c r="QGM40" s="429"/>
      <c r="QGN40" s="429"/>
      <c r="QGO40" s="429"/>
      <c r="QGP40" s="429"/>
      <c r="QGQ40" s="429"/>
      <c r="QGR40" s="429"/>
      <c r="QGS40" s="429"/>
      <c r="QGT40" s="429"/>
      <c r="QGU40" s="429"/>
      <c r="QGV40" s="429"/>
      <c r="QGW40" s="429"/>
      <c r="QGX40" s="429"/>
      <c r="QGY40" s="429"/>
      <c r="QGZ40" s="429"/>
      <c r="QHA40" s="429"/>
      <c r="QHB40" s="429"/>
      <c r="QHC40" s="429"/>
      <c r="QHD40" s="429"/>
      <c r="QHE40" s="429"/>
      <c r="QHF40" s="429"/>
      <c r="QHG40" s="429"/>
      <c r="QHH40" s="429"/>
      <c r="QHI40" s="429"/>
      <c r="QHJ40" s="429"/>
      <c r="QHK40" s="429"/>
      <c r="QHL40" s="429"/>
      <c r="QHM40" s="429"/>
      <c r="QHN40" s="429"/>
      <c r="QHO40" s="429"/>
      <c r="QHP40" s="429"/>
      <c r="QHQ40" s="429"/>
      <c r="QHR40" s="429"/>
      <c r="QHS40" s="429"/>
      <c r="QHT40" s="429"/>
      <c r="QHU40" s="429"/>
      <c r="QHV40" s="429"/>
      <c r="QHW40" s="429"/>
      <c r="QHX40" s="429"/>
      <c r="QHY40" s="429"/>
      <c r="QHZ40" s="429"/>
      <c r="QIA40" s="429"/>
      <c r="QIB40" s="429"/>
      <c r="QIC40" s="429"/>
      <c r="QID40" s="429"/>
      <c r="QIE40" s="429"/>
      <c r="QIF40" s="429"/>
      <c r="QIG40" s="429"/>
      <c r="QIH40" s="429"/>
      <c r="QII40" s="429"/>
      <c r="QIJ40" s="429"/>
      <c r="QIK40" s="429"/>
      <c r="QIL40" s="429"/>
      <c r="QIM40" s="429"/>
      <c r="QIN40" s="429"/>
      <c r="QIO40" s="429"/>
      <c r="QIP40" s="429"/>
      <c r="QIQ40" s="429"/>
      <c r="QIR40" s="429"/>
      <c r="QIS40" s="429"/>
      <c r="QIT40" s="429"/>
      <c r="QIU40" s="429"/>
      <c r="QIV40" s="429"/>
      <c r="QIW40" s="429"/>
      <c r="QIX40" s="429"/>
      <c r="QIY40" s="429"/>
      <c r="QIZ40" s="429"/>
      <c r="QJA40" s="429"/>
      <c r="QJB40" s="429"/>
      <c r="QJC40" s="429"/>
      <c r="QJD40" s="429"/>
      <c r="QJE40" s="429"/>
      <c r="QJF40" s="429"/>
      <c r="QJG40" s="429"/>
      <c r="QJH40" s="429"/>
      <c r="QJI40" s="429"/>
      <c r="QJJ40" s="429"/>
      <c r="QJK40" s="429"/>
      <c r="QJL40" s="429"/>
      <c r="QJM40" s="429"/>
      <c r="QJN40" s="429"/>
      <c r="QJO40" s="429"/>
      <c r="QJP40" s="429"/>
      <c r="QJQ40" s="429"/>
      <c r="QJR40" s="429"/>
      <c r="QJS40" s="429"/>
      <c r="QJT40" s="429"/>
      <c r="QJU40" s="429"/>
      <c r="QJV40" s="429"/>
      <c r="QJW40" s="429"/>
      <c r="QJX40" s="429"/>
      <c r="QJY40" s="429"/>
      <c r="QJZ40" s="429"/>
      <c r="QKA40" s="429"/>
      <c r="QKB40" s="429"/>
      <c r="QKC40" s="429"/>
      <c r="QKD40" s="429"/>
      <c r="QKE40" s="429"/>
      <c r="QKF40" s="429"/>
      <c r="QKG40" s="429"/>
      <c r="QKH40" s="429"/>
      <c r="QKI40" s="429"/>
      <c r="QKJ40" s="429"/>
      <c r="QKK40" s="429"/>
      <c r="QKL40" s="429"/>
      <c r="QKM40" s="429"/>
      <c r="QKN40" s="429"/>
      <c r="QKO40" s="429"/>
      <c r="QKP40" s="429"/>
      <c r="QKQ40" s="429"/>
      <c r="QKR40" s="429"/>
      <c r="QKS40" s="429"/>
      <c r="QKT40" s="429"/>
      <c r="QKU40" s="429"/>
      <c r="QKV40" s="429"/>
      <c r="QKW40" s="429"/>
      <c r="QKX40" s="429"/>
      <c r="QKY40" s="429"/>
      <c r="QKZ40" s="429"/>
      <c r="QLA40" s="429"/>
      <c r="QLB40" s="429"/>
      <c r="QLC40" s="429"/>
      <c r="QLD40" s="429"/>
      <c r="QLE40" s="429"/>
      <c r="QLF40" s="429"/>
      <c r="QLG40" s="429"/>
      <c r="QLH40" s="429"/>
      <c r="QLI40" s="429"/>
      <c r="QLJ40" s="429"/>
      <c r="QLK40" s="429"/>
      <c r="QLL40" s="429"/>
      <c r="QLM40" s="429"/>
      <c r="QLN40" s="429"/>
      <c r="QLO40" s="429"/>
      <c r="QLP40" s="429"/>
      <c r="QLQ40" s="429"/>
      <c r="QLR40" s="429"/>
      <c r="QLS40" s="429"/>
      <c r="QLT40" s="429"/>
      <c r="QLU40" s="429"/>
      <c r="QLV40" s="429"/>
      <c r="QLW40" s="429"/>
      <c r="QLX40" s="429"/>
      <c r="QLY40" s="429"/>
      <c r="QLZ40" s="429"/>
      <c r="QMA40" s="429"/>
      <c r="QMB40" s="429"/>
      <c r="QMC40" s="429"/>
      <c r="QMD40" s="429"/>
      <c r="QME40" s="429"/>
      <c r="QMF40" s="429"/>
      <c r="QMG40" s="429"/>
      <c r="QMH40" s="429"/>
      <c r="QMI40" s="429"/>
      <c r="QMJ40" s="429"/>
      <c r="QMK40" s="429"/>
      <c r="QML40" s="429"/>
      <c r="QMM40" s="429"/>
      <c r="QMN40" s="429"/>
      <c r="QMO40" s="429"/>
      <c r="QMP40" s="429"/>
      <c r="QMQ40" s="429"/>
      <c r="QMR40" s="429"/>
      <c r="QMS40" s="429"/>
      <c r="QMT40" s="429"/>
      <c r="QMU40" s="429"/>
      <c r="QMV40" s="429"/>
      <c r="QMW40" s="429"/>
      <c r="QMX40" s="429"/>
      <c r="QMY40" s="429"/>
      <c r="QMZ40" s="429"/>
      <c r="QNA40" s="429"/>
      <c r="QNB40" s="429"/>
      <c r="QNC40" s="429"/>
      <c r="QND40" s="429"/>
      <c r="QNE40" s="429"/>
      <c r="QNF40" s="429"/>
      <c r="QNG40" s="429"/>
      <c r="QNH40" s="429"/>
      <c r="QNI40" s="429"/>
      <c r="QNJ40" s="429"/>
      <c r="QNK40" s="429"/>
      <c r="QNL40" s="429"/>
      <c r="QNM40" s="429"/>
      <c r="QNN40" s="429"/>
      <c r="QNO40" s="429"/>
      <c r="QNP40" s="429"/>
      <c r="QNQ40" s="429"/>
      <c r="QNR40" s="429"/>
      <c r="QNS40" s="429"/>
      <c r="QNT40" s="429"/>
      <c r="QNU40" s="429"/>
      <c r="QNV40" s="429"/>
      <c r="QNW40" s="429"/>
      <c r="QNX40" s="429"/>
      <c r="QNY40" s="429"/>
      <c r="QNZ40" s="429"/>
      <c r="QOA40" s="429"/>
      <c r="QOB40" s="429"/>
      <c r="QOC40" s="429"/>
      <c r="QOD40" s="429"/>
      <c r="QOE40" s="429"/>
      <c r="QOF40" s="429"/>
      <c r="QOG40" s="429"/>
      <c r="QOH40" s="429"/>
      <c r="QOI40" s="429"/>
      <c r="QOJ40" s="429"/>
      <c r="QOK40" s="429"/>
      <c r="QOL40" s="429"/>
      <c r="QOM40" s="429"/>
      <c r="QON40" s="429"/>
      <c r="QOO40" s="429"/>
      <c r="QOP40" s="429"/>
      <c r="QOQ40" s="429"/>
      <c r="QOR40" s="429"/>
      <c r="QOS40" s="429"/>
      <c r="QOT40" s="429"/>
      <c r="QOU40" s="429"/>
      <c r="QOV40" s="429"/>
      <c r="QOW40" s="429"/>
      <c r="QOX40" s="429"/>
      <c r="QOY40" s="429"/>
      <c r="QOZ40" s="429"/>
      <c r="QPA40" s="429"/>
      <c r="QPB40" s="429"/>
      <c r="QPC40" s="429"/>
      <c r="QPD40" s="429"/>
      <c r="QPE40" s="429"/>
      <c r="QPF40" s="429"/>
      <c r="QPG40" s="429"/>
      <c r="QPH40" s="429"/>
      <c r="QPI40" s="429"/>
      <c r="QPJ40" s="429"/>
      <c r="QPK40" s="429"/>
      <c r="QPL40" s="429"/>
      <c r="QPM40" s="429"/>
      <c r="QPN40" s="429"/>
      <c r="QPO40" s="429"/>
      <c r="QPP40" s="429"/>
      <c r="QPQ40" s="429"/>
      <c r="QPR40" s="429"/>
      <c r="QPS40" s="429"/>
      <c r="QPT40" s="429"/>
      <c r="QPU40" s="429"/>
      <c r="QPV40" s="429"/>
      <c r="QPW40" s="429"/>
      <c r="QPX40" s="429"/>
      <c r="QPY40" s="429"/>
      <c r="QPZ40" s="429"/>
      <c r="QQA40" s="429"/>
      <c r="QQB40" s="429"/>
      <c r="QQC40" s="429"/>
      <c r="QQD40" s="429"/>
      <c r="QQE40" s="429"/>
      <c r="QQF40" s="429"/>
      <c r="QQG40" s="429"/>
      <c r="QQH40" s="429"/>
      <c r="QQI40" s="429"/>
      <c r="QQJ40" s="429"/>
      <c r="QQK40" s="429"/>
      <c r="QQL40" s="429"/>
      <c r="QQM40" s="429"/>
      <c r="QQN40" s="429"/>
      <c r="QQO40" s="429"/>
      <c r="QQP40" s="429"/>
      <c r="QQQ40" s="429"/>
      <c r="QQR40" s="429"/>
      <c r="QQS40" s="429"/>
      <c r="QQT40" s="429"/>
      <c r="QQU40" s="429"/>
      <c r="QQV40" s="429"/>
      <c r="QQW40" s="429"/>
      <c r="QQX40" s="429"/>
      <c r="QQY40" s="429"/>
      <c r="QQZ40" s="429"/>
      <c r="QRA40" s="429"/>
      <c r="QRB40" s="429"/>
      <c r="QRC40" s="429"/>
      <c r="QRD40" s="429"/>
      <c r="QRE40" s="429"/>
      <c r="QRF40" s="429"/>
      <c r="QRG40" s="429"/>
      <c r="QRH40" s="429"/>
      <c r="QRI40" s="429"/>
      <c r="QRJ40" s="429"/>
      <c r="QRK40" s="429"/>
      <c r="QRL40" s="429"/>
      <c r="QRM40" s="429"/>
      <c r="QRN40" s="429"/>
      <c r="QRO40" s="429"/>
      <c r="QRP40" s="429"/>
      <c r="QRQ40" s="429"/>
      <c r="QRR40" s="429"/>
      <c r="QRS40" s="429"/>
      <c r="QRT40" s="429"/>
      <c r="QRU40" s="429"/>
      <c r="QRV40" s="429"/>
      <c r="QRW40" s="429"/>
      <c r="QRX40" s="429"/>
      <c r="QRY40" s="429"/>
      <c r="QRZ40" s="429"/>
      <c r="QSA40" s="429"/>
      <c r="QSB40" s="429"/>
      <c r="QSC40" s="429"/>
      <c r="QSD40" s="429"/>
      <c r="QSE40" s="429"/>
      <c r="QSF40" s="429"/>
      <c r="QSG40" s="429"/>
      <c r="QSH40" s="429"/>
      <c r="QSI40" s="429"/>
      <c r="QSJ40" s="429"/>
      <c r="QSK40" s="429"/>
      <c r="QSL40" s="429"/>
      <c r="QSM40" s="429"/>
      <c r="QSN40" s="429"/>
      <c r="QSO40" s="429"/>
      <c r="QSP40" s="429"/>
      <c r="QSQ40" s="429"/>
      <c r="QSR40" s="429"/>
      <c r="QSS40" s="429"/>
      <c r="QST40" s="429"/>
      <c r="QSU40" s="429"/>
      <c r="QSV40" s="429"/>
      <c r="QSW40" s="429"/>
      <c r="QSX40" s="429"/>
      <c r="QSY40" s="429"/>
      <c r="QSZ40" s="429"/>
      <c r="QTA40" s="429"/>
      <c r="QTB40" s="429"/>
      <c r="QTC40" s="429"/>
      <c r="QTD40" s="429"/>
      <c r="QTE40" s="429"/>
      <c r="QTF40" s="429"/>
      <c r="QTG40" s="429"/>
      <c r="QTH40" s="429"/>
      <c r="QTI40" s="429"/>
      <c r="QTJ40" s="429"/>
      <c r="QTK40" s="429"/>
      <c r="QTL40" s="429"/>
      <c r="QTM40" s="429"/>
      <c r="QTN40" s="429"/>
      <c r="QTO40" s="429"/>
      <c r="QTP40" s="429"/>
      <c r="QTQ40" s="429"/>
      <c r="QTR40" s="429"/>
      <c r="QTS40" s="429"/>
      <c r="QTT40" s="429"/>
      <c r="QTU40" s="429"/>
      <c r="QTV40" s="429"/>
      <c r="QTW40" s="429"/>
      <c r="QTX40" s="429"/>
      <c r="QTY40" s="429"/>
      <c r="QTZ40" s="429"/>
      <c r="QUA40" s="429"/>
      <c r="QUB40" s="429"/>
      <c r="QUC40" s="429"/>
      <c r="QUD40" s="429"/>
      <c r="QUE40" s="429"/>
      <c r="QUF40" s="429"/>
      <c r="QUG40" s="429"/>
      <c r="QUH40" s="429"/>
      <c r="QUI40" s="429"/>
      <c r="QUJ40" s="429"/>
      <c r="QUK40" s="429"/>
      <c r="QUL40" s="429"/>
      <c r="QUM40" s="429"/>
      <c r="QUN40" s="429"/>
      <c r="QUO40" s="429"/>
      <c r="QUP40" s="429"/>
      <c r="QUQ40" s="429"/>
      <c r="QUR40" s="429"/>
      <c r="QUS40" s="429"/>
      <c r="QUT40" s="429"/>
      <c r="QUU40" s="429"/>
      <c r="QUV40" s="429"/>
      <c r="QUW40" s="429"/>
      <c r="QUX40" s="429"/>
      <c r="QUY40" s="429"/>
      <c r="QUZ40" s="429"/>
      <c r="QVA40" s="429"/>
      <c r="QVB40" s="429"/>
      <c r="QVC40" s="429"/>
      <c r="QVD40" s="429"/>
      <c r="QVE40" s="429"/>
      <c r="QVF40" s="429"/>
      <c r="QVG40" s="429"/>
      <c r="QVH40" s="429"/>
      <c r="QVI40" s="429"/>
      <c r="QVJ40" s="429"/>
      <c r="QVK40" s="429"/>
      <c r="QVL40" s="429"/>
      <c r="QVM40" s="429"/>
      <c r="QVN40" s="429"/>
      <c r="QVO40" s="429"/>
      <c r="QVP40" s="429"/>
      <c r="QVQ40" s="429"/>
      <c r="QVR40" s="429"/>
      <c r="QVS40" s="429"/>
      <c r="QVT40" s="429"/>
      <c r="QVU40" s="429"/>
      <c r="QVV40" s="429"/>
      <c r="QVW40" s="429"/>
      <c r="QVX40" s="429"/>
      <c r="QVY40" s="429"/>
      <c r="QVZ40" s="429"/>
      <c r="QWA40" s="429"/>
      <c r="QWB40" s="429"/>
      <c r="QWC40" s="429"/>
      <c r="QWD40" s="429"/>
      <c r="QWE40" s="429"/>
      <c r="QWF40" s="429"/>
      <c r="QWG40" s="429"/>
      <c r="QWH40" s="429"/>
      <c r="QWI40" s="429"/>
      <c r="QWJ40" s="429"/>
      <c r="QWK40" s="429"/>
      <c r="QWL40" s="429"/>
      <c r="QWM40" s="429"/>
      <c r="QWN40" s="429"/>
      <c r="QWO40" s="429"/>
      <c r="QWP40" s="429"/>
      <c r="QWQ40" s="429"/>
      <c r="QWR40" s="429"/>
      <c r="QWS40" s="429"/>
      <c r="QWT40" s="429"/>
      <c r="QWU40" s="429"/>
      <c r="QWV40" s="429"/>
      <c r="QWW40" s="429"/>
      <c r="QWX40" s="429"/>
      <c r="QWY40" s="429"/>
      <c r="QWZ40" s="429"/>
      <c r="QXA40" s="429"/>
      <c r="QXB40" s="429"/>
      <c r="QXC40" s="429"/>
      <c r="QXD40" s="429"/>
      <c r="QXE40" s="429"/>
      <c r="QXF40" s="429"/>
      <c r="QXG40" s="429"/>
      <c r="QXH40" s="429"/>
      <c r="QXI40" s="429"/>
      <c r="QXJ40" s="429"/>
      <c r="QXK40" s="429"/>
      <c r="QXL40" s="429"/>
      <c r="QXM40" s="429"/>
      <c r="QXN40" s="429"/>
      <c r="QXO40" s="429"/>
      <c r="QXP40" s="429"/>
      <c r="QXQ40" s="429"/>
      <c r="QXR40" s="429"/>
      <c r="QXS40" s="429"/>
      <c r="QXT40" s="429"/>
      <c r="QXU40" s="429"/>
      <c r="QXV40" s="429"/>
      <c r="QXW40" s="429"/>
      <c r="QXX40" s="429"/>
      <c r="QXY40" s="429"/>
      <c r="QXZ40" s="429"/>
      <c r="QYA40" s="429"/>
      <c r="QYB40" s="429"/>
      <c r="QYC40" s="429"/>
      <c r="QYD40" s="429"/>
      <c r="QYE40" s="429"/>
      <c r="QYF40" s="429"/>
      <c r="QYG40" s="429"/>
      <c r="QYH40" s="429"/>
      <c r="QYI40" s="429"/>
      <c r="QYJ40" s="429"/>
      <c r="QYK40" s="429"/>
      <c r="QYL40" s="429"/>
      <c r="QYM40" s="429"/>
      <c r="QYN40" s="429"/>
      <c r="QYO40" s="429"/>
      <c r="QYP40" s="429"/>
      <c r="QYQ40" s="429"/>
      <c r="QYR40" s="429"/>
      <c r="QYS40" s="429"/>
      <c r="QYT40" s="429"/>
      <c r="QYU40" s="429"/>
      <c r="QYV40" s="429"/>
      <c r="QYW40" s="429"/>
      <c r="QYX40" s="429"/>
      <c r="QYY40" s="429"/>
      <c r="QYZ40" s="429"/>
      <c r="QZA40" s="429"/>
      <c r="QZB40" s="429"/>
      <c r="QZC40" s="429"/>
      <c r="QZD40" s="429"/>
      <c r="QZE40" s="429"/>
      <c r="QZF40" s="429"/>
      <c r="QZG40" s="429"/>
      <c r="QZH40" s="429"/>
      <c r="QZI40" s="429"/>
      <c r="QZJ40" s="429"/>
      <c r="QZK40" s="429"/>
      <c r="QZL40" s="429"/>
      <c r="QZM40" s="429"/>
      <c r="QZN40" s="429"/>
      <c r="QZO40" s="429"/>
      <c r="QZP40" s="429"/>
      <c r="QZQ40" s="429"/>
      <c r="QZR40" s="429"/>
      <c r="QZS40" s="429"/>
      <c r="QZT40" s="429"/>
      <c r="QZU40" s="429"/>
      <c r="QZV40" s="429"/>
      <c r="QZW40" s="429"/>
      <c r="QZX40" s="429"/>
      <c r="QZY40" s="429"/>
      <c r="QZZ40" s="429"/>
      <c r="RAA40" s="429"/>
      <c r="RAB40" s="429"/>
      <c r="RAC40" s="429"/>
      <c r="RAD40" s="429"/>
      <c r="RAE40" s="429"/>
      <c r="RAF40" s="429"/>
      <c r="RAG40" s="429"/>
      <c r="RAH40" s="429"/>
      <c r="RAI40" s="429"/>
      <c r="RAJ40" s="429"/>
      <c r="RAK40" s="429"/>
      <c r="RAL40" s="429"/>
      <c r="RAM40" s="429"/>
      <c r="RAN40" s="429"/>
      <c r="RAO40" s="429"/>
      <c r="RAP40" s="429"/>
      <c r="RAQ40" s="429"/>
      <c r="RAR40" s="429"/>
      <c r="RAS40" s="429"/>
      <c r="RAT40" s="429"/>
      <c r="RAU40" s="429"/>
      <c r="RAV40" s="429"/>
      <c r="RAW40" s="429"/>
      <c r="RAX40" s="429"/>
      <c r="RAY40" s="429"/>
      <c r="RAZ40" s="429"/>
      <c r="RBA40" s="429"/>
      <c r="RBB40" s="429"/>
      <c r="RBC40" s="429"/>
      <c r="RBD40" s="429"/>
      <c r="RBE40" s="429"/>
      <c r="RBF40" s="429"/>
      <c r="RBG40" s="429"/>
      <c r="RBH40" s="429"/>
      <c r="RBI40" s="429"/>
      <c r="RBJ40" s="429"/>
      <c r="RBK40" s="429"/>
      <c r="RBL40" s="429"/>
      <c r="RBM40" s="429"/>
      <c r="RBN40" s="429"/>
      <c r="RBO40" s="429"/>
      <c r="RBP40" s="429"/>
      <c r="RBQ40" s="429"/>
      <c r="RBR40" s="429"/>
      <c r="RBS40" s="429"/>
      <c r="RBT40" s="429"/>
      <c r="RBU40" s="429"/>
      <c r="RBV40" s="429"/>
      <c r="RBW40" s="429"/>
      <c r="RBX40" s="429"/>
      <c r="RBY40" s="429"/>
      <c r="RBZ40" s="429"/>
      <c r="RCA40" s="429"/>
      <c r="RCB40" s="429"/>
      <c r="RCC40" s="429"/>
      <c r="RCD40" s="429"/>
      <c r="RCE40" s="429"/>
      <c r="RCF40" s="429"/>
      <c r="RCG40" s="429"/>
      <c r="RCH40" s="429"/>
      <c r="RCI40" s="429"/>
      <c r="RCJ40" s="429"/>
      <c r="RCK40" s="429"/>
      <c r="RCL40" s="429"/>
      <c r="RCM40" s="429"/>
      <c r="RCN40" s="429"/>
      <c r="RCO40" s="429"/>
      <c r="RCP40" s="429"/>
      <c r="RCQ40" s="429"/>
      <c r="RCR40" s="429"/>
      <c r="RCS40" s="429"/>
      <c r="RCT40" s="429"/>
      <c r="RCU40" s="429"/>
      <c r="RCV40" s="429"/>
      <c r="RCW40" s="429"/>
      <c r="RCX40" s="429"/>
      <c r="RCY40" s="429"/>
      <c r="RCZ40" s="429"/>
      <c r="RDA40" s="429"/>
      <c r="RDB40" s="429"/>
      <c r="RDC40" s="429"/>
      <c r="RDD40" s="429"/>
      <c r="RDE40" s="429"/>
      <c r="RDF40" s="429"/>
      <c r="RDG40" s="429"/>
      <c r="RDH40" s="429"/>
      <c r="RDI40" s="429"/>
      <c r="RDJ40" s="429"/>
      <c r="RDK40" s="429"/>
      <c r="RDL40" s="429"/>
      <c r="RDM40" s="429"/>
      <c r="RDN40" s="429"/>
      <c r="RDO40" s="429"/>
      <c r="RDP40" s="429"/>
      <c r="RDQ40" s="429"/>
      <c r="RDR40" s="429"/>
      <c r="RDS40" s="429"/>
      <c r="RDT40" s="429"/>
      <c r="RDU40" s="429"/>
      <c r="RDV40" s="429"/>
      <c r="RDW40" s="429"/>
      <c r="RDX40" s="429"/>
      <c r="RDY40" s="429"/>
      <c r="RDZ40" s="429"/>
      <c r="REA40" s="429"/>
      <c r="REB40" s="429"/>
      <c r="REC40" s="429"/>
      <c r="RED40" s="429"/>
      <c r="REE40" s="429"/>
      <c r="REF40" s="429"/>
      <c r="REG40" s="429"/>
      <c r="REH40" s="429"/>
      <c r="REI40" s="429"/>
      <c r="REJ40" s="429"/>
      <c r="REK40" s="429"/>
      <c r="REL40" s="429"/>
      <c r="REM40" s="429"/>
      <c r="REN40" s="429"/>
      <c r="REO40" s="429"/>
      <c r="REP40" s="429"/>
      <c r="REQ40" s="429"/>
      <c r="RER40" s="429"/>
      <c r="RES40" s="429"/>
      <c r="RET40" s="429"/>
      <c r="REU40" s="429"/>
      <c r="REV40" s="429"/>
      <c r="REW40" s="429"/>
      <c r="REX40" s="429"/>
      <c r="REY40" s="429"/>
      <c r="REZ40" s="429"/>
      <c r="RFA40" s="429"/>
      <c r="RFB40" s="429"/>
      <c r="RFC40" s="429"/>
      <c r="RFD40" s="429"/>
      <c r="RFE40" s="429"/>
      <c r="RFF40" s="429"/>
      <c r="RFG40" s="429"/>
      <c r="RFH40" s="429"/>
      <c r="RFI40" s="429"/>
      <c r="RFJ40" s="429"/>
      <c r="RFK40" s="429"/>
      <c r="RFL40" s="429"/>
      <c r="RFM40" s="429"/>
      <c r="RFN40" s="429"/>
      <c r="RFO40" s="429"/>
      <c r="RFP40" s="429"/>
      <c r="RFQ40" s="429"/>
      <c r="RFR40" s="429"/>
      <c r="RFS40" s="429"/>
      <c r="RFT40" s="429"/>
      <c r="RFU40" s="429"/>
      <c r="RFV40" s="429"/>
      <c r="RFW40" s="429"/>
      <c r="RFX40" s="429"/>
      <c r="RFY40" s="429"/>
      <c r="RFZ40" s="429"/>
      <c r="RGA40" s="429"/>
      <c r="RGB40" s="429"/>
      <c r="RGC40" s="429"/>
      <c r="RGD40" s="429"/>
      <c r="RGE40" s="429"/>
      <c r="RGF40" s="429"/>
      <c r="RGG40" s="429"/>
      <c r="RGH40" s="429"/>
      <c r="RGI40" s="429"/>
      <c r="RGJ40" s="429"/>
      <c r="RGK40" s="429"/>
      <c r="RGL40" s="429"/>
      <c r="RGM40" s="429"/>
      <c r="RGN40" s="429"/>
      <c r="RGO40" s="429"/>
      <c r="RGP40" s="429"/>
      <c r="RGQ40" s="429"/>
      <c r="RGR40" s="429"/>
      <c r="RGS40" s="429"/>
      <c r="RGT40" s="429"/>
      <c r="RGU40" s="429"/>
      <c r="RGV40" s="429"/>
      <c r="RGW40" s="429"/>
      <c r="RGX40" s="429"/>
      <c r="RGY40" s="429"/>
      <c r="RGZ40" s="429"/>
      <c r="RHA40" s="429"/>
      <c r="RHB40" s="429"/>
      <c r="RHC40" s="429"/>
      <c r="RHD40" s="429"/>
      <c r="RHE40" s="429"/>
      <c r="RHF40" s="429"/>
      <c r="RHG40" s="429"/>
      <c r="RHH40" s="429"/>
      <c r="RHI40" s="429"/>
      <c r="RHJ40" s="429"/>
      <c r="RHK40" s="429"/>
      <c r="RHL40" s="429"/>
      <c r="RHM40" s="429"/>
      <c r="RHN40" s="429"/>
      <c r="RHO40" s="429"/>
      <c r="RHP40" s="429"/>
      <c r="RHQ40" s="429"/>
      <c r="RHR40" s="429"/>
      <c r="RHS40" s="429"/>
      <c r="RHT40" s="429"/>
      <c r="RHU40" s="429"/>
      <c r="RHV40" s="429"/>
      <c r="RHW40" s="429"/>
      <c r="RHX40" s="429"/>
      <c r="RHY40" s="429"/>
      <c r="RHZ40" s="429"/>
      <c r="RIA40" s="429"/>
      <c r="RIB40" s="429"/>
      <c r="RIC40" s="429"/>
      <c r="RID40" s="429"/>
      <c r="RIE40" s="429"/>
      <c r="RIF40" s="429"/>
      <c r="RIG40" s="429"/>
      <c r="RIH40" s="429"/>
      <c r="RII40" s="429"/>
      <c r="RIJ40" s="429"/>
      <c r="RIK40" s="429"/>
      <c r="RIL40" s="429"/>
      <c r="RIM40" s="429"/>
      <c r="RIN40" s="429"/>
      <c r="RIO40" s="429"/>
      <c r="RIP40" s="429"/>
      <c r="RIQ40" s="429"/>
      <c r="RIR40" s="429"/>
      <c r="RIS40" s="429"/>
      <c r="RIT40" s="429"/>
      <c r="RIU40" s="429"/>
      <c r="RIV40" s="429"/>
      <c r="RIW40" s="429"/>
      <c r="RIX40" s="429"/>
      <c r="RIY40" s="429"/>
      <c r="RIZ40" s="429"/>
      <c r="RJA40" s="429"/>
      <c r="RJB40" s="429"/>
      <c r="RJC40" s="429"/>
      <c r="RJD40" s="429"/>
      <c r="RJE40" s="429"/>
      <c r="RJF40" s="429"/>
      <c r="RJG40" s="429"/>
      <c r="RJH40" s="429"/>
      <c r="RJI40" s="429"/>
      <c r="RJJ40" s="429"/>
      <c r="RJK40" s="429"/>
      <c r="RJL40" s="429"/>
      <c r="RJM40" s="429"/>
      <c r="RJN40" s="429"/>
      <c r="RJO40" s="429"/>
      <c r="RJP40" s="429"/>
      <c r="RJQ40" s="429"/>
      <c r="RJR40" s="429"/>
      <c r="RJS40" s="429"/>
      <c r="RJT40" s="429"/>
      <c r="RJU40" s="429"/>
      <c r="RJV40" s="429"/>
      <c r="RJW40" s="429"/>
      <c r="RJX40" s="429"/>
      <c r="RJY40" s="429"/>
      <c r="RJZ40" s="429"/>
      <c r="RKA40" s="429"/>
      <c r="RKB40" s="429"/>
      <c r="RKC40" s="429"/>
      <c r="RKD40" s="429"/>
      <c r="RKE40" s="429"/>
      <c r="RKF40" s="429"/>
      <c r="RKG40" s="429"/>
      <c r="RKH40" s="429"/>
      <c r="RKI40" s="429"/>
      <c r="RKJ40" s="429"/>
      <c r="RKK40" s="429"/>
      <c r="RKL40" s="429"/>
      <c r="RKM40" s="429"/>
      <c r="RKN40" s="429"/>
      <c r="RKO40" s="429"/>
      <c r="RKP40" s="429"/>
      <c r="RKQ40" s="429"/>
      <c r="RKR40" s="429"/>
      <c r="RKS40" s="429"/>
      <c r="RKT40" s="429"/>
      <c r="RKU40" s="429"/>
      <c r="RKV40" s="429"/>
      <c r="RKW40" s="429"/>
      <c r="RKX40" s="429"/>
      <c r="RKY40" s="429"/>
      <c r="RKZ40" s="429"/>
      <c r="RLA40" s="429"/>
      <c r="RLB40" s="429"/>
      <c r="RLC40" s="429"/>
      <c r="RLD40" s="429"/>
      <c r="RLE40" s="429"/>
      <c r="RLF40" s="429"/>
      <c r="RLG40" s="429"/>
      <c r="RLH40" s="429"/>
      <c r="RLI40" s="429"/>
      <c r="RLJ40" s="429"/>
      <c r="RLK40" s="429"/>
      <c r="RLL40" s="429"/>
      <c r="RLM40" s="429"/>
      <c r="RLN40" s="429"/>
      <c r="RLO40" s="429"/>
      <c r="RLP40" s="429"/>
      <c r="RLQ40" s="429"/>
      <c r="RLR40" s="429"/>
      <c r="RLS40" s="429"/>
      <c r="RLT40" s="429"/>
      <c r="RLU40" s="429"/>
      <c r="RLV40" s="429"/>
      <c r="RLW40" s="429"/>
      <c r="RLX40" s="429"/>
      <c r="RLY40" s="429"/>
      <c r="RLZ40" s="429"/>
      <c r="RMA40" s="429"/>
      <c r="RMB40" s="429"/>
      <c r="RMC40" s="429"/>
      <c r="RMD40" s="429"/>
      <c r="RME40" s="429"/>
      <c r="RMF40" s="429"/>
      <c r="RMG40" s="429"/>
      <c r="RMH40" s="429"/>
      <c r="RMI40" s="429"/>
      <c r="RMJ40" s="429"/>
      <c r="RMK40" s="429"/>
      <c r="RML40" s="429"/>
      <c r="RMM40" s="429"/>
      <c r="RMN40" s="429"/>
      <c r="RMO40" s="429"/>
      <c r="RMP40" s="429"/>
      <c r="RMQ40" s="429"/>
      <c r="RMR40" s="429"/>
      <c r="RMS40" s="429"/>
      <c r="RMT40" s="429"/>
      <c r="RMU40" s="429"/>
      <c r="RMV40" s="429"/>
      <c r="RMW40" s="429"/>
      <c r="RMX40" s="429"/>
      <c r="RMY40" s="429"/>
      <c r="RMZ40" s="429"/>
      <c r="RNA40" s="429"/>
      <c r="RNB40" s="429"/>
      <c r="RNC40" s="429"/>
      <c r="RND40" s="429"/>
      <c r="RNE40" s="429"/>
      <c r="RNF40" s="429"/>
      <c r="RNG40" s="429"/>
      <c r="RNH40" s="429"/>
      <c r="RNI40" s="429"/>
      <c r="RNJ40" s="429"/>
      <c r="RNK40" s="429"/>
      <c r="RNL40" s="429"/>
      <c r="RNM40" s="429"/>
      <c r="RNN40" s="429"/>
      <c r="RNO40" s="429"/>
      <c r="RNP40" s="429"/>
      <c r="RNQ40" s="429"/>
      <c r="RNR40" s="429"/>
      <c r="RNS40" s="429"/>
      <c r="RNT40" s="429"/>
      <c r="RNU40" s="429"/>
      <c r="RNV40" s="429"/>
      <c r="RNW40" s="429"/>
      <c r="RNX40" s="429"/>
      <c r="RNY40" s="429"/>
      <c r="RNZ40" s="429"/>
      <c r="ROA40" s="429"/>
      <c r="ROB40" s="429"/>
      <c r="ROC40" s="429"/>
      <c r="ROD40" s="429"/>
      <c r="ROE40" s="429"/>
      <c r="ROF40" s="429"/>
      <c r="ROG40" s="429"/>
      <c r="ROH40" s="429"/>
      <c r="ROI40" s="429"/>
      <c r="ROJ40" s="429"/>
      <c r="ROK40" s="429"/>
      <c r="ROL40" s="429"/>
      <c r="ROM40" s="429"/>
      <c r="RON40" s="429"/>
      <c r="ROO40" s="429"/>
      <c r="ROP40" s="429"/>
      <c r="ROQ40" s="429"/>
      <c r="ROR40" s="429"/>
      <c r="ROS40" s="429"/>
      <c r="ROT40" s="429"/>
      <c r="ROU40" s="429"/>
      <c r="ROV40" s="429"/>
      <c r="ROW40" s="429"/>
      <c r="ROX40" s="429"/>
      <c r="ROY40" s="429"/>
      <c r="ROZ40" s="429"/>
      <c r="RPA40" s="429"/>
      <c r="RPB40" s="429"/>
      <c r="RPC40" s="429"/>
      <c r="RPD40" s="429"/>
      <c r="RPE40" s="429"/>
      <c r="RPF40" s="429"/>
      <c r="RPG40" s="429"/>
      <c r="RPH40" s="429"/>
      <c r="RPI40" s="429"/>
      <c r="RPJ40" s="429"/>
      <c r="RPK40" s="429"/>
      <c r="RPL40" s="429"/>
      <c r="RPM40" s="429"/>
      <c r="RPN40" s="429"/>
      <c r="RPO40" s="429"/>
      <c r="RPP40" s="429"/>
      <c r="RPQ40" s="429"/>
      <c r="RPR40" s="429"/>
      <c r="RPS40" s="429"/>
      <c r="RPT40" s="429"/>
      <c r="RPU40" s="429"/>
      <c r="RPV40" s="429"/>
      <c r="RPW40" s="429"/>
      <c r="RPX40" s="429"/>
      <c r="RPY40" s="429"/>
      <c r="RPZ40" s="429"/>
      <c r="RQA40" s="429"/>
      <c r="RQB40" s="429"/>
      <c r="RQC40" s="429"/>
      <c r="RQD40" s="429"/>
      <c r="RQE40" s="429"/>
      <c r="RQF40" s="429"/>
      <c r="RQG40" s="429"/>
      <c r="RQH40" s="429"/>
      <c r="RQI40" s="429"/>
      <c r="RQJ40" s="429"/>
      <c r="RQK40" s="429"/>
      <c r="RQL40" s="429"/>
      <c r="RQM40" s="429"/>
      <c r="RQN40" s="429"/>
      <c r="RQO40" s="429"/>
      <c r="RQP40" s="429"/>
      <c r="RQQ40" s="429"/>
      <c r="RQR40" s="429"/>
      <c r="RQS40" s="429"/>
      <c r="RQT40" s="429"/>
      <c r="RQU40" s="429"/>
      <c r="RQV40" s="429"/>
      <c r="RQW40" s="429"/>
      <c r="RQX40" s="429"/>
      <c r="RQY40" s="429"/>
      <c r="RQZ40" s="429"/>
      <c r="RRA40" s="429"/>
      <c r="RRB40" s="429"/>
      <c r="RRC40" s="429"/>
      <c r="RRD40" s="429"/>
      <c r="RRE40" s="429"/>
      <c r="RRF40" s="429"/>
      <c r="RRG40" s="429"/>
      <c r="RRH40" s="429"/>
      <c r="RRI40" s="429"/>
      <c r="RRJ40" s="429"/>
      <c r="RRK40" s="429"/>
      <c r="RRL40" s="429"/>
      <c r="RRM40" s="429"/>
      <c r="RRN40" s="429"/>
      <c r="RRO40" s="429"/>
      <c r="RRP40" s="429"/>
      <c r="RRQ40" s="429"/>
      <c r="RRR40" s="429"/>
      <c r="RRS40" s="429"/>
      <c r="RRT40" s="429"/>
      <c r="RRU40" s="429"/>
      <c r="RRV40" s="429"/>
      <c r="RRW40" s="429"/>
      <c r="RRX40" s="429"/>
      <c r="RRY40" s="429"/>
      <c r="RRZ40" s="429"/>
      <c r="RSA40" s="429"/>
      <c r="RSB40" s="429"/>
      <c r="RSC40" s="429"/>
      <c r="RSD40" s="429"/>
      <c r="RSE40" s="429"/>
      <c r="RSF40" s="429"/>
      <c r="RSG40" s="429"/>
      <c r="RSH40" s="429"/>
      <c r="RSI40" s="429"/>
      <c r="RSJ40" s="429"/>
      <c r="RSK40" s="429"/>
      <c r="RSL40" s="429"/>
      <c r="RSM40" s="429"/>
      <c r="RSN40" s="429"/>
      <c r="RSO40" s="429"/>
      <c r="RSP40" s="429"/>
      <c r="RSQ40" s="429"/>
      <c r="RSR40" s="429"/>
      <c r="RSS40" s="429"/>
      <c r="RST40" s="429"/>
      <c r="RSU40" s="429"/>
      <c r="RSV40" s="429"/>
      <c r="RSW40" s="429"/>
      <c r="RSX40" s="429"/>
      <c r="RSY40" s="429"/>
      <c r="RSZ40" s="429"/>
      <c r="RTA40" s="429"/>
      <c r="RTB40" s="429"/>
      <c r="RTC40" s="429"/>
      <c r="RTD40" s="429"/>
      <c r="RTE40" s="429"/>
      <c r="RTF40" s="429"/>
      <c r="RTG40" s="429"/>
      <c r="RTH40" s="429"/>
      <c r="RTI40" s="429"/>
      <c r="RTJ40" s="429"/>
      <c r="RTK40" s="429"/>
      <c r="RTL40" s="429"/>
      <c r="RTM40" s="429"/>
      <c r="RTN40" s="429"/>
      <c r="RTO40" s="429"/>
      <c r="RTP40" s="429"/>
      <c r="RTQ40" s="429"/>
      <c r="RTR40" s="429"/>
      <c r="RTS40" s="429"/>
      <c r="RTT40" s="429"/>
      <c r="RTU40" s="429"/>
      <c r="RTV40" s="429"/>
      <c r="RTW40" s="429"/>
      <c r="RTX40" s="429"/>
      <c r="RTY40" s="429"/>
      <c r="RTZ40" s="429"/>
      <c r="RUA40" s="429"/>
      <c r="RUB40" s="429"/>
      <c r="RUC40" s="429"/>
      <c r="RUD40" s="429"/>
      <c r="RUE40" s="429"/>
      <c r="RUF40" s="429"/>
      <c r="RUG40" s="429"/>
      <c r="RUH40" s="429"/>
      <c r="RUI40" s="429"/>
      <c r="RUJ40" s="429"/>
      <c r="RUK40" s="429"/>
      <c r="RUL40" s="429"/>
      <c r="RUM40" s="429"/>
      <c r="RUN40" s="429"/>
      <c r="RUO40" s="429"/>
      <c r="RUP40" s="429"/>
      <c r="RUQ40" s="429"/>
      <c r="RUR40" s="429"/>
      <c r="RUS40" s="429"/>
      <c r="RUT40" s="429"/>
      <c r="RUU40" s="429"/>
      <c r="RUV40" s="429"/>
      <c r="RUW40" s="429"/>
      <c r="RUX40" s="429"/>
      <c r="RUY40" s="429"/>
      <c r="RUZ40" s="429"/>
      <c r="RVA40" s="429"/>
      <c r="RVB40" s="429"/>
      <c r="RVC40" s="429"/>
      <c r="RVD40" s="429"/>
      <c r="RVE40" s="429"/>
      <c r="RVF40" s="429"/>
      <c r="RVG40" s="429"/>
      <c r="RVH40" s="429"/>
      <c r="RVI40" s="429"/>
      <c r="RVJ40" s="429"/>
      <c r="RVK40" s="429"/>
      <c r="RVL40" s="429"/>
      <c r="RVM40" s="429"/>
      <c r="RVN40" s="429"/>
      <c r="RVO40" s="429"/>
      <c r="RVP40" s="429"/>
      <c r="RVQ40" s="429"/>
      <c r="RVR40" s="429"/>
      <c r="RVS40" s="429"/>
      <c r="RVT40" s="429"/>
      <c r="RVU40" s="429"/>
      <c r="RVV40" s="429"/>
      <c r="RVW40" s="429"/>
      <c r="RVX40" s="429"/>
      <c r="RVY40" s="429"/>
      <c r="RVZ40" s="429"/>
      <c r="RWA40" s="429"/>
      <c r="RWB40" s="429"/>
      <c r="RWC40" s="429"/>
      <c r="RWD40" s="429"/>
      <c r="RWE40" s="429"/>
      <c r="RWF40" s="429"/>
      <c r="RWG40" s="429"/>
      <c r="RWH40" s="429"/>
      <c r="RWI40" s="429"/>
      <c r="RWJ40" s="429"/>
      <c r="RWK40" s="429"/>
      <c r="RWL40" s="429"/>
      <c r="RWM40" s="429"/>
      <c r="RWN40" s="429"/>
      <c r="RWO40" s="429"/>
      <c r="RWP40" s="429"/>
      <c r="RWQ40" s="429"/>
      <c r="RWR40" s="429"/>
      <c r="RWS40" s="429"/>
      <c r="RWT40" s="429"/>
      <c r="RWU40" s="429"/>
      <c r="RWV40" s="429"/>
      <c r="RWW40" s="429"/>
      <c r="RWX40" s="429"/>
      <c r="RWY40" s="429"/>
      <c r="RWZ40" s="429"/>
      <c r="RXA40" s="429"/>
      <c r="RXB40" s="429"/>
      <c r="RXC40" s="429"/>
      <c r="RXD40" s="429"/>
      <c r="RXE40" s="429"/>
      <c r="RXF40" s="429"/>
      <c r="RXG40" s="429"/>
      <c r="RXH40" s="429"/>
      <c r="RXI40" s="429"/>
      <c r="RXJ40" s="429"/>
      <c r="RXK40" s="429"/>
      <c r="RXL40" s="429"/>
      <c r="RXM40" s="429"/>
      <c r="RXN40" s="429"/>
      <c r="RXO40" s="429"/>
      <c r="RXP40" s="429"/>
      <c r="RXQ40" s="429"/>
      <c r="RXR40" s="429"/>
      <c r="RXS40" s="429"/>
      <c r="RXT40" s="429"/>
      <c r="RXU40" s="429"/>
      <c r="RXV40" s="429"/>
      <c r="RXW40" s="429"/>
      <c r="RXX40" s="429"/>
      <c r="RXY40" s="429"/>
      <c r="RXZ40" s="429"/>
      <c r="RYA40" s="429"/>
      <c r="RYB40" s="429"/>
      <c r="RYC40" s="429"/>
      <c r="RYD40" s="429"/>
      <c r="RYE40" s="429"/>
      <c r="RYF40" s="429"/>
      <c r="RYG40" s="429"/>
      <c r="RYH40" s="429"/>
      <c r="RYI40" s="429"/>
      <c r="RYJ40" s="429"/>
      <c r="RYK40" s="429"/>
      <c r="RYL40" s="429"/>
      <c r="RYM40" s="429"/>
      <c r="RYN40" s="429"/>
      <c r="RYO40" s="429"/>
      <c r="RYP40" s="429"/>
      <c r="RYQ40" s="429"/>
      <c r="RYR40" s="429"/>
      <c r="RYS40" s="429"/>
      <c r="RYT40" s="429"/>
      <c r="RYU40" s="429"/>
      <c r="RYV40" s="429"/>
      <c r="RYW40" s="429"/>
      <c r="RYX40" s="429"/>
      <c r="RYY40" s="429"/>
      <c r="RYZ40" s="429"/>
      <c r="RZA40" s="429"/>
      <c r="RZB40" s="429"/>
      <c r="RZC40" s="429"/>
      <c r="RZD40" s="429"/>
      <c r="RZE40" s="429"/>
      <c r="RZF40" s="429"/>
      <c r="RZG40" s="429"/>
      <c r="RZH40" s="429"/>
      <c r="RZI40" s="429"/>
      <c r="RZJ40" s="429"/>
      <c r="RZK40" s="429"/>
      <c r="RZL40" s="429"/>
      <c r="RZM40" s="429"/>
      <c r="RZN40" s="429"/>
      <c r="RZO40" s="429"/>
      <c r="RZP40" s="429"/>
      <c r="RZQ40" s="429"/>
      <c r="RZR40" s="429"/>
      <c r="RZS40" s="429"/>
      <c r="RZT40" s="429"/>
      <c r="RZU40" s="429"/>
      <c r="RZV40" s="429"/>
      <c r="RZW40" s="429"/>
      <c r="RZX40" s="429"/>
      <c r="RZY40" s="429"/>
      <c r="RZZ40" s="429"/>
      <c r="SAA40" s="429"/>
      <c r="SAB40" s="429"/>
      <c r="SAC40" s="429"/>
      <c r="SAD40" s="429"/>
      <c r="SAE40" s="429"/>
      <c r="SAF40" s="429"/>
      <c r="SAG40" s="429"/>
      <c r="SAH40" s="429"/>
      <c r="SAI40" s="429"/>
      <c r="SAJ40" s="429"/>
      <c r="SAK40" s="429"/>
      <c r="SAL40" s="429"/>
      <c r="SAM40" s="429"/>
      <c r="SAN40" s="429"/>
      <c r="SAO40" s="429"/>
      <c r="SAP40" s="429"/>
      <c r="SAQ40" s="429"/>
      <c r="SAR40" s="429"/>
      <c r="SAS40" s="429"/>
      <c r="SAT40" s="429"/>
      <c r="SAU40" s="429"/>
      <c r="SAV40" s="429"/>
      <c r="SAW40" s="429"/>
      <c r="SAX40" s="429"/>
      <c r="SAY40" s="429"/>
      <c r="SAZ40" s="429"/>
      <c r="SBA40" s="429"/>
      <c r="SBB40" s="429"/>
      <c r="SBC40" s="429"/>
      <c r="SBD40" s="429"/>
      <c r="SBE40" s="429"/>
      <c r="SBF40" s="429"/>
      <c r="SBG40" s="429"/>
      <c r="SBH40" s="429"/>
      <c r="SBI40" s="429"/>
      <c r="SBJ40" s="429"/>
      <c r="SBK40" s="429"/>
      <c r="SBL40" s="429"/>
      <c r="SBM40" s="429"/>
      <c r="SBN40" s="429"/>
      <c r="SBO40" s="429"/>
      <c r="SBP40" s="429"/>
      <c r="SBQ40" s="429"/>
      <c r="SBR40" s="429"/>
      <c r="SBS40" s="429"/>
      <c r="SBT40" s="429"/>
      <c r="SBU40" s="429"/>
      <c r="SBV40" s="429"/>
      <c r="SBW40" s="429"/>
      <c r="SBX40" s="429"/>
      <c r="SBY40" s="429"/>
      <c r="SBZ40" s="429"/>
      <c r="SCA40" s="429"/>
      <c r="SCB40" s="429"/>
      <c r="SCC40" s="429"/>
      <c r="SCD40" s="429"/>
      <c r="SCE40" s="429"/>
      <c r="SCF40" s="429"/>
      <c r="SCG40" s="429"/>
      <c r="SCH40" s="429"/>
      <c r="SCI40" s="429"/>
      <c r="SCJ40" s="429"/>
      <c r="SCK40" s="429"/>
      <c r="SCL40" s="429"/>
      <c r="SCM40" s="429"/>
      <c r="SCN40" s="429"/>
      <c r="SCO40" s="429"/>
      <c r="SCP40" s="429"/>
      <c r="SCQ40" s="429"/>
      <c r="SCR40" s="429"/>
      <c r="SCS40" s="429"/>
      <c r="SCT40" s="429"/>
      <c r="SCU40" s="429"/>
      <c r="SCV40" s="429"/>
      <c r="SCW40" s="429"/>
      <c r="SCX40" s="429"/>
      <c r="SCY40" s="429"/>
      <c r="SCZ40" s="429"/>
      <c r="SDA40" s="429"/>
      <c r="SDB40" s="429"/>
      <c r="SDC40" s="429"/>
      <c r="SDD40" s="429"/>
      <c r="SDE40" s="429"/>
      <c r="SDF40" s="429"/>
      <c r="SDG40" s="429"/>
      <c r="SDH40" s="429"/>
      <c r="SDI40" s="429"/>
      <c r="SDJ40" s="429"/>
      <c r="SDK40" s="429"/>
      <c r="SDL40" s="429"/>
      <c r="SDM40" s="429"/>
      <c r="SDN40" s="429"/>
      <c r="SDO40" s="429"/>
      <c r="SDP40" s="429"/>
      <c r="SDQ40" s="429"/>
      <c r="SDR40" s="429"/>
      <c r="SDS40" s="429"/>
      <c r="SDT40" s="429"/>
      <c r="SDU40" s="429"/>
      <c r="SDV40" s="429"/>
      <c r="SDW40" s="429"/>
      <c r="SDX40" s="429"/>
      <c r="SDY40" s="429"/>
      <c r="SDZ40" s="429"/>
      <c r="SEA40" s="429"/>
      <c r="SEB40" s="429"/>
      <c r="SEC40" s="429"/>
      <c r="SED40" s="429"/>
      <c r="SEE40" s="429"/>
      <c r="SEF40" s="429"/>
      <c r="SEG40" s="429"/>
      <c r="SEH40" s="429"/>
      <c r="SEI40" s="429"/>
      <c r="SEJ40" s="429"/>
      <c r="SEK40" s="429"/>
      <c r="SEL40" s="429"/>
      <c r="SEM40" s="429"/>
      <c r="SEN40" s="429"/>
      <c r="SEO40" s="429"/>
      <c r="SEP40" s="429"/>
      <c r="SEQ40" s="429"/>
      <c r="SER40" s="429"/>
      <c r="SES40" s="429"/>
      <c r="SET40" s="429"/>
      <c r="SEU40" s="429"/>
      <c r="SEV40" s="429"/>
      <c r="SEW40" s="429"/>
      <c r="SEX40" s="429"/>
      <c r="SEY40" s="429"/>
      <c r="SEZ40" s="429"/>
      <c r="SFA40" s="429"/>
      <c r="SFB40" s="429"/>
      <c r="SFC40" s="429"/>
      <c r="SFD40" s="429"/>
      <c r="SFE40" s="429"/>
      <c r="SFF40" s="429"/>
      <c r="SFG40" s="429"/>
      <c r="SFH40" s="429"/>
      <c r="SFI40" s="429"/>
      <c r="SFJ40" s="429"/>
      <c r="SFK40" s="429"/>
      <c r="SFL40" s="429"/>
      <c r="SFM40" s="429"/>
      <c r="SFN40" s="429"/>
      <c r="SFO40" s="429"/>
      <c r="SFP40" s="429"/>
      <c r="SFQ40" s="429"/>
      <c r="SFR40" s="429"/>
      <c r="SFS40" s="429"/>
      <c r="SFT40" s="429"/>
      <c r="SFU40" s="429"/>
      <c r="SFV40" s="429"/>
      <c r="SFW40" s="429"/>
      <c r="SFX40" s="429"/>
      <c r="SFY40" s="429"/>
      <c r="SFZ40" s="429"/>
      <c r="SGA40" s="429"/>
      <c r="SGB40" s="429"/>
      <c r="SGC40" s="429"/>
      <c r="SGD40" s="429"/>
      <c r="SGE40" s="429"/>
      <c r="SGF40" s="429"/>
      <c r="SGG40" s="429"/>
      <c r="SGH40" s="429"/>
      <c r="SGI40" s="429"/>
      <c r="SGJ40" s="429"/>
      <c r="SGK40" s="429"/>
      <c r="SGL40" s="429"/>
      <c r="SGM40" s="429"/>
      <c r="SGN40" s="429"/>
      <c r="SGO40" s="429"/>
      <c r="SGP40" s="429"/>
      <c r="SGQ40" s="429"/>
      <c r="SGR40" s="429"/>
      <c r="SGS40" s="429"/>
      <c r="SGT40" s="429"/>
      <c r="SGU40" s="429"/>
      <c r="SGV40" s="429"/>
      <c r="SGW40" s="429"/>
      <c r="SGX40" s="429"/>
      <c r="SGY40" s="429"/>
      <c r="SGZ40" s="429"/>
      <c r="SHA40" s="429"/>
      <c r="SHB40" s="429"/>
      <c r="SHC40" s="429"/>
      <c r="SHD40" s="429"/>
      <c r="SHE40" s="429"/>
      <c r="SHF40" s="429"/>
      <c r="SHG40" s="429"/>
      <c r="SHH40" s="429"/>
      <c r="SHI40" s="429"/>
      <c r="SHJ40" s="429"/>
      <c r="SHK40" s="429"/>
      <c r="SHL40" s="429"/>
      <c r="SHM40" s="429"/>
      <c r="SHN40" s="429"/>
      <c r="SHO40" s="429"/>
      <c r="SHP40" s="429"/>
      <c r="SHQ40" s="429"/>
      <c r="SHR40" s="429"/>
      <c r="SHS40" s="429"/>
      <c r="SHT40" s="429"/>
      <c r="SHU40" s="429"/>
      <c r="SHV40" s="429"/>
      <c r="SHW40" s="429"/>
      <c r="SHX40" s="429"/>
      <c r="SHY40" s="429"/>
      <c r="SHZ40" s="429"/>
      <c r="SIA40" s="429"/>
      <c r="SIB40" s="429"/>
      <c r="SIC40" s="429"/>
      <c r="SID40" s="429"/>
      <c r="SIE40" s="429"/>
      <c r="SIF40" s="429"/>
      <c r="SIG40" s="429"/>
      <c r="SIH40" s="429"/>
      <c r="SII40" s="429"/>
      <c r="SIJ40" s="429"/>
      <c r="SIK40" s="429"/>
      <c r="SIL40" s="429"/>
      <c r="SIM40" s="429"/>
      <c r="SIN40" s="429"/>
      <c r="SIO40" s="429"/>
      <c r="SIP40" s="429"/>
      <c r="SIQ40" s="429"/>
      <c r="SIR40" s="429"/>
      <c r="SIS40" s="429"/>
      <c r="SIT40" s="429"/>
      <c r="SIU40" s="429"/>
      <c r="SIV40" s="429"/>
      <c r="SIW40" s="429"/>
      <c r="SIX40" s="429"/>
      <c r="SIY40" s="429"/>
      <c r="SIZ40" s="429"/>
      <c r="SJA40" s="429"/>
      <c r="SJB40" s="429"/>
      <c r="SJC40" s="429"/>
      <c r="SJD40" s="429"/>
      <c r="SJE40" s="429"/>
      <c r="SJF40" s="429"/>
      <c r="SJG40" s="429"/>
      <c r="SJH40" s="429"/>
      <c r="SJI40" s="429"/>
      <c r="SJJ40" s="429"/>
      <c r="SJK40" s="429"/>
      <c r="SJL40" s="429"/>
      <c r="SJM40" s="429"/>
      <c r="SJN40" s="429"/>
      <c r="SJO40" s="429"/>
      <c r="SJP40" s="429"/>
      <c r="SJQ40" s="429"/>
      <c r="SJR40" s="429"/>
      <c r="SJS40" s="429"/>
      <c r="SJT40" s="429"/>
      <c r="SJU40" s="429"/>
      <c r="SJV40" s="429"/>
      <c r="SJW40" s="429"/>
      <c r="SJX40" s="429"/>
      <c r="SJY40" s="429"/>
      <c r="SJZ40" s="429"/>
      <c r="SKA40" s="429"/>
      <c r="SKB40" s="429"/>
      <c r="SKC40" s="429"/>
      <c r="SKD40" s="429"/>
      <c r="SKE40" s="429"/>
      <c r="SKF40" s="429"/>
      <c r="SKG40" s="429"/>
      <c r="SKH40" s="429"/>
      <c r="SKI40" s="429"/>
      <c r="SKJ40" s="429"/>
      <c r="SKK40" s="429"/>
      <c r="SKL40" s="429"/>
      <c r="SKM40" s="429"/>
      <c r="SKN40" s="429"/>
      <c r="SKO40" s="429"/>
      <c r="SKP40" s="429"/>
      <c r="SKQ40" s="429"/>
      <c r="SKR40" s="429"/>
      <c r="SKS40" s="429"/>
      <c r="SKT40" s="429"/>
      <c r="SKU40" s="429"/>
      <c r="SKV40" s="429"/>
      <c r="SKW40" s="429"/>
      <c r="SKX40" s="429"/>
      <c r="SKY40" s="429"/>
      <c r="SKZ40" s="429"/>
      <c r="SLA40" s="429"/>
      <c r="SLB40" s="429"/>
      <c r="SLC40" s="429"/>
      <c r="SLD40" s="429"/>
      <c r="SLE40" s="429"/>
      <c r="SLF40" s="429"/>
      <c r="SLG40" s="429"/>
      <c r="SLH40" s="429"/>
      <c r="SLI40" s="429"/>
      <c r="SLJ40" s="429"/>
      <c r="SLK40" s="429"/>
      <c r="SLL40" s="429"/>
      <c r="SLM40" s="429"/>
      <c r="SLN40" s="429"/>
      <c r="SLO40" s="429"/>
      <c r="SLP40" s="429"/>
      <c r="SLQ40" s="429"/>
      <c r="SLR40" s="429"/>
      <c r="SLS40" s="429"/>
      <c r="SLT40" s="429"/>
      <c r="SLU40" s="429"/>
      <c r="SLV40" s="429"/>
      <c r="SLW40" s="429"/>
      <c r="SLX40" s="429"/>
      <c r="SLY40" s="429"/>
      <c r="SLZ40" s="429"/>
      <c r="SMA40" s="429"/>
      <c r="SMB40" s="429"/>
      <c r="SMC40" s="429"/>
      <c r="SMD40" s="429"/>
      <c r="SME40" s="429"/>
      <c r="SMF40" s="429"/>
      <c r="SMG40" s="429"/>
      <c r="SMH40" s="429"/>
      <c r="SMI40" s="429"/>
      <c r="SMJ40" s="429"/>
      <c r="SMK40" s="429"/>
      <c r="SML40" s="429"/>
      <c r="SMM40" s="429"/>
      <c r="SMN40" s="429"/>
      <c r="SMO40" s="429"/>
      <c r="SMP40" s="429"/>
      <c r="SMQ40" s="429"/>
      <c r="SMR40" s="429"/>
      <c r="SMS40" s="429"/>
      <c r="SMT40" s="429"/>
      <c r="SMU40" s="429"/>
      <c r="SMV40" s="429"/>
      <c r="SMW40" s="429"/>
      <c r="SMX40" s="429"/>
      <c r="SMY40" s="429"/>
      <c r="SMZ40" s="429"/>
      <c r="SNA40" s="429"/>
      <c r="SNB40" s="429"/>
      <c r="SNC40" s="429"/>
      <c r="SND40" s="429"/>
      <c r="SNE40" s="429"/>
      <c r="SNF40" s="429"/>
      <c r="SNG40" s="429"/>
      <c r="SNH40" s="429"/>
      <c r="SNI40" s="429"/>
      <c r="SNJ40" s="429"/>
      <c r="SNK40" s="429"/>
      <c r="SNL40" s="429"/>
      <c r="SNM40" s="429"/>
      <c r="SNN40" s="429"/>
      <c r="SNO40" s="429"/>
      <c r="SNP40" s="429"/>
      <c r="SNQ40" s="429"/>
      <c r="SNR40" s="429"/>
      <c r="SNS40" s="429"/>
      <c r="SNT40" s="429"/>
      <c r="SNU40" s="429"/>
      <c r="SNV40" s="429"/>
      <c r="SNW40" s="429"/>
      <c r="SNX40" s="429"/>
      <c r="SNY40" s="429"/>
      <c r="SNZ40" s="429"/>
      <c r="SOA40" s="429"/>
      <c r="SOB40" s="429"/>
      <c r="SOC40" s="429"/>
      <c r="SOD40" s="429"/>
      <c r="SOE40" s="429"/>
      <c r="SOF40" s="429"/>
      <c r="SOG40" s="429"/>
      <c r="SOH40" s="429"/>
      <c r="SOI40" s="429"/>
      <c r="SOJ40" s="429"/>
      <c r="SOK40" s="429"/>
      <c r="SOL40" s="429"/>
      <c r="SOM40" s="429"/>
      <c r="SON40" s="429"/>
      <c r="SOO40" s="429"/>
      <c r="SOP40" s="429"/>
      <c r="SOQ40" s="429"/>
      <c r="SOR40" s="429"/>
      <c r="SOS40" s="429"/>
      <c r="SOT40" s="429"/>
      <c r="SOU40" s="429"/>
      <c r="SOV40" s="429"/>
      <c r="SOW40" s="429"/>
      <c r="SOX40" s="429"/>
      <c r="SOY40" s="429"/>
      <c r="SOZ40" s="429"/>
      <c r="SPA40" s="429"/>
      <c r="SPB40" s="429"/>
      <c r="SPC40" s="429"/>
      <c r="SPD40" s="429"/>
      <c r="SPE40" s="429"/>
      <c r="SPF40" s="429"/>
      <c r="SPG40" s="429"/>
      <c r="SPH40" s="429"/>
      <c r="SPI40" s="429"/>
      <c r="SPJ40" s="429"/>
      <c r="SPK40" s="429"/>
      <c r="SPL40" s="429"/>
      <c r="SPM40" s="429"/>
      <c r="SPN40" s="429"/>
      <c r="SPO40" s="429"/>
      <c r="SPP40" s="429"/>
      <c r="SPQ40" s="429"/>
      <c r="SPR40" s="429"/>
      <c r="SPS40" s="429"/>
      <c r="SPT40" s="429"/>
      <c r="SPU40" s="429"/>
      <c r="SPV40" s="429"/>
      <c r="SPW40" s="429"/>
      <c r="SPX40" s="429"/>
      <c r="SPY40" s="429"/>
      <c r="SPZ40" s="429"/>
      <c r="SQA40" s="429"/>
      <c r="SQB40" s="429"/>
      <c r="SQC40" s="429"/>
      <c r="SQD40" s="429"/>
      <c r="SQE40" s="429"/>
      <c r="SQF40" s="429"/>
      <c r="SQG40" s="429"/>
      <c r="SQH40" s="429"/>
      <c r="SQI40" s="429"/>
      <c r="SQJ40" s="429"/>
      <c r="SQK40" s="429"/>
      <c r="SQL40" s="429"/>
      <c r="SQM40" s="429"/>
      <c r="SQN40" s="429"/>
      <c r="SQO40" s="429"/>
      <c r="SQP40" s="429"/>
      <c r="SQQ40" s="429"/>
      <c r="SQR40" s="429"/>
      <c r="SQS40" s="429"/>
      <c r="SQT40" s="429"/>
      <c r="SQU40" s="429"/>
      <c r="SQV40" s="429"/>
      <c r="SQW40" s="429"/>
      <c r="SQX40" s="429"/>
      <c r="SQY40" s="429"/>
      <c r="SQZ40" s="429"/>
      <c r="SRA40" s="429"/>
      <c r="SRB40" s="429"/>
      <c r="SRC40" s="429"/>
      <c r="SRD40" s="429"/>
      <c r="SRE40" s="429"/>
      <c r="SRF40" s="429"/>
      <c r="SRG40" s="429"/>
      <c r="SRH40" s="429"/>
      <c r="SRI40" s="429"/>
      <c r="SRJ40" s="429"/>
      <c r="SRK40" s="429"/>
      <c r="SRL40" s="429"/>
      <c r="SRM40" s="429"/>
      <c r="SRN40" s="429"/>
      <c r="SRO40" s="429"/>
      <c r="SRP40" s="429"/>
      <c r="SRQ40" s="429"/>
      <c r="SRR40" s="429"/>
      <c r="SRS40" s="429"/>
      <c r="SRT40" s="429"/>
      <c r="SRU40" s="429"/>
      <c r="SRV40" s="429"/>
      <c r="SRW40" s="429"/>
      <c r="SRX40" s="429"/>
      <c r="SRY40" s="429"/>
      <c r="SRZ40" s="429"/>
      <c r="SSA40" s="429"/>
      <c r="SSB40" s="429"/>
      <c r="SSC40" s="429"/>
      <c r="SSD40" s="429"/>
      <c r="SSE40" s="429"/>
      <c r="SSF40" s="429"/>
      <c r="SSG40" s="429"/>
      <c r="SSH40" s="429"/>
      <c r="SSI40" s="429"/>
      <c r="SSJ40" s="429"/>
      <c r="SSK40" s="429"/>
      <c r="SSL40" s="429"/>
      <c r="SSM40" s="429"/>
      <c r="SSN40" s="429"/>
      <c r="SSO40" s="429"/>
      <c r="SSP40" s="429"/>
      <c r="SSQ40" s="429"/>
      <c r="SSR40" s="429"/>
      <c r="SSS40" s="429"/>
      <c r="SST40" s="429"/>
      <c r="SSU40" s="429"/>
      <c r="SSV40" s="429"/>
      <c r="SSW40" s="429"/>
      <c r="SSX40" s="429"/>
      <c r="SSY40" s="429"/>
      <c r="SSZ40" s="429"/>
      <c r="STA40" s="429"/>
      <c r="STB40" s="429"/>
      <c r="STC40" s="429"/>
      <c r="STD40" s="429"/>
      <c r="STE40" s="429"/>
      <c r="STF40" s="429"/>
      <c r="STG40" s="429"/>
      <c r="STH40" s="429"/>
      <c r="STI40" s="429"/>
      <c r="STJ40" s="429"/>
      <c r="STK40" s="429"/>
      <c r="STL40" s="429"/>
      <c r="STM40" s="429"/>
      <c r="STN40" s="429"/>
      <c r="STO40" s="429"/>
      <c r="STP40" s="429"/>
      <c r="STQ40" s="429"/>
      <c r="STR40" s="429"/>
      <c r="STS40" s="429"/>
      <c r="STT40" s="429"/>
      <c r="STU40" s="429"/>
      <c r="STV40" s="429"/>
      <c r="STW40" s="429"/>
      <c r="STX40" s="429"/>
      <c r="STY40" s="429"/>
      <c r="STZ40" s="429"/>
      <c r="SUA40" s="429"/>
      <c r="SUB40" s="429"/>
      <c r="SUC40" s="429"/>
      <c r="SUD40" s="429"/>
      <c r="SUE40" s="429"/>
      <c r="SUF40" s="429"/>
      <c r="SUG40" s="429"/>
      <c r="SUH40" s="429"/>
      <c r="SUI40" s="429"/>
      <c r="SUJ40" s="429"/>
      <c r="SUK40" s="429"/>
      <c r="SUL40" s="429"/>
      <c r="SUM40" s="429"/>
      <c r="SUN40" s="429"/>
      <c r="SUO40" s="429"/>
      <c r="SUP40" s="429"/>
      <c r="SUQ40" s="429"/>
      <c r="SUR40" s="429"/>
      <c r="SUS40" s="429"/>
      <c r="SUT40" s="429"/>
      <c r="SUU40" s="429"/>
      <c r="SUV40" s="429"/>
      <c r="SUW40" s="429"/>
      <c r="SUX40" s="429"/>
      <c r="SUY40" s="429"/>
      <c r="SUZ40" s="429"/>
      <c r="SVA40" s="429"/>
      <c r="SVB40" s="429"/>
      <c r="SVC40" s="429"/>
      <c r="SVD40" s="429"/>
      <c r="SVE40" s="429"/>
      <c r="SVF40" s="429"/>
      <c r="SVG40" s="429"/>
      <c r="SVH40" s="429"/>
      <c r="SVI40" s="429"/>
      <c r="SVJ40" s="429"/>
      <c r="SVK40" s="429"/>
      <c r="SVL40" s="429"/>
      <c r="SVM40" s="429"/>
      <c r="SVN40" s="429"/>
      <c r="SVO40" s="429"/>
      <c r="SVP40" s="429"/>
      <c r="SVQ40" s="429"/>
      <c r="SVR40" s="429"/>
      <c r="SVS40" s="429"/>
      <c r="SVT40" s="429"/>
      <c r="SVU40" s="429"/>
      <c r="SVV40" s="429"/>
      <c r="SVW40" s="429"/>
      <c r="SVX40" s="429"/>
      <c r="SVY40" s="429"/>
      <c r="SVZ40" s="429"/>
      <c r="SWA40" s="429"/>
      <c r="SWB40" s="429"/>
      <c r="SWC40" s="429"/>
      <c r="SWD40" s="429"/>
      <c r="SWE40" s="429"/>
      <c r="SWF40" s="429"/>
      <c r="SWG40" s="429"/>
      <c r="SWH40" s="429"/>
      <c r="SWI40" s="429"/>
      <c r="SWJ40" s="429"/>
      <c r="SWK40" s="429"/>
      <c r="SWL40" s="429"/>
      <c r="SWM40" s="429"/>
      <c r="SWN40" s="429"/>
      <c r="SWO40" s="429"/>
      <c r="SWP40" s="429"/>
      <c r="SWQ40" s="429"/>
      <c r="SWR40" s="429"/>
      <c r="SWS40" s="429"/>
      <c r="SWT40" s="429"/>
      <c r="SWU40" s="429"/>
      <c r="SWV40" s="429"/>
      <c r="SWW40" s="429"/>
      <c r="SWX40" s="429"/>
      <c r="SWY40" s="429"/>
      <c r="SWZ40" s="429"/>
      <c r="SXA40" s="429"/>
      <c r="SXB40" s="429"/>
      <c r="SXC40" s="429"/>
      <c r="SXD40" s="429"/>
      <c r="SXE40" s="429"/>
      <c r="SXF40" s="429"/>
      <c r="SXG40" s="429"/>
      <c r="SXH40" s="429"/>
      <c r="SXI40" s="429"/>
      <c r="SXJ40" s="429"/>
      <c r="SXK40" s="429"/>
      <c r="SXL40" s="429"/>
      <c r="SXM40" s="429"/>
      <c r="SXN40" s="429"/>
      <c r="SXO40" s="429"/>
      <c r="SXP40" s="429"/>
      <c r="SXQ40" s="429"/>
      <c r="SXR40" s="429"/>
      <c r="SXS40" s="429"/>
      <c r="SXT40" s="429"/>
      <c r="SXU40" s="429"/>
      <c r="SXV40" s="429"/>
      <c r="SXW40" s="429"/>
      <c r="SXX40" s="429"/>
      <c r="SXY40" s="429"/>
      <c r="SXZ40" s="429"/>
      <c r="SYA40" s="429"/>
      <c r="SYB40" s="429"/>
      <c r="SYC40" s="429"/>
      <c r="SYD40" s="429"/>
      <c r="SYE40" s="429"/>
      <c r="SYF40" s="429"/>
      <c r="SYG40" s="429"/>
      <c r="SYH40" s="429"/>
      <c r="SYI40" s="429"/>
      <c r="SYJ40" s="429"/>
      <c r="SYK40" s="429"/>
      <c r="SYL40" s="429"/>
      <c r="SYM40" s="429"/>
      <c r="SYN40" s="429"/>
      <c r="SYO40" s="429"/>
      <c r="SYP40" s="429"/>
      <c r="SYQ40" s="429"/>
      <c r="SYR40" s="429"/>
      <c r="SYS40" s="429"/>
      <c r="SYT40" s="429"/>
      <c r="SYU40" s="429"/>
      <c r="SYV40" s="429"/>
      <c r="SYW40" s="429"/>
      <c r="SYX40" s="429"/>
      <c r="SYY40" s="429"/>
      <c r="SYZ40" s="429"/>
      <c r="SZA40" s="429"/>
      <c r="SZB40" s="429"/>
      <c r="SZC40" s="429"/>
      <c r="SZD40" s="429"/>
      <c r="SZE40" s="429"/>
      <c r="SZF40" s="429"/>
      <c r="SZG40" s="429"/>
      <c r="SZH40" s="429"/>
      <c r="SZI40" s="429"/>
      <c r="SZJ40" s="429"/>
      <c r="SZK40" s="429"/>
      <c r="SZL40" s="429"/>
      <c r="SZM40" s="429"/>
      <c r="SZN40" s="429"/>
      <c r="SZO40" s="429"/>
      <c r="SZP40" s="429"/>
      <c r="SZQ40" s="429"/>
      <c r="SZR40" s="429"/>
      <c r="SZS40" s="429"/>
      <c r="SZT40" s="429"/>
      <c r="SZU40" s="429"/>
      <c r="SZV40" s="429"/>
      <c r="SZW40" s="429"/>
      <c r="SZX40" s="429"/>
      <c r="SZY40" s="429"/>
      <c r="SZZ40" s="429"/>
      <c r="TAA40" s="429"/>
      <c r="TAB40" s="429"/>
      <c r="TAC40" s="429"/>
      <c r="TAD40" s="429"/>
      <c r="TAE40" s="429"/>
      <c r="TAF40" s="429"/>
      <c r="TAG40" s="429"/>
      <c r="TAH40" s="429"/>
      <c r="TAI40" s="429"/>
      <c r="TAJ40" s="429"/>
      <c r="TAK40" s="429"/>
      <c r="TAL40" s="429"/>
      <c r="TAM40" s="429"/>
      <c r="TAN40" s="429"/>
      <c r="TAO40" s="429"/>
      <c r="TAP40" s="429"/>
      <c r="TAQ40" s="429"/>
      <c r="TAR40" s="429"/>
      <c r="TAS40" s="429"/>
      <c r="TAT40" s="429"/>
      <c r="TAU40" s="429"/>
      <c r="TAV40" s="429"/>
      <c r="TAW40" s="429"/>
      <c r="TAX40" s="429"/>
      <c r="TAY40" s="429"/>
      <c r="TAZ40" s="429"/>
      <c r="TBA40" s="429"/>
      <c r="TBB40" s="429"/>
      <c r="TBC40" s="429"/>
      <c r="TBD40" s="429"/>
      <c r="TBE40" s="429"/>
      <c r="TBF40" s="429"/>
      <c r="TBG40" s="429"/>
      <c r="TBH40" s="429"/>
      <c r="TBI40" s="429"/>
      <c r="TBJ40" s="429"/>
      <c r="TBK40" s="429"/>
      <c r="TBL40" s="429"/>
      <c r="TBM40" s="429"/>
      <c r="TBN40" s="429"/>
      <c r="TBO40" s="429"/>
      <c r="TBP40" s="429"/>
      <c r="TBQ40" s="429"/>
      <c r="TBR40" s="429"/>
      <c r="TBS40" s="429"/>
      <c r="TBT40" s="429"/>
      <c r="TBU40" s="429"/>
      <c r="TBV40" s="429"/>
      <c r="TBW40" s="429"/>
      <c r="TBX40" s="429"/>
      <c r="TBY40" s="429"/>
      <c r="TBZ40" s="429"/>
      <c r="TCA40" s="429"/>
      <c r="TCB40" s="429"/>
      <c r="TCC40" s="429"/>
      <c r="TCD40" s="429"/>
      <c r="TCE40" s="429"/>
      <c r="TCF40" s="429"/>
      <c r="TCG40" s="429"/>
      <c r="TCH40" s="429"/>
      <c r="TCI40" s="429"/>
      <c r="TCJ40" s="429"/>
      <c r="TCK40" s="429"/>
      <c r="TCL40" s="429"/>
      <c r="TCM40" s="429"/>
      <c r="TCN40" s="429"/>
      <c r="TCO40" s="429"/>
      <c r="TCP40" s="429"/>
      <c r="TCQ40" s="429"/>
      <c r="TCR40" s="429"/>
      <c r="TCS40" s="429"/>
      <c r="TCT40" s="429"/>
      <c r="TCU40" s="429"/>
      <c r="TCV40" s="429"/>
      <c r="TCW40" s="429"/>
      <c r="TCX40" s="429"/>
      <c r="TCY40" s="429"/>
      <c r="TCZ40" s="429"/>
      <c r="TDA40" s="429"/>
      <c r="TDB40" s="429"/>
      <c r="TDC40" s="429"/>
      <c r="TDD40" s="429"/>
      <c r="TDE40" s="429"/>
      <c r="TDF40" s="429"/>
      <c r="TDG40" s="429"/>
      <c r="TDH40" s="429"/>
      <c r="TDI40" s="429"/>
      <c r="TDJ40" s="429"/>
      <c r="TDK40" s="429"/>
      <c r="TDL40" s="429"/>
      <c r="TDM40" s="429"/>
      <c r="TDN40" s="429"/>
      <c r="TDO40" s="429"/>
      <c r="TDP40" s="429"/>
      <c r="TDQ40" s="429"/>
      <c r="TDR40" s="429"/>
      <c r="TDS40" s="429"/>
      <c r="TDT40" s="429"/>
      <c r="TDU40" s="429"/>
      <c r="TDV40" s="429"/>
      <c r="TDW40" s="429"/>
      <c r="TDX40" s="429"/>
      <c r="TDY40" s="429"/>
      <c r="TDZ40" s="429"/>
      <c r="TEA40" s="429"/>
      <c r="TEB40" s="429"/>
      <c r="TEC40" s="429"/>
      <c r="TED40" s="429"/>
      <c r="TEE40" s="429"/>
      <c r="TEF40" s="429"/>
      <c r="TEG40" s="429"/>
      <c r="TEH40" s="429"/>
      <c r="TEI40" s="429"/>
      <c r="TEJ40" s="429"/>
      <c r="TEK40" s="429"/>
      <c r="TEL40" s="429"/>
      <c r="TEM40" s="429"/>
      <c r="TEN40" s="429"/>
      <c r="TEO40" s="429"/>
      <c r="TEP40" s="429"/>
      <c r="TEQ40" s="429"/>
      <c r="TER40" s="429"/>
      <c r="TES40" s="429"/>
      <c r="TET40" s="429"/>
      <c r="TEU40" s="429"/>
      <c r="TEV40" s="429"/>
      <c r="TEW40" s="429"/>
      <c r="TEX40" s="429"/>
      <c r="TEY40" s="429"/>
      <c r="TEZ40" s="429"/>
      <c r="TFA40" s="429"/>
      <c r="TFB40" s="429"/>
      <c r="TFC40" s="429"/>
      <c r="TFD40" s="429"/>
      <c r="TFE40" s="429"/>
      <c r="TFF40" s="429"/>
      <c r="TFG40" s="429"/>
      <c r="TFH40" s="429"/>
      <c r="TFI40" s="429"/>
      <c r="TFJ40" s="429"/>
      <c r="TFK40" s="429"/>
      <c r="TFL40" s="429"/>
      <c r="TFM40" s="429"/>
      <c r="TFN40" s="429"/>
      <c r="TFO40" s="429"/>
      <c r="TFP40" s="429"/>
      <c r="TFQ40" s="429"/>
      <c r="TFR40" s="429"/>
      <c r="TFS40" s="429"/>
      <c r="TFT40" s="429"/>
      <c r="TFU40" s="429"/>
      <c r="TFV40" s="429"/>
      <c r="TFW40" s="429"/>
      <c r="TFX40" s="429"/>
      <c r="TFY40" s="429"/>
      <c r="TFZ40" s="429"/>
      <c r="TGA40" s="429"/>
      <c r="TGB40" s="429"/>
      <c r="TGC40" s="429"/>
      <c r="TGD40" s="429"/>
      <c r="TGE40" s="429"/>
      <c r="TGF40" s="429"/>
      <c r="TGG40" s="429"/>
      <c r="TGH40" s="429"/>
      <c r="TGI40" s="429"/>
      <c r="TGJ40" s="429"/>
      <c r="TGK40" s="429"/>
      <c r="TGL40" s="429"/>
      <c r="TGM40" s="429"/>
      <c r="TGN40" s="429"/>
      <c r="TGO40" s="429"/>
      <c r="TGP40" s="429"/>
      <c r="TGQ40" s="429"/>
      <c r="TGR40" s="429"/>
      <c r="TGS40" s="429"/>
      <c r="TGT40" s="429"/>
      <c r="TGU40" s="429"/>
      <c r="TGV40" s="429"/>
      <c r="TGW40" s="429"/>
      <c r="TGX40" s="429"/>
      <c r="TGY40" s="429"/>
      <c r="TGZ40" s="429"/>
      <c r="THA40" s="429"/>
      <c r="THB40" s="429"/>
      <c r="THC40" s="429"/>
      <c r="THD40" s="429"/>
      <c r="THE40" s="429"/>
      <c r="THF40" s="429"/>
      <c r="THG40" s="429"/>
      <c r="THH40" s="429"/>
      <c r="THI40" s="429"/>
      <c r="THJ40" s="429"/>
      <c r="THK40" s="429"/>
      <c r="THL40" s="429"/>
      <c r="THM40" s="429"/>
      <c r="THN40" s="429"/>
      <c r="THO40" s="429"/>
      <c r="THP40" s="429"/>
      <c r="THQ40" s="429"/>
      <c r="THR40" s="429"/>
      <c r="THS40" s="429"/>
      <c r="THT40" s="429"/>
      <c r="THU40" s="429"/>
      <c r="THV40" s="429"/>
      <c r="THW40" s="429"/>
      <c r="THX40" s="429"/>
      <c r="THY40" s="429"/>
      <c r="THZ40" s="429"/>
      <c r="TIA40" s="429"/>
      <c r="TIB40" s="429"/>
      <c r="TIC40" s="429"/>
      <c r="TID40" s="429"/>
      <c r="TIE40" s="429"/>
      <c r="TIF40" s="429"/>
      <c r="TIG40" s="429"/>
      <c r="TIH40" s="429"/>
      <c r="TII40" s="429"/>
      <c r="TIJ40" s="429"/>
      <c r="TIK40" s="429"/>
      <c r="TIL40" s="429"/>
      <c r="TIM40" s="429"/>
      <c r="TIN40" s="429"/>
      <c r="TIO40" s="429"/>
      <c r="TIP40" s="429"/>
      <c r="TIQ40" s="429"/>
      <c r="TIR40" s="429"/>
      <c r="TIS40" s="429"/>
      <c r="TIT40" s="429"/>
      <c r="TIU40" s="429"/>
      <c r="TIV40" s="429"/>
      <c r="TIW40" s="429"/>
      <c r="TIX40" s="429"/>
      <c r="TIY40" s="429"/>
      <c r="TIZ40" s="429"/>
      <c r="TJA40" s="429"/>
      <c r="TJB40" s="429"/>
      <c r="TJC40" s="429"/>
      <c r="TJD40" s="429"/>
      <c r="TJE40" s="429"/>
      <c r="TJF40" s="429"/>
      <c r="TJG40" s="429"/>
      <c r="TJH40" s="429"/>
      <c r="TJI40" s="429"/>
      <c r="TJJ40" s="429"/>
      <c r="TJK40" s="429"/>
      <c r="TJL40" s="429"/>
      <c r="TJM40" s="429"/>
      <c r="TJN40" s="429"/>
      <c r="TJO40" s="429"/>
      <c r="TJP40" s="429"/>
      <c r="TJQ40" s="429"/>
      <c r="TJR40" s="429"/>
      <c r="TJS40" s="429"/>
      <c r="TJT40" s="429"/>
      <c r="TJU40" s="429"/>
      <c r="TJV40" s="429"/>
      <c r="TJW40" s="429"/>
      <c r="TJX40" s="429"/>
      <c r="TJY40" s="429"/>
      <c r="TJZ40" s="429"/>
      <c r="TKA40" s="429"/>
      <c r="TKB40" s="429"/>
      <c r="TKC40" s="429"/>
      <c r="TKD40" s="429"/>
      <c r="TKE40" s="429"/>
      <c r="TKF40" s="429"/>
      <c r="TKG40" s="429"/>
      <c r="TKH40" s="429"/>
      <c r="TKI40" s="429"/>
      <c r="TKJ40" s="429"/>
      <c r="TKK40" s="429"/>
      <c r="TKL40" s="429"/>
      <c r="TKM40" s="429"/>
      <c r="TKN40" s="429"/>
      <c r="TKO40" s="429"/>
      <c r="TKP40" s="429"/>
      <c r="TKQ40" s="429"/>
      <c r="TKR40" s="429"/>
      <c r="TKS40" s="429"/>
      <c r="TKT40" s="429"/>
      <c r="TKU40" s="429"/>
      <c r="TKV40" s="429"/>
      <c r="TKW40" s="429"/>
      <c r="TKX40" s="429"/>
      <c r="TKY40" s="429"/>
      <c r="TKZ40" s="429"/>
      <c r="TLA40" s="429"/>
      <c r="TLB40" s="429"/>
      <c r="TLC40" s="429"/>
      <c r="TLD40" s="429"/>
      <c r="TLE40" s="429"/>
      <c r="TLF40" s="429"/>
      <c r="TLG40" s="429"/>
      <c r="TLH40" s="429"/>
      <c r="TLI40" s="429"/>
      <c r="TLJ40" s="429"/>
      <c r="TLK40" s="429"/>
      <c r="TLL40" s="429"/>
      <c r="TLM40" s="429"/>
      <c r="TLN40" s="429"/>
      <c r="TLO40" s="429"/>
      <c r="TLP40" s="429"/>
      <c r="TLQ40" s="429"/>
      <c r="TLR40" s="429"/>
      <c r="TLS40" s="429"/>
      <c r="TLT40" s="429"/>
      <c r="TLU40" s="429"/>
      <c r="TLV40" s="429"/>
      <c r="TLW40" s="429"/>
      <c r="TLX40" s="429"/>
      <c r="TLY40" s="429"/>
      <c r="TLZ40" s="429"/>
      <c r="TMA40" s="429"/>
      <c r="TMB40" s="429"/>
      <c r="TMC40" s="429"/>
      <c r="TMD40" s="429"/>
      <c r="TME40" s="429"/>
      <c r="TMF40" s="429"/>
      <c r="TMG40" s="429"/>
      <c r="TMH40" s="429"/>
      <c r="TMI40" s="429"/>
      <c r="TMJ40" s="429"/>
      <c r="TMK40" s="429"/>
      <c r="TML40" s="429"/>
      <c r="TMM40" s="429"/>
      <c r="TMN40" s="429"/>
      <c r="TMO40" s="429"/>
      <c r="TMP40" s="429"/>
      <c r="TMQ40" s="429"/>
      <c r="TMR40" s="429"/>
      <c r="TMS40" s="429"/>
      <c r="TMT40" s="429"/>
      <c r="TMU40" s="429"/>
      <c r="TMV40" s="429"/>
      <c r="TMW40" s="429"/>
      <c r="TMX40" s="429"/>
      <c r="TMY40" s="429"/>
      <c r="TMZ40" s="429"/>
      <c r="TNA40" s="429"/>
      <c r="TNB40" s="429"/>
      <c r="TNC40" s="429"/>
      <c r="TND40" s="429"/>
      <c r="TNE40" s="429"/>
      <c r="TNF40" s="429"/>
      <c r="TNG40" s="429"/>
      <c r="TNH40" s="429"/>
      <c r="TNI40" s="429"/>
      <c r="TNJ40" s="429"/>
      <c r="TNK40" s="429"/>
      <c r="TNL40" s="429"/>
      <c r="TNM40" s="429"/>
      <c r="TNN40" s="429"/>
      <c r="TNO40" s="429"/>
      <c r="TNP40" s="429"/>
      <c r="TNQ40" s="429"/>
      <c r="TNR40" s="429"/>
      <c r="TNS40" s="429"/>
      <c r="TNT40" s="429"/>
      <c r="TNU40" s="429"/>
      <c r="TNV40" s="429"/>
      <c r="TNW40" s="429"/>
      <c r="TNX40" s="429"/>
      <c r="TNY40" s="429"/>
      <c r="TNZ40" s="429"/>
      <c r="TOA40" s="429"/>
      <c r="TOB40" s="429"/>
      <c r="TOC40" s="429"/>
      <c r="TOD40" s="429"/>
      <c r="TOE40" s="429"/>
      <c r="TOF40" s="429"/>
      <c r="TOG40" s="429"/>
      <c r="TOH40" s="429"/>
      <c r="TOI40" s="429"/>
      <c r="TOJ40" s="429"/>
      <c r="TOK40" s="429"/>
      <c r="TOL40" s="429"/>
      <c r="TOM40" s="429"/>
      <c r="TON40" s="429"/>
      <c r="TOO40" s="429"/>
      <c r="TOP40" s="429"/>
      <c r="TOQ40" s="429"/>
      <c r="TOR40" s="429"/>
      <c r="TOS40" s="429"/>
      <c r="TOT40" s="429"/>
      <c r="TOU40" s="429"/>
      <c r="TOV40" s="429"/>
      <c r="TOW40" s="429"/>
      <c r="TOX40" s="429"/>
      <c r="TOY40" s="429"/>
      <c r="TOZ40" s="429"/>
      <c r="TPA40" s="429"/>
      <c r="TPB40" s="429"/>
      <c r="TPC40" s="429"/>
      <c r="TPD40" s="429"/>
      <c r="TPE40" s="429"/>
      <c r="TPF40" s="429"/>
      <c r="TPG40" s="429"/>
      <c r="TPH40" s="429"/>
      <c r="TPI40" s="429"/>
      <c r="TPJ40" s="429"/>
      <c r="TPK40" s="429"/>
      <c r="TPL40" s="429"/>
      <c r="TPM40" s="429"/>
      <c r="TPN40" s="429"/>
      <c r="TPO40" s="429"/>
      <c r="TPP40" s="429"/>
      <c r="TPQ40" s="429"/>
      <c r="TPR40" s="429"/>
      <c r="TPS40" s="429"/>
      <c r="TPT40" s="429"/>
      <c r="TPU40" s="429"/>
      <c r="TPV40" s="429"/>
      <c r="TPW40" s="429"/>
      <c r="TPX40" s="429"/>
      <c r="TPY40" s="429"/>
      <c r="TPZ40" s="429"/>
      <c r="TQA40" s="429"/>
      <c r="TQB40" s="429"/>
      <c r="TQC40" s="429"/>
      <c r="TQD40" s="429"/>
      <c r="TQE40" s="429"/>
      <c r="TQF40" s="429"/>
      <c r="TQG40" s="429"/>
      <c r="TQH40" s="429"/>
      <c r="TQI40" s="429"/>
      <c r="TQJ40" s="429"/>
      <c r="TQK40" s="429"/>
      <c r="TQL40" s="429"/>
      <c r="TQM40" s="429"/>
      <c r="TQN40" s="429"/>
      <c r="TQO40" s="429"/>
      <c r="TQP40" s="429"/>
      <c r="TQQ40" s="429"/>
      <c r="TQR40" s="429"/>
      <c r="TQS40" s="429"/>
      <c r="TQT40" s="429"/>
      <c r="TQU40" s="429"/>
      <c r="TQV40" s="429"/>
      <c r="TQW40" s="429"/>
      <c r="TQX40" s="429"/>
      <c r="TQY40" s="429"/>
      <c r="TQZ40" s="429"/>
      <c r="TRA40" s="429"/>
      <c r="TRB40" s="429"/>
      <c r="TRC40" s="429"/>
      <c r="TRD40" s="429"/>
      <c r="TRE40" s="429"/>
      <c r="TRF40" s="429"/>
      <c r="TRG40" s="429"/>
      <c r="TRH40" s="429"/>
      <c r="TRI40" s="429"/>
      <c r="TRJ40" s="429"/>
      <c r="TRK40" s="429"/>
      <c r="TRL40" s="429"/>
      <c r="TRM40" s="429"/>
      <c r="TRN40" s="429"/>
      <c r="TRO40" s="429"/>
      <c r="TRP40" s="429"/>
      <c r="TRQ40" s="429"/>
      <c r="TRR40" s="429"/>
      <c r="TRS40" s="429"/>
      <c r="TRT40" s="429"/>
      <c r="TRU40" s="429"/>
      <c r="TRV40" s="429"/>
      <c r="TRW40" s="429"/>
      <c r="TRX40" s="429"/>
      <c r="TRY40" s="429"/>
      <c r="TRZ40" s="429"/>
      <c r="TSA40" s="429"/>
      <c r="TSB40" s="429"/>
      <c r="TSC40" s="429"/>
      <c r="TSD40" s="429"/>
      <c r="TSE40" s="429"/>
      <c r="TSF40" s="429"/>
      <c r="TSG40" s="429"/>
      <c r="TSH40" s="429"/>
      <c r="TSI40" s="429"/>
      <c r="TSJ40" s="429"/>
      <c r="TSK40" s="429"/>
      <c r="TSL40" s="429"/>
      <c r="TSM40" s="429"/>
      <c r="TSN40" s="429"/>
      <c r="TSO40" s="429"/>
      <c r="TSP40" s="429"/>
      <c r="TSQ40" s="429"/>
      <c r="TSR40" s="429"/>
      <c r="TSS40" s="429"/>
      <c r="TST40" s="429"/>
      <c r="TSU40" s="429"/>
      <c r="TSV40" s="429"/>
      <c r="TSW40" s="429"/>
      <c r="TSX40" s="429"/>
      <c r="TSY40" s="429"/>
      <c r="TSZ40" s="429"/>
      <c r="TTA40" s="429"/>
      <c r="TTB40" s="429"/>
      <c r="TTC40" s="429"/>
      <c r="TTD40" s="429"/>
      <c r="TTE40" s="429"/>
      <c r="TTF40" s="429"/>
      <c r="TTG40" s="429"/>
      <c r="TTH40" s="429"/>
      <c r="TTI40" s="429"/>
      <c r="TTJ40" s="429"/>
      <c r="TTK40" s="429"/>
      <c r="TTL40" s="429"/>
      <c r="TTM40" s="429"/>
      <c r="TTN40" s="429"/>
      <c r="TTO40" s="429"/>
      <c r="TTP40" s="429"/>
      <c r="TTQ40" s="429"/>
      <c r="TTR40" s="429"/>
      <c r="TTS40" s="429"/>
      <c r="TTT40" s="429"/>
      <c r="TTU40" s="429"/>
      <c r="TTV40" s="429"/>
      <c r="TTW40" s="429"/>
      <c r="TTX40" s="429"/>
      <c r="TTY40" s="429"/>
      <c r="TTZ40" s="429"/>
      <c r="TUA40" s="429"/>
      <c r="TUB40" s="429"/>
      <c r="TUC40" s="429"/>
      <c r="TUD40" s="429"/>
      <c r="TUE40" s="429"/>
      <c r="TUF40" s="429"/>
      <c r="TUG40" s="429"/>
      <c r="TUH40" s="429"/>
      <c r="TUI40" s="429"/>
      <c r="TUJ40" s="429"/>
      <c r="TUK40" s="429"/>
      <c r="TUL40" s="429"/>
      <c r="TUM40" s="429"/>
      <c r="TUN40" s="429"/>
      <c r="TUO40" s="429"/>
      <c r="TUP40" s="429"/>
      <c r="TUQ40" s="429"/>
      <c r="TUR40" s="429"/>
      <c r="TUS40" s="429"/>
      <c r="TUT40" s="429"/>
      <c r="TUU40" s="429"/>
      <c r="TUV40" s="429"/>
      <c r="TUW40" s="429"/>
      <c r="TUX40" s="429"/>
      <c r="TUY40" s="429"/>
      <c r="TUZ40" s="429"/>
      <c r="TVA40" s="429"/>
      <c r="TVB40" s="429"/>
      <c r="TVC40" s="429"/>
      <c r="TVD40" s="429"/>
      <c r="TVE40" s="429"/>
      <c r="TVF40" s="429"/>
      <c r="TVG40" s="429"/>
      <c r="TVH40" s="429"/>
      <c r="TVI40" s="429"/>
      <c r="TVJ40" s="429"/>
      <c r="TVK40" s="429"/>
      <c r="TVL40" s="429"/>
      <c r="TVM40" s="429"/>
      <c r="TVN40" s="429"/>
      <c r="TVO40" s="429"/>
      <c r="TVP40" s="429"/>
      <c r="TVQ40" s="429"/>
      <c r="TVR40" s="429"/>
      <c r="TVS40" s="429"/>
      <c r="TVT40" s="429"/>
      <c r="TVU40" s="429"/>
      <c r="TVV40" s="429"/>
      <c r="TVW40" s="429"/>
      <c r="TVX40" s="429"/>
      <c r="TVY40" s="429"/>
      <c r="TVZ40" s="429"/>
      <c r="TWA40" s="429"/>
      <c r="TWB40" s="429"/>
      <c r="TWC40" s="429"/>
      <c r="TWD40" s="429"/>
      <c r="TWE40" s="429"/>
      <c r="TWF40" s="429"/>
      <c r="TWG40" s="429"/>
      <c r="TWH40" s="429"/>
      <c r="TWI40" s="429"/>
      <c r="TWJ40" s="429"/>
      <c r="TWK40" s="429"/>
      <c r="TWL40" s="429"/>
      <c r="TWM40" s="429"/>
      <c r="TWN40" s="429"/>
      <c r="TWO40" s="429"/>
      <c r="TWP40" s="429"/>
      <c r="TWQ40" s="429"/>
      <c r="TWR40" s="429"/>
      <c r="TWS40" s="429"/>
      <c r="TWT40" s="429"/>
      <c r="TWU40" s="429"/>
      <c r="TWV40" s="429"/>
      <c r="TWW40" s="429"/>
      <c r="TWX40" s="429"/>
      <c r="TWY40" s="429"/>
      <c r="TWZ40" s="429"/>
      <c r="TXA40" s="429"/>
      <c r="TXB40" s="429"/>
      <c r="TXC40" s="429"/>
      <c r="TXD40" s="429"/>
      <c r="TXE40" s="429"/>
      <c r="TXF40" s="429"/>
      <c r="TXG40" s="429"/>
      <c r="TXH40" s="429"/>
      <c r="TXI40" s="429"/>
      <c r="TXJ40" s="429"/>
      <c r="TXK40" s="429"/>
      <c r="TXL40" s="429"/>
      <c r="TXM40" s="429"/>
      <c r="TXN40" s="429"/>
      <c r="TXO40" s="429"/>
      <c r="TXP40" s="429"/>
      <c r="TXQ40" s="429"/>
      <c r="TXR40" s="429"/>
      <c r="TXS40" s="429"/>
      <c r="TXT40" s="429"/>
      <c r="TXU40" s="429"/>
      <c r="TXV40" s="429"/>
      <c r="TXW40" s="429"/>
      <c r="TXX40" s="429"/>
      <c r="TXY40" s="429"/>
      <c r="TXZ40" s="429"/>
      <c r="TYA40" s="429"/>
      <c r="TYB40" s="429"/>
      <c r="TYC40" s="429"/>
      <c r="TYD40" s="429"/>
      <c r="TYE40" s="429"/>
      <c r="TYF40" s="429"/>
      <c r="TYG40" s="429"/>
      <c r="TYH40" s="429"/>
      <c r="TYI40" s="429"/>
      <c r="TYJ40" s="429"/>
      <c r="TYK40" s="429"/>
      <c r="TYL40" s="429"/>
      <c r="TYM40" s="429"/>
      <c r="TYN40" s="429"/>
      <c r="TYO40" s="429"/>
      <c r="TYP40" s="429"/>
      <c r="TYQ40" s="429"/>
      <c r="TYR40" s="429"/>
      <c r="TYS40" s="429"/>
      <c r="TYT40" s="429"/>
      <c r="TYU40" s="429"/>
      <c r="TYV40" s="429"/>
      <c r="TYW40" s="429"/>
      <c r="TYX40" s="429"/>
      <c r="TYY40" s="429"/>
      <c r="TYZ40" s="429"/>
      <c r="TZA40" s="429"/>
      <c r="TZB40" s="429"/>
      <c r="TZC40" s="429"/>
      <c r="TZD40" s="429"/>
      <c r="TZE40" s="429"/>
      <c r="TZF40" s="429"/>
      <c r="TZG40" s="429"/>
      <c r="TZH40" s="429"/>
      <c r="TZI40" s="429"/>
      <c r="TZJ40" s="429"/>
      <c r="TZK40" s="429"/>
      <c r="TZL40" s="429"/>
      <c r="TZM40" s="429"/>
      <c r="TZN40" s="429"/>
      <c r="TZO40" s="429"/>
      <c r="TZP40" s="429"/>
      <c r="TZQ40" s="429"/>
      <c r="TZR40" s="429"/>
      <c r="TZS40" s="429"/>
      <c r="TZT40" s="429"/>
      <c r="TZU40" s="429"/>
      <c r="TZV40" s="429"/>
      <c r="TZW40" s="429"/>
      <c r="TZX40" s="429"/>
      <c r="TZY40" s="429"/>
      <c r="TZZ40" s="429"/>
      <c r="UAA40" s="429"/>
      <c r="UAB40" s="429"/>
      <c r="UAC40" s="429"/>
      <c r="UAD40" s="429"/>
      <c r="UAE40" s="429"/>
      <c r="UAF40" s="429"/>
      <c r="UAG40" s="429"/>
      <c r="UAH40" s="429"/>
      <c r="UAI40" s="429"/>
      <c r="UAJ40" s="429"/>
      <c r="UAK40" s="429"/>
      <c r="UAL40" s="429"/>
      <c r="UAM40" s="429"/>
      <c r="UAN40" s="429"/>
      <c r="UAO40" s="429"/>
      <c r="UAP40" s="429"/>
      <c r="UAQ40" s="429"/>
      <c r="UAR40" s="429"/>
      <c r="UAS40" s="429"/>
      <c r="UAT40" s="429"/>
      <c r="UAU40" s="429"/>
      <c r="UAV40" s="429"/>
      <c r="UAW40" s="429"/>
      <c r="UAX40" s="429"/>
      <c r="UAY40" s="429"/>
      <c r="UAZ40" s="429"/>
      <c r="UBA40" s="429"/>
      <c r="UBB40" s="429"/>
      <c r="UBC40" s="429"/>
      <c r="UBD40" s="429"/>
      <c r="UBE40" s="429"/>
      <c r="UBF40" s="429"/>
      <c r="UBG40" s="429"/>
      <c r="UBH40" s="429"/>
      <c r="UBI40" s="429"/>
      <c r="UBJ40" s="429"/>
      <c r="UBK40" s="429"/>
      <c r="UBL40" s="429"/>
      <c r="UBM40" s="429"/>
      <c r="UBN40" s="429"/>
      <c r="UBO40" s="429"/>
      <c r="UBP40" s="429"/>
      <c r="UBQ40" s="429"/>
      <c r="UBR40" s="429"/>
      <c r="UBS40" s="429"/>
      <c r="UBT40" s="429"/>
      <c r="UBU40" s="429"/>
      <c r="UBV40" s="429"/>
      <c r="UBW40" s="429"/>
      <c r="UBX40" s="429"/>
      <c r="UBY40" s="429"/>
      <c r="UBZ40" s="429"/>
      <c r="UCA40" s="429"/>
      <c r="UCB40" s="429"/>
      <c r="UCC40" s="429"/>
      <c r="UCD40" s="429"/>
      <c r="UCE40" s="429"/>
      <c r="UCF40" s="429"/>
      <c r="UCG40" s="429"/>
      <c r="UCH40" s="429"/>
      <c r="UCI40" s="429"/>
      <c r="UCJ40" s="429"/>
      <c r="UCK40" s="429"/>
      <c r="UCL40" s="429"/>
      <c r="UCM40" s="429"/>
      <c r="UCN40" s="429"/>
      <c r="UCO40" s="429"/>
      <c r="UCP40" s="429"/>
      <c r="UCQ40" s="429"/>
      <c r="UCR40" s="429"/>
      <c r="UCS40" s="429"/>
      <c r="UCT40" s="429"/>
      <c r="UCU40" s="429"/>
      <c r="UCV40" s="429"/>
      <c r="UCW40" s="429"/>
      <c r="UCX40" s="429"/>
      <c r="UCY40" s="429"/>
      <c r="UCZ40" s="429"/>
      <c r="UDA40" s="429"/>
      <c r="UDB40" s="429"/>
      <c r="UDC40" s="429"/>
      <c r="UDD40" s="429"/>
      <c r="UDE40" s="429"/>
      <c r="UDF40" s="429"/>
      <c r="UDG40" s="429"/>
      <c r="UDH40" s="429"/>
      <c r="UDI40" s="429"/>
      <c r="UDJ40" s="429"/>
      <c r="UDK40" s="429"/>
      <c r="UDL40" s="429"/>
      <c r="UDM40" s="429"/>
      <c r="UDN40" s="429"/>
      <c r="UDO40" s="429"/>
      <c r="UDP40" s="429"/>
      <c r="UDQ40" s="429"/>
      <c r="UDR40" s="429"/>
      <c r="UDS40" s="429"/>
      <c r="UDT40" s="429"/>
      <c r="UDU40" s="429"/>
      <c r="UDV40" s="429"/>
      <c r="UDW40" s="429"/>
      <c r="UDX40" s="429"/>
      <c r="UDY40" s="429"/>
      <c r="UDZ40" s="429"/>
      <c r="UEA40" s="429"/>
      <c r="UEB40" s="429"/>
      <c r="UEC40" s="429"/>
      <c r="UED40" s="429"/>
      <c r="UEE40" s="429"/>
      <c r="UEF40" s="429"/>
      <c r="UEG40" s="429"/>
      <c r="UEH40" s="429"/>
      <c r="UEI40" s="429"/>
      <c r="UEJ40" s="429"/>
      <c r="UEK40" s="429"/>
      <c r="UEL40" s="429"/>
      <c r="UEM40" s="429"/>
      <c r="UEN40" s="429"/>
      <c r="UEO40" s="429"/>
      <c r="UEP40" s="429"/>
      <c r="UEQ40" s="429"/>
      <c r="UER40" s="429"/>
      <c r="UES40" s="429"/>
      <c r="UET40" s="429"/>
      <c r="UEU40" s="429"/>
      <c r="UEV40" s="429"/>
      <c r="UEW40" s="429"/>
      <c r="UEX40" s="429"/>
      <c r="UEY40" s="429"/>
      <c r="UEZ40" s="429"/>
      <c r="UFA40" s="429"/>
      <c r="UFB40" s="429"/>
      <c r="UFC40" s="429"/>
      <c r="UFD40" s="429"/>
      <c r="UFE40" s="429"/>
      <c r="UFF40" s="429"/>
      <c r="UFG40" s="429"/>
      <c r="UFH40" s="429"/>
      <c r="UFI40" s="429"/>
      <c r="UFJ40" s="429"/>
      <c r="UFK40" s="429"/>
      <c r="UFL40" s="429"/>
      <c r="UFM40" s="429"/>
      <c r="UFN40" s="429"/>
      <c r="UFO40" s="429"/>
      <c r="UFP40" s="429"/>
      <c r="UFQ40" s="429"/>
      <c r="UFR40" s="429"/>
      <c r="UFS40" s="429"/>
      <c r="UFT40" s="429"/>
      <c r="UFU40" s="429"/>
      <c r="UFV40" s="429"/>
      <c r="UFW40" s="429"/>
      <c r="UFX40" s="429"/>
      <c r="UFY40" s="429"/>
      <c r="UFZ40" s="429"/>
      <c r="UGA40" s="429"/>
      <c r="UGB40" s="429"/>
      <c r="UGC40" s="429"/>
      <c r="UGD40" s="429"/>
      <c r="UGE40" s="429"/>
      <c r="UGF40" s="429"/>
      <c r="UGG40" s="429"/>
      <c r="UGH40" s="429"/>
      <c r="UGI40" s="429"/>
      <c r="UGJ40" s="429"/>
      <c r="UGK40" s="429"/>
      <c r="UGL40" s="429"/>
      <c r="UGM40" s="429"/>
      <c r="UGN40" s="429"/>
      <c r="UGO40" s="429"/>
      <c r="UGP40" s="429"/>
      <c r="UGQ40" s="429"/>
      <c r="UGR40" s="429"/>
      <c r="UGS40" s="429"/>
      <c r="UGT40" s="429"/>
      <c r="UGU40" s="429"/>
      <c r="UGV40" s="429"/>
      <c r="UGW40" s="429"/>
      <c r="UGX40" s="429"/>
      <c r="UGY40" s="429"/>
      <c r="UGZ40" s="429"/>
      <c r="UHA40" s="429"/>
      <c r="UHB40" s="429"/>
      <c r="UHC40" s="429"/>
      <c r="UHD40" s="429"/>
      <c r="UHE40" s="429"/>
      <c r="UHF40" s="429"/>
      <c r="UHG40" s="429"/>
      <c r="UHH40" s="429"/>
      <c r="UHI40" s="429"/>
      <c r="UHJ40" s="429"/>
      <c r="UHK40" s="429"/>
      <c r="UHL40" s="429"/>
      <c r="UHM40" s="429"/>
      <c r="UHN40" s="429"/>
      <c r="UHO40" s="429"/>
      <c r="UHP40" s="429"/>
      <c r="UHQ40" s="429"/>
      <c r="UHR40" s="429"/>
      <c r="UHS40" s="429"/>
      <c r="UHT40" s="429"/>
      <c r="UHU40" s="429"/>
      <c r="UHV40" s="429"/>
      <c r="UHW40" s="429"/>
      <c r="UHX40" s="429"/>
      <c r="UHY40" s="429"/>
      <c r="UHZ40" s="429"/>
      <c r="UIA40" s="429"/>
      <c r="UIB40" s="429"/>
      <c r="UIC40" s="429"/>
      <c r="UID40" s="429"/>
      <c r="UIE40" s="429"/>
      <c r="UIF40" s="429"/>
      <c r="UIG40" s="429"/>
      <c r="UIH40" s="429"/>
      <c r="UII40" s="429"/>
      <c r="UIJ40" s="429"/>
      <c r="UIK40" s="429"/>
      <c r="UIL40" s="429"/>
      <c r="UIM40" s="429"/>
      <c r="UIN40" s="429"/>
      <c r="UIO40" s="429"/>
      <c r="UIP40" s="429"/>
      <c r="UIQ40" s="429"/>
      <c r="UIR40" s="429"/>
      <c r="UIS40" s="429"/>
      <c r="UIT40" s="429"/>
      <c r="UIU40" s="429"/>
      <c r="UIV40" s="429"/>
      <c r="UIW40" s="429"/>
      <c r="UIX40" s="429"/>
      <c r="UIY40" s="429"/>
      <c r="UIZ40" s="429"/>
      <c r="UJA40" s="429"/>
      <c r="UJB40" s="429"/>
      <c r="UJC40" s="429"/>
      <c r="UJD40" s="429"/>
      <c r="UJE40" s="429"/>
      <c r="UJF40" s="429"/>
      <c r="UJG40" s="429"/>
      <c r="UJH40" s="429"/>
      <c r="UJI40" s="429"/>
      <c r="UJJ40" s="429"/>
      <c r="UJK40" s="429"/>
      <c r="UJL40" s="429"/>
      <c r="UJM40" s="429"/>
      <c r="UJN40" s="429"/>
      <c r="UJO40" s="429"/>
      <c r="UJP40" s="429"/>
      <c r="UJQ40" s="429"/>
      <c r="UJR40" s="429"/>
      <c r="UJS40" s="429"/>
      <c r="UJT40" s="429"/>
      <c r="UJU40" s="429"/>
      <c r="UJV40" s="429"/>
      <c r="UJW40" s="429"/>
      <c r="UJX40" s="429"/>
      <c r="UJY40" s="429"/>
      <c r="UJZ40" s="429"/>
      <c r="UKA40" s="429"/>
      <c r="UKB40" s="429"/>
      <c r="UKC40" s="429"/>
      <c r="UKD40" s="429"/>
      <c r="UKE40" s="429"/>
      <c r="UKF40" s="429"/>
      <c r="UKG40" s="429"/>
      <c r="UKH40" s="429"/>
      <c r="UKI40" s="429"/>
      <c r="UKJ40" s="429"/>
      <c r="UKK40" s="429"/>
      <c r="UKL40" s="429"/>
      <c r="UKM40" s="429"/>
      <c r="UKN40" s="429"/>
      <c r="UKO40" s="429"/>
      <c r="UKP40" s="429"/>
      <c r="UKQ40" s="429"/>
      <c r="UKR40" s="429"/>
      <c r="UKS40" s="429"/>
      <c r="UKT40" s="429"/>
      <c r="UKU40" s="429"/>
      <c r="UKV40" s="429"/>
      <c r="UKW40" s="429"/>
      <c r="UKX40" s="429"/>
      <c r="UKY40" s="429"/>
      <c r="UKZ40" s="429"/>
      <c r="ULA40" s="429"/>
      <c r="ULB40" s="429"/>
      <c r="ULC40" s="429"/>
      <c r="ULD40" s="429"/>
      <c r="ULE40" s="429"/>
      <c r="ULF40" s="429"/>
      <c r="ULG40" s="429"/>
      <c r="ULH40" s="429"/>
      <c r="ULI40" s="429"/>
      <c r="ULJ40" s="429"/>
      <c r="ULK40" s="429"/>
      <c r="ULL40" s="429"/>
      <c r="ULM40" s="429"/>
      <c r="ULN40" s="429"/>
      <c r="ULO40" s="429"/>
      <c r="ULP40" s="429"/>
      <c r="ULQ40" s="429"/>
      <c r="ULR40" s="429"/>
      <c r="ULS40" s="429"/>
      <c r="ULT40" s="429"/>
      <c r="ULU40" s="429"/>
      <c r="ULV40" s="429"/>
      <c r="ULW40" s="429"/>
      <c r="ULX40" s="429"/>
      <c r="ULY40" s="429"/>
      <c r="ULZ40" s="429"/>
      <c r="UMA40" s="429"/>
      <c r="UMB40" s="429"/>
      <c r="UMC40" s="429"/>
      <c r="UMD40" s="429"/>
      <c r="UME40" s="429"/>
      <c r="UMF40" s="429"/>
      <c r="UMG40" s="429"/>
      <c r="UMH40" s="429"/>
      <c r="UMI40" s="429"/>
      <c r="UMJ40" s="429"/>
      <c r="UMK40" s="429"/>
      <c r="UML40" s="429"/>
      <c r="UMM40" s="429"/>
      <c r="UMN40" s="429"/>
      <c r="UMO40" s="429"/>
      <c r="UMP40" s="429"/>
      <c r="UMQ40" s="429"/>
      <c r="UMR40" s="429"/>
      <c r="UMS40" s="429"/>
      <c r="UMT40" s="429"/>
      <c r="UMU40" s="429"/>
      <c r="UMV40" s="429"/>
      <c r="UMW40" s="429"/>
      <c r="UMX40" s="429"/>
      <c r="UMY40" s="429"/>
      <c r="UMZ40" s="429"/>
      <c r="UNA40" s="429"/>
      <c r="UNB40" s="429"/>
      <c r="UNC40" s="429"/>
      <c r="UND40" s="429"/>
      <c r="UNE40" s="429"/>
      <c r="UNF40" s="429"/>
      <c r="UNG40" s="429"/>
      <c r="UNH40" s="429"/>
      <c r="UNI40" s="429"/>
      <c r="UNJ40" s="429"/>
      <c r="UNK40" s="429"/>
      <c r="UNL40" s="429"/>
      <c r="UNM40" s="429"/>
      <c r="UNN40" s="429"/>
      <c r="UNO40" s="429"/>
      <c r="UNP40" s="429"/>
      <c r="UNQ40" s="429"/>
      <c r="UNR40" s="429"/>
      <c r="UNS40" s="429"/>
      <c r="UNT40" s="429"/>
      <c r="UNU40" s="429"/>
      <c r="UNV40" s="429"/>
      <c r="UNW40" s="429"/>
      <c r="UNX40" s="429"/>
      <c r="UNY40" s="429"/>
      <c r="UNZ40" s="429"/>
      <c r="UOA40" s="429"/>
      <c r="UOB40" s="429"/>
      <c r="UOC40" s="429"/>
      <c r="UOD40" s="429"/>
      <c r="UOE40" s="429"/>
      <c r="UOF40" s="429"/>
      <c r="UOG40" s="429"/>
      <c r="UOH40" s="429"/>
      <c r="UOI40" s="429"/>
      <c r="UOJ40" s="429"/>
      <c r="UOK40" s="429"/>
      <c r="UOL40" s="429"/>
      <c r="UOM40" s="429"/>
      <c r="UON40" s="429"/>
      <c r="UOO40" s="429"/>
      <c r="UOP40" s="429"/>
      <c r="UOQ40" s="429"/>
      <c r="UOR40" s="429"/>
      <c r="UOS40" s="429"/>
      <c r="UOT40" s="429"/>
      <c r="UOU40" s="429"/>
      <c r="UOV40" s="429"/>
      <c r="UOW40" s="429"/>
      <c r="UOX40" s="429"/>
      <c r="UOY40" s="429"/>
      <c r="UOZ40" s="429"/>
      <c r="UPA40" s="429"/>
      <c r="UPB40" s="429"/>
      <c r="UPC40" s="429"/>
      <c r="UPD40" s="429"/>
      <c r="UPE40" s="429"/>
      <c r="UPF40" s="429"/>
      <c r="UPG40" s="429"/>
      <c r="UPH40" s="429"/>
      <c r="UPI40" s="429"/>
      <c r="UPJ40" s="429"/>
      <c r="UPK40" s="429"/>
      <c r="UPL40" s="429"/>
      <c r="UPM40" s="429"/>
      <c r="UPN40" s="429"/>
      <c r="UPO40" s="429"/>
      <c r="UPP40" s="429"/>
      <c r="UPQ40" s="429"/>
      <c r="UPR40" s="429"/>
      <c r="UPS40" s="429"/>
      <c r="UPT40" s="429"/>
      <c r="UPU40" s="429"/>
      <c r="UPV40" s="429"/>
      <c r="UPW40" s="429"/>
      <c r="UPX40" s="429"/>
      <c r="UPY40" s="429"/>
      <c r="UPZ40" s="429"/>
      <c r="UQA40" s="429"/>
      <c r="UQB40" s="429"/>
      <c r="UQC40" s="429"/>
      <c r="UQD40" s="429"/>
      <c r="UQE40" s="429"/>
      <c r="UQF40" s="429"/>
      <c r="UQG40" s="429"/>
      <c r="UQH40" s="429"/>
      <c r="UQI40" s="429"/>
      <c r="UQJ40" s="429"/>
      <c r="UQK40" s="429"/>
      <c r="UQL40" s="429"/>
      <c r="UQM40" s="429"/>
      <c r="UQN40" s="429"/>
      <c r="UQO40" s="429"/>
      <c r="UQP40" s="429"/>
      <c r="UQQ40" s="429"/>
      <c r="UQR40" s="429"/>
      <c r="UQS40" s="429"/>
      <c r="UQT40" s="429"/>
      <c r="UQU40" s="429"/>
      <c r="UQV40" s="429"/>
      <c r="UQW40" s="429"/>
      <c r="UQX40" s="429"/>
      <c r="UQY40" s="429"/>
      <c r="UQZ40" s="429"/>
      <c r="URA40" s="429"/>
      <c r="URB40" s="429"/>
      <c r="URC40" s="429"/>
      <c r="URD40" s="429"/>
      <c r="URE40" s="429"/>
      <c r="URF40" s="429"/>
      <c r="URG40" s="429"/>
      <c r="URH40" s="429"/>
      <c r="URI40" s="429"/>
      <c r="URJ40" s="429"/>
      <c r="URK40" s="429"/>
      <c r="URL40" s="429"/>
      <c r="URM40" s="429"/>
      <c r="URN40" s="429"/>
      <c r="URO40" s="429"/>
      <c r="URP40" s="429"/>
      <c r="URQ40" s="429"/>
      <c r="URR40" s="429"/>
      <c r="URS40" s="429"/>
      <c r="URT40" s="429"/>
      <c r="URU40" s="429"/>
      <c r="URV40" s="429"/>
      <c r="URW40" s="429"/>
      <c r="URX40" s="429"/>
      <c r="URY40" s="429"/>
      <c r="URZ40" s="429"/>
      <c r="USA40" s="429"/>
      <c r="USB40" s="429"/>
      <c r="USC40" s="429"/>
      <c r="USD40" s="429"/>
      <c r="USE40" s="429"/>
      <c r="USF40" s="429"/>
      <c r="USG40" s="429"/>
      <c r="USH40" s="429"/>
      <c r="USI40" s="429"/>
      <c r="USJ40" s="429"/>
      <c r="USK40" s="429"/>
      <c r="USL40" s="429"/>
      <c r="USM40" s="429"/>
      <c r="USN40" s="429"/>
      <c r="USO40" s="429"/>
      <c r="USP40" s="429"/>
      <c r="USQ40" s="429"/>
      <c r="USR40" s="429"/>
      <c r="USS40" s="429"/>
      <c r="UST40" s="429"/>
      <c r="USU40" s="429"/>
      <c r="USV40" s="429"/>
      <c r="USW40" s="429"/>
      <c r="USX40" s="429"/>
      <c r="USY40" s="429"/>
      <c r="USZ40" s="429"/>
      <c r="UTA40" s="429"/>
      <c r="UTB40" s="429"/>
      <c r="UTC40" s="429"/>
      <c r="UTD40" s="429"/>
      <c r="UTE40" s="429"/>
      <c r="UTF40" s="429"/>
      <c r="UTG40" s="429"/>
      <c r="UTH40" s="429"/>
      <c r="UTI40" s="429"/>
      <c r="UTJ40" s="429"/>
      <c r="UTK40" s="429"/>
      <c r="UTL40" s="429"/>
      <c r="UTM40" s="429"/>
      <c r="UTN40" s="429"/>
      <c r="UTO40" s="429"/>
      <c r="UTP40" s="429"/>
      <c r="UTQ40" s="429"/>
      <c r="UTR40" s="429"/>
      <c r="UTS40" s="429"/>
      <c r="UTT40" s="429"/>
      <c r="UTU40" s="429"/>
      <c r="UTV40" s="429"/>
      <c r="UTW40" s="429"/>
      <c r="UTX40" s="429"/>
      <c r="UTY40" s="429"/>
      <c r="UTZ40" s="429"/>
      <c r="UUA40" s="429"/>
      <c r="UUB40" s="429"/>
      <c r="UUC40" s="429"/>
      <c r="UUD40" s="429"/>
      <c r="UUE40" s="429"/>
      <c r="UUF40" s="429"/>
      <c r="UUG40" s="429"/>
      <c r="UUH40" s="429"/>
      <c r="UUI40" s="429"/>
      <c r="UUJ40" s="429"/>
      <c r="UUK40" s="429"/>
      <c r="UUL40" s="429"/>
      <c r="UUM40" s="429"/>
      <c r="UUN40" s="429"/>
      <c r="UUO40" s="429"/>
      <c r="UUP40" s="429"/>
      <c r="UUQ40" s="429"/>
      <c r="UUR40" s="429"/>
      <c r="UUS40" s="429"/>
      <c r="UUT40" s="429"/>
      <c r="UUU40" s="429"/>
      <c r="UUV40" s="429"/>
      <c r="UUW40" s="429"/>
      <c r="UUX40" s="429"/>
      <c r="UUY40" s="429"/>
      <c r="UUZ40" s="429"/>
      <c r="UVA40" s="429"/>
      <c r="UVB40" s="429"/>
      <c r="UVC40" s="429"/>
      <c r="UVD40" s="429"/>
      <c r="UVE40" s="429"/>
      <c r="UVF40" s="429"/>
      <c r="UVG40" s="429"/>
      <c r="UVH40" s="429"/>
      <c r="UVI40" s="429"/>
      <c r="UVJ40" s="429"/>
      <c r="UVK40" s="429"/>
      <c r="UVL40" s="429"/>
      <c r="UVM40" s="429"/>
      <c r="UVN40" s="429"/>
      <c r="UVO40" s="429"/>
      <c r="UVP40" s="429"/>
      <c r="UVQ40" s="429"/>
      <c r="UVR40" s="429"/>
      <c r="UVS40" s="429"/>
      <c r="UVT40" s="429"/>
      <c r="UVU40" s="429"/>
      <c r="UVV40" s="429"/>
      <c r="UVW40" s="429"/>
      <c r="UVX40" s="429"/>
      <c r="UVY40" s="429"/>
      <c r="UVZ40" s="429"/>
      <c r="UWA40" s="429"/>
      <c r="UWB40" s="429"/>
      <c r="UWC40" s="429"/>
      <c r="UWD40" s="429"/>
      <c r="UWE40" s="429"/>
      <c r="UWF40" s="429"/>
      <c r="UWG40" s="429"/>
      <c r="UWH40" s="429"/>
      <c r="UWI40" s="429"/>
      <c r="UWJ40" s="429"/>
      <c r="UWK40" s="429"/>
      <c r="UWL40" s="429"/>
      <c r="UWM40" s="429"/>
      <c r="UWN40" s="429"/>
      <c r="UWO40" s="429"/>
      <c r="UWP40" s="429"/>
      <c r="UWQ40" s="429"/>
      <c r="UWR40" s="429"/>
      <c r="UWS40" s="429"/>
      <c r="UWT40" s="429"/>
      <c r="UWU40" s="429"/>
      <c r="UWV40" s="429"/>
      <c r="UWW40" s="429"/>
      <c r="UWX40" s="429"/>
      <c r="UWY40" s="429"/>
      <c r="UWZ40" s="429"/>
      <c r="UXA40" s="429"/>
      <c r="UXB40" s="429"/>
      <c r="UXC40" s="429"/>
      <c r="UXD40" s="429"/>
      <c r="UXE40" s="429"/>
      <c r="UXF40" s="429"/>
      <c r="UXG40" s="429"/>
      <c r="UXH40" s="429"/>
      <c r="UXI40" s="429"/>
      <c r="UXJ40" s="429"/>
      <c r="UXK40" s="429"/>
      <c r="UXL40" s="429"/>
      <c r="UXM40" s="429"/>
      <c r="UXN40" s="429"/>
      <c r="UXO40" s="429"/>
      <c r="UXP40" s="429"/>
      <c r="UXQ40" s="429"/>
      <c r="UXR40" s="429"/>
      <c r="UXS40" s="429"/>
      <c r="UXT40" s="429"/>
      <c r="UXU40" s="429"/>
      <c r="UXV40" s="429"/>
      <c r="UXW40" s="429"/>
      <c r="UXX40" s="429"/>
      <c r="UXY40" s="429"/>
      <c r="UXZ40" s="429"/>
      <c r="UYA40" s="429"/>
      <c r="UYB40" s="429"/>
      <c r="UYC40" s="429"/>
      <c r="UYD40" s="429"/>
      <c r="UYE40" s="429"/>
      <c r="UYF40" s="429"/>
      <c r="UYG40" s="429"/>
      <c r="UYH40" s="429"/>
      <c r="UYI40" s="429"/>
      <c r="UYJ40" s="429"/>
      <c r="UYK40" s="429"/>
      <c r="UYL40" s="429"/>
      <c r="UYM40" s="429"/>
      <c r="UYN40" s="429"/>
      <c r="UYO40" s="429"/>
      <c r="UYP40" s="429"/>
      <c r="UYQ40" s="429"/>
      <c r="UYR40" s="429"/>
      <c r="UYS40" s="429"/>
      <c r="UYT40" s="429"/>
      <c r="UYU40" s="429"/>
      <c r="UYV40" s="429"/>
      <c r="UYW40" s="429"/>
      <c r="UYX40" s="429"/>
      <c r="UYY40" s="429"/>
      <c r="UYZ40" s="429"/>
      <c r="UZA40" s="429"/>
      <c r="UZB40" s="429"/>
      <c r="UZC40" s="429"/>
      <c r="UZD40" s="429"/>
      <c r="UZE40" s="429"/>
      <c r="UZF40" s="429"/>
      <c r="UZG40" s="429"/>
      <c r="UZH40" s="429"/>
      <c r="UZI40" s="429"/>
      <c r="UZJ40" s="429"/>
      <c r="UZK40" s="429"/>
      <c r="UZL40" s="429"/>
      <c r="UZM40" s="429"/>
      <c r="UZN40" s="429"/>
      <c r="UZO40" s="429"/>
      <c r="UZP40" s="429"/>
      <c r="UZQ40" s="429"/>
      <c r="UZR40" s="429"/>
      <c r="UZS40" s="429"/>
      <c r="UZT40" s="429"/>
      <c r="UZU40" s="429"/>
      <c r="UZV40" s="429"/>
      <c r="UZW40" s="429"/>
      <c r="UZX40" s="429"/>
      <c r="UZY40" s="429"/>
      <c r="UZZ40" s="429"/>
      <c r="VAA40" s="429"/>
      <c r="VAB40" s="429"/>
      <c r="VAC40" s="429"/>
      <c r="VAD40" s="429"/>
      <c r="VAE40" s="429"/>
      <c r="VAF40" s="429"/>
      <c r="VAG40" s="429"/>
      <c r="VAH40" s="429"/>
      <c r="VAI40" s="429"/>
      <c r="VAJ40" s="429"/>
      <c r="VAK40" s="429"/>
      <c r="VAL40" s="429"/>
      <c r="VAM40" s="429"/>
      <c r="VAN40" s="429"/>
      <c r="VAO40" s="429"/>
      <c r="VAP40" s="429"/>
      <c r="VAQ40" s="429"/>
      <c r="VAR40" s="429"/>
      <c r="VAS40" s="429"/>
      <c r="VAT40" s="429"/>
      <c r="VAU40" s="429"/>
      <c r="VAV40" s="429"/>
      <c r="VAW40" s="429"/>
      <c r="VAX40" s="429"/>
      <c r="VAY40" s="429"/>
      <c r="VAZ40" s="429"/>
      <c r="VBA40" s="429"/>
      <c r="VBB40" s="429"/>
      <c r="VBC40" s="429"/>
      <c r="VBD40" s="429"/>
      <c r="VBE40" s="429"/>
      <c r="VBF40" s="429"/>
      <c r="VBG40" s="429"/>
      <c r="VBH40" s="429"/>
      <c r="VBI40" s="429"/>
      <c r="VBJ40" s="429"/>
      <c r="VBK40" s="429"/>
      <c r="VBL40" s="429"/>
      <c r="VBM40" s="429"/>
      <c r="VBN40" s="429"/>
      <c r="VBO40" s="429"/>
      <c r="VBP40" s="429"/>
      <c r="VBQ40" s="429"/>
      <c r="VBR40" s="429"/>
      <c r="VBS40" s="429"/>
      <c r="VBT40" s="429"/>
      <c r="VBU40" s="429"/>
      <c r="VBV40" s="429"/>
      <c r="VBW40" s="429"/>
      <c r="VBX40" s="429"/>
      <c r="VBY40" s="429"/>
      <c r="VBZ40" s="429"/>
      <c r="VCA40" s="429"/>
      <c r="VCB40" s="429"/>
      <c r="VCC40" s="429"/>
      <c r="VCD40" s="429"/>
      <c r="VCE40" s="429"/>
      <c r="VCF40" s="429"/>
      <c r="VCG40" s="429"/>
      <c r="VCH40" s="429"/>
      <c r="VCI40" s="429"/>
      <c r="VCJ40" s="429"/>
      <c r="VCK40" s="429"/>
      <c r="VCL40" s="429"/>
      <c r="VCM40" s="429"/>
      <c r="VCN40" s="429"/>
      <c r="VCO40" s="429"/>
      <c r="VCP40" s="429"/>
      <c r="VCQ40" s="429"/>
      <c r="VCR40" s="429"/>
      <c r="VCS40" s="429"/>
      <c r="VCT40" s="429"/>
      <c r="VCU40" s="429"/>
      <c r="VCV40" s="429"/>
      <c r="VCW40" s="429"/>
      <c r="VCX40" s="429"/>
      <c r="VCY40" s="429"/>
      <c r="VCZ40" s="429"/>
      <c r="VDA40" s="429"/>
      <c r="VDB40" s="429"/>
      <c r="VDC40" s="429"/>
      <c r="VDD40" s="429"/>
      <c r="VDE40" s="429"/>
      <c r="VDF40" s="429"/>
      <c r="VDG40" s="429"/>
      <c r="VDH40" s="429"/>
      <c r="VDI40" s="429"/>
      <c r="VDJ40" s="429"/>
      <c r="VDK40" s="429"/>
      <c r="VDL40" s="429"/>
      <c r="VDM40" s="429"/>
      <c r="VDN40" s="429"/>
      <c r="VDO40" s="429"/>
      <c r="VDP40" s="429"/>
      <c r="VDQ40" s="429"/>
      <c r="VDR40" s="429"/>
      <c r="VDS40" s="429"/>
      <c r="VDT40" s="429"/>
      <c r="VDU40" s="429"/>
      <c r="VDV40" s="429"/>
      <c r="VDW40" s="429"/>
      <c r="VDX40" s="429"/>
      <c r="VDY40" s="429"/>
      <c r="VDZ40" s="429"/>
      <c r="VEA40" s="429"/>
      <c r="VEB40" s="429"/>
      <c r="VEC40" s="429"/>
      <c r="VED40" s="429"/>
      <c r="VEE40" s="429"/>
      <c r="VEF40" s="429"/>
      <c r="VEG40" s="429"/>
      <c r="VEH40" s="429"/>
      <c r="VEI40" s="429"/>
      <c r="VEJ40" s="429"/>
      <c r="VEK40" s="429"/>
      <c r="VEL40" s="429"/>
      <c r="VEM40" s="429"/>
      <c r="VEN40" s="429"/>
      <c r="VEO40" s="429"/>
      <c r="VEP40" s="429"/>
      <c r="VEQ40" s="429"/>
      <c r="VER40" s="429"/>
      <c r="VES40" s="429"/>
      <c r="VET40" s="429"/>
      <c r="VEU40" s="429"/>
      <c r="VEV40" s="429"/>
      <c r="VEW40" s="429"/>
      <c r="VEX40" s="429"/>
      <c r="VEY40" s="429"/>
      <c r="VEZ40" s="429"/>
      <c r="VFA40" s="429"/>
      <c r="VFB40" s="429"/>
      <c r="VFC40" s="429"/>
      <c r="VFD40" s="429"/>
      <c r="VFE40" s="429"/>
      <c r="VFF40" s="429"/>
      <c r="VFG40" s="429"/>
      <c r="VFH40" s="429"/>
      <c r="VFI40" s="429"/>
      <c r="VFJ40" s="429"/>
      <c r="VFK40" s="429"/>
      <c r="VFL40" s="429"/>
      <c r="VFM40" s="429"/>
      <c r="VFN40" s="429"/>
      <c r="VFO40" s="429"/>
      <c r="VFP40" s="429"/>
      <c r="VFQ40" s="429"/>
      <c r="VFR40" s="429"/>
      <c r="VFS40" s="429"/>
      <c r="VFT40" s="429"/>
      <c r="VFU40" s="429"/>
      <c r="VFV40" s="429"/>
      <c r="VFW40" s="429"/>
      <c r="VFX40" s="429"/>
      <c r="VFY40" s="429"/>
      <c r="VFZ40" s="429"/>
      <c r="VGA40" s="429"/>
      <c r="VGB40" s="429"/>
      <c r="VGC40" s="429"/>
      <c r="VGD40" s="429"/>
      <c r="VGE40" s="429"/>
      <c r="VGF40" s="429"/>
      <c r="VGG40" s="429"/>
      <c r="VGH40" s="429"/>
      <c r="VGI40" s="429"/>
      <c r="VGJ40" s="429"/>
      <c r="VGK40" s="429"/>
      <c r="VGL40" s="429"/>
      <c r="VGM40" s="429"/>
      <c r="VGN40" s="429"/>
      <c r="VGO40" s="429"/>
      <c r="VGP40" s="429"/>
      <c r="VGQ40" s="429"/>
      <c r="VGR40" s="429"/>
      <c r="VGS40" s="429"/>
      <c r="VGT40" s="429"/>
      <c r="VGU40" s="429"/>
      <c r="VGV40" s="429"/>
      <c r="VGW40" s="429"/>
      <c r="VGX40" s="429"/>
      <c r="VGY40" s="429"/>
      <c r="VGZ40" s="429"/>
      <c r="VHA40" s="429"/>
      <c r="VHB40" s="429"/>
      <c r="VHC40" s="429"/>
      <c r="VHD40" s="429"/>
      <c r="VHE40" s="429"/>
      <c r="VHF40" s="429"/>
      <c r="VHG40" s="429"/>
      <c r="VHH40" s="429"/>
      <c r="VHI40" s="429"/>
      <c r="VHJ40" s="429"/>
      <c r="VHK40" s="429"/>
      <c r="VHL40" s="429"/>
      <c r="VHM40" s="429"/>
      <c r="VHN40" s="429"/>
      <c r="VHO40" s="429"/>
      <c r="VHP40" s="429"/>
      <c r="VHQ40" s="429"/>
      <c r="VHR40" s="429"/>
      <c r="VHS40" s="429"/>
      <c r="VHT40" s="429"/>
      <c r="VHU40" s="429"/>
      <c r="VHV40" s="429"/>
      <c r="VHW40" s="429"/>
      <c r="VHX40" s="429"/>
      <c r="VHY40" s="429"/>
      <c r="VHZ40" s="429"/>
      <c r="VIA40" s="429"/>
      <c r="VIB40" s="429"/>
      <c r="VIC40" s="429"/>
      <c r="VID40" s="429"/>
      <c r="VIE40" s="429"/>
      <c r="VIF40" s="429"/>
      <c r="VIG40" s="429"/>
      <c r="VIH40" s="429"/>
      <c r="VII40" s="429"/>
      <c r="VIJ40" s="429"/>
      <c r="VIK40" s="429"/>
      <c r="VIL40" s="429"/>
      <c r="VIM40" s="429"/>
      <c r="VIN40" s="429"/>
      <c r="VIO40" s="429"/>
      <c r="VIP40" s="429"/>
      <c r="VIQ40" s="429"/>
      <c r="VIR40" s="429"/>
      <c r="VIS40" s="429"/>
      <c r="VIT40" s="429"/>
      <c r="VIU40" s="429"/>
      <c r="VIV40" s="429"/>
      <c r="VIW40" s="429"/>
      <c r="VIX40" s="429"/>
      <c r="VIY40" s="429"/>
      <c r="VIZ40" s="429"/>
      <c r="VJA40" s="429"/>
      <c r="VJB40" s="429"/>
      <c r="VJC40" s="429"/>
      <c r="VJD40" s="429"/>
      <c r="VJE40" s="429"/>
      <c r="VJF40" s="429"/>
      <c r="VJG40" s="429"/>
      <c r="VJH40" s="429"/>
      <c r="VJI40" s="429"/>
      <c r="VJJ40" s="429"/>
      <c r="VJK40" s="429"/>
      <c r="VJL40" s="429"/>
      <c r="VJM40" s="429"/>
      <c r="VJN40" s="429"/>
      <c r="VJO40" s="429"/>
      <c r="VJP40" s="429"/>
      <c r="VJQ40" s="429"/>
      <c r="VJR40" s="429"/>
      <c r="VJS40" s="429"/>
      <c r="VJT40" s="429"/>
      <c r="VJU40" s="429"/>
      <c r="VJV40" s="429"/>
      <c r="VJW40" s="429"/>
      <c r="VJX40" s="429"/>
      <c r="VJY40" s="429"/>
      <c r="VJZ40" s="429"/>
      <c r="VKA40" s="429"/>
      <c r="VKB40" s="429"/>
      <c r="VKC40" s="429"/>
      <c r="VKD40" s="429"/>
      <c r="VKE40" s="429"/>
      <c r="VKF40" s="429"/>
      <c r="VKG40" s="429"/>
      <c r="VKH40" s="429"/>
      <c r="VKI40" s="429"/>
      <c r="VKJ40" s="429"/>
      <c r="VKK40" s="429"/>
      <c r="VKL40" s="429"/>
      <c r="VKM40" s="429"/>
      <c r="VKN40" s="429"/>
      <c r="VKO40" s="429"/>
      <c r="VKP40" s="429"/>
      <c r="VKQ40" s="429"/>
      <c r="VKR40" s="429"/>
      <c r="VKS40" s="429"/>
      <c r="VKT40" s="429"/>
      <c r="VKU40" s="429"/>
      <c r="VKV40" s="429"/>
      <c r="VKW40" s="429"/>
      <c r="VKX40" s="429"/>
      <c r="VKY40" s="429"/>
      <c r="VKZ40" s="429"/>
      <c r="VLA40" s="429"/>
      <c r="VLB40" s="429"/>
      <c r="VLC40" s="429"/>
      <c r="VLD40" s="429"/>
      <c r="VLE40" s="429"/>
      <c r="VLF40" s="429"/>
      <c r="VLG40" s="429"/>
      <c r="VLH40" s="429"/>
      <c r="VLI40" s="429"/>
      <c r="VLJ40" s="429"/>
      <c r="VLK40" s="429"/>
      <c r="VLL40" s="429"/>
      <c r="VLM40" s="429"/>
      <c r="VLN40" s="429"/>
      <c r="VLO40" s="429"/>
      <c r="VLP40" s="429"/>
      <c r="VLQ40" s="429"/>
      <c r="VLR40" s="429"/>
      <c r="VLS40" s="429"/>
      <c r="VLT40" s="429"/>
      <c r="VLU40" s="429"/>
      <c r="VLV40" s="429"/>
      <c r="VLW40" s="429"/>
      <c r="VLX40" s="429"/>
      <c r="VLY40" s="429"/>
      <c r="VLZ40" s="429"/>
      <c r="VMA40" s="429"/>
      <c r="VMB40" s="429"/>
      <c r="VMC40" s="429"/>
      <c r="VMD40" s="429"/>
      <c r="VME40" s="429"/>
      <c r="VMF40" s="429"/>
      <c r="VMG40" s="429"/>
      <c r="VMH40" s="429"/>
      <c r="VMI40" s="429"/>
      <c r="VMJ40" s="429"/>
      <c r="VMK40" s="429"/>
      <c r="VML40" s="429"/>
      <c r="VMM40" s="429"/>
      <c r="VMN40" s="429"/>
      <c r="VMO40" s="429"/>
      <c r="VMP40" s="429"/>
      <c r="VMQ40" s="429"/>
      <c r="VMR40" s="429"/>
      <c r="VMS40" s="429"/>
      <c r="VMT40" s="429"/>
      <c r="VMU40" s="429"/>
      <c r="VMV40" s="429"/>
      <c r="VMW40" s="429"/>
      <c r="VMX40" s="429"/>
      <c r="VMY40" s="429"/>
      <c r="VMZ40" s="429"/>
      <c r="VNA40" s="429"/>
      <c r="VNB40" s="429"/>
      <c r="VNC40" s="429"/>
      <c r="VND40" s="429"/>
      <c r="VNE40" s="429"/>
      <c r="VNF40" s="429"/>
      <c r="VNG40" s="429"/>
      <c r="VNH40" s="429"/>
      <c r="VNI40" s="429"/>
      <c r="VNJ40" s="429"/>
      <c r="VNK40" s="429"/>
      <c r="VNL40" s="429"/>
      <c r="VNM40" s="429"/>
      <c r="VNN40" s="429"/>
      <c r="VNO40" s="429"/>
      <c r="VNP40" s="429"/>
      <c r="VNQ40" s="429"/>
      <c r="VNR40" s="429"/>
      <c r="VNS40" s="429"/>
      <c r="VNT40" s="429"/>
      <c r="VNU40" s="429"/>
      <c r="VNV40" s="429"/>
      <c r="VNW40" s="429"/>
      <c r="VNX40" s="429"/>
      <c r="VNY40" s="429"/>
      <c r="VNZ40" s="429"/>
      <c r="VOA40" s="429"/>
      <c r="VOB40" s="429"/>
      <c r="VOC40" s="429"/>
      <c r="VOD40" s="429"/>
      <c r="VOE40" s="429"/>
      <c r="VOF40" s="429"/>
      <c r="VOG40" s="429"/>
      <c r="VOH40" s="429"/>
      <c r="VOI40" s="429"/>
      <c r="VOJ40" s="429"/>
      <c r="VOK40" s="429"/>
      <c r="VOL40" s="429"/>
      <c r="VOM40" s="429"/>
      <c r="VON40" s="429"/>
      <c r="VOO40" s="429"/>
      <c r="VOP40" s="429"/>
      <c r="VOQ40" s="429"/>
      <c r="VOR40" s="429"/>
      <c r="VOS40" s="429"/>
      <c r="VOT40" s="429"/>
      <c r="VOU40" s="429"/>
      <c r="VOV40" s="429"/>
      <c r="VOW40" s="429"/>
      <c r="VOX40" s="429"/>
      <c r="VOY40" s="429"/>
      <c r="VOZ40" s="429"/>
      <c r="VPA40" s="429"/>
      <c r="VPB40" s="429"/>
      <c r="VPC40" s="429"/>
      <c r="VPD40" s="429"/>
      <c r="VPE40" s="429"/>
      <c r="VPF40" s="429"/>
      <c r="VPG40" s="429"/>
      <c r="VPH40" s="429"/>
      <c r="VPI40" s="429"/>
      <c r="VPJ40" s="429"/>
      <c r="VPK40" s="429"/>
      <c r="VPL40" s="429"/>
      <c r="VPM40" s="429"/>
      <c r="VPN40" s="429"/>
      <c r="VPO40" s="429"/>
      <c r="VPP40" s="429"/>
      <c r="VPQ40" s="429"/>
      <c r="VPR40" s="429"/>
      <c r="VPS40" s="429"/>
      <c r="VPT40" s="429"/>
      <c r="VPU40" s="429"/>
      <c r="VPV40" s="429"/>
      <c r="VPW40" s="429"/>
      <c r="VPX40" s="429"/>
      <c r="VPY40" s="429"/>
      <c r="VPZ40" s="429"/>
      <c r="VQA40" s="429"/>
      <c r="VQB40" s="429"/>
      <c r="VQC40" s="429"/>
      <c r="VQD40" s="429"/>
      <c r="VQE40" s="429"/>
      <c r="VQF40" s="429"/>
      <c r="VQG40" s="429"/>
      <c r="VQH40" s="429"/>
      <c r="VQI40" s="429"/>
      <c r="VQJ40" s="429"/>
      <c r="VQK40" s="429"/>
      <c r="VQL40" s="429"/>
      <c r="VQM40" s="429"/>
      <c r="VQN40" s="429"/>
      <c r="VQO40" s="429"/>
      <c r="VQP40" s="429"/>
      <c r="VQQ40" s="429"/>
      <c r="VQR40" s="429"/>
      <c r="VQS40" s="429"/>
      <c r="VQT40" s="429"/>
      <c r="VQU40" s="429"/>
      <c r="VQV40" s="429"/>
      <c r="VQW40" s="429"/>
      <c r="VQX40" s="429"/>
      <c r="VQY40" s="429"/>
      <c r="VQZ40" s="429"/>
      <c r="VRA40" s="429"/>
      <c r="VRB40" s="429"/>
      <c r="VRC40" s="429"/>
      <c r="VRD40" s="429"/>
      <c r="VRE40" s="429"/>
      <c r="VRF40" s="429"/>
      <c r="VRG40" s="429"/>
      <c r="VRH40" s="429"/>
      <c r="VRI40" s="429"/>
      <c r="VRJ40" s="429"/>
      <c r="VRK40" s="429"/>
      <c r="VRL40" s="429"/>
      <c r="VRM40" s="429"/>
      <c r="VRN40" s="429"/>
      <c r="VRO40" s="429"/>
      <c r="VRP40" s="429"/>
      <c r="VRQ40" s="429"/>
      <c r="VRR40" s="429"/>
      <c r="VRS40" s="429"/>
      <c r="VRT40" s="429"/>
      <c r="VRU40" s="429"/>
      <c r="VRV40" s="429"/>
      <c r="VRW40" s="429"/>
      <c r="VRX40" s="429"/>
      <c r="VRY40" s="429"/>
      <c r="VRZ40" s="429"/>
      <c r="VSA40" s="429"/>
      <c r="VSB40" s="429"/>
      <c r="VSC40" s="429"/>
      <c r="VSD40" s="429"/>
      <c r="VSE40" s="429"/>
      <c r="VSF40" s="429"/>
      <c r="VSG40" s="429"/>
      <c r="VSH40" s="429"/>
      <c r="VSI40" s="429"/>
      <c r="VSJ40" s="429"/>
      <c r="VSK40" s="429"/>
      <c r="VSL40" s="429"/>
      <c r="VSM40" s="429"/>
      <c r="VSN40" s="429"/>
      <c r="VSO40" s="429"/>
      <c r="VSP40" s="429"/>
      <c r="VSQ40" s="429"/>
      <c r="VSR40" s="429"/>
      <c r="VSS40" s="429"/>
      <c r="VST40" s="429"/>
      <c r="VSU40" s="429"/>
      <c r="VSV40" s="429"/>
      <c r="VSW40" s="429"/>
      <c r="VSX40" s="429"/>
      <c r="VSY40" s="429"/>
      <c r="VSZ40" s="429"/>
      <c r="VTA40" s="429"/>
      <c r="VTB40" s="429"/>
      <c r="VTC40" s="429"/>
      <c r="VTD40" s="429"/>
      <c r="VTE40" s="429"/>
      <c r="VTF40" s="429"/>
      <c r="VTG40" s="429"/>
      <c r="VTH40" s="429"/>
      <c r="VTI40" s="429"/>
      <c r="VTJ40" s="429"/>
      <c r="VTK40" s="429"/>
      <c r="VTL40" s="429"/>
      <c r="VTM40" s="429"/>
      <c r="VTN40" s="429"/>
      <c r="VTO40" s="429"/>
      <c r="VTP40" s="429"/>
      <c r="VTQ40" s="429"/>
      <c r="VTR40" s="429"/>
      <c r="VTS40" s="429"/>
      <c r="VTT40" s="429"/>
      <c r="VTU40" s="429"/>
      <c r="VTV40" s="429"/>
      <c r="VTW40" s="429"/>
      <c r="VTX40" s="429"/>
      <c r="VTY40" s="429"/>
      <c r="VTZ40" s="429"/>
      <c r="VUA40" s="429"/>
      <c r="VUB40" s="429"/>
      <c r="VUC40" s="429"/>
      <c r="VUD40" s="429"/>
      <c r="VUE40" s="429"/>
      <c r="VUF40" s="429"/>
      <c r="VUG40" s="429"/>
      <c r="VUH40" s="429"/>
      <c r="VUI40" s="429"/>
      <c r="VUJ40" s="429"/>
      <c r="VUK40" s="429"/>
      <c r="VUL40" s="429"/>
      <c r="VUM40" s="429"/>
      <c r="VUN40" s="429"/>
      <c r="VUO40" s="429"/>
      <c r="VUP40" s="429"/>
      <c r="VUQ40" s="429"/>
      <c r="VUR40" s="429"/>
      <c r="VUS40" s="429"/>
      <c r="VUT40" s="429"/>
      <c r="VUU40" s="429"/>
      <c r="VUV40" s="429"/>
      <c r="VUW40" s="429"/>
      <c r="VUX40" s="429"/>
      <c r="VUY40" s="429"/>
      <c r="VUZ40" s="429"/>
      <c r="VVA40" s="429"/>
      <c r="VVB40" s="429"/>
      <c r="VVC40" s="429"/>
      <c r="VVD40" s="429"/>
      <c r="VVE40" s="429"/>
      <c r="VVF40" s="429"/>
      <c r="VVG40" s="429"/>
      <c r="VVH40" s="429"/>
      <c r="VVI40" s="429"/>
      <c r="VVJ40" s="429"/>
      <c r="VVK40" s="429"/>
      <c r="VVL40" s="429"/>
      <c r="VVM40" s="429"/>
      <c r="VVN40" s="429"/>
      <c r="VVO40" s="429"/>
      <c r="VVP40" s="429"/>
      <c r="VVQ40" s="429"/>
      <c r="VVR40" s="429"/>
      <c r="VVS40" s="429"/>
      <c r="VVT40" s="429"/>
      <c r="VVU40" s="429"/>
      <c r="VVV40" s="429"/>
      <c r="VVW40" s="429"/>
      <c r="VVX40" s="429"/>
      <c r="VVY40" s="429"/>
      <c r="VVZ40" s="429"/>
      <c r="VWA40" s="429"/>
      <c r="VWB40" s="429"/>
      <c r="VWC40" s="429"/>
      <c r="VWD40" s="429"/>
      <c r="VWE40" s="429"/>
      <c r="VWF40" s="429"/>
      <c r="VWG40" s="429"/>
      <c r="VWH40" s="429"/>
      <c r="VWI40" s="429"/>
      <c r="VWJ40" s="429"/>
      <c r="VWK40" s="429"/>
      <c r="VWL40" s="429"/>
      <c r="VWM40" s="429"/>
      <c r="VWN40" s="429"/>
      <c r="VWO40" s="429"/>
      <c r="VWP40" s="429"/>
      <c r="VWQ40" s="429"/>
      <c r="VWR40" s="429"/>
      <c r="VWS40" s="429"/>
      <c r="VWT40" s="429"/>
      <c r="VWU40" s="429"/>
      <c r="VWV40" s="429"/>
      <c r="VWW40" s="429"/>
      <c r="VWX40" s="429"/>
      <c r="VWY40" s="429"/>
      <c r="VWZ40" s="429"/>
      <c r="VXA40" s="429"/>
      <c r="VXB40" s="429"/>
      <c r="VXC40" s="429"/>
      <c r="VXD40" s="429"/>
      <c r="VXE40" s="429"/>
      <c r="VXF40" s="429"/>
      <c r="VXG40" s="429"/>
      <c r="VXH40" s="429"/>
      <c r="VXI40" s="429"/>
      <c r="VXJ40" s="429"/>
      <c r="VXK40" s="429"/>
      <c r="VXL40" s="429"/>
      <c r="VXM40" s="429"/>
      <c r="VXN40" s="429"/>
      <c r="VXO40" s="429"/>
      <c r="VXP40" s="429"/>
      <c r="VXQ40" s="429"/>
      <c r="VXR40" s="429"/>
      <c r="VXS40" s="429"/>
      <c r="VXT40" s="429"/>
      <c r="VXU40" s="429"/>
      <c r="VXV40" s="429"/>
      <c r="VXW40" s="429"/>
      <c r="VXX40" s="429"/>
      <c r="VXY40" s="429"/>
      <c r="VXZ40" s="429"/>
      <c r="VYA40" s="429"/>
      <c r="VYB40" s="429"/>
      <c r="VYC40" s="429"/>
      <c r="VYD40" s="429"/>
      <c r="VYE40" s="429"/>
      <c r="VYF40" s="429"/>
      <c r="VYG40" s="429"/>
      <c r="VYH40" s="429"/>
      <c r="VYI40" s="429"/>
      <c r="VYJ40" s="429"/>
      <c r="VYK40" s="429"/>
      <c r="VYL40" s="429"/>
      <c r="VYM40" s="429"/>
      <c r="VYN40" s="429"/>
      <c r="VYO40" s="429"/>
      <c r="VYP40" s="429"/>
      <c r="VYQ40" s="429"/>
      <c r="VYR40" s="429"/>
      <c r="VYS40" s="429"/>
      <c r="VYT40" s="429"/>
      <c r="VYU40" s="429"/>
      <c r="VYV40" s="429"/>
      <c r="VYW40" s="429"/>
      <c r="VYX40" s="429"/>
      <c r="VYY40" s="429"/>
      <c r="VYZ40" s="429"/>
      <c r="VZA40" s="429"/>
      <c r="VZB40" s="429"/>
      <c r="VZC40" s="429"/>
      <c r="VZD40" s="429"/>
      <c r="VZE40" s="429"/>
      <c r="VZF40" s="429"/>
      <c r="VZG40" s="429"/>
      <c r="VZH40" s="429"/>
      <c r="VZI40" s="429"/>
      <c r="VZJ40" s="429"/>
      <c r="VZK40" s="429"/>
      <c r="VZL40" s="429"/>
      <c r="VZM40" s="429"/>
      <c r="VZN40" s="429"/>
      <c r="VZO40" s="429"/>
      <c r="VZP40" s="429"/>
      <c r="VZQ40" s="429"/>
      <c r="VZR40" s="429"/>
      <c r="VZS40" s="429"/>
      <c r="VZT40" s="429"/>
      <c r="VZU40" s="429"/>
      <c r="VZV40" s="429"/>
      <c r="VZW40" s="429"/>
      <c r="VZX40" s="429"/>
      <c r="VZY40" s="429"/>
      <c r="VZZ40" s="429"/>
      <c r="WAA40" s="429"/>
      <c r="WAB40" s="429"/>
      <c r="WAC40" s="429"/>
      <c r="WAD40" s="429"/>
      <c r="WAE40" s="429"/>
      <c r="WAF40" s="429"/>
      <c r="WAG40" s="429"/>
      <c r="WAH40" s="429"/>
      <c r="WAI40" s="429"/>
      <c r="WAJ40" s="429"/>
      <c r="WAK40" s="429"/>
      <c r="WAL40" s="429"/>
      <c r="WAM40" s="429"/>
      <c r="WAN40" s="429"/>
      <c r="WAO40" s="429"/>
      <c r="WAP40" s="429"/>
      <c r="WAQ40" s="429"/>
      <c r="WAR40" s="429"/>
      <c r="WAS40" s="429"/>
      <c r="WAT40" s="429"/>
      <c r="WAU40" s="429"/>
      <c r="WAV40" s="429"/>
      <c r="WAW40" s="429"/>
      <c r="WAX40" s="429"/>
      <c r="WAY40" s="429"/>
      <c r="WAZ40" s="429"/>
      <c r="WBA40" s="429"/>
      <c r="WBB40" s="429"/>
      <c r="WBC40" s="429"/>
      <c r="WBD40" s="429"/>
      <c r="WBE40" s="429"/>
      <c r="WBF40" s="429"/>
      <c r="WBG40" s="429"/>
      <c r="WBH40" s="429"/>
      <c r="WBI40" s="429"/>
      <c r="WBJ40" s="429"/>
      <c r="WBK40" s="429"/>
      <c r="WBL40" s="429"/>
      <c r="WBM40" s="429"/>
      <c r="WBN40" s="429"/>
      <c r="WBO40" s="429"/>
      <c r="WBP40" s="429"/>
      <c r="WBQ40" s="429"/>
      <c r="WBR40" s="429"/>
      <c r="WBS40" s="429"/>
      <c r="WBT40" s="429"/>
      <c r="WBU40" s="429"/>
      <c r="WBV40" s="429"/>
      <c r="WBW40" s="429"/>
      <c r="WBX40" s="429"/>
      <c r="WBY40" s="429"/>
      <c r="WBZ40" s="429"/>
      <c r="WCA40" s="429"/>
      <c r="WCB40" s="429"/>
      <c r="WCC40" s="429"/>
      <c r="WCD40" s="429"/>
      <c r="WCE40" s="429"/>
      <c r="WCF40" s="429"/>
      <c r="WCG40" s="429"/>
      <c r="WCH40" s="429"/>
      <c r="WCI40" s="429"/>
      <c r="WCJ40" s="429"/>
      <c r="WCK40" s="429"/>
      <c r="WCL40" s="429"/>
      <c r="WCM40" s="429"/>
      <c r="WCN40" s="429"/>
      <c r="WCO40" s="429"/>
      <c r="WCP40" s="429"/>
      <c r="WCQ40" s="429"/>
      <c r="WCR40" s="429"/>
      <c r="WCS40" s="429"/>
      <c r="WCT40" s="429"/>
      <c r="WCU40" s="429"/>
      <c r="WCV40" s="429"/>
      <c r="WCW40" s="429"/>
      <c r="WCX40" s="429"/>
      <c r="WCY40" s="429"/>
      <c r="WCZ40" s="429"/>
      <c r="WDA40" s="429"/>
      <c r="WDB40" s="429"/>
      <c r="WDC40" s="429"/>
      <c r="WDD40" s="429"/>
      <c r="WDE40" s="429"/>
      <c r="WDF40" s="429"/>
      <c r="WDG40" s="429"/>
      <c r="WDH40" s="429"/>
      <c r="WDI40" s="429"/>
      <c r="WDJ40" s="429"/>
      <c r="WDK40" s="429"/>
      <c r="WDL40" s="429"/>
      <c r="WDM40" s="429"/>
      <c r="WDN40" s="429"/>
      <c r="WDO40" s="429"/>
      <c r="WDP40" s="429"/>
      <c r="WDQ40" s="429"/>
      <c r="WDR40" s="429"/>
      <c r="WDS40" s="429"/>
      <c r="WDT40" s="429"/>
      <c r="WDU40" s="429"/>
      <c r="WDV40" s="429"/>
      <c r="WDW40" s="429"/>
      <c r="WDX40" s="429"/>
      <c r="WDY40" s="429"/>
      <c r="WDZ40" s="429"/>
      <c r="WEA40" s="429"/>
      <c r="WEB40" s="429"/>
      <c r="WEC40" s="429"/>
      <c r="WED40" s="429"/>
      <c r="WEE40" s="429"/>
      <c r="WEF40" s="429"/>
      <c r="WEG40" s="429"/>
      <c r="WEH40" s="429"/>
      <c r="WEI40" s="429"/>
      <c r="WEJ40" s="429"/>
      <c r="WEK40" s="429"/>
      <c r="WEL40" s="429"/>
      <c r="WEM40" s="429"/>
      <c r="WEN40" s="429"/>
      <c r="WEO40" s="429"/>
      <c r="WEP40" s="429"/>
      <c r="WEQ40" s="429"/>
      <c r="WER40" s="429"/>
      <c r="WES40" s="429"/>
      <c r="WET40" s="429"/>
      <c r="WEU40" s="429"/>
      <c r="WEV40" s="429"/>
      <c r="WEW40" s="429"/>
      <c r="WEX40" s="429"/>
      <c r="WEY40" s="429"/>
      <c r="WEZ40" s="429"/>
      <c r="WFA40" s="429"/>
      <c r="WFB40" s="429"/>
      <c r="WFC40" s="429"/>
      <c r="WFD40" s="429"/>
      <c r="WFE40" s="429"/>
      <c r="WFF40" s="429"/>
      <c r="WFG40" s="429"/>
      <c r="WFH40" s="429"/>
      <c r="WFI40" s="429"/>
      <c r="WFJ40" s="429"/>
      <c r="WFK40" s="429"/>
      <c r="WFL40" s="429"/>
      <c r="WFM40" s="429"/>
      <c r="WFN40" s="429"/>
      <c r="WFO40" s="429"/>
      <c r="WFP40" s="429"/>
      <c r="WFQ40" s="429"/>
      <c r="WFR40" s="429"/>
      <c r="WFS40" s="429"/>
      <c r="WFT40" s="429"/>
      <c r="WFU40" s="429"/>
      <c r="WFV40" s="429"/>
      <c r="WFW40" s="429"/>
      <c r="WFX40" s="429"/>
      <c r="WFY40" s="429"/>
      <c r="WFZ40" s="429"/>
      <c r="WGA40" s="429"/>
      <c r="WGB40" s="429"/>
      <c r="WGC40" s="429"/>
      <c r="WGD40" s="429"/>
      <c r="WGE40" s="429"/>
      <c r="WGF40" s="429"/>
      <c r="WGG40" s="429"/>
      <c r="WGH40" s="429"/>
      <c r="WGI40" s="429"/>
      <c r="WGJ40" s="429"/>
      <c r="WGK40" s="429"/>
      <c r="WGL40" s="429"/>
      <c r="WGM40" s="429"/>
      <c r="WGN40" s="429"/>
      <c r="WGO40" s="429"/>
      <c r="WGP40" s="429"/>
      <c r="WGQ40" s="429"/>
      <c r="WGR40" s="429"/>
      <c r="WGS40" s="429"/>
      <c r="WGT40" s="429"/>
      <c r="WGU40" s="429"/>
      <c r="WGV40" s="429"/>
      <c r="WGW40" s="429"/>
      <c r="WGX40" s="429"/>
      <c r="WGY40" s="429"/>
      <c r="WGZ40" s="429"/>
      <c r="WHA40" s="429"/>
      <c r="WHB40" s="429"/>
      <c r="WHC40" s="429"/>
      <c r="WHD40" s="429"/>
      <c r="WHE40" s="429"/>
      <c r="WHF40" s="429"/>
      <c r="WHG40" s="429"/>
      <c r="WHH40" s="429"/>
      <c r="WHI40" s="429"/>
      <c r="WHJ40" s="429"/>
      <c r="WHK40" s="429"/>
      <c r="WHL40" s="429"/>
      <c r="WHM40" s="429"/>
      <c r="WHN40" s="429"/>
      <c r="WHO40" s="429"/>
      <c r="WHP40" s="429"/>
      <c r="WHQ40" s="429"/>
      <c r="WHR40" s="429"/>
      <c r="WHS40" s="429"/>
      <c r="WHT40" s="429"/>
      <c r="WHU40" s="429"/>
      <c r="WHV40" s="429"/>
      <c r="WHW40" s="429"/>
      <c r="WHX40" s="429"/>
      <c r="WHY40" s="429"/>
      <c r="WHZ40" s="429"/>
      <c r="WIA40" s="429"/>
      <c r="WIB40" s="429"/>
      <c r="WIC40" s="429"/>
      <c r="WID40" s="429"/>
      <c r="WIE40" s="429"/>
      <c r="WIF40" s="429"/>
      <c r="WIG40" s="429"/>
      <c r="WIH40" s="429"/>
      <c r="WII40" s="429"/>
      <c r="WIJ40" s="429"/>
      <c r="WIK40" s="429"/>
      <c r="WIL40" s="429"/>
      <c r="WIM40" s="429"/>
      <c r="WIN40" s="429"/>
      <c r="WIO40" s="429"/>
      <c r="WIP40" s="429"/>
      <c r="WIQ40" s="429"/>
      <c r="WIR40" s="429"/>
      <c r="WIS40" s="429"/>
      <c r="WIT40" s="429"/>
      <c r="WIU40" s="429"/>
      <c r="WIV40" s="429"/>
      <c r="WIW40" s="429"/>
      <c r="WIX40" s="429"/>
      <c r="WIY40" s="429"/>
      <c r="WIZ40" s="429"/>
      <c r="WJA40" s="429"/>
      <c r="WJB40" s="429"/>
      <c r="WJC40" s="429"/>
      <c r="WJD40" s="429"/>
      <c r="WJE40" s="429"/>
      <c r="WJF40" s="429"/>
      <c r="WJG40" s="429"/>
      <c r="WJH40" s="429"/>
      <c r="WJI40" s="429"/>
      <c r="WJJ40" s="429"/>
      <c r="WJK40" s="429"/>
      <c r="WJL40" s="429"/>
      <c r="WJM40" s="429"/>
      <c r="WJN40" s="429"/>
      <c r="WJO40" s="429"/>
      <c r="WJP40" s="429"/>
      <c r="WJQ40" s="429"/>
      <c r="WJR40" s="429"/>
      <c r="WJS40" s="429"/>
      <c r="WJT40" s="429"/>
      <c r="WJU40" s="429"/>
      <c r="WJV40" s="429"/>
      <c r="WJW40" s="429"/>
      <c r="WJX40" s="429"/>
      <c r="WJY40" s="429"/>
      <c r="WJZ40" s="429"/>
      <c r="WKA40" s="429"/>
      <c r="WKB40" s="429"/>
      <c r="WKC40" s="429"/>
      <c r="WKD40" s="429"/>
      <c r="WKE40" s="429"/>
      <c r="WKF40" s="429"/>
      <c r="WKG40" s="429"/>
      <c r="WKH40" s="429"/>
      <c r="WKI40" s="429"/>
      <c r="WKJ40" s="429"/>
      <c r="WKK40" s="429"/>
      <c r="WKL40" s="429"/>
      <c r="WKM40" s="429"/>
      <c r="WKN40" s="429"/>
      <c r="WKO40" s="429"/>
      <c r="WKP40" s="429"/>
      <c r="WKQ40" s="429"/>
      <c r="WKR40" s="429"/>
      <c r="WKS40" s="429"/>
      <c r="WKT40" s="429"/>
      <c r="WKU40" s="429"/>
      <c r="WKV40" s="429"/>
      <c r="WKW40" s="429"/>
      <c r="WKX40" s="429"/>
      <c r="WKY40" s="429"/>
      <c r="WKZ40" s="429"/>
      <c r="WLA40" s="429"/>
      <c r="WLB40" s="429"/>
      <c r="WLC40" s="429"/>
      <c r="WLD40" s="429"/>
      <c r="WLE40" s="429"/>
      <c r="WLF40" s="429"/>
      <c r="WLG40" s="429"/>
      <c r="WLH40" s="429"/>
      <c r="WLI40" s="429"/>
      <c r="WLJ40" s="429"/>
      <c r="WLK40" s="429"/>
      <c r="WLL40" s="429"/>
      <c r="WLM40" s="429"/>
      <c r="WLN40" s="429"/>
      <c r="WLO40" s="429"/>
      <c r="WLP40" s="429"/>
      <c r="WLQ40" s="429"/>
      <c r="WLR40" s="429"/>
      <c r="WLS40" s="429"/>
      <c r="WLT40" s="429"/>
      <c r="WLU40" s="429"/>
      <c r="WLV40" s="429"/>
      <c r="WLW40" s="429"/>
      <c r="WLX40" s="429"/>
      <c r="WLY40" s="429"/>
      <c r="WLZ40" s="429"/>
      <c r="WMA40" s="429"/>
      <c r="WMB40" s="429"/>
      <c r="WMC40" s="429"/>
      <c r="WMD40" s="429"/>
      <c r="WME40" s="429"/>
      <c r="WMF40" s="429"/>
      <c r="WMG40" s="429"/>
      <c r="WMH40" s="429"/>
      <c r="WMI40" s="429"/>
      <c r="WMJ40" s="429"/>
      <c r="WMK40" s="429"/>
      <c r="WML40" s="429"/>
      <c r="WMM40" s="429"/>
      <c r="WMN40" s="429"/>
      <c r="WMO40" s="429"/>
      <c r="WMP40" s="429"/>
      <c r="WMQ40" s="429"/>
      <c r="WMR40" s="429"/>
      <c r="WMS40" s="429"/>
      <c r="WMT40" s="429"/>
      <c r="WMU40" s="429"/>
      <c r="WMV40" s="429"/>
      <c r="WMW40" s="429"/>
      <c r="WMX40" s="429"/>
      <c r="WMY40" s="429"/>
      <c r="WMZ40" s="429"/>
      <c r="WNA40" s="429"/>
      <c r="WNB40" s="429"/>
      <c r="WNC40" s="429"/>
      <c r="WND40" s="429"/>
      <c r="WNE40" s="429"/>
      <c r="WNF40" s="429"/>
      <c r="WNG40" s="429"/>
      <c r="WNH40" s="429"/>
      <c r="WNI40" s="429"/>
      <c r="WNJ40" s="429"/>
      <c r="WNK40" s="429"/>
      <c r="WNL40" s="429"/>
      <c r="WNM40" s="429"/>
      <c r="WNN40" s="429"/>
      <c r="WNO40" s="429"/>
      <c r="WNP40" s="429"/>
      <c r="WNQ40" s="429"/>
      <c r="WNR40" s="429"/>
      <c r="WNS40" s="429"/>
      <c r="WNT40" s="429"/>
      <c r="WNU40" s="429"/>
      <c r="WNV40" s="429"/>
      <c r="WNW40" s="429"/>
      <c r="WNX40" s="429"/>
      <c r="WNY40" s="429"/>
      <c r="WNZ40" s="429"/>
      <c r="WOA40" s="429"/>
      <c r="WOB40" s="429"/>
      <c r="WOC40" s="429"/>
      <c r="WOD40" s="429"/>
      <c r="WOE40" s="429"/>
      <c r="WOF40" s="429"/>
      <c r="WOG40" s="429"/>
      <c r="WOH40" s="429"/>
      <c r="WOI40" s="429"/>
      <c r="WOJ40" s="429"/>
      <c r="WOK40" s="429"/>
      <c r="WOL40" s="429"/>
      <c r="WOM40" s="429"/>
      <c r="WON40" s="429"/>
      <c r="WOO40" s="429"/>
      <c r="WOP40" s="429"/>
      <c r="WOQ40" s="429"/>
      <c r="WOR40" s="429"/>
      <c r="WOS40" s="429"/>
      <c r="WOT40" s="429"/>
      <c r="WOU40" s="429"/>
      <c r="WOV40" s="429"/>
      <c r="WOW40" s="429"/>
      <c r="WOX40" s="429"/>
      <c r="WOY40" s="429"/>
      <c r="WOZ40" s="429"/>
      <c r="WPA40" s="429"/>
      <c r="WPB40" s="429"/>
      <c r="WPC40" s="429"/>
      <c r="WPD40" s="429"/>
      <c r="WPE40" s="429"/>
      <c r="WPF40" s="429"/>
      <c r="WPG40" s="429"/>
      <c r="WPH40" s="429"/>
      <c r="WPI40" s="429"/>
      <c r="WPJ40" s="429"/>
      <c r="WPK40" s="429"/>
      <c r="WPL40" s="429"/>
      <c r="WPM40" s="429"/>
      <c r="WPN40" s="429"/>
      <c r="WPO40" s="429"/>
      <c r="WPP40" s="429"/>
      <c r="WPQ40" s="429"/>
      <c r="WPR40" s="429"/>
      <c r="WPS40" s="429"/>
      <c r="WPT40" s="429"/>
      <c r="WPU40" s="429"/>
      <c r="WPV40" s="429"/>
      <c r="WPW40" s="429"/>
      <c r="WPX40" s="429"/>
      <c r="WPY40" s="429"/>
      <c r="WPZ40" s="429"/>
      <c r="WQA40" s="429"/>
      <c r="WQB40" s="429"/>
      <c r="WQC40" s="429"/>
      <c r="WQD40" s="429"/>
      <c r="WQE40" s="429"/>
      <c r="WQF40" s="429"/>
      <c r="WQG40" s="429"/>
      <c r="WQH40" s="429"/>
      <c r="WQI40" s="429"/>
      <c r="WQJ40" s="429"/>
      <c r="WQK40" s="429"/>
      <c r="WQL40" s="429"/>
      <c r="WQM40" s="429"/>
      <c r="WQN40" s="429"/>
      <c r="WQO40" s="429"/>
      <c r="WQP40" s="429"/>
      <c r="WQQ40" s="429"/>
      <c r="WQR40" s="429"/>
      <c r="WQS40" s="429"/>
      <c r="WQT40" s="429"/>
      <c r="WQU40" s="429"/>
      <c r="WQV40" s="429"/>
      <c r="WQW40" s="429"/>
      <c r="WQX40" s="429"/>
      <c r="WQY40" s="429"/>
      <c r="WQZ40" s="429"/>
      <c r="WRA40" s="429"/>
      <c r="WRB40" s="429"/>
      <c r="WRC40" s="429"/>
      <c r="WRD40" s="429"/>
      <c r="WRE40" s="429"/>
      <c r="WRF40" s="429"/>
      <c r="WRG40" s="429"/>
      <c r="WRH40" s="429"/>
      <c r="WRI40" s="429"/>
      <c r="WRJ40" s="429"/>
      <c r="WRK40" s="429"/>
      <c r="WRL40" s="429"/>
      <c r="WRM40" s="429"/>
      <c r="WRN40" s="429"/>
      <c r="WRO40" s="429"/>
      <c r="WRP40" s="429"/>
      <c r="WRQ40" s="429"/>
      <c r="WRR40" s="429"/>
      <c r="WRS40" s="429"/>
      <c r="WRT40" s="429"/>
      <c r="WRU40" s="429"/>
      <c r="WRV40" s="429"/>
      <c r="WRW40" s="429"/>
      <c r="WRX40" s="429"/>
      <c r="WRY40" s="429"/>
      <c r="WRZ40" s="429"/>
      <c r="WSA40" s="429"/>
      <c r="WSB40" s="429"/>
      <c r="WSC40" s="429"/>
      <c r="WSD40" s="429"/>
      <c r="WSE40" s="429"/>
      <c r="WSF40" s="429"/>
      <c r="WSG40" s="429"/>
      <c r="WSH40" s="429"/>
      <c r="WSI40" s="429"/>
      <c r="WSJ40" s="429"/>
      <c r="WSK40" s="429"/>
      <c r="WSL40" s="429"/>
      <c r="WSM40" s="429"/>
      <c r="WSN40" s="429"/>
      <c r="WSO40" s="429"/>
      <c r="WSP40" s="429"/>
      <c r="WSQ40" s="429"/>
      <c r="WSR40" s="429"/>
      <c r="WSS40" s="429"/>
      <c r="WST40" s="429"/>
      <c r="WSU40" s="429"/>
      <c r="WSV40" s="429"/>
      <c r="WSW40" s="429"/>
      <c r="WSX40" s="429"/>
      <c r="WSY40" s="429"/>
      <c r="WSZ40" s="429"/>
      <c r="WTA40" s="429"/>
      <c r="WTB40" s="429"/>
      <c r="WTC40" s="429"/>
      <c r="WTD40" s="429"/>
      <c r="WTE40" s="429"/>
      <c r="WTF40" s="429"/>
      <c r="WTG40" s="429"/>
      <c r="WTH40" s="429"/>
      <c r="WTI40" s="429"/>
      <c r="WTJ40" s="429"/>
      <c r="WTK40" s="429"/>
      <c r="WTL40" s="429"/>
      <c r="WTM40" s="429"/>
      <c r="WTN40" s="429"/>
      <c r="WTO40" s="429"/>
      <c r="WTP40" s="429"/>
      <c r="WTQ40" s="429"/>
      <c r="WTR40" s="429"/>
      <c r="WTS40" s="429"/>
      <c r="WTT40" s="429"/>
      <c r="WTU40" s="429"/>
      <c r="WTV40" s="429"/>
      <c r="WTW40" s="429"/>
      <c r="WTX40" s="429"/>
      <c r="WTY40" s="429"/>
      <c r="WTZ40" s="429"/>
      <c r="WUA40" s="429"/>
      <c r="WUB40" s="429"/>
      <c r="WUC40" s="429"/>
      <c r="WUD40" s="429"/>
      <c r="WUE40" s="429"/>
      <c r="WUF40" s="429"/>
      <c r="WUG40" s="429"/>
      <c r="WUH40" s="429"/>
      <c r="WUI40" s="429"/>
      <c r="WUJ40" s="429"/>
      <c r="WUK40" s="429"/>
      <c r="WUL40" s="429"/>
      <c r="WUM40" s="429"/>
      <c r="WUN40" s="429"/>
      <c r="WUO40" s="429"/>
      <c r="WUP40" s="429"/>
      <c r="WUQ40" s="429"/>
      <c r="WUR40" s="429"/>
      <c r="WUS40" s="429"/>
      <c r="WUT40" s="429"/>
      <c r="WUU40" s="429"/>
      <c r="WUV40" s="429"/>
      <c r="WUW40" s="429"/>
      <c r="WUX40" s="429"/>
      <c r="WUY40" s="429"/>
      <c r="WUZ40" s="429"/>
      <c r="WVA40" s="429"/>
      <c r="WVB40" s="429"/>
      <c r="WVC40" s="429"/>
      <c r="WVD40" s="429"/>
      <c r="WVE40" s="429"/>
      <c r="WVF40" s="429"/>
      <c r="WVG40" s="429"/>
      <c r="WVH40" s="429"/>
      <c r="WVI40" s="429"/>
      <c r="WVJ40" s="429"/>
      <c r="WVK40" s="429"/>
      <c r="WVL40" s="429"/>
      <c r="WVM40" s="429"/>
      <c r="WVN40" s="429"/>
      <c r="WVO40" s="429"/>
      <c r="WVP40" s="429"/>
      <c r="WVQ40" s="429"/>
      <c r="WVR40" s="429"/>
      <c r="WVS40" s="429"/>
      <c r="WVT40" s="429"/>
      <c r="WVU40" s="429"/>
      <c r="WVV40" s="429"/>
      <c r="WVW40" s="429"/>
      <c r="WVX40" s="429"/>
      <c r="WVY40" s="429"/>
      <c r="WVZ40" s="429"/>
      <c r="WWA40" s="429"/>
      <c r="WWB40" s="429"/>
      <c r="WWC40" s="429"/>
      <c r="WWD40" s="429"/>
      <c r="WWE40" s="429"/>
      <c r="WWF40" s="429"/>
      <c r="WWG40" s="429"/>
      <c r="WWH40" s="429"/>
      <c r="WWI40" s="429"/>
      <c r="WWJ40" s="429"/>
      <c r="WWK40" s="429"/>
      <c r="WWL40" s="429"/>
      <c r="WWM40" s="429"/>
      <c r="WWN40" s="429"/>
      <c r="WWO40" s="429"/>
      <c r="WWP40" s="429"/>
      <c r="WWQ40" s="429"/>
      <c r="WWR40" s="429"/>
      <c r="WWS40" s="429"/>
      <c r="WWT40" s="429"/>
      <c r="WWU40" s="429"/>
      <c r="WWV40" s="429"/>
      <c r="WWW40" s="429"/>
      <c r="WWX40" s="429"/>
      <c r="WWY40" s="429"/>
      <c r="WWZ40" s="429"/>
      <c r="WXA40" s="429"/>
      <c r="WXB40" s="429"/>
      <c r="WXC40" s="429"/>
      <c r="WXD40" s="429"/>
      <c r="WXE40" s="429"/>
      <c r="WXF40" s="429"/>
      <c r="WXG40" s="429"/>
      <c r="WXH40" s="429"/>
      <c r="WXI40" s="429"/>
      <c r="WXJ40" s="429"/>
      <c r="WXK40" s="429"/>
      <c r="WXL40" s="429"/>
      <c r="WXM40" s="429"/>
      <c r="WXN40" s="429"/>
      <c r="WXO40" s="429"/>
      <c r="WXP40" s="429"/>
      <c r="WXQ40" s="429"/>
      <c r="WXR40" s="429"/>
      <c r="WXS40" s="429"/>
      <c r="WXT40" s="429"/>
      <c r="WXU40" s="429"/>
      <c r="WXV40" s="429"/>
      <c r="WXW40" s="429"/>
      <c r="WXX40" s="429"/>
      <c r="WXY40" s="429"/>
      <c r="WXZ40" s="429"/>
      <c r="WYA40" s="429"/>
      <c r="WYB40" s="429"/>
      <c r="WYC40" s="429"/>
      <c r="WYD40" s="429"/>
      <c r="WYE40" s="429"/>
      <c r="WYF40" s="429"/>
      <c r="WYG40" s="429"/>
      <c r="WYH40" s="429"/>
      <c r="WYI40" s="429"/>
      <c r="WYJ40" s="429"/>
      <c r="WYK40" s="429"/>
      <c r="WYL40" s="429"/>
      <c r="WYM40" s="429"/>
      <c r="WYN40" s="429"/>
      <c r="WYO40" s="429"/>
      <c r="WYP40" s="429"/>
      <c r="WYQ40" s="429"/>
      <c r="WYR40" s="429"/>
      <c r="WYS40" s="429"/>
      <c r="WYT40" s="429"/>
      <c r="WYU40" s="429"/>
      <c r="WYV40" s="429"/>
      <c r="WYW40" s="429"/>
      <c r="WYX40" s="429"/>
      <c r="WYY40" s="429"/>
      <c r="WYZ40" s="429"/>
      <c r="WZA40" s="429"/>
      <c r="WZB40" s="429"/>
      <c r="WZC40" s="429"/>
      <c r="WZD40" s="429"/>
      <c r="WZE40" s="429"/>
      <c r="WZF40" s="429"/>
      <c r="WZG40" s="429"/>
      <c r="WZH40" s="429"/>
      <c r="WZI40" s="429"/>
      <c r="WZJ40" s="429"/>
      <c r="WZK40" s="429"/>
      <c r="WZL40" s="429"/>
      <c r="WZM40" s="429"/>
      <c r="WZN40" s="429"/>
      <c r="WZO40" s="429"/>
      <c r="WZP40" s="429"/>
      <c r="WZQ40" s="429"/>
      <c r="WZR40" s="429"/>
      <c r="WZS40" s="429"/>
      <c r="WZT40" s="429"/>
      <c r="WZU40" s="429"/>
      <c r="WZV40" s="429"/>
      <c r="WZW40" s="429"/>
      <c r="WZX40" s="429"/>
      <c r="WZY40" s="429"/>
      <c r="WZZ40" s="429"/>
      <c r="XAA40" s="429"/>
      <c r="XAB40" s="429"/>
      <c r="XAC40" s="429"/>
      <c r="XAD40" s="429"/>
      <c r="XAE40" s="429"/>
      <c r="XAF40" s="429"/>
      <c r="XAG40" s="429"/>
      <c r="XAH40" s="429"/>
      <c r="XAI40" s="429"/>
      <c r="XAJ40" s="429"/>
      <c r="XAK40" s="429"/>
      <c r="XAL40" s="429"/>
      <c r="XAM40" s="429"/>
      <c r="XAN40" s="429"/>
      <c r="XAO40" s="429"/>
      <c r="XAP40" s="429"/>
      <c r="XAQ40" s="429"/>
      <c r="XAR40" s="429"/>
      <c r="XAS40" s="429"/>
      <c r="XAT40" s="429"/>
      <c r="XAU40" s="429"/>
      <c r="XAV40" s="429"/>
      <c r="XAW40" s="429"/>
      <c r="XAX40" s="429"/>
      <c r="XAY40" s="429"/>
      <c r="XAZ40" s="429"/>
      <c r="XBA40" s="429"/>
      <c r="XBB40" s="429"/>
      <c r="XBC40" s="429"/>
      <c r="XBD40" s="429"/>
      <c r="XBE40" s="429"/>
      <c r="XBF40" s="429"/>
      <c r="XBG40" s="429"/>
      <c r="XBH40" s="429"/>
      <c r="XBI40" s="429"/>
      <c r="XBJ40" s="429"/>
      <c r="XBK40" s="429"/>
      <c r="XBL40" s="429"/>
      <c r="XBM40" s="429"/>
      <c r="XBN40" s="429"/>
      <c r="XBO40" s="429"/>
      <c r="XBP40" s="429"/>
      <c r="XBQ40" s="429"/>
      <c r="XBR40" s="429"/>
      <c r="XBS40" s="429"/>
      <c r="XBT40" s="429"/>
      <c r="XBU40" s="429"/>
      <c r="XBV40" s="429"/>
      <c r="XBW40" s="429"/>
      <c r="XBX40" s="429"/>
      <c r="XBY40" s="429"/>
      <c r="XBZ40" s="429"/>
      <c r="XCA40" s="429"/>
      <c r="XCB40" s="429"/>
      <c r="XCC40" s="429"/>
      <c r="XCD40" s="429"/>
      <c r="XCE40" s="429"/>
      <c r="XCF40" s="429"/>
      <c r="XCG40" s="429"/>
      <c r="XCH40" s="429"/>
      <c r="XCI40" s="429"/>
      <c r="XCJ40" s="429"/>
      <c r="XCK40" s="429"/>
      <c r="XCL40" s="429"/>
      <c r="XCM40" s="429"/>
      <c r="XCN40" s="429"/>
      <c r="XCO40" s="429"/>
      <c r="XCP40" s="429"/>
      <c r="XCQ40" s="429"/>
      <c r="XCR40" s="429"/>
      <c r="XCS40" s="429"/>
      <c r="XCT40" s="429"/>
      <c r="XCU40" s="429"/>
      <c r="XCV40" s="429"/>
      <c r="XCW40" s="429"/>
      <c r="XCX40" s="429"/>
      <c r="XCY40" s="429"/>
      <c r="XCZ40" s="429"/>
      <c r="XDA40" s="429"/>
      <c r="XDB40" s="429"/>
      <c r="XDC40" s="429"/>
      <c r="XDD40" s="429"/>
      <c r="XDE40" s="429"/>
      <c r="XDF40" s="429"/>
      <c r="XDG40" s="429"/>
      <c r="XDH40" s="429"/>
      <c r="XDI40" s="429"/>
      <c r="XDJ40" s="429"/>
      <c r="XDK40" s="429"/>
      <c r="XDL40" s="429"/>
      <c r="XDM40" s="429"/>
      <c r="XDN40" s="429"/>
      <c r="XDO40" s="429"/>
      <c r="XDP40" s="429"/>
      <c r="XDQ40" s="429"/>
      <c r="XDR40" s="429"/>
      <c r="XDS40" s="429"/>
      <c r="XDT40" s="429"/>
      <c r="XDU40" s="429"/>
      <c r="XDV40" s="429"/>
      <c r="XDW40" s="429"/>
      <c r="XDX40" s="429"/>
      <c r="XDY40" s="429"/>
      <c r="XDZ40" s="429"/>
      <c r="XEA40" s="429"/>
      <c r="XEB40" s="429"/>
      <c r="XEC40" s="429"/>
      <c r="XED40" s="429"/>
      <c r="XEE40" s="429"/>
      <c r="XEF40" s="429"/>
      <c r="XEG40" s="429"/>
      <c r="XEH40" s="429"/>
      <c r="XEI40" s="429"/>
      <c r="XEJ40" s="429"/>
      <c r="XEK40" s="429"/>
      <c r="XEL40" s="429"/>
      <c r="XEM40" s="429"/>
      <c r="XEN40" s="429"/>
      <c r="XEO40" s="429"/>
      <c r="XEP40" s="429"/>
      <c r="XEQ40" s="429"/>
      <c r="XER40" s="429"/>
      <c r="XES40" s="429"/>
      <c r="XET40" s="429"/>
      <c r="XEU40" s="429"/>
      <c r="XEV40" s="429"/>
      <c r="XEW40" s="429"/>
      <c r="XEX40" s="429"/>
      <c r="XEY40" s="429"/>
      <c r="XEZ40" s="429"/>
      <c r="XFA40" s="429"/>
      <c r="XFB40" s="429"/>
    </row>
    <row r="41" spans="1:16382" s="495" customFormat="1" ht="34.35" customHeight="1">
      <c r="A41" s="479"/>
      <c r="B41" s="480" t="str">
        <f>VLOOKUP(878,[2]Sprachindex!$A:$Z,$AL$9,FALSE)</f>
        <v>pc.</v>
      </c>
      <c r="C41" s="481"/>
      <c r="D41" s="482" t="str">
        <f>AY41</f>
        <v/>
      </c>
      <c r="E41" s="636" t="str">
        <f>VLOOKUP(389,[2]Sprachindex!$A:$Z,$AL$9,FALSE) &amp; " 4,8 x 30 mm - " &amp; VLOOKUP(1453,[2]Sprachindex!$A:$Z,$AL$9,FALSE) &amp; " 16 mm"</f>
        <v>vis de façade 4,8 x 30 mm - diamètre de la tête : 16 mm</v>
      </c>
      <c r="F41" s="637"/>
      <c r="G41" s="637"/>
      <c r="H41" s="637"/>
      <c r="I41" s="637"/>
      <c r="J41" s="637"/>
      <c r="K41" s="638"/>
      <c r="L41" s="482">
        <f>ROUNDUP($A41/250,0)*250</f>
        <v>0</v>
      </c>
      <c r="M41" s="483"/>
      <c r="N41" s="490"/>
      <c r="O41" s="491"/>
      <c r="P41" s="492"/>
      <c r="Q41" s="493"/>
      <c r="R41" s="494"/>
      <c r="T41" s="496"/>
      <c r="U41" s="496"/>
      <c r="V41" s="496"/>
      <c r="W41" s="496"/>
      <c r="X41" s="496"/>
      <c r="Y41" s="496"/>
      <c r="Z41" s="496"/>
      <c r="AA41" s="496"/>
      <c r="AB41" s="496"/>
      <c r="AC41" s="496"/>
      <c r="AD41" s="496"/>
      <c r="AE41" s="496"/>
      <c r="AF41" s="496"/>
      <c r="AG41" s="496"/>
      <c r="AH41" s="496"/>
      <c r="AI41" s="462"/>
      <c r="AJ41" s="459"/>
      <c r="AK41" s="459"/>
      <c r="AL41" s="456"/>
      <c r="AM41" s="477" t="s">
        <v>272</v>
      </c>
      <c r="AN41" s="477" t="s">
        <v>273</v>
      </c>
      <c r="AO41" s="477" t="s">
        <v>274</v>
      </c>
      <c r="AP41" s="477" t="s">
        <v>275</v>
      </c>
      <c r="AQ41" s="477" t="s">
        <v>276</v>
      </c>
      <c r="AR41" s="477" t="s">
        <v>277</v>
      </c>
      <c r="AS41" s="477" t="s">
        <v>278</v>
      </c>
      <c r="AT41" s="477" t="s">
        <v>279</v>
      </c>
      <c r="AU41" s="477" t="s">
        <v>280</v>
      </c>
      <c r="AV41" s="477" t="s">
        <v>281</v>
      </c>
      <c r="AW41" s="477" t="s">
        <v>282</v>
      </c>
      <c r="AX41" s="477" t="s">
        <v>283</v>
      </c>
      <c r="AY41" s="484" t="str">
        <f>IF($AL$8,VLOOKUP(AM41,AM41:AX41,$AL$8),"")</f>
        <v/>
      </c>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c r="HN41" s="429"/>
      <c r="HO41" s="429"/>
      <c r="HP41" s="429"/>
      <c r="HQ41" s="429"/>
      <c r="HR41" s="429"/>
      <c r="HS41" s="429"/>
      <c r="HT41" s="429"/>
      <c r="HU41" s="429"/>
      <c r="HV41" s="429"/>
      <c r="HW41" s="429"/>
      <c r="HX41" s="429"/>
      <c r="HY41" s="429"/>
      <c r="HZ41" s="429"/>
      <c r="IA41" s="429"/>
      <c r="IB41" s="429"/>
      <c r="IC41" s="429"/>
      <c r="ID41" s="429"/>
      <c r="IE41" s="429"/>
      <c r="IF41" s="429"/>
      <c r="IG41" s="429"/>
      <c r="IH41" s="429"/>
      <c r="II41" s="429"/>
      <c r="IJ41" s="429"/>
      <c r="IK41" s="429"/>
      <c r="IL41" s="429"/>
      <c r="IM41" s="429"/>
      <c r="IN41" s="429"/>
      <c r="IO41" s="429"/>
      <c r="IP41" s="429"/>
      <c r="IQ41" s="429"/>
      <c r="IR41" s="429"/>
      <c r="IS41" s="429"/>
      <c r="IT41" s="429"/>
      <c r="IU41" s="429"/>
      <c r="IV41" s="429"/>
      <c r="IW41" s="429"/>
      <c r="IX41" s="429"/>
      <c r="IY41" s="429"/>
      <c r="IZ41" s="429"/>
      <c r="JA41" s="429"/>
      <c r="JB41" s="429"/>
      <c r="JC41" s="429"/>
      <c r="JD41" s="429"/>
      <c r="JE41" s="429"/>
      <c r="JF41" s="429"/>
      <c r="JG41" s="429"/>
      <c r="JH41" s="429"/>
      <c r="JI41" s="429"/>
      <c r="JJ41" s="429"/>
      <c r="JK41" s="429"/>
      <c r="JL41" s="429"/>
      <c r="JM41" s="429"/>
      <c r="JN41" s="429"/>
      <c r="JO41" s="429"/>
      <c r="JP41" s="429"/>
      <c r="JQ41" s="429"/>
      <c r="JR41" s="429"/>
      <c r="JS41" s="429"/>
      <c r="JT41" s="429"/>
      <c r="JU41" s="429"/>
      <c r="JV41" s="429"/>
      <c r="JW41" s="429"/>
      <c r="JX41" s="429"/>
      <c r="JY41" s="429"/>
      <c r="JZ41" s="429"/>
      <c r="KA41" s="429"/>
      <c r="KB41" s="429"/>
      <c r="KC41" s="429"/>
      <c r="KD41" s="429"/>
      <c r="KE41" s="429"/>
      <c r="KF41" s="429"/>
      <c r="KG41" s="429"/>
      <c r="KH41" s="429"/>
      <c r="KI41" s="429"/>
      <c r="KJ41" s="429"/>
      <c r="KK41" s="429"/>
      <c r="KL41" s="429"/>
      <c r="KM41" s="429"/>
      <c r="KN41" s="429"/>
      <c r="KO41" s="429"/>
      <c r="KP41" s="429"/>
      <c r="KQ41" s="429"/>
      <c r="KR41" s="429"/>
      <c r="KS41" s="429"/>
      <c r="KT41" s="429"/>
      <c r="KU41" s="429"/>
      <c r="KV41" s="429"/>
      <c r="KW41" s="429"/>
      <c r="KX41" s="429"/>
      <c r="KY41" s="429"/>
      <c r="KZ41" s="429"/>
      <c r="LA41" s="429"/>
      <c r="LB41" s="429"/>
      <c r="LC41" s="429"/>
      <c r="LD41" s="429"/>
      <c r="LE41" s="429"/>
      <c r="LF41" s="429"/>
      <c r="LG41" s="429"/>
      <c r="LH41" s="429"/>
      <c r="LI41" s="429"/>
      <c r="LJ41" s="429"/>
      <c r="LK41" s="429"/>
      <c r="LL41" s="429"/>
      <c r="LM41" s="429"/>
      <c r="LN41" s="429"/>
      <c r="LO41" s="429"/>
      <c r="LP41" s="429"/>
      <c r="LQ41" s="429"/>
      <c r="LR41" s="429"/>
      <c r="LS41" s="429"/>
      <c r="LT41" s="429"/>
      <c r="LU41" s="429"/>
      <c r="LV41" s="429"/>
      <c r="LW41" s="429"/>
      <c r="LX41" s="429"/>
      <c r="LY41" s="429"/>
      <c r="LZ41" s="429"/>
      <c r="MA41" s="429"/>
      <c r="MB41" s="429"/>
      <c r="MC41" s="429"/>
      <c r="MD41" s="429"/>
      <c r="ME41" s="429"/>
      <c r="MF41" s="429"/>
      <c r="MG41" s="429"/>
      <c r="MH41" s="429"/>
      <c r="MI41" s="429"/>
      <c r="MJ41" s="429"/>
      <c r="MK41" s="429"/>
      <c r="ML41" s="429"/>
      <c r="MM41" s="429"/>
      <c r="MN41" s="429"/>
      <c r="MO41" s="429"/>
      <c r="MP41" s="429"/>
      <c r="MQ41" s="429"/>
      <c r="MR41" s="429"/>
      <c r="MS41" s="429"/>
      <c r="MT41" s="429"/>
      <c r="MU41" s="429"/>
      <c r="MV41" s="429"/>
      <c r="MW41" s="429"/>
      <c r="MX41" s="429"/>
      <c r="MY41" s="429"/>
      <c r="MZ41" s="429"/>
      <c r="NA41" s="429"/>
      <c r="NB41" s="429"/>
      <c r="NC41" s="429"/>
      <c r="ND41" s="429"/>
      <c r="NE41" s="429"/>
      <c r="NF41" s="429"/>
      <c r="NG41" s="429"/>
      <c r="NH41" s="429"/>
      <c r="NI41" s="429"/>
      <c r="NJ41" s="429"/>
      <c r="NK41" s="429"/>
      <c r="NL41" s="429"/>
      <c r="NM41" s="429"/>
      <c r="NN41" s="429"/>
      <c r="NO41" s="429"/>
      <c r="NP41" s="429"/>
      <c r="NQ41" s="429"/>
      <c r="NR41" s="429"/>
      <c r="NS41" s="429"/>
      <c r="NT41" s="429"/>
      <c r="NU41" s="429"/>
      <c r="NV41" s="429"/>
      <c r="NW41" s="429"/>
      <c r="NX41" s="429"/>
      <c r="NY41" s="429"/>
      <c r="NZ41" s="429"/>
      <c r="OA41" s="429"/>
      <c r="OB41" s="429"/>
      <c r="OC41" s="429"/>
      <c r="OD41" s="429"/>
      <c r="OE41" s="429"/>
      <c r="OF41" s="429"/>
      <c r="OG41" s="429"/>
      <c r="OH41" s="429"/>
      <c r="OI41" s="429"/>
      <c r="OJ41" s="429"/>
      <c r="OK41" s="429"/>
      <c r="OL41" s="429"/>
      <c r="OM41" s="429"/>
      <c r="ON41" s="429"/>
      <c r="OO41" s="429"/>
      <c r="OP41" s="429"/>
      <c r="OQ41" s="429"/>
      <c r="OR41" s="429"/>
      <c r="OS41" s="429"/>
      <c r="OT41" s="429"/>
      <c r="OU41" s="429"/>
      <c r="OV41" s="429"/>
      <c r="OW41" s="429"/>
      <c r="OX41" s="429"/>
      <c r="OY41" s="429"/>
      <c r="OZ41" s="429"/>
      <c r="PA41" s="429"/>
      <c r="PB41" s="429"/>
      <c r="PC41" s="429"/>
      <c r="PD41" s="429"/>
      <c r="PE41" s="429"/>
      <c r="PF41" s="429"/>
      <c r="PG41" s="429"/>
      <c r="PH41" s="429"/>
      <c r="PI41" s="429"/>
      <c r="PJ41" s="429"/>
      <c r="PK41" s="429"/>
      <c r="PL41" s="429"/>
      <c r="PM41" s="429"/>
      <c r="PN41" s="429"/>
      <c r="PO41" s="429"/>
      <c r="PP41" s="429"/>
      <c r="PQ41" s="429"/>
      <c r="PR41" s="429"/>
      <c r="PS41" s="429"/>
      <c r="PT41" s="429"/>
      <c r="PU41" s="429"/>
      <c r="PV41" s="429"/>
      <c r="PW41" s="429"/>
      <c r="PX41" s="429"/>
      <c r="PY41" s="429"/>
      <c r="PZ41" s="429"/>
      <c r="QA41" s="429"/>
      <c r="QB41" s="429"/>
      <c r="QC41" s="429"/>
      <c r="QD41" s="429"/>
      <c r="QE41" s="429"/>
      <c r="QF41" s="429"/>
      <c r="QG41" s="429"/>
      <c r="QH41" s="429"/>
      <c r="QI41" s="429"/>
      <c r="QJ41" s="429"/>
      <c r="QK41" s="429"/>
      <c r="QL41" s="429"/>
      <c r="QM41" s="429"/>
      <c r="QN41" s="429"/>
      <c r="QO41" s="429"/>
      <c r="QP41" s="429"/>
      <c r="QQ41" s="429"/>
      <c r="QR41" s="429"/>
      <c r="QS41" s="429"/>
      <c r="QT41" s="429"/>
      <c r="QU41" s="429"/>
      <c r="QV41" s="429"/>
      <c r="QW41" s="429"/>
      <c r="QX41" s="429"/>
      <c r="QY41" s="429"/>
      <c r="QZ41" s="429"/>
      <c r="RA41" s="429"/>
      <c r="RB41" s="429"/>
      <c r="RC41" s="429"/>
      <c r="RD41" s="429"/>
      <c r="RE41" s="429"/>
      <c r="RF41" s="429"/>
      <c r="RG41" s="429"/>
      <c r="RH41" s="429"/>
      <c r="RI41" s="429"/>
      <c r="RJ41" s="429"/>
      <c r="RK41" s="429"/>
      <c r="RL41" s="429"/>
      <c r="RM41" s="429"/>
      <c r="RN41" s="429"/>
      <c r="RO41" s="429"/>
      <c r="RP41" s="429"/>
      <c r="RQ41" s="429"/>
      <c r="RR41" s="429"/>
      <c r="RS41" s="429"/>
      <c r="RT41" s="429"/>
      <c r="RU41" s="429"/>
      <c r="RV41" s="429"/>
      <c r="RW41" s="429"/>
      <c r="RX41" s="429"/>
      <c r="RY41" s="429"/>
      <c r="RZ41" s="429"/>
      <c r="SA41" s="429"/>
      <c r="SB41" s="429"/>
      <c r="SC41" s="429"/>
      <c r="SD41" s="429"/>
      <c r="SE41" s="429"/>
      <c r="SF41" s="429"/>
      <c r="SG41" s="429"/>
      <c r="SH41" s="429"/>
      <c r="SI41" s="429"/>
      <c r="SJ41" s="429"/>
      <c r="SK41" s="429"/>
      <c r="SL41" s="429"/>
      <c r="SM41" s="429"/>
      <c r="SN41" s="429"/>
      <c r="SO41" s="429"/>
      <c r="SP41" s="429"/>
      <c r="SQ41" s="429"/>
      <c r="SR41" s="429"/>
      <c r="SS41" s="429"/>
      <c r="ST41" s="429"/>
      <c r="SU41" s="429"/>
      <c r="SV41" s="429"/>
      <c r="SW41" s="429"/>
      <c r="SX41" s="429"/>
      <c r="SY41" s="429"/>
      <c r="SZ41" s="429"/>
      <c r="TA41" s="429"/>
      <c r="TB41" s="429"/>
      <c r="TC41" s="429"/>
      <c r="TD41" s="429"/>
      <c r="TE41" s="429"/>
      <c r="TF41" s="429"/>
      <c r="TG41" s="429"/>
      <c r="TH41" s="429"/>
      <c r="TI41" s="429"/>
      <c r="TJ41" s="429"/>
      <c r="TK41" s="429"/>
      <c r="TL41" s="429"/>
      <c r="TM41" s="429"/>
      <c r="TN41" s="429"/>
      <c r="TO41" s="429"/>
      <c r="TP41" s="429"/>
      <c r="TQ41" s="429"/>
      <c r="TR41" s="429"/>
      <c r="TS41" s="429"/>
      <c r="TT41" s="429"/>
      <c r="TU41" s="429"/>
      <c r="TV41" s="429"/>
      <c r="TW41" s="429"/>
      <c r="TX41" s="429"/>
      <c r="TY41" s="429"/>
      <c r="TZ41" s="429"/>
      <c r="UA41" s="429"/>
      <c r="UB41" s="429"/>
      <c r="UC41" s="429"/>
      <c r="UD41" s="429"/>
      <c r="UE41" s="429"/>
      <c r="UF41" s="429"/>
      <c r="UG41" s="429"/>
      <c r="UH41" s="429"/>
      <c r="UI41" s="429"/>
      <c r="UJ41" s="429"/>
      <c r="UK41" s="429"/>
      <c r="UL41" s="429"/>
      <c r="UM41" s="429"/>
      <c r="UN41" s="429"/>
      <c r="UO41" s="429"/>
      <c r="UP41" s="429"/>
      <c r="UQ41" s="429"/>
      <c r="UR41" s="429"/>
      <c r="US41" s="429"/>
      <c r="UT41" s="429"/>
      <c r="UU41" s="429"/>
      <c r="UV41" s="429"/>
      <c r="UW41" s="429"/>
      <c r="UX41" s="429"/>
      <c r="UY41" s="429"/>
      <c r="UZ41" s="429"/>
      <c r="VA41" s="429"/>
      <c r="VB41" s="429"/>
      <c r="VC41" s="429"/>
      <c r="VD41" s="429"/>
      <c r="VE41" s="429"/>
      <c r="VF41" s="429"/>
      <c r="VG41" s="429"/>
      <c r="VH41" s="429"/>
      <c r="VI41" s="429"/>
      <c r="VJ41" s="429"/>
      <c r="VK41" s="429"/>
      <c r="VL41" s="429"/>
      <c r="VM41" s="429"/>
      <c r="VN41" s="429"/>
      <c r="VO41" s="429"/>
      <c r="VP41" s="429"/>
      <c r="VQ41" s="429"/>
      <c r="VR41" s="429"/>
      <c r="VS41" s="429"/>
      <c r="VT41" s="429"/>
      <c r="VU41" s="429"/>
      <c r="VV41" s="429"/>
      <c r="VW41" s="429"/>
      <c r="VX41" s="429"/>
      <c r="VY41" s="429"/>
      <c r="VZ41" s="429"/>
      <c r="WA41" s="429"/>
      <c r="WB41" s="429"/>
      <c r="WC41" s="429"/>
      <c r="WD41" s="429"/>
      <c r="WE41" s="429"/>
      <c r="WF41" s="429"/>
      <c r="WG41" s="429"/>
      <c r="WH41" s="429"/>
      <c r="WI41" s="429"/>
      <c r="WJ41" s="429"/>
      <c r="WK41" s="429"/>
      <c r="WL41" s="429"/>
      <c r="WM41" s="429"/>
      <c r="WN41" s="429"/>
      <c r="WO41" s="429"/>
      <c r="WP41" s="429"/>
      <c r="WQ41" s="429"/>
      <c r="WR41" s="429"/>
      <c r="WS41" s="429"/>
      <c r="WT41" s="429"/>
      <c r="WU41" s="429"/>
      <c r="WV41" s="429"/>
      <c r="WW41" s="429"/>
      <c r="WX41" s="429"/>
      <c r="WY41" s="429"/>
      <c r="WZ41" s="429"/>
      <c r="XA41" s="429"/>
      <c r="XB41" s="429"/>
      <c r="XC41" s="429"/>
      <c r="XD41" s="429"/>
      <c r="XE41" s="429"/>
      <c r="XF41" s="429"/>
      <c r="XG41" s="429"/>
      <c r="XH41" s="429"/>
      <c r="XI41" s="429"/>
      <c r="XJ41" s="429"/>
      <c r="XK41" s="429"/>
      <c r="XL41" s="429"/>
      <c r="XM41" s="429"/>
      <c r="XN41" s="429"/>
      <c r="XO41" s="429"/>
      <c r="XP41" s="429"/>
      <c r="XQ41" s="429"/>
      <c r="XR41" s="429"/>
      <c r="XS41" s="429"/>
      <c r="XT41" s="429"/>
      <c r="XU41" s="429"/>
      <c r="XV41" s="429"/>
      <c r="XW41" s="429"/>
      <c r="XX41" s="429"/>
      <c r="XY41" s="429"/>
      <c r="XZ41" s="429"/>
      <c r="YA41" s="429"/>
      <c r="YB41" s="429"/>
      <c r="YC41" s="429"/>
      <c r="YD41" s="429"/>
      <c r="YE41" s="429"/>
      <c r="YF41" s="429"/>
      <c r="YG41" s="429"/>
      <c r="YH41" s="429"/>
      <c r="YI41" s="429"/>
      <c r="YJ41" s="429"/>
      <c r="YK41" s="429"/>
      <c r="YL41" s="429"/>
      <c r="YM41" s="429"/>
      <c r="YN41" s="429"/>
      <c r="YO41" s="429"/>
      <c r="YP41" s="429"/>
      <c r="YQ41" s="429"/>
      <c r="YR41" s="429"/>
      <c r="YS41" s="429"/>
      <c r="YT41" s="429"/>
      <c r="YU41" s="429"/>
      <c r="YV41" s="429"/>
      <c r="YW41" s="429"/>
      <c r="YX41" s="429"/>
      <c r="YY41" s="429"/>
      <c r="YZ41" s="429"/>
      <c r="ZA41" s="429"/>
      <c r="ZB41" s="429"/>
      <c r="ZC41" s="429"/>
      <c r="ZD41" s="429"/>
      <c r="ZE41" s="429"/>
      <c r="ZF41" s="429"/>
      <c r="ZG41" s="429"/>
      <c r="ZH41" s="429"/>
      <c r="ZI41" s="429"/>
      <c r="ZJ41" s="429"/>
      <c r="ZK41" s="429"/>
      <c r="ZL41" s="429"/>
      <c r="ZM41" s="429"/>
      <c r="ZN41" s="429"/>
      <c r="ZO41" s="429"/>
      <c r="ZP41" s="429"/>
      <c r="ZQ41" s="429"/>
      <c r="ZR41" s="429"/>
      <c r="ZS41" s="429"/>
      <c r="ZT41" s="429"/>
      <c r="ZU41" s="429"/>
      <c r="ZV41" s="429"/>
      <c r="ZW41" s="429"/>
      <c r="ZX41" s="429"/>
      <c r="ZY41" s="429"/>
      <c r="ZZ41" s="429"/>
      <c r="AAA41" s="429"/>
      <c r="AAB41" s="429"/>
      <c r="AAC41" s="429"/>
      <c r="AAD41" s="429"/>
      <c r="AAE41" s="429"/>
      <c r="AAF41" s="429"/>
      <c r="AAG41" s="429"/>
      <c r="AAH41" s="429"/>
      <c r="AAI41" s="429"/>
      <c r="AAJ41" s="429"/>
      <c r="AAK41" s="429"/>
      <c r="AAL41" s="429"/>
      <c r="AAM41" s="429"/>
      <c r="AAN41" s="429"/>
      <c r="AAO41" s="429"/>
      <c r="AAP41" s="429"/>
      <c r="AAQ41" s="429"/>
      <c r="AAR41" s="429"/>
      <c r="AAS41" s="429"/>
      <c r="AAT41" s="429"/>
      <c r="AAU41" s="429"/>
      <c r="AAV41" s="429"/>
      <c r="AAW41" s="429"/>
      <c r="AAX41" s="429"/>
      <c r="AAY41" s="429"/>
      <c r="AAZ41" s="429"/>
      <c r="ABA41" s="429"/>
      <c r="ABB41" s="429"/>
      <c r="ABC41" s="429"/>
      <c r="ABD41" s="429"/>
      <c r="ABE41" s="429"/>
      <c r="ABF41" s="429"/>
      <c r="ABG41" s="429"/>
      <c r="ABH41" s="429"/>
      <c r="ABI41" s="429"/>
      <c r="ABJ41" s="429"/>
      <c r="ABK41" s="429"/>
      <c r="ABL41" s="429"/>
      <c r="ABM41" s="429"/>
      <c r="ABN41" s="429"/>
      <c r="ABO41" s="429"/>
      <c r="ABP41" s="429"/>
      <c r="ABQ41" s="429"/>
      <c r="ABR41" s="429"/>
      <c r="ABS41" s="429"/>
      <c r="ABT41" s="429"/>
      <c r="ABU41" s="429"/>
      <c r="ABV41" s="429"/>
      <c r="ABW41" s="429"/>
      <c r="ABX41" s="429"/>
      <c r="ABY41" s="429"/>
      <c r="ABZ41" s="429"/>
      <c r="ACA41" s="429"/>
      <c r="ACB41" s="429"/>
      <c r="ACC41" s="429"/>
      <c r="ACD41" s="429"/>
      <c r="ACE41" s="429"/>
      <c r="ACF41" s="429"/>
      <c r="ACG41" s="429"/>
      <c r="ACH41" s="429"/>
      <c r="ACI41" s="429"/>
      <c r="ACJ41" s="429"/>
      <c r="ACK41" s="429"/>
      <c r="ACL41" s="429"/>
      <c r="ACM41" s="429"/>
      <c r="ACN41" s="429"/>
      <c r="ACO41" s="429"/>
      <c r="ACP41" s="429"/>
      <c r="ACQ41" s="429"/>
      <c r="ACR41" s="429"/>
      <c r="ACS41" s="429"/>
      <c r="ACT41" s="429"/>
      <c r="ACU41" s="429"/>
      <c r="ACV41" s="429"/>
      <c r="ACW41" s="429"/>
      <c r="ACX41" s="429"/>
      <c r="ACY41" s="429"/>
      <c r="ACZ41" s="429"/>
      <c r="ADA41" s="429"/>
      <c r="ADB41" s="429"/>
      <c r="ADC41" s="429"/>
      <c r="ADD41" s="429"/>
      <c r="ADE41" s="429"/>
      <c r="ADF41" s="429"/>
      <c r="ADG41" s="429"/>
      <c r="ADH41" s="429"/>
      <c r="ADI41" s="429"/>
      <c r="ADJ41" s="429"/>
      <c r="ADK41" s="429"/>
      <c r="ADL41" s="429"/>
      <c r="ADM41" s="429"/>
      <c r="ADN41" s="429"/>
      <c r="ADO41" s="429"/>
      <c r="ADP41" s="429"/>
      <c r="ADQ41" s="429"/>
      <c r="ADR41" s="429"/>
      <c r="ADS41" s="429"/>
      <c r="ADT41" s="429"/>
      <c r="ADU41" s="429"/>
      <c r="ADV41" s="429"/>
      <c r="ADW41" s="429"/>
      <c r="ADX41" s="429"/>
      <c r="ADY41" s="429"/>
      <c r="ADZ41" s="429"/>
      <c r="AEA41" s="429"/>
      <c r="AEB41" s="429"/>
      <c r="AEC41" s="429"/>
      <c r="AED41" s="429"/>
      <c r="AEE41" s="429"/>
      <c r="AEF41" s="429"/>
      <c r="AEG41" s="429"/>
      <c r="AEH41" s="429"/>
      <c r="AEI41" s="429"/>
      <c r="AEJ41" s="429"/>
      <c r="AEK41" s="429"/>
      <c r="AEL41" s="429"/>
      <c r="AEM41" s="429"/>
      <c r="AEN41" s="429"/>
      <c r="AEO41" s="429"/>
      <c r="AEP41" s="429"/>
      <c r="AEQ41" s="429"/>
      <c r="AER41" s="429"/>
      <c r="AES41" s="429"/>
      <c r="AET41" s="429"/>
      <c r="AEU41" s="429"/>
      <c r="AEV41" s="429"/>
      <c r="AEW41" s="429"/>
      <c r="AEX41" s="429"/>
      <c r="AEY41" s="429"/>
      <c r="AEZ41" s="429"/>
      <c r="AFA41" s="429"/>
      <c r="AFB41" s="429"/>
      <c r="AFC41" s="429"/>
      <c r="AFD41" s="429"/>
      <c r="AFE41" s="429"/>
      <c r="AFF41" s="429"/>
      <c r="AFG41" s="429"/>
      <c r="AFH41" s="429"/>
      <c r="AFI41" s="429"/>
      <c r="AFJ41" s="429"/>
      <c r="AFK41" s="429"/>
      <c r="AFL41" s="429"/>
      <c r="AFM41" s="429"/>
      <c r="AFN41" s="429"/>
      <c r="AFO41" s="429"/>
      <c r="AFP41" s="429"/>
      <c r="AFQ41" s="429"/>
      <c r="AFR41" s="429"/>
      <c r="AFS41" s="429"/>
      <c r="AFT41" s="429"/>
      <c r="AFU41" s="429"/>
      <c r="AFV41" s="429"/>
      <c r="AFW41" s="429"/>
      <c r="AFX41" s="429"/>
      <c r="AFY41" s="429"/>
      <c r="AFZ41" s="429"/>
      <c r="AGA41" s="429"/>
      <c r="AGB41" s="429"/>
      <c r="AGC41" s="429"/>
      <c r="AGD41" s="429"/>
      <c r="AGE41" s="429"/>
      <c r="AGF41" s="429"/>
      <c r="AGG41" s="429"/>
      <c r="AGH41" s="429"/>
      <c r="AGI41" s="429"/>
      <c r="AGJ41" s="429"/>
      <c r="AGK41" s="429"/>
      <c r="AGL41" s="429"/>
      <c r="AGM41" s="429"/>
      <c r="AGN41" s="429"/>
      <c r="AGO41" s="429"/>
      <c r="AGP41" s="429"/>
      <c r="AGQ41" s="429"/>
      <c r="AGR41" s="429"/>
      <c r="AGS41" s="429"/>
      <c r="AGT41" s="429"/>
      <c r="AGU41" s="429"/>
      <c r="AGV41" s="429"/>
      <c r="AGW41" s="429"/>
      <c r="AGX41" s="429"/>
      <c r="AGY41" s="429"/>
      <c r="AGZ41" s="429"/>
      <c r="AHA41" s="429"/>
      <c r="AHB41" s="429"/>
      <c r="AHC41" s="429"/>
      <c r="AHD41" s="429"/>
      <c r="AHE41" s="429"/>
      <c r="AHF41" s="429"/>
      <c r="AHG41" s="429"/>
      <c r="AHH41" s="429"/>
      <c r="AHI41" s="429"/>
      <c r="AHJ41" s="429"/>
      <c r="AHK41" s="429"/>
      <c r="AHL41" s="429"/>
      <c r="AHM41" s="429"/>
      <c r="AHN41" s="429"/>
      <c r="AHO41" s="429"/>
      <c r="AHP41" s="429"/>
      <c r="AHQ41" s="429"/>
      <c r="AHR41" s="429"/>
      <c r="AHS41" s="429"/>
      <c r="AHT41" s="429"/>
      <c r="AHU41" s="429"/>
      <c r="AHV41" s="429"/>
      <c r="AHW41" s="429"/>
      <c r="AHX41" s="429"/>
      <c r="AHY41" s="429"/>
      <c r="AHZ41" s="429"/>
      <c r="AIA41" s="429"/>
      <c r="AIB41" s="429"/>
      <c r="AIC41" s="429"/>
      <c r="AID41" s="429"/>
      <c r="AIE41" s="429"/>
      <c r="AIF41" s="429"/>
      <c r="AIG41" s="429"/>
      <c r="AIH41" s="429"/>
      <c r="AII41" s="429"/>
      <c r="AIJ41" s="429"/>
      <c r="AIK41" s="429"/>
      <c r="AIL41" s="429"/>
      <c r="AIM41" s="429"/>
      <c r="AIN41" s="429"/>
      <c r="AIO41" s="429"/>
      <c r="AIP41" s="429"/>
      <c r="AIQ41" s="429"/>
      <c r="AIR41" s="429"/>
      <c r="AIS41" s="429"/>
      <c r="AIT41" s="429"/>
      <c r="AIU41" s="429"/>
      <c r="AIV41" s="429"/>
      <c r="AIW41" s="429"/>
      <c r="AIX41" s="429"/>
      <c r="AIY41" s="429"/>
      <c r="AIZ41" s="429"/>
      <c r="AJA41" s="429"/>
      <c r="AJB41" s="429"/>
      <c r="AJC41" s="429"/>
      <c r="AJD41" s="429"/>
      <c r="AJE41" s="429"/>
      <c r="AJF41" s="429"/>
      <c r="AJG41" s="429"/>
      <c r="AJH41" s="429"/>
      <c r="AJI41" s="429"/>
      <c r="AJJ41" s="429"/>
      <c r="AJK41" s="429"/>
      <c r="AJL41" s="429"/>
      <c r="AJM41" s="429"/>
      <c r="AJN41" s="429"/>
      <c r="AJO41" s="429"/>
      <c r="AJP41" s="429"/>
      <c r="AJQ41" s="429"/>
      <c r="AJR41" s="429"/>
      <c r="AJS41" s="429"/>
      <c r="AJT41" s="429"/>
      <c r="AJU41" s="429"/>
      <c r="AJV41" s="429"/>
      <c r="AJW41" s="429"/>
      <c r="AJX41" s="429"/>
      <c r="AJY41" s="429"/>
      <c r="AJZ41" s="429"/>
      <c r="AKA41" s="429"/>
      <c r="AKB41" s="429"/>
      <c r="AKC41" s="429"/>
      <c r="AKD41" s="429"/>
      <c r="AKE41" s="429"/>
      <c r="AKF41" s="429"/>
      <c r="AKG41" s="429"/>
      <c r="AKH41" s="429"/>
      <c r="AKI41" s="429"/>
      <c r="AKJ41" s="429"/>
      <c r="AKK41" s="429"/>
      <c r="AKL41" s="429"/>
      <c r="AKM41" s="429"/>
      <c r="AKN41" s="429"/>
      <c r="AKO41" s="429"/>
      <c r="AKP41" s="429"/>
      <c r="AKQ41" s="429"/>
      <c r="AKR41" s="429"/>
      <c r="AKS41" s="429"/>
      <c r="AKT41" s="429"/>
      <c r="AKU41" s="429"/>
      <c r="AKV41" s="429"/>
      <c r="AKW41" s="429"/>
      <c r="AKX41" s="429"/>
      <c r="AKY41" s="429"/>
      <c r="AKZ41" s="429"/>
      <c r="ALA41" s="429"/>
      <c r="ALB41" s="429"/>
      <c r="ALC41" s="429"/>
      <c r="ALD41" s="429"/>
      <c r="ALE41" s="429"/>
      <c r="ALF41" s="429"/>
      <c r="ALG41" s="429"/>
      <c r="ALH41" s="429"/>
      <c r="ALI41" s="429"/>
      <c r="ALJ41" s="429"/>
      <c r="ALK41" s="429"/>
      <c r="ALL41" s="429"/>
      <c r="ALM41" s="429"/>
      <c r="ALN41" s="429"/>
      <c r="ALO41" s="429"/>
      <c r="ALP41" s="429"/>
      <c r="ALQ41" s="429"/>
      <c r="ALR41" s="429"/>
      <c r="ALS41" s="429"/>
      <c r="ALT41" s="429"/>
      <c r="ALU41" s="429"/>
      <c r="ALV41" s="429"/>
      <c r="ALW41" s="429"/>
      <c r="ALX41" s="429"/>
      <c r="ALY41" s="429"/>
      <c r="ALZ41" s="429"/>
      <c r="AMA41" s="429"/>
      <c r="AMB41" s="429"/>
      <c r="AMC41" s="429"/>
      <c r="AMD41" s="429"/>
      <c r="AME41" s="429"/>
      <c r="AMF41" s="429"/>
      <c r="AMG41" s="429"/>
      <c r="AMH41" s="429"/>
      <c r="AMI41" s="429"/>
      <c r="AMJ41" s="429"/>
      <c r="AMK41" s="429"/>
      <c r="AML41" s="429"/>
      <c r="AMM41" s="429"/>
      <c r="AMN41" s="429"/>
      <c r="AMO41" s="429"/>
      <c r="AMP41" s="429"/>
      <c r="AMQ41" s="429"/>
      <c r="AMR41" s="429"/>
      <c r="AMS41" s="429"/>
      <c r="AMT41" s="429"/>
      <c r="AMU41" s="429"/>
      <c r="AMV41" s="429"/>
      <c r="AMW41" s="429"/>
      <c r="AMX41" s="429"/>
      <c r="AMY41" s="429"/>
      <c r="AMZ41" s="429"/>
      <c r="ANA41" s="429"/>
      <c r="ANB41" s="429"/>
      <c r="ANC41" s="429"/>
      <c r="AND41" s="429"/>
      <c r="ANE41" s="429"/>
      <c r="ANF41" s="429"/>
      <c r="ANG41" s="429"/>
      <c r="ANH41" s="429"/>
      <c r="ANI41" s="429"/>
      <c r="ANJ41" s="429"/>
      <c r="ANK41" s="429"/>
      <c r="ANL41" s="429"/>
      <c r="ANM41" s="429"/>
      <c r="ANN41" s="429"/>
      <c r="ANO41" s="429"/>
      <c r="ANP41" s="429"/>
      <c r="ANQ41" s="429"/>
      <c r="ANR41" s="429"/>
      <c r="ANS41" s="429"/>
      <c r="ANT41" s="429"/>
      <c r="ANU41" s="429"/>
      <c r="ANV41" s="429"/>
      <c r="ANW41" s="429"/>
      <c r="ANX41" s="429"/>
      <c r="ANY41" s="429"/>
      <c r="ANZ41" s="429"/>
      <c r="AOA41" s="429"/>
      <c r="AOB41" s="429"/>
      <c r="AOC41" s="429"/>
      <c r="AOD41" s="429"/>
      <c r="AOE41" s="429"/>
      <c r="AOF41" s="429"/>
      <c r="AOG41" s="429"/>
      <c r="AOH41" s="429"/>
      <c r="AOI41" s="429"/>
      <c r="AOJ41" s="429"/>
      <c r="AOK41" s="429"/>
      <c r="AOL41" s="429"/>
      <c r="AOM41" s="429"/>
      <c r="AON41" s="429"/>
      <c r="AOO41" s="429"/>
      <c r="AOP41" s="429"/>
      <c r="AOQ41" s="429"/>
      <c r="AOR41" s="429"/>
      <c r="AOS41" s="429"/>
      <c r="AOT41" s="429"/>
      <c r="AOU41" s="429"/>
      <c r="AOV41" s="429"/>
      <c r="AOW41" s="429"/>
      <c r="AOX41" s="429"/>
      <c r="AOY41" s="429"/>
      <c r="AOZ41" s="429"/>
      <c r="APA41" s="429"/>
      <c r="APB41" s="429"/>
      <c r="APC41" s="429"/>
      <c r="APD41" s="429"/>
      <c r="APE41" s="429"/>
      <c r="APF41" s="429"/>
      <c r="APG41" s="429"/>
      <c r="APH41" s="429"/>
      <c r="API41" s="429"/>
      <c r="APJ41" s="429"/>
      <c r="APK41" s="429"/>
      <c r="APL41" s="429"/>
      <c r="APM41" s="429"/>
      <c r="APN41" s="429"/>
      <c r="APO41" s="429"/>
      <c r="APP41" s="429"/>
      <c r="APQ41" s="429"/>
      <c r="APR41" s="429"/>
      <c r="APS41" s="429"/>
      <c r="APT41" s="429"/>
      <c r="APU41" s="429"/>
      <c r="APV41" s="429"/>
      <c r="APW41" s="429"/>
      <c r="APX41" s="429"/>
      <c r="APY41" s="429"/>
      <c r="APZ41" s="429"/>
      <c r="AQA41" s="429"/>
      <c r="AQB41" s="429"/>
      <c r="AQC41" s="429"/>
      <c r="AQD41" s="429"/>
      <c r="AQE41" s="429"/>
      <c r="AQF41" s="429"/>
      <c r="AQG41" s="429"/>
      <c r="AQH41" s="429"/>
      <c r="AQI41" s="429"/>
      <c r="AQJ41" s="429"/>
      <c r="AQK41" s="429"/>
      <c r="AQL41" s="429"/>
      <c r="AQM41" s="429"/>
      <c r="AQN41" s="429"/>
      <c r="AQO41" s="429"/>
      <c r="AQP41" s="429"/>
      <c r="AQQ41" s="429"/>
      <c r="AQR41" s="429"/>
      <c r="AQS41" s="429"/>
      <c r="AQT41" s="429"/>
      <c r="AQU41" s="429"/>
      <c r="AQV41" s="429"/>
      <c r="AQW41" s="429"/>
      <c r="AQX41" s="429"/>
      <c r="AQY41" s="429"/>
      <c r="AQZ41" s="429"/>
      <c r="ARA41" s="429"/>
      <c r="ARB41" s="429"/>
      <c r="ARC41" s="429"/>
      <c r="ARD41" s="429"/>
      <c r="ARE41" s="429"/>
      <c r="ARF41" s="429"/>
      <c r="ARG41" s="429"/>
      <c r="ARH41" s="429"/>
      <c r="ARI41" s="429"/>
      <c r="ARJ41" s="429"/>
      <c r="ARK41" s="429"/>
      <c r="ARL41" s="429"/>
      <c r="ARM41" s="429"/>
      <c r="ARN41" s="429"/>
      <c r="ARO41" s="429"/>
      <c r="ARP41" s="429"/>
      <c r="ARQ41" s="429"/>
      <c r="ARR41" s="429"/>
      <c r="ARS41" s="429"/>
      <c r="ART41" s="429"/>
      <c r="ARU41" s="429"/>
      <c r="ARV41" s="429"/>
      <c r="ARW41" s="429"/>
      <c r="ARX41" s="429"/>
      <c r="ARY41" s="429"/>
      <c r="ARZ41" s="429"/>
      <c r="ASA41" s="429"/>
      <c r="ASB41" s="429"/>
      <c r="ASC41" s="429"/>
      <c r="ASD41" s="429"/>
      <c r="ASE41" s="429"/>
      <c r="ASF41" s="429"/>
      <c r="ASG41" s="429"/>
      <c r="ASH41" s="429"/>
      <c r="ASI41" s="429"/>
      <c r="ASJ41" s="429"/>
      <c r="ASK41" s="429"/>
      <c r="ASL41" s="429"/>
      <c r="ASM41" s="429"/>
      <c r="ASN41" s="429"/>
      <c r="ASO41" s="429"/>
      <c r="ASP41" s="429"/>
      <c r="ASQ41" s="429"/>
      <c r="ASR41" s="429"/>
      <c r="ASS41" s="429"/>
      <c r="AST41" s="429"/>
      <c r="ASU41" s="429"/>
      <c r="ASV41" s="429"/>
      <c r="ASW41" s="429"/>
      <c r="ASX41" s="429"/>
      <c r="ASY41" s="429"/>
      <c r="ASZ41" s="429"/>
      <c r="ATA41" s="429"/>
      <c r="ATB41" s="429"/>
      <c r="ATC41" s="429"/>
      <c r="ATD41" s="429"/>
      <c r="ATE41" s="429"/>
      <c r="ATF41" s="429"/>
      <c r="ATG41" s="429"/>
      <c r="ATH41" s="429"/>
      <c r="ATI41" s="429"/>
      <c r="ATJ41" s="429"/>
      <c r="ATK41" s="429"/>
      <c r="ATL41" s="429"/>
      <c r="ATM41" s="429"/>
      <c r="ATN41" s="429"/>
      <c r="ATO41" s="429"/>
      <c r="ATP41" s="429"/>
      <c r="ATQ41" s="429"/>
      <c r="ATR41" s="429"/>
      <c r="ATS41" s="429"/>
      <c r="ATT41" s="429"/>
      <c r="ATU41" s="429"/>
      <c r="ATV41" s="429"/>
      <c r="ATW41" s="429"/>
      <c r="ATX41" s="429"/>
      <c r="ATY41" s="429"/>
      <c r="ATZ41" s="429"/>
      <c r="AUA41" s="429"/>
      <c r="AUB41" s="429"/>
      <c r="AUC41" s="429"/>
      <c r="AUD41" s="429"/>
      <c r="AUE41" s="429"/>
      <c r="AUF41" s="429"/>
      <c r="AUG41" s="429"/>
      <c r="AUH41" s="429"/>
      <c r="AUI41" s="429"/>
      <c r="AUJ41" s="429"/>
      <c r="AUK41" s="429"/>
      <c r="AUL41" s="429"/>
      <c r="AUM41" s="429"/>
      <c r="AUN41" s="429"/>
      <c r="AUO41" s="429"/>
      <c r="AUP41" s="429"/>
      <c r="AUQ41" s="429"/>
      <c r="AUR41" s="429"/>
      <c r="AUS41" s="429"/>
      <c r="AUT41" s="429"/>
      <c r="AUU41" s="429"/>
      <c r="AUV41" s="429"/>
      <c r="AUW41" s="429"/>
      <c r="AUX41" s="429"/>
      <c r="AUY41" s="429"/>
      <c r="AUZ41" s="429"/>
      <c r="AVA41" s="429"/>
      <c r="AVB41" s="429"/>
      <c r="AVC41" s="429"/>
      <c r="AVD41" s="429"/>
      <c r="AVE41" s="429"/>
      <c r="AVF41" s="429"/>
      <c r="AVG41" s="429"/>
      <c r="AVH41" s="429"/>
      <c r="AVI41" s="429"/>
      <c r="AVJ41" s="429"/>
      <c r="AVK41" s="429"/>
      <c r="AVL41" s="429"/>
      <c r="AVM41" s="429"/>
      <c r="AVN41" s="429"/>
      <c r="AVO41" s="429"/>
      <c r="AVP41" s="429"/>
      <c r="AVQ41" s="429"/>
      <c r="AVR41" s="429"/>
      <c r="AVS41" s="429"/>
      <c r="AVT41" s="429"/>
      <c r="AVU41" s="429"/>
      <c r="AVV41" s="429"/>
      <c r="AVW41" s="429"/>
      <c r="AVX41" s="429"/>
      <c r="AVY41" s="429"/>
      <c r="AVZ41" s="429"/>
      <c r="AWA41" s="429"/>
      <c r="AWB41" s="429"/>
      <c r="AWC41" s="429"/>
      <c r="AWD41" s="429"/>
      <c r="AWE41" s="429"/>
      <c r="AWF41" s="429"/>
      <c r="AWG41" s="429"/>
      <c r="AWH41" s="429"/>
      <c r="AWI41" s="429"/>
      <c r="AWJ41" s="429"/>
      <c r="AWK41" s="429"/>
      <c r="AWL41" s="429"/>
      <c r="AWM41" s="429"/>
      <c r="AWN41" s="429"/>
      <c r="AWO41" s="429"/>
      <c r="AWP41" s="429"/>
      <c r="AWQ41" s="429"/>
      <c r="AWR41" s="429"/>
      <c r="AWS41" s="429"/>
      <c r="AWT41" s="429"/>
      <c r="AWU41" s="429"/>
      <c r="AWV41" s="429"/>
      <c r="AWW41" s="429"/>
      <c r="AWX41" s="429"/>
      <c r="AWY41" s="429"/>
      <c r="AWZ41" s="429"/>
      <c r="AXA41" s="429"/>
      <c r="AXB41" s="429"/>
      <c r="AXC41" s="429"/>
      <c r="AXD41" s="429"/>
      <c r="AXE41" s="429"/>
      <c r="AXF41" s="429"/>
      <c r="AXG41" s="429"/>
      <c r="AXH41" s="429"/>
      <c r="AXI41" s="429"/>
      <c r="AXJ41" s="429"/>
      <c r="AXK41" s="429"/>
      <c r="AXL41" s="429"/>
      <c r="AXM41" s="429"/>
      <c r="AXN41" s="429"/>
      <c r="AXO41" s="429"/>
      <c r="AXP41" s="429"/>
      <c r="AXQ41" s="429"/>
      <c r="AXR41" s="429"/>
      <c r="AXS41" s="429"/>
      <c r="AXT41" s="429"/>
      <c r="AXU41" s="429"/>
      <c r="AXV41" s="429"/>
      <c r="AXW41" s="429"/>
      <c r="AXX41" s="429"/>
      <c r="AXY41" s="429"/>
      <c r="AXZ41" s="429"/>
      <c r="AYA41" s="429"/>
      <c r="AYB41" s="429"/>
      <c r="AYC41" s="429"/>
      <c r="AYD41" s="429"/>
      <c r="AYE41" s="429"/>
      <c r="AYF41" s="429"/>
      <c r="AYG41" s="429"/>
      <c r="AYH41" s="429"/>
      <c r="AYI41" s="429"/>
      <c r="AYJ41" s="429"/>
      <c r="AYK41" s="429"/>
      <c r="AYL41" s="429"/>
      <c r="AYM41" s="429"/>
      <c r="AYN41" s="429"/>
      <c r="AYO41" s="429"/>
      <c r="AYP41" s="429"/>
      <c r="AYQ41" s="429"/>
      <c r="AYR41" s="429"/>
      <c r="AYS41" s="429"/>
      <c r="AYT41" s="429"/>
      <c r="AYU41" s="429"/>
      <c r="AYV41" s="429"/>
      <c r="AYW41" s="429"/>
      <c r="AYX41" s="429"/>
      <c r="AYY41" s="429"/>
      <c r="AYZ41" s="429"/>
      <c r="AZA41" s="429"/>
      <c r="AZB41" s="429"/>
      <c r="AZC41" s="429"/>
      <c r="AZD41" s="429"/>
      <c r="AZE41" s="429"/>
      <c r="AZF41" s="429"/>
      <c r="AZG41" s="429"/>
      <c r="AZH41" s="429"/>
      <c r="AZI41" s="429"/>
      <c r="AZJ41" s="429"/>
      <c r="AZK41" s="429"/>
      <c r="AZL41" s="429"/>
      <c r="AZM41" s="429"/>
      <c r="AZN41" s="429"/>
      <c r="AZO41" s="429"/>
      <c r="AZP41" s="429"/>
      <c r="AZQ41" s="429"/>
      <c r="AZR41" s="429"/>
      <c r="AZS41" s="429"/>
      <c r="AZT41" s="429"/>
      <c r="AZU41" s="429"/>
      <c r="AZV41" s="429"/>
      <c r="AZW41" s="429"/>
      <c r="AZX41" s="429"/>
      <c r="AZY41" s="429"/>
      <c r="AZZ41" s="429"/>
      <c r="BAA41" s="429"/>
      <c r="BAB41" s="429"/>
      <c r="BAC41" s="429"/>
      <c r="BAD41" s="429"/>
      <c r="BAE41" s="429"/>
      <c r="BAF41" s="429"/>
      <c r="BAG41" s="429"/>
      <c r="BAH41" s="429"/>
      <c r="BAI41" s="429"/>
      <c r="BAJ41" s="429"/>
      <c r="BAK41" s="429"/>
      <c r="BAL41" s="429"/>
      <c r="BAM41" s="429"/>
      <c r="BAN41" s="429"/>
      <c r="BAO41" s="429"/>
      <c r="BAP41" s="429"/>
      <c r="BAQ41" s="429"/>
      <c r="BAR41" s="429"/>
      <c r="BAS41" s="429"/>
      <c r="BAT41" s="429"/>
      <c r="BAU41" s="429"/>
      <c r="BAV41" s="429"/>
      <c r="BAW41" s="429"/>
      <c r="BAX41" s="429"/>
      <c r="BAY41" s="429"/>
      <c r="BAZ41" s="429"/>
      <c r="BBA41" s="429"/>
      <c r="BBB41" s="429"/>
      <c r="BBC41" s="429"/>
      <c r="BBD41" s="429"/>
      <c r="BBE41" s="429"/>
      <c r="BBF41" s="429"/>
      <c r="BBG41" s="429"/>
      <c r="BBH41" s="429"/>
      <c r="BBI41" s="429"/>
      <c r="BBJ41" s="429"/>
      <c r="BBK41" s="429"/>
      <c r="BBL41" s="429"/>
      <c r="BBM41" s="429"/>
      <c r="BBN41" s="429"/>
      <c r="BBO41" s="429"/>
      <c r="BBP41" s="429"/>
      <c r="BBQ41" s="429"/>
      <c r="BBR41" s="429"/>
      <c r="BBS41" s="429"/>
      <c r="BBT41" s="429"/>
      <c r="BBU41" s="429"/>
      <c r="BBV41" s="429"/>
      <c r="BBW41" s="429"/>
      <c r="BBX41" s="429"/>
      <c r="BBY41" s="429"/>
      <c r="BBZ41" s="429"/>
      <c r="BCA41" s="429"/>
      <c r="BCB41" s="429"/>
      <c r="BCC41" s="429"/>
      <c r="BCD41" s="429"/>
      <c r="BCE41" s="429"/>
      <c r="BCF41" s="429"/>
      <c r="BCG41" s="429"/>
      <c r="BCH41" s="429"/>
      <c r="BCI41" s="429"/>
      <c r="BCJ41" s="429"/>
      <c r="BCK41" s="429"/>
      <c r="BCL41" s="429"/>
      <c r="BCM41" s="429"/>
      <c r="BCN41" s="429"/>
      <c r="BCO41" s="429"/>
      <c r="BCP41" s="429"/>
      <c r="BCQ41" s="429"/>
      <c r="BCR41" s="429"/>
      <c r="BCS41" s="429"/>
      <c r="BCT41" s="429"/>
      <c r="BCU41" s="429"/>
      <c r="BCV41" s="429"/>
      <c r="BCW41" s="429"/>
      <c r="BCX41" s="429"/>
      <c r="BCY41" s="429"/>
      <c r="BCZ41" s="429"/>
      <c r="BDA41" s="429"/>
      <c r="BDB41" s="429"/>
      <c r="BDC41" s="429"/>
      <c r="BDD41" s="429"/>
      <c r="BDE41" s="429"/>
      <c r="BDF41" s="429"/>
      <c r="BDG41" s="429"/>
      <c r="BDH41" s="429"/>
      <c r="BDI41" s="429"/>
      <c r="BDJ41" s="429"/>
      <c r="BDK41" s="429"/>
      <c r="BDL41" s="429"/>
      <c r="BDM41" s="429"/>
      <c r="BDN41" s="429"/>
      <c r="BDO41" s="429"/>
      <c r="BDP41" s="429"/>
      <c r="BDQ41" s="429"/>
      <c r="BDR41" s="429"/>
      <c r="BDS41" s="429"/>
      <c r="BDT41" s="429"/>
      <c r="BDU41" s="429"/>
      <c r="BDV41" s="429"/>
      <c r="BDW41" s="429"/>
      <c r="BDX41" s="429"/>
      <c r="BDY41" s="429"/>
      <c r="BDZ41" s="429"/>
      <c r="BEA41" s="429"/>
      <c r="BEB41" s="429"/>
      <c r="BEC41" s="429"/>
      <c r="BED41" s="429"/>
      <c r="BEE41" s="429"/>
      <c r="BEF41" s="429"/>
      <c r="BEG41" s="429"/>
      <c r="BEH41" s="429"/>
      <c r="BEI41" s="429"/>
      <c r="BEJ41" s="429"/>
      <c r="BEK41" s="429"/>
      <c r="BEL41" s="429"/>
      <c r="BEM41" s="429"/>
      <c r="BEN41" s="429"/>
      <c r="BEO41" s="429"/>
      <c r="BEP41" s="429"/>
      <c r="BEQ41" s="429"/>
      <c r="BER41" s="429"/>
      <c r="BES41" s="429"/>
      <c r="BET41" s="429"/>
      <c r="BEU41" s="429"/>
      <c r="BEV41" s="429"/>
      <c r="BEW41" s="429"/>
      <c r="BEX41" s="429"/>
      <c r="BEY41" s="429"/>
      <c r="BEZ41" s="429"/>
      <c r="BFA41" s="429"/>
      <c r="BFB41" s="429"/>
      <c r="BFC41" s="429"/>
      <c r="BFD41" s="429"/>
      <c r="BFE41" s="429"/>
      <c r="BFF41" s="429"/>
      <c r="BFG41" s="429"/>
      <c r="BFH41" s="429"/>
      <c r="BFI41" s="429"/>
      <c r="BFJ41" s="429"/>
      <c r="BFK41" s="429"/>
      <c r="BFL41" s="429"/>
      <c r="BFM41" s="429"/>
      <c r="BFN41" s="429"/>
      <c r="BFO41" s="429"/>
      <c r="BFP41" s="429"/>
      <c r="BFQ41" s="429"/>
      <c r="BFR41" s="429"/>
      <c r="BFS41" s="429"/>
      <c r="BFT41" s="429"/>
      <c r="BFU41" s="429"/>
      <c r="BFV41" s="429"/>
      <c r="BFW41" s="429"/>
      <c r="BFX41" s="429"/>
      <c r="BFY41" s="429"/>
      <c r="BFZ41" s="429"/>
      <c r="BGA41" s="429"/>
      <c r="BGB41" s="429"/>
      <c r="BGC41" s="429"/>
      <c r="BGD41" s="429"/>
      <c r="BGE41" s="429"/>
      <c r="BGF41" s="429"/>
      <c r="BGG41" s="429"/>
      <c r="BGH41" s="429"/>
      <c r="BGI41" s="429"/>
      <c r="BGJ41" s="429"/>
      <c r="BGK41" s="429"/>
      <c r="BGL41" s="429"/>
      <c r="BGM41" s="429"/>
      <c r="BGN41" s="429"/>
      <c r="BGO41" s="429"/>
      <c r="BGP41" s="429"/>
      <c r="BGQ41" s="429"/>
      <c r="BGR41" s="429"/>
      <c r="BGS41" s="429"/>
      <c r="BGT41" s="429"/>
      <c r="BGU41" s="429"/>
      <c r="BGV41" s="429"/>
      <c r="BGW41" s="429"/>
      <c r="BGX41" s="429"/>
      <c r="BGY41" s="429"/>
      <c r="BGZ41" s="429"/>
      <c r="BHA41" s="429"/>
      <c r="BHB41" s="429"/>
      <c r="BHC41" s="429"/>
      <c r="BHD41" s="429"/>
      <c r="BHE41" s="429"/>
      <c r="BHF41" s="429"/>
      <c r="BHG41" s="429"/>
      <c r="BHH41" s="429"/>
      <c r="BHI41" s="429"/>
      <c r="BHJ41" s="429"/>
      <c r="BHK41" s="429"/>
      <c r="BHL41" s="429"/>
      <c r="BHM41" s="429"/>
      <c r="BHN41" s="429"/>
      <c r="BHO41" s="429"/>
      <c r="BHP41" s="429"/>
      <c r="BHQ41" s="429"/>
      <c r="BHR41" s="429"/>
      <c r="BHS41" s="429"/>
      <c r="BHT41" s="429"/>
      <c r="BHU41" s="429"/>
      <c r="BHV41" s="429"/>
      <c r="BHW41" s="429"/>
      <c r="BHX41" s="429"/>
      <c r="BHY41" s="429"/>
      <c r="BHZ41" s="429"/>
      <c r="BIA41" s="429"/>
      <c r="BIB41" s="429"/>
      <c r="BIC41" s="429"/>
      <c r="BID41" s="429"/>
      <c r="BIE41" s="429"/>
      <c r="BIF41" s="429"/>
      <c r="BIG41" s="429"/>
      <c r="BIH41" s="429"/>
      <c r="BII41" s="429"/>
      <c r="BIJ41" s="429"/>
      <c r="BIK41" s="429"/>
      <c r="BIL41" s="429"/>
      <c r="BIM41" s="429"/>
      <c r="BIN41" s="429"/>
      <c r="BIO41" s="429"/>
      <c r="BIP41" s="429"/>
      <c r="BIQ41" s="429"/>
      <c r="BIR41" s="429"/>
      <c r="BIS41" s="429"/>
      <c r="BIT41" s="429"/>
      <c r="BIU41" s="429"/>
      <c r="BIV41" s="429"/>
      <c r="BIW41" s="429"/>
      <c r="BIX41" s="429"/>
      <c r="BIY41" s="429"/>
      <c r="BIZ41" s="429"/>
      <c r="BJA41" s="429"/>
      <c r="BJB41" s="429"/>
      <c r="BJC41" s="429"/>
      <c r="BJD41" s="429"/>
      <c r="BJE41" s="429"/>
      <c r="BJF41" s="429"/>
      <c r="BJG41" s="429"/>
      <c r="BJH41" s="429"/>
      <c r="BJI41" s="429"/>
      <c r="BJJ41" s="429"/>
      <c r="BJK41" s="429"/>
      <c r="BJL41" s="429"/>
      <c r="BJM41" s="429"/>
      <c r="BJN41" s="429"/>
      <c r="BJO41" s="429"/>
      <c r="BJP41" s="429"/>
      <c r="BJQ41" s="429"/>
      <c r="BJR41" s="429"/>
      <c r="BJS41" s="429"/>
      <c r="BJT41" s="429"/>
      <c r="BJU41" s="429"/>
      <c r="BJV41" s="429"/>
      <c r="BJW41" s="429"/>
      <c r="BJX41" s="429"/>
      <c r="BJY41" s="429"/>
      <c r="BJZ41" s="429"/>
      <c r="BKA41" s="429"/>
      <c r="BKB41" s="429"/>
      <c r="BKC41" s="429"/>
      <c r="BKD41" s="429"/>
      <c r="BKE41" s="429"/>
      <c r="BKF41" s="429"/>
      <c r="BKG41" s="429"/>
      <c r="BKH41" s="429"/>
      <c r="BKI41" s="429"/>
      <c r="BKJ41" s="429"/>
      <c r="BKK41" s="429"/>
      <c r="BKL41" s="429"/>
      <c r="BKM41" s="429"/>
      <c r="BKN41" s="429"/>
      <c r="BKO41" s="429"/>
      <c r="BKP41" s="429"/>
      <c r="BKQ41" s="429"/>
      <c r="BKR41" s="429"/>
      <c r="BKS41" s="429"/>
      <c r="BKT41" s="429"/>
      <c r="BKU41" s="429"/>
      <c r="BKV41" s="429"/>
      <c r="BKW41" s="429"/>
      <c r="BKX41" s="429"/>
      <c r="BKY41" s="429"/>
      <c r="BKZ41" s="429"/>
      <c r="BLA41" s="429"/>
      <c r="BLB41" s="429"/>
      <c r="BLC41" s="429"/>
      <c r="BLD41" s="429"/>
      <c r="BLE41" s="429"/>
      <c r="BLF41" s="429"/>
      <c r="BLG41" s="429"/>
      <c r="BLH41" s="429"/>
      <c r="BLI41" s="429"/>
      <c r="BLJ41" s="429"/>
      <c r="BLK41" s="429"/>
      <c r="BLL41" s="429"/>
      <c r="BLM41" s="429"/>
      <c r="BLN41" s="429"/>
      <c r="BLO41" s="429"/>
      <c r="BLP41" s="429"/>
      <c r="BLQ41" s="429"/>
      <c r="BLR41" s="429"/>
      <c r="BLS41" s="429"/>
      <c r="BLT41" s="429"/>
      <c r="BLU41" s="429"/>
      <c r="BLV41" s="429"/>
      <c r="BLW41" s="429"/>
      <c r="BLX41" s="429"/>
      <c r="BLY41" s="429"/>
      <c r="BLZ41" s="429"/>
      <c r="BMA41" s="429"/>
      <c r="BMB41" s="429"/>
      <c r="BMC41" s="429"/>
      <c r="BMD41" s="429"/>
      <c r="BME41" s="429"/>
      <c r="BMF41" s="429"/>
      <c r="BMG41" s="429"/>
      <c r="BMH41" s="429"/>
      <c r="BMI41" s="429"/>
      <c r="BMJ41" s="429"/>
      <c r="BMK41" s="429"/>
      <c r="BML41" s="429"/>
      <c r="BMM41" s="429"/>
      <c r="BMN41" s="429"/>
      <c r="BMO41" s="429"/>
      <c r="BMP41" s="429"/>
      <c r="BMQ41" s="429"/>
      <c r="BMR41" s="429"/>
      <c r="BMS41" s="429"/>
      <c r="BMT41" s="429"/>
      <c r="BMU41" s="429"/>
      <c r="BMV41" s="429"/>
      <c r="BMW41" s="429"/>
      <c r="BMX41" s="429"/>
      <c r="BMY41" s="429"/>
      <c r="BMZ41" s="429"/>
      <c r="BNA41" s="429"/>
      <c r="BNB41" s="429"/>
      <c r="BNC41" s="429"/>
      <c r="BND41" s="429"/>
      <c r="BNE41" s="429"/>
      <c r="BNF41" s="429"/>
      <c r="BNG41" s="429"/>
      <c r="BNH41" s="429"/>
      <c r="BNI41" s="429"/>
      <c r="BNJ41" s="429"/>
      <c r="BNK41" s="429"/>
      <c r="BNL41" s="429"/>
      <c r="BNM41" s="429"/>
      <c r="BNN41" s="429"/>
      <c r="BNO41" s="429"/>
      <c r="BNP41" s="429"/>
      <c r="BNQ41" s="429"/>
      <c r="BNR41" s="429"/>
      <c r="BNS41" s="429"/>
      <c r="BNT41" s="429"/>
      <c r="BNU41" s="429"/>
      <c r="BNV41" s="429"/>
      <c r="BNW41" s="429"/>
      <c r="BNX41" s="429"/>
      <c r="BNY41" s="429"/>
      <c r="BNZ41" s="429"/>
      <c r="BOA41" s="429"/>
      <c r="BOB41" s="429"/>
      <c r="BOC41" s="429"/>
      <c r="BOD41" s="429"/>
      <c r="BOE41" s="429"/>
      <c r="BOF41" s="429"/>
      <c r="BOG41" s="429"/>
      <c r="BOH41" s="429"/>
      <c r="BOI41" s="429"/>
      <c r="BOJ41" s="429"/>
      <c r="BOK41" s="429"/>
      <c r="BOL41" s="429"/>
      <c r="BOM41" s="429"/>
      <c r="BON41" s="429"/>
      <c r="BOO41" s="429"/>
      <c r="BOP41" s="429"/>
      <c r="BOQ41" s="429"/>
      <c r="BOR41" s="429"/>
      <c r="BOS41" s="429"/>
      <c r="BOT41" s="429"/>
      <c r="BOU41" s="429"/>
      <c r="BOV41" s="429"/>
      <c r="BOW41" s="429"/>
      <c r="BOX41" s="429"/>
      <c r="BOY41" s="429"/>
      <c r="BOZ41" s="429"/>
      <c r="BPA41" s="429"/>
      <c r="BPB41" s="429"/>
      <c r="BPC41" s="429"/>
      <c r="BPD41" s="429"/>
      <c r="BPE41" s="429"/>
      <c r="BPF41" s="429"/>
      <c r="BPG41" s="429"/>
      <c r="BPH41" s="429"/>
      <c r="BPI41" s="429"/>
      <c r="BPJ41" s="429"/>
      <c r="BPK41" s="429"/>
      <c r="BPL41" s="429"/>
      <c r="BPM41" s="429"/>
      <c r="BPN41" s="429"/>
      <c r="BPO41" s="429"/>
      <c r="BPP41" s="429"/>
      <c r="BPQ41" s="429"/>
      <c r="BPR41" s="429"/>
      <c r="BPS41" s="429"/>
      <c r="BPT41" s="429"/>
      <c r="BPU41" s="429"/>
      <c r="BPV41" s="429"/>
      <c r="BPW41" s="429"/>
      <c r="BPX41" s="429"/>
      <c r="BPY41" s="429"/>
      <c r="BPZ41" s="429"/>
      <c r="BQA41" s="429"/>
      <c r="BQB41" s="429"/>
      <c r="BQC41" s="429"/>
      <c r="BQD41" s="429"/>
      <c r="BQE41" s="429"/>
      <c r="BQF41" s="429"/>
      <c r="BQG41" s="429"/>
      <c r="BQH41" s="429"/>
      <c r="BQI41" s="429"/>
      <c r="BQJ41" s="429"/>
      <c r="BQK41" s="429"/>
      <c r="BQL41" s="429"/>
      <c r="BQM41" s="429"/>
      <c r="BQN41" s="429"/>
      <c r="BQO41" s="429"/>
      <c r="BQP41" s="429"/>
      <c r="BQQ41" s="429"/>
      <c r="BQR41" s="429"/>
      <c r="BQS41" s="429"/>
      <c r="BQT41" s="429"/>
      <c r="BQU41" s="429"/>
      <c r="BQV41" s="429"/>
      <c r="BQW41" s="429"/>
      <c r="BQX41" s="429"/>
      <c r="BQY41" s="429"/>
      <c r="BQZ41" s="429"/>
      <c r="BRA41" s="429"/>
      <c r="BRB41" s="429"/>
      <c r="BRC41" s="429"/>
      <c r="BRD41" s="429"/>
      <c r="BRE41" s="429"/>
      <c r="BRF41" s="429"/>
      <c r="BRG41" s="429"/>
      <c r="BRH41" s="429"/>
      <c r="BRI41" s="429"/>
      <c r="BRJ41" s="429"/>
      <c r="BRK41" s="429"/>
      <c r="BRL41" s="429"/>
      <c r="BRM41" s="429"/>
      <c r="BRN41" s="429"/>
      <c r="BRO41" s="429"/>
      <c r="BRP41" s="429"/>
      <c r="BRQ41" s="429"/>
      <c r="BRR41" s="429"/>
      <c r="BRS41" s="429"/>
      <c r="BRT41" s="429"/>
      <c r="BRU41" s="429"/>
      <c r="BRV41" s="429"/>
      <c r="BRW41" s="429"/>
      <c r="BRX41" s="429"/>
      <c r="BRY41" s="429"/>
      <c r="BRZ41" s="429"/>
      <c r="BSA41" s="429"/>
      <c r="BSB41" s="429"/>
      <c r="BSC41" s="429"/>
      <c r="BSD41" s="429"/>
      <c r="BSE41" s="429"/>
      <c r="BSF41" s="429"/>
      <c r="BSG41" s="429"/>
      <c r="BSH41" s="429"/>
      <c r="BSI41" s="429"/>
      <c r="BSJ41" s="429"/>
      <c r="BSK41" s="429"/>
      <c r="BSL41" s="429"/>
      <c r="BSM41" s="429"/>
      <c r="BSN41" s="429"/>
      <c r="BSO41" s="429"/>
      <c r="BSP41" s="429"/>
      <c r="BSQ41" s="429"/>
      <c r="BSR41" s="429"/>
      <c r="BSS41" s="429"/>
      <c r="BST41" s="429"/>
      <c r="BSU41" s="429"/>
      <c r="BSV41" s="429"/>
      <c r="BSW41" s="429"/>
      <c r="BSX41" s="429"/>
      <c r="BSY41" s="429"/>
      <c r="BSZ41" s="429"/>
      <c r="BTA41" s="429"/>
      <c r="BTB41" s="429"/>
      <c r="BTC41" s="429"/>
      <c r="BTD41" s="429"/>
      <c r="BTE41" s="429"/>
      <c r="BTF41" s="429"/>
      <c r="BTG41" s="429"/>
      <c r="BTH41" s="429"/>
      <c r="BTI41" s="429"/>
      <c r="BTJ41" s="429"/>
      <c r="BTK41" s="429"/>
      <c r="BTL41" s="429"/>
      <c r="BTM41" s="429"/>
      <c r="BTN41" s="429"/>
      <c r="BTO41" s="429"/>
      <c r="BTP41" s="429"/>
      <c r="BTQ41" s="429"/>
      <c r="BTR41" s="429"/>
      <c r="BTS41" s="429"/>
      <c r="BTT41" s="429"/>
      <c r="BTU41" s="429"/>
      <c r="BTV41" s="429"/>
      <c r="BTW41" s="429"/>
      <c r="BTX41" s="429"/>
      <c r="BTY41" s="429"/>
      <c r="BTZ41" s="429"/>
      <c r="BUA41" s="429"/>
      <c r="BUB41" s="429"/>
      <c r="BUC41" s="429"/>
      <c r="BUD41" s="429"/>
      <c r="BUE41" s="429"/>
      <c r="BUF41" s="429"/>
      <c r="BUG41" s="429"/>
      <c r="BUH41" s="429"/>
      <c r="BUI41" s="429"/>
      <c r="BUJ41" s="429"/>
      <c r="BUK41" s="429"/>
      <c r="BUL41" s="429"/>
      <c r="BUM41" s="429"/>
      <c r="BUN41" s="429"/>
      <c r="BUO41" s="429"/>
      <c r="BUP41" s="429"/>
      <c r="BUQ41" s="429"/>
      <c r="BUR41" s="429"/>
      <c r="BUS41" s="429"/>
      <c r="BUT41" s="429"/>
      <c r="BUU41" s="429"/>
      <c r="BUV41" s="429"/>
      <c r="BUW41" s="429"/>
      <c r="BUX41" s="429"/>
      <c r="BUY41" s="429"/>
      <c r="BUZ41" s="429"/>
      <c r="BVA41" s="429"/>
      <c r="BVB41" s="429"/>
      <c r="BVC41" s="429"/>
      <c r="BVD41" s="429"/>
      <c r="BVE41" s="429"/>
      <c r="BVF41" s="429"/>
      <c r="BVG41" s="429"/>
      <c r="BVH41" s="429"/>
      <c r="BVI41" s="429"/>
      <c r="BVJ41" s="429"/>
      <c r="BVK41" s="429"/>
      <c r="BVL41" s="429"/>
      <c r="BVM41" s="429"/>
      <c r="BVN41" s="429"/>
      <c r="BVO41" s="429"/>
      <c r="BVP41" s="429"/>
      <c r="BVQ41" s="429"/>
      <c r="BVR41" s="429"/>
      <c r="BVS41" s="429"/>
      <c r="BVT41" s="429"/>
      <c r="BVU41" s="429"/>
      <c r="BVV41" s="429"/>
      <c r="BVW41" s="429"/>
      <c r="BVX41" s="429"/>
      <c r="BVY41" s="429"/>
      <c r="BVZ41" s="429"/>
      <c r="BWA41" s="429"/>
      <c r="BWB41" s="429"/>
      <c r="BWC41" s="429"/>
      <c r="BWD41" s="429"/>
      <c r="BWE41" s="429"/>
      <c r="BWF41" s="429"/>
      <c r="BWG41" s="429"/>
      <c r="BWH41" s="429"/>
      <c r="BWI41" s="429"/>
      <c r="BWJ41" s="429"/>
      <c r="BWK41" s="429"/>
      <c r="BWL41" s="429"/>
      <c r="BWM41" s="429"/>
      <c r="BWN41" s="429"/>
      <c r="BWO41" s="429"/>
      <c r="BWP41" s="429"/>
      <c r="BWQ41" s="429"/>
      <c r="BWR41" s="429"/>
      <c r="BWS41" s="429"/>
      <c r="BWT41" s="429"/>
      <c r="BWU41" s="429"/>
      <c r="BWV41" s="429"/>
      <c r="BWW41" s="429"/>
      <c r="BWX41" s="429"/>
      <c r="BWY41" s="429"/>
      <c r="BWZ41" s="429"/>
      <c r="BXA41" s="429"/>
      <c r="BXB41" s="429"/>
      <c r="BXC41" s="429"/>
      <c r="BXD41" s="429"/>
      <c r="BXE41" s="429"/>
      <c r="BXF41" s="429"/>
      <c r="BXG41" s="429"/>
      <c r="BXH41" s="429"/>
      <c r="BXI41" s="429"/>
      <c r="BXJ41" s="429"/>
      <c r="BXK41" s="429"/>
      <c r="BXL41" s="429"/>
      <c r="BXM41" s="429"/>
      <c r="BXN41" s="429"/>
      <c r="BXO41" s="429"/>
      <c r="BXP41" s="429"/>
      <c r="BXQ41" s="429"/>
      <c r="BXR41" s="429"/>
      <c r="BXS41" s="429"/>
      <c r="BXT41" s="429"/>
      <c r="BXU41" s="429"/>
      <c r="BXV41" s="429"/>
      <c r="BXW41" s="429"/>
      <c r="BXX41" s="429"/>
      <c r="BXY41" s="429"/>
      <c r="BXZ41" s="429"/>
      <c r="BYA41" s="429"/>
      <c r="BYB41" s="429"/>
      <c r="BYC41" s="429"/>
      <c r="BYD41" s="429"/>
      <c r="BYE41" s="429"/>
      <c r="BYF41" s="429"/>
      <c r="BYG41" s="429"/>
      <c r="BYH41" s="429"/>
      <c r="BYI41" s="429"/>
      <c r="BYJ41" s="429"/>
      <c r="BYK41" s="429"/>
      <c r="BYL41" s="429"/>
      <c r="BYM41" s="429"/>
      <c r="BYN41" s="429"/>
      <c r="BYO41" s="429"/>
      <c r="BYP41" s="429"/>
      <c r="BYQ41" s="429"/>
      <c r="BYR41" s="429"/>
      <c r="BYS41" s="429"/>
      <c r="BYT41" s="429"/>
      <c r="BYU41" s="429"/>
      <c r="BYV41" s="429"/>
      <c r="BYW41" s="429"/>
      <c r="BYX41" s="429"/>
      <c r="BYY41" s="429"/>
      <c r="BYZ41" s="429"/>
      <c r="BZA41" s="429"/>
      <c r="BZB41" s="429"/>
      <c r="BZC41" s="429"/>
      <c r="BZD41" s="429"/>
      <c r="BZE41" s="429"/>
      <c r="BZF41" s="429"/>
      <c r="BZG41" s="429"/>
      <c r="BZH41" s="429"/>
      <c r="BZI41" s="429"/>
      <c r="BZJ41" s="429"/>
      <c r="BZK41" s="429"/>
      <c r="BZL41" s="429"/>
      <c r="BZM41" s="429"/>
      <c r="BZN41" s="429"/>
      <c r="BZO41" s="429"/>
      <c r="BZP41" s="429"/>
      <c r="BZQ41" s="429"/>
      <c r="BZR41" s="429"/>
      <c r="BZS41" s="429"/>
      <c r="BZT41" s="429"/>
      <c r="BZU41" s="429"/>
      <c r="BZV41" s="429"/>
      <c r="BZW41" s="429"/>
      <c r="BZX41" s="429"/>
      <c r="BZY41" s="429"/>
      <c r="BZZ41" s="429"/>
      <c r="CAA41" s="429"/>
      <c r="CAB41" s="429"/>
      <c r="CAC41" s="429"/>
      <c r="CAD41" s="429"/>
      <c r="CAE41" s="429"/>
      <c r="CAF41" s="429"/>
      <c r="CAG41" s="429"/>
      <c r="CAH41" s="429"/>
      <c r="CAI41" s="429"/>
      <c r="CAJ41" s="429"/>
      <c r="CAK41" s="429"/>
      <c r="CAL41" s="429"/>
      <c r="CAM41" s="429"/>
      <c r="CAN41" s="429"/>
      <c r="CAO41" s="429"/>
      <c r="CAP41" s="429"/>
      <c r="CAQ41" s="429"/>
      <c r="CAR41" s="429"/>
      <c r="CAS41" s="429"/>
      <c r="CAT41" s="429"/>
      <c r="CAU41" s="429"/>
      <c r="CAV41" s="429"/>
      <c r="CAW41" s="429"/>
      <c r="CAX41" s="429"/>
      <c r="CAY41" s="429"/>
      <c r="CAZ41" s="429"/>
      <c r="CBA41" s="429"/>
      <c r="CBB41" s="429"/>
      <c r="CBC41" s="429"/>
      <c r="CBD41" s="429"/>
      <c r="CBE41" s="429"/>
      <c r="CBF41" s="429"/>
      <c r="CBG41" s="429"/>
      <c r="CBH41" s="429"/>
      <c r="CBI41" s="429"/>
      <c r="CBJ41" s="429"/>
      <c r="CBK41" s="429"/>
      <c r="CBL41" s="429"/>
      <c r="CBM41" s="429"/>
      <c r="CBN41" s="429"/>
      <c r="CBO41" s="429"/>
      <c r="CBP41" s="429"/>
      <c r="CBQ41" s="429"/>
      <c r="CBR41" s="429"/>
      <c r="CBS41" s="429"/>
      <c r="CBT41" s="429"/>
      <c r="CBU41" s="429"/>
      <c r="CBV41" s="429"/>
      <c r="CBW41" s="429"/>
      <c r="CBX41" s="429"/>
      <c r="CBY41" s="429"/>
      <c r="CBZ41" s="429"/>
      <c r="CCA41" s="429"/>
      <c r="CCB41" s="429"/>
      <c r="CCC41" s="429"/>
      <c r="CCD41" s="429"/>
      <c r="CCE41" s="429"/>
      <c r="CCF41" s="429"/>
      <c r="CCG41" s="429"/>
      <c r="CCH41" s="429"/>
      <c r="CCI41" s="429"/>
      <c r="CCJ41" s="429"/>
      <c r="CCK41" s="429"/>
      <c r="CCL41" s="429"/>
      <c r="CCM41" s="429"/>
      <c r="CCN41" s="429"/>
      <c r="CCO41" s="429"/>
      <c r="CCP41" s="429"/>
      <c r="CCQ41" s="429"/>
      <c r="CCR41" s="429"/>
      <c r="CCS41" s="429"/>
      <c r="CCT41" s="429"/>
      <c r="CCU41" s="429"/>
      <c r="CCV41" s="429"/>
      <c r="CCW41" s="429"/>
      <c r="CCX41" s="429"/>
      <c r="CCY41" s="429"/>
      <c r="CCZ41" s="429"/>
      <c r="CDA41" s="429"/>
      <c r="CDB41" s="429"/>
      <c r="CDC41" s="429"/>
      <c r="CDD41" s="429"/>
      <c r="CDE41" s="429"/>
      <c r="CDF41" s="429"/>
      <c r="CDG41" s="429"/>
      <c r="CDH41" s="429"/>
      <c r="CDI41" s="429"/>
      <c r="CDJ41" s="429"/>
      <c r="CDK41" s="429"/>
      <c r="CDL41" s="429"/>
      <c r="CDM41" s="429"/>
      <c r="CDN41" s="429"/>
      <c r="CDO41" s="429"/>
      <c r="CDP41" s="429"/>
      <c r="CDQ41" s="429"/>
      <c r="CDR41" s="429"/>
      <c r="CDS41" s="429"/>
      <c r="CDT41" s="429"/>
      <c r="CDU41" s="429"/>
      <c r="CDV41" s="429"/>
      <c r="CDW41" s="429"/>
      <c r="CDX41" s="429"/>
      <c r="CDY41" s="429"/>
      <c r="CDZ41" s="429"/>
      <c r="CEA41" s="429"/>
      <c r="CEB41" s="429"/>
      <c r="CEC41" s="429"/>
      <c r="CED41" s="429"/>
      <c r="CEE41" s="429"/>
      <c r="CEF41" s="429"/>
      <c r="CEG41" s="429"/>
      <c r="CEH41" s="429"/>
      <c r="CEI41" s="429"/>
      <c r="CEJ41" s="429"/>
      <c r="CEK41" s="429"/>
      <c r="CEL41" s="429"/>
      <c r="CEM41" s="429"/>
      <c r="CEN41" s="429"/>
      <c r="CEO41" s="429"/>
      <c r="CEP41" s="429"/>
      <c r="CEQ41" s="429"/>
      <c r="CER41" s="429"/>
      <c r="CES41" s="429"/>
      <c r="CET41" s="429"/>
      <c r="CEU41" s="429"/>
      <c r="CEV41" s="429"/>
      <c r="CEW41" s="429"/>
      <c r="CEX41" s="429"/>
      <c r="CEY41" s="429"/>
      <c r="CEZ41" s="429"/>
      <c r="CFA41" s="429"/>
      <c r="CFB41" s="429"/>
      <c r="CFC41" s="429"/>
      <c r="CFD41" s="429"/>
      <c r="CFE41" s="429"/>
      <c r="CFF41" s="429"/>
      <c r="CFG41" s="429"/>
      <c r="CFH41" s="429"/>
      <c r="CFI41" s="429"/>
      <c r="CFJ41" s="429"/>
      <c r="CFK41" s="429"/>
      <c r="CFL41" s="429"/>
      <c r="CFM41" s="429"/>
      <c r="CFN41" s="429"/>
      <c r="CFO41" s="429"/>
      <c r="CFP41" s="429"/>
      <c r="CFQ41" s="429"/>
      <c r="CFR41" s="429"/>
      <c r="CFS41" s="429"/>
      <c r="CFT41" s="429"/>
      <c r="CFU41" s="429"/>
      <c r="CFV41" s="429"/>
      <c r="CFW41" s="429"/>
      <c r="CFX41" s="429"/>
      <c r="CFY41" s="429"/>
      <c r="CFZ41" s="429"/>
      <c r="CGA41" s="429"/>
      <c r="CGB41" s="429"/>
      <c r="CGC41" s="429"/>
      <c r="CGD41" s="429"/>
      <c r="CGE41" s="429"/>
      <c r="CGF41" s="429"/>
      <c r="CGG41" s="429"/>
      <c r="CGH41" s="429"/>
      <c r="CGI41" s="429"/>
      <c r="CGJ41" s="429"/>
      <c r="CGK41" s="429"/>
      <c r="CGL41" s="429"/>
      <c r="CGM41" s="429"/>
      <c r="CGN41" s="429"/>
      <c r="CGO41" s="429"/>
      <c r="CGP41" s="429"/>
      <c r="CGQ41" s="429"/>
      <c r="CGR41" s="429"/>
      <c r="CGS41" s="429"/>
      <c r="CGT41" s="429"/>
      <c r="CGU41" s="429"/>
      <c r="CGV41" s="429"/>
      <c r="CGW41" s="429"/>
      <c r="CGX41" s="429"/>
      <c r="CGY41" s="429"/>
      <c r="CGZ41" s="429"/>
      <c r="CHA41" s="429"/>
      <c r="CHB41" s="429"/>
      <c r="CHC41" s="429"/>
      <c r="CHD41" s="429"/>
      <c r="CHE41" s="429"/>
      <c r="CHF41" s="429"/>
      <c r="CHG41" s="429"/>
      <c r="CHH41" s="429"/>
      <c r="CHI41" s="429"/>
      <c r="CHJ41" s="429"/>
      <c r="CHK41" s="429"/>
      <c r="CHL41" s="429"/>
      <c r="CHM41" s="429"/>
      <c r="CHN41" s="429"/>
      <c r="CHO41" s="429"/>
      <c r="CHP41" s="429"/>
      <c r="CHQ41" s="429"/>
      <c r="CHR41" s="429"/>
      <c r="CHS41" s="429"/>
      <c r="CHT41" s="429"/>
      <c r="CHU41" s="429"/>
      <c r="CHV41" s="429"/>
      <c r="CHW41" s="429"/>
      <c r="CHX41" s="429"/>
      <c r="CHY41" s="429"/>
      <c r="CHZ41" s="429"/>
      <c r="CIA41" s="429"/>
      <c r="CIB41" s="429"/>
      <c r="CIC41" s="429"/>
      <c r="CID41" s="429"/>
      <c r="CIE41" s="429"/>
      <c r="CIF41" s="429"/>
      <c r="CIG41" s="429"/>
      <c r="CIH41" s="429"/>
      <c r="CII41" s="429"/>
      <c r="CIJ41" s="429"/>
      <c r="CIK41" s="429"/>
      <c r="CIL41" s="429"/>
      <c r="CIM41" s="429"/>
      <c r="CIN41" s="429"/>
      <c r="CIO41" s="429"/>
      <c r="CIP41" s="429"/>
      <c r="CIQ41" s="429"/>
      <c r="CIR41" s="429"/>
      <c r="CIS41" s="429"/>
      <c r="CIT41" s="429"/>
      <c r="CIU41" s="429"/>
      <c r="CIV41" s="429"/>
      <c r="CIW41" s="429"/>
      <c r="CIX41" s="429"/>
      <c r="CIY41" s="429"/>
      <c r="CIZ41" s="429"/>
      <c r="CJA41" s="429"/>
      <c r="CJB41" s="429"/>
      <c r="CJC41" s="429"/>
      <c r="CJD41" s="429"/>
      <c r="CJE41" s="429"/>
      <c r="CJF41" s="429"/>
      <c r="CJG41" s="429"/>
      <c r="CJH41" s="429"/>
      <c r="CJI41" s="429"/>
      <c r="CJJ41" s="429"/>
      <c r="CJK41" s="429"/>
      <c r="CJL41" s="429"/>
      <c r="CJM41" s="429"/>
      <c r="CJN41" s="429"/>
      <c r="CJO41" s="429"/>
      <c r="CJP41" s="429"/>
      <c r="CJQ41" s="429"/>
      <c r="CJR41" s="429"/>
      <c r="CJS41" s="429"/>
      <c r="CJT41" s="429"/>
      <c r="CJU41" s="429"/>
      <c r="CJV41" s="429"/>
      <c r="CJW41" s="429"/>
      <c r="CJX41" s="429"/>
      <c r="CJY41" s="429"/>
      <c r="CJZ41" s="429"/>
      <c r="CKA41" s="429"/>
      <c r="CKB41" s="429"/>
      <c r="CKC41" s="429"/>
      <c r="CKD41" s="429"/>
      <c r="CKE41" s="429"/>
      <c r="CKF41" s="429"/>
      <c r="CKG41" s="429"/>
      <c r="CKH41" s="429"/>
      <c r="CKI41" s="429"/>
      <c r="CKJ41" s="429"/>
      <c r="CKK41" s="429"/>
      <c r="CKL41" s="429"/>
      <c r="CKM41" s="429"/>
      <c r="CKN41" s="429"/>
      <c r="CKO41" s="429"/>
      <c r="CKP41" s="429"/>
      <c r="CKQ41" s="429"/>
      <c r="CKR41" s="429"/>
      <c r="CKS41" s="429"/>
      <c r="CKT41" s="429"/>
      <c r="CKU41" s="429"/>
      <c r="CKV41" s="429"/>
      <c r="CKW41" s="429"/>
      <c r="CKX41" s="429"/>
      <c r="CKY41" s="429"/>
      <c r="CKZ41" s="429"/>
      <c r="CLA41" s="429"/>
      <c r="CLB41" s="429"/>
      <c r="CLC41" s="429"/>
      <c r="CLD41" s="429"/>
      <c r="CLE41" s="429"/>
      <c r="CLF41" s="429"/>
      <c r="CLG41" s="429"/>
      <c r="CLH41" s="429"/>
      <c r="CLI41" s="429"/>
      <c r="CLJ41" s="429"/>
      <c r="CLK41" s="429"/>
      <c r="CLL41" s="429"/>
      <c r="CLM41" s="429"/>
      <c r="CLN41" s="429"/>
      <c r="CLO41" s="429"/>
      <c r="CLP41" s="429"/>
      <c r="CLQ41" s="429"/>
      <c r="CLR41" s="429"/>
      <c r="CLS41" s="429"/>
      <c r="CLT41" s="429"/>
      <c r="CLU41" s="429"/>
      <c r="CLV41" s="429"/>
      <c r="CLW41" s="429"/>
      <c r="CLX41" s="429"/>
      <c r="CLY41" s="429"/>
      <c r="CLZ41" s="429"/>
      <c r="CMA41" s="429"/>
      <c r="CMB41" s="429"/>
      <c r="CMC41" s="429"/>
      <c r="CMD41" s="429"/>
      <c r="CME41" s="429"/>
      <c r="CMF41" s="429"/>
      <c r="CMG41" s="429"/>
      <c r="CMH41" s="429"/>
      <c r="CMI41" s="429"/>
      <c r="CMJ41" s="429"/>
      <c r="CMK41" s="429"/>
      <c r="CML41" s="429"/>
      <c r="CMM41" s="429"/>
      <c r="CMN41" s="429"/>
      <c r="CMO41" s="429"/>
      <c r="CMP41" s="429"/>
      <c r="CMQ41" s="429"/>
      <c r="CMR41" s="429"/>
      <c r="CMS41" s="429"/>
      <c r="CMT41" s="429"/>
      <c r="CMU41" s="429"/>
      <c r="CMV41" s="429"/>
      <c r="CMW41" s="429"/>
      <c r="CMX41" s="429"/>
      <c r="CMY41" s="429"/>
      <c r="CMZ41" s="429"/>
      <c r="CNA41" s="429"/>
      <c r="CNB41" s="429"/>
      <c r="CNC41" s="429"/>
      <c r="CND41" s="429"/>
      <c r="CNE41" s="429"/>
      <c r="CNF41" s="429"/>
      <c r="CNG41" s="429"/>
      <c r="CNH41" s="429"/>
      <c r="CNI41" s="429"/>
      <c r="CNJ41" s="429"/>
      <c r="CNK41" s="429"/>
      <c r="CNL41" s="429"/>
      <c r="CNM41" s="429"/>
      <c r="CNN41" s="429"/>
      <c r="CNO41" s="429"/>
      <c r="CNP41" s="429"/>
      <c r="CNQ41" s="429"/>
      <c r="CNR41" s="429"/>
      <c r="CNS41" s="429"/>
      <c r="CNT41" s="429"/>
      <c r="CNU41" s="429"/>
      <c r="CNV41" s="429"/>
      <c r="CNW41" s="429"/>
      <c r="CNX41" s="429"/>
      <c r="CNY41" s="429"/>
      <c r="CNZ41" s="429"/>
      <c r="COA41" s="429"/>
      <c r="COB41" s="429"/>
      <c r="COC41" s="429"/>
      <c r="COD41" s="429"/>
      <c r="COE41" s="429"/>
      <c r="COF41" s="429"/>
      <c r="COG41" s="429"/>
      <c r="COH41" s="429"/>
      <c r="COI41" s="429"/>
      <c r="COJ41" s="429"/>
      <c r="COK41" s="429"/>
      <c r="COL41" s="429"/>
      <c r="COM41" s="429"/>
      <c r="CON41" s="429"/>
      <c r="COO41" s="429"/>
      <c r="COP41" s="429"/>
      <c r="COQ41" s="429"/>
      <c r="COR41" s="429"/>
      <c r="COS41" s="429"/>
      <c r="COT41" s="429"/>
      <c r="COU41" s="429"/>
      <c r="COV41" s="429"/>
      <c r="COW41" s="429"/>
      <c r="COX41" s="429"/>
      <c r="COY41" s="429"/>
      <c r="COZ41" s="429"/>
      <c r="CPA41" s="429"/>
      <c r="CPB41" s="429"/>
      <c r="CPC41" s="429"/>
      <c r="CPD41" s="429"/>
      <c r="CPE41" s="429"/>
      <c r="CPF41" s="429"/>
      <c r="CPG41" s="429"/>
      <c r="CPH41" s="429"/>
      <c r="CPI41" s="429"/>
      <c r="CPJ41" s="429"/>
      <c r="CPK41" s="429"/>
      <c r="CPL41" s="429"/>
      <c r="CPM41" s="429"/>
      <c r="CPN41" s="429"/>
      <c r="CPO41" s="429"/>
      <c r="CPP41" s="429"/>
      <c r="CPQ41" s="429"/>
      <c r="CPR41" s="429"/>
      <c r="CPS41" s="429"/>
      <c r="CPT41" s="429"/>
      <c r="CPU41" s="429"/>
      <c r="CPV41" s="429"/>
      <c r="CPW41" s="429"/>
      <c r="CPX41" s="429"/>
      <c r="CPY41" s="429"/>
      <c r="CPZ41" s="429"/>
      <c r="CQA41" s="429"/>
      <c r="CQB41" s="429"/>
      <c r="CQC41" s="429"/>
      <c r="CQD41" s="429"/>
      <c r="CQE41" s="429"/>
      <c r="CQF41" s="429"/>
      <c r="CQG41" s="429"/>
      <c r="CQH41" s="429"/>
      <c r="CQI41" s="429"/>
      <c r="CQJ41" s="429"/>
      <c r="CQK41" s="429"/>
      <c r="CQL41" s="429"/>
      <c r="CQM41" s="429"/>
      <c r="CQN41" s="429"/>
      <c r="CQO41" s="429"/>
      <c r="CQP41" s="429"/>
      <c r="CQQ41" s="429"/>
      <c r="CQR41" s="429"/>
      <c r="CQS41" s="429"/>
      <c r="CQT41" s="429"/>
      <c r="CQU41" s="429"/>
      <c r="CQV41" s="429"/>
      <c r="CQW41" s="429"/>
      <c r="CQX41" s="429"/>
      <c r="CQY41" s="429"/>
      <c r="CQZ41" s="429"/>
      <c r="CRA41" s="429"/>
      <c r="CRB41" s="429"/>
      <c r="CRC41" s="429"/>
      <c r="CRD41" s="429"/>
      <c r="CRE41" s="429"/>
      <c r="CRF41" s="429"/>
      <c r="CRG41" s="429"/>
      <c r="CRH41" s="429"/>
      <c r="CRI41" s="429"/>
      <c r="CRJ41" s="429"/>
      <c r="CRK41" s="429"/>
      <c r="CRL41" s="429"/>
      <c r="CRM41" s="429"/>
      <c r="CRN41" s="429"/>
      <c r="CRO41" s="429"/>
      <c r="CRP41" s="429"/>
      <c r="CRQ41" s="429"/>
      <c r="CRR41" s="429"/>
      <c r="CRS41" s="429"/>
      <c r="CRT41" s="429"/>
      <c r="CRU41" s="429"/>
      <c r="CRV41" s="429"/>
      <c r="CRW41" s="429"/>
      <c r="CRX41" s="429"/>
      <c r="CRY41" s="429"/>
      <c r="CRZ41" s="429"/>
      <c r="CSA41" s="429"/>
      <c r="CSB41" s="429"/>
      <c r="CSC41" s="429"/>
      <c r="CSD41" s="429"/>
      <c r="CSE41" s="429"/>
      <c r="CSF41" s="429"/>
      <c r="CSG41" s="429"/>
      <c r="CSH41" s="429"/>
      <c r="CSI41" s="429"/>
      <c r="CSJ41" s="429"/>
      <c r="CSK41" s="429"/>
      <c r="CSL41" s="429"/>
      <c r="CSM41" s="429"/>
      <c r="CSN41" s="429"/>
      <c r="CSO41" s="429"/>
      <c r="CSP41" s="429"/>
      <c r="CSQ41" s="429"/>
      <c r="CSR41" s="429"/>
      <c r="CSS41" s="429"/>
      <c r="CST41" s="429"/>
      <c r="CSU41" s="429"/>
      <c r="CSV41" s="429"/>
      <c r="CSW41" s="429"/>
      <c r="CSX41" s="429"/>
      <c r="CSY41" s="429"/>
      <c r="CSZ41" s="429"/>
      <c r="CTA41" s="429"/>
      <c r="CTB41" s="429"/>
      <c r="CTC41" s="429"/>
      <c r="CTD41" s="429"/>
      <c r="CTE41" s="429"/>
      <c r="CTF41" s="429"/>
      <c r="CTG41" s="429"/>
      <c r="CTH41" s="429"/>
      <c r="CTI41" s="429"/>
      <c r="CTJ41" s="429"/>
      <c r="CTK41" s="429"/>
      <c r="CTL41" s="429"/>
      <c r="CTM41" s="429"/>
      <c r="CTN41" s="429"/>
      <c r="CTO41" s="429"/>
      <c r="CTP41" s="429"/>
      <c r="CTQ41" s="429"/>
      <c r="CTR41" s="429"/>
      <c r="CTS41" s="429"/>
      <c r="CTT41" s="429"/>
      <c r="CTU41" s="429"/>
      <c r="CTV41" s="429"/>
      <c r="CTW41" s="429"/>
      <c r="CTX41" s="429"/>
      <c r="CTY41" s="429"/>
      <c r="CTZ41" s="429"/>
      <c r="CUA41" s="429"/>
      <c r="CUB41" s="429"/>
      <c r="CUC41" s="429"/>
      <c r="CUD41" s="429"/>
      <c r="CUE41" s="429"/>
      <c r="CUF41" s="429"/>
      <c r="CUG41" s="429"/>
      <c r="CUH41" s="429"/>
      <c r="CUI41" s="429"/>
      <c r="CUJ41" s="429"/>
      <c r="CUK41" s="429"/>
      <c r="CUL41" s="429"/>
      <c r="CUM41" s="429"/>
      <c r="CUN41" s="429"/>
      <c r="CUO41" s="429"/>
      <c r="CUP41" s="429"/>
      <c r="CUQ41" s="429"/>
      <c r="CUR41" s="429"/>
      <c r="CUS41" s="429"/>
      <c r="CUT41" s="429"/>
      <c r="CUU41" s="429"/>
      <c r="CUV41" s="429"/>
      <c r="CUW41" s="429"/>
      <c r="CUX41" s="429"/>
      <c r="CUY41" s="429"/>
      <c r="CUZ41" s="429"/>
      <c r="CVA41" s="429"/>
      <c r="CVB41" s="429"/>
      <c r="CVC41" s="429"/>
      <c r="CVD41" s="429"/>
      <c r="CVE41" s="429"/>
      <c r="CVF41" s="429"/>
      <c r="CVG41" s="429"/>
      <c r="CVH41" s="429"/>
      <c r="CVI41" s="429"/>
      <c r="CVJ41" s="429"/>
      <c r="CVK41" s="429"/>
      <c r="CVL41" s="429"/>
      <c r="CVM41" s="429"/>
      <c r="CVN41" s="429"/>
      <c r="CVO41" s="429"/>
      <c r="CVP41" s="429"/>
      <c r="CVQ41" s="429"/>
      <c r="CVR41" s="429"/>
      <c r="CVS41" s="429"/>
      <c r="CVT41" s="429"/>
      <c r="CVU41" s="429"/>
      <c r="CVV41" s="429"/>
      <c r="CVW41" s="429"/>
      <c r="CVX41" s="429"/>
      <c r="CVY41" s="429"/>
      <c r="CVZ41" s="429"/>
      <c r="CWA41" s="429"/>
      <c r="CWB41" s="429"/>
      <c r="CWC41" s="429"/>
      <c r="CWD41" s="429"/>
      <c r="CWE41" s="429"/>
      <c r="CWF41" s="429"/>
      <c r="CWG41" s="429"/>
      <c r="CWH41" s="429"/>
      <c r="CWI41" s="429"/>
      <c r="CWJ41" s="429"/>
      <c r="CWK41" s="429"/>
      <c r="CWL41" s="429"/>
      <c r="CWM41" s="429"/>
      <c r="CWN41" s="429"/>
      <c r="CWO41" s="429"/>
      <c r="CWP41" s="429"/>
      <c r="CWQ41" s="429"/>
      <c r="CWR41" s="429"/>
      <c r="CWS41" s="429"/>
      <c r="CWT41" s="429"/>
      <c r="CWU41" s="429"/>
      <c r="CWV41" s="429"/>
      <c r="CWW41" s="429"/>
      <c r="CWX41" s="429"/>
      <c r="CWY41" s="429"/>
      <c r="CWZ41" s="429"/>
      <c r="CXA41" s="429"/>
      <c r="CXB41" s="429"/>
      <c r="CXC41" s="429"/>
      <c r="CXD41" s="429"/>
      <c r="CXE41" s="429"/>
      <c r="CXF41" s="429"/>
      <c r="CXG41" s="429"/>
      <c r="CXH41" s="429"/>
      <c r="CXI41" s="429"/>
      <c r="CXJ41" s="429"/>
      <c r="CXK41" s="429"/>
      <c r="CXL41" s="429"/>
      <c r="CXM41" s="429"/>
      <c r="CXN41" s="429"/>
      <c r="CXO41" s="429"/>
      <c r="CXP41" s="429"/>
      <c r="CXQ41" s="429"/>
      <c r="CXR41" s="429"/>
      <c r="CXS41" s="429"/>
      <c r="CXT41" s="429"/>
      <c r="CXU41" s="429"/>
      <c r="CXV41" s="429"/>
      <c r="CXW41" s="429"/>
      <c r="CXX41" s="429"/>
      <c r="CXY41" s="429"/>
      <c r="CXZ41" s="429"/>
      <c r="CYA41" s="429"/>
      <c r="CYB41" s="429"/>
      <c r="CYC41" s="429"/>
      <c r="CYD41" s="429"/>
      <c r="CYE41" s="429"/>
      <c r="CYF41" s="429"/>
      <c r="CYG41" s="429"/>
      <c r="CYH41" s="429"/>
      <c r="CYI41" s="429"/>
      <c r="CYJ41" s="429"/>
      <c r="CYK41" s="429"/>
      <c r="CYL41" s="429"/>
      <c r="CYM41" s="429"/>
      <c r="CYN41" s="429"/>
      <c r="CYO41" s="429"/>
      <c r="CYP41" s="429"/>
      <c r="CYQ41" s="429"/>
      <c r="CYR41" s="429"/>
      <c r="CYS41" s="429"/>
      <c r="CYT41" s="429"/>
      <c r="CYU41" s="429"/>
      <c r="CYV41" s="429"/>
      <c r="CYW41" s="429"/>
      <c r="CYX41" s="429"/>
      <c r="CYY41" s="429"/>
      <c r="CYZ41" s="429"/>
      <c r="CZA41" s="429"/>
      <c r="CZB41" s="429"/>
      <c r="CZC41" s="429"/>
      <c r="CZD41" s="429"/>
      <c r="CZE41" s="429"/>
      <c r="CZF41" s="429"/>
      <c r="CZG41" s="429"/>
      <c r="CZH41" s="429"/>
      <c r="CZI41" s="429"/>
      <c r="CZJ41" s="429"/>
      <c r="CZK41" s="429"/>
      <c r="CZL41" s="429"/>
      <c r="CZM41" s="429"/>
      <c r="CZN41" s="429"/>
      <c r="CZO41" s="429"/>
      <c r="CZP41" s="429"/>
      <c r="CZQ41" s="429"/>
      <c r="CZR41" s="429"/>
      <c r="CZS41" s="429"/>
      <c r="CZT41" s="429"/>
      <c r="CZU41" s="429"/>
      <c r="CZV41" s="429"/>
      <c r="CZW41" s="429"/>
      <c r="CZX41" s="429"/>
      <c r="CZY41" s="429"/>
      <c r="CZZ41" s="429"/>
      <c r="DAA41" s="429"/>
      <c r="DAB41" s="429"/>
      <c r="DAC41" s="429"/>
      <c r="DAD41" s="429"/>
      <c r="DAE41" s="429"/>
      <c r="DAF41" s="429"/>
      <c r="DAG41" s="429"/>
      <c r="DAH41" s="429"/>
      <c r="DAI41" s="429"/>
      <c r="DAJ41" s="429"/>
      <c r="DAK41" s="429"/>
      <c r="DAL41" s="429"/>
      <c r="DAM41" s="429"/>
      <c r="DAN41" s="429"/>
      <c r="DAO41" s="429"/>
      <c r="DAP41" s="429"/>
      <c r="DAQ41" s="429"/>
      <c r="DAR41" s="429"/>
      <c r="DAS41" s="429"/>
      <c r="DAT41" s="429"/>
      <c r="DAU41" s="429"/>
      <c r="DAV41" s="429"/>
      <c r="DAW41" s="429"/>
      <c r="DAX41" s="429"/>
      <c r="DAY41" s="429"/>
      <c r="DAZ41" s="429"/>
      <c r="DBA41" s="429"/>
      <c r="DBB41" s="429"/>
      <c r="DBC41" s="429"/>
      <c r="DBD41" s="429"/>
      <c r="DBE41" s="429"/>
      <c r="DBF41" s="429"/>
      <c r="DBG41" s="429"/>
      <c r="DBH41" s="429"/>
      <c r="DBI41" s="429"/>
      <c r="DBJ41" s="429"/>
      <c r="DBK41" s="429"/>
      <c r="DBL41" s="429"/>
      <c r="DBM41" s="429"/>
      <c r="DBN41" s="429"/>
      <c r="DBO41" s="429"/>
      <c r="DBP41" s="429"/>
      <c r="DBQ41" s="429"/>
      <c r="DBR41" s="429"/>
      <c r="DBS41" s="429"/>
      <c r="DBT41" s="429"/>
      <c r="DBU41" s="429"/>
      <c r="DBV41" s="429"/>
      <c r="DBW41" s="429"/>
      <c r="DBX41" s="429"/>
      <c r="DBY41" s="429"/>
      <c r="DBZ41" s="429"/>
      <c r="DCA41" s="429"/>
      <c r="DCB41" s="429"/>
      <c r="DCC41" s="429"/>
      <c r="DCD41" s="429"/>
      <c r="DCE41" s="429"/>
      <c r="DCF41" s="429"/>
      <c r="DCG41" s="429"/>
      <c r="DCH41" s="429"/>
      <c r="DCI41" s="429"/>
      <c r="DCJ41" s="429"/>
      <c r="DCK41" s="429"/>
      <c r="DCL41" s="429"/>
      <c r="DCM41" s="429"/>
      <c r="DCN41" s="429"/>
      <c r="DCO41" s="429"/>
      <c r="DCP41" s="429"/>
      <c r="DCQ41" s="429"/>
      <c r="DCR41" s="429"/>
      <c r="DCS41" s="429"/>
      <c r="DCT41" s="429"/>
      <c r="DCU41" s="429"/>
      <c r="DCV41" s="429"/>
      <c r="DCW41" s="429"/>
      <c r="DCX41" s="429"/>
      <c r="DCY41" s="429"/>
      <c r="DCZ41" s="429"/>
      <c r="DDA41" s="429"/>
      <c r="DDB41" s="429"/>
      <c r="DDC41" s="429"/>
      <c r="DDD41" s="429"/>
      <c r="DDE41" s="429"/>
      <c r="DDF41" s="429"/>
      <c r="DDG41" s="429"/>
      <c r="DDH41" s="429"/>
      <c r="DDI41" s="429"/>
      <c r="DDJ41" s="429"/>
      <c r="DDK41" s="429"/>
      <c r="DDL41" s="429"/>
      <c r="DDM41" s="429"/>
      <c r="DDN41" s="429"/>
      <c r="DDO41" s="429"/>
      <c r="DDP41" s="429"/>
      <c r="DDQ41" s="429"/>
      <c r="DDR41" s="429"/>
      <c r="DDS41" s="429"/>
      <c r="DDT41" s="429"/>
      <c r="DDU41" s="429"/>
      <c r="DDV41" s="429"/>
      <c r="DDW41" s="429"/>
      <c r="DDX41" s="429"/>
      <c r="DDY41" s="429"/>
      <c r="DDZ41" s="429"/>
      <c r="DEA41" s="429"/>
      <c r="DEB41" s="429"/>
      <c r="DEC41" s="429"/>
      <c r="DED41" s="429"/>
      <c r="DEE41" s="429"/>
      <c r="DEF41" s="429"/>
      <c r="DEG41" s="429"/>
      <c r="DEH41" s="429"/>
      <c r="DEI41" s="429"/>
      <c r="DEJ41" s="429"/>
      <c r="DEK41" s="429"/>
      <c r="DEL41" s="429"/>
      <c r="DEM41" s="429"/>
      <c r="DEN41" s="429"/>
      <c r="DEO41" s="429"/>
      <c r="DEP41" s="429"/>
      <c r="DEQ41" s="429"/>
      <c r="DER41" s="429"/>
      <c r="DES41" s="429"/>
      <c r="DET41" s="429"/>
      <c r="DEU41" s="429"/>
      <c r="DEV41" s="429"/>
      <c r="DEW41" s="429"/>
      <c r="DEX41" s="429"/>
      <c r="DEY41" s="429"/>
      <c r="DEZ41" s="429"/>
      <c r="DFA41" s="429"/>
      <c r="DFB41" s="429"/>
      <c r="DFC41" s="429"/>
      <c r="DFD41" s="429"/>
      <c r="DFE41" s="429"/>
      <c r="DFF41" s="429"/>
      <c r="DFG41" s="429"/>
      <c r="DFH41" s="429"/>
      <c r="DFI41" s="429"/>
      <c r="DFJ41" s="429"/>
      <c r="DFK41" s="429"/>
      <c r="DFL41" s="429"/>
      <c r="DFM41" s="429"/>
      <c r="DFN41" s="429"/>
      <c r="DFO41" s="429"/>
      <c r="DFP41" s="429"/>
      <c r="DFQ41" s="429"/>
      <c r="DFR41" s="429"/>
      <c r="DFS41" s="429"/>
      <c r="DFT41" s="429"/>
      <c r="DFU41" s="429"/>
      <c r="DFV41" s="429"/>
      <c r="DFW41" s="429"/>
      <c r="DFX41" s="429"/>
      <c r="DFY41" s="429"/>
      <c r="DFZ41" s="429"/>
      <c r="DGA41" s="429"/>
      <c r="DGB41" s="429"/>
      <c r="DGC41" s="429"/>
      <c r="DGD41" s="429"/>
      <c r="DGE41" s="429"/>
      <c r="DGF41" s="429"/>
      <c r="DGG41" s="429"/>
      <c r="DGH41" s="429"/>
      <c r="DGI41" s="429"/>
      <c r="DGJ41" s="429"/>
      <c r="DGK41" s="429"/>
      <c r="DGL41" s="429"/>
      <c r="DGM41" s="429"/>
      <c r="DGN41" s="429"/>
      <c r="DGO41" s="429"/>
      <c r="DGP41" s="429"/>
      <c r="DGQ41" s="429"/>
      <c r="DGR41" s="429"/>
      <c r="DGS41" s="429"/>
      <c r="DGT41" s="429"/>
      <c r="DGU41" s="429"/>
      <c r="DGV41" s="429"/>
      <c r="DGW41" s="429"/>
      <c r="DGX41" s="429"/>
      <c r="DGY41" s="429"/>
      <c r="DGZ41" s="429"/>
      <c r="DHA41" s="429"/>
      <c r="DHB41" s="429"/>
      <c r="DHC41" s="429"/>
      <c r="DHD41" s="429"/>
      <c r="DHE41" s="429"/>
      <c r="DHF41" s="429"/>
      <c r="DHG41" s="429"/>
      <c r="DHH41" s="429"/>
      <c r="DHI41" s="429"/>
      <c r="DHJ41" s="429"/>
      <c r="DHK41" s="429"/>
      <c r="DHL41" s="429"/>
      <c r="DHM41" s="429"/>
      <c r="DHN41" s="429"/>
      <c r="DHO41" s="429"/>
      <c r="DHP41" s="429"/>
      <c r="DHQ41" s="429"/>
      <c r="DHR41" s="429"/>
      <c r="DHS41" s="429"/>
      <c r="DHT41" s="429"/>
      <c r="DHU41" s="429"/>
      <c r="DHV41" s="429"/>
      <c r="DHW41" s="429"/>
      <c r="DHX41" s="429"/>
      <c r="DHY41" s="429"/>
      <c r="DHZ41" s="429"/>
      <c r="DIA41" s="429"/>
      <c r="DIB41" s="429"/>
      <c r="DIC41" s="429"/>
      <c r="DID41" s="429"/>
      <c r="DIE41" s="429"/>
      <c r="DIF41" s="429"/>
      <c r="DIG41" s="429"/>
      <c r="DIH41" s="429"/>
      <c r="DII41" s="429"/>
      <c r="DIJ41" s="429"/>
      <c r="DIK41" s="429"/>
      <c r="DIL41" s="429"/>
      <c r="DIM41" s="429"/>
      <c r="DIN41" s="429"/>
      <c r="DIO41" s="429"/>
      <c r="DIP41" s="429"/>
      <c r="DIQ41" s="429"/>
      <c r="DIR41" s="429"/>
      <c r="DIS41" s="429"/>
      <c r="DIT41" s="429"/>
      <c r="DIU41" s="429"/>
      <c r="DIV41" s="429"/>
      <c r="DIW41" s="429"/>
      <c r="DIX41" s="429"/>
      <c r="DIY41" s="429"/>
      <c r="DIZ41" s="429"/>
      <c r="DJA41" s="429"/>
      <c r="DJB41" s="429"/>
      <c r="DJC41" s="429"/>
      <c r="DJD41" s="429"/>
      <c r="DJE41" s="429"/>
      <c r="DJF41" s="429"/>
      <c r="DJG41" s="429"/>
      <c r="DJH41" s="429"/>
      <c r="DJI41" s="429"/>
      <c r="DJJ41" s="429"/>
      <c r="DJK41" s="429"/>
      <c r="DJL41" s="429"/>
      <c r="DJM41" s="429"/>
      <c r="DJN41" s="429"/>
      <c r="DJO41" s="429"/>
      <c r="DJP41" s="429"/>
      <c r="DJQ41" s="429"/>
      <c r="DJR41" s="429"/>
      <c r="DJS41" s="429"/>
      <c r="DJT41" s="429"/>
      <c r="DJU41" s="429"/>
      <c r="DJV41" s="429"/>
      <c r="DJW41" s="429"/>
      <c r="DJX41" s="429"/>
      <c r="DJY41" s="429"/>
      <c r="DJZ41" s="429"/>
      <c r="DKA41" s="429"/>
      <c r="DKB41" s="429"/>
      <c r="DKC41" s="429"/>
      <c r="DKD41" s="429"/>
      <c r="DKE41" s="429"/>
      <c r="DKF41" s="429"/>
      <c r="DKG41" s="429"/>
      <c r="DKH41" s="429"/>
      <c r="DKI41" s="429"/>
      <c r="DKJ41" s="429"/>
      <c r="DKK41" s="429"/>
      <c r="DKL41" s="429"/>
      <c r="DKM41" s="429"/>
      <c r="DKN41" s="429"/>
      <c r="DKO41" s="429"/>
      <c r="DKP41" s="429"/>
      <c r="DKQ41" s="429"/>
      <c r="DKR41" s="429"/>
      <c r="DKS41" s="429"/>
      <c r="DKT41" s="429"/>
      <c r="DKU41" s="429"/>
      <c r="DKV41" s="429"/>
      <c r="DKW41" s="429"/>
      <c r="DKX41" s="429"/>
      <c r="DKY41" s="429"/>
      <c r="DKZ41" s="429"/>
      <c r="DLA41" s="429"/>
      <c r="DLB41" s="429"/>
      <c r="DLC41" s="429"/>
      <c r="DLD41" s="429"/>
      <c r="DLE41" s="429"/>
      <c r="DLF41" s="429"/>
      <c r="DLG41" s="429"/>
      <c r="DLH41" s="429"/>
      <c r="DLI41" s="429"/>
      <c r="DLJ41" s="429"/>
      <c r="DLK41" s="429"/>
      <c r="DLL41" s="429"/>
      <c r="DLM41" s="429"/>
      <c r="DLN41" s="429"/>
      <c r="DLO41" s="429"/>
      <c r="DLP41" s="429"/>
      <c r="DLQ41" s="429"/>
      <c r="DLR41" s="429"/>
      <c r="DLS41" s="429"/>
      <c r="DLT41" s="429"/>
      <c r="DLU41" s="429"/>
      <c r="DLV41" s="429"/>
      <c r="DLW41" s="429"/>
      <c r="DLX41" s="429"/>
      <c r="DLY41" s="429"/>
      <c r="DLZ41" s="429"/>
      <c r="DMA41" s="429"/>
      <c r="DMB41" s="429"/>
      <c r="DMC41" s="429"/>
      <c r="DMD41" s="429"/>
      <c r="DME41" s="429"/>
      <c r="DMF41" s="429"/>
      <c r="DMG41" s="429"/>
      <c r="DMH41" s="429"/>
      <c r="DMI41" s="429"/>
      <c r="DMJ41" s="429"/>
      <c r="DMK41" s="429"/>
      <c r="DML41" s="429"/>
      <c r="DMM41" s="429"/>
      <c r="DMN41" s="429"/>
      <c r="DMO41" s="429"/>
      <c r="DMP41" s="429"/>
      <c r="DMQ41" s="429"/>
      <c r="DMR41" s="429"/>
      <c r="DMS41" s="429"/>
      <c r="DMT41" s="429"/>
      <c r="DMU41" s="429"/>
      <c r="DMV41" s="429"/>
      <c r="DMW41" s="429"/>
      <c r="DMX41" s="429"/>
      <c r="DMY41" s="429"/>
      <c r="DMZ41" s="429"/>
      <c r="DNA41" s="429"/>
      <c r="DNB41" s="429"/>
      <c r="DNC41" s="429"/>
      <c r="DND41" s="429"/>
      <c r="DNE41" s="429"/>
      <c r="DNF41" s="429"/>
      <c r="DNG41" s="429"/>
      <c r="DNH41" s="429"/>
      <c r="DNI41" s="429"/>
      <c r="DNJ41" s="429"/>
      <c r="DNK41" s="429"/>
      <c r="DNL41" s="429"/>
      <c r="DNM41" s="429"/>
      <c r="DNN41" s="429"/>
      <c r="DNO41" s="429"/>
      <c r="DNP41" s="429"/>
      <c r="DNQ41" s="429"/>
      <c r="DNR41" s="429"/>
      <c r="DNS41" s="429"/>
      <c r="DNT41" s="429"/>
      <c r="DNU41" s="429"/>
      <c r="DNV41" s="429"/>
      <c r="DNW41" s="429"/>
      <c r="DNX41" s="429"/>
      <c r="DNY41" s="429"/>
      <c r="DNZ41" s="429"/>
      <c r="DOA41" s="429"/>
      <c r="DOB41" s="429"/>
      <c r="DOC41" s="429"/>
      <c r="DOD41" s="429"/>
      <c r="DOE41" s="429"/>
      <c r="DOF41" s="429"/>
      <c r="DOG41" s="429"/>
      <c r="DOH41" s="429"/>
      <c r="DOI41" s="429"/>
      <c r="DOJ41" s="429"/>
      <c r="DOK41" s="429"/>
      <c r="DOL41" s="429"/>
      <c r="DOM41" s="429"/>
      <c r="DON41" s="429"/>
      <c r="DOO41" s="429"/>
      <c r="DOP41" s="429"/>
      <c r="DOQ41" s="429"/>
      <c r="DOR41" s="429"/>
      <c r="DOS41" s="429"/>
      <c r="DOT41" s="429"/>
      <c r="DOU41" s="429"/>
      <c r="DOV41" s="429"/>
      <c r="DOW41" s="429"/>
      <c r="DOX41" s="429"/>
      <c r="DOY41" s="429"/>
      <c r="DOZ41" s="429"/>
      <c r="DPA41" s="429"/>
      <c r="DPB41" s="429"/>
      <c r="DPC41" s="429"/>
      <c r="DPD41" s="429"/>
      <c r="DPE41" s="429"/>
      <c r="DPF41" s="429"/>
      <c r="DPG41" s="429"/>
      <c r="DPH41" s="429"/>
      <c r="DPI41" s="429"/>
      <c r="DPJ41" s="429"/>
      <c r="DPK41" s="429"/>
      <c r="DPL41" s="429"/>
      <c r="DPM41" s="429"/>
      <c r="DPN41" s="429"/>
      <c r="DPO41" s="429"/>
      <c r="DPP41" s="429"/>
      <c r="DPQ41" s="429"/>
      <c r="DPR41" s="429"/>
      <c r="DPS41" s="429"/>
      <c r="DPT41" s="429"/>
      <c r="DPU41" s="429"/>
      <c r="DPV41" s="429"/>
      <c r="DPW41" s="429"/>
      <c r="DPX41" s="429"/>
      <c r="DPY41" s="429"/>
      <c r="DPZ41" s="429"/>
      <c r="DQA41" s="429"/>
      <c r="DQB41" s="429"/>
      <c r="DQC41" s="429"/>
      <c r="DQD41" s="429"/>
      <c r="DQE41" s="429"/>
      <c r="DQF41" s="429"/>
      <c r="DQG41" s="429"/>
      <c r="DQH41" s="429"/>
      <c r="DQI41" s="429"/>
      <c r="DQJ41" s="429"/>
      <c r="DQK41" s="429"/>
      <c r="DQL41" s="429"/>
      <c r="DQM41" s="429"/>
      <c r="DQN41" s="429"/>
      <c r="DQO41" s="429"/>
      <c r="DQP41" s="429"/>
      <c r="DQQ41" s="429"/>
      <c r="DQR41" s="429"/>
      <c r="DQS41" s="429"/>
      <c r="DQT41" s="429"/>
      <c r="DQU41" s="429"/>
      <c r="DQV41" s="429"/>
      <c r="DQW41" s="429"/>
      <c r="DQX41" s="429"/>
      <c r="DQY41" s="429"/>
      <c r="DQZ41" s="429"/>
      <c r="DRA41" s="429"/>
      <c r="DRB41" s="429"/>
      <c r="DRC41" s="429"/>
      <c r="DRD41" s="429"/>
      <c r="DRE41" s="429"/>
      <c r="DRF41" s="429"/>
      <c r="DRG41" s="429"/>
      <c r="DRH41" s="429"/>
      <c r="DRI41" s="429"/>
      <c r="DRJ41" s="429"/>
      <c r="DRK41" s="429"/>
      <c r="DRL41" s="429"/>
      <c r="DRM41" s="429"/>
      <c r="DRN41" s="429"/>
      <c r="DRO41" s="429"/>
      <c r="DRP41" s="429"/>
      <c r="DRQ41" s="429"/>
      <c r="DRR41" s="429"/>
      <c r="DRS41" s="429"/>
      <c r="DRT41" s="429"/>
      <c r="DRU41" s="429"/>
      <c r="DRV41" s="429"/>
      <c r="DRW41" s="429"/>
      <c r="DRX41" s="429"/>
      <c r="DRY41" s="429"/>
      <c r="DRZ41" s="429"/>
      <c r="DSA41" s="429"/>
      <c r="DSB41" s="429"/>
      <c r="DSC41" s="429"/>
      <c r="DSD41" s="429"/>
      <c r="DSE41" s="429"/>
      <c r="DSF41" s="429"/>
      <c r="DSG41" s="429"/>
      <c r="DSH41" s="429"/>
      <c r="DSI41" s="429"/>
      <c r="DSJ41" s="429"/>
      <c r="DSK41" s="429"/>
      <c r="DSL41" s="429"/>
      <c r="DSM41" s="429"/>
      <c r="DSN41" s="429"/>
      <c r="DSO41" s="429"/>
      <c r="DSP41" s="429"/>
      <c r="DSQ41" s="429"/>
      <c r="DSR41" s="429"/>
      <c r="DSS41" s="429"/>
      <c r="DST41" s="429"/>
      <c r="DSU41" s="429"/>
      <c r="DSV41" s="429"/>
      <c r="DSW41" s="429"/>
      <c r="DSX41" s="429"/>
      <c r="DSY41" s="429"/>
      <c r="DSZ41" s="429"/>
      <c r="DTA41" s="429"/>
      <c r="DTB41" s="429"/>
      <c r="DTC41" s="429"/>
      <c r="DTD41" s="429"/>
      <c r="DTE41" s="429"/>
      <c r="DTF41" s="429"/>
      <c r="DTG41" s="429"/>
      <c r="DTH41" s="429"/>
      <c r="DTI41" s="429"/>
      <c r="DTJ41" s="429"/>
      <c r="DTK41" s="429"/>
      <c r="DTL41" s="429"/>
      <c r="DTM41" s="429"/>
      <c r="DTN41" s="429"/>
      <c r="DTO41" s="429"/>
      <c r="DTP41" s="429"/>
      <c r="DTQ41" s="429"/>
      <c r="DTR41" s="429"/>
      <c r="DTS41" s="429"/>
      <c r="DTT41" s="429"/>
      <c r="DTU41" s="429"/>
      <c r="DTV41" s="429"/>
      <c r="DTW41" s="429"/>
      <c r="DTX41" s="429"/>
      <c r="DTY41" s="429"/>
      <c r="DTZ41" s="429"/>
      <c r="DUA41" s="429"/>
      <c r="DUB41" s="429"/>
      <c r="DUC41" s="429"/>
      <c r="DUD41" s="429"/>
      <c r="DUE41" s="429"/>
      <c r="DUF41" s="429"/>
      <c r="DUG41" s="429"/>
      <c r="DUH41" s="429"/>
      <c r="DUI41" s="429"/>
      <c r="DUJ41" s="429"/>
      <c r="DUK41" s="429"/>
      <c r="DUL41" s="429"/>
      <c r="DUM41" s="429"/>
      <c r="DUN41" s="429"/>
      <c r="DUO41" s="429"/>
      <c r="DUP41" s="429"/>
      <c r="DUQ41" s="429"/>
      <c r="DUR41" s="429"/>
      <c r="DUS41" s="429"/>
      <c r="DUT41" s="429"/>
      <c r="DUU41" s="429"/>
      <c r="DUV41" s="429"/>
      <c r="DUW41" s="429"/>
      <c r="DUX41" s="429"/>
      <c r="DUY41" s="429"/>
      <c r="DUZ41" s="429"/>
      <c r="DVA41" s="429"/>
      <c r="DVB41" s="429"/>
      <c r="DVC41" s="429"/>
      <c r="DVD41" s="429"/>
      <c r="DVE41" s="429"/>
      <c r="DVF41" s="429"/>
      <c r="DVG41" s="429"/>
      <c r="DVH41" s="429"/>
      <c r="DVI41" s="429"/>
      <c r="DVJ41" s="429"/>
      <c r="DVK41" s="429"/>
      <c r="DVL41" s="429"/>
      <c r="DVM41" s="429"/>
      <c r="DVN41" s="429"/>
      <c r="DVO41" s="429"/>
      <c r="DVP41" s="429"/>
      <c r="DVQ41" s="429"/>
      <c r="DVR41" s="429"/>
      <c r="DVS41" s="429"/>
      <c r="DVT41" s="429"/>
      <c r="DVU41" s="429"/>
      <c r="DVV41" s="429"/>
      <c r="DVW41" s="429"/>
      <c r="DVX41" s="429"/>
      <c r="DVY41" s="429"/>
      <c r="DVZ41" s="429"/>
      <c r="DWA41" s="429"/>
      <c r="DWB41" s="429"/>
      <c r="DWC41" s="429"/>
      <c r="DWD41" s="429"/>
      <c r="DWE41" s="429"/>
      <c r="DWF41" s="429"/>
      <c r="DWG41" s="429"/>
      <c r="DWH41" s="429"/>
      <c r="DWI41" s="429"/>
      <c r="DWJ41" s="429"/>
      <c r="DWK41" s="429"/>
      <c r="DWL41" s="429"/>
      <c r="DWM41" s="429"/>
      <c r="DWN41" s="429"/>
      <c r="DWO41" s="429"/>
      <c r="DWP41" s="429"/>
      <c r="DWQ41" s="429"/>
      <c r="DWR41" s="429"/>
      <c r="DWS41" s="429"/>
      <c r="DWT41" s="429"/>
      <c r="DWU41" s="429"/>
      <c r="DWV41" s="429"/>
      <c r="DWW41" s="429"/>
      <c r="DWX41" s="429"/>
      <c r="DWY41" s="429"/>
      <c r="DWZ41" s="429"/>
      <c r="DXA41" s="429"/>
      <c r="DXB41" s="429"/>
      <c r="DXC41" s="429"/>
      <c r="DXD41" s="429"/>
      <c r="DXE41" s="429"/>
      <c r="DXF41" s="429"/>
      <c r="DXG41" s="429"/>
      <c r="DXH41" s="429"/>
      <c r="DXI41" s="429"/>
      <c r="DXJ41" s="429"/>
      <c r="DXK41" s="429"/>
      <c r="DXL41" s="429"/>
      <c r="DXM41" s="429"/>
      <c r="DXN41" s="429"/>
      <c r="DXO41" s="429"/>
      <c r="DXP41" s="429"/>
      <c r="DXQ41" s="429"/>
      <c r="DXR41" s="429"/>
      <c r="DXS41" s="429"/>
      <c r="DXT41" s="429"/>
      <c r="DXU41" s="429"/>
      <c r="DXV41" s="429"/>
      <c r="DXW41" s="429"/>
      <c r="DXX41" s="429"/>
      <c r="DXY41" s="429"/>
      <c r="DXZ41" s="429"/>
      <c r="DYA41" s="429"/>
      <c r="DYB41" s="429"/>
      <c r="DYC41" s="429"/>
      <c r="DYD41" s="429"/>
      <c r="DYE41" s="429"/>
      <c r="DYF41" s="429"/>
      <c r="DYG41" s="429"/>
      <c r="DYH41" s="429"/>
      <c r="DYI41" s="429"/>
      <c r="DYJ41" s="429"/>
      <c r="DYK41" s="429"/>
      <c r="DYL41" s="429"/>
      <c r="DYM41" s="429"/>
      <c r="DYN41" s="429"/>
      <c r="DYO41" s="429"/>
      <c r="DYP41" s="429"/>
      <c r="DYQ41" s="429"/>
      <c r="DYR41" s="429"/>
      <c r="DYS41" s="429"/>
      <c r="DYT41" s="429"/>
      <c r="DYU41" s="429"/>
      <c r="DYV41" s="429"/>
      <c r="DYW41" s="429"/>
      <c r="DYX41" s="429"/>
      <c r="DYY41" s="429"/>
      <c r="DYZ41" s="429"/>
      <c r="DZA41" s="429"/>
      <c r="DZB41" s="429"/>
      <c r="DZC41" s="429"/>
      <c r="DZD41" s="429"/>
      <c r="DZE41" s="429"/>
      <c r="DZF41" s="429"/>
      <c r="DZG41" s="429"/>
      <c r="DZH41" s="429"/>
      <c r="DZI41" s="429"/>
      <c r="DZJ41" s="429"/>
      <c r="DZK41" s="429"/>
      <c r="DZL41" s="429"/>
      <c r="DZM41" s="429"/>
      <c r="DZN41" s="429"/>
      <c r="DZO41" s="429"/>
      <c r="DZP41" s="429"/>
      <c r="DZQ41" s="429"/>
      <c r="DZR41" s="429"/>
      <c r="DZS41" s="429"/>
      <c r="DZT41" s="429"/>
      <c r="DZU41" s="429"/>
      <c r="DZV41" s="429"/>
      <c r="DZW41" s="429"/>
      <c r="DZX41" s="429"/>
      <c r="DZY41" s="429"/>
      <c r="DZZ41" s="429"/>
      <c r="EAA41" s="429"/>
      <c r="EAB41" s="429"/>
      <c r="EAC41" s="429"/>
      <c r="EAD41" s="429"/>
      <c r="EAE41" s="429"/>
      <c r="EAF41" s="429"/>
      <c r="EAG41" s="429"/>
      <c r="EAH41" s="429"/>
      <c r="EAI41" s="429"/>
      <c r="EAJ41" s="429"/>
      <c r="EAK41" s="429"/>
      <c r="EAL41" s="429"/>
      <c r="EAM41" s="429"/>
      <c r="EAN41" s="429"/>
      <c r="EAO41" s="429"/>
      <c r="EAP41" s="429"/>
      <c r="EAQ41" s="429"/>
      <c r="EAR41" s="429"/>
      <c r="EAS41" s="429"/>
      <c r="EAT41" s="429"/>
      <c r="EAU41" s="429"/>
      <c r="EAV41" s="429"/>
      <c r="EAW41" s="429"/>
      <c r="EAX41" s="429"/>
      <c r="EAY41" s="429"/>
      <c r="EAZ41" s="429"/>
      <c r="EBA41" s="429"/>
      <c r="EBB41" s="429"/>
      <c r="EBC41" s="429"/>
      <c r="EBD41" s="429"/>
      <c r="EBE41" s="429"/>
      <c r="EBF41" s="429"/>
      <c r="EBG41" s="429"/>
      <c r="EBH41" s="429"/>
      <c r="EBI41" s="429"/>
      <c r="EBJ41" s="429"/>
      <c r="EBK41" s="429"/>
      <c r="EBL41" s="429"/>
      <c r="EBM41" s="429"/>
      <c r="EBN41" s="429"/>
      <c r="EBO41" s="429"/>
      <c r="EBP41" s="429"/>
      <c r="EBQ41" s="429"/>
      <c r="EBR41" s="429"/>
      <c r="EBS41" s="429"/>
      <c r="EBT41" s="429"/>
      <c r="EBU41" s="429"/>
      <c r="EBV41" s="429"/>
      <c r="EBW41" s="429"/>
      <c r="EBX41" s="429"/>
      <c r="EBY41" s="429"/>
      <c r="EBZ41" s="429"/>
      <c r="ECA41" s="429"/>
      <c r="ECB41" s="429"/>
      <c r="ECC41" s="429"/>
      <c r="ECD41" s="429"/>
      <c r="ECE41" s="429"/>
      <c r="ECF41" s="429"/>
      <c r="ECG41" s="429"/>
      <c r="ECH41" s="429"/>
      <c r="ECI41" s="429"/>
      <c r="ECJ41" s="429"/>
      <c r="ECK41" s="429"/>
      <c r="ECL41" s="429"/>
      <c r="ECM41" s="429"/>
      <c r="ECN41" s="429"/>
      <c r="ECO41" s="429"/>
      <c r="ECP41" s="429"/>
      <c r="ECQ41" s="429"/>
      <c r="ECR41" s="429"/>
      <c r="ECS41" s="429"/>
      <c r="ECT41" s="429"/>
      <c r="ECU41" s="429"/>
      <c r="ECV41" s="429"/>
      <c r="ECW41" s="429"/>
      <c r="ECX41" s="429"/>
      <c r="ECY41" s="429"/>
      <c r="ECZ41" s="429"/>
      <c r="EDA41" s="429"/>
      <c r="EDB41" s="429"/>
      <c r="EDC41" s="429"/>
      <c r="EDD41" s="429"/>
      <c r="EDE41" s="429"/>
      <c r="EDF41" s="429"/>
      <c r="EDG41" s="429"/>
      <c r="EDH41" s="429"/>
      <c r="EDI41" s="429"/>
      <c r="EDJ41" s="429"/>
      <c r="EDK41" s="429"/>
      <c r="EDL41" s="429"/>
      <c r="EDM41" s="429"/>
      <c r="EDN41" s="429"/>
      <c r="EDO41" s="429"/>
      <c r="EDP41" s="429"/>
      <c r="EDQ41" s="429"/>
      <c r="EDR41" s="429"/>
      <c r="EDS41" s="429"/>
      <c r="EDT41" s="429"/>
      <c r="EDU41" s="429"/>
      <c r="EDV41" s="429"/>
      <c r="EDW41" s="429"/>
      <c r="EDX41" s="429"/>
      <c r="EDY41" s="429"/>
      <c r="EDZ41" s="429"/>
      <c r="EEA41" s="429"/>
      <c r="EEB41" s="429"/>
      <c r="EEC41" s="429"/>
      <c r="EED41" s="429"/>
      <c r="EEE41" s="429"/>
      <c r="EEF41" s="429"/>
      <c r="EEG41" s="429"/>
      <c r="EEH41" s="429"/>
      <c r="EEI41" s="429"/>
      <c r="EEJ41" s="429"/>
      <c r="EEK41" s="429"/>
      <c r="EEL41" s="429"/>
      <c r="EEM41" s="429"/>
      <c r="EEN41" s="429"/>
      <c r="EEO41" s="429"/>
      <c r="EEP41" s="429"/>
      <c r="EEQ41" s="429"/>
      <c r="EER41" s="429"/>
      <c r="EES41" s="429"/>
      <c r="EET41" s="429"/>
      <c r="EEU41" s="429"/>
      <c r="EEV41" s="429"/>
      <c r="EEW41" s="429"/>
      <c r="EEX41" s="429"/>
      <c r="EEY41" s="429"/>
      <c r="EEZ41" s="429"/>
      <c r="EFA41" s="429"/>
      <c r="EFB41" s="429"/>
      <c r="EFC41" s="429"/>
      <c r="EFD41" s="429"/>
      <c r="EFE41" s="429"/>
      <c r="EFF41" s="429"/>
      <c r="EFG41" s="429"/>
      <c r="EFH41" s="429"/>
      <c r="EFI41" s="429"/>
      <c r="EFJ41" s="429"/>
      <c r="EFK41" s="429"/>
      <c r="EFL41" s="429"/>
      <c r="EFM41" s="429"/>
      <c r="EFN41" s="429"/>
      <c r="EFO41" s="429"/>
      <c r="EFP41" s="429"/>
      <c r="EFQ41" s="429"/>
      <c r="EFR41" s="429"/>
      <c r="EFS41" s="429"/>
      <c r="EFT41" s="429"/>
      <c r="EFU41" s="429"/>
      <c r="EFV41" s="429"/>
      <c r="EFW41" s="429"/>
      <c r="EFX41" s="429"/>
      <c r="EFY41" s="429"/>
      <c r="EFZ41" s="429"/>
      <c r="EGA41" s="429"/>
      <c r="EGB41" s="429"/>
      <c r="EGC41" s="429"/>
      <c r="EGD41" s="429"/>
      <c r="EGE41" s="429"/>
      <c r="EGF41" s="429"/>
      <c r="EGG41" s="429"/>
      <c r="EGH41" s="429"/>
      <c r="EGI41" s="429"/>
      <c r="EGJ41" s="429"/>
      <c r="EGK41" s="429"/>
      <c r="EGL41" s="429"/>
      <c r="EGM41" s="429"/>
      <c r="EGN41" s="429"/>
      <c r="EGO41" s="429"/>
      <c r="EGP41" s="429"/>
      <c r="EGQ41" s="429"/>
      <c r="EGR41" s="429"/>
      <c r="EGS41" s="429"/>
      <c r="EGT41" s="429"/>
      <c r="EGU41" s="429"/>
      <c r="EGV41" s="429"/>
      <c r="EGW41" s="429"/>
      <c r="EGX41" s="429"/>
      <c r="EGY41" s="429"/>
      <c r="EGZ41" s="429"/>
      <c r="EHA41" s="429"/>
      <c r="EHB41" s="429"/>
      <c r="EHC41" s="429"/>
      <c r="EHD41" s="429"/>
      <c r="EHE41" s="429"/>
      <c r="EHF41" s="429"/>
      <c r="EHG41" s="429"/>
      <c r="EHH41" s="429"/>
      <c r="EHI41" s="429"/>
      <c r="EHJ41" s="429"/>
      <c r="EHK41" s="429"/>
      <c r="EHL41" s="429"/>
      <c r="EHM41" s="429"/>
      <c r="EHN41" s="429"/>
      <c r="EHO41" s="429"/>
      <c r="EHP41" s="429"/>
      <c r="EHQ41" s="429"/>
      <c r="EHR41" s="429"/>
      <c r="EHS41" s="429"/>
      <c r="EHT41" s="429"/>
      <c r="EHU41" s="429"/>
      <c r="EHV41" s="429"/>
      <c r="EHW41" s="429"/>
      <c r="EHX41" s="429"/>
      <c r="EHY41" s="429"/>
      <c r="EHZ41" s="429"/>
      <c r="EIA41" s="429"/>
      <c r="EIB41" s="429"/>
      <c r="EIC41" s="429"/>
      <c r="EID41" s="429"/>
      <c r="EIE41" s="429"/>
      <c r="EIF41" s="429"/>
      <c r="EIG41" s="429"/>
      <c r="EIH41" s="429"/>
      <c r="EII41" s="429"/>
      <c r="EIJ41" s="429"/>
      <c r="EIK41" s="429"/>
      <c r="EIL41" s="429"/>
      <c r="EIM41" s="429"/>
      <c r="EIN41" s="429"/>
      <c r="EIO41" s="429"/>
      <c r="EIP41" s="429"/>
      <c r="EIQ41" s="429"/>
      <c r="EIR41" s="429"/>
      <c r="EIS41" s="429"/>
      <c r="EIT41" s="429"/>
      <c r="EIU41" s="429"/>
      <c r="EIV41" s="429"/>
      <c r="EIW41" s="429"/>
      <c r="EIX41" s="429"/>
      <c r="EIY41" s="429"/>
      <c r="EIZ41" s="429"/>
      <c r="EJA41" s="429"/>
      <c r="EJB41" s="429"/>
      <c r="EJC41" s="429"/>
      <c r="EJD41" s="429"/>
      <c r="EJE41" s="429"/>
      <c r="EJF41" s="429"/>
      <c r="EJG41" s="429"/>
      <c r="EJH41" s="429"/>
      <c r="EJI41" s="429"/>
      <c r="EJJ41" s="429"/>
      <c r="EJK41" s="429"/>
      <c r="EJL41" s="429"/>
      <c r="EJM41" s="429"/>
      <c r="EJN41" s="429"/>
      <c r="EJO41" s="429"/>
      <c r="EJP41" s="429"/>
      <c r="EJQ41" s="429"/>
      <c r="EJR41" s="429"/>
      <c r="EJS41" s="429"/>
      <c r="EJT41" s="429"/>
      <c r="EJU41" s="429"/>
      <c r="EJV41" s="429"/>
      <c r="EJW41" s="429"/>
      <c r="EJX41" s="429"/>
      <c r="EJY41" s="429"/>
      <c r="EJZ41" s="429"/>
      <c r="EKA41" s="429"/>
      <c r="EKB41" s="429"/>
      <c r="EKC41" s="429"/>
      <c r="EKD41" s="429"/>
      <c r="EKE41" s="429"/>
      <c r="EKF41" s="429"/>
      <c r="EKG41" s="429"/>
      <c r="EKH41" s="429"/>
      <c r="EKI41" s="429"/>
      <c r="EKJ41" s="429"/>
      <c r="EKK41" s="429"/>
      <c r="EKL41" s="429"/>
      <c r="EKM41" s="429"/>
      <c r="EKN41" s="429"/>
      <c r="EKO41" s="429"/>
      <c r="EKP41" s="429"/>
      <c r="EKQ41" s="429"/>
      <c r="EKR41" s="429"/>
      <c r="EKS41" s="429"/>
      <c r="EKT41" s="429"/>
      <c r="EKU41" s="429"/>
      <c r="EKV41" s="429"/>
      <c r="EKW41" s="429"/>
      <c r="EKX41" s="429"/>
      <c r="EKY41" s="429"/>
      <c r="EKZ41" s="429"/>
      <c r="ELA41" s="429"/>
      <c r="ELB41" s="429"/>
      <c r="ELC41" s="429"/>
      <c r="ELD41" s="429"/>
      <c r="ELE41" s="429"/>
      <c r="ELF41" s="429"/>
      <c r="ELG41" s="429"/>
      <c r="ELH41" s="429"/>
      <c r="ELI41" s="429"/>
      <c r="ELJ41" s="429"/>
      <c r="ELK41" s="429"/>
      <c r="ELL41" s="429"/>
      <c r="ELM41" s="429"/>
      <c r="ELN41" s="429"/>
      <c r="ELO41" s="429"/>
      <c r="ELP41" s="429"/>
      <c r="ELQ41" s="429"/>
      <c r="ELR41" s="429"/>
      <c r="ELS41" s="429"/>
      <c r="ELT41" s="429"/>
      <c r="ELU41" s="429"/>
      <c r="ELV41" s="429"/>
      <c r="ELW41" s="429"/>
      <c r="ELX41" s="429"/>
      <c r="ELY41" s="429"/>
      <c r="ELZ41" s="429"/>
      <c r="EMA41" s="429"/>
      <c r="EMB41" s="429"/>
      <c r="EMC41" s="429"/>
      <c r="EMD41" s="429"/>
      <c r="EME41" s="429"/>
      <c r="EMF41" s="429"/>
      <c r="EMG41" s="429"/>
      <c r="EMH41" s="429"/>
      <c r="EMI41" s="429"/>
      <c r="EMJ41" s="429"/>
      <c r="EMK41" s="429"/>
      <c r="EML41" s="429"/>
      <c r="EMM41" s="429"/>
      <c r="EMN41" s="429"/>
      <c r="EMO41" s="429"/>
      <c r="EMP41" s="429"/>
      <c r="EMQ41" s="429"/>
      <c r="EMR41" s="429"/>
      <c r="EMS41" s="429"/>
      <c r="EMT41" s="429"/>
      <c r="EMU41" s="429"/>
      <c r="EMV41" s="429"/>
      <c r="EMW41" s="429"/>
      <c r="EMX41" s="429"/>
      <c r="EMY41" s="429"/>
      <c r="EMZ41" s="429"/>
      <c r="ENA41" s="429"/>
      <c r="ENB41" s="429"/>
      <c r="ENC41" s="429"/>
      <c r="END41" s="429"/>
      <c r="ENE41" s="429"/>
      <c r="ENF41" s="429"/>
      <c r="ENG41" s="429"/>
      <c r="ENH41" s="429"/>
      <c r="ENI41" s="429"/>
      <c r="ENJ41" s="429"/>
      <c r="ENK41" s="429"/>
      <c r="ENL41" s="429"/>
      <c r="ENM41" s="429"/>
      <c r="ENN41" s="429"/>
      <c r="ENO41" s="429"/>
      <c r="ENP41" s="429"/>
      <c r="ENQ41" s="429"/>
      <c r="ENR41" s="429"/>
      <c r="ENS41" s="429"/>
      <c r="ENT41" s="429"/>
      <c r="ENU41" s="429"/>
      <c r="ENV41" s="429"/>
      <c r="ENW41" s="429"/>
      <c r="ENX41" s="429"/>
      <c r="ENY41" s="429"/>
      <c r="ENZ41" s="429"/>
      <c r="EOA41" s="429"/>
      <c r="EOB41" s="429"/>
      <c r="EOC41" s="429"/>
      <c r="EOD41" s="429"/>
      <c r="EOE41" s="429"/>
      <c r="EOF41" s="429"/>
      <c r="EOG41" s="429"/>
      <c r="EOH41" s="429"/>
      <c r="EOI41" s="429"/>
      <c r="EOJ41" s="429"/>
      <c r="EOK41" s="429"/>
      <c r="EOL41" s="429"/>
      <c r="EOM41" s="429"/>
      <c r="EON41" s="429"/>
      <c r="EOO41" s="429"/>
      <c r="EOP41" s="429"/>
      <c r="EOQ41" s="429"/>
      <c r="EOR41" s="429"/>
      <c r="EOS41" s="429"/>
      <c r="EOT41" s="429"/>
      <c r="EOU41" s="429"/>
      <c r="EOV41" s="429"/>
      <c r="EOW41" s="429"/>
      <c r="EOX41" s="429"/>
      <c r="EOY41" s="429"/>
      <c r="EOZ41" s="429"/>
      <c r="EPA41" s="429"/>
      <c r="EPB41" s="429"/>
      <c r="EPC41" s="429"/>
      <c r="EPD41" s="429"/>
      <c r="EPE41" s="429"/>
      <c r="EPF41" s="429"/>
      <c r="EPG41" s="429"/>
      <c r="EPH41" s="429"/>
      <c r="EPI41" s="429"/>
      <c r="EPJ41" s="429"/>
      <c r="EPK41" s="429"/>
      <c r="EPL41" s="429"/>
      <c r="EPM41" s="429"/>
      <c r="EPN41" s="429"/>
      <c r="EPO41" s="429"/>
      <c r="EPP41" s="429"/>
      <c r="EPQ41" s="429"/>
      <c r="EPR41" s="429"/>
      <c r="EPS41" s="429"/>
      <c r="EPT41" s="429"/>
      <c r="EPU41" s="429"/>
      <c r="EPV41" s="429"/>
      <c r="EPW41" s="429"/>
      <c r="EPX41" s="429"/>
      <c r="EPY41" s="429"/>
      <c r="EPZ41" s="429"/>
      <c r="EQA41" s="429"/>
      <c r="EQB41" s="429"/>
      <c r="EQC41" s="429"/>
      <c r="EQD41" s="429"/>
      <c r="EQE41" s="429"/>
      <c r="EQF41" s="429"/>
      <c r="EQG41" s="429"/>
      <c r="EQH41" s="429"/>
      <c r="EQI41" s="429"/>
      <c r="EQJ41" s="429"/>
      <c r="EQK41" s="429"/>
      <c r="EQL41" s="429"/>
      <c r="EQM41" s="429"/>
      <c r="EQN41" s="429"/>
      <c r="EQO41" s="429"/>
      <c r="EQP41" s="429"/>
      <c r="EQQ41" s="429"/>
      <c r="EQR41" s="429"/>
      <c r="EQS41" s="429"/>
      <c r="EQT41" s="429"/>
      <c r="EQU41" s="429"/>
      <c r="EQV41" s="429"/>
      <c r="EQW41" s="429"/>
      <c r="EQX41" s="429"/>
      <c r="EQY41" s="429"/>
      <c r="EQZ41" s="429"/>
      <c r="ERA41" s="429"/>
      <c r="ERB41" s="429"/>
      <c r="ERC41" s="429"/>
      <c r="ERD41" s="429"/>
      <c r="ERE41" s="429"/>
      <c r="ERF41" s="429"/>
      <c r="ERG41" s="429"/>
      <c r="ERH41" s="429"/>
      <c r="ERI41" s="429"/>
      <c r="ERJ41" s="429"/>
      <c r="ERK41" s="429"/>
      <c r="ERL41" s="429"/>
      <c r="ERM41" s="429"/>
      <c r="ERN41" s="429"/>
      <c r="ERO41" s="429"/>
      <c r="ERP41" s="429"/>
      <c r="ERQ41" s="429"/>
      <c r="ERR41" s="429"/>
      <c r="ERS41" s="429"/>
      <c r="ERT41" s="429"/>
      <c r="ERU41" s="429"/>
      <c r="ERV41" s="429"/>
      <c r="ERW41" s="429"/>
      <c r="ERX41" s="429"/>
      <c r="ERY41" s="429"/>
      <c r="ERZ41" s="429"/>
      <c r="ESA41" s="429"/>
      <c r="ESB41" s="429"/>
      <c r="ESC41" s="429"/>
      <c r="ESD41" s="429"/>
      <c r="ESE41" s="429"/>
      <c r="ESF41" s="429"/>
      <c r="ESG41" s="429"/>
      <c r="ESH41" s="429"/>
      <c r="ESI41" s="429"/>
      <c r="ESJ41" s="429"/>
      <c r="ESK41" s="429"/>
      <c r="ESL41" s="429"/>
      <c r="ESM41" s="429"/>
      <c r="ESN41" s="429"/>
      <c r="ESO41" s="429"/>
      <c r="ESP41" s="429"/>
      <c r="ESQ41" s="429"/>
      <c r="ESR41" s="429"/>
      <c r="ESS41" s="429"/>
      <c r="EST41" s="429"/>
      <c r="ESU41" s="429"/>
      <c r="ESV41" s="429"/>
      <c r="ESW41" s="429"/>
      <c r="ESX41" s="429"/>
      <c r="ESY41" s="429"/>
      <c r="ESZ41" s="429"/>
      <c r="ETA41" s="429"/>
      <c r="ETB41" s="429"/>
      <c r="ETC41" s="429"/>
      <c r="ETD41" s="429"/>
      <c r="ETE41" s="429"/>
      <c r="ETF41" s="429"/>
      <c r="ETG41" s="429"/>
      <c r="ETH41" s="429"/>
      <c r="ETI41" s="429"/>
      <c r="ETJ41" s="429"/>
      <c r="ETK41" s="429"/>
      <c r="ETL41" s="429"/>
      <c r="ETM41" s="429"/>
      <c r="ETN41" s="429"/>
      <c r="ETO41" s="429"/>
      <c r="ETP41" s="429"/>
      <c r="ETQ41" s="429"/>
      <c r="ETR41" s="429"/>
      <c r="ETS41" s="429"/>
      <c r="ETT41" s="429"/>
      <c r="ETU41" s="429"/>
      <c r="ETV41" s="429"/>
      <c r="ETW41" s="429"/>
      <c r="ETX41" s="429"/>
      <c r="ETY41" s="429"/>
      <c r="ETZ41" s="429"/>
      <c r="EUA41" s="429"/>
      <c r="EUB41" s="429"/>
      <c r="EUC41" s="429"/>
      <c r="EUD41" s="429"/>
      <c r="EUE41" s="429"/>
      <c r="EUF41" s="429"/>
      <c r="EUG41" s="429"/>
      <c r="EUH41" s="429"/>
      <c r="EUI41" s="429"/>
      <c r="EUJ41" s="429"/>
      <c r="EUK41" s="429"/>
      <c r="EUL41" s="429"/>
      <c r="EUM41" s="429"/>
      <c r="EUN41" s="429"/>
      <c r="EUO41" s="429"/>
      <c r="EUP41" s="429"/>
      <c r="EUQ41" s="429"/>
      <c r="EUR41" s="429"/>
      <c r="EUS41" s="429"/>
      <c r="EUT41" s="429"/>
      <c r="EUU41" s="429"/>
      <c r="EUV41" s="429"/>
      <c r="EUW41" s="429"/>
      <c r="EUX41" s="429"/>
      <c r="EUY41" s="429"/>
      <c r="EUZ41" s="429"/>
      <c r="EVA41" s="429"/>
      <c r="EVB41" s="429"/>
      <c r="EVC41" s="429"/>
      <c r="EVD41" s="429"/>
      <c r="EVE41" s="429"/>
      <c r="EVF41" s="429"/>
      <c r="EVG41" s="429"/>
      <c r="EVH41" s="429"/>
      <c r="EVI41" s="429"/>
      <c r="EVJ41" s="429"/>
      <c r="EVK41" s="429"/>
      <c r="EVL41" s="429"/>
      <c r="EVM41" s="429"/>
      <c r="EVN41" s="429"/>
      <c r="EVO41" s="429"/>
      <c r="EVP41" s="429"/>
      <c r="EVQ41" s="429"/>
      <c r="EVR41" s="429"/>
      <c r="EVS41" s="429"/>
      <c r="EVT41" s="429"/>
      <c r="EVU41" s="429"/>
      <c r="EVV41" s="429"/>
      <c r="EVW41" s="429"/>
      <c r="EVX41" s="429"/>
      <c r="EVY41" s="429"/>
      <c r="EVZ41" s="429"/>
      <c r="EWA41" s="429"/>
      <c r="EWB41" s="429"/>
      <c r="EWC41" s="429"/>
      <c r="EWD41" s="429"/>
      <c r="EWE41" s="429"/>
      <c r="EWF41" s="429"/>
      <c r="EWG41" s="429"/>
      <c r="EWH41" s="429"/>
      <c r="EWI41" s="429"/>
      <c r="EWJ41" s="429"/>
      <c r="EWK41" s="429"/>
      <c r="EWL41" s="429"/>
      <c r="EWM41" s="429"/>
      <c r="EWN41" s="429"/>
      <c r="EWO41" s="429"/>
      <c r="EWP41" s="429"/>
      <c r="EWQ41" s="429"/>
      <c r="EWR41" s="429"/>
      <c r="EWS41" s="429"/>
      <c r="EWT41" s="429"/>
      <c r="EWU41" s="429"/>
      <c r="EWV41" s="429"/>
      <c r="EWW41" s="429"/>
      <c r="EWX41" s="429"/>
      <c r="EWY41" s="429"/>
      <c r="EWZ41" s="429"/>
      <c r="EXA41" s="429"/>
      <c r="EXB41" s="429"/>
      <c r="EXC41" s="429"/>
      <c r="EXD41" s="429"/>
      <c r="EXE41" s="429"/>
      <c r="EXF41" s="429"/>
      <c r="EXG41" s="429"/>
      <c r="EXH41" s="429"/>
      <c r="EXI41" s="429"/>
      <c r="EXJ41" s="429"/>
      <c r="EXK41" s="429"/>
      <c r="EXL41" s="429"/>
      <c r="EXM41" s="429"/>
      <c r="EXN41" s="429"/>
      <c r="EXO41" s="429"/>
      <c r="EXP41" s="429"/>
      <c r="EXQ41" s="429"/>
      <c r="EXR41" s="429"/>
      <c r="EXS41" s="429"/>
      <c r="EXT41" s="429"/>
      <c r="EXU41" s="429"/>
      <c r="EXV41" s="429"/>
      <c r="EXW41" s="429"/>
      <c r="EXX41" s="429"/>
      <c r="EXY41" s="429"/>
      <c r="EXZ41" s="429"/>
      <c r="EYA41" s="429"/>
      <c r="EYB41" s="429"/>
      <c r="EYC41" s="429"/>
      <c r="EYD41" s="429"/>
      <c r="EYE41" s="429"/>
      <c r="EYF41" s="429"/>
      <c r="EYG41" s="429"/>
      <c r="EYH41" s="429"/>
      <c r="EYI41" s="429"/>
      <c r="EYJ41" s="429"/>
      <c r="EYK41" s="429"/>
      <c r="EYL41" s="429"/>
      <c r="EYM41" s="429"/>
      <c r="EYN41" s="429"/>
      <c r="EYO41" s="429"/>
      <c r="EYP41" s="429"/>
      <c r="EYQ41" s="429"/>
      <c r="EYR41" s="429"/>
      <c r="EYS41" s="429"/>
      <c r="EYT41" s="429"/>
      <c r="EYU41" s="429"/>
      <c r="EYV41" s="429"/>
      <c r="EYW41" s="429"/>
      <c r="EYX41" s="429"/>
      <c r="EYY41" s="429"/>
      <c r="EYZ41" s="429"/>
      <c r="EZA41" s="429"/>
      <c r="EZB41" s="429"/>
      <c r="EZC41" s="429"/>
      <c r="EZD41" s="429"/>
      <c r="EZE41" s="429"/>
      <c r="EZF41" s="429"/>
      <c r="EZG41" s="429"/>
      <c r="EZH41" s="429"/>
      <c r="EZI41" s="429"/>
      <c r="EZJ41" s="429"/>
      <c r="EZK41" s="429"/>
      <c r="EZL41" s="429"/>
      <c r="EZM41" s="429"/>
      <c r="EZN41" s="429"/>
      <c r="EZO41" s="429"/>
      <c r="EZP41" s="429"/>
      <c r="EZQ41" s="429"/>
      <c r="EZR41" s="429"/>
      <c r="EZS41" s="429"/>
      <c r="EZT41" s="429"/>
      <c r="EZU41" s="429"/>
      <c r="EZV41" s="429"/>
      <c r="EZW41" s="429"/>
      <c r="EZX41" s="429"/>
      <c r="EZY41" s="429"/>
      <c r="EZZ41" s="429"/>
      <c r="FAA41" s="429"/>
      <c r="FAB41" s="429"/>
      <c r="FAC41" s="429"/>
      <c r="FAD41" s="429"/>
      <c r="FAE41" s="429"/>
      <c r="FAF41" s="429"/>
      <c r="FAG41" s="429"/>
      <c r="FAH41" s="429"/>
      <c r="FAI41" s="429"/>
      <c r="FAJ41" s="429"/>
      <c r="FAK41" s="429"/>
      <c r="FAL41" s="429"/>
      <c r="FAM41" s="429"/>
      <c r="FAN41" s="429"/>
      <c r="FAO41" s="429"/>
      <c r="FAP41" s="429"/>
      <c r="FAQ41" s="429"/>
      <c r="FAR41" s="429"/>
      <c r="FAS41" s="429"/>
      <c r="FAT41" s="429"/>
      <c r="FAU41" s="429"/>
      <c r="FAV41" s="429"/>
      <c r="FAW41" s="429"/>
      <c r="FAX41" s="429"/>
      <c r="FAY41" s="429"/>
      <c r="FAZ41" s="429"/>
      <c r="FBA41" s="429"/>
      <c r="FBB41" s="429"/>
      <c r="FBC41" s="429"/>
      <c r="FBD41" s="429"/>
      <c r="FBE41" s="429"/>
      <c r="FBF41" s="429"/>
      <c r="FBG41" s="429"/>
      <c r="FBH41" s="429"/>
      <c r="FBI41" s="429"/>
      <c r="FBJ41" s="429"/>
      <c r="FBK41" s="429"/>
      <c r="FBL41" s="429"/>
      <c r="FBM41" s="429"/>
      <c r="FBN41" s="429"/>
      <c r="FBO41" s="429"/>
      <c r="FBP41" s="429"/>
      <c r="FBQ41" s="429"/>
      <c r="FBR41" s="429"/>
      <c r="FBS41" s="429"/>
      <c r="FBT41" s="429"/>
      <c r="FBU41" s="429"/>
      <c r="FBV41" s="429"/>
      <c r="FBW41" s="429"/>
      <c r="FBX41" s="429"/>
      <c r="FBY41" s="429"/>
      <c r="FBZ41" s="429"/>
      <c r="FCA41" s="429"/>
      <c r="FCB41" s="429"/>
      <c r="FCC41" s="429"/>
      <c r="FCD41" s="429"/>
      <c r="FCE41" s="429"/>
      <c r="FCF41" s="429"/>
      <c r="FCG41" s="429"/>
      <c r="FCH41" s="429"/>
      <c r="FCI41" s="429"/>
      <c r="FCJ41" s="429"/>
      <c r="FCK41" s="429"/>
      <c r="FCL41" s="429"/>
      <c r="FCM41" s="429"/>
      <c r="FCN41" s="429"/>
      <c r="FCO41" s="429"/>
      <c r="FCP41" s="429"/>
      <c r="FCQ41" s="429"/>
      <c r="FCR41" s="429"/>
      <c r="FCS41" s="429"/>
      <c r="FCT41" s="429"/>
      <c r="FCU41" s="429"/>
      <c r="FCV41" s="429"/>
      <c r="FCW41" s="429"/>
      <c r="FCX41" s="429"/>
      <c r="FCY41" s="429"/>
      <c r="FCZ41" s="429"/>
      <c r="FDA41" s="429"/>
      <c r="FDB41" s="429"/>
      <c r="FDC41" s="429"/>
      <c r="FDD41" s="429"/>
      <c r="FDE41" s="429"/>
      <c r="FDF41" s="429"/>
      <c r="FDG41" s="429"/>
      <c r="FDH41" s="429"/>
      <c r="FDI41" s="429"/>
      <c r="FDJ41" s="429"/>
      <c r="FDK41" s="429"/>
      <c r="FDL41" s="429"/>
      <c r="FDM41" s="429"/>
      <c r="FDN41" s="429"/>
      <c r="FDO41" s="429"/>
      <c r="FDP41" s="429"/>
      <c r="FDQ41" s="429"/>
      <c r="FDR41" s="429"/>
      <c r="FDS41" s="429"/>
      <c r="FDT41" s="429"/>
      <c r="FDU41" s="429"/>
      <c r="FDV41" s="429"/>
      <c r="FDW41" s="429"/>
      <c r="FDX41" s="429"/>
      <c r="FDY41" s="429"/>
      <c r="FDZ41" s="429"/>
      <c r="FEA41" s="429"/>
      <c r="FEB41" s="429"/>
      <c r="FEC41" s="429"/>
      <c r="FED41" s="429"/>
      <c r="FEE41" s="429"/>
      <c r="FEF41" s="429"/>
      <c r="FEG41" s="429"/>
      <c r="FEH41" s="429"/>
      <c r="FEI41" s="429"/>
      <c r="FEJ41" s="429"/>
      <c r="FEK41" s="429"/>
      <c r="FEL41" s="429"/>
      <c r="FEM41" s="429"/>
      <c r="FEN41" s="429"/>
      <c r="FEO41" s="429"/>
      <c r="FEP41" s="429"/>
      <c r="FEQ41" s="429"/>
      <c r="FER41" s="429"/>
      <c r="FES41" s="429"/>
      <c r="FET41" s="429"/>
      <c r="FEU41" s="429"/>
      <c r="FEV41" s="429"/>
      <c r="FEW41" s="429"/>
      <c r="FEX41" s="429"/>
      <c r="FEY41" s="429"/>
      <c r="FEZ41" s="429"/>
      <c r="FFA41" s="429"/>
      <c r="FFB41" s="429"/>
      <c r="FFC41" s="429"/>
      <c r="FFD41" s="429"/>
      <c r="FFE41" s="429"/>
      <c r="FFF41" s="429"/>
      <c r="FFG41" s="429"/>
      <c r="FFH41" s="429"/>
      <c r="FFI41" s="429"/>
      <c r="FFJ41" s="429"/>
      <c r="FFK41" s="429"/>
      <c r="FFL41" s="429"/>
      <c r="FFM41" s="429"/>
      <c r="FFN41" s="429"/>
      <c r="FFO41" s="429"/>
      <c r="FFP41" s="429"/>
      <c r="FFQ41" s="429"/>
      <c r="FFR41" s="429"/>
      <c r="FFS41" s="429"/>
      <c r="FFT41" s="429"/>
      <c r="FFU41" s="429"/>
      <c r="FFV41" s="429"/>
      <c r="FFW41" s="429"/>
      <c r="FFX41" s="429"/>
      <c r="FFY41" s="429"/>
      <c r="FFZ41" s="429"/>
      <c r="FGA41" s="429"/>
      <c r="FGB41" s="429"/>
      <c r="FGC41" s="429"/>
      <c r="FGD41" s="429"/>
      <c r="FGE41" s="429"/>
      <c r="FGF41" s="429"/>
      <c r="FGG41" s="429"/>
      <c r="FGH41" s="429"/>
      <c r="FGI41" s="429"/>
      <c r="FGJ41" s="429"/>
      <c r="FGK41" s="429"/>
      <c r="FGL41" s="429"/>
      <c r="FGM41" s="429"/>
      <c r="FGN41" s="429"/>
      <c r="FGO41" s="429"/>
      <c r="FGP41" s="429"/>
      <c r="FGQ41" s="429"/>
      <c r="FGR41" s="429"/>
      <c r="FGS41" s="429"/>
      <c r="FGT41" s="429"/>
      <c r="FGU41" s="429"/>
      <c r="FGV41" s="429"/>
      <c r="FGW41" s="429"/>
      <c r="FGX41" s="429"/>
      <c r="FGY41" s="429"/>
      <c r="FGZ41" s="429"/>
      <c r="FHA41" s="429"/>
      <c r="FHB41" s="429"/>
      <c r="FHC41" s="429"/>
      <c r="FHD41" s="429"/>
      <c r="FHE41" s="429"/>
      <c r="FHF41" s="429"/>
      <c r="FHG41" s="429"/>
      <c r="FHH41" s="429"/>
      <c r="FHI41" s="429"/>
      <c r="FHJ41" s="429"/>
      <c r="FHK41" s="429"/>
      <c r="FHL41" s="429"/>
      <c r="FHM41" s="429"/>
      <c r="FHN41" s="429"/>
      <c r="FHO41" s="429"/>
      <c r="FHP41" s="429"/>
      <c r="FHQ41" s="429"/>
      <c r="FHR41" s="429"/>
      <c r="FHS41" s="429"/>
      <c r="FHT41" s="429"/>
      <c r="FHU41" s="429"/>
      <c r="FHV41" s="429"/>
      <c r="FHW41" s="429"/>
      <c r="FHX41" s="429"/>
      <c r="FHY41" s="429"/>
      <c r="FHZ41" s="429"/>
      <c r="FIA41" s="429"/>
      <c r="FIB41" s="429"/>
      <c r="FIC41" s="429"/>
      <c r="FID41" s="429"/>
      <c r="FIE41" s="429"/>
      <c r="FIF41" s="429"/>
      <c r="FIG41" s="429"/>
      <c r="FIH41" s="429"/>
      <c r="FII41" s="429"/>
      <c r="FIJ41" s="429"/>
      <c r="FIK41" s="429"/>
      <c r="FIL41" s="429"/>
      <c r="FIM41" s="429"/>
      <c r="FIN41" s="429"/>
      <c r="FIO41" s="429"/>
      <c r="FIP41" s="429"/>
      <c r="FIQ41" s="429"/>
      <c r="FIR41" s="429"/>
      <c r="FIS41" s="429"/>
      <c r="FIT41" s="429"/>
      <c r="FIU41" s="429"/>
      <c r="FIV41" s="429"/>
      <c r="FIW41" s="429"/>
      <c r="FIX41" s="429"/>
      <c r="FIY41" s="429"/>
      <c r="FIZ41" s="429"/>
      <c r="FJA41" s="429"/>
      <c r="FJB41" s="429"/>
      <c r="FJC41" s="429"/>
      <c r="FJD41" s="429"/>
      <c r="FJE41" s="429"/>
      <c r="FJF41" s="429"/>
      <c r="FJG41" s="429"/>
      <c r="FJH41" s="429"/>
      <c r="FJI41" s="429"/>
      <c r="FJJ41" s="429"/>
      <c r="FJK41" s="429"/>
      <c r="FJL41" s="429"/>
      <c r="FJM41" s="429"/>
      <c r="FJN41" s="429"/>
      <c r="FJO41" s="429"/>
      <c r="FJP41" s="429"/>
      <c r="FJQ41" s="429"/>
      <c r="FJR41" s="429"/>
      <c r="FJS41" s="429"/>
      <c r="FJT41" s="429"/>
      <c r="FJU41" s="429"/>
      <c r="FJV41" s="429"/>
      <c r="FJW41" s="429"/>
      <c r="FJX41" s="429"/>
      <c r="FJY41" s="429"/>
      <c r="FJZ41" s="429"/>
      <c r="FKA41" s="429"/>
      <c r="FKB41" s="429"/>
      <c r="FKC41" s="429"/>
      <c r="FKD41" s="429"/>
      <c r="FKE41" s="429"/>
      <c r="FKF41" s="429"/>
      <c r="FKG41" s="429"/>
      <c r="FKH41" s="429"/>
      <c r="FKI41" s="429"/>
      <c r="FKJ41" s="429"/>
      <c r="FKK41" s="429"/>
      <c r="FKL41" s="429"/>
      <c r="FKM41" s="429"/>
      <c r="FKN41" s="429"/>
      <c r="FKO41" s="429"/>
      <c r="FKP41" s="429"/>
      <c r="FKQ41" s="429"/>
      <c r="FKR41" s="429"/>
      <c r="FKS41" s="429"/>
      <c r="FKT41" s="429"/>
      <c r="FKU41" s="429"/>
      <c r="FKV41" s="429"/>
      <c r="FKW41" s="429"/>
      <c r="FKX41" s="429"/>
      <c r="FKY41" s="429"/>
      <c r="FKZ41" s="429"/>
      <c r="FLA41" s="429"/>
      <c r="FLB41" s="429"/>
      <c r="FLC41" s="429"/>
      <c r="FLD41" s="429"/>
      <c r="FLE41" s="429"/>
      <c r="FLF41" s="429"/>
      <c r="FLG41" s="429"/>
      <c r="FLH41" s="429"/>
      <c r="FLI41" s="429"/>
      <c r="FLJ41" s="429"/>
      <c r="FLK41" s="429"/>
      <c r="FLL41" s="429"/>
      <c r="FLM41" s="429"/>
      <c r="FLN41" s="429"/>
      <c r="FLO41" s="429"/>
      <c r="FLP41" s="429"/>
      <c r="FLQ41" s="429"/>
      <c r="FLR41" s="429"/>
      <c r="FLS41" s="429"/>
      <c r="FLT41" s="429"/>
      <c r="FLU41" s="429"/>
      <c r="FLV41" s="429"/>
      <c r="FLW41" s="429"/>
      <c r="FLX41" s="429"/>
      <c r="FLY41" s="429"/>
      <c r="FLZ41" s="429"/>
      <c r="FMA41" s="429"/>
      <c r="FMB41" s="429"/>
      <c r="FMC41" s="429"/>
      <c r="FMD41" s="429"/>
      <c r="FME41" s="429"/>
      <c r="FMF41" s="429"/>
      <c r="FMG41" s="429"/>
      <c r="FMH41" s="429"/>
      <c r="FMI41" s="429"/>
      <c r="FMJ41" s="429"/>
      <c r="FMK41" s="429"/>
      <c r="FML41" s="429"/>
      <c r="FMM41" s="429"/>
      <c r="FMN41" s="429"/>
      <c r="FMO41" s="429"/>
      <c r="FMP41" s="429"/>
      <c r="FMQ41" s="429"/>
      <c r="FMR41" s="429"/>
      <c r="FMS41" s="429"/>
      <c r="FMT41" s="429"/>
      <c r="FMU41" s="429"/>
      <c r="FMV41" s="429"/>
      <c r="FMW41" s="429"/>
      <c r="FMX41" s="429"/>
      <c r="FMY41" s="429"/>
      <c r="FMZ41" s="429"/>
      <c r="FNA41" s="429"/>
      <c r="FNB41" s="429"/>
      <c r="FNC41" s="429"/>
      <c r="FND41" s="429"/>
      <c r="FNE41" s="429"/>
      <c r="FNF41" s="429"/>
      <c r="FNG41" s="429"/>
      <c r="FNH41" s="429"/>
      <c r="FNI41" s="429"/>
      <c r="FNJ41" s="429"/>
      <c r="FNK41" s="429"/>
      <c r="FNL41" s="429"/>
      <c r="FNM41" s="429"/>
      <c r="FNN41" s="429"/>
      <c r="FNO41" s="429"/>
      <c r="FNP41" s="429"/>
      <c r="FNQ41" s="429"/>
      <c r="FNR41" s="429"/>
      <c r="FNS41" s="429"/>
      <c r="FNT41" s="429"/>
      <c r="FNU41" s="429"/>
      <c r="FNV41" s="429"/>
      <c r="FNW41" s="429"/>
      <c r="FNX41" s="429"/>
      <c r="FNY41" s="429"/>
      <c r="FNZ41" s="429"/>
      <c r="FOA41" s="429"/>
      <c r="FOB41" s="429"/>
      <c r="FOC41" s="429"/>
      <c r="FOD41" s="429"/>
      <c r="FOE41" s="429"/>
      <c r="FOF41" s="429"/>
      <c r="FOG41" s="429"/>
      <c r="FOH41" s="429"/>
      <c r="FOI41" s="429"/>
      <c r="FOJ41" s="429"/>
      <c r="FOK41" s="429"/>
      <c r="FOL41" s="429"/>
      <c r="FOM41" s="429"/>
      <c r="FON41" s="429"/>
      <c r="FOO41" s="429"/>
      <c r="FOP41" s="429"/>
      <c r="FOQ41" s="429"/>
      <c r="FOR41" s="429"/>
      <c r="FOS41" s="429"/>
      <c r="FOT41" s="429"/>
      <c r="FOU41" s="429"/>
      <c r="FOV41" s="429"/>
      <c r="FOW41" s="429"/>
      <c r="FOX41" s="429"/>
      <c r="FOY41" s="429"/>
      <c r="FOZ41" s="429"/>
      <c r="FPA41" s="429"/>
      <c r="FPB41" s="429"/>
      <c r="FPC41" s="429"/>
      <c r="FPD41" s="429"/>
      <c r="FPE41" s="429"/>
      <c r="FPF41" s="429"/>
      <c r="FPG41" s="429"/>
      <c r="FPH41" s="429"/>
      <c r="FPI41" s="429"/>
      <c r="FPJ41" s="429"/>
      <c r="FPK41" s="429"/>
      <c r="FPL41" s="429"/>
      <c r="FPM41" s="429"/>
      <c r="FPN41" s="429"/>
      <c r="FPO41" s="429"/>
      <c r="FPP41" s="429"/>
      <c r="FPQ41" s="429"/>
      <c r="FPR41" s="429"/>
      <c r="FPS41" s="429"/>
      <c r="FPT41" s="429"/>
      <c r="FPU41" s="429"/>
      <c r="FPV41" s="429"/>
      <c r="FPW41" s="429"/>
      <c r="FPX41" s="429"/>
      <c r="FPY41" s="429"/>
      <c r="FPZ41" s="429"/>
      <c r="FQA41" s="429"/>
      <c r="FQB41" s="429"/>
      <c r="FQC41" s="429"/>
      <c r="FQD41" s="429"/>
      <c r="FQE41" s="429"/>
      <c r="FQF41" s="429"/>
      <c r="FQG41" s="429"/>
      <c r="FQH41" s="429"/>
      <c r="FQI41" s="429"/>
      <c r="FQJ41" s="429"/>
      <c r="FQK41" s="429"/>
      <c r="FQL41" s="429"/>
      <c r="FQM41" s="429"/>
      <c r="FQN41" s="429"/>
      <c r="FQO41" s="429"/>
      <c r="FQP41" s="429"/>
      <c r="FQQ41" s="429"/>
      <c r="FQR41" s="429"/>
      <c r="FQS41" s="429"/>
      <c r="FQT41" s="429"/>
      <c r="FQU41" s="429"/>
      <c r="FQV41" s="429"/>
      <c r="FQW41" s="429"/>
      <c r="FQX41" s="429"/>
      <c r="FQY41" s="429"/>
      <c r="FQZ41" s="429"/>
      <c r="FRA41" s="429"/>
      <c r="FRB41" s="429"/>
      <c r="FRC41" s="429"/>
      <c r="FRD41" s="429"/>
      <c r="FRE41" s="429"/>
      <c r="FRF41" s="429"/>
      <c r="FRG41" s="429"/>
      <c r="FRH41" s="429"/>
      <c r="FRI41" s="429"/>
      <c r="FRJ41" s="429"/>
      <c r="FRK41" s="429"/>
      <c r="FRL41" s="429"/>
      <c r="FRM41" s="429"/>
      <c r="FRN41" s="429"/>
      <c r="FRO41" s="429"/>
      <c r="FRP41" s="429"/>
      <c r="FRQ41" s="429"/>
      <c r="FRR41" s="429"/>
      <c r="FRS41" s="429"/>
      <c r="FRT41" s="429"/>
      <c r="FRU41" s="429"/>
      <c r="FRV41" s="429"/>
      <c r="FRW41" s="429"/>
      <c r="FRX41" s="429"/>
      <c r="FRY41" s="429"/>
      <c r="FRZ41" s="429"/>
      <c r="FSA41" s="429"/>
      <c r="FSB41" s="429"/>
      <c r="FSC41" s="429"/>
      <c r="FSD41" s="429"/>
      <c r="FSE41" s="429"/>
      <c r="FSF41" s="429"/>
      <c r="FSG41" s="429"/>
      <c r="FSH41" s="429"/>
      <c r="FSI41" s="429"/>
      <c r="FSJ41" s="429"/>
      <c r="FSK41" s="429"/>
      <c r="FSL41" s="429"/>
      <c r="FSM41" s="429"/>
      <c r="FSN41" s="429"/>
      <c r="FSO41" s="429"/>
      <c r="FSP41" s="429"/>
      <c r="FSQ41" s="429"/>
      <c r="FSR41" s="429"/>
      <c r="FSS41" s="429"/>
      <c r="FST41" s="429"/>
      <c r="FSU41" s="429"/>
      <c r="FSV41" s="429"/>
      <c r="FSW41" s="429"/>
      <c r="FSX41" s="429"/>
      <c r="FSY41" s="429"/>
      <c r="FSZ41" s="429"/>
      <c r="FTA41" s="429"/>
      <c r="FTB41" s="429"/>
      <c r="FTC41" s="429"/>
      <c r="FTD41" s="429"/>
      <c r="FTE41" s="429"/>
      <c r="FTF41" s="429"/>
      <c r="FTG41" s="429"/>
      <c r="FTH41" s="429"/>
      <c r="FTI41" s="429"/>
      <c r="FTJ41" s="429"/>
      <c r="FTK41" s="429"/>
      <c r="FTL41" s="429"/>
      <c r="FTM41" s="429"/>
      <c r="FTN41" s="429"/>
      <c r="FTO41" s="429"/>
      <c r="FTP41" s="429"/>
      <c r="FTQ41" s="429"/>
      <c r="FTR41" s="429"/>
      <c r="FTS41" s="429"/>
      <c r="FTT41" s="429"/>
      <c r="FTU41" s="429"/>
      <c r="FTV41" s="429"/>
      <c r="FTW41" s="429"/>
      <c r="FTX41" s="429"/>
      <c r="FTY41" s="429"/>
      <c r="FTZ41" s="429"/>
      <c r="FUA41" s="429"/>
      <c r="FUB41" s="429"/>
      <c r="FUC41" s="429"/>
      <c r="FUD41" s="429"/>
      <c r="FUE41" s="429"/>
      <c r="FUF41" s="429"/>
      <c r="FUG41" s="429"/>
      <c r="FUH41" s="429"/>
      <c r="FUI41" s="429"/>
      <c r="FUJ41" s="429"/>
      <c r="FUK41" s="429"/>
      <c r="FUL41" s="429"/>
      <c r="FUM41" s="429"/>
      <c r="FUN41" s="429"/>
      <c r="FUO41" s="429"/>
      <c r="FUP41" s="429"/>
      <c r="FUQ41" s="429"/>
      <c r="FUR41" s="429"/>
      <c r="FUS41" s="429"/>
      <c r="FUT41" s="429"/>
      <c r="FUU41" s="429"/>
      <c r="FUV41" s="429"/>
      <c r="FUW41" s="429"/>
      <c r="FUX41" s="429"/>
      <c r="FUY41" s="429"/>
      <c r="FUZ41" s="429"/>
      <c r="FVA41" s="429"/>
      <c r="FVB41" s="429"/>
      <c r="FVC41" s="429"/>
      <c r="FVD41" s="429"/>
      <c r="FVE41" s="429"/>
      <c r="FVF41" s="429"/>
      <c r="FVG41" s="429"/>
      <c r="FVH41" s="429"/>
      <c r="FVI41" s="429"/>
      <c r="FVJ41" s="429"/>
      <c r="FVK41" s="429"/>
      <c r="FVL41" s="429"/>
      <c r="FVM41" s="429"/>
      <c r="FVN41" s="429"/>
      <c r="FVO41" s="429"/>
      <c r="FVP41" s="429"/>
      <c r="FVQ41" s="429"/>
      <c r="FVR41" s="429"/>
      <c r="FVS41" s="429"/>
      <c r="FVT41" s="429"/>
      <c r="FVU41" s="429"/>
      <c r="FVV41" s="429"/>
      <c r="FVW41" s="429"/>
      <c r="FVX41" s="429"/>
      <c r="FVY41" s="429"/>
      <c r="FVZ41" s="429"/>
      <c r="FWA41" s="429"/>
      <c r="FWB41" s="429"/>
      <c r="FWC41" s="429"/>
      <c r="FWD41" s="429"/>
      <c r="FWE41" s="429"/>
      <c r="FWF41" s="429"/>
      <c r="FWG41" s="429"/>
      <c r="FWH41" s="429"/>
      <c r="FWI41" s="429"/>
      <c r="FWJ41" s="429"/>
      <c r="FWK41" s="429"/>
      <c r="FWL41" s="429"/>
      <c r="FWM41" s="429"/>
      <c r="FWN41" s="429"/>
      <c r="FWO41" s="429"/>
      <c r="FWP41" s="429"/>
      <c r="FWQ41" s="429"/>
      <c r="FWR41" s="429"/>
      <c r="FWS41" s="429"/>
      <c r="FWT41" s="429"/>
      <c r="FWU41" s="429"/>
      <c r="FWV41" s="429"/>
      <c r="FWW41" s="429"/>
      <c r="FWX41" s="429"/>
      <c r="FWY41" s="429"/>
      <c r="FWZ41" s="429"/>
      <c r="FXA41" s="429"/>
      <c r="FXB41" s="429"/>
      <c r="FXC41" s="429"/>
      <c r="FXD41" s="429"/>
      <c r="FXE41" s="429"/>
      <c r="FXF41" s="429"/>
      <c r="FXG41" s="429"/>
      <c r="FXH41" s="429"/>
      <c r="FXI41" s="429"/>
      <c r="FXJ41" s="429"/>
      <c r="FXK41" s="429"/>
      <c r="FXL41" s="429"/>
      <c r="FXM41" s="429"/>
      <c r="FXN41" s="429"/>
      <c r="FXO41" s="429"/>
      <c r="FXP41" s="429"/>
      <c r="FXQ41" s="429"/>
      <c r="FXR41" s="429"/>
      <c r="FXS41" s="429"/>
      <c r="FXT41" s="429"/>
      <c r="FXU41" s="429"/>
      <c r="FXV41" s="429"/>
      <c r="FXW41" s="429"/>
      <c r="FXX41" s="429"/>
      <c r="FXY41" s="429"/>
      <c r="FXZ41" s="429"/>
      <c r="FYA41" s="429"/>
      <c r="FYB41" s="429"/>
      <c r="FYC41" s="429"/>
      <c r="FYD41" s="429"/>
      <c r="FYE41" s="429"/>
      <c r="FYF41" s="429"/>
      <c r="FYG41" s="429"/>
      <c r="FYH41" s="429"/>
      <c r="FYI41" s="429"/>
      <c r="FYJ41" s="429"/>
      <c r="FYK41" s="429"/>
      <c r="FYL41" s="429"/>
      <c r="FYM41" s="429"/>
      <c r="FYN41" s="429"/>
      <c r="FYO41" s="429"/>
      <c r="FYP41" s="429"/>
      <c r="FYQ41" s="429"/>
      <c r="FYR41" s="429"/>
      <c r="FYS41" s="429"/>
      <c r="FYT41" s="429"/>
      <c r="FYU41" s="429"/>
      <c r="FYV41" s="429"/>
      <c r="FYW41" s="429"/>
      <c r="FYX41" s="429"/>
      <c r="FYY41" s="429"/>
      <c r="FYZ41" s="429"/>
      <c r="FZA41" s="429"/>
      <c r="FZB41" s="429"/>
      <c r="FZC41" s="429"/>
      <c r="FZD41" s="429"/>
      <c r="FZE41" s="429"/>
      <c r="FZF41" s="429"/>
      <c r="FZG41" s="429"/>
      <c r="FZH41" s="429"/>
      <c r="FZI41" s="429"/>
      <c r="FZJ41" s="429"/>
      <c r="FZK41" s="429"/>
      <c r="FZL41" s="429"/>
      <c r="FZM41" s="429"/>
      <c r="FZN41" s="429"/>
      <c r="FZO41" s="429"/>
      <c r="FZP41" s="429"/>
      <c r="FZQ41" s="429"/>
      <c r="FZR41" s="429"/>
      <c r="FZS41" s="429"/>
      <c r="FZT41" s="429"/>
      <c r="FZU41" s="429"/>
      <c r="FZV41" s="429"/>
      <c r="FZW41" s="429"/>
      <c r="FZX41" s="429"/>
      <c r="FZY41" s="429"/>
      <c r="FZZ41" s="429"/>
      <c r="GAA41" s="429"/>
      <c r="GAB41" s="429"/>
      <c r="GAC41" s="429"/>
      <c r="GAD41" s="429"/>
      <c r="GAE41" s="429"/>
      <c r="GAF41" s="429"/>
      <c r="GAG41" s="429"/>
      <c r="GAH41" s="429"/>
      <c r="GAI41" s="429"/>
      <c r="GAJ41" s="429"/>
      <c r="GAK41" s="429"/>
      <c r="GAL41" s="429"/>
      <c r="GAM41" s="429"/>
      <c r="GAN41" s="429"/>
      <c r="GAO41" s="429"/>
      <c r="GAP41" s="429"/>
      <c r="GAQ41" s="429"/>
      <c r="GAR41" s="429"/>
      <c r="GAS41" s="429"/>
      <c r="GAT41" s="429"/>
      <c r="GAU41" s="429"/>
      <c r="GAV41" s="429"/>
      <c r="GAW41" s="429"/>
      <c r="GAX41" s="429"/>
      <c r="GAY41" s="429"/>
      <c r="GAZ41" s="429"/>
      <c r="GBA41" s="429"/>
      <c r="GBB41" s="429"/>
      <c r="GBC41" s="429"/>
      <c r="GBD41" s="429"/>
      <c r="GBE41" s="429"/>
      <c r="GBF41" s="429"/>
      <c r="GBG41" s="429"/>
      <c r="GBH41" s="429"/>
      <c r="GBI41" s="429"/>
      <c r="GBJ41" s="429"/>
      <c r="GBK41" s="429"/>
      <c r="GBL41" s="429"/>
      <c r="GBM41" s="429"/>
      <c r="GBN41" s="429"/>
      <c r="GBO41" s="429"/>
      <c r="GBP41" s="429"/>
      <c r="GBQ41" s="429"/>
      <c r="GBR41" s="429"/>
      <c r="GBS41" s="429"/>
      <c r="GBT41" s="429"/>
      <c r="GBU41" s="429"/>
      <c r="GBV41" s="429"/>
      <c r="GBW41" s="429"/>
      <c r="GBX41" s="429"/>
      <c r="GBY41" s="429"/>
      <c r="GBZ41" s="429"/>
      <c r="GCA41" s="429"/>
      <c r="GCB41" s="429"/>
      <c r="GCC41" s="429"/>
      <c r="GCD41" s="429"/>
      <c r="GCE41" s="429"/>
      <c r="GCF41" s="429"/>
      <c r="GCG41" s="429"/>
      <c r="GCH41" s="429"/>
      <c r="GCI41" s="429"/>
      <c r="GCJ41" s="429"/>
      <c r="GCK41" s="429"/>
      <c r="GCL41" s="429"/>
      <c r="GCM41" s="429"/>
      <c r="GCN41" s="429"/>
      <c r="GCO41" s="429"/>
      <c r="GCP41" s="429"/>
      <c r="GCQ41" s="429"/>
      <c r="GCR41" s="429"/>
      <c r="GCS41" s="429"/>
      <c r="GCT41" s="429"/>
      <c r="GCU41" s="429"/>
      <c r="GCV41" s="429"/>
      <c r="GCW41" s="429"/>
      <c r="GCX41" s="429"/>
      <c r="GCY41" s="429"/>
      <c r="GCZ41" s="429"/>
      <c r="GDA41" s="429"/>
      <c r="GDB41" s="429"/>
      <c r="GDC41" s="429"/>
      <c r="GDD41" s="429"/>
      <c r="GDE41" s="429"/>
      <c r="GDF41" s="429"/>
      <c r="GDG41" s="429"/>
      <c r="GDH41" s="429"/>
      <c r="GDI41" s="429"/>
      <c r="GDJ41" s="429"/>
      <c r="GDK41" s="429"/>
      <c r="GDL41" s="429"/>
      <c r="GDM41" s="429"/>
      <c r="GDN41" s="429"/>
      <c r="GDO41" s="429"/>
      <c r="GDP41" s="429"/>
      <c r="GDQ41" s="429"/>
      <c r="GDR41" s="429"/>
      <c r="GDS41" s="429"/>
      <c r="GDT41" s="429"/>
      <c r="GDU41" s="429"/>
      <c r="GDV41" s="429"/>
      <c r="GDW41" s="429"/>
      <c r="GDX41" s="429"/>
      <c r="GDY41" s="429"/>
      <c r="GDZ41" s="429"/>
      <c r="GEA41" s="429"/>
      <c r="GEB41" s="429"/>
      <c r="GEC41" s="429"/>
      <c r="GED41" s="429"/>
      <c r="GEE41" s="429"/>
      <c r="GEF41" s="429"/>
      <c r="GEG41" s="429"/>
      <c r="GEH41" s="429"/>
      <c r="GEI41" s="429"/>
      <c r="GEJ41" s="429"/>
      <c r="GEK41" s="429"/>
      <c r="GEL41" s="429"/>
      <c r="GEM41" s="429"/>
      <c r="GEN41" s="429"/>
      <c r="GEO41" s="429"/>
      <c r="GEP41" s="429"/>
      <c r="GEQ41" s="429"/>
      <c r="GER41" s="429"/>
      <c r="GES41" s="429"/>
      <c r="GET41" s="429"/>
      <c r="GEU41" s="429"/>
      <c r="GEV41" s="429"/>
      <c r="GEW41" s="429"/>
      <c r="GEX41" s="429"/>
      <c r="GEY41" s="429"/>
      <c r="GEZ41" s="429"/>
      <c r="GFA41" s="429"/>
      <c r="GFB41" s="429"/>
      <c r="GFC41" s="429"/>
      <c r="GFD41" s="429"/>
      <c r="GFE41" s="429"/>
      <c r="GFF41" s="429"/>
      <c r="GFG41" s="429"/>
      <c r="GFH41" s="429"/>
      <c r="GFI41" s="429"/>
      <c r="GFJ41" s="429"/>
      <c r="GFK41" s="429"/>
      <c r="GFL41" s="429"/>
      <c r="GFM41" s="429"/>
      <c r="GFN41" s="429"/>
      <c r="GFO41" s="429"/>
      <c r="GFP41" s="429"/>
      <c r="GFQ41" s="429"/>
      <c r="GFR41" s="429"/>
      <c r="GFS41" s="429"/>
      <c r="GFT41" s="429"/>
      <c r="GFU41" s="429"/>
      <c r="GFV41" s="429"/>
      <c r="GFW41" s="429"/>
      <c r="GFX41" s="429"/>
      <c r="GFY41" s="429"/>
      <c r="GFZ41" s="429"/>
      <c r="GGA41" s="429"/>
      <c r="GGB41" s="429"/>
      <c r="GGC41" s="429"/>
      <c r="GGD41" s="429"/>
      <c r="GGE41" s="429"/>
      <c r="GGF41" s="429"/>
      <c r="GGG41" s="429"/>
      <c r="GGH41" s="429"/>
      <c r="GGI41" s="429"/>
      <c r="GGJ41" s="429"/>
      <c r="GGK41" s="429"/>
      <c r="GGL41" s="429"/>
      <c r="GGM41" s="429"/>
      <c r="GGN41" s="429"/>
      <c r="GGO41" s="429"/>
      <c r="GGP41" s="429"/>
      <c r="GGQ41" s="429"/>
      <c r="GGR41" s="429"/>
      <c r="GGS41" s="429"/>
      <c r="GGT41" s="429"/>
      <c r="GGU41" s="429"/>
      <c r="GGV41" s="429"/>
      <c r="GGW41" s="429"/>
      <c r="GGX41" s="429"/>
      <c r="GGY41" s="429"/>
      <c r="GGZ41" s="429"/>
      <c r="GHA41" s="429"/>
      <c r="GHB41" s="429"/>
      <c r="GHC41" s="429"/>
      <c r="GHD41" s="429"/>
      <c r="GHE41" s="429"/>
      <c r="GHF41" s="429"/>
      <c r="GHG41" s="429"/>
      <c r="GHH41" s="429"/>
      <c r="GHI41" s="429"/>
      <c r="GHJ41" s="429"/>
      <c r="GHK41" s="429"/>
      <c r="GHL41" s="429"/>
      <c r="GHM41" s="429"/>
      <c r="GHN41" s="429"/>
      <c r="GHO41" s="429"/>
      <c r="GHP41" s="429"/>
      <c r="GHQ41" s="429"/>
      <c r="GHR41" s="429"/>
      <c r="GHS41" s="429"/>
      <c r="GHT41" s="429"/>
      <c r="GHU41" s="429"/>
      <c r="GHV41" s="429"/>
      <c r="GHW41" s="429"/>
      <c r="GHX41" s="429"/>
      <c r="GHY41" s="429"/>
      <c r="GHZ41" s="429"/>
      <c r="GIA41" s="429"/>
      <c r="GIB41" s="429"/>
      <c r="GIC41" s="429"/>
      <c r="GID41" s="429"/>
      <c r="GIE41" s="429"/>
      <c r="GIF41" s="429"/>
      <c r="GIG41" s="429"/>
      <c r="GIH41" s="429"/>
      <c r="GII41" s="429"/>
      <c r="GIJ41" s="429"/>
      <c r="GIK41" s="429"/>
      <c r="GIL41" s="429"/>
      <c r="GIM41" s="429"/>
      <c r="GIN41" s="429"/>
      <c r="GIO41" s="429"/>
      <c r="GIP41" s="429"/>
      <c r="GIQ41" s="429"/>
      <c r="GIR41" s="429"/>
      <c r="GIS41" s="429"/>
      <c r="GIT41" s="429"/>
      <c r="GIU41" s="429"/>
      <c r="GIV41" s="429"/>
      <c r="GIW41" s="429"/>
      <c r="GIX41" s="429"/>
      <c r="GIY41" s="429"/>
      <c r="GIZ41" s="429"/>
      <c r="GJA41" s="429"/>
      <c r="GJB41" s="429"/>
      <c r="GJC41" s="429"/>
      <c r="GJD41" s="429"/>
      <c r="GJE41" s="429"/>
      <c r="GJF41" s="429"/>
      <c r="GJG41" s="429"/>
      <c r="GJH41" s="429"/>
      <c r="GJI41" s="429"/>
      <c r="GJJ41" s="429"/>
      <c r="GJK41" s="429"/>
      <c r="GJL41" s="429"/>
      <c r="GJM41" s="429"/>
      <c r="GJN41" s="429"/>
      <c r="GJO41" s="429"/>
      <c r="GJP41" s="429"/>
      <c r="GJQ41" s="429"/>
      <c r="GJR41" s="429"/>
      <c r="GJS41" s="429"/>
      <c r="GJT41" s="429"/>
      <c r="GJU41" s="429"/>
      <c r="GJV41" s="429"/>
      <c r="GJW41" s="429"/>
      <c r="GJX41" s="429"/>
      <c r="GJY41" s="429"/>
      <c r="GJZ41" s="429"/>
      <c r="GKA41" s="429"/>
      <c r="GKB41" s="429"/>
      <c r="GKC41" s="429"/>
      <c r="GKD41" s="429"/>
      <c r="GKE41" s="429"/>
      <c r="GKF41" s="429"/>
      <c r="GKG41" s="429"/>
      <c r="GKH41" s="429"/>
      <c r="GKI41" s="429"/>
      <c r="GKJ41" s="429"/>
      <c r="GKK41" s="429"/>
      <c r="GKL41" s="429"/>
      <c r="GKM41" s="429"/>
      <c r="GKN41" s="429"/>
      <c r="GKO41" s="429"/>
      <c r="GKP41" s="429"/>
      <c r="GKQ41" s="429"/>
      <c r="GKR41" s="429"/>
      <c r="GKS41" s="429"/>
      <c r="GKT41" s="429"/>
      <c r="GKU41" s="429"/>
      <c r="GKV41" s="429"/>
      <c r="GKW41" s="429"/>
      <c r="GKX41" s="429"/>
      <c r="GKY41" s="429"/>
      <c r="GKZ41" s="429"/>
      <c r="GLA41" s="429"/>
      <c r="GLB41" s="429"/>
      <c r="GLC41" s="429"/>
      <c r="GLD41" s="429"/>
      <c r="GLE41" s="429"/>
      <c r="GLF41" s="429"/>
      <c r="GLG41" s="429"/>
      <c r="GLH41" s="429"/>
      <c r="GLI41" s="429"/>
      <c r="GLJ41" s="429"/>
      <c r="GLK41" s="429"/>
      <c r="GLL41" s="429"/>
      <c r="GLM41" s="429"/>
      <c r="GLN41" s="429"/>
      <c r="GLO41" s="429"/>
      <c r="GLP41" s="429"/>
      <c r="GLQ41" s="429"/>
      <c r="GLR41" s="429"/>
      <c r="GLS41" s="429"/>
      <c r="GLT41" s="429"/>
      <c r="GLU41" s="429"/>
      <c r="GLV41" s="429"/>
      <c r="GLW41" s="429"/>
      <c r="GLX41" s="429"/>
      <c r="GLY41" s="429"/>
      <c r="GLZ41" s="429"/>
      <c r="GMA41" s="429"/>
      <c r="GMB41" s="429"/>
      <c r="GMC41" s="429"/>
      <c r="GMD41" s="429"/>
      <c r="GME41" s="429"/>
      <c r="GMF41" s="429"/>
      <c r="GMG41" s="429"/>
      <c r="GMH41" s="429"/>
      <c r="GMI41" s="429"/>
      <c r="GMJ41" s="429"/>
      <c r="GMK41" s="429"/>
      <c r="GML41" s="429"/>
      <c r="GMM41" s="429"/>
      <c r="GMN41" s="429"/>
      <c r="GMO41" s="429"/>
      <c r="GMP41" s="429"/>
      <c r="GMQ41" s="429"/>
      <c r="GMR41" s="429"/>
      <c r="GMS41" s="429"/>
      <c r="GMT41" s="429"/>
      <c r="GMU41" s="429"/>
      <c r="GMV41" s="429"/>
      <c r="GMW41" s="429"/>
      <c r="GMX41" s="429"/>
      <c r="GMY41" s="429"/>
      <c r="GMZ41" s="429"/>
      <c r="GNA41" s="429"/>
      <c r="GNB41" s="429"/>
      <c r="GNC41" s="429"/>
      <c r="GND41" s="429"/>
      <c r="GNE41" s="429"/>
      <c r="GNF41" s="429"/>
      <c r="GNG41" s="429"/>
      <c r="GNH41" s="429"/>
      <c r="GNI41" s="429"/>
      <c r="GNJ41" s="429"/>
      <c r="GNK41" s="429"/>
      <c r="GNL41" s="429"/>
      <c r="GNM41" s="429"/>
      <c r="GNN41" s="429"/>
      <c r="GNO41" s="429"/>
      <c r="GNP41" s="429"/>
      <c r="GNQ41" s="429"/>
      <c r="GNR41" s="429"/>
      <c r="GNS41" s="429"/>
      <c r="GNT41" s="429"/>
      <c r="GNU41" s="429"/>
      <c r="GNV41" s="429"/>
      <c r="GNW41" s="429"/>
      <c r="GNX41" s="429"/>
      <c r="GNY41" s="429"/>
      <c r="GNZ41" s="429"/>
      <c r="GOA41" s="429"/>
      <c r="GOB41" s="429"/>
      <c r="GOC41" s="429"/>
      <c r="GOD41" s="429"/>
      <c r="GOE41" s="429"/>
      <c r="GOF41" s="429"/>
      <c r="GOG41" s="429"/>
      <c r="GOH41" s="429"/>
      <c r="GOI41" s="429"/>
      <c r="GOJ41" s="429"/>
      <c r="GOK41" s="429"/>
      <c r="GOL41" s="429"/>
      <c r="GOM41" s="429"/>
      <c r="GON41" s="429"/>
      <c r="GOO41" s="429"/>
      <c r="GOP41" s="429"/>
      <c r="GOQ41" s="429"/>
      <c r="GOR41" s="429"/>
      <c r="GOS41" s="429"/>
      <c r="GOT41" s="429"/>
      <c r="GOU41" s="429"/>
      <c r="GOV41" s="429"/>
      <c r="GOW41" s="429"/>
      <c r="GOX41" s="429"/>
      <c r="GOY41" s="429"/>
      <c r="GOZ41" s="429"/>
      <c r="GPA41" s="429"/>
      <c r="GPB41" s="429"/>
      <c r="GPC41" s="429"/>
      <c r="GPD41" s="429"/>
      <c r="GPE41" s="429"/>
      <c r="GPF41" s="429"/>
      <c r="GPG41" s="429"/>
      <c r="GPH41" s="429"/>
      <c r="GPI41" s="429"/>
      <c r="GPJ41" s="429"/>
      <c r="GPK41" s="429"/>
      <c r="GPL41" s="429"/>
      <c r="GPM41" s="429"/>
      <c r="GPN41" s="429"/>
      <c r="GPO41" s="429"/>
      <c r="GPP41" s="429"/>
      <c r="GPQ41" s="429"/>
      <c r="GPR41" s="429"/>
      <c r="GPS41" s="429"/>
      <c r="GPT41" s="429"/>
      <c r="GPU41" s="429"/>
      <c r="GPV41" s="429"/>
      <c r="GPW41" s="429"/>
      <c r="GPX41" s="429"/>
      <c r="GPY41" s="429"/>
      <c r="GPZ41" s="429"/>
      <c r="GQA41" s="429"/>
      <c r="GQB41" s="429"/>
      <c r="GQC41" s="429"/>
      <c r="GQD41" s="429"/>
      <c r="GQE41" s="429"/>
      <c r="GQF41" s="429"/>
      <c r="GQG41" s="429"/>
      <c r="GQH41" s="429"/>
      <c r="GQI41" s="429"/>
      <c r="GQJ41" s="429"/>
      <c r="GQK41" s="429"/>
      <c r="GQL41" s="429"/>
      <c r="GQM41" s="429"/>
      <c r="GQN41" s="429"/>
      <c r="GQO41" s="429"/>
      <c r="GQP41" s="429"/>
      <c r="GQQ41" s="429"/>
      <c r="GQR41" s="429"/>
      <c r="GQS41" s="429"/>
      <c r="GQT41" s="429"/>
      <c r="GQU41" s="429"/>
      <c r="GQV41" s="429"/>
      <c r="GQW41" s="429"/>
      <c r="GQX41" s="429"/>
      <c r="GQY41" s="429"/>
      <c r="GQZ41" s="429"/>
      <c r="GRA41" s="429"/>
      <c r="GRB41" s="429"/>
      <c r="GRC41" s="429"/>
      <c r="GRD41" s="429"/>
      <c r="GRE41" s="429"/>
      <c r="GRF41" s="429"/>
      <c r="GRG41" s="429"/>
      <c r="GRH41" s="429"/>
      <c r="GRI41" s="429"/>
      <c r="GRJ41" s="429"/>
      <c r="GRK41" s="429"/>
      <c r="GRL41" s="429"/>
      <c r="GRM41" s="429"/>
      <c r="GRN41" s="429"/>
      <c r="GRO41" s="429"/>
      <c r="GRP41" s="429"/>
      <c r="GRQ41" s="429"/>
      <c r="GRR41" s="429"/>
      <c r="GRS41" s="429"/>
      <c r="GRT41" s="429"/>
      <c r="GRU41" s="429"/>
      <c r="GRV41" s="429"/>
      <c r="GRW41" s="429"/>
      <c r="GRX41" s="429"/>
      <c r="GRY41" s="429"/>
      <c r="GRZ41" s="429"/>
      <c r="GSA41" s="429"/>
      <c r="GSB41" s="429"/>
      <c r="GSC41" s="429"/>
      <c r="GSD41" s="429"/>
      <c r="GSE41" s="429"/>
      <c r="GSF41" s="429"/>
      <c r="GSG41" s="429"/>
      <c r="GSH41" s="429"/>
      <c r="GSI41" s="429"/>
      <c r="GSJ41" s="429"/>
      <c r="GSK41" s="429"/>
      <c r="GSL41" s="429"/>
      <c r="GSM41" s="429"/>
      <c r="GSN41" s="429"/>
      <c r="GSO41" s="429"/>
      <c r="GSP41" s="429"/>
      <c r="GSQ41" s="429"/>
      <c r="GSR41" s="429"/>
      <c r="GSS41" s="429"/>
      <c r="GST41" s="429"/>
      <c r="GSU41" s="429"/>
      <c r="GSV41" s="429"/>
      <c r="GSW41" s="429"/>
      <c r="GSX41" s="429"/>
      <c r="GSY41" s="429"/>
      <c r="GSZ41" s="429"/>
      <c r="GTA41" s="429"/>
      <c r="GTB41" s="429"/>
      <c r="GTC41" s="429"/>
      <c r="GTD41" s="429"/>
      <c r="GTE41" s="429"/>
      <c r="GTF41" s="429"/>
      <c r="GTG41" s="429"/>
      <c r="GTH41" s="429"/>
      <c r="GTI41" s="429"/>
      <c r="GTJ41" s="429"/>
      <c r="GTK41" s="429"/>
      <c r="GTL41" s="429"/>
      <c r="GTM41" s="429"/>
      <c r="GTN41" s="429"/>
      <c r="GTO41" s="429"/>
      <c r="GTP41" s="429"/>
      <c r="GTQ41" s="429"/>
      <c r="GTR41" s="429"/>
      <c r="GTS41" s="429"/>
      <c r="GTT41" s="429"/>
      <c r="GTU41" s="429"/>
      <c r="GTV41" s="429"/>
      <c r="GTW41" s="429"/>
      <c r="GTX41" s="429"/>
      <c r="GTY41" s="429"/>
      <c r="GTZ41" s="429"/>
      <c r="GUA41" s="429"/>
      <c r="GUB41" s="429"/>
      <c r="GUC41" s="429"/>
      <c r="GUD41" s="429"/>
      <c r="GUE41" s="429"/>
      <c r="GUF41" s="429"/>
      <c r="GUG41" s="429"/>
      <c r="GUH41" s="429"/>
      <c r="GUI41" s="429"/>
      <c r="GUJ41" s="429"/>
      <c r="GUK41" s="429"/>
      <c r="GUL41" s="429"/>
      <c r="GUM41" s="429"/>
      <c r="GUN41" s="429"/>
      <c r="GUO41" s="429"/>
      <c r="GUP41" s="429"/>
      <c r="GUQ41" s="429"/>
      <c r="GUR41" s="429"/>
      <c r="GUS41" s="429"/>
      <c r="GUT41" s="429"/>
      <c r="GUU41" s="429"/>
      <c r="GUV41" s="429"/>
      <c r="GUW41" s="429"/>
      <c r="GUX41" s="429"/>
      <c r="GUY41" s="429"/>
      <c r="GUZ41" s="429"/>
      <c r="GVA41" s="429"/>
      <c r="GVB41" s="429"/>
      <c r="GVC41" s="429"/>
      <c r="GVD41" s="429"/>
      <c r="GVE41" s="429"/>
      <c r="GVF41" s="429"/>
      <c r="GVG41" s="429"/>
      <c r="GVH41" s="429"/>
      <c r="GVI41" s="429"/>
      <c r="GVJ41" s="429"/>
      <c r="GVK41" s="429"/>
      <c r="GVL41" s="429"/>
      <c r="GVM41" s="429"/>
      <c r="GVN41" s="429"/>
      <c r="GVO41" s="429"/>
      <c r="GVP41" s="429"/>
      <c r="GVQ41" s="429"/>
      <c r="GVR41" s="429"/>
      <c r="GVS41" s="429"/>
      <c r="GVT41" s="429"/>
      <c r="GVU41" s="429"/>
      <c r="GVV41" s="429"/>
      <c r="GVW41" s="429"/>
      <c r="GVX41" s="429"/>
      <c r="GVY41" s="429"/>
      <c r="GVZ41" s="429"/>
      <c r="GWA41" s="429"/>
      <c r="GWB41" s="429"/>
      <c r="GWC41" s="429"/>
      <c r="GWD41" s="429"/>
      <c r="GWE41" s="429"/>
      <c r="GWF41" s="429"/>
      <c r="GWG41" s="429"/>
      <c r="GWH41" s="429"/>
      <c r="GWI41" s="429"/>
      <c r="GWJ41" s="429"/>
      <c r="GWK41" s="429"/>
      <c r="GWL41" s="429"/>
      <c r="GWM41" s="429"/>
      <c r="GWN41" s="429"/>
      <c r="GWO41" s="429"/>
      <c r="GWP41" s="429"/>
      <c r="GWQ41" s="429"/>
      <c r="GWR41" s="429"/>
      <c r="GWS41" s="429"/>
      <c r="GWT41" s="429"/>
      <c r="GWU41" s="429"/>
      <c r="GWV41" s="429"/>
      <c r="GWW41" s="429"/>
      <c r="GWX41" s="429"/>
      <c r="GWY41" s="429"/>
      <c r="GWZ41" s="429"/>
      <c r="GXA41" s="429"/>
      <c r="GXB41" s="429"/>
      <c r="GXC41" s="429"/>
      <c r="GXD41" s="429"/>
      <c r="GXE41" s="429"/>
      <c r="GXF41" s="429"/>
      <c r="GXG41" s="429"/>
      <c r="GXH41" s="429"/>
      <c r="GXI41" s="429"/>
      <c r="GXJ41" s="429"/>
      <c r="GXK41" s="429"/>
      <c r="GXL41" s="429"/>
      <c r="GXM41" s="429"/>
      <c r="GXN41" s="429"/>
      <c r="GXO41" s="429"/>
      <c r="GXP41" s="429"/>
      <c r="GXQ41" s="429"/>
      <c r="GXR41" s="429"/>
      <c r="GXS41" s="429"/>
      <c r="GXT41" s="429"/>
      <c r="GXU41" s="429"/>
      <c r="GXV41" s="429"/>
      <c r="GXW41" s="429"/>
      <c r="GXX41" s="429"/>
      <c r="GXY41" s="429"/>
      <c r="GXZ41" s="429"/>
      <c r="GYA41" s="429"/>
      <c r="GYB41" s="429"/>
      <c r="GYC41" s="429"/>
      <c r="GYD41" s="429"/>
      <c r="GYE41" s="429"/>
      <c r="GYF41" s="429"/>
      <c r="GYG41" s="429"/>
      <c r="GYH41" s="429"/>
      <c r="GYI41" s="429"/>
      <c r="GYJ41" s="429"/>
      <c r="GYK41" s="429"/>
      <c r="GYL41" s="429"/>
      <c r="GYM41" s="429"/>
      <c r="GYN41" s="429"/>
      <c r="GYO41" s="429"/>
      <c r="GYP41" s="429"/>
      <c r="GYQ41" s="429"/>
      <c r="GYR41" s="429"/>
      <c r="GYS41" s="429"/>
      <c r="GYT41" s="429"/>
      <c r="GYU41" s="429"/>
      <c r="GYV41" s="429"/>
      <c r="GYW41" s="429"/>
      <c r="GYX41" s="429"/>
      <c r="GYY41" s="429"/>
      <c r="GYZ41" s="429"/>
      <c r="GZA41" s="429"/>
      <c r="GZB41" s="429"/>
      <c r="GZC41" s="429"/>
      <c r="GZD41" s="429"/>
      <c r="GZE41" s="429"/>
      <c r="GZF41" s="429"/>
      <c r="GZG41" s="429"/>
      <c r="GZH41" s="429"/>
      <c r="GZI41" s="429"/>
      <c r="GZJ41" s="429"/>
      <c r="GZK41" s="429"/>
      <c r="GZL41" s="429"/>
      <c r="GZM41" s="429"/>
      <c r="GZN41" s="429"/>
      <c r="GZO41" s="429"/>
      <c r="GZP41" s="429"/>
      <c r="GZQ41" s="429"/>
      <c r="GZR41" s="429"/>
      <c r="GZS41" s="429"/>
      <c r="GZT41" s="429"/>
      <c r="GZU41" s="429"/>
      <c r="GZV41" s="429"/>
      <c r="GZW41" s="429"/>
      <c r="GZX41" s="429"/>
      <c r="GZY41" s="429"/>
      <c r="GZZ41" s="429"/>
      <c r="HAA41" s="429"/>
      <c r="HAB41" s="429"/>
      <c r="HAC41" s="429"/>
      <c r="HAD41" s="429"/>
      <c r="HAE41" s="429"/>
      <c r="HAF41" s="429"/>
      <c r="HAG41" s="429"/>
      <c r="HAH41" s="429"/>
      <c r="HAI41" s="429"/>
      <c r="HAJ41" s="429"/>
      <c r="HAK41" s="429"/>
      <c r="HAL41" s="429"/>
      <c r="HAM41" s="429"/>
      <c r="HAN41" s="429"/>
      <c r="HAO41" s="429"/>
      <c r="HAP41" s="429"/>
      <c r="HAQ41" s="429"/>
      <c r="HAR41" s="429"/>
      <c r="HAS41" s="429"/>
      <c r="HAT41" s="429"/>
      <c r="HAU41" s="429"/>
      <c r="HAV41" s="429"/>
      <c r="HAW41" s="429"/>
      <c r="HAX41" s="429"/>
      <c r="HAY41" s="429"/>
      <c r="HAZ41" s="429"/>
      <c r="HBA41" s="429"/>
      <c r="HBB41" s="429"/>
      <c r="HBC41" s="429"/>
      <c r="HBD41" s="429"/>
      <c r="HBE41" s="429"/>
      <c r="HBF41" s="429"/>
      <c r="HBG41" s="429"/>
      <c r="HBH41" s="429"/>
      <c r="HBI41" s="429"/>
      <c r="HBJ41" s="429"/>
      <c r="HBK41" s="429"/>
      <c r="HBL41" s="429"/>
      <c r="HBM41" s="429"/>
      <c r="HBN41" s="429"/>
      <c r="HBO41" s="429"/>
      <c r="HBP41" s="429"/>
      <c r="HBQ41" s="429"/>
      <c r="HBR41" s="429"/>
      <c r="HBS41" s="429"/>
      <c r="HBT41" s="429"/>
      <c r="HBU41" s="429"/>
      <c r="HBV41" s="429"/>
      <c r="HBW41" s="429"/>
      <c r="HBX41" s="429"/>
      <c r="HBY41" s="429"/>
      <c r="HBZ41" s="429"/>
      <c r="HCA41" s="429"/>
      <c r="HCB41" s="429"/>
      <c r="HCC41" s="429"/>
      <c r="HCD41" s="429"/>
      <c r="HCE41" s="429"/>
      <c r="HCF41" s="429"/>
      <c r="HCG41" s="429"/>
      <c r="HCH41" s="429"/>
      <c r="HCI41" s="429"/>
      <c r="HCJ41" s="429"/>
      <c r="HCK41" s="429"/>
      <c r="HCL41" s="429"/>
      <c r="HCM41" s="429"/>
      <c r="HCN41" s="429"/>
      <c r="HCO41" s="429"/>
      <c r="HCP41" s="429"/>
      <c r="HCQ41" s="429"/>
      <c r="HCR41" s="429"/>
      <c r="HCS41" s="429"/>
      <c r="HCT41" s="429"/>
      <c r="HCU41" s="429"/>
      <c r="HCV41" s="429"/>
      <c r="HCW41" s="429"/>
      <c r="HCX41" s="429"/>
      <c r="HCY41" s="429"/>
      <c r="HCZ41" s="429"/>
      <c r="HDA41" s="429"/>
      <c r="HDB41" s="429"/>
      <c r="HDC41" s="429"/>
      <c r="HDD41" s="429"/>
      <c r="HDE41" s="429"/>
      <c r="HDF41" s="429"/>
      <c r="HDG41" s="429"/>
      <c r="HDH41" s="429"/>
      <c r="HDI41" s="429"/>
      <c r="HDJ41" s="429"/>
      <c r="HDK41" s="429"/>
      <c r="HDL41" s="429"/>
      <c r="HDM41" s="429"/>
      <c r="HDN41" s="429"/>
      <c r="HDO41" s="429"/>
      <c r="HDP41" s="429"/>
      <c r="HDQ41" s="429"/>
      <c r="HDR41" s="429"/>
      <c r="HDS41" s="429"/>
      <c r="HDT41" s="429"/>
      <c r="HDU41" s="429"/>
      <c r="HDV41" s="429"/>
      <c r="HDW41" s="429"/>
      <c r="HDX41" s="429"/>
      <c r="HDY41" s="429"/>
      <c r="HDZ41" s="429"/>
      <c r="HEA41" s="429"/>
      <c r="HEB41" s="429"/>
      <c r="HEC41" s="429"/>
      <c r="HED41" s="429"/>
      <c r="HEE41" s="429"/>
      <c r="HEF41" s="429"/>
      <c r="HEG41" s="429"/>
      <c r="HEH41" s="429"/>
      <c r="HEI41" s="429"/>
      <c r="HEJ41" s="429"/>
      <c r="HEK41" s="429"/>
      <c r="HEL41" s="429"/>
      <c r="HEM41" s="429"/>
      <c r="HEN41" s="429"/>
      <c r="HEO41" s="429"/>
      <c r="HEP41" s="429"/>
      <c r="HEQ41" s="429"/>
      <c r="HER41" s="429"/>
      <c r="HES41" s="429"/>
      <c r="HET41" s="429"/>
      <c r="HEU41" s="429"/>
      <c r="HEV41" s="429"/>
      <c r="HEW41" s="429"/>
      <c r="HEX41" s="429"/>
      <c r="HEY41" s="429"/>
      <c r="HEZ41" s="429"/>
      <c r="HFA41" s="429"/>
      <c r="HFB41" s="429"/>
      <c r="HFC41" s="429"/>
      <c r="HFD41" s="429"/>
      <c r="HFE41" s="429"/>
      <c r="HFF41" s="429"/>
      <c r="HFG41" s="429"/>
      <c r="HFH41" s="429"/>
      <c r="HFI41" s="429"/>
      <c r="HFJ41" s="429"/>
      <c r="HFK41" s="429"/>
      <c r="HFL41" s="429"/>
      <c r="HFM41" s="429"/>
      <c r="HFN41" s="429"/>
      <c r="HFO41" s="429"/>
      <c r="HFP41" s="429"/>
      <c r="HFQ41" s="429"/>
      <c r="HFR41" s="429"/>
      <c r="HFS41" s="429"/>
      <c r="HFT41" s="429"/>
      <c r="HFU41" s="429"/>
      <c r="HFV41" s="429"/>
      <c r="HFW41" s="429"/>
      <c r="HFX41" s="429"/>
      <c r="HFY41" s="429"/>
      <c r="HFZ41" s="429"/>
      <c r="HGA41" s="429"/>
      <c r="HGB41" s="429"/>
      <c r="HGC41" s="429"/>
      <c r="HGD41" s="429"/>
      <c r="HGE41" s="429"/>
      <c r="HGF41" s="429"/>
      <c r="HGG41" s="429"/>
      <c r="HGH41" s="429"/>
      <c r="HGI41" s="429"/>
      <c r="HGJ41" s="429"/>
      <c r="HGK41" s="429"/>
      <c r="HGL41" s="429"/>
      <c r="HGM41" s="429"/>
      <c r="HGN41" s="429"/>
      <c r="HGO41" s="429"/>
      <c r="HGP41" s="429"/>
      <c r="HGQ41" s="429"/>
      <c r="HGR41" s="429"/>
      <c r="HGS41" s="429"/>
      <c r="HGT41" s="429"/>
      <c r="HGU41" s="429"/>
      <c r="HGV41" s="429"/>
      <c r="HGW41" s="429"/>
      <c r="HGX41" s="429"/>
      <c r="HGY41" s="429"/>
      <c r="HGZ41" s="429"/>
      <c r="HHA41" s="429"/>
      <c r="HHB41" s="429"/>
      <c r="HHC41" s="429"/>
      <c r="HHD41" s="429"/>
      <c r="HHE41" s="429"/>
      <c r="HHF41" s="429"/>
      <c r="HHG41" s="429"/>
      <c r="HHH41" s="429"/>
      <c r="HHI41" s="429"/>
      <c r="HHJ41" s="429"/>
      <c r="HHK41" s="429"/>
      <c r="HHL41" s="429"/>
      <c r="HHM41" s="429"/>
      <c r="HHN41" s="429"/>
      <c r="HHO41" s="429"/>
      <c r="HHP41" s="429"/>
      <c r="HHQ41" s="429"/>
      <c r="HHR41" s="429"/>
      <c r="HHS41" s="429"/>
      <c r="HHT41" s="429"/>
      <c r="HHU41" s="429"/>
      <c r="HHV41" s="429"/>
      <c r="HHW41" s="429"/>
      <c r="HHX41" s="429"/>
      <c r="HHY41" s="429"/>
      <c r="HHZ41" s="429"/>
      <c r="HIA41" s="429"/>
      <c r="HIB41" s="429"/>
      <c r="HIC41" s="429"/>
      <c r="HID41" s="429"/>
      <c r="HIE41" s="429"/>
      <c r="HIF41" s="429"/>
      <c r="HIG41" s="429"/>
      <c r="HIH41" s="429"/>
      <c r="HII41" s="429"/>
      <c r="HIJ41" s="429"/>
      <c r="HIK41" s="429"/>
      <c r="HIL41" s="429"/>
      <c r="HIM41" s="429"/>
      <c r="HIN41" s="429"/>
      <c r="HIO41" s="429"/>
      <c r="HIP41" s="429"/>
      <c r="HIQ41" s="429"/>
      <c r="HIR41" s="429"/>
      <c r="HIS41" s="429"/>
      <c r="HIT41" s="429"/>
      <c r="HIU41" s="429"/>
      <c r="HIV41" s="429"/>
      <c r="HIW41" s="429"/>
      <c r="HIX41" s="429"/>
      <c r="HIY41" s="429"/>
      <c r="HIZ41" s="429"/>
      <c r="HJA41" s="429"/>
      <c r="HJB41" s="429"/>
      <c r="HJC41" s="429"/>
      <c r="HJD41" s="429"/>
      <c r="HJE41" s="429"/>
      <c r="HJF41" s="429"/>
      <c r="HJG41" s="429"/>
      <c r="HJH41" s="429"/>
      <c r="HJI41" s="429"/>
      <c r="HJJ41" s="429"/>
      <c r="HJK41" s="429"/>
      <c r="HJL41" s="429"/>
      <c r="HJM41" s="429"/>
      <c r="HJN41" s="429"/>
      <c r="HJO41" s="429"/>
      <c r="HJP41" s="429"/>
      <c r="HJQ41" s="429"/>
      <c r="HJR41" s="429"/>
      <c r="HJS41" s="429"/>
      <c r="HJT41" s="429"/>
      <c r="HJU41" s="429"/>
      <c r="HJV41" s="429"/>
      <c r="HJW41" s="429"/>
      <c r="HJX41" s="429"/>
      <c r="HJY41" s="429"/>
      <c r="HJZ41" s="429"/>
      <c r="HKA41" s="429"/>
      <c r="HKB41" s="429"/>
      <c r="HKC41" s="429"/>
      <c r="HKD41" s="429"/>
      <c r="HKE41" s="429"/>
      <c r="HKF41" s="429"/>
      <c r="HKG41" s="429"/>
      <c r="HKH41" s="429"/>
      <c r="HKI41" s="429"/>
      <c r="HKJ41" s="429"/>
      <c r="HKK41" s="429"/>
      <c r="HKL41" s="429"/>
      <c r="HKM41" s="429"/>
      <c r="HKN41" s="429"/>
      <c r="HKO41" s="429"/>
      <c r="HKP41" s="429"/>
      <c r="HKQ41" s="429"/>
      <c r="HKR41" s="429"/>
      <c r="HKS41" s="429"/>
      <c r="HKT41" s="429"/>
      <c r="HKU41" s="429"/>
      <c r="HKV41" s="429"/>
      <c r="HKW41" s="429"/>
      <c r="HKX41" s="429"/>
      <c r="HKY41" s="429"/>
      <c r="HKZ41" s="429"/>
      <c r="HLA41" s="429"/>
      <c r="HLB41" s="429"/>
      <c r="HLC41" s="429"/>
      <c r="HLD41" s="429"/>
      <c r="HLE41" s="429"/>
      <c r="HLF41" s="429"/>
      <c r="HLG41" s="429"/>
      <c r="HLH41" s="429"/>
      <c r="HLI41" s="429"/>
      <c r="HLJ41" s="429"/>
      <c r="HLK41" s="429"/>
      <c r="HLL41" s="429"/>
      <c r="HLM41" s="429"/>
      <c r="HLN41" s="429"/>
      <c r="HLO41" s="429"/>
      <c r="HLP41" s="429"/>
      <c r="HLQ41" s="429"/>
      <c r="HLR41" s="429"/>
      <c r="HLS41" s="429"/>
      <c r="HLT41" s="429"/>
      <c r="HLU41" s="429"/>
      <c r="HLV41" s="429"/>
      <c r="HLW41" s="429"/>
      <c r="HLX41" s="429"/>
      <c r="HLY41" s="429"/>
      <c r="HLZ41" s="429"/>
      <c r="HMA41" s="429"/>
      <c r="HMB41" s="429"/>
      <c r="HMC41" s="429"/>
      <c r="HMD41" s="429"/>
      <c r="HME41" s="429"/>
      <c r="HMF41" s="429"/>
      <c r="HMG41" s="429"/>
      <c r="HMH41" s="429"/>
      <c r="HMI41" s="429"/>
      <c r="HMJ41" s="429"/>
      <c r="HMK41" s="429"/>
      <c r="HML41" s="429"/>
      <c r="HMM41" s="429"/>
      <c r="HMN41" s="429"/>
      <c r="HMO41" s="429"/>
      <c r="HMP41" s="429"/>
      <c r="HMQ41" s="429"/>
      <c r="HMR41" s="429"/>
      <c r="HMS41" s="429"/>
      <c r="HMT41" s="429"/>
      <c r="HMU41" s="429"/>
      <c r="HMV41" s="429"/>
      <c r="HMW41" s="429"/>
      <c r="HMX41" s="429"/>
      <c r="HMY41" s="429"/>
      <c r="HMZ41" s="429"/>
      <c r="HNA41" s="429"/>
      <c r="HNB41" s="429"/>
      <c r="HNC41" s="429"/>
      <c r="HND41" s="429"/>
      <c r="HNE41" s="429"/>
      <c r="HNF41" s="429"/>
      <c r="HNG41" s="429"/>
      <c r="HNH41" s="429"/>
      <c r="HNI41" s="429"/>
      <c r="HNJ41" s="429"/>
      <c r="HNK41" s="429"/>
      <c r="HNL41" s="429"/>
      <c r="HNM41" s="429"/>
      <c r="HNN41" s="429"/>
      <c r="HNO41" s="429"/>
      <c r="HNP41" s="429"/>
      <c r="HNQ41" s="429"/>
      <c r="HNR41" s="429"/>
      <c r="HNS41" s="429"/>
      <c r="HNT41" s="429"/>
      <c r="HNU41" s="429"/>
      <c r="HNV41" s="429"/>
      <c r="HNW41" s="429"/>
      <c r="HNX41" s="429"/>
      <c r="HNY41" s="429"/>
      <c r="HNZ41" s="429"/>
      <c r="HOA41" s="429"/>
      <c r="HOB41" s="429"/>
      <c r="HOC41" s="429"/>
      <c r="HOD41" s="429"/>
      <c r="HOE41" s="429"/>
      <c r="HOF41" s="429"/>
      <c r="HOG41" s="429"/>
      <c r="HOH41" s="429"/>
      <c r="HOI41" s="429"/>
      <c r="HOJ41" s="429"/>
      <c r="HOK41" s="429"/>
      <c r="HOL41" s="429"/>
      <c r="HOM41" s="429"/>
      <c r="HON41" s="429"/>
      <c r="HOO41" s="429"/>
      <c r="HOP41" s="429"/>
      <c r="HOQ41" s="429"/>
      <c r="HOR41" s="429"/>
      <c r="HOS41" s="429"/>
      <c r="HOT41" s="429"/>
      <c r="HOU41" s="429"/>
      <c r="HOV41" s="429"/>
      <c r="HOW41" s="429"/>
      <c r="HOX41" s="429"/>
      <c r="HOY41" s="429"/>
      <c r="HOZ41" s="429"/>
      <c r="HPA41" s="429"/>
      <c r="HPB41" s="429"/>
      <c r="HPC41" s="429"/>
      <c r="HPD41" s="429"/>
      <c r="HPE41" s="429"/>
      <c r="HPF41" s="429"/>
      <c r="HPG41" s="429"/>
      <c r="HPH41" s="429"/>
      <c r="HPI41" s="429"/>
      <c r="HPJ41" s="429"/>
      <c r="HPK41" s="429"/>
      <c r="HPL41" s="429"/>
      <c r="HPM41" s="429"/>
      <c r="HPN41" s="429"/>
      <c r="HPO41" s="429"/>
      <c r="HPP41" s="429"/>
      <c r="HPQ41" s="429"/>
      <c r="HPR41" s="429"/>
      <c r="HPS41" s="429"/>
      <c r="HPT41" s="429"/>
      <c r="HPU41" s="429"/>
      <c r="HPV41" s="429"/>
      <c r="HPW41" s="429"/>
      <c r="HPX41" s="429"/>
      <c r="HPY41" s="429"/>
      <c r="HPZ41" s="429"/>
      <c r="HQA41" s="429"/>
      <c r="HQB41" s="429"/>
      <c r="HQC41" s="429"/>
      <c r="HQD41" s="429"/>
      <c r="HQE41" s="429"/>
      <c r="HQF41" s="429"/>
      <c r="HQG41" s="429"/>
      <c r="HQH41" s="429"/>
      <c r="HQI41" s="429"/>
      <c r="HQJ41" s="429"/>
      <c r="HQK41" s="429"/>
      <c r="HQL41" s="429"/>
      <c r="HQM41" s="429"/>
      <c r="HQN41" s="429"/>
      <c r="HQO41" s="429"/>
      <c r="HQP41" s="429"/>
      <c r="HQQ41" s="429"/>
      <c r="HQR41" s="429"/>
      <c r="HQS41" s="429"/>
      <c r="HQT41" s="429"/>
      <c r="HQU41" s="429"/>
      <c r="HQV41" s="429"/>
      <c r="HQW41" s="429"/>
      <c r="HQX41" s="429"/>
      <c r="HQY41" s="429"/>
      <c r="HQZ41" s="429"/>
      <c r="HRA41" s="429"/>
      <c r="HRB41" s="429"/>
      <c r="HRC41" s="429"/>
      <c r="HRD41" s="429"/>
      <c r="HRE41" s="429"/>
      <c r="HRF41" s="429"/>
      <c r="HRG41" s="429"/>
      <c r="HRH41" s="429"/>
      <c r="HRI41" s="429"/>
      <c r="HRJ41" s="429"/>
      <c r="HRK41" s="429"/>
      <c r="HRL41" s="429"/>
      <c r="HRM41" s="429"/>
      <c r="HRN41" s="429"/>
      <c r="HRO41" s="429"/>
      <c r="HRP41" s="429"/>
      <c r="HRQ41" s="429"/>
      <c r="HRR41" s="429"/>
      <c r="HRS41" s="429"/>
      <c r="HRT41" s="429"/>
      <c r="HRU41" s="429"/>
      <c r="HRV41" s="429"/>
      <c r="HRW41" s="429"/>
      <c r="HRX41" s="429"/>
      <c r="HRY41" s="429"/>
      <c r="HRZ41" s="429"/>
      <c r="HSA41" s="429"/>
      <c r="HSB41" s="429"/>
      <c r="HSC41" s="429"/>
      <c r="HSD41" s="429"/>
      <c r="HSE41" s="429"/>
      <c r="HSF41" s="429"/>
      <c r="HSG41" s="429"/>
      <c r="HSH41" s="429"/>
      <c r="HSI41" s="429"/>
      <c r="HSJ41" s="429"/>
      <c r="HSK41" s="429"/>
      <c r="HSL41" s="429"/>
      <c r="HSM41" s="429"/>
      <c r="HSN41" s="429"/>
      <c r="HSO41" s="429"/>
      <c r="HSP41" s="429"/>
      <c r="HSQ41" s="429"/>
      <c r="HSR41" s="429"/>
      <c r="HSS41" s="429"/>
      <c r="HST41" s="429"/>
      <c r="HSU41" s="429"/>
      <c r="HSV41" s="429"/>
      <c r="HSW41" s="429"/>
      <c r="HSX41" s="429"/>
      <c r="HSY41" s="429"/>
      <c r="HSZ41" s="429"/>
      <c r="HTA41" s="429"/>
      <c r="HTB41" s="429"/>
      <c r="HTC41" s="429"/>
      <c r="HTD41" s="429"/>
      <c r="HTE41" s="429"/>
      <c r="HTF41" s="429"/>
      <c r="HTG41" s="429"/>
      <c r="HTH41" s="429"/>
      <c r="HTI41" s="429"/>
      <c r="HTJ41" s="429"/>
      <c r="HTK41" s="429"/>
      <c r="HTL41" s="429"/>
      <c r="HTM41" s="429"/>
      <c r="HTN41" s="429"/>
      <c r="HTO41" s="429"/>
      <c r="HTP41" s="429"/>
      <c r="HTQ41" s="429"/>
      <c r="HTR41" s="429"/>
      <c r="HTS41" s="429"/>
      <c r="HTT41" s="429"/>
      <c r="HTU41" s="429"/>
      <c r="HTV41" s="429"/>
      <c r="HTW41" s="429"/>
      <c r="HTX41" s="429"/>
      <c r="HTY41" s="429"/>
      <c r="HTZ41" s="429"/>
      <c r="HUA41" s="429"/>
      <c r="HUB41" s="429"/>
      <c r="HUC41" s="429"/>
      <c r="HUD41" s="429"/>
      <c r="HUE41" s="429"/>
      <c r="HUF41" s="429"/>
      <c r="HUG41" s="429"/>
      <c r="HUH41" s="429"/>
      <c r="HUI41" s="429"/>
      <c r="HUJ41" s="429"/>
      <c r="HUK41" s="429"/>
      <c r="HUL41" s="429"/>
      <c r="HUM41" s="429"/>
      <c r="HUN41" s="429"/>
      <c r="HUO41" s="429"/>
      <c r="HUP41" s="429"/>
      <c r="HUQ41" s="429"/>
      <c r="HUR41" s="429"/>
      <c r="HUS41" s="429"/>
      <c r="HUT41" s="429"/>
      <c r="HUU41" s="429"/>
      <c r="HUV41" s="429"/>
      <c r="HUW41" s="429"/>
      <c r="HUX41" s="429"/>
      <c r="HUY41" s="429"/>
      <c r="HUZ41" s="429"/>
      <c r="HVA41" s="429"/>
      <c r="HVB41" s="429"/>
      <c r="HVC41" s="429"/>
      <c r="HVD41" s="429"/>
      <c r="HVE41" s="429"/>
      <c r="HVF41" s="429"/>
      <c r="HVG41" s="429"/>
      <c r="HVH41" s="429"/>
      <c r="HVI41" s="429"/>
      <c r="HVJ41" s="429"/>
      <c r="HVK41" s="429"/>
      <c r="HVL41" s="429"/>
      <c r="HVM41" s="429"/>
      <c r="HVN41" s="429"/>
      <c r="HVO41" s="429"/>
      <c r="HVP41" s="429"/>
      <c r="HVQ41" s="429"/>
      <c r="HVR41" s="429"/>
      <c r="HVS41" s="429"/>
      <c r="HVT41" s="429"/>
      <c r="HVU41" s="429"/>
      <c r="HVV41" s="429"/>
      <c r="HVW41" s="429"/>
      <c r="HVX41" s="429"/>
      <c r="HVY41" s="429"/>
      <c r="HVZ41" s="429"/>
      <c r="HWA41" s="429"/>
      <c r="HWB41" s="429"/>
      <c r="HWC41" s="429"/>
      <c r="HWD41" s="429"/>
      <c r="HWE41" s="429"/>
      <c r="HWF41" s="429"/>
      <c r="HWG41" s="429"/>
      <c r="HWH41" s="429"/>
      <c r="HWI41" s="429"/>
      <c r="HWJ41" s="429"/>
      <c r="HWK41" s="429"/>
      <c r="HWL41" s="429"/>
      <c r="HWM41" s="429"/>
      <c r="HWN41" s="429"/>
      <c r="HWO41" s="429"/>
      <c r="HWP41" s="429"/>
      <c r="HWQ41" s="429"/>
      <c r="HWR41" s="429"/>
      <c r="HWS41" s="429"/>
      <c r="HWT41" s="429"/>
      <c r="HWU41" s="429"/>
      <c r="HWV41" s="429"/>
      <c r="HWW41" s="429"/>
      <c r="HWX41" s="429"/>
      <c r="HWY41" s="429"/>
      <c r="HWZ41" s="429"/>
      <c r="HXA41" s="429"/>
      <c r="HXB41" s="429"/>
      <c r="HXC41" s="429"/>
      <c r="HXD41" s="429"/>
      <c r="HXE41" s="429"/>
      <c r="HXF41" s="429"/>
      <c r="HXG41" s="429"/>
      <c r="HXH41" s="429"/>
      <c r="HXI41" s="429"/>
      <c r="HXJ41" s="429"/>
      <c r="HXK41" s="429"/>
      <c r="HXL41" s="429"/>
      <c r="HXM41" s="429"/>
      <c r="HXN41" s="429"/>
      <c r="HXO41" s="429"/>
      <c r="HXP41" s="429"/>
      <c r="HXQ41" s="429"/>
      <c r="HXR41" s="429"/>
      <c r="HXS41" s="429"/>
      <c r="HXT41" s="429"/>
      <c r="HXU41" s="429"/>
      <c r="HXV41" s="429"/>
      <c r="HXW41" s="429"/>
      <c r="HXX41" s="429"/>
      <c r="HXY41" s="429"/>
      <c r="HXZ41" s="429"/>
      <c r="HYA41" s="429"/>
      <c r="HYB41" s="429"/>
      <c r="HYC41" s="429"/>
      <c r="HYD41" s="429"/>
      <c r="HYE41" s="429"/>
      <c r="HYF41" s="429"/>
      <c r="HYG41" s="429"/>
      <c r="HYH41" s="429"/>
      <c r="HYI41" s="429"/>
      <c r="HYJ41" s="429"/>
      <c r="HYK41" s="429"/>
      <c r="HYL41" s="429"/>
      <c r="HYM41" s="429"/>
      <c r="HYN41" s="429"/>
      <c r="HYO41" s="429"/>
      <c r="HYP41" s="429"/>
      <c r="HYQ41" s="429"/>
      <c r="HYR41" s="429"/>
      <c r="HYS41" s="429"/>
      <c r="HYT41" s="429"/>
      <c r="HYU41" s="429"/>
      <c r="HYV41" s="429"/>
      <c r="HYW41" s="429"/>
      <c r="HYX41" s="429"/>
      <c r="HYY41" s="429"/>
      <c r="HYZ41" s="429"/>
      <c r="HZA41" s="429"/>
      <c r="HZB41" s="429"/>
      <c r="HZC41" s="429"/>
      <c r="HZD41" s="429"/>
      <c r="HZE41" s="429"/>
      <c r="HZF41" s="429"/>
      <c r="HZG41" s="429"/>
      <c r="HZH41" s="429"/>
      <c r="HZI41" s="429"/>
      <c r="HZJ41" s="429"/>
      <c r="HZK41" s="429"/>
      <c r="HZL41" s="429"/>
      <c r="HZM41" s="429"/>
      <c r="HZN41" s="429"/>
      <c r="HZO41" s="429"/>
      <c r="HZP41" s="429"/>
      <c r="HZQ41" s="429"/>
      <c r="HZR41" s="429"/>
      <c r="HZS41" s="429"/>
      <c r="HZT41" s="429"/>
      <c r="HZU41" s="429"/>
      <c r="HZV41" s="429"/>
      <c r="HZW41" s="429"/>
      <c r="HZX41" s="429"/>
      <c r="HZY41" s="429"/>
      <c r="HZZ41" s="429"/>
      <c r="IAA41" s="429"/>
      <c r="IAB41" s="429"/>
      <c r="IAC41" s="429"/>
      <c r="IAD41" s="429"/>
      <c r="IAE41" s="429"/>
      <c r="IAF41" s="429"/>
      <c r="IAG41" s="429"/>
      <c r="IAH41" s="429"/>
      <c r="IAI41" s="429"/>
      <c r="IAJ41" s="429"/>
      <c r="IAK41" s="429"/>
      <c r="IAL41" s="429"/>
      <c r="IAM41" s="429"/>
      <c r="IAN41" s="429"/>
      <c r="IAO41" s="429"/>
      <c r="IAP41" s="429"/>
      <c r="IAQ41" s="429"/>
      <c r="IAR41" s="429"/>
      <c r="IAS41" s="429"/>
      <c r="IAT41" s="429"/>
      <c r="IAU41" s="429"/>
      <c r="IAV41" s="429"/>
      <c r="IAW41" s="429"/>
      <c r="IAX41" s="429"/>
      <c r="IAY41" s="429"/>
      <c r="IAZ41" s="429"/>
      <c r="IBA41" s="429"/>
      <c r="IBB41" s="429"/>
      <c r="IBC41" s="429"/>
      <c r="IBD41" s="429"/>
      <c r="IBE41" s="429"/>
      <c r="IBF41" s="429"/>
      <c r="IBG41" s="429"/>
      <c r="IBH41" s="429"/>
      <c r="IBI41" s="429"/>
      <c r="IBJ41" s="429"/>
      <c r="IBK41" s="429"/>
      <c r="IBL41" s="429"/>
      <c r="IBM41" s="429"/>
      <c r="IBN41" s="429"/>
      <c r="IBO41" s="429"/>
      <c r="IBP41" s="429"/>
      <c r="IBQ41" s="429"/>
      <c r="IBR41" s="429"/>
      <c r="IBS41" s="429"/>
      <c r="IBT41" s="429"/>
      <c r="IBU41" s="429"/>
      <c r="IBV41" s="429"/>
      <c r="IBW41" s="429"/>
      <c r="IBX41" s="429"/>
      <c r="IBY41" s="429"/>
      <c r="IBZ41" s="429"/>
      <c r="ICA41" s="429"/>
      <c r="ICB41" s="429"/>
      <c r="ICC41" s="429"/>
      <c r="ICD41" s="429"/>
      <c r="ICE41" s="429"/>
      <c r="ICF41" s="429"/>
      <c r="ICG41" s="429"/>
      <c r="ICH41" s="429"/>
      <c r="ICI41" s="429"/>
      <c r="ICJ41" s="429"/>
      <c r="ICK41" s="429"/>
      <c r="ICL41" s="429"/>
      <c r="ICM41" s="429"/>
      <c r="ICN41" s="429"/>
      <c r="ICO41" s="429"/>
      <c r="ICP41" s="429"/>
      <c r="ICQ41" s="429"/>
      <c r="ICR41" s="429"/>
      <c r="ICS41" s="429"/>
      <c r="ICT41" s="429"/>
      <c r="ICU41" s="429"/>
      <c r="ICV41" s="429"/>
      <c r="ICW41" s="429"/>
      <c r="ICX41" s="429"/>
      <c r="ICY41" s="429"/>
      <c r="ICZ41" s="429"/>
      <c r="IDA41" s="429"/>
      <c r="IDB41" s="429"/>
      <c r="IDC41" s="429"/>
      <c r="IDD41" s="429"/>
      <c r="IDE41" s="429"/>
      <c r="IDF41" s="429"/>
      <c r="IDG41" s="429"/>
      <c r="IDH41" s="429"/>
      <c r="IDI41" s="429"/>
      <c r="IDJ41" s="429"/>
      <c r="IDK41" s="429"/>
      <c r="IDL41" s="429"/>
      <c r="IDM41" s="429"/>
      <c r="IDN41" s="429"/>
      <c r="IDO41" s="429"/>
      <c r="IDP41" s="429"/>
      <c r="IDQ41" s="429"/>
      <c r="IDR41" s="429"/>
      <c r="IDS41" s="429"/>
      <c r="IDT41" s="429"/>
      <c r="IDU41" s="429"/>
      <c r="IDV41" s="429"/>
      <c r="IDW41" s="429"/>
      <c r="IDX41" s="429"/>
      <c r="IDY41" s="429"/>
      <c r="IDZ41" s="429"/>
      <c r="IEA41" s="429"/>
      <c r="IEB41" s="429"/>
      <c r="IEC41" s="429"/>
      <c r="IED41" s="429"/>
      <c r="IEE41" s="429"/>
      <c r="IEF41" s="429"/>
      <c r="IEG41" s="429"/>
      <c r="IEH41" s="429"/>
      <c r="IEI41" s="429"/>
      <c r="IEJ41" s="429"/>
      <c r="IEK41" s="429"/>
      <c r="IEL41" s="429"/>
      <c r="IEM41" s="429"/>
      <c r="IEN41" s="429"/>
      <c r="IEO41" s="429"/>
      <c r="IEP41" s="429"/>
      <c r="IEQ41" s="429"/>
      <c r="IER41" s="429"/>
      <c r="IES41" s="429"/>
      <c r="IET41" s="429"/>
      <c r="IEU41" s="429"/>
      <c r="IEV41" s="429"/>
      <c r="IEW41" s="429"/>
      <c r="IEX41" s="429"/>
      <c r="IEY41" s="429"/>
      <c r="IEZ41" s="429"/>
      <c r="IFA41" s="429"/>
      <c r="IFB41" s="429"/>
      <c r="IFC41" s="429"/>
      <c r="IFD41" s="429"/>
      <c r="IFE41" s="429"/>
      <c r="IFF41" s="429"/>
      <c r="IFG41" s="429"/>
      <c r="IFH41" s="429"/>
      <c r="IFI41" s="429"/>
      <c r="IFJ41" s="429"/>
      <c r="IFK41" s="429"/>
      <c r="IFL41" s="429"/>
      <c r="IFM41" s="429"/>
      <c r="IFN41" s="429"/>
      <c r="IFO41" s="429"/>
      <c r="IFP41" s="429"/>
      <c r="IFQ41" s="429"/>
      <c r="IFR41" s="429"/>
      <c r="IFS41" s="429"/>
      <c r="IFT41" s="429"/>
      <c r="IFU41" s="429"/>
      <c r="IFV41" s="429"/>
      <c r="IFW41" s="429"/>
      <c r="IFX41" s="429"/>
      <c r="IFY41" s="429"/>
      <c r="IFZ41" s="429"/>
      <c r="IGA41" s="429"/>
      <c r="IGB41" s="429"/>
      <c r="IGC41" s="429"/>
      <c r="IGD41" s="429"/>
      <c r="IGE41" s="429"/>
      <c r="IGF41" s="429"/>
      <c r="IGG41" s="429"/>
      <c r="IGH41" s="429"/>
      <c r="IGI41" s="429"/>
      <c r="IGJ41" s="429"/>
      <c r="IGK41" s="429"/>
      <c r="IGL41" s="429"/>
      <c r="IGM41" s="429"/>
      <c r="IGN41" s="429"/>
      <c r="IGO41" s="429"/>
      <c r="IGP41" s="429"/>
      <c r="IGQ41" s="429"/>
      <c r="IGR41" s="429"/>
      <c r="IGS41" s="429"/>
      <c r="IGT41" s="429"/>
      <c r="IGU41" s="429"/>
      <c r="IGV41" s="429"/>
      <c r="IGW41" s="429"/>
      <c r="IGX41" s="429"/>
      <c r="IGY41" s="429"/>
      <c r="IGZ41" s="429"/>
      <c r="IHA41" s="429"/>
      <c r="IHB41" s="429"/>
      <c r="IHC41" s="429"/>
      <c r="IHD41" s="429"/>
      <c r="IHE41" s="429"/>
      <c r="IHF41" s="429"/>
      <c r="IHG41" s="429"/>
      <c r="IHH41" s="429"/>
      <c r="IHI41" s="429"/>
      <c r="IHJ41" s="429"/>
      <c r="IHK41" s="429"/>
      <c r="IHL41" s="429"/>
      <c r="IHM41" s="429"/>
      <c r="IHN41" s="429"/>
      <c r="IHO41" s="429"/>
      <c r="IHP41" s="429"/>
      <c r="IHQ41" s="429"/>
      <c r="IHR41" s="429"/>
      <c r="IHS41" s="429"/>
      <c r="IHT41" s="429"/>
      <c r="IHU41" s="429"/>
      <c r="IHV41" s="429"/>
      <c r="IHW41" s="429"/>
      <c r="IHX41" s="429"/>
      <c r="IHY41" s="429"/>
      <c r="IHZ41" s="429"/>
      <c r="IIA41" s="429"/>
      <c r="IIB41" s="429"/>
      <c r="IIC41" s="429"/>
      <c r="IID41" s="429"/>
      <c r="IIE41" s="429"/>
      <c r="IIF41" s="429"/>
      <c r="IIG41" s="429"/>
      <c r="IIH41" s="429"/>
      <c r="III41" s="429"/>
      <c r="IIJ41" s="429"/>
      <c r="IIK41" s="429"/>
      <c r="IIL41" s="429"/>
      <c r="IIM41" s="429"/>
      <c r="IIN41" s="429"/>
      <c r="IIO41" s="429"/>
      <c r="IIP41" s="429"/>
      <c r="IIQ41" s="429"/>
      <c r="IIR41" s="429"/>
      <c r="IIS41" s="429"/>
      <c r="IIT41" s="429"/>
      <c r="IIU41" s="429"/>
      <c r="IIV41" s="429"/>
      <c r="IIW41" s="429"/>
      <c r="IIX41" s="429"/>
      <c r="IIY41" s="429"/>
      <c r="IIZ41" s="429"/>
      <c r="IJA41" s="429"/>
      <c r="IJB41" s="429"/>
      <c r="IJC41" s="429"/>
      <c r="IJD41" s="429"/>
      <c r="IJE41" s="429"/>
      <c r="IJF41" s="429"/>
      <c r="IJG41" s="429"/>
      <c r="IJH41" s="429"/>
      <c r="IJI41" s="429"/>
      <c r="IJJ41" s="429"/>
      <c r="IJK41" s="429"/>
      <c r="IJL41" s="429"/>
      <c r="IJM41" s="429"/>
      <c r="IJN41" s="429"/>
      <c r="IJO41" s="429"/>
      <c r="IJP41" s="429"/>
      <c r="IJQ41" s="429"/>
      <c r="IJR41" s="429"/>
      <c r="IJS41" s="429"/>
      <c r="IJT41" s="429"/>
      <c r="IJU41" s="429"/>
      <c r="IJV41" s="429"/>
      <c r="IJW41" s="429"/>
      <c r="IJX41" s="429"/>
      <c r="IJY41" s="429"/>
      <c r="IJZ41" s="429"/>
      <c r="IKA41" s="429"/>
      <c r="IKB41" s="429"/>
      <c r="IKC41" s="429"/>
      <c r="IKD41" s="429"/>
      <c r="IKE41" s="429"/>
      <c r="IKF41" s="429"/>
      <c r="IKG41" s="429"/>
      <c r="IKH41" s="429"/>
      <c r="IKI41" s="429"/>
      <c r="IKJ41" s="429"/>
      <c r="IKK41" s="429"/>
      <c r="IKL41" s="429"/>
      <c r="IKM41" s="429"/>
      <c r="IKN41" s="429"/>
      <c r="IKO41" s="429"/>
      <c r="IKP41" s="429"/>
      <c r="IKQ41" s="429"/>
      <c r="IKR41" s="429"/>
      <c r="IKS41" s="429"/>
      <c r="IKT41" s="429"/>
      <c r="IKU41" s="429"/>
      <c r="IKV41" s="429"/>
      <c r="IKW41" s="429"/>
      <c r="IKX41" s="429"/>
      <c r="IKY41" s="429"/>
      <c r="IKZ41" s="429"/>
      <c r="ILA41" s="429"/>
      <c r="ILB41" s="429"/>
      <c r="ILC41" s="429"/>
      <c r="ILD41" s="429"/>
      <c r="ILE41" s="429"/>
      <c r="ILF41" s="429"/>
      <c r="ILG41" s="429"/>
      <c r="ILH41" s="429"/>
      <c r="ILI41" s="429"/>
      <c r="ILJ41" s="429"/>
      <c r="ILK41" s="429"/>
      <c r="ILL41" s="429"/>
      <c r="ILM41" s="429"/>
      <c r="ILN41" s="429"/>
      <c r="ILO41" s="429"/>
      <c r="ILP41" s="429"/>
      <c r="ILQ41" s="429"/>
      <c r="ILR41" s="429"/>
      <c r="ILS41" s="429"/>
      <c r="ILT41" s="429"/>
      <c r="ILU41" s="429"/>
      <c r="ILV41" s="429"/>
      <c r="ILW41" s="429"/>
      <c r="ILX41" s="429"/>
      <c r="ILY41" s="429"/>
      <c r="ILZ41" s="429"/>
      <c r="IMA41" s="429"/>
      <c r="IMB41" s="429"/>
      <c r="IMC41" s="429"/>
      <c r="IMD41" s="429"/>
      <c r="IME41" s="429"/>
      <c r="IMF41" s="429"/>
      <c r="IMG41" s="429"/>
      <c r="IMH41" s="429"/>
      <c r="IMI41" s="429"/>
      <c r="IMJ41" s="429"/>
      <c r="IMK41" s="429"/>
      <c r="IML41" s="429"/>
      <c r="IMM41" s="429"/>
      <c r="IMN41" s="429"/>
      <c r="IMO41" s="429"/>
      <c r="IMP41" s="429"/>
      <c r="IMQ41" s="429"/>
      <c r="IMR41" s="429"/>
      <c r="IMS41" s="429"/>
      <c r="IMT41" s="429"/>
      <c r="IMU41" s="429"/>
      <c r="IMV41" s="429"/>
      <c r="IMW41" s="429"/>
      <c r="IMX41" s="429"/>
      <c r="IMY41" s="429"/>
      <c r="IMZ41" s="429"/>
      <c r="INA41" s="429"/>
      <c r="INB41" s="429"/>
      <c r="INC41" s="429"/>
      <c r="IND41" s="429"/>
      <c r="INE41" s="429"/>
      <c r="INF41" s="429"/>
      <c r="ING41" s="429"/>
      <c r="INH41" s="429"/>
      <c r="INI41" s="429"/>
      <c r="INJ41" s="429"/>
      <c r="INK41" s="429"/>
      <c r="INL41" s="429"/>
      <c r="INM41" s="429"/>
      <c r="INN41" s="429"/>
      <c r="INO41" s="429"/>
      <c r="INP41" s="429"/>
      <c r="INQ41" s="429"/>
      <c r="INR41" s="429"/>
      <c r="INS41" s="429"/>
      <c r="INT41" s="429"/>
      <c r="INU41" s="429"/>
      <c r="INV41" s="429"/>
      <c r="INW41" s="429"/>
      <c r="INX41" s="429"/>
      <c r="INY41" s="429"/>
      <c r="INZ41" s="429"/>
      <c r="IOA41" s="429"/>
      <c r="IOB41" s="429"/>
      <c r="IOC41" s="429"/>
      <c r="IOD41" s="429"/>
      <c r="IOE41" s="429"/>
      <c r="IOF41" s="429"/>
      <c r="IOG41" s="429"/>
      <c r="IOH41" s="429"/>
      <c r="IOI41" s="429"/>
      <c r="IOJ41" s="429"/>
      <c r="IOK41" s="429"/>
      <c r="IOL41" s="429"/>
      <c r="IOM41" s="429"/>
      <c r="ION41" s="429"/>
      <c r="IOO41" s="429"/>
      <c r="IOP41" s="429"/>
      <c r="IOQ41" s="429"/>
      <c r="IOR41" s="429"/>
      <c r="IOS41" s="429"/>
      <c r="IOT41" s="429"/>
      <c r="IOU41" s="429"/>
      <c r="IOV41" s="429"/>
      <c r="IOW41" s="429"/>
      <c r="IOX41" s="429"/>
      <c r="IOY41" s="429"/>
      <c r="IOZ41" s="429"/>
      <c r="IPA41" s="429"/>
      <c r="IPB41" s="429"/>
      <c r="IPC41" s="429"/>
      <c r="IPD41" s="429"/>
      <c r="IPE41" s="429"/>
      <c r="IPF41" s="429"/>
      <c r="IPG41" s="429"/>
      <c r="IPH41" s="429"/>
      <c r="IPI41" s="429"/>
      <c r="IPJ41" s="429"/>
      <c r="IPK41" s="429"/>
      <c r="IPL41" s="429"/>
      <c r="IPM41" s="429"/>
      <c r="IPN41" s="429"/>
      <c r="IPO41" s="429"/>
      <c r="IPP41" s="429"/>
      <c r="IPQ41" s="429"/>
      <c r="IPR41" s="429"/>
      <c r="IPS41" s="429"/>
      <c r="IPT41" s="429"/>
      <c r="IPU41" s="429"/>
      <c r="IPV41" s="429"/>
      <c r="IPW41" s="429"/>
      <c r="IPX41" s="429"/>
      <c r="IPY41" s="429"/>
      <c r="IPZ41" s="429"/>
      <c r="IQA41" s="429"/>
      <c r="IQB41" s="429"/>
      <c r="IQC41" s="429"/>
      <c r="IQD41" s="429"/>
      <c r="IQE41" s="429"/>
      <c r="IQF41" s="429"/>
      <c r="IQG41" s="429"/>
      <c r="IQH41" s="429"/>
      <c r="IQI41" s="429"/>
      <c r="IQJ41" s="429"/>
      <c r="IQK41" s="429"/>
      <c r="IQL41" s="429"/>
      <c r="IQM41" s="429"/>
      <c r="IQN41" s="429"/>
      <c r="IQO41" s="429"/>
      <c r="IQP41" s="429"/>
      <c r="IQQ41" s="429"/>
      <c r="IQR41" s="429"/>
      <c r="IQS41" s="429"/>
      <c r="IQT41" s="429"/>
      <c r="IQU41" s="429"/>
      <c r="IQV41" s="429"/>
      <c r="IQW41" s="429"/>
      <c r="IQX41" s="429"/>
      <c r="IQY41" s="429"/>
      <c r="IQZ41" s="429"/>
      <c r="IRA41" s="429"/>
      <c r="IRB41" s="429"/>
      <c r="IRC41" s="429"/>
      <c r="IRD41" s="429"/>
      <c r="IRE41" s="429"/>
      <c r="IRF41" s="429"/>
      <c r="IRG41" s="429"/>
      <c r="IRH41" s="429"/>
      <c r="IRI41" s="429"/>
      <c r="IRJ41" s="429"/>
      <c r="IRK41" s="429"/>
      <c r="IRL41" s="429"/>
      <c r="IRM41" s="429"/>
      <c r="IRN41" s="429"/>
      <c r="IRO41" s="429"/>
      <c r="IRP41" s="429"/>
      <c r="IRQ41" s="429"/>
      <c r="IRR41" s="429"/>
      <c r="IRS41" s="429"/>
      <c r="IRT41" s="429"/>
      <c r="IRU41" s="429"/>
      <c r="IRV41" s="429"/>
      <c r="IRW41" s="429"/>
      <c r="IRX41" s="429"/>
      <c r="IRY41" s="429"/>
      <c r="IRZ41" s="429"/>
      <c r="ISA41" s="429"/>
      <c r="ISB41" s="429"/>
      <c r="ISC41" s="429"/>
      <c r="ISD41" s="429"/>
      <c r="ISE41" s="429"/>
      <c r="ISF41" s="429"/>
      <c r="ISG41" s="429"/>
      <c r="ISH41" s="429"/>
      <c r="ISI41" s="429"/>
      <c r="ISJ41" s="429"/>
      <c r="ISK41" s="429"/>
      <c r="ISL41" s="429"/>
      <c r="ISM41" s="429"/>
      <c r="ISN41" s="429"/>
      <c r="ISO41" s="429"/>
      <c r="ISP41" s="429"/>
      <c r="ISQ41" s="429"/>
      <c r="ISR41" s="429"/>
      <c r="ISS41" s="429"/>
      <c r="IST41" s="429"/>
      <c r="ISU41" s="429"/>
      <c r="ISV41" s="429"/>
      <c r="ISW41" s="429"/>
      <c r="ISX41" s="429"/>
      <c r="ISY41" s="429"/>
      <c r="ISZ41" s="429"/>
      <c r="ITA41" s="429"/>
      <c r="ITB41" s="429"/>
      <c r="ITC41" s="429"/>
      <c r="ITD41" s="429"/>
      <c r="ITE41" s="429"/>
      <c r="ITF41" s="429"/>
      <c r="ITG41" s="429"/>
      <c r="ITH41" s="429"/>
      <c r="ITI41" s="429"/>
      <c r="ITJ41" s="429"/>
      <c r="ITK41" s="429"/>
      <c r="ITL41" s="429"/>
      <c r="ITM41" s="429"/>
      <c r="ITN41" s="429"/>
      <c r="ITO41" s="429"/>
      <c r="ITP41" s="429"/>
      <c r="ITQ41" s="429"/>
      <c r="ITR41" s="429"/>
      <c r="ITS41" s="429"/>
      <c r="ITT41" s="429"/>
      <c r="ITU41" s="429"/>
      <c r="ITV41" s="429"/>
      <c r="ITW41" s="429"/>
      <c r="ITX41" s="429"/>
      <c r="ITY41" s="429"/>
      <c r="ITZ41" s="429"/>
      <c r="IUA41" s="429"/>
      <c r="IUB41" s="429"/>
      <c r="IUC41" s="429"/>
      <c r="IUD41" s="429"/>
      <c r="IUE41" s="429"/>
      <c r="IUF41" s="429"/>
      <c r="IUG41" s="429"/>
      <c r="IUH41" s="429"/>
      <c r="IUI41" s="429"/>
      <c r="IUJ41" s="429"/>
      <c r="IUK41" s="429"/>
      <c r="IUL41" s="429"/>
      <c r="IUM41" s="429"/>
      <c r="IUN41" s="429"/>
      <c r="IUO41" s="429"/>
      <c r="IUP41" s="429"/>
      <c r="IUQ41" s="429"/>
      <c r="IUR41" s="429"/>
      <c r="IUS41" s="429"/>
      <c r="IUT41" s="429"/>
      <c r="IUU41" s="429"/>
      <c r="IUV41" s="429"/>
      <c r="IUW41" s="429"/>
      <c r="IUX41" s="429"/>
      <c r="IUY41" s="429"/>
      <c r="IUZ41" s="429"/>
      <c r="IVA41" s="429"/>
      <c r="IVB41" s="429"/>
      <c r="IVC41" s="429"/>
      <c r="IVD41" s="429"/>
      <c r="IVE41" s="429"/>
      <c r="IVF41" s="429"/>
      <c r="IVG41" s="429"/>
      <c r="IVH41" s="429"/>
      <c r="IVI41" s="429"/>
      <c r="IVJ41" s="429"/>
      <c r="IVK41" s="429"/>
      <c r="IVL41" s="429"/>
      <c r="IVM41" s="429"/>
      <c r="IVN41" s="429"/>
      <c r="IVO41" s="429"/>
      <c r="IVP41" s="429"/>
      <c r="IVQ41" s="429"/>
      <c r="IVR41" s="429"/>
      <c r="IVS41" s="429"/>
      <c r="IVT41" s="429"/>
      <c r="IVU41" s="429"/>
      <c r="IVV41" s="429"/>
      <c r="IVW41" s="429"/>
      <c r="IVX41" s="429"/>
      <c r="IVY41" s="429"/>
      <c r="IVZ41" s="429"/>
      <c r="IWA41" s="429"/>
      <c r="IWB41" s="429"/>
      <c r="IWC41" s="429"/>
      <c r="IWD41" s="429"/>
      <c r="IWE41" s="429"/>
      <c r="IWF41" s="429"/>
      <c r="IWG41" s="429"/>
      <c r="IWH41" s="429"/>
      <c r="IWI41" s="429"/>
      <c r="IWJ41" s="429"/>
      <c r="IWK41" s="429"/>
      <c r="IWL41" s="429"/>
      <c r="IWM41" s="429"/>
      <c r="IWN41" s="429"/>
      <c r="IWO41" s="429"/>
      <c r="IWP41" s="429"/>
      <c r="IWQ41" s="429"/>
      <c r="IWR41" s="429"/>
      <c r="IWS41" s="429"/>
      <c r="IWT41" s="429"/>
      <c r="IWU41" s="429"/>
      <c r="IWV41" s="429"/>
      <c r="IWW41" s="429"/>
      <c r="IWX41" s="429"/>
      <c r="IWY41" s="429"/>
      <c r="IWZ41" s="429"/>
      <c r="IXA41" s="429"/>
      <c r="IXB41" s="429"/>
      <c r="IXC41" s="429"/>
      <c r="IXD41" s="429"/>
      <c r="IXE41" s="429"/>
      <c r="IXF41" s="429"/>
      <c r="IXG41" s="429"/>
      <c r="IXH41" s="429"/>
      <c r="IXI41" s="429"/>
      <c r="IXJ41" s="429"/>
      <c r="IXK41" s="429"/>
      <c r="IXL41" s="429"/>
      <c r="IXM41" s="429"/>
      <c r="IXN41" s="429"/>
      <c r="IXO41" s="429"/>
      <c r="IXP41" s="429"/>
      <c r="IXQ41" s="429"/>
      <c r="IXR41" s="429"/>
      <c r="IXS41" s="429"/>
      <c r="IXT41" s="429"/>
      <c r="IXU41" s="429"/>
      <c r="IXV41" s="429"/>
      <c r="IXW41" s="429"/>
      <c r="IXX41" s="429"/>
      <c r="IXY41" s="429"/>
      <c r="IXZ41" s="429"/>
      <c r="IYA41" s="429"/>
      <c r="IYB41" s="429"/>
      <c r="IYC41" s="429"/>
      <c r="IYD41" s="429"/>
      <c r="IYE41" s="429"/>
      <c r="IYF41" s="429"/>
      <c r="IYG41" s="429"/>
      <c r="IYH41" s="429"/>
      <c r="IYI41" s="429"/>
      <c r="IYJ41" s="429"/>
      <c r="IYK41" s="429"/>
      <c r="IYL41" s="429"/>
      <c r="IYM41" s="429"/>
      <c r="IYN41" s="429"/>
      <c r="IYO41" s="429"/>
      <c r="IYP41" s="429"/>
      <c r="IYQ41" s="429"/>
      <c r="IYR41" s="429"/>
      <c r="IYS41" s="429"/>
      <c r="IYT41" s="429"/>
      <c r="IYU41" s="429"/>
      <c r="IYV41" s="429"/>
      <c r="IYW41" s="429"/>
      <c r="IYX41" s="429"/>
      <c r="IYY41" s="429"/>
      <c r="IYZ41" s="429"/>
      <c r="IZA41" s="429"/>
      <c r="IZB41" s="429"/>
      <c r="IZC41" s="429"/>
      <c r="IZD41" s="429"/>
      <c r="IZE41" s="429"/>
      <c r="IZF41" s="429"/>
      <c r="IZG41" s="429"/>
      <c r="IZH41" s="429"/>
      <c r="IZI41" s="429"/>
      <c r="IZJ41" s="429"/>
      <c r="IZK41" s="429"/>
      <c r="IZL41" s="429"/>
      <c r="IZM41" s="429"/>
      <c r="IZN41" s="429"/>
      <c r="IZO41" s="429"/>
      <c r="IZP41" s="429"/>
      <c r="IZQ41" s="429"/>
      <c r="IZR41" s="429"/>
      <c r="IZS41" s="429"/>
      <c r="IZT41" s="429"/>
      <c r="IZU41" s="429"/>
      <c r="IZV41" s="429"/>
      <c r="IZW41" s="429"/>
      <c r="IZX41" s="429"/>
      <c r="IZY41" s="429"/>
      <c r="IZZ41" s="429"/>
      <c r="JAA41" s="429"/>
      <c r="JAB41" s="429"/>
      <c r="JAC41" s="429"/>
      <c r="JAD41" s="429"/>
      <c r="JAE41" s="429"/>
      <c r="JAF41" s="429"/>
      <c r="JAG41" s="429"/>
      <c r="JAH41" s="429"/>
      <c r="JAI41" s="429"/>
      <c r="JAJ41" s="429"/>
      <c r="JAK41" s="429"/>
      <c r="JAL41" s="429"/>
      <c r="JAM41" s="429"/>
      <c r="JAN41" s="429"/>
      <c r="JAO41" s="429"/>
      <c r="JAP41" s="429"/>
      <c r="JAQ41" s="429"/>
      <c r="JAR41" s="429"/>
      <c r="JAS41" s="429"/>
      <c r="JAT41" s="429"/>
      <c r="JAU41" s="429"/>
      <c r="JAV41" s="429"/>
      <c r="JAW41" s="429"/>
      <c r="JAX41" s="429"/>
      <c r="JAY41" s="429"/>
      <c r="JAZ41" s="429"/>
      <c r="JBA41" s="429"/>
      <c r="JBB41" s="429"/>
      <c r="JBC41" s="429"/>
      <c r="JBD41" s="429"/>
      <c r="JBE41" s="429"/>
      <c r="JBF41" s="429"/>
      <c r="JBG41" s="429"/>
      <c r="JBH41" s="429"/>
      <c r="JBI41" s="429"/>
      <c r="JBJ41" s="429"/>
      <c r="JBK41" s="429"/>
      <c r="JBL41" s="429"/>
      <c r="JBM41" s="429"/>
      <c r="JBN41" s="429"/>
      <c r="JBO41" s="429"/>
      <c r="JBP41" s="429"/>
      <c r="JBQ41" s="429"/>
      <c r="JBR41" s="429"/>
      <c r="JBS41" s="429"/>
      <c r="JBT41" s="429"/>
      <c r="JBU41" s="429"/>
      <c r="JBV41" s="429"/>
      <c r="JBW41" s="429"/>
      <c r="JBX41" s="429"/>
      <c r="JBY41" s="429"/>
      <c r="JBZ41" s="429"/>
      <c r="JCA41" s="429"/>
      <c r="JCB41" s="429"/>
      <c r="JCC41" s="429"/>
      <c r="JCD41" s="429"/>
      <c r="JCE41" s="429"/>
      <c r="JCF41" s="429"/>
      <c r="JCG41" s="429"/>
      <c r="JCH41" s="429"/>
      <c r="JCI41" s="429"/>
      <c r="JCJ41" s="429"/>
      <c r="JCK41" s="429"/>
      <c r="JCL41" s="429"/>
      <c r="JCM41" s="429"/>
      <c r="JCN41" s="429"/>
      <c r="JCO41" s="429"/>
      <c r="JCP41" s="429"/>
      <c r="JCQ41" s="429"/>
      <c r="JCR41" s="429"/>
      <c r="JCS41" s="429"/>
      <c r="JCT41" s="429"/>
      <c r="JCU41" s="429"/>
      <c r="JCV41" s="429"/>
      <c r="JCW41" s="429"/>
      <c r="JCX41" s="429"/>
      <c r="JCY41" s="429"/>
      <c r="JCZ41" s="429"/>
      <c r="JDA41" s="429"/>
      <c r="JDB41" s="429"/>
      <c r="JDC41" s="429"/>
      <c r="JDD41" s="429"/>
      <c r="JDE41" s="429"/>
      <c r="JDF41" s="429"/>
      <c r="JDG41" s="429"/>
      <c r="JDH41" s="429"/>
      <c r="JDI41" s="429"/>
      <c r="JDJ41" s="429"/>
      <c r="JDK41" s="429"/>
      <c r="JDL41" s="429"/>
      <c r="JDM41" s="429"/>
      <c r="JDN41" s="429"/>
      <c r="JDO41" s="429"/>
      <c r="JDP41" s="429"/>
      <c r="JDQ41" s="429"/>
      <c r="JDR41" s="429"/>
      <c r="JDS41" s="429"/>
      <c r="JDT41" s="429"/>
      <c r="JDU41" s="429"/>
      <c r="JDV41" s="429"/>
      <c r="JDW41" s="429"/>
      <c r="JDX41" s="429"/>
      <c r="JDY41" s="429"/>
      <c r="JDZ41" s="429"/>
      <c r="JEA41" s="429"/>
      <c r="JEB41" s="429"/>
      <c r="JEC41" s="429"/>
      <c r="JED41" s="429"/>
      <c r="JEE41" s="429"/>
      <c r="JEF41" s="429"/>
      <c r="JEG41" s="429"/>
      <c r="JEH41" s="429"/>
      <c r="JEI41" s="429"/>
      <c r="JEJ41" s="429"/>
      <c r="JEK41" s="429"/>
      <c r="JEL41" s="429"/>
      <c r="JEM41" s="429"/>
      <c r="JEN41" s="429"/>
      <c r="JEO41" s="429"/>
      <c r="JEP41" s="429"/>
      <c r="JEQ41" s="429"/>
      <c r="JER41" s="429"/>
      <c r="JES41" s="429"/>
      <c r="JET41" s="429"/>
      <c r="JEU41" s="429"/>
      <c r="JEV41" s="429"/>
      <c r="JEW41" s="429"/>
      <c r="JEX41" s="429"/>
      <c r="JEY41" s="429"/>
      <c r="JEZ41" s="429"/>
      <c r="JFA41" s="429"/>
      <c r="JFB41" s="429"/>
      <c r="JFC41" s="429"/>
      <c r="JFD41" s="429"/>
      <c r="JFE41" s="429"/>
      <c r="JFF41" s="429"/>
      <c r="JFG41" s="429"/>
      <c r="JFH41" s="429"/>
      <c r="JFI41" s="429"/>
      <c r="JFJ41" s="429"/>
      <c r="JFK41" s="429"/>
      <c r="JFL41" s="429"/>
      <c r="JFM41" s="429"/>
      <c r="JFN41" s="429"/>
      <c r="JFO41" s="429"/>
      <c r="JFP41" s="429"/>
      <c r="JFQ41" s="429"/>
      <c r="JFR41" s="429"/>
      <c r="JFS41" s="429"/>
      <c r="JFT41" s="429"/>
      <c r="JFU41" s="429"/>
      <c r="JFV41" s="429"/>
      <c r="JFW41" s="429"/>
      <c r="JFX41" s="429"/>
      <c r="JFY41" s="429"/>
      <c r="JFZ41" s="429"/>
      <c r="JGA41" s="429"/>
      <c r="JGB41" s="429"/>
      <c r="JGC41" s="429"/>
      <c r="JGD41" s="429"/>
      <c r="JGE41" s="429"/>
      <c r="JGF41" s="429"/>
      <c r="JGG41" s="429"/>
      <c r="JGH41" s="429"/>
      <c r="JGI41" s="429"/>
      <c r="JGJ41" s="429"/>
      <c r="JGK41" s="429"/>
      <c r="JGL41" s="429"/>
      <c r="JGM41" s="429"/>
      <c r="JGN41" s="429"/>
      <c r="JGO41" s="429"/>
      <c r="JGP41" s="429"/>
      <c r="JGQ41" s="429"/>
      <c r="JGR41" s="429"/>
      <c r="JGS41" s="429"/>
      <c r="JGT41" s="429"/>
      <c r="JGU41" s="429"/>
      <c r="JGV41" s="429"/>
      <c r="JGW41" s="429"/>
      <c r="JGX41" s="429"/>
      <c r="JGY41" s="429"/>
      <c r="JGZ41" s="429"/>
      <c r="JHA41" s="429"/>
      <c r="JHB41" s="429"/>
      <c r="JHC41" s="429"/>
      <c r="JHD41" s="429"/>
      <c r="JHE41" s="429"/>
      <c r="JHF41" s="429"/>
      <c r="JHG41" s="429"/>
      <c r="JHH41" s="429"/>
      <c r="JHI41" s="429"/>
      <c r="JHJ41" s="429"/>
      <c r="JHK41" s="429"/>
      <c r="JHL41" s="429"/>
      <c r="JHM41" s="429"/>
      <c r="JHN41" s="429"/>
      <c r="JHO41" s="429"/>
      <c r="JHP41" s="429"/>
      <c r="JHQ41" s="429"/>
      <c r="JHR41" s="429"/>
      <c r="JHS41" s="429"/>
      <c r="JHT41" s="429"/>
      <c r="JHU41" s="429"/>
      <c r="JHV41" s="429"/>
      <c r="JHW41" s="429"/>
      <c r="JHX41" s="429"/>
      <c r="JHY41" s="429"/>
      <c r="JHZ41" s="429"/>
      <c r="JIA41" s="429"/>
      <c r="JIB41" s="429"/>
      <c r="JIC41" s="429"/>
      <c r="JID41" s="429"/>
      <c r="JIE41" s="429"/>
      <c r="JIF41" s="429"/>
      <c r="JIG41" s="429"/>
      <c r="JIH41" s="429"/>
      <c r="JII41" s="429"/>
      <c r="JIJ41" s="429"/>
      <c r="JIK41" s="429"/>
      <c r="JIL41" s="429"/>
      <c r="JIM41" s="429"/>
      <c r="JIN41" s="429"/>
      <c r="JIO41" s="429"/>
      <c r="JIP41" s="429"/>
      <c r="JIQ41" s="429"/>
      <c r="JIR41" s="429"/>
      <c r="JIS41" s="429"/>
      <c r="JIT41" s="429"/>
      <c r="JIU41" s="429"/>
      <c r="JIV41" s="429"/>
      <c r="JIW41" s="429"/>
      <c r="JIX41" s="429"/>
      <c r="JIY41" s="429"/>
      <c r="JIZ41" s="429"/>
      <c r="JJA41" s="429"/>
      <c r="JJB41" s="429"/>
      <c r="JJC41" s="429"/>
      <c r="JJD41" s="429"/>
      <c r="JJE41" s="429"/>
      <c r="JJF41" s="429"/>
      <c r="JJG41" s="429"/>
      <c r="JJH41" s="429"/>
      <c r="JJI41" s="429"/>
      <c r="JJJ41" s="429"/>
      <c r="JJK41" s="429"/>
      <c r="JJL41" s="429"/>
      <c r="JJM41" s="429"/>
      <c r="JJN41" s="429"/>
      <c r="JJO41" s="429"/>
      <c r="JJP41" s="429"/>
      <c r="JJQ41" s="429"/>
      <c r="JJR41" s="429"/>
      <c r="JJS41" s="429"/>
      <c r="JJT41" s="429"/>
      <c r="JJU41" s="429"/>
      <c r="JJV41" s="429"/>
      <c r="JJW41" s="429"/>
      <c r="JJX41" s="429"/>
      <c r="JJY41" s="429"/>
      <c r="JJZ41" s="429"/>
      <c r="JKA41" s="429"/>
      <c r="JKB41" s="429"/>
      <c r="JKC41" s="429"/>
      <c r="JKD41" s="429"/>
      <c r="JKE41" s="429"/>
      <c r="JKF41" s="429"/>
      <c r="JKG41" s="429"/>
      <c r="JKH41" s="429"/>
      <c r="JKI41" s="429"/>
      <c r="JKJ41" s="429"/>
      <c r="JKK41" s="429"/>
      <c r="JKL41" s="429"/>
      <c r="JKM41" s="429"/>
      <c r="JKN41" s="429"/>
      <c r="JKO41" s="429"/>
      <c r="JKP41" s="429"/>
      <c r="JKQ41" s="429"/>
      <c r="JKR41" s="429"/>
      <c r="JKS41" s="429"/>
      <c r="JKT41" s="429"/>
      <c r="JKU41" s="429"/>
      <c r="JKV41" s="429"/>
      <c r="JKW41" s="429"/>
      <c r="JKX41" s="429"/>
      <c r="JKY41" s="429"/>
      <c r="JKZ41" s="429"/>
      <c r="JLA41" s="429"/>
      <c r="JLB41" s="429"/>
      <c r="JLC41" s="429"/>
      <c r="JLD41" s="429"/>
      <c r="JLE41" s="429"/>
      <c r="JLF41" s="429"/>
      <c r="JLG41" s="429"/>
      <c r="JLH41" s="429"/>
      <c r="JLI41" s="429"/>
      <c r="JLJ41" s="429"/>
      <c r="JLK41" s="429"/>
      <c r="JLL41" s="429"/>
      <c r="JLM41" s="429"/>
      <c r="JLN41" s="429"/>
      <c r="JLO41" s="429"/>
      <c r="JLP41" s="429"/>
      <c r="JLQ41" s="429"/>
      <c r="JLR41" s="429"/>
      <c r="JLS41" s="429"/>
      <c r="JLT41" s="429"/>
      <c r="JLU41" s="429"/>
      <c r="JLV41" s="429"/>
      <c r="JLW41" s="429"/>
      <c r="JLX41" s="429"/>
      <c r="JLY41" s="429"/>
      <c r="JLZ41" s="429"/>
      <c r="JMA41" s="429"/>
      <c r="JMB41" s="429"/>
      <c r="JMC41" s="429"/>
      <c r="JMD41" s="429"/>
      <c r="JME41" s="429"/>
      <c r="JMF41" s="429"/>
      <c r="JMG41" s="429"/>
      <c r="JMH41" s="429"/>
      <c r="JMI41" s="429"/>
      <c r="JMJ41" s="429"/>
      <c r="JMK41" s="429"/>
      <c r="JML41" s="429"/>
      <c r="JMM41" s="429"/>
      <c r="JMN41" s="429"/>
      <c r="JMO41" s="429"/>
      <c r="JMP41" s="429"/>
      <c r="JMQ41" s="429"/>
      <c r="JMR41" s="429"/>
      <c r="JMS41" s="429"/>
      <c r="JMT41" s="429"/>
      <c r="JMU41" s="429"/>
      <c r="JMV41" s="429"/>
      <c r="JMW41" s="429"/>
      <c r="JMX41" s="429"/>
      <c r="JMY41" s="429"/>
      <c r="JMZ41" s="429"/>
      <c r="JNA41" s="429"/>
      <c r="JNB41" s="429"/>
      <c r="JNC41" s="429"/>
      <c r="JND41" s="429"/>
      <c r="JNE41" s="429"/>
      <c r="JNF41" s="429"/>
      <c r="JNG41" s="429"/>
      <c r="JNH41" s="429"/>
      <c r="JNI41" s="429"/>
      <c r="JNJ41" s="429"/>
      <c r="JNK41" s="429"/>
      <c r="JNL41" s="429"/>
      <c r="JNM41" s="429"/>
      <c r="JNN41" s="429"/>
      <c r="JNO41" s="429"/>
      <c r="JNP41" s="429"/>
      <c r="JNQ41" s="429"/>
      <c r="JNR41" s="429"/>
      <c r="JNS41" s="429"/>
      <c r="JNT41" s="429"/>
      <c r="JNU41" s="429"/>
      <c r="JNV41" s="429"/>
      <c r="JNW41" s="429"/>
      <c r="JNX41" s="429"/>
      <c r="JNY41" s="429"/>
      <c r="JNZ41" s="429"/>
      <c r="JOA41" s="429"/>
      <c r="JOB41" s="429"/>
      <c r="JOC41" s="429"/>
      <c r="JOD41" s="429"/>
      <c r="JOE41" s="429"/>
      <c r="JOF41" s="429"/>
      <c r="JOG41" s="429"/>
      <c r="JOH41" s="429"/>
      <c r="JOI41" s="429"/>
      <c r="JOJ41" s="429"/>
      <c r="JOK41" s="429"/>
      <c r="JOL41" s="429"/>
      <c r="JOM41" s="429"/>
      <c r="JON41" s="429"/>
      <c r="JOO41" s="429"/>
      <c r="JOP41" s="429"/>
      <c r="JOQ41" s="429"/>
      <c r="JOR41" s="429"/>
      <c r="JOS41" s="429"/>
      <c r="JOT41" s="429"/>
      <c r="JOU41" s="429"/>
      <c r="JOV41" s="429"/>
      <c r="JOW41" s="429"/>
      <c r="JOX41" s="429"/>
      <c r="JOY41" s="429"/>
      <c r="JOZ41" s="429"/>
      <c r="JPA41" s="429"/>
      <c r="JPB41" s="429"/>
      <c r="JPC41" s="429"/>
      <c r="JPD41" s="429"/>
      <c r="JPE41" s="429"/>
      <c r="JPF41" s="429"/>
      <c r="JPG41" s="429"/>
      <c r="JPH41" s="429"/>
      <c r="JPI41" s="429"/>
      <c r="JPJ41" s="429"/>
      <c r="JPK41" s="429"/>
      <c r="JPL41" s="429"/>
      <c r="JPM41" s="429"/>
      <c r="JPN41" s="429"/>
      <c r="JPO41" s="429"/>
      <c r="JPP41" s="429"/>
      <c r="JPQ41" s="429"/>
      <c r="JPR41" s="429"/>
      <c r="JPS41" s="429"/>
      <c r="JPT41" s="429"/>
      <c r="JPU41" s="429"/>
      <c r="JPV41" s="429"/>
      <c r="JPW41" s="429"/>
      <c r="JPX41" s="429"/>
      <c r="JPY41" s="429"/>
      <c r="JPZ41" s="429"/>
      <c r="JQA41" s="429"/>
      <c r="JQB41" s="429"/>
      <c r="JQC41" s="429"/>
      <c r="JQD41" s="429"/>
      <c r="JQE41" s="429"/>
      <c r="JQF41" s="429"/>
      <c r="JQG41" s="429"/>
      <c r="JQH41" s="429"/>
      <c r="JQI41" s="429"/>
      <c r="JQJ41" s="429"/>
      <c r="JQK41" s="429"/>
      <c r="JQL41" s="429"/>
      <c r="JQM41" s="429"/>
      <c r="JQN41" s="429"/>
      <c r="JQO41" s="429"/>
      <c r="JQP41" s="429"/>
      <c r="JQQ41" s="429"/>
      <c r="JQR41" s="429"/>
      <c r="JQS41" s="429"/>
      <c r="JQT41" s="429"/>
      <c r="JQU41" s="429"/>
      <c r="JQV41" s="429"/>
      <c r="JQW41" s="429"/>
      <c r="JQX41" s="429"/>
      <c r="JQY41" s="429"/>
      <c r="JQZ41" s="429"/>
      <c r="JRA41" s="429"/>
      <c r="JRB41" s="429"/>
      <c r="JRC41" s="429"/>
      <c r="JRD41" s="429"/>
      <c r="JRE41" s="429"/>
      <c r="JRF41" s="429"/>
      <c r="JRG41" s="429"/>
      <c r="JRH41" s="429"/>
      <c r="JRI41" s="429"/>
      <c r="JRJ41" s="429"/>
      <c r="JRK41" s="429"/>
      <c r="JRL41" s="429"/>
      <c r="JRM41" s="429"/>
      <c r="JRN41" s="429"/>
      <c r="JRO41" s="429"/>
      <c r="JRP41" s="429"/>
      <c r="JRQ41" s="429"/>
      <c r="JRR41" s="429"/>
      <c r="JRS41" s="429"/>
      <c r="JRT41" s="429"/>
      <c r="JRU41" s="429"/>
      <c r="JRV41" s="429"/>
      <c r="JRW41" s="429"/>
      <c r="JRX41" s="429"/>
      <c r="JRY41" s="429"/>
      <c r="JRZ41" s="429"/>
      <c r="JSA41" s="429"/>
      <c r="JSB41" s="429"/>
      <c r="JSC41" s="429"/>
      <c r="JSD41" s="429"/>
      <c r="JSE41" s="429"/>
      <c r="JSF41" s="429"/>
      <c r="JSG41" s="429"/>
      <c r="JSH41" s="429"/>
      <c r="JSI41" s="429"/>
      <c r="JSJ41" s="429"/>
      <c r="JSK41" s="429"/>
      <c r="JSL41" s="429"/>
      <c r="JSM41" s="429"/>
      <c r="JSN41" s="429"/>
      <c r="JSO41" s="429"/>
      <c r="JSP41" s="429"/>
      <c r="JSQ41" s="429"/>
      <c r="JSR41" s="429"/>
      <c r="JSS41" s="429"/>
      <c r="JST41" s="429"/>
      <c r="JSU41" s="429"/>
      <c r="JSV41" s="429"/>
      <c r="JSW41" s="429"/>
      <c r="JSX41" s="429"/>
      <c r="JSY41" s="429"/>
      <c r="JSZ41" s="429"/>
      <c r="JTA41" s="429"/>
      <c r="JTB41" s="429"/>
      <c r="JTC41" s="429"/>
      <c r="JTD41" s="429"/>
      <c r="JTE41" s="429"/>
      <c r="JTF41" s="429"/>
      <c r="JTG41" s="429"/>
      <c r="JTH41" s="429"/>
      <c r="JTI41" s="429"/>
      <c r="JTJ41" s="429"/>
      <c r="JTK41" s="429"/>
      <c r="JTL41" s="429"/>
      <c r="JTM41" s="429"/>
      <c r="JTN41" s="429"/>
      <c r="JTO41" s="429"/>
      <c r="JTP41" s="429"/>
      <c r="JTQ41" s="429"/>
      <c r="JTR41" s="429"/>
      <c r="JTS41" s="429"/>
      <c r="JTT41" s="429"/>
      <c r="JTU41" s="429"/>
      <c r="JTV41" s="429"/>
      <c r="JTW41" s="429"/>
      <c r="JTX41" s="429"/>
      <c r="JTY41" s="429"/>
      <c r="JTZ41" s="429"/>
      <c r="JUA41" s="429"/>
      <c r="JUB41" s="429"/>
      <c r="JUC41" s="429"/>
      <c r="JUD41" s="429"/>
      <c r="JUE41" s="429"/>
      <c r="JUF41" s="429"/>
      <c r="JUG41" s="429"/>
      <c r="JUH41" s="429"/>
      <c r="JUI41" s="429"/>
      <c r="JUJ41" s="429"/>
      <c r="JUK41" s="429"/>
      <c r="JUL41" s="429"/>
      <c r="JUM41" s="429"/>
      <c r="JUN41" s="429"/>
      <c r="JUO41" s="429"/>
      <c r="JUP41" s="429"/>
      <c r="JUQ41" s="429"/>
      <c r="JUR41" s="429"/>
      <c r="JUS41" s="429"/>
      <c r="JUT41" s="429"/>
      <c r="JUU41" s="429"/>
      <c r="JUV41" s="429"/>
      <c r="JUW41" s="429"/>
      <c r="JUX41" s="429"/>
      <c r="JUY41" s="429"/>
      <c r="JUZ41" s="429"/>
      <c r="JVA41" s="429"/>
      <c r="JVB41" s="429"/>
      <c r="JVC41" s="429"/>
      <c r="JVD41" s="429"/>
      <c r="JVE41" s="429"/>
      <c r="JVF41" s="429"/>
      <c r="JVG41" s="429"/>
      <c r="JVH41" s="429"/>
      <c r="JVI41" s="429"/>
      <c r="JVJ41" s="429"/>
      <c r="JVK41" s="429"/>
      <c r="JVL41" s="429"/>
      <c r="JVM41" s="429"/>
      <c r="JVN41" s="429"/>
      <c r="JVO41" s="429"/>
      <c r="JVP41" s="429"/>
      <c r="JVQ41" s="429"/>
      <c r="JVR41" s="429"/>
      <c r="JVS41" s="429"/>
      <c r="JVT41" s="429"/>
      <c r="JVU41" s="429"/>
      <c r="JVV41" s="429"/>
      <c r="JVW41" s="429"/>
      <c r="JVX41" s="429"/>
      <c r="JVY41" s="429"/>
      <c r="JVZ41" s="429"/>
      <c r="JWA41" s="429"/>
      <c r="JWB41" s="429"/>
      <c r="JWC41" s="429"/>
      <c r="JWD41" s="429"/>
      <c r="JWE41" s="429"/>
      <c r="JWF41" s="429"/>
      <c r="JWG41" s="429"/>
      <c r="JWH41" s="429"/>
      <c r="JWI41" s="429"/>
      <c r="JWJ41" s="429"/>
      <c r="JWK41" s="429"/>
      <c r="JWL41" s="429"/>
      <c r="JWM41" s="429"/>
      <c r="JWN41" s="429"/>
      <c r="JWO41" s="429"/>
      <c r="JWP41" s="429"/>
      <c r="JWQ41" s="429"/>
      <c r="JWR41" s="429"/>
      <c r="JWS41" s="429"/>
      <c r="JWT41" s="429"/>
      <c r="JWU41" s="429"/>
      <c r="JWV41" s="429"/>
      <c r="JWW41" s="429"/>
      <c r="JWX41" s="429"/>
      <c r="JWY41" s="429"/>
      <c r="JWZ41" s="429"/>
      <c r="JXA41" s="429"/>
      <c r="JXB41" s="429"/>
      <c r="JXC41" s="429"/>
      <c r="JXD41" s="429"/>
      <c r="JXE41" s="429"/>
      <c r="JXF41" s="429"/>
      <c r="JXG41" s="429"/>
      <c r="JXH41" s="429"/>
      <c r="JXI41" s="429"/>
      <c r="JXJ41" s="429"/>
      <c r="JXK41" s="429"/>
      <c r="JXL41" s="429"/>
      <c r="JXM41" s="429"/>
      <c r="JXN41" s="429"/>
      <c r="JXO41" s="429"/>
      <c r="JXP41" s="429"/>
      <c r="JXQ41" s="429"/>
      <c r="JXR41" s="429"/>
      <c r="JXS41" s="429"/>
      <c r="JXT41" s="429"/>
      <c r="JXU41" s="429"/>
      <c r="JXV41" s="429"/>
      <c r="JXW41" s="429"/>
      <c r="JXX41" s="429"/>
      <c r="JXY41" s="429"/>
      <c r="JXZ41" s="429"/>
      <c r="JYA41" s="429"/>
      <c r="JYB41" s="429"/>
      <c r="JYC41" s="429"/>
      <c r="JYD41" s="429"/>
      <c r="JYE41" s="429"/>
      <c r="JYF41" s="429"/>
      <c r="JYG41" s="429"/>
      <c r="JYH41" s="429"/>
      <c r="JYI41" s="429"/>
      <c r="JYJ41" s="429"/>
      <c r="JYK41" s="429"/>
      <c r="JYL41" s="429"/>
      <c r="JYM41" s="429"/>
      <c r="JYN41" s="429"/>
      <c r="JYO41" s="429"/>
      <c r="JYP41" s="429"/>
      <c r="JYQ41" s="429"/>
      <c r="JYR41" s="429"/>
      <c r="JYS41" s="429"/>
      <c r="JYT41" s="429"/>
      <c r="JYU41" s="429"/>
      <c r="JYV41" s="429"/>
      <c r="JYW41" s="429"/>
      <c r="JYX41" s="429"/>
      <c r="JYY41" s="429"/>
      <c r="JYZ41" s="429"/>
      <c r="JZA41" s="429"/>
      <c r="JZB41" s="429"/>
      <c r="JZC41" s="429"/>
      <c r="JZD41" s="429"/>
      <c r="JZE41" s="429"/>
      <c r="JZF41" s="429"/>
      <c r="JZG41" s="429"/>
      <c r="JZH41" s="429"/>
      <c r="JZI41" s="429"/>
      <c r="JZJ41" s="429"/>
      <c r="JZK41" s="429"/>
      <c r="JZL41" s="429"/>
      <c r="JZM41" s="429"/>
      <c r="JZN41" s="429"/>
      <c r="JZO41" s="429"/>
      <c r="JZP41" s="429"/>
      <c r="JZQ41" s="429"/>
      <c r="JZR41" s="429"/>
      <c r="JZS41" s="429"/>
      <c r="JZT41" s="429"/>
      <c r="JZU41" s="429"/>
      <c r="JZV41" s="429"/>
      <c r="JZW41" s="429"/>
      <c r="JZX41" s="429"/>
      <c r="JZY41" s="429"/>
      <c r="JZZ41" s="429"/>
      <c r="KAA41" s="429"/>
      <c r="KAB41" s="429"/>
      <c r="KAC41" s="429"/>
      <c r="KAD41" s="429"/>
      <c r="KAE41" s="429"/>
      <c r="KAF41" s="429"/>
      <c r="KAG41" s="429"/>
      <c r="KAH41" s="429"/>
      <c r="KAI41" s="429"/>
      <c r="KAJ41" s="429"/>
      <c r="KAK41" s="429"/>
      <c r="KAL41" s="429"/>
      <c r="KAM41" s="429"/>
      <c r="KAN41" s="429"/>
      <c r="KAO41" s="429"/>
      <c r="KAP41" s="429"/>
      <c r="KAQ41" s="429"/>
      <c r="KAR41" s="429"/>
      <c r="KAS41" s="429"/>
      <c r="KAT41" s="429"/>
      <c r="KAU41" s="429"/>
      <c r="KAV41" s="429"/>
      <c r="KAW41" s="429"/>
      <c r="KAX41" s="429"/>
      <c r="KAY41" s="429"/>
      <c r="KAZ41" s="429"/>
      <c r="KBA41" s="429"/>
      <c r="KBB41" s="429"/>
      <c r="KBC41" s="429"/>
      <c r="KBD41" s="429"/>
      <c r="KBE41" s="429"/>
      <c r="KBF41" s="429"/>
      <c r="KBG41" s="429"/>
      <c r="KBH41" s="429"/>
      <c r="KBI41" s="429"/>
      <c r="KBJ41" s="429"/>
      <c r="KBK41" s="429"/>
      <c r="KBL41" s="429"/>
      <c r="KBM41" s="429"/>
      <c r="KBN41" s="429"/>
      <c r="KBO41" s="429"/>
      <c r="KBP41" s="429"/>
      <c r="KBQ41" s="429"/>
      <c r="KBR41" s="429"/>
      <c r="KBS41" s="429"/>
      <c r="KBT41" s="429"/>
      <c r="KBU41" s="429"/>
      <c r="KBV41" s="429"/>
      <c r="KBW41" s="429"/>
      <c r="KBX41" s="429"/>
      <c r="KBY41" s="429"/>
      <c r="KBZ41" s="429"/>
      <c r="KCA41" s="429"/>
      <c r="KCB41" s="429"/>
      <c r="KCC41" s="429"/>
      <c r="KCD41" s="429"/>
      <c r="KCE41" s="429"/>
      <c r="KCF41" s="429"/>
      <c r="KCG41" s="429"/>
      <c r="KCH41" s="429"/>
      <c r="KCI41" s="429"/>
      <c r="KCJ41" s="429"/>
      <c r="KCK41" s="429"/>
      <c r="KCL41" s="429"/>
      <c r="KCM41" s="429"/>
      <c r="KCN41" s="429"/>
      <c r="KCO41" s="429"/>
      <c r="KCP41" s="429"/>
      <c r="KCQ41" s="429"/>
      <c r="KCR41" s="429"/>
      <c r="KCS41" s="429"/>
      <c r="KCT41" s="429"/>
      <c r="KCU41" s="429"/>
      <c r="KCV41" s="429"/>
      <c r="KCW41" s="429"/>
      <c r="KCX41" s="429"/>
      <c r="KCY41" s="429"/>
      <c r="KCZ41" s="429"/>
      <c r="KDA41" s="429"/>
      <c r="KDB41" s="429"/>
      <c r="KDC41" s="429"/>
      <c r="KDD41" s="429"/>
      <c r="KDE41" s="429"/>
      <c r="KDF41" s="429"/>
      <c r="KDG41" s="429"/>
      <c r="KDH41" s="429"/>
      <c r="KDI41" s="429"/>
      <c r="KDJ41" s="429"/>
      <c r="KDK41" s="429"/>
      <c r="KDL41" s="429"/>
      <c r="KDM41" s="429"/>
      <c r="KDN41" s="429"/>
      <c r="KDO41" s="429"/>
      <c r="KDP41" s="429"/>
      <c r="KDQ41" s="429"/>
      <c r="KDR41" s="429"/>
      <c r="KDS41" s="429"/>
      <c r="KDT41" s="429"/>
      <c r="KDU41" s="429"/>
      <c r="KDV41" s="429"/>
      <c r="KDW41" s="429"/>
      <c r="KDX41" s="429"/>
      <c r="KDY41" s="429"/>
      <c r="KDZ41" s="429"/>
      <c r="KEA41" s="429"/>
      <c r="KEB41" s="429"/>
      <c r="KEC41" s="429"/>
      <c r="KED41" s="429"/>
      <c r="KEE41" s="429"/>
      <c r="KEF41" s="429"/>
      <c r="KEG41" s="429"/>
      <c r="KEH41" s="429"/>
      <c r="KEI41" s="429"/>
      <c r="KEJ41" s="429"/>
      <c r="KEK41" s="429"/>
      <c r="KEL41" s="429"/>
      <c r="KEM41" s="429"/>
      <c r="KEN41" s="429"/>
      <c r="KEO41" s="429"/>
      <c r="KEP41" s="429"/>
      <c r="KEQ41" s="429"/>
      <c r="KER41" s="429"/>
      <c r="KES41" s="429"/>
      <c r="KET41" s="429"/>
      <c r="KEU41" s="429"/>
      <c r="KEV41" s="429"/>
      <c r="KEW41" s="429"/>
      <c r="KEX41" s="429"/>
      <c r="KEY41" s="429"/>
      <c r="KEZ41" s="429"/>
      <c r="KFA41" s="429"/>
      <c r="KFB41" s="429"/>
      <c r="KFC41" s="429"/>
      <c r="KFD41" s="429"/>
      <c r="KFE41" s="429"/>
      <c r="KFF41" s="429"/>
      <c r="KFG41" s="429"/>
      <c r="KFH41" s="429"/>
      <c r="KFI41" s="429"/>
      <c r="KFJ41" s="429"/>
      <c r="KFK41" s="429"/>
      <c r="KFL41" s="429"/>
      <c r="KFM41" s="429"/>
      <c r="KFN41" s="429"/>
      <c r="KFO41" s="429"/>
      <c r="KFP41" s="429"/>
      <c r="KFQ41" s="429"/>
      <c r="KFR41" s="429"/>
      <c r="KFS41" s="429"/>
      <c r="KFT41" s="429"/>
      <c r="KFU41" s="429"/>
      <c r="KFV41" s="429"/>
      <c r="KFW41" s="429"/>
      <c r="KFX41" s="429"/>
      <c r="KFY41" s="429"/>
      <c r="KFZ41" s="429"/>
      <c r="KGA41" s="429"/>
      <c r="KGB41" s="429"/>
      <c r="KGC41" s="429"/>
      <c r="KGD41" s="429"/>
      <c r="KGE41" s="429"/>
      <c r="KGF41" s="429"/>
      <c r="KGG41" s="429"/>
      <c r="KGH41" s="429"/>
      <c r="KGI41" s="429"/>
      <c r="KGJ41" s="429"/>
      <c r="KGK41" s="429"/>
      <c r="KGL41" s="429"/>
      <c r="KGM41" s="429"/>
      <c r="KGN41" s="429"/>
      <c r="KGO41" s="429"/>
      <c r="KGP41" s="429"/>
      <c r="KGQ41" s="429"/>
      <c r="KGR41" s="429"/>
      <c r="KGS41" s="429"/>
      <c r="KGT41" s="429"/>
      <c r="KGU41" s="429"/>
      <c r="KGV41" s="429"/>
      <c r="KGW41" s="429"/>
      <c r="KGX41" s="429"/>
      <c r="KGY41" s="429"/>
      <c r="KGZ41" s="429"/>
      <c r="KHA41" s="429"/>
      <c r="KHB41" s="429"/>
      <c r="KHC41" s="429"/>
      <c r="KHD41" s="429"/>
      <c r="KHE41" s="429"/>
      <c r="KHF41" s="429"/>
      <c r="KHG41" s="429"/>
      <c r="KHH41" s="429"/>
      <c r="KHI41" s="429"/>
      <c r="KHJ41" s="429"/>
      <c r="KHK41" s="429"/>
      <c r="KHL41" s="429"/>
      <c r="KHM41" s="429"/>
      <c r="KHN41" s="429"/>
      <c r="KHO41" s="429"/>
      <c r="KHP41" s="429"/>
      <c r="KHQ41" s="429"/>
      <c r="KHR41" s="429"/>
      <c r="KHS41" s="429"/>
      <c r="KHT41" s="429"/>
      <c r="KHU41" s="429"/>
      <c r="KHV41" s="429"/>
      <c r="KHW41" s="429"/>
      <c r="KHX41" s="429"/>
      <c r="KHY41" s="429"/>
      <c r="KHZ41" s="429"/>
      <c r="KIA41" s="429"/>
      <c r="KIB41" s="429"/>
      <c r="KIC41" s="429"/>
      <c r="KID41" s="429"/>
      <c r="KIE41" s="429"/>
      <c r="KIF41" s="429"/>
      <c r="KIG41" s="429"/>
      <c r="KIH41" s="429"/>
      <c r="KII41" s="429"/>
      <c r="KIJ41" s="429"/>
      <c r="KIK41" s="429"/>
      <c r="KIL41" s="429"/>
      <c r="KIM41" s="429"/>
      <c r="KIN41" s="429"/>
      <c r="KIO41" s="429"/>
      <c r="KIP41" s="429"/>
      <c r="KIQ41" s="429"/>
      <c r="KIR41" s="429"/>
      <c r="KIS41" s="429"/>
      <c r="KIT41" s="429"/>
      <c r="KIU41" s="429"/>
      <c r="KIV41" s="429"/>
      <c r="KIW41" s="429"/>
      <c r="KIX41" s="429"/>
      <c r="KIY41" s="429"/>
      <c r="KIZ41" s="429"/>
      <c r="KJA41" s="429"/>
      <c r="KJB41" s="429"/>
      <c r="KJC41" s="429"/>
      <c r="KJD41" s="429"/>
      <c r="KJE41" s="429"/>
      <c r="KJF41" s="429"/>
      <c r="KJG41" s="429"/>
      <c r="KJH41" s="429"/>
      <c r="KJI41" s="429"/>
      <c r="KJJ41" s="429"/>
      <c r="KJK41" s="429"/>
      <c r="KJL41" s="429"/>
      <c r="KJM41" s="429"/>
      <c r="KJN41" s="429"/>
      <c r="KJO41" s="429"/>
      <c r="KJP41" s="429"/>
      <c r="KJQ41" s="429"/>
      <c r="KJR41" s="429"/>
      <c r="KJS41" s="429"/>
      <c r="KJT41" s="429"/>
      <c r="KJU41" s="429"/>
      <c r="KJV41" s="429"/>
      <c r="KJW41" s="429"/>
      <c r="KJX41" s="429"/>
      <c r="KJY41" s="429"/>
      <c r="KJZ41" s="429"/>
      <c r="KKA41" s="429"/>
      <c r="KKB41" s="429"/>
      <c r="KKC41" s="429"/>
      <c r="KKD41" s="429"/>
      <c r="KKE41" s="429"/>
      <c r="KKF41" s="429"/>
      <c r="KKG41" s="429"/>
      <c r="KKH41" s="429"/>
      <c r="KKI41" s="429"/>
      <c r="KKJ41" s="429"/>
      <c r="KKK41" s="429"/>
      <c r="KKL41" s="429"/>
      <c r="KKM41" s="429"/>
      <c r="KKN41" s="429"/>
      <c r="KKO41" s="429"/>
      <c r="KKP41" s="429"/>
      <c r="KKQ41" s="429"/>
      <c r="KKR41" s="429"/>
      <c r="KKS41" s="429"/>
      <c r="KKT41" s="429"/>
      <c r="KKU41" s="429"/>
      <c r="KKV41" s="429"/>
      <c r="KKW41" s="429"/>
      <c r="KKX41" s="429"/>
      <c r="KKY41" s="429"/>
      <c r="KKZ41" s="429"/>
      <c r="KLA41" s="429"/>
      <c r="KLB41" s="429"/>
      <c r="KLC41" s="429"/>
      <c r="KLD41" s="429"/>
      <c r="KLE41" s="429"/>
      <c r="KLF41" s="429"/>
      <c r="KLG41" s="429"/>
      <c r="KLH41" s="429"/>
      <c r="KLI41" s="429"/>
      <c r="KLJ41" s="429"/>
      <c r="KLK41" s="429"/>
      <c r="KLL41" s="429"/>
      <c r="KLM41" s="429"/>
      <c r="KLN41" s="429"/>
      <c r="KLO41" s="429"/>
      <c r="KLP41" s="429"/>
      <c r="KLQ41" s="429"/>
      <c r="KLR41" s="429"/>
      <c r="KLS41" s="429"/>
      <c r="KLT41" s="429"/>
      <c r="KLU41" s="429"/>
      <c r="KLV41" s="429"/>
      <c r="KLW41" s="429"/>
      <c r="KLX41" s="429"/>
      <c r="KLY41" s="429"/>
      <c r="KLZ41" s="429"/>
      <c r="KMA41" s="429"/>
      <c r="KMB41" s="429"/>
      <c r="KMC41" s="429"/>
      <c r="KMD41" s="429"/>
      <c r="KME41" s="429"/>
      <c r="KMF41" s="429"/>
      <c r="KMG41" s="429"/>
      <c r="KMH41" s="429"/>
      <c r="KMI41" s="429"/>
      <c r="KMJ41" s="429"/>
      <c r="KMK41" s="429"/>
      <c r="KML41" s="429"/>
      <c r="KMM41" s="429"/>
      <c r="KMN41" s="429"/>
      <c r="KMO41" s="429"/>
      <c r="KMP41" s="429"/>
      <c r="KMQ41" s="429"/>
      <c r="KMR41" s="429"/>
      <c r="KMS41" s="429"/>
      <c r="KMT41" s="429"/>
      <c r="KMU41" s="429"/>
      <c r="KMV41" s="429"/>
      <c r="KMW41" s="429"/>
      <c r="KMX41" s="429"/>
      <c r="KMY41" s="429"/>
      <c r="KMZ41" s="429"/>
      <c r="KNA41" s="429"/>
      <c r="KNB41" s="429"/>
      <c r="KNC41" s="429"/>
      <c r="KND41" s="429"/>
      <c r="KNE41" s="429"/>
      <c r="KNF41" s="429"/>
      <c r="KNG41" s="429"/>
      <c r="KNH41" s="429"/>
      <c r="KNI41" s="429"/>
      <c r="KNJ41" s="429"/>
      <c r="KNK41" s="429"/>
      <c r="KNL41" s="429"/>
      <c r="KNM41" s="429"/>
      <c r="KNN41" s="429"/>
      <c r="KNO41" s="429"/>
      <c r="KNP41" s="429"/>
      <c r="KNQ41" s="429"/>
      <c r="KNR41" s="429"/>
      <c r="KNS41" s="429"/>
      <c r="KNT41" s="429"/>
      <c r="KNU41" s="429"/>
      <c r="KNV41" s="429"/>
      <c r="KNW41" s="429"/>
      <c r="KNX41" s="429"/>
      <c r="KNY41" s="429"/>
      <c r="KNZ41" s="429"/>
      <c r="KOA41" s="429"/>
      <c r="KOB41" s="429"/>
      <c r="KOC41" s="429"/>
      <c r="KOD41" s="429"/>
      <c r="KOE41" s="429"/>
      <c r="KOF41" s="429"/>
      <c r="KOG41" s="429"/>
      <c r="KOH41" s="429"/>
      <c r="KOI41" s="429"/>
      <c r="KOJ41" s="429"/>
      <c r="KOK41" s="429"/>
      <c r="KOL41" s="429"/>
      <c r="KOM41" s="429"/>
      <c r="KON41" s="429"/>
      <c r="KOO41" s="429"/>
      <c r="KOP41" s="429"/>
      <c r="KOQ41" s="429"/>
      <c r="KOR41" s="429"/>
      <c r="KOS41" s="429"/>
      <c r="KOT41" s="429"/>
      <c r="KOU41" s="429"/>
      <c r="KOV41" s="429"/>
      <c r="KOW41" s="429"/>
      <c r="KOX41" s="429"/>
      <c r="KOY41" s="429"/>
      <c r="KOZ41" s="429"/>
      <c r="KPA41" s="429"/>
      <c r="KPB41" s="429"/>
      <c r="KPC41" s="429"/>
      <c r="KPD41" s="429"/>
      <c r="KPE41" s="429"/>
      <c r="KPF41" s="429"/>
      <c r="KPG41" s="429"/>
      <c r="KPH41" s="429"/>
      <c r="KPI41" s="429"/>
      <c r="KPJ41" s="429"/>
      <c r="KPK41" s="429"/>
      <c r="KPL41" s="429"/>
      <c r="KPM41" s="429"/>
      <c r="KPN41" s="429"/>
      <c r="KPO41" s="429"/>
      <c r="KPP41" s="429"/>
      <c r="KPQ41" s="429"/>
      <c r="KPR41" s="429"/>
      <c r="KPS41" s="429"/>
      <c r="KPT41" s="429"/>
      <c r="KPU41" s="429"/>
      <c r="KPV41" s="429"/>
      <c r="KPW41" s="429"/>
      <c r="KPX41" s="429"/>
      <c r="KPY41" s="429"/>
      <c r="KPZ41" s="429"/>
      <c r="KQA41" s="429"/>
      <c r="KQB41" s="429"/>
      <c r="KQC41" s="429"/>
      <c r="KQD41" s="429"/>
      <c r="KQE41" s="429"/>
      <c r="KQF41" s="429"/>
      <c r="KQG41" s="429"/>
      <c r="KQH41" s="429"/>
      <c r="KQI41" s="429"/>
      <c r="KQJ41" s="429"/>
      <c r="KQK41" s="429"/>
      <c r="KQL41" s="429"/>
      <c r="KQM41" s="429"/>
      <c r="KQN41" s="429"/>
      <c r="KQO41" s="429"/>
      <c r="KQP41" s="429"/>
      <c r="KQQ41" s="429"/>
      <c r="KQR41" s="429"/>
      <c r="KQS41" s="429"/>
      <c r="KQT41" s="429"/>
      <c r="KQU41" s="429"/>
      <c r="KQV41" s="429"/>
      <c r="KQW41" s="429"/>
      <c r="KQX41" s="429"/>
      <c r="KQY41" s="429"/>
      <c r="KQZ41" s="429"/>
      <c r="KRA41" s="429"/>
      <c r="KRB41" s="429"/>
      <c r="KRC41" s="429"/>
      <c r="KRD41" s="429"/>
      <c r="KRE41" s="429"/>
      <c r="KRF41" s="429"/>
      <c r="KRG41" s="429"/>
      <c r="KRH41" s="429"/>
      <c r="KRI41" s="429"/>
      <c r="KRJ41" s="429"/>
      <c r="KRK41" s="429"/>
      <c r="KRL41" s="429"/>
      <c r="KRM41" s="429"/>
      <c r="KRN41" s="429"/>
      <c r="KRO41" s="429"/>
      <c r="KRP41" s="429"/>
      <c r="KRQ41" s="429"/>
      <c r="KRR41" s="429"/>
      <c r="KRS41" s="429"/>
      <c r="KRT41" s="429"/>
      <c r="KRU41" s="429"/>
      <c r="KRV41" s="429"/>
      <c r="KRW41" s="429"/>
      <c r="KRX41" s="429"/>
      <c r="KRY41" s="429"/>
      <c r="KRZ41" s="429"/>
      <c r="KSA41" s="429"/>
      <c r="KSB41" s="429"/>
      <c r="KSC41" s="429"/>
      <c r="KSD41" s="429"/>
      <c r="KSE41" s="429"/>
      <c r="KSF41" s="429"/>
      <c r="KSG41" s="429"/>
      <c r="KSH41" s="429"/>
      <c r="KSI41" s="429"/>
      <c r="KSJ41" s="429"/>
      <c r="KSK41" s="429"/>
      <c r="KSL41" s="429"/>
      <c r="KSM41" s="429"/>
      <c r="KSN41" s="429"/>
      <c r="KSO41" s="429"/>
      <c r="KSP41" s="429"/>
      <c r="KSQ41" s="429"/>
      <c r="KSR41" s="429"/>
      <c r="KSS41" s="429"/>
      <c r="KST41" s="429"/>
      <c r="KSU41" s="429"/>
      <c r="KSV41" s="429"/>
      <c r="KSW41" s="429"/>
      <c r="KSX41" s="429"/>
      <c r="KSY41" s="429"/>
      <c r="KSZ41" s="429"/>
      <c r="KTA41" s="429"/>
      <c r="KTB41" s="429"/>
      <c r="KTC41" s="429"/>
      <c r="KTD41" s="429"/>
      <c r="KTE41" s="429"/>
      <c r="KTF41" s="429"/>
      <c r="KTG41" s="429"/>
      <c r="KTH41" s="429"/>
      <c r="KTI41" s="429"/>
      <c r="KTJ41" s="429"/>
      <c r="KTK41" s="429"/>
      <c r="KTL41" s="429"/>
      <c r="KTM41" s="429"/>
      <c r="KTN41" s="429"/>
      <c r="KTO41" s="429"/>
      <c r="KTP41" s="429"/>
      <c r="KTQ41" s="429"/>
      <c r="KTR41" s="429"/>
      <c r="KTS41" s="429"/>
      <c r="KTT41" s="429"/>
      <c r="KTU41" s="429"/>
      <c r="KTV41" s="429"/>
      <c r="KTW41" s="429"/>
      <c r="KTX41" s="429"/>
      <c r="KTY41" s="429"/>
      <c r="KTZ41" s="429"/>
      <c r="KUA41" s="429"/>
      <c r="KUB41" s="429"/>
      <c r="KUC41" s="429"/>
      <c r="KUD41" s="429"/>
      <c r="KUE41" s="429"/>
      <c r="KUF41" s="429"/>
      <c r="KUG41" s="429"/>
      <c r="KUH41" s="429"/>
      <c r="KUI41" s="429"/>
      <c r="KUJ41" s="429"/>
      <c r="KUK41" s="429"/>
      <c r="KUL41" s="429"/>
      <c r="KUM41" s="429"/>
      <c r="KUN41" s="429"/>
      <c r="KUO41" s="429"/>
      <c r="KUP41" s="429"/>
      <c r="KUQ41" s="429"/>
      <c r="KUR41" s="429"/>
      <c r="KUS41" s="429"/>
      <c r="KUT41" s="429"/>
      <c r="KUU41" s="429"/>
      <c r="KUV41" s="429"/>
      <c r="KUW41" s="429"/>
      <c r="KUX41" s="429"/>
      <c r="KUY41" s="429"/>
      <c r="KUZ41" s="429"/>
      <c r="KVA41" s="429"/>
      <c r="KVB41" s="429"/>
      <c r="KVC41" s="429"/>
      <c r="KVD41" s="429"/>
      <c r="KVE41" s="429"/>
      <c r="KVF41" s="429"/>
      <c r="KVG41" s="429"/>
      <c r="KVH41" s="429"/>
      <c r="KVI41" s="429"/>
      <c r="KVJ41" s="429"/>
      <c r="KVK41" s="429"/>
      <c r="KVL41" s="429"/>
      <c r="KVM41" s="429"/>
      <c r="KVN41" s="429"/>
      <c r="KVO41" s="429"/>
      <c r="KVP41" s="429"/>
      <c r="KVQ41" s="429"/>
      <c r="KVR41" s="429"/>
      <c r="KVS41" s="429"/>
      <c r="KVT41" s="429"/>
      <c r="KVU41" s="429"/>
      <c r="KVV41" s="429"/>
      <c r="KVW41" s="429"/>
      <c r="KVX41" s="429"/>
      <c r="KVY41" s="429"/>
      <c r="KVZ41" s="429"/>
      <c r="KWA41" s="429"/>
      <c r="KWB41" s="429"/>
      <c r="KWC41" s="429"/>
      <c r="KWD41" s="429"/>
      <c r="KWE41" s="429"/>
      <c r="KWF41" s="429"/>
      <c r="KWG41" s="429"/>
      <c r="KWH41" s="429"/>
      <c r="KWI41" s="429"/>
      <c r="KWJ41" s="429"/>
      <c r="KWK41" s="429"/>
      <c r="KWL41" s="429"/>
      <c r="KWM41" s="429"/>
      <c r="KWN41" s="429"/>
      <c r="KWO41" s="429"/>
      <c r="KWP41" s="429"/>
      <c r="KWQ41" s="429"/>
      <c r="KWR41" s="429"/>
      <c r="KWS41" s="429"/>
      <c r="KWT41" s="429"/>
      <c r="KWU41" s="429"/>
      <c r="KWV41" s="429"/>
      <c r="KWW41" s="429"/>
      <c r="KWX41" s="429"/>
      <c r="KWY41" s="429"/>
      <c r="KWZ41" s="429"/>
      <c r="KXA41" s="429"/>
      <c r="KXB41" s="429"/>
      <c r="KXC41" s="429"/>
      <c r="KXD41" s="429"/>
      <c r="KXE41" s="429"/>
      <c r="KXF41" s="429"/>
      <c r="KXG41" s="429"/>
      <c r="KXH41" s="429"/>
      <c r="KXI41" s="429"/>
      <c r="KXJ41" s="429"/>
      <c r="KXK41" s="429"/>
      <c r="KXL41" s="429"/>
      <c r="KXM41" s="429"/>
      <c r="KXN41" s="429"/>
      <c r="KXO41" s="429"/>
      <c r="KXP41" s="429"/>
      <c r="KXQ41" s="429"/>
      <c r="KXR41" s="429"/>
      <c r="KXS41" s="429"/>
      <c r="KXT41" s="429"/>
      <c r="KXU41" s="429"/>
      <c r="KXV41" s="429"/>
      <c r="KXW41" s="429"/>
      <c r="KXX41" s="429"/>
      <c r="KXY41" s="429"/>
      <c r="KXZ41" s="429"/>
      <c r="KYA41" s="429"/>
      <c r="KYB41" s="429"/>
      <c r="KYC41" s="429"/>
      <c r="KYD41" s="429"/>
      <c r="KYE41" s="429"/>
      <c r="KYF41" s="429"/>
      <c r="KYG41" s="429"/>
      <c r="KYH41" s="429"/>
      <c r="KYI41" s="429"/>
      <c r="KYJ41" s="429"/>
      <c r="KYK41" s="429"/>
      <c r="KYL41" s="429"/>
      <c r="KYM41" s="429"/>
      <c r="KYN41" s="429"/>
      <c r="KYO41" s="429"/>
      <c r="KYP41" s="429"/>
      <c r="KYQ41" s="429"/>
      <c r="KYR41" s="429"/>
      <c r="KYS41" s="429"/>
      <c r="KYT41" s="429"/>
      <c r="KYU41" s="429"/>
      <c r="KYV41" s="429"/>
      <c r="KYW41" s="429"/>
      <c r="KYX41" s="429"/>
      <c r="KYY41" s="429"/>
      <c r="KYZ41" s="429"/>
      <c r="KZA41" s="429"/>
      <c r="KZB41" s="429"/>
      <c r="KZC41" s="429"/>
      <c r="KZD41" s="429"/>
      <c r="KZE41" s="429"/>
      <c r="KZF41" s="429"/>
      <c r="KZG41" s="429"/>
      <c r="KZH41" s="429"/>
      <c r="KZI41" s="429"/>
      <c r="KZJ41" s="429"/>
      <c r="KZK41" s="429"/>
      <c r="KZL41" s="429"/>
      <c r="KZM41" s="429"/>
      <c r="KZN41" s="429"/>
      <c r="KZO41" s="429"/>
      <c r="KZP41" s="429"/>
      <c r="KZQ41" s="429"/>
      <c r="KZR41" s="429"/>
      <c r="KZS41" s="429"/>
      <c r="KZT41" s="429"/>
      <c r="KZU41" s="429"/>
      <c r="KZV41" s="429"/>
      <c r="KZW41" s="429"/>
      <c r="KZX41" s="429"/>
      <c r="KZY41" s="429"/>
      <c r="KZZ41" s="429"/>
      <c r="LAA41" s="429"/>
      <c r="LAB41" s="429"/>
      <c r="LAC41" s="429"/>
      <c r="LAD41" s="429"/>
      <c r="LAE41" s="429"/>
      <c r="LAF41" s="429"/>
      <c r="LAG41" s="429"/>
      <c r="LAH41" s="429"/>
      <c r="LAI41" s="429"/>
      <c r="LAJ41" s="429"/>
      <c r="LAK41" s="429"/>
      <c r="LAL41" s="429"/>
      <c r="LAM41" s="429"/>
      <c r="LAN41" s="429"/>
      <c r="LAO41" s="429"/>
      <c r="LAP41" s="429"/>
      <c r="LAQ41" s="429"/>
      <c r="LAR41" s="429"/>
      <c r="LAS41" s="429"/>
      <c r="LAT41" s="429"/>
      <c r="LAU41" s="429"/>
      <c r="LAV41" s="429"/>
      <c r="LAW41" s="429"/>
      <c r="LAX41" s="429"/>
      <c r="LAY41" s="429"/>
      <c r="LAZ41" s="429"/>
      <c r="LBA41" s="429"/>
      <c r="LBB41" s="429"/>
      <c r="LBC41" s="429"/>
      <c r="LBD41" s="429"/>
      <c r="LBE41" s="429"/>
      <c r="LBF41" s="429"/>
      <c r="LBG41" s="429"/>
      <c r="LBH41" s="429"/>
      <c r="LBI41" s="429"/>
      <c r="LBJ41" s="429"/>
      <c r="LBK41" s="429"/>
      <c r="LBL41" s="429"/>
      <c r="LBM41" s="429"/>
      <c r="LBN41" s="429"/>
      <c r="LBO41" s="429"/>
      <c r="LBP41" s="429"/>
      <c r="LBQ41" s="429"/>
      <c r="LBR41" s="429"/>
      <c r="LBS41" s="429"/>
      <c r="LBT41" s="429"/>
      <c r="LBU41" s="429"/>
      <c r="LBV41" s="429"/>
      <c r="LBW41" s="429"/>
      <c r="LBX41" s="429"/>
      <c r="LBY41" s="429"/>
      <c r="LBZ41" s="429"/>
      <c r="LCA41" s="429"/>
      <c r="LCB41" s="429"/>
      <c r="LCC41" s="429"/>
      <c r="LCD41" s="429"/>
      <c r="LCE41" s="429"/>
      <c r="LCF41" s="429"/>
      <c r="LCG41" s="429"/>
      <c r="LCH41" s="429"/>
      <c r="LCI41" s="429"/>
      <c r="LCJ41" s="429"/>
      <c r="LCK41" s="429"/>
      <c r="LCL41" s="429"/>
      <c r="LCM41" s="429"/>
      <c r="LCN41" s="429"/>
      <c r="LCO41" s="429"/>
      <c r="LCP41" s="429"/>
      <c r="LCQ41" s="429"/>
      <c r="LCR41" s="429"/>
      <c r="LCS41" s="429"/>
      <c r="LCT41" s="429"/>
      <c r="LCU41" s="429"/>
      <c r="LCV41" s="429"/>
      <c r="LCW41" s="429"/>
      <c r="LCX41" s="429"/>
      <c r="LCY41" s="429"/>
      <c r="LCZ41" s="429"/>
      <c r="LDA41" s="429"/>
      <c r="LDB41" s="429"/>
      <c r="LDC41" s="429"/>
      <c r="LDD41" s="429"/>
      <c r="LDE41" s="429"/>
      <c r="LDF41" s="429"/>
      <c r="LDG41" s="429"/>
      <c r="LDH41" s="429"/>
      <c r="LDI41" s="429"/>
      <c r="LDJ41" s="429"/>
      <c r="LDK41" s="429"/>
      <c r="LDL41" s="429"/>
      <c r="LDM41" s="429"/>
      <c r="LDN41" s="429"/>
      <c r="LDO41" s="429"/>
      <c r="LDP41" s="429"/>
      <c r="LDQ41" s="429"/>
      <c r="LDR41" s="429"/>
      <c r="LDS41" s="429"/>
      <c r="LDT41" s="429"/>
      <c r="LDU41" s="429"/>
      <c r="LDV41" s="429"/>
      <c r="LDW41" s="429"/>
      <c r="LDX41" s="429"/>
      <c r="LDY41" s="429"/>
      <c r="LDZ41" s="429"/>
      <c r="LEA41" s="429"/>
      <c r="LEB41" s="429"/>
      <c r="LEC41" s="429"/>
      <c r="LED41" s="429"/>
      <c r="LEE41" s="429"/>
      <c r="LEF41" s="429"/>
      <c r="LEG41" s="429"/>
      <c r="LEH41" s="429"/>
      <c r="LEI41" s="429"/>
      <c r="LEJ41" s="429"/>
      <c r="LEK41" s="429"/>
      <c r="LEL41" s="429"/>
      <c r="LEM41" s="429"/>
      <c r="LEN41" s="429"/>
      <c r="LEO41" s="429"/>
      <c r="LEP41" s="429"/>
      <c r="LEQ41" s="429"/>
      <c r="LER41" s="429"/>
      <c r="LES41" s="429"/>
      <c r="LET41" s="429"/>
      <c r="LEU41" s="429"/>
      <c r="LEV41" s="429"/>
      <c r="LEW41" s="429"/>
      <c r="LEX41" s="429"/>
      <c r="LEY41" s="429"/>
      <c r="LEZ41" s="429"/>
      <c r="LFA41" s="429"/>
      <c r="LFB41" s="429"/>
      <c r="LFC41" s="429"/>
      <c r="LFD41" s="429"/>
      <c r="LFE41" s="429"/>
      <c r="LFF41" s="429"/>
      <c r="LFG41" s="429"/>
      <c r="LFH41" s="429"/>
      <c r="LFI41" s="429"/>
      <c r="LFJ41" s="429"/>
      <c r="LFK41" s="429"/>
      <c r="LFL41" s="429"/>
      <c r="LFM41" s="429"/>
      <c r="LFN41" s="429"/>
      <c r="LFO41" s="429"/>
      <c r="LFP41" s="429"/>
      <c r="LFQ41" s="429"/>
      <c r="LFR41" s="429"/>
      <c r="LFS41" s="429"/>
      <c r="LFT41" s="429"/>
      <c r="LFU41" s="429"/>
      <c r="LFV41" s="429"/>
      <c r="LFW41" s="429"/>
      <c r="LFX41" s="429"/>
      <c r="LFY41" s="429"/>
      <c r="LFZ41" s="429"/>
      <c r="LGA41" s="429"/>
      <c r="LGB41" s="429"/>
      <c r="LGC41" s="429"/>
      <c r="LGD41" s="429"/>
      <c r="LGE41" s="429"/>
      <c r="LGF41" s="429"/>
      <c r="LGG41" s="429"/>
      <c r="LGH41" s="429"/>
      <c r="LGI41" s="429"/>
      <c r="LGJ41" s="429"/>
      <c r="LGK41" s="429"/>
      <c r="LGL41" s="429"/>
      <c r="LGM41" s="429"/>
      <c r="LGN41" s="429"/>
      <c r="LGO41" s="429"/>
      <c r="LGP41" s="429"/>
      <c r="LGQ41" s="429"/>
      <c r="LGR41" s="429"/>
      <c r="LGS41" s="429"/>
      <c r="LGT41" s="429"/>
      <c r="LGU41" s="429"/>
      <c r="LGV41" s="429"/>
      <c r="LGW41" s="429"/>
      <c r="LGX41" s="429"/>
      <c r="LGY41" s="429"/>
      <c r="LGZ41" s="429"/>
      <c r="LHA41" s="429"/>
      <c r="LHB41" s="429"/>
      <c r="LHC41" s="429"/>
      <c r="LHD41" s="429"/>
      <c r="LHE41" s="429"/>
      <c r="LHF41" s="429"/>
      <c r="LHG41" s="429"/>
      <c r="LHH41" s="429"/>
      <c r="LHI41" s="429"/>
      <c r="LHJ41" s="429"/>
      <c r="LHK41" s="429"/>
      <c r="LHL41" s="429"/>
      <c r="LHM41" s="429"/>
      <c r="LHN41" s="429"/>
      <c r="LHO41" s="429"/>
      <c r="LHP41" s="429"/>
      <c r="LHQ41" s="429"/>
      <c r="LHR41" s="429"/>
      <c r="LHS41" s="429"/>
      <c r="LHT41" s="429"/>
      <c r="LHU41" s="429"/>
      <c r="LHV41" s="429"/>
      <c r="LHW41" s="429"/>
      <c r="LHX41" s="429"/>
      <c r="LHY41" s="429"/>
      <c r="LHZ41" s="429"/>
      <c r="LIA41" s="429"/>
      <c r="LIB41" s="429"/>
      <c r="LIC41" s="429"/>
      <c r="LID41" s="429"/>
      <c r="LIE41" s="429"/>
      <c r="LIF41" s="429"/>
      <c r="LIG41" s="429"/>
      <c r="LIH41" s="429"/>
      <c r="LII41" s="429"/>
      <c r="LIJ41" s="429"/>
      <c r="LIK41" s="429"/>
      <c r="LIL41" s="429"/>
      <c r="LIM41" s="429"/>
      <c r="LIN41" s="429"/>
      <c r="LIO41" s="429"/>
      <c r="LIP41" s="429"/>
      <c r="LIQ41" s="429"/>
      <c r="LIR41" s="429"/>
      <c r="LIS41" s="429"/>
      <c r="LIT41" s="429"/>
      <c r="LIU41" s="429"/>
      <c r="LIV41" s="429"/>
      <c r="LIW41" s="429"/>
      <c r="LIX41" s="429"/>
      <c r="LIY41" s="429"/>
      <c r="LIZ41" s="429"/>
      <c r="LJA41" s="429"/>
      <c r="LJB41" s="429"/>
      <c r="LJC41" s="429"/>
      <c r="LJD41" s="429"/>
      <c r="LJE41" s="429"/>
      <c r="LJF41" s="429"/>
      <c r="LJG41" s="429"/>
      <c r="LJH41" s="429"/>
      <c r="LJI41" s="429"/>
      <c r="LJJ41" s="429"/>
      <c r="LJK41" s="429"/>
      <c r="LJL41" s="429"/>
      <c r="LJM41" s="429"/>
      <c r="LJN41" s="429"/>
      <c r="LJO41" s="429"/>
      <c r="LJP41" s="429"/>
      <c r="LJQ41" s="429"/>
      <c r="LJR41" s="429"/>
      <c r="LJS41" s="429"/>
      <c r="LJT41" s="429"/>
      <c r="LJU41" s="429"/>
      <c r="LJV41" s="429"/>
      <c r="LJW41" s="429"/>
      <c r="LJX41" s="429"/>
      <c r="LJY41" s="429"/>
      <c r="LJZ41" s="429"/>
      <c r="LKA41" s="429"/>
      <c r="LKB41" s="429"/>
      <c r="LKC41" s="429"/>
      <c r="LKD41" s="429"/>
      <c r="LKE41" s="429"/>
      <c r="LKF41" s="429"/>
      <c r="LKG41" s="429"/>
      <c r="LKH41" s="429"/>
      <c r="LKI41" s="429"/>
      <c r="LKJ41" s="429"/>
      <c r="LKK41" s="429"/>
      <c r="LKL41" s="429"/>
      <c r="LKM41" s="429"/>
      <c r="LKN41" s="429"/>
      <c r="LKO41" s="429"/>
      <c r="LKP41" s="429"/>
      <c r="LKQ41" s="429"/>
      <c r="LKR41" s="429"/>
      <c r="LKS41" s="429"/>
      <c r="LKT41" s="429"/>
      <c r="LKU41" s="429"/>
      <c r="LKV41" s="429"/>
      <c r="LKW41" s="429"/>
      <c r="LKX41" s="429"/>
      <c r="LKY41" s="429"/>
      <c r="LKZ41" s="429"/>
      <c r="LLA41" s="429"/>
      <c r="LLB41" s="429"/>
      <c r="LLC41" s="429"/>
      <c r="LLD41" s="429"/>
      <c r="LLE41" s="429"/>
      <c r="LLF41" s="429"/>
      <c r="LLG41" s="429"/>
      <c r="LLH41" s="429"/>
      <c r="LLI41" s="429"/>
      <c r="LLJ41" s="429"/>
      <c r="LLK41" s="429"/>
      <c r="LLL41" s="429"/>
      <c r="LLM41" s="429"/>
      <c r="LLN41" s="429"/>
      <c r="LLO41" s="429"/>
      <c r="LLP41" s="429"/>
      <c r="LLQ41" s="429"/>
      <c r="LLR41" s="429"/>
      <c r="LLS41" s="429"/>
      <c r="LLT41" s="429"/>
      <c r="LLU41" s="429"/>
      <c r="LLV41" s="429"/>
      <c r="LLW41" s="429"/>
      <c r="LLX41" s="429"/>
      <c r="LLY41" s="429"/>
      <c r="LLZ41" s="429"/>
      <c r="LMA41" s="429"/>
      <c r="LMB41" s="429"/>
      <c r="LMC41" s="429"/>
      <c r="LMD41" s="429"/>
      <c r="LME41" s="429"/>
      <c r="LMF41" s="429"/>
      <c r="LMG41" s="429"/>
      <c r="LMH41" s="429"/>
      <c r="LMI41" s="429"/>
      <c r="LMJ41" s="429"/>
      <c r="LMK41" s="429"/>
      <c r="LML41" s="429"/>
      <c r="LMM41" s="429"/>
      <c r="LMN41" s="429"/>
      <c r="LMO41" s="429"/>
      <c r="LMP41" s="429"/>
      <c r="LMQ41" s="429"/>
      <c r="LMR41" s="429"/>
      <c r="LMS41" s="429"/>
      <c r="LMT41" s="429"/>
      <c r="LMU41" s="429"/>
      <c r="LMV41" s="429"/>
      <c r="LMW41" s="429"/>
      <c r="LMX41" s="429"/>
      <c r="LMY41" s="429"/>
      <c r="LMZ41" s="429"/>
      <c r="LNA41" s="429"/>
      <c r="LNB41" s="429"/>
      <c r="LNC41" s="429"/>
      <c r="LND41" s="429"/>
      <c r="LNE41" s="429"/>
      <c r="LNF41" s="429"/>
      <c r="LNG41" s="429"/>
      <c r="LNH41" s="429"/>
      <c r="LNI41" s="429"/>
      <c r="LNJ41" s="429"/>
      <c r="LNK41" s="429"/>
      <c r="LNL41" s="429"/>
      <c r="LNM41" s="429"/>
      <c r="LNN41" s="429"/>
      <c r="LNO41" s="429"/>
      <c r="LNP41" s="429"/>
      <c r="LNQ41" s="429"/>
      <c r="LNR41" s="429"/>
      <c r="LNS41" s="429"/>
      <c r="LNT41" s="429"/>
      <c r="LNU41" s="429"/>
      <c r="LNV41" s="429"/>
      <c r="LNW41" s="429"/>
      <c r="LNX41" s="429"/>
      <c r="LNY41" s="429"/>
      <c r="LNZ41" s="429"/>
      <c r="LOA41" s="429"/>
      <c r="LOB41" s="429"/>
      <c r="LOC41" s="429"/>
      <c r="LOD41" s="429"/>
      <c r="LOE41" s="429"/>
      <c r="LOF41" s="429"/>
      <c r="LOG41" s="429"/>
      <c r="LOH41" s="429"/>
      <c r="LOI41" s="429"/>
      <c r="LOJ41" s="429"/>
      <c r="LOK41" s="429"/>
      <c r="LOL41" s="429"/>
      <c r="LOM41" s="429"/>
      <c r="LON41" s="429"/>
      <c r="LOO41" s="429"/>
      <c r="LOP41" s="429"/>
      <c r="LOQ41" s="429"/>
      <c r="LOR41" s="429"/>
      <c r="LOS41" s="429"/>
      <c r="LOT41" s="429"/>
      <c r="LOU41" s="429"/>
      <c r="LOV41" s="429"/>
      <c r="LOW41" s="429"/>
      <c r="LOX41" s="429"/>
      <c r="LOY41" s="429"/>
      <c r="LOZ41" s="429"/>
      <c r="LPA41" s="429"/>
      <c r="LPB41" s="429"/>
      <c r="LPC41" s="429"/>
      <c r="LPD41" s="429"/>
      <c r="LPE41" s="429"/>
      <c r="LPF41" s="429"/>
      <c r="LPG41" s="429"/>
      <c r="LPH41" s="429"/>
      <c r="LPI41" s="429"/>
      <c r="LPJ41" s="429"/>
      <c r="LPK41" s="429"/>
      <c r="LPL41" s="429"/>
      <c r="LPM41" s="429"/>
      <c r="LPN41" s="429"/>
      <c r="LPO41" s="429"/>
      <c r="LPP41" s="429"/>
      <c r="LPQ41" s="429"/>
      <c r="LPR41" s="429"/>
      <c r="LPS41" s="429"/>
      <c r="LPT41" s="429"/>
      <c r="LPU41" s="429"/>
      <c r="LPV41" s="429"/>
      <c r="LPW41" s="429"/>
      <c r="LPX41" s="429"/>
      <c r="LPY41" s="429"/>
      <c r="LPZ41" s="429"/>
      <c r="LQA41" s="429"/>
      <c r="LQB41" s="429"/>
      <c r="LQC41" s="429"/>
      <c r="LQD41" s="429"/>
      <c r="LQE41" s="429"/>
      <c r="LQF41" s="429"/>
      <c r="LQG41" s="429"/>
      <c r="LQH41" s="429"/>
      <c r="LQI41" s="429"/>
      <c r="LQJ41" s="429"/>
      <c r="LQK41" s="429"/>
      <c r="LQL41" s="429"/>
      <c r="LQM41" s="429"/>
      <c r="LQN41" s="429"/>
      <c r="LQO41" s="429"/>
      <c r="LQP41" s="429"/>
      <c r="LQQ41" s="429"/>
      <c r="LQR41" s="429"/>
      <c r="LQS41" s="429"/>
      <c r="LQT41" s="429"/>
      <c r="LQU41" s="429"/>
      <c r="LQV41" s="429"/>
      <c r="LQW41" s="429"/>
      <c r="LQX41" s="429"/>
      <c r="LQY41" s="429"/>
      <c r="LQZ41" s="429"/>
      <c r="LRA41" s="429"/>
      <c r="LRB41" s="429"/>
      <c r="LRC41" s="429"/>
      <c r="LRD41" s="429"/>
      <c r="LRE41" s="429"/>
      <c r="LRF41" s="429"/>
      <c r="LRG41" s="429"/>
      <c r="LRH41" s="429"/>
      <c r="LRI41" s="429"/>
      <c r="LRJ41" s="429"/>
      <c r="LRK41" s="429"/>
      <c r="LRL41" s="429"/>
      <c r="LRM41" s="429"/>
      <c r="LRN41" s="429"/>
      <c r="LRO41" s="429"/>
      <c r="LRP41" s="429"/>
      <c r="LRQ41" s="429"/>
      <c r="LRR41" s="429"/>
      <c r="LRS41" s="429"/>
      <c r="LRT41" s="429"/>
      <c r="LRU41" s="429"/>
      <c r="LRV41" s="429"/>
      <c r="LRW41" s="429"/>
      <c r="LRX41" s="429"/>
      <c r="LRY41" s="429"/>
      <c r="LRZ41" s="429"/>
      <c r="LSA41" s="429"/>
      <c r="LSB41" s="429"/>
      <c r="LSC41" s="429"/>
      <c r="LSD41" s="429"/>
      <c r="LSE41" s="429"/>
      <c r="LSF41" s="429"/>
      <c r="LSG41" s="429"/>
      <c r="LSH41" s="429"/>
      <c r="LSI41" s="429"/>
      <c r="LSJ41" s="429"/>
      <c r="LSK41" s="429"/>
      <c r="LSL41" s="429"/>
      <c r="LSM41" s="429"/>
      <c r="LSN41" s="429"/>
      <c r="LSO41" s="429"/>
      <c r="LSP41" s="429"/>
      <c r="LSQ41" s="429"/>
      <c r="LSR41" s="429"/>
      <c r="LSS41" s="429"/>
      <c r="LST41" s="429"/>
      <c r="LSU41" s="429"/>
      <c r="LSV41" s="429"/>
      <c r="LSW41" s="429"/>
      <c r="LSX41" s="429"/>
      <c r="LSY41" s="429"/>
      <c r="LSZ41" s="429"/>
      <c r="LTA41" s="429"/>
      <c r="LTB41" s="429"/>
      <c r="LTC41" s="429"/>
      <c r="LTD41" s="429"/>
      <c r="LTE41" s="429"/>
      <c r="LTF41" s="429"/>
      <c r="LTG41" s="429"/>
      <c r="LTH41" s="429"/>
      <c r="LTI41" s="429"/>
      <c r="LTJ41" s="429"/>
      <c r="LTK41" s="429"/>
      <c r="LTL41" s="429"/>
      <c r="LTM41" s="429"/>
      <c r="LTN41" s="429"/>
      <c r="LTO41" s="429"/>
      <c r="LTP41" s="429"/>
      <c r="LTQ41" s="429"/>
      <c r="LTR41" s="429"/>
      <c r="LTS41" s="429"/>
      <c r="LTT41" s="429"/>
      <c r="LTU41" s="429"/>
      <c r="LTV41" s="429"/>
      <c r="LTW41" s="429"/>
      <c r="LTX41" s="429"/>
      <c r="LTY41" s="429"/>
      <c r="LTZ41" s="429"/>
      <c r="LUA41" s="429"/>
      <c r="LUB41" s="429"/>
      <c r="LUC41" s="429"/>
      <c r="LUD41" s="429"/>
      <c r="LUE41" s="429"/>
      <c r="LUF41" s="429"/>
      <c r="LUG41" s="429"/>
      <c r="LUH41" s="429"/>
      <c r="LUI41" s="429"/>
      <c r="LUJ41" s="429"/>
      <c r="LUK41" s="429"/>
      <c r="LUL41" s="429"/>
      <c r="LUM41" s="429"/>
      <c r="LUN41" s="429"/>
      <c r="LUO41" s="429"/>
      <c r="LUP41" s="429"/>
      <c r="LUQ41" s="429"/>
      <c r="LUR41" s="429"/>
      <c r="LUS41" s="429"/>
      <c r="LUT41" s="429"/>
      <c r="LUU41" s="429"/>
      <c r="LUV41" s="429"/>
      <c r="LUW41" s="429"/>
      <c r="LUX41" s="429"/>
      <c r="LUY41" s="429"/>
      <c r="LUZ41" s="429"/>
      <c r="LVA41" s="429"/>
      <c r="LVB41" s="429"/>
      <c r="LVC41" s="429"/>
      <c r="LVD41" s="429"/>
      <c r="LVE41" s="429"/>
      <c r="LVF41" s="429"/>
      <c r="LVG41" s="429"/>
      <c r="LVH41" s="429"/>
      <c r="LVI41" s="429"/>
      <c r="LVJ41" s="429"/>
      <c r="LVK41" s="429"/>
      <c r="LVL41" s="429"/>
      <c r="LVM41" s="429"/>
      <c r="LVN41" s="429"/>
      <c r="LVO41" s="429"/>
      <c r="LVP41" s="429"/>
      <c r="LVQ41" s="429"/>
      <c r="LVR41" s="429"/>
      <c r="LVS41" s="429"/>
      <c r="LVT41" s="429"/>
      <c r="LVU41" s="429"/>
      <c r="LVV41" s="429"/>
      <c r="LVW41" s="429"/>
      <c r="LVX41" s="429"/>
      <c r="LVY41" s="429"/>
      <c r="LVZ41" s="429"/>
      <c r="LWA41" s="429"/>
      <c r="LWB41" s="429"/>
      <c r="LWC41" s="429"/>
      <c r="LWD41" s="429"/>
      <c r="LWE41" s="429"/>
      <c r="LWF41" s="429"/>
      <c r="LWG41" s="429"/>
      <c r="LWH41" s="429"/>
      <c r="LWI41" s="429"/>
      <c r="LWJ41" s="429"/>
      <c r="LWK41" s="429"/>
      <c r="LWL41" s="429"/>
      <c r="LWM41" s="429"/>
      <c r="LWN41" s="429"/>
      <c r="LWO41" s="429"/>
      <c r="LWP41" s="429"/>
      <c r="LWQ41" s="429"/>
      <c r="LWR41" s="429"/>
      <c r="LWS41" s="429"/>
      <c r="LWT41" s="429"/>
      <c r="LWU41" s="429"/>
      <c r="LWV41" s="429"/>
      <c r="LWW41" s="429"/>
      <c r="LWX41" s="429"/>
      <c r="LWY41" s="429"/>
      <c r="LWZ41" s="429"/>
      <c r="LXA41" s="429"/>
      <c r="LXB41" s="429"/>
      <c r="LXC41" s="429"/>
      <c r="LXD41" s="429"/>
      <c r="LXE41" s="429"/>
      <c r="LXF41" s="429"/>
      <c r="LXG41" s="429"/>
      <c r="LXH41" s="429"/>
      <c r="LXI41" s="429"/>
      <c r="LXJ41" s="429"/>
      <c r="LXK41" s="429"/>
      <c r="LXL41" s="429"/>
      <c r="LXM41" s="429"/>
      <c r="LXN41" s="429"/>
      <c r="LXO41" s="429"/>
      <c r="LXP41" s="429"/>
      <c r="LXQ41" s="429"/>
      <c r="LXR41" s="429"/>
      <c r="LXS41" s="429"/>
      <c r="LXT41" s="429"/>
      <c r="LXU41" s="429"/>
      <c r="LXV41" s="429"/>
      <c r="LXW41" s="429"/>
      <c r="LXX41" s="429"/>
      <c r="LXY41" s="429"/>
      <c r="LXZ41" s="429"/>
      <c r="LYA41" s="429"/>
      <c r="LYB41" s="429"/>
      <c r="LYC41" s="429"/>
      <c r="LYD41" s="429"/>
      <c r="LYE41" s="429"/>
      <c r="LYF41" s="429"/>
      <c r="LYG41" s="429"/>
      <c r="LYH41" s="429"/>
      <c r="LYI41" s="429"/>
      <c r="LYJ41" s="429"/>
      <c r="LYK41" s="429"/>
      <c r="LYL41" s="429"/>
      <c r="LYM41" s="429"/>
      <c r="LYN41" s="429"/>
      <c r="LYO41" s="429"/>
      <c r="LYP41" s="429"/>
      <c r="LYQ41" s="429"/>
      <c r="LYR41" s="429"/>
      <c r="LYS41" s="429"/>
      <c r="LYT41" s="429"/>
      <c r="LYU41" s="429"/>
      <c r="LYV41" s="429"/>
      <c r="LYW41" s="429"/>
      <c r="LYX41" s="429"/>
      <c r="LYY41" s="429"/>
      <c r="LYZ41" s="429"/>
      <c r="LZA41" s="429"/>
      <c r="LZB41" s="429"/>
      <c r="LZC41" s="429"/>
      <c r="LZD41" s="429"/>
      <c r="LZE41" s="429"/>
      <c r="LZF41" s="429"/>
      <c r="LZG41" s="429"/>
      <c r="LZH41" s="429"/>
      <c r="LZI41" s="429"/>
      <c r="LZJ41" s="429"/>
      <c r="LZK41" s="429"/>
      <c r="LZL41" s="429"/>
      <c r="LZM41" s="429"/>
      <c r="LZN41" s="429"/>
      <c r="LZO41" s="429"/>
      <c r="LZP41" s="429"/>
      <c r="LZQ41" s="429"/>
      <c r="LZR41" s="429"/>
      <c r="LZS41" s="429"/>
      <c r="LZT41" s="429"/>
      <c r="LZU41" s="429"/>
      <c r="LZV41" s="429"/>
      <c r="LZW41" s="429"/>
      <c r="LZX41" s="429"/>
      <c r="LZY41" s="429"/>
      <c r="LZZ41" s="429"/>
      <c r="MAA41" s="429"/>
      <c r="MAB41" s="429"/>
      <c r="MAC41" s="429"/>
      <c r="MAD41" s="429"/>
      <c r="MAE41" s="429"/>
      <c r="MAF41" s="429"/>
      <c r="MAG41" s="429"/>
      <c r="MAH41" s="429"/>
      <c r="MAI41" s="429"/>
      <c r="MAJ41" s="429"/>
      <c r="MAK41" s="429"/>
      <c r="MAL41" s="429"/>
      <c r="MAM41" s="429"/>
      <c r="MAN41" s="429"/>
      <c r="MAO41" s="429"/>
      <c r="MAP41" s="429"/>
      <c r="MAQ41" s="429"/>
      <c r="MAR41" s="429"/>
      <c r="MAS41" s="429"/>
      <c r="MAT41" s="429"/>
      <c r="MAU41" s="429"/>
      <c r="MAV41" s="429"/>
      <c r="MAW41" s="429"/>
      <c r="MAX41" s="429"/>
      <c r="MAY41" s="429"/>
      <c r="MAZ41" s="429"/>
      <c r="MBA41" s="429"/>
      <c r="MBB41" s="429"/>
      <c r="MBC41" s="429"/>
      <c r="MBD41" s="429"/>
      <c r="MBE41" s="429"/>
      <c r="MBF41" s="429"/>
      <c r="MBG41" s="429"/>
      <c r="MBH41" s="429"/>
      <c r="MBI41" s="429"/>
      <c r="MBJ41" s="429"/>
      <c r="MBK41" s="429"/>
      <c r="MBL41" s="429"/>
      <c r="MBM41" s="429"/>
      <c r="MBN41" s="429"/>
      <c r="MBO41" s="429"/>
      <c r="MBP41" s="429"/>
      <c r="MBQ41" s="429"/>
      <c r="MBR41" s="429"/>
      <c r="MBS41" s="429"/>
      <c r="MBT41" s="429"/>
      <c r="MBU41" s="429"/>
      <c r="MBV41" s="429"/>
      <c r="MBW41" s="429"/>
      <c r="MBX41" s="429"/>
      <c r="MBY41" s="429"/>
      <c r="MBZ41" s="429"/>
      <c r="MCA41" s="429"/>
      <c r="MCB41" s="429"/>
      <c r="MCC41" s="429"/>
      <c r="MCD41" s="429"/>
      <c r="MCE41" s="429"/>
      <c r="MCF41" s="429"/>
      <c r="MCG41" s="429"/>
      <c r="MCH41" s="429"/>
      <c r="MCI41" s="429"/>
      <c r="MCJ41" s="429"/>
      <c r="MCK41" s="429"/>
      <c r="MCL41" s="429"/>
      <c r="MCM41" s="429"/>
      <c r="MCN41" s="429"/>
      <c r="MCO41" s="429"/>
      <c r="MCP41" s="429"/>
      <c r="MCQ41" s="429"/>
      <c r="MCR41" s="429"/>
      <c r="MCS41" s="429"/>
      <c r="MCT41" s="429"/>
      <c r="MCU41" s="429"/>
      <c r="MCV41" s="429"/>
      <c r="MCW41" s="429"/>
      <c r="MCX41" s="429"/>
      <c r="MCY41" s="429"/>
      <c r="MCZ41" s="429"/>
      <c r="MDA41" s="429"/>
      <c r="MDB41" s="429"/>
      <c r="MDC41" s="429"/>
      <c r="MDD41" s="429"/>
      <c r="MDE41" s="429"/>
      <c r="MDF41" s="429"/>
      <c r="MDG41" s="429"/>
      <c r="MDH41" s="429"/>
      <c r="MDI41" s="429"/>
      <c r="MDJ41" s="429"/>
      <c r="MDK41" s="429"/>
      <c r="MDL41" s="429"/>
      <c r="MDM41" s="429"/>
      <c r="MDN41" s="429"/>
      <c r="MDO41" s="429"/>
      <c r="MDP41" s="429"/>
      <c r="MDQ41" s="429"/>
      <c r="MDR41" s="429"/>
      <c r="MDS41" s="429"/>
      <c r="MDT41" s="429"/>
      <c r="MDU41" s="429"/>
      <c r="MDV41" s="429"/>
      <c r="MDW41" s="429"/>
      <c r="MDX41" s="429"/>
      <c r="MDY41" s="429"/>
      <c r="MDZ41" s="429"/>
      <c r="MEA41" s="429"/>
      <c r="MEB41" s="429"/>
      <c r="MEC41" s="429"/>
      <c r="MED41" s="429"/>
      <c r="MEE41" s="429"/>
      <c r="MEF41" s="429"/>
      <c r="MEG41" s="429"/>
      <c r="MEH41" s="429"/>
      <c r="MEI41" s="429"/>
      <c r="MEJ41" s="429"/>
      <c r="MEK41" s="429"/>
      <c r="MEL41" s="429"/>
      <c r="MEM41" s="429"/>
      <c r="MEN41" s="429"/>
      <c r="MEO41" s="429"/>
      <c r="MEP41" s="429"/>
      <c r="MEQ41" s="429"/>
      <c r="MER41" s="429"/>
      <c r="MES41" s="429"/>
      <c r="MET41" s="429"/>
      <c r="MEU41" s="429"/>
      <c r="MEV41" s="429"/>
      <c r="MEW41" s="429"/>
      <c r="MEX41" s="429"/>
      <c r="MEY41" s="429"/>
      <c r="MEZ41" s="429"/>
      <c r="MFA41" s="429"/>
      <c r="MFB41" s="429"/>
      <c r="MFC41" s="429"/>
      <c r="MFD41" s="429"/>
      <c r="MFE41" s="429"/>
      <c r="MFF41" s="429"/>
      <c r="MFG41" s="429"/>
      <c r="MFH41" s="429"/>
      <c r="MFI41" s="429"/>
      <c r="MFJ41" s="429"/>
      <c r="MFK41" s="429"/>
      <c r="MFL41" s="429"/>
      <c r="MFM41" s="429"/>
      <c r="MFN41" s="429"/>
      <c r="MFO41" s="429"/>
      <c r="MFP41" s="429"/>
      <c r="MFQ41" s="429"/>
      <c r="MFR41" s="429"/>
      <c r="MFS41" s="429"/>
      <c r="MFT41" s="429"/>
      <c r="MFU41" s="429"/>
      <c r="MFV41" s="429"/>
      <c r="MFW41" s="429"/>
      <c r="MFX41" s="429"/>
      <c r="MFY41" s="429"/>
      <c r="MFZ41" s="429"/>
      <c r="MGA41" s="429"/>
      <c r="MGB41" s="429"/>
      <c r="MGC41" s="429"/>
      <c r="MGD41" s="429"/>
      <c r="MGE41" s="429"/>
      <c r="MGF41" s="429"/>
      <c r="MGG41" s="429"/>
      <c r="MGH41" s="429"/>
      <c r="MGI41" s="429"/>
      <c r="MGJ41" s="429"/>
      <c r="MGK41" s="429"/>
      <c r="MGL41" s="429"/>
      <c r="MGM41" s="429"/>
      <c r="MGN41" s="429"/>
      <c r="MGO41" s="429"/>
      <c r="MGP41" s="429"/>
      <c r="MGQ41" s="429"/>
      <c r="MGR41" s="429"/>
      <c r="MGS41" s="429"/>
      <c r="MGT41" s="429"/>
      <c r="MGU41" s="429"/>
      <c r="MGV41" s="429"/>
      <c r="MGW41" s="429"/>
      <c r="MGX41" s="429"/>
      <c r="MGY41" s="429"/>
      <c r="MGZ41" s="429"/>
      <c r="MHA41" s="429"/>
      <c r="MHB41" s="429"/>
      <c r="MHC41" s="429"/>
      <c r="MHD41" s="429"/>
      <c r="MHE41" s="429"/>
      <c r="MHF41" s="429"/>
      <c r="MHG41" s="429"/>
      <c r="MHH41" s="429"/>
      <c r="MHI41" s="429"/>
      <c r="MHJ41" s="429"/>
      <c r="MHK41" s="429"/>
      <c r="MHL41" s="429"/>
      <c r="MHM41" s="429"/>
      <c r="MHN41" s="429"/>
      <c r="MHO41" s="429"/>
      <c r="MHP41" s="429"/>
      <c r="MHQ41" s="429"/>
      <c r="MHR41" s="429"/>
      <c r="MHS41" s="429"/>
      <c r="MHT41" s="429"/>
      <c r="MHU41" s="429"/>
      <c r="MHV41" s="429"/>
      <c r="MHW41" s="429"/>
      <c r="MHX41" s="429"/>
      <c r="MHY41" s="429"/>
      <c r="MHZ41" s="429"/>
      <c r="MIA41" s="429"/>
      <c r="MIB41" s="429"/>
      <c r="MIC41" s="429"/>
      <c r="MID41" s="429"/>
      <c r="MIE41" s="429"/>
      <c r="MIF41" s="429"/>
      <c r="MIG41" s="429"/>
      <c r="MIH41" s="429"/>
      <c r="MII41" s="429"/>
      <c r="MIJ41" s="429"/>
      <c r="MIK41" s="429"/>
      <c r="MIL41" s="429"/>
      <c r="MIM41" s="429"/>
      <c r="MIN41" s="429"/>
      <c r="MIO41" s="429"/>
      <c r="MIP41" s="429"/>
      <c r="MIQ41" s="429"/>
      <c r="MIR41" s="429"/>
      <c r="MIS41" s="429"/>
      <c r="MIT41" s="429"/>
      <c r="MIU41" s="429"/>
      <c r="MIV41" s="429"/>
      <c r="MIW41" s="429"/>
      <c r="MIX41" s="429"/>
      <c r="MIY41" s="429"/>
      <c r="MIZ41" s="429"/>
      <c r="MJA41" s="429"/>
      <c r="MJB41" s="429"/>
      <c r="MJC41" s="429"/>
      <c r="MJD41" s="429"/>
      <c r="MJE41" s="429"/>
      <c r="MJF41" s="429"/>
      <c r="MJG41" s="429"/>
      <c r="MJH41" s="429"/>
      <c r="MJI41" s="429"/>
      <c r="MJJ41" s="429"/>
      <c r="MJK41" s="429"/>
      <c r="MJL41" s="429"/>
      <c r="MJM41" s="429"/>
      <c r="MJN41" s="429"/>
      <c r="MJO41" s="429"/>
      <c r="MJP41" s="429"/>
      <c r="MJQ41" s="429"/>
      <c r="MJR41" s="429"/>
      <c r="MJS41" s="429"/>
      <c r="MJT41" s="429"/>
      <c r="MJU41" s="429"/>
      <c r="MJV41" s="429"/>
      <c r="MJW41" s="429"/>
      <c r="MJX41" s="429"/>
      <c r="MJY41" s="429"/>
      <c r="MJZ41" s="429"/>
      <c r="MKA41" s="429"/>
      <c r="MKB41" s="429"/>
      <c r="MKC41" s="429"/>
      <c r="MKD41" s="429"/>
      <c r="MKE41" s="429"/>
      <c r="MKF41" s="429"/>
      <c r="MKG41" s="429"/>
      <c r="MKH41" s="429"/>
      <c r="MKI41" s="429"/>
      <c r="MKJ41" s="429"/>
      <c r="MKK41" s="429"/>
      <c r="MKL41" s="429"/>
      <c r="MKM41" s="429"/>
      <c r="MKN41" s="429"/>
      <c r="MKO41" s="429"/>
      <c r="MKP41" s="429"/>
      <c r="MKQ41" s="429"/>
      <c r="MKR41" s="429"/>
      <c r="MKS41" s="429"/>
      <c r="MKT41" s="429"/>
      <c r="MKU41" s="429"/>
      <c r="MKV41" s="429"/>
      <c r="MKW41" s="429"/>
      <c r="MKX41" s="429"/>
      <c r="MKY41" s="429"/>
      <c r="MKZ41" s="429"/>
      <c r="MLA41" s="429"/>
      <c r="MLB41" s="429"/>
      <c r="MLC41" s="429"/>
      <c r="MLD41" s="429"/>
      <c r="MLE41" s="429"/>
      <c r="MLF41" s="429"/>
      <c r="MLG41" s="429"/>
      <c r="MLH41" s="429"/>
      <c r="MLI41" s="429"/>
      <c r="MLJ41" s="429"/>
      <c r="MLK41" s="429"/>
      <c r="MLL41" s="429"/>
      <c r="MLM41" s="429"/>
      <c r="MLN41" s="429"/>
      <c r="MLO41" s="429"/>
      <c r="MLP41" s="429"/>
      <c r="MLQ41" s="429"/>
      <c r="MLR41" s="429"/>
      <c r="MLS41" s="429"/>
      <c r="MLT41" s="429"/>
      <c r="MLU41" s="429"/>
      <c r="MLV41" s="429"/>
      <c r="MLW41" s="429"/>
      <c r="MLX41" s="429"/>
      <c r="MLY41" s="429"/>
      <c r="MLZ41" s="429"/>
      <c r="MMA41" s="429"/>
      <c r="MMB41" s="429"/>
      <c r="MMC41" s="429"/>
      <c r="MMD41" s="429"/>
      <c r="MME41" s="429"/>
      <c r="MMF41" s="429"/>
      <c r="MMG41" s="429"/>
      <c r="MMH41" s="429"/>
      <c r="MMI41" s="429"/>
      <c r="MMJ41" s="429"/>
      <c r="MMK41" s="429"/>
      <c r="MML41" s="429"/>
      <c r="MMM41" s="429"/>
      <c r="MMN41" s="429"/>
      <c r="MMO41" s="429"/>
      <c r="MMP41" s="429"/>
      <c r="MMQ41" s="429"/>
      <c r="MMR41" s="429"/>
      <c r="MMS41" s="429"/>
      <c r="MMT41" s="429"/>
      <c r="MMU41" s="429"/>
      <c r="MMV41" s="429"/>
      <c r="MMW41" s="429"/>
      <c r="MMX41" s="429"/>
      <c r="MMY41" s="429"/>
      <c r="MMZ41" s="429"/>
      <c r="MNA41" s="429"/>
      <c r="MNB41" s="429"/>
      <c r="MNC41" s="429"/>
      <c r="MND41" s="429"/>
      <c r="MNE41" s="429"/>
      <c r="MNF41" s="429"/>
      <c r="MNG41" s="429"/>
      <c r="MNH41" s="429"/>
      <c r="MNI41" s="429"/>
      <c r="MNJ41" s="429"/>
      <c r="MNK41" s="429"/>
      <c r="MNL41" s="429"/>
      <c r="MNM41" s="429"/>
      <c r="MNN41" s="429"/>
      <c r="MNO41" s="429"/>
      <c r="MNP41" s="429"/>
      <c r="MNQ41" s="429"/>
      <c r="MNR41" s="429"/>
      <c r="MNS41" s="429"/>
      <c r="MNT41" s="429"/>
      <c r="MNU41" s="429"/>
      <c r="MNV41" s="429"/>
      <c r="MNW41" s="429"/>
      <c r="MNX41" s="429"/>
      <c r="MNY41" s="429"/>
      <c r="MNZ41" s="429"/>
      <c r="MOA41" s="429"/>
      <c r="MOB41" s="429"/>
      <c r="MOC41" s="429"/>
      <c r="MOD41" s="429"/>
      <c r="MOE41" s="429"/>
      <c r="MOF41" s="429"/>
      <c r="MOG41" s="429"/>
      <c r="MOH41" s="429"/>
      <c r="MOI41" s="429"/>
      <c r="MOJ41" s="429"/>
      <c r="MOK41" s="429"/>
      <c r="MOL41" s="429"/>
      <c r="MOM41" s="429"/>
      <c r="MON41" s="429"/>
      <c r="MOO41" s="429"/>
      <c r="MOP41" s="429"/>
      <c r="MOQ41" s="429"/>
      <c r="MOR41" s="429"/>
      <c r="MOS41" s="429"/>
      <c r="MOT41" s="429"/>
      <c r="MOU41" s="429"/>
      <c r="MOV41" s="429"/>
      <c r="MOW41" s="429"/>
      <c r="MOX41" s="429"/>
      <c r="MOY41" s="429"/>
      <c r="MOZ41" s="429"/>
      <c r="MPA41" s="429"/>
      <c r="MPB41" s="429"/>
      <c r="MPC41" s="429"/>
      <c r="MPD41" s="429"/>
      <c r="MPE41" s="429"/>
      <c r="MPF41" s="429"/>
      <c r="MPG41" s="429"/>
      <c r="MPH41" s="429"/>
      <c r="MPI41" s="429"/>
      <c r="MPJ41" s="429"/>
      <c r="MPK41" s="429"/>
      <c r="MPL41" s="429"/>
      <c r="MPM41" s="429"/>
      <c r="MPN41" s="429"/>
      <c r="MPO41" s="429"/>
      <c r="MPP41" s="429"/>
      <c r="MPQ41" s="429"/>
      <c r="MPR41" s="429"/>
      <c r="MPS41" s="429"/>
      <c r="MPT41" s="429"/>
      <c r="MPU41" s="429"/>
      <c r="MPV41" s="429"/>
      <c r="MPW41" s="429"/>
      <c r="MPX41" s="429"/>
      <c r="MPY41" s="429"/>
      <c r="MPZ41" s="429"/>
      <c r="MQA41" s="429"/>
      <c r="MQB41" s="429"/>
      <c r="MQC41" s="429"/>
      <c r="MQD41" s="429"/>
      <c r="MQE41" s="429"/>
      <c r="MQF41" s="429"/>
      <c r="MQG41" s="429"/>
      <c r="MQH41" s="429"/>
      <c r="MQI41" s="429"/>
      <c r="MQJ41" s="429"/>
      <c r="MQK41" s="429"/>
      <c r="MQL41" s="429"/>
      <c r="MQM41" s="429"/>
      <c r="MQN41" s="429"/>
      <c r="MQO41" s="429"/>
      <c r="MQP41" s="429"/>
      <c r="MQQ41" s="429"/>
      <c r="MQR41" s="429"/>
      <c r="MQS41" s="429"/>
      <c r="MQT41" s="429"/>
      <c r="MQU41" s="429"/>
      <c r="MQV41" s="429"/>
      <c r="MQW41" s="429"/>
      <c r="MQX41" s="429"/>
      <c r="MQY41" s="429"/>
      <c r="MQZ41" s="429"/>
      <c r="MRA41" s="429"/>
      <c r="MRB41" s="429"/>
      <c r="MRC41" s="429"/>
      <c r="MRD41" s="429"/>
      <c r="MRE41" s="429"/>
      <c r="MRF41" s="429"/>
      <c r="MRG41" s="429"/>
      <c r="MRH41" s="429"/>
      <c r="MRI41" s="429"/>
      <c r="MRJ41" s="429"/>
      <c r="MRK41" s="429"/>
      <c r="MRL41" s="429"/>
      <c r="MRM41" s="429"/>
      <c r="MRN41" s="429"/>
      <c r="MRO41" s="429"/>
      <c r="MRP41" s="429"/>
      <c r="MRQ41" s="429"/>
      <c r="MRR41" s="429"/>
      <c r="MRS41" s="429"/>
      <c r="MRT41" s="429"/>
      <c r="MRU41" s="429"/>
      <c r="MRV41" s="429"/>
      <c r="MRW41" s="429"/>
      <c r="MRX41" s="429"/>
      <c r="MRY41" s="429"/>
      <c r="MRZ41" s="429"/>
      <c r="MSA41" s="429"/>
      <c r="MSB41" s="429"/>
      <c r="MSC41" s="429"/>
      <c r="MSD41" s="429"/>
      <c r="MSE41" s="429"/>
      <c r="MSF41" s="429"/>
      <c r="MSG41" s="429"/>
      <c r="MSH41" s="429"/>
      <c r="MSI41" s="429"/>
      <c r="MSJ41" s="429"/>
      <c r="MSK41" s="429"/>
      <c r="MSL41" s="429"/>
      <c r="MSM41" s="429"/>
      <c r="MSN41" s="429"/>
      <c r="MSO41" s="429"/>
      <c r="MSP41" s="429"/>
      <c r="MSQ41" s="429"/>
      <c r="MSR41" s="429"/>
      <c r="MSS41" s="429"/>
      <c r="MST41" s="429"/>
      <c r="MSU41" s="429"/>
      <c r="MSV41" s="429"/>
      <c r="MSW41" s="429"/>
      <c r="MSX41" s="429"/>
      <c r="MSY41" s="429"/>
      <c r="MSZ41" s="429"/>
      <c r="MTA41" s="429"/>
      <c r="MTB41" s="429"/>
      <c r="MTC41" s="429"/>
      <c r="MTD41" s="429"/>
      <c r="MTE41" s="429"/>
      <c r="MTF41" s="429"/>
      <c r="MTG41" s="429"/>
      <c r="MTH41" s="429"/>
      <c r="MTI41" s="429"/>
      <c r="MTJ41" s="429"/>
      <c r="MTK41" s="429"/>
      <c r="MTL41" s="429"/>
      <c r="MTM41" s="429"/>
      <c r="MTN41" s="429"/>
      <c r="MTO41" s="429"/>
      <c r="MTP41" s="429"/>
      <c r="MTQ41" s="429"/>
      <c r="MTR41" s="429"/>
      <c r="MTS41" s="429"/>
      <c r="MTT41" s="429"/>
      <c r="MTU41" s="429"/>
      <c r="MTV41" s="429"/>
      <c r="MTW41" s="429"/>
      <c r="MTX41" s="429"/>
      <c r="MTY41" s="429"/>
      <c r="MTZ41" s="429"/>
      <c r="MUA41" s="429"/>
      <c r="MUB41" s="429"/>
      <c r="MUC41" s="429"/>
      <c r="MUD41" s="429"/>
      <c r="MUE41" s="429"/>
      <c r="MUF41" s="429"/>
      <c r="MUG41" s="429"/>
      <c r="MUH41" s="429"/>
      <c r="MUI41" s="429"/>
      <c r="MUJ41" s="429"/>
      <c r="MUK41" s="429"/>
      <c r="MUL41" s="429"/>
      <c r="MUM41" s="429"/>
      <c r="MUN41" s="429"/>
      <c r="MUO41" s="429"/>
      <c r="MUP41" s="429"/>
      <c r="MUQ41" s="429"/>
      <c r="MUR41" s="429"/>
      <c r="MUS41" s="429"/>
      <c r="MUT41" s="429"/>
      <c r="MUU41" s="429"/>
      <c r="MUV41" s="429"/>
      <c r="MUW41" s="429"/>
      <c r="MUX41" s="429"/>
      <c r="MUY41" s="429"/>
      <c r="MUZ41" s="429"/>
      <c r="MVA41" s="429"/>
      <c r="MVB41" s="429"/>
      <c r="MVC41" s="429"/>
      <c r="MVD41" s="429"/>
      <c r="MVE41" s="429"/>
      <c r="MVF41" s="429"/>
      <c r="MVG41" s="429"/>
      <c r="MVH41" s="429"/>
      <c r="MVI41" s="429"/>
      <c r="MVJ41" s="429"/>
      <c r="MVK41" s="429"/>
      <c r="MVL41" s="429"/>
      <c r="MVM41" s="429"/>
      <c r="MVN41" s="429"/>
      <c r="MVO41" s="429"/>
      <c r="MVP41" s="429"/>
      <c r="MVQ41" s="429"/>
      <c r="MVR41" s="429"/>
      <c r="MVS41" s="429"/>
      <c r="MVT41" s="429"/>
      <c r="MVU41" s="429"/>
      <c r="MVV41" s="429"/>
      <c r="MVW41" s="429"/>
      <c r="MVX41" s="429"/>
      <c r="MVY41" s="429"/>
      <c r="MVZ41" s="429"/>
      <c r="MWA41" s="429"/>
      <c r="MWB41" s="429"/>
      <c r="MWC41" s="429"/>
      <c r="MWD41" s="429"/>
      <c r="MWE41" s="429"/>
      <c r="MWF41" s="429"/>
      <c r="MWG41" s="429"/>
      <c r="MWH41" s="429"/>
      <c r="MWI41" s="429"/>
      <c r="MWJ41" s="429"/>
      <c r="MWK41" s="429"/>
      <c r="MWL41" s="429"/>
      <c r="MWM41" s="429"/>
      <c r="MWN41" s="429"/>
      <c r="MWO41" s="429"/>
      <c r="MWP41" s="429"/>
      <c r="MWQ41" s="429"/>
      <c r="MWR41" s="429"/>
      <c r="MWS41" s="429"/>
      <c r="MWT41" s="429"/>
      <c r="MWU41" s="429"/>
      <c r="MWV41" s="429"/>
      <c r="MWW41" s="429"/>
      <c r="MWX41" s="429"/>
      <c r="MWY41" s="429"/>
      <c r="MWZ41" s="429"/>
      <c r="MXA41" s="429"/>
      <c r="MXB41" s="429"/>
      <c r="MXC41" s="429"/>
      <c r="MXD41" s="429"/>
      <c r="MXE41" s="429"/>
      <c r="MXF41" s="429"/>
      <c r="MXG41" s="429"/>
      <c r="MXH41" s="429"/>
      <c r="MXI41" s="429"/>
      <c r="MXJ41" s="429"/>
      <c r="MXK41" s="429"/>
      <c r="MXL41" s="429"/>
      <c r="MXM41" s="429"/>
      <c r="MXN41" s="429"/>
      <c r="MXO41" s="429"/>
      <c r="MXP41" s="429"/>
      <c r="MXQ41" s="429"/>
      <c r="MXR41" s="429"/>
      <c r="MXS41" s="429"/>
      <c r="MXT41" s="429"/>
      <c r="MXU41" s="429"/>
      <c r="MXV41" s="429"/>
      <c r="MXW41" s="429"/>
      <c r="MXX41" s="429"/>
      <c r="MXY41" s="429"/>
      <c r="MXZ41" s="429"/>
      <c r="MYA41" s="429"/>
      <c r="MYB41" s="429"/>
      <c r="MYC41" s="429"/>
      <c r="MYD41" s="429"/>
      <c r="MYE41" s="429"/>
      <c r="MYF41" s="429"/>
      <c r="MYG41" s="429"/>
      <c r="MYH41" s="429"/>
      <c r="MYI41" s="429"/>
      <c r="MYJ41" s="429"/>
      <c r="MYK41" s="429"/>
      <c r="MYL41" s="429"/>
      <c r="MYM41" s="429"/>
      <c r="MYN41" s="429"/>
      <c r="MYO41" s="429"/>
      <c r="MYP41" s="429"/>
      <c r="MYQ41" s="429"/>
      <c r="MYR41" s="429"/>
      <c r="MYS41" s="429"/>
      <c r="MYT41" s="429"/>
      <c r="MYU41" s="429"/>
      <c r="MYV41" s="429"/>
      <c r="MYW41" s="429"/>
      <c r="MYX41" s="429"/>
      <c r="MYY41" s="429"/>
      <c r="MYZ41" s="429"/>
      <c r="MZA41" s="429"/>
      <c r="MZB41" s="429"/>
      <c r="MZC41" s="429"/>
      <c r="MZD41" s="429"/>
      <c r="MZE41" s="429"/>
      <c r="MZF41" s="429"/>
      <c r="MZG41" s="429"/>
      <c r="MZH41" s="429"/>
      <c r="MZI41" s="429"/>
      <c r="MZJ41" s="429"/>
      <c r="MZK41" s="429"/>
      <c r="MZL41" s="429"/>
      <c r="MZM41" s="429"/>
      <c r="MZN41" s="429"/>
      <c r="MZO41" s="429"/>
      <c r="MZP41" s="429"/>
      <c r="MZQ41" s="429"/>
      <c r="MZR41" s="429"/>
      <c r="MZS41" s="429"/>
      <c r="MZT41" s="429"/>
      <c r="MZU41" s="429"/>
      <c r="MZV41" s="429"/>
      <c r="MZW41" s="429"/>
      <c r="MZX41" s="429"/>
      <c r="MZY41" s="429"/>
      <c r="MZZ41" s="429"/>
      <c r="NAA41" s="429"/>
      <c r="NAB41" s="429"/>
      <c r="NAC41" s="429"/>
      <c r="NAD41" s="429"/>
      <c r="NAE41" s="429"/>
      <c r="NAF41" s="429"/>
      <c r="NAG41" s="429"/>
      <c r="NAH41" s="429"/>
      <c r="NAI41" s="429"/>
      <c r="NAJ41" s="429"/>
      <c r="NAK41" s="429"/>
      <c r="NAL41" s="429"/>
      <c r="NAM41" s="429"/>
      <c r="NAN41" s="429"/>
      <c r="NAO41" s="429"/>
      <c r="NAP41" s="429"/>
      <c r="NAQ41" s="429"/>
      <c r="NAR41" s="429"/>
      <c r="NAS41" s="429"/>
      <c r="NAT41" s="429"/>
      <c r="NAU41" s="429"/>
      <c r="NAV41" s="429"/>
      <c r="NAW41" s="429"/>
      <c r="NAX41" s="429"/>
      <c r="NAY41" s="429"/>
      <c r="NAZ41" s="429"/>
      <c r="NBA41" s="429"/>
      <c r="NBB41" s="429"/>
      <c r="NBC41" s="429"/>
      <c r="NBD41" s="429"/>
      <c r="NBE41" s="429"/>
      <c r="NBF41" s="429"/>
      <c r="NBG41" s="429"/>
      <c r="NBH41" s="429"/>
      <c r="NBI41" s="429"/>
      <c r="NBJ41" s="429"/>
      <c r="NBK41" s="429"/>
      <c r="NBL41" s="429"/>
      <c r="NBM41" s="429"/>
      <c r="NBN41" s="429"/>
      <c r="NBO41" s="429"/>
      <c r="NBP41" s="429"/>
      <c r="NBQ41" s="429"/>
      <c r="NBR41" s="429"/>
      <c r="NBS41" s="429"/>
      <c r="NBT41" s="429"/>
      <c r="NBU41" s="429"/>
      <c r="NBV41" s="429"/>
      <c r="NBW41" s="429"/>
      <c r="NBX41" s="429"/>
      <c r="NBY41" s="429"/>
      <c r="NBZ41" s="429"/>
      <c r="NCA41" s="429"/>
      <c r="NCB41" s="429"/>
      <c r="NCC41" s="429"/>
      <c r="NCD41" s="429"/>
      <c r="NCE41" s="429"/>
      <c r="NCF41" s="429"/>
      <c r="NCG41" s="429"/>
      <c r="NCH41" s="429"/>
      <c r="NCI41" s="429"/>
      <c r="NCJ41" s="429"/>
      <c r="NCK41" s="429"/>
      <c r="NCL41" s="429"/>
      <c r="NCM41" s="429"/>
      <c r="NCN41" s="429"/>
      <c r="NCO41" s="429"/>
      <c r="NCP41" s="429"/>
      <c r="NCQ41" s="429"/>
      <c r="NCR41" s="429"/>
      <c r="NCS41" s="429"/>
      <c r="NCT41" s="429"/>
      <c r="NCU41" s="429"/>
      <c r="NCV41" s="429"/>
      <c r="NCW41" s="429"/>
      <c r="NCX41" s="429"/>
      <c r="NCY41" s="429"/>
      <c r="NCZ41" s="429"/>
      <c r="NDA41" s="429"/>
      <c r="NDB41" s="429"/>
      <c r="NDC41" s="429"/>
      <c r="NDD41" s="429"/>
      <c r="NDE41" s="429"/>
      <c r="NDF41" s="429"/>
      <c r="NDG41" s="429"/>
      <c r="NDH41" s="429"/>
      <c r="NDI41" s="429"/>
      <c r="NDJ41" s="429"/>
      <c r="NDK41" s="429"/>
      <c r="NDL41" s="429"/>
      <c r="NDM41" s="429"/>
      <c r="NDN41" s="429"/>
      <c r="NDO41" s="429"/>
      <c r="NDP41" s="429"/>
      <c r="NDQ41" s="429"/>
      <c r="NDR41" s="429"/>
      <c r="NDS41" s="429"/>
      <c r="NDT41" s="429"/>
      <c r="NDU41" s="429"/>
      <c r="NDV41" s="429"/>
      <c r="NDW41" s="429"/>
      <c r="NDX41" s="429"/>
      <c r="NDY41" s="429"/>
      <c r="NDZ41" s="429"/>
      <c r="NEA41" s="429"/>
      <c r="NEB41" s="429"/>
      <c r="NEC41" s="429"/>
      <c r="NED41" s="429"/>
      <c r="NEE41" s="429"/>
      <c r="NEF41" s="429"/>
      <c r="NEG41" s="429"/>
      <c r="NEH41" s="429"/>
      <c r="NEI41" s="429"/>
      <c r="NEJ41" s="429"/>
      <c r="NEK41" s="429"/>
      <c r="NEL41" s="429"/>
      <c r="NEM41" s="429"/>
      <c r="NEN41" s="429"/>
      <c r="NEO41" s="429"/>
      <c r="NEP41" s="429"/>
      <c r="NEQ41" s="429"/>
      <c r="NER41" s="429"/>
      <c r="NES41" s="429"/>
      <c r="NET41" s="429"/>
      <c r="NEU41" s="429"/>
      <c r="NEV41" s="429"/>
      <c r="NEW41" s="429"/>
      <c r="NEX41" s="429"/>
      <c r="NEY41" s="429"/>
      <c r="NEZ41" s="429"/>
      <c r="NFA41" s="429"/>
      <c r="NFB41" s="429"/>
      <c r="NFC41" s="429"/>
      <c r="NFD41" s="429"/>
      <c r="NFE41" s="429"/>
      <c r="NFF41" s="429"/>
      <c r="NFG41" s="429"/>
      <c r="NFH41" s="429"/>
      <c r="NFI41" s="429"/>
      <c r="NFJ41" s="429"/>
      <c r="NFK41" s="429"/>
      <c r="NFL41" s="429"/>
      <c r="NFM41" s="429"/>
      <c r="NFN41" s="429"/>
      <c r="NFO41" s="429"/>
      <c r="NFP41" s="429"/>
      <c r="NFQ41" s="429"/>
      <c r="NFR41" s="429"/>
      <c r="NFS41" s="429"/>
      <c r="NFT41" s="429"/>
      <c r="NFU41" s="429"/>
      <c r="NFV41" s="429"/>
      <c r="NFW41" s="429"/>
      <c r="NFX41" s="429"/>
      <c r="NFY41" s="429"/>
      <c r="NFZ41" s="429"/>
      <c r="NGA41" s="429"/>
      <c r="NGB41" s="429"/>
      <c r="NGC41" s="429"/>
      <c r="NGD41" s="429"/>
      <c r="NGE41" s="429"/>
      <c r="NGF41" s="429"/>
      <c r="NGG41" s="429"/>
      <c r="NGH41" s="429"/>
      <c r="NGI41" s="429"/>
      <c r="NGJ41" s="429"/>
      <c r="NGK41" s="429"/>
      <c r="NGL41" s="429"/>
      <c r="NGM41" s="429"/>
      <c r="NGN41" s="429"/>
      <c r="NGO41" s="429"/>
      <c r="NGP41" s="429"/>
      <c r="NGQ41" s="429"/>
      <c r="NGR41" s="429"/>
      <c r="NGS41" s="429"/>
      <c r="NGT41" s="429"/>
      <c r="NGU41" s="429"/>
      <c r="NGV41" s="429"/>
      <c r="NGW41" s="429"/>
      <c r="NGX41" s="429"/>
      <c r="NGY41" s="429"/>
      <c r="NGZ41" s="429"/>
      <c r="NHA41" s="429"/>
      <c r="NHB41" s="429"/>
      <c r="NHC41" s="429"/>
      <c r="NHD41" s="429"/>
      <c r="NHE41" s="429"/>
      <c r="NHF41" s="429"/>
      <c r="NHG41" s="429"/>
      <c r="NHH41" s="429"/>
      <c r="NHI41" s="429"/>
      <c r="NHJ41" s="429"/>
      <c r="NHK41" s="429"/>
      <c r="NHL41" s="429"/>
      <c r="NHM41" s="429"/>
      <c r="NHN41" s="429"/>
      <c r="NHO41" s="429"/>
      <c r="NHP41" s="429"/>
      <c r="NHQ41" s="429"/>
      <c r="NHR41" s="429"/>
      <c r="NHS41" s="429"/>
      <c r="NHT41" s="429"/>
      <c r="NHU41" s="429"/>
      <c r="NHV41" s="429"/>
      <c r="NHW41" s="429"/>
      <c r="NHX41" s="429"/>
      <c r="NHY41" s="429"/>
      <c r="NHZ41" s="429"/>
      <c r="NIA41" s="429"/>
      <c r="NIB41" s="429"/>
      <c r="NIC41" s="429"/>
      <c r="NID41" s="429"/>
      <c r="NIE41" s="429"/>
      <c r="NIF41" s="429"/>
      <c r="NIG41" s="429"/>
      <c r="NIH41" s="429"/>
      <c r="NII41" s="429"/>
      <c r="NIJ41" s="429"/>
      <c r="NIK41" s="429"/>
      <c r="NIL41" s="429"/>
      <c r="NIM41" s="429"/>
      <c r="NIN41" s="429"/>
      <c r="NIO41" s="429"/>
      <c r="NIP41" s="429"/>
      <c r="NIQ41" s="429"/>
      <c r="NIR41" s="429"/>
      <c r="NIS41" s="429"/>
      <c r="NIT41" s="429"/>
      <c r="NIU41" s="429"/>
      <c r="NIV41" s="429"/>
      <c r="NIW41" s="429"/>
      <c r="NIX41" s="429"/>
      <c r="NIY41" s="429"/>
      <c r="NIZ41" s="429"/>
      <c r="NJA41" s="429"/>
      <c r="NJB41" s="429"/>
      <c r="NJC41" s="429"/>
      <c r="NJD41" s="429"/>
      <c r="NJE41" s="429"/>
      <c r="NJF41" s="429"/>
      <c r="NJG41" s="429"/>
      <c r="NJH41" s="429"/>
      <c r="NJI41" s="429"/>
      <c r="NJJ41" s="429"/>
      <c r="NJK41" s="429"/>
      <c r="NJL41" s="429"/>
      <c r="NJM41" s="429"/>
      <c r="NJN41" s="429"/>
      <c r="NJO41" s="429"/>
      <c r="NJP41" s="429"/>
      <c r="NJQ41" s="429"/>
      <c r="NJR41" s="429"/>
      <c r="NJS41" s="429"/>
      <c r="NJT41" s="429"/>
      <c r="NJU41" s="429"/>
      <c r="NJV41" s="429"/>
      <c r="NJW41" s="429"/>
      <c r="NJX41" s="429"/>
      <c r="NJY41" s="429"/>
      <c r="NJZ41" s="429"/>
      <c r="NKA41" s="429"/>
      <c r="NKB41" s="429"/>
      <c r="NKC41" s="429"/>
      <c r="NKD41" s="429"/>
      <c r="NKE41" s="429"/>
      <c r="NKF41" s="429"/>
      <c r="NKG41" s="429"/>
      <c r="NKH41" s="429"/>
      <c r="NKI41" s="429"/>
      <c r="NKJ41" s="429"/>
      <c r="NKK41" s="429"/>
      <c r="NKL41" s="429"/>
      <c r="NKM41" s="429"/>
      <c r="NKN41" s="429"/>
      <c r="NKO41" s="429"/>
      <c r="NKP41" s="429"/>
      <c r="NKQ41" s="429"/>
      <c r="NKR41" s="429"/>
      <c r="NKS41" s="429"/>
      <c r="NKT41" s="429"/>
      <c r="NKU41" s="429"/>
      <c r="NKV41" s="429"/>
      <c r="NKW41" s="429"/>
      <c r="NKX41" s="429"/>
      <c r="NKY41" s="429"/>
      <c r="NKZ41" s="429"/>
      <c r="NLA41" s="429"/>
      <c r="NLB41" s="429"/>
      <c r="NLC41" s="429"/>
      <c r="NLD41" s="429"/>
      <c r="NLE41" s="429"/>
      <c r="NLF41" s="429"/>
      <c r="NLG41" s="429"/>
      <c r="NLH41" s="429"/>
      <c r="NLI41" s="429"/>
      <c r="NLJ41" s="429"/>
      <c r="NLK41" s="429"/>
      <c r="NLL41" s="429"/>
      <c r="NLM41" s="429"/>
      <c r="NLN41" s="429"/>
      <c r="NLO41" s="429"/>
      <c r="NLP41" s="429"/>
      <c r="NLQ41" s="429"/>
      <c r="NLR41" s="429"/>
      <c r="NLS41" s="429"/>
      <c r="NLT41" s="429"/>
      <c r="NLU41" s="429"/>
      <c r="NLV41" s="429"/>
      <c r="NLW41" s="429"/>
      <c r="NLX41" s="429"/>
      <c r="NLY41" s="429"/>
      <c r="NLZ41" s="429"/>
      <c r="NMA41" s="429"/>
      <c r="NMB41" s="429"/>
      <c r="NMC41" s="429"/>
      <c r="NMD41" s="429"/>
      <c r="NME41" s="429"/>
      <c r="NMF41" s="429"/>
      <c r="NMG41" s="429"/>
      <c r="NMH41" s="429"/>
      <c r="NMI41" s="429"/>
      <c r="NMJ41" s="429"/>
      <c r="NMK41" s="429"/>
      <c r="NML41" s="429"/>
      <c r="NMM41" s="429"/>
      <c r="NMN41" s="429"/>
      <c r="NMO41" s="429"/>
      <c r="NMP41" s="429"/>
      <c r="NMQ41" s="429"/>
      <c r="NMR41" s="429"/>
      <c r="NMS41" s="429"/>
      <c r="NMT41" s="429"/>
      <c r="NMU41" s="429"/>
      <c r="NMV41" s="429"/>
      <c r="NMW41" s="429"/>
      <c r="NMX41" s="429"/>
      <c r="NMY41" s="429"/>
      <c r="NMZ41" s="429"/>
      <c r="NNA41" s="429"/>
      <c r="NNB41" s="429"/>
      <c r="NNC41" s="429"/>
      <c r="NND41" s="429"/>
      <c r="NNE41" s="429"/>
      <c r="NNF41" s="429"/>
      <c r="NNG41" s="429"/>
      <c r="NNH41" s="429"/>
      <c r="NNI41" s="429"/>
      <c r="NNJ41" s="429"/>
      <c r="NNK41" s="429"/>
      <c r="NNL41" s="429"/>
      <c r="NNM41" s="429"/>
      <c r="NNN41" s="429"/>
      <c r="NNO41" s="429"/>
      <c r="NNP41" s="429"/>
      <c r="NNQ41" s="429"/>
      <c r="NNR41" s="429"/>
      <c r="NNS41" s="429"/>
      <c r="NNT41" s="429"/>
      <c r="NNU41" s="429"/>
      <c r="NNV41" s="429"/>
      <c r="NNW41" s="429"/>
      <c r="NNX41" s="429"/>
      <c r="NNY41" s="429"/>
      <c r="NNZ41" s="429"/>
      <c r="NOA41" s="429"/>
      <c r="NOB41" s="429"/>
      <c r="NOC41" s="429"/>
      <c r="NOD41" s="429"/>
      <c r="NOE41" s="429"/>
      <c r="NOF41" s="429"/>
      <c r="NOG41" s="429"/>
      <c r="NOH41" s="429"/>
      <c r="NOI41" s="429"/>
      <c r="NOJ41" s="429"/>
      <c r="NOK41" s="429"/>
      <c r="NOL41" s="429"/>
      <c r="NOM41" s="429"/>
      <c r="NON41" s="429"/>
      <c r="NOO41" s="429"/>
      <c r="NOP41" s="429"/>
      <c r="NOQ41" s="429"/>
      <c r="NOR41" s="429"/>
      <c r="NOS41" s="429"/>
      <c r="NOT41" s="429"/>
      <c r="NOU41" s="429"/>
      <c r="NOV41" s="429"/>
      <c r="NOW41" s="429"/>
      <c r="NOX41" s="429"/>
      <c r="NOY41" s="429"/>
      <c r="NOZ41" s="429"/>
      <c r="NPA41" s="429"/>
      <c r="NPB41" s="429"/>
      <c r="NPC41" s="429"/>
      <c r="NPD41" s="429"/>
      <c r="NPE41" s="429"/>
      <c r="NPF41" s="429"/>
      <c r="NPG41" s="429"/>
      <c r="NPH41" s="429"/>
      <c r="NPI41" s="429"/>
      <c r="NPJ41" s="429"/>
      <c r="NPK41" s="429"/>
      <c r="NPL41" s="429"/>
      <c r="NPM41" s="429"/>
      <c r="NPN41" s="429"/>
      <c r="NPO41" s="429"/>
      <c r="NPP41" s="429"/>
      <c r="NPQ41" s="429"/>
      <c r="NPR41" s="429"/>
      <c r="NPS41" s="429"/>
      <c r="NPT41" s="429"/>
      <c r="NPU41" s="429"/>
      <c r="NPV41" s="429"/>
      <c r="NPW41" s="429"/>
      <c r="NPX41" s="429"/>
      <c r="NPY41" s="429"/>
      <c r="NPZ41" s="429"/>
      <c r="NQA41" s="429"/>
      <c r="NQB41" s="429"/>
      <c r="NQC41" s="429"/>
      <c r="NQD41" s="429"/>
      <c r="NQE41" s="429"/>
      <c r="NQF41" s="429"/>
      <c r="NQG41" s="429"/>
      <c r="NQH41" s="429"/>
      <c r="NQI41" s="429"/>
      <c r="NQJ41" s="429"/>
      <c r="NQK41" s="429"/>
      <c r="NQL41" s="429"/>
      <c r="NQM41" s="429"/>
      <c r="NQN41" s="429"/>
      <c r="NQO41" s="429"/>
      <c r="NQP41" s="429"/>
      <c r="NQQ41" s="429"/>
      <c r="NQR41" s="429"/>
      <c r="NQS41" s="429"/>
      <c r="NQT41" s="429"/>
      <c r="NQU41" s="429"/>
      <c r="NQV41" s="429"/>
      <c r="NQW41" s="429"/>
      <c r="NQX41" s="429"/>
      <c r="NQY41" s="429"/>
      <c r="NQZ41" s="429"/>
      <c r="NRA41" s="429"/>
      <c r="NRB41" s="429"/>
      <c r="NRC41" s="429"/>
      <c r="NRD41" s="429"/>
      <c r="NRE41" s="429"/>
      <c r="NRF41" s="429"/>
      <c r="NRG41" s="429"/>
      <c r="NRH41" s="429"/>
      <c r="NRI41" s="429"/>
      <c r="NRJ41" s="429"/>
      <c r="NRK41" s="429"/>
      <c r="NRL41" s="429"/>
      <c r="NRM41" s="429"/>
      <c r="NRN41" s="429"/>
      <c r="NRO41" s="429"/>
      <c r="NRP41" s="429"/>
      <c r="NRQ41" s="429"/>
      <c r="NRR41" s="429"/>
      <c r="NRS41" s="429"/>
      <c r="NRT41" s="429"/>
      <c r="NRU41" s="429"/>
      <c r="NRV41" s="429"/>
      <c r="NRW41" s="429"/>
      <c r="NRX41" s="429"/>
      <c r="NRY41" s="429"/>
      <c r="NRZ41" s="429"/>
      <c r="NSA41" s="429"/>
      <c r="NSB41" s="429"/>
      <c r="NSC41" s="429"/>
      <c r="NSD41" s="429"/>
      <c r="NSE41" s="429"/>
      <c r="NSF41" s="429"/>
      <c r="NSG41" s="429"/>
      <c r="NSH41" s="429"/>
      <c r="NSI41" s="429"/>
      <c r="NSJ41" s="429"/>
      <c r="NSK41" s="429"/>
      <c r="NSL41" s="429"/>
      <c r="NSM41" s="429"/>
      <c r="NSN41" s="429"/>
      <c r="NSO41" s="429"/>
      <c r="NSP41" s="429"/>
      <c r="NSQ41" s="429"/>
      <c r="NSR41" s="429"/>
      <c r="NSS41" s="429"/>
      <c r="NST41" s="429"/>
      <c r="NSU41" s="429"/>
      <c r="NSV41" s="429"/>
      <c r="NSW41" s="429"/>
      <c r="NSX41" s="429"/>
      <c r="NSY41" s="429"/>
      <c r="NSZ41" s="429"/>
      <c r="NTA41" s="429"/>
      <c r="NTB41" s="429"/>
      <c r="NTC41" s="429"/>
      <c r="NTD41" s="429"/>
      <c r="NTE41" s="429"/>
      <c r="NTF41" s="429"/>
      <c r="NTG41" s="429"/>
      <c r="NTH41" s="429"/>
      <c r="NTI41" s="429"/>
      <c r="NTJ41" s="429"/>
      <c r="NTK41" s="429"/>
      <c r="NTL41" s="429"/>
      <c r="NTM41" s="429"/>
      <c r="NTN41" s="429"/>
      <c r="NTO41" s="429"/>
      <c r="NTP41" s="429"/>
      <c r="NTQ41" s="429"/>
      <c r="NTR41" s="429"/>
      <c r="NTS41" s="429"/>
      <c r="NTT41" s="429"/>
      <c r="NTU41" s="429"/>
      <c r="NTV41" s="429"/>
      <c r="NTW41" s="429"/>
      <c r="NTX41" s="429"/>
      <c r="NTY41" s="429"/>
      <c r="NTZ41" s="429"/>
      <c r="NUA41" s="429"/>
      <c r="NUB41" s="429"/>
      <c r="NUC41" s="429"/>
      <c r="NUD41" s="429"/>
      <c r="NUE41" s="429"/>
      <c r="NUF41" s="429"/>
      <c r="NUG41" s="429"/>
      <c r="NUH41" s="429"/>
      <c r="NUI41" s="429"/>
      <c r="NUJ41" s="429"/>
      <c r="NUK41" s="429"/>
      <c r="NUL41" s="429"/>
      <c r="NUM41" s="429"/>
      <c r="NUN41" s="429"/>
      <c r="NUO41" s="429"/>
      <c r="NUP41" s="429"/>
      <c r="NUQ41" s="429"/>
      <c r="NUR41" s="429"/>
      <c r="NUS41" s="429"/>
      <c r="NUT41" s="429"/>
      <c r="NUU41" s="429"/>
      <c r="NUV41" s="429"/>
      <c r="NUW41" s="429"/>
      <c r="NUX41" s="429"/>
      <c r="NUY41" s="429"/>
      <c r="NUZ41" s="429"/>
      <c r="NVA41" s="429"/>
      <c r="NVB41" s="429"/>
      <c r="NVC41" s="429"/>
      <c r="NVD41" s="429"/>
      <c r="NVE41" s="429"/>
      <c r="NVF41" s="429"/>
      <c r="NVG41" s="429"/>
      <c r="NVH41" s="429"/>
      <c r="NVI41" s="429"/>
      <c r="NVJ41" s="429"/>
      <c r="NVK41" s="429"/>
      <c r="NVL41" s="429"/>
      <c r="NVM41" s="429"/>
      <c r="NVN41" s="429"/>
      <c r="NVO41" s="429"/>
      <c r="NVP41" s="429"/>
      <c r="NVQ41" s="429"/>
      <c r="NVR41" s="429"/>
      <c r="NVS41" s="429"/>
      <c r="NVT41" s="429"/>
      <c r="NVU41" s="429"/>
      <c r="NVV41" s="429"/>
      <c r="NVW41" s="429"/>
      <c r="NVX41" s="429"/>
      <c r="NVY41" s="429"/>
      <c r="NVZ41" s="429"/>
      <c r="NWA41" s="429"/>
      <c r="NWB41" s="429"/>
      <c r="NWC41" s="429"/>
      <c r="NWD41" s="429"/>
      <c r="NWE41" s="429"/>
      <c r="NWF41" s="429"/>
      <c r="NWG41" s="429"/>
      <c r="NWH41" s="429"/>
      <c r="NWI41" s="429"/>
      <c r="NWJ41" s="429"/>
      <c r="NWK41" s="429"/>
      <c r="NWL41" s="429"/>
      <c r="NWM41" s="429"/>
      <c r="NWN41" s="429"/>
      <c r="NWO41" s="429"/>
      <c r="NWP41" s="429"/>
      <c r="NWQ41" s="429"/>
      <c r="NWR41" s="429"/>
      <c r="NWS41" s="429"/>
      <c r="NWT41" s="429"/>
      <c r="NWU41" s="429"/>
      <c r="NWV41" s="429"/>
      <c r="NWW41" s="429"/>
      <c r="NWX41" s="429"/>
      <c r="NWY41" s="429"/>
      <c r="NWZ41" s="429"/>
      <c r="NXA41" s="429"/>
      <c r="NXB41" s="429"/>
      <c r="NXC41" s="429"/>
      <c r="NXD41" s="429"/>
      <c r="NXE41" s="429"/>
      <c r="NXF41" s="429"/>
      <c r="NXG41" s="429"/>
      <c r="NXH41" s="429"/>
      <c r="NXI41" s="429"/>
      <c r="NXJ41" s="429"/>
      <c r="NXK41" s="429"/>
      <c r="NXL41" s="429"/>
      <c r="NXM41" s="429"/>
      <c r="NXN41" s="429"/>
      <c r="NXO41" s="429"/>
      <c r="NXP41" s="429"/>
      <c r="NXQ41" s="429"/>
      <c r="NXR41" s="429"/>
      <c r="NXS41" s="429"/>
      <c r="NXT41" s="429"/>
      <c r="NXU41" s="429"/>
      <c r="NXV41" s="429"/>
      <c r="NXW41" s="429"/>
      <c r="NXX41" s="429"/>
      <c r="NXY41" s="429"/>
      <c r="NXZ41" s="429"/>
      <c r="NYA41" s="429"/>
      <c r="NYB41" s="429"/>
      <c r="NYC41" s="429"/>
      <c r="NYD41" s="429"/>
      <c r="NYE41" s="429"/>
      <c r="NYF41" s="429"/>
      <c r="NYG41" s="429"/>
      <c r="NYH41" s="429"/>
      <c r="NYI41" s="429"/>
      <c r="NYJ41" s="429"/>
      <c r="NYK41" s="429"/>
      <c r="NYL41" s="429"/>
      <c r="NYM41" s="429"/>
      <c r="NYN41" s="429"/>
      <c r="NYO41" s="429"/>
      <c r="NYP41" s="429"/>
      <c r="NYQ41" s="429"/>
      <c r="NYR41" s="429"/>
      <c r="NYS41" s="429"/>
      <c r="NYT41" s="429"/>
      <c r="NYU41" s="429"/>
      <c r="NYV41" s="429"/>
      <c r="NYW41" s="429"/>
      <c r="NYX41" s="429"/>
      <c r="NYY41" s="429"/>
      <c r="NYZ41" s="429"/>
      <c r="NZA41" s="429"/>
      <c r="NZB41" s="429"/>
      <c r="NZC41" s="429"/>
      <c r="NZD41" s="429"/>
      <c r="NZE41" s="429"/>
      <c r="NZF41" s="429"/>
      <c r="NZG41" s="429"/>
      <c r="NZH41" s="429"/>
      <c r="NZI41" s="429"/>
      <c r="NZJ41" s="429"/>
      <c r="NZK41" s="429"/>
      <c r="NZL41" s="429"/>
      <c r="NZM41" s="429"/>
      <c r="NZN41" s="429"/>
      <c r="NZO41" s="429"/>
      <c r="NZP41" s="429"/>
      <c r="NZQ41" s="429"/>
      <c r="NZR41" s="429"/>
      <c r="NZS41" s="429"/>
      <c r="NZT41" s="429"/>
      <c r="NZU41" s="429"/>
      <c r="NZV41" s="429"/>
      <c r="NZW41" s="429"/>
      <c r="NZX41" s="429"/>
      <c r="NZY41" s="429"/>
      <c r="NZZ41" s="429"/>
      <c r="OAA41" s="429"/>
      <c r="OAB41" s="429"/>
      <c r="OAC41" s="429"/>
      <c r="OAD41" s="429"/>
      <c r="OAE41" s="429"/>
      <c r="OAF41" s="429"/>
      <c r="OAG41" s="429"/>
      <c r="OAH41" s="429"/>
      <c r="OAI41" s="429"/>
      <c r="OAJ41" s="429"/>
      <c r="OAK41" s="429"/>
      <c r="OAL41" s="429"/>
      <c r="OAM41" s="429"/>
      <c r="OAN41" s="429"/>
      <c r="OAO41" s="429"/>
      <c r="OAP41" s="429"/>
      <c r="OAQ41" s="429"/>
      <c r="OAR41" s="429"/>
      <c r="OAS41" s="429"/>
      <c r="OAT41" s="429"/>
      <c r="OAU41" s="429"/>
      <c r="OAV41" s="429"/>
      <c r="OAW41" s="429"/>
      <c r="OAX41" s="429"/>
      <c r="OAY41" s="429"/>
      <c r="OAZ41" s="429"/>
      <c r="OBA41" s="429"/>
      <c r="OBB41" s="429"/>
      <c r="OBC41" s="429"/>
      <c r="OBD41" s="429"/>
      <c r="OBE41" s="429"/>
      <c r="OBF41" s="429"/>
      <c r="OBG41" s="429"/>
      <c r="OBH41" s="429"/>
      <c r="OBI41" s="429"/>
      <c r="OBJ41" s="429"/>
      <c r="OBK41" s="429"/>
      <c r="OBL41" s="429"/>
      <c r="OBM41" s="429"/>
      <c r="OBN41" s="429"/>
      <c r="OBO41" s="429"/>
      <c r="OBP41" s="429"/>
      <c r="OBQ41" s="429"/>
      <c r="OBR41" s="429"/>
      <c r="OBS41" s="429"/>
      <c r="OBT41" s="429"/>
      <c r="OBU41" s="429"/>
      <c r="OBV41" s="429"/>
      <c r="OBW41" s="429"/>
      <c r="OBX41" s="429"/>
      <c r="OBY41" s="429"/>
      <c r="OBZ41" s="429"/>
      <c r="OCA41" s="429"/>
      <c r="OCB41" s="429"/>
      <c r="OCC41" s="429"/>
      <c r="OCD41" s="429"/>
      <c r="OCE41" s="429"/>
      <c r="OCF41" s="429"/>
      <c r="OCG41" s="429"/>
      <c r="OCH41" s="429"/>
      <c r="OCI41" s="429"/>
      <c r="OCJ41" s="429"/>
      <c r="OCK41" s="429"/>
      <c r="OCL41" s="429"/>
      <c r="OCM41" s="429"/>
      <c r="OCN41" s="429"/>
      <c r="OCO41" s="429"/>
      <c r="OCP41" s="429"/>
      <c r="OCQ41" s="429"/>
      <c r="OCR41" s="429"/>
      <c r="OCS41" s="429"/>
      <c r="OCT41" s="429"/>
      <c r="OCU41" s="429"/>
      <c r="OCV41" s="429"/>
      <c r="OCW41" s="429"/>
      <c r="OCX41" s="429"/>
      <c r="OCY41" s="429"/>
      <c r="OCZ41" s="429"/>
      <c r="ODA41" s="429"/>
      <c r="ODB41" s="429"/>
      <c r="ODC41" s="429"/>
      <c r="ODD41" s="429"/>
      <c r="ODE41" s="429"/>
      <c r="ODF41" s="429"/>
      <c r="ODG41" s="429"/>
      <c r="ODH41" s="429"/>
      <c r="ODI41" s="429"/>
      <c r="ODJ41" s="429"/>
      <c r="ODK41" s="429"/>
      <c r="ODL41" s="429"/>
      <c r="ODM41" s="429"/>
      <c r="ODN41" s="429"/>
      <c r="ODO41" s="429"/>
      <c r="ODP41" s="429"/>
      <c r="ODQ41" s="429"/>
      <c r="ODR41" s="429"/>
      <c r="ODS41" s="429"/>
      <c r="ODT41" s="429"/>
      <c r="ODU41" s="429"/>
      <c r="ODV41" s="429"/>
      <c r="ODW41" s="429"/>
      <c r="ODX41" s="429"/>
      <c r="ODY41" s="429"/>
      <c r="ODZ41" s="429"/>
      <c r="OEA41" s="429"/>
      <c r="OEB41" s="429"/>
      <c r="OEC41" s="429"/>
      <c r="OED41" s="429"/>
      <c r="OEE41" s="429"/>
      <c r="OEF41" s="429"/>
      <c r="OEG41" s="429"/>
      <c r="OEH41" s="429"/>
      <c r="OEI41" s="429"/>
      <c r="OEJ41" s="429"/>
      <c r="OEK41" s="429"/>
      <c r="OEL41" s="429"/>
      <c r="OEM41" s="429"/>
      <c r="OEN41" s="429"/>
      <c r="OEO41" s="429"/>
      <c r="OEP41" s="429"/>
      <c r="OEQ41" s="429"/>
      <c r="OER41" s="429"/>
      <c r="OES41" s="429"/>
      <c r="OET41" s="429"/>
      <c r="OEU41" s="429"/>
      <c r="OEV41" s="429"/>
      <c r="OEW41" s="429"/>
      <c r="OEX41" s="429"/>
      <c r="OEY41" s="429"/>
      <c r="OEZ41" s="429"/>
      <c r="OFA41" s="429"/>
      <c r="OFB41" s="429"/>
      <c r="OFC41" s="429"/>
      <c r="OFD41" s="429"/>
      <c r="OFE41" s="429"/>
      <c r="OFF41" s="429"/>
      <c r="OFG41" s="429"/>
      <c r="OFH41" s="429"/>
      <c r="OFI41" s="429"/>
      <c r="OFJ41" s="429"/>
      <c r="OFK41" s="429"/>
      <c r="OFL41" s="429"/>
      <c r="OFM41" s="429"/>
      <c r="OFN41" s="429"/>
      <c r="OFO41" s="429"/>
      <c r="OFP41" s="429"/>
      <c r="OFQ41" s="429"/>
      <c r="OFR41" s="429"/>
      <c r="OFS41" s="429"/>
      <c r="OFT41" s="429"/>
      <c r="OFU41" s="429"/>
      <c r="OFV41" s="429"/>
      <c r="OFW41" s="429"/>
      <c r="OFX41" s="429"/>
      <c r="OFY41" s="429"/>
      <c r="OFZ41" s="429"/>
      <c r="OGA41" s="429"/>
      <c r="OGB41" s="429"/>
      <c r="OGC41" s="429"/>
      <c r="OGD41" s="429"/>
      <c r="OGE41" s="429"/>
      <c r="OGF41" s="429"/>
      <c r="OGG41" s="429"/>
      <c r="OGH41" s="429"/>
      <c r="OGI41" s="429"/>
      <c r="OGJ41" s="429"/>
      <c r="OGK41" s="429"/>
      <c r="OGL41" s="429"/>
      <c r="OGM41" s="429"/>
      <c r="OGN41" s="429"/>
      <c r="OGO41" s="429"/>
      <c r="OGP41" s="429"/>
      <c r="OGQ41" s="429"/>
      <c r="OGR41" s="429"/>
      <c r="OGS41" s="429"/>
      <c r="OGT41" s="429"/>
      <c r="OGU41" s="429"/>
      <c r="OGV41" s="429"/>
      <c r="OGW41" s="429"/>
      <c r="OGX41" s="429"/>
      <c r="OGY41" s="429"/>
      <c r="OGZ41" s="429"/>
      <c r="OHA41" s="429"/>
      <c r="OHB41" s="429"/>
      <c r="OHC41" s="429"/>
      <c r="OHD41" s="429"/>
      <c r="OHE41" s="429"/>
      <c r="OHF41" s="429"/>
      <c r="OHG41" s="429"/>
      <c r="OHH41" s="429"/>
      <c r="OHI41" s="429"/>
      <c r="OHJ41" s="429"/>
      <c r="OHK41" s="429"/>
      <c r="OHL41" s="429"/>
      <c r="OHM41" s="429"/>
      <c r="OHN41" s="429"/>
      <c r="OHO41" s="429"/>
      <c r="OHP41" s="429"/>
      <c r="OHQ41" s="429"/>
      <c r="OHR41" s="429"/>
      <c r="OHS41" s="429"/>
      <c r="OHT41" s="429"/>
      <c r="OHU41" s="429"/>
      <c r="OHV41" s="429"/>
      <c r="OHW41" s="429"/>
      <c r="OHX41" s="429"/>
      <c r="OHY41" s="429"/>
      <c r="OHZ41" s="429"/>
      <c r="OIA41" s="429"/>
      <c r="OIB41" s="429"/>
      <c r="OIC41" s="429"/>
      <c r="OID41" s="429"/>
      <c r="OIE41" s="429"/>
      <c r="OIF41" s="429"/>
      <c r="OIG41" s="429"/>
      <c r="OIH41" s="429"/>
      <c r="OII41" s="429"/>
      <c r="OIJ41" s="429"/>
      <c r="OIK41" s="429"/>
      <c r="OIL41" s="429"/>
      <c r="OIM41" s="429"/>
      <c r="OIN41" s="429"/>
      <c r="OIO41" s="429"/>
      <c r="OIP41" s="429"/>
      <c r="OIQ41" s="429"/>
      <c r="OIR41" s="429"/>
      <c r="OIS41" s="429"/>
      <c r="OIT41" s="429"/>
      <c r="OIU41" s="429"/>
      <c r="OIV41" s="429"/>
      <c r="OIW41" s="429"/>
      <c r="OIX41" s="429"/>
      <c r="OIY41" s="429"/>
      <c r="OIZ41" s="429"/>
      <c r="OJA41" s="429"/>
      <c r="OJB41" s="429"/>
      <c r="OJC41" s="429"/>
      <c r="OJD41" s="429"/>
      <c r="OJE41" s="429"/>
      <c r="OJF41" s="429"/>
      <c r="OJG41" s="429"/>
      <c r="OJH41" s="429"/>
      <c r="OJI41" s="429"/>
      <c r="OJJ41" s="429"/>
      <c r="OJK41" s="429"/>
      <c r="OJL41" s="429"/>
      <c r="OJM41" s="429"/>
      <c r="OJN41" s="429"/>
      <c r="OJO41" s="429"/>
      <c r="OJP41" s="429"/>
      <c r="OJQ41" s="429"/>
      <c r="OJR41" s="429"/>
      <c r="OJS41" s="429"/>
      <c r="OJT41" s="429"/>
      <c r="OJU41" s="429"/>
      <c r="OJV41" s="429"/>
      <c r="OJW41" s="429"/>
      <c r="OJX41" s="429"/>
      <c r="OJY41" s="429"/>
      <c r="OJZ41" s="429"/>
      <c r="OKA41" s="429"/>
      <c r="OKB41" s="429"/>
      <c r="OKC41" s="429"/>
      <c r="OKD41" s="429"/>
      <c r="OKE41" s="429"/>
      <c r="OKF41" s="429"/>
      <c r="OKG41" s="429"/>
      <c r="OKH41" s="429"/>
      <c r="OKI41" s="429"/>
      <c r="OKJ41" s="429"/>
      <c r="OKK41" s="429"/>
      <c r="OKL41" s="429"/>
      <c r="OKM41" s="429"/>
      <c r="OKN41" s="429"/>
      <c r="OKO41" s="429"/>
      <c r="OKP41" s="429"/>
      <c r="OKQ41" s="429"/>
      <c r="OKR41" s="429"/>
      <c r="OKS41" s="429"/>
      <c r="OKT41" s="429"/>
      <c r="OKU41" s="429"/>
      <c r="OKV41" s="429"/>
      <c r="OKW41" s="429"/>
      <c r="OKX41" s="429"/>
      <c r="OKY41" s="429"/>
      <c r="OKZ41" s="429"/>
      <c r="OLA41" s="429"/>
      <c r="OLB41" s="429"/>
      <c r="OLC41" s="429"/>
      <c r="OLD41" s="429"/>
      <c r="OLE41" s="429"/>
      <c r="OLF41" s="429"/>
      <c r="OLG41" s="429"/>
      <c r="OLH41" s="429"/>
      <c r="OLI41" s="429"/>
      <c r="OLJ41" s="429"/>
      <c r="OLK41" s="429"/>
      <c r="OLL41" s="429"/>
      <c r="OLM41" s="429"/>
      <c r="OLN41" s="429"/>
      <c r="OLO41" s="429"/>
      <c r="OLP41" s="429"/>
      <c r="OLQ41" s="429"/>
      <c r="OLR41" s="429"/>
      <c r="OLS41" s="429"/>
      <c r="OLT41" s="429"/>
      <c r="OLU41" s="429"/>
      <c r="OLV41" s="429"/>
      <c r="OLW41" s="429"/>
      <c r="OLX41" s="429"/>
      <c r="OLY41" s="429"/>
      <c r="OLZ41" s="429"/>
      <c r="OMA41" s="429"/>
      <c r="OMB41" s="429"/>
      <c r="OMC41" s="429"/>
      <c r="OMD41" s="429"/>
      <c r="OME41" s="429"/>
      <c r="OMF41" s="429"/>
      <c r="OMG41" s="429"/>
      <c r="OMH41" s="429"/>
      <c r="OMI41" s="429"/>
      <c r="OMJ41" s="429"/>
      <c r="OMK41" s="429"/>
      <c r="OML41" s="429"/>
      <c r="OMM41" s="429"/>
      <c r="OMN41" s="429"/>
      <c r="OMO41" s="429"/>
      <c r="OMP41" s="429"/>
      <c r="OMQ41" s="429"/>
      <c r="OMR41" s="429"/>
      <c r="OMS41" s="429"/>
      <c r="OMT41" s="429"/>
      <c r="OMU41" s="429"/>
      <c r="OMV41" s="429"/>
      <c r="OMW41" s="429"/>
      <c r="OMX41" s="429"/>
      <c r="OMY41" s="429"/>
      <c r="OMZ41" s="429"/>
      <c r="ONA41" s="429"/>
      <c r="ONB41" s="429"/>
      <c r="ONC41" s="429"/>
      <c r="OND41" s="429"/>
      <c r="ONE41" s="429"/>
      <c r="ONF41" s="429"/>
      <c r="ONG41" s="429"/>
      <c r="ONH41" s="429"/>
      <c r="ONI41" s="429"/>
      <c r="ONJ41" s="429"/>
      <c r="ONK41" s="429"/>
      <c r="ONL41" s="429"/>
      <c r="ONM41" s="429"/>
      <c r="ONN41" s="429"/>
      <c r="ONO41" s="429"/>
      <c r="ONP41" s="429"/>
      <c r="ONQ41" s="429"/>
      <c r="ONR41" s="429"/>
      <c r="ONS41" s="429"/>
      <c r="ONT41" s="429"/>
      <c r="ONU41" s="429"/>
      <c r="ONV41" s="429"/>
      <c r="ONW41" s="429"/>
      <c r="ONX41" s="429"/>
      <c r="ONY41" s="429"/>
      <c r="ONZ41" s="429"/>
      <c r="OOA41" s="429"/>
      <c r="OOB41" s="429"/>
      <c r="OOC41" s="429"/>
      <c r="OOD41" s="429"/>
      <c r="OOE41" s="429"/>
      <c r="OOF41" s="429"/>
      <c r="OOG41" s="429"/>
      <c r="OOH41" s="429"/>
      <c r="OOI41" s="429"/>
      <c r="OOJ41" s="429"/>
      <c r="OOK41" s="429"/>
      <c r="OOL41" s="429"/>
      <c r="OOM41" s="429"/>
      <c r="OON41" s="429"/>
      <c r="OOO41" s="429"/>
      <c r="OOP41" s="429"/>
      <c r="OOQ41" s="429"/>
      <c r="OOR41" s="429"/>
      <c r="OOS41" s="429"/>
      <c r="OOT41" s="429"/>
      <c r="OOU41" s="429"/>
      <c r="OOV41" s="429"/>
      <c r="OOW41" s="429"/>
      <c r="OOX41" s="429"/>
      <c r="OOY41" s="429"/>
      <c r="OOZ41" s="429"/>
      <c r="OPA41" s="429"/>
      <c r="OPB41" s="429"/>
      <c r="OPC41" s="429"/>
      <c r="OPD41" s="429"/>
      <c r="OPE41" s="429"/>
      <c r="OPF41" s="429"/>
      <c r="OPG41" s="429"/>
      <c r="OPH41" s="429"/>
      <c r="OPI41" s="429"/>
      <c r="OPJ41" s="429"/>
      <c r="OPK41" s="429"/>
      <c r="OPL41" s="429"/>
      <c r="OPM41" s="429"/>
      <c r="OPN41" s="429"/>
      <c r="OPO41" s="429"/>
      <c r="OPP41" s="429"/>
      <c r="OPQ41" s="429"/>
      <c r="OPR41" s="429"/>
      <c r="OPS41" s="429"/>
      <c r="OPT41" s="429"/>
      <c r="OPU41" s="429"/>
      <c r="OPV41" s="429"/>
      <c r="OPW41" s="429"/>
      <c r="OPX41" s="429"/>
      <c r="OPY41" s="429"/>
      <c r="OPZ41" s="429"/>
      <c r="OQA41" s="429"/>
      <c r="OQB41" s="429"/>
      <c r="OQC41" s="429"/>
      <c r="OQD41" s="429"/>
      <c r="OQE41" s="429"/>
      <c r="OQF41" s="429"/>
      <c r="OQG41" s="429"/>
      <c r="OQH41" s="429"/>
      <c r="OQI41" s="429"/>
      <c r="OQJ41" s="429"/>
      <c r="OQK41" s="429"/>
      <c r="OQL41" s="429"/>
      <c r="OQM41" s="429"/>
      <c r="OQN41" s="429"/>
      <c r="OQO41" s="429"/>
      <c r="OQP41" s="429"/>
      <c r="OQQ41" s="429"/>
      <c r="OQR41" s="429"/>
      <c r="OQS41" s="429"/>
      <c r="OQT41" s="429"/>
      <c r="OQU41" s="429"/>
      <c r="OQV41" s="429"/>
      <c r="OQW41" s="429"/>
      <c r="OQX41" s="429"/>
      <c r="OQY41" s="429"/>
      <c r="OQZ41" s="429"/>
      <c r="ORA41" s="429"/>
      <c r="ORB41" s="429"/>
      <c r="ORC41" s="429"/>
      <c r="ORD41" s="429"/>
      <c r="ORE41" s="429"/>
      <c r="ORF41" s="429"/>
      <c r="ORG41" s="429"/>
      <c r="ORH41" s="429"/>
      <c r="ORI41" s="429"/>
      <c r="ORJ41" s="429"/>
      <c r="ORK41" s="429"/>
      <c r="ORL41" s="429"/>
      <c r="ORM41" s="429"/>
      <c r="ORN41" s="429"/>
      <c r="ORO41" s="429"/>
      <c r="ORP41" s="429"/>
      <c r="ORQ41" s="429"/>
      <c r="ORR41" s="429"/>
      <c r="ORS41" s="429"/>
      <c r="ORT41" s="429"/>
      <c r="ORU41" s="429"/>
      <c r="ORV41" s="429"/>
      <c r="ORW41" s="429"/>
      <c r="ORX41" s="429"/>
      <c r="ORY41" s="429"/>
      <c r="ORZ41" s="429"/>
      <c r="OSA41" s="429"/>
      <c r="OSB41" s="429"/>
      <c r="OSC41" s="429"/>
      <c r="OSD41" s="429"/>
      <c r="OSE41" s="429"/>
      <c r="OSF41" s="429"/>
      <c r="OSG41" s="429"/>
      <c r="OSH41" s="429"/>
      <c r="OSI41" s="429"/>
      <c r="OSJ41" s="429"/>
      <c r="OSK41" s="429"/>
      <c r="OSL41" s="429"/>
      <c r="OSM41" s="429"/>
      <c r="OSN41" s="429"/>
      <c r="OSO41" s="429"/>
      <c r="OSP41" s="429"/>
      <c r="OSQ41" s="429"/>
      <c r="OSR41" s="429"/>
      <c r="OSS41" s="429"/>
      <c r="OST41" s="429"/>
      <c r="OSU41" s="429"/>
      <c r="OSV41" s="429"/>
      <c r="OSW41" s="429"/>
      <c r="OSX41" s="429"/>
      <c r="OSY41" s="429"/>
      <c r="OSZ41" s="429"/>
      <c r="OTA41" s="429"/>
      <c r="OTB41" s="429"/>
      <c r="OTC41" s="429"/>
      <c r="OTD41" s="429"/>
      <c r="OTE41" s="429"/>
      <c r="OTF41" s="429"/>
      <c r="OTG41" s="429"/>
      <c r="OTH41" s="429"/>
      <c r="OTI41" s="429"/>
      <c r="OTJ41" s="429"/>
      <c r="OTK41" s="429"/>
      <c r="OTL41" s="429"/>
      <c r="OTM41" s="429"/>
      <c r="OTN41" s="429"/>
      <c r="OTO41" s="429"/>
      <c r="OTP41" s="429"/>
      <c r="OTQ41" s="429"/>
      <c r="OTR41" s="429"/>
      <c r="OTS41" s="429"/>
      <c r="OTT41" s="429"/>
      <c r="OTU41" s="429"/>
      <c r="OTV41" s="429"/>
      <c r="OTW41" s="429"/>
      <c r="OTX41" s="429"/>
      <c r="OTY41" s="429"/>
      <c r="OTZ41" s="429"/>
      <c r="OUA41" s="429"/>
      <c r="OUB41" s="429"/>
      <c r="OUC41" s="429"/>
      <c r="OUD41" s="429"/>
      <c r="OUE41" s="429"/>
      <c r="OUF41" s="429"/>
      <c r="OUG41" s="429"/>
      <c r="OUH41" s="429"/>
      <c r="OUI41" s="429"/>
      <c r="OUJ41" s="429"/>
      <c r="OUK41" s="429"/>
      <c r="OUL41" s="429"/>
      <c r="OUM41" s="429"/>
      <c r="OUN41" s="429"/>
      <c r="OUO41" s="429"/>
      <c r="OUP41" s="429"/>
      <c r="OUQ41" s="429"/>
      <c r="OUR41" s="429"/>
      <c r="OUS41" s="429"/>
      <c r="OUT41" s="429"/>
      <c r="OUU41" s="429"/>
      <c r="OUV41" s="429"/>
      <c r="OUW41" s="429"/>
      <c r="OUX41" s="429"/>
      <c r="OUY41" s="429"/>
      <c r="OUZ41" s="429"/>
      <c r="OVA41" s="429"/>
      <c r="OVB41" s="429"/>
      <c r="OVC41" s="429"/>
      <c r="OVD41" s="429"/>
      <c r="OVE41" s="429"/>
      <c r="OVF41" s="429"/>
      <c r="OVG41" s="429"/>
      <c r="OVH41" s="429"/>
      <c r="OVI41" s="429"/>
      <c r="OVJ41" s="429"/>
      <c r="OVK41" s="429"/>
      <c r="OVL41" s="429"/>
      <c r="OVM41" s="429"/>
      <c r="OVN41" s="429"/>
      <c r="OVO41" s="429"/>
      <c r="OVP41" s="429"/>
      <c r="OVQ41" s="429"/>
      <c r="OVR41" s="429"/>
      <c r="OVS41" s="429"/>
      <c r="OVT41" s="429"/>
      <c r="OVU41" s="429"/>
      <c r="OVV41" s="429"/>
      <c r="OVW41" s="429"/>
      <c r="OVX41" s="429"/>
      <c r="OVY41" s="429"/>
      <c r="OVZ41" s="429"/>
      <c r="OWA41" s="429"/>
      <c r="OWB41" s="429"/>
      <c r="OWC41" s="429"/>
      <c r="OWD41" s="429"/>
      <c r="OWE41" s="429"/>
      <c r="OWF41" s="429"/>
      <c r="OWG41" s="429"/>
      <c r="OWH41" s="429"/>
      <c r="OWI41" s="429"/>
      <c r="OWJ41" s="429"/>
      <c r="OWK41" s="429"/>
      <c r="OWL41" s="429"/>
      <c r="OWM41" s="429"/>
      <c r="OWN41" s="429"/>
      <c r="OWO41" s="429"/>
      <c r="OWP41" s="429"/>
      <c r="OWQ41" s="429"/>
      <c r="OWR41" s="429"/>
      <c r="OWS41" s="429"/>
      <c r="OWT41" s="429"/>
      <c r="OWU41" s="429"/>
      <c r="OWV41" s="429"/>
      <c r="OWW41" s="429"/>
      <c r="OWX41" s="429"/>
      <c r="OWY41" s="429"/>
      <c r="OWZ41" s="429"/>
      <c r="OXA41" s="429"/>
      <c r="OXB41" s="429"/>
      <c r="OXC41" s="429"/>
      <c r="OXD41" s="429"/>
      <c r="OXE41" s="429"/>
      <c r="OXF41" s="429"/>
      <c r="OXG41" s="429"/>
      <c r="OXH41" s="429"/>
      <c r="OXI41" s="429"/>
      <c r="OXJ41" s="429"/>
      <c r="OXK41" s="429"/>
      <c r="OXL41" s="429"/>
      <c r="OXM41" s="429"/>
      <c r="OXN41" s="429"/>
      <c r="OXO41" s="429"/>
      <c r="OXP41" s="429"/>
      <c r="OXQ41" s="429"/>
      <c r="OXR41" s="429"/>
      <c r="OXS41" s="429"/>
      <c r="OXT41" s="429"/>
      <c r="OXU41" s="429"/>
      <c r="OXV41" s="429"/>
      <c r="OXW41" s="429"/>
      <c r="OXX41" s="429"/>
      <c r="OXY41" s="429"/>
      <c r="OXZ41" s="429"/>
      <c r="OYA41" s="429"/>
      <c r="OYB41" s="429"/>
      <c r="OYC41" s="429"/>
      <c r="OYD41" s="429"/>
      <c r="OYE41" s="429"/>
      <c r="OYF41" s="429"/>
      <c r="OYG41" s="429"/>
      <c r="OYH41" s="429"/>
      <c r="OYI41" s="429"/>
      <c r="OYJ41" s="429"/>
      <c r="OYK41" s="429"/>
      <c r="OYL41" s="429"/>
      <c r="OYM41" s="429"/>
      <c r="OYN41" s="429"/>
      <c r="OYO41" s="429"/>
      <c r="OYP41" s="429"/>
      <c r="OYQ41" s="429"/>
      <c r="OYR41" s="429"/>
      <c r="OYS41" s="429"/>
      <c r="OYT41" s="429"/>
      <c r="OYU41" s="429"/>
      <c r="OYV41" s="429"/>
      <c r="OYW41" s="429"/>
      <c r="OYX41" s="429"/>
      <c r="OYY41" s="429"/>
      <c r="OYZ41" s="429"/>
      <c r="OZA41" s="429"/>
      <c r="OZB41" s="429"/>
      <c r="OZC41" s="429"/>
      <c r="OZD41" s="429"/>
      <c r="OZE41" s="429"/>
      <c r="OZF41" s="429"/>
      <c r="OZG41" s="429"/>
      <c r="OZH41" s="429"/>
      <c r="OZI41" s="429"/>
      <c r="OZJ41" s="429"/>
      <c r="OZK41" s="429"/>
      <c r="OZL41" s="429"/>
      <c r="OZM41" s="429"/>
      <c r="OZN41" s="429"/>
      <c r="OZO41" s="429"/>
      <c r="OZP41" s="429"/>
      <c r="OZQ41" s="429"/>
      <c r="OZR41" s="429"/>
      <c r="OZS41" s="429"/>
      <c r="OZT41" s="429"/>
      <c r="OZU41" s="429"/>
      <c r="OZV41" s="429"/>
      <c r="OZW41" s="429"/>
      <c r="OZX41" s="429"/>
      <c r="OZY41" s="429"/>
      <c r="OZZ41" s="429"/>
      <c r="PAA41" s="429"/>
      <c r="PAB41" s="429"/>
      <c r="PAC41" s="429"/>
      <c r="PAD41" s="429"/>
      <c r="PAE41" s="429"/>
      <c r="PAF41" s="429"/>
      <c r="PAG41" s="429"/>
      <c r="PAH41" s="429"/>
      <c r="PAI41" s="429"/>
      <c r="PAJ41" s="429"/>
      <c r="PAK41" s="429"/>
      <c r="PAL41" s="429"/>
      <c r="PAM41" s="429"/>
      <c r="PAN41" s="429"/>
      <c r="PAO41" s="429"/>
      <c r="PAP41" s="429"/>
      <c r="PAQ41" s="429"/>
      <c r="PAR41" s="429"/>
      <c r="PAS41" s="429"/>
      <c r="PAT41" s="429"/>
      <c r="PAU41" s="429"/>
      <c r="PAV41" s="429"/>
      <c r="PAW41" s="429"/>
      <c r="PAX41" s="429"/>
      <c r="PAY41" s="429"/>
      <c r="PAZ41" s="429"/>
      <c r="PBA41" s="429"/>
      <c r="PBB41" s="429"/>
      <c r="PBC41" s="429"/>
      <c r="PBD41" s="429"/>
      <c r="PBE41" s="429"/>
      <c r="PBF41" s="429"/>
      <c r="PBG41" s="429"/>
      <c r="PBH41" s="429"/>
      <c r="PBI41" s="429"/>
      <c r="PBJ41" s="429"/>
      <c r="PBK41" s="429"/>
      <c r="PBL41" s="429"/>
      <c r="PBM41" s="429"/>
      <c r="PBN41" s="429"/>
      <c r="PBO41" s="429"/>
      <c r="PBP41" s="429"/>
      <c r="PBQ41" s="429"/>
      <c r="PBR41" s="429"/>
      <c r="PBS41" s="429"/>
      <c r="PBT41" s="429"/>
      <c r="PBU41" s="429"/>
      <c r="PBV41" s="429"/>
      <c r="PBW41" s="429"/>
      <c r="PBX41" s="429"/>
      <c r="PBY41" s="429"/>
      <c r="PBZ41" s="429"/>
      <c r="PCA41" s="429"/>
      <c r="PCB41" s="429"/>
      <c r="PCC41" s="429"/>
      <c r="PCD41" s="429"/>
      <c r="PCE41" s="429"/>
      <c r="PCF41" s="429"/>
      <c r="PCG41" s="429"/>
      <c r="PCH41" s="429"/>
      <c r="PCI41" s="429"/>
      <c r="PCJ41" s="429"/>
      <c r="PCK41" s="429"/>
      <c r="PCL41" s="429"/>
      <c r="PCM41" s="429"/>
      <c r="PCN41" s="429"/>
      <c r="PCO41" s="429"/>
      <c r="PCP41" s="429"/>
      <c r="PCQ41" s="429"/>
      <c r="PCR41" s="429"/>
      <c r="PCS41" s="429"/>
      <c r="PCT41" s="429"/>
      <c r="PCU41" s="429"/>
      <c r="PCV41" s="429"/>
      <c r="PCW41" s="429"/>
      <c r="PCX41" s="429"/>
      <c r="PCY41" s="429"/>
      <c r="PCZ41" s="429"/>
      <c r="PDA41" s="429"/>
      <c r="PDB41" s="429"/>
      <c r="PDC41" s="429"/>
      <c r="PDD41" s="429"/>
      <c r="PDE41" s="429"/>
      <c r="PDF41" s="429"/>
      <c r="PDG41" s="429"/>
      <c r="PDH41" s="429"/>
      <c r="PDI41" s="429"/>
      <c r="PDJ41" s="429"/>
      <c r="PDK41" s="429"/>
      <c r="PDL41" s="429"/>
      <c r="PDM41" s="429"/>
      <c r="PDN41" s="429"/>
      <c r="PDO41" s="429"/>
      <c r="PDP41" s="429"/>
      <c r="PDQ41" s="429"/>
      <c r="PDR41" s="429"/>
      <c r="PDS41" s="429"/>
      <c r="PDT41" s="429"/>
      <c r="PDU41" s="429"/>
      <c r="PDV41" s="429"/>
      <c r="PDW41" s="429"/>
      <c r="PDX41" s="429"/>
      <c r="PDY41" s="429"/>
      <c r="PDZ41" s="429"/>
      <c r="PEA41" s="429"/>
      <c r="PEB41" s="429"/>
      <c r="PEC41" s="429"/>
      <c r="PED41" s="429"/>
      <c r="PEE41" s="429"/>
      <c r="PEF41" s="429"/>
      <c r="PEG41" s="429"/>
      <c r="PEH41" s="429"/>
      <c r="PEI41" s="429"/>
      <c r="PEJ41" s="429"/>
      <c r="PEK41" s="429"/>
      <c r="PEL41" s="429"/>
      <c r="PEM41" s="429"/>
      <c r="PEN41" s="429"/>
      <c r="PEO41" s="429"/>
      <c r="PEP41" s="429"/>
      <c r="PEQ41" s="429"/>
      <c r="PER41" s="429"/>
      <c r="PES41" s="429"/>
      <c r="PET41" s="429"/>
      <c r="PEU41" s="429"/>
      <c r="PEV41" s="429"/>
      <c r="PEW41" s="429"/>
      <c r="PEX41" s="429"/>
      <c r="PEY41" s="429"/>
      <c r="PEZ41" s="429"/>
      <c r="PFA41" s="429"/>
      <c r="PFB41" s="429"/>
      <c r="PFC41" s="429"/>
      <c r="PFD41" s="429"/>
      <c r="PFE41" s="429"/>
      <c r="PFF41" s="429"/>
      <c r="PFG41" s="429"/>
      <c r="PFH41" s="429"/>
      <c r="PFI41" s="429"/>
      <c r="PFJ41" s="429"/>
      <c r="PFK41" s="429"/>
      <c r="PFL41" s="429"/>
      <c r="PFM41" s="429"/>
      <c r="PFN41" s="429"/>
      <c r="PFO41" s="429"/>
      <c r="PFP41" s="429"/>
      <c r="PFQ41" s="429"/>
      <c r="PFR41" s="429"/>
      <c r="PFS41" s="429"/>
      <c r="PFT41" s="429"/>
      <c r="PFU41" s="429"/>
      <c r="PFV41" s="429"/>
      <c r="PFW41" s="429"/>
      <c r="PFX41" s="429"/>
      <c r="PFY41" s="429"/>
      <c r="PFZ41" s="429"/>
      <c r="PGA41" s="429"/>
      <c r="PGB41" s="429"/>
      <c r="PGC41" s="429"/>
      <c r="PGD41" s="429"/>
      <c r="PGE41" s="429"/>
      <c r="PGF41" s="429"/>
      <c r="PGG41" s="429"/>
      <c r="PGH41" s="429"/>
      <c r="PGI41" s="429"/>
      <c r="PGJ41" s="429"/>
      <c r="PGK41" s="429"/>
      <c r="PGL41" s="429"/>
      <c r="PGM41" s="429"/>
      <c r="PGN41" s="429"/>
      <c r="PGO41" s="429"/>
      <c r="PGP41" s="429"/>
      <c r="PGQ41" s="429"/>
      <c r="PGR41" s="429"/>
      <c r="PGS41" s="429"/>
      <c r="PGT41" s="429"/>
      <c r="PGU41" s="429"/>
      <c r="PGV41" s="429"/>
      <c r="PGW41" s="429"/>
      <c r="PGX41" s="429"/>
      <c r="PGY41" s="429"/>
      <c r="PGZ41" s="429"/>
      <c r="PHA41" s="429"/>
      <c r="PHB41" s="429"/>
      <c r="PHC41" s="429"/>
      <c r="PHD41" s="429"/>
      <c r="PHE41" s="429"/>
      <c r="PHF41" s="429"/>
      <c r="PHG41" s="429"/>
      <c r="PHH41" s="429"/>
      <c r="PHI41" s="429"/>
      <c r="PHJ41" s="429"/>
      <c r="PHK41" s="429"/>
      <c r="PHL41" s="429"/>
      <c r="PHM41" s="429"/>
      <c r="PHN41" s="429"/>
      <c r="PHO41" s="429"/>
      <c r="PHP41" s="429"/>
      <c r="PHQ41" s="429"/>
      <c r="PHR41" s="429"/>
      <c r="PHS41" s="429"/>
      <c r="PHT41" s="429"/>
      <c r="PHU41" s="429"/>
      <c r="PHV41" s="429"/>
      <c r="PHW41" s="429"/>
      <c r="PHX41" s="429"/>
      <c r="PHY41" s="429"/>
      <c r="PHZ41" s="429"/>
      <c r="PIA41" s="429"/>
      <c r="PIB41" s="429"/>
      <c r="PIC41" s="429"/>
      <c r="PID41" s="429"/>
      <c r="PIE41" s="429"/>
      <c r="PIF41" s="429"/>
      <c r="PIG41" s="429"/>
      <c r="PIH41" s="429"/>
      <c r="PII41" s="429"/>
      <c r="PIJ41" s="429"/>
      <c r="PIK41" s="429"/>
      <c r="PIL41" s="429"/>
      <c r="PIM41" s="429"/>
      <c r="PIN41" s="429"/>
      <c r="PIO41" s="429"/>
      <c r="PIP41" s="429"/>
      <c r="PIQ41" s="429"/>
      <c r="PIR41" s="429"/>
      <c r="PIS41" s="429"/>
      <c r="PIT41" s="429"/>
      <c r="PIU41" s="429"/>
      <c r="PIV41" s="429"/>
      <c r="PIW41" s="429"/>
      <c r="PIX41" s="429"/>
      <c r="PIY41" s="429"/>
      <c r="PIZ41" s="429"/>
      <c r="PJA41" s="429"/>
      <c r="PJB41" s="429"/>
      <c r="PJC41" s="429"/>
      <c r="PJD41" s="429"/>
      <c r="PJE41" s="429"/>
      <c r="PJF41" s="429"/>
      <c r="PJG41" s="429"/>
      <c r="PJH41" s="429"/>
      <c r="PJI41" s="429"/>
      <c r="PJJ41" s="429"/>
      <c r="PJK41" s="429"/>
      <c r="PJL41" s="429"/>
      <c r="PJM41" s="429"/>
      <c r="PJN41" s="429"/>
      <c r="PJO41" s="429"/>
      <c r="PJP41" s="429"/>
      <c r="PJQ41" s="429"/>
      <c r="PJR41" s="429"/>
      <c r="PJS41" s="429"/>
      <c r="PJT41" s="429"/>
      <c r="PJU41" s="429"/>
      <c r="PJV41" s="429"/>
      <c r="PJW41" s="429"/>
      <c r="PJX41" s="429"/>
      <c r="PJY41" s="429"/>
      <c r="PJZ41" s="429"/>
      <c r="PKA41" s="429"/>
      <c r="PKB41" s="429"/>
      <c r="PKC41" s="429"/>
      <c r="PKD41" s="429"/>
      <c r="PKE41" s="429"/>
      <c r="PKF41" s="429"/>
      <c r="PKG41" s="429"/>
      <c r="PKH41" s="429"/>
      <c r="PKI41" s="429"/>
      <c r="PKJ41" s="429"/>
      <c r="PKK41" s="429"/>
      <c r="PKL41" s="429"/>
      <c r="PKM41" s="429"/>
      <c r="PKN41" s="429"/>
      <c r="PKO41" s="429"/>
      <c r="PKP41" s="429"/>
      <c r="PKQ41" s="429"/>
      <c r="PKR41" s="429"/>
      <c r="PKS41" s="429"/>
      <c r="PKT41" s="429"/>
      <c r="PKU41" s="429"/>
      <c r="PKV41" s="429"/>
      <c r="PKW41" s="429"/>
      <c r="PKX41" s="429"/>
      <c r="PKY41" s="429"/>
      <c r="PKZ41" s="429"/>
      <c r="PLA41" s="429"/>
      <c r="PLB41" s="429"/>
      <c r="PLC41" s="429"/>
      <c r="PLD41" s="429"/>
      <c r="PLE41" s="429"/>
      <c r="PLF41" s="429"/>
      <c r="PLG41" s="429"/>
      <c r="PLH41" s="429"/>
      <c r="PLI41" s="429"/>
      <c r="PLJ41" s="429"/>
      <c r="PLK41" s="429"/>
      <c r="PLL41" s="429"/>
      <c r="PLM41" s="429"/>
      <c r="PLN41" s="429"/>
      <c r="PLO41" s="429"/>
      <c r="PLP41" s="429"/>
      <c r="PLQ41" s="429"/>
      <c r="PLR41" s="429"/>
      <c r="PLS41" s="429"/>
      <c r="PLT41" s="429"/>
      <c r="PLU41" s="429"/>
      <c r="PLV41" s="429"/>
      <c r="PLW41" s="429"/>
      <c r="PLX41" s="429"/>
      <c r="PLY41" s="429"/>
      <c r="PLZ41" s="429"/>
      <c r="PMA41" s="429"/>
      <c r="PMB41" s="429"/>
      <c r="PMC41" s="429"/>
      <c r="PMD41" s="429"/>
      <c r="PME41" s="429"/>
      <c r="PMF41" s="429"/>
      <c r="PMG41" s="429"/>
      <c r="PMH41" s="429"/>
      <c r="PMI41" s="429"/>
      <c r="PMJ41" s="429"/>
      <c r="PMK41" s="429"/>
      <c r="PML41" s="429"/>
      <c r="PMM41" s="429"/>
      <c r="PMN41" s="429"/>
      <c r="PMO41" s="429"/>
      <c r="PMP41" s="429"/>
      <c r="PMQ41" s="429"/>
      <c r="PMR41" s="429"/>
      <c r="PMS41" s="429"/>
      <c r="PMT41" s="429"/>
      <c r="PMU41" s="429"/>
      <c r="PMV41" s="429"/>
      <c r="PMW41" s="429"/>
      <c r="PMX41" s="429"/>
      <c r="PMY41" s="429"/>
      <c r="PMZ41" s="429"/>
      <c r="PNA41" s="429"/>
      <c r="PNB41" s="429"/>
      <c r="PNC41" s="429"/>
      <c r="PND41" s="429"/>
      <c r="PNE41" s="429"/>
      <c r="PNF41" s="429"/>
      <c r="PNG41" s="429"/>
      <c r="PNH41" s="429"/>
      <c r="PNI41" s="429"/>
      <c r="PNJ41" s="429"/>
      <c r="PNK41" s="429"/>
      <c r="PNL41" s="429"/>
      <c r="PNM41" s="429"/>
      <c r="PNN41" s="429"/>
      <c r="PNO41" s="429"/>
      <c r="PNP41" s="429"/>
      <c r="PNQ41" s="429"/>
      <c r="PNR41" s="429"/>
      <c r="PNS41" s="429"/>
      <c r="PNT41" s="429"/>
      <c r="PNU41" s="429"/>
      <c r="PNV41" s="429"/>
      <c r="PNW41" s="429"/>
      <c r="PNX41" s="429"/>
      <c r="PNY41" s="429"/>
      <c r="PNZ41" s="429"/>
      <c r="POA41" s="429"/>
      <c r="POB41" s="429"/>
      <c r="POC41" s="429"/>
      <c r="POD41" s="429"/>
      <c r="POE41" s="429"/>
      <c r="POF41" s="429"/>
      <c r="POG41" s="429"/>
      <c r="POH41" s="429"/>
      <c r="POI41" s="429"/>
      <c r="POJ41" s="429"/>
      <c r="POK41" s="429"/>
      <c r="POL41" s="429"/>
      <c r="POM41" s="429"/>
      <c r="PON41" s="429"/>
      <c r="POO41" s="429"/>
      <c r="POP41" s="429"/>
      <c r="POQ41" s="429"/>
      <c r="POR41" s="429"/>
      <c r="POS41" s="429"/>
      <c r="POT41" s="429"/>
      <c r="POU41" s="429"/>
      <c r="POV41" s="429"/>
      <c r="POW41" s="429"/>
      <c r="POX41" s="429"/>
      <c r="POY41" s="429"/>
      <c r="POZ41" s="429"/>
      <c r="PPA41" s="429"/>
      <c r="PPB41" s="429"/>
      <c r="PPC41" s="429"/>
      <c r="PPD41" s="429"/>
      <c r="PPE41" s="429"/>
      <c r="PPF41" s="429"/>
      <c r="PPG41" s="429"/>
      <c r="PPH41" s="429"/>
      <c r="PPI41" s="429"/>
      <c r="PPJ41" s="429"/>
      <c r="PPK41" s="429"/>
      <c r="PPL41" s="429"/>
      <c r="PPM41" s="429"/>
      <c r="PPN41" s="429"/>
      <c r="PPO41" s="429"/>
      <c r="PPP41" s="429"/>
      <c r="PPQ41" s="429"/>
      <c r="PPR41" s="429"/>
      <c r="PPS41" s="429"/>
      <c r="PPT41" s="429"/>
      <c r="PPU41" s="429"/>
      <c r="PPV41" s="429"/>
      <c r="PPW41" s="429"/>
      <c r="PPX41" s="429"/>
      <c r="PPY41" s="429"/>
      <c r="PPZ41" s="429"/>
      <c r="PQA41" s="429"/>
      <c r="PQB41" s="429"/>
      <c r="PQC41" s="429"/>
      <c r="PQD41" s="429"/>
      <c r="PQE41" s="429"/>
      <c r="PQF41" s="429"/>
      <c r="PQG41" s="429"/>
      <c r="PQH41" s="429"/>
      <c r="PQI41" s="429"/>
      <c r="PQJ41" s="429"/>
      <c r="PQK41" s="429"/>
      <c r="PQL41" s="429"/>
      <c r="PQM41" s="429"/>
      <c r="PQN41" s="429"/>
      <c r="PQO41" s="429"/>
      <c r="PQP41" s="429"/>
      <c r="PQQ41" s="429"/>
      <c r="PQR41" s="429"/>
      <c r="PQS41" s="429"/>
      <c r="PQT41" s="429"/>
      <c r="PQU41" s="429"/>
      <c r="PQV41" s="429"/>
      <c r="PQW41" s="429"/>
      <c r="PQX41" s="429"/>
      <c r="PQY41" s="429"/>
      <c r="PQZ41" s="429"/>
      <c r="PRA41" s="429"/>
      <c r="PRB41" s="429"/>
      <c r="PRC41" s="429"/>
      <c r="PRD41" s="429"/>
      <c r="PRE41" s="429"/>
      <c r="PRF41" s="429"/>
      <c r="PRG41" s="429"/>
      <c r="PRH41" s="429"/>
      <c r="PRI41" s="429"/>
      <c r="PRJ41" s="429"/>
      <c r="PRK41" s="429"/>
      <c r="PRL41" s="429"/>
      <c r="PRM41" s="429"/>
      <c r="PRN41" s="429"/>
      <c r="PRO41" s="429"/>
      <c r="PRP41" s="429"/>
      <c r="PRQ41" s="429"/>
      <c r="PRR41" s="429"/>
      <c r="PRS41" s="429"/>
      <c r="PRT41" s="429"/>
      <c r="PRU41" s="429"/>
      <c r="PRV41" s="429"/>
      <c r="PRW41" s="429"/>
      <c r="PRX41" s="429"/>
      <c r="PRY41" s="429"/>
      <c r="PRZ41" s="429"/>
      <c r="PSA41" s="429"/>
      <c r="PSB41" s="429"/>
      <c r="PSC41" s="429"/>
      <c r="PSD41" s="429"/>
      <c r="PSE41" s="429"/>
      <c r="PSF41" s="429"/>
      <c r="PSG41" s="429"/>
      <c r="PSH41" s="429"/>
      <c r="PSI41" s="429"/>
      <c r="PSJ41" s="429"/>
      <c r="PSK41" s="429"/>
      <c r="PSL41" s="429"/>
      <c r="PSM41" s="429"/>
      <c r="PSN41" s="429"/>
      <c r="PSO41" s="429"/>
      <c r="PSP41" s="429"/>
      <c r="PSQ41" s="429"/>
      <c r="PSR41" s="429"/>
      <c r="PSS41" s="429"/>
      <c r="PST41" s="429"/>
      <c r="PSU41" s="429"/>
      <c r="PSV41" s="429"/>
      <c r="PSW41" s="429"/>
      <c r="PSX41" s="429"/>
      <c r="PSY41" s="429"/>
      <c r="PSZ41" s="429"/>
      <c r="PTA41" s="429"/>
      <c r="PTB41" s="429"/>
      <c r="PTC41" s="429"/>
      <c r="PTD41" s="429"/>
      <c r="PTE41" s="429"/>
      <c r="PTF41" s="429"/>
      <c r="PTG41" s="429"/>
      <c r="PTH41" s="429"/>
      <c r="PTI41" s="429"/>
      <c r="PTJ41" s="429"/>
      <c r="PTK41" s="429"/>
      <c r="PTL41" s="429"/>
      <c r="PTM41" s="429"/>
      <c r="PTN41" s="429"/>
      <c r="PTO41" s="429"/>
      <c r="PTP41" s="429"/>
      <c r="PTQ41" s="429"/>
      <c r="PTR41" s="429"/>
      <c r="PTS41" s="429"/>
      <c r="PTT41" s="429"/>
      <c r="PTU41" s="429"/>
      <c r="PTV41" s="429"/>
      <c r="PTW41" s="429"/>
      <c r="PTX41" s="429"/>
      <c r="PTY41" s="429"/>
      <c r="PTZ41" s="429"/>
      <c r="PUA41" s="429"/>
      <c r="PUB41" s="429"/>
      <c r="PUC41" s="429"/>
      <c r="PUD41" s="429"/>
      <c r="PUE41" s="429"/>
      <c r="PUF41" s="429"/>
      <c r="PUG41" s="429"/>
      <c r="PUH41" s="429"/>
      <c r="PUI41" s="429"/>
      <c r="PUJ41" s="429"/>
      <c r="PUK41" s="429"/>
      <c r="PUL41" s="429"/>
      <c r="PUM41" s="429"/>
      <c r="PUN41" s="429"/>
      <c r="PUO41" s="429"/>
      <c r="PUP41" s="429"/>
      <c r="PUQ41" s="429"/>
      <c r="PUR41" s="429"/>
      <c r="PUS41" s="429"/>
      <c r="PUT41" s="429"/>
      <c r="PUU41" s="429"/>
      <c r="PUV41" s="429"/>
      <c r="PUW41" s="429"/>
      <c r="PUX41" s="429"/>
      <c r="PUY41" s="429"/>
      <c r="PUZ41" s="429"/>
      <c r="PVA41" s="429"/>
      <c r="PVB41" s="429"/>
      <c r="PVC41" s="429"/>
      <c r="PVD41" s="429"/>
      <c r="PVE41" s="429"/>
      <c r="PVF41" s="429"/>
      <c r="PVG41" s="429"/>
      <c r="PVH41" s="429"/>
      <c r="PVI41" s="429"/>
      <c r="PVJ41" s="429"/>
      <c r="PVK41" s="429"/>
      <c r="PVL41" s="429"/>
      <c r="PVM41" s="429"/>
      <c r="PVN41" s="429"/>
      <c r="PVO41" s="429"/>
      <c r="PVP41" s="429"/>
      <c r="PVQ41" s="429"/>
      <c r="PVR41" s="429"/>
      <c r="PVS41" s="429"/>
      <c r="PVT41" s="429"/>
      <c r="PVU41" s="429"/>
      <c r="PVV41" s="429"/>
      <c r="PVW41" s="429"/>
      <c r="PVX41" s="429"/>
      <c r="PVY41" s="429"/>
      <c r="PVZ41" s="429"/>
      <c r="PWA41" s="429"/>
      <c r="PWB41" s="429"/>
      <c r="PWC41" s="429"/>
      <c r="PWD41" s="429"/>
      <c r="PWE41" s="429"/>
      <c r="PWF41" s="429"/>
      <c r="PWG41" s="429"/>
      <c r="PWH41" s="429"/>
      <c r="PWI41" s="429"/>
      <c r="PWJ41" s="429"/>
      <c r="PWK41" s="429"/>
      <c r="PWL41" s="429"/>
      <c r="PWM41" s="429"/>
      <c r="PWN41" s="429"/>
      <c r="PWO41" s="429"/>
      <c r="PWP41" s="429"/>
      <c r="PWQ41" s="429"/>
      <c r="PWR41" s="429"/>
      <c r="PWS41" s="429"/>
      <c r="PWT41" s="429"/>
      <c r="PWU41" s="429"/>
      <c r="PWV41" s="429"/>
      <c r="PWW41" s="429"/>
      <c r="PWX41" s="429"/>
      <c r="PWY41" s="429"/>
      <c r="PWZ41" s="429"/>
      <c r="PXA41" s="429"/>
      <c r="PXB41" s="429"/>
      <c r="PXC41" s="429"/>
      <c r="PXD41" s="429"/>
      <c r="PXE41" s="429"/>
      <c r="PXF41" s="429"/>
      <c r="PXG41" s="429"/>
      <c r="PXH41" s="429"/>
      <c r="PXI41" s="429"/>
      <c r="PXJ41" s="429"/>
      <c r="PXK41" s="429"/>
      <c r="PXL41" s="429"/>
      <c r="PXM41" s="429"/>
      <c r="PXN41" s="429"/>
      <c r="PXO41" s="429"/>
      <c r="PXP41" s="429"/>
      <c r="PXQ41" s="429"/>
      <c r="PXR41" s="429"/>
      <c r="PXS41" s="429"/>
      <c r="PXT41" s="429"/>
      <c r="PXU41" s="429"/>
      <c r="PXV41" s="429"/>
      <c r="PXW41" s="429"/>
      <c r="PXX41" s="429"/>
      <c r="PXY41" s="429"/>
      <c r="PXZ41" s="429"/>
      <c r="PYA41" s="429"/>
      <c r="PYB41" s="429"/>
      <c r="PYC41" s="429"/>
      <c r="PYD41" s="429"/>
      <c r="PYE41" s="429"/>
      <c r="PYF41" s="429"/>
      <c r="PYG41" s="429"/>
      <c r="PYH41" s="429"/>
      <c r="PYI41" s="429"/>
      <c r="PYJ41" s="429"/>
      <c r="PYK41" s="429"/>
      <c r="PYL41" s="429"/>
      <c r="PYM41" s="429"/>
      <c r="PYN41" s="429"/>
      <c r="PYO41" s="429"/>
      <c r="PYP41" s="429"/>
      <c r="PYQ41" s="429"/>
      <c r="PYR41" s="429"/>
      <c r="PYS41" s="429"/>
      <c r="PYT41" s="429"/>
      <c r="PYU41" s="429"/>
      <c r="PYV41" s="429"/>
      <c r="PYW41" s="429"/>
      <c r="PYX41" s="429"/>
      <c r="PYY41" s="429"/>
      <c r="PYZ41" s="429"/>
      <c r="PZA41" s="429"/>
      <c r="PZB41" s="429"/>
      <c r="PZC41" s="429"/>
      <c r="PZD41" s="429"/>
      <c r="PZE41" s="429"/>
      <c r="PZF41" s="429"/>
      <c r="PZG41" s="429"/>
      <c r="PZH41" s="429"/>
      <c r="PZI41" s="429"/>
      <c r="PZJ41" s="429"/>
      <c r="PZK41" s="429"/>
      <c r="PZL41" s="429"/>
      <c r="PZM41" s="429"/>
      <c r="PZN41" s="429"/>
      <c r="PZO41" s="429"/>
      <c r="PZP41" s="429"/>
      <c r="PZQ41" s="429"/>
      <c r="PZR41" s="429"/>
      <c r="PZS41" s="429"/>
      <c r="PZT41" s="429"/>
      <c r="PZU41" s="429"/>
      <c r="PZV41" s="429"/>
      <c r="PZW41" s="429"/>
      <c r="PZX41" s="429"/>
      <c r="PZY41" s="429"/>
      <c r="PZZ41" s="429"/>
      <c r="QAA41" s="429"/>
      <c r="QAB41" s="429"/>
      <c r="QAC41" s="429"/>
      <c r="QAD41" s="429"/>
      <c r="QAE41" s="429"/>
      <c r="QAF41" s="429"/>
      <c r="QAG41" s="429"/>
      <c r="QAH41" s="429"/>
      <c r="QAI41" s="429"/>
      <c r="QAJ41" s="429"/>
      <c r="QAK41" s="429"/>
      <c r="QAL41" s="429"/>
      <c r="QAM41" s="429"/>
      <c r="QAN41" s="429"/>
      <c r="QAO41" s="429"/>
      <c r="QAP41" s="429"/>
      <c r="QAQ41" s="429"/>
      <c r="QAR41" s="429"/>
      <c r="QAS41" s="429"/>
      <c r="QAT41" s="429"/>
      <c r="QAU41" s="429"/>
      <c r="QAV41" s="429"/>
      <c r="QAW41" s="429"/>
      <c r="QAX41" s="429"/>
      <c r="QAY41" s="429"/>
      <c r="QAZ41" s="429"/>
      <c r="QBA41" s="429"/>
      <c r="QBB41" s="429"/>
      <c r="QBC41" s="429"/>
      <c r="QBD41" s="429"/>
      <c r="QBE41" s="429"/>
      <c r="QBF41" s="429"/>
      <c r="QBG41" s="429"/>
      <c r="QBH41" s="429"/>
      <c r="QBI41" s="429"/>
      <c r="QBJ41" s="429"/>
      <c r="QBK41" s="429"/>
      <c r="QBL41" s="429"/>
      <c r="QBM41" s="429"/>
      <c r="QBN41" s="429"/>
      <c r="QBO41" s="429"/>
      <c r="QBP41" s="429"/>
      <c r="QBQ41" s="429"/>
      <c r="QBR41" s="429"/>
      <c r="QBS41" s="429"/>
      <c r="QBT41" s="429"/>
      <c r="QBU41" s="429"/>
      <c r="QBV41" s="429"/>
      <c r="QBW41" s="429"/>
      <c r="QBX41" s="429"/>
      <c r="QBY41" s="429"/>
      <c r="QBZ41" s="429"/>
      <c r="QCA41" s="429"/>
      <c r="QCB41" s="429"/>
      <c r="QCC41" s="429"/>
      <c r="QCD41" s="429"/>
      <c r="QCE41" s="429"/>
      <c r="QCF41" s="429"/>
      <c r="QCG41" s="429"/>
      <c r="QCH41" s="429"/>
      <c r="QCI41" s="429"/>
      <c r="QCJ41" s="429"/>
      <c r="QCK41" s="429"/>
      <c r="QCL41" s="429"/>
      <c r="QCM41" s="429"/>
      <c r="QCN41" s="429"/>
      <c r="QCO41" s="429"/>
      <c r="QCP41" s="429"/>
      <c r="QCQ41" s="429"/>
      <c r="QCR41" s="429"/>
      <c r="QCS41" s="429"/>
      <c r="QCT41" s="429"/>
      <c r="QCU41" s="429"/>
      <c r="QCV41" s="429"/>
      <c r="QCW41" s="429"/>
      <c r="QCX41" s="429"/>
      <c r="QCY41" s="429"/>
      <c r="QCZ41" s="429"/>
      <c r="QDA41" s="429"/>
      <c r="QDB41" s="429"/>
      <c r="QDC41" s="429"/>
      <c r="QDD41" s="429"/>
      <c r="QDE41" s="429"/>
      <c r="QDF41" s="429"/>
      <c r="QDG41" s="429"/>
      <c r="QDH41" s="429"/>
      <c r="QDI41" s="429"/>
      <c r="QDJ41" s="429"/>
      <c r="QDK41" s="429"/>
      <c r="QDL41" s="429"/>
      <c r="QDM41" s="429"/>
      <c r="QDN41" s="429"/>
      <c r="QDO41" s="429"/>
      <c r="QDP41" s="429"/>
      <c r="QDQ41" s="429"/>
      <c r="QDR41" s="429"/>
      <c r="QDS41" s="429"/>
      <c r="QDT41" s="429"/>
      <c r="QDU41" s="429"/>
      <c r="QDV41" s="429"/>
      <c r="QDW41" s="429"/>
      <c r="QDX41" s="429"/>
      <c r="QDY41" s="429"/>
      <c r="QDZ41" s="429"/>
      <c r="QEA41" s="429"/>
      <c r="QEB41" s="429"/>
      <c r="QEC41" s="429"/>
      <c r="QED41" s="429"/>
      <c r="QEE41" s="429"/>
      <c r="QEF41" s="429"/>
      <c r="QEG41" s="429"/>
      <c r="QEH41" s="429"/>
      <c r="QEI41" s="429"/>
      <c r="QEJ41" s="429"/>
      <c r="QEK41" s="429"/>
      <c r="QEL41" s="429"/>
      <c r="QEM41" s="429"/>
      <c r="QEN41" s="429"/>
      <c r="QEO41" s="429"/>
      <c r="QEP41" s="429"/>
      <c r="QEQ41" s="429"/>
      <c r="QER41" s="429"/>
      <c r="QES41" s="429"/>
      <c r="QET41" s="429"/>
      <c r="QEU41" s="429"/>
      <c r="QEV41" s="429"/>
      <c r="QEW41" s="429"/>
      <c r="QEX41" s="429"/>
      <c r="QEY41" s="429"/>
      <c r="QEZ41" s="429"/>
      <c r="QFA41" s="429"/>
      <c r="QFB41" s="429"/>
      <c r="QFC41" s="429"/>
      <c r="QFD41" s="429"/>
      <c r="QFE41" s="429"/>
      <c r="QFF41" s="429"/>
      <c r="QFG41" s="429"/>
      <c r="QFH41" s="429"/>
      <c r="QFI41" s="429"/>
      <c r="QFJ41" s="429"/>
      <c r="QFK41" s="429"/>
      <c r="QFL41" s="429"/>
      <c r="QFM41" s="429"/>
      <c r="QFN41" s="429"/>
      <c r="QFO41" s="429"/>
      <c r="QFP41" s="429"/>
      <c r="QFQ41" s="429"/>
      <c r="QFR41" s="429"/>
      <c r="QFS41" s="429"/>
      <c r="QFT41" s="429"/>
      <c r="QFU41" s="429"/>
      <c r="QFV41" s="429"/>
      <c r="QFW41" s="429"/>
      <c r="QFX41" s="429"/>
      <c r="QFY41" s="429"/>
      <c r="QFZ41" s="429"/>
      <c r="QGA41" s="429"/>
      <c r="QGB41" s="429"/>
      <c r="QGC41" s="429"/>
      <c r="QGD41" s="429"/>
      <c r="QGE41" s="429"/>
      <c r="QGF41" s="429"/>
      <c r="QGG41" s="429"/>
      <c r="QGH41" s="429"/>
      <c r="QGI41" s="429"/>
      <c r="QGJ41" s="429"/>
      <c r="QGK41" s="429"/>
      <c r="QGL41" s="429"/>
      <c r="QGM41" s="429"/>
      <c r="QGN41" s="429"/>
      <c r="QGO41" s="429"/>
      <c r="QGP41" s="429"/>
      <c r="QGQ41" s="429"/>
      <c r="QGR41" s="429"/>
      <c r="QGS41" s="429"/>
      <c r="QGT41" s="429"/>
      <c r="QGU41" s="429"/>
      <c r="QGV41" s="429"/>
      <c r="QGW41" s="429"/>
      <c r="QGX41" s="429"/>
      <c r="QGY41" s="429"/>
      <c r="QGZ41" s="429"/>
      <c r="QHA41" s="429"/>
      <c r="QHB41" s="429"/>
      <c r="QHC41" s="429"/>
      <c r="QHD41" s="429"/>
      <c r="QHE41" s="429"/>
      <c r="QHF41" s="429"/>
      <c r="QHG41" s="429"/>
      <c r="QHH41" s="429"/>
      <c r="QHI41" s="429"/>
      <c r="QHJ41" s="429"/>
      <c r="QHK41" s="429"/>
      <c r="QHL41" s="429"/>
      <c r="QHM41" s="429"/>
      <c r="QHN41" s="429"/>
      <c r="QHO41" s="429"/>
      <c r="QHP41" s="429"/>
      <c r="QHQ41" s="429"/>
      <c r="QHR41" s="429"/>
      <c r="QHS41" s="429"/>
      <c r="QHT41" s="429"/>
      <c r="QHU41" s="429"/>
      <c r="QHV41" s="429"/>
      <c r="QHW41" s="429"/>
      <c r="QHX41" s="429"/>
      <c r="QHY41" s="429"/>
      <c r="QHZ41" s="429"/>
      <c r="QIA41" s="429"/>
      <c r="QIB41" s="429"/>
      <c r="QIC41" s="429"/>
      <c r="QID41" s="429"/>
      <c r="QIE41" s="429"/>
      <c r="QIF41" s="429"/>
      <c r="QIG41" s="429"/>
      <c r="QIH41" s="429"/>
      <c r="QII41" s="429"/>
      <c r="QIJ41" s="429"/>
      <c r="QIK41" s="429"/>
      <c r="QIL41" s="429"/>
      <c r="QIM41" s="429"/>
      <c r="QIN41" s="429"/>
      <c r="QIO41" s="429"/>
      <c r="QIP41" s="429"/>
      <c r="QIQ41" s="429"/>
      <c r="QIR41" s="429"/>
      <c r="QIS41" s="429"/>
      <c r="QIT41" s="429"/>
      <c r="QIU41" s="429"/>
      <c r="QIV41" s="429"/>
      <c r="QIW41" s="429"/>
      <c r="QIX41" s="429"/>
      <c r="QIY41" s="429"/>
      <c r="QIZ41" s="429"/>
      <c r="QJA41" s="429"/>
      <c r="QJB41" s="429"/>
      <c r="QJC41" s="429"/>
      <c r="QJD41" s="429"/>
      <c r="QJE41" s="429"/>
      <c r="QJF41" s="429"/>
      <c r="QJG41" s="429"/>
      <c r="QJH41" s="429"/>
      <c r="QJI41" s="429"/>
      <c r="QJJ41" s="429"/>
      <c r="QJK41" s="429"/>
      <c r="QJL41" s="429"/>
      <c r="QJM41" s="429"/>
      <c r="QJN41" s="429"/>
      <c r="QJO41" s="429"/>
      <c r="QJP41" s="429"/>
      <c r="QJQ41" s="429"/>
      <c r="QJR41" s="429"/>
      <c r="QJS41" s="429"/>
      <c r="QJT41" s="429"/>
      <c r="QJU41" s="429"/>
      <c r="QJV41" s="429"/>
      <c r="QJW41" s="429"/>
      <c r="QJX41" s="429"/>
      <c r="QJY41" s="429"/>
      <c r="QJZ41" s="429"/>
      <c r="QKA41" s="429"/>
      <c r="QKB41" s="429"/>
      <c r="QKC41" s="429"/>
      <c r="QKD41" s="429"/>
      <c r="QKE41" s="429"/>
      <c r="QKF41" s="429"/>
      <c r="QKG41" s="429"/>
      <c r="QKH41" s="429"/>
      <c r="QKI41" s="429"/>
      <c r="QKJ41" s="429"/>
      <c r="QKK41" s="429"/>
      <c r="QKL41" s="429"/>
      <c r="QKM41" s="429"/>
      <c r="QKN41" s="429"/>
      <c r="QKO41" s="429"/>
      <c r="QKP41" s="429"/>
      <c r="QKQ41" s="429"/>
      <c r="QKR41" s="429"/>
      <c r="QKS41" s="429"/>
      <c r="QKT41" s="429"/>
      <c r="QKU41" s="429"/>
      <c r="QKV41" s="429"/>
      <c r="QKW41" s="429"/>
      <c r="QKX41" s="429"/>
      <c r="QKY41" s="429"/>
      <c r="QKZ41" s="429"/>
      <c r="QLA41" s="429"/>
      <c r="QLB41" s="429"/>
      <c r="QLC41" s="429"/>
      <c r="QLD41" s="429"/>
      <c r="QLE41" s="429"/>
      <c r="QLF41" s="429"/>
      <c r="QLG41" s="429"/>
      <c r="QLH41" s="429"/>
      <c r="QLI41" s="429"/>
      <c r="QLJ41" s="429"/>
      <c r="QLK41" s="429"/>
      <c r="QLL41" s="429"/>
      <c r="QLM41" s="429"/>
      <c r="QLN41" s="429"/>
      <c r="QLO41" s="429"/>
      <c r="QLP41" s="429"/>
      <c r="QLQ41" s="429"/>
      <c r="QLR41" s="429"/>
      <c r="QLS41" s="429"/>
      <c r="QLT41" s="429"/>
      <c r="QLU41" s="429"/>
      <c r="QLV41" s="429"/>
      <c r="QLW41" s="429"/>
      <c r="QLX41" s="429"/>
      <c r="QLY41" s="429"/>
      <c r="QLZ41" s="429"/>
      <c r="QMA41" s="429"/>
      <c r="QMB41" s="429"/>
      <c r="QMC41" s="429"/>
      <c r="QMD41" s="429"/>
      <c r="QME41" s="429"/>
      <c r="QMF41" s="429"/>
      <c r="QMG41" s="429"/>
      <c r="QMH41" s="429"/>
      <c r="QMI41" s="429"/>
      <c r="QMJ41" s="429"/>
      <c r="QMK41" s="429"/>
      <c r="QML41" s="429"/>
      <c r="QMM41" s="429"/>
      <c r="QMN41" s="429"/>
      <c r="QMO41" s="429"/>
      <c r="QMP41" s="429"/>
      <c r="QMQ41" s="429"/>
      <c r="QMR41" s="429"/>
      <c r="QMS41" s="429"/>
      <c r="QMT41" s="429"/>
      <c r="QMU41" s="429"/>
      <c r="QMV41" s="429"/>
      <c r="QMW41" s="429"/>
      <c r="QMX41" s="429"/>
      <c r="QMY41" s="429"/>
      <c r="QMZ41" s="429"/>
      <c r="QNA41" s="429"/>
      <c r="QNB41" s="429"/>
      <c r="QNC41" s="429"/>
      <c r="QND41" s="429"/>
      <c r="QNE41" s="429"/>
      <c r="QNF41" s="429"/>
      <c r="QNG41" s="429"/>
      <c r="QNH41" s="429"/>
      <c r="QNI41" s="429"/>
      <c r="QNJ41" s="429"/>
      <c r="QNK41" s="429"/>
      <c r="QNL41" s="429"/>
      <c r="QNM41" s="429"/>
      <c r="QNN41" s="429"/>
      <c r="QNO41" s="429"/>
      <c r="QNP41" s="429"/>
      <c r="QNQ41" s="429"/>
      <c r="QNR41" s="429"/>
      <c r="QNS41" s="429"/>
      <c r="QNT41" s="429"/>
      <c r="QNU41" s="429"/>
      <c r="QNV41" s="429"/>
      <c r="QNW41" s="429"/>
      <c r="QNX41" s="429"/>
      <c r="QNY41" s="429"/>
      <c r="QNZ41" s="429"/>
      <c r="QOA41" s="429"/>
      <c r="QOB41" s="429"/>
      <c r="QOC41" s="429"/>
      <c r="QOD41" s="429"/>
      <c r="QOE41" s="429"/>
      <c r="QOF41" s="429"/>
      <c r="QOG41" s="429"/>
      <c r="QOH41" s="429"/>
      <c r="QOI41" s="429"/>
      <c r="QOJ41" s="429"/>
      <c r="QOK41" s="429"/>
      <c r="QOL41" s="429"/>
      <c r="QOM41" s="429"/>
      <c r="QON41" s="429"/>
      <c r="QOO41" s="429"/>
      <c r="QOP41" s="429"/>
      <c r="QOQ41" s="429"/>
      <c r="QOR41" s="429"/>
      <c r="QOS41" s="429"/>
      <c r="QOT41" s="429"/>
      <c r="QOU41" s="429"/>
      <c r="QOV41" s="429"/>
      <c r="QOW41" s="429"/>
      <c r="QOX41" s="429"/>
      <c r="QOY41" s="429"/>
      <c r="QOZ41" s="429"/>
      <c r="QPA41" s="429"/>
      <c r="QPB41" s="429"/>
      <c r="QPC41" s="429"/>
      <c r="QPD41" s="429"/>
      <c r="QPE41" s="429"/>
      <c r="QPF41" s="429"/>
      <c r="QPG41" s="429"/>
      <c r="QPH41" s="429"/>
      <c r="QPI41" s="429"/>
      <c r="QPJ41" s="429"/>
      <c r="QPK41" s="429"/>
      <c r="QPL41" s="429"/>
      <c r="QPM41" s="429"/>
      <c r="QPN41" s="429"/>
      <c r="QPO41" s="429"/>
      <c r="QPP41" s="429"/>
      <c r="QPQ41" s="429"/>
      <c r="QPR41" s="429"/>
      <c r="QPS41" s="429"/>
      <c r="QPT41" s="429"/>
      <c r="QPU41" s="429"/>
      <c r="QPV41" s="429"/>
      <c r="QPW41" s="429"/>
      <c r="QPX41" s="429"/>
      <c r="QPY41" s="429"/>
      <c r="QPZ41" s="429"/>
      <c r="QQA41" s="429"/>
      <c r="QQB41" s="429"/>
      <c r="QQC41" s="429"/>
      <c r="QQD41" s="429"/>
      <c r="QQE41" s="429"/>
      <c r="QQF41" s="429"/>
      <c r="QQG41" s="429"/>
      <c r="QQH41" s="429"/>
      <c r="QQI41" s="429"/>
      <c r="QQJ41" s="429"/>
      <c r="QQK41" s="429"/>
      <c r="QQL41" s="429"/>
      <c r="QQM41" s="429"/>
      <c r="QQN41" s="429"/>
      <c r="QQO41" s="429"/>
      <c r="QQP41" s="429"/>
      <c r="QQQ41" s="429"/>
      <c r="QQR41" s="429"/>
      <c r="QQS41" s="429"/>
      <c r="QQT41" s="429"/>
      <c r="QQU41" s="429"/>
      <c r="QQV41" s="429"/>
      <c r="QQW41" s="429"/>
      <c r="QQX41" s="429"/>
      <c r="QQY41" s="429"/>
      <c r="QQZ41" s="429"/>
      <c r="QRA41" s="429"/>
      <c r="QRB41" s="429"/>
      <c r="QRC41" s="429"/>
      <c r="QRD41" s="429"/>
      <c r="QRE41" s="429"/>
      <c r="QRF41" s="429"/>
      <c r="QRG41" s="429"/>
      <c r="QRH41" s="429"/>
      <c r="QRI41" s="429"/>
      <c r="QRJ41" s="429"/>
      <c r="QRK41" s="429"/>
      <c r="QRL41" s="429"/>
      <c r="QRM41" s="429"/>
      <c r="QRN41" s="429"/>
      <c r="QRO41" s="429"/>
      <c r="QRP41" s="429"/>
      <c r="QRQ41" s="429"/>
      <c r="QRR41" s="429"/>
      <c r="QRS41" s="429"/>
      <c r="QRT41" s="429"/>
      <c r="QRU41" s="429"/>
      <c r="QRV41" s="429"/>
      <c r="QRW41" s="429"/>
      <c r="QRX41" s="429"/>
      <c r="QRY41" s="429"/>
      <c r="QRZ41" s="429"/>
      <c r="QSA41" s="429"/>
      <c r="QSB41" s="429"/>
      <c r="QSC41" s="429"/>
      <c r="QSD41" s="429"/>
      <c r="QSE41" s="429"/>
      <c r="QSF41" s="429"/>
      <c r="QSG41" s="429"/>
      <c r="QSH41" s="429"/>
      <c r="QSI41" s="429"/>
      <c r="QSJ41" s="429"/>
      <c r="QSK41" s="429"/>
      <c r="QSL41" s="429"/>
      <c r="QSM41" s="429"/>
      <c r="QSN41" s="429"/>
      <c r="QSO41" s="429"/>
      <c r="QSP41" s="429"/>
      <c r="QSQ41" s="429"/>
      <c r="QSR41" s="429"/>
      <c r="QSS41" s="429"/>
      <c r="QST41" s="429"/>
      <c r="QSU41" s="429"/>
      <c r="QSV41" s="429"/>
      <c r="QSW41" s="429"/>
      <c r="QSX41" s="429"/>
      <c r="QSY41" s="429"/>
      <c r="QSZ41" s="429"/>
      <c r="QTA41" s="429"/>
      <c r="QTB41" s="429"/>
      <c r="QTC41" s="429"/>
      <c r="QTD41" s="429"/>
      <c r="QTE41" s="429"/>
      <c r="QTF41" s="429"/>
      <c r="QTG41" s="429"/>
      <c r="QTH41" s="429"/>
      <c r="QTI41" s="429"/>
      <c r="QTJ41" s="429"/>
      <c r="QTK41" s="429"/>
      <c r="QTL41" s="429"/>
      <c r="QTM41" s="429"/>
      <c r="QTN41" s="429"/>
      <c r="QTO41" s="429"/>
      <c r="QTP41" s="429"/>
      <c r="QTQ41" s="429"/>
      <c r="QTR41" s="429"/>
      <c r="QTS41" s="429"/>
      <c r="QTT41" s="429"/>
      <c r="QTU41" s="429"/>
      <c r="QTV41" s="429"/>
      <c r="QTW41" s="429"/>
      <c r="QTX41" s="429"/>
      <c r="QTY41" s="429"/>
      <c r="QTZ41" s="429"/>
      <c r="QUA41" s="429"/>
      <c r="QUB41" s="429"/>
      <c r="QUC41" s="429"/>
      <c r="QUD41" s="429"/>
      <c r="QUE41" s="429"/>
      <c r="QUF41" s="429"/>
      <c r="QUG41" s="429"/>
      <c r="QUH41" s="429"/>
      <c r="QUI41" s="429"/>
      <c r="QUJ41" s="429"/>
      <c r="QUK41" s="429"/>
      <c r="QUL41" s="429"/>
      <c r="QUM41" s="429"/>
      <c r="QUN41" s="429"/>
      <c r="QUO41" s="429"/>
      <c r="QUP41" s="429"/>
      <c r="QUQ41" s="429"/>
      <c r="QUR41" s="429"/>
      <c r="QUS41" s="429"/>
      <c r="QUT41" s="429"/>
      <c r="QUU41" s="429"/>
      <c r="QUV41" s="429"/>
      <c r="QUW41" s="429"/>
      <c r="QUX41" s="429"/>
      <c r="QUY41" s="429"/>
      <c r="QUZ41" s="429"/>
      <c r="QVA41" s="429"/>
      <c r="QVB41" s="429"/>
      <c r="QVC41" s="429"/>
      <c r="QVD41" s="429"/>
      <c r="QVE41" s="429"/>
      <c r="QVF41" s="429"/>
      <c r="QVG41" s="429"/>
      <c r="QVH41" s="429"/>
      <c r="QVI41" s="429"/>
      <c r="QVJ41" s="429"/>
      <c r="QVK41" s="429"/>
      <c r="QVL41" s="429"/>
      <c r="QVM41" s="429"/>
      <c r="QVN41" s="429"/>
      <c r="QVO41" s="429"/>
      <c r="QVP41" s="429"/>
      <c r="QVQ41" s="429"/>
      <c r="QVR41" s="429"/>
      <c r="QVS41" s="429"/>
      <c r="QVT41" s="429"/>
      <c r="QVU41" s="429"/>
      <c r="QVV41" s="429"/>
      <c r="QVW41" s="429"/>
      <c r="QVX41" s="429"/>
      <c r="QVY41" s="429"/>
      <c r="QVZ41" s="429"/>
      <c r="QWA41" s="429"/>
      <c r="QWB41" s="429"/>
      <c r="QWC41" s="429"/>
      <c r="QWD41" s="429"/>
      <c r="QWE41" s="429"/>
      <c r="QWF41" s="429"/>
      <c r="QWG41" s="429"/>
      <c r="QWH41" s="429"/>
      <c r="QWI41" s="429"/>
      <c r="QWJ41" s="429"/>
      <c r="QWK41" s="429"/>
      <c r="QWL41" s="429"/>
      <c r="QWM41" s="429"/>
      <c r="QWN41" s="429"/>
      <c r="QWO41" s="429"/>
      <c r="QWP41" s="429"/>
      <c r="QWQ41" s="429"/>
      <c r="QWR41" s="429"/>
      <c r="QWS41" s="429"/>
      <c r="QWT41" s="429"/>
      <c r="QWU41" s="429"/>
      <c r="QWV41" s="429"/>
      <c r="QWW41" s="429"/>
      <c r="QWX41" s="429"/>
      <c r="QWY41" s="429"/>
      <c r="QWZ41" s="429"/>
      <c r="QXA41" s="429"/>
      <c r="QXB41" s="429"/>
      <c r="QXC41" s="429"/>
      <c r="QXD41" s="429"/>
      <c r="QXE41" s="429"/>
      <c r="QXF41" s="429"/>
      <c r="QXG41" s="429"/>
      <c r="QXH41" s="429"/>
      <c r="QXI41" s="429"/>
      <c r="QXJ41" s="429"/>
      <c r="QXK41" s="429"/>
      <c r="QXL41" s="429"/>
      <c r="QXM41" s="429"/>
      <c r="QXN41" s="429"/>
      <c r="QXO41" s="429"/>
      <c r="QXP41" s="429"/>
      <c r="QXQ41" s="429"/>
      <c r="QXR41" s="429"/>
      <c r="QXS41" s="429"/>
      <c r="QXT41" s="429"/>
      <c r="QXU41" s="429"/>
      <c r="QXV41" s="429"/>
      <c r="QXW41" s="429"/>
      <c r="QXX41" s="429"/>
      <c r="QXY41" s="429"/>
      <c r="QXZ41" s="429"/>
      <c r="QYA41" s="429"/>
      <c r="QYB41" s="429"/>
      <c r="QYC41" s="429"/>
      <c r="QYD41" s="429"/>
      <c r="QYE41" s="429"/>
      <c r="QYF41" s="429"/>
      <c r="QYG41" s="429"/>
      <c r="QYH41" s="429"/>
      <c r="QYI41" s="429"/>
      <c r="QYJ41" s="429"/>
      <c r="QYK41" s="429"/>
      <c r="QYL41" s="429"/>
      <c r="QYM41" s="429"/>
      <c r="QYN41" s="429"/>
      <c r="QYO41" s="429"/>
      <c r="QYP41" s="429"/>
      <c r="QYQ41" s="429"/>
      <c r="QYR41" s="429"/>
      <c r="QYS41" s="429"/>
      <c r="QYT41" s="429"/>
      <c r="QYU41" s="429"/>
      <c r="QYV41" s="429"/>
      <c r="QYW41" s="429"/>
      <c r="QYX41" s="429"/>
      <c r="QYY41" s="429"/>
      <c r="QYZ41" s="429"/>
      <c r="QZA41" s="429"/>
      <c r="QZB41" s="429"/>
      <c r="QZC41" s="429"/>
      <c r="QZD41" s="429"/>
      <c r="QZE41" s="429"/>
      <c r="QZF41" s="429"/>
      <c r="QZG41" s="429"/>
      <c r="QZH41" s="429"/>
      <c r="QZI41" s="429"/>
      <c r="QZJ41" s="429"/>
      <c r="QZK41" s="429"/>
      <c r="QZL41" s="429"/>
      <c r="QZM41" s="429"/>
      <c r="QZN41" s="429"/>
      <c r="QZO41" s="429"/>
      <c r="QZP41" s="429"/>
      <c r="QZQ41" s="429"/>
      <c r="QZR41" s="429"/>
      <c r="QZS41" s="429"/>
      <c r="QZT41" s="429"/>
      <c r="QZU41" s="429"/>
      <c r="QZV41" s="429"/>
      <c r="QZW41" s="429"/>
      <c r="QZX41" s="429"/>
      <c r="QZY41" s="429"/>
      <c r="QZZ41" s="429"/>
      <c r="RAA41" s="429"/>
      <c r="RAB41" s="429"/>
      <c r="RAC41" s="429"/>
      <c r="RAD41" s="429"/>
      <c r="RAE41" s="429"/>
      <c r="RAF41" s="429"/>
      <c r="RAG41" s="429"/>
      <c r="RAH41" s="429"/>
      <c r="RAI41" s="429"/>
      <c r="RAJ41" s="429"/>
      <c r="RAK41" s="429"/>
      <c r="RAL41" s="429"/>
      <c r="RAM41" s="429"/>
      <c r="RAN41" s="429"/>
      <c r="RAO41" s="429"/>
      <c r="RAP41" s="429"/>
      <c r="RAQ41" s="429"/>
      <c r="RAR41" s="429"/>
      <c r="RAS41" s="429"/>
      <c r="RAT41" s="429"/>
      <c r="RAU41" s="429"/>
      <c r="RAV41" s="429"/>
      <c r="RAW41" s="429"/>
      <c r="RAX41" s="429"/>
      <c r="RAY41" s="429"/>
      <c r="RAZ41" s="429"/>
      <c r="RBA41" s="429"/>
      <c r="RBB41" s="429"/>
      <c r="RBC41" s="429"/>
      <c r="RBD41" s="429"/>
      <c r="RBE41" s="429"/>
      <c r="RBF41" s="429"/>
      <c r="RBG41" s="429"/>
      <c r="RBH41" s="429"/>
      <c r="RBI41" s="429"/>
      <c r="RBJ41" s="429"/>
      <c r="RBK41" s="429"/>
      <c r="RBL41" s="429"/>
      <c r="RBM41" s="429"/>
      <c r="RBN41" s="429"/>
      <c r="RBO41" s="429"/>
      <c r="RBP41" s="429"/>
      <c r="RBQ41" s="429"/>
      <c r="RBR41" s="429"/>
      <c r="RBS41" s="429"/>
      <c r="RBT41" s="429"/>
      <c r="RBU41" s="429"/>
      <c r="RBV41" s="429"/>
      <c r="RBW41" s="429"/>
      <c r="RBX41" s="429"/>
      <c r="RBY41" s="429"/>
      <c r="RBZ41" s="429"/>
      <c r="RCA41" s="429"/>
      <c r="RCB41" s="429"/>
      <c r="RCC41" s="429"/>
      <c r="RCD41" s="429"/>
      <c r="RCE41" s="429"/>
      <c r="RCF41" s="429"/>
      <c r="RCG41" s="429"/>
      <c r="RCH41" s="429"/>
      <c r="RCI41" s="429"/>
      <c r="RCJ41" s="429"/>
      <c r="RCK41" s="429"/>
      <c r="RCL41" s="429"/>
      <c r="RCM41" s="429"/>
      <c r="RCN41" s="429"/>
      <c r="RCO41" s="429"/>
      <c r="RCP41" s="429"/>
      <c r="RCQ41" s="429"/>
      <c r="RCR41" s="429"/>
      <c r="RCS41" s="429"/>
      <c r="RCT41" s="429"/>
      <c r="RCU41" s="429"/>
      <c r="RCV41" s="429"/>
      <c r="RCW41" s="429"/>
      <c r="RCX41" s="429"/>
      <c r="RCY41" s="429"/>
      <c r="RCZ41" s="429"/>
      <c r="RDA41" s="429"/>
      <c r="RDB41" s="429"/>
      <c r="RDC41" s="429"/>
      <c r="RDD41" s="429"/>
      <c r="RDE41" s="429"/>
      <c r="RDF41" s="429"/>
      <c r="RDG41" s="429"/>
      <c r="RDH41" s="429"/>
      <c r="RDI41" s="429"/>
      <c r="RDJ41" s="429"/>
      <c r="RDK41" s="429"/>
      <c r="RDL41" s="429"/>
      <c r="RDM41" s="429"/>
      <c r="RDN41" s="429"/>
      <c r="RDO41" s="429"/>
      <c r="RDP41" s="429"/>
      <c r="RDQ41" s="429"/>
      <c r="RDR41" s="429"/>
      <c r="RDS41" s="429"/>
      <c r="RDT41" s="429"/>
      <c r="RDU41" s="429"/>
      <c r="RDV41" s="429"/>
      <c r="RDW41" s="429"/>
      <c r="RDX41" s="429"/>
      <c r="RDY41" s="429"/>
      <c r="RDZ41" s="429"/>
      <c r="REA41" s="429"/>
      <c r="REB41" s="429"/>
      <c r="REC41" s="429"/>
      <c r="RED41" s="429"/>
      <c r="REE41" s="429"/>
      <c r="REF41" s="429"/>
      <c r="REG41" s="429"/>
      <c r="REH41" s="429"/>
      <c r="REI41" s="429"/>
      <c r="REJ41" s="429"/>
      <c r="REK41" s="429"/>
      <c r="REL41" s="429"/>
      <c r="REM41" s="429"/>
      <c r="REN41" s="429"/>
      <c r="REO41" s="429"/>
      <c r="REP41" s="429"/>
      <c r="REQ41" s="429"/>
      <c r="RER41" s="429"/>
      <c r="RES41" s="429"/>
      <c r="RET41" s="429"/>
      <c r="REU41" s="429"/>
      <c r="REV41" s="429"/>
      <c r="REW41" s="429"/>
      <c r="REX41" s="429"/>
      <c r="REY41" s="429"/>
      <c r="REZ41" s="429"/>
      <c r="RFA41" s="429"/>
      <c r="RFB41" s="429"/>
      <c r="RFC41" s="429"/>
      <c r="RFD41" s="429"/>
      <c r="RFE41" s="429"/>
      <c r="RFF41" s="429"/>
      <c r="RFG41" s="429"/>
      <c r="RFH41" s="429"/>
      <c r="RFI41" s="429"/>
      <c r="RFJ41" s="429"/>
      <c r="RFK41" s="429"/>
      <c r="RFL41" s="429"/>
      <c r="RFM41" s="429"/>
      <c r="RFN41" s="429"/>
      <c r="RFO41" s="429"/>
      <c r="RFP41" s="429"/>
      <c r="RFQ41" s="429"/>
      <c r="RFR41" s="429"/>
      <c r="RFS41" s="429"/>
      <c r="RFT41" s="429"/>
      <c r="RFU41" s="429"/>
      <c r="RFV41" s="429"/>
      <c r="RFW41" s="429"/>
      <c r="RFX41" s="429"/>
      <c r="RFY41" s="429"/>
      <c r="RFZ41" s="429"/>
      <c r="RGA41" s="429"/>
      <c r="RGB41" s="429"/>
      <c r="RGC41" s="429"/>
      <c r="RGD41" s="429"/>
      <c r="RGE41" s="429"/>
      <c r="RGF41" s="429"/>
      <c r="RGG41" s="429"/>
      <c r="RGH41" s="429"/>
      <c r="RGI41" s="429"/>
      <c r="RGJ41" s="429"/>
      <c r="RGK41" s="429"/>
      <c r="RGL41" s="429"/>
      <c r="RGM41" s="429"/>
      <c r="RGN41" s="429"/>
      <c r="RGO41" s="429"/>
      <c r="RGP41" s="429"/>
      <c r="RGQ41" s="429"/>
      <c r="RGR41" s="429"/>
      <c r="RGS41" s="429"/>
      <c r="RGT41" s="429"/>
      <c r="RGU41" s="429"/>
      <c r="RGV41" s="429"/>
      <c r="RGW41" s="429"/>
      <c r="RGX41" s="429"/>
      <c r="RGY41" s="429"/>
      <c r="RGZ41" s="429"/>
      <c r="RHA41" s="429"/>
      <c r="RHB41" s="429"/>
      <c r="RHC41" s="429"/>
      <c r="RHD41" s="429"/>
      <c r="RHE41" s="429"/>
      <c r="RHF41" s="429"/>
      <c r="RHG41" s="429"/>
      <c r="RHH41" s="429"/>
      <c r="RHI41" s="429"/>
      <c r="RHJ41" s="429"/>
      <c r="RHK41" s="429"/>
      <c r="RHL41" s="429"/>
      <c r="RHM41" s="429"/>
      <c r="RHN41" s="429"/>
      <c r="RHO41" s="429"/>
      <c r="RHP41" s="429"/>
      <c r="RHQ41" s="429"/>
      <c r="RHR41" s="429"/>
      <c r="RHS41" s="429"/>
      <c r="RHT41" s="429"/>
      <c r="RHU41" s="429"/>
      <c r="RHV41" s="429"/>
      <c r="RHW41" s="429"/>
      <c r="RHX41" s="429"/>
      <c r="RHY41" s="429"/>
      <c r="RHZ41" s="429"/>
      <c r="RIA41" s="429"/>
      <c r="RIB41" s="429"/>
      <c r="RIC41" s="429"/>
      <c r="RID41" s="429"/>
      <c r="RIE41" s="429"/>
      <c r="RIF41" s="429"/>
      <c r="RIG41" s="429"/>
      <c r="RIH41" s="429"/>
      <c r="RII41" s="429"/>
      <c r="RIJ41" s="429"/>
      <c r="RIK41" s="429"/>
      <c r="RIL41" s="429"/>
      <c r="RIM41" s="429"/>
      <c r="RIN41" s="429"/>
      <c r="RIO41" s="429"/>
      <c r="RIP41" s="429"/>
      <c r="RIQ41" s="429"/>
      <c r="RIR41" s="429"/>
      <c r="RIS41" s="429"/>
      <c r="RIT41" s="429"/>
      <c r="RIU41" s="429"/>
      <c r="RIV41" s="429"/>
      <c r="RIW41" s="429"/>
      <c r="RIX41" s="429"/>
      <c r="RIY41" s="429"/>
      <c r="RIZ41" s="429"/>
      <c r="RJA41" s="429"/>
      <c r="RJB41" s="429"/>
      <c r="RJC41" s="429"/>
      <c r="RJD41" s="429"/>
      <c r="RJE41" s="429"/>
      <c r="RJF41" s="429"/>
      <c r="RJG41" s="429"/>
      <c r="RJH41" s="429"/>
      <c r="RJI41" s="429"/>
      <c r="RJJ41" s="429"/>
      <c r="RJK41" s="429"/>
      <c r="RJL41" s="429"/>
      <c r="RJM41" s="429"/>
      <c r="RJN41" s="429"/>
      <c r="RJO41" s="429"/>
      <c r="RJP41" s="429"/>
      <c r="RJQ41" s="429"/>
      <c r="RJR41" s="429"/>
      <c r="RJS41" s="429"/>
      <c r="RJT41" s="429"/>
      <c r="RJU41" s="429"/>
      <c r="RJV41" s="429"/>
      <c r="RJW41" s="429"/>
      <c r="RJX41" s="429"/>
      <c r="RJY41" s="429"/>
      <c r="RJZ41" s="429"/>
      <c r="RKA41" s="429"/>
      <c r="RKB41" s="429"/>
      <c r="RKC41" s="429"/>
      <c r="RKD41" s="429"/>
      <c r="RKE41" s="429"/>
      <c r="RKF41" s="429"/>
      <c r="RKG41" s="429"/>
      <c r="RKH41" s="429"/>
      <c r="RKI41" s="429"/>
      <c r="RKJ41" s="429"/>
      <c r="RKK41" s="429"/>
      <c r="RKL41" s="429"/>
      <c r="RKM41" s="429"/>
      <c r="RKN41" s="429"/>
      <c r="RKO41" s="429"/>
      <c r="RKP41" s="429"/>
      <c r="RKQ41" s="429"/>
      <c r="RKR41" s="429"/>
      <c r="RKS41" s="429"/>
      <c r="RKT41" s="429"/>
      <c r="RKU41" s="429"/>
      <c r="RKV41" s="429"/>
      <c r="RKW41" s="429"/>
      <c r="RKX41" s="429"/>
      <c r="RKY41" s="429"/>
      <c r="RKZ41" s="429"/>
      <c r="RLA41" s="429"/>
      <c r="RLB41" s="429"/>
      <c r="RLC41" s="429"/>
      <c r="RLD41" s="429"/>
      <c r="RLE41" s="429"/>
      <c r="RLF41" s="429"/>
      <c r="RLG41" s="429"/>
      <c r="RLH41" s="429"/>
      <c r="RLI41" s="429"/>
      <c r="RLJ41" s="429"/>
      <c r="RLK41" s="429"/>
      <c r="RLL41" s="429"/>
      <c r="RLM41" s="429"/>
      <c r="RLN41" s="429"/>
      <c r="RLO41" s="429"/>
      <c r="RLP41" s="429"/>
      <c r="RLQ41" s="429"/>
      <c r="RLR41" s="429"/>
      <c r="RLS41" s="429"/>
      <c r="RLT41" s="429"/>
      <c r="RLU41" s="429"/>
      <c r="RLV41" s="429"/>
      <c r="RLW41" s="429"/>
      <c r="RLX41" s="429"/>
      <c r="RLY41" s="429"/>
      <c r="RLZ41" s="429"/>
      <c r="RMA41" s="429"/>
      <c r="RMB41" s="429"/>
      <c r="RMC41" s="429"/>
      <c r="RMD41" s="429"/>
      <c r="RME41" s="429"/>
      <c r="RMF41" s="429"/>
      <c r="RMG41" s="429"/>
      <c r="RMH41" s="429"/>
      <c r="RMI41" s="429"/>
      <c r="RMJ41" s="429"/>
      <c r="RMK41" s="429"/>
      <c r="RML41" s="429"/>
      <c r="RMM41" s="429"/>
      <c r="RMN41" s="429"/>
      <c r="RMO41" s="429"/>
      <c r="RMP41" s="429"/>
      <c r="RMQ41" s="429"/>
      <c r="RMR41" s="429"/>
      <c r="RMS41" s="429"/>
      <c r="RMT41" s="429"/>
      <c r="RMU41" s="429"/>
      <c r="RMV41" s="429"/>
      <c r="RMW41" s="429"/>
      <c r="RMX41" s="429"/>
      <c r="RMY41" s="429"/>
      <c r="RMZ41" s="429"/>
      <c r="RNA41" s="429"/>
      <c r="RNB41" s="429"/>
      <c r="RNC41" s="429"/>
      <c r="RND41" s="429"/>
      <c r="RNE41" s="429"/>
      <c r="RNF41" s="429"/>
      <c r="RNG41" s="429"/>
      <c r="RNH41" s="429"/>
      <c r="RNI41" s="429"/>
      <c r="RNJ41" s="429"/>
      <c r="RNK41" s="429"/>
      <c r="RNL41" s="429"/>
      <c r="RNM41" s="429"/>
      <c r="RNN41" s="429"/>
      <c r="RNO41" s="429"/>
      <c r="RNP41" s="429"/>
      <c r="RNQ41" s="429"/>
      <c r="RNR41" s="429"/>
      <c r="RNS41" s="429"/>
      <c r="RNT41" s="429"/>
      <c r="RNU41" s="429"/>
      <c r="RNV41" s="429"/>
      <c r="RNW41" s="429"/>
      <c r="RNX41" s="429"/>
      <c r="RNY41" s="429"/>
      <c r="RNZ41" s="429"/>
      <c r="ROA41" s="429"/>
      <c r="ROB41" s="429"/>
      <c r="ROC41" s="429"/>
      <c r="ROD41" s="429"/>
      <c r="ROE41" s="429"/>
      <c r="ROF41" s="429"/>
      <c r="ROG41" s="429"/>
      <c r="ROH41" s="429"/>
      <c r="ROI41" s="429"/>
      <c r="ROJ41" s="429"/>
      <c r="ROK41" s="429"/>
      <c r="ROL41" s="429"/>
      <c r="ROM41" s="429"/>
      <c r="RON41" s="429"/>
      <c r="ROO41" s="429"/>
      <c r="ROP41" s="429"/>
      <c r="ROQ41" s="429"/>
      <c r="ROR41" s="429"/>
      <c r="ROS41" s="429"/>
      <c r="ROT41" s="429"/>
      <c r="ROU41" s="429"/>
      <c r="ROV41" s="429"/>
      <c r="ROW41" s="429"/>
      <c r="ROX41" s="429"/>
      <c r="ROY41" s="429"/>
      <c r="ROZ41" s="429"/>
      <c r="RPA41" s="429"/>
      <c r="RPB41" s="429"/>
      <c r="RPC41" s="429"/>
      <c r="RPD41" s="429"/>
      <c r="RPE41" s="429"/>
      <c r="RPF41" s="429"/>
      <c r="RPG41" s="429"/>
      <c r="RPH41" s="429"/>
      <c r="RPI41" s="429"/>
      <c r="RPJ41" s="429"/>
      <c r="RPK41" s="429"/>
      <c r="RPL41" s="429"/>
      <c r="RPM41" s="429"/>
      <c r="RPN41" s="429"/>
      <c r="RPO41" s="429"/>
      <c r="RPP41" s="429"/>
      <c r="RPQ41" s="429"/>
      <c r="RPR41" s="429"/>
      <c r="RPS41" s="429"/>
      <c r="RPT41" s="429"/>
      <c r="RPU41" s="429"/>
      <c r="RPV41" s="429"/>
      <c r="RPW41" s="429"/>
      <c r="RPX41" s="429"/>
      <c r="RPY41" s="429"/>
      <c r="RPZ41" s="429"/>
      <c r="RQA41" s="429"/>
      <c r="RQB41" s="429"/>
      <c r="RQC41" s="429"/>
      <c r="RQD41" s="429"/>
      <c r="RQE41" s="429"/>
      <c r="RQF41" s="429"/>
      <c r="RQG41" s="429"/>
      <c r="RQH41" s="429"/>
      <c r="RQI41" s="429"/>
      <c r="RQJ41" s="429"/>
      <c r="RQK41" s="429"/>
      <c r="RQL41" s="429"/>
      <c r="RQM41" s="429"/>
      <c r="RQN41" s="429"/>
      <c r="RQO41" s="429"/>
      <c r="RQP41" s="429"/>
      <c r="RQQ41" s="429"/>
      <c r="RQR41" s="429"/>
      <c r="RQS41" s="429"/>
      <c r="RQT41" s="429"/>
      <c r="RQU41" s="429"/>
      <c r="RQV41" s="429"/>
      <c r="RQW41" s="429"/>
      <c r="RQX41" s="429"/>
      <c r="RQY41" s="429"/>
      <c r="RQZ41" s="429"/>
      <c r="RRA41" s="429"/>
      <c r="RRB41" s="429"/>
      <c r="RRC41" s="429"/>
      <c r="RRD41" s="429"/>
      <c r="RRE41" s="429"/>
      <c r="RRF41" s="429"/>
      <c r="RRG41" s="429"/>
      <c r="RRH41" s="429"/>
      <c r="RRI41" s="429"/>
      <c r="RRJ41" s="429"/>
      <c r="RRK41" s="429"/>
      <c r="RRL41" s="429"/>
      <c r="RRM41" s="429"/>
      <c r="RRN41" s="429"/>
      <c r="RRO41" s="429"/>
      <c r="RRP41" s="429"/>
      <c r="RRQ41" s="429"/>
      <c r="RRR41" s="429"/>
      <c r="RRS41" s="429"/>
      <c r="RRT41" s="429"/>
      <c r="RRU41" s="429"/>
      <c r="RRV41" s="429"/>
      <c r="RRW41" s="429"/>
      <c r="RRX41" s="429"/>
      <c r="RRY41" s="429"/>
      <c r="RRZ41" s="429"/>
      <c r="RSA41" s="429"/>
      <c r="RSB41" s="429"/>
      <c r="RSC41" s="429"/>
      <c r="RSD41" s="429"/>
      <c r="RSE41" s="429"/>
      <c r="RSF41" s="429"/>
      <c r="RSG41" s="429"/>
      <c r="RSH41" s="429"/>
      <c r="RSI41" s="429"/>
      <c r="RSJ41" s="429"/>
      <c r="RSK41" s="429"/>
      <c r="RSL41" s="429"/>
      <c r="RSM41" s="429"/>
      <c r="RSN41" s="429"/>
      <c r="RSO41" s="429"/>
      <c r="RSP41" s="429"/>
      <c r="RSQ41" s="429"/>
      <c r="RSR41" s="429"/>
      <c r="RSS41" s="429"/>
      <c r="RST41" s="429"/>
      <c r="RSU41" s="429"/>
      <c r="RSV41" s="429"/>
      <c r="RSW41" s="429"/>
      <c r="RSX41" s="429"/>
      <c r="RSY41" s="429"/>
      <c r="RSZ41" s="429"/>
      <c r="RTA41" s="429"/>
      <c r="RTB41" s="429"/>
      <c r="RTC41" s="429"/>
      <c r="RTD41" s="429"/>
      <c r="RTE41" s="429"/>
      <c r="RTF41" s="429"/>
      <c r="RTG41" s="429"/>
      <c r="RTH41" s="429"/>
      <c r="RTI41" s="429"/>
      <c r="RTJ41" s="429"/>
      <c r="RTK41" s="429"/>
      <c r="RTL41" s="429"/>
      <c r="RTM41" s="429"/>
      <c r="RTN41" s="429"/>
      <c r="RTO41" s="429"/>
      <c r="RTP41" s="429"/>
      <c r="RTQ41" s="429"/>
      <c r="RTR41" s="429"/>
      <c r="RTS41" s="429"/>
      <c r="RTT41" s="429"/>
      <c r="RTU41" s="429"/>
      <c r="RTV41" s="429"/>
      <c r="RTW41" s="429"/>
      <c r="RTX41" s="429"/>
      <c r="RTY41" s="429"/>
      <c r="RTZ41" s="429"/>
      <c r="RUA41" s="429"/>
      <c r="RUB41" s="429"/>
      <c r="RUC41" s="429"/>
      <c r="RUD41" s="429"/>
      <c r="RUE41" s="429"/>
      <c r="RUF41" s="429"/>
      <c r="RUG41" s="429"/>
      <c r="RUH41" s="429"/>
      <c r="RUI41" s="429"/>
      <c r="RUJ41" s="429"/>
      <c r="RUK41" s="429"/>
      <c r="RUL41" s="429"/>
      <c r="RUM41" s="429"/>
      <c r="RUN41" s="429"/>
      <c r="RUO41" s="429"/>
      <c r="RUP41" s="429"/>
      <c r="RUQ41" s="429"/>
      <c r="RUR41" s="429"/>
      <c r="RUS41" s="429"/>
      <c r="RUT41" s="429"/>
      <c r="RUU41" s="429"/>
      <c r="RUV41" s="429"/>
      <c r="RUW41" s="429"/>
      <c r="RUX41" s="429"/>
      <c r="RUY41" s="429"/>
      <c r="RUZ41" s="429"/>
      <c r="RVA41" s="429"/>
      <c r="RVB41" s="429"/>
      <c r="RVC41" s="429"/>
      <c r="RVD41" s="429"/>
      <c r="RVE41" s="429"/>
      <c r="RVF41" s="429"/>
      <c r="RVG41" s="429"/>
      <c r="RVH41" s="429"/>
      <c r="RVI41" s="429"/>
      <c r="RVJ41" s="429"/>
      <c r="RVK41" s="429"/>
      <c r="RVL41" s="429"/>
      <c r="RVM41" s="429"/>
      <c r="RVN41" s="429"/>
      <c r="RVO41" s="429"/>
      <c r="RVP41" s="429"/>
      <c r="RVQ41" s="429"/>
      <c r="RVR41" s="429"/>
      <c r="RVS41" s="429"/>
      <c r="RVT41" s="429"/>
      <c r="RVU41" s="429"/>
      <c r="RVV41" s="429"/>
      <c r="RVW41" s="429"/>
      <c r="RVX41" s="429"/>
      <c r="RVY41" s="429"/>
      <c r="RVZ41" s="429"/>
      <c r="RWA41" s="429"/>
      <c r="RWB41" s="429"/>
      <c r="RWC41" s="429"/>
      <c r="RWD41" s="429"/>
      <c r="RWE41" s="429"/>
      <c r="RWF41" s="429"/>
      <c r="RWG41" s="429"/>
      <c r="RWH41" s="429"/>
      <c r="RWI41" s="429"/>
      <c r="RWJ41" s="429"/>
      <c r="RWK41" s="429"/>
      <c r="RWL41" s="429"/>
      <c r="RWM41" s="429"/>
      <c r="RWN41" s="429"/>
      <c r="RWO41" s="429"/>
      <c r="RWP41" s="429"/>
      <c r="RWQ41" s="429"/>
      <c r="RWR41" s="429"/>
      <c r="RWS41" s="429"/>
      <c r="RWT41" s="429"/>
      <c r="RWU41" s="429"/>
      <c r="RWV41" s="429"/>
      <c r="RWW41" s="429"/>
      <c r="RWX41" s="429"/>
      <c r="RWY41" s="429"/>
      <c r="RWZ41" s="429"/>
      <c r="RXA41" s="429"/>
      <c r="RXB41" s="429"/>
      <c r="RXC41" s="429"/>
      <c r="RXD41" s="429"/>
      <c r="RXE41" s="429"/>
      <c r="RXF41" s="429"/>
      <c r="RXG41" s="429"/>
      <c r="RXH41" s="429"/>
      <c r="RXI41" s="429"/>
      <c r="RXJ41" s="429"/>
      <c r="RXK41" s="429"/>
      <c r="RXL41" s="429"/>
      <c r="RXM41" s="429"/>
      <c r="RXN41" s="429"/>
      <c r="RXO41" s="429"/>
      <c r="RXP41" s="429"/>
      <c r="RXQ41" s="429"/>
      <c r="RXR41" s="429"/>
      <c r="RXS41" s="429"/>
      <c r="RXT41" s="429"/>
      <c r="RXU41" s="429"/>
      <c r="RXV41" s="429"/>
      <c r="RXW41" s="429"/>
      <c r="RXX41" s="429"/>
      <c r="RXY41" s="429"/>
      <c r="RXZ41" s="429"/>
      <c r="RYA41" s="429"/>
      <c r="RYB41" s="429"/>
      <c r="RYC41" s="429"/>
      <c r="RYD41" s="429"/>
      <c r="RYE41" s="429"/>
      <c r="RYF41" s="429"/>
      <c r="RYG41" s="429"/>
      <c r="RYH41" s="429"/>
      <c r="RYI41" s="429"/>
      <c r="RYJ41" s="429"/>
      <c r="RYK41" s="429"/>
      <c r="RYL41" s="429"/>
      <c r="RYM41" s="429"/>
      <c r="RYN41" s="429"/>
      <c r="RYO41" s="429"/>
      <c r="RYP41" s="429"/>
      <c r="RYQ41" s="429"/>
      <c r="RYR41" s="429"/>
      <c r="RYS41" s="429"/>
      <c r="RYT41" s="429"/>
      <c r="RYU41" s="429"/>
      <c r="RYV41" s="429"/>
      <c r="RYW41" s="429"/>
      <c r="RYX41" s="429"/>
      <c r="RYY41" s="429"/>
      <c r="RYZ41" s="429"/>
      <c r="RZA41" s="429"/>
      <c r="RZB41" s="429"/>
      <c r="RZC41" s="429"/>
      <c r="RZD41" s="429"/>
      <c r="RZE41" s="429"/>
      <c r="RZF41" s="429"/>
      <c r="RZG41" s="429"/>
      <c r="RZH41" s="429"/>
      <c r="RZI41" s="429"/>
      <c r="RZJ41" s="429"/>
      <c r="RZK41" s="429"/>
      <c r="RZL41" s="429"/>
      <c r="RZM41" s="429"/>
      <c r="RZN41" s="429"/>
      <c r="RZO41" s="429"/>
      <c r="RZP41" s="429"/>
      <c r="RZQ41" s="429"/>
      <c r="RZR41" s="429"/>
      <c r="RZS41" s="429"/>
      <c r="RZT41" s="429"/>
      <c r="RZU41" s="429"/>
      <c r="RZV41" s="429"/>
      <c r="RZW41" s="429"/>
      <c r="RZX41" s="429"/>
      <c r="RZY41" s="429"/>
      <c r="RZZ41" s="429"/>
      <c r="SAA41" s="429"/>
      <c r="SAB41" s="429"/>
      <c r="SAC41" s="429"/>
      <c r="SAD41" s="429"/>
      <c r="SAE41" s="429"/>
      <c r="SAF41" s="429"/>
      <c r="SAG41" s="429"/>
      <c r="SAH41" s="429"/>
      <c r="SAI41" s="429"/>
      <c r="SAJ41" s="429"/>
      <c r="SAK41" s="429"/>
      <c r="SAL41" s="429"/>
      <c r="SAM41" s="429"/>
      <c r="SAN41" s="429"/>
      <c r="SAO41" s="429"/>
      <c r="SAP41" s="429"/>
      <c r="SAQ41" s="429"/>
      <c r="SAR41" s="429"/>
      <c r="SAS41" s="429"/>
      <c r="SAT41" s="429"/>
      <c r="SAU41" s="429"/>
      <c r="SAV41" s="429"/>
      <c r="SAW41" s="429"/>
      <c r="SAX41" s="429"/>
      <c r="SAY41" s="429"/>
      <c r="SAZ41" s="429"/>
      <c r="SBA41" s="429"/>
      <c r="SBB41" s="429"/>
      <c r="SBC41" s="429"/>
      <c r="SBD41" s="429"/>
      <c r="SBE41" s="429"/>
      <c r="SBF41" s="429"/>
      <c r="SBG41" s="429"/>
      <c r="SBH41" s="429"/>
      <c r="SBI41" s="429"/>
      <c r="SBJ41" s="429"/>
      <c r="SBK41" s="429"/>
      <c r="SBL41" s="429"/>
      <c r="SBM41" s="429"/>
      <c r="SBN41" s="429"/>
      <c r="SBO41" s="429"/>
      <c r="SBP41" s="429"/>
      <c r="SBQ41" s="429"/>
      <c r="SBR41" s="429"/>
      <c r="SBS41" s="429"/>
      <c r="SBT41" s="429"/>
      <c r="SBU41" s="429"/>
      <c r="SBV41" s="429"/>
      <c r="SBW41" s="429"/>
      <c r="SBX41" s="429"/>
      <c r="SBY41" s="429"/>
      <c r="SBZ41" s="429"/>
      <c r="SCA41" s="429"/>
      <c r="SCB41" s="429"/>
      <c r="SCC41" s="429"/>
      <c r="SCD41" s="429"/>
      <c r="SCE41" s="429"/>
      <c r="SCF41" s="429"/>
      <c r="SCG41" s="429"/>
      <c r="SCH41" s="429"/>
      <c r="SCI41" s="429"/>
      <c r="SCJ41" s="429"/>
      <c r="SCK41" s="429"/>
      <c r="SCL41" s="429"/>
      <c r="SCM41" s="429"/>
      <c r="SCN41" s="429"/>
      <c r="SCO41" s="429"/>
      <c r="SCP41" s="429"/>
      <c r="SCQ41" s="429"/>
      <c r="SCR41" s="429"/>
      <c r="SCS41" s="429"/>
      <c r="SCT41" s="429"/>
      <c r="SCU41" s="429"/>
      <c r="SCV41" s="429"/>
      <c r="SCW41" s="429"/>
      <c r="SCX41" s="429"/>
      <c r="SCY41" s="429"/>
      <c r="SCZ41" s="429"/>
      <c r="SDA41" s="429"/>
      <c r="SDB41" s="429"/>
      <c r="SDC41" s="429"/>
      <c r="SDD41" s="429"/>
      <c r="SDE41" s="429"/>
      <c r="SDF41" s="429"/>
      <c r="SDG41" s="429"/>
      <c r="SDH41" s="429"/>
      <c r="SDI41" s="429"/>
      <c r="SDJ41" s="429"/>
      <c r="SDK41" s="429"/>
      <c r="SDL41" s="429"/>
      <c r="SDM41" s="429"/>
      <c r="SDN41" s="429"/>
      <c r="SDO41" s="429"/>
      <c r="SDP41" s="429"/>
      <c r="SDQ41" s="429"/>
      <c r="SDR41" s="429"/>
      <c r="SDS41" s="429"/>
      <c r="SDT41" s="429"/>
      <c r="SDU41" s="429"/>
      <c r="SDV41" s="429"/>
      <c r="SDW41" s="429"/>
      <c r="SDX41" s="429"/>
      <c r="SDY41" s="429"/>
      <c r="SDZ41" s="429"/>
      <c r="SEA41" s="429"/>
      <c r="SEB41" s="429"/>
      <c r="SEC41" s="429"/>
      <c r="SED41" s="429"/>
      <c r="SEE41" s="429"/>
      <c r="SEF41" s="429"/>
      <c r="SEG41" s="429"/>
      <c r="SEH41" s="429"/>
      <c r="SEI41" s="429"/>
      <c r="SEJ41" s="429"/>
      <c r="SEK41" s="429"/>
      <c r="SEL41" s="429"/>
      <c r="SEM41" s="429"/>
      <c r="SEN41" s="429"/>
      <c r="SEO41" s="429"/>
      <c r="SEP41" s="429"/>
      <c r="SEQ41" s="429"/>
      <c r="SER41" s="429"/>
      <c r="SES41" s="429"/>
      <c r="SET41" s="429"/>
      <c r="SEU41" s="429"/>
      <c r="SEV41" s="429"/>
      <c r="SEW41" s="429"/>
      <c r="SEX41" s="429"/>
      <c r="SEY41" s="429"/>
      <c r="SEZ41" s="429"/>
      <c r="SFA41" s="429"/>
      <c r="SFB41" s="429"/>
      <c r="SFC41" s="429"/>
      <c r="SFD41" s="429"/>
      <c r="SFE41" s="429"/>
      <c r="SFF41" s="429"/>
      <c r="SFG41" s="429"/>
      <c r="SFH41" s="429"/>
      <c r="SFI41" s="429"/>
      <c r="SFJ41" s="429"/>
      <c r="SFK41" s="429"/>
      <c r="SFL41" s="429"/>
      <c r="SFM41" s="429"/>
      <c r="SFN41" s="429"/>
      <c r="SFO41" s="429"/>
      <c r="SFP41" s="429"/>
      <c r="SFQ41" s="429"/>
      <c r="SFR41" s="429"/>
      <c r="SFS41" s="429"/>
      <c r="SFT41" s="429"/>
      <c r="SFU41" s="429"/>
      <c r="SFV41" s="429"/>
      <c r="SFW41" s="429"/>
      <c r="SFX41" s="429"/>
      <c r="SFY41" s="429"/>
      <c r="SFZ41" s="429"/>
      <c r="SGA41" s="429"/>
      <c r="SGB41" s="429"/>
      <c r="SGC41" s="429"/>
      <c r="SGD41" s="429"/>
      <c r="SGE41" s="429"/>
      <c r="SGF41" s="429"/>
      <c r="SGG41" s="429"/>
      <c r="SGH41" s="429"/>
      <c r="SGI41" s="429"/>
      <c r="SGJ41" s="429"/>
      <c r="SGK41" s="429"/>
      <c r="SGL41" s="429"/>
      <c r="SGM41" s="429"/>
      <c r="SGN41" s="429"/>
      <c r="SGO41" s="429"/>
      <c r="SGP41" s="429"/>
      <c r="SGQ41" s="429"/>
      <c r="SGR41" s="429"/>
      <c r="SGS41" s="429"/>
      <c r="SGT41" s="429"/>
      <c r="SGU41" s="429"/>
      <c r="SGV41" s="429"/>
      <c r="SGW41" s="429"/>
      <c r="SGX41" s="429"/>
      <c r="SGY41" s="429"/>
      <c r="SGZ41" s="429"/>
      <c r="SHA41" s="429"/>
      <c r="SHB41" s="429"/>
      <c r="SHC41" s="429"/>
      <c r="SHD41" s="429"/>
      <c r="SHE41" s="429"/>
      <c r="SHF41" s="429"/>
      <c r="SHG41" s="429"/>
      <c r="SHH41" s="429"/>
      <c r="SHI41" s="429"/>
      <c r="SHJ41" s="429"/>
      <c r="SHK41" s="429"/>
      <c r="SHL41" s="429"/>
      <c r="SHM41" s="429"/>
      <c r="SHN41" s="429"/>
      <c r="SHO41" s="429"/>
      <c r="SHP41" s="429"/>
      <c r="SHQ41" s="429"/>
      <c r="SHR41" s="429"/>
      <c r="SHS41" s="429"/>
      <c r="SHT41" s="429"/>
      <c r="SHU41" s="429"/>
      <c r="SHV41" s="429"/>
      <c r="SHW41" s="429"/>
      <c r="SHX41" s="429"/>
      <c r="SHY41" s="429"/>
      <c r="SHZ41" s="429"/>
      <c r="SIA41" s="429"/>
      <c r="SIB41" s="429"/>
      <c r="SIC41" s="429"/>
      <c r="SID41" s="429"/>
      <c r="SIE41" s="429"/>
      <c r="SIF41" s="429"/>
      <c r="SIG41" s="429"/>
      <c r="SIH41" s="429"/>
      <c r="SII41" s="429"/>
      <c r="SIJ41" s="429"/>
      <c r="SIK41" s="429"/>
      <c r="SIL41" s="429"/>
      <c r="SIM41" s="429"/>
      <c r="SIN41" s="429"/>
      <c r="SIO41" s="429"/>
      <c r="SIP41" s="429"/>
      <c r="SIQ41" s="429"/>
      <c r="SIR41" s="429"/>
      <c r="SIS41" s="429"/>
      <c r="SIT41" s="429"/>
      <c r="SIU41" s="429"/>
      <c r="SIV41" s="429"/>
      <c r="SIW41" s="429"/>
      <c r="SIX41" s="429"/>
      <c r="SIY41" s="429"/>
      <c r="SIZ41" s="429"/>
      <c r="SJA41" s="429"/>
      <c r="SJB41" s="429"/>
      <c r="SJC41" s="429"/>
      <c r="SJD41" s="429"/>
      <c r="SJE41" s="429"/>
      <c r="SJF41" s="429"/>
      <c r="SJG41" s="429"/>
      <c r="SJH41" s="429"/>
      <c r="SJI41" s="429"/>
      <c r="SJJ41" s="429"/>
      <c r="SJK41" s="429"/>
      <c r="SJL41" s="429"/>
      <c r="SJM41" s="429"/>
      <c r="SJN41" s="429"/>
      <c r="SJO41" s="429"/>
      <c r="SJP41" s="429"/>
      <c r="SJQ41" s="429"/>
      <c r="SJR41" s="429"/>
      <c r="SJS41" s="429"/>
      <c r="SJT41" s="429"/>
      <c r="SJU41" s="429"/>
      <c r="SJV41" s="429"/>
      <c r="SJW41" s="429"/>
      <c r="SJX41" s="429"/>
      <c r="SJY41" s="429"/>
      <c r="SJZ41" s="429"/>
      <c r="SKA41" s="429"/>
      <c r="SKB41" s="429"/>
      <c r="SKC41" s="429"/>
      <c r="SKD41" s="429"/>
      <c r="SKE41" s="429"/>
      <c r="SKF41" s="429"/>
      <c r="SKG41" s="429"/>
      <c r="SKH41" s="429"/>
      <c r="SKI41" s="429"/>
      <c r="SKJ41" s="429"/>
      <c r="SKK41" s="429"/>
      <c r="SKL41" s="429"/>
      <c r="SKM41" s="429"/>
      <c r="SKN41" s="429"/>
      <c r="SKO41" s="429"/>
      <c r="SKP41" s="429"/>
      <c r="SKQ41" s="429"/>
      <c r="SKR41" s="429"/>
      <c r="SKS41" s="429"/>
      <c r="SKT41" s="429"/>
      <c r="SKU41" s="429"/>
      <c r="SKV41" s="429"/>
      <c r="SKW41" s="429"/>
      <c r="SKX41" s="429"/>
      <c r="SKY41" s="429"/>
      <c r="SKZ41" s="429"/>
      <c r="SLA41" s="429"/>
      <c r="SLB41" s="429"/>
      <c r="SLC41" s="429"/>
      <c r="SLD41" s="429"/>
      <c r="SLE41" s="429"/>
      <c r="SLF41" s="429"/>
      <c r="SLG41" s="429"/>
      <c r="SLH41" s="429"/>
      <c r="SLI41" s="429"/>
      <c r="SLJ41" s="429"/>
      <c r="SLK41" s="429"/>
      <c r="SLL41" s="429"/>
      <c r="SLM41" s="429"/>
      <c r="SLN41" s="429"/>
      <c r="SLO41" s="429"/>
      <c r="SLP41" s="429"/>
      <c r="SLQ41" s="429"/>
      <c r="SLR41" s="429"/>
      <c r="SLS41" s="429"/>
      <c r="SLT41" s="429"/>
      <c r="SLU41" s="429"/>
      <c r="SLV41" s="429"/>
      <c r="SLW41" s="429"/>
      <c r="SLX41" s="429"/>
      <c r="SLY41" s="429"/>
      <c r="SLZ41" s="429"/>
      <c r="SMA41" s="429"/>
      <c r="SMB41" s="429"/>
      <c r="SMC41" s="429"/>
      <c r="SMD41" s="429"/>
      <c r="SME41" s="429"/>
      <c r="SMF41" s="429"/>
      <c r="SMG41" s="429"/>
      <c r="SMH41" s="429"/>
      <c r="SMI41" s="429"/>
      <c r="SMJ41" s="429"/>
      <c r="SMK41" s="429"/>
      <c r="SML41" s="429"/>
      <c r="SMM41" s="429"/>
      <c r="SMN41" s="429"/>
      <c r="SMO41" s="429"/>
      <c r="SMP41" s="429"/>
      <c r="SMQ41" s="429"/>
      <c r="SMR41" s="429"/>
      <c r="SMS41" s="429"/>
      <c r="SMT41" s="429"/>
      <c r="SMU41" s="429"/>
      <c r="SMV41" s="429"/>
      <c r="SMW41" s="429"/>
      <c r="SMX41" s="429"/>
      <c r="SMY41" s="429"/>
      <c r="SMZ41" s="429"/>
      <c r="SNA41" s="429"/>
      <c r="SNB41" s="429"/>
      <c r="SNC41" s="429"/>
      <c r="SND41" s="429"/>
      <c r="SNE41" s="429"/>
      <c r="SNF41" s="429"/>
      <c r="SNG41" s="429"/>
      <c r="SNH41" s="429"/>
      <c r="SNI41" s="429"/>
      <c r="SNJ41" s="429"/>
      <c r="SNK41" s="429"/>
      <c r="SNL41" s="429"/>
      <c r="SNM41" s="429"/>
      <c r="SNN41" s="429"/>
      <c r="SNO41" s="429"/>
      <c r="SNP41" s="429"/>
      <c r="SNQ41" s="429"/>
      <c r="SNR41" s="429"/>
      <c r="SNS41" s="429"/>
      <c r="SNT41" s="429"/>
      <c r="SNU41" s="429"/>
      <c r="SNV41" s="429"/>
      <c r="SNW41" s="429"/>
      <c r="SNX41" s="429"/>
      <c r="SNY41" s="429"/>
      <c r="SNZ41" s="429"/>
      <c r="SOA41" s="429"/>
      <c r="SOB41" s="429"/>
      <c r="SOC41" s="429"/>
      <c r="SOD41" s="429"/>
      <c r="SOE41" s="429"/>
      <c r="SOF41" s="429"/>
      <c r="SOG41" s="429"/>
      <c r="SOH41" s="429"/>
      <c r="SOI41" s="429"/>
      <c r="SOJ41" s="429"/>
      <c r="SOK41" s="429"/>
      <c r="SOL41" s="429"/>
      <c r="SOM41" s="429"/>
      <c r="SON41" s="429"/>
      <c r="SOO41" s="429"/>
      <c r="SOP41" s="429"/>
      <c r="SOQ41" s="429"/>
      <c r="SOR41" s="429"/>
      <c r="SOS41" s="429"/>
      <c r="SOT41" s="429"/>
      <c r="SOU41" s="429"/>
      <c r="SOV41" s="429"/>
      <c r="SOW41" s="429"/>
      <c r="SOX41" s="429"/>
      <c r="SOY41" s="429"/>
      <c r="SOZ41" s="429"/>
      <c r="SPA41" s="429"/>
      <c r="SPB41" s="429"/>
      <c r="SPC41" s="429"/>
      <c r="SPD41" s="429"/>
      <c r="SPE41" s="429"/>
      <c r="SPF41" s="429"/>
      <c r="SPG41" s="429"/>
      <c r="SPH41" s="429"/>
      <c r="SPI41" s="429"/>
      <c r="SPJ41" s="429"/>
      <c r="SPK41" s="429"/>
      <c r="SPL41" s="429"/>
      <c r="SPM41" s="429"/>
      <c r="SPN41" s="429"/>
      <c r="SPO41" s="429"/>
      <c r="SPP41" s="429"/>
      <c r="SPQ41" s="429"/>
      <c r="SPR41" s="429"/>
      <c r="SPS41" s="429"/>
      <c r="SPT41" s="429"/>
      <c r="SPU41" s="429"/>
      <c r="SPV41" s="429"/>
      <c r="SPW41" s="429"/>
      <c r="SPX41" s="429"/>
      <c r="SPY41" s="429"/>
      <c r="SPZ41" s="429"/>
      <c r="SQA41" s="429"/>
      <c r="SQB41" s="429"/>
      <c r="SQC41" s="429"/>
      <c r="SQD41" s="429"/>
      <c r="SQE41" s="429"/>
      <c r="SQF41" s="429"/>
      <c r="SQG41" s="429"/>
      <c r="SQH41" s="429"/>
      <c r="SQI41" s="429"/>
      <c r="SQJ41" s="429"/>
      <c r="SQK41" s="429"/>
      <c r="SQL41" s="429"/>
      <c r="SQM41" s="429"/>
      <c r="SQN41" s="429"/>
      <c r="SQO41" s="429"/>
      <c r="SQP41" s="429"/>
      <c r="SQQ41" s="429"/>
      <c r="SQR41" s="429"/>
      <c r="SQS41" s="429"/>
      <c r="SQT41" s="429"/>
      <c r="SQU41" s="429"/>
      <c r="SQV41" s="429"/>
      <c r="SQW41" s="429"/>
      <c r="SQX41" s="429"/>
      <c r="SQY41" s="429"/>
      <c r="SQZ41" s="429"/>
      <c r="SRA41" s="429"/>
      <c r="SRB41" s="429"/>
      <c r="SRC41" s="429"/>
      <c r="SRD41" s="429"/>
      <c r="SRE41" s="429"/>
      <c r="SRF41" s="429"/>
      <c r="SRG41" s="429"/>
      <c r="SRH41" s="429"/>
      <c r="SRI41" s="429"/>
      <c r="SRJ41" s="429"/>
      <c r="SRK41" s="429"/>
      <c r="SRL41" s="429"/>
      <c r="SRM41" s="429"/>
      <c r="SRN41" s="429"/>
      <c r="SRO41" s="429"/>
      <c r="SRP41" s="429"/>
      <c r="SRQ41" s="429"/>
      <c r="SRR41" s="429"/>
      <c r="SRS41" s="429"/>
      <c r="SRT41" s="429"/>
      <c r="SRU41" s="429"/>
      <c r="SRV41" s="429"/>
      <c r="SRW41" s="429"/>
      <c r="SRX41" s="429"/>
      <c r="SRY41" s="429"/>
      <c r="SRZ41" s="429"/>
      <c r="SSA41" s="429"/>
      <c r="SSB41" s="429"/>
      <c r="SSC41" s="429"/>
      <c r="SSD41" s="429"/>
      <c r="SSE41" s="429"/>
      <c r="SSF41" s="429"/>
      <c r="SSG41" s="429"/>
      <c r="SSH41" s="429"/>
      <c r="SSI41" s="429"/>
      <c r="SSJ41" s="429"/>
      <c r="SSK41" s="429"/>
      <c r="SSL41" s="429"/>
      <c r="SSM41" s="429"/>
      <c r="SSN41" s="429"/>
      <c r="SSO41" s="429"/>
      <c r="SSP41" s="429"/>
      <c r="SSQ41" s="429"/>
      <c r="SSR41" s="429"/>
      <c r="SSS41" s="429"/>
      <c r="SST41" s="429"/>
      <c r="SSU41" s="429"/>
      <c r="SSV41" s="429"/>
      <c r="SSW41" s="429"/>
      <c r="SSX41" s="429"/>
      <c r="SSY41" s="429"/>
      <c r="SSZ41" s="429"/>
      <c r="STA41" s="429"/>
      <c r="STB41" s="429"/>
      <c r="STC41" s="429"/>
      <c r="STD41" s="429"/>
      <c r="STE41" s="429"/>
      <c r="STF41" s="429"/>
      <c r="STG41" s="429"/>
      <c r="STH41" s="429"/>
      <c r="STI41" s="429"/>
      <c r="STJ41" s="429"/>
      <c r="STK41" s="429"/>
      <c r="STL41" s="429"/>
      <c r="STM41" s="429"/>
      <c r="STN41" s="429"/>
      <c r="STO41" s="429"/>
      <c r="STP41" s="429"/>
      <c r="STQ41" s="429"/>
      <c r="STR41" s="429"/>
      <c r="STS41" s="429"/>
      <c r="STT41" s="429"/>
      <c r="STU41" s="429"/>
      <c r="STV41" s="429"/>
      <c r="STW41" s="429"/>
      <c r="STX41" s="429"/>
      <c r="STY41" s="429"/>
      <c r="STZ41" s="429"/>
      <c r="SUA41" s="429"/>
      <c r="SUB41" s="429"/>
      <c r="SUC41" s="429"/>
      <c r="SUD41" s="429"/>
      <c r="SUE41" s="429"/>
      <c r="SUF41" s="429"/>
      <c r="SUG41" s="429"/>
      <c r="SUH41" s="429"/>
      <c r="SUI41" s="429"/>
      <c r="SUJ41" s="429"/>
      <c r="SUK41" s="429"/>
      <c r="SUL41" s="429"/>
      <c r="SUM41" s="429"/>
      <c r="SUN41" s="429"/>
      <c r="SUO41" s="429"/>
      <c r="SUP41" s="429"/>
      <c r="SUQ41" s="429"/>
      <c r="SUR41" s="429"/>
      <c r="SUS41" s="429"/>
      <c r="SUT41" s="429"/>
      <c r="SUU41" s="429"/>
      <c r="SUV41" s="429"/>
      <c r="SUW41" s="429"/>
      <c r="SUX41" s="429"/>
      <c r="SUY41" s="429"/>
      <c r="SUZ41" s="429"/>
      <c r="SVA41" s="429"/>
      <c r="SVB41" s="429"/>
      <c r="SVC41" s="429"/>
      <c r="SVD41" s="429"/>
      <c r="SVE41" s="429"/>
      <c r="SVF41" s="429"/>
      <c r="SVG41" s="429"/>
      <c r="SVH41" s="429"/>
      <c r="SVI41" s="429"/>
      <c r="SVJ41" s="429"/>
      <c r="SVK41" s="429"/>
      <c r="SVL41" s="429"/>
      <c r="SVM41" s="429"/>
      <c r="SVN41" s="429"/>
      <c r="SVO41" s="429"/>
      <c r="SVP41" s="429"/>
      <c r="SVQ41" s="429"/>
      <c r="SVR41" s="429"/>
      <c r="SVS41" s="429"/>
      <c r="SVT41" s="429"/>
      <c r="SVU41" s="429"/>
      <c r="SVV41" s="429"/>
      <c r="SVW41" s="429"/>
      <c r="SVX41" s="429"/>
      <c r="SVY41" s="429"/>
      <c r="SVZ41" s="429"/>
      <c r="SWA41" s="429"/>
      <c r="SWB41" s="429"/>
      <c r="SWC41" s="429"/>
      <c r="SWD41" s="429"/>
      <c r="SWE41" s="429"/>
      <c r="SWF41" s="429"/>
      <c r="SWG41" s="429"/>
      <c r="SWH41" s="429"/>
      <c r="SWI41" s="429"/>
      <c r="SWJ41" s="429"/>
      <c r="SWK41" s="429"/>
      <c r="SWL41" s="429"/>
      <c r="SWM41" s="429"/>
      <c r="SWN41" s="429"/>
      <c r="SWO41" s="429"/>
      <c r="SWP41" s="429"/>
      <c r="SWQ41" s="429"/>
      <c r="SWR41" s="429"/>
      <c r="SWS41" s="429"/>
      <c r="SWT41" s="429"/>
      <c r="SWU41" s="429"/>
      <c r="SWV41" s="429"/>
      <c r="SWW41" s="429"/>
      <c r="SWX41" s="429"/>
      <c r="SWY41" s="429"/>
      <c r="SWZ41" s="429"/>
      <c r="SXA41" s="429"/>
      <c r="SXB41" s="429"/>
      <c r="SXC41" s="429"/>
      <c r="SXD41" s="429"/>
      <c r="SXE41" s="429"/>
      <c r="SXF41" s="429"/>
      <c r="SXG41" s="429"/>
      <c r="SXH41" s="429"/>
      <c r="SXI41" s="429"/>
      <c r="SXJ41" s="429"/>
      <c r="SXK41" s="429"/>
      <c r="SXL41" s="429"/>
      <c r="SXM41" s="429"/>
      <c r="SXN41" s="429"/>
      <c r="SXO41" s="429"/>
      <c r="SXP41" s="429"/>
      <c r="SXQ41" s="429"/>
      <c r="SXR41" s="429"/>
      <c r="SXS41" s="429"/>
      <c r="SXT41" s="429"/>
      <c r="SXU41" s="429"/>
      <c r="SXV41" s="429"/>
      <c r="SXW41" s="429"/>
      <c r="SXX41" s="429"/>
      <c r="SXY41" s="429"/>
      <c r="SXZ41" s="429"/>
      <c r="SYA41" s="429"/>
      <c r="SYB41" s="429"/>
      <c r="SYC41" s="429"/>
      <c r="SYD41" s="429"/>
      <c r="SYE41" s="429"/>
      <c r="SYF41" s="429"/>
      <c r="SYG41" s="429"/>
      <c r="SYH41" s="429"/>
      <c r="SYI41" s="429"/>
      <c r="SYJ41" s="429"/>
      <c r="SYK41" s="429"/>
      <c r="SYL41" s="429"/>
      <c r="SYM41" s="429"/>
      <c r="SYN41" s="429"/>
      <c r="SYO41" s="429"/>
      <c r="SYP41" s="429"/>
      <c r="SYQ41" s="429"/>
      <c r="SYR41" s="429"/>
      <c r="SYS41" s="429"/>
      <c r="SYT41" s="429"/>
      <c r="SYU41" s="429"/>
      <c r="SYV41" s="429"/>
      <c r="SYW41" s="429"/>
      <c r="SYX41" s="429"/>
      <c r="SYY41" s="429"/>
      <c r="SYZ41" s="429"/>
      <c r="SZA41" s="429"/>
      <c r="SZB41" s="429"/>
      <c r="SZC41" s="429"/>
      <c r="SZD41" s="429"/>
      <c r="SZE41" s="429"/>
      <c r="SZF41" s="429"/>
      <c r="SZG41" s="429"/>
      <c r="SZH41" s="429"/>
      <c r="SZI41" s="429"/>
      <c r="SZJ41" s="429"/>
      <c r="SZK41" s="429"/>
      <c r="SZL41" s="429"/>
      <c r="SZM41" s="429"/>
      <c r="SZN41" s="429"/>
      <c r="SZO41" s="429"/>
      <c r="SZP41" s="429"/>
      <c r="SZQ41" s="429"/>
      <c r="SZR41" s="429"/>
      <c r="SZS41" s="429"/>
      <c r="SZT41" s="429"/>
      <c r="SZU41" s="429"/>
      <c r="SZV41" s="429"/>
      <c r="SZW41" s="429"/>
      <c r="SZX41" s="429"/>
      <c r="SZY41" s="429"/>
      <c r="SZZ41" s="429"/>
      <c r="TAA41" s="429"/>
      <c r="TAB41" s="429"/>
      <c r="TAC41" s="429"/>
      <c r="TAD41" s="429"/>
      <c r="TAE41" s="429"/>
      <c r="TAF41" s="429"/>
      <c r="TAG41" s="429"/>
      <c r="TAH41" s="429"/>
      <c r="TAI41" s="429"/>
      <c r="TAJ41" s="429"/>
      <c r="TAK41" s="429"/>
      <c r="TAL41" s="429"/>
      <c r="TAM41" s="429"/>
      <c r="TAN41" s="429"/>
      <c r="TAO41" s="429"/>
      <c r="TAP41" s="429"/>
      <c r="TAQ41" s="429"/>
      <c r="TAR41" s="429"/>
      <c r="TAS41" s="429"/>
      <c r="TAT41" s="429"/>
      <c r="TAU41" s="429"/>
      <c r="TAV41" s="429"/>
      <c r="TAW41" s="429"/>
      <c r="TAX41" s="429"/>
      <c r="TAY41" s="429"/>
      <c r="TAZ41" s="429"/>
      <c r="TBA41" s="429"/>
      <c r="TBB41" s="429"/>
      <c r="TBC41" s="429"/>
      <c r="TBD41" s="429"/>
      <c r="TBE41" s="429"/>
      <c r="TBF41" s="429"/>
      <c r="TBG41" s="429"/>
      <c r="TBH41" s="429"/>
      <c r="TBI41" s="429"/>
      <c r="TBJ41" s="429"/>
      <c r="TBK41" s="429"/>
      <c r="TBL41" s="429"/>
      <c r="TBM41" s="429"/>
      <c r="TBN41" s="429"/>
      <c r="TBO41" s="429"/>
      <c r="TBP41" s="429"/>
      <c r="TBQ41" s="429"/>
      <c r="TBR41" s="429"/>
      <c r="TBS41" s="429"/>
      <c r="TBT41" s="429"/>
      <c r="TBU41" s="429"/>
      <c r="TBV41" s="429"/>
      <c r="TBW41" s="429"/>
      <c r="TBX41" s="429"/>
      <c r="TBY41" s="429"/>
      <c r="TBZ41" s="429"/>
      <c r="TCA41" s="429"/>
      <c r="TCB41" s="429"/>
      <c r="TCC41" s="429"/>
      <c r="TCD41" s="429"/>
      <c r="TCE41" s="429"/>
      <c r="TCF41" s="429"/>
      <c r="TCG41" s="429"/>
      <c r="TCH41" s="429"/>
      <c r="TCI41" s="429"/>
      <c r="TCJ41" s="429"/>
      <c r="TCK41" s="429"/>
      <c r="TCL41" s="429"/>
      <c r="TCM41" s="429"/>
      <c r="TCN41" s="429"/>
      <c r="TCO41" s="429"/>
      <c r="TCP41" s="429"/>
      <c r="TCQ41" s="429"/>
      <c r="TCR41" s="429"/>
      <c r="TCS41" s="429"/>
      <c r="TCT41" s="429"/>
      <c r="TCU41" s="429"/>
      <c r="TCV41" s="429"/>
      <c r="TCW41" s="429"/>
      <c r="TCX41" s="429"/>
      <c r="TCY41" s="429"/>
      <c r="TCZ41" s="429"/>
      <c r="TDA41" s="429"/>
      <c r="TDB41" s="429"/>
      <c r="TDC41" s="429"/>
      <c r="TDD41" s="429"/>
      <c r="TDE41" s="429"/>
      <c r="TDF41" s="429"/>
      <c r="TDG41" s="429"/>
      <c r="TDH41" s="429"/>
      <c r="TDI41" s="429"/>
      <c r="TDJ41" s="429"/>
      <c r="TDK41" s="429"/>
      <c r="TDL41" s="429"/>
      <c r="TDM41" s="429"/>
      <c r="TDN41" s="429"/>
      <c r="TDO41" s="429"/>
      <c r="TDP41" s="429"/>
      <c r="TDQ41" s="429"/>
      <c r="TDR41" s="429"/>
      <c r="TDS41" s="429"/>
      <c r="TDT41" s="429"/>
      <c r="TDU41" s="429"/>
      <c r="TDV41" s="429"/>
      <c r="TDW41" s="429"/>
      <c r="TDX41" s="429"/>
      <c r="TDY41" s="429"/>
      <c r="TDZ41" s="429"/>
      <c r="TEA41" s="429"/>
      <c r="TEB41" s="429"/>
      <c r="TEC41" s="429"/>
      <c r="TED41" s="429"/>
      <c r="TEE41" s="429"/>
      <c r="TEF41" s="429"/>
      <c r="TEG41" s="429"/>
      <c r="TEH41" s="429"/>
      <c r="TEI41" s="429"/>
      <c r="TEJ41" s="429"/>
      <c r="TEK41" s="429"/>
      <c r="TEL41" s="429"/>
      <c r="TEM41" s="429"/>
      <c r="TEN41" s="429"/>
      <c r="TEO41" s="429"/>
      <c r="TEP41" s="429"/>
      <c r="TEQ41" s="429"/>
      <c r="TER41" s="429"/>
      <c r="TES41" s="429"/>
      <c r="TET41" s="429"/>
      <c r="TEU41" s="429"/>
      <c r="TEV41" s="429"/>
      <c r="TEW41" s="429"/>
      <c r="TEX41" s="429"/>
      <c r="TEY41" s="429"/>
      <c r="TEZ41" s="429"/>
      <c r="TFA41" s="429"/>
      <c r="TFB41" s="429"/>
      <c r="TFC41" s="429"/>
      <c r="TFD41" s="429"/>
      <c r="TFE41" s="429"/>
      <c r="TFF41" s="429"/>
      <c r="TFG41" s="429"/>
      <c r="TFH41" s="429"/>
      <c r="TFI41" s="429"/>
      <c r="TFJ41" s="429"/>
      <c r="TFK41" s="429"/>
      <c r="TFL41" s="429"/>
      <c r="TFM41" s="429"/>
      <c r="TFN41" s="429"/>
      <c r="TFO41" s="429"/>
      <c r="TFP41" s="429"/>
      <c r="TFQ41" s="429"/>
      <c r="TFR41" s="429"/>
      <c r="TFS41" s="429"/>
      <c r="TFT41" s="429"/>
      <c r="TFU41" s="429"/>
      <c r="TFV41" s="429"/>
      <c r="TFW41" s="429"/>
      <c r="TFX41" s="429"/>
      <c r="TFY41" s="429"/>
      <c r="TFZ41" s="429"/>
      <c r="TGA41" s="429"/>
      <c r="TGB41" s="429"/>
      <c r="TGC41" s="429"/>
      <c r="TGD41" s="429"/>
      <c r="TGE41" s="429"/>
      <c r="TGF41" s="429"/>
      <c r="TGG41" s="429"/>
      <c r="TGH41" s="429"/>
      <c r="TGI41" s="429"/>
      <c r="TGJ41" s="429"/>
      <c r="TGK41" s="429"/>
      <c r="TGL41" s="429"/>
      <c r="TGM41" s="429"/>
      <c r="TGN41" s="429"/>
      <c r="TGO41" s="429"/>
      <c r="TGP41" s="429"/>
      <c r="TGQ41" s="429"/>
      <c r="TGR41" s="429"/>
      <c r="TGS41" s="429"/>
      <c r="TGT41" s="429"/>
      <c r="TGU41" s="429"/>
      <c r="TGV41" s="429"/>
      <c r="TGW41" s="429"/>
      <c r="TGX41" s="429"/>
      <c r="TGY41" s="429"/>
      <c r="TGZ41" s="429"/>
      <c r="THA41" s="429"/>
      <c r="THB41" s="429"/>
      <c r="THC41" s="429"/>
      <c r="THD41" s="429"/>
      <c r="THE41" s="429"/>
      <c r="THF41" s="429"/>
      <c r="THG41" s="429"/>
      <c r="THH41" s="429"/>
      <c r="THI41" s="429"/>
      <c r="THJ41" s="429"/>
      <c r="THK41" s="429"/>
      <c r="THL41" s="429"/>
      <c r="THM41" s="429"/>
      <c r="THN41" s="429"/>
      <c r="THO41" s="429"/>
      <c r="THP41" s="429"/>
      <c r="THQ41" s="429"/>
      <c r="THR41" s="429"/>
      <c r="THS41" s="429"/>
      <c r="THT41" s="429"/>
      <c r="THU41" s="429"/>
      <c r="THV41" s="429"/>
      <c r="THW41" s="429"/>
      <c r="THX41" s="429"/>
      <c r="THY41" s="429"/>
      <c r="THZ41" s="429"/>
      <c r="TIA41" s="429"/>
      <c r="TIB41" s="429"/>
      <c r="TIC41" s="429"/>
      <c r="TID41" s="429"/>
      <c r="TIE41" s="429"/>
      <c r="TIF41" s="429"/>
      <c r="TIG41" s="429"/>
      <c r="TIH41" s="429"/>
      <c r="TII41" s="429"/>
      <c r="TIJ41" s="429"/>
      <c r="TIK41" s="429"/>
      <c r="TIL41" s="429"/>
      <c r="TIM41" s="429"/>
      <c r="TIN41" s="429"/>
      <c r="TIO41" s="429"/>
      <c r="TIP41" s="429"/>
      <c r="TIQ41" s="429"/>
      <c r="TIR41" s="429"/>
      <c r="TIS41" s="429"/>
      <c r="TIT41" s="429"/>
      <c r="TIU41" s="429"/>
      <c r="TIV41" s="429"/>
      <c r="TIW41" s="429"/>
      <c r="TIX41" s="429"/>
      <c r="TIY41" s="429"/>
      <c r="TIZ41" s="429"/>
      <c r="TJA41" s="429"/>
      <c r="TJB41" s="429"/>
      <c r="TJC41" s="429"/>
      <c r="TJD41" s="429"/>
      <c r="TJE41" s="429"/>
      <c r="TJF41" s="429"/>
      <c r="TJG41" s="429"/>
      <c r="TJH41" s="429"/>
      <c r="TJI41" s="429"/>
      <c r="TJJ41" s="429"/>
      <c r="TJK41" s="429"/>
      <c r="TJL41" s="429"/>
      <c r="TJM41" s="429"/>
      <c r="TJN41" s="429"/>
      <c r="TJO41" s="429"/>
      <c r="TJP41" s="429"/>
      <c r="TJQ41" s="429"/>
      <c r="TJR41" s="429"/>
      <c r="TJS41" s="429"/>
      <c r="TJT41" s="429"/>
      <c r="TJU41" s="429"/>
      <c r="TJV41" s="429"/>
      <c r="TJW41" s="429"/>
      <c r="TJX41" s="429"/>
      <c r="TJY41" s="429"/>
      <c r="TJZ41" s="429"/>
      <c r="TKA41" s="429"/>
      <c r="TKB41" s="429"/>
      <c r="TKC41" s="429"/>
      <c r="TKD41" s="429"/>
      <c r="TKE41" s="429"/>
      <c r="TKF41" s="429"/>
      <c r="TKG41" s="429"/>
      <c r="TKH41" s="429"/>
      <c r="TKI41" s="429"/>
      <c r="TKJ41" s="429"/>
      <c r="TKK41" s="429"/>
      <c r="TKL41" s="429"/>
      <c r="TKM41" s="429"/>
      <c r="TKN41" s="429"/>
      <c r="TKO41" s="429"/>
      <c r="TKP41" s="429"/>
      <c r="TKQ41" s="429"/>
      <c r="TKR41" s="429"/>
      <c r="TKS41" s="429"/>
      <c r="TKT41" s="429"/>
      <c r="TKU41" s="429"/>
      <c r="TKV41" s="429"/>
      <c r="TKW41" s="429"/>
      <c r="TKX41" s="429"/>
      <c r="TKY41" s="429"/>
      <c r="TKZ41" s="429"/>
      <c r="TLA41" s="429"/>
      <c r="TLB41" s="429"/>
      <c r="TLC41" s="429"/>
      <c r="TLD41" s="429"/>
      <c r="TLE41" s="429"/>
      <c r="TLF41" s="429"/>
      <c r="TLG41" s="429"/>
      <c r="TLH41" s="429"/>
      <c r="TLI41" s="429"/>
      <c r="TLJ41" s="429"/>
      <c r="TLK41" s="429"/>
      <c r="TLL41" s="429"/>
      <c r="TLM41" s="429"/>
      <c r="TLN41" s="429"/>
      <c r="TLO41" s="429"/>
      <c r="TLP41" s="429"/>
      <c r="TLQ41" s="429"/>
      <c r="TLR41" s="429"/>
      <c r="TLS41" s="429"/>
      <c r="TLT41" s="429"/>
      <c r="TLU41" s="429"/>
      <c r="TLV41" s="429"/>
      <c r="TLW41" s="429"/>
      <c r="TLX41" s="429"/>
      <c r="TLY41" s="429"/>
      <c r="TLZ41" s="429"/>
      <c r="TMA41" s="429"/>
      <c r="TMB41" s="429"/>
      <c r="TMC41" s="429"/>
      <c r="TMD41" s="429"/>
      <c r="TME41" s="429"/>
      <c r="TMF41" s="429"/>
      <c r="TMG41" s="429"/>
      <c r="TMH41" s="429"/>
      <c r="TMI41" s="429"/>
      <c r="TMJ41" s="429"/>
      <c r="TMK41" s="429"/>
      <c r="TML41" s="429"/>
      <c r="TMM41" s="429"/>
      <c r="TMN41" s="429"/>
      <c r="TMO41" s="429"/>
      <c r="TMP41" s="429"/>
      <c r="TMQ41" s="429"/>
      <c r="TMR41" s="429"/>
      <c r="TMS41" s="429"/>
      <c r="TMT41" s="429"/>
      <c r="TMU41" s="429"/>
      <c r="TMV41" s="429"/>
      <c r="TMW41" s="429"/>
      <c r="TMX41" s="429"/>
      <c r="TMY41" s="429"/>
      <c r="TMZ41" s="429"/>
      <c r="TNA41" s="429"/>
      <c r="TNB41" s="429"/>
      <c r="TNC41" s="429"/>
      <c r="TND41" s="429"/>
      <c r="TNE41" s="429"/>
      <c r="TNF41" s="429"/>
      <c r="TNG41" s="429"/>
      <c r="TNH41" s="429"/>
      <c r="TNI41" s="429"/>
      <c r="TNJ41" s="429"/>
      <c r="TNK41" s="429"/>
      <c r="TNL41" s="429"/>
      <c r="TNM41" s="429"/>
      <c r="TNN41" s="429"/>
      <c r="TNO41" s="429"/>
      <c r="TNP41" s="429"/>
      <c r="TNQ41" s="429"/>
      <c r="TNR41" s="429"/>
      <c r="TNS41" s="429"/>
      <c r="TNT41" s="429"/>
      <c r="TNU41" s="429"/>
      <c r="TNV41" s="429"/>
      <c r="TNW41" s="429"/>
      <c r="TNX41" s="429"/>
      <c r="TNY41" s="429"/>
      <c r="TNZ41" s="429"/>
      <c r="TOA41" s="429"/>
      <c r="TOB41" s="429"/>
      <c r="TOC41" s="429"/>
      <c r="TOD41" s="429"/>
      <c r="TOE41" s="429"/>
      <c r="TOF41" s="429"/>
      <c r="TOG41" s="429"/>
      <c r="TOH41" s="429"/>
      <c r="TOI41" s="429"/>
      <c r="TOJ41" s="429"/>
      <c r="TOK41" s="429"/>
      <c r="TOL41" s="429"/>
      <c r="TOM41" s="429"/>
      <c r="TON41" s="429"/>
      <c r="TOO41" s="429"/>
      <c r="TOP41" s="429"/>
      <c r="TOQ41" s="429"/>
      <c r="TOR41" s="429"/>
      <c r="TOS41" s="429"/>
      <c r="TOT41" s="429"/>
      <c r="TOU41" s="429"/>
      <c r="TOV41" s="429"/>
      <c r="TOW41" s="429"/>
      <c r="TOX41" s="429"/>
      <c r="TOY41" s="429"/>
      <c r="TOZ41" s="429"/>
      <c r="TPA41" s="429"/>
      <c r="TPB41" s="429"/>
      <c r="TPC41" s="429"/>
      <c r="TPD41" s="429"/>
      <c r="TPE41" s="429"/>
      <c r="TPF41" s="429"/>
      <c r="TPG41" s="429"/>
      <c r="TPH41" s="429"/>
      <c r="TPI41" s="429"/>
      <c r="TPJ41" s="429"/>
      <c r="TPK41" s="429"/>
      <c r="TPL41" s="429"/>
      <c r="TPM41" s="429"/>
      <c r="TPN41" s="429"/>
      <c r="TPO41" s="429"/>
      <c r="TPP41" s="429"/>
      <c r="TPQ41" s="429"/>
      <c r="TPR41" s="429"/>
      <c r="TPS41" s="429"/>
      <c r="TPT41" s="429"/>
      <c r="TPU41" s="429"/>
      <c r="TPV41" s="429"/>
      <c r="TPW41" s="429"/>
      <c r="TPX41" s="429"/>
      <c r="TPY41" s="429"/>
      <c r="TPZ41" s="429"/>
      <c r="TQA41" s="429"/>
      <c r="TQB41" s="429"/>
      <c r="TQC41" s="429"/>
      <c r="TQD41" s="429"/>
      <c r="TQE41" s="429"/>
      <c r="TQF41" s="429"/>
      <c r="TQG41" s="429"/>
      <c r="TQH41" s="429"/>
      <c r="TQI41" s="429"/>
      <c r="TQJ41" s="429"/>
      <c r="TQK41" s="429"/>
      <c r="TQL41" s="429"/>
      <c r="TQM41" s="429"/>
      <c r="TQN41" s="429"/>
      <c r="TQO41" s="429"/>
      <c r="TQP41" s="429"/>
      <c r="TQQ41" s="429"/>
      <c r="TQR41" s="429"/>
      <c r="TQS41" s="429"/>
      <c r="TQT41" s="429"/>
      <c r="TQU41" s="429"/>
      <c r="TQV41" s="429"/>
      <c r="TQW41" s="429"/>
      <c r="TQX41" s="429"/>
      <c r="TQY41" s="429"/>
      <c r="TQZ41" s="429"/>
      <c r="TRA41" s="429"/>
      <c r="TRB41" s="429"/>
      <c r="TRC41" s="429"/>
      <c r="TRD41" s="429"/>
      <c r="TRE41" s="429"/>
      <c r="TRF41" s="429"/>
      <c r="TRG41" s="429"/>
      <c r="TRH41" s="429"/>
      <c r="TRI41" s="429"/>
      <c r="TRJ41" s="429"/>
      <c r="TRK41" s="429"/>
      <c r="TRL41" s="429"/>
      <c r="TRM41" s="429"/>
      <c r="TRN41" s="429"/>
      <c r="TRO41" s="429"/>
      <c r="TRP41" s="429"/>
      <c r="TRQ41" s="429"/>
      <c r="TRR41" s="429"/>
      <c r="TRS41" s="429"/>
      <c r="TRT41" s="429"/>
      <c r="TRU41" s="429"/>
      <c r="TRV41" s="429"/>
      <c r="TRW41" s="429"/>
      <c r="TRX41" s="429"/>
      <c r="TRY41" s="429"/>
      <c r="TRZ41" s="429"/>
      <c r="TSA41" s="429"/>
      <c r="TSB41" s="429"/>
      <c r="TSC41" s="429"/>
      <c r="TSD41" s="429"/>
      <c r="TSE41" s="429"/>
      <c r="TSF41" s="429"/>
      <c r="TSG41" s="429"/>
      <c r="TSH41" s="429"/>
      <c r="TSI41" s="429"/>
      <c r="TSJ41" s="429"/>
      <c r="TSK41" s="429"/>
      <c r="TSL41" s="429"/>
      <c r="TSM41" s="429"/>
      <c r="TSN41" s="429"/>
      <c r="TSO41" s="429"/>
      <c r="TSP41" s="429"/>
      <c r="TSQ41" s="429"/>
      <c r="TSR41" s="429"/>
      <c r="TSS41" s="429"/>
      <c r="TST41" s="429"/>
      <c r="TSU41" s="429"/>
      <c r="TSV41" s="429"/>
      <c r="TSW41" s="429"/>
      <c r="TSX41" s="429"/>
      <c r="TSY41" s="429"/>
      <c r="TSZ41" s="429"/>
      <c r="TTA41" s="429"/>
      <c r="TTB41" s="429"/>
      <c r="TTC41" s="429"/>
      <c r="TTD41" s="429"/>
      <c r="TTE41" s="429"/>
      <c r="TTF41" s="429"/>
      <c r="TTG41" s="429"/>
      <c r="TTH41" s="429"/>
      <c r="TTI41" s="429"/>
      <c r="TTJ41" s="429"/>
      <c r="TTK41" s="429"/>
      <c r="TTL41" s="429"/>
      <c r="TTM41" s="429"/>
      <c r="TTN41" s="429"/>
      <c r="TTO41" s="429"/>
      <c r="TTP41" s="429"/>
      <c r="TTQ41" s="429"/>
      <c r="TTR41" s="429"/>
      <c r="TTS41" s="429"/>
      <c r="TTT41" s="429"/>
      <c r="TTU41" s="429"/>
      <c r="TTV41" s="429"/>
      <c r="TTW41" s="429"/>
      <c r="TTX41" s="429"/>
      <c r="TTY41" s="429"/>
      <c r="TTZ41" s="429"/>
      <c r="TUA41" s="429"/>
      <c r="TUB41" s="429"/>
      <c r="TUC41" s="429"/>
      <c r="TUD41" s="429"/>
      <c r="TUE41" s="429"/>
      <c r="TUF41" s="429"/>
      <c r="TUG41" s="429"/>
      <c r="TUH41" s="429"/>
      <c r="TUI41" s="429"/>
      <c r="TUJ41" s="429"/>
      <c r="TUK41" s="429"/>
      <c r="TUL41" s="429"/>
      <c r="TUM41" s="429"/>
      <c r="TUN41" s="429"/>
      <c r="TUO41" s="429"/>
      <c r="TUP41" s="429"/>
      <c r="TUQ41" s="429"/>
      <c r="TUR41" s="429"/>
      <c r="TUS41" s="429"/>
      <c r="TUT41" s="429"/>
      <c r="TUU41" s="429"/>
      <c r="TUV41" s="429"/>
      <c r="TUW41" s="429"/>
      <c r="TUX41" s="429"/>
      <c r="TUY41" s="429"/>
      <c r="TUZ41" s="429"/>
      <c r="TVA41" s="429"/>
      <c r="TVB41" s="429"/>
      <c r="TVC41" s="429"/>
      <c r="TVD41" s="429"/>
      <c r="TVE41" s="429"/>
      <c r="TVF41" s="429"/>
      <c r="TVG41" s="429"/>
      <c r="TVH41" s="429"/>
      <c r="TVI41" s="429"/>
      <c r="TVJ41" s="429"/>
      <c r="TVK41" s="429"/>
      <c r="TVL41" s="429"/>
      <c r="TVM41" s="429"/>
      <c r="TVN41" s="429"/>
      <c r="TVO41" s="429"/>
      <c r="TVP41" s="429"/>
      <c r="TVQ41" s="429"/>
      <c r="TVR41" s="429"/>
      <c r="TVS41" s="429"/>
      <c r="TVT41" s="429"/>
      <c r="TVU41" s="429"/>
      <c r="TVV41" s="429"/>
      <c r="TVW41" s="429"/>
      <c r="TVX41" s="429"/>
      <c r="TVY41" s="429"/>
      <c r="TVZ41" s="429"/>
      <c r="TWA41" s="429"/>
      <c r="TWB41" s="429"/>
      <c r="TWC41" s="429"/>
      <c r="TWD41" s="429"/>
      <c r="TWE41" s="429"/>
      <c r="TWF41" s="429"/>
      <c r="TWG41" s="429"/>
      <c r="TWH41" s="429"/>
      <c r="TWI41" s="429"/>
      <c r="TWJ41" s="429"/>
      <c r="TWK41" s="429"/>
      <c r="TWL41" s="429"/>
      <c r="TWM41" s="429"/>
      <c r="TWN41" s="429"/>
      <c r="TWO41" s="429"/>
      <c r="TWP41" s="429"/>
      <c r="TWQ41" s="429"/>
      <c r="TWR41" s="429"/>
      <c r="TWS41" s="429"/>
      <c r="TWT41" s="429"/>
      <c r="TWU41" s="429"/>
      <c r="TWV41" s="429"/>
      <c r="TWW41" s="429"/>
      <c r="TWX41" s="429"/>
      <c r="TWY41" s="429"/>
      <c r="TWZ41" s="429"/>
      <c r="TXA41" s="429"/>
      <c r="TXB41" s="429"/>
      <c r="TXC41" s="429"/>
      <c r="TXD41" s="429"/>
      <c r="TXE41" s="429"/>
      <c r="TXF41" s="429"/>
      <c r="TXG41" s="429"/>
      <c r="TXH41" s="429"/>
      <c r="TXI41" s="429"/>
      <c r="TXJ41" s="429"/>
      <c r="TXK41" s="429"/>
      <c r="TXL41" s="429"/>
      <c r="TXM41" s="429"/>
      <c r="TXN41" s="429"/>
      <c r="TXO41" s="429"/>
      <c r="TXP41" s="429"/>
      <c r="TXQ41" s="429"/>
      <c r="TXR41" s="429"/>
      <c r="TXS41" s="429"/>
      <c r="TXT41" s="429"/>
      <c r="TXU41" s="429"/>
      <c r="TXV41" s="429"/>
      <c r="TXW41" s="429"/>
      <c r="TXX41" s="429"/>
      <c r="TXY41" s="429"/>
      <c r="TXZ41" s="429"/>
      <c r="TYA41" s="429"/>
      <c r="TYB41" s="429"/>
      <c r="TYC41" s="429"/>
      <c r="TYD41" s="429"/>
      <c r="TYE41" s="429"/>
      <c r="TYF41" s="429"/>
      <c r="TYG41" s="429"/>
      <c r="TYH41" s="429"/>
      <c r="TYI41" s="429"/>
      <c r="TYJ41" s="429"/>
      <c r="TYK41" s="429"/>
      <c r="TYL41" s="429"/>
      <c r="TYM41" s="429"/>
      <c r="TYN41" s="429"/>
      <c r="TYO41" s="429"/>
      <c r="TYP41" s="429"/>
      <c r="TYQ41" s="429"/>
      <c r="TYR41" s="429"/>
      <c r="TYS41" s="429"/>
      <c r="TYT41" s="429"/>
      <c r="TYU41" s="429"/>
      <c r="TYV41" s="429"/>
      <c r="TYW41" s="429"/>
      <c r="TYX41" s="429"/>
      <c r="TYY41" s="429"/>
      <c r="TYZ41" s="429"/>
      <c r="TZA41" s="429"/>
      <c r="TZB41" s="429"/>
      <c r="TZC41" s="429"/>
      <c r="TZD41" s="429"/>
      <c r="TZE41" s="429"/>
      <c r="TZF41" s="429"/>
      <c r="TZG41" s="429"/>
      <c r="TZH41" s="429"/>
      <c r="TZI41" s="429"/>
      <c r="TZJ41" s="429"/>
      <c r="TZK41" s="429"/>
      <c r="TZL41" s="429"/>
      <c r="TZM41" s="429"/>
      <c r="TZN41" s="429"/>
      <c r="TZO41" s="429"/>
      <c r="TZP41" s="429"/>
      <c r="TZQ41" s="429"/>
      <c r="TZR41" s="429"/>
      <c r="TZS41" s="429"/>
      <c r="TZT41" s="429"/>
      <c r="TZU41" s="429"/>
      <c r="TZV41" s="429"/>
      <c r="TZW41" s="429"/>
      <c r="TZX41" s="429"/>
      <c r="TZY41" s="429"/>
      <c r="TZZ41" s="429"/>
      <c r="UAA41" s="429"/>
      <c r="UAB41" s="429"/>
      <c r="UAC41" s="429"/>
      <c r="UAD41" s="429"/>
      <c r="UAE41" s="429"/>
      <c r="UAF41" s="429"/>
      <c r="UAG41" s="429"/>
      <c r="UAH41" s="429"/>
      <c r="UAI41" s="429"/>
      <c r="UAJ41" s="429"/>
      <c r="UAK41" s="429"/>
      <c r="UAL41" s="429"/>
      <c r="UAM41" s="429"/>
      <c r="UAN41" s="429"/>
      <c r="UAO41" s="429"/>
      <c r="UAP41" s="429"/>
      <c r="UAQ41" s="429"/>
      <c r="UAR41" s="429"/>
      <c r="UAS41" s="429"/>
      <c r="UAT41" s="429"/>
      <c r="UAU41" s="429"/>
      <c r="UAV41" s="429"/>
      <c r="UAW41" s="429"/>
      <c r="UAX41" s="429"/>
      <c r="UAY41" s="429"/>
      <c r="UAZ41" s="429"/>
      <c r="UBA41" s="429"/>
      <c r="UBB41" s="429"/>
      <c r="UBC41" s="429"/>
      <c r="UBD41" s="429"/>
      <c r="UBE41" s="429"/>
      <c r="UBF41" s="429"/>
      <c r="UBG41" s="429"/>
      <c r="UBH41" s="429"/>
      <c r="UBI41" s="429"/>
      <c r="UBJ41" s="429"/>
      <c r="UBK41" s="429"/>
      <c r="UBL41" s="429"/>
      <c r="UBM41" s="429"/>
      <c r="UBN41" s="429"/>
      <c r="UBO41" s="429"/>
      <c r="UBP41" s="429"/>
      <c r="UBQ41" s="429"/>
      <c r="UBR41" s="429"/>
      <c r="UBS41" s="429"/>
      <c r="UBT41" s="429"/>
      <c r="UBU41" s="429"/>
      <c r="UBV41" s="429"/>
      <c r="UBW41" s="429"/>
      <c r="UBX41" s="429"/>
      <c r="UBY41" s="429"/>
      <c r="UBZ41" s="429"/>
      <c r="UCA41" s="429"/>
      <c r="UCB41" s="429"/>
      <c r="UCC41" s="429"/>
      <c r="UCD41" s="429"/>
      <c r="UCE41" s="429"/>
      <c r="UCF41" s="429"/>
      <c r="UCG41" s="429"/>
      <c r="UCH41" s="429"/>
      <c r="UCI41" s="429"/>
      <c r="UCJ41" s="429"/>
      <c r="UCK41" s="429"/>
      <c r="UCL41" s="429"/>
      <c r="UCM41" s="429"/>
      <c r="UCN41" s="429"/>
      <c r="UCO41" s="429"/>
      <c r="UCP41" s="429"/>
      <c r="UCQ41" s="429"/>
      <c r="UCR41" s="429"/>
      <c r="UCS41" s="429"/>
      <c r="UCT41" s="429"/>
      <c r="UCU41" s="429"/>
      <c r="UCV41" s="429"/>
      <c r="UCW41" s="429"/>
      <c r="UCX41" s="429"/>
      <c r="UCY41" s="429"/>
      <c r="UCZ41" s="429"/>
      <c r="UDA41" s="429"/>
      <c r="UDB41" s="429"/>
      <c r="UDC41" s="429"/>
      <c r="UDD41" s="429"/>
      <c r="UDE41" s="429"/>
      <c r="UDF41" s="429"/>
      <c r="UDG41" s="429"/>
      <c r="UDH41" s="429"/>
      <c r="UDI41" s="429"/>
      <c r="UDJ41" s="429"/>
      <c r="UDK41" s="429"/>
      <c r="UDL41" s="429"/>
      <c r="UDM41" s="429"/>
      <c r="UDN41" s="429"/>
      <c r="UDO41" s="429"/>
      <c r="UDP41" s="429"/>
      <c r="UDQ41" s="429"/>
      <c r="UDR41" s="429"/>
      <c r="UDS41" s="429"/>
      <c r="UDT41" s="429"/>
      <c r="UDU41" s="429"/>
      <c r="UDV41" s="429"/>
      <c r="UDW41" s="429"/>
      <c r="UDX41" s="429"/>
      <c r="UDY41" s="429"/>
      <c r="UDZ41" s="429"/>
      <c r="UEA41" s="429"/>
      <c r="UEB41" s="429"/>
      <c r="UEC41" s="429"/>
      <c r="UED41" s="429"/>
      <c r="UEE41" s="429"/>
      <c r="UEF41" s="429"/>
      <c r="UEG41" s="429"/>
      <c r="UEH41" s="429"/>
      <c r="UEI41" s="429"/>
      <c r="UEJ41" s="429"/>
      <c r="UEK41" s="429"/>
      <c r="UEL41" s="429"/>
      <c r="UEM41" s="429"/>
      <c r="UEN41" s="429"/>
      <c r="UEO41" s="429"/>
      <c r="UEP41" s="429"/>
      <c r="UEQ41" s="429"/>
      <c r="UER41" s="429"/>
      <c r="UES41" s="429"/>
      <c r="UET41" s="429"/>
      <c r="UEU41" s="429"/>
      <c r="UEV41" s="429"/>
      <c r="UEW41" s="429"/>
      <c r="UEX41" s="429"/>
      <c r="UEY41" s="429"/>
      <c r="UEZ41" s="429"/>
      <c r="UFA41" s="429"/>
      <c r="UFB41" s="429"/>
      <c r="UFC41" s="429"/>
      <c r="UFD41" s="429"/>
      <c r="UFE41" s="429"/>
      <c r="UFF41" s="429"/>
      <c r="UFG41" s="429"/>
      <c r="UFH41" s="429"/>
      <c r="UFI41" s="429"/>
      <c r="UFJ41" s="429"/>
      <c r="UFK41" s="429"/>
      <c r="UFL41" s="429"/>
      <c r="UFM41" s="429"/>
      <c r="UFN41" s="429"/>
      <c r="UFO41" s="429"/>
      <c r="UFP41" s="429"/>
      <c r="UFQ41" s="429"/>
      <c r="UFR41" s="429"/>
      <c r="UFS41" s="429"/>
      <c r="UFT41" s="429"/>
      <c r="UFU41" s="429"/>
      <c r="UFV41" s="429"/>
      <c r="UFW41" s="429"/>
      <c r="UFX41" s="429"/>
      <c r="UFY41" s="429"/>
      <c r="UFZ41" s="429"/>
      <c r="UGA41" s="429"/>
      <c r="UGB41" s="429"/>
      <c r="UGC41" s="429"/>
      <c r="UGD41" s="429"/>
      <c r="UGE41" s="429"/>
      <c r="UGF41" s="429"/>
      <c r="UGG41" s="429"/>
      <c r="UGH41" s="429"/>
      <c r="UGI41" s="429"/>
      <c r="UGJ41" s="429"/>
      <c r="UGK41" s="429"/>
      <c r="UGL41" s="429"/>
      <c r="UGM41" s="429"/>
      <c r="UGN41" s="429"/>
      <c r="UGO41" s="429"/>
      <c r="UGP41" s="429"/>
      <c r="UGQ41" s="429"/>
      <c r="UGR41" s="429"/>
      <c r="UGS41" s="429"/>
      <c r="UGT41" s="429"/>
      <c r="UGU41" s="429"/>
      <c r="UGV41" s="429"/>
      <c r="UGW41" s="429"/>
      <c r="UGX41" s="429"/>
      <c r="UGY41" s="429"/>
      <c r="UGZ41" s="429"/>
      <c r="UHA41" s="429"/>
      <c r="UHB41" s="429"/>
      <c r="UHC41" s="429"/>
      <c r="UHD41" s="429"/>
      <c r="UHE41" s="429"/>
      <c r="UHF41" s="429"/>
      <c r="UHG41" s="429"/>
      <c r="UHH41" s="429"/>
      <c r="UHI41" s="429"/>
      <c r="UHJ41" s="429"/>
      <c r="UHK41" s="429"/>
      <c r="UHL41" s="429"/>
      <c r="UHM41" s="429"/>
      <c r="UHN41" s="429"/>
      <c r="UHO41" s="429"/>
      <c r="UHP41" s="429"/>
      <c r="UHQ41" s="429"/>
      <c r="UHR41" s="429"/>
      <c r="UHS41" s="429"/>
      <c r="UHT41" s="429"/>
      <c r="UHU41" s="429"/>
      <c r="UHV41" s="429"/>
      <c r="UHW41" s="429"/>
      <c r="UHX41" s="429"/>
      <c r="UHY41" s="429"/>
      <c r="UHZ41" s="429"/>
      <c r="UIA41" s="429"/>
      <c r="UIB41" s="429"/>
      <c r="UIC41" s="429"/>
      <c r="UID41" s="429"/>
      <c r="UIE41" s="429"/>
      <c r="UIF41" s="429"/>
      <c r="UIG41" s="429"/>
      <c r="UIH41" s="429"/>
      <c r="UII41" s="429"/>
      <c r="UIJ41" s="429"/>
      <c r="UIK41" s="429"/>
      <c r="UIL41" s="429"/>
      <c r="UIM41" s="429"/>
      <c r="UIN41" s="429"/>
      <c r="UIO41" s="429"/>
      <c r="UIP41" s="429"/>
      <c r="UIQ41" s="429"/>
      <c r="UIR41" s="429"/>
      <c r="UIS41" s="429"/>
      <c r="UIT41" s="429"/>
      <c r="UIU41" s="429"/>
      <c r="UIV41" s="429"/>
      <c r="UIW41" s="429"/>
      <c r="UIX41" s="429"/>
      <c r="UIY41" s="429"/>
      <c r="UIZ41" s="429"/>
      <c r="UJA41" s="429"/>
      <c r="UJB41" s="429"/>
      <c r="UJC41" s="429"/>
      <c r="UJD41" s="429"/>
      <c r="UJE41" s="429"/>
      <c r="UJF41" s="429"/>
      <c r="UJG41" s="429"/>
      <c r="UJH41" s="429"/>
      <c r="UJI41" s="429"/>
      <c r="UJJ41" s="429"/>
      <c r="UJK41" s="429"/>
      <c r="UJL41" s="429"/>
      <c r="UJM41" s="429"/>
      <c r="UJN41" s="429"/>
      <c r="UJO41" s="429"/>
      <c r="UJP41" s="429"/>
      <c r="UJQ41" s="429"/>
      <c r="UJR41" s="429"/>
      <c r="UJS41" s="429"/>
      <c r="UJT41" s="429"/>
      <c r="UJU41" s="429"/>
      <c r="UJV41" s="429"/>
      <c r="UJW41" s="429"/>
      <c r="UJX41" s="429"/>
      <c r="UJY41" s="429"/>
      <c r="UJZ41" s="429"/>
      <c r="UKA41" s="429"/>
      <c r="UKB41" s="429"/>
      <c r="UKC41" s="429"/>
      <c r="UKD41" s="429"/>
      <c r="UKE41" s="429"/>
      <c r="UKF41" s="429"/>
      <c r="UKG41" s="429"/>
      <c r="UKH41" s="429"/>
      <c r="UKI41" s="429"/>
      <c r="UKJ41" s="429"/>
      <c r="UKK41" s="429"/>
      <c r="UKL41" s="429"/>
      <c r="UKM41" s="429"/>
      <c r="UKN41" s="429"/>
      <c r="UKO41" s="429"/>
      <c r="UKP41" s="429"/>
      <c r="UKQ41" s="429"/>
      <c r="UKR41" s="429"/>
      <c r="UKS41" s="429"/>
      <c r="UKT41" s="429"/>
      <c r="UKU41" s="429"/>
      <c r="UKV41" s="429"/>
      <c r="UKW41" s="429"/>
      <c r="UKX41" s="429"/>
      <c r="UKY41" s="429"/>
      <c r="UKZ41" s="429"/>
      <c r="ULA41" s="429"/>
      <c r="ULB41" s="429"/>
      <c r="ULC41" s="429"/>
      <c r="ULD41" s="429"/>
      <c r="ULE41" s="429"/>
      <c r="ULF41" s="429"/>
      <c r="ULG41" s="429"/>
      <c r="ULH41" s="429"/>
      <c r="ULI41" s="429"/>
      <c r="ULJ41" s="429"/>
      <c r="ULK41" s="429"/>
      <c r="ULL41" s="429"/>
      <c r="ULM41" s="429"/>
      <c r="ULN41" s="429"/>
      <c r="ULO41" s="429"/>
      <c r="ULP41" s="429"/>
      <c r="ULQ41" s="429"/>
      <c r="ULR41" s="429"/>
      <c r="ULS41" s="429"/>
      <c r="ULT41" s="429"/>
      <c r="ULU41" s="429"/>
      <c r="ULV41" s="429"/>
      <c r="ULW41" s="429"/>
      <c r="ULX41" s="429"/>
      <c r="ULY41" s="429"/>
      <c r="ULZ41" s="429"/>
      <c r="UMA41" s="429"/>
      <c r="UMB41" s="429"/>
      <c r="UMC41" s="429"/>
      <c r="UMD41" s="429"/>
      <c r="UME41" s="429"/>
      <c r="UMF41" s="429"/>
      <c r="UMG41" s="429"/>
      <c r="UMH41" s="429"/>
      <c r="UMI41" s="429"/>
      <c r="UMJ41" s="429"/>
      <c r="UMK41" s="429"/>
      <c r="UML41" s="429"/>
      <c r="UMM41" s="429"/>
      <c r="UMN41" s="429"/>
      <c r="UMO41" s="429"/>
      <c r="UMP41" s="429"/>
      <c r="UMQ41" s="429"/>
      <c r="UMR41" s="429"/>
      <c r="UMS41" s="429"/>
      <c r="UMT41" s="429"/>
      <c r="UMU41" s="429"/>
      <c r="UMV41" s="429"/>
      <c r="UMW41" s="429"/>
      <c r="UMX41" s="429"/>
      <c r="UMY41" s="429"/>
      <c r="UMZ41" s="429"/>
      <c r="UNA41" s="429"/>
      <c r="UNB41" s="429"/>
      <c r="UNC41" s="429"/>
      <c r="UND41" s="429"/>
      <c r="UNE41" s="429"/>
      <c r="UNF41" s="429"/>
      <c r="UNG41" s="429"/>
      <c r="UNH41" s="429"/>
      <c r="UNI41" s="429"/>
      <c r="UNJ41" s="429"/>
      <c r="UNK41" s="429"/>
      <c r="UNL41" s="429"/>
      <c r="UNM41" s="429"/>
      <c r="UNN41" s="429"/>
      <c r="UNO41" s="429"/>
      <c r="UNP41" s="429"/>
      <c r="UNQ41" s="429"/>
      <c r="UNR41" s="429"/>
      <c r="UNS41" s="429"/>
      <c r="UNT41" s="429"/>
      <c r="UNU41" s="429"/>
      <c r="UNV41" s="429"/>
      <c r="UNW41" s="429"/>
      <c r="UNX41" s="429"/>
      <c r="UNY41" s="429"/>
      <c r="UNZ41" s="429"/>
      <c r="UOA41" s="429"/>
      <c r="UOB41" s="429"/>
      <c r="UOC41" s="429"/>
      <c r="UOD41" s="429"/>
      <c r="UOE41" s="429"/>
      <c r="UOF41" s="429"/>
      <c r="UOG41" s="429"/>
      <c r="UOH41" s="429"/>
      <c r="UOI41" s="429"/>
      <c r="UOJ41" s="429"/>
      <c r="UOK41" s="429"/>
      <c r="UOL41" s="429"/>
      <c r="UOM41" s="429"/>
      <c r="UON41" s="429"/>
      <c r="UOO41" s="429"/>
      <c r="UOP41" s="429"/>
      <c r="UOQ41" s="429"/>
      <c r="UOR41" s="429"/>
      <c r="UOS41" s="429"/>
      <c r="UOT41" s="429"/>
      <c r="UOU41" s="429"/>
      <c r="UOV41" s="429"/>
      <c r="UOW41" s="429"/>
      <c r="UOX41" s="429"/>
      <c r="UOY41" s="429"/>
      <c r="UOZ41" s="429"/>
      <c r="UPA41" s="429"/>
      <c r="UPB41" s="429"/>
      <c r="UPC41" s="429"/>
      <c r="UPD41" s="429"/>
      <c r="UPE41" s="429"/>
      <c r="UPF41" s="429"/>
      <c r="UPG41" s="429"/>
      <c r="UPH41" s="429"/>
      <c r="UPI41" s="429"/>
      <c r="UPJ41" s="429"/>
      <c r="UPK41" s="429"/>
      <c r="UPL41" s="429"/>
      <c r="UPM41" s="429"/>
      <c r="UPN41" s="429"/>
      <c r="UPO41" s="429"/>
      <c r="UPP41" s="429"/>
      <c r="UPQ41" s="429"/>
      <c r="UPR41" s="429"/>
      <c r="UPS41" s="429"/>
      <c r="UPT41" s="429"/>
      <c r="UPU41" s="429"/>
      <c r="UPV41" s="429"/>
      <c r="UPW41" s="429"/>
      <c r="UPX41" s="429"/>
      <c r="UPY41" s="429"/>
      <c r="UPZ41" s="429"/>
      <c r="UQA41" s="429"/>
      <c r="UQB41" s="429"/>
      <c r="UQC41" s="429"/>
      <c r="UQD41" s="429"/>
      <c r="UQE41" s="429"/>
      <c r="UQF41" s="429"/>
      <c r="UQG41" s="429"/>
      <c r="UQH41" s="429"/>
      <c r="UQI41" s="429"/>
      <c r="UQJ41" s="429"/>
      <c r="UQK41" s="429"/>
      <c r="UQL41" s="429"/>
      <c r="UQM41" s="429"/>
      <c r="UQN41" s="429"/>
      <c r="UQO41" s="429"/>
      <c r="UQP41" s="429"/>
      <c r="UQQ41" s="429"/>
      <c r="UQR41" s="429"/>
      <c r="UQS41" s="429"/>
      <c r="UQT41" s="429"/>
      <c r="UQU41" s="429"/>
      <c r="UQV41" s="429"/>
      <c r="UQW41" s="429"/>
      <c r="UQX41" s="429"/>
      <c r="UQY41" s="429"/>
      <c r="UQZ41" s="429"/>
      <c r="URA41" s="429"/>
      <c r="URB41" s="429"/>
      <c r="URC41" s="429"/>
      <c r="URD41" s="429"/>
      <c r="URE41" s="429"/>
      <c r="URF41" s="429"/>
      <c r="URG41" s="429"/>
      <c r="URH41" s="429"/>
      <c r="URI41" s="429"/>
      <c r="URJ41" s="429"/>
      <c r="URK41" s="429"/>
      <c r="URL41" s="429"/>
      <c r="URM41" s="429"/>
      <c r="URN41" s="429"/>
      <c r="URO41" s="429"/>
      <c r="URP41" s="429"/>
      <c r="URQ41" s="429"/>
      <c r="URR41" s="429"/>
      <c r="URS41" s="429"/>
      <c r="URT41" s="429"/>
      <c r="URU41" s="429"/>
      <c r="URV41" s="429"/>
      <c r="URW41" s="429"/>
      <c r="URX41" s="429"/>
      <c r="URY41" s="429"/>
      <c r="URZ41" s="429"/>
      <c r="USA41" s="429"/>
      <c r="USB41" s="429"/>
      <c r="USC41" s="429"/>
      <c r="USD41" s="429"/>
      <c r="USE41" s="429"/>
      <c r="USF41" s="429"/>
      <c r="USG41" s="429"/>
      <c r="USH41" s="429"/>
      <c r="USI41" s="429"/>
      <c r="USJ41" s="429"/>
      <c r="USK41" s="429"/>
      <c r="USL41" s="429"/>
      <c r="USM41" s="429"/>
      <c r="USN41" s="429"/>
      <c r="USO41" s="429"/>
      <c r="USP41" s="429"/>
      <c r="USQ41" s="429"/>
      <c r="USR41" s="429"/>
      <c r="USS41" s="429"/>
      <c r="UST41" s="429"/>
      <c r="USU41" s="429"/>
      <c r="USV41" s="429"/>
      <c r="USW41" s="429"/>
      <c r="USX41" s="429"/>
      <c r="USY41" s="429"/>
      <c r="USZ41" s="429"/>
      <c r="UTA41" s="429"/>
      <c r="UTB41" s="429"/>
      <c r="UTC41" s="429"/>
      <c r="UTD41" s="429"/>
      <c r="UTE41" s="429"/>
      <c r="UTF41" s="429"/>
      <c r="UTG41" s="429"/>
      <c r="UTH41" s="429"/>
      <c r="UTI41" s="429"/>
      <c r="UTJ41" s="429"/>
      <c r="UTK41" s="429"/>
      <c r="UTL41" s="429"/>
      <c r="UTM41" s="429"/>
      <c r="UTN41" s="429"/>
      <c r="UTO41" s="429"/>
      <c r="UTP41" s="429"/>
      <c r="UTQ41" s="429"/>
      <c r="UTR41" s="429"/>
      <c r="UTS41" s="429"/>
      <c r="UTT41" s="429"/>
      <c r="UTU41" s="429"/>
      <c r="UTV41" s="429"/>
      <c r="UTW41" s="429"/>
      <c r="UTX41" s="429"/>
      <c r="UTY41" s="429"/>
      <c r="UTZ41" s="429"/>
      <c r="UUA41" s="429"/>
      <c r="UUB41" s="429"/>
      <c r="UUC41" s="429"/>
      <c r="UUD41" s="429"/>
      <c r="UUE41" s="429"/>
      <c r="UUF41" s="429"/>
      <c r="UUG41" s="429"/>
      <c r="UUH41" s="429"/>
      <c r="UUI41" s="429"/>
      <c r="UUJ41" s="429"/>
      <c r="UUK41" s="429"/>
      <c r="UUL41" s="429"/>
      <c r="UUM41" s="429"/>
      <c r="UUN41" s="429"/>
      <c r="UUO41" s="429"/>
      <c r="UUP41" s="429"/>
      <c r="UUQ41" s="429"/>
      <c r="UUR41" s="429"/>
      <c r="UUS41" s="429"/>
      <c r="UUT41" s="429"/>
      <c r="UUU41" s="429"/>
      <c r="UUV41" s="429"/>
      <c r="UUW41" s="429"/>
      <c r="UUX41" s="429"/>
      <c r="UUY41" s="429"/>
      <c r="UUZ41" s="429"/>
      <c r="UVA41" s="429"/>
      <c r="UVB41" s="429"/>
      <c r="UVC41" s="429"/>
      <c r="UVD41" s="429"/>
      <c r="UVE41" s="429"/>
      <c r="UVF41" s="429"/>
      <c r="UVG41" s="429"/>
      <c r="UVH41" s="429"/>
      <c r="UVI41" s="429"/>
      <c r="UVJ41" s="429"/>
      <c r="UVK41" s="429"/>
      <c r="UVL41" s="429"/>
      <c r="UVM41" s="429"/>
      <c r="UVN41" s="429"/>
      <c r="UVO41" s="429"/>
      <c r="UVP41" s="429"/>
      <c r="UVQ41" s="429"/>
      <c r="UVR41" s="429"/>
      <c r="UVS41" s="429"/>
      <c r="UVT41" s="429"/>
      <c r="UVU41" s="429"/>
      <c r="UVV41" s="429"/>
      <c r="UVW41" s="429"/>
      <c r="UVX41" s="429"/>
      <c r="UVY41" s="429"/>
      <c r="UVZ41" s="429"/>
      <c r="UWA41" s="429"/>
      <c r="UWB41" s="429"/>
      <c r="UWC41" s="429"/>
      <c r="UWD41" s="429"/>
      <c r="UWE41" s="429"/>
      <c r="UWF41" s="429"/>
      <c r="UWG41" s="429"/>
      <c r="UWH41" s="429"/>
      <c r="UWI41" s="429"/>
      <c r="UWJ41" s="429"/>
      <c r="UWK41" s="429"/>
      <c r="UWL41" s="429"/>
      <c r="UWM41" s="429"/>
      <c r="UWN41" s="429"/>
      <c r="UWO41" s="429"/>
      <c r="UWP41" s="429"/>
      <c r="UWQ41" s="429"/>
      <c r="UWR41" s="429"/>
      <c r="UWS41" s="429"/>
      <c r="UWT41" s="429"/>
      <c r="UWU41" s="429"/>
      <c r="UWV41" s="429"/>
      <c r="UWW41" s="429"/>
      <c r="UWX41" s="429"/>
      <c r="UWY41" s="429"/>
      <c r="UWZ41" s="429"/>
      <c r="UXA41" s="429"/>
      <c r="UXB41" s="429"/>
      <c r="UXC41" s="429"/>
      <c r="UXD41" s="429"/>
      <c r="UXE41" s="429"/>
      <c r="UXF41" s="429"/>
      <c r="UXG41" s="429"/>
      <c r="UXH41" s="429"/>
      <c r="UXI41" s="429"/>
      <c r="UXJ41" s="429"/>
      <c r="UXK41" s="429"/>
      <c r="UXL41" s="429"/>
      <c r="UXM41" s="429"/>
      <c r="UXN41" s="429"/>
      <c r="UXO41" s="429"/>
      <c r="UXP41" s="429"/>
      <c r="UXQ41" s="429"/>
      <c r="UXR41" s="429"/>
      <c r="UXS41" s="429"/>
      <c r="UXT41" s="429"/>
      <c r="UXU41" s="429"/>
      <c r="UXV41" s="429"/>
      <c r="UXW41" s="429"/>
      <c r="UXX41" s="429"/>
      <c r="UXY41" s="429"/>
      <c r="UXZ41" s="429"/>
      <c r="UYA41" s="429"/>
      <c r="UYB41" s="429"/>
      <c r="UYC41" s="429"/>
      <c r="UYD41" s="429"/>
      <c r="UYE41" s="429"/>
      <c r="UYF41" s="429"/>
      <c r="UYG41" s="429"/>
      <c r="UYH41" s="429"/>
      <c r="UYI41" s="429"/>
      <c r="UYJ41" s="429"/>
      <c r="UYK41" s="429"/>
      <c r="UYL41" s="429"/>
      <c r="UYM41" s="429"/>
      <c r="UYN41" s="429"/>
      <c r="UYO41" s="429"/>
      <c r="UYP41" s="429"/>
      <c r="UYQ41" s="429"/>
      <c r="UYR41" s="429"/>
      <c r="UYS41" s="429"/>
      <c r="UYT41" s="429"/>
      <c r="UYU41" s="429"/>
      <c r="UYV41" s="429"/>
      <c r="UYW41" s="429"/>
      <c r="UYX41" s="429"/>
      <c r="UYY41" s="429"/>
      <c r="UYZ41" s="429"/>
      <c r="UZA41" s="429"/>
      <c r="UZB41" s="429"/>
      <c r="UZC41" s="429"/>
      <c r="UZD41" s="429"/>
      <c r="UZE41" s="429"/>
      <c r="UZF41" s="429"/>
      <c r="UZG41" s="429"/>
      <c r="UZH41" s="429"/>
      <c r="UZI41" s="429"/>
      <c r="UZJ41" s="429"/>
      <c r="UZK41" s="429"/>
      <c r="UZL41" s="429"/>
      <c r="UZM41" s="429"/>
      <c r="UZN41" s="429"/>
      <c r="UZO41" s="429"/>
      <c r="UZP41" s="429"/>
      <c r="UZQ41" s="429"/>
      <c r="UZR41" s="429"/>
      <c r="UZS41" s="429"/>
      <c r="UZT41" s="429"/>
      <c r="UZU41" s="429"/>
      <c r="UZV41" s="429"/>
      <c r="UZW41" s="429"/>
      <c r="UZX41" s="429"/>
      <c r="UZY41" s="429"/>
      <c r="UZZ41" s="429"/>
      <c r="VAA41" s="429"/>
      <c r="VAB41" s="429"/>
      <c r="VAC41" s="429"/>
      <c r="VAD41" s="429"/>
      <c r="VAE41" s="429"/>
      <c r="VAF41" s="429"/>
      <c r="VAG41" s="429"/>
      <c r="VAH41" s="429"/>
      <c r="VAI41" s="429"/>
      <c r="VAJ41" s="429"/>
      <c r="VAK41" s="429"/>
      <c r="VAL41" s="429"/>
      <c r="VAM41" s="429"/>
      <c r="VAN41" s="429"/>
      <c r="VAO41" s="429"/>
      <c r="VAP41" s="429"/>
      <c r="VAQ41" s="429"/>
      <c r="VAR41" s="429"/>
      <c r="VAS41" s="429"/>
      <c r="VAT41" s="429"/>
      <c r="VAU41" s="429"/>
      <c r="VAV41" s="429"/>
      <c r="VAW41" s="429"/>
      <c r="VAX41" s="429"/>
      <c r="VAY41" s="429"/>
      <c r="VAZ41" s="429"/>
      <c r="VBA41" s="429"/>
      <c r="VBB41" s="429"/>
      <c r="VBC41" s="429"/>
      <c r="VBD41" s="429"/>
      <c r="VBE41" s="429"/>
      <c r="VBF41" s="429"/>
      <c r="VBG41" s="429"/>
      <c r="VBH41" s="429"/>
      <c r="VBI41" s="429"/>
      <c r="VBJ41" s="429"/>
      <c r="VBK41" s="429"/>
      <c r="VBL41" s="429"/>
      <c r="VBM41" s="429"/>
      <c r="VBN41" s="429"/>
      <c r="VBO41" s="429"/>
      <c r="VBP41" s="429"/>
      <c r="VBQ41" s="429"/>
      <c r="VBR41" s="429"/>
      <c r="VBS41" s="429"/>
      <c r="VBT41" s="429"/>
      <c r="VBU41" s="429"/>
      <c r="VBV41" s="429"/>
      <c r="VBW41" s="429"/>
      <c r="VBX41" s="429"/>
      <c r="VBY41" s="429"/>
      <c r="VBZ41" s="429"/>
      <c r="VCA41" s="429"/>
      <c r="VCB41" s="429"/>
      <c r="VCC41" s="429"/>
      <c r="VCD41" s="429"/>
      <c r="VCE41" s="429"/>
      <c r="VCF41" s="429"/>
      <c r="VCG41" s="429"/>
      <c r="VCH41" s="429"/>
      <c r="VCI41" s="429"/>
      <c r="VCJ41" s="429"/>
      <c r="VCK41" s="429"/>
      <c r="VCL41" s="429"/>
      <c r="VCM41" s="429"/>
      <c r="VCN41" s="429"/>
      <c r="VCO41" s="429"/>
      <c r="VCP41" s="429"/>
      <c r="VCQ41" s="429"/>
      <c r="VCR41" s="429"/>
      <c r="VCS41" s="429"/>
      <c r="VCT41" s="429"/>
      <c r="VCU41" s="429"/>
      <c r="VCV41" s="429"/>
      <c r="VCW41" s="429"/>
      <c r="VCX41" s="429"/>
      <c r="VCY41" s="429"/>
      <c r="VCZ41" s="429"/>
      <c r="VDA41" s="429"/>
      <c r="VDB41" s="429"/>
      <c r="VDC41" s="429"/>
      <c r="VDD41" s="429"/>
      <c r="VDE41" s="429"/>
      <c r="VDF41" s="429"/>
      <c r="VDG41" s="429"/>
      <c r="VDH41" s="429"/>
      <c r="VDI41" s="429"/>
      <c r="VDJ41" s="429"/>
      <c r="VDK41" s="429"/>
      <c r="VDL41" s="429"/>
      <c r="VDM41" s="429"/>
      <c r="VDN41" s="429"/>
      <c r="VDO41" s="429"/>
      <c r="VDP41" s="429"/>
      <c r="VDQ41" s="429"/>
      <c r="VDR41" s="429"/>
      <c r="VDS41" s="429"/>
      <c r="VDT41" s="429"/>
      <c r="VDU41" s="429"/>
      <c r="VDV41" s="429"/>
      <c r="VDW41" s="429"/>
      <c r="VDX41" s="429"/>
      <c r="VDY41" s="429"/>
      <c r="VDZ41" s="429"/>
      <c r="VEA41" s="429"/>
      <c r="VEB41" s="429"/>
      <c r="VEC41" s="429"/>
      <c r="VED41" s="429"/>
      <c r="VEE41" s="429"/>
      <c r="VEF41" s="429"/>
      <c r="VEG41" s="429"/>
      <c r="VEH41" s="429"/>
      <c r="VEI41" s="429"/>
      <c r="VEJ41" s="429"/>
      <c r="VEK41" s="429"/>
      <c r="VEL41" s="429"/>
      <c r="VEM41" s="429"/>
      <c r="VEN41" s="429"/>
      <c r="VEO41" s="429"/>
      <c r="VEP41" s="429"/>
      <c r="VEQ41" s="429"/>
      <c r="VER41" s="429"/>
      <c r="VES41" s="429"/>
      <c r="VET41" s="429"/>
      <c r="VEU41" s="429"/>
      <c r="VEV41" s="429"/>
      <c r="VEW41" s="429"/>
      <c r="VEX41" s="429"/>
      <c r="VEY41" s="429"/>
      <c r="VEZ41" s="429"/>
      <c r="VFA41" s="429"/>
      <c r="VFB41" s="429"/>
      <c r="VFC41" s="429"/>
      <c r="VFD41" s="429"/>
      <c r="VFE41" s="429"/>
      <c r="VFF41" s="429"/>
      <c r="VFG41" s="429"/>
      <c r="VFH41" s="429"/>
      <c r="VFI41" s="429"/>
      <c r="VFJ41" s="429"/>
      <c r="VFK41" s="429"/>
      <c r="VFL41" s="429"/>
      <c r="VFM41" s="429"/>
      <c r="VFN41" s="429"/>
      <c r="VFO41" s="429"/>
      <c r="VFP41" s="429"/>
      <c r="VFQ41" s="429"/>
      <c r="VFR41" s="429"/>
      <c r="VFS41" s="429"/>
      <c r="VFT41" s="429"/>
      <c r="VFU41" s="429"/>
      <c r="VFV41" s="429"/>
      <c r="VFW41" s="429"/>
      <c r="VFX41" s="429"/>
      <c r="VFY41" s="429"/>
      <c r="VFZ41" s="429"/>
      <c r="VGA41" s="429"/>
      <c r="VGB41" s="429"/>
      <c r="VGC41" s="429"/>
      <c r="VGD41" s="429"/>
      <c r="VGE41" s="429"/>
      <c r="VGF41" s="429"/>
      <c r="VGG41" s="429"/>
      <c r="VGH41" s="429"/>
      <c r="VGI41" s="429"/>
      <c r="VGJ41" s="429"/>
      <c r="VGK41" s="429"/>
      <c r="VGL41" s="429"/>
      <c r="VGM41" s="429"/>
      <c r="VGN41" s="429"/>
      <c r="VGO41" s="429"/>
      <c r="VGP41" s="429"/>
      <c r="VGQ41" s="429"/>
      <c r="VGR41" s="429"/>
      <c r="VGS41" s="429"/>
      <c r="VGT41" s="429"/>
      <c r="VGU41" s="429"/>
      <c r="VGV41" s="429"/>
      <c r="VGW41" s="429"/>
      <c r="VGX41" s="429"/>
      <c r="VGY41" s="429"/>
      <c r="VGZ41" s="429"/>
      <c r="VHA41" s="429"/>
      <c r="VHB41" s="429"/>
      <c r="VHC41" s="429"/>
      <c r="VHD41" s="429"/>
      <c r="VHE41" s="429"/>
      <c r="VHF41" s="429"/>
      <c r="VHG41" s="429"/>
      <c r="VHH41" s="429"/>
      <c r="VHI41" s="429"/>
      <c r="VHJ41" s="429"/>
      <c r="VHK41" s="429"/>
      <c r="VHL41" s="429"/>
      <c r="VHM41" s="429"/>
      <c r="VHN41" s="429"/>
      <c r="VHO41" s="429"/>
      <c r="VHP41" s="429"/>
      <c r="VHQ41" s="429"/>
      <c r="VHR41" s="429"/>
      <c r="VHS41" s="429"/>
      <c r="VHT41" s="429"/>
      <c r="VHU41" s="429"/>
      <c r="VHV41" s="429"/>
      <c r="VHW41" s="429"/>
      <c r="VHX41" s="429"/>
      <c r="VHY41" s="429"/>
      <c r="VHZ41" s="429"/>
      <c r="VIA41" s="429"/>
      <c r="VIB41" s="429"/>
      <c r="VIC41" s="429"/>
      <c r="VID41" s="429"/>
      <c r="VIE41" s="429"/>
      <c r="VIF41" s="429"/>
      <c r="VIG41" s="429"/>
      <c r="VIH41" s="429"/>
      <c r="VII41" s="429"/>
      <c r="VIJ41" s="429"/>
      <c r="VIK41" s="429"/>
      <c r="VIL41" s="429"/>
      <c r="VIM41" s="429"/>
      <c r="VIN41" s="429"/>
      <c r="VIO41" s="429"/>
      <c r="VIP41" s="429"/>
      <c r="VIQ41" s="429"/>
      <c r="VIR41" s="429"/>
      <c r="VIS41" s="429"/>
      <c r="VIT41" s="429"/>
      <c r="VIU41" s="429"/>
      <c r="VIV41" s="429"/>
      <c r="VIW41" s="429"/>
      <c r="VIX41" s="429"/>
      <c r="VIY41" s="429"/>
      <c r="VIZ41" s="429"/>
      <c r="VJA41" s="429"/>
      <c r="VJB41" s="429"/>
      <c r="VJC41" s="429"/>
      <c r="VJD41" s="429"/>
      <c r="VJE41" s="429"/>
      <c r="VJF41" s="429"/>
      <c r="VJG41" s="429"/>
      <c r="VJH41" s="429"/>
      <c r="VJI41" s="429"/>
      <c r="VJJ41" s="429"/>
      <c r="VJK41" s="429"/>
      <c r="VJL41" s="429"/>
      <c r="VJM41" s="429"/>
      <c r="VJN41" s="429"/>
      <c r="VJO41" s="429"/>
      <c r="VJP41" s="429"/>
      <c r="VJQ41" s="429"/>
      <c r="VJR41" s="429"/>
      <c r="VJS41" s="429"/>
      <c r="VJT41" s="429"/>
      <c r="VJU41" s="429"/>
      <c r="VJV41" s="429"/>
      <c r="VJW41" s="429"/>
      <c r="VJX41" s="429"/>
      <c r="VJY41" s="429"/>
      <c r="VJZ41" s="429"/>
      <c r="VKA41" s="429"/>
      <c r="VKB41" s="429"/>
      <c r="VKC41" s="429"/>
      <c r="VKD41" s="429"/>
      <c r="VKE41" s="429"/>
      <c r="VKF41" s="429"/>
      <c r="VKG41" s="429"/>
      <c r="VKH41" s="429"/>
      <c r="VKI41" s="429"/>
      <c r="VKJ41" s="429"/>
      <c r="VKK41" s="429"/>
      <c r="VKL41" s="429"/>
      <c r="VKM41" s="429"/>
      <c r="VKN41" s="429"/>
      <c r="VKO41" s="429"/>
      <c r="VKP41" s="429"/>
      <c r="VKQ41" s="429"/>
      <c r="VKR41" s="429"/>
      <c r="VKS41" s="429"/>
      <c r="VKT41" s="429"/>
      <c r="VKU41" s="429"/>
      <c r="VKV41" s="429"/>
      <c r="VKW41" s="429"/>
      <c r="VKX41" s="429"/>
      <c r="VKY41" s="429"/>
      <c r="VKZ41" s="429"/>
      <c r="VLA41" s="429"/>
      <c r="VLB41" s="429"/>
      <c r="VLC41" s="429"/>
      <c r="VLD41" s="429"/>
      <c r="VLE41" s="429"/>
      <c r="VLF41" s="429"/>
      <c r="VLG41" s="429"/>
      <c r="VLH41" s="429"/>
      <c r="VLI41" s="429"/>
      <c r="VLJ41" s="429"/>
      <c r="VLK41" s="429"/>
      <c r="VLL41" s="429"/>
      <c r="VLM41" s="429"/>
      <c r="VLN41" s="429"/>
      <c r="VLO41" s="429"/>
      <c r="VLP41" s="429"/>
      <c r="VLQ41" s="429"/>
      <c r="VLR41" s="429"/>
      <c r="VLS41" s="429"/>
      <c r="VLT41" s="429"/>
      <c r="VLU41" s="429"/>
      <c r="VLV41" s="429"/>
      <c r="VLW41" s="429"/>
      <c r="VLX41" s="429"/>
      <c r="VLY41" s="429"/>
      <c r="VLZ41" s="429"/>
      <c r="VMA41" s="429"/>
      <c r="VMB41" s="429"/>
      <c r="VMC41" s="429"/>
      <c r="VMD41" s="429"/>
      <c r="VME41" s="429"/>
      <c r="VMF41" s="429"/>
      <c r="VMG41" s="429"/>
      <c r="VMH41" s="429"/>
      <c r="VMI41" s="429"/>
      <c r="VMJ41" s="429"/>
      <c r="VMK41" s="429"/>
      <c r="VML41" s="429"/>
      <c r="VMM41" s="429"/>
      <c r="VMN41" s="429"/>
      <c r="VMO41" s="429"/>
      <c r="VMP41" s="429"/>
      <c r="VMQ41" s="429"/>
      <c r="VMR41" s="429"/>
      <c r="VMS41" s="429"/>
      <c r="VMT41" s="429"/>
      <c r="VMU41" s="429"/>
      <c r="VMV41" s="429"/>
      <c r="VMW41" s="429"/>
      <c r="VMX41" s="429"/>
      <c r="VMY41" s="429"/>
      <c r="VMZ41" s="429"/>
      <c r="VNA41" s="429"/>
      <c r="VNB41" s="429"/>
      <c r="VNC41" s="429"/>
      <c r="VND41" s="429"/>
      <c r="VNE41" s="429"/>
      <c r="VNF41" s="429"/>
      <c r="VNG41" s="429"/>
      <c r="VNH41" s="429"/>
      <c r="VNI41" s="429"/>
      <c r="VNJ41" s="429"/>
      <c r="VNK41" s="429"/>
      <c r="VNL41" s="429"/>
      <c r="VNM41" s="429"/>
      <c r="VNN41" s="429"/>
      <c r="VNO41" s="429"/>
      <c r="VNP41" s="429"/>
      <c r="VNQ41" s="429"/>
      <c r="VNR41" s="429"/>
      <c r="VNS41" s="429"/>
      <c r="VNT41" s="429"/>
      <c r="VNU41" s="429"/>
      <c r="VNV41" s="429"/>
      <c r="VNW41" s="429"/>
      <c r="VNX41" s="429"/>
      <c r="VNY41" s="429"/>
      <c r="VNZ41" s="429"/>
      <c r="VOA41" s="429"/>
      <c r="VOB41" s="429"/>
      <c r="VOC41" s="429"/>
      <c r="VOD41" s="429"/>
      <c r="VOE41" s="429"/>
      <c r="VOF41" s="429"/>
      <c r="VOG41" s="429"/>
      <c r="VOH41" s="429"/>
      <c r="VOI41" s="429"/>
      <c r="VOJ41" s="429"/>
      <c r="VOK41" s="429"/>
      <c r="VOL41" s="429"/>
      <c r="VOM41" s="429"/>
      <c r="VON41" s="429"/>
      <c r="VOO41" s="429"/>
      <c r="VOP41" s="429"/>
      <c r="VOQ41" s="429"/>
      <c r="VOR41" s="429"/>
      <c r="VOS41" s="429"/>
      <c r="VOT41" s="429"/>
      <c r="VOU41" s="429"/>
      <c r="VOV41" s="429"/>
      <c r="VOW41" s="429"/>
      <c r="VOX41" s="429"/>
      <c r="VOY41" s="429"/>
      <c r="VOZ41" s="429"/>
      <c r="VPA41" s="429"/>
      <c r="VPB41" s="429"/>
      <c r="VPC41" s="429"/>
      <c r="VPD41" s="429"/>
      <c r="VPE41" s="429"/>
      <c r="VPF41" s="429"/>
      <c r="VPG41" s="429"/>
      <c r="VPH41" s="429"/>
      <c r="VPI41" s="429"/>
      <c r="VPJ41" s="429"/>
      <c r="VPK41" s="429"/>
      <c r="VPL41" s="429"/>
      <c r="VPM41" s="429"/>
      <c r="VPN41" s="429"/>
      <c r="VPO41" s="429"/>
      <c r="VPP41" s="429"/>
      <c r="VPQ41" s="429"/>
      <c r="VPR41" s="429"/>
      <c r="VPS41" s="429"/>
      <c r="VPT41" s="429"/>
      <c r="VPU41" s="429"/>
      <c r="VPV41" s="429"/>
      <c r="VPW41" s="429"/>
      <c r="VPX41" s="429"/>
      <c r="VPY41" s="429"/>
      <c r="VPZ41" s="429"/>
      <c r="VQA41" s="429"/>
      <c r="VQB41" s="429"/>
      <c r="VQC41" s="429"/>
      <c r="VQD41" s="429"/>
      <c r="VQE41" s="429"/>
      <c r="VQF41" s="429"/>
      <c r="VQG41" s="429"/>
      <c r="VQH41" s="429"/>
      <c r="VQI41" s="429"/>
      <c r="VQJ41" s="429"/>
      <c r="VQK41" s="429"/>
      <c r="VQL41" s="429"/>
      <c r="VQM41" s="429"/>
      <c r="VQN41" s="429"/>
      <c r="VQO41" s="429"/>
      <c r="VQP41" s="429"/>
      <c r="VQQ41" s="429"/>
      <c r="VQR41" s="429"/>
      <c r="VQS41" s="429"/>
      <c r="VQT41" s="429"/>
      <c r="VQU41" s="429"/>
      <c r="VQV41" s="429"/>
      <c r="VQW41" s="429"/>
      <c r="VQX41" s="429"/>
      <c r="VQY41" s="429"/>
      <c r="VQZ41" s="429"/>
      <c r="VRA41" s="429"/>
      <c r="VRB41" s="429"/>
      <c r="VRC41" s="429"/>
      <c r="VRD41" s="429"/>
      <c r="VRE41" s="429"/>
      <c r="VRF41" s="429"/>
      <c r="VRG41" s="429"/>
      <c r="VRH41" s="429"/>
      <c r="VRI41" s="429"/>
      <c r="VRJ41" s="429"/>
      <c r="VRK41" s="429"/>
      <c r="VRL41" s="429"/>
      <c r="VRM41" s="429"/>
      <c r="VRN41" s="429"/>
      <c r="VRO41" s="429"/>
      <c r="VRP41" s="429"/>
      <c r="VRQ41" s="429"/>
      <c r="VRR41" s="429"/>
      <c r="VRS41" s="429"/>
      <c r="VRT41" s="429"/>
      <c r="VRU41" s="429"/>
      <c r="VRV41" s="429"/>
      <c r="VRW41" s="429"/>
      <c r="VRX41" s="429"/>
      <c r="VRY41" s="429"/>
      <c r="VRZ41" s="429"/>
      <c r="VSA41" s="429"/>
      <c r="VSB41" s="429"/>
      <c r="VSC41" s="429"/>
      <c r="VSD41" s="429"/>
      <c r="VSE41" s="429"/>
      <c r="VSF41" s="429"/>
      <c r="VSG41" s="429"/>
      <c r="VSH41" s="429"/>
      <c r="VSI41" s="429"/>
      <c r="VSJ41" s="429"/>
      <c r="VSK41" s="429"/>
      <c r="VSL41" s="429"/>
      <c r="VSM41" s="429"/>
      <c r="VSN41" s="429"/>
      <c r="VSO41" s="429"/>
      <c r="VSP41" s="429"/>
      <c r="VSQ41" s="429"/>
      <c r="VSR41" s="429"/>
      <c r="VSS41" s="429"/>
      <c r="VST41" s="429"/>
      <c r="VSU41" s="429"/>
      <c r="VSV41" s="429"/>
      <c r="VSW41" s="429"/>
      <c r="VSX41" s="429"/>
      <c r="VSY41" s="429"/>
      <c r="VSZ41" s="429"/>
      <c r="VTA41" s="429"/>
      <c r="VTB41" s="429"/>
      <c r="VTC41" s="429"/>
      <c r="VTD41" s="429"/>
      <c r="VTE41" s="429"/>
      <c r="VTF41" s="429"/>
      <c r="VTG41" s="429"/>
      <c r="VTH41" s="429"/>
      <c r="VTI41" s="429"/>
      <c r="VTJ41" s="429"/>
      <c r="VTK41" s="429"/>
      <c r="VTL41" s="429"/>
      <c r="VTM41" s="429"/>
      <c r="VTN41" s="429"/>
      <c r="VTO41" s="429"/>
      <c r="VTP41" s="429"/>
      <c r="VTQ41" s="429"/>
      <c r="VTR41" s="429"/>
      <c r="VTS41" s="429"/>
      <c r="VTT41" s="429"/>
      <c r="VTU41" s="429"/>
      <c r="VTV41" s="429"/>
      <c r="VTW41" s="429"/>
      <c r="VTX41" s="429"/>
      <c r="VTY41" s="429"/>
      <c r="VTZ41" s="429"/>
      <c r="VUA41" s="429"/>
      <c r="VUB41" s="429"/>
      <c r="VUC41" s="429"/>
      <c r="VUD41" s="429"/>
      <c r="VUE41" s="429"/>
      <c r="VUF41" s="429"/>
      <c r="VUG41" s="429"/>
      <c r="VUH41" s="429"/>
      <c r="VUI41" s="429"/>
      <c r="VUJ41" s="429"/>
      <c r="VUK41" s="429"/>
      <c r="VUL41" s="429"/>
      <c r="VUM41" s="429"/>
      <c r="VUN41" s="429"/>
      <c r="VUO41" s="429"/>
      <c r="VUP41" s="429"/>
      <c r="VUQ41" s="429"/>
      <c r="VUR41" s="429"/>
      <c r="VUS41" s="429"/>
      <c r="VUT41" s="429"/>
      <c r="VUU41" s="429"/>
      <c r="VUV41" s="429"/>
      <c r="VUW41" s="429"/>
      <c r="VUX41" s="429"/>
      <c r="VUY41" s="429"/>
      <c r="VUZ41" s="429"/>
      <c r="VVA41" s="429"/>
      <c r="VVB41" s="429"/>
      <c r="VVC41" s="429"/>
      <c r="VVD41" s="429"/>
      <c r="VVE41" s="429"/>
      <c r="VVF41" s="429"/>
      <c r="VVG41" s="429"/>
      <c r="VVH41" s="429"/>
      <c r="VVI41" s="429"/>
      <c r="VVJ41" s="429"/>
      <c r="VVK41" s="429"/>
      <c r="VVL41" s="429"/>
      <c r="VVM41" s="429"/>
      <c r="VVN41" s="429"/>
      <c r="VVO41" s="429"/>
      <c r="VVP41" s="429"/>
      <c r="VVQ41" s="429"/>
      <c r="VVR41" s="429"/>
      <c r="VVS41" s="429"/>
      <c r="VVT41" s="429"/>
      <c r="VVU41" s="429"/>
      <c r="VVV41" s="429"/>
      <c r="VVW41" s="429"/>
      <c r="VVX41" s="429"/>
      <c r="VVY41" s="429"/>
      <c r="VVZ41" s="429"/>
      <c r="VWA41" s="429"/>
      <c r="VWB41" s="429"/>
      <c r="VWC41" s="429"/>
      <c r="VWD41" s="429"/>
      <c r="VWE41" s="429"/>
      <c r="VWF41" s="429"/>
      <c r="VWG41" s="429"/>
      <c r="VWH41" s="429"/>
      <c r="VWI41" s="429"/>
      <c r="VWJ41" s="429"/>
      <c r="VWK41" s="429"/>
      <c r="VWL41" s="429"/>
      <c r="VWM41" s="429"/>
      <c r="VWN41" s="429"/>
      <c r="VWO41" s="429"/>
      <c r="VWP41" s="429"/>
      <c r="VWQ41" s="429"/>
      <c r="VWR41" s="429"/>
      <c r="VWS41" s="429"/>
      <c r="VWT41" s="429"/>
      <c r="VWU41" s="429"/>
      <c r="VWV41" s="429"/>
      <c r="VWW41" s="429"/>
      <c r="VWX41" s="429"/>
      <c r="VWY41" s="429"/>
      <c r="VWZ41" s="429"/>
      <c r="VXA41" s="429"/>
      <c r="VXB41" s="429"/>
      <c r="VXC41" s="429"/>
      <c r="VXD41" s="429"/>
      <c r="VXE41" s="429"/>
      <c r="VXF41" s="429"/>
      <c r="VXG41" s="429"/>
      <c r="VXH41" s="429"/>
      <c r="VXI41" s="429"/>
      <c r="VXJ41" s="429"/>
      <c r="VXK41" s="429"/>
      <c r="VXL41" s="429"/>
      <c r="VXM41" s="429"/>
      <c r="VXN41" s="429"/>
      <c r="VXO41" s="429"/>
      <c r="VXP41" s="429"/>
      <c r="VXQ41" s="429"/>
      <c r="VXR41" s="429"/>
      <c r="VXS41" s="429"/>
      <c r="VXT41" s="429"/>
      <c r="VXU41" s="429"/>
      <c r="VXV41" s="429"/>
      <c r="VXW41" s="429"/>
      <c r="VXX41" s="429"/>
      <c r="VXY41" s="429"/>
      <c r="VXZ41" s="429"/>
      <c r="VYA41" s="429"/>
      <c r="VYB41" s="429"/>
      <c r="VYC41" s="429"/>
      <c r="VYD41" s="429"/>
      <c r="VYE41" s="429"/>
      <c r="VYF41" s="429"/>
      <c r="VYG41" s="429"/>
      <c r="VYH41" s="429"/>
      <c r="VYI41" s="429"/>
      <c r="VYJ41" s="429"/>
      <c r="VYK41" s="429"/>
      <c r="VYL41" s="429"/>
      <c r="VYM41" s="429"/>
      <c r="VYN41" s="429"/>
      <c r="VYO41" s="429"/>
      <c r="VYP41" s="429"/>
      <c r="VYQ41" s="429"/>
      <c r="VYR41" s="429"/>
      <c r="VYS41" s="429"/>
      <c r="VYT41" s="429"/>
      <c r="VYU41" s="429"/>
      <c r="VYV41" s="429"/>
      <c r="VYW41" s="429"/>
      <c r="VYX41" s="429"/>
      <c r="VYY41" s="429"/>
      <c r="VYZ41" s="429"/>
      <c r="VZA41" s="429"/>
      <c r="VZB41" s="429"/>
      <c r="VZC41" s="429"/>
      <c r="VZD41" s="429"/>
      <c r="VZE41" s="429"/>
      <c r="VZF41" s="429"/>
      <c r="VZG41" s="429"/>
      <c r="VZH41" s="429"/>
      <c r="VZI41" s="429"/>
      <c r="VZJ41" s="429"/>
      <c r="VZK41" s="429"/>
      <c r="VZL41" s="429"/>
      <c r="VZM41" s="429"/>
      <c r="VZN41" s="429"/>
      <c r="VZO41" s="429"/>
      <c r="VZP41" s="429"/>
      <c r="VZQ41" s="429"/>
      <c r="VZR41" s="429"/>
      <c r="VZS41" s="429"/>
      <c r="VZT41" s="429"/>
      <c r="VZU41" s="429"/>
      <c r="VZV41" s="429"/>
      <c r="VZW41" s="429"/>
      <c r="VZX41" s="429"/>
      <c r="VZY41" s="429"/>
      <c r="VZZ41" s="429"/>
      <c r="WAA41" s="429"/>
      <c r="WAB41" s="429"/>
      <c r="WAC41" s="429"/>
      <c r="WAD41" s="429"/>
      <c r="WAE41" s="429"/>
      <c r="WAF41" s="429"/>
      <c r="WAG41" s="429"/>
      <c r="WAH41" s="429"/>
      <c r="WAI41" s="429"/>
      <c r="WAJ41" s="429"/>
      <c r="WAK41" s="429"/>
      <c r="WAL41" s="429"/>
      <c r="WAM41" s="429"/>
      <c r="WAN41" s="429"/>
      <c r="WAO41" s="429"/>
      <c r="WAP41" s="429"/>
      <c r="WAQ41" s="429"/>
      <c r="WAR41" s="429"/>
      <c r="WAS41" s="429"/>
      <c r="WAT41" s="429"/>
      <c r="WAU41" s="429"/>
      <c r="WAV41" s="429"/>
      <c r="WAW41" s="429"/>
      <c r="WAX41" s="429"/>
      <c r="WAY41" s="429"/>
      <c r="WAZ41" s="429"/>
      <c r="WBA41" s="429"/>
      <c r="WBB41" s="429"/>
      <c r="WBC41" s="429"/>
      <c r="WBD41" s="429"/>
      <c r="WBE41" s="429"/>
      <c r="WBF41" s="429"/>
      <c r="WBG41" s="429"/>
      <c r="WBH41" s="429"/>
      <c r="WBI41" s="429"/>
      <c r="WBJ41" s="429"/>
      <c r="WBK41" s="429"/>
      <c r="WBL41" s="429"/>
      <c r="WBM41" s="429"/>
      <c r="WBN41" s="429"/>
      <c r="WBO41" s="429"/>
      <c r="WBP41" s="429"/>
      <c r="WBQ41" s="429"/>
      <c r="WBR41" s="429"/>
      <c r="WBS41" s="429"/>
      <c r="WBT41" s="429"/>
      <c r="WBU41" s="429"/>
      <c r="WBV41" s="429"/>
      <c r="WBW41" s="429"/>
      <c r="WBX41" s="429"/>
      <c r="WBY41" s="429"/>
      <c r="WBZ41" s="429"/>
      <c r="WCA41" s="429"/>
      <c r="WCB41" s="429"/>
      <c r="WCC41" s="429"/>
      <c r="WCD41" s="429"/>
      <c r="WCE41" s="429"/>
      <c r="WCF41" s="429"/>
      <c r="WCG41" s="429"/>
      <c r="WCH41" s="429"/>
      <c r="WCI41" s="429"/>
      <c r="WCJ41" s="429"/>
      <c r="WCK41" s="429"/>
      <c r="WCL41" s="429"/>
      <c r="WCM41" s="429"/>
      <c r="WCN41" s="429"/>
      <c r="WCO41" s="429"/>
      <c r="WCP41" s="429"/>
      <c r="WCQ41" s="429"/>
      <c r="WCR41" s="429"/>
      <c r="WCS41" s="429"/>
      <c r="WCT41" s="429"/>
      <c r="WCU41" s="429"/>
      <c r="WCV41" s="429"/>
      <c r="WCW41" s="429"/>
      <c r="WCX41" s="429"/>
      <c r="WCY41" s="429"/>
      <c r="WCZ41" s="429"/>
      <c r="WDA41" s="429"/>
      <c r="WDB41" s="429"/>
      <c r="WDC41" s="429"/>
      <c r="WDD41" s="429"/>
      <c r="WDE41" s="429"/>
      <c r="WDF41" s="429"/>
      <c r="WDG41" s="429"/>
      <c r="WDH41" s="429"/>
      <c r="WDI41" s="429"/>
      <c r="WDJ41" s="429"/>
      <c r="WDK41" s="429"/>
      <c r="WDL41" s="429"/>
      <c r="WDM41" s="429"/>
      <c r="WDN41" s="429"/>
      <c r="WDO41" s="429"/>
      <c r="WDP41" s="429"/>
      <c r="WDQ41" s="429"/>
      <c r="WDR41" s="429"/>
      <c r="WDS41" s="429"/>
      <c r="WDT41" s="429"/>
      <c r="WDU41" s="429"/>
      <c r="WDV41" s="429"/>
      <c r="WDW41" s="429"/>
      <c r="WDX41" s="429"/>
      <c r="WDY41" s="429"/>
      <c r="WDZ41" s="429"/>
      <c r="WEA41" s="429"/>
      <c r="WEB41" s="429"/>
      <c r="WEC41" s="429"/>
      <c r="WED41" s="429"/>
      <c r="WEE41" s="429"/>
      <c r="WEF41" s="429"/>
      <c r="WEG41" s="429"/>
      <c r="WEH41" s="429"/>
      <c r="WEI41" s="429"/>
      <c r="WEJ41" s="429"/>
      <c r="WEK41" s="429"/>
      <c r="WEL41" s="429"/>
      <c r="WEM41" s="429"/>
      <c r="WEN41" s="429"/>
      <c r="WEO41" s="429"/>
      <c r="WEP41" s="429"/>
      <c r="WEQ41" s="429"/>
      <c r="WER41" s="429"/>
      <c r="WES41" s="429"/>
      <c r="WET41" s="429"/>
      <c r="WEU41" s="429"/>
      <c r="WEV41" s="429"/>
      <c r="WEW41" s="429"/>
      <c r="WEX41" s="429"/>
      <c r="WEY41" s="429"/>
      <c r="WEZ41" s="429"/>
      <c r="WFA41" s="429"/>
      <c r="WFB41" s="429"/>
      <c r="WFC41" s="429"/>
      <c r="WFD41" s="429"/>
      <c r="WFE41" s="429"/>
      <c r="WFF41" s="429"/>
      <c r="WFG41" s="429"/>
      <c r="WFH41" s="429"/>
      <c r="WFI41" s="429"/>
      <c r="WFJ41" s="429"/>
      <c r="WFK41" s="429"/>
      <c r="WFL41" s="429"/>
      <c r="WFM41" s="429"/>
      <c r="WFN41" s="429"/>
      <c r="WFO41" s="429"/>
      <c r="WFP41" s="429"/>
      <c r="WFQ41" s="429"/>
      <c r="WFR41" s="429"/>
      <c r="WFS41" s="429"/>
      <c r="WFT41" s="429"/>
      <c r="WFU41" s="429"/>
      <c r="WFV41" s="429"/>
      <c r="WFW41" s="429"/>
      <c r="WFX41" s="429"/>
      <c r="WFY41" s="429"/>
      <c r="WFZ41" s="429"/>
      <c r="WGA41" s="429"/>
      <c r="WGB41" s="429"/>
      <c r="WGC41" s="429"/>
      <c r="WGD41" s="429"/>
      <c r="WGE41" s="429"/>
      <c r="WGF41" s="429"/>
      <c r="WGG41" s="429"/>
      <c r="WGH41" s="429"/>
      <c r="WGI41" s="429"/>
      <c r="WGJ41" s="429"/>
      <c r="WGK41" s="429"/>
      <c r="WGL41" s="429"/>
      <c r="WGM41" s="429"/>
      <c r="WGN41" s="429"/>
      <c r="WGO41" s="429"/>
      <c r="WGP41" s="429"/>
      <c r="WGQ41" s="429"/>
      <c r="WGR41" s="429"/>
      <c r="WGS41" s="429"/>
      <c r="WGT41" s="429"/>
      <c r="WGU41" s="429"/>
      <c r="WGV41" s="429"/>
      <c r="WGW41" s="429"/>
      <c r="WGX41" s="429"/>
      <c r="WGY41" s="429"/>
      <c r="WGZ41" s="429"/>
      <c r="WHA41" s="429"/>
      <c r="WHB41" s="429"/>
      <c r="WHC41" s="429"/>
      <c r="WHD41" s="429"/>
      <c r="WHE41" s="429"/>
      <c r="WHF41" s="429"/>
      <c r="WHG41" s="429"/>
      <c r="WHH41" s="429"/>
      <c r="WHI41" s="429"/>
      <c r="WHJ41" s="429"/>
      <c r="WHK41" s="429"/>
      <c r="WHL41" s="429"/>
      <c r="WHM41" s="429"/>
      <c r="WHN41" s="429"/>
      <c r="WHO41" s="429"/>
      <c r="WHP41" s="429"/>
      <c r="WHQ41" s="429"/>
      <c r="WHR41" s="429"/>
      <c r="WHS41" s="429"/>
      <c r="WHT41" s="429"/>
      <c r="WHU41" s="429"/>
      <c r="WHV41" s="429"/>
      <c r="WHW41" s="429"/>
      <c r="WHX41" s="429"/>
      <c r="WHY41" s="429"/>
      <c r="WHZ41" s="429"/>
      <c r="WIA41" s="429"/>
      <c r="WIB41" s="429"/>
      <c r="WIC41" s="429"/>
      <c r="WID41" s="429"/>
      <c r="WIE41" s="429"/>
      <c r="WIF41" s="429"/>
      <c r="WIG41" s="429"/>
      <c r="WIH41" s="429"/>
      <c r="WII41" s="429"/>
      <c r="WIJ41" s="429"/>
      <c r="WIK41" s="429"/>
      <c r="WIL41" s="429"/>
      <c r="WIM41" s="429"/>
      <c r="WIN41" s="429"/>
      <c r="WIO41" s="429"/>
      <c r="WIP41" s="429"/>
      <c r="WIQ41" s="429"/>
      <c r="WIR41" s="429"/>
      <c r="WIS41" s="429"/>
      <c r="WIT41" s="429"/>
      <c r="WIU41" s="429"/>
      <c r="WIV41" s="429"/>
      <c r="WIW41" s="429"/>
      <c r="WIX41" s="429"/>
      <c r="WIY41" s="429"/>
      <c r="WIZ41" s="429"/>
      <c r="WJA41" s="429"/>
      <c r="WJB41" s="429"/>
      <c r="WJC41" s="429"/>
      <c r="WJD41" s="429"/>
      <c r="WJE41" s="429"/>
      <c r="WJF41" s="429"/>
      <c r="WJG41" s="429"/>
      <c r="WJH41" s="429"/>
      <c r="WJI41" s="429"/>
      <c r="WJJ41" s="429"/>
      <c r="WJK41" s="429"/>
      <c r="WJL41" s="429"/>
      <c r="WJM41" s="429"/>
      <c r="WJN41" s="429"/>
      <c r="WJO41" s="429"/>
      <c r="WJP41" s="429"/>
      <c r="WJQ41" s="429"/>
      <c r="WJR41" s="429"/>
      <c r="WJS41" s="429"/>
      <c r="WJT41" s="429"/>
      <c r="WJU41" s="429"/>
      <c r="WJV41" s="429"/>
      <c r="WJW41" s="429"/>
      <c r="WJX41" s="429"/>
      <c r="WJY41" s="429"/>
      <c r="WJZ41" s="429"/>
      <c r="WKA41" s="429"/>
      <c r="WKB41" s="429"/>
      <c r="WKC41" s="429"/>
      <c r="WKD41" s="429"/>
      <c r="WKE41" s="429"/>
      <c r="WKF41" s="429"/>
      <c r="WKG41" s="429"/>
      <c r="WKH41" s="429"/>
      <c r="WKI41" s="429"/>
      <c r="WKJ41" s="429"/>
      <c r="WKK41" s="429"/>
      <c r="WKL41" s="429"/>
      <c r="WKM41" s="429"/>
      <c r="WKN41" s="429"/>
      <c r="WKO41" s="429"/>
      <c r="WKP41" s="429"/>
      <c r="WKQ41" s="429"/>
      <c r="WKR41" s="429"/>
      <c r="WKS41" s="429"/>
      <c r="WKT41" s="429"/>
      <c r="WKU41" s="429"/>
      <c r="WKV41" s="429"/>
      <c r="WKW41" s="429"/>
      <c r="WKX41" s="429"/>
      <c r="WKY41" s="429"/>
      <c r="WKZ41" s="429"/>
      <c r="WLA41" s="429"/>
      <c r="WLB41" s="429"/>
      <c r="WLC41" s="429"/>
      <c r="WLD41" s="429"/>
      <c r="WLE41" s="429"/>
      <c r="WLF41" s="429"/>
      <c r="WLG41" s="429"/>
      <c r="WLH41" s="429"/>
      <c r="WLI41" s="429"/>
      <c r="WLJ41" s="429"/>
      <c r="WLK41" s="429"/>
      <c r="WLL41" s="429"/>
      <c r="WLM41" s="429"/>
      <c r="WLN41" s="429"/>
      <c r="WLO41" s="429"/>
      <c r="WLP41" s="429"/>
      <c r="WLQ41" s="429"/>
      <c r="WLR41" s="429"/>
      <c r="WLS41" s="429"/>
      <c r="WLT41" s="429"/>
      <c r="WLU41" s="429"/>
      <c r="WLV41" s="429"/>
      <c r="WLW41" s="429"/>
      <c r="WLX41" s="429"/>
      <c r="WLY41" s="429"/>
      <c r="WLZ41" s="429"/>
      <c r="WMA41" s="429"/>
      <c r="WMB41" s="429"/>
      <c r="WMC41" s="429"/>
      <c r="WMD41" s="429"/>
      <c r="WME41" s="429"/>
      <c r="WMF41" s="429"/>
      <c r="WMG41" s="429"/>
      <c r="WMH41" s="429"/>
      <c r="WMI41" s="429"/>
      <c r="WMJ41" s="429"/>
      <c r="WMK41" s="429"/>
      <c r="WML41" s="429"/>
      <c r="WMM41" s="429"/>
      <c r="WMN41" s="429"/>
      <c r="WMO41" s="429"/>
      <c r="WMP41" s="429"/>
      <c r="WMQ41" s="429"/>
      <c r="WMR41" s="429"/>
      <c r="WMS41" s="429"/>
      <c r="WMT41" s="429"/>
      <c r="WMU41" s="429"/>
      <c r="WMV41" s="429"/>
      <c r="WMW41" s="429"/>
      <c r="WMX41" s="429"/>
      <c r="WMY41" s="429"/>
      <c r="WMZ41" s="429"/>
      <c r="WNA41" s="429"/>
      <c r="WNB41" s="429"/>
      <c r="WNC41" s="429"/>
      <c r="WND41" s="429"/>
      <c r="WNE41" s="429"/>
      <c r="WNF41" s="429"/>
      <c r="WNG41" s="429"/>
      <c r="WNH41" s="429"/>
      <c r="WNI41" s="429"/>
      <c r="WNJ41" s="429"/>
      <c r="WNK41" s="429"/>
      <c r="WNL41" s="429"/>
      <c r="WNM41" s="429"/>
      <c r="WNN41" s="429"/>
      <c r="WNO41" s="429"/>
      <c r="WNP41" s="429"/>
      <c r="WNQ41" s="429"/>
      <c r="WNR41" s="429"/>
      <c r="WNS41" s="429"/>
      <c r="WNT41" s="429"/>
      <c r="WNU41" s="429"/>
      <c r="WNV41" s="429"/>
      <c r="WNW41" s="429"/>
      <c r="WNX41" s="429"/>
      <c r="WNY41" s="429"/>
      <c r="WNZ41" s="429"/>
      <c r="WOA41" s="429"/>
      <c r="WOB41" s="429"/>
      <c r="WOC41" s="429"/>
      <c r="WOD41" s="429"/>
      <c r="WOE41" s="429"/>
      <c r="WOF41" s="429"/>
      <c r="WOG41" s="429"/>
      <c r="WOH41" s="429"/>
      <c r="WOI41" s="429"/>
      <c r="WOJ41" s="429"/>
      <c r="WOK41" s="429"/>
      <c r="WOL41" s="429"/>
      <c r="WOM41" s="429"/>
      <c r="WON41" s="429"/>
      <c r="WOO41" s="429"/>
      <c r="WOP41" s="429"/>
      <c r="WOQ41" s="429"/>
      <c r="WOR41" s="429"/>
      <c r="WOS41" s="429"/>
      <c r="WOT41" s="429"/>
      <c r="WOU41" s="429"/>
      <c r="WOV41" s="429"/>
      <c r="WOW41" s="429"/>
      <c r="WOX41" s="429"/>
      <c r="WOY41" s="429"/>
      <c r="WOZ41" s="429"/>
      <c r="WPA41" s="429"/>
      <c r="WPB41" s="429"/>
      <c r="WPC41" s="429"/>
      <c r="WPD41" s="429"/>
      <c r="WPE41" s="429"/>
      <c r="WPF41" s="429"/>
      <c r="WPG41" s="429"/>
      <c r="WPH41" s="429"/>
      <c r="WPI41" s="429"/>
      <c r="WPJ41" s="429"/>
      <c r="WPK41" s="429"/>
      <c r="WPL41" s="429"/>
      <c r="WPM41" s="429"/>
      <c r="WPN41" s="429"/>
      <c r="WPO41" s="429"/>
      <c r="WPP41" s="429"/>
      <c r="WPQ41" s="429"/>
      <c r="WPR41" s="429"/>
      <c r="WPS41" s="429"/>
      <c r="WPT41" s="429"/>
      <c r="WPU41" s="429"/>
      <c r="WPV41" s="429"/>
      <c r="WPW41" s="429"/>
      <c r="WPX41" s="429"/>
      <c r="WPY41" s="429"/>
      <c r="WPZ41" s="429"/>
      <c r="WQA41" s="429"/>
      <c r="WQB41" s="429"/>
      <c r="WQC41" s="429"/>
      <c r="WQD41" s="429"/>
      <c r="WQE41" s="429"/>
      <c r="WQF41" s="429"/>
      <c r="WQG41" s="429"/>
      <c r="WQH41" s="429"/>
      <c r="WQI41" s="429"/>
      <c r="WQJ41" s="429"/>
      <c r="WQK41" s="429"/>
      <c r="WQL41" s="429"/>
      <c r="WQM41" s="429"/>
      <c r="WQN41" s="429"/>
      <c r="WQO41" s="429"/>
      <c r="WQP41" s="429"/>
      <c r="WQQ41" s="429"/>
      <c r="WQR41" s="429"/>
      <c r="WQS41" s="429"/>
      <c r="WQT41" s="429"/>
      <c r="WQU41" s="429"/>
      <c r="WQV41" s="429"/>
      <c r="WQW41" s="429"/>
      <c r="WQX41" s="429"/>
      <c r="WQY41" s="429"/>
      <c r="WQZ41" s="429"/>
      <c r="WRA41" s="429"/>
      <c r="WRB41" s="429"/>
      <c r="WRC41" s="429"/>
      <c r="WRD41" s="429"/>
      <c r="WRE41" s="429"/>
      <c r="WRF41" s="429"/>
      <c r="WRG41" s="429"/>
      <c r="WRH41" s="429"/>
      <c r="WRI41" s="429"/>
      <c r="WRJ41" s="429"/>
      <c r="WRK41" s="429"/>
      <c r="WRL41" s="429"/>
      <c r="WRM41" s="429"/>
      <c r="WRN41" s="429"/>
      <c r="WRO41" s="429"/>
      <c r="WRP41" s="429"/>
      <c r="WRQ41" s="429"/>
      <c r="WRR41" s="429"/>
      <c r="WRS41" s="429"/>
      <c r="WRT41" s="429"/>
      <c r="WRU41" s="429"/>
      <c r="WRV41" s="429"/>
      <c r="WRW41" s="429"/>
      <c r="WRX41" s="429"/>
      <c r="WRY41" s="429"/>
      <c r="WRZ41" s="429"/>
      <c r="WSA41" s="429"/>
      <c r="WSB41" s="429"/>
      <c r="WSC41" s="429"/>
      <c r="WSD41" s="429"/>
      <c r="WSE41" s="429"/>
      <c r="WSF41" s="429"/>
      <c r="WSG41" s="429"/>
      <c r="WSH41" s="429"/>
      <c r="WSI41" s="429"/>
      <c r="WSJ41" s="429"/>
      <c r="WSK41" s="429"/>
      <c r="WSL41" s="429"/>
      <c r="WSM41" s="429"/>
      <c r="WSN41" s="429"/>
      <c r="WSO41" s="429"/>
      <c r="WSP41" s="429"/>
      <c r="WSQ41" s="429"/>
      <c r="WSR41" s="429"/>
      <c r="WSS41" s="429"/>
      <c r="WST41" s="429"/>
      <c r="WSU41" s="429"/>
      <c r="WSV41" s="429"/>
      <c r="WSW41" s="429"/>
      <c r="WSX41" s="429"/>
      <c r="WSY41" s="429"/>
      <c r="WSZ41" s="429"/>
      <c r="WTA41" s="429"/>
      <c r="WTB41" s="429"/>
      <c r="WTC41" s="429"/>
      <c r="WTD41" s="429"/>
      <c r="WTE41" s="429"/>
      <c r="WTF41" s="429"/>
      <c r="WTG41" s="429"/>
      <c r="WTH41" s="429"/>
      <c r="WTI41" s="429"/>
      <c r="WTJ41" s="429"/>
      <c r="WTK41" s="429"/>
      <c r="WTL41" s="429"/>
      <c r="WTM41" s="429"/>
      <c r="WTN41" s="429"/>
      <c r="WTO41" s="429"/>
      <c r="WTP41" s="429"/>
      <c r="WTQ41" s="429"/>
      <c r="WTR41" s="429"/>
      <c r="WTS41" s="429"/>
      <c r="WTT41" s="429"/>
      <c r="WTU41" s="429"/>
      <c r="WTV41" s="429"/>
      <c r="WTW41" s="429"/>
      <c r="WTX41" s="429"/>
      <c r="WTY41" s="429"/>
      <c r="WTZ41" s="429"/>
      <c r="WUA41" s="429"/>
      <c r="WUB41" s="429"/>
      <c r="WUC41" s="429"/>
      <c r="WUD41" s="429"/>
      <c r="WUE41" s="429"/>
      <c r="WUF41" s="429"/>
      <c r="WUG41" s="429"/>
      <c r="WUH41" s="429"/>
      <c r="WUI41" s="429"/>
      <c r="WUJ41" s="429"/>
      <c r="WUK41" s="429"/>
      <c r="WUL41" s="429"/>
      <c r="WUM41" s="429"/>
      <c r="WUN41" s="429"/>
      <c r="WUO41" s="429"/>
      <c r="WUP41" s="429"/>
      <c r="WUQ41" s="429"/>
      <c r="WUR41" s="429"/>
      <c r="WUS41" s="429"/>
      <c r="WUT41" s="429"/>
      <c r="WUU41" s="429"/>
      <c r="WUV41" s="429"/>
      <c r="WUW41" s="429"/>
      <c r="WUX41" s="429"/>
      <c r="WUY41" s="429"/>
      <c r="WUZ41" s="429"/>
      <c r="WVA41" s="429"/>
      <c r="WVB41" s="429"/>
      <c r="WVC41" s="429"/>
      <c r="WVD41" s="429"/>
      <c r="WVE41" s="429"/>
      <c r="WVF41" s="429"/>
      <c r="WVG41" s="429"/>
      <c r="WVH41" s="429"/>
      <c r="WVI41" s="429"/>
      <c r="WVJ41" s="429"/>
      <c r="WVK41" s="429"/>
      <c r="WVL41" s="429"/>
      <c r="WVM41" s="429"/>
      <c r="WVN41" s="429"/>
      <c r="WVO41" s="429"/>
      <c r="WVP41" s="429"/>
      <c r="WVQ41" s="429"/>
      <c r="WVR41" s="429"/>
      <c r="WVS41" s="429"/>
      <c r="WVT41" s="429"/>
      <c r="WVU41" s="429"/>
      <c r="WVV41" s="429"/>
      <c r="WVW41" s="429"/>
      <c r="WVX41" s="429"/>
      <c r="WVY41" s="429"/>
      <c r="WVZ41" s="429"/>
      <c r="WWA41" s="429"/>
      <c r="WWB41" s="429"/>
      <c r="WWC41" s="429"/>
      <c r="WWD41" s="429"/>
      <c r="WWE41" s="429"/>
      <c r="WWF41" s="429"/>
      <c r="WWG41" s="429"/>
      <c r="WWH41" s="429"/>
      <c r="WWI41" s="429"/>
      <c r="WWJ41" s="429"/>
      <c r="WWK41" s="429"/>
      <c r="WWL41" s="429"/>
      <c r="WWM41" s="429"/>
      <c r="WWN41" s="429"/>
      <c r="WWO41" s="429"/>
      <c r="WWP41" s="429"/>
      <c r="WWQ41" s="429"/>
      <c r="WWR41" s="429"/>
      <c r="WWS41" s="429"/>
      <c r="WWT41" s="429"/>
      <c r="WWU41" s="429"/>
      <c r="WWV41" s="429"/>
      <c r="WWW41" s="429"/>
      <c r="WWX41" s="429"/>
      <c r="WWY41" s="429"/>
      <c r="WWZ41" s="429"/>
      <c r="WXA41" s="429"/>
      <c r="WXB41" s="429"/>
      <c r="WXC41" s="429"/>
      <c r="WXD41" s="429"/>
      <c r="WXE41" s="429"/>
      <c r="WXF41" s="429"/>
      <c r="WXG41" s="429"/>
      <c r="WXH41" s="429"/>
      <c r="WXI41" s="429"/>
      <c r="WXJ41" s="429"/>
      <c r="WXK41" s="429"/>
      <c r="WXL41" s="429"/>
      <c r="WXM41" s="429"/>
      <c r="WXN41" s="429"/>
      <c r="WXO41" s="429"/>
      <c r="WXP41" s="429"/>
      <c r="WXQ41" s="429"/>
      <c r="WXR41" s="429"/>
      <c r="WXS41" s="429"/>
      <c r="WXT41" s="429"/>
      <c r="WXU41" s="429"/>
      <c r="WXV41" s="429"/>
      <c r="WXW41" s="429"/>
      <c r="WXX41" s="429"/>
      <c r="WXY41" s="429"/>
      <c r="WXZ41" s="429"/>
      <c r="WYA41" s="429"/>
      <c r="WYB41" s="429"/>
      <c r="WYC41" s="429"/>
      <c r="WYD41" s="429"/>
      <c r="WYE41" s="429"/>
      <c r="WYF41" s="429"/>
      <c r="WYG41" s="429"/>
      <c r="WYH41" s="429"/>
      <c r="WYI41" s="429"/>
      <c r="WYJ41" s="429"/>
      <c r="WYK41" s="429"/>
      <c r="WYL41" s="429"/>
      <c r="WYM41" s="429"/>
      <c r="WYN41" s="429"/>
      <c r="WYO41" s="429"/>
      <c r="WYP41" s="429"/>
      <c r="WYQ41" s="429"/>
      <c r="WYR41" s="429"/>
      <c r="WYS41" s="429"/>
      <c r="WYT41" s="429"/>
      <c r="WYU41" s="429"/>
      <c r="WYV41" s="429"/>
      <c r="WYW41" s="429"/>
      <c r="WYX41" s="429"/>
      <c r="WYY41" s="429"/>
      <c r="WYZ41" s="429"/>
      <c r="WZA41" s="429"/>
      <c r="WZB41" s="429"/>
      <c r="WZC41" s="429"/>
      <c r="WZD41" s="429"/>
      <c r="WZE41" s="429"/>
      <c r="WZF41" s="429"/>
      <c r="WZG41" s="429"/>
      <c r="WZH41" s="429"/>
      <c r="WZI41" s="429"/>
      <c r="WZJ41" s="429"/>
      <c r="WZK41" s="429"/>
      <c r="WZL41" s="429"/>
      <c r="WZM41" s="429"/>
      <c r="WZN41" s="429"/>
      <c r="WZO41" s="429"/>
      <c r="WZP41" s="429"/>
      <c r="WZQ41" s="429"/>
      <c r="WZR41" s="429"/>
      <c r="WZS41" s="429"/>
      <c r="WZT41" s="429"/>
      <c r="WZU41" s="429"/>
      <c r="WZV41" s="429"/>
      <c r="WZW41" s="429"/>
      <c r="WZX41" s="429"/>
      <c r="WZY41" s="429"/>
      <c r="WZZ41" s="429"/>
      <c r="XAA41" s="429"/>
      <c r="XAB41" s="429"/>
      <c r="XAC41" s="429"/>
      <c r="XAD41" s="429"/>
      <c r="XAE41" s="429"/>
      <c r="XAF41" s="429"/>
      <c r="XAG41" s="429"/>
      <c r="XAH41" s="429"/>
      <c r="XAI41" s="429"/>
      <c r="XAJ41" s="429"/>
      <c r="XAK41" s="429"/>
      <c r="XAL41" s="429"/>
      <c r="XAM41" s="429"/>
      <c r="XAN41" s="429"/>
      <c r="XAO41" s="429"/>
      <c r="XAP41" s="429"/>
      <c r="XAQ41" s="429"/>
      <c r="XAR41" s="429"/>
      <c r="XAS41" s="429"/>
      <c r="XAT41" s="429"/>
      <c r="XAU41" s="429"/>
      <c r="XAV41" s="429"/>
      <c r="XAW41" s="429"/>
      <c r="XAX41" s="429"/>
      <c r="XAY41" s="429"/>
      <c r="XAZ41" s="429"/>
      <c r="XBA41" s="429"/>
      <c r="XBB41" s="429"/>
      <c r="XBC41" s="429"/>
      <c r="XBD41" s="429"/>
      <c r="XBE41" s="429"/>
      <c r="XBF41" s="429"/>
      <c r="XBG41" s="429"/>
      <c r="XBH41" s="429"/>
      <c r="XBI41" s="429"/>
      <c r="XBJ41" s="429"/>
      <c r="XBK41" s="429"/>
      <c r="XBL41" s="429"/>
      <c r="XBM41" s="429"/>
      <c r="XBN41" s="429"/>
      <c r="XBO41" s="429"/>
      <c r="XBP41" s="429"/>
      <c r="XBQ41" s="429"/>
      <c r="XBR41" s="429"/>
      <c r="XBS41" s="429"/>
      <c r="XBT41" s="429"/>
      <c r="XBU41" s="429"/>
      <c r="XBV41" s="429"/>
      <c r="XBW41" s="429"/>
      <c r="XBX41" s="429"/>
      <c r="XBY41" s="429"/>
      <c r="XBZ41" s="429"/>
      <c r="XCA41" s="429"/>
      <c r="XCB41" s="429"/>
      <c r="XCC41" s="429"/>
      <c r="XCD41" s="429"/>
      <c r="XCE41" s="429"/>
      <c r="XCF41" s="429"/>
      <c r="XCG41" s="429"/>
      <c r="XCH41" s="429"/>
      <c r="XCI41" s="429"/>
      <c r="XCJ41" s="429"/>
      <c r="XCK41" s="429"/>
      <c r="XCL41" s="429"/>
      <c r="XCM41" s="429"/>
      <c r="XCN41" s="429"/>
      <c r="XCO41" s="429"/>
      <c r="XCP41" s="429"/>
      <c r="XCQ41" s="429"/>
      <c r="XCR41" s="429"/>
      <c r="XCS41" s="429"/>
      <c r="XCT41" s="429"/>
      <c r="XCU41" s="429"/>
      <c r="XCV41" s="429"/>
      <c r="XCW41" s="429"/>
      <c r="XCX41" s="429"/>
      <c r="XCY41" s="429"/>
      <c r="XCZ41" s="429"/>
      <c r="XDA41" s="429"/>
      <c r="XDB41" s="429"/>
      <c r="XDC41" s="429"/>
      <c r="XDD41" s="429"/>
      <c r="XDE41" s="429"/>
      <c r="XDF41" s="429"/>
      <c r="XDG41" s="429"/>
      <c r="XDH41" s="429"/>
      <c r="XDI41" s="429"/>
      <c r="XDJ41" s="429"/>
      <c r="XDK41" s="429"/>
      <c r="XDL41" s="429"/>
      <c r="XDM41" s="429"/>
      <c r="XDN41" s="429"/>
      <c r="XDO41" s="429"/>
      <c r="XDP41" s="429"/>
      <c r="XDQ41" s="429"/>
      <c r="XDR41" s="429"/>
      <c r="XDS41" s="429"/>
      <c r="XDT41" s="429"/>
      <c r="XDU41" s="429"/>
      <c r="XDV41" s="429"/>
      <c r="XDW41" s="429"/>
      <c r="XDX41" s="429"/>
      <c r="XDY41" s="429"/>
      <c r="XDZ41" s="429"/>
      <c r="XEA41" s="429"/>
      <c r="XEB41" s="429"/>
      <c r="XEC41" s="429"/>
      <c r="XED41" s="429"/>
      <c r="XEE41" s="429"/>
      <c r="XEF41" s="429"/>
      <c r="XEG41" s="429"/>
      <c r="XEH41" s="429"/>
      <c r="XEI41" s="429"/>
      <c r="XEJ41" s="429"/>
      <c r="XEK41" s="429"/>
      <c r="XEL41" s="429"/>
      <c r="XEM41" s="429"/>
      <c r="XEN41" s="429"/>
      <c r="XEO41" s="429"/>
      <c r="XEP41" s="429"/>
      <c r="XEQ41" s="429"/>
      <c r="XER41" s="429"/>
      <c r="XES41" s="429"/>
      <c r="XET41" s="429"/>
      <c r="XEU41" s="429"/>
      <c r="XEV41" s="429"/>
      <c r="XEW41" s="429"/>
      <c r="XEX41" s="429"/>
      <c r="XEY41" s="429"/>
      <c r="XEZ41" s="429"/>
      <c r="XFA41" s="429"/>
      <c r="XFB41" s="429"/>
    </row>
    <row r="42" spans="1:16382" s="429" customFormat="1" ht="34.35" customHeight="1">
      <c r="A42" s="500"/>
      <c r="B42" s="501" t="str">
        <f>VLOOKUP(878,[2]Sprachindex!$A:$Z,$AL$9,FALSE)</f>
        <v>pc.</v>
      </c>
      <c r="C42" s="502"/>
      <c r="D42" s="484">
        <v>340488</v>
      </c>
      <c r="E42" s="633" t="str">
        <f>VLOOKUP(1461,[2]Sprachindex!$A:$Z,$AL$9,FALSE)</f>
        <v>douille de guidage pour point fixe (⌀ 8,5 × 5,1 mm)</v>
      </c>
      <c r="F42" s="634"/>
      <c r="G42" s="634"/>
      <c r="H42" s="634"/>
      <c r="I42" s="634"/>
      <c r="J42" s="634"/>
      <c r="K42" s="635"/>
      <c r="L42" s="484">
        <f>ROUNDUP($A42/100,0)*100</f>
        <v>0</v>
      </c>
      <c r="M42" s="503"/>
      <c r="N42" s="433"/>
      <c r="AI42" s="462"/>
      <c r="AJ42" s="459"/>
      <c r="AK42" s="459"/>
      <c r="AL42" s="456"/>
    </row>
    <row r="43" spans="1:16382" s="429" customFormat="1" ht="34.35" customHeight="1">
      <c r="A43" s="500"/>
      <c r="B43" s="501" t="str">
        <f>VLOOKUP(878,[2]Sprachindex!$A:$Z,$AL$9,FALSE)</f>
        <v>pc.</v>
      </c>
      <c r="C43" s="502"/>
      <c r="D43" s="484">
        <v>340468</v>
      </c>
      <c r="E43" s="633" t="str">
        <f>VLOOKUP(1462,[2]Sprachindex!$A:$Z,$AL$9,FALSE)</f>
        <v>joint d’étanchéité (⌀ 14 × 4 mm)</v>
      </c>
      <c r="F43" s="634"/>
      <c r="G43" s="634"/>
      <c r="H43" s="634"/>
      <c r="I43" s="634"/>
      <c r="J43" s="634"/>
      <c r="K43" s="635"/>
      <c r="L43" s="484">
        <f>ROUNDUP($A43/250,0)*250</f>
        <v>0</v>
      </c>
      <c r="M43" s="503"/>
      <c r="N43" s="433"/>
      <c r="AI43" s="462"/>
      <c r="AJ43" s="459"/>
      <c r="AK43" s="459"/>
      <c r="AL43" s="456"/>
    </row>
    <row r="44" spans="1:16382" s="429" customFormat="1" ht="34.35" customHeight="1">
      <c r="A44" s="500"/>
      <c r="B44" s="501" t="str">
        <f>VLOOKUP(579,[2]Sprachindex!$A:$Z,$AL$9,FALSE)</f>
        <v>m</v>
      </c>
      <c r="C44" s="502"/>
      <c r="D44" s="484">
        <v>340475</v>
      </c>
      <c r="E44" s="633" t="str">
        <f>VLOOKUP(1463,[2]Sprachindex!$A:$Z,$AL$9,FALSE) &amp; " 70 x 1,3 mm"</f>
        <v>joint EPDM (un côté adhésif) 70 x 1,3 mm</v>
      </c>
      <c r="F44" s="634"/>
      <c r="G44" s="634"/>
      <c r="H44" s="634"/>
      <c r="I44" s="634"/>
      <c r="J44" s="634"/>
      <c r="K44" s="635"/>
      <c r="L44" s="484">
        <f>ROUNDUP($A44/25,0)*25</f>
        <v>0</v>
      </c>
      <c r="M44" s="503"/>
      <c r="N44" s="433"/>
      <c r="AI44" s="462"/>
      <c r="AJ44" s="459"/>
      <c r="AK44" s="459"/>
      <c r="AL44" s="456"/>
    </row>
    <row r="45" spans="1:16382" s="495" customFormat="1" ht="34.35" customHeight="1">
      <c r="A45" s="500"/>
      <c r="B45" s="501" t="str">
        <f>VLOOKUP(579,[2]Sprachindex!$A:$Z,$AL$9,FALSE)</f>
        <v>m</v>
      </c>
      <c r="C45" s="502"/>
      <c r="D45" s="484">
        <v>340476</v>
      </c>
      <c r="E45" s="633" t="str">
        <f>VLOOKUP(1463,[2]Sprachindex!$A:$Z,$AL$9,FALSE) &amp; " 135 x 1,3 mm"</f>
        <v>joint EPDM (un côté adhésif) 135 x 1,3 mm</v>
      </c>
      <c r="F45" s="634"/>
      <c r="G45" s="634"/>
      <c r="H45" s="634"/>
      <c r="I45" s="634"/>
      <c r="J45" s="634"/>
      <c r="K45" s="635"/>
      <c r="L45" s="484">
        <f t="shared" ref="L45:L47" si="1">ROUNDUP($A45/25,0)*25</f>
        <v>0</v>
      </c>
      <c r="M45" s="503"/>
      <c r="N45" s="490"/>
      <c r="O45" s="491"/>
      <c r="P45" s="504" t="s">
        <v>260</v>
      </c>
      <c r="Q45" s="504" t="s">
        <v>261</v>
      </c>
      <c r="R45" s="494"/>
      <c r="T45" s="505" t="s">
        <v>262</v>
      </c>
      <c r="U45" s="505" t="s">
        <v>263</v>
      </c>
      <c r="V45" s="505" t="s">
        <v>264</v>
      </c>
      <c r="W45" s="505" t="s">
        <v>265</v>
      </c>
      <c r="X45" s="505" t="s">
        <v>266</v>
      </c>
      <c r="Y45" s="505" t="s">
        <v>267</v>
      </c>
      <c r="Z45" s="505" t="s">
        <v>268</v>
      </c>
      <c r="AA45" s="505" t="s">
        <v>269</v>
      </c>
      <c r="AB45" s="505" t="s">
        <v>270</v>
      </c>
      <c r="AC45" s="505" t="s">
        <v>271</v>
      </c>
      <c r="AD45" s="505" t="s">
        <v>262</v>
      </c>
      <c r="AE45" s="505" t="s">
        <v>263</v>
      </c>
      <c r="AF45" s="505" t="s">
        <v>264</v>
      </c>
      <c r="AG45" s="505" t="s">
        <v>265</v>
      </c>
      <c r="AH45" s="505" t="s">
        <v>266</v>
      </c>
      <c r="AI45" s="462"/>
      <c r="AJ45" s="459"/>
      <c r="AK45" s="459"/>
      <c r="AL45" s="456"/>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c r="HN45" s="429"/>
      <c r="HO45" s="429"/>
      <c r="HP45" s="429"/>
      <c r="HQ45" s="429"/>
      <c r="HR45" s="429"/>
      <c r="HS45" s="429"/>
      <c r="HT45" s="429"/>
      <c r="HU45" s="429"/>
      <c r="HV45" s="429"/>
      <c r="HW45" s="429"/>
      <c r="HX45" s="429"/>
      <c r="HY45" s="429"/>
      <c r="HZ45" s="429"/>
      <c r="IA45" s="429"/>
      <c r="IB45" s="429"/>
      <c r="IC45" s="429"/>
      <c r="ID45" s="429"/>
      <c r="IE45" s="429"/>
      <c r="IF45" s="429"/>
      <c r="IG45" s="429"/>
      <c r="IH45" s="429"/>
      <c r="II45" s="429"/>
      <c r="IJ45" s="429"/>
      <c r="IK45" s="429"/>
      <c r="IL45" s="429"/>
      <c r="IM45" s="429"/>
      <c r="IN45" s="429"/>
      <c r="IO45" s="429"/>
      <c r="IP45" s="429"/>
      <c r="IQ45" s="429"/>
      <c r="IR45" s="429"/>
      <c r="IS45" s="429"/>
      <c r="IT45" s="429"/>
      <c r="IU45" s="429"/>
      <c r="IV45" s="429"/>
      <c r="IW45" s="429"/>
      <c r="IX45" s="429"/>
      <c r="IY45" s="429"/>
      <c r="IZ45" s="429"/>
      <c r="JA45" s="429"/>
      <c r="JB45" s="429"/>
      <c r="JC45" s="429"/>
      <c r="JD45" s="429"/>
      <c r="JE45" s="429"/>
      <c r="JF45" s="429"/>
      <c r="JG45" s="429"/>
      <c r="JH45" s="429"/>
      <c r="JI45" s="429"/>
      <c r="JJ45" s="429"/>
      <c r="JK45" s="429"/>
      <c r="JL45" s="429"/>
      <c r="JM45" s="429"/>
      <c r="JN45" s="429"/>
      <c r="JO45" s="429"/>
      <c r="JP45" s="429"/>
      <c r="JQ45" s="429"/>
      <c r="JR45" s="429"/>
      <c r="JS45" s="429"/>
      <c r="JT45" s="429"/>
      <c r="JU45" s="429"/>
      <c r="JV45" s="429"/>
      <c r="JW45" s="429"/>
      <c r="JX45" s="429"/>
      <c r="JY45" s="429"/>
      <c r="JZ45" s="429"/>
      <c r="KA45" s="429"/>
      <c r="KB45" s="429"/>
      <c r="KC45" s="429"/>
      <c r="KD45" s="429"/>
      <c r="KE45" s="429"/>
      <c r="KF45" s="429"/>
      <c r="KG45" s="429"/>
      <c r="KH45" s="429"/>
      <c r="KI45" s="429"/>
      <c r="KJ45" s="429"/>
      <c r="KK45" s="429"/>
      <c r="KL45" s="429"/>
      <c r="KM45" s="429"/>
      <c r="KN45" s="429"/>
      <c r="KO45" s="429"/>
      <c r="KP45" s="429"/>
      <c r="KQ45" s="429"/>
      <c r="KR45" s="429"/>
      <c r="KS45" s="429"/>
      <c r="KT45" s="429"/>
      <c r="KU45" s="429"/>
      <c r="KV45" s="429"/>
      <c r="KW45" s="429"/>
      <c r="KX45" s="429"/>
      <c r="KY45" s="429"/>
      <c r="KZ45" s="429"/>
      <c r="LA45" s="429"/>
      <c r="LB45" s="429"/>
      <c r="LC45" s="429"/>
      <c r="LD45" s="429"/>
      <c r="LE45" s="429"/>
      <c r="LF45" s="429"/>
      <c r="LG45" s="429"/>
      <c r="LH45" s="429"/>
      <c r="LI45" s="429"/>
      <c r="LJ45" s="429"/>
      <c r="LK45" s="429"/>
      <c r="LL45" s="429"/>
      <c r="LM45" s="429"/>
      <c r="LN45" s="429"/>
      <c r="LO45" s="429"/>
      <c r="LP45" s="429"/>
      <c r="LQ45" s="429"/>
      <c r="LR45" s="429"/>
      <c r="LS45" s="429"/>
      <c r="LT45" s="429"/>
      <c r="LU45" s="429"/>
      <c r="LV45" s="429"/>
      <c r="LW45" s="429"/>
      <c r="LX45" s="429"/>
      <c r="LY45" s="429"/>
      <c r="LZ45" s="429"/>
      <c r="MA45" s="429"/>
      <c r="MB45" s="429"/>
      <c r="MC45" s="429"/>
      <c r="MD45" s="429"/>
      <c r="ME45" s="429"/>
      <c r="MF45" s="429"/>
      <c r="MG45" s="429"/>
      <c r="MH45" s="429"/>
      <c r="MI45" s="429"/>
      <c r="MJ45" s="429"/>
      <c r="MK45" s="429"/>
      <c r="ML45" s="429"/>
      <c r="MM45" s="429"/>
      <c r="MN45" s="429"/>
      <c r="MO45" s="429"/>
      <c r="MP45" s="429"/>
      <c r="MQ45" s="429"/>
      <c r="MR45" s="429"/>
      <c r="MS45" s="429"/>
      <c r="MT45" s="429"/>
      <c r="MU45" s="429"/>
      <c r="MV45" s="429"/>
      <c r="MW45" s="429"/>
      <c r="MX45" s="429"/>
      <c r="MY45" s="429"/>
      <c r="MZ45" s="429"/>
      <c r="NA45" s="429"/>
      <c r="NB45" s="429"/>
      <c r="NC45" s="429"/>
      <c r="ND45" s="429"/>
      <c r="NE45" s="429"/>
      <c r="NF45" s="429"/>
      <c r="NG45" s="429"/>
      <c r="NH45" s="429"/>
      <c r="NI45" s="429"/>
      <c r="NJ45" s="429"/>
      <c r="NK45" s="429"/>
      <c r="NL45" s="429"/>
      <c r="NM45" s="429"/>
      <c r="NN45" s="429"/>
      <c r="NO45" s="429"/>
      <c r="NP45" s="429"/>
      <c r="NQ45" s="429"/>
      <c r="NR45" s="429"/>
      <c r="NS45" s="429"/>
      <c r="NT45" s="429"/>
      <c r="NU45" s="429"/>
      <c r="NV45" s="429"/>
      <c r="NW45" s="429"/>
      <c r="NX45" s="429"/>
      <c r="NY45" s="429"/>
      <c r="NZ45" s="429"/>
      <c r="OA45" s="429"/>
      <c r="OB45" s="429"/>
      <c r="OC45" s="429"/>
      <c r="OD45" s="429"/>
      <c r="OE45" s="429"/>
      <c r="OF45" s="429"/>
      <c r="OG45" s="429"/>
      <c r="OH45" s="429"/>
      <c r="OI45" s="429"/>
      <c r="OJ45" s="429"/>
      <c r="OK45" s="429"/>
      <c r="OL45" s="429"/>
      <c r="OM45" s="429"/>
      <c r="ON45" s="429"/>
      <c r="OO45" s="429"/>
      <c r="OP45" s="429"/>
      <c r="OQ45" s="429"/>
      <c r="OR45" s="429"/>
      <c r="OS45" s="429"/>
      <c r="OT45" s="429"/>
      <c r="OU45" s="429"/>
      <c r="OV45" s="429"/>
      <c r="OW45" s="429"/>
      <c r="OX45" s="429"/>
      <c r="OY45" s="429"/>
      <c r="OZ45" s="429"/>
      <c r="PA45" s="429"/>
      <c r="PB45" s="429"/>
      <c r="PC45" s="429"/>
      <c r="PD45" s="429"/>
      <c r="PE45" s="429"/>
      <c r="PF45" s="429"/>
      <c r="PG45" s="429"/>
      <c r="PH45" s="429"/>
      <c r="PI45" s="429"/>
      <c r="PJ45" s="429"/>
      <c r="PK45" s="429"/>
      <c r="PL45" s="429"/>
      <c r="PM45" s="429"/>
      <c r="PN45" s="429"/>
      <c r="PO45" s="429"/>
      <c r="PP45" s="429"/>
      <c r="PQ45" s="429"/>
      <c r="PR45" s="429"/>
      <c r="PS45" s="429"/>
      <c r="PT45" s="429"/>
      <c r="PU45" s="429"/>
      <c r="PV45" s="429"/>
      <c r="PW45" s="429"/>
      <c r="PX45" s="429"/>
      <c r="PY45" s="429"/>
      <c r="PZ45" s="429"/>
      <c r="QA45" s="429"/>
      <c r="QB45" s="429"/>
      <c r="QC45" s="429"/>
      <c r="QD45" s="429"/>
      <c r="QE45" s="429"/>
      <c r="QF45" s="429"/>
      <c r="QG45" s="429"/>
      <c r="QH45" s="429"/>
      <c r="QI45" s="429"/>
      <c r="QJ45" s="429"/>
      <c r="QK45" s="429"/>
      <c r="QL45" s="429"/>
      <c r="QM45" s="429"/>
      <c r="QN45" s="429"/>
      <c r="QO45" s="429"/>
      <c r="QP45" s="429"/>
      <c r="QQ45" s="429"/>
      <c r="QR45" s="429"/>
      <c r="QS45" s="429"/>
      <c r="QT45" s="429"/>
      <c r="QU45" s="429"/>
      <c r="QV45" s="429"/>
      <c r="QW45" s="429"/>
      <c r="QX45" s="429"/>
      <c r="QY45" s="429"/>
      <c r="QZ45" s="429"/>
      <c r="RA45" s="429"/>
      <c r="RB45" s="429"/>
      <c r="RC45" s="429"/>
      <c r="RD45" s="429"/>
      <c r="RE45" s="429"/>
      <c r="RF45" s="429"/>
      <c r="RG45" s="429"/>
      <c r="RH45" s="429"/>
      <c r="RI45" s="429"/>
      <c r="RJ45" s="429"/>
      <c r="RK45" s="429"/>
      <c r="RL45" s="429"/>
      <c r="RM45" s="429"/>
      <c r="RN45" s="429"/>
      <c r="RO45" s="429"/>
      <c r="RP45" s="429"/>
      <c r="RQ45" s="429"/>
      <c r="RR45" s="429"/>
      <c r="RS45" s="429"/>
      <c r="RT45" s="429"/>
      <c r="RU45" s="429"/>
      <c r="RV45" s="429"/>
      <c r="RW45" s="429"/>
      <c r="RX45" s="429"/>
      <c r="RY45" s="429"/>
      <c r="RZ45" s="429"/>
      <c r="SA45" s="429"/>
      <c r="SB45" s="429"/>
      <c r="SC45" s="429"/>
      <c r="SD45" s="429"/>
      <c r="SE45" s="429"/>
      <c r="SF45" s="429"/>
      <c r="SG45" s="429"/>
      <c r="SH45" s="429"/>
      <c r="SI45" s="429"/>
      <c r="SJ45" s="429"/>
      <c r="SK45" s="429"/>
      <c r="SL45" s="429"/>
      <c r="SM45" s="429"/>
      <c r="SN45" s="429"/>
      <c r="SO45" s="429"/>
      <c r="SP45" s="429"/>
      <c r="SQ45" s="429"/>
      <c r="SR45" s="429"/>
      <c r="SS45" s="429"/>
      <c r="ST45" s="429"/>
      <c r="SU45" s="429"/>
      <c r="SV45" s="429"/>
      <c r="SW45" s="429"/>
      <c r="SX45" s="429"/>
      <c r="SY45" s="429"/>
      <c r="SZ45" s="429"/>
      <c r="TA45" s="429"/>
      <c r="TB45" s="429"/>
      <c r="TC45" s="429"/>
      <c r="TD45" s="429"/>
      <c r="TE45" s="429"/>
      <c r="TF45" s="429"/>
      <c r="TG45" s="429"/>
      <c r="TH45" s="429"/>
      <c r="TI45" s="429"/>
      <c r="TJ45" s="429"/>
      <c r="TK45" s="429"/>
      <c r="TL45" s="429"/>
      <c r="TM45" s="429"/>
      <c r="TN45" s="429"/>
      <c r="TO45" s="429"/>
      <c r="TP45" s="429"/>
      <c r="TQ45" s="429"/>
      <c r="TR45" s="429"/>
      <c r="TS45" s="429"/>
      <c r="TT45" s="429"/>
      <c r="TU45" s="429"/>
      <c r="TV45" s="429"/>
      <c r="TW45" s="429"/>
      <c r="TX45" s="429"/>
      <c r="TY45" s="429"/>
      <c r="TZ45" s="429"/>
      <c r="UA45" s="429"/>
      <c r="UB45" s="429"/>
      <c r="UC45" s="429"/>
      <c r="UD45" s="429"/>
      <c r="UE45" s="429"/>
      <c r="UF45" s="429"/>
      <c r="UG45" s="429"/>
      <c r="UH45" s="429"/>
      <c r="UI45" s="429"/>
      <c r="UJ45" s="429"/>
      <c r="UK45" s="429"/>
      <c r="UL45" s="429"/>
      <c r="UM45" s="429"/>
      <c r="UN45" s="429"/>
      <c r="UO45" s="429"/>
      <c r="UP45" s="429"/>
      <c r="UQ45" s="429"/>
      <c r="UR45" s="429"/>
      <c r="US45" s="429"/>
      <c r="UT45" s="429"/>
      <c r="UU45" s="429"/>
      <c r="UV45" s="429"/>
      <c r="UW45" s="429"/>
      <c r="UX45" s="429"/>
      <c r="UY45" s="429"/>
      <c r="UZ45" s="429"/>
      <c r="VA45" s="429"/>
      <c r="VB45" s="429"/>
      <c r="VC45" s="429"/>
      <c r="VD45" s="429"/>
      <c r="VE45" s="429"/>
      <c r="VF45" s="429"/>
      <c r="VG45" s="429"/>
      <c r="VH45" s="429"/>
      <c r="VI45" s="429"/>
      <c r="VJ45" s="429"/>
      <c r="VK45" s="429"/>
      <c r="VL45" s="429"/>
      <c r="VM45" s="429"/>
      <c r="VN45" s="429"/>
      <c r="VO45" s="429"/>
      <c r="VP45" s="429"/>
      <c r="VQ45" s="429"/>
      <c r="VR45" s="429"/>
      <c r="VS45" s="429"/>
      <c r="VT45" s="429"/>
      <c r="VU45" s="429"/>
      <c r="VV45" s="429"/>
      <c r="VW45" s="429"/>
      <c r="VX45" s="429"/>
      <c r="VY45" s="429"/>
      <c r="VZ45" s="429"/>
      <c r="WA45" s="429"/>
      <c r="WB45" s="429"/>
      <c r="WC45" s="429"/>
      <c r="WD45" s="429"/>
      <c r="WE45" s="429"/>
      <c r="WF45" s="429"/>
      <c r="WG45" s="429"/>
      <c r="WH45" s="429"/>
      <c r="WI45" s="429"/>
      <c r="WJ45" s="429"/>
      <c r="WK45" s="429"/>
      <c r="WL45" s="429"/>
      <c r="WM45" s="429"/>
      <c r="WN45" s="429"/>
      <c r="WO45" s="429"/>
      <c r="WP45" s="429"/>
      <c r="WQ45" s="429"/>
      <c r="WR45" s="429"/>
      <c r="WS45" s="429"/>
      <c r="WT45" s="429"/>
      <c r="WU45" s="429"/>
      <c r="WV45" s="429"/>
      <c r="WW45" s="429"/>
      <c r="WX45" s="429"/>
      <c r="WY45" s="429"/>
      <c r="WZ45" s="429"/>
      <c r="XA45" s="429"/>
      <c r="XB45" s="429"/>
      <c r="XC45" s="429"/>
      <c r="XD45" s="429"/>
      <c r="XE45" s="429"/>
      <c r="XF45" s="429"/>
      <c r="XG45" s="429"/>
      <c r="XH45" s="429"/>
      <c r="XI45" s="429"/>
      <c r="XJ45" s="429"/>
      <c r="XK45" s="429"/>
      <c r="XL45" s="429"/>
      <c r="XM45" s="429"/>
      <c r="XN45" s="429"/>
      <c r="XO45" s="429"/>
      <c r="XP45" s="429"/>
      <c r="XQ45" s="429"/>
      <c r="XR45" s="429"/>
      <c r="XS45" s="429"/>
      <c r="XT45" s="429"/>
      <c r="XU45" s="429"/>
      <c r="XV45" s="429"/>
      <c r="XW45" s="429"/>
      <c r="XX45" s="429"/>
      <c r="XY45" s="429"/>
      <c r="XZ45" s="429"/>
      <c r="YA45" s="429"/>
      <c r="YB45" s="429"/>
      <c r="YC45" s="429"/>
      <c r="YD45" s="429"/>
      <c r="YE45" s="429"/>
      <c r="YF45" s="429"/>
      <c r="YG45" s="429"/>
      <c r="YH45" s="429"/>
      <c r="YI45" s="429"/>
      <c r="YJ45" s="429"/>
      <c r="YK45" s="429"/>
      <c r="YL45" s="429"/>
      <c r="YM45" s="429"/>
      <c r="YN45" s="429"/>
      <c r="YO45" s="429"/>
      <c r="YP45" s="429"/>
      <c r="YQ45" s="429"/>
      <c r="YR45" s="429"/>
      <c r="YS45" s="429"/>
      <c r="YT45" s="429"/>
      <c r="YU45" s="429"/>
      <c r="YV45" s="429"/>
      <c r="YW45" s="429"/>
      <c r="YX45" s="429"/>
      <c r="YY45" s="429"/>
      <c r="YZ45" s="429"/>
      <c r="ZA45" s="429"/>
      <c r="ZB45" s="429"/>
      <c r="ZC45" s="429"/>
      <c r="ZD45" s="429"/>
      <c r="ZE45" s="429"/>
      <c r="ZF45" s="429"/>
      <c r="ZG45" s="429"/>
      <c r="ZH45" s="429"/>
      <c r="ZI45" s="429"/>
      <c r="ZJ45" s="429"/>
      <c r="ZK45" s="429"/>
      <c r="ZL45" s="429"/>
      <c r="ZM45" s="429"/>
      <c r="ZN45" s="429"/>
      <c r="ZO45" s="429"/>
      <c r="ZP45" s="429"/>
      <c r="ZQ45" s="429"/>
      <c r="ZR45" s="429"/>
      <c r="ZS45" s="429"/>
      <c r="ZT45" s="429"/>
      <c r="ZU45" s="429"/>
      <c r="ZV45" s="429"/>
      <c r="ZW45" s="429"/>
      <c r="ZX45" s="429"/>
      <c r="ZY45" s="429"/>
      <c r="ZZ45" s="429"/>
      <c r="AAA45" s="429"/>
      <c r="AAB45" s="429"/>
      <c r="AAC45" s="429"/>
      <c r="AAD45" s="429"/>
      <c r="AAE45" s="429"/>
      <c r="AAF45" s="429"/>
      <c r="AAG45" s="429"/>
      <c r="AAH45" s="429"/>
      <c r="AAI45" s="429"/>
      <c r="AAJ45" s="429"/>
      <c r="AAK45" s="429"/>
      <c r="AAL45" s="429"/>
      <c r="AAM45" s="429"/>
      <c r="AAN45" s="429"/>
      <c r="AAO45" s="429"/>
      <c r="AAP45" s="429"/>
      <c r="AAQ45" s="429"/>
      <c r="AAR45" s="429"/>
      <c r="AAS45" s="429"/>
      <c r="AAT45" s="429"/>
      <c r="AAU45" s="429"/>
      <c r="AAV45" s="429"/>
      <c r="AAW45" s="429"/>
      <c r="AAX45" s="429"/>
      <c r="AAY45" s="429"/>
      <c r="AAZ45" s="429"/>
      <c r="ABA45" s="429"/>
      <c r="ABB45" s="429"/>
      <c r="ABC45" s="429"/>
      <c r="ABD45" s="429"/>
      <c r="ABE45" s="429"/>
      <c r="ABF45" s="429"/>
      <c r="ABG45" s="429"/>
      <c r="ABH45" s="429"/>
      <c r="ABI45" s="429"/>
      <c r="ABJ45" s="429"/>
      <c r="ABK45" s="429"/>
      <c r="ABL45" s="429"/>
      <c r="ABM45" s="429"/>
      <c r="ABN45" s="429"/>
      <c r="ABO45" s="429"/>
      <c r="ABP45" s="429"/>
      <c r="ABQ45" s="429"/>
      <c r="ABR45" s="429"/>
      <c r="ABS45" s="429"/>
      <c r="ABT45" s="429"/>
      <c r="ABU45" s="429"/>
      <c r="ABV45" s="429"/>
      <c r="ABW45" s="429"/>
      <c r="ABX45" s="429"/>
      <c r="ABY45" s="429"/>
      <c r="ABZ45" s="429"/>
      <c r="ACA45" s="429"/>
      <c r="ACB45" s="429"/>
      <c r="ACC45" s="429"/>
      <c r="ACD45" s="429"/>
      <c r="ACE45" s="429"/>
      <c r="ACF45" s="429"/>
      <c r="ACG45" s="429"/>
      <c r="ACH45" s="429"/>
      <c r="ACI45" s="429"/>
      <c r="ACJ45" s="429"/>
      <c r="ACK45" s="429"/>
      <c r="ACL45" s="429"/>
      <c r="ACM45" s="429"/>
      <c r="ACN45" s="429"/>
      <c r="ACO45" s="429"/>
      <c r="ACP45" s="429"/>
      <c r="ACQ45" s="429"/>
      <c r="ACR45" s="429"/>
      <c r="ACS45" s="429"/>
      <c r="ACT45" s="429"/>
      <c r="ACU45" s="429"/>
      <c r="ACV45" s="429"/>
      <c r="ACW45" s="429"/>
      <c r="ACX45" s="429"/>
      <c r="ACY45" s="429"/>
      <c r="ACZ45" s="429"/>
      <c r="ADA45" s="429"/>
      <c r="ADB45" s="429"/>
      <c r="ADC45" s="429"/>
      <c r="ADD45" s="429"/>
      <c r="ADE45" s="429"/>
      <c r="ADF45" s="429"/>
      <c r="ADG45" s="429"/>
      <c r="ADH45" s="429"/>
      <c r="ADI45" s="429"/>
      <c r="ADJ45" s="429"/>
      <c r="ADK45" s="429"/>
      <c r="ADL45" s="429"/>
      <c r="ADM45" s="429"/>
      <c r="ADN45" s="429"/>
      <c r="ADO45" s="429"/>
      <c r="ADP45" s="429"/>
      <c r="ADQ45" s="429"/>
      <c r="ADR45" s="429"/>
      <c r="ADS45" s="429"/>
      <c r="ADT45" s="429"/>
      <c r="ADU45" s="429"/>
      <c r="ADV45" s="429"/>
      <c r="ADW45" s="429"/>
      <c r="ADX45" s="429"/>
      <c r="ADY45" s="429"/>
      <c r="ADZ45" s="429"/>
      <c r="AEA45" s="429"/>
      <c r="AEB45" s="429"/>
      <c r="AEC45" s="429"/>
      <c r="AED45" s="429"/>
      <c r="AEE45" s="429"/>
      <c r="AEF45" s="429"/>
      <c r="AEG45" s="429"/>
      <c r="AEH45" s="429"/>
      <c r="AEI45" s="429"/>
      <c r="AEJ45" s="429"/>
      <c r="AEK45" s="429"/>
      <c r="AEL45" s="429"/>
      <c r="AEM45" s="429"/>
      <c r="AEN45" s="429"/>
      <c r="AEO45" s="429"/>
      <c r="AEP45" s="429"/>
      <c r="AEQ45" s="429"/>
      <c r="AER45" s="429"/>
      <c r="AES45" s="429"/>
      <c r="AET45" s="429"/>
      <c r="AEU45" s="429"/>
      <c r="AEV45" s="429"/>
      <c r="AEW45" s="429"/>
      <c r="AEX45" s="429"/>
      <c r="AEY45" s="429"/>
      <c r="AEZ45" s="429"/>
      <c r="AFA45" s="429"/>
      <c r="AFB45" s="429"/>
      <c r="AFC45" s="429"/>
      <c r="AFD45" s="429"/>
      <c r="AFE45" s="429"/>
      <c r="AFF45" s="429"/>
      <c r="AFG45" s="429"/>
      <c r="AFH45" s="429"/>
      <c r="AFI45" s="429"/>
      <c r="AFJ45" s="429"/>
      <c r="AFK45" s="429"/>
      <c r="AFL45" s="429"/>
      <c r="AFM45" s="429"/>
      <c r="AFN45" s="429"/>
      <c r="AFO45" s="429"/>
      <c r="AFP45" s="429"/>
      <c r="AFQ45" s="429"/>
      <c r="AFR45" s="429"/>
      <c r="AFS45" s="429"/>
      <c r="AFT45" s="429"/>
      <c r="AFU45" s="429"/>
      <c r="AFV45" s="429"/>
      <c r="AFW45" s="429"/>
      <c r="AFX45" s="429"/>
      <c r="AFY45" s="429"/>
      <c r="AFZ45" s="429"/>
      <c r="AGA45" s="429"/>
      <c r="AGB45" s="429"/>
      <c r="AGC45" s="429"/>
      <c r="AGD45" s="429"/>
      <c r="AGE45" s="429"/>
      <c r="AGF45" s="429"/>
      <c r="AGG45" s="429"/>
      <c r="AGH45" s="429"/>
      <c r="AGI45" s="429"/>
      <c r="AGJ45" s="429"/>
      <c r="AGK45" s="429"/>
      <c r="AGL45" s="429"/>
      <c r="AGM45" s="429"/>
      <c r="AGN45" s="429"/>
      <c r="AGO45" s="429"/>
      <c r="AGP45" s="429"/>
      <c r="AGQ45" s="429"/>
      <c r="AGR45" s="429"/>
      <c r="AGS45" s="429"/>
      <c r="AGT45" s="429"/>
      <c r="AGU45" s="429"/>
      <c r="AGV45" s="429"/>
      <c r="AGW45" s="429"/>
      <c r="AGX45" s="429"/>
      <c r="AGY45" s="429"/>
      <c r="AGZ45" s="429"/>
      <c r="AHA45" s="429"/>
      <c r="AHB45" s="429"/>
      <c r="AHC45" s="429"/>
      <c r="AHD45" s="429"/>
      <c r="AHE45" s="429"/>
      <c r="AHF45" s="429"/>
      <c r="AHG45" s="429"/>
      <c r="AHH45" s="429"/>
      <c r="AHI45" s="429"/>
      <c r="AHJ45" s="429"/>
      <c r="AHK45" s="429"/>
      <c r="AHL45" s="429"/>
      <c r="AHM45" s="429"/>
      <c r="AHN45" s="429"/>
      <c r="AHO45" s="429"/>
      <c r="AHP45" s="429"/>
      <c r="AHQ45" s="429"/>
      <c r="AHR45" s="429"/>
      <c r="AHS45" s="429"/>
      <c r="AHT45" s="429"/>
      <c r="AHU45" s="429"/>
      <c r="AHV45" s="429"/>
      <c r="AHW45" s="429"/>
      <c r="AHX45" s="429"/>
      <c r="AHY45" s="429"/>
      <c r="AHZ45" s="429"/>
      <c r="AIA45" s="429"/>
      <c r="AIB45" s="429"/>
      <c r="AIC45" s="429"/>
      <c r="AID45" s="429"/>
      <c r="AIE45" s="429"/>
      <c r="AIF45" s="429"/>
      <c r="AIG45" s="429"/>
      <c r="AIH45" s="429"/>
      <c r="AII45" s="429"/>
      <c r="AIJ45" s="429"/>
      <c r="AIK45" s="429"/>
      <c r="AIL45" s="429"/>
      <c r="AIM45" s="429"/>
      <c r="AIN45" s="429"/>
      <c r="AIO45" s="429"/>
      <c r="AIP45" s="429"/>
      <c r="AIQ45" s="429"/>
      <c r="AIR45" s="429"/>
      <c r="AIS45" s="429"/>
      <c r="AIT45" s="429"/>
      <c r="AIU45" s="429"/>
      <c r="AIV45" s="429"/>
      <c r="AIW45" s="429"/>
      <c r="AIX45" s="429"/>
      <c r="AIY45" s="429"/>
      <c r="AIZ45" s="429"/>
      <c r="AJA45" s="429"/>
      <c r="AJB45" s="429"/>
      <c r="AJC45" s="429"/>
      <c r="AJD45" s="429"/>
      <c r="AJE45" s="429"/>
      <c r="AJF45" s="429"/>
      <c r="AJG45" s="429"/>
      <c r="AJH45" s="429"/>
      <c r="AJI45" s="429"/>
      <c r="AJJ45" s="429"/>
      <c r="AJK45" s="429"/>
      <c r="AJL45" s="429"/>
      <c r="AJM45" s="429"/>
      <c r="AJN45" s="429"/>
      <c r="AJO45" s="429"/>
      <c r="AJP45" s="429"/>
      <c r="AJQ45" s="429"/>
      <c r="AJR45" s="429"/>
      <c r="AJS45" s="429"/>
      <c r="AJT45" s="429"/>
      <c r="AJU45" s="429"/>
      <c r="AJV45" s="429"/>
      <c r="AJW45" s="429"/>
      <c r="AJX45" s="429"/>
      <c r="AJY45" s="429"/>
      <c r="AJZ45" s="429"/>
      <c r="AKA45" s="429"/>
      <c r="AKB45" s="429"/>
      <c r="AKC45" s="429"/>
      <c r="AKD45" s="429"/>
      <c r="AKE45" s="429"/>
      <c r="AKF45" s="429"/>
      <c r="AKG45" s="429"/>
      <c r="AKH45" s="429"/>
      <c r="AKI45" s="429"/>
      <c r="AKJ45" s="429"/>
      <c r="AKK45" s="429"/>
      <c r="AKL45" s="429"/>
      <c r="AKM45" s="429"/>
      <c r="AKN45" s="429"/>
      <c r="AKO45" s="429"/>
      <c r="AKP45" s="429"/>
      <c r="AKQ45" s="429"/>
      <c r="AKR45" s="429"/>
      <c r="AKS45" s="429"/>
      <c r="AKT45" s="429"/>
      <c r="AKU45" s="429"/>
      <c r="AKV45" s="429"/>
      <c r="AKW45" s="429"/>
      <c r="AKX45" s="429"/>
      <c r="AKY45" s="429"/>
      <c r="AKZ45" s="429"/>
      <c r="ALA45" s="429"/>
      <c r="ALB45" s="429"/>
      <c r="ALC45" s="429"/>
      <c r="ALD45" s="429"/>
      <c r="ALE45" s="429"/>
      <c r="ALF45" s="429"/>
      <c r="ALG45" s="429"/>
      <c r="ALH45" s="429"/>
      <c r="ALI45" s="429"/>
      <c r="ALJ45" s="429"/>
      <c r="ALK45" s="429"/>
      <c r="ALL45" s="429"/>
      <c r="ALM45" s="429"/>
      <c r="ALN45" s="429"/>
      <c r="ALO45" s="429"/>
      <c r="ALP45" s="429"/>
      <c r="ALQ45" s="429"/>
      <c r="ALR45" s="429"/>
      <c r="ALS45" s="429"/>
      <c r="ALT45" s="429"/>
      <c r="ALU45" s="429"/>
      <c r="ALV45" s="429"/>
      <c r="ALW45" s="429"/>
      <c r="ALX45" s="429"/>
      <c r="ALY45" s="429"/>
      <c r="ALZ45" s="429"/>
      <c r="AMA45" s="429"/>
      <c r="AMB45" s="429"/>
      <c r="AMC45" s="429"/>
      <c r="AMD45" s="429"/>
      <c r="AME45" s="429"/>
      <c r="AMF45" s="429"/>
      <c r="AMG45" s="429"/>
      <c r="AMH45" s="429"/>
      <c r="AMI45" s="429"/>
      <c r="AMJ45" s="429"/>
      <c r="AMK45" s="429"/>
      <c r="AML45" s="429"/>
      <c r="AMM45" s="429"/>
      <c r="AMN45" s="429"/>
      <c r="AMO45" s="429"/>
      <c r="AMP45" s="429"/>
      <c r="AMQ45" s="429"/>
      <c r="AMR45" s="429"/>
      <c r="AMS45" s="429"/>
      <c r="AMT45" s="429"/>
      <c r="AMU45" s="429"/>
      <c r="AMV45" s="429"/>
      <c r="AMW45" s="429"/>
      <c r="AMX45" s="429"/>
      <c r="AMY45" s="429"/>
      <c r="AMZ45" s="429"/>
      <c r="ANA45" s="429"/>
      <c r="ANB45" s="429"/>
      <c r="ANC45" s="429"/>
      <c r="AND45" s="429"/>
      <c r="ANE45" s="429"/>
      <c r="ANF45" s="429"/>
      <c r="ANG45" s="429"/>
      <c r="ANH45" s="429"/>
      <c r="ANI45" s="429"/>
      <c r="ANJ45" s="429"/>
      <c r="ANK45" s="429"/>
      <c r="ANL45" s="429"/>
      <c r="ANM45" s="429"/>
      <c r="ANN45" s="429"/>
      <c r="ANO45" s="429"/>
      <c r="ANP45" s="429"/>
      <c r="ANQ45" s="429"/>
      <c r="ANR45" s="429"/>
      <c r="ANS45" s="429"/>
      <c r="ANT45" s="429"/>
      <c r="ANU45" s="429"/>
      <c r="ANV45" s="429"/>
      <c r="ANW45" s="429"/>
      <c r="ANX45" s="429"/>
      <c r="ANY45" s="429"/>
      <c r="ANZ45" s="429"/>
      <c r="AOA45" s="429"/>
      <c r="AOB45" s="429"/>
      <c r="AOC45" s="429"/>
      <c r="AOD45" s="429"/>
      <c r="AOE45" s="429"/>
      <c r="AOF45" s="429"/>
      <c r="AOG45" s="429"/>
      <c r="AOH45" s="429"/>
      <c r="AOI45" s="429"/>
      <c r="AOJ45" s="429"/>
      <c r="AOK45" s="429"/>
      <c r="AOL45" s="429"/>
      <c r="AOM45" s="429"/>
      <c r="AON45" s="429"/>
      <c r="AOO45" s="429"/>
      <c r="AOP45" s="429"/>
      <c r="AOQ45" s="429"/>
      <c r="AOR45" s="429"/>
      <c r="AOS45" s="429"/>
      <c r="AOT45" s="429"/>
      <c r="AOU45" s="429"/>
      <c r="AOV45" s="429"/>
      <c r="AOW45" s="429"/>
      <c r="AOX45" s="429"/>
      <c r="AOY45" s="429"/>
      <c r="AOZ45" s="429"/>
      <c r="APA45" s="429"/>
      <c r="APB45" s="429"/>
      <c r="APC45" s="429"/>
      <c r="APD45" s="429"/>
      <c r="APE45" s="429"/>
      <c r="APF45" s="429"/>
      <c r="APG45" s="429"/>
      <c r="APH45" s="429"/>
      <c r="API45" s="429"/>
      <c r="APJ45" s="429"/>
      <c r="APK45" s="429"/>
      <c r="APL45" s="429"/>
      <c r="APM45" s="429"/>
      <c r="APN45" s="429"/>
      <c r="APO45" s="429"/>
      <c r="APP45" s="429"/>
      <c r="APQ45" s="429"/>
      <c r="APR45" s="429"/>
      <c r="APS45" s="429"/>
      <c r="APT45" s="429"/>
      <c r="APU45" s="429"/>
      <c r="APV45" s="429"/>
      <c r="APW45" s="429"/>
      <c r="APX45" s="429"/>
      <c r="APY45" s="429"/>
      <c r="APZ45" s="429"/>
      <c r="AQA45" s="429"/>
      <c r="AQB45" s="429"/>
      <c r="AQC45" s="429"/>
      <c r="AQD45" s="429"/>
      <c r="AQE45" s="429"/>
      <c r="AQF45" s="429"/>
      <c r="AQG45" s="429"/>
      <c r="AQH45" s="429"/>
      <c r="AQI45" s="429"/>
      <c r="AQJ45" s="429"/>
      <c r="AQK45" s="429"/>
      <c r="AQL45" s="429"/>
      <c r="AQM45" s="429"/>
      <c r="AQN45" s="429"/>
      <c r="AQO45" s="429"/>
      <c r="AQP45" s="429"/>
      <c r="AQQ45" s="429"/>
      <c r="AQR45" s="429"/>
      <c r="AQS45" s="429"/>
      <c r="AQT45" s="429"/>
      <c r="AQU45" s="429"/>
      <c r="AQV45" s="429"/>
      <c r="AQW45" s="429"/>
      <c r="AQX45" s="429"/>
      <c r="AQY45" s="429"/>
      <c r="AQZ45" s="429"/>
      <c r="ARA45" s="429"/>
      <c r="ARB45" s="429"/>
      <c r="ARC45" s="429"/>
      <c r="ARD45" s="429"/>
      <c r="ARE45" s="429"/>
      <c r="ARF45" s="429"/>
      <c r="ARG45" s="429"/>
      <c r="ARH45" s="429"/>
      <c r="ARI45" s="429"/>
      <c r="ARJ45" s="429"/>
      <c r="ARK45" s="429"/>
      <c r="ARL45" s="429"/>
      <c r="ARM45" s="429"/>
      <c r="ARN45" s="429"/>
      <c r="ARO45" s="429"/>
      <c r="ARP45" s="429"/>
      <c r="ARQ45" s="429"/>
      <c r="ARR45" s="429"/>
      <c r="ARS45" s="429"/>
      <c r="ART45" s="429"/>
      <c r="ARU45" s="429"/>
      <c r="ARV45" s="429"/>
      <c r="ARW45" s="429"/>
      <c r="ARX45" s="429"/>
      <c r="ARY45" s="429"/>
      <c r="ARZ45" s="429"/>
      <c r="ASA45" s="429"/>
      <c r="ASB45" s="429"/>
      <c r="ASC45" s="429"/>
      <c r="ASD45" s="429"/>
      <c r="ASE45" s="429"/>
      <c r="ASF45" s="429"/>
      <c r="ASG45" s="429"/>
      <c r="ASH45" s="429"/>
      <c r="ASI45" s="429"/>
      <c r="ASJ45" s="429"/>
      <c r="ASK45" s="429"/>
      <c r="ASL45" s="429"/>
      <c r="ASM45" s="429"/>
      <c r="ASN45" s="429"/>
      <c r="ASO45" s="429"/>
      <c r="ASP45" s="429"/>
      <c r="ASQ45" s="429"/>
      <c r="ASR45" s="429"/>
      <c r="ASS45" s="429"/>
      <c r="AST45" s="429"/>
      <c r="ASU45" s="429"/>
      <c r="ASV45" s="429"/>
      <c r="ASW45" s="429"/>
      <c r="ASX45" s="429"/>
      <c r="ASY45" s="429"/>
      <c r="ASZ45" s="429"/>
      <c r="ATA45" s="429"/>
      <c r="ATB45" s="429"/>
      <c r="ATC45" s="429"/>
      <c r="ATD45" s="429"/>
      <c r="ATE45" s="429"/>
      <c r="ATF45" s="429"/>
      <c r="ATG45" s="429"/>
      <c r="ATH45" s="429"/>
      <c r="ATI45" s="429"/>
      <c r="ATJ45" s="429"/>
      <c r="ATK45" s="429"/>
      <c r="ATL45" s="429"/>
      <c r="ATM45" s="429"/>
      <c r="ATN45" s="429"/>
      <c r="ATO45" s="429"/>
      <c r="ATP45" s="429"/>
      <c r="ATQ45" s="429"/>
      <c r="ATR45" s="429"/>
      <c r="ATS45" s="429"/>
      <c r="ATT45" s="429"/>
      <c r="ATU45" s="429"/>
      <c r="ATV45" s="429"/>
      <c r="ATW45" s="429"/>
      <c r="ATX45" s="429"/>
      <c r="ATY45" s="429"/>
      <c r="ATZ45" s="429"/>
      <c r="AUA45" s="429"/>
      <c r="AUB45" s="429"/>
      <c r="AUC45" s="429"/>
      <c r="AUD45" s="429"/>
      <c r="AUE45" s="429"/>
      <c r="AUF45" s="429"/>
      <c r="AUG45" s="429"/>
      <c r="AUH45" s="429"/>
      <c r="AUI45" s="429"/>
      <c r="AUJ45" s="429"/>
      <c r="AUK45" s="429"/>
      <c r="AUL45" s="429"/>
      <c r="AUM45" s="429"/>
      <c r="AUN45" s="429"/>
      <c r="AUO45" s="429"/>
      <c r="AUP45" s="429"/>
      <c r="AUQ45" s="429"/>
      <c r="AUR45" s="429"/>
      <c r="AUS45" s="429"/>
      <c r="AUT45" s="429"/>
      <c r="AUU45" s="429"/>
      <c r="AUV45" s="429"/>
      <c r="AUW45" s="429"/>
      <c r="AUX45" s="429"/>
      <c r="AUY45" s="429"/>
      <c r="AUZ45" s="429"/>
      <c r="AVA45" s="429"/>
      <c r="AVB45" s="429"/>
      <c r="AVC45" s="429"/>
      <c r="AVD45" s="429"/>
      <c r="AVE45" s="429"/>
      <c r="AVF45" s="429"/>
      <c r="AVG45" s="429"/>
      <c r="AVH45" s="429"/>
      <c r="AVI45" s="429"/>
      <c r="AVJ45" s="429"/>
      <c r="AVK45" s="429"/>
      <c r="AVL45" s="429"/>
      <c r="AVM45" s="429"/>
      <c r="AVN45" s="429"/>
      <c r="AVO45" s="429"/>
      <c r="AVP45" s="429"/>
      <c r="AVQ45" s="429"/>
      <c r="AVR45" s="429"/>
      <c r="AVS45" s="429"/>
      <c r="AVT45" s="429"/>
      <c r="AVU45" s="429"/>
      <c r="AVV45" s="429"/>
      <c r="AVW45" s="429"/>
      <c r="AVX45" s="429"/>
      <c r="AVY45" s="429"/>
      <c r="AVZ45" s="429"/>
      <c r="AWA45" s="429"/>
      <c r="AWB45" s="429"/>
      <c r="AWC45" s="429"/>
      <c r="AWD45" s="429"/>
      <c r="AWE45" s="429"/>
      <c r="AWF45" s="429"/>
      <c r="AWG45" s="429"/>
      <c r="AWH45" s="429"/>
      <c r="AWI45" s="429"/>
      <c r="AWJ45" s="429"/>
      <c r="AWK45" s="429"/>
      <c r="AWL45" s="429"/>
      <c r="AWM45" s="429"/>
      <c r="AWN45" s="429"/>
      <c r="AWO45" s="429"/>
      <c r="AWP45" s="429"/>
      <c r="AWQ45" s="429"/>
      <c r="AWR45" s="429"/>
      <c r="AWS45" s="429"/>
      <c r="AWT45" s="429"/>
      <c r="AWU45" s="429"/>
      <c r="AWV45" s="429"/>
      <c r="AWW45" s="429"/>
      <c r="AWX45" s="429"/>
      <c r="AWY45" s="429"/>
      <c r="AWZ45" s="429"/>
      <c r="AXA45" s="429"/>
      <c r="AXB45" s="429"/>
      <c r="AXC45" s="429"/>
      <c r="AXD45" s="429"/>
      <c r="AXE45" s="429"/>
      <c r="AXF45" s="429"/>
      <c r="AXG45" s="429"/>
      <c r="AXH45" s="429"/>
      <c r="AXI45" s="429"/>
      <c r="AXJ45" s="429"/>
      <c r="AXK45" s="429"/>
      <c r="AXL45" s="429"/>
      <c r="AXM45" s="429"/>
      <c r="AXN45" s="429"/>
      <c r="AXO45" s="429"/>
      <c r="AXP45" s="429"/>
      <c r="AXQ45" s="429"/>
      <c r="AXR45" s="429"/>
      <c r="AXS45" s="429"/>
      <c r="AXT45" s="429"/>
      <c r="AXU45" s="429"/>
      <c r="AXV45" s="429"/>
      <c r="AXW45" s="429"/>
      <c r="AXX45" s="429"/>
      <c r="AXY45" s="429"/>
      <c r="AXZ45" s="429"/>
      <c r="AYA45" s="429"/>
      <c r="AYB45" s="429"/>
      <c r="AYC45" s="429"/>
      <c r="AYD45" s="429"/>
      <c r="AYE45" s="429"/>
      <c r="AYF45" s="429"/>
      <c r="AYG45" s="429"/>
      <c r="AYH45" s="429"/>
      <c r="AYI45" s="429"/>
      <c r="AYJ45" s="429"/>
      <c r="AYK45" s="429"/>
      <c r="AYL45" s="429"/>
      <c r="AYM45" s="429"/>
      <c r="AYN45" s="429"/>
      <c r="AYO45" s="429"/>
      <c r="AYP45" s="429"/>
      <c r="AYQ45" s="429"/>
      <c r="AYR45" s="429"/>
      <c r="AYS45" s="429"/>
      <c r="AYT45" s="429"/>
      <c r="AYU45" s="429"/>
      <c r="AYV45" s="429"/>
      <c r="AYW45" s="429"/>
      <c r="AYX45" s="429"/>
      <c r="AYY45" s="429"/>
      <c r="AYZ45" s="429"/>
      <c r="AZA45" s="429"/>
      <c r="AZB45" s="429"/>
      <c r="AZC45" s="429"/>
      <c r="AZD45" s="429"/>
      <c r="AZE45" s="429"/>
      <c r="AZF45" s="429"/>
      <c r="AZG45" s="429"/>
      <c r="AZH45" s="429"/>
      <c r="AZI45" s="429"/>
      <c r="AZJ45" s="429"/>
      <c r="AZK45" s="429"/>
      <c r="AZL45" s="429"/>
      <c r="AZM45" s="429"/>
      <c r="AZN45" s="429"/>
      <c r="AZO45" s="429"/>
      <c r="AZP45" s="429"/>
      <c r="AZQ45" s="429"/>
      <c r="AZR45" s="429"/>
      <c r="AZS45" s="429"/>
      <c r="AZT45" s="429"/>
      <c r="AZU45" s="429"/>
      <c r="AZV45" s="429"/>
      <c r="AZW45" s="429"/>
      <c r="AZX45" s="429"/>
      <c r="AZY45" s="429"/>
      <c r="AZZ45" s="429"/>
      <c r="BAA45" s="429"/>
      <c r="BAB45" s="429"/>
      <c r="BAC45" s="429"/>
      <c r="BAD45" s="429"/>
      <c r="BAE45" s="429"/>
      <c r="BAF45" s="429"/>
      <c r="BAG45" s="429"/>
      <c r="BAH45" s="429"/>
      <c r="BAI45" s="429"/>
      <c r="BAJ45" s="429"/>
      <c r="BAK45" s="429"/>
      <c r="BAL45" s="429"/>
      <c r="BAM45" s="429"/>
      <c r="BAN45" s="429"/>
      <c r="BAO45" s="429"/>
      <c r="BAP45" s="429"/>
      <c r="BAQ45" s="429"/>
      <c r="BAR45" s="429"/>
      <c r="BAS45" s="429"/>
      <c r="BAT45" s="429"/>
      <c r="BAU45" s="429"/>
      <c r="BAV45" s="429"/>
      <c r="BAW45" s="429"/>
      <c r="BAX45" s="429"/>
      <c r="BAY45" s="429"/>
      <c r="BAZ45" s="429"/>
      <c r="BBA45" s="429"/>
      <c r="BBB45" s="429"/>
      <c r="BBC45" s="429"/>
      <c r="BBD45" s="429"/>
      <c r="BBE45" s="429"/>
      <c r="BBF45" s="429"/>
      <c r="BBG45" s="429"/>
      <c r="BBH45" s="429"/>
      <c r="BBI45" s="429"/>
      <c r="BBJ45" s="429"/>
      <c r="BBK45" s="429"/>
      <c r="BBL45" s="429"/>
      <c r="BBM45" s="429"/>
      <c r="BBN45" s="429"/>
      <c r="BBO45" s="429"/>
      <c r="BBP45" s="429"/>
      <c r="BBQ45" s="429"/>
      <c r="BBR45" s="429"/>
      <c r="BBS45" s="429"/>
      <c r="BBT45" s="429"/>
      <c r="BBU45" s="429"/>
      <c r="BBV45" s="429"/>
      <c r="BBW45" s="429"/>
      <c r="BBX45" s="429"/>
      <c r="BBY45" s="429"/>
      <c r="BBZ45" s="429"/>
      <c r="BCA45" s="429"/>
      <c r="BCB45" s="429"/>
      <c r="BCC45" s="429"/>
      <c r="BCD45" s="429"/>
      <c r="BCE45" s="429"/>
      <c r="BCF45" s="429"/>
      <c r="BCG45" s="429"/>
      <c r="BCH45" s="429"/>
      <c r="BCI45" s="429"/>
      <c r="BCJ45" s="429"/>
      <c r="BCK45" s="429"/>
      <c r="BCL45" s="429"/>
      <c r="BCM45" s="429"/>
      <c r="BCN45" s="429"/>
      <c r="BCO45" s="429"/>
      <c r="BCP45" s="429"/>
      <c r="BCQ45" s="429"/>
      <c r="BCR45" s="429"/>
      <c r="BCS45" s="429"/>
      <c r="BCT45" s="429"/>
      <c r="BCU45" s="429"/>
      <c r="BCV45" s="429"/>
      <c r="BCW45" s="429"/>
      <c r="BCX45" s="429"/>
      <c r="BCY45" s="429"/>
      <c r="BCZ45" s="429"/>
      <c r="BDA45" s="429"/>
      <c r="BDB45" s="429"/>
      <c r="BDC45" s="429"/>
      <c r="BDD45" s="429"/>
      <c r="BDE45" s="429"/>
      <c r="BDF45" s="429"/>
      <c r="BDG45" s="429"/>
      <c r="BDH45" s="429"/>
      <c r="BDI45" s="429"/>
      <c r="BDJ45" s="429"/>
      <c r="BDK45" s="429"/>
      <c r="BDL45" s="429"/>
      <c r="BDM45" s="429"/>
      <c r="BDN45" s="429"/>
      <c r="BDO45" s="429"/>
      <c r="BDP45" s="429"/>
      <c r="BDQ45" s="429"/>
      <c r="BDR45" s="429"/>
      <c r="BDS45" s="429"/>
      <c r="BDT45" s="429"/>
      <c r="BDU45" s="429"/>
      <c r="BDV45" s="429"/>
      <c r="BDW45" s="429"/>
      <c r="BDX45" s="429"/>
      <c r="BDY45" s="429"/>
      <c r="BDZ45" s="429"/>
      <c r="BEA45" s="429"/>
      <c r="BEB45" s="429"/>
      <c r="BEC45" s="429"/>
      <c r="BED45" s="429"/>
      <c r="BEE45" s="429"/>
      <c r="BEF45" s="429"/>
      <c r="BEG45" s="429"/>
      <c r="BEH45" s="429"/>
      <c r="BEI45" s="429"/>
      <c r="BEJ45" s="429"/>
      <c r="BEK45" s="429"/>
      <c r="BEL45" s="429"/>
      <c r="BEM45" s="429"/>
      <c r="BEN45" s="429"/>
      <c r="BEO45" s="429"/>
      <c r="BEP45" s="429"/>
      <c r="BEQ45" s="429"/>
      <c r="BER45" s="429"/>
      <c r="BES45" s="429"/>
      <c r="BET45" s="429"/>
      <c r="BEU45" s="429"/>
      <c r="BEV45" s="429"/>
      <c r="BEW45" s="429"/>
      <c r="BEX45" s="429"/>
      <c r="BEY45" s="429"/>
      <c r="BEZ45" s="429"/>
      <c r="BFA45" s="429"/>
      <c r="BFB45" s="429"/>
      <c r="BFC45" s="429"/>
      <c r="BFD45" s="429"/>
      <c r="BFE45" s="429"/>
      <c r="BFF45" s="429"/>
      <c r="BFG45" s="429"/>
      <c r="BFH45" s="429"/>
      <c r="BFI45" s="429"/>
      <c r="BFJ45" s="429"/>
      <c r="BFK45" s="429"/>
      <c r="BFL45" s="429"/>
      <c r="BFM45" s="429"/>
      <c r="BFN45" s="429"/>
      <c r="BFO45" s="429"/>
      <c r="BFP45" s="429"/>
      <c r="BFQ45" s="429"/>
      <c r="BFR45" s="429"/>
      <c r="BFS45" s="429"/>
      <c r="BFT45" s="429"/>
      <c r="BFU45" s="429"/>
      <c r="BFV45" s="429"/>
      <c r="BFW45" s="429"/>
      <c r="BFX45" s="429"/>
      <c r="BFY45" s="429"/>
      <c r="BFZ45" s="429"/>
      <c r="BGA45" s="429"/>
      <c r="BGB45" s="429"/>
      <c r="BGC45" s="429"/>
      <c r="BGD45" s="429"/>
      <c r="BGE45" s="429"/>
      <c r="BGF45" s="429"/>
      <c r="BGG45" s="429"/>
      <c r="BGH45" s="429"/>
      <c r="BGI45" s="429"/>
      <c r="BGJ45" s="429"/>
      <c r="BGK45" s="429"/>
      <c r="BGL45" s="429"/>
      <c r="BGM45" s="429"/>
      <c r="BGN45" s="429"/>
      <c r="BGO45" s="429"/>
      <c r="BGP45" s="429"/>
      <c r="BGQ45" s="429"/>
      <c r="BGR45" s="429"/>
      <c r="BGS45" s="429"/>
      <c r="BGT45" s="429"/>
      <c r="BGU45" s="429"/>
      <c r="BGV45" s="429"/>
      <c r="BGW45" s="429"/>
      <c r="BGX45" s="429"/>
      <c r="BGY45" s="429"/>
      <c r="BGZ45" s="429"/>
      <c r="BHA45" s="429"/>
      <c r="BHB45" s="429"/>
      <c r="BHC45" s="429"/>
      <c r="BHD45" s="429"/>
      <c r="BHE45" s="429"/>
      <c r="BHF45" s="429"/>
      <c r="BHG45" s="429"/>
      <c r="BHH45" s="429"/>
      <c r="BHI45" s="429"/>
      <c r="BHJ45" s="429"/>
      <c r="BHK45" s="429"/>
      <c r="BHL45" s="429"/>
      <c r="BHM45" s="429"/>
      <c r="BHN45" s="429"/>
      <c r="BHO45" s="429"/>
      <c r="BHP45" s="429"/>
      <c r="BHQ45" s="429"/>
      <c r="BHR45" s="429"/>
      <c r="BHS45" s="429"/>
      <c r="BHT45" s="429"/>
      <c r="BHU45" s="429"/>
      <c r="BHV45" s="429"/>
      <c r="BHW45" s="429"/>
      <c r="BHX45" s="429"/>
      <c r="BHY45" s="429"/>
      <c r="BHZ45" s="429"/>
      <c r="BIA45" s="429"/>
      <c r="BIB45" s="429"/>
      <c r="BIC45" s="429"/>
      <c r="BID45" s="429"/>
      <c r="BIE45" s="429"/>
      <c r="BIF45" s="429"/>
      <c r="BIG45" s="429"/>
      <c r="BIH45" s="429"/>
      <c r="BII45" s="429"/>
      <c r="BIJ45" s="429"/>
      <c r="BIK45" s="429"/>
      <c r="BIL45" s="429"/>
      <c r="BIM45" s="429"/>
      <c r="BIN45" s="429"/>
      <c r="BIO45" s="429"/>
      <c r="BIP45" s="429"/>
      <c r="BIQ45" s="429"/>
      <c r="BIR45" s="429"/>
      <c r="BIS45" s="429"/>
      <c r="BIT45" s="429"/>
      <c r="BIU45" s="429"/>
      <c r="BIV45" s="429"/>
      <c r="BIW45" s="429"/>
      <c r="BIX45" s="429"/>
      <c r="BIY45" s="429"/>
      <c r="BIZ45" s="429"/>
      <c r="BJA45" s="429"/>
      <c r="BJB45" s="429"/>
      <c r="BJC45" s="429"/>
      <c r="BJD45" s="429"/>
      <c r="BJE45" s="429"/>
      <c r="BJF45" s="429"/>
      <c r="BJG45" s="429"/>
      <c r="BJH45" s="429"/>
      <c r="BJI45" s="429"/>
      <c r="BJJ45" s="429"/>
      <c r="BJK45" s="429"/>
      <c r="BJL45" s="429"/>
      <c r="BJM45" s="429"/>
      <c r="BJN45" s="429"/>
      <c r="BJO45" s="429"/>
      <c r="BJP45" s="429"/>
      <c r="BJQ45" s="429"/>
      <c r="BJR45" s="429"/>
      <c r="BJS45" s="429"/>
      <c r="BJT45" s="429"/>
      <c r="BJU45" s="429"/>
      <c r="BJV45" s="429"/>
      <c r="BJW45" s="429"/>
      <c r="BJX45" s="429"/>
      <c r="BJY45" s="429"/>
      <c r="BJZ45" s="429"/>
      <c r="BKA45" s="429"/>
      <c r="BKB45" s="429"/>
      <c r="BKC45" s="429"/>
      <c r="BKD45" s="429"/>
      <c r="BKE45" s="429"/>
      <c r="BKF45" s="429"/>
      <c r="BKG45" s="429"/>
      <c r="BKH45" s="429"/>
      <c r="BKI45" s="429"/>
      <c r="BKJ45" s="429"/>
      <c r="BKK45" s="429"/>
      <c r="BKL45" s="429"/>
      <c r="BKM45" s="429"/>
      <c r="BKN45" s="429"/>
      <c r="BKO45" s="429"/>
      <c r="BKP45" s="429"/>
      <c r="BKQ45" s="429"/>
      <c r="BKR45" s="429"/>
      <c r="BKS45" s="429"/>
      <c r="BKT45" s="429"/>
      <c r="BKU45" s="429"/>
      <c r="BKV45" s="429"/>
      <c r="BKW45" s="429"/>
      <c r="BKX45" s="429"/>
      <c r="BKY45" s="429"/>
      <c r="BKZ45" s="429"/>
      <c r="BLA45" s="429"/>
      <c r="BLB45" s="429"/>
      <c r="BLC45" s="429"/>
      <c r="BLD45" s="429"/>
      <c r="BLE45" s="429"/>
      <c r="BLF45" s="429"/>
      <c r="BLG45" s="429"/>
      <c r="BLH45" s="429"/>
      <c r="BLI45" s="429"/>
      <c r="BLJ45" s="429"/>
      <c r="BLK45" s="429"/>
      <c r="BLL45" s="429"/>
      <c r="BLM45" s="429"/>
      <c r="BLN45" s="429"/>
      <c r="BLO45" s="429"/>
      <c r="BLP45" s="429"/>
      <c r="BLQ45" s="429"/>
      <c r="BLR45" s="429"/>
      <c r="BLS45" s="429"/>
      <c r="BLT45" s="429"/>
      <c r="BLU45" s="429"/>
      <c r="BLV45" s="429"/>
      <c r="BLW45" s="429"/>
      <c r="BLX45" s="429"/>
      <c r="BLY45" s="429"/>
      <c r="BLZ45" s="429"/>
      <c r="BMA45" s="429"/>
      <c r="BMB45" s="429"/>
      <c r="BMC45" s="429"/>
      <c r="BMD45" s="429"/>
      <c r="BME45" s="429"/>
      <c r="BMF45" s="429"/>
      <c r="BMG45" s="429"/>
      <c r="BMH45" s="429"/>
      <c r="BMI45" s="429"/>
      <c r="BMJ45" s="429"/>
      <c r="BMK45" s="429"/>
      <c r="BML45" s="429"/>
      <c r="BMM45" s="429"/>
      <c r="BMN45" s="429"/>
      <c r="BMO45" s="429"/>
      <c r="BMP45" s="429"/>
      <c r="BMQ45" s="429"/>
      <c r="BMR45" s="429"/>
      <c r="BMS45" s="429"/>
      <c r="BMT45" s="429"/>
      <c r="BMU45" s="429"/>
      <c r="BMV45" s="429"/>
      <c r="BMW45" s="429"/>
      <c r="BMX45" s="429"/>
      <c r="BMY45" s="429"/>
      <c r="BMZ45" s="429"/>
      <c r="BNA45" s="429"/>
      <c r="BNB45" s="429"/>
      <c r="BNC45" s="429"/>
      <c r="BND45" s="429"/>
      <c r="BNE45" s="429"/>
      <c r="BNF45" s="429"/>
      <c r="BNG45" s="429"/>
      <c r="BNH45" s="429"/>
      <c r="BNI45" s="429"/>
      <c r="BNJ45" s="429"/>
      <c r="BNK45" s="429"/>
      <c r="BNL45" s="429"/>
      <c r="BNM45" s="429"/>
      <c r="BNN45" s="429"/>
      <c r="BNO45" s="429"/>
      <c r="BNP45" s="429"/>
      <c r="BNQ45" s="429"/>
      <c r="BNR45" s="429"/>
      <c r="BNS45" s="429"/>
      <c r="BNT45" s="429"/>
      <c r="BNU45" s="429"/>
      <c r="BNV45" s="429"/>
      <c r="BNW45" s="429"/>
      <c r="BNX45" s="429"/>
      <c r="BNY45" s="429"/>
      <c r="BNZ45" s="429"/>
      <c r="BOA45" s="429"/>
      <c r="BOB45" s="429"/>
      <c r="BOC45" s="429"/>
      <c r="BOD45" s="429"/>
      <c r="BOE45" s="429"/>
      <c r="BOF45" s="429"/>
      <c r="BOG45" s="429"/>
      <c r="BOH45" s="429"/>
      <c r="BOI45" s="429"/>
      <c r="BOJ45" s="429"/>
      <c r="BOK45" s="429"/>
      <c r="BOL45" s="429"/>
      <c r="BOM45" s="429"/>
      <c r="BON45" s="429"/>
      <c r="BOO45" s="429"/>
      <c r="BOP45" s="429"/>
      <c r="BOQ45" s="429"/>
      <c r="BOR45" s="429"/>
      <c r="BOS45" s="429"/>
      <c r="BOT45" s="429"/>
      <c r="BOU45" s="429"/>
      <c r="BOV45" s="429"/>
      <c r="BOW45" s="429"/>
      <c r="BOX45" s="429"/>
      <c r="BOY45" s="429"/>
      <c r="BOZ45" s="429"/>
      <c r="BPA45" s="429"/>
      <c r="BPB45" s="429"/>
      <c r="BPC45" s="429"/>
      <c r="BPD45" s="429"/>
      <c r="BPE45" s="429"/>
      <c r="BPF45" s="429"/>
      <c r="BPG45" s="429"/>
      <c r="BPH45" s="429"/>
      <c r="BPI45" s="429"/>
      <c r="BPJ45" s="429"/>
      <c r="BPK45" s="429"/>
      <c r="BPL45" s="429"/>
      <c r="BPM45" s="429"/>
      <c r="BPN45" s="429"/>
      <c r="BPO45" s="429"/>
      <c r="BPP45" s="429"/>
      <c r="BPQ45" s="429"/>
      <c r="BPR45" s="429"/>
      <c r="BPS45" s="429"/>
      <c r="BPT45" s="429"/>
      <c r="BPU45" s="429"/>
      <c r="BPV45" s="429"/>
      <c r="BPW45" s="429"/>
      <c r="BPX45" s="429"/>
      <c r="BPY45" s="429"/>
      <c r="BPZ45" s="429"/>
      <c r="BQA45" s="429"/>
      <c r="BQB45" s="429"/>
      <c r="BQC45" s="429"/>
      <c r="BQD45" s="429"/>
      <c r="BQE45" s="429"/>
      <c r="BQF45" s="429"/>
      <c r="BQG45" s="429"/>
      <c r="BQH45" s="429"/>
      <c r="BQI45" s="429"/>
      <c r="BQJ45" s="429"/>
      <c r="BQK45" s="429"/>
      <c r="BQL45" s="429"/>
      <c r="BQM45" s="429"/>
      <c r="BQN45" s="429"/>
      <c r="BQO45" s="429"/>
      <c r="BQP45" s="429"/>
      <c r="BQQ45" s="429"/>
      <c r="BQR45" s="429"/>
      <c r="BQS45" s="429"/>
      <c r="BQT45" s="429"/>
      <c r="BQU45" s="429"/>
      <c r="BQV45" s="429"/>
      <c r="BQW45" s="429"/>
      <c r="BQX45" s="429"/>
      <c r="BQY45" s="429"/>
      <c r="BQZ45" s="429"/>
      <c r="BRA45" s="429"/>
      <c r="BRB45" s="429"/>
      <c r="BRC45" s="429"/>
      <c r="BRD45" s="429"/>
      <c r="BRE45" s="429"/>
      <c r="BRF45" s="429"/>
      <c r="BRG45" s="429"/>
      <c r="BRH45" s="429"/>
      <c r="BRI45" s="429"/>
      <c r="BRJ45" s="429"/>
      <c r="BRK45" s="429"/>
      <c r="BRL45" s="429"/>
      <c r="BRM45" s="429"/>
      <c r="BRN45" s="429"/>
      <c r="BRO45" s="429"/>
      <c r="BRP45" s="429"/>
      <c r="BRQ45" s="429"/>
      <c r="BRR45" s="429"/>
      <c r="BRS45" s="429"/>
      <c r="BRT45" s="429"/>
      <c r="BRU45" s="429"/>
      <c r="BRV45" s="429"/>
      <c r="BRW45" s="429"/>
      <c r="BRX45" s="429"/>
      <c r="BRY45" s="429"/>
      <c r="BRZ45" s="429"/>
      <c r="BSA45" s="429"/>
      <c r="BSB45" s="429"/>
      <c r="BSC45" s="429"/>
      <c r="BSD45" s="429"/>
      <c r="BSE45" s="429"/>
      <c r="BSF45" s="429"/>
      <c r="BSG45" s="429"/>
      <c r="BSH45" s="429"/>
      <c r="BSI45" s="429"/>
      <c r="BSJ45" s="429"/>
      <c r="BSK45" s="429"/>
      <c r="BSL45" s="429"/>
      <c r="BSM45" s="429"/>
      <c r="BSN45" s="429"/>
      <c r="BSO45" s="429"/>
      <c r="BSP45" s="429"/>
      <c r="BSQ45" s="429"/>
      <c r="BSR45" s="429"/>
      <c r="BSS45" s="429"/>
      <c r="BST45" s="429"/>
      <c r="BSU45" s="429"/>
      <c r="BSV45" s="429"/>
      <c r="BSW45" s="429"/>
      <c r="BSX45" s="429"/>
      <c r="BSY45" s="429"/>
      <c r="BSZ45" s="429"/>
      <c r="BTA45" s="429"/>
      <c r="BTB45" s="429"/>
      <c r="BTC45" s="429"/>
      <c r="BTD45" s="429"/>
      <c r="BTE45" s="429"/>
      <c r="BTF45" s="429"/>
      <c r="BTG45" s="429"/>
      <c r="BTH45" s="429"/>
      <c r="BTI45" s="429"/>
      <c r="BTJ45" s="429"/>
      <c r="BTK45" s="429"/>
      <c r="BTL45" s="429"/>
      <c r="BTM45" s="429"/>
      <c r="BTN45" s="429"/>
      <c r="BTO45" s="429"/>
      <c r="BTP45" s="429"/>
      <c r="BTQ45" s="429"/>
      <c r="BTR45" s="429"/>
      <c r="BTS45" s="429"/>
      <c r="BTT45" s="429"/>
      <c r="BTU45" s="429"/>
      <c r="BTV45" s="429"/>
      <c r="BTW45" s="429"/>
      <c r="BTX45" s="429"/>
      <c r="BTY45" s="429"/>
      <c r="BTZ45" s="429"/>
      <c r="BUA45" s="429"/>
      <c r="BUB45" s="429"/>
      <c r="BUC45" s="429"/>
      <c r="BUD45" s="429"/>
      <c r="BUE45" s="429"/>
      <c r="BUF45" s="429"/>
      <c r="BUG45" s="429"/>
      <c r="BUH45" s="429"/>
      <c r="BUI45" s="429"/>
      <c r="BUJ45" s="429"/>
      <c r="BUK45" s="429"/>
      <c r="BUL45" s="429"/>
      <c r="BUM45" s="429"/>
      <c r="BUN45" s="429"/>
      <c r="BUO45" s="429"/>
      <c r="BUP45" s="429"/>
      <c r="BUQ45" s="429"/>
      <c r="BUR45" s="429"/>
      <c r="BUS45" s="429"/>
      <c r="BUT45" s="429"/>
      <c r="BUU45" s="429"/>
      <c r="BUV45" s="429"/>
      <c r="BUW45" s="429"/>
      <c r="BUX45" s="429"/>
      <c r="BUY45" s="429"/>
      <c r="BUZ45" s="429"/>
      <c r="BVA45" s="429"/>
      <c r="BVB45" s="429"/>
      <c r="BVC45" s="429"/>
      <c r="BVD45" s="429"/>
      <c r="BVE45" s="429"/>
      <c r="BVF45" s="429"/>
      <c r="BVG45" s="429"/>
      <c r="BVH45" s="429"/>
      <c r="BVI45" s="429"/>
      <c r="BVJ45" s="429"/>
      <c r="BVK45" s="429"/>
      <c r="BVL45" s="429"/>
      <c r="BVM45" s="429"/>
      <c r="BVN45" s="429"/>
      <c r="BVO45" s="429"/>
      <c r="BVP45" s="429"/>
      <c r="BVQ45" s="429"/>
      <c r="BVR45" s="429"/>
      <c r="BVS45" s="429"/>
      <c r="BVT45" s="429"/>
      <c r="BVU45" s="429"/>
      <c r="BVV45" s="429"/>
      <c r="BVW45" s="429"/>
      <c r="BVX45" s="429"/>
      <c r="BVY45" s="429"/>
      <c r="BVZ45" s="429"/>
      <c r="BWA45" s="429"/>
      <c r="BWB45" s="429"/>
      <c r="BWC45" s="429"/>
      <c r="BWD45" s="429"/>
      <c r="BWE45" s="429"/>
      <c r="BWF45" s="429"/>
      <c r="BWG45" s="429"/>
      <c r="BWH45" s="429"/>
      <c r="BWI45" s="429"/>
      <c r="BWJ45" s="429"/>
      <c r="BWK45" s="429"/>
      <c r="BWL45" s="429"/>
      <c r="BWM45" s="429"/>
      <c r="BWN45" s="429"/>
      <c r="BWO45" s="429"/>
      <c r="BWP45" s="429"/>
      <c r="BWQ45" s="429"/>
      <c r="BWR45" s="429"/>
      <c r="BWS45" s="429"/>
      <c r="BWT45" s="429"/>
      <c r="BWU45" s="429"/>
      <c r="BWV45" s="429"/>
      <c r="BWW45" s="429"/>
      <c r="BWX45" s="429"/>
      <c r="BWY45" s="429"/>
      <c r="BWZ45" s="429"/>
      <c r="BXA45" s="429"/>
      <c r="BXB45" s="429"/>
      <c r="BXC45" s="429"/>
      <c r="BXD45" s="429"/>
      <c r="BXE45" s="429"/>
      <c r="BXF45" s="429"/>
      <c r="BXG45" s="429"/>
      <c r="BXH45" s="429"/>
      <c r="BXI45" s="429"/>
      <c r="BXJ45" s="429"/>
      <c r="BXK45" s="429"/>
      <c r="BXL45" s="429"/>
      <c r="BXM45" s="429"/>
      <c r="BXN45" s="429"/>
      <c r="BXO45" s="429"/>
      <c r="BXP45" s="429"/>
      <c r="BXQ45" s="429"/>
      <c r="BXR45" s="429"/>
      <c r="BXS45" s="429"/>
      <c r="BXT45" s="429"/>
      <c r="BXU45" s="429"/>
      <c r="BXV45" s="429"/>
      <c r="BXW45" s="429"/>
      <c r="BXX45" s="429"/>
      <c r="BXY45" s="429"/>
      <c r="BXZ45" s="429"/>
      <c r="BYA45" s="429"/>
      <c r="BYB45" s="429"/>
      <c r="BYC45" s="429"/>
      <c r="BYD45" s="429"/>
      <c r="BYE45" s="429"/>
      <c r="BYF45" s="429"/>
      <c r="BYG45" s="429"/>
      <c r="BYH45" s="429"/>
      <c r="BYI45" s="429"/>
      <c r="BYJ45" s="429"/>
      <c r="BYK45" s="429"/>
      <c r="BYL45" s="429"/>
      <c r="BYM45" s="429"/>
      <c r="BYN45" s="429"/>
      <c r="BYO45" s="429"/>
      <c r="BYP45" s="429"/>
      <c r="BYQ45" s="429"/>
      <c r="BYR45" s="429"/>
      <c r="BYS45" s="429"/>
      <c r="BYT45" s="429"/>
      <c r="BYU45" s="429"/>
      <c r="BYV45" s="429"/>
      <c r="BYW45" s="429"/>
      <c r="BYX45" s="429"/>
      <c r="BYY45" s="429"/>
      <c r="BYZ45" s="429"/>
      <c r="BZA45" s="429"/>
      <c r="BZB45" s="429"/>
      <c r="BZC45" s="429"/>
      <c r="BZD45" s="429"/>
      <c r="BZE45" s="429"/>
      <c r="BZF45" s="429"/>
      <c r="BZG45" s="429"/>
      <c r="BZH45" s="429"/>
      <c r="BZI45" s="429"/>
      <c r="BZJ45" s="429"/>
      <c r="BZK45" s="429"/>
      <c r="BZL45" s="429"/>
      <c r="BZM45" s="429"/>
      <c r="BZN45" s="429"/>
      <c r="BZO45" s="429"/>
      <c r="BZP45" s="429"/>
      <c r="BZQ45" s="429"/>
      <c r="BZR45" s="429"/>
      <c r="BZS45" s="429"/>
      <c r="BZT45" s="429"/>
      <c r="BZU45" s="429"/>
      <c r="BZV45" s="429"/>
      <c r="BZW45" s="429"/>
      <c r="BZX45" s="429"/>
      <c r="BZY45" s="429"/>
      <c r="BZZ45" s="429"/>
      <c r="CAA45" s="429"/>
      <c r="CAB45" s="429"/>
      <c r="CAC45" s="429"/>
      <c r="CAD45" s="429"/>
      <c r="CAE45" s="429"/>
      <c r="CAF45" s="429"/>
      <c r="CAG45" s="429"/>
      <c r="CAH45" s="429"/>
      <c r="CAI45" s="429"/>
      <c r="CAJ45" s="429"/>
      <c r="CAK45" s="429"/>
      <c r="CAL45" s="429"/>
      <c r="CAM45" s="429"/>
      <c r="CAN45" s="429"/>
      <c r="CAO45" s="429"/>
      <c r="CAP45" s="429"/>
      <c r="CAQ45" s="429"/>
      <c r="CAR45" s="429"/>
      <c r="CAS45" s="429"/>
      <c r="CAT45" s="429"/>
      <c r="CAU45" s="429"/>
      <c r="CAV45" s="429"/>
      <c r="CAW45" s="429"/>
      <c r="CAX45" s="429"/>
      <c r="CAY45" s="429"/>
      <c r="CAZ45" s="429"/>
      <c r="CBA45" s="429"/>
      <c r="CBB45" s="429"/>
      <c r="CBC45" s="429"/>
      <c r="CBD45" s="429"/>
      <c r="CBE45" s="429"/>
      <c r="CBF45" s="429"/>
      <c r="CBG45" s="429"/>
      <c r="CBH45" s="429"/>
      <c r="CBI45" s="429"/>
      <c r="CBJ45" s="429"/>
      <c r="CBK45" s="429"/>
      <c r="CBL45" s="429"/>
      <c r="CBM45" s="429"/>
      <c r="CBN45" s="429"/>
      <c r="CBO45" s="429"/>
      <c r="CBP45" s="429"/>
      <c r="CBQ45" s="429"/>
      <c r="CBR45" s="429"/>
      <c r="CBS45" s="429"/>
      <c r="CBT45" s="429"/>
      <c r="CBU45" s="429"/>
      <c r="CBV45" s="429"/>
      <c r="CBW45" s="429"/>
      <c r="CBX45" s="429"/>
      <c r="CBY45" s="429"/>
      <c r="CBZ45" s="429"/>
      <c r="CCA45" s="429"/>
      <c r="CCB45" s="429"/>
      <c r="CCC45" s="429"/>
      <c r="CCD45" s="429"/>
      <c r="CCE45" s="429"/>
      <c r="CCF45" s="429"/>
      <c r="CCG45" s="429"/>
      <c r="CCH45" s="429"/>
      <c r="CCI45" s="429"/>
      <c r="CCJ45" s="429"/>
      <c r="CCK45" s="429"/>
      <c r="CCL45" s="429"/>
      <c r="CCM45" s="429"/>
      <c r="CCN45" s="429"/>
      <c r="CCO45" s="429"/>
      <c r="CCP45" s="429"/>
      <c r="CCQ45" s="429"/>
      <c r="CCR45" s="429"/>
      <c r="CCS45" s="429"/>
      <c r="CCT45" s="429"/>
      <c r="CCU45" s="429"/>
      <c r="CCV45" s="429"/>
      <c r="CCW45" s="429"/>
      <c r="CCX45" s="429"/>
      <c r="CCY45" s="429"/>
      <c r="CCZ45" s="429"/>
      <c r="CDA45" s="429"/>
      <c r="CDB45" s="429"/>
      <c r="CDC45" s="429"/>
      <c r="CDD45" s="429"/>
      <c r="CDE45" s="429"/>
      <c r="CDF45" s="429"/>
      <c r="CDG45" s="429"/>
      <c r="CDH45" s="429"/>
      <c r="CDI45" s="429"/>
      <c r="CDJ45" s="429"/>
      <c r="CDK45" s="429"/>
      <c r="CDL45" s="429"/>
      <c r="CDM45" s="429"/>
      <c r="CDN45" s="429"/>
      <c r="CDO45" s="429"/>
      <c r="CDP45" s="429"/>
      <c r="CDQ45" s="429"/>
      <c r="CDR45" s="429"/>
      <c r="CDS45" s="429"/>
      <c r="CDT45" s="429"/>
      <c r="CDU45" s="429"/>
      <c r="CDV45" s="429"/>
      <c r="CDW45" s="429"/>
      <c r="CDX45" s="429"/>
      <c r="CDY45" s="429"/>
      <c r="CDZ45" s="429"/>
      <c r="CEA45" s="429"/>
      <c r="CEB45" s="429"/>
      <c r="CEC45" s="429"/>
      <c r="CED45" s="429"/>
      <c r="CEE45" s="429"/>
      <c r="CEF45" s="429"/>
      <c r="CEG45" s="429"/>
      <c r="CEH45" s="429"/>
      <c r="CEI45" s="429"/>
      <c r="CEJ45" s="429"/>
      <c r="CEK45" s="429"/>
      <c r="CEL45" s="429"/>
      <c r="CEM45" s="429"/>
      <c r="CEN45" s="429"/>
      <c r="CEO45" s="429"/>
      <c r="CEP45" s="429"/>
      <c r="CEQ45" s="429"/>
      <c r="CER45" s="429"/>
      <c r="CES45" s="429"/>
      <c r="CET45" s="429"/>
      <c r="CEU45" s="429"/>
      <c r="CEV45" s="429"/>
      <c r="CEW45" s="429"/>
      <c r="CEX45" s="429"/>
      <c r="CEY45" s="429"/>
      <c r="CEZ45" s="429"/>
      <c r="CFA45" s="429"/>
      <c r="CFB45" s="429"/>
      <c r="CFC45" s="429"/>
      <c r="CFD45" s="429"/>
      <c r="CFE45" s="429"/>
      <c r="CFF45" s="429"/>
      <c r="CFG45" s="429"/>
      <c r="CFH45" s="429"/>
      <c r="CFI45" s="429"/>
      <c r="CFJ45" s="429"/>
      <c r="CFK45" s="429"/>
      <c r="CFL45" s="429"/>
      <c r="CFM45" s="429"/>
      <c r="CFN45" s="429"/>
      <c r="CFO45" s="429"/>
      <c r="CFP45" s="429"/>
      <c r="CFQ45" s="429"/>
      <c r="CFR45" s="429"/>
      <c r="CFS45" s="429"/>
      <c r="CFT45" s="429"/>
      <c r="CFU45" s="429"/>
      <c r="CFV45" s="429"/>
      <c r="CFW45" s="429"/>
      <c r="CFX45" s="429"/>
      <c r="CFY45" s="429"/>
      <c r="CFZ45" s="429"/>
      <c r="CGA45" s="429"/>
      <c r="CGB45" s="429"/>
      <c r="CGC45" s="429"/>
      <c r="CGD45" s="429"/>
      <c r="CGE45" s="429"/>
      <c r="CGF45" s="429"/>
      <c r="CGG45" s="429"/>
      <c r="CGH45" s="429"/>
      <c r="CGI45" s="429"/>
      <c r="CGJ45" s="429"/>
      <c r="CGK45" s="429"/>
      <c r="CGL45" s="429"/>
      <c r="CGM45" s="429"/>
      <c r="CGN45" s="429"/>
      <c r="CGO45" s="429"/>
      <c r="CGP45" s="429"/>
      <c r="CGQ45" s="429"/>
      <c r="CGR45" s="429"/>
      <c r="CGS45" s="429"/>
      <c r="CGT45" s="429"/>
      <c r="CGU45" s="429"/>
      <c r="CGV45" s="429"/>
      <c r="CGW45" s="429"/>
      <c r="CGX45" s="429"/>
      <c r="CGY45" s="429"/>
      <c r="CGZ45" s="429"/>
      <c r="CHA45" s="429"/>
      <c r="CHB45" s="429"/>
      <c r="CHC45" s="429"/>
      <c r="CHD45" s="429"/>
      <c r="CHE45" s="429"/>
      <c r="CHF45" s="429"/>
      <c r="CHG45" s="429"/>
      <c r="CHH45" s="429"/>
      <c r="CHI45" s="429"/>
      <c r="CHJ45" s="429"/>
      <c r="CHK45" s="429"/>
      <c r="CHL45" s="429"/>
      <c r="CHM45" s="429"/>
      <c r="CHN45" s="429"/>
      <c r="CHO45" s="429"/>
      <c r="CHP45" s="429"/>
      <c r="CHQ45" s="429"/>
      <c r="CHR45" s="429"/>
      <c r="CHS45" s="429"/>
      <c r="CHT45" s="429"/>
      <c r="CHU45" s="429"/>
      <c r="CHV45" s="429"/>
      <c r="CHW45" s="429"/>
      <c r="CHX45" s="429"/>
      <c r="CHY45" s="429"/>
      <c r="CHZ45" s="429"/>
      <c r="CIA45" s="429"/>
      <c r="CIB45" s="429"/>
      <c r="CIC45" s="429"/>
      <c r="CID45" s="429"/>
      <c r="CIE45" s="429"/>
      <c r="CIF45" s="429"/>
      <c r="CIG45" s="429"/>
      <c r="CIH45" s="429"/>
      <c r="CII45" s="429"/>
      <c r="CIJ45" s="429"/>
      <c r="CIK45" s="429"/>
      <c r="CIL45" s="429"/>
      <c r="CIM45" s="429"/>
      <c r="CIN45" s="429"/>
      <c r="CIO45" s="429"/>
      <c r="CIP45" s="429"/>
      <c r="CIQ45" s="429"/>
      <c r="CIR45" s="429"/>
      <c r="CIS45" s="429"/>
      <c r="CIT45" s="429"/>
      <c r="CIU45" s="429"/>
      <c r="CIV45" s="429"/>
      <c r="CIW45" s="429"/>
      <c r="CIX45" s="429"/>
      <c r="CIY45" s="429"/>
      <c r="CIZ45" s="429"/>
      <c r="CJA45" s="429"/>
      <c r="CJB45" s="429"/>
      <c r="CJC45" s="429"/>
      <c r="CJD45" s="429"/>
      <c r="CJE45" s="429"/>
      <c r="CJF45" s="429"/>
      <c r="CJG45" s="429"/>
      <c r="CJH45" s="429"/>
      <c r="CJI45" s="429"/>
      <c r="CJJ45" s="429"/>
      <c r="CJK45" s="429"/>
      <c r="CJL45" s="429"/>
      <c r="CJM45" s="429"/>
      <c r="CJN45" s="429"/>
      <c r="CJO45" s="429"/>
      <c r="CJP45" s="429"/>
      <c r="CJQ45" s="429"/>
      <c r="CJR45" s="429"/>
      <c r="CJS45" s="429"/>
      <c r="CJT45" s="429"/>
      <c r="CJU45" s="429"/>
      <c r="CJV45" s="429"/>
      <c r="CJW45" s="429"/>
      <c r="CJX45" s="429"/>
      <c r="CJY45" s="429"/>
      <c r="CJZ45" s="429"/>
      <c r="CKA45" s="429"/>
      <c r="CKB45" s="429"/>
      <c r="CKC45" s="429"/>
      <c r="CKD45" s="429"/>
      <c r="CKE45" s="429"/>
      <c r="CKF45" s="429"/>
      <c r="CKG45" s="429"/>
      <c r="CKH45" s="429"/>
      <c r="CKI45" s="429"/>
      <c r="CKJ45" s="429"/>
      <c r="CKK45" s="429"/>
      <c r="CKL45" s="429"/>
      <c r="CKM45" s="429"/>
      <c r="CKN45" s="429"/>
      <c r="CKO45" s="429"/>
      <c r="CKP45" s="429"/>
      <c r="CKQ45" s="429"/>
      <c r="CKR45" s="429"/>
      <c r="CKS45" s="429"/>
      <c r="CKT45" s="429"/>
      <c r="CKU45" s="429"/>
      <c r="CKV45" s="429"/>
      <c r="CKW45" s="429"/>
      <c r="CKX45" s="429"/>
      <c r="CKY45" s="429"/>
      <c r="CKZ45" s="429"/>
      <c r="CLA45" s="429"/>
      <c r="CLB45" s="429"/>
      <c r="CLC45" s="429"/>
      <c r="CLD45" s="429"/>
      <c r="CLE45" s="429"/>
      <c r="CLF45" s="429"/>
      <c r="CLG45" s="429"/>
      <c r="CLH45" s="429"/>
      <c r="CLI45" s="429"/>
      <c r="CLJ45" s="429"/>
      <c r="CLK45" s="429"/>
      <c r="CLL45" s="429"/>
      <c r="CLM45" s="429"/>
      <c r="CLN45" s="429"/>
      <c r="CLO45" s="429"/>
      <c r="CLP45" s="429"/>
      <c r="CLQ45" s="429"/>
      <c r="CLR45" s="429"/>
      <c r="CLS45" s="429"/>
      <c r="CLT45" s="429"/>
      <c r="CLU45" s="429"/>
      <c r="CLV45" s="429"/>
      <c r="CLW45" s="429"/>
      <c r="CLX45" s="429"/>
      <c r="CLY45" s="429"/>
      <c r="CLZ45" s="429"/>
      <c r="CMA45" s="429"/>
      <c r="CMB45" s="429"/>
      <c r="CMC45" s="429"/>
      <c r="CMD45" s="429"/>
      <c r="CME45" s="429"/>
      <c r="CMF45" s="429"/>
      <c r="CMG45" s="429"/>
      <c r="CMH45" s="429"/>
      <c r="CMI45" s="429"/>
      <c r="CMJ45" s="429"/>
      <c r="CMK45" s="429"/>
      <c r="CML45" s="429"/>
      <c r="CMM45" s="429"/>
      <c r="CMN45" s="429"/>
      <c r="CMO45" s="429"/>
      <c r="CMP45" s="429"/>
      <c r="CMQ45" s="429"/>
      <c r="CMR45" s="429"/>
      <c r="CMS45" s="429"/>
      <c r="CMT45" s="429"/>
      <c r="CMU45" s="429"/>
      <c r="CMV45" s="429"/>
      <c r="CMW45" s="429"/>
      <c r="CMX45" s="429"/>
      <c r="CMY45" s="429"/>
      <c r="CMZ45" s="429"/>
      <c r="CNA45" s="429"/>
      <c r="CNB45" s="429"/>
      <c r="CNC45" s="429"/>
      <c r="CND45" s="429"/>
      <c r="CNE45" s="429"/>
      <c r="CNF45" s="429"/>
      <c r="CNG45" s="429"/>
      <c r="CNH45" s="429"/>
      <c r="CNI45" s="429"/>
      <c r="CNJ45" s="429"/>
      <c r="CNK45" s="429"/>
      <c r="CNL45" s="429"/>
      <c r="CNM45" s="429"/>
      <c r="CNN45" s="429"/>
      <c r="CNO45" s="429"/>
      <c r="CNP45" s="429"/>
      <c r="CNQ45" s="429"/>
      <c r="CNR45" s="429"/>
      <c r="CNS45" s="429"/>
      <c r="CNT45" s="429"/>
      <c r="CNU45" s="429"/>
      <c r="CNV45" s="429"/>
      <c r="CNW45" s="429"/>
      <c r="CNX45" s="429"/>
      <c r="CNY45" s="429"/>
      <c r="CNZ45" s="429"/>
      <c r="COA45" s="429"/>
      <c r="COB45" s="429"/>
      <c r="COC45" s="429"/>
      <c r="COD45" s="429"/>
      <c r="COE45" s="429"/>
      <c r="COF45" s="429"/>
      <c r="COG45" s="429"/>
      <c r="COH45" s="429"/>
      <c r="COI45" s="429"/>
      <c r="COJ45" s="429"/>
      <c r="COK45" s="429"/>
      <c r="COL45" s="429"/>
      <c r="COM45" s="429"/>
      <c r="CON45" s="429"/>
      <c r="COO45" s="429"/>
      <c r="COP45" s="429"/>
      <c r="COQ45" s="429"/>
      <c r="COR45" s="429"/>
      <c r="COS45" s="429"/>
      <c r="COT45" s="429"/>
      <c r="COU45" s="429"/>
      <c r="COV45" s="429"/>
      <c r="COW45" s="429"/>
      <c r="COX45" s="429"/>
      <c r="COY45" s="429"/>
      <c r="COZ45" s="429"/>
      <c r="CPA45" s="429"/>
      <c r="CPB45" s="429"/>
      <c r="CPC45" s="429"/>
      <c r="CPD45" s="429"/>
      <c r="CPE45" s="429"/>
      <c r="CPF45" s="429"/>
      <c r="CPG45" s="429"/>
      <c r="CPH45" s="429"/>
      <c r="CPI45" s="429"/>
      <c r="CPJ45" s="429"/>
      <c r="CPK45" s="429"/>
      <c r="CPL45" s="429"/>
      <c r="CPM45" s="429"/>
      <c r="CPN45" s="429"/>
      <c r="CPO45" s="429"/>
      <c r="CPP45" s="429"/>
      <c r="CPQ45" s="429"/>
      <c r="CPR45" s="429"/>
      <c r="CPS45" s="429"/>
      <c r="CPT45" s="429"/>
      <c r="CPU45" s="429"/>
      <c r="CPV45" s="429"/>
      <c r="CPW45" s="429"/>
      <c r="CPX45" s="429"/>
      <c r="CPY45" s="429"/>
      <c r="CPZ45" s="429"/>
      <c r="CQA45" s="429"/>
      <c r="CQB45" s="429"/>
      <c r="CQC45" s="429"/>
      <c r="CQD45" s="429"/>
      <c r="CQE45" s="429"/>
      <c r="CQF45" s="429"/>
      <c r="CQG45" s="429"/>
      <c r="CQH45" s="429"/>
      <c r="CQI45" s="429"/>
      <c r="CQJ45" s="429"/>
      <c r="CQK45" s="429"/>
      <c r="CQL45" s="429"/>
      <c r="CQM45" s="429"/>
      <c r="CQN45" s="429"/>
      <c r="CQO45" s="429"/>
      <c r="CQP45" s="429"/>
      <c r="CQQ45" s="429"/>
      <c r="CQR45" s="429"/>
      <c r="CQS45" s="429"/>
      <c r="CQT45" s="429"/>
      <c r="CQU45" s="429"/>
      <c r="CQV45" s="429"/>
      <c r="CQW45" s="429"/>
      <c r="CQX45" s="429"/>
      <c r="CQY45" s="429"/>
      <c r="CQZ45" s="429"/>
      <c r="CRA45" s="429"/>
      <c r="CRB45" s="429"/>
      <c r="CRC45" s="429"/>
      <c r="CRD45" s="429"/>
      <c r="CRE45" s="429"/>
      <c r="CRF45" s="429"/>
      <c r="CRG45" s="429"/>
      <c r="CRH45" s="429"/>
      <c r="CRI45" s="429"/>
      <c r="CRJ45" s="429"/>
      <c r="CRK45" s="429"/>
      <c r="CRL45" s="429"/>
      <c r="CRM45" s="429"/>
      <c r="CRN45" s="429"/>
      <c r="CRO45" s="429"/>
      <c r="CRP45" s="429"/>
      <c r="CRQ45" s="429"/>
      <c r="CRR45" s="429"/>
      <c r="CRS45" s="429"/>
      <c r="CRT45" s="429"/>
      <c r="CRU45" s="429"/>
      <c r="CRV45" s="429"/>
      <c r="CRW45" s="429"/>
      <c r="CRX45" s="429"/>
      <c r="CRY45" s="429"/>
      <c r="CRZ45" s="429"/>
      <c r="CSA45" s="429"/>
      <c r="CSB45" s="429"/>
      <c r="CSC45" s="429"/>
      <c r="CSD45" s="429"/>
      <c r="CSE45" s="429"/>
      <c r="CSF45" s="429"/>
      <c r="CSG45" s="429"/>
      <c r="CSH45" s="429"/>
      <c r="CSI45" s="429"/>
      <c r="CSJ45" s="429"/>
      <c r="CSK45" s="429"/>
      <c r="CSL45" s="429"/>
      <c r="CSM45" s="429"/>
      <c r="CSN45" s="429"/>
      <c r="CSO45" s="429"/>
      <c r="CSP45" s="429"/>
      <c r="CSQ45" s="429"/>
      <c r="CSR45" s="429"/>
      <c r="CSS45" s="429"/>
      <c r="CST45" s="429"/>
      <c r="CSU45" s="429"/>
      <c r="CSV45" s="429"/>
      <c r="CSW45" s="429"/>
      <c r="CSX45" s="429"/>
      <c r="CSY45" s="429"/>
      <c r="CSZ45" s="429"/>
      <c r="CTA45" s="429"/>
      <c r="CTB45" s="429"/>
      <c r="CTC45" s="429"/>
      <c r="CTD45" s="429"/>
      <c r="CTE45" s="429"/>
      <c r="CTF45" s="429"/>
      <c r="CTG45" s="429"/>
      <c r="CTH45" s="429"/>
      <c r="CTI45" s="429"/>
      <c r="CTJ45" s="429"/>
      <c r="CTK45" s="429"/>
      <c r="CTL45" s="429"/>
      <c r="CTM45" s="429"/>
      <c r="CTN45" s="429"/>
      <c r="CTO45" s="429"/>
      <c r="CTP45" s="429"/>
      <c r="CTQ45" s="429"/>
      <c r="CTR45" s="429"/>
      <c r="CTS45" s="429"/>
      <c r="CTT45" s="429"/>
      <c r="CTU45" s="429"/>
      <c r="CTV45" s="429"/>
      <c r="CTW45" s="429"/>
      <c r="CTX45" s="429"/>
      <c r="CTY45" s="429"/>
      <c r="CTZ45" s="429"/>
      <c r="CUA45" s="429"/>
      <c r="CUB45" s="429"/>
      <c r="CUC45" s="429"/>
      <c r="CUD45" s="429"/>
      <c r="CUE45" s="429"/>
      <c r="CUF45" s="429"/>
      <c r="CUG45" s="429"/>
      <c r="CUH45" s="429"/>
      <c r="CUI45" s="429"/>
      <c r="CUJ45" s="429"/>
      <c r="CUK45" s="429"/>
      <c r="CUL45" s="429"/>
      <c r="CUM45" s="429"/>
      <c r="CUN45" s="429"/>
      <c r="CUO45" s="429"/>
      <c r="CUP45" s="429"/>
      <c r="CUQ45" s="429"/>
      <c r="CUR45" s="429"/>
      <c r="CUS45" s="429"/>
      <c r="CUT45" s="429"/>
      <c r="CUU45" s="429"/>
      <c r="CUV45" s="429"/>
      <c r="CUW45" s="429"/>
      <c r="CUX45" s="429"/>
      <c r="CUY45" s="429"/>
      <c r="CUZ45" s="429"/>
      <c r="CVA45" s="429"/>
      <c r="CVB45" s="429"/>
      <c r="CVC45" s="429"/>
      <c r="CVD45" s="429"/>
      <c r="CVE45" s="429"/>
      <c r="CVF45" s="429"/>
      <c r="CVG45" s="429"/>
      <c r="CVH45" s="429"/>
      <c r="CVI45" s="429"/>
      <c r="CVJ45" s="429"/>
      <c r="CVK45" s="429"/>
      <c r="CVL45" s="429"/>
      <c r="CVM45" s="429"/>
      <c r="CVN45" s="429"/>
      <c r="CVO45" s="429"/>
      <c r="CVP45" s="429"/>
      <c r="CVQ45" s="429"/>
      <c r="CVR45" s="429"/>
      <c r="CVS45" s="429"/>
      <c r="CVT45" s="429"/>
      <c r="CVU45" s="429"/>
      <c r="CVV45" s="429"/>
      <c r="CVW45" s="429"/>
      <c r="CVX45" s="429"/>
      <c r="CVY45" s="429"/>
      <c r="CVZ45" s="429"/>
      <c r="CWA45" s="429"/>
      <c r="CWB45" s="429"/>
      <c r="CWC45" s="429"/>
      <c r="CWD45" s="429"/>
      <c r="CWE45" s="429"/>
      <c r="CWF45" s="429"/>
      <c r="CWG45" s="429"/>
      <c r="CWH45" s="429"/>
      <c r="CWI45" s="429"/>
      <c r="CWJ45" s="429"/>
      <c r="CWK45" s="429"/>
      <c r="CWL45" s="429"/>
      <c r="CWM45" s="429"/>
      <c r="CWN45" s="429"/>
      <c r="CWO45" s="429"/>
      <c r="CWP45" s="429"/>
      <c r="CWQ45" s="429"/>
      <c r="CWR45" s="429"/>
      <c r="CWS45" s="429"/>
      <c r="CWT45" s="429"/>
      <c r="CWU45" s="429"/>
      <c r="CWV45" s="429"/>
      <c r="CWW45" s="429"/>
      <c r="CWX45" s="429"/>
      <c r="CWY45" s="429"/>
      <c r="CWZ45" s="429"/>
      <c r="CXA45" s="429"/>
      <c r="CXB45" s="429"/>
      <c r="CXC45" s="429"/>
      <c r="CXD45" s="429"/>
      <c r="CXE45" s="429"/>
      <c r="CXF45" s="429"/>
      <c r="CXG45" s="429"/>
      <c r="CXH45" s="429"/>
      <c r="CXI45" s="429"/>
      <c r="CXJ45" s="429"/>
      <c r="CXK45" s="429"/>
      <c r="CXL45" s="429"/>
      <c r="CXM45" s="429"/>
      <c r="CXN45" s="429"/>
      <c r="CXO45" s="429"/>
      <c r="CXP45" s="429"/>
      <c r="CXQ45" s="429"/>
      <c r="CXR45" s="429"/>
      <c r="CXS45" s="429"/>
      <c r="CXT45" s="429"/>
      <c r="CXU45" s="429"/>
      <c r="CXV45" s="429"/>
      <c r="CXW45" s="429"/>
      <c r="CXX45" s="429"/>
      <c r="CXY45" s="429"/>
      <c r="CXZ45" s="429"/>
      <c r="CYA45" s="429"/>
      <c r="CYB45" s="429"/>
      <c r="CYC45" s="429"/>
      <c r="CYD45" s="429"/>
      <c r="CYE45" s="429"/>
      <c r="CYF45" s="429"/>
      <c r="CYG45" s="429"/>
      <c r="CYH45" s="429"/>
      <c r="CYI45" s="429"/>
      <c r="CYJ45" s="429"/>
      <c r="CYK45" s="429"/>
      <c r="CYL45" s="429"/>
      <c r="CYM45" s="429"/>
      <c r="CYN45" s="429"/>
      <c r="CYO45" s="429"/>
      <c r="CYP45" s="429"/>
      <c r="CYQ45" s="429"/>
      <c r="CYR45" s="429"/>
      <c r="CYS45" s="429"/>
      <c r="CYT45" s="429"/>
      <c r="CYU45" s="429"/>
      <c r="CYV45" s="429"/>
      <c r="CYW45" s="429"/>
      <c r="CYX45" s="429"/>
      <c r="CYY45" s="429"/>
      <c r="CYZ45" s="429"/>
      <c r="CZA45" s="429"/>
      <c r="CZB45" s="429"/>
      <c r="CZC45" s="429"/>
      <c r="CZD45" s="429"/>
      <c r="CZE45" s="429"/>
      <c r="CZF45" s="429"/>
      <c r="CZG45" s="429"/>
      <c r="CZH45" s="429"/>
      <c r="CZI45" s="429"/>
      <c r="CZJ45" s="429"/>
      <c r="CZK45" s="429"/>
      <c r="CZL45" s="429"/>
      <c r="CZM45" s="429"/>
      <c r="CZN45" s="429"/>
      <c r="CZO45" s="429"/>
      <c r="CZP45" s="429"/>
      <c r="CZQ45" s="429"/>
      <c r="CZR45" s="429"/>
      <c r="CZS45" s="429"/>
      <c r="CZT45" s="429"/>
      <c r="CZU45" s="429"/>
      <c r="CZV45" s="429"/>
      <c r="CZW45" s="429"/>
      <c r="CZX45" s="429"/>
      <c r="CZY45" s="429"/>
      <c r="CZZ45" s="429"/>
      <c r="DAA45" s="429"/>
      <c r="DAB45" s="429"/>
      <c r="DAC45" s="429"/>
      <c r="DAD45" s="429"/>
      <c r="DAE45" s="429"/>
      <c r="DAF45" s="429"/>
      <c r="DAG45" s="429"/>
      <c r="DAH45" s="429"/>
      <c r="DAI45" s="429"/>
      <c r="DAJ45" s="429"/>
      <c r="DAK45" s="429"/>
      <c r="DAL45" s="429"/>
      <c r="DAM45" s="429"/>
      <c r="DAN45" s="429"/>
      <c r="DAO45" s="429"/>
      <c r="DAP45" s="429"/>
      <c r="DAQ45" s="429"/>
      <c r="DAR45" s="429"/>
      <c r="DAS45" s="429"/>
      <c r="DAT45" s="429"/>
      <c r="DAU45" s="429"/>
      <c r="DAV45" s="429"/>
      <c r="DAW45" s="429"/>
      <c r="DAX45" s="429"/>
      <c r="DAY45" s="429"/>
      <c r="DAZ45" s="429"/>
      <c r="DBA45" s="429"/>
      <c r="DBB45" s="429"/>
      <c r="DBC45" s="429"/>
      <c r="DBD45" s="429"/>
      <c r="DBE45" s="429"/>
      <c r="DBF45" s="429"/>
      <c r="DBG45" s="429"/>
      <c r="DBH45" s="429"/>
      <c r="DBI45" s="429"/>
      <c r="DBJ45" s="429"/>
      <c r="DBK45" s="429"/>
      <c r="DBL45" s="429"/>
      <c r="DBM45" s="429"/>
      <c r="DBN45" s="429"/>
      <c r="DBO45" s="429"/>
      <c r="DBP45" s="429"/>
      <c r="DBQ45" s="429"/>
      <c r="DBR45" s="429"/>
      <c r="DBS45" s="429"/>
      <c r="DBT45" s="429"/>
      <c r="DBU45" s="429"/>
      <c r="DBV45" s="429"/>
      <c r="DBW45" s="429"/>
      <c r="DBX45" s="429"/>
      <c r="DBY45" s="429"/>
      <c r="DBZ45" s="429"/>
      <c r="DCA45" s="429"/>
      <c r="DCB45" s="429"/>
      <c r="DCC45" s="429"/>
      <c r="DCD45" s="429"/>
      <c r="DCE45" s="429"/>
      <c r="DCF45" s="429"/>
      <c r="DCG45" s="429"/>
      <c r="DCH45" s="429"/>
      <c r="DCI45" s="429"/>
      <c r="DCJ45" s="429"/>
      <c r="DCK45" s="429"/>
      <c r="DCL45" s="429"/>
      <c r="DCM45" s="429"/>
      <c r="DCN45" s="429"/>
      <c r="DCO45" s="429"/>
      <c r="DCP45" s="429"/>
      <c r="DCQ45" s="429"/>
      <c r="DCR45" s="429"/>
      <c r="DCS45" s="429"/>
      <c r="DCT45" s="429"/>
      <c r="DCU45" s="429"/>
      <c r="DCV45" s="429"/>
      <c r="DCW45" s="429"/>
      <c r="DCX45" s="429"/>
      <c r="DCY45" s="429"/>
      <c r="DCZ45" s="429"/>
      <c r="DDA45" s="429"/>
      <c r="DDB45" s="429"/>
      <c r="DDC45" s="429"/>
      <c r="DDD45" s="429"/>
      <c r="DDE45" s="429"/>
      <c r="DDF45" s="429"/>
      <c r="DDG45" s="429"/>
      <c r="DDH45" s="429"/>
      <c r="DDI45" s="429"/>
      <c r="DDJ45" s="429"/>
      <c r="DDK45" s="429"/>
      <c r="DDL45" s="429"/>
      <c r="DDM45" s="429"/>
      <c r="DDN45" s="429"/>
      <c r="DDO45" s="429"/>
      <c r="DDP45" s="429"/>
      <c r="DDQ45" s="429"/>
      <c r="DDR45" s="429"/>
      <c r="DDS45" s="429"/>
      <c r="DDT45" s="429"/>
      <c r="DDU45" s="429"/>
      <c r="DDV45" s="429"/>
      <c r="DDW45" s="429"/>
      <c r="DDX45" s="429"/>
      <c r="DDY45" s="429"/>
      <c r="DDZ45" s="429"/>
      <c r="DEA45" s="429"/>
      <c r="DEB45" s="429"/>
      <c r="DEC45" s="429"/>
      <c r="DED45" s="429"/>
      <c r="DEE45" s="429"/>
      <c r="DEF45" s="429"/>
      <c r="DEG45" s="429"/>
      <c r="DEH45" s="429"/>
      <c r="DEI45" s="429"/>
      <c r="DEJ45" s="429"/>
      <c r="DEK45" s="429"/>
      <c r="DEL45" s="429"/>
      <c r="DEM45" s="429"/>
      <c r="DEN45" s="429"/>
      <c r="DEO45" s="429"/>
      <c r="DEP45" s="429"/>
      <c r="DEQ45" s="429"/>
      <c r="DER45" s="429"/>
      <c r="DES45" s="429"/>
      <c r="DET45" s="429"/>
      <c r="DEU45" s="429"/>
      <c r="DEV45" s="429"/>
      <c r="DEW45" s="429"/>
      <c r="DEX45" s="429"/>
      <c r="DEY45" s="429"/>
      <c r="DEZ45" s="429"/>
      <c r="DFA45" s="429"/>
      <c r="DFB45" s="429"/>
      <c r="DFC45" s="429"/>
      <c r="DFD45" s="429"/>
      <c r="DFE45" s="429"/>
      <c r="DFF45" s="429"/>
      <c r="DFG45" s="429"/>
      <c r="DFH45" s="429"/>
      <c r="DFI45" s="429"/>
      <c r="DFJ45" s="429"/>
      <c r="DFK45" s="429"/>
      <c r="DFL45" s="429"/>
      <c r="DFM45" s="429"/>
      <c r="DFN45" s="429"/>
      <c r="DFO45" s="429"/>
      <c r="DFP45" s="429"/>
      <c r="DFQ45" s="429"/>
      <c r="DFR45" s="429"/>
      <c r="DFS45" s="429"/>
      <c r="DFT45" s="429"/>
      <c r="DFU45" s="429"/>
      <c r="DFV45" s="429"/>
      <c r="DFW45" s="429"/>
      <c r="DFX45" s="429"/>
      <c r="DFY45" s="429"/>
      <c r="DFZ45" s="429"/>
      <c r="DGA45" s="429"/>
      <c r="DGB45" s="429"/>
      <c r="DGC45" s="429"/>
      <c r="DGD45" s="429"/>
      <c r="DGE45" s="429"/>
      <c r="DGF45" s="429"/>
      <c r="DGG45" s="429"/>
      <c r="DGH45" s="429"/>
      <c r="DGI45" s="429"/>
      <c r="DGJ45" s="429"/>
      <c r="DGK45" s="429"/>
      <c r="DGL45" s="429"/>
      <c r="DGM45" s="429"/>
      <c r="DGN45" s="429"/>
      <c r="DGO45" s="429"/>
      <c r="DGP45" s="429"/>
      <c r="DGQ45" s="429"/>
      <c r="DGR45" s="429"/>
      <c r="DGS45" s="429"/>
      <c r="DGT45" s="429"/>
      <c r="DGU45" s="429"/>
      <c r="DGV45" s="429"/>
      <c r="DGW45" s="429"/>
      <c r="DGX45" s="429"/>
      <c r="DGY45" s="429"/>
      <c r="DGZ45" s="429"/>
      <c r="DHA45" s="429"/>
      <c r="DHB45" s="429"/>
      <c r="DHC45" s="429"/>
      <c r="DHD45" s="429"/>
      <c r="DHE45" s="429"/>
      <c r="DHF45" s="429"/>
      <c r="DHG45" s="429"/>
      <c r="DHH45" s="429"/>
      <c r="DHI45" s="429"/>
      <c r="DHJ45" s="429"/>
      <c r="DHK45" s="429"/>
      <c r="DHL45" s="429"/>
      <c r="DHM45" s="429"/>
      <c r="DHN45" s="429"/>
      <c r="DHO45" s="429"/>
      <c r="DHP45" s="429"/>
      <c r="DHQ45" s="429"/>
      <c r="DHR45" s="429"/>
      <c r="DHS45" s="429"/>
      <c r="DHT45" s="429"/>
      <c r="DHU45" s="429"/>
      <c r="DHV45" s="429"/>
      <c r="DHW45" s="429"/>
      <c r="DHX45" s="429"/>
      <c r="DHY45" s="429"/>
      <c r="DHZ45" s="429"/>
      <c r="DIA45" s="429"/>
      <c r="DIB45" s="429"/>
      <c r="DIC45" s="429"/>
      <c r="DID45" s="429"/>
      <c r="DIE45" s="429"/>
      <c r="DIF45" s="429"/>
      <c r="DIG45" s="429"/>
      <c r="DIH45" s="429"/>
      <c r="DII45" s="429"/>
      <c r="DIJ45" s="429"/>
      <c r="DIK45" s="429"/>
      <c r="DIL45" s="429"/>
      <c r="DIM45" s="429"/>
      <c r="DIN45" s="429"/>
      <c r="DIO45" s="429"/>
      <c r="DIP45" s="429"/>
      <c r="DIQ45" s="429"/>
      <c r="DIR45" s="429"/>
      <c r="DIS45" s="429"/>
      <c r="DIT45" s="429"/>
      <c r="DIU45" s="429"/>
      <c r="DIV45" s="429"/>
      <c r="DIW45" s="429"/>
      <c r="DIX45" s="429"/>
      <c r="DIY45" s="429"/>
      <c r="DIZ45" s="429"/>
      <c r="DJA45" s="429"/>
      <c r="DJB45" s="429"/>
      <c r="DJC45" s="429"/>
      <c r="DJD45" s="429"/>
      <c r="DJE45" s="429"/>
      <c r="DJF45" s="429"/>
      <c r="DJG45" s="429"/>
      <c r="DJH45" s="429"/>
      <c r="DJI45" s="429"/>
      <c r="DJJ45" s="429"/>
      <c r="DJK45" s="429"/>
      <c r="DJL45" s="429"/>
      <c r="DJM45" s="429"/>
      <c r="DJN45" s="429"/>
      <c r="DJO45" s="429"/>
      <c r="DJP45" s="429"/>
      <c r="DJQ45" s="429"/>
      <c r="DJR45" s="429"/>
      <c r="DJS45" s="429"/>
      <c r="DJT45" s="429"/>
      <c r="DJU45" s="429"/>
      <c r="DJV45" s="429"/>
      <c r="DJW45" s="429"/>
      <c r="DJX45" s="429"/>
      <c r="DJY45" s="429"/>
      <c r="DJZ45" s="429"/>
      <c r="DKA45" s="429"/>
      <c r="DKB45" s="429"/>
      <c r="DKC45" s="429"/>
      <c r="DKD45" s="429"/>
      <c r="DKE45" s="429"/>
      <c r="DKF45" s="429"/>
      <c r="DKG45" s="429"/>
      <c r="DKH45" s="429"/>
      <c r="DKI45" s="429"/>
      <c r="DKJ45" s="429"/>
      <c r="DKK45" s="429"/>
      <c r="DKL45" s="429"/>
      <c r="DKM45" s="429"/>
      <c r="DKN45" s="429"/>
      <c r="DKO45" s="429"/>
      <c r="DKP45" s="429"/>
      <c r="DKQ45" s="429"/>
      <c r="DKR45" s="429"/>
      <c r="DKS45" s="429"/>
      <c r="DKT45" s="429"/>
      <c r="DKU45" s="429"/>
      <c r="DKV45" s="429"/>
      <c r="DKW45" s="429"/>
      <c r="DKX45" s="429"/>
      <c r="DKY45" s="429"/>
      <c r="DKZ45" s="429"/>
      <c r="DLA45" s="429"/>
      <c r="DLB45" s="429"/>
      <c r="DLC45" s="429"/>
      <c r="DLD45" s="429"/>
      <c r="DLE45" s="429"/>
      <c r="DLF45" s="429"/>
      <c r="DLG45" s="429"/>
      <c r="DLH45" s="429"/>
      <c r="DLI45" s="429"/>
      <c r="DLJ45" s="429"/>
      <c r="DLK45" s="429"/>
      <c r="DLL45" s="429"/>
      <c r="DLM45" s="429"/>
      <c r="DLN45" s="429"/>
      <c r="DLO45" s="429"/>
      <c r="DLP45" s="429"/>
      <c r="DLQ45" s="429"/>
      <c r="DLR45" s="429"/>
      <c r="DLS45" s="429"/>
      <c r="DLT45" s="429"/>
      <c r="DLU45" s="429"/>
      <c r="DLV45" s="429"/>
      <c r="DLW45" s="429"/>
      <c r="DLX45" s="429"/>
      <c r="DLY45" s="429"/>
      <c r="DLZ45" s="429"/>
      <c r="DMA45" s="429"/>
      <c r="DMB45" s="429"/>
      <c r="DMC45" s="429"/>
      <c r="DMD45" s="429"/>
      <c r="DME45" s="429"/>
      <c r="DMF45" s="429"/>
      <c r="DMG45" s="429"/>
      <c r="DMH45" s="429"/>
      <c r="DMI45" s="429"/>
      <c r="DMJ45" s="429"/>
      <c r="DMK45" s="429"/>
      <c r="DML45" s="429"/>
      <c r="DMM45" s="429"/>
      <c r="DMN45" s="429"/>
      <c r="DMO45" s="429"/>
      <c r="DMP45" s="429"/>
      <c r="DMQ45" s="429"/>
      <c r="DMR45" s="429"/>
      <c r="DMS45" s="429"/>
      <c r="DMT45" s="429"/>
      <c r="DMU45" s="429"/>
      <c r="DMV45" s="429"/>
      <c r="DMW45" s="429"/>
      <c r="DMX45" s="429"/>
      <c r="DMY45" s="429"/>
      <c r="DMZ45" s="429"/>
      <c r="DNA45" s="429"/>
      <c r="DNB45" s="429"/>
      <c r="DNC45" s="429"/>
      <c r="DND45" s="429"/>
      <c r="DNE45" s="429"/>
      <c r="DNF45" s="429"/>
      <c r="DNG45" s="429"/>
      <c r="DNH45" s="429"/>
      <c r="DNI45" s="429"/>
      <c r="DNJ45" s="429"/>
      <c r="DNK45" s="429"/>
      <c r="DNL45" s="429"/>
      <c r="DNM45" s="429"/>
      <c r="DNN45" s="429"/>
      <c r="DNO45" s="429"/>
      <c r="DNP45" s="429"/>
      <c r="DNQ45" s="429"/>
      <c r="DNR45" s="429"/>
      <c r="DNS45" s="429"/>
      <c r="DNT45" s="429"/>
      <c r="DNU45" s="429"/>
      <c r="DNV45" s="429"/>
      <c r="DNW45" s="429"/>
      <c r="DNX45" s="429"/>
      <c r="DNY45" s="429"/>
      <c r="DNZ45" s="429"/>
      <c r="DOA45" s="429"/>
      <c r="DOB45" s="429"/>
      <c r="DOC45" s="429"/>
      <c r="DOD45" s="429"/>
      <c r="DOE45" s="429"/>
      <c r="DOF45" s="429"/>
      <c r="DOG45" s="429"/>
      <c r="DOH45" s="429"/>
      <c r="DOI45" s="429"/>
      <c r="DOJ45" s="429"/>
      <c r="DOK45" s="429"/>
      <c r="DOL45" s="429"/>
      <c r="DOM45" s="429"/>
      <c r="DON45" s="429"/>
      <c r="DOO45" s="429"/>
      <c r="DOP45" s="429"/>
      <c r="DOQ45" s="429"/>
      <c r="DOR45" s="429"/>
      <c r="DOS45" s="429"/>
      <c r="DOT45" s="429"/>
      <c r="DOU45" s="429"/>
      <c r="DOV45" s="429"/>
      <c r="DOW45" s="429"/>
      <c r="DOX45" s="429"/>
      <c r="DOY45" s="429"/>
      <c r="DOZ45" s="429"/>
      <c r="DPA45" s="429"/>
      <c r="DPB45" s="429"/>
      <c r="DPC45" s="429"/>
      <c r="DPD45" s="429"/>
      <c r="DPE45" s="429"/>
      <c r="DPF45" s="429"/>
      <c r="DPG45" s="429"/>
      <c r="DPH45" s="429"/>
      <c r="DPI45" s="429"/>
      <c r="DPJ45" s="429"/>
      <c r="DPK45" s="429"/>
      <c r="DPL45" s="429"/>
      <c r="DPM45" s="429"/>
      <c r="DPN45" s="429"/>
      <c r="DPO45" s="429"/>
      <c r="DPP45" s="429"/>
      <c r="DPQ45" s="429"/>
      <c r="DPR45" s="429"/>
      <c r="DPS45" s="429"/>
      <c r="DPT45" s="429"/>
      <c r="DPU45" s="429"/>
      <c r="DPV45" s="429"/>
      <c r="DPW45" s="429"/>
      <c r="DPX45" s="429"/>
      <c r="DPY45" s="429"/>
      <c r="DPZ45" s="429"/>
      <c r="DQA45" s="429"/>
      <c r="DQB45" s="429"/>
      <c r="DQC45" s="429"/>
      <c r="DQD45" s="429"/>
      <c r="DQE45" s="429"/>
      <c r="DQF45" s="429"/>
      <c r="DQG45" s="429"/>
      <c r="DQH45" s="429"/>
      <c r="DQI45" s="429"/>
      <c r="DQJ45" s="429"/>
      <c r="DQK45" s="429"/>
      <c r="DQL45" s="429"/>
      <c r="DQM45" s="429"/>
      <c r="DQN45" s="429"/>
      <c r="DQO45" s="429"/>
      <c r="DQP45" s="429"/>
      <c r="DQQ45" s="429"/>
      <c r="DQR45" s="429"/>
      <c r="DQS45" s="429"/>
      <c r="DQT45" s="429"/>
      <c r="DQU45" s="429"/>
      <c r="DQV45" s="429"/>
      <c r="DQW45" s="429"/>
      <c r="DQX45" s="429"/>
      <c r="DQY45" s="429"/>
      <c r="DQZ45" s="429"/>
      <c r="DRA45" s="429"/>
      <c r="DRB45" s="429"/>
      <c r="DRC45" s="429"/>
      <c r="DRD45" s="429"/>
      <c r="DRE45" s="429"/>
      <c r="DRF45" s="429"/>
      <c r="DRG45" s="429"/>
      <c r="DRH45" s="429"/>
      <c r="DRI45" s="429"/>
      <c r="DRJ45" s="429"/>
      <c r="DRK45" s="429"/>
      <c r="DRL45" s="429"/>
      <c r="DRM45" s="429"/>
      <c r="DRN45" s="429"/>
      <c r="DRO45" s="429"/>
      <c r="DRP45" s="429"/>
      <c r="DRQ45" s="429"/>
      <c r="DRR45" s="429"/>
      <c r="DRS45" s="429"/>
      <c r="DRT45" s="429"/>
      <c r="DRU45" s="429"/>
      <c r="DRV45" s="429"/>
      <c r="DRW45" s="429"/>
      <c r="DRX45" s="429"/>
      <c r="DRY45" s="429"/>
      <c r="DRZ45" s="429"/>
      <c r="DSA45" s="429"/>
      <c r="DSB45" s="429"/>
      <c r="DSC45" s="429"/>
      <c r="DSD45" s="429"/>
      <c r="DSE45" s="429"/>
      <c r="DSF45" s="429"/>
      <c r="DSG45" s="429"/>
      <c r="DSH45" s="429"/>
      <c r="DSI45" s="429"/>
      <c r="DSJ45" s="429"/>
      <c r="DSK45" s="429"/>
      <c r="DSL45" s="429"/>
      <c r="DSM45" s="429"/>
      <c r="DSN45" s="429"/>
      <c r="DSO45" s="429"/>
      <c r="DSP45" s="429"/>
      <c r="DSQ45" s="429"/>
      <c r="DSR45" s="429"/>
      <c r="DSS45" s="429"/>
      <c r="DST45" s="429"/>
      <c r="DSU45" s="429"/>
      <c r="DSV45" s="429"/>
      <c r="DSW45" s="429"/>
      <c r="DSX45" s="429"/>
      <c r="DSY45" s="429"/>
      <c r="DSZ45" s="429"/>
      <c r="DTA45" s="429"/>
      <c r="DTB45" s="429"/>
      <c r="DTC45" s="429"/>
      <c r="DTD45" s="429"/>
      <c r="DTE45" s="429"/>
      <c r="DTF45" s="429"/>
      <c r="DTG45" s="429"/>
      <c r="DTH45" s="429"/>
      <c r="DTI45" s="429"/>
      <c r="DTJ45" s="429"/>
      <c r="DTK45" s="429"/>
      <c r="DTL45" s="429"/>
      <c r="DTM45" s="429"/>
      <c r="DTN45" s="429"/>
      <c r="DTO45" s="429"/>
      <c r="DTP45" s="429"/>
      <c r="DTQ45" s="429"/>
      <c r="DTR45" s="429"/>
      <c r="DTS45" s="429"/>
      <c r="DTT45" s="429"/>
      <c r="DTU45" s="429"/>
      <c r="DTV45" s="429"/>
      <c r="DTW45" s="429"/>
      <c r="DTX45" s="429"/>
      <c r="DTY45" s="429"/>
      <c r="DTZ45" s="429"/>
      <c r="DUA45" s="429"/>
      <c r="DUB45" s="429"/>
      <c r="DUC45" s="429"/>
      <c r="DUD45" s="429"/>
      <c r="DUE45" s="429"/>
      <c r="DUF45" s="429"/>
      <c r="DUG45" s="429"/>
      <c r="DUH45" s="429"/>
      <c r="DUI45" s="429"/>
      <c r="DUJ45" s="429"/>
      <c r="DUK45" s="429"/>
      <c r="DUL45" s="429"/>
      <c r="DUM45" s="429"/>
      <c r="DUN45" s="429"/>
      <c r="DUO45" s="429"/>
      <c r="DUP45" s="429"/>
      <c r="DUQ45" s="429"/>
      <c r="DUR45" s="429"/>
      <c r="DUS45" s="429"/>
      <c r="DUT45" s="429"/>
      <c r="DUU45" s="429"/>
      <c r="DUV45" s="429"/>
      <c r="DUW45" s="429"/>
      <c r="DUX45" s="429"/>
      <c r="DUY45" s="429"/>
      <c r="DUZ45" s="429"/>
      <c r="DVA45" s="429"/>
      <c r="DVB45" s="429"/>
      <c r="DVC45" s="429"/>
      <c r="DVD45" s="429"/>
      <c r="DVE45" s="429"/>
      <c r="DVF45" s="429"/>
      <c r="DVG45" s="429"/>
      <c r="DVH45" s="429"/>
      <c r="DVI45" s="429"/>
      <c r="DVJ45" s="429"/>
      <c r="DVK45" s="429"/>
      <c r="DVL45" s="429"/>
      <c r="DVM45" s="429"/>
      <c r="DVN45" s="429"/>
      <c r="DVO45" s="429"/>
      <c r="DVP45" s="429"/>
      <c r="DVQ45" s="429"/>
      <c r="DVR45" s="429"/>
      <c r="DVS45" s="429"/>
      <c r="DVT45" s="429"/>
      <c r="DVU45" s="429"/>
      <c r="DVV45" s="429"/>
      <c r="DVW45" s="429"/>
      <c r="DVX45" s="429"/>
      <c r="DVY45" s="429"/>
      <c r="DVZ45" s="429"/>
      <c r="DWA45" s="429"/>
      <c r="DWB45" s="429"/>
      <c r="DWC45" s="429"/>
      <c r="DWD45" s="429"/>
      <c r="DWE45" s="429"/>
      <c r="DWF45" s="429"/>
      <c r="DWG45" s="429"/>
      <c r="DWH45" s="429"/>
      <c r="DWI45" s="429"/>
      <c r="DWJ45" s="429"/>
      <c r="DWK45" s="429"/>
      <c r="DWL45" s="429"/>
      <c r="DWM45" s="429"/>
      <c r="DWN45" s="429"/>
      <c r="DWO45" s="429"/>
      <c r="DWP45" s="429"/>
      <c r="DWQ45" s="429"/>
      <c r="DWR45" s="429"/>
      <c r="DWS45" s="429"/>
      <c r="DWT45" s="429"/>
      <c r="DWU45" s="429"/>
      <c r="DWV45" s="429"/>
      <c r="DWW45" s="429"/>
      <c r="DWX45" s="429"/>
      <c r="DWY45" s="429"/>
      <c r="DWZ45" s="429"/>
      <c r="DXA45" s="429"/>
      <c r="DXB45" s="429"/>
      <c r="DXC45" s="429"/>
      <c r="DXD45" s="429"/>
      <c r="DXE45" s="429"/>
      <c r="DXF45" s="429"/>
      <c r="DXG45" s="429"/>
      <c r="DXH45" s="429"/>
      <c r="DXI45" s="429"/>
      <c r="DXJ45" s="429"/>
      <c r="DXK45" s="429"/>
      <c r="DXL45" s="429"/>
      <c r="DXM45" s="429"/>
      <c r="DXN45" s="429"/>
      <c r="DXO45" s="429"/>
      <c r="DXP45" s="429"/>
      <c r="DXQ45" s="429"/>
      <c r="DXR45" s="429"/>
      <c r="DXS45" s="429"/>
      <c r="DXT45" s="429"/>
      <c r="DXU45" s="429"/>
      <c r="DXV45" s="429"/>
      <c r="DXW45" s="429"/>
      <c r="DXX45" s="429"/>
      <c r="DXY45" s="429"/>
      <c r="DXZ45" s="429"/>
      <c r="DYA45" s="429"/>
      <c r="DYB45" s="429"/>
      <c r="DYC45" s="429"/>
      <c r="DYD45" s="429"/>
      <c r="DYE45" s="429"/>
      <c r="DYF45" s="429"/>
      <c r="DYG45" s="429"/>
      <c r="DYH45" s="429"/>
      <c r="DYI45" s="429"/>
      <c r="DYJ45" s="429"/>
      <c r="DYK45" s="429"/>
      <c r="DYL45" s="429"/>
      <c r="DYM45" s="429"/>
      <c r="DYN45" s="429"/>
      <c r="DYO45" s="429"/>
      <c r="DYP45" s="429"/>
      <c r="DYQ45" s="429"/>
      <c r="DYR45" s="429"/>
      <c r="DYS45" s="429"/>
      <c r="DYT45" s="429"/>
      <c r="DYU45" s="429"/>
      <c r="DYV45" s="429"/>
      <c r="DYW45" s="429"/>
      <c r="DYX45" s="429"/>
      <c r="DYY45" s="429"/>
      <c r="DYZ45" s="429"/>
      <c r="DZA45" s="429"/>
      <c r="DZB45" s="429"/>
      <c r="DZC45" s="429"/>
      <c r="DZD45" s="429"/>
      <c r="DZE45" s="429"/>
      <c r="DZF45" s="429"/>
      <c r="DZG45" s="429"/>
      <c r="DZH45" s="429"/>
      <c r="DZI45" s="429"/>
      <c r="DZJ45" s="429"/>
      <c r="DZK45" s="429"/>
      <c r="DZL45" s="429"/>
      <c r="DZM45" s="429"/>
      <c r="DZN45" s="429"/>
      <c r="DZO45" s="429"/>
      <c r="DZP45" s="429"/>
      <c r="DZQ45" s="429"/>
      <c r="DZR45" s="429"/>
      <c r="DZS45" s="429"/>
      <c r="DZT45" s="429"/>
      <c r="DZU45" s="429"/>
      <c r="DZV45" s="429"/>
      <c r="DZW45" s="429"/>
      <c r="DZX45" s="429"/>
      <c r="DZY45" s="429"/>
      <c r="DZZ45" s="429"/>
      <c r="EAA45" s="429"/>
      <c r="EAB45" s="429"/>
      <c r="EAC45" s="429"/>
      <c r="EAD45" s="429"/>
      <c r="EAE45" s="429"/>
      <c r="EAF45" s="429"/>
      <c r="EAG45" s="429"/>
      <c r="EAH45" s="429"/>
      <c r="EAI45" s="429"/>
      <c r="EAJ45" s="429"/>
      <c r="EAK45" s="429"/>
      <c r="EAL45" s="429"/>
      <c r="EAM45" s="429"/>
      <c r="EAN45" s="429"/>
      <c r="EAO45" s="429"/>
      <c r="EAP45" s="429"/>
      <c r="EAQ45" s="429"/>
      <c r="EAR45" s="429"/>
      <c r="EAS45" s="429"/>
      <c r="EAT45" s="429"/>
      <c r="EAU45" s="429"/>
      <c r="EAV45" s="429"/>
      <c r="EAW45" s="429"/>
      <c r="EAX45" s="429"/>
      <c r="EAY45" s="429"/>
      <c r="EAZ45" s="429"/>
      <c r="EBA45" s="429"/>
      <c r="EBB45" s="429"/>
      <c r="EBC45" s="429"/>
      <c r="EBD45" s="429"/>
      <c r="EBE45" s="429"/>
      <c r="EBF45" s="429"/>
      <c r="EBG45" s="429"/>
      <c r="EBH45" s="429"/>
      <c r="EBI45" s="429"/>
      <c r="EBJ45" s="429"/>
      <c r="EBK45" s="429"/>
      <c r="EBL45" s="429"/>
      <c r="EBM45" s="429"/>
      <c r="EBN45" s="429"/>
      <c r="EBO45" s="429"/>
      <c r="EBP45" s="429"/>
      <c r="EBQ45" s="429"/>
      <c r="EBR45" s="429"/>
      <c r="EBS45" s="429"/>
      <c r="EBT45" s="429"/>
      <c r="EBU45" s="429"/>
      <c r="EBV45" s="429"/>
      <c r="EBW45" s="429"/>
      <c r="EBX45" s="429"/>
      <c r="EBY45" s="429"/>
      <c r="EBZ45" s="429"/>
      <c r="ECA45" s="429"/>
      <c r="ECB45" s="429"/>
      <c r="ECC45" s="429"/>
      <c r="ECD45" s="429"/>
      <c r="ECE45" s="429"/>
      <c r="ECF45" s="429"/>
      <c r="ECG45" s="429"/>
      <c r="ECH45" s="429"/>
      <c r="ECI45" s="429"/>
      <c r="ECJ45" s="429"/>
      <c r="ECK45" s="429"/>
      <c r="ECL45" s="429"/>
      <c r="ECM45" s="429"/>
      <c r="ECN45" s="429"/>
      <c r="ECO45" s="429"/>
      <c r="ECP45" s="429"/>
      <c r="ECQ45" s="429"/>
      <c r="ECR45" s="429"/>
      <c r="ECS45" s="429"/>
      <c r="ECT45" s="429"/>
      <c r="ECU45" s="429"/>
      <c r="ECV45" s="429"/>
      <c r="ECW45" s="429"/>
      <c r="ECX45" s="429"/>
      <c r="ECY45" s="429"/>
      <c r="ECZ45" s="429"/>
      <c r="EDA45" s="429"/>
      <c r="EDB45" s="429"/>
      <c r="EDC45" s="429"/>
      <c r="EDD45" s="429"/>
      <c r="EDE45" s="429"/>
      <c r="EDF45" s="429"/>
      <c r="EDG45" s="429"/>
      <c r="EDH45" s="429"/>
      <c r="EDI45" s="429"/>
      <c r="EDJ45" s="429"/>
      <c r="EDK45" s="429"/>
      <c r="EDL45" s="429"/>
      <c r="EDM45" s="429"/>
      <c r="EDN45" s="429"/>
      <c r="EDO45" s="429"/>
      <c r="EDP45" s="429"/>
      <c r="EDQ45" s="429"/>
      <c r="EDR45" s="429"/>
      <c r="EDS45" s="429"/>
      <c r="EDT45" s="429"/>
      <c r="EDU45" s="429"/>
      <c r="EDV45" s="429"/>
      <c r="EDW45" s="429"/>
      <c r="EDX45" s="429"/>
      <c r="EDY45" s="429"/>
      <c r="EDZ45" s="429"/>
      <c r="EEA45" s="429"/>
      <c r="EEB45" s="429"/>
      <c r="EEC45" s="429"/>
      <c r="EED45" s="429"/>
      <c r="EEE45" s="429"/>
      <c r="EEF45" s="429"/>
      <c r="EEG45" s="429"/>
      <c r="EEH45" s="429"/>
      <c r="EEI45" s="429"/>
      <c r="EEJ45" s="429"/>
      <c r="EEK45" s="429"/>
      <c r="EEL45" s="429"/>
      <c r="EEM45" s="429"/>
      <c r="EEN45" s="429"/>
      <c r="EEO45" s="429"/>
      <c r="EEP45" s="429"/>
      <c r="EEQ45" s="429"/>
      <c r="EER45" s="429"/>
      <c r="EES45" s="429"/>
      <c r="EET45" s="429"/>
      <c r="EEU45" s="429"/>
      <c r="EEV45" s="429"/>
      <c r="EEW45" s="429"/>
      <c r="EEX45" s="429"/>
      <c r="EEY45" s="429"/>
      <c r="EEZ45" s="429"/>
      <c r="EFA45" s="429"/>
      <c r="EFB45" s="429"/>
      <c r="EFC45" s="429"/>
      <c r="EFD45" s="429"/>
      <c r="EFE45" s="429"/>
      <c r="EFF45" s="429"/>
      <c r="EFG45" s="429"/>
      <c r="EFH45" s="429"/>
      <c r="EFI45" s="429"/>
      <c r="EFJ45" s="429"/>
      <c r="EFK45" s="429"/>
      <c r="EFL45" s="429"/>
      <c r="EFM45" s="429"/>
      <c r="EFN45" s="429"/>
      <c r="EFO45" s="429"/>
      <c r="EFP45" s="429"/>
      <c r="EFQ45" s="429"/>
      <c r="EFR45" s="429"/>
      <c r="EFS45" s="429"/>
      <c r="EFT45" s="429"/>
      <c r="EFU45" s="429"/>
      <c r="EFV45" s="429"/>
      <c r="EFW45" s="429"/>
      <c r="EFX45" s="429"/>
      <c r="EFY45" s="429"/>
      <c r="EFZ45" s="429"/>
      <c r="EGA45" s="429"/>
      <c r="EGB45" s="429"/>
      <c r="EGC45" s="429"/>
      <c r="EGD45" s="429"/>
      <c r="EGE45" s="429"/>
      <c r="EGF45" s="429"/>
      <c r="EGG45" s="429"/>
      <c r="EGH45" s="429"/>
      <c r="EGI45" s="429"/>
      <c r="EGJ45" s="429"/>
      <c r="EGK45" s="429"/>
      <c r="EGL45" s="429"/>
      <c r="EGM45" s="429"/>
      <c r="EGN45" s="429"/>
      <c r="EGO45" s="429"/>
      <c r="EGP45" s="429"/>
      <c r="EGQ45" s="429"/>
      <c r="EGR45" s="429"/>
      <c r="EGS45" s="429"/>
      <c r="EGT45" s="429"/>
      <c r="EGU45" s="429"/>
      <c r="EGV45" s="429"/>
      <c r="EGW45" s="429"/>
      <c r="EGX45" s="429"/>
      <c r="EGY45" s="429"/>
      <c r="EGZ45" s="429"/>
      <c r="EHA45" s="429"/>
      <c r="EHB45" s="429"/>
      <c r="EHC45" s="429"/>
      <c r="EHD45" s="429"/>
      <c r="EHE45" s="429"/>
      <c r="EHF45" s="429"/>
      <c r="EHG45" s="429"/>
      <c r="EHH45" s="429"/>
      <c r="EHI45" s="429"/>
      <c r="EHJ45" s="429"/>
      <c r="EHK45" s="429"/>
      <c r="EHL45" s="429"/>
      <c r="EHM45" s="429"/>
      <c r="EHN45" s="429"/>
      <c r="EHO45" s="429"/>
      <c r="EHP45" s="429"/>
      <c r="EHQ45" s="429"/>
      <c r="EHR45" s="429"/>
      <c r="EHS45" s="429"/>
      <c r="EHT45" s="429"/>
      <c r="EHU45" s="429"/>
      <c r="EHV45" s="429"/>
      <c r="EHW45" s="429"/>
      <c r="EHX45" s="429"/>
      <c r="EHY45" s="429"/>
      <c r="EHZ45" s="429"/>
      <c r="EIA45" s="429"/>
      <c r="EIB45" s="429"/>
      <c r="EIC45" s="429"/>
      <c r="EID45" s="429"/>
      <c r="EIE45" s="429"/>
      <c r="EIF45" s="429"/>
      <c r="EIG45" s="429"/>
      <c r="EIH45" s="429"/>
      <c r="EII45" s="429"/>
      <c r="EIJ45" s="429"/>
      <c r="EIK45" s="429"/>
      <c r="EIL45" s="429"/>
      <c r="EIM45" s="429"/>
      <c r="EIN45" s="429"/>
      <c r="EIO45" s="429"/>
      <c r="EIP45" s="429"/>
      <c r="EIQ45" s="429"/>
      <c r="EIR45" s="429"/>
      <c r="EIS45" s="429"/>
      <c r="EIT45" s="429"/>
      <c r="EIU45" s="429"/>
      <c r="EIV45" s="429"/>
      <c r="EIW45" s="429"/>
      <c r="EIX45" s="429"/>
      <c r="EIY45" s="429"/>
      <c r="EIZ45" s="429"/>
      <c r="EJA45" s="429"/>
      <c r="EJB45" s="429"/>
      <c r="EJC45" s="429"/>
      <c r="EJD45" s="429"/>
      <c r="EJE45" s="429"/>
      <c r="EJF45" s="429"/>
      <c r="EJG45" s="429"/>
      <c r="EJH45" s="429"/>
      <c r="EJI45" s="429"/>
      <c r="EJJ45" s="429"/>
      <c r="EJK45" s="429"/>
      <c r="EJL45" s="429"/>
      <c r="EJM45" s="429"/>
      <c r="EJN45" s="429"/>
      <c r="EJO45" s="429"/>
      <c r="EJP45" s="429"/>
      <c r="EJQ45" s="429"/>
      <c r="EJR45" s="429"/>
      <c r="EJS45" s="429"/>
      <c r="EJT45" s="429"/>
      <c r="EJU45" s="429"/>
      <c r="EJV45" s="429"/>
      <c r="EJW45" s="429"/>
      <c r="EJX45" s="429"/>
      <c r="EJY45" s="429"/>
      <c r="EJZ45" s="429"/>
      <c r="EKA45" s="429"/>
      <c r="EKB45" s="429"/>
      <c r="EKC45" s="429"/>
      <c r="EKD45" s="429"/>
      <c r="EKE45" s="429"/>
      <c r="EKF45" s="429"/>
      <c r="EKG45" s="429"/>
      <c r="EKH45" s="429"/>
      <c r="EKI45" s="429"/>
      <c r="EKJ45" s="429"/>
      <c r="EKK45" s="429"/>
      <c r="EKL45" s="429"/>
      <c r="EKM45" s="429"/>
      <c r="EKN45" s="429"/>
      <c r="EKO45" s="429"/>
      <c r="EKP45" s="429"/>
      <c r="EKQ45" s="429"/>
      <c r="EKR45" s="429"/>
      <c r="EKS45" s="429"/>
      <c r="EKT45" s="429"/>
      <c r="EKU45" s="429"/>
      <c r="EKV45" s="429"/>
      <c r="EKW45" s="429"/>
      <c r="EKX45" s="429"/>
      <c r="EKY45" s="429"/>
      <c r="EKZ45" s="429"/>
      <c r="ELA45" s="429"/>
      <c r="ELB45" s="429"/>
      <c r="ELC45" s="429"/>
      <c r="ELD45" s="429"/>
      <c r="ELE45" s="429"/>
      <c r="ELF45" s="429"/>
      <c r="ELG45" s="429"/>
      <c r="ELH45" s="429"/>
      <c r="ELI45" s="429"/>
      <c r="ELJ45" s="429"/>
      <c r="ELK45" s="429"/>
      <c r="ELL45" s="429"/>
      <c r="ELM45" s="429"/>
      <c r="ELN45" s="429"/>
      <c r="ELO45" s="429"/>
      <c r="ELP45" s="429"/>
      <c r="ELQ45" s="429"/>
      <c r="ELR45" s="429"/>
      <c r="ELS45" s="429"/>
      <c r="ELT45" s="429"/>
      <c r="ELU45" s="429"/>
      <c r="ELV45" s="429"/>
      <c r="ELW45" s="429"/>
      <c r="ELX45" s="429"/>
      <c r="ELY45" s="429"/>
      <c r="ELZ45" s="429"/>
      <c r="EMA45" s="429"/>
      <c r="EMB45" s="429"/>
      <c r="EMC45" s="429"/>
      <c r="EMD45" s="429"/>
      <c r="EME45" s="429"/>
      <c r="EMF45" s="429"/>
      <c r="EMG45" s="429"/>
      <c r="EMH45" s="429"/>
      <c r="EMI45" s="429"/>
      <c r="EMJ45" s="429"/>
      <c r="EMK45" s="429"/>
      <c r="EML45" s="429"/>
      <c r="EMM45" s="429"/>
      <c r="EMN45" s="429"/>
      <c r="EMO45" s="429"/>
      <c r="EMP45" s="429"/>
      <c r="EMQ45" s="429"/>
      <c r="EMR45" s="429"/>
      <c r="EMS45" s="429"/>
      <c r="EMT45" s="429"/>
      <c r="EMU45" s="429"/>
      <c r="EMV45" s="429"/>
      <c r="EMW45" s="429"/>
      <c r="EMX45" s="429"/>
      <c r="EMY45" s="429"/>
      <c r="EMZ45" s="429"/>
      <c r="ENA45" s="429"/>
      <c r="ENB45" s="429"/>
      <c r="ENC45" s="429"/>
      <c r="END45" s="429"/>
      <c r="ENE45" s="429"/>
      <c r="ENF45" s="429"/>
      <c r="ENG45" s="429"/>
      <c r="ENH45" s="429"/>
      <c r="ENI45" s="429"/>
      <c r="ENJ45" s="429"/>
      <c r="ENK45" s="429"/>
      <c r="ENL45" s="429"/>
      <c r="ENM45" s="429"/>
      <c r="ENN45" s="429"/>
      <c r="ENO45" s="429"/>
      <c r="ENP45" s="429"/>
      <c r="ENQ45" s="429"/>
      <c r="ENR45" s="429"/>
      <c r="ENS45" s="429"/>
      <c r="ENT45" s="429"/>
      <c r="ENU45" s="429"/>
      <c r="ENV45" s="429"/>
      <c r="ENW45" s="429"/>
      <c r="ENX45" s="429"/>
      <c r="ENY45" s="429"/>
      <c r="ENZ45" s="429"/>
      <c r="EOA45" s="429"/>
      <c r="EOB45" s="429"/>
      <c r="EOC45" s="429"/>
      <c r="EOD45" s="429"/>
      <c r="EOE45" s="429"/>
      <c r="EOF45" s="429"/>
      <c r="EOG45" s="429"/>
      <c r="EOH45" s="429"/>
      <c r="EOI45" s="429"/>
      <c r="EOJ45" s="429"/>
      <c r="EOK45" s="429"/>
      <c r="EOL45" s="429"/>
      <c r="EOM45" s="429"/>
      <c r="EON45" s="429"/>
      <c r="EOO45" s="429"/>
      <c r="EOP45" s="429"/>
      <c r="EOQ45" s="429"/>
      <c r="EOR45" s="429"/>
      <c r="EOS45" s="429"/>
      <c r="EOT45" s="429"/>
      <c r="EOU45" s="429"/>
      <c r="EOV45" s="429"/>
      <c r="EOW45" s="429"/>
      <c r="EOX45" s="429"/>
      <c r="EOY45" s="429"/>
      <c r="EOZ45" s="429"/>
      <c r="EPA45" s="429"/>
      <c r="EPB45" s="429"/>
      <c r="EPC45" s="429"/>
      <c r="EPD45" s="429"/>
      <c r="EPE45" s="429"/>
      <c r="EPF45" s="429"/>
      <c r="EPG45" s="429"/>
      <c r="EPH45" s="429"/>
      <c r="EPI45" s="429"/>
      <c r="EPJ45" s="429"/>
      <c r="EPK45" s="429"/>
      <c r="EPL45" s="429"/>
      <c r="EPM45" s="429"/>
      <c r="EPN45" s="429"/>
      <c r="EPO45" s="429"/>
      <c r="EPP45" s="429"/>
      <c r="EPQ45" s="429"/>
      <c r="EPR45" s="429"/>
      <c r="EPS45" s="429"/>
      <c r="EPT45" s="429"/>
      <c r="EPU45" s="429"/>
      <c r="EPV45" s="429"/>
      <c r="EPW45" s="429"/>
      <c r="EPX45" s="429"/>
      <c r="EPY45" s="429"/>
      <c r="EPZ45" s="429"/>
      <c r="EQA45" s="429"/>
      <c r="EQB45" s="429"/>
      <c r="EQC45" s="429"/>
      <c r="EQD45" s="429"/>
      <c r="EQE45" s="429"/>
      <c r="EQF45" s="429"/>
      <c r="EQG45" s="429"/>
      <c r="EQH45" s="429"/>
      <c r="EQI45" s="429"/>
      <c r="EQJ45" s="429"/>
      <c r="EQK45" s="429"/>
      <c r="EQL45" s="429"/>
      <c r="EQM45" s="429"/>
      <c r="EQN45" s="429"/>
      <c r="EQO45" s="429"/>
      <c r="EQP45" s="429"/>
      <c r="EQQ45" s="429"/>
      <c r="EQR45" s="429"/>
      <c r="EQS45" s="429"/>
      <c r="EQT45" s="429"/>
      <c r="EQU45" s="429"/>
      <c r="EQV45" s="429"/>
      <c r="EQW45" s="429"/>
      <c r="EQX45" s="429"/>
      <c r="EQY45" s="429"/>
      <c r="EQZ45" s="429"/>
      <c r="ERA45" s="429"/>
      <c r="ERB45" s="429"/>
      <c r="ERC45" s="429"/>
      <c r="ERD45" s="429"/>
      <c r="ERE45" s="429"/>
      <c r="ERF45" s="429"/>
      <c r="ERG45" s="429"/>
      <c r="ERH45" s="429"/>
      <c r="ERI45" s="429"/>
      <c r="ERJ45" s="429"/>
      <c r="ERK45" s="429"/>
      <c r="ERL45" s="429"/>
      <c r="ERM45" s="429"/>
      <c r="ERN45" s="429"/>
      <c r="ERO45" s="429"/>
      <c r="ERP45" s="429"/>
      <c r="ERQ45" s="429"/>
      <c r="ERR45" s="429"/>
      <c r="ERS45" s="429"/>
      <c r="ERT45" s="429"/>
      <c r="ERU45" s="429"/>
      <c r="ERV45" s="429"/>
      <c r="ERW45" s="429"/>
      <c r="ERX45" s="429"/>
      <c r="ERY45" s="429"/>
      <c r="ERZ45" s="429"/>
      <c r="ESA45" s="429"/>
      <c r="ESB45" s="429"/>
      <c r="ESC45" s="429"/>
      <c r="ESD45" s="429"/>
      <c r="ESE45" s="429"/>
      <c r="ESF45" s="429"/>
      <c r="ESG45" s="429"/>
      <c r="ESH45" s="429"/>
      <c r="ESI45" s="429"/>
      <c r="ESJ45" s="429"/>
      <c r="ESK45" s="429"/>
      <c r="ESL45" s="429"/>
      <c r="ESM45" s="429"/>
      <c r="ESN45" s="429"/>
      <c r="ESO45" s="429"/>
      <c r="ESP45" s="429"/>
      <c r="ESQ45" s="429"/>
      <c r="ESR45" s="429"/>
      <c r="ESS45" s="429"/>
      <c r="EST45" s="429"/>
      <c r="ESU45" s="429"/>
      <c r="ESV45" s="429"/>
      <c r="ESW45" s="429"/>
      <c r="ESX45" s="429"/>
      <c r="ESY45" s="429"/>
      <c r="ESZ45" s="429"/>
      <c r="ETA45" s="429"/>
      <c r="ETB45" s="429"/>
      <c r="ETC45" s="429"/>
      <c r="ETD45" s="429"/>
      <c r="ETE45" s="429"/>
      <c r="ETF45" s="429"/>
      <c r="ETG45" s="429"/>
      <c r="ETH45" s="429"/>
      <c r="ETI45" s="429"/>
      <c r="ETJ45" s="429"/>
      <c r="ETK45" s="429"/>
      <c r="ETL45" s="429"/>
      <c r="ETM45" s="429"/>
      <c r="ETN45" s="429"/>
      <c r="ETO45" s="429"/>
      <c r="ETP45" s="429"/>
      <c r="ETQ45" s="429"/>
      <c r="ETR45" s="429"/>
      <c r="ETS45" s="429"/>
      <c r="ETT45" s="429"/>
      <c r="ETU45" s="429"/>
      <c r="ETV45" s="429"/>
      <c r="ETW45" s="429"/>
      <c r="ETX45" s="429"/>
      <c r="ETY45" s="429"/>
      <c r="ETZ45" s="429"/>
      <c r="EUA45" s="429"/>
      <c r="EUB45" s="429"/>
      <c r="EUC45" s="429"/>
      <c r="EUD45" s="429"/>
      <c r="EUE45" s="429"/>
      <c r="EUF45" s="429"/>
      <c r="EUG45" s="429"/>
      <c r="EUH45" s="429"/>
      <c r="EUI45" s="429"/>
      <c r="EUJ45" s="429"/>
      <c r="EUK45" s="429"/>
      <c r="EUL45" s="429"/>
      <c r="EUM45" s="429"/>
      <c r="EUN45" s="429"/>
      <c r="EUO45" s="429"/>
      <c r="EUP45" s="429"/>
      <c r="EUQ45" s="429"/>
      <c r="EUR45" s="429"/>
      <c r="EUS45" s="429"/>
      <c r="EUT45" s="429"/>
      <c r="EUU45" s="429"/>
      <c r="EUV45" s="429"/>
      <c r="EUW45" s="429"/>
      <c r="EUX45" s="429"/>
      <c r="EUY45" s="429"/>
      <c r="EUZ45" s="429"/>
      <c r="EVA45" s="429"/>
      <c r="EVB45" s="429"/>
      <c r="EVC45" s="429"/>
      <c r="EVD45" s="429"/>
      <c r="EVE45" s="429"/>
      <c r="EVF45" s="429"/>
      <c r="EVG45" s="429"/>
      <c r="EVH45" s="429"/>
      <c r="EVI45" s="429"/>
      <c r="EVJ45" s="429"/>
      <c r="EVK45" s="429"/>
      <c r="EVL45" s="429"/>
      <c r="EVM45" s="429"/>
      <c r="EVN45" s="429"/>
      <c r="EVO45" s="429"/>
      <c r="EVP45" s="429"/>
      <c r="EVQ45" s="429"/>
      <c r="EVR45" s="429"/>
      <c r="EVS45" s="429"/>
      <c r="EVT45" s="429"/>
      <c r="EVU45" s="429"/>
      <c r="EVV45" s="429"/>
      <c r="EVW45" s="429"/>
      <c r="EVX45" s="429"/>
      <c r="EVY45" s="429"/>
      <c r="EVZ45" s="429"/>
      <c r="EWA45" s="429"/>
      <c r="EWB45" s="429"/>
      <c r="EWC45" s="429"/>
      <c r="EWD45" s="429"/>
      <c r="EWE45" s="429"/>
      <c r="EWF45" s="429"/>
      <c r="EWG45" s="429"/>
      <c r="EWH45" s="429"/>
      <c r="EWI45" s="429"/>
      <c r="EWJ45" s="429"/>
      <c r="EWK45" s="429"/>
      <c r="EWL45" s="429"/>
      <c r="EWM45" s="429"/>
      <c r="EWN45" s="429"/>
      <c r="EWO45" s="429"/>
      <c r="EWP45" s="429"/>
      <c r="EWQ45" s="429"/>
      <c r="EWR45" s="429"/>
      <c r="EWS45" s="429"/>
      <c r="EWT45" s="429"/>
      <c r="EWU45" s="429"/>
      <c r="EWV45" s="429"/>
      <c r="EWW45" s="429"/>
      <c r="EWX45" s="429"/>
      <c r="EWY45" s="429"/>
      <c r="EWZ45" s="429"/>
      <c r="EXA45" s="429"/>
      <c r="EXB45" s="429"/>
      <c r="EXC45" s="429"/>
      <c r="EXD45" s="429"/>
      <c r="EXE45" s="429"/>
      <c r="EXF45" s="429"/>
      <c r="EXG45" s="429"/>
      <c r="EXH45" s="429"/>
      <c r="EXI45" s="429"/>
      <c r="EXJ45" s="429"/>
      <c r="EXK45" s="429"/>
      <c r="EXL45" s="429"/>
      <c r="EXM45" s="429"/>
      <c r="EXN45" s="429"/>
      <c r="EXO45" s="429"/>
      <c r="EXP45" s="429"/>
      <c r="EXQ45" s="429"/>
      <c r="EXR45" s="429"/>
      <c r="EXS45" s="429"/>
      <c r="EXT45" s="429"/>
      <c r="EXU45" s="429"/>
      <c r="EXV45" s="429"/>
      <c r="EXW45" s="429"/>
      <c r="EXX45" s="429"/>
      <c r="EXY45" s="429"/>
      <c r="EXZ45" s="429"/>
      <c r="EYA45" s="429"/>
      <c r="EYB45" s="429"/>
      <c r="EYC45" s="429"/>
      <c r="EYD45" s="429"/>
      <c r="EYE45" s="429"/>
      <c r="EYF45" s="429"/>
      <c r="EYG45" s="429"/>
      <c r="EYH45" s="429"/>
      <c r="EYI45" s="429"/>
      <c r="EYJ45" s="429"/>
      <c r="EYK45" s="429"/>
      <c r="EYL45" s="429"/>
      <c r="EYM45" s="429"/>
      <c r="EYN45" s="429"/>
      <c r="EYO45" s="429"/>
      <c r="EYP45" s="429"/>
      <c r="EYQ45" s="429"/>
      <c r="EYR45" s="429"/>
      <c r="EYS45" s="429"/>
      <c r="EYT45" s="429"/>
      <c r="EYU45" s="429"/>
      <c r="EYV45" s="429"/>
      <c r="EYW45" s="429"/>
      <c r="EYX45" s="429"/>
      <c r="EYY45" s="429"/>
      <c r="EYZ45" s="429"/>
      <c r="EZA45" s="429"/>
      <c r="EZB45" s="429"/>
      <c r="EZC45" s="429"/>
      <c r="EZD45" s="429"/>
      <c r="EZE45" s="429"/>
      <c r="EZF45" s="429"/>
      <c r="EZG45" s="429"/>
      <c r="EZH45" s="429"/>
      <c r="EZI45" s="429"/>
      <c r="EZJ45" s="429"/>
      <c r="EZK45" s="429"/>
      <c r="EZL45" s="429"/>
      <c r="EZM45" s="429"/>
      <c r="EZN45" s="429"/>
      <c r="EZO45" s="429"/>
      <c r="EZP45" s="429"/>
      <c r="EZQ45" s="429"/>
      <c r="EZR45" s="429"/>
      <c r="EZS45" s="429"/>
      <c r="EZT45" s="429"/>
      <c r="EZU45" s="429"/>
      <c r="EZV45" s="429"/>
      <c r="EZW45" s="429"/>
      <c r="EZX45" s="429"/>
      <c r="EZY45" s="429"/>
      <c r="EZZ45" s="429"/>
      <c r="FAA45" s="429"/>
      <c r="FAB45" s="429"/>
      <c r="FAC45" s="429"/>
      <c r="FAD45" s="429"/>
      <c r="FAE45" s="429"/>
      <c r="FAF45" s="429"/>
      <c r="FAG45" s="429"/>
      <c r="FAH45" s="429"/>
      <c r="FAI45" s="429"/>
      <c r="FAJ45" s="429"/>
      <c r="FAK45" s="429"/>
      <c r="FAL45" s="429"/>
      <c r="FAM45" s="429"/>
      <c r="FAN45" s="429"/>
      <c r="FAO45" s="429"/>
      <c r="FAP45" s="429"/>
      <c r="FAQ45" s="429"/>
      <c r="FAR45" s="429"/>
      <c r="FAS45" s="429"/>
      <c r="FAT45" s="429"/>
      <c r="FAU45" s="429"/>
      <c r="FAV45" s="429"/>
      <c r="FAW45" s="429"/>
      <c r="FAX45" s="429"/>
      <c r="FAY45" s="429"/>
      <c r="FAZ45" s="429"/>
      <c r="FBA45" s="429"/>
      <c r="FBB45" s="429"/>
      <c r="FBC45" s="429"/>
      <c r="FBD45" s="429"/>
      <c r="FBE45" s="429"/>
      <c r="FBF45" s="429"/>
      <c r="FBG45" s="429"/>
      <c r="FBH45" s="429"/>
      <c r="FBI45" s="429"/>
      <c r="FBJ45" s="429"/>
      <c r="FBK45" s="429"/>
      <c r="FBL45" s="429"/>
      <c r="FBM45" s="429"/>
      <c r="FBN45" s="429"/>
      <c r="FBO45" s="429"/>
      <c r="FBP45" s="429"/>
      <c r="FBQ45" s="429"/>
      <c r="FBR45" s="429"/>
      <c r="FBS45" s="429"/>
      <c r="FBT45" s="429"/>
      <c r="FBU45" s="429"/>
      <c r="FBV45" s="429"/>
      <c r="FBW45" s="429"/>
      <c r="FBX45" s="429"/>
      <c r="FBY45" s="429"/>
      <c r="FBZ45" s="429"/>
      <c r="FCA45" s="429"/>
      <c r="FCB45" s="429"/>
      <c r="FCC45" s="429"/>
      <c r="FCD45" s="429"/>
      <c r="FCE45" s="429"/>
      <c r="FCF45" s="429"/>
      <c r="FCG45" s="429"/>
      <c r="FCH45" s="429"/>
      <c r="FCI45" s="429"/>
      <c r="FCJ45" s="429"/>
      <c r="FCK45" s="429"/>
      <c r="FCL45" s="429"/>
      <c r="FCM45" s="429"/>
      <c r="FCN45" s="429"/>
      <c r="FCO45" s="429"/>
      <c r="FCP45" s="429"/>
      <c r="FCQ45" s="429"/>
      <c r="FCR45" s="429"/>
      <c r="FCS45" s="429"/>
      <c r="FCT45" s="429"/>
      <c r="FCU45" s="429"/>
      <c r="FCV45" s="429"/>
      <c r="FCW45" s="429"/>
      <c r="FCX45" s="429"/>
      <c r="FCY45" s="429"/>
      <c r="FCZ45" s="429"/>
      <c r="FDA45" s="429"/>
      <c r="FDB45" s="429"/>
      <c r="FDC45" s="429"/>
      <c r="FDD45" s="429"/>
      <c r="FDE45" s="429"/>
      <c r="FDF45" s="429"/>
      <c r="FDG45" s="429"/>
      <c r="FDH45" s="429"/>
      <c r="FDI45" s="429"/>
      <c r="FDJ45" s="429"/>
      <c r="FDK45" s="429"/>
      <c r="FDL45" s="429"/>
      <c r="FDM45" s="429"/>
      <c r="FDN45" s="429"/>
      <c r="FDO45" s="429"/>
      <c r="FDP45" s="429"/>
      <c r="FDQ45" s="429"/>
      <c r="FDR45" s="429"/>
      <c r="FDS45" s="429"/>
      <c r="FDT45" s="429"/>
      <c r="FDU45" s="429"/>
      <c r="FDV45" s="429"/>
      <c r="FDW45" s="429"/>
      <c r="FDX45" s="429"/>
      <c r="FDY45" s="429"/>
      <c r="FDZ45" s="429"/>
      <c r="FEA45" s="429"/>
      <c r="FEB45" s="429"/>
      <c r="FEC45" s="429"/>
      <c r="FED45" s="429"/>
      <c r="FEE45" s="429"/>
      <c r="FEF45" s="429"/>
      <c r="FEG45" s="429"/>
      <c r="FEH45" s="429"/>
      <c r="FEI45" s="429"/>
      <c r="FEJ45" s="429"/>
      <c r="FEK45" s="429"/>
      <c r="FEL45" s="429"/>
      <c r="FEM45" s="429"/>
      <c r="FEN45" s="429"/>
      <c r="FEO45" s="429"/>
      <c r="FEP45" s="429"/>
      <c r="FEQ45" s="429"/>
      <c r="FER45" s="429"/>
      <c r="FES45" s="429"/>
      <c r="FET45" s="429"/>
      <c r="FEU45" s="429"/>
      <c r="FEV45" s="429"/>
      <c r="FEW45" s="429"/>
      <c r="FEX45" s="429"/>
      <c r="FEY45" s="429"/>
      <c r="FEZ45" s="429"/>
      <c r="FFA45" s="429"/>
      <c r="FFB45" s="429"/>
      <c r="FFC45" s="429"/>
      <c r="FFD45" s="429"/>
      <c r="FFE45" s="429"/>
      <c r="FFF45" s="429"/>
      <c r="FFG45" s="429"/>
      <c r="FFH45" s="429"/>
      <c r="FFI45" s="429"/>
      <c r="FFJ45" s="429"/>
      <c r="FFK45" s="429"/>
      <c r="FFL45" s="429"/>
      <c r="FFM45" s="429"/>
      <c r="FFN45" s="429"/>
      <c r="FFO45" s="429"/>
      <c r="FFP45" s="429"/>
      <c r="FFQ45" s="429"/>
      <c r="FFR45" s="429"/>
      <c r="FFS45" s="429"/>
      <c r="FFT45" s="429"/>
      <c r="FFU45" s="429"/>
      <c r="FFV45" s="429"/>
      <c r="FFW45" s="429"/>
      <c r="FFX45" s="429"/>
      <c r="FFY45" s="429"/>
      <c r="FFZ45" s="429"/>
      <c r="FGA45" s="429"/>
      <c r="FGB45" s="429"/>
      <c r="FGC45" s="429"/>
      <c r="FGD45" s="429"/>
      <c r="FGE45" s="429"/>
      <c r="FGF45" s="429"/>
      <c r="FGG45" s="429"/>
      <c r="FGH45" s="429"/>
      <c r="FGI45" s="429"/>
      <c r="FGJ45" s="429"/>
      <c r="FGK45" s="429"/>
      <c r="FGL45" s="429"/>
      <c r="FGM45" s="429"/>
      <c r="FGN45" s="429"/>
      <c r="FGO45" s="429"/>
      <c r="FGP45" s="429"/>
      <c r="FGQ45" s="429"/>
      <c r="FGR45" s="429"/>
      <c r="FGS45" s="429"/>
      <c r="FGT45" s="429"/>
      <c r="FGU45" s="429"/>
      <c r="FGV45" s="429"/>
      <c r="FGW45" s="429"/>
      <c r="FGX45" s="429"/>
      <c r="FGY45" s="429"/>
      <c r="FGZ45" s="429"/>
      <c r="FHA45" s="429"/>
      <c r="FHB45" s="429"/>
      <c r="FHC45" s="429"/>
      <c r="FHD45" s="429"/>
      <c r="FHE45" s="429"/>
      <c r="FHF45" s="429"/>
      <c r="FHG45" s="429"/>
      <c r="FHH45" s="429"/>
      <c r="FHI45" s="429"/>
      <c r="FHJ45" s="429"/>
      <c r="FHK45" s="429"/>
      <c r="FHL45" s="429"/>
      <c r="FHM45" s="429"/>
      <c r="FHN45" s="429"/>
      <c r="FHO45" s="429"/>
      <c r="FHP45" s="429"/>
      <c r="FHQ45" s="429"/>
      <c r="FHR45" s="429"/>
      <c r="FHS45" s="429"/>
      <c r="FHT45" s="429"/>
      <c r="FHU45" s="429"/>
      <c r="FHV45" s="429"/>
      <c r="FHW45" s="429"/>
      <c r="FHX45" s="429"/>
      <c r="FHY45" s="429"/>
      <c r="FHZ45" s="429"/>
      <c r="FIA45" s="429"/>
      <c r="FIB45" s="429"/>
      <c r="FIC45" s="429"/>
      <c r="FID45" s="429"/>
      <c r="FIE45" s="429"/>
      <c r="FIF45" s="429"/>
      <c r="FIG45" s="429"/>
      <c r="FIH45" s="429"/>
      <c r="FII45" s="429"/>
      <c r="FIJ45" s="429"/>
      <c r="FIK45" s="429"/>
      <c r="FIL45" s="429"/>
      <c r="FIM45" s="429"/>
      <c r="FIN45" s="429"/>
      <c r="FIO45" s="429"/>
      <c r="FIP45" s="429"/>
      <c r="FIQ45" s="429"/>
      <c r="FIR45" s="429"/>
      <c r="FIS45" s="429"/>
      <c r="FIT45" s="429"/>
      <c r="FIU45" s="429"/>
      <c r="FIV45" s="429"/>
      <c r="FIW45" s="429"/>
      <c r="FIX45" s="429"/>
      <c r="FIY45" s="429"/>
      <c r="FIZ45" s="429"/>
      <c r="FJA45" s="429"/>
      <c r="FJB45" s="429"/>
      <c r="FJC45" s="429"/>
      <c r="FJD45" s="429"/>
      <c r="FJE45" s="429"/>
      <c r="FJF45" s="429"/>
      <c r="FJG45" s="429"/>
      <c r="FJH45" s="429"/>
      <c r="FJI45" s="429"/>
      <c r="FJJ45" s="429"/>
      <c r="FJK45" s="429"/>
      <c r="FJL45" s="429"/>
      <c r="FJM45" s="429"/>
      <c r="FJN45" s="429"/>
      <c r="FJO45" s="429"/>
      <c r="FJP45" s="429"/>
      <c r="FJQ45" s="429"/>
      <c r="FJR45" s="429"/>
      <c r="FJS45" s="429"/>
      <c r="FJT45" s="429"/>
      <c r="FJU45" s="429"/>
      <c r="FJV45" s="429"/>
      <c r="FJW45" s="429"/>
      <c r="FJX45" s="429"/>
      <c r="FJY45" s="429"/>
      <c r="FJZ45" s="429"/>
      <c r="FKA45" s="429"/>
      <c r="FKB45" s="429"/>
      <c r="FKC45" s="429"/>
      <c r="FKD45" s="429"/>
      <c r="FKE45" s="429"/>
      <c r="FKF45" s="429"/>
      <c r="FKG45" s="429"/>
      <c r="FKH45" s="429"/>
      <c r="FKI45" s="429"/>
      <c r="FKJ45" s="429"/>
      <c r="FKK45" s="429"/>
      <c r="FKL45" s="429"/>
      <c r="FKM45" s="429"/>
      <c r="FKN45" s="429"/>
      <c r="FKO45" s="429"/>
      <c r="FKP45" s="429"/>
      <c r="FKQ45" s="429"/>
      <c r="FKR45" s="429"/>
      <c r="FKS45" s="429"/>
      <c r="FKT45" s="429"/>
      <c r="FKU45" s="429"/>
      <c r="FKV45" s="429"/>
      <c r="FKW45" s="429"/>
      <c r="FKX45" s="429"/>
      <c r="FKY45" s="429"/>
      <c r="FKZ45" s="429"/>
      <c r="FLA45" s="429"/>
      <c r="FLB45" s="429"/>
      <c r="FLC45" s="429"/>
      <c r="FLD45" s="429"/>
      <c r="FLE45" s="429"/>
      <c r="FLF45" s="429"/>
      <c r="FLG45" s="429"/>
      <c r="FLH45" s="429"/>
      <c r="FLI45" s="429"/>
      <c r="FLJ45" s="429"/>
      <c r="FLK45" s="429"/>
      <c r="FLL45" s="429"/>
      <c r="FLM45" s="429"/>
      <c r="FLN45" s="429"/>
      <c r="FLO45" s="429"/>
      <c r="FLP45" s="429"/>
      <c r="FLQ45" s="429"/>
      <c r="FLR45" s="429"/>
      <c r="FLS45" s="429"/>
      <c r="FLT45" s="429"/>
      <c r="FLU45" s="429"/>
      <c r="FLV45" s="429"/>
      <c r="FLW45" s="429"/>
      <c r="FLX45" s="429"/>
      <c r="FLY45" s="429"/>
      <c r="FLZ45" s="429"/>
      <c r="FMA45" s="429"/>
      <c r="FMB45" s="429"/>
      <c r="FMC45" s="429"/>
      <c r="FMD45" s="429"/>
      <c r="FME45" s="429"/>
      <c r="FMF45" s="429"/>
      <c r="FMG45" s="429"/>
      <c r="FMH45" s="429"/>
      <c r="FMI45" s="429"/>
      <c r="FMJ45" s="429"/>
      <c r="FMK45" s="429"/>
      <c r="FML45" s="429"/>
      <c r="FMM45" s="429"/>
      <c r="FMN45" s="429"/>
      <c r="FMO45" s="429"/>
      <c r="FMP45" s="429"/>
      <c r="FMQ45" s="429"/>
      <c r="FMR45" s="429"/>
      <c r="FMS45" s="429"/>
      <c r="FMT45" s="429"/>
      <c r="FMU45" s="429"/>
      <c r="FMV45" s="429"/>
      <c r="FMW45" s="429"/>
      <c r="FMX45" s="429"/>
      <c r="FMY45" s="429"/>
      <c r="FMZ45" s="429"/>
      <c r="FNA45" s="429"/>
      <c r="FNB45" s="429"/>
      <c r="FNC45" s="429"/>
      <c r="FND45" s="429"/>
      <c r="FNE45" s="429"/>
      <c r="FNF45" s="429"/>
      <c r="FNG45" s="429"/>
      <c r="FNH45" s="429"/>
      <c r="FNI45" s="429"/>
      <c r="FNJ45" s="429"/>
      <c r="FNK45" s="429"/>
      <c r="FNL45" s="429"/>
      <c r="FNM45" s="429"/>
      <c r="FNN45" s="429"/>
      <c r="FNO45" s="429"/>
      <c r="FNP45" s="429"/>
      <c r="FNQ45" s="429"/>
      <c r="FNR45" s="429"/>
      <c r="FNS45" s="429"/>
      <c r="FNT45" s="429"/>
      <c r="FNU45" s="429"/>
      <c r="FNV45" s="429"/>
      <c r="FNW45" s="429"/>
      <c r="FNX45" s="429"/>
      <c r="FNY45" s="429"/>
      <c r="FNZ45" s="429"/>
      <c r="FOA45" s="429"/>
      <c r="FOB45" s="429"/>
      <c r="FOC45" s="429"/>
      <c r="FOD45" s="429"/>
      <c r="FOE45" s="429"/>
      <c r="FOF45" s="429"/>
      <c r="FOG45" s="429"/>
      <c r="FOH45" s="429"/>
      <c r="FOI45" s="429"/>
      <c r="FOJ45" s="429"/>
      <c r="FOK45" s="429"/>
      <c r="FOL45" s="429"/>
      <c r="FOM45" s="429"/>
      <c r="FON45" s="429"/>
      <c r="FOO45" s="429"/>
      <c r="FOP45" s="429"/>
      <c r="FOQ45" s="429"/>
      <c r="FOR45" s="429"/>
      <c r="FOS45" s="429"/>
      <c r="FOT45" s="429"/>
      <c r="FOU45" s="429"/>
      <c r="FOV45" s="429"/>
      <c r="FOW45" s="429"/>
      <c r="FOX45" s="429"/>
      <c r="FOY45" s="429"/>
      <c r="FOZ45" s="429"/>
      <c r="FPA45" s="429"/>
      <c r="FPB45" s="429"/>
      <c r="FPC45" s="429"/>
      <c r="FPD45" s="429"/>
      <c r="FPE45" s="429"/>
      <c r="FPF45" s="429"/>
      <c r="FPG45" s="429"/>
      <c r="FPH45" s="429"/>
      <c r="FPI45" s="429"/>
      <c r="FPJ45" s="429"/>
      <c r="FPK45" s="429"/>
      <c r="FPL45" s="429"/>
      <c r="FPM45" s="429"/>
      <c r="FPN45" s="429"/>
      <c r="FPO45" s="429"/>
      <c r="FPP45" s="429"/>
      <c r="FPQ45" s="429"/>
      <c r="FPR45" s="429"/>
      <c r="FPS45" s="429"/>
      <c r="FPT45" s="429"/>
      <c r="FPU45" s="429"/>
      <c r="FPV45" s="429"/>
      <c r="FPW45" s="429"/>
      <c r="FPX45" s="429"/>
      <c r="FPY45" s="429"/>
      <c r="FPZ45" s="429"/>
      <c r="FQA45" s="429"/>
      <c r="FQB45" s="429"/>
      <c r="FQC45" s="429"/>
      <c r="FQD45" s="429"/>
      <c r="FQE45" s="429"/>
      <c r="FQF45" s="429"/>
      <c r="FQG45" s="429"/>
      <c r="FQH45" s="429"/>
      <c r="FQI45" s="429"/>
      <c r="FQJ45" s="429"/>
      <c r="FQK45" s="429"/>
      <c r="FQL45" s="429"/>
      <c r="FQM45" s="429"/>
      <c r="FQN45" s="429"/>
      <c r="FQO45" s="429"/>
      <c r="FQP45" s="429"/>
      <c r="FQQ45" s="429"/>
      <c r="FQR45" s="429"/>
      <c r="FQS45" s="429"/>
      <c r="FQT45" s="429"/>
      <c r="FQU45" s="429"/>
      <c r="FQV45" s="429"/>
      <c r="FQW45" s="429"/>
      <c r="FQX45" s="429"/>
      <c r="FQY45" s="429"/>
      <c r="FQZ45" s="429"/>
      <c r="FRA45" s="429"/>
      <c r="FRB45" s="429"/>
      <c r="FRC45" s="429"/>
      <c r="FRD45" s="429"/>
      <c r="FRE45" s="429"/>
      <c r="FRF45" s="429"/>
      <c r="FRG45" s="429"/>
      <c r="FRH45" s="429"/>
      <c r="FRI45" s="429"/>
      <c r="FRJ45" s="429"/>
      <c r="FRK45" s="429"/>
      <c r="FRL45" s="429"/>
      <c r="FRM45" s="429"/>
      <c r="FRN45" s="429"/>
      <c r="FRO45" s="429"/>
      <c r="FRP45" s="429"/>
      <c r="FRQ45" s="429"/>
      <c r="FRR45" s="429"/>
      <c r="FRS45" s="429"/>
      <c r="FRT45" s="429"/>
      <c r="FRU45" s="429"/>
      <c r="FRV45" s="429"/>
      <c r="FRW45" s="429"/>
      <c r="FRX45" s="429"/>
      <c r="FRY45" s="429"/>
      <c r="FRZ45" s="429"/>
      <c r="FSA45" s="429"/>
      <c r="FSB45" s="429"/>
      <c r="FSC45" s="429"/>
      <c r="FSD45" s="429"/>
      <c r="FSE45" s="429"/>
      <c r="FSF45" s="429"/>
      <c r="FSG45" s="429"/>
      <c r="FSH45" s="429"/>
      <c r="FSI45" s="429"/>
      <c r="FSJ45" s="429"/>
      <c r="FSK45" s="429"/>
      <c r="FSL45" s="429"/>
      <c r="FSM45" s="429"/>
      <c r="FSN45" s="429"/>
      <c r="FSO45" s="429"/>
      <c r="FSP45" s="429"/>
      <c r="FSQ45" s="429"/>
      <c r="FSR45" s="429"/>
      <c r="FSS45" s="429"/>
      <c r="FST45" s="429"/>
      <c r="FSU45" s="429"/>
      <c r="FSV45" s="429"/>
      <c r="FSW45" s="429"/>
      <c r="FSX45" s="429"/>
      <c r="FSY45" s="429"/>
      <c r="FSZ45" s="429"/>
      <c r="FTA45" s="429"/>
      <c r="FTB45" s="429"/>
      <c r="FTC45" s="429"/>
      <c r="FTD45" s="429"/>
      <c r="FTE45" s="429"/>
      <c r="FTF45" s="429"/>
      <c r="FTG45" s="429"/>
      <c r="FTH45" s="429"/>
      <c r="FTI45" s="429"/>
      <c r="FTJ45" s="429"/>
      <c r="FTK45" s="429"/>
      <c r="FTL45" s="429"/>
      <c r="FTM45" s="429"/>
      <c r="FTN45" s="429"/>
      <c r="FTO45" s="429"/>
      <c r="FTP45" s="429"/>
      <c r="FTQ45" s="429"/>
      <c r="FTR45" s="429"/>
      <c r="FTS45" s="429"/>
      <c r="FTT45" s="429"/>
      <c r="FTU45" s="429"/>
      <c r="FTV45" s="429"/>
      <c r="FTW45" s="429"/>
      <c r="FTX45" s="429"/>
      <c r="FTY45" s="429"/>
      <c r="FTZ45" s="429"/>
      <c r="FUA45" s="429"/>
      <c r="FUB45" s="429"/>
      <c r="FUC45" s="429"/>
      <c r="FUD45" s="429"/>
      <c r="FUE45" s="429"/>
      <c r="FUF45" s="429"/>
      <c r="FUG45" s="429"/>
      <c r="FUH45" s="429"/>
      <c r="FUI45" s="429"/>
      <c r="FUJ45" s="429"/>
      <c r="FUK45" s="429"/>
      <c r="FUL45" s="429"/>
      <c r="FUM45" s="429"/>
      <c r="FUN45" s="429"/>
      <c r="FUO45" s="429"/>
      <c r="FUP45" s="429"/>
      <c r="FUQ45" s="429"/>
      <c r="FUR45" s="429"/>
      <c r="FUS45" s="429"/>
      <c r="FUT45" s="429"/>
      <c r="FUU45" s="429"/>
      <c r="FUV45" s="429"/>
      <c r="FUW45" s="429"/>
      <c r="FUX45" s="429"/>
      <c r="FUY45" s="429"/>
      <c r="FUZ45" s="429"/>
      <c r="FVA45" s="429"/>
      <c r="FVB45" s="429"/>
      <c r="FVC45" s="429"/>
      <c r="FVD45" s="429"/>
      <c r="FVE45" s="429"/>
      <c r="FVF45" s="429"/>
      <c r="FVG45" s="429"/>
      <c r="FVH45" s="429"/>
      <c r="FVI45" s="429"/>
      <c r="FVJ45" s="429"/>
      <c r="FVK45" s="429"/>
      <c r="FVL45" s="429"/>
      <c r="FVM45" s="429"/>
      <c r="FVN45" s="429"/>
      <c r="FVO45" s="429"/>
      <c r="FVP45" s="429"/>
      <c r="FVQ45" s="429"/>
      <c r="FVR45" s="429"/>
      <c r="FVS45" s="429"/>
      <c r="FVT45" s="429"/>
      <c r="FVU45" s="429"/>
      <c r="FVV45" s="429"/>
      <c r="FVW45" s="429"/>
      <c r="FVX45" s="429"/>
      <c r="FVY45" s="429"/>
      <c r="FVZ45" s="429"/>
      <c r="FWA45" s="429"/>
      <c r="FWB45" s="429"/>
      <c r="FWC45" s="429"/>
      <c r="FWD45" s="429"/>
      <c r="FWE45" s="429"/>
      <c r="FWF45" s="429"/>
      <c r="FWG45" s="429"/>
      <c r="FWH45" s="429"/>
      <c r="FWI45" s="429"/>
      <c r="FWJ45" s="429"/>
      <c r="FWK45" s="429"/>
      <c r="FWL45" s="429"/>
      <c r="FWM45" s="429"/>
      <c r="FWN45" s="429"/>
      <c r="FWO45" s="429"/>
      <c r="FWP45" s="429"/>
      <c r="FWQ45" s="429"/>
      <c r="FWR45" s="429"/>
      <c r="FWS45" s="429"/>
      <c r="FWT45" s="429"/>
      <c r="FWU45" s="429"/>
      <c r="FWV45" s="429"/>
      <c r="FWW45" s="429"/>
      <c r="FWX45" s="429"/>
      <c r="FWY45" s="429"/>
      <c r="FWZ45" s="429"/>
      <c r="FXA45" s="429"/>
      <c r="FXB45" s="429"/>
      <c r="FXC45" s="429"/>
      <c r="FXD45" s="429"/>
      <c r="FXE45" s="429"/>
      <c r="FXF45" s="429"/>
      <c r="FXG45" s="429"/>
      <c r="FXH45" s="429"/>
      <c r="FXI45" s="429"/>
      <c r="FXJ45" s="429"/>
      <c r="FXK45" s="429"/>
      <c r="FXL45" s="429"/>
      <c r="FXM45" s="429"/>
      <c r="FXN45" s="429"/>
      <c r="FXO45" s="429"/>
      <c r="FXP45" s="429"/>
      <c r="FXQ45" s="429"/>
      <c r="FXR45" s="429"/>
      <c r="FXS45" s="429"/>
      <c r="FXT45" s="429"/>
      <c r="FXU45" s="429"/>
      <c r="FXV45" s="429"/>
      <c r="FXW45" s="429"/>
      <c r="FXX45" s="429"/>
      <c r="FXY45" s="429"/>
      <c r="FXZ45" s="429"/>
      <c r="FYA45" s="429"/>
      <c r="FYB45" s="429"/>
      <c r="FYC45" s="429"/>
      <c r="FYD45" s="429"/>
      <c r="FYE45" s="429"/>
      <c r="FYF45" s="429"/>
      <c r="FYG45" s="429"/>
      <c r="FYH45" s="429"/>
      <c r="FYI45" s="429"/>
      <c r="FYJ45" s="429"/>
      <c r="FYK45" s="429"/>
      <c r="FYL45" s="429"/>
      <c r="FYM45" s="429"/>
      <c r="FYN45" s="429"/>
      <c r="FYO45" s="429"/>
      <c r="FYP45" s="429"/>
      <c r="FYQ45" s="429"/>
      <c r="FYR45" s="429"/>
      <c r="FYS45" s="429"/>
      <c r="FYT45" s="429"/>
      <c r="FYU45" s="429"/>
      <c r="FYV45" s="429"/>
      <c r="FYW45" s="429"/>
      <c r="FYX45" s="429"/>
      <c r="FYY45" s="429"/>
      <c r="FYZ45" s="429"/>
      <c r="FZA45" s="429"/>
      <c r="FZB45" s="429"/>
      <c r="FZC45" s="429"/>
      <c r="FZD45" s="429"/>
      <c r="FZE45" s="429"/>
      <c r="FZF45" s="429"/>
      <c r="FZG45" s="429"/>
      <c r="FZH45" s="429"/>
      <c r="FZI45" s="429"/>
      <c r="FZJ45" s="429"/>
      <c r="FZK45" s="429"/>
      <c r="FZL45" s="429"/>
      <c r="FZM45" s="429"/>
      <c r="FZN45" s="429"/>
      <c r="FZO45" s="429"/>
      <c r="FZP45" s="429"/>
      <c r="FZQ45" s="429"/>
      <c r="FZR45" s="429"/>
      <c r="FZS45" s="429"/>
      <c r="FZT45" s="429"/>
      <c r="FZU45" s="429"/>
      <c r="FZV45" s="429"/>
      <c r="FZW45" s="429"/>
      <c r="FZX45" s="429"/>
      <c r="FZY45" s="429"/>
      <c r="FZZ45" s="429"/>
      <c r="GAA45" s="429"/>
      <c r="GAB45" s="429"/>
      <c r="GAC45" s="429"/>
      <c r="GAD45" s="429"/>
      <c r="GAE45" s="429"/>
      <c r="GAF45" s="429"/>
      <c r="GAG45" s="429"/>
      <c r="GAH45" s="429"/>
      <c r="GAI45" s="429"/>
      <c r="GAJ45" s="429"/>
      <c r="GAK45" s="429"/>
      <c r="GAL45" s="429"/>
      <c r="GAM45" s="429"/>
      <c r="GAN45" s="429"/>
      <c r="GAO45" s="429"/>
      <c r="GAP45" s="429"/>
      <c r="GAQ45" s="429"/>
      <c r="GAR45" s="429"/>
      <c r="GAS45" s="429"/>
      <c r="GAT45" s="429"/>
      <c r="GAU45" s="429"/>
      <c r="GAV45" s="429"/>
      <c r="GAW45" s="429"/>
      <c r="GAX45" s="429"/>
      <c r="GAY45" s="429"/>
      <c r="GAZ45" s="429"/>
      <c r="GBA45" s="429"/>
      <c r="GBB45" s="429"/>
      <c r="GBC45" s="429"/>
      <c r="GBD45" s="429"/>
      <c r="GBE45" s="429"/>
      <c r="GBF45" s="429"/>
      <c r="GBG45" s="429"/>
      <c r="GBH45" s="429"/>
      <c r="GBI45" s="429"/>
      <c r="GBJ45" s="429"/>
      <c r="GBK45" s="429"/>
      <c r="GBL45" s="429"/>
      <c r="GBM45" s="429"/>
      <c r="GBN45" s="429"/>
      <c r="GBO45" s="429"/>
      <c r="GBP45" s="429"/>
      <c r="GBQ45" s="429"/>
      <c r="GBR45" s="429"/>
      <c r="GBS45" s="429"/>
      <c r="GBT45" s="429"/>
      <c r="GBU45" s="429"/>
      <c r="GBV45" s="429"/>
      <c r="GBW45" s="429"/>
      <c r="GBX45" s="429"/>
      <c r="GBY45" s="429"/>
      <c r="GBZ45" s="429"/>
      <c r="GCA45" s="429"/>
      <c r="GCB45" s="429"/>
      <c r="GCC45" s="429"/>
      <c r="GCD45" s="429"/>
      <c r="GCE45" s="429"/>
      <c r="GCF45" s="429"/>
      <c r="GCG45" s="429"/>
      <c r="GCH45" s="429"/>
      <c r="GCI45" s="429"/>
      <c r="GCJ45" s="429"/>
      <c r="GCK45" s="429"/>
      <c r="GCL45" s="429"/>
      <c r="GCM45" s="429"/>
      <c r="GCN45" s="429"/>
      <c r="GCO45" s="429"/>
      <c r="GCP45" s="429"/>
      <c r="GCQ45" s="429"/>
      <c r="GCR45" s="429"/>
      <c r="GCS45" s="429"/>
      <c r="GCT45" s="429"/>
      <c r="GCU45" s="429"/>
      <c r="GCV45" s="429"/>
      <c r="GCW45" s="429"/>
      <c r="GCX45" s="429"/>
      <c r="GCY45" s="429"/>
      <c r="GCZ45" s="429"/>
      <c r="GDA45" s="429"/>
      <c r="GDB45" s="429"/>
      <c r="GDC45" s="429"/>
      <c r="GDD45" s="429"/>
      <c r="GDE45" s="429"/>
      <c r="GDF45" s="429"/>
      <c r="GDG45" s="429"/>
      <c r="GDH45" s="429"/>
      <c r="GDI45" s="429"/>
      <c r="GDJ45" s="429"/>
      <c r="GDK45" s="429"/>
      <c r="GDL45" s="429"/>
      <c r="GDM45" s="429"/>
      <c r="GDN45" s="429"/>
      <c r="GDO45" s="429"/>
      <c r="GDP45" s="429"/>
      <c r="GDQ45" s="429"/>
      <c r="GDR45" s="429"/>
      <c r="GDS45" s="429"/>
      <c r="GDT45" s="429"/>
      <c r="GDU45" s="429"/>
      <c r="GDV45" s="429"/>
      <c r="GDW45" s="429"/>
      <c r="GDX45" s="429"/>
      <c r="GDY45" s="429"/>
      <c r="GDZ45" s="429"/>
      <c r="GEA45" s="429"/>
      <c r="GEB45" s="429"/>
      <c r="GEC45" s="429"/>
      <c r="GED45" s="429"/>
      <c r="GEE45" s="429"/>
      <c r="GEF45" s="429"/>
      <c r="GEG45" s="429"/>
      <c r="GEH45" s="429"/>
      <c r="GEI45" s="429"/>
      <c r="GEJ45" s="429"/>
      <c r="GEK45" s="429"/>
      <c r="GEL45" s="429"/>
      <c r="GEM45" s="429"/>
      <c r="GEN45" s="429"/>
      <c r="GEO45" s="429"/>
      <c r="GEP45" s="429"/>
      <c r="GEQ45" s="429"/>
      <c r="GER45" s="429"/>
      <c r="GES45" s="429"/>
      <c r="GET45" s="429"/>
      <c r="GEU45" s="429"/>
      <c r="GEV45" s="429"/>
      <c r="GEW45" s="429"/>
      <c r="GEX45" s="429"/>
      <c r="GEY45" s="429"/>
      <c r="GEZ45" s="429"/>
      <c r="GFA45" s="429"/>
      <c r="GFB45" s="429"/>
      <c r="GFC45" s="429"/>
      <c r="GFD45" s="429"/>
      <c r="GFE45" s="429"/>
      <c r="GFF45" s="429"/>
      <c r="GFG45" s="429"/>
      <c r="GFH45" s="429"/>
      <c r="GFI45" s="429"/>
      <c r="GFJ45" s="429"/>
      <c r="GFK45" s="429"/>
      <c r="GFL45" s="429"/>
      <c r="GFM45" s="429"/>
      <c r="GFN45" s="429"/>
      <c r="GFO45" s="429"/>
      <c r="GFP45" s="429"/>
      <c r="GFQ45" s="429"/>
      <c r="GFR45" s="429"/>
      <c r="GFS45" s="429"/>
      <c r="GFT45" s="429"/>
      <c r="GFU45" s="429"/>
      <c r="GFV45" s="429"/>
      <c r="GFW45" s="429"/>
      <c r="GFX45" s="429"/>
      <c r="GFY45" s="429"/>
      <c r="GFZ45" s="429"/>
      <c r="GGA45" s="429"/>
      <c r="GGB45" s="429"/>
      <c r="GGC45" s="429"/>
      <c r="GGD45" s="429"/>
      <c r="GGE45" s="429"/>
      <c r="GGF45" s="429"/>
      <c r="GGG45" s="429"/>
      <c r="GGH45" s="429"/>
      <c r="GGI45" s="429"/>
      <c r="GGJ45" s="429"/>
      <c r="GGK45" s="429"/>
      <c r="GGL45" s="429"/>
      <c r="GGM45" s="429"/>
      <c r="GGN45" s="429"/>
      <c r="GGO45" s="429"/>
      <c r="GGP45" s="429"/>
      <c r="GGQ45" s="429"/>
      <c r="GGR45" s="429"/>
      <c r="GGS45" s="429"/>
      <c r="GGT45" s="429"/>
      <c r="GGU45" s="429"/>
      <c r="GGV45" s="429"/>
      <c r="GGW45" s="429"/>
      <c r="GGX45" s="429"/>
      <c r="GGY45" s="429"/>
      <c r="GGZ45" s="429"/>
      <c r="GHA45" s="429"/>
      <c r="GHB45" s="429"/>
      <c r="GHC45" s="429"/>
      <c r="GHD45" s="429"/>
      <c r="GHE45" s="429"/>
      <c r="GHF45" s="429"/>
      <c r="GHG45" s="429"/>
      <c r="GHH45" s="429"/>
      <c r="GHI45" s="429"/>
      <c r="GHJ45" s="429"/>
      <c r="GHK45" s="429"/>
      <c r="GHL45" s="429"/>
      <c r="GHM45" s="429"/>
      <c r="GHN45" s="429"/>
      <c r="GHO45" s="429"/>
      <c r="GHP45" s="429"/>
      <c r="GHQ45" s="429"/>
      <c r="GHR45" s="429"/>
      <c r="GHS45" s="429"/>
      <c r="GHT45" s="429"/>
      <c r="GHU45" s="429"/>
      <c r="GHV45" s="429"/>
      <c r="GHW45" s="429"/>
      <c r="GHX45" s="429"/>
      <c r="GHY45" s="429"/>
      <c r="GHZ45" s="429"/>
      <c r="GIA45" s="429"/>
      <c r="GIB45" s="429"/>
      <c r="GIC45" s="429"/>
      <c r="GID45" s="429"/>
      <c r="GIE45" s="429"/>
      <c r="GIF45" s="429"/>
      <c r="GIG45" s="429"/>
      <c r="GIH45" s="429"/>
      <c r="GII45" s="429"/>
      <c r="GIJ45" s="429"/>
      <c r="GIK45" s="429"/>
      <c r="GIL45" s="429"/>
      <c r="GIM45" s="429"/>
      <c r="GIN45" s="429"/>
      <c r="GIO45" s="429"/>
      <c r="GIP45" s="429"/>
      <c r="GIQ45" s="429"/>
      <c r="GIR45" s="429"/>
      <c r="GIS45" s="429"/>
      <c r="GIT45" s="429"/>
      <c r="GIU45" s="429"/>
      <c r="GIV45" s="429"/>
      <c r="GIW45" s="429"/>
      <c r="GIX45" s="429"/>
      <c r="GIY45" s="429"/>
      <c r="GIZ45" s="429"/>
      <c r="GJA45" s="429"/>
      <c r="GJB45" s="429"/>
      <c r="GJC45" s="429"/>
      <c r="GJD45" s="429"/>
      <c r="GJE45" s="429"/>
      <c r="GJF45" s="429"/>
      <c r="GJG45" s="429"/>
      <c r="GJH45" s="429"/>
      <c r="GJI45" s="429"/>
      <c r="GJJ45" s="429"/>
      <c r="GJK45" s="429"/>
      <c r="GJL45" s="429"/>
      <c r="GJM45" s="429"/>
      <c r="GJN45" s="429"/>
      <c r="GJO45" s="429"/>
      <c r="GJP45" s="429"/>
      <c r="GJQ45" s="429"/>
      <c r="GJR45" s="429"/>
      <c r="GJS45" s="429"/>
      <c r="GJT45" s="429"/>
      <c r="GJU45" s="429"/>
      <c r="GJV45" s="429"/>
      <c r="GJW45" s="429"/>
      <c r="GJX45" s="429"/>
      <c r="GJY45" s="429"/>
      <c r="GJZ45" s="429"/>
      <c r="GKA45" s="429"/>
      <c r="GKB45" s="429"/>
      <c r="GKC45" s="429"/>
      <c r="GKD45" s="429"/>
      <c r="GKE45" s="429"/>
      <c r="GKF45" s="429"/>
      <c r="GKG45" s="429"/>
      <c r="GKH45" s="429"/>
      <c r="GKI45" s="429"/>
      <c r="GKJ45" s="429"/>
      <c r="GKK45" s="429"/>
      <c r="GKL45" s="429"/>
      <c r="GKM45" s="429"/>
      <c r="GKN45" s="429"/>
      <c r="GKO45" s="429"/>
      <c r="GKP45" s="429"/>
      <c r="GKQ45" s="429"/>
      <c r="GKR45" s="429"/>
      <c r="GKS45" s="429"/>
      <c r="GKT45" s="429"/>
      <c r="GKU45" s="429"/>
      <c r="GKV45" s="429"/>
      <c r="GKW45" s="429"/>
      <c r="GKX45" s="429"/>
      <c r="GKY45" s="429"/>
      <c r="GKZ45" s="429"/>
      <c r="GLA45" s="429"/>
      <c r="GLB45" s="429"/>
      <c r="GLC45" s="429"/>
      <c r="GLD45" s="429"/>
      <c r="GLE45" s="429"/>
      <c r="GLF45" s="429"/>
      <c r="GLG45" s="429"/>
      <c r="GLH45" s="429"/>
      <c r="GLI45" s="429"/>
      <c r="GLJ45" s="429"/>
      <c r="GLK45" s="429"/>
      <c r="GLL45" s="429"/>
      <c r="GLM45" s="429"/>
      <c r="GLN45" s="429"/>
      <c r="GLO45" s="429"/>
      <c r="GLP45" s="429"/>
      <c r="GLQ45" s="429"/>
      <c r="GLR45" s="429"/>
      <c r="GLS45" s="429"/>
      <c r="GLT45" s="429"/>
      <c r="GLU45" s="429"/>
      <c r="GLV45" s="429"/>
      <c r="GLW45" s="429"/>
      <c r="GLX45" s="429"/>
      <c r="GLY45" s="429"/>
      <c r="GLZ45" s="429"/>
      <c r="GMA45" s="429"/>
      <c r="GMB45" s="429"/>
      <c r="GMC45" s="429"/>
      <c r="GMD45" s="429"/>
      <c r="GME45" s="429"/>
      <c r="GMF45" s="429"/>
      <c r="GMG45" s="429"/>
      <c r="GMH45" s="429"/>
      <c r="GMI45" s="429"/>
      <c r="GMJ45" s="429"/>
      <c r="GMK45" s="429"/>
      <c r="GML45" s="429"/>
      <c r="GMM45" s="429"/>
      <c r="GMN45" s="429"/>
      <c r="GMO45" s="429"/>
      <c r="GMP45" s="429"/>
      <c r="GMQ45" s="429"/>
      <c r="GMR45" s="429"/>
      <c r="GMS45" s="429"/>
      <c r="GMT45" s="429"/>
      <c r="GMU45" s="429"/>
      <c r="GMV45" s="429"/>
      <c r="GMW45" s="429"/>
      <c r="GMX45" s="429"/>
      <c r="GMY45" s="429"/>
      <c r="GMZ45" s="429"/>
      <c r="GNA45" s="429"/>
      <c r="GNB45" s="429"/>
      <c r="GNC45" s="429"/>
      <c r="GND45" s="429"/>
      <c r="GNE45" s="429"/>
      <c r="GNF45" s="429"/>
      <c r="GNG45" s="429"/>
      <c r="GNH45" s="429"/>
      <c r="GNI45" s="429"/>
      <c r="GNJ45" s="429"/>
      <c r="GNK45" s="429"/>
      <c r="GNL45" s="429"/>
      <c r="GNM45" s="429"/>
      <c r="GNN45" s="429"/>
      <c r="GNO45" s="429"/>
      <c r="GNP45" s="429"/>
      <c r="GNQ45" s="429"/>
      <c r="GNR45" s="429"/>
      <c r="GNS45" s="429"/>
      <c r="GNT45" s="429"/>
      <c r="GNU45" s="429"/>
      <c r="GNV45" s="429"/>
      <c r="GNW45" s="429"/>
      <c r="GNX45" s="429"/>
      <c r="GNY45" s="429"/>
      <c r="GNZ45" s="429"/>
      <c r="GOA45" s="429"/>
      <c r="GOB45" s="429"/>
      <c r="GOC45" s="429"/>
      <c r="GOD45" s="429"/>
      <c r="GOE45" s="429"/>
      <c r="GOF45" s="429"/>
      <c r="GOG45" s="429"/>
      <c r="GOH45" s="429"/>
      <c r="GOI45" s="429"/>
      <c r="GOJ45" s="429"/>
      <c r="GOK45" s="429"/>
      <c r="GOL45" s="429"/>
      <c r="GOM45" s="429"/>
      <c r="GON45" s="429"/>
      <c r="GOO45" s="429"/>
      <c r="GOP45" s="429"/>
      <c r="GOQ45" s="429"/>
      <c r="GOR45" s="429"/>
      <c r="GOS45" s="429"/>
      <c r="GOT45" s="429"/>
      <c r="GOU45" s="429"/>
      <c r="GOV45" s="429"/>
      <c r="GOW45" s="429"/>
      <c r="GOX45" s="429"/>
      <c r="GOY45" s="429"/>
      <c r="GOZ45" s="429"/>
      <c r="GPA45" s="429"/>
      <c r="GPB45" s="429"/>
      <c r="GPC45" s="429"/>
      <c r="GPD45" s="429"/>
      <c r="GPE45" s="429"/>
      <c r="GPF45" s="429"/>
      <c r="GPG45" s="429"/>
      <c r="GPH45" s="429"/>
      <c r="GPI45" s="429"/>
      <c r="GPJ45" s="429"/>
      <c r="GPK45" s="429"/>
      <c r="GPL45" s="429"/>
      <c r="GPM45" s="429"/>
      <c r="GPN45" s="429"/>
      <c r="GPO45" s="429"/>
      <c r="GPP45" s="429"/>
      <c r="GPQ45" s="429"/>
      <c r="GPR45" s="429"/>
      <c r="GPS45" s="429"/>
      <c r="GPT45" s="429"/>
      <c r="GPU45" s="429"/>
      <c r="GPV45" s="429"/>
      <c r="GPW45" s="429"/>
      <c r="GPX45" s="429"/>
      <c r="GPY45" s="429"/>
      <c r="GPZ45" s="429"/>
      <c r="GQA45" s="429"/>
      <c r="GQB45" s="429"/>
      <c r="GQC45" s="429"/>
      <c r="GQD45" s="429"/>
      <c r="GQE45" s="429"/>
      <c r="GQF45" s="429"/>
      <c r="GQG45" s="429"/>
      <c r="GQH45" s="429"/>
      <c r="GQI45" s="429"/>
      <c r="GQJ45" s="429"/>
      <c r="GQK45" s="429"/>
      <c r="GQL45" s="429"/>
      <c r="GQM45" s="429"/>
      <c r="GQN45" s="429"/>
      <c r="GQO45" s="429"/>
      <c r="GQP45" s="429"/>
      <c r="GQQ45" s="429"/>
      <c r="GQR45" s="429"/>
      <c r="GQS45" s="429"/>
      <c r="GQT45" s="429"/>
      <c r="GQU45" s="429"/>
      <c r="GQV45" s="429"/>
      <c r="GQW45" s="429"/>
      <c r="GQX45" s="429"/>
      <c r="GQY45" s="429"/>
      <c r="GQZ45" s="429"/>
      <c r="GRA45" s="429"/>
      <c r="GRB45" s="429"/>
      <c r="GRC45" s="429"/>
      <c r="GRD45" s="429"/>
      <c r="GRE45" s="429"/>
      <c r="GRF45" s="429"/>
      <c r="GRG45" s="429"/>
      <c r="GRH45" s="429"/>
      <c r="GRI45" s="429"/>
      <c r="GRJ45" s="429"/>
      <c r="GRK45" s="429"/>
      <c r="GRL45" s="429"/>
      <c r="GRM45" s="429"/>
      <c r="GRN45" s="429"/>
      <c r="GRO45" s="429"/>
      <c r="GRP45" s="429"/>
      <c r="GRQ45" s="429"/>
      <c r="GRR45" s="429"/>
      <c r="GRS45" s="429"/>
      <c r="GRT45" s="429"/>
      <c r="GRU45" s="429"/>
      <c r="GRV45" s="429"/>
      <c r="GRW45" s="429"/>
      <c r="GRX45" s="429"/>
      <c r="GRY45" s="429"/>
      <c r="GRZ45" s="429"/>
      <c r="GSA45" s="429"/>
      <c r="GSB45" s="429"/>
      <c r="GSC45" s="429"/>
      <c r="GSD45" s="429"/>
      <c r="GSE45" s="429"/>
      <c r="GSF45" s="429"/>
      <c r="GSG45" s="429"/>
      <c r="GSH45" s="429"/>
      <c r="GSI45" s="429"/>
      <c r="GSJ45" s="429"/>
      <c r="GSK45" s="429"/>
      <c r="GSL45" s="429"/>
      <c r="GSM45" s="429"/>
      <c r="GSN45" s="429"/>
      <c r="GSO45" s="429"/>
      <c r="GSP45" s="429"/>
      <c r="GSQ45" s="429"/>
      <c r="GSR45" s="429"/>
      <c r="GSS45" s="429"/>
      <c r="GST45" s="429"/>
      <c r="GSU45" s="429"/>
      <c r="GSV45" s="429"/>
      <c r="GSW45" s="429"/>
      <c r="GSX45" s="429"/>
      <c r="GSY45" s="429"/>
      <c r="GSZ45" s="429"/>
      <c r="GTA45" s="429"/>
      <c r="GTB45" s="429"/>
      <c r="GTC45" s="429"/>
      <c r="GTD45" s="429"/>
      <c r="GTE45" s="429"/>
      <c r="GTF45" s="429"/>
      <c r="GTG45" s="429"/>
      <c r="GTH45" s="429"/>
      <c r="GTI45" s="429"/>
      <c r="GTJ45" s="429"/>
      <c r="GTK45" s="429"/>
      <c r="GTL45" s="429"/>
      <c r="GTM45" s="429"/>
      <c r="GTN45" s="429"/>
      <c r="GTO45" s="429"/>
      <c r="GTP45" s="429"/>
      <c r="GTQ45" s="429"/>
      <c r="GTR45" s="429"/>
      <c r="GTS45" s="429"/>
      <c r="GTT45" s="429"/>
      <c r="GTU45" s="429"/>
      <c r="GTV45" s="429"/>
      <c r="GTW45" s="429"/>
      <c r="GTX45" s="429"/>
      <c r="GTY45" s="429"/>
      <c r="GTZ45" s="429"/>
      <c r="GUA45" s="429"/>
      <c r="GUB45" s="429"/>
      <c r="GUC45" s="429"/>
      <c r="GUD45" s="429"/>
      <c r="GUE45" s="429"/>
      <c r="GUF45" s="429"/>
      <c r="GUG45" s="429"/>
      <c r="GUH45" s="429"/>
      <c r="GUI45" s="429"/>
      <c r="GUJ45" s="429"/>
      <c r="GUK45" s="429"/>
      <c r="GUL45" s="429"/>
      <c r="GUM45" s="429"/>
      <c r="GUN45" s="429"/>
      <c r="GUO45" s="429"/>
      <c r="GUP45" s="429"/>
      <c r="GUQ45" s="429"/>
      <c r="GUR45" s="429"/>
      <c r="GUS45" s="429"/>
      <c r="GUT45" s="429"/>
      <c r="GUU45" s="429"/>
      <c r="GUV45" s="429"/>
      <c r="GUW45" s="429"/>
      <c r="GUX45" s="429"/>
      <c r="GUY45" s="429"/>
      <c r="GUZ45" s="429"/>
      <c r="GVA45" s="429"/>
      <c r="GVB45" s="429"/>
      <c r="GVC45" s="429"/>
      <c r="GVD45" s="429"/>
      <c r="GVE45" s="429"/>
      <c r="GVF45" s="429"/>
      <c r="GVG45" s="429"/>
      <c r="GVH45" s="429"/>
      <c r="GVI45" s="429"/>
      <c r="GVJ45" s="429"/>
      <c r="GVK45" s="429"/>
      <c r="GVL45" s="429"/>
      <c r="GVM45" s="429"/>
      <c r="GVN45" s="429"/>
      <c r="GVO45" s="429"/>
      <c r="GVP45" s="429"/>
      <c r="GVQ45" s="429"/>
      <c r="GVR45" s="429"/>
      <c r="GVS45" s="429"/>
      <c r="GVT45" s="429"/>
      <c r="GVU45" s="429"/>
      <c r="GVV45" s="429"/>
      <c r="GVW45" s="429"/>
      <c r="GVX45" s="429"/>
      <c r="GVY45" s="429"/>
      <c r="GVZ45" s="429"/>
      <c r="GWA45" s="429"/>
      <c r="GWB45" s="429"/>
      <c r="GWC45" s="429"/>
      <c r="GWD45" s="429"/>
      <c r="GWE45" s="429"/>
      <c r="GWF45" s="429"/>
      <c r="GWG45" s="429"/>
      <c r="GWH45" s="429"/>
      <c r="GWI45" s="429"/>
      <c r="GWJ45" s="429"/>
      <c r="GWK45" s="429"/>
      <c r="GWL45" s="429"/>
      <c r="GWM45" s="429"/>
      <c r="GWN45" s="429"/>
      <c r="GWO45" s="429"/>
      <c r="GWP45" s="429"/>
      <c r="GWQ45" s="429"/>
      <c r="GWR45" s="429"/>
      <c r="GWS45" s="429"/>
      <c r="GWT45" s="429"/>
      <c r="GWU45" s="429"/>
      <c r="GWV45" s="429"/>
      <c r="GWW45" s="429"/>
      <c r="GWX45" s="429"/>
      <c r="GWY45" s="429"/>
      <c r="GWZ45" s="429"/>
      <c r="GXA45" s="429"/>
      <c r="GXB45" s="429"/>
      <c r="GXC45" s="429"/>
      <c r="GXD45" s="429"/>
      <c r="GXE45" s="429"/>
      <c r="GXF45" s="429"/>
      <c r="GXG45" s="429"/>
      <c r="GXH45" s="429"/>
      <c r="GXI45" s="429"/>
      <c r="GXJ45" s="429"/>
      <c r="GXK45" s="429"/>
      <c r="GXL45" s="429"/>
      <c r="GXM45" s="429"/>
      <c r="GXN45" s="429"/>
      <c r="GXO45" s="429"/>
      <c r="GXP45" s="429"/>
      <c r="GXQ45" s="429"/>
      <c r="GXR45" s="429"/>
      <c r="GXS45" s="429"/>
      <c r="GXT45" s="429"/>
      <c r="GXU45" s="429"/>
      <c r="GXV45" s="429"/>
      <c r="GXW45" s="429"/>
      <c r="GXX45" s="429"/>
      <c r="GXY45" s="429"/>
      <c r="GXZ45" s="429"/>
      <c r="GYA45" s="429"/>
      <c r="GYB45" s="429"/>
      <c r="GYC45" s="429"/>
      <c r="GYD45" s="429"/>
      <c r="GYE45" s="429"/>
      <c r="GYF45" s="429"/>
      <c r="GYG45" s="429"/>
      <c r="GYH45" s="429"/>
      <c r="GYI45" s="429"/>
      <c r="GYJ45" s="429"/>
      <c r="GYK45" s="429"/>
      <c r="GYL45" s="429"/>
      <c r="GYM45" s="429"/>
      <c r="GYN45" s="429"/>
      <c r="GYO45" s="429"/>
      <c r="GYP45" s="429"/>
      <c r="GYQ45" s="429"/>
      <c r="GYR45" s="429"/>
      <c r="GYS45" s="429"/>
      <c r="GYT45" s="429"/>
      <c r="GYU45" s="429"/>
      <c r="GYV45" s="429"/>
      <c r="GYW45" s="429"/>
      <c r="GYX45" s="429"/>
      <c r="GYY45" s="429"/>
      <c r="GYZ45" s="429"/>
      <c r="GZA45" s="429"/>
      <c r="GZB45" s="429"/>
      <c r="GZC45" s="429"/>
      <c r="GZD45" s="429"/>
      <c r="GZE45" s="429"/>
      <c r="GZF45" s="429"/>
      <c r="GZG45" s="429"/>
      <c r="GZH45" s="429"/>
      <c r="GZI45" s="429"/>
      <c r="GZJ45" s="429"/>
      <c r="GZK45" s="429"/>
      <c r="GZL45" s="429"/>
      <c r="GZM45" s="429"/>
      <c r="GZN45" s="429"/>
      <c r="GZO45" s="429"/>
      <c r="GZP45" s="429"/>
      <c r="GZQ45" s="429"/>
      <c r="GZR45" s="429"/>
      <c r="GZS45" s="429"/>
      <c r="GZT45" s="429"/>
      <c r="GZU45" s="429"/>
      <c r="GZV45" s="429"/>
      <c r="GZW45" s="429"/>
      <c r="GZX45" s="429"/>
      <c r="GZY45" s="429"/>
      <c r="GZZ45" s="429"/>
      <c r="HAA45" s="429"/>
      <c r="HAB45" s="429"/>
      <c r="HAC45" s="429"/>
      <c r="HAD45" s="429"/>
      <c r="HAE45" s="429"/>
      <c r="HAF45" s="429"/>
      <c r="HAG45" s="429"/>
      <c r="HAH45" s="429"/>
      <c r="HAI45" s="429"/>
      <c r="HAJ45" s="429"/>
      <c r="HAK45" s="429"/>
      <c r="HAL45" s="429"/>
      <c r="HAM45" s="429"/>
      <c r="HAN45" s="429"/>
      <c r="HAO45" s="429"/>
      <c r="HAP45" s="429"/>
      <c r="HAQ45" s="429"/>
      <c r="HAR45" s="429"/>
      <c r="HAS45" s="429"/>
      <c r="HAT45" s="429"/>
      <c r="HAU45" s="429"/>
      <c r="HAV45" s="429"/>
      <c r="HAW45" s="429"/>
      <c r="HAX45" s="429"/>
      <c r="HAY45" s="429"/>
      <c r="HAZ45" s="429"/>
      <c r="HBA45" s="429"/>
      <c r="HBB45" s="429"/>
      <c r="HBC45" s="429"/>
      <c r="HBD45" s="429"/>
      <c r="HBE45" s="429"/>
      <c r="HBF45" s="429"/>
      <c r="HBG45" s="429"/>
      <c r="HBH45" s="429"/>
      <c r="HBI45" s="429"/>
      <c r="HBJ45" s="429"/>
      <c r="HBK45" s="429"/>
      <c r="HBL45" s="429"/>
      <c r="HBM45" s="429"/>
      <c r="HBN45" s="429"/>
      <c r="HBO45" s="429"/>
      <c r="HBP45" s="429"/>
      <c r="HBQ45" s="429"/>
      <c r="HBR45" s="429"/>
      <c r="HBS45" s="429"/>
      <c r="HBT45" s="429"/>
      <c r="HBU45" s="429"/>
      <c r="HBV45" s="429"/>
      <c r="HBW45" s="429"/>
      <c r="HBX45" s="429"/>
      <c r="HBY45" s="429"/>
      <c r="HBZ45" s="429"/>
      <c r="HCA45" s="429"/>
      <c r="HCB45" s="429"/>
      <c r="HCC45" s="429"/>
      <c r="HCD45" s="429"/>
      <c r="HCE45" s="429"/>
      <c r="HCF45" s="429"/>
      <c r="HCG45" s="429"/>
      <c r="HCH45" s="429"/>
      <c r="HCI45" s="429"/>
      <c r="HCJ45" s="429"/>
      <c r="HCK45" s="429"/>
      <c r="HCL45" s="429"/>
      <c r="HCM45" s="429"/>
      <c r="HCN45" s="429"/>
      <c r="HCO45" s="429"/>
      <c r="HCP45" s="429"/>
      <c r="HCQ45" s="429"/>
      <c r="HCR45" s="429"/>
      <c r="HCS45" s="429"/>
      <c r="HCT45" s="429"/>
      <c r="HCU45" s="429"/>
      <c r="HCV45" s="429"/>
      <c r="HCW45" s="429"/>
      <c r="HCX45" s="429"/>
      <c r="HCY45" s="429"/>
      <c r="HCZ45" s="429"/>
      <c r="HDA45" s="429"/>
      <c r="HDB45" s="429"/>
      <c r="HDC45" s="429"/>
      <c r="HDD45" s="429"/>
      <c r="HDE45" s="429"/>
      <c r="HDF45" s="429"/>
      <c r="HDG45" s="429"/>
      <c r="HDH45" s="429"/>
      <c r="HDI45" s="429"/>
      <c r="HDJ45" s="429"/>
      <c r="HDK45" s="429"/>
      <c r="HDL45" s="429"/>
      <c r="HDM45" s="429"/>
      <c r="HDN45" s="429"/>
      <c r="HDO45" s="429"/>
      <c r="HDP45" s="429"/>
      <c r="HDQ45" s="429"/>
      <c r="HDR45" s="429"/>
      <c r="HDS45" s="429"/>
      <c r="HDT45" s="429"/>
      <c r="HDU45" s="429"/>
      <c r="HDV45" s="429"/>
      <c r="HDW45" s="429"/>
      <c r="HDX45" s="429"/>
      <c r="HDY45" s="429"/>
      <c r="HDZ45" s="429"/>
      <c r="HEA45" s="429"/>
      <c r="HEB45" s="429"/>
      <c r="HEC45" s="429"/>
      <c r="HED45" s="429"/>
      <c r="HEE45" s="429"/>
      <c r="HEF45" s="429"/>
      <c r="HEG45" s="429"/>
      <c r="HEH45" s="429"/>
      <c r="HEI45" s="429"/>
      <c r="HEJ45" s="429"/>
      <c r="HEK45" s="429"/>
      <c r="HEL45" s="429"/>
      <c r="HEM45" s="429"/>
      <c r="HEN45" s="429"/>
      <c r="HEO45" s="429"/>
      <c r="HEP45" s="429"/>
      <c r="HEQ45" s="429"/>
      <c r="HER45" s="429"/>
      <c r="HES45" s="429"/>
      <c r="HET45" s="429"/>
      <c r="HEU45" s="429"/>
      <c r="HEV45" s="429"/>
      <c r="HEW45" s="429"/>
      <c r="HEX45" s="429"/>
      <c r="HEY45" s="429"/>
      <c r="HEZ45" s="429"/>
      <c r="HFA45" s="429"/>
      <c r="HFB45" s="429"/>
      <c r="HFC45" s="429"/>
      <c r="HFD45" s="429"/>
      <c r="HFE45" s="429"/>
      <c r="HFF45" s="429"/>
      <c r="HFG45" s="429"/>
      <c r="HFH45" s="429"/>
      <c r="HFI45" s="429"/>
      <c r="HFJ45" s="429"/>
      <c r="HFK45" s="429"/>
      <c r="HFL45" s="429"/>
      <c r="HFM45" s="429"/>
      <c r="HFN45" s="429"/>
      <c r="HFO45" s="429"/>
      <c r="HFP45" s="429"/>
      <c r="HFQ45" s="429"/>
      <c r="HFR45" s="429"/>
      <c r="HFS45" s="429"/>
      <c r="HFT45" s="429"/>
      <c r="HFU45" s="429"/>
      <c r="HFV45" s="429"/>
      <c r="HFW45" s="429"/>
      <c r="HFX45" s="429"/>
      <c r="HFY45" s="429"/>
      <c r="HFZ45" s="429"/>
      <c r="HGA45" s="429"/>
      <c r="HGB45" s="429"/>
      <c r="HGC45" s="429"/>
      <c r="HGD45" s="429"/>
      <c r="HGE45" s="429"/>
      <c r="HGF45" s="429"/>
      <c r="HGG45" s="429"/>
      <c r="HGH45" s="429"/>
      <c r="HGI45" s="429"/>
      <c r="HGJ45" s="429"/>
      <c r="HGK45" s="429"/>
      <c r="HGL45" s="429"/>
      <c r="HGM45" s="429"/>
      <c r="HGN45" s="429"/>
      <c r="HGO45" s="429"/>
      <c r="HGP45" s="429"/>
      <c r="HGQ45" s="429"/>
      <c r="HGR45" s="429"/>
      <c r="HGS45" s="429"/>
      <c r="HGT45" s="429"/>
      <c r="HGU45" s="429"/>
      <c r="HGV45" s="429"/>
      <c r="HGW45" s="429"/>
      <c r="HGX45" s="429"/>
      <c r="HGY45" s="429"/>
      <c r="HGZ45" s="429"/>
      <c r="HHA45" s="429"/>
      <c r="HHB45" s="429"/>
      <c r="HHC45" s="429"/>
      <c r="HHD45" s="429"/>
      <c r="HHE45" s="429"/>
      <c r="HHF45" s="429"/>
      <c r="HHG45" s="429"/>
      <c r="HHH45" s="429"/>
      <c r="HHI45" s="429"/>
      <c r="HHJ45" s="429"/>
      <c r="HHK45" s="429"/>
      <c r="HHL45" s="429"/>
      <c r="HHM45" s="429"/>
      <c r="HHN45" s="429"/>
      <c r="HHO45" s="429"/>
      <c r="HHP45" s="429"/>
      <c r="HHQ45" s="429"/>
      <c r="HHR45" s="429"/>
      <c r="HHS45" s="429"/>
      <c r="HHT45" s="429"/>
      <c r="HHU45" s="429"/>
      <c r="HHV45" s="429"/>
      <c r="HHW45" s="429"/>
      <c r="HHX45" s="429"/>
      <c r="HHY45" s="429"/>
      <c r="HHZ45" s="429"/>
      <c r="HIA45" s="429"/>
      <c r="HIB45" s="429"/>
      <c r="HIC45" s="429"/>
      <c r="HID45" s="429"/>
      <c r="HIE45" s="429"/>
      <c r="HIF45" s="429"/>
      <c r="HIG45" s="429"/>
      <c r="HIH45" s="429"/>
      <c r="HII45" s="429"/>
      <c r="HIJ45" s="429"/>
      <c r="HIK45" s="429"/>
      <c r="HIL45" s="429"/>
      <c r="HIM45" s="429"/>
      <c r="HIN45" s="429"/>
      <c r="HIO45" s="429"/>
      <c r="HIP45" s="429"/>
      <c r="HIQ45" s="429"/>
      <c r="HIR45" s="429"/>
      <c r="HIS45" s="429"/>
      <c r="HIT45" s="429"/>
      <c r="HIU45" s="429"/>
      <c r="HIV45" s="429"/>
      <c r="HIW45" s="429"/>
      <c r="HIX45" s="429"/>
      <c r="HIY45" s="429"/>
      <c r="HIZ45" s="429"/>
      <c r="HJA45" s="429"/>
      <c r="HJB45" s="429"/>
      <c r="HJC45" s="429"/>
      <c r="HJD45" s="429"/>
      <c r="HJE45" s="429"/>
      <c r="HJF45" s="429"/>
      <c r="HJG45" s="429"/>
      <c r="HJH45" s="429"/>
      <c r="HJI45" s="429"/>
      <c r="HJJ45" s="429"/>
      <c r="HJK45" s="429"/>
      <c r="HJL45" s="429"/>
      <c r="HJM45" s="429"/>
      <c r="HJN45" s="429"/>
      <c r="HJO45" s="429"/>
      <c r="HJP45" s="429"/>
      <c r="HJQ45" s="429"/>
      <c r="HJR45" s="429"/>
      <c r="HJS45" s="429"/>
      <c r="HJT45" s="429"/>
      <c r="HJU45" s="429"/>
      <c r="HJV45" s="429"/>
      <c r="HJW45" s="429"/>
      <c r="HJX45" s="429"/>
      <c r="HJY45" s="429"/>
      <c r="HJZ45" s="429"/>
      <c r="HKA45" s="429"/>
      <c r="HKB45" s="429"/>
      <c r="HKC45" s="429"/>
      <c r="HKD45" s="429"/>
      <c r="HKE45" s="429"/>
      <c r="HKF45" s="429"/>
      <c r="HKG45" s="429"/>
      <c r="HKH45" s="429"/>
      <c r="HKI45" s="429"/>
      <c r="HKJ45" s="429"/>
      <c r="HKK45" s="429"/>
      <c r="HKL45" s="429"/>
      <c r="HKM45" s="429"/>
      <c r="HKN45" s="429"/>
      <c r="HKO45" s="429"/>
      <c r="HKP45" s="429"/>
      <c r="HKQ45" s="429"/>
      <c r="HKR45" s="429"/>
      <c r="HKS45" s="429"/>
      <c r="HKT45" s="429"/>
      <c r="HKU45" s="429"/>
      <c r="HKV45" s="429"/>
      <c r="HKW45" s="429"/>
      <c r="HKX45" s="429"/>
      <c r="HKY45" s="429"/>
      <c r="HKZ45" s="429"/>
      <c r="HLA45" s="429"/>
      <c r="HLB45" s="429"/>
      <c r="HLC45" s="429"/>
      <c r="HLD45" s="429"/>
      <c r="HLE45" s="429"/>
      <c r="HLF45" s="429"/>
      <c r="HLG45" s="429"/>
      <c r="HLH45" s="429"/>
      <c r="HLI45" s="429"/>
      <c r="HLJ45" s="429"/>
      <c r="HLK45" s="429"/>
      <c r="HLL45" s="429"/>
      <c r="HLM45" s="429"/>
      <c r="HLN45" s="429"/>
      <c r="HLO45" s="429"/>
      <c r="HLP45" s="429"/>
      <c r="HLQ45" s="429"/>
      <c r="HLR45" s="429"/>
      <c r="HLS45" s="429"/>
      <c r="HLT45" s="429"/>
      <c r="HLU45" s="429"/>
      <c r="HLV45" s="429"/>
      <c r="HLW45" s="429"/>
      <c r="HLX45" s="429"/>
      <c r="HLY45" s="429"/>
      <c r="HLZ45" s="429"/>
      <c r="HMA45" s="429"/>
      <c r="HMB45" s="429"/>
      <c r="HMC45" s="429"/>
      <c r="HMD45" s="429"/>
      <c r="HME45" s="429"/>
      <c r="HMF45" s="429"/>
      <c r="HMG45" s="429"/>
      <c r="HMH45" s="429"/>
      <c r="HMI45" s="429"/>
      <c r="HMJ45" s="429"/>
      <c r="HMK45" s="429"/>
      <c r="HML45" s="429"/>
      <c r="HMM45" s="429"/>
      <c r="HMN45" s="429"/>
      <c r="HMO45" s="429"/>
      <c r="HMP45" s="429"/>
      <c r="HMQ45" s="429"/>
      <c r="HMR45" s="429"/>
      <c r="HMS45" s="429"/>
      <c r="HMT45" s="429"/>
      <c r="HMU45" s="429"/>
      <c r="HMV45" s="429"/>
      <c r="HMW45" s="429"/>
      <c r="HMX45" s="429"/>
      <c r="HMY45" s="429"/>
      <c r="HMZ45" s="429"/>
      <c r="HNA45" s="429"/>
      <c r="HNB45" s="429"/>
      <c r="HNC45" s="429"/>
      <c r="HND45" s="429"/>
      <c r="HNE45" s="429"/>
      <c r="HNF45" s="429"/>
      <c r="HNG45" s="429"/>
      <c r="HNH45" s="429"/>
      <c r="HNI45" s="429"/>
      <c r="HNJ45" s="429"/>
      <c r="HNK45" s="429"/>
      <c r="HNL45" s="429"/>
      <c r="HNM45" s="429"/>
      <c r="HNN45" s="429"/>
      <c r="HNO45" s="429"/>
      <c r="HNP45" s="429"/>
      <c r="HNQ45" s="429"/>
      <c r="HNR45" s="429"/>
      <c r="HNS45" s="429"/>
      <c r="HNT45" s="429"/>
      <c r="HNU45" s="429"/>
      <c r="HNV45" s="429"/>
      <c r="HNW45" s="429"/>
      <c r="HNX45" s="429"/>
      <c r="HNY45" s="429"/>
      <c r="HNZ45" s="429"/>
      <c r="HOA45" s="429"/>
      <c r="HOB45" s="429"/>
      <c r="HOC45" s="429"/>
      <c r="HOD45" s="429"/>
      <c r="HOE45" s="429"/>
      <c r="HOF45" s="429"/>
      <c r="HOG45" s="429"/>
      <c r="HOH45" s="429"/>
      <c r="HOI45" s="429"/>
      <c r="HOJ45" s="429"/>
      <c r="HOK45" s="429"/>
      <c r="HOL45" s="429"/>
      <c r="HOM45" s="429"/>
      <c r="HON45" s="429"/>
      <c r="HOO45" s="429"/>
      <c r="HOP45" s="429"/>
      <c r="HOQ45" s="429"/>
      <c r="HOR45" s="429"/>
      <c r="HOS45" s="429"/>
      <c r="HOT45" s="429"/>
      <c r="HOU45" s="429"/>
      <c r="HOV45" s="429"/>
      <c r="HOW45" s="429"/>
      <c r="HOX45" s="429"/>
      <c r="HOY45" s="429"/>
      <c r="HOZ45" s="429"/>
      <c r="HPA45" s="429"/>
      <c r="HPB45" s="429"/>
      <c r="HPC45" s="429"/>
      <c r="HPD45" s="429"/>
      <c r="HPE45" s="429"/>
      <c r="HPF45" s="429"/>
      <c r="HPG45" s="429"/>
      <c r="HPH45" s="429"/>
      <c r="HPI45" s="429"/>
      <c r="HPJ45" s="429"/>
      <c r="HPK45" s="429"/>
      <c r="HPL45" s="429"/>
      <c r="HPM45" s="429"/>
      <c r="HPN45" s="429"/>
      <c r="HPO45" s="429"/>
      <c r="HPP45" s="429"/>
      <c r="HPQ45" s="429"/>
      <c r="HPR45" s="429"/>
      <c r="HPS45" s="429"/>
      <c r="HPT45" s="429"/>
      <c r="HPU45" s="429"/>
      <c r="HPV45" s="429"/>
      <c r="HPW45" s="429"/>
      <c r="HPX45" s="429"/>
      <c r="HPY45" s="429"/>
      <c r="HPZ45" s="429"/>
      <c r="HQA45" s="429"/>
      <c r="HQB45" s="429"/>
      <c r="HQC45" s="429"/>
      <c r="HQD45" s="429"/>
      <c r="HQE45" s="429"/>
      <c r="HQF45" s="429"/>
      <c r="HQG45" s="429"/>
      <c r="HQH45" s="429"/>
      <c r="HQI45" s="429"/>
      <c r="HQJ45" s="429"/>
      <c r="HQK45" s="429"/>
      <c r="HQL45" s="429"/>
      <c r="HQM45" s="429"/>
      <c r="HQN45" s="429"/>
      <c r="HQO45" s="429"/>
      <c r="HQP45" s="429"/>
      <c r="HQQ45" s="429"/>
      <c r="HQR45" s="429"/>
      <c r="HQS45" s="429"/>
      <c r="HQT45" s="429"/>
      <c r="HQU45" s="429"/>
      <c r="HQV45" s="429"/>
      <c r="HQW45" s="429"/>
      <c r="HQX45" s="429"/>
      <c r="HQY45" s="429"/>
      <c r="HQZ45" s="429"/>
      <c r="HRA45" s="429"/>
      <c r="HRB45" s="429"/>
      <c r="HRC45" s="429"/>
      <c r="HRD45" s="429"/>
      <c r="HRE45" s="429"/>
      <c r="HRF45" s="429"/>
      <c r="HRG45" s="429"/>
      <c r="HRH45" s="429"/>
      <c r="HRI45" s="429"/>
      <c r="HRJ45" s="429"/>
      <c r="HRK45" s="429"/>
      <c r="HRL45" s="429"/>
      <c r="HRM45" s="429"/>
      <c r="HRN45" s="429"/>
      <c r="HRO45" s="429"/>
      <c r="HRP45" s="429"/>
      <c r="HRQ45" s="429"/>
      <c r="HRR45" s="429"/>
      <c r="HRS45" s="429"/>
      <c r="HRT45" s="429"/>
      <c r="HRU45" s="429"/>
      <c r="HRV45" s="429"/>
      <c r="HRW45" s="429"/>
      <c r="HRX45" s="429"/>
      <c r="HRY45" s="429"/>
      <c r="HRZ45" s="429"/>
      <c r="HSA45" s="429"/>
      <c r="HSB45" s="429"/>
      <c r="HSC45" s="429"/>
      <c r="HSD45" s="429"/>
      <c r="HSE45" s="429"/>
      <c r="HSF45" s="429"/>
      <c r="HSG45" s="429"/>
      <c r="HSH45" s="429"/>
      <c r="HSI45" s="429"/>
      <c r="HSJ45" s="429"/>
      <c r="HSK45" s="429"/>
      <c r="HSL45" s="429"/>
      <c r="HSM45" s="429"/>
      <c r="HSN45" s="429"/>
      <c r="HSO45" s="429"/>
      <c r="HSP45" s="429"/>
      <c r="HSQ45" s="429"/>
      <c r="HSR45" s="429"/>
      <c r="HSS45" s="429"/>
      <c r="HST45" s="429"/>
      <c r="HSU45" s="429"/>
      <c r="HSV45" s="429"/>
      <c r="HSW45" s="429"/>
      <c r="HSX45" s="429"/>
      <c r="HSY45" s="429"/>
      <c r="HSZ45" s="429"/>
      <c r="HTA45" s="429"/>
      <c r="HTB45" s="429"/>
      <c r="HTC45" s="429"/>
      <c r="HTD45" s="429"/>
      <c r="HTE45" s="429"/>
      <c r="HTF45" s="429"/>
      <c r="HTG45" s="429"/>
      <c r="HTH45" s="429"/>
      <c r="HTI45" s="429"/>
      <c r="HTJ45" s="429"/>
      <c r="HTK45" s="429"/>
      <c r="HTL45" s="429"/>
      <c r="HTM45" s="429"/>
      <c r="HTN45" s="429"/>
      <c r="HTO45" s="429"/>
      <c r="HTP45" s="429"/>
      <c r="HTQ45" s="429"/>
      <c r="HTR45" s="429"/>
      <c r="HTS45" s="429"/>
      <c r="HTT45" s="429"/>
      <c r="HTU45" s="429"/>
      <c r="HTV45" s="429"/>
      <c r="HTW45" s="429"/>
      <c r="HTX45" s="429"/>
      <c r="HTY45" s="429"/>
      <c r="HTZ45" s="429"/>
      <c r="HUA45" s="429"/>
      <c r="HUB45" s="429"/>
      <c r="HUC45" s="429"/>
      <c r="HUD45" s="429"/>
      <c r="HUE45" s="429"/>
      <c r="HUF45" s="429"/>
      <c r="HUG45" s="429"/>
      <c r="HUH45" s="429"/>
      <c r="HUI45" s="429"/>
      <c r="HUJ45" s="429"/>
      <c r="HUK45" s="429"/>
      <c r="HUL45" s="429"/>
      <c r="HUM45" s="429"/>
      <c r="HUN45" s="429"/>
      <c r="HUO45" s="429"/>
      <c r="HUP45" s="429"/>
      <c r="HUQ45" s="429"/>
      <c r="HUR45" s="429"/>
      <c r="HUS45" s="429"/>
      <c r="HUT45" s="429"/>
      <c r="HUU45" s="429"/>
      <c r="HUV45" s="429"/>
      <c r="HUW45" s="429"/>
      <c r="HUX45" s="429"/>
      <c r="HUY45" s="429"/>
      <c r="HUZ45" s="429"/>
      <c r="HVA45" s="429"/>
      <c r="HVB45" s="429"/>
      <c r="HVC45" s="429"/>
      <c r="HVD45" s="429"/>
      <c r="HVE45" s="429"/>
      <c r="HVF45" s="429"/>
      <c r="HVG45" s="429"/>
      <c r="HVH45" s="429"/>
      <c r="HVI45" s="429"/>
      <c r="HVJ45" s="429"/>
      <c r="HVK45" s="429"/>
      <c r="HVL45" s="429"/>
      <c r="HVM45" s="429"/>
      <c r="HVN45" s="429"/>
      <c r="HVO45" s="429"/>
      <c r="HVP45" s="429"/>
      <c r="HVQ45" s="429"/>
      <c r="HVR45" s="429"/>
      <c r="HVS45" s="429"/>
      <c r="HVT45" s="429"/>
      <c r="HVU45" s="429"/>
      <c r="HVV45" s="429"/>
      <c r="HVW45" s="429"/>
      <c r="HVX45" s="429"/>
      <c r="HVY45" s="429"/>
      <c r="HVZ45" s="429"/>
      <c r="HWA45" s="429"/>
      <c r="HWB45" s="429"/>
      <c r="HWC45" s="429"/>
      <c r="HWD45" s="429"/>
      <c r="HWE45" s="429"/>
      <c r="HWF45" s="429"/>
      <c r="HWG45" s="429"/>
      <c r="HWH45" s="429"/>
      <c r="HWI45" s="429"/>
      <c r="HWJ45" s="429"/>
      <c r="HWK45" s="429"/>
      <c r="HWL45" s="429"/>
      <c r="HWM45" s="429"/>
      <c r="HWN45" s="429"/>
      <c r="HWO45" s="429"/>
      <c r="HWP45" s="429"/>
      <c r="HWQ45" s="429"/>
      <c r="HWR45" s="429"/>
      <c r="HWS45" s="429"/>
      <c r="HWT45" s="429"/>
      <c r="HWU45" s="429"/>
      <c r="HWV45" s="429"/>
      <c r="HWW45" s="429"/>
      <c r="HWX45" s="429"/>
      <c r="HWY45" s="429"/>
      <c r="HWZ45" s="429"/>
      <c r="HXA45" s="429"/>
      <c r="HXB45" s="429"/>
      <c r="HXC45" s="429"/>
      <c r="HXD45" s="429"/>
      <c r="HXE45" s="429"/>
      <c r="HXF45" s="429"/>
      <c r="HXG45" s="429"/>
      <c r="HXH45" s="429"/>
      <c r="HXI45" s="429"/>
      <c r="HXJ45" s="429"/>
      <c r="HXK45" s="429"/>
      <c r="HXL45" s="429"/>
      <c r="HXM45" s="429"/>
      <c r="HXN45" s="429"/>
      <c r="HXO45" s="429"/>
      <c r="HXP45" s="429"/>
      <c r="HXQ45" s="429"/>
      <c r="HXR45" s="429"/>
      <c r="HXS45" s="429"/>
      <c r="HXT45" s="429"/>
      <c r="HXU45" s="429"/>
      <c r="HXV45" s="429"/>
      <c r="HXW45" s="429"/>
      <c r="HXX45" s="429"/>
      <c r="HXY45" s="429"/>
      <c r="HXZ45" s="429"/>
      <c r="HYA45" s="429"/>
      <c r="HYB45" s="429"/>
      <c r="HYC45" s="429"/>
      <c r="HYD45" s="429"/>
      <c r="HYE45" s="429"/>
      <c r="HYF45" s="429"/>
      <c r="HYG45" s="429"/>
      <c r="HYH45" s="429"/>
      <c r="HYI45" s="429"/>
      <c r="HYJ45" s="429"/>
      <c r="HYK45" s="429"/>
      <c r="HYL45" s="429"/>
      <c r="HYM45" s="429"/>
      <c r="HYN45" s="429"/>
      <c r="HYO45" s="429"/>
      <c r="HYP45" s="429"/>
      <c r="HYQ45" s="429"/>
      <c r="HYR45" s="429"/>
      <c r="HYS45" s="429"/>
      <c r="HYT45" s="429"/>
      <c r="HYU45" s="429"/>
      <c r="HYV45" s="429"/>
      <c r="HYW45" s="429"/>
      <c r="HYX45" s="429"/>
      <c r="HYY45" s="429"/>
      <c r="HYZ45" s="429"/>
      <c r="HZA45" s="429"/>
      <c r="HZB45" s="429"/>
      <c r="HZC45" s="429"/>
      <c r="HZD45" s="429"/>
      <c r="HZE45" s="429"/>
      <c r="HZF45" s="429"/>
      <c r="HZG45" s="429"/>
      <c r="HZH45" s="429"/>
      <c r="HZI45" s="429"/>
      <c r="HZJ45" s="429"/>
      <c r="HZK45" s="429"/>
      <c r="HZL45" s="429"/>
      <c r="HZM45" s="429"/>
      <c r="HZN45" s="429"/>
      <c r="HZO45" s="429"/>
      <c r="HZP45" s="429"/>
      <c r="HZQ45" s="429"/>
      <c r="HZR45" s="429"/>
      <c r="HZS45" s="429"/>
      <c r="HZT45" s="429"/>
      <c r="HZU45" s="429"/>
      <c r="HZV45" s="429"/>
      <c r="HZW45" s="429"/>
      <c r="HZX45" s="429"/>
      <c r="HZY45" s="429"/>
      <c r="HZZ45" s="429"/>
      <c r="IAA45" s="429"/>
      <c r="IAB45" s="429"/>
      <c r="IAC45" s="429"/>
      <c r="IAD45" s="429"/>
      <c r="IAE45" s="429"/>
      <c r="IAF45" s="429"/>
      <c r="IAG45" s="429"/>
      <c r="IAH45" s="429"/>
      <c r="IAI45" s="429"/>
      <c r="IAJ45" s="429"/>
      <c r="IAK45" s="429"/>
      <c r="IAL45" s="429"/>
      <c r="IAM45" s="429"/>
      <c r="IAN45" s="429"/>
      <c r="IAO45" s="429"/>
      <c r="IAP45" s="429"/>
      <c r="IAQ45" s="429"/>
      <c r="IAR45" s="429"/>
      <c r="IAS45" s="429"/>
      <c r="IAT45" s="429"/>
      <c r="IAU45" s="429"/>
      <c r="IAV45" s="429"/>
      <c r="IAW45" s="429"/>
      <c r="IAX45" s="429"/>
      <c r="IAY45" s="429"/>
      <c r="IAZ45" s="429"/>
      <c r="IBA45" s="429"/>
      <c r="IBB45" s="429"/>
      <c r="IBC45" s="429"/>
      <c r="IBD45" s="429"/>
      <c r="IBE45" s="429"/>
      <c r="IBF45" s="429"/>
      <c r="IBG45" s="429"/>
      <c r="IBH45" s="429"/>
      <c r="IBI45" s="429"/>
      <c r="IBJ45" s="429"/>
      <c r="IBK45" s="429"/>
      <c r="IBL45" s="429"/>
      <c r="IBM45" s="429"/>
      <c r="IBN45" s="429"/>
      <c r="IBO45" s="429"/>
      <c r="IBP45" s="429"/>
      <c r="IBQ45" s="429"/>
      <c r="IBR45" s="429"/>
      <c r="IBS45" s="429"/>
      <c r="IBT45" s="429"/>
      <c r="IBU45" s="429"/>
      <c r="IBV45" s="429"/>
      <c r="IBW45" s="429"/>
      <c r="IBX45" s="429"/>
      <c r="IBY45" s="429"/>
      <c r="IBZ45" s="429"/>
      <c r="ICA45" s="429"/>
      <c r="ICB45" s="429"/>
      <c r="ICC45" s="429"/>
      <c r="ICD45" s="429"/>
      <c r="ICE45" s="429"/>
      <c r="ICF45" s="429"/>
      <c r="ICG45" s="429"/>
      <c r="ICH45" s="429"/>
      <c r="ICI45" s="429"/>
      <c r="ICJ45" s="429"/>
      <c r="ICK45" s="429"/>
      <c r="ICL45" s="429"/>
      <c r="ICM45" s="429"/>
      <c r="ICN45" s="429"/>
      <c r="ICO45" s="429"/>
      <c r="ICP45" s="429"/>
      <c r="ICQ45" s="429"/>
      <c r="ICR45" s="429"/>
      <c r="ICS45" s="429"/>
      <c r="ICT45" s="429"/>
      <c r="ICU45" s="429"/>
      <c r="ICV45" s="429"/>
      <c r="ICW45" s="429"/>
      <c r="ICX45" s="429"/>
      <c r="ICY45" s="429"/>
      <c r="ICZ45" s="429"/>
      <c r="IDA45" s="429"/>
      <c r="IDB45" s="429"/>
      <c r="IDC45" s="429"/>
      <c r="IDD45" s="429"/>
      <c r="IDE45" s="429"/>
      <c r="IDF45" s="429"/>
      <c r="IDG45" s="429"/>
      <c r="IDH45" s="429"/>
      <c r="IDI45" s="429"/>
      <c r="IDJ45" s="429"/>
      <c r="IDK45" s="429"/>
      <c r="IDL45" s="429"/>
      <c r="IDM45" s="429"/>
      <c r="IDN45" s="429"/>
      <c r="IDO45" s="429"/>
      <c r="IDP45" s="429"/>
      <c r="IDQ45" s="429"/>
      <c r="IDR45" s="429"/>
      <c r="IDS45" s="429"/>
      <c r="IDT45" s="429"/>
      <c r="IDU45" s="429"/>
      <c r="IDV45" s="429"/>
      <c r="IDW45" s="429"/>
      <c r="IDX45" s="429"/>
      <c r="IDY45" s="429"/>
      <c r="IDZ45" s="429"/>
      <c r="IEA45" s="429"/>
      <c r="IEB45" s="429"/>
      <c r="IEC45" s="429"/>
      <c r="IED45" s="429"/>
      <c r="IEE45" s="429"/>
      <c r="IEF45" s="429"/>
      <c r="IEG45" s="429"/>
      <c r="IEH45" s="429"/>
      <c r="IEI45" s="429"/>
      <c r="IEJ45" s="429"/>
      <c r="IEK45" s="429"/>
      <c r="IEL45" s="429"/>
      <c r="IEM45" s="429"/>
      <c r="IEN45" s="429"/>
      <c r="IEO45" s="429"/>
      <c r="IEP45" s="429"/>
      <c r="IEQ45" s="429"/>
      <c r="IER45" s="429"/>
      <c r="IES45" s="429"/>
      <c r="IET45" s="429"/>
      <c r="IEU45" s="429"/>
      <c r="IEV45" s="429"/>
      <c r="IEW45" s="429"/>
      <c r="IEX45" s="429"/>
      <c r="IEY45" s="429"/>
      <c r="IEZ45" s="429"/>
      <c r="IFA45" s="429"/>
      <c r="IFB45" s="429"/>
      <c r="IFC45" s="429"/>
      <c r="IFD45" s="429"/>
      <c r="IFE45" s="429"/>
      <c r="IFF45" s="429"/>
      <c r="IFG45" s="429"/>
      <c r="IFH45" s="429"/>
      <c r="IFI45" s="429"/>
      <c r="IFJ45" s="429"/>
      <c r="IFK45" s="429"/>
      <c r="IFL45" s="429"/>
      <c r="IFM45" s="429"/>
      <c r="IFN45" s="429"/>
      <c r="IFO45" s="429"/>
      <c r="IFP45" s="429"/>
      <c r="IFQ45" s="429"/>
      <c r="IFR45" s="429"/>
      <c r="IFS45" s="429"/>
      <c r="IFT45" s="429"/>
      <c r="IFU45" s="429"/>
      <c r="IFV45" s="429"/>
      <c r="IFW45" s="429"/>
      <c r="IFX45" s="429"/>
      <c r="IFY45" s="429"/>
      <c r="IFZ45" s="429"/>
      <c r="IGA45" s="429"/>
      <c r="IGB45" s="429"/>
      <c r="IGC45" s="429"/>
      <c r="IGD45" s="429"/>
      <c r="IGE45" s="429"/>
      <c r="IGF45" s="429"/>
      <c r="IGG45" s="429"/>
      <c r="IGH45" s="429"/>
      <c r="IGI45" s="429"/>
      <c r="IGJ45" s="429"/>
      <c r="IGK45" s="429"/>
      <c r="IGL45" s="429"/>
      <c r="IGM45" s="429"/>
      <c r="IGN45" s="429"/>
      <c r="IGO45" s="429"/>
      <c r="IGP45" s="429"/>
      <c r="IGQ45" s="429"/>
      <c r="IGR45" s="429"/>
      <c r="IGS45" s="429"/>
      <c r="IGT45" s="429"/>
      <c r="IGU45" s="429"/>
      <c r="IGV45" s="429"/>
      <c r="IGW45" s="429"/>
      <c r="IGX45" s="429"/>
      <c r="IGY45" s="429"/>
      <c r="IGZ45" s="429"/>
      <c r="IHA45" s="429"/>
      <c r="IHB45" s="429"/>
      <c r="IHC45" s="429"/>
      <c r="IHD45" s="429"/>
      <c r="IHE45" s="429"/>
      <c r="IHF45" s="429"/>
      <c r="IHG45" s="429"/>
      <c r="IHH45" s="429"/>
      <c r="IHI45" s="429"/>
      <c r="IHJ45" s="429"/>
      <c r="IHK45" s="429"/>
      <c r="IHL45" s="429"/>
      <c r="IHM45" s="429"/>
      <c r="IHN45" s="429"/>
      <c r="IHO45" s="429"/>
      <c r="IHP45" s="429"/>
      <c r="IHQ45" s="429"/>
      <c r="IHR45" s="429"/>
      <c r="IHS45" s="429"/>
      <c r="IHT45" s="429"/>
      <c r="IHU45" s="429"/>
      <c r="IHV45" s="429"/>
      <c r="IHW45" s="429"/>
      <c r="IHX45" s="429"/>
      <c r="IHY45" s="429"/>
      <c r="IHZ45" s="429"/>
      <c r="IIA45" s="429"/>
      <c r="IIB45" s="429"/>
      <c r="IIC45" s="429"/>
      <c r="IID45" s="429"/>
      <c r="IIE45" s="429"/>
      <c r="IIF45" s="429"/>
      <c r="IIG45" s="429"/>
      <c r="IIH45" s="429"/>
      <c r="III45" s="429"/>
      <c r="IIJ45" s="429"/>
      <c r="IIK45" s="429"/>
      <c r="IIL45" s="429"/>
      <c r="IIM45" s="429"/>
      <c r="IIN45" s="429"/>
      <c r="IIO45" s="429"/>
      <c r="IIP45" s="429"/>
      <c r="IIQ45" s="429"/>
      <c r="IIR45" s="429"/>
      <c r="IIS45" s="429"/>
      <c r="IIT45" s="429"/>
      <c r="IIU45" s="429"/>
      <c r="IIV45" s="429"/>
      <c r="IIW45" s="429"/>
      <c r="IIX45" s="429"/>
      <c r="IIY45" s="429"/>
      <c r="IIZ45" s="429"/>
      <c r="IJA45" s="429"/>
      <c r="IJB45" s="429"/>
      <c r="IJC45" s="429"/>
      <c r="IJD45" s="429"/>
      <c r="IJE45" s="429"/>
      <c r="IJF45" s="429"/>
      <c r="IJG45" s="429"/>
      <c r="IJH45" s="429"/>
      <c r="IJI45" s="429"/>
      <c r="IJJ45" s="429"/>
      <c r="IJK45" s="429"/>
      <c r="IJL45" s="429"/>
      <c r="IJM45" s="429"/>
      <c r="IJN45" s="429"/>
      <c r="IJO45" s="429"/>
      <c r="IJP45" s="429"/>
      <c r="IJQ45" s="429"/>
      <c r="IJR45" s="429"/>
      <c r="IJS45" s="429"/>
      <c r="IJT45" s="429"/>
      <c r="IJU45" s="429"/>
      <c r="IJV45" s="429"/>
      <c r="IJW45" s="429"/>
      <c r="IJX45" s="429"/>
      <c r="IJY45" s="429"/>
      <c r="IJZ45" s="429"/>
      <c r="IKA45" s="429"/>
      <c r="IKB45" s="429"/>
      <c r="IKC45" s="429"/>
      <c r="IKD45" s="429"/>
      <c r="IKE45" s="429"/>
      <c r="IKF45" s="429"/>
      <c r="IKG45" s="429"/>
      <c r="IKH45" s="429"/>
      <c r="IKI45" s="429"/>
      <c r="IKJ45" s="429"/>
      <c r="IKK45" s="429"/>
      <c r="IKL45" s="429"/>
      <c r="IKM45" s="429"/>
      <c r="IKN45" s="429"/>
      <c r="IKO45" s="429"/>
      <c r="IKP45" s="429"/>
      <c r="IKQ45" s="429"/>
      <c r="IKR45" s="429"/>
      <c r="IKS45" s="429"/>
      <c r="IKT45" s="429"/>
      <c r="IKU45" s="429"/>
      <c r="IKV45" s="429"/>
      <c r="IKW45" s="429"/>
      <c r="IKX45" s="429"/>
      <c r="IKY45" s="429"/>
      <c r="IKZ45" s="429"/>
      <c r="ILA45" s="429"/>
      <c r="ILB45" s="429"/>
      <c r="ILC45" s="429"/>
      <c r="ILD45" s="429"/>
      <c r="ILE45" s="429"/>
      <c r="ILF45" s="429"/>
      <c r="ILG45" s="429"/>
      <c r="ILH45" s="429"/>
      <c r="ILI45" s="429"/>
      <c r="ILJ45" s="429"/>
      <c r="ILK45" s="429"/>
      <c r="ILL45" s="429"/>
      <c r="ILM45" s="429"/>
      <c r="ILN45" s="429"/>
      <c r="ILO45" s="429"/>
      <c r="ILP45" s="429"/>
      <c r="ILQ45" s="429"/>
      <c r="ILR45" s="429"/>
      <c r="ILS45" s="429"/>
      <c r="ILT45" s="429"/>
      <c r="ILU45" s="429"/>
      <c r="ILV45" s="429"/>
      <c r="ILW45" s="429"/>
      <c r="ILX45" s="429"/>
      <c r="ILY45" s="429"/>
      <c r="ILZ45" s="429"/>
      <c r="IMA45" s="429"/>
      <c r="IMB45" s="429"/>
      <c r="IMC45" s="429"/>
      <c r="IMD45" s="429"/>
      <c r="IME45" s="429"/>
      <c r="IMF45" s="429"/>
      <c r="IMG45" s="429"/>
      <c r="IMH45" s="429"/>
      <c r="IMI45" s="429"/>
      <c r="IMJ45" s="429"/>
      <c r="IMK45" s="429"/>
      <c r="IML45" s="429"/>
      <c r="IMM45" s="429"/>
      <c r="IMN45" s="429"/>
      <c r="IMO45" s="429"/>
      <c r="IMP45" s="429"/>
      <c r="IMQ45" s="429"/>
      <c r="IMR45" s="429"/>
      <c r="IMS45" s="429"/>
      <c r="IMT45" s="429"/>
      <c r="IMU45" s="429"/>
      <c r="IMV45" s="429"/>
      <c r="IMW45" s="429"/>
      <c r="IMX45" s="429"/>
      <c r="IMY45" s="429"/>
      <c r="IMZ45" s="429"/>
      <c r="INA45" s="429"/>
      <c r="INB45" s="429"/>
      <c r="INC45" s="429"/>
      <c r="IND45" s="429"/>
      <c r="INE45" s="429"/>
      <c r="INF45" s="429"/>
      <c r="ING45" s="429"/>
      <c r="INH45" s="429"/>
      <c r="INI45" s="429"/>
      <c r="INJ45" s="429"/>
      <c r="INK45" s="429"/>
      <c r="INL45" s="429"/>
      <c r="INM45" s="429"/>
      <c r="INN45" s="429"/>
      <c r="INO45" s="429"/>
      <c r="INP45" s="429"/>
      <c r="INQ45" s="429"/>
      <c r="INR45" s="429"/>
      <c r="INS45" s="429"/>
      <c r="INT45" s="429"/>
      <c r="INU45" s="429"/>
      <c r="INV45" s="429"/>
      <c r="INW45" s="429"/>
      <c r="INX45" s="429"/>
      <c r="INY45" s="429"/>
      <c r="INZ45" s="429"/>
      <c r="IOA45" s="429"/>
      <c r="IOB45" s="429"/>
      <c r="IOC45" s="429"/>
      <c r="IOD45" s="429"/>
      <c r="IOE45" s="429"/>
      <c r="IOF45" s="429"/>
      <c r="IOG45" s="429"/>
      <c r="IOH45" s="429"/>
      <c r="IOI45" s="429"/>
      <c r="IOJ45" s="429"/>
      <c r="IOK45" s="429"/>
      <c r="IOL45" s="429"/>
      <c r="IOM45" s="429"/>
      <c r="ION45" s="429"/>
      <c r="IOO45" s="429"/>
      <c r="IOP45" s="429"/>
      <c r="IOQ45" s="429"/>
      <c r="IOR45" s="429"/>
      <c r="IOS45" s="429"/>
      <c r="IOT45" s="429"/>
      <c r="IOU45" s="429"/>
      <c r="IOV45" s="429"/>
      <c r="IOW45" s="429"/>
      <c r="IOX45" s="429"/>
      <c r="IOY45" s="429"/>
      <c r="IOZ45" s="429"/>
      <c r="IPA45" s="429"/>
      <c r="IPB45" s="429"/>
      <c r="IPC45" s="429"/>
      <c r="IPD45" s="429"/>
      <c r="IPE45" s="429"/>
      <c r="IPF45" s="429"/>
      <c r="IPG45" s="429"/>
      <c r="IPH45" s="429"/>
      <c r="IPI45" s="429"/>
      <c r="IPJ45" s="429"/>
      <c r="IPK45" s="429"/>
      <c r="IPL45" s="429"/>
      <c r="IPM45" s="429"/>
      <c r="IPN45" s="429"/>
      <c r="IPO45" s="429"/>
      <c r="IPP45" s="429"/>
      <c r="IPQ45" s="429"/>
      <c r="IPR45" s="429"/>
      <c r="IPS45" s="429"/>
      <c r="IPT45" s="429"/>
      <c r="IPU45" s="429"/>
      <c r="IPV45" s="429"/>
      <c r="IPW45" s="429"/>
      <c r="IPX45" s="429"/>
      <c r="IPY45" s="429"/>
      <c r="IPZ45" s="429"/>
      <c r="IQA45" s="429"/>
      <c r="IQB45" s="429"/>
      <c r="IQC45" s="429"/>
      <c r="IQD45" s="429"/>
      <c r="IQE45" s="429"/>
      <c r="IQF45" s="429"/>
      <c r="IQG45" s="429"/>
      <c r="IQH45" s="429"/>
      <c r="IQI45" s="429"/>
      <c r="IQJ45" s="429"/>
      <c r="IQK45" s="429"/>
      <c r="IQL45" s="429"/>
      <c r="IQM45" s="429"/>
      <c r="IQN45" s="429"/>
      <c r="IQO45" s="429"/>
      <c r="IQP45" s="429"/>
      <c r="IQQ45" s="429"/>
      <c r="IQR45" s="429"/>
      <c r="IQS45" s="429"/>
      <c r="IQT45" s="429"/>
      <c r="IQU45" s="429"/>
      <c r="IQV45" s="429"/>
      <c r="IQW45" s="429"/>
      <c r="IQX45" s="429"/>
      <c r="IQY45" s="429"/>
      <c r="IQZ45" s="429"/>
      <c r="IRA45" s="429"/>
      <c r="IRB45" s="429"/>
      <c r="IRC45" s="429"/>
      <c r="IRD45" s="429"/>
      <c r="IRE45" s="429"/>
      <c r="IRF45" s="429"/>
      <c r="IRG45" s="429"/>
      <c r="IRH45" s="429"/>
      <c r="IRI45" s="429"/>
      <c r="IRJ45" s="429"/>
      <c r="IRK45" s="429"/>
      <c r="IRL45" s="429"/>
      <c r="IRM45" s="429"/>
      <c r="IRN45" s="429"/>
      <c r="IRO45" s="429"/>
      <c r="IRP45" s="429"/>
      <c r="IRQ45" s="429"/>
      <c r="IRR45" s="429"/>
      <c r="IRS45" s="429"/>
      <c r="IRT45" s="429"/>
      <c r="IRU45" s="429"/>
      <c r="IRV45" s="429"/>
      <c r="IRW45" s="429"/>
      <c r="IRX45" s="429"/>
      <c r="IRY45" s="429"/>
      <c r="IRZ45" s="429"/>
      <c r="ISA45" s="429"/>
      <c r="ISB45" s="429"/>
      <c r="ISC45" s="429"/>
      <c r="ISD45" s="429"/>
      <c r="ISE45" s="429"/>
      <c r="ISF45" s="429"/>
      <c r="ISG45" s="429"/>
      <c r="ISH45" s="429"/>
      <c r="ISI45" s="429"/>
      <c r="ISJ45" s="429"/>
      <c r="ISK45" s="429"/>
      <c r="ISL45" s="429"/>
      <c r="ISM45" s="429"/>
      <c r="ISN45" s="429"/>
      <c r="ISO45" s="429"/>
      <c r="ISP45" s="429"/>
      <c r="ISQ45" s="429"/>
      <c r="ISR45" s="429"/>
      <c r="ISS45" s="429"/>
      <c r="IST45" s="429"/>
      <c r="ISU45" s="429"/>
      <c r="ISV45" s="429"/>
      <c r="ISW45" s="429"/>
      <c r="ISX45" s="429"/>
      <c r="ISY45" s="429"/>
      <c r="ISZ45" s="429"/>
      <c r="ITA45" s="429"/>
      <c r="ITB45" s="429"/>
      <c r="ITC45" s="429"/>
      <c r="ITD45" s="429"/>
      <c r="ITE45" s="429"/>
      <c r="ITF45" s="429"/>
      <c r="ITG45" s="429"/>
      <c r="ITH45" s="429"/>
      <c r="ITI45" s="429"/>
      <c r="ITJ45" s="429"/>
      <c r="ITK45" s="429"/>
      <c r="ITL45" s="429"/>
      <c r="ITM45" s="429"/>
      <c r="ITN45" s="429"/>
      <c r="ITO45" s="429"/>
      <c r="ITP45" s="429"/>
      <c r="ITQ45" s="429"/>
      <c r="ITR45" s="429"/>
      <c r="ITS45" s="429"/>
      <c r="ITT45" s="429"/>
      <c r="ITU45" s="429"/>
      <c r="ITV45" s="429"/>
      <c r="ITW45" s="429"/>
      <c r="ITX45" s="429"/>
      <c r="ITY45" s="429"/>
      <c r="ITZ45" s="429"/>
      <c r="IUA45" s="429"/>
      <c r="IUB45" s="429"/>
      <c r="IUC45" s="429"/>
      <c r="IUD45" s="429"/>
      <c r="IUE45" s="429"/>
      <c r="IUF45" s="429"/>
      <c r="IUG45" s="429"/>
      <c r="IUH45" s="429"/>
      <c r="IUI45" s="429"/>
      <c r="IUJ45" s="429"/>
      <c r="IUK45" s="429"/>
      <c r="IUL45" s="429"/>
      <c r="IUM45" s="429"/>
      <c r="IUN45" s="429"/>
      <c r="IUO45" s="429"/>
      <c r="IUP45" s="429"/>
      <c r="IUQ45" s="429"/>
      <c r="IUR45" s="429"/>
      <c r="IUS45" s="429"/>
      <c r="IUT45" s="429"/>
      <c r="IUU45" s="429"/>
      <c r="IUV45" s="429"/>
      <c r="IUW45" s="429"/>
      <c r="IUX45" s="429"/>
      <c r="IUY45" s="429"/>
      <c r="IUZ45" s="429"/>
      <c r="IVA45" s="429"/>
      <c r="IVB45" s="429"/>
      <c r="IVC45" s="429"/>
      <c r="IVD45" s="429"/>
      <c r="IVE45" s="429"/>
      <c r="IVF45" s="429"/>
      <c r="IVG45" s="429"/>
      <c r="IVH45" s="429"/>
      <c r="IVI45" s="429"/>
      <c r="IVJ45" s="429"/>
      <c r="IVK45" s="429"/>
      <c r="IVL45" s="429"/>
      <c r="IVM45" s="429"/>
      <c r="IVN45" s="429"/>
      <c r="IVO45" s="429"/>
      <c r="IVP45" s="429"/>
      <c r="IVQ45" s="429"/>
      <c r="IVR45" s="429"/>
      <c r="IVS45" s="429"/>
      <c r="IVT45" s="429"/>
      <c r="IVU45" s="429"/>
      <c r="IVV45" s="429"/>
      <c r="IVW45" s="429"/>
      <c r="IVX45" s="429"/>
      <c r="IVY45" s="429"/>
      <c r="IVZ45" s="429"/>
      <c r="IWA45" s="429"/>
      <c r="IWB45" s="429"/>
      <c r="IWC45" s="429"/>
      <c r="IWD45" s="429"/>
      <c r="IWE45" s="429"/>
      <c r="IWF45" s="429"/>
      <c r="IWG45" s="429"/>
      <c r="IWH45" s="429"/>
      <c r="IWI45" s="429"/>
      <c r="IWJ45" s="429"/>
      <c r="IWK45" s="429"/>
      <c r="IWL45" s="429"/>
      <c r="IWM45" s="429"/>
      <c r="IWN45" s="429"/>
      <c r="IWO45" s="429"/>
      <c r="IWP45" s="429"/>
      <c r="IWQ45" s="429"/>
      <c r="IWR45" s="429"/>
      <c r="IWS45" s="429"/>
      <c r="IWT45" s="429"/>
      <c r="IWU45" s="429"/>
      <c r="IWV45" s="429"/>
      <c r="IWW45" s="429"/>
      <c r="IWX45" s="429"/>
      <c r="IWY45" s="429"/>
      <c r="IWZ45" s="429"/>
      <c r="IXA45" s="429"/>
      <c r="IXB45" s="429"/>
      <c r="IXC45" s="429"/>
      <c r="IXD45" s="429"/>
      <c r="IXE45" s="429"/>
      <c r="IXF45" s="429"/>
      <c r="IXG45" s="429"/>
      <c r="IXH45" s="429"/>
      <c r="IXI45" s="429"/>
      <c r="IXJ45" s="429"/>
      <c r="IXK45" s="429"/>
      <c r="IXL45" s="429"/>
      <c r="IXM45" s="429"/>
      <c r="IXN45" s="429"/>
      <c r="IXO45" s="429"/>
      <c r="IXP45" s="429"/>
      <c r="IXQ45" s="429"/>
      <c r="IXR45" s="429"/>
      <c r="IXS45" s="429"/>
      <c r="IXT45" s="429"/>
      <c r="IXU45" s="429"/>
      <c r="IXV45" s="429"/>
      <c r="IXW45" s="429"/>
      <c r="IXX45" s="429"/>
      <c r="IXY45" s="429"/>
      <c r="IXZ45" s="429"/>
      <c r="IYA45" s="429"/>
      <c r="IYB45" s="429"/>
      <c r="IYC45" s="429"/>
      <c r="IYD45" s="429"/>
      <c r="IYE45" s="429"/>
      <c r="IYF45" s="429"/>
      <c r="IYG45" s="429"/>
      <c r="IYH45" s="429"/>
      <c r="IYI45" s="429"/>
      <c r="IYJ45" s="429"/>
      <c r="IYK45" s="429"/>
      <c r="IYL45" s="429"/>
      <c r="IYM45" s="429"/>
      <c r="IYN45" s="429"/>
      <c r="IYO45" s="429"/>
      <c r="IYP45" s="429"/>
      <c r="IYQ45" s="429"/>
      <c r="IYR45" s="429"/>
      <c r="IYS45" s="429"/>
      <c r="IYT45" s="429"/>
      <c r="IYU45" s="429"/>
      <c r="IYV45" s="429"/>
      <c r="IYW45" s="429"/>
      <c r="IYX45" s="429"/>
      <c r="IYY45" s="429"/>
      <c r="IYZ45" s="429"/>
      <c r="IZA45" s="429"/>
      <c r="IZB45" s="429"/>
      <c r="IZC45" s="429"/>
      <c r="IZD45" s="429"/>
      <c r="IZE45" s="429"/>
      <c r="IZF45" s="429"/>
      <c r="IZG45" s="429"/>
      <c r="IZH45" s="429"/>
      <c r="IZI45" s="429"/>
      <c r="IZJ45" s="429"/>
      <c r="IZK45" s="429"/>
      <c r="IZL45" s="429"/>
      <c r="IZM45" s="429"/>
      <c r="IZN45" s="429"/>
      <c r="IZO45" s="429"/>
      <c r="IZP45" s="429"/>
      <c r="IZQ45" s="429"/>
      <c r="IZR45" s="429"/>
      <c r="IZS45" s="429"/>
      <c r="IZT45" s="429"/>
      <c r="IZU45" s="429"/>
      <c r="IZV45" s="429"/>
      <c r="IZW45" s="429"/>
      <c r="IZX45" s="429"/>
      <c r="IZY45" s="429"/>
      <c r="IZZ45" s="429"/>
      <c r="JAA45" s="429"/>
      <c r="JAB45" s="429"/>
      <c r="JAC45" s="429"/>
      <c r="JAD45" s="429"/>
      <c r="JAE45" s="429"/>
      <c r="JAF45" s="429"/>
      <c r="JAG45" s="429"/>
      <c r="JAH45" s="429"/>
      <c r="JAI45" s="429"/>
      <c r="JAJ45" s="429"/>
      <c r="JAK45" s="429"/>
      <c r="JAL45" s="429"/>
      <c r="JAM45" s="429"/>
      <c r="JAN45" s="429"/>
      <c r="JAO45" s="429"/>
      <c r="JAP45" s="429"/>
      <c r="JAQ45" s="429"/>
      <c r="JAR45" s="429"/>
      <c r="JAS45" s="429"/>
      <c r="JAT45" s="429"/>
      <c r="JAU45" s="429"/>
      <c r="JAV45" s="429"/>
      <c r="JAW45" s="429"/>
      <c r="JAX45" s="429"/>
      <c r="JAY45" s="429"/>
      <c r="JAZ45" s="429"/>
      <c r="JBA45" s="429"/>
      <c r="JBB45" s="429"/>
      <c r="JBC45" s="429"/>
      <c r="JBD45" s="429"/>
      <c r="JBE45" s="429"/>
      <c r="JBF45" s="429"/>
      <c r="JBG45" s="429"/>
      <c r="JBH45" s="429"/>
      <c r="JBI45" s="429"/>
      <c r="JBJ45" s="429"/>
      <c r="JBK45" s="429"/>
      <c r="JBL45" s="429"/>
      <c r="JBM45" s="429"/>
      <c r="JBN45" s="429"/>
      <c r="JBO45" s="429"/>
      <c r="JBP45" s="429"/>
      <c r="JBQ45" s="429"/>
      <c r="JBR45" s="429"/>
      <c r="JBS45" s="429"/>
      <c r="JBT45" s="429"/>
      <c r="JBU45" s="429"/>
      <c r="JBV45" s="429"/>
      <c r="JBW45" s="429"/>
      <c r="JBX45" s="429"/>
      <c r="JBY45" s="429"/>
      <c r="JBZ45" s="429"/>
      <c r="JCA45" s="429"/>
      <c r="JCB45" s="429"/>
      <c r="JCC45" s="429"/>
      <c r="JCD45" s="429"/>
      <c r="JCE45" s="429"/>
      <c r="JCF45" s="429"/>
      <c r="JCG45" s="429"/>
      <c r="JCH45" s="429"/>
      <c r="JCI45" s="429"/>
      <c r="JCJ45" s="429"/>
      <c r="JCK45" s="429"/>
      <c r="JCL45" s="429"/>
      <c r="JCM45" s="429"/>
      <c r="JCN45" s="429"/>
      <c r="JCO45" s="429"/>
      <c r="JCP45" s="429"/>
      <c r="JCQ45" s="429"/>
      <c r="JCR45" s="429"/>
      <c r="JCS45" s="429"/>
      <c r="JCT45" s="429"/>
      <c r="JCU45" s="429"/>
      <c r="JCV45" s="429"/>
      <c r="JCW45" s="429"/>
      <c r="JCX45" s="429"/>
      <c r="JCY45" s="429"/>
      <c r="JCZ45" s="429"/>
      <c r="JDA45" s="429"/>
      <c r="JDB45" s="429"/>
      <c r="JDC45" s="429"/>
      <c r="JDD45" s="429"/>
      <c r="JDE45" s="429"/>
      <c r="JDF45" s="429"/>
      <c r="JDG45" s="429"/>
      <c r="JDH45" s="429"/>
      <c r="JDI45" s="429"/>
      <c r="JDJ45" s="429"/>
      <c r="JDK45" s="429"/>
      <c r="JDL45" s="429"/>
      <c r="JDM45" s="429"/>
      <c r="JDN45" s="429"/>
      <c r="JDO45" s="429"/>
      <c r="JDP45" s="429"/>
      <c r="JDQ45" s="429"/>
      <c r="JDR45" s="429"/>
      <c r="JDS45" s="429"/>
      <c r="JDT45" s="429"/>
      <c r="JDU45" s="429"/>
      <c r="JDV45" s="429"/>
      <c r="JDW45" s="429"/>
      <c r="JDX45" s="429"/>
      <c r="JDY45" s="429"/>
      <c r="JDZ45" s="429"/>
      <c r="JEA45" s="429"/>
      <c r="JEB45" s="429"/>
      <c r="JEC45" s="429"/>
      <c r="JED45" s="429"/>
      <c r="JEE45" s="429"/>
      <c r="JEF45" s="429"/>
      <c r="JEG45" s="429"/>
      <c r="JEH45" s="429"/>
      <c r="JEI45" s="429"/>
      <c r="JEJ45" s="429"/>
      <c r="JEK45" s="429"/>
      <c r="JEL45" s="429"/>
      <c r="JEM45" s="429"/>
      <c r="JEN45" s="429"/>
      <c r="JEO45" s="429"/>
      <c r="JEP45" s="429"/>
      <c r="JEQ45" s="429"/>
      <c r="JER45" s="429"/>
      <c r="JES45" s="429"/>
      <c r="JET45" s="429"/>
      <c r="JEU45" s="429"/>
      <c r="JEV45" s="429"/>
      <c r="JEW45" s="429"/>
      <c r="JEX45" s="429"/>
      <c r="JEY45" s="429"/>
      <c r="JEZ45" s="429"/>
      <c r="JFA45" s="429"/>
      <c r="JFB45" s="429"/>
      <c r="JFC45" s="429"/>
      <c r="JFD45" s="429"/>
      <c r="JFE45" s="429"/>
      <c r="JFF45" s="429"/>
      <c r="JFG45" s="429"/>
      <c r="JFH45" s="429"/>
      <c r="JFI45" s="429"/>
      <c r="JFJ45" s="429"/>
      <c r="JFK45" s="429"/>
      <c r="JFL45" s="429"/>
      <c r="JFM45" s="429"/>
      <c r="JFN45" s="429"/>
      <c r="JFO45" s="429"/>
      <c r="JFP45" s="429"/>
      <c r="JFQ45" s="429"/>
      <c r="JFR45" s="429"/>
      <c r="JFS45" s="429"/>
      <c r="JFT45" s="429"/>
      <c r="JFU45" s="429"/>
      <c r="JFV45" s="429"/>
      <c r="JFW45" s="429"/>
      <c r="JFX45" s="429"/>
      <c r="JFY45" s="429"/>
      <c r="JFZ45" s="429"/>
      <c r="JGA45" s="429"/>
      <c r="JGB45" s="429"/>
      <c r="JGC45" s="429"/>
      <c r="JGD45" s="429"/>
      <c r="JGE45" s="429"/>
      <c r="JGF45" s="429"/>
      <c r="JGG45" s="429"/>
      <c r="JGH45" s="429"/>
      <c r="JGI45" s="429"/>
      <c r="JGJ45" s="429"/>
      <c r="JGK45" s="429"/>
      <c r="JGL45" s="429"/>
      <c r="JGM45" s="429"/>
      <c r="JGN45" s="429"/>
      <c r="JGO45" s="429"/>
      <c r="JGP45" s="429"/>
      <c r="JGQ45" s="429"/>
      <c r="JGR45" s="429"/>
      <c r="JGS45" s="429"/>
      <c r="JGT45" s="429"/>
      <c r="JGU45" s="429"/>
      <c r="JGV45" s="429"/>
      <c r="JGW45" s="429"/>
      <c r="JGX45" s="429"/>
      <c r="JGY45" s="429"/>
      <c r="JGZ45" s="429"/>
      <c r="JHA45" s="429"/>
      <c r="JHB45" s="429"/>
      <c r="JHC45" s="429"/>
      <c r="JHD45" s="429"/>
      <c r="JHE45" s="429"/>
      <c r="JHF45" s="429"/>
      <c r="JHG45" s="429"/>
      <c r="JHH45" s="429"/>
      <c r="JHI45" s="429"/>
      <c r="JHJ45" s="429"/>
      <c r="JHK45" s="429"/>
      <c r="JHL45" s="429"/>
      <c r="JHM45" s="429"/>
      <c r="JHN45" s="429"/>
      <c r="JHO45" s="429"/>
      <c r="JHP45" s="429"/>
      <c r="JHQ45" s="429"/>
      <c r="JHR45" s="429"/>
      <c r="JHS45" s="429"/>
      <c r="JHT45" s="429"/>
      <c r="JHU45" s="429"/>
      <c r="JHV45" s="429"/>
      <c r="JHW45" s="429"/>
      <c r="JHX45" s="429"/>
      <c r="JHY45" s="429"/>
      <c r="JHZ45" s="429"/>
      <c r="JIA45" s="429"/>
      <c r="JIB45" s="429"/>
      <c r="JIC45" s="429"/>
      <c r="JID45" s="429"/>
      <c r="JIE45" s="429"/>
      <c r="JIF45" s="429"/>
      <c r="JIG45" s="429"/>
      <c r="JIH45" s="429"/>
      <c r="JII45" s="429"/>
      <c r="JIJ45" s="429"/>
      <c r="JIK45" s="429"/>
      <c r="JIL45" s="429"/>
      <c r="JIM45" s="429"/>
      <c r="JIN45" s="429"/>
      <c r="JIO45" s="429"/>
      <c r="JIP45" s="429"/>
      <c r="JIQ45" s="429"/>
      <c r="JIR45" s="429"/>
      <c r="JIS45" s="429"/>
      <c r="JIT45" s="429"/>
      <c r="JIU45" s="429"/>
      <c r="JIV45" s="429"/>
      <c r="JIW45" s="429"/>
      <c r="JIX45" s="429"/>
      <c r="JIY45" s="429"/>
      <c r="JIZ45" s="429"/>
      <c r="JJA45" s="429"/>
      <c r="JJB45" s="429"/>
      <c r="JJC45" s="429"/>
      <c r="JJD45" s="429"/>
      <c r="JJE45" s="429"/>
      <c r="JJF45" s="429"/>
      <c r="JJG45" s="429"/>
      <c r="JJH45" s="429"/>
      <c r="JJI45" s="429"/>
      <c r="JJJ45" s="429"/>
      <c r="JJK45" s="429"/>
      <c r="JJL45" s="429"/>
      <c r="JJM45" s="429"/>
      <c r="JJN45" s="429"/>
      <c r="JJO45" s="429"/>
      <c r="JJP45" s="429"/>
      <c r="JJQ45" s="429"/>
      <c r="JJR45" s="429"/>
      <c r="JJS45" s="429"/>
      <c r="JJT45" s="429"/>
      <c r="JJU45" s="429"/>
      <c r="JJV45" s="429"/>
      <c r="JJW45" s="429"/>
      <c r="JJX45" s="429"/>
      <c r="JJY45" s="429"/>
      <c r="JJZ45" s="429"/>
      <c r="JKA45" s="429"/>
      <c r="JKB45" s="429"/>
      <c r="JKC45" s="429"/>
      <c r="JKD45" s="429"/>
      <c r="JKE45" s="429"/>
      <c r="JKF45" s="429"/>
      <c r="JKG45" s="429"/>
      <c r="JKH45" s="429"/>
      <c r="JKI45" s="429"/>
      <c r="JKJ45" s="429"/>
      <c r="JKK45" s="429"/>
      <c r="JKL45" s="429"/>
      <c r="JKM45" s="429"/>
      <c r="JKN45" s="429"/>
      <c r="JKO45" s="429"/>
      <c r="JKP45" s="429"/>
      <c r="JKQ45" s="429"/>
      <c r="JKR45" s="429"/>
      <c r="JKS45" s="429"/>
      <c r="JKT45" s="429"/>
      <c r="JKU45" s="429"/>
      <c r="JKV45" s="429"/>
      <c r="JKW45" s="429"/>
      <c r="JKX45" s="429"/>
      <c r="JKY45" s="429"/>
      <c r="JKZ45" s="429"/>
      <c r="JLA45" s="429"/>
      <c r="JLB45" s="429"/>
      <c r="JLC45" s="429"/>
      <c r="JLD45" s="429"/>
      <c r="JLE45" s="429"/>
      <c r="JLF45" s="429"/>
      <c r="JLG45" s="429"/>
      <c r="JLH45" s="429"/>
      <c r="JLI45" s="429"/>
      <c r="JLJ45" s="429"/>
      <c r="JLK45" s="429"/>
      <c r="JLL45" s="429"/>
      <c r="JLM45" s="429"/>
      <c r="JLN45" s="429"/>
      <c r="JLO45" s="429"/>
      <c r="JLP45" s="429"/>
      <c r="JLQ45" s="429"/>
      <c r="JLR45" s="429"/>
      <c r="JLS45" s="429"/>
      <c r="JLT45" s="429"/>
      <c r="JLU45" s="429"/>
      <c r="JLV45" s="429"/>
      <c r="JLW45" s="429"/>
      <c r="JLX45" s="429"/>
      <c r="JLY45" s="429"/>
      <c r="JLZ45" s="429"/>
      <c r="JMA45" s="429"/>
      <c r="JMB45" s="429"/>
      <c r="JMC45" s="429"/>
      <c r="JMD45" s="429"/>
      <c r="JME45" s="429"/>
      <c r="JMF45" s="429"/>
      <c r="JMG45" s="429"/>
      <c r="JMH45" s="429"/>
      <c r="JMI45" s="429"/>
      <c r="JMJ45" s="429"/>
      <c r="JMK45" s="429"/>
      <c r="JML45" s="429"/>
      <c r="JMM45" s="429"/>
      <c r="JMN45" s="429"/>
      <c r="JMO45" s="429"/>
      <c r="JMP45" s="429"/>
      <c r="JMQ45" s="429"/>
      <c r="JMR45" s="429"/>
      <c r="JMS45" s="429"/>
      <c r="JMT45" s="429"/>
      <c r="JMU45" s="429"/>
      <c r="JMV45" s="429"/>
      <c r="JMW45" s="429"/>
      <c r="JMX45" s="429"/>
      <c r="JMY45" s="429"/>
      <c r="JMZ45" s="429"/>
      <c r="JNA45" s="429"/>
      <c r="JNB45" s="429"/>
      <c r="JNC45" s="429"/>
      <c r="JND45" s="429"/>
      <c r="JNE45" s="429"/>
      <c r="JNF45" s="429"/>
      <c r="JNG45" s="429"/>
      <c r="JNH45" s="429"/>
      <c r="JNI45" s="429"/>
      <c r="JNJ45" s="429"/>
      <c r="JNK45" s="429"/>
      <c r="JNL45" s="429"/>
      <c r="JNM45" s="429"/>
      <c r="JNN45" s="429"/>
      <c r="JNO45" s="429"/>
      <c r="JNP45" s="429"/>
      <c r="JNQ45" s="429"/>
      <c r="JNR45" s="429"/>
      <c r="JNS45" s="429"/>
      <c r="JNT45" s="429"/>
      <c r="JNU45" s="429"/>
      <c r="JNV45" s="429"/>
      <c r="JNW45" s="429"/>
      <c r="JNX45" s="429"/>
      <c r="JNY45" s="429"/>
      <c r="JNZ45" s="429"/>
      <c r="JOA45" s="429"/>
      <c r="JOB45" s="429"/>
      <c r="JOC45" s="429"/>
      <c r="JOD45" s="429"/>
      <c r="JOE45" s="429"/>
      <c r="JOF45" s="429"/>
      <c r="JOG45" s="429"/>
      <c r="JOH45" s="429"/>
      <c r="JOI45" s="429"/>
      <c r="JOJ45" s="429"/>
      <c r="JOK45" s="429"/>
      <c r="JOL45" s="429"/>
      <c r="JOM45" s="429"/>
      <c r="JON45" s="429"/>
      <c r="JOO45" s="429"/>
      <c r="JOP45" s="429"/>
      <c r="JOQ45" s="429"/>
      <c r="JOR45" s="429"/>
      <c r="JOS45" s="429"/>
      <c r="JOT45" s="429"/>
      <c r="JOU45" s="429"/>
      <c r="JOV45" s="429"/>
      <c r="JOW45" s="429"/>
      <c r="JOX45" s="429"/>
      <c r="JOY45" s="429"/>
      <c r="JOZ45" s="429"/>
      <c r="JPA45" s="429"/>
      <c r="JPB45" s="429"/>
      <c r="JPC45" s="429"/>
      <c r="JPD45" s="429"/>
      <c r="JPE45" s="429"/>
      <c r="JPF45" s="429"/>
      <c r="JPG45" s="429"/>
      <c r="JPH45" s="429"/>
      <c r="JPI45" s="429"/>
      <c r="JPJ45" s="429"/>
      <c r="JPK45" s="429"/>
      <c r="JPL45" s="429"/>
      <c r="JPM45" s="429"/>
      <c r="JPN45" s="429"/>
      <c r="JPO45" s="429"/>
      <c r="JPP45" s="429"/>
      <c r="JPQ45" s="429"/>
      <c r="JPR45" s="429"/>
      <c r="JPS45" s="429"/>
      <c r="JPT45" s="429"/>
      <c r="JPU45" s="429"/>
      <c r="JPV45" s="429"/>
      <c r="JPW45" s="429"/>
      <c r="JPX45" s="429"/>
      <c r="JPY45" s="429"/>
      <c r="JPZ45" s="429"/>
      <c r="JQA45" s="429"/>
      <c r="JQB45" s="429"/>
      <c r="JQC45" s="429"/>
      <c r="JQD45" s="429"/>
      <c r="JQE45" s="429"/>
      <c r="JQF45" s="429"/>
      <c r="JQG45" s="429"/>
      <c r="JQH45" s="429"/>
      <c r="JQI45" s="429"/>
      <c r="JQJ45" s="429"/>
      <c r="JQK45" s="429"/>
      <c r="JQL45" s="429"/>
      <c r="JQM45" s="429"/>
      <c r="JQN45" s="429"/>
      <c r="JQO45" s="429"/>
      <c r="JQP45" s="429"/>
      <c r="JQQ45" s="429"/>
      <c r="JQR45" s="429"/>
      <c r="JQS45" s="429"/>
      <c r="JQT45" s="429"/>
      <c r="JQU45" s="429"/>
      <c r="JQV45" s="429"/>
      <c r="JQW45" s="429"/>
      <c r="JQX45" s="429"/>
      <c r="JQY45" s="429"/>
      <c r="JQZ45" s="429"/>
      <c r="JRA45" s="429"/>
      <c r="JRB45" s="429"/>
      <c r="JRC45" s="429"/>
      <c r="JRD45" s="429"/>
      <c r="JRE45" s="429"/>
      <c r="JRF45" s="429"/>
      <c r="JRG45" s="429"/>
      <c r="JRH45" s="429"/>
      <c r="JRI45" s="429"/>
      <c r="JRJ45" s="429"/>
      <c r="JRK45" s="429"/>
      <c r="JRL45" s="429"/>
      <c r="JRM45" s="429"/>
      <c r="JRN45" s="429"/>
      <c r="JRO45" s="429"/>
      <c r="JRP45" s="429"/>
      <c r="JRQ45" s="429"/>
      <c r="JRR45" s="429"/>
      <c r="JRS45" s="429"/>
      <c r="JRT45" s="429"/>
      <c r="JRU45" s="429"/>
      <c r="JRV45" s="429"/>
      <c r="JRW45" s="429"/>
      <c r="JRX45" s="429"/>
      <c r="JRY45" s="429"/>
      <c r="JRZ45" s="429"/>
      <c r="JSA45" s="429"/>
      <c r="JSB45" s="429"/>
      <c r="JSC45" s="429"/>
      <c r="JSD45" s="429"/>
      <c r="JSE45" s="429"/>
      <c r="JSF45" s="429"/>
      <c r="JSG45" s="429"/>
      <c r="JSH45" s="429"/>
      <c r="JSI45" s="429"/>
      <c r="JSJ45" s="429"/>
      <c r="JSK45" s="429"/>
      <c r="JSL45" s="429"/>
      <c r="JSM45" s="429"/>
      <c r="JSN45" s="429"/>
      <c r="JSO45" s="429"/>
      <c r="JSP45" s="429"/>
      <c r="JSQ45" s="429"/>
      <c r="JSR45" s="429"/>
      <c r="JSS45" s="429"/>
      <c r="JST45" s="429"/>
      <c r="JSU45" s="429"/>
      <c r="JSV45" s="429"/>
      <c r="JSW45" s="429"/>
      <c r="JSX45" s="429"/>
      <c r="JSY45" s="429"/>
      <c r="JSZ45" s="429"/>
      <c r="JTA45" s="429"/>
      <c r="JTB45" s="429"/>
      <c r="JTC45" s="429"/>
      <c r="JTD45" s="429"/>
      <c r="JTE45" s="429"/>
      <c r="JTF45" s="429"/>
      <c r="JTG45" s="429"/>
      <c r="JTH45" s="429"/>
      <c r="JTI45" s="429"/>
      <c r="JTJ45" s="429"/>
      <c r="JTK45" s="429"/>
      <c r="JTL45" s="429"/>
      <c r="JTM45" s="429"/>
      <c r="JTN45" s="429"/>
      <c r="JTO45" s="429"/>
      <c r="JTP45" s="429"/>
      <c r="JTQ45" s="429"/>
      <c r="JTR45" s="429"/>
      <c r="JTS45" s="429"/>
      <c r="JTT45" s="429"/>
      <c r="JTU45" s="429"/>
      <c r="JTV45" s="429"/>
      <c r="JTW45" s="429"/>
      <c r="JTX45" s="429"/>
      <c r="JTY45" s="429"/>
      <c r="JTZ45" s="429"/>
      <c r="JUA45" s="429"/>
      <c r="JUB45" s="429"/>
      <c r="JUC45" s="429"/>
      <c r="JUD45" s="429"/>
      <c r="JUE45" s="429"/>
      <c r="JUF45" s="429"/>
      <c r="JUG45" s="429"/>
      <c r="JUH45" s="429"/>
      <c r="JUI45" s="429"/>
      <c r="JUJ45" s="429"/>
      <c r="JUK45" s="429"/>
      <c r="JUL45" s="429"/>
      <c r="JUM45" s="429"/>
      <c r="JUN45" s="429"/>
      <c r="JUO45" s="429"/>
      <c r="JUP45" s="429"/>
      <c r="JUQ45" s="429"/>
      <c r="JUR45" s="429"/>
      <c r="JUS45" s="429"/>
      <c r="JUT45" s="429"/>
      <c r="JUU45" s="429"/>
      <c r="JUV45" s="429"/>
      <c r="JUW45" s="429"/>
      <c r="JUX45" s="429"/>
      <c r="JUY45" s="429"/>
      <c r="JUZ45" s="429"/>
      <c r="JVA45" s="429"/>
      <c r="JVB45" s="429"/>
      <c r="JVC45" s="429"/>
      <c r="JVD45" s="429"/>
      <c r="JVE45" s="429"/>
      <c r="JVF45" s="429"/>
      <c r="JVG45" s="429"/>
      <c r="JVH45" s="429"/>
      <c r="JVI45" s="429"/>
      <c r="JVJ45" s="429"/>
      <c r="JVK45" s="429"/>
      <c r="JVL45" s="429"/>
      <c r="JVM45" s="429"/>
      <c r="JVN45" s="429"/>
      <c r="JVO45" s="429"/>
      <c r="JVP45" s="429"/>
      <c r="JVQ45" s="429"/>
      <c r="JVR45" s="429"/>
      <c r="JVS45" s="429"/>
      <c r="JVT45" s="429"/>
      <c r="JVU45" s="429"/>
      <c r="JVV45" s="429"/>
      <c r="JVW45" s="429"/>
      <c r="JVX45" s="429"/>
      <c r="JVY45" s="429"/>
      <c r="JVZ45" s="429"/>
      <c r="JWA45" s="429"/>
      <c r="JWB45" s="429"/>
      <c r="JWC45" s="429"/>
      <c r="JWD45" s="429"/>
      <c r="JWE45" s="429"/>
      <c r="JWF45" s="429"/>
      <c r="JWG45" s="429"/>
      <c r="JWH45" s="429"/>
      <c r="JWI45" s="429"/>
      <c r="JWJ45" s="429"/>
      <c r="JWK45" s="429"/>
      <c r="JWL45" s="429"/>
      <c r="JWM45" s="429"/>
      <c r="JWN45" s="429"/>
      <c r="JWO45" s="429"/>
      <c r="JWP45" s="429"/>
      <c r="JWQ45" s="429"/>
      <c r="JWR45" s="429"/>
      <c r="JWS45" s="429"/>
      <c r="JWT45" s="429"/>
      <c r="JWU45" s="429"/>
      <c r="JWV45" s="429"/>
      <c r="JWW45" s="429"/>
      <c r="JWX45" s="429"/>
      <c r="JWY45" s="429"/>
      <c r="JWZ45" s="429"/>
      <c r="JXA45" s="429"/>
      <c r="JXB45" s="429"/>
      <c r="JXC45" s="429"/>
      <c r="JXD45" s="429"/>
      <c r="JXE45" s="429"/>
      <c r="JXF45" s="429"/>
      <c r="JXG45" s="429"/>
      <c r="JXH45" s="429"/>
      <c r="JXI45" s="429"/>
      <c r="JXJ45" s="429"/>
      <c r="JXK45" s="429"/>
      <c r="JXL45" s="429"/>
      <c r="JXM45" s="429"/>
      <c r="JXN45" s="429"/>
      <c r="JXO45" s="429"/>
      <c r="JXP45" s="429"/>
      <c r="JXQ45" s="429"/>
      <c r="JXR45" s="429"/>
      <c r="JXS45" s="429"/>
      <c r="JXT45" s="429"/>
      <c r="JXU45" s="429"/>
      <c r="JXV45" s="429"/>
      <c r="JXW45" s="429"/>
      <c r="JXX45" s="429"/>
      <c r="JXY45" s="429"/>
      <c r="JXZ45" s="429"/>
      <c r="JYA45" s="429"/>
      <c r="JYB45" s="429"/>
      <c r="JYC45" s="429"/>
      <c r="JYD45" s="429"/>
      <c r="JYE45" s="429"/>
      <c r="JYF45" s="429"/>
      <c r="JYG45" s="429"/>
      <c r="JYH45" s="429"/>
      <c r="JYI45" s="429"/>
      <c r="JYJ45" s="429"/>
      <c r="JYK45" s="429"/>
      <c r="JYL45" s="429"/>
      <c r="JYM45" s="429"/>
      <c r="JYN45" s="429"/>
      <c r="JYO45" s="429"/>
      <c r="JYP45" s="429"/>
      <c r="JYQ45" s="429"/>
      <c r="JYR45" s="429"/>
      <c r="JYS45" s="429"/>
      <c r="JYT45" s="429"/>
      <c r="JYU45" s="429"/>
      <c r="JYV45" s="429"/>
      <c r="JYW45" s="429"/>
      <c r="JYX45" s="429"/>
      <c r="JYY45" s="429"/>
      <c r="JYZ45" s="429"/>
      <c r="JZA45" s="429"/>
      <c r="JZB45" s="429"/>
      <c r="JZC45" s="429"/>
      <c r="JZD45" s="429"/>
      <c r="JZE45" s="429"/>
      <c r="JZF45" s="429"/>
      <c r="JZG45" s="429"/>
      <c r="JZH45" s="429"/>
      <c r="JZI45" s="429"/>
      <c r="JZJ45" s="429"/>
      <c r="JZK45" s="429"/>
      <c r="JZL45" s="429"/>
      <c r="JZM45" s="429"/>
      <c r="JZN45" s="429"/>
      <c r="JZO45" s="429"/>
      <c r="JZP45" s="429"/>
      <c r="JZQ45" s="429"/>
      <c r="JZR45" s="429"/>
      <c r="JZS45" s="429"/>
      <c r="JZT45" s="429"/>
      <c r="JZU45" s="429"/>
      <c r="JZV45" s="429"/>
      <c r="JZW45" s="429"/>
      <c r="JZX45" s="429"/>
      <c r="JZY45" s="429"/>
      <c r="JZZ45" s="429"/>
      <c r="KAA45" s="429"/>
      <c r="KAB45" s="429"/>
      <c r="KAC45" s="429"/>
      <c r="KAD45" s="429"/>
      <c r="KAE45" s="429"/>
      <c r="KAF45" s="429"/>
      <c r="KAG45" s="429"/>
      <c r="KAH45" s="429"/>
      <c r="KAI45" s="429"/>
      <c r="KAJ45" s="429"/>
      <c r="KAK45" s="429"/>
      <c r="KAL45" s="429"/>
      <c r="KAM45" s="429"/>
      <c r="KAN45" s="429"/>
      <c r="KAO45" s="429"/>
      <c r="KAP45" s="429"/>
      <c r="KAQ45" s="429"/>
      <c r="KAR45" s="429"/>
      <c r="KAS45" s="429"/>
      <c r="KAT45" s="429"/>
      <c r="KAU45" s="429"/>
      <c r="KAV45" s="429"/>
      <c r="KAW45" s="429"/>
      <c r="KAX45" s="429"/>
      <c r="KAY45" s="429"/>
      <c r="KAZ45" s="429"/>
      <c r="KBA45" s="429"/>
      <c r="KBB45" s="429"/>
      <c r="KBC45" s="429"/>
      <c r="KBD45" s="429"/>
      <c r="KBE45" s="429"/>
      <c r="KBF45" s="429"/>
      <c r="KBG45" s="429"/>
      <c r="KBH45" s="429"/>
      <c r="KBI45" s="429"/>
      <c r="KBJ45" s="429"/>
      <c r="KBK45" s="429"/>
      <c r="KBL45" s="429"/>
      <c r="KBM45" s="429"/>
      <c r="KBN45" s="429"/>
      <c r="KBO45" s="429"/>
      <c r="KBP45" s="429"/>
      <c r="KBQ45" s="429"/>
      <c r="KBR45" s="429"/>
      <c r="KBS45" s="429"/>
      <c r="KBT45" s="429"/>
      <c r="KBU45" s="429"/>
      <c r="KBV45" s="429"/>
      <c r="KBW45" s="429"/>
      <c r="KBX45" s="429"/>
      <c r="KBY45" s="429"/>
      <c r="KBZ45" s="429"/>
      <c r="KCA45" s="429"/>
      <c r="KCB45" s="429"/>
      <c r="KCC45" s="429"/>
      <c r="KCD45" s="429"/>
      <c r="KCE45" s="429"/>
      <c r="KCF45" s="429"/>
      <c r="KCG45" s="429"/>
      <c r="KCH45" s="429"/>
      <c r="KCI45" s="429"/>
      <c r="KCJ45" s="429"/>
      <c r="KCK45" s="429"/>
      <c r="KCL45" s="429"/>
      <c r="KCM45" s="429"/>
      <c r="KCN45" s="429"/>
      <c r="KCO45" s="429"/>
      <c r="KCP45" s="429"/>
      <c r="KCQ45" s="429"/>
      <c r="KCR45" s="429"/>
      <c r="KCS45" s="429"/>
      <c r="KCT45" s="429"/>
      <c r="KCU45" s="429"/>
      <c r="KCV45" s="429"/>
      <c r="KCW45" s="429"/>
      <c r="KCX45" s="429"/>
      <c r="KCY45" s="429"/>
      <c r="KCZ45" s="429"/>
      <c r="KDA45" s="429"/>
      <c r="KDB45" s="429"/>
      <c r="KDC45" s="429"/>
      <c r="KDD45" s="429"/>
      <c r="KDE45" s="429"/>
      <c r="KDF45" s="429"/>
      <c r="KDG45" s="429"/>
      <c r="KDH45" s="429"/>
      <c r="KDI45" s="429"/>
      <c r="KDJ45" s="429"/>
      <c r="KDK45" s="429"/>
      <c r="KDL45" s="429"/>
      <c r="KDM45" s="429"/>
      <c r="KDN45" s="429"/>
      <c r="KDO45" s="429"/>
      <c r="KDP45" s="429"/>
      <c r="KDQ45" s="429"/>
      <c r="KDR45" s="429"/>
      <c r="KDS45" s="429"/>
      <c r="KDT45" s="429"/>
      <c r="KDU45" s="429"/>
      <c r="KDV45" s="429"/>
      <c r="KDW45" s="429"/>
      <c r="KDX45" s="429"/>
      <c r="KDY45" s="429"/>
      <c r="KDZ45" s="429"/>
      <c r="KEA45" s="429"/>
      <c r="KEB45" s="429"/>
      <c r="KEC45" s="429"/>
      <c r="KED45" s="429"/>
      <c r="KEE45" s="429"/>
      <c r="KEF45" s="429"/>
      <c r="KEG45" s="429"/>
      <c r="KEH45" s="429"/>
      <c r="KEI45" s="429"/>
      <c r="KEJ45" s="429"/>
      <c r="KEK45" s="429"/>
      <c r="KEL45" s="429"/>
      <c r="KEM45" s="429"/>
      <c r="KEN45" s="429"/>
      <c r="KEO45" s="429"/>
      <c r="KEP45" s="429"/>
      <c r="KEQ45" s="429"/>
      <c r="KER45" s="429"/>
      <c r="KES45" s="429"/>
      <c r="KET45" s="429"/>
      <c r="KEU45" s="429"/>
      <c r="KEV45" s="429"/>
      <c r="KEW45" s="429"/>
      <c r="KEX45" s="429"/>
      <c r="KEY45" s="429"/>
      <c r="KEZ45" s="429"/>
      <c r="KFA45" s="429"/>
      <c r="KFB45" s="429"/>
      <c r="KFC45" s="429"/>
      <c r="KFD45" s="429"/>
      <c r="KFE45" s="429"/>
      <c r="KFF45" s="429"/>
      <c r="KFG45" s="429"/>
      <c r="KFH45" s="429"/>
      <c r="KFI45" s="429"/>
      <c r="KFJ45" s="429"/>
      <c r="KFK45" s="429"/>
      <c r="KFL45" s="429"/>
      <c r="KFM45" s="429"/>
      <c r="KFN45" s="429"/>
      <c r="KFO45" s="429"/>
      <c r="KFP45" s="429"/>
      <c r="KFQ45" s="429"/>
      <c r="KFR45" s="429"/>
      <c r="KFS45" s="429"/>
      <c r="KFT45" s="429"/>
      <c r="KFU45" s="429"/>
      <c r="KFV45" s="429"/>
      <c r="KFW45" s="429"/>
      <c r="KFX45" s="429"/>
      <c r="KFY45" s="429"/>
      <c r="KFZ45" s="429"/>
      <c r="KGA45" s="429"/>
      <c r="KGB45" s="429"/>
      <c r="KGC45" s="429"/>
      <c r="KGD45" s="429"/>
      <c r="KGE45" s="429"/>
      <c r="KGF45" s="429"/>
      <c r="KGG45" s="429"/>
      <c r="KGH45" s="429"/>
      <c r="KGI45" s="429"/>
      <c r="KGJ45" s="429"/>
      <c r="KGK45" s="429"/>
      <c r="KGL45" s="429"/>
      <c r="KGM45" s="429"/>
      <c r="KGN45" s="429"/>
      <c r="KGO45" s="429"/>
      <c r="KGP45" s="429"/>
      <c r="KGQ45" s="429"/>
      <c r="KGR45" s="429"/>
      <c r="KGS45" s="429"/>
      <c r="KGT45" s="429"/>
      <c r="KGU45" s="429"/>
      <c r="KGV45" s="429"/>
      <c r="KGW45" s="429"/>
      <c r="KGX45" s="429"/>
      <c r="KGY45" s="429"/>
      <c r="KGZ45" s="429"/>
      <c r="KHA45" s="429"/>
      <c r="KHB45" s="429"/>
      <c r="KHC45" s="429"/>
      <c r="KHD45" s="429"/>
      <c r="KHE45" s="429"/>
      <c r="KHF45" s="429"/>
      <c r="KHG45" s="429"/>
      <c r="KHH45" s="429"/>
      <c r="KHI45" s="429"/>
      <c r="KHJ45" s="429"/>
      <c r="KHK45" s="429"/>
      <c r="KHL45" s="429"/>
      <c r="KHM45" s="429"/>
      <c r="KHN45" s="429"/>
      <c r="KHO45" s="429"/>
      <c r="KHP45" s="429"/>
      <c r="KHQ45" s="429"/>
      <c r="KHR45" s="429"/>
      <c r="KHS45" s="429"/>
      <c r="KHT45" s="429"/>
      <c r="KHU45" s="429"/>
      <c r="KHV45" s="429"/>
      <c r="KHW45" s="429"/>
      <c r="KHX45" s="429"/>
      <c r="KHY45" s="429"/>
      <c r="KHZ45" s="429"/>
      <c r="KIA45" s="429"/>
      <c r="KIB45" s="429"/>
      <c r="KIC45" s="429"/>
      <c r="KID45" s="429"/>
      <c r="KIE45" s="429"/>
      <c r="KIF45" s="429"/>
      <c r="KIG45" s="429"/>
      <c r="KIH45" s="429"/>
      <c r="KII45" s="429"/>
      <c r="KIJ45" s="429"/>
      <c r="KIK45" s="429"/>
      <c r="KIL45" s="429"/>
      <c r="KIM45" s="429"/>
      <c r="KIN45" s="429"/>
      <c r="KIO45" s="429"/>
      <c r="KIP45" s="429"/>
      <c r="KIQ45" s="429"/>
      <c r="KIR45" s="429"/>
      <c r="KIS45" s="429"/>
      <c r="KIT45" s="429"/>
      <c r="KIU45" s="429"/>
      <c r="KIV45" s="429"/>
      <c r="KIW45" s="429"/>
      <c r="KIX45" s="429"/>
      <c r="KIY45" s="429"/>
      <c r="KIZ45" s="429"/>
      <c r="KJA45" s="429"/>
      <c r="KJB45" s="429"/>
      <c r="KJC45" s="429"/>
      <c r="KJD45" s="429"/>
      <c r="KJE45" s="429"/>
      <c r="KJF45" s="429"/>
      <c r="KJG45" s="429"/>
      <c r="KJH45" s="429"/>
      <c r="KJI45" s="429"/>
      <c r="KJJ45" s="429"/>
      <c r="KJK45" s="429"/>
      <c r="KJL45" s="429"/>
      <c r="KJM45" s="429"/>
      <c r="KJN45" s="429"/>
      <c r="KJO45" s="429"/>
      <c r="KJP45" s="429"/>
      <c r="KJQ45" s="429"/>
      <c r="KJR45" s="429"/>
      <c r="KJS45" s="429"/>
      <c r="KJT45" s="429"/>
      <c r="KJU45" s="429"/>
      <c r="KJV45" s="429"/>
      <c r="KJW45" s="429"/>
      <c r="KJX45" s="429"/>
      <c r="KJY45" s="429"/>
      <c r="KJZ45" s="429"/>
      <c r="KKA45" s="429"/>
      <c r="KKB45" s="429"/>
      <c r="KKC45" s="429"/>
      <c r="KKD45" s="429"/>
      <c r="KKE45" s="429"/>
      <c r="KKF45" s="429"/>
      <c r="KKG45" s="429"/>
      <c r="KKH45" s="429"/>
      <c r="KKI45" s="429"/>
      <c r="KKJ45" s="429"/>
      <c r="KKK45" s="429"/>
      <c r="KKL45" s="429"/>
      <c r="KKM45" s="429"/>
      <c r="KKN45" s="429"/>
      <c r="KKO45" s="429"/>
      <c r="KKP45" s="429"/>
      <c r="KKQ45" s="429"/>
      <c r="KKR45" s="429"/>
      <c r="KKS45" s="429"/>
      <c r="KKT45" s="429"/>
      <c r="KKU45" s="429"/>
      <c r="KKV45" s="429"/>
      <c r="KKW45" s="429"/>
      <c r="KKX45" s="429"/>
      <c r="KKY45" s="429"/>
      <c r="KKZ45" s="429"/>
      <c r="KLA45" s="429"/>
      <c r="KLB45" s="429"/>
      <c r="KLC45" s="429"/>
      <c r="KLD45" s="429"/>
      <c r="KLE45" s="429"/>
      <c r="KLF45" s="429"/>
      <c r="KLG45" s="429"/>
      <c r="KLH45" s="429"/>
      <c r="KLI45" s="429"/>
      <c r="KLJ45" s="429"/>
      <c r="KLK45" s="429"/>
      <c r="KLL45" s="429"/>
      <c r="KLM45" s="429"/>
      <c r="KLN45" s="429"/>
      <c r="KLO45" s="429"/>
      <c r="KLP45" s="429"/>
      <c r="KLQ45" s="429"/>
      <c r="KLR45" s="429"/>
      <c r="KLS45" s="429"/>
      <c r="KLT45" s="429"/>
      <c r="KLU45" s="429"/>
      <c r="KLV45" s="429"/>
      <c r="KLW45" s="429"/>
      <c r="KLX45" s="429"/>
      <c r="KLY45" s="429"/>
      <c r="KLZ45" s="429"/>
      <c r="KMA45" s="429"/>
      <c r="KMB45" s="429"/>
      <c r="KMC45" s="429"/>
      <c r="KMD45" s="429"/>
      <c r="KME45" s="429"/>
      <c r="KMF45" s="429"/>
      <c r="KMG45" s="429"/>
      <c r="KMH45" s="429"/>
      <c r="KMI45" s="429"/>
      <c r="KMJ45" s="429"/>
      <c r="KMK45" s="429"/>
      <c r="KML45" s="429"/>
      <c r="KMM45" s="429"/>
      <c r="KMN45" s="429"/>
      <c r="KMO45" s="429"/>
      <c r="KMP45" s="429"/>
      <c r="KMQ45" s="429"/>
      <c r="KMR45" s="429"/>
      <c r="KMS45" s="429"/>
      <c r="KMT45" s="429"/>
      <c r="KMU45" s="429"/>
      <c r="KMV45" s="429"/>
      <c r="KMW45" s="429"/>
      <c r="KMX45" s="429"/>
      <c r="KMY45" s="429"/>
      <c r="KMZ45" s="429"/>
      <c r="KNA45" s="429"/>
      <c r="KNB45" s="429"/>
      <c r="KNC45" s="429"/>
      <c r="KND45" s="429"/>
      <c r="KNE45" s="429"/>
      <c r="KNF45" s="429"/>
      <c r="KNG45" s="429"/>
      <c r="KNH45" s="429"/>
      <c r="KNI45" s="429"/>
      <c r="KNJ45" s="429"/>
      <c r="KNK45" s="429"/>
      <c r="KNL45" s="429"/>
      <c r="KNM45" s="429"/>
      <c r="KNN45" s="429"/>
      <c r="KNO45" s="429"/>
      <c r="KNP45" s="429"/>
      <c r="KNQ45" s="429"/>
      <c r="KNR45" s="429"/>
      <c r="KNS45" s="429"/>
      <c r="KNT45" s="429"/>
      <c r="KNU45" s="429"/>
      <c r="KNV45" s="429"/>
      <c r="KNW45" s="429"/>
      <c r="KNX45" s="429"/>
      <c r="KNY45" s="429"/>
      <c r="KNZ45" s="429"/>
      <c r="KOA45" s="429"/>
      <c r="KOB45" s="429"/>
      <c r="KOC45" s="429"/>
      <c r="KOD45" s="429"/>
      <c r="KOE45" s="429"/>
      <c r="KOF45" s="429"/>
      <c r="KOG45" s="429"/>
      <c r="KOH45" s="429"/>
      <c r="KOI45" s="429"/>
      <c r="KOJ45" s="429"/>
      <c r="KOK45" s="429"/>
      <c r="KOL45" s="429"/>
      <c r="KOM45" s="429"/>
      <c r="KON45" s="429"/>
      <c r="KOO45" s="429"/>
      <c r="KOP45" s="429"/>
      <c r="KOQ45" s="429"/>
      <c r="KOR45" s="429"/>
      <c r="KOS45" s="429"/>
      <c r="KOT45" s="429"/>
      <c r="KOU45" s="429"/>
      <c r="KOV45" s="429"/>
      <c r="KOW45" s="429"/>
      <c r="KOX45" s="429"/>
      <c r="KOY45" s="429"/>
      <c r="KOZ45" s="429"/>
      <c r="KPA45" s="429"/>
      <c r="KPB45" s="429"/>
      <c r="KPC45" s="429"/>
      <c r="KPD45" s="429"/>
      <c r="KPE45" s="429"/>
      <c r="KPF45" s="429"/>
      <c r="KPG45" s="429"/>
      <c r="KPH45" s="429"/>
      <c r="KPI45" s="429"/>
      <c r="KPJ45" s="429"/>
      <c r="KPK45" s="429"/>
      <c r="KPL45" s="429"/>
      <c r="KPM45" s="429"/>
      <c r="KPN45" s="429"/>
      <c r="KPO45" s="429"/>
      <c r="KPP45" s="429"/>
      <c r="KPQ45" s="429"/>
      <c r="KPR45" s="429"/>
      <c r="KPS45" s="429"/>
      <c r="KPT45" s="429"/>
      <c r="KPU45" s="429"/>
      <c r="KPV45" s="429"/>
      <c r="KPW45" s="429"/>
      <c r="KPX45" s="429"/>
      <c r="KPY45" s="429"/>
      <c r="KPZ45" s="429"/>
      <c r="KQA45" s="429"/>
      <c r="KQB45" s="429"/>
      <c r="KQC45" s="429"/>
      <c r="KQD45" s="429"/>
      <c r="KQE45" s="429"/>
      <c r="KQF45" s="429"/>
      <c r="KQG45" s="429"/>
      <c r="KQH45" s="429"/>
      <c r="KQI45" s="429"/>
      <c r="KQJ45" s="429"/>
      <c r="KQK45" s="429"/>
      <c r="KQL45" s="429"/>
      <c r="KQM45" s="429"/>
      <c r="KQN45" s="429"/>
      <c r="KQO45" s="429"/>
      <c r="KQP45" s="429"/>
      <c r="KQQ45" s="429"/>
      <c r="KQR45" s="429"/>
      <c r="KQS45" s="429"/>
      <c r="KQT45" s="429"/>
      <c r="KQU45" s="429"/>
      <c r="KQV45" s="429"/>
      <c r="KQW45" s="429"/>
      <c r="KQX45" s="429"/>
      <c r="KQY45" s="429"/>
      <c r="KQZ45" s="429"/>
      <c r="KRA45" s="429"/>
      <c r="KRB45" s="429"/>
      <c r="KRC45" s="429"/>
      <c r="KRD45" s="429"/>
      <c r="KRE45" s="429"/>
      <c r="KRF45" s="429"/>
      <c r="KRG45" s="429"/>
      <c r="KRH45" s="429"/>
      <c r="KRI45" s="429"/>
      <c r="KRJ45" s="429"/>
      <c r="KRK45" s="429"/>
      <c r="KRL45" s="429"/>
      <c r="KRM45" s="429"/>
      <c r="KRN45" s="429"/>
      <c r="KRO45" s="429"/>
      <c r="KRP45" s="429"/>
      <c r="KRQ45" s="429"/>
      <c r="KRR45" s="429"/>
      <c r="KRS45" s="429"/>
      <c r="KRT45" s="429"/>
      <c r="KRU45" s="429"/>
      <c r="KRV45" s="429"/>
      <c r="KRW45" s="429"/>
      <c r="KRX45" s="429"/>
      <c r="KRY45" s="429"/>
      <c r="KRZ45" s="429"/>
      <c r="KSA45" s="429"/>
      <c r="KSB45" s="429"/>
      <c r="KSC45" s="429"/>
      <c r="KSD45" s="429"/>
      <c r="KSE45" s="429"/>
      <c r="KSF45" s="429"/>
      <c r="KSG45" s="429"/>
      <c r="KSH45" s="429"/>
      <c r="KSI45" s="429"/>
      <c r="KSJ45" s="429"/>
      <c r="KSK45" s="429"/>
      <c r="KSL45" s="429"/>
      <c r="KSM45" s="429"/>
      <c r="KSN45" s="429"/>
      <c r="KSO45" s="429"/>
      <c r="KSP45" s="429"/>
      <c r="KSQ45" s="429"/>
      <c r="KSR45" s="429"/>
      <c r="KSS45" s="429"/>
      <c r="KST45" s="429"/>
      <c r="KSU45" s="429"/>
      <c r="KSV45" s="429"/>
      <c r="KSW45" s="429"/>
      <c r="KSX45" s="429"/>
      <c r="KSY45" s="429"/>
      <c r="KSZ45" s="429"/>
      <c r="KTA45" s="429"/>
      <c r="KTB45" s="429"/>
      <c r="KTC45" s="429"/>
      <c r="KTD45" s="429"/>
      <c r="KTE45" s="429"/>
      <c r="KTF45" s="429"/>
      <c r="KTG45" s="429"/>
      <c r="KTH45" s="429"/>
      <c r="KTI45" s="429"/>
      <c r="KTJ45" s="429"/>
      <c r="KTK45" s="429"/>
      <c r="KTL45" s="429"/>
      <c r="KTM45" s="429"/>
      <c r="KTN45" s="429"/>
      <c r="KTO45" s="429"/>
      <c r="KTP45" s="429"/>
      <c r="KTQ45" s="429"/>
      <c r="KTR45" s="429"/>
      <c r="KTS45" s="429"/>
      <c r="KTT45" s="429"/>
      <c r="KTU45" s="429"/>
      <c r="KTV45" s="429"/>
      <c r="KTW45" s="429"/>
      <c r="KTX45" s="429"/>
      <c r="KTY45" s="429"/>
      <c r="KTZ45" s="429"/>
      <c r="KUA45" s="429"/>
      <c r="KUB45" s="429"/>
      <c r="KUC45" s="429"/>
      <c r="KUD45" s="429"/>
      <c r="KUE45" s="429"/>
      <c r="KUF45" s="429"/>
      <c r="KUG45" s="429"/>
      <c r="KUH45" s="429"/>
      <c r="KUI45" s="429"/>
      <c r="KUJ45" s="429"/>
      <c r="KUK45" s="429"/>
      <c r="KUL45" s="429"/>
      <c r="KUM45" s="429"/>
      <c r="KUN45" s="429"/>
      <c r="KUO45" s="429"/>
      <c r="KUP45" s="429"/>
      <c r="KUQ45" s="429"/>
      <c r="KUR45" s="429"/>
      <c r="KUS45" s="429"/>
      <c r="KUT45" s="429"/>
      <c r="KUU45" s="429"/>
      <c r="KUV45" s="429"/>
      <c r="KUW45" s="429"/>
      <c r="KUX45" s="429"/>
      <c r="KUY45" s="429"/>
      <c r="KUZ45" s="429"/>
      <c r="KVA45" s="429"/>
      <c r="KVB45" s="429"/>
      <c r="KVC45" s="429"/>
      <c r="KVD45" s="429"/>
      <c r="KVE45" s="429"/>
      <c r="KVF45" s="429"/>
      <c r="KVG45" s="429"/>
      <c r="KVH45" s="429"/>
      <c r="KVI45" s="429"/>
      <c r="KVJ45" s="429"/>
      <c r="KVK45" s="429"/>
      <c r="KVL45" s="429"/>
      <c r="KVM45" s="429"/>
      <c r="KVN45" s="429"/>
      <c r="KVO45" s="429"/>
      <c r="KVP45" s="429"/>
      <c r="KVQ45" s="429"/>
      <c r="KVR45" s="429"/>
      <c r="KVS45" s="429"/>
      <c r="KVT45" s="429"/>
      <c r="KVU45" s="429"/>
      <c r="KVV45" s="429"/>
      <c r="KVW45" s="429"/>
      <c r="KVX45" s="429"/>
      <c r="KVY45" s="429"/>
      <c r="KVZ45" s="429"/>
      <c r="KWA45" s="429"/>
      <c r="KWB45" s="429"/>
      <c r="KWC45" s="429"/>
      <c r="KWD45" s="429"/>
      <c r="KWE45" s="429"/>
      <c r="KWF45" s="429"/>
      <c r="KWG45" s="429"/>
      <c r="KWH45" s="429"/>
      <c r="KWI45" s="429"/>
      <c r="KWJ45" s="429"/>
      <c r="KWK45" s="429"/>
      <c r="KWL45" s="429"/>
      <c r="KWM45" s="429"/>
      <c r="KWN45" s="429"/>
      <c r="KWO45" s="429"/>
      <c r="KWP45" s="429"/>
      <c r="KWQ45" s="429"/>
      <c r="KWR45" s="429"/>
      <c r="KWS45" s="429"/>
      <c r="KWT45" s="429"/>
      <c r="KWU45" s="429"/>
      <c r="KWV45" s="429"/>
      <c r="KWW45" s="429"/>
      <c r="KWX45" s="429"/>
      <c r="KWY45" s="429"/>
      <c r="KWZ45" s="429"/>
      <c r="KXA45" s="429"/>
      <c r="KXB45" s="429"/>
      <c r="KXC45" s="429"/>
      <c r="KXD45" s="429"/>
      <c r="KXE45" s="429"/>
      <c r="KXF45" s="429"/>
      <c r="KXG45" s="429"/>
      <c r="KXH45" s="429"/>
      <c r="KXI45" s="429"/>
      <c r="KXJ45" s="429"/>
      <c r="KXK45" s="429"/>
      <c r="KXL45" s="429"/>
      <c r="KXM45" s="429"/>
      <c r="KXN45" s="429"/>
      <c r="KXO45" s="429"/>
      <c r="KXP45" s="429"/>
      <c r="KXQ45" s="429"/>
      <c r="KXR45" s="429"/>
      <c r="KXS45" s="429"/>
      <c r="KXT45" s="429"/>
      <c r="KXU45" s="429"/>
      <c r="KXV45" s="429"/>
      <c r="KXW45" s="429"/>
      <c r="KXX45" s="429"/>
      <c r="KXY45" s="429"/>
      <c r="KXZ45" s="429"/>
      <c r="KYA45" s="429"/>
      <c r="KYB45" s="429"/>
      <c r="KYC45" s="429"/>
      <c r="KYD45" s="429"/>
      <c r="KYE45" s="429"/>
      <c r="KYF45" s="429"/>
      <c r="KYG45" s="429"/>
      <c r="KYH45" s="429"/>
      <c r="KYI45" s="429"/>
      <c r="KYJ45" s="429"/>
      <c r="KYK45" s="429"/>
      <c r="KYL45" s="429"/>
      <c r="KYM45" s="429"/>
      <c r="KYN45" s="429"/>
      <c r="KYO45" s="429"/>
      <c r="KYP45" s="429"/>
      <c r="KYQ45" s="429"/>
      <c r="KYR45" s="429"/>
      <c r="KYS45" s="429"/>
      <c r="KYT45" s="429"/>
      <c r="KYU45" s="429"/>
      <c r="KYV45" s="429"/>
      <c r="KYW45" s="429"/>
      <c r="KYX45" s="429"/>
      <c r="KYY45" s="429"/>
      <c r="KYZ45" s="429"/>
      <c r="KZA45" s="429"/>
      <c r="KZB45" s="429"/>
      <c r="KZC45" s="429"/>
      <c r="KZD45" s="429"/>
      <c r="KZE45" s="429"/>
      <c r="KZF45" s="429"/>
      <c r="KZG45" s="429"/>
      <c r="KZH45" s="429"/>
      <c r="KZI45" s="429"/>
      <c r="KZJ45" s="429"/>
      <c r="KZK45" s="429"/>
      <c r="KZL45" s="429"/>
      <c r="KZM45" s="429"/>
      <c r="KZN45" s="429"/>
      <c r="KZO45" s="429"/>
      <c r="KZP45" s="429"/>
      <c r="KZQ45" s="429"/>
      <c r="KZR45" s="429"/>
      <c r="KZS45" s="429"/>
      <c r="KZT45" s="429"/>
      <c r="KZU45" s="429"/>
      <c r="KZV45" s="429"/>
      <c r="KZW45" s="429"/>
      <c r="KZX45" s="429"/>
      <c r="KZY45" s="429"/>
      <c r="KZZ45" s="429"/>
      <c r="LAA45" s="429"/>
      <c r="LAB45" s="429"/>
      <c r="LAC45" s="429"/>
      <c r="LAD45" s="429"/>
      <c r="LAE45" s="429"/>
      <c r="LAF45" s="429"/>
      <c r="LAG45" s="429"/>
      <c r="LAH45" s="429"/>
      <c r="LAI45" s="429"/>
      <c r="LAJ45" s="429"/>
      <c r="LAK45" s="429"/>
      <c r="LAL45" s="429"/>
      <c r="LAM45" s="429"/>
      <c r="LAN45" s="429"/>
      <c r="LAO45" s="429"/>
      <c r="LAP45" s="429"/>
      <c r="LAQ45" s="429"/>
      <c r="LAR45" s="429"/>
      <c r="LAS45" s="429"/>
      <c r="LAT45" s="429"/>
      <c r="LAU45" s="429"/>
      <c r="LAV45" s="429"/>
      <c r="LAW45" s="429"/>
      <c r="LAX45" s="429"/>
      <c r="LAY45" s="429"/>
      <c r="LAZ45" s="429"/>
      <c r="LBA45" s="429"/>
      <c r="LBB45" s="429"/>
      <c r="LBC45" s="429"/>
      <c r="LBD45" s="429"/>
      <c r="LBE45" s="429"/>
      <c r="LBF45" s="429"/>
      <c r="LBG45" s="429"/>
      <c r="LBH45" s="429"/>
      <c r="LBI45" s="429"/>
      <c r="LBJ45" s="429"/>
      <c r="LBK45" s="429"/>
      <c r="LBL45" s="429"/>
      <c r="LBM45" s="429"/>
      <c r="LBN45" s="429"/>
      <c r="LBO45" s="429"/>
      <c r="LBP45" s="429"/>
      <c r="LBQ45" s="429"/>
      <c r="LBR45" s="429"/>
      <c r="LBS45" s="429"/>
      <c r="LBT45" s="429"/>
      <c r="LBU45" s="429"/>
      <c r="LBV45" s="429"/>
      <c r="LBW45" s="429"/>
      <c r="LBX45" s="429"/>
      <c r="LBY45" s="429"/>
      <c r="LBZ45" s="429"/>
      <c r="LCA45" s="429"/>
      <c r="LCB45" s="429"/>
      <c r="LCC45" s="429"/>
      <c r="LCD45" s="429"/>
      <c r="LCE45" s="429"/>
      <c r="LCF45" s="429"/>
      <c r="LCG45" s="429"/>
      <c r="LCH45" s="429"/>
      <c r="LCI45" s="429"/>
      <c r="LCJ45" s="429"/>
      <c r="LCK45" s="429"/>
      <c r="LCL45" s="429"/>
      <c r="LCM45" s="429"/>
      <c r="LCN45" s="429"/>
      <c r="LCO45" s="429"/>
      <c r="LCP45" s="429"/>
      <c r="LCQ45" s="429"/>
      <c r="LCR45" s="429"/>
      <c r="LCS45" s="429"/>
      <c r="LCT45" s="429"/>
      <c r="LCU45" s="429"/>
      <c r="LCV45" s="429"/>
      <c r="LCW45" s="429"/>
      <c r="LCX45" s="429"/>
      <c r="LCY45" s="429"/>
      <c r="LCZ45" s="429"/>
      <c r="LDA45" s="429"/>
      <c r="LDB45" s="429"/>
      <c r="LDC45" s="429"/>
      <c r="LDD45" s="429"/>
      <c r="LDE45" s="429"/>
      <c r="LDF45" s="429"/>
      <c r="LDG45" s="429"/>
      <c r="LDH45" s="429"/>
      <c r="LDI45" s="429"/>
      <c r="LDJ45" s="429"/>
      <c r="LDK45" s="429"/>
      <c r="LDL45" s="429"/>
      <c r="LDM45" s="429"/>
      <c r="LDN45" s="429"/>
      <c r="LDO45" s="429"/>
      <c r="LDP45" s="429"/>
      <c r="LDQ45" s="429"/>
      <c r="LDR45" s="429"/>
      <c r="LDS45" s="429"/>
      <c r="LDT45" s="429"/>
      <c r="LDU45" s="429"/>
      <c r="LDV45" s="429"/>
      <c r="LDW45" s="429"/>
      <c r="LDX45" s="429"/>
      <c r="LDY45" s="429"/>
      <c r="LDZ45" s="429"/>
      <c r="LEA45" s="429"/>
      <c r="LEB45" s="429"/>
      <c r="LEC45" s="429"/>
      <c r="LED45" s="429"/>
      <c r="LEE45" s="429"/>
      <c r="LEF45" s="429"/>
      <c r="LEG45" s="429"/>
      <c r="LEH45" s="429"/>
      <c r="LEI45" s="429"/>
      <c r="LEJ45" s="429"/>
      <c r="LEK45" s="429"/>
      <c r="LEL45" s="429"/>
      <c r="LEM45" s="429"/>
      <c r="LEN45" s="429"/>
      <c r="LEO45" s="429"/>
      <c r="LEP45" s="429"/>
      <c r="LEQ45" s="429"/>
      <c r="LER45" s="429"/>
      <c r="LES45" s="429"/>
      <c r="LET45" s="429"/>
      <c r="LEU45" s="429"/>
      <c r="LEV45" s="429"/>
      <c r="LEW45" s="429"/>
      <c r="LEX45" s="429"/>
      <c r="LEY45" s="429"/>
      <c r="LEZ45" s="429"/>
      <c r="LFA45" s="429"/>
      <c r="LFB45" s="429"/>
      <c r="LFC45" s="429"/>
      <c r="LFD45" s="429"/>
      <c r="LFE45" s="429"/>
      <c r="LFF45" s="429"/>
      <c r="LFG45" s="429"/>
      <c r="LFH45" s="429"/>
      <c r="LFI45" s="429"/>
      <c r="LFJ45" s="429"/>
      <c r="LFK45" s="429"/>
      <c r="LFL45" s="429"/>
      <c r="LFM45" s="429"/>
      <c r="LFN45" s="429"/>
      <c r="LFO45" s="429"/>
      <c r="LFP45" s="429"/>
      <c r="LFQ45" s="429"/>
      <c r="LFR45" s="429"/>
      <c r="LFS45" s="429"/>
      <c r="LFT45" s="429"/>
      <c r="LFU45" s="429"/>
      <c r="LFV45" s="429"/>
      <c r="LFW45" s="429"/>
      <c r="LFX45" s="429"/>
      <c r="LFY45" s="429"/>
      <c r="LFZ45" s="429"/>
      <c r="LGA45" s="429"/>
      <c r="LGB45" s="429"/>
      <c r="LGC45" s="429"/>
      <c r="LGD45" s="429"/>
      <c r="LGE45" s="429"/>
      <c r="LGF45" s="429"/>
      <c r="LGG45" s="429"/>
      <c r="LGH45" s="429"/>
      <c r="LGI45" s="429"/>
      <c r="LGJ45" s="429"/>
      <c r="LGK45" s="429"/>
      <c r="LGL45" s="429"/>
      <c r="LGM45" s="429"/>
      <c r="LGN45" s="429"/>
      <c r="LGO45" s="429"/>
      <c r="LGP45" s="429"/>
      <c r="LGQ45" s="429"/>
      <c r="LGR45" s="429"/>
      <c r="LGS45" s="429"/>
      <c r="LGT45" s="429"/>
      <c r="LGU45" s="429"/>
      <c r="LGV45" s="429"/>
      <c r="LGW45" s="429"/>
      <c r="LGX45" s="429"/>
      <c r="LGY45" s="429"/>
      <c r="LGZ45" s="429"/>
      <c r="LHA45" s="429"/>
      <c r="LHB45" s="429"/>
      <c r="LHC45" s="429"/>
      <c r="LHD45" s="429"/>
      <c r="LHE45" s="429"/>
      <c r="LHF45" s="429"/>
      <c r="LHG45" s="429"/>
      <c r="LHH45" s="429"/>
      <c r="LHI45" s="429"/>
      <c r="LHJ45" s="429"/>
      <c r="LHK45" s="429"/>
      <c r="LHL45" s="429"/>
      <c r="LHM45" s="429"/>
      <c r="LHN45" s="429"/>
      <c r="LHO45" s="429"/>
      <c r="LHP45" s="429"/>
      <c r="LHQ45" s="429"/>
      <c r="LHR45" s="429"/>
      <c r="LHS45" s="429"/>
      <c r="LHT45" s="429"/>
      <c r="LHU45" s="429"/>
      <c r="LHV45" s="429"/>
      <c r="LHW45" s="429"/>
      <c r="LHX45" s="429"/>
      <c r="LHY45" s="429"/>
      <c r="LHZ45" s="429"/>
      <c r="LIA45" s="429"/>
      <c r="LIB45" s="429"/>
      <c r="LIC45" s="429"/>
      <c r="LID45" s="429"/>
      <c r="LIE45" s="429"/>
      <c r="LIF45" s="429"/>
      <c r="LIG45" s="429"/>
      <c r="LIH45" s="429"/>
      <c r="LII45" s="429"/>
      <c r="LIJ45" s="429"/>
      <c r="LIK45" s="429"/>
      <c r="LIL45" s="429"/>
      <c r="LIM45" s="429"/>
      <c r="LIN45" s="429"/>
      <c r="LIO45" s="429"/>
      <c r="LIP45" s="429"/>
      <c r="LIQ45" s="429"/>
      <c r="LIR45" s="429"/>
      <c r="LIS45" s="429"/>
      <c r="LIT45" s="429"/>
      <c r="LIU45" s="429"/>
      <c r="LIV45" s="429"/>
      <c r="LIW45" s="429"/>
      <c r="LIX45" s="429"/>
      <c r="LIY45" s="429"/>
      <c r="LIZ45" s="429"/>
      <c r="LJA45" s="429"/>
      <c r="LJB45" s="429"/>
      <c r="LJC45" s="429"/>
      <c r="LJD45" s="429"/>
      <c r="LJE45" s="429"/>
      <c r="LJF45" s="429"/>
      <c r="LJG45" s="429"/>
      <c r="LJH45" s="429"/>
      <c r="LJI45" s="429"/>
      <c r="LJJ45" s="429"/>
      <c r="LJK45" s="429"/>
      <c r="LJL45" s="429"/>
      <c r="LJM45" s="429"/>
      <c r="LJN45" s="429"/>
      <c r="LJO45" s="429"/>
      <c r="LJP45" s="429"/>
      <c r="LJQ45" s="429"/>
      <c r="LJR45" s="429"/>
      <c r="LJS45" s="429"/>
      <c r="LJT45" s="429"/>
      <c r="LJU45" s="429"/>
      <c r="LJV45" s="429"/>
      <c r="LJW45" s="429"/>
      <c r="LJX45" s="429"/>
      <c r="LJY45" s="429"/>
      <c r="LJZ45" s="429"/>
      <c r="LKA45" s="429"/>
      <c r="LKB45" s="429"/>
      <c r="LKC45" s="429"/>
      <c r="LKD45" s="429"/>
      <c r="LKE45" s="429"/>
      <c r="LKF45" s="429"/>
      <c r="LKG45" s="429"/>
      <c r="LKH45" s="429"/>
      <c r="LKI45" s="429"/>
      <c r="LKJ45" s="429"/>
      <c r="LKK45" s="429"/>
      <c r="LKL45" s="429"/>
      <c r="LKM45" s="429"/>
      <c r="LKN45" s="429"/>
      <c r="LKO45" s="429"/>
      <c r="LKP45" s="429"/>
      <c r="LKQ45" s="429"/>
      <c r="LKR45" s="429"/>
      <c r="LKS45" s="429"/>
      <c r="LKT45" s="429"/>
      <c r="LKU45" s="429"/>
      <c r="LKV45" s="429"/>
      <c r="LKW45" s="429"/>
      <c r="LKX45" s="429"/>
      <c r="LKY45" s="429"/>
      <c r="LKZ45" s="429"/>
      <c r="LLA45" s="429"/>
      <c r="LLB45" s="429"/>
      <c r="LLC45" s="429"/>
      <c r="LLD45" s="429"/>
      <c r="LLE45" s="429"/>
      <c r="LLF45" s="429"/>
      <c r="LLG45" s="429"/>
      <c r="LLH45" s="429"/>
      <c r="LLI45" s="429"/>
      <c r="LLJ45" s="429"/>
      <c r="LLK45" s="429"/>
      <c r="LLL45" s="429"/>
      <c r="LLM45" s="429"/>
      <c r="LLN45" s="429"/>
      <c r="LLO45" s="429"/>
      <c r="LLP45" s="429"/>
      <c r="LLQ45" s="429"/>
      <c r="LLR45" s="429"/>
      <c r="LLS45" s="429"/>
      <c r="LLT45" s="429"/>
      <c r="LLU45" s="429"/>
      <c r="LLV45" s="429"/>
      <c r="LLW45" s="429"/>
      <c r="LLX45" s="429"/>
      <c r="LLY45" s="429"/>
      <c r="LLZ45" s="429"/>
      <c r="LMA45" s="429"/>
      <c r="LMB45" s="429"/>
      <c r="LMC45" s="429"/>
      <c r="LMD45" s="429"/>
      <c r="LME45" s="429"/>
      <c r="LMF45" s="429"/>
      <c r="LMG45" s="429"/>
      <c r="LMH45" s="429"/>
      <c r="LMI45" s="429"/>
      <c r="LMJ45" s="429"/>
      <c r="LMK45" s="429"/>
      <c r="LML45" s="429"/>
      <c r="LMM45" s="429"/>
      <c r="LMN45" s="429"/>
      <c r="LMO45" s="429"/>
      <c r="LMP45" s="429"/>
      <c r="LMQ45" s="429"/>
      <c r="LMR45" s="429"/>
      <c r="LMS45" s="429"/>
      <c r="LMT45" s="429"/>
      <c r="LMU45" s="429"/>
      <c r="LMV45" s="429"/>
      <c r="LMW45" s="429"/>
      <c r="LMX45" s="429"/>
      <c r="LMY45" s="429"/>
      <c r="LMZ45" s="429"/>
      <c r="LNA45" s="429"/>
      <c r="LNB45" s="429"/>
      <c r="LNC45" s="429"/>
      <c r="LND45" s="429"/>
      <c r="LNE45" s="429"/>
      <c r="LNF45" s="429"/>
      <c r="LNG45" s="429"/>
      <c r="LNH45" s="429"/>
      <c r="LNI45" s="429"/>
      <c r="LNJ45" s="429"/>
      <c r="LNK45" s="429"/>
      <c r="LNL45" s="429"/>
      <c r="LNM45" s="429"/>
      <c r="LNN45" s="429"/>
      <c r="LNO45" s="429"/>
      <c r="LNP45" s="429"/>
      <c r="LNQ45" s="429"/>
      <c r="LNR45" s="429"/>
      <c r="LNS45" s="429"/>
      <c r="LNT45" s="429"/>
      <c r="LNU45" s="429"/>
      <c r="LNV45" s="429"/>
      <c r="LNW45" s="429"/>
      <c r="LNX45" s="429"/>
      <c r="LNY45" s="429"/>
      <c r="LNZ45" s="429"/>
      <c r="LOA45" s="429"/>
      <c r="LOB45" s="429"/>
      <c r="LOC45" s="429"/>
      <c r="LOD45" s="429"/>
      <c r="LOE45" s="429"/>
      <c r="LOF45" s="429"/>
      <c r="LOG45" s="429"/>
      <c r="LOH45" s="429"/>
      <c r="LOI45" s="429"/>
      <c r="LOJ45" s="429"/>
      <c r="LOK45" s="429"/>
      <c r="LOL45" s="429"/>
      <c r="LOM45" s="429"/>
      <c r="LON45" s="429"/>
      <c r="LOO45" s="429"/>
      <c r="LOP45" s="429"/>
      <c r="LOQ45" s="429"/>
      <c r="LOR45" s="429"/>
      <c r="LOS45" s="429"/>
      <c r="LOT45" s="429"/>
      <c r="LOU45" s="429"/>
      <c r="LOV45" s="429"/>
      <c r="LOW45" s="429"/>
      <c r="LOX45" s="429"/>
      <c r="LOY45" s="429"/>
      <c r="LOZ45" s="429"/>
      <c r="LPA45" s="429"/>
      <c r="LPB45" s="429"/>
      <c r="LPC45" s="429"/>
      <c r="LPD45" s="429"/>
      <c r="LPE45" s="429"/>
      <c r="LPF45" s="429"/>
      <c r="LPG45" s="429"/>
      <c r="LPH45" s="429"/>
      <c r="LPI45" s="429"/>
      <c r="LPJ45" s="429"/>
      <c r="LPK45" s="429"/>
      <c r="LPL45" s="429"/>
      <c r="LPM45" s="429"/>
      <c r="LPN45" s="429"/>
      <c r="LPO45" s="429"/>
      <c r="LPP45" s="429"/>
      <c r="LPQ45" s="429"/>
      <c r="LPR45" s="429"/>
      <c r="LPS45" s="429"/>
      <c r="LPT45" s="429"/>
      <c r="LPU45" s="429"/>
      <c r="LPV45" s="429"/>
      <c r="LPW45" s="429"/>
      <c r="LPX45" s="429"/>
      <c r="LPY45" s="429"/>
      <c r="LPZ45" s="429"/>
      <c r="LQA45" s="429"/>
      <c r="LQB45" s="429"/>
      <c r="LQC45" s="429"/>
      <c r="LQD45" s="429"/>
      <c r="LQE45" s="429"/>
      <c r="LQF45" s="429"/>
      <c r="LQG45" s="429"/>
      <c r="LQH45" s="429"/>
      <c r="LQI45" s="429"/>
      <c r="LQJ45" s="429"/>
      <c r="LQK45" s="429"/>
      <c r="LQL45" s="429"/>
      <c r="LQM45" s="429"/>
      <c r="LQN45" s="429"/>
      <c r="LQO45" s="429"/>
      <c r="LQP45" s="429"/>
      <c r="LQQ45" s="429"/>
      <c r="LQR45" s="429"/>
      <c r="LQS45" s="429"/>
      <c r="LQT45" s="429"/>
      <c r="LQU45" s="429"/>
      <c r="LQV45" s="429"/>
      <c r="LQW45" s="429"/>
      <c r="LQX45" s="429"/>
      <c r="LQY45" s="429"/>
      <c r="LQZ45" s="429"/>
      <c r="LRA45" s="429"/>
      <c r="LRB45" s="429"/>
      <c r="LRC45" s="429"/>
      <c r="LRD45" s="429"/>
      <c r="LRE45" s="429"/>
      <c r="LRF45" s="429"/>
      <c r="LRG45" s="429"/>
      <c r="LRH45" s="429"/>
      <c r="LRI45" s="429"/>
      <c r="LRJ45" s="429"/>
      <c r="LRK45" s="429"/>
      <c r="LRL45" s="429"/>
      <c r="LRM45" s="429"/>
      <c r="LRN45" s="429"/>
      <c r="LRO45" s="429"/>
      <c r="LRP45" s="429"/>
      <c r="LRQ45" s="429"/>
      <c r="LRR45" s="429"/>
      <c r="LRS45" s="429"/>
      <c r="LRT45" s="429"/>
      <c r="LRU45" s="429"/>
      <c r="LRV45" s="429"/>
      <c r="LRW45" s="429"/>
      <c r="LRX45" s="429"/>
      <c r="LRY45" s="429"/>
      <c r="LRZ45" s="429"/>
      <c r="LSA45" s="429"/>
      <c r="LSB45" s="429"/>
      <c r="LSC45" s="429"/>
      <c r="LSD45" s="429"/>
      <c r="LSE45" s="429"/>
      <c r="LSF45" s="429"/>
      <c r="LSG45" s="429"/>
      <c r="LSH45" s="429"/>
      <c r="LSI45" s="429"/>
      <c r="LSJ45" s="429"/>
      <c r="LSK45" s="429"/>
      <c r="LSL45" s="429"/>
      <c r="LSM45" s="429"/>
      <c r="LSN45" s="429"/>
      <c r="LSO45" s="429"/>
      <c r="LSP45" s="429"/>
      <c r="LSQ45" s="429"/>
      <c r="LSR45" s="429"/>
      <c r="LSS45" s="429"/>
      <c r="LST45" s="429"/>
      <c r="LSU45" s="429"/>
      <c r="LSV45" s="429"/>
      <c r="LSW45" s="429"/>
      <c r="LSX45" s="429"/>
      <c r="LSY45" s="429"/>
      <c r="LSZ45" s="429"/>
      <c r="LTA45" s="429"/>
      <c r="LTB45" s="429"/>
      <c r="LTC45" s="429"/>
      <c r="LTD45" s="429"/>
      <c r="LTE45" s="429"/>
      <c r="LTF45" s="429"/>
      <c r="LTG45" s="429"/>
      <c r="LTH45" s="429"/>
      <c r="LTI45" s="429"/>
      <c r="LTJ45" s="429"/>
      <c r="LTK45" s="429"/>
      <c r="LTL45" s="429"/>
      <c r="LTM45" s="429"/>
      <c r="LTN45" s="429"/>
      <c r="LTO45" s="429"/>
      <c r="LTP45" s="429"/>
      <c r="LTQ45" s="429"/>
      <c r="LTR45" s="429"/>
      <c r="LTS45" s="429"/>
      <c r="LTT45" s="429"/>
      <c r="LTU45" s="429"/>
      <c r="LTV45" s="429"/>
      <c r="LTW45" s="429"/>
      <c r="LTX45" s="429"/>
      <c r="LTY45" s="429"/>
      <c r="LTZ45" s="429"/>
      <c r="LUA45" s="429"/>
      <c r="LUB45" s="429"/>
      <c r="LUC45" s="429"/>
      <c r="LUD45" s="429"/>
      <c r="LUE45" s="429"/>
      <c r="LUF45" s="429"/>
      <c r="LUG45" s="429"/>
      <c r="LUH45" s="429"/>
      <c r="LUI45" s="429"/>
      <c r="LUJ45" s="429"/>
      <c r="LUK45" s="429"/>
      <c r="LUL45" s="429"/>
      <c r="LUM45" s="429"/>
      <c r="LUN45" s="429"/>
      <c r="LUO45" s="429"/>
      <c r="LUP45" s="429"/>
      <c r="LUQ45" s="429"/>
      <c r="LUR45" s="429"/>
      <c r="LUS45" s="429"/>
      <c r="LUT45" s="429"/>
      <c r="LUU45" s="429"/>
      <c r="LUV45" s="429"/>
      <c r="LUW45" s="429"/>
      <c r="LUX45" s="429"/>
      <c r="LUY45" s="429"/>
      <c r="LUZ45" s="429"/>
      <c r="LVA45" s="429"/>
      <c r="LVB45" s="429"/>
      <c r="LVC45" s="429"/>
      <c r="LVD45" s="429"/>
      <c r="LVE45" s="429"/>
      <c r="LVF45" s="429"/>
      <c r="LVG45" s="429"/>
      <c r="LVH45" s="429"/>
      <c r="LVI45" s="429"/>
      <c r="LVJ45" s="429"/>
      <c r="LVK45" s="429"/>
      <c r="LVL45" s="429"/>
      <c r="LVM45" s="429"/>
      <c r="LVN45" s="429"/>
      <c r="LVO45" s="429"/>
      <c r="LVP45" s="429"/>
      <c r="LVQ45" s="429"/>
      <c r="LVR45" s="429"/>
      <c r="LVS45" s="429"/>
      <c r="LVT45" s="429"/>
      <c r="LVU45" s="429"/>
      <c r="LVV45" s="429"/>
      <c r="LVW45" s="429"/>
      <c r="LVX45" s="429"/>
      <c r="LVY45" s="429"/>
      <c r="LVZ45" s="429"/>
      <c r="LWA45" s="429"/>
      <c r="LWB45" s="429"/>
      <c r="LWC45" s="429"/>
      <c r="LWD45" s="429"/>
      <c r="LWE45" s="429"/>
      <c r="LWF45" s="429"/>
      <c r="LWG45" s="429"/>
      <c r="LWH45" s="429"/>
      <c r="LWI45" s="429"/>
      <c r="LWJ45" s="429"/>
      <c r="LWK45" s="429"/>
      <c r="LWL45" s="429"/>
      <c r="LWM45" s="429"/>
      <c r="LWN45" s="429"/>
      <c r="LWO45" s="429"/>
      <c r="LWP45" s="429"/>
      <c r="LWQ45" s="429"/>
      <c r="LWR45" s="429"/>
      <c r="LWS45" s="429"/>
      <c r="LWT45" s="429"/>
      <c r="LWU45" s="429"/>
      <c r="LWV45" s="429"/>
      <c r="LWW45" s="429"/>
      <c r="LWX45" s="429"/>
      <c r="LWY45" s="429"/>
      <c r="LWZ45" s="429"/>
      <c r="LXA45" s="429"/>
      <c r="LXB45" s="429"/>
      <c r="LXC45" s="429"/>
      <c r="LXD45" s="429"/>
      <c r="LXE45" s="429"/>
      <c r="LXF45" s="429"/>
      <c r="LXG45" s="429"/>
      <c r="LXH45" s="429"/>
      <c r="LXI45" s="429"/>
      <c r="LXJ45" s="429"/>
      <c r="LXK45" s="429"/>
      <c r="LXL45" s="429"/>
      <c r="LXM45" s="429"/>
      <c r="LXN45" s="429"/>
      <c r="LXO45" s="429"/>
      <c r="LXP45" s="429"/>
      <c r="LXQ45" s="429"/>
      <c r="LXR45" s="429"/>
      <c r="LXS45" s="429"/>
      <c r="LXT45" s="429"/>
      <c r="LXU45" s="429"/>
      <c r="LXV45" s="429"/>
      <c r="LXW45" s="429"/>
      <c r="LXX45" s="429"/>
      <c r="LXY45" s="429"/>
      <c r="LXZ45" s="429"/>
      <c r="LYA45" s="429"/>
      <c r="LYB45" s="429"/>
      <c r="LYC45" s="429"/>
      <c r="LYD45" s="429"/>
      <c r="LYE45" s="429"/>
      <c r="LYF45" s="429"/>
      <c r="LYG45" s="429"/>
      <c r="LYH45" s="429"/>
      <c r="LYI45" s="429"/>
      <c r="LYJ45" s="429"/>
      <c r="LYK45" s="429"/>
      <c r="LYL45" s="429"/>
      <c r="LYM45" s="429"/>
      <c r="LYN45" s="429"/>
      <c r="LYO45" s="429"/>
      <c r="LYP45" s="429"/>
      <c r="LYQ45" s="429"/>
      <c r="LYR45" s="429"/>
      <c r="LYS45" s="429"/>
      <c r="LYT45" s="429"/>
      <c r="LYU45" s="429"/>
      <c r="LYV45" s="429"/>
      <c r="LYW45" s="429"/>
      <c r="LYX45" s="429"/>
      <c r="LYY45" s="429"/>
      <c r="LYZ45" s="429"/>
      <c r="LZA45" s="429"/>
      <c r="LZB45" s="429"/>
      <c r="LZC45" s="429"/>
      <c r="LZD45" s="429"/>
      <c r="LZE45" s="429"/>
      <c r="LZF45" s="429"/>
      <c r="LZG45" s="429"/>
      <c r="LZH45" s="429"/>
      <c r="LZI45" s="429"/>
      <c r="LZJ45" s="429"/>
      <c r="LZK45" s="429"/>
      <c r="LZL45" s="429"/>
      <c r="LZM45" s="429"/>
      <c r="LZN45" s="429"/>
      <c r="LZO45" s="429"/>
      <c r="LZP45" s="429"/>
      <c r="LZQ45" s="429"/>
      <c r="LZR45" s="429"/>
      <c r="LZS45" s="429"/>
      <c r="LZT45" s="429"/>
      <c r="LZU45" s="429"/>
      <c r="LZV45" s="429"/>
      <c r="LZW45" s="429"/>
      <c r="LZX45" s="429"/>
      <c r="LZY45" s="429"/>
      <c r="LZZ45" s="429"/>
      <c r="MAA45" s="429"/>
      <c r="MAB45" s="429"/>
      <c r="MAC45" s="429"/>
      <c r="MAD45" s="429"/>
      <c r="MAE45" s="429"/>
      <c r="MAF45" s="429"/>
      <c r="MAG45" s="429"/>
      <c r="MAH45" s="429"/>
      <c r="MAI45" s="429"/>
      <c r="MAJ45" s="429"/>
      <c r="MAK45" s="429"/>
      <c r="MAL45" s="429"/>
      <c r="MAM45" s="429"/>
      <c r="MAN45" s="429"/>
      <c r="MAO45" s="429"/>
      <c r="MAP45" s="429"/>
      <c r="MAQ45" s="429"/>
      <c r="MAR45" s="429"/>
      <c r="MAS45" s="429"/>
      <c r="MAT45" s="429"/>
      <c r="MAU45" s="429"/>
      <c r="MAV45" s="429"/>
      <c r="MAW45" s="429"/>
      <c r="MAX45" s="429"/>
      <c r="MAY45" s="429"/>
      <c r="MAZ45" s="429"/>
      <c r="MBA45" s="429"/>
      <c r="MBB45" s="429"/>
      <c r="MBC45" s="429"/>
      <c r="MBD45" s="429"/>
      <c r="MBE45" s="429"/>
      <c r="MBF45" s="429"/>
      <c r="MBG45" s="429"/>
      <c r="MBH45" s="429"/>
      <c r="MBI45" s="429"/>
      <c r="MBJ45" s="429"/>
      <c r="MBK45" s="429"/>
      <c r="MBL45" s="429"/>
      <c r="MBM45" s="429"/>
      <c r="MBN45" s="429"/>
      <c r="MBO45" s="429"/>
      <c r="MBP45" s="429"/>
      <c r="MBQ45" s="429"/>
      <c r="MBR45" s="429"/>
      <c r="MBS45" s="429"/>
      <c r="MBT45" s="429"/>
      <c r="MBU45" s="429"/>
      <c r="MBV45" s="429"/>
      <c r="MBW45" s="429"/>
      <c r="MBX45" s="429"/>
      <c r="MBY45" s="429"/>
      <c r="MBZ45" s="429"/>
      <c r="MCA45" s="429"/>
      <c r="MCB45" s="429"/>
      <c r="MCC45" s="429"/>
      <c r="MCD45" s="429"/>
      <c r="MCE45" s="429"/>
      <c r="MCF45" s="429"/>
      <c r="MCG45" s="429"/>
      <c r="MCH45" s="429"/>
      <c r="MCI45" s="429"/>
      <c r="MCJ45" s="429"/>
      <c r="MCK45" s="429"/>
      <c r="MCL45" s="429"/>
      <c r="MCM45" s="429"/>
      <c r="MCN45" s="429"/>
      <c r="MCO45" s="429"/>
      <c r="MCP45" s="429"/>
      <c r="MCQ45" s="429"/>
      <c r="MCR45" s="429"/>
      <c r="MCS45" s="429"/>
      <c r="MCT45" s="429"/>
      <c r="MCU45" s="429"/>
      <c r="MCV45" s="429"/>
      <c r="MCW45" s="429"/>
      <c r="MCX45" s="429"/>
      <c r="MCY45" s="429"/>
      <c r="MCZ45" s="429"/>
      <c r="MDA45" s="429"/>
      <c r="MDB45" s="429"/>
      <c r="MDC45" s="429"/>
      <c r="MDD45" s="429"/>
      <c r="MDE45" s="429"/>
      <c r="MDF45" s="429"/>
      <c r="MDG45" s="429"/>
      <c r="MDH45" s="429"/>
      <c r="MDI45" s="429"/>
      <c r="MDJ45" s="429"/>
      <c r="MDK45" s="429"/>
      <c r="MDL45" s="429"/>
      <c r="MDM45" s="429"/>
      <c r="MDN45" s="429"/>
      <c r="MDO45" s="429"/>
      <c r="MDP45" s="429"/>
      <c r="MDQ45" s="429"/>
      <c r="MDR45" s="429"/>
      <c r="MDS45" s="429"/>
      <c r="MDT45" s="429"/>
      <c r="MDU45" s="429"/>
      <c r="MDV45" s="429"/>
      <c r="MDW45" s="429"/>
      <c r="MDX45" s="429"/>
      <c r="MDY45" s="429"/>
      <c r="MDZ45" s="429"/>
      <c r="MEA45" s="429"/>
      <c r="MEB45" s="429"/>
      <c r="MEC45" s="429"/>
      <c r="MED45" s="429"/>
      <c r="MEE45" s="429"/>
      <c r="MEF45" s="429"/>
      <c r="MEG45" s="429"/>
      <c r="MEH45" s="429"/>
      <c r="MEI45" s="429"/>
      <c r="MEJ45" s="429"/>
      <c r="MEK45" s="429"/>
      <c r="MEL45" s="429"/>
      <c r="MEM45" s="429"/>
      <c r="MEN45" s="429"/>
      <c r="MEO45" s="429"/>
      <c r="MEP45" s="429"/>
      <c r="MEQ45" s="429"/>
      <c r="MER45" s="429"/>
      <c r="MES45" s="429"/>
      <c r="MET45" s="429"/>
      <c r="MEU45" s="429"/>
      <c r="MEV45" s="429"/>
      <c r="MEW45" s="429"/>
      <c r="MEX45" s="429"/>
      <c r="MEY45" s="429"/>
      <c r="MEZ45" s="429"/>
      <c r="MFA45" s="429"/>
      <c r="MFB45" s="429"/>
      <c r="MFC45" s="429"/>
      <c r="MFD45" s="429"/>
      <c r="MFE45" s="429"/>
      <c r="MFF45" s="429"/>
      <c r="MFG45" s="429"/>
      <c r="MFH45" s="429"/>
      <c r="MFI45" s="429"/>
      <c r="MFJ45" s="429"/>
      <c r="MFK45" s="429"/>
      <c r="MFL45" s="429"/>
      <c r="MFM45" s="429"/>
      <c r="MFN45" s="429"/>
      <c r="MFO45" s="429"/>
      <c r="MFP45" s="429"/>
      <c r="MFQ45" s="429"/>
      <c r="MFR45" s="429"/>
      <c r="MFS45" s="429"/>
      <c r="MFT45" s="429"/>
      <c r="MFU45" s="429"/>
      <c r="MFV45" s="429"/>
      <c r="MFW45" s="429"/>
      <c r="MFX45" s="429"/>
      <c r="MFY45" s="429"/>
      <c r="MFZ45" s="429"/>
      <c r="MGA45" s="429"/>
      <c r="MGB45" s="429"/>
      <c r="MGC45" s="429"/>
      <c r="MGD45" s="429"/>
      <c r="MGE45" s="429"/>
      <c r="MGF45" s="429"/>
      <c r="MGG45" s="429"/>
      <c r="MGH45" s="429"/>
      <c r="MGI45" s="429"/>
      <c r="MGJ45" s="429"/>
      <c r="MGK45" s="429"/>
      <c r="MGL45" s="429"/>
      <c r="MGM45" s="429"/>
      <c r="MGN45" s="429"/>
      <c r="MGO45" s="429"/>
      <c r="MGP45" s="429"/>
      <c r="MGQ45" s="429"/>
      <c r="MGR45" s="429"/>
      <c r="MGS45" s="429"/>
      <c r="MGT45" s="429"/>
      <c r="MGU45" s="429"/>
      <c r="MGV45" s="429"/>
      <c r="MGW45" s="429"/>
      <c r="MGX45" s="429"/>
      <c r="MGY45" s="429"/>
      <c r="MGZ45" s="429"/>
      <c r="MHA45" s="429"/>
      <c r="MHB45" s="429"/>
      <c r="MHC45" s="429"/>
      <c r="MHD45" s="429"/>
      <c r="MHE45" s="429"/>
      <c r="MHF45" s="429"/>
      <c r="MHG45" s="429"/>
      <c r="MHH45" s="429"/>
      <c r="MHI45" s="429"/>
      <c r="MHJ45" s="429"/>
      <c r="MHK45" s="429"/>
      <c r="MHL45" s="429"/>
      <c r="MHM45" s="429"/>
      <c r="MHN45" s="429"/>
      <c r="MHO45" s="429"/>
      <c r="MHP45" s="429"/>
      <c r="MHQ45" s="429"/>
      <c r="MHR45" s="429"/>
      <c r="MHS45" s="429"/>
      <c r="MHT45" s="429"/>
      <c r="MHU45" s="429"/>
      <c r="MHV45" s="429"/>
      <c r="MHW45" s="429"/>
      <c r="MHX45" s="429"/>
      <c r="MHY45" s="429"/>
      <c r="MHZ45" s="429"/>
      <c r="MIA45" s="429"/>
      <c r="MIB45" s="429"/>
      <c r="MIC45" s="429"/>
      <c r="MID45" s="429"/>
      <c r="MIE45" s="429"/>
      <c r="MIF45" s="429"/>
      <c r="MIG45" s="429"/>
      <c r="MIH45" s="429"/>
      <c r="MII45" s="429"/>
      <c r="MIJ45" s="429"/>
      <c r="MIK45" s="429"/>
      <c r="MIL45" s="429"/>
      <c r="MIM45" s="429"/>
      <c r="MIN45" s="429"/>
      <c r="MIO45" s="429"/>
      <c r="MIP45" s="429"/>
      <c r="MIQ45" s="429"/>
      <c r="MIR45" s="429"/>
      <c r="MIS45" s="429"/>
      <c r="MIT45" s="429"/>
      <c r="MIU45" s="429"/>
      <c r="MIV45" s="429"/>
      <c r="MIW45" s="429"/>
      <c r="MIX45" s="429"/>
      <c r="MIY45" s="429"/>
      <c r="MIZ45" s="429"/>
      <c r="MJA45" s="429"/>
      <c r="MJB45" s="429"/>
      <c r="MJC45" s="429"/>
      <c r="MJD45" s="429"/>
      <c r="MJE45" s="429"/>
      <c r="MJF45" s="429"/>
      <c r="MJG45" s="429"/>
      <c r="MJH45" s="429"/>
      <c r="MJI45" s="429"/>
      <c r="MJJ45" s="429"/>
      <c r="MJK45" s="429"/>
      <c r="MJL45" s="429"/>
      <c r="MJM45" s="429"/>
      <c r="MJN45" s="429"/>
      <c r="MJO45" s="429"/>
      <c r="MJP45" s="429"/>
      <c r="MJQ45" s="429"/>
      <c r="MJR45" s="429"/>
      <c r="MJS45" s="429"/>
      <c r="MJT45" s="429"/>
      <c r="MJU45" s="429"/>
      <c r="MJV45" s="429"/>
      <c r="MJW45" s="429"/>
      <c r="MJX45" s="429"/>
      <c r="MJY45" s="429"/>
      <c r="MJZ45" s="429"/>
      <c r="MKA45" s="429"/>
      <c r="MKB45" s="429"/>
      <c r="MKC45" s="429"/>
      <c r="MKD45" s="429"/>
      <c r="MKE45" s="429"/>
      <c r="MKF45" s="429"/>
      <c r="MKG45" s="429"/>
      <c r="MKH45" s="429"/>
      <c r="MKI45" s="429"/>
      <c r="MKJ45" s="429"/>
      <c r="MKK45" s="429"/>
      <c r="MKL45" s="429"/>
      <c r="MKM45" s="429"/>
      <c r="MKN45" s="429"/>
      <c r="MKO45" s="429"/>
      <c r="MKP45" s="429"/>
      <c r="MKQ45" s="429"/>
      <c r="MKR45" s="429"/>
      <c r="MKS45" s="429"/>
      <c r="MKT45" s="429"/>
      <c r="MKU45" s="429"/>
      <c r="MKV45" s="429"/>
      <c r="MKW45" s="429"/>
      <c r="MKX45" s="429"/>
      <c r="MKY45" s="429"/>
      <c r="MKZ45" s="429"/>
      <c r="MLA45" s="429"/>
      <c r="MLB45" s="429"/>
      <c r="MLC45" s="429"/>
      <c r="MLD45" s="429"/>
      <c r="MLE45" s="429"/>
      <c r="MLF45" s="429"/>
      <c r="MLG45" s="429"/>
      <c r="MLH45" s="429"/>
      <c r="MLI45" s="429"/>
      <c r="MLJ45" s="429"/>
      <c r="MLK45" s="429"/>
      <c r="MLL45" s="429"/>
      <c r="MLM45" s="429"/>
      <c r="MLN45" s="429"/>
      <c r="MLO45" s="429"/>
      <c r="MLP45" s="429"/>
      <c r="MLQ45" s="429"/>
      <c r="MLR45" s="429"/>
      <c r="MLS45" s="429"/>
      <c r="MLT45" s="429"/>
      <c r="MLU45" s="429"/>
      <c r="MLV45" s="429"/>
      <c r="MLW45" s="429"/>
      <c r="MLX45" s="429"/>
      <c r="MLY45" s="429"/>
      <c r="MLZ45" s="429"/>
      <c r="MMA45" s="429"/>
      <c r="MMB45" s="429"/>
      <c r="MMC45" s="429"/>
      <c r="MMD45" s="429"/>
      <c r="MME45" s="429"/>
      <c r="MMF45" s="429"/>
      <c r="MMG45" s="429"/>
      <c r="MMH45" s="429"/>
      <c r="MMI45" s="429"/>
      <c r="MMJ45" s="429"/>
      <c r="MMK45" s="429"/>
      <c r="MML45" s="429"/>
      <c r="MMM45" s="429"/>
      <c r="MMN45" s="429"/>
      <c r="MMO45" s="429"/>
      <c r="MMP45" s="429"/>
      <c r="MMQ45" s="429"/>
      <c r="MMR45" s="429"/>
      <c r="MMS45" s="429"/>
      <c r="MMT45" s="429"/>
      <c r="MMU45" s="429"/>
      <c r="MMV45" s="429"/>
      <c r="MMW45" s="429"/>
      <c r="MMX45" s="429"/>
      <c r="MMY45" s="429"/>
      <c r="MMZ45" s="429"/>
      <c r="MNA45" s="429"/>
      <c r="MNB45" s="429"/>
      <c r="MNC45" s="429"/>
      <c r="MND45" s="429"/>
      <c r="MNE45" s="429"/>
      <c r="MNF45" s="429"/>
      <c r="MNG45" s="429"/>
      <c r="MNH45" s="429"/>
      <c r="MNI45" s="429"/>
      <c r="MNJ45" s="429"/>
      <c r="MNK45" s="429"/>
      <c r="MNL45" s="429"/>
      <c r="MNM45" s="429"/>
      <c r="MNN45" s="429"/>
      <c r="MNO45" s="429"/>
      <c r="MNP45" s="429"/>
      <c r="MNQ45" s="429"/>
      <c r="MNR45" s="429"/>
      <c r="MNS45" s="429"/>
      <c r="MNT45" s="429"/>
      <c r="MNU45" s="429"/>
      <c r="MNV45" s="429"/>
      <c r="MNW45" s="429"/>
      <c r="MNX45" s="429"/>
      <c r="MNY45" s="429"/>
      <c r="MNZ45" s="429"/>
      <c r="MOA45" s="429"/>
      <c r="MOB45" s="429"/>
      <c r="MOC45" s="429"/>
      <c r="MOD45" s="429"/>
      <c r="MOE45" s="429"/>
      <c r="MOF45" s="429"/>
      <c r="MOG45" s="429"/>
      <c r="MOH45" s="429"/>
      <c r="MOI45" s="429"/>
      <c r="MOJ45" s="429"/>
      <c r="MOK45" s="429"/>
      <c r="MOL45" s="429"/>
      <c r="MOM45" s="429"/>
      <c r="MON45" s="429"/>
      <c r="MOO45" s="429"/>
      <c r="MOP45" s="429"/>
      <c r="MOQ45" s="429"/>
      <c r="MOR45" s="429"/>
      <c r="MOS45" s="429"/>
      <c r="MOT45" s="429"/>
      <c r="MOU45" s="429"/>
      <c r="MOV45" s="429"/>
      <c r="MOW45" s="429"/>
      <c r="MOX45" s="429"/>
      <c r="MOY45" s="429"/>
      <c r="MOZ45" s="429"/>
      <c r="MPA45" s="429"/>
      <c r="MPB45" s="429"/>
      <c r="MPC45" s="429"/>
      <c r="MPD45" s="429"/>
      <c r="MPE45" s="429"/>
      <c r="MPF45" s="429"/>
      <c r="MPG45" s="429"/>
      <c r="MPH45" s="429"/>
      <c r="MPI45" s="429"/>
      <c r="MPJ45" s="429"/>
      <c r="MPK45" s="429"/>
      <c r="MPL45" s="429"/>
      <c r="MPM45" s="429"/>
      <c r="MPN45" s="429"/>
      <c r="MPO45" s="429"/>
      <c r="MPP45" s="429"/>
      <c r="MPQ45" s="429"/>
      <c r="MPR45" s="429"/>
      <c r="MPS45" s="429"/>
      <c r="MPT45" s="429"/>
      <c r="MPU45" s="429"/>
      <c r="MPV45" s="429"/>
      <c r="MPW45" s="429"/>
      <c r="MPX45" s="429"/>
      <c r="MPY45" s="429"/>
      <c r="MPZ45" s="429"/>
      <c r="MQA45" s="429"/>
      <c r="MQB45" s="429"/>
      <c r="MQC45" s="429"/>
      <c r="MQD45" s="429"/>
      <c r="MQE45" s="429"/>
      <c r="MQF45" s="429"/>
      <c r="MQG45" s="429"/>
      <c r="MQH45" s="429"/>
      <c r="MQI45" s="429"/>
      <c r="MQJ45" s="429"/>
      <c r="MQK45" s="429"/>
      <c r="MQL45" s="429"/>
      <c r="MQM45" s="429"/>
      <c r="MQN45" s="429"/>
      <c r="MQO45" s="429"/>
      <c r="MQP45" s="429"/>
      <c r="MQQ45" s="429"/>
      <c r="MQR45" s="429"/>
      <c r="MQS45" s="429"/>
      <c r="MQT45" s="429"/>
      <c r="MQU45" s="429"/>
      <c r="MQV45" s="429"/>
      <c r="MQW45" s="429"/>
      <c r="MQX45" s="429"/>
      <c r="MQY45" s="429"/>
      <c r="MQZ45" s="429"/>
      <c r="MRA45" s="429"/>
      <c r="MRB45" s="429"/>
      <c r="MRC45" s="429"/>
      <c r="MRD45" s="429"/>
      <c r="MRE45" s="429"/>
      <c r="MRF45" s="429"/>
      <c r="MRG45" s="429"/>
      <c r="MRH45" s="429"/>
      <c r="MRI45" s="429"/>
      <c r="MRJ45" s="429"/>
      <c r="MRK45" s="429"/>
      <c r="MRL45" s="429"/>
      <c r="MRM45" s="429"/>
      <c r="MRN45" s="429"/>
      <c r="MRO45" s="429"/>
      <c r="MRP45" s="429"/>
      <c r="MRQ45" s="429"/>
      <c r="MRR45" s="429"/>
      <c r="MRS45" s="429"/>
      <c r="MRT45" s="429"/>
      <c r="MRU45" s="429"/>
      <c r="MRV45" s="429"/>
      <c r="MRW45" s="429"/>
      <c r="MRX45" s="429"/>
      <c r="MRY45" s="429"/>
      <c r="MRZ45" s="429"/>
      <c r="MSA45" s="429"/>
      <c r="MSB45" s="429"/>
      <c r="MSC45" s="429"/>
      <c r="MSD45" s="429"/>
      <c r="MSE45" s="429"/>
      <c r="MSF45" s="429"/>
      <c r="MSG45" s="429"/>
      <c r="MSH45" s="429"/>
      <c r="MSI45" s="429"/>
      <c r="MSJ45" s="429"/>
      <c r="MSK45" s="429"/>
      <c r="MSL45" s="429"/>
      <c r="MSM45" s="429"/>
      <c r="MSN45" s="429"/>
      <c r="MSO45" s="429"/>
      <c r="MSP45" s="429"/>
      <c r="MSQ45" s="429"/>
      <c r="MSR45" s="429"/>
      <c r="MSS45" s="429"/>
      <c r="MST45" s="429"/>
      <c r="MSU45" s="429"/>
      <c r="MSV45" s="429"/>
      <c r="MSW45" s="429"/>
      <c r="MSX45" s="429"/>
      <c r="MSY45" s="429"/>
      <c r="MSZ45" s="429"/>
      <c r="MTA45" s="429"/>
      <c r="MTB45" s="429"/>
      <c r="MTC45" s="429"/>
      <c r="MTD45" s="429"/>
      <c r="MTE45" s="429"/>
      <c r="MTF45" s="429"/>
      <c r="MTG45" s="429"/>
      <c r="MTH45" s="429"/>
      <c r="MTI45" s="429"/>
      <c r="MTJ45" s="429"/>
      <c r="MTK45" s="429"/>
      <c r="MTL45" s="429"/>
      <c r="MTM45" s="429"/>
      <c r="MTN45" s="429"/>
      <c r="MTO45" s="429"/>
      <c r="MTP45" s="429"/>
      <c r="MTQ45" s="429"/>
      <c r="MTR45" s="429"/>
      <c r="MTS45" s="429"/>
      <c r="MTT45" s="429"/>
      <c r="MTU45" s="429"/>
      <c r="MTV45" s="429"/>
      <c r="MTW45" s="429"/>
      <c r="MTX45" s="429"/>
      <c r="MTY45" s="429"/>
      <c r="MTZ45" s="429"/>
      <c r="MUA45" s="429"/>
      <c r="MUB45" s="429"/>
      <c r="MUC45" s="429"/>
      <c r="MUD45" s="429"/>
      <c r="MUE45" s="429"/>
      <c r="MUF45" s="429"/>
      <c r="MUG45" s="429"/>
      <c r="MUH45" s="429"/>
      <c r="MUI45" s="429"/>
      <c r="MUJ45" s="429"/>
      <c r="MUK45" s="429"/>
      <c r="MUL45" s="429"/>
      <c r="MUM45" s="429"/>
      <c r="MUN45" s="429"/>
      <c r="MUO45" s="429"/>
      <c r="MUP45" s="429"/>
      <c r="MUQ45" s="429"/>
      <c r="MUR45" s="429"/>
      <c r="MUS45" s="429"/>
      <c r="MUT45" s="429"/>
      <c r="MUU45" s="429"/>
      <c r="MUV45" s="429"/>
      <c r="MUW45" s="429"/>
      <c r="MUX45" s="429"/>
      <c r="MUY45" s="429"/>
      <c r="MUZ45" s="429"/>
      <c r="MVA45" s="429"/>
      <c r="MVB45" s="429"/>
      <c r="MVC45" s="429"/>
      <c r="MVD45" s="429"/>
      <c r="MVE45" s="429"/>
      <c r="MVF45" s="429"/>
      <c r="MVG45" s="429"/>
      <c r="MVH45" s="429"/>
      <c r="MVI45" s="429"/>
      <c r="MVJ45" s="429"/>
      <c r="MVK45" s="429"/>
      <c r="MVL45" s="429"/>
      <c r="MVM45" s="429"/>
      <c r="MVN45" s="429"/>
      <c r="MVO45" s="429"/>
      <c r="MVP45" s="429"/>
      <c r="MVQ45" s="429"/>
      <c r="MVR45" s="429"/>
      <c r="MVS45" s="429"/>
      <c r="MVT45" s="429"/>
      <c r="MVU45" s="429"/>
      <c r="MVV45" s="429"/>
      <c r="MVW45" s="429"/>
      <c r="MVX45" s="429"/>
      <c r="MVY45" s="429"/>
      <c r="MVZ45" s="429"/>
      <c r="MWA45" s="429"/>
      <c r="MWB45" s="429"/>
      <c r="MWC45" s="429"/>
      <c r="MWD45" s="429"/>
      <c r="MWE45" s="429"/>
      <c r="MWF45" s="429"/>
      <c r="MWG45" s="429"/>
      <c r="MWH45" s="429"/>
      <c r="MWI45" s="429"/>
      <c r="MWJ45" s="429"/>
      <c r="MWK45" s="429"/>
      <c r="MWL45" s="429"/>
      <c r="MWM45" s="429"/>
      <c r="MWN45" s="429"/>
      <c r="MWO45" s="429"/>
      <c r="MWP45" s="429"/>
      <c r="MWQ45" s="429"/>
      <c r="MWR45" s="429"/>
      <c r="MWS45" s="429"/>
      <c r="MWT45" s="429"/>
      <c r="MWU45" s="429"/>
      <c r="MWV45" s="429"/>
      <c r="MWW45" s="429"/>
      <c r="MWX45" s="429"/>
      <c r="MWY45" s="429"/>
      <c r="MWZ45" s="429"/>
      <c r="MXA45" s="429"/>
      <c r="MXB45" s="429"/>
      <c r="MXC45" s="429"/>
      <c r="MXD45" s="429"/>
      <c r="MXE45" s="429"/>
      <c r="MXF45" s="429"/>
      <c r="MXG45" s="429"/>
      <c r="MXH45" s="429"/>
      <c r="MXI45" s="429"/>
      <c r="MXJ45" s="429"/>
      <c r="MXK45" s="429"/>
      <c r="MXL45" s="429"/>
      <c r="MXM45" s="429"/>
      <c r="MXN45" s="429"/>
      <c r="MXO45" s="429"/>
      <c r="MXP45" s="429"/>
      <c r="MXQ45" s="429"/>
      <c r="MXR45" s="429"/>
      <c r="MXS45" s="429"/>
      <c r="MXT45" s="429"/>
      <c r="MXU45" s="429"/>
      <c r="MXV45" s="429"/>
      <c r="MXW45" s="429"/>
      <c r="MXX45" s="429"/>
      <c r="MXY45" s="429"/>
      <c r="MXZ45" s="429"/>
      <c r="MYA45" s="429"/>
      <c r="MYB45" s="429"/>
      <c r="MYC45" s="429"/>
      <c r="MYD45" s="429"/>
      <c r="MYE45" s="429"/>
      <c r="MYF45" s="429"/>
      <c r="MYG45" s="429"/>
      <c r="MYH45" s="429"/>
      <c r="MYI45" s="429"/>
      <c r="MYJ45" s="429"/>
      <c r="MYK45" s="429"/>
      <c r="MYL45" s="429"/>
      <c r="MYM45" s="429"/>
      <c r="MYN45" s="429"/>
      <c r="MYO45" s="429"/>
      <c r="MYP45" s="429"/>
      <c r="MYQ45" s="429"/>
      <c r="MYR45" s="429"/>
      <c r="MYS45" s="429"/>
      <c r="MYT45" s="429"/>
      <c r="MYU45" s="429"/>
      <c r="MYV45" s="429"/>
      <c r="MYW45" s="429"/>
      <c r="MYX45" s="429"/>
      <c r="MYY45" s="429"/>
      <c r="MYZ45" s="429"/>
      <c r="MZA45" s="429"/>
      <c r="MZB45" s="429"/>
      <c r="MZC45" s="429"/>
      <c r="MZD45" s="429"/>
      <c r="MZE45" s="429"/>
      <c r="MZF45" s="429"/>
      <c r="MZG45" s="429"/>
      <c r="MZH45" s="429"/>
      <c r="MZI45" s="429"/>
      <c r="MZJ45" s="429"/>
      <c r="MZK45" s="429"/>
      <c r="MZL45" s="429"/>
      <c r="MZM45" s="429"/>
      <c r="MZN45" s="429"/>
      <c r="MZO45" s="429"/>
      <c r="MZP45" s="429"/>
      <c r="MZQ45" s="429"/>
      <c r="MZR45" s="429"/>
      <c r="MZS45" s="429"/>
      <c r="MZT45" s="429"/>
      <c r="MZU45" s="429"/>
      <c r="MZV45" s="429"/>
      <c r="MZW45" s="429"/>
      <c r="MZX45" s="429"/>
      <c r="MZY45" s="429"/>
      <c r="MZZ45" s="429"/>
      <c r="NAA45" s="429"/>
      <c r="NAB45" s="429"/>
      <c r="NAC45" s="429"/>
      <c r="NAD45" s="429"/>
      <c r="NAE45" s="429"/>
      <c r="NAF45" s="429"/>
      <c r="NAG45" s="429"/>
      <c r="NAH45" s="429"/>
      <c r="NAI45" s="429"/>
      <c r="NAJ45" s="429"/>
      <c r="NAK45" s="429"/>
      <c r="NAL45" s="429"/>
      <c r="NAM45" s="429"/>
      <c r="NAN45" s="429"/>
      <c r="NAO45" s="429"/>
      <c r="NAP45" s="429"/>
      <c r="NAQ45" s="429"/>
      <c r="NAR45" s="429"/>
      <c r="NAS45" s="429"/>
      <c r="NAT45" s="429"/>
      <c r="NAU45" s="429"/>
      <c r="NAV45" s="429"/>
      <c r="NAW45" s="429"/>
      <c r="NAX45" s="429"/>
      <c r="NAY45" s="429"/>
      <c r="NAZ45" s="429"/>
      <c r="NBA45" s="429"/>
      <c r="NBB45" s="429"/>
      <c r="NBC45" s="429"/>
      <c r="NBD45" s="429"/>
      <c r="NBE45" s="429"/>
      <c r="NBF45" s="429"/>
      <c r="NBG45" s="429"/>
      <c r="NBH45" s="429"/>
      <c r="NBI45" s="429"/>
      <c r="NBJ45" s="429"/>
      <c r="NBK45" s="429"/>
      <c r="NBL45" s="429"/>
      <c r="NBM45" s="429"/>
      <c r="NBN45" s="429"/>
      <c r="NBO45" s="429"/>
      <c r="NBP45" s="429"/>
      <c r="NBQ45" s="429"/>
      <c r="NBR45" s="429"/>
      <c r="NBS45" s="429"/>
      <c r="NBT45" s="429"/>
      <c r="NBU45" s="429"/>
      <c r="NBV45" s="429"/>
      <c r="NBW45" s="429"/>
      <c r="NBX45" s="429"/>
      <c r="NBY45" s="429"/>
      <c r="NBZ45" s="429"/>
      <c r="NCA45" s="429"/>
      <c r="NCB45" s="429"/>
      <c r="NCC45" s="429"/>
      <c r="NCD45" s="429"/>
      <c r="NCE45" s="429"/>
      <c r="NCF45" s="429"/>
      <c r="NCG45" s="429"/>
      <c r="NCH45" s="429"/>
      <c r="NCI45" s="429"/>
      <c r="NCJ45" s="429"/>
      <c r="NCK45" s="429"/>
      <c r="NCL45" s="429"/>
      <c r="NCM45" s="429"/>
      <c r="NCN45" s="429"/>
      <c r="NCO45" s="429"/>
      <c r="NCP45" s="429"/>
      <c r="NCQ45" s="429"/>
      <c r="NCR45" s="429"/>
      <c r="NCS45" s="429"/>
      <c r="NCT45" s="429"/>
      <c r="NCU45" s="429"/>
      <c r="NCV45" s="429"/>
      <c r="NCW45" s="429"/>
      <c r="NCX45" s="429"/>
      <c r="NCY45" s="429"/>
      <c r="NCZ45" s="429"/>
      <c r="NDA45" s="429"/>
      <c r="NDB45" s="429"/>
      <c r="NDC45" s="429"/>
      <c r="NDD45" s="429"/>
      <c r="NDE45" s="429"/>
      <c r="NDF45" s="429"/>
      <c r="NDG45" s="429"/>
      <c r="NDH45" s="429"/>
      <c r="NDI45" s="429"/>
      <c r="NDJ45" s="429"/>
      <c r="NDK45" s="429"/>
      <c r="NDL45" s="429"/>
      <c r="NDM45" s="429"/>
      <c r="NDN45" s="429"/>
      <c r="NDO45" s="429"/>
      <c r="NDP45" s="429"/>
      <c r="NDQ45" s="429"/>
      <c r="NDR45" s="429"/>
      <c r="NDS45" s="429"/>
      <c r="NDT45" s="429"/>
      <c r="NDU45" s="429"/>
      <c r="NDV45" s="429"/>
      <c r="NDW45" s="429"/>
      <c r="NDX45" s="429"/>
      <c r="NDY45" s="429"/>
      <c r="NDZ45" s="429"/>
      <c r="NEA45" s="429"/>
      <c r="NEB45" s="429"/>
      <c r="NEC45" s="429"/>
      <c r="NED45" s="429"/>
      <c r="NEE45" s="429"/>
      <c r="NEF45" s="429"/>
      <c r="NEG45" s="429"/>
      <c r="NEH45" s="429"/>
      <c r="NEI45" s="429"/>
      <c r="NEJ45" s="429"/>
      <c r="NEK45" s="429"/>
      <c r="NEL45" s="429"/>
      <c r="NEM45" s="429"/>
      <c r="NEN45" s="429"/>
      <c r="NEO45" s="429"/>
      <c r="NEP45" s="429"/>
      <c r="NEQ45" s="429"/>
      <c r="NER45" s="429"/>
      <c r="NES45" s="429"/>
      <c r="NET45" s="429"/>
      <c r="NEU45" s="429"/>
      <c r="NEV45" s="429"/>
      <c r="NEW45" s="429"/>
      <c r="NEX45" s="429"/>
      <c r="NEY45" s="429"/>
      <c r="NEZ45" s="429"/>
      <c r="NFA45" s="429"/>
      <c r="NFB45" s="429"/>
      <c r="NFC45" s="429"/>
      <c r="NFD45" s="429"/>
      <c r="NFE45" s="429"/>
      <c r="NFF45" s="429"/>
      <c r="NFG45" s="429"/>
      <c r="NFH45" s="429"/>
      <c r="NFI45" s="429"/>
      <c r="NFJ45" s="429"/>
      <c r="NFK45" s="429"/>
      <c r="NFL45" s="429"/>
      <c r="NFM45" s="429"/>
      <c r="NFN45" s="429"/>
      <c r="NFO45" s="429"/>
      <c r="NFP45" s="429"/>
      <c r="NFQ45" s="429"/>
      <c r="NFR45" s="429"/>
      <c r="NFS45" s="429"/>
      <c r="NFT45" s="429"/>
      <c r="NFU45" s="429"/>
      <c r="NFV45" s="429"/>
      <c r="NFW45" s="429"/>
      <c r="NFX45" s="429"/>
      <c r="NFY45" s="429"/>
      <c r="NFZ45" s="429"/>
      <c r="NGA45" s="429"/>
      <c r="NGB45" s="429"/>
      <c r="NGC45" s="429"/>
      <c r="NGD45" s="429"/>
      <c r="NGE45" s="429"/>
      <c r="NGF45" s="429"/>
      <c r="NGG45" s="429"/>
      <c r="NGH45" s="429"/>
      <c r="NGI45" s="429"/>
      <c r="NGJ45" s="429"/>
      <c r="NGK45" s="429"/>
      <c r="NGL45" s="429"/>
      <c r="NGM45" s="429"/>
      <c r="NGN45" s="429"/>
      <c r="NGO45" s="429"/>
      <c r="NGP45" s="429"/>
      <c r="NGQ45" s="429"/>
      <c r="NGR45" s="429"/>
      <c r="NGS45" s="429"/>
      <c r="NGT45" s="429"/>
      <c r="NGU45" s="429"/>
      <c r="NGV45" s="429"/>
      <c r="NGW45" s="429"/>
      <c r="NGX45" s="429"/>
      <c r="NGY45" s="429"/>
      <c r="NGZ45" s="429"/>
      <c r="NHA45" s="429"/>
      <c r="NHB45" s="429"/>
      <c r="NHC45" s="429"/>
      <c r="NHD45" s="429"/>
      <c r="NHE45" s="429"/>
      <c r="NHF45" s="429"/>
      <c r="NHG45" s="429"/>
      <c r="NHH45" s="429"/>
      <c r="NHI45" s="429"/>
      <c r="NHJ45" s="429"/>
      <c r="NHK45" s="429"/>
      <c r="NHL45" s="429"/>
      <c r="NHM45" s="429"/>
      <c r="NHN45" s="429"/>
      <c r="NHO45" s="429"/>
      <c r="NHP45" s="429"/>
      <c r="NHQ45" s="429"/>
      <c r="NHR45" s="429"/>
      <c r="NHS45" s="429"/>
      <c r="NHT45" s="429"/>
      <c r="NHU45" s="429"/>
      <c r="NHV45" s="429"/>
      <c r="NHW45" s="429"/>
      <c r="NHX45" s="429"/>
      <c r="NHY45" s="429"/>
      <c r="NHZ45" s="429"/>
      <c r="NIA45" s="429"/>
      <c r="NIB45" s="429"/>
      <c r="NIC45" s="429"/>
      <c r="NID45" s="429"/>
      <c r="NIE45" s="429"/>
      <c r="NIF45" s="429"/>
      <c r="NIG45" s="429"/>
      <c r="NIH45" s="429"/>
      <c r="NII45" s="429"/>
      <c r="NIJ45" s="429"/>
      <c r="NIK45" s="429"/>
      <c r="NIL45" s="429"/>
      <c r="NIM45" s="429"/>
      <c r="NIN45" s="429"/>
      <c r="NIO45" s="429"/>
      <c r="NIP45" s="429"/>
      <c r="NIQ45" s="429"/>
      <c r="NIR45" s="429"/>
      <c r="NIS45" s="429"/>
      <c r="NIT45" s="429"/>
      <c r="NIU45" s="429"/>
      <c r="NIV45" s="429"/>
      <c r="NIW45" s="429"/>
      <c r="NIX45" s="429"/>
      <c r="NIY45" s="429"/>
      <c r="NIZ45" s="429"/>
      <c r="NJA45" s="429"/>
      <c r="NJB45" s="429"/>
      <c r="NJC45" s="429"/>
      <c r="NJD45" s="429"/>
      <c r="NJE45" s="429"/>
      <c r="NJF45" s="429"/>
      <c r="NJG45" s="429"/>
      <c r="NJH45" s="429"/>
      <c r="NJI45" s="429"/>
      <c r="NJJ45" s="429"/>
      <c r="NJK45" s="429"/>
      <c r="NJL45" s="429"/>
      <c r="NJM45" s="429"/>
      <c r="NJN45" s="429"/>
      <c r="NJO45" s="429"/>
      <c r="NJP45" s="429"/>
      <c r="NJQ45" s="429"/>
      <c r="NJR45" s="429"/>
      <c r="NJS45" s="429"/>
      <c r="NJT45" s="429"/>
      <c r="NJU45" s="429"/>
      <c r="NJV45" s="429"/>
      <c r="NJW45" s="429"/>
      <c r="NJX45" s="429"/>
      <c r="NJY45" s="429"/>
      <c r="NJZ45" s="429"/>
      <c r="NKA45" s="429"/>
      <c r="NKB45" s="429"/>
      <c r="NKC45" s="429"/>
      <c r="NKD45" s="429"/>
      <c r="NKE45" s="429"/>
      <c r="NKF45" s="429"/>
      <c r="NKG45" s="429"/>
      <c r="NKH45" s="429"/>
      <c r="NKI45" s="429"/>
      <c r="NKJ45" s="429"/>
      <c r="NKK45" s="429"/>
      <c r="NKL45" s="429"/>
      <c r="NKM45" s="429"/>
      <c r="NKN45" s="429"/>
      <c r="NKO45" s="429"/>
      <c r="NKP45" s="429"/>
      <c r="NKQ45" s="429"/>
      <c r="NKR45" s="429"/>
      <c r="NKS45" s="429"/>
      <c r="NKT45" s="429"/>
      <c r="NKU45" s="429"/>
      <c r="NKV45" s="429"/>
      <c r="NKW45" s="429"/>
      <c r="NKX45" s="429"/>
      <c r="NKY45" s="429"/>
      <c r="NKZ45" s="429"/>
      <c r="NLA45" s="429"/>
      <c r="NLB45" s="429"/>
      <c r="NLC45" s="429"/>
      <c r="NLD45" s="429"/>
      <c r="NLE45" s="429"/>
      <c r="NLF45" s="429"/>
      <c r="NLG45" s="429"/>
      <c r="NLH45" s="429"/>
      <c r="NLI45" s="429"/>
      <c r="NLJ45" s="429"/>
      <c r="NLK45" s="429"/>
      <c r="NLL45" s="429"/>
      <c r="NLM45" s="429"/>
      <c r="NLN45" s="429"/>
      <c r="NLO45" s="429"/>
      <c r="NLP45" s="429"/>
      <c r="NLQ45" s="429"/>
      <c r="NLR45" s="429"/>
      <c r="NLS45" s="429"/>
      <c r="NLT45" s="429"/>
      <c r="NLU45" s="429"/>
      <c r="NLV45" s="429"/>
      <c r="NLW45" s="429"/>
      <c r="NLX45" s="429"/>
      <c r="NLY45" s="429"/>
      <c r="NLZ45" s="429"/>
      <c r="NMA45" s="429"/>
      <c r="NMB45" s="429"/>
      <c r="NMC45" s="429"/>
      <c r="NMD45" s="429"/>
      <c r="NME45" s="429"/>
      <c r="NMF45" s="429"/>
      <c r="NMG45" s="429"/>
      <c r="NMH45" s="429"/>
      <c r="NMI45" s="429"/>
      <c r="NMJ45" s="429"/>
      <c r="NMK45" s="429"/>
      <c r="NML45" s="429"/>
      <c r="NMM45" s="429"/>
      <c r="NMN45" s="429"/>
      <c r="NMO45" s="429"/>
      <c r="NMP45" s="429"/>
      <c r="NMQ45" s="429"/>
      <c r="NMR45" s="429"/>
      <c r="NMS45" s="429"/>
      <c r="NMT45" s="429"/>
      <c r="NMU45" s="429"/>
      <c r="NMV45" s="429"/>
      <c r="NMW45" s="429"/>
      <c r="NMX45" s="429"/>
      <c r="NMY45" s="429"/>
      <c r="NMZ45" s="429"/>
      <c r="NNA45" s="429"/>
      <c r="NNB45" s="429"/>
      <c r="NNC45" s="429"/>
      <c r="NND45" s="429"/>
      <c r="NNE45" s="429"/>
      <c r="NNF45" s="429"/>
      <c r="NNG45" s="429"/>
      <c r="NNH45" s="429"/>
      <c r="NNI45" s="429"/>
      <c r="NNJ45" s="429"/>
      <c r="NNK45" s="429"/>
      <c r="NNL45" s="429"/>
      <c r="NNM45" s="429"/>
      <c r="NNN45" s="429"/>
      <c r="NNO45" s="429"/>
      <c r="NNP45" s="429"/>
      <c r="NNQ45" s="429"/>
      <c r="NNR45" s="429"/>
      <c r="NNS45" s="429"/>
      <c r="NNT45" s="429"/>
      <c r="NNU45" s="429"/>
      <c r="NNV45" s="429"/>
      <c r="NNW45" s="429"/>
      <c r="NNX45" s="429"/>
      <c r="NNY45" s="429"/>
      <c r="NNZ45" s="429"/>
      <c r="NOA45" s="429"/>
      <c r="NOB45" s="429"/>
      <c r="NOC45" s="429"/>
      <c r="NOD45" s="429"/>
      <c r="NOE45" s="429"/>
      <c r="NOF45" s="429"/>
      <c r="NOG45" s="429"/>
      <c r="NOH45" s="429"/>
      <c r="NOI45" s="429"/>
      <c r="NOJ45" s="429"/>
      <c r="NOK45" s="429"/>
      <c r="NOL45" s="429"/>
      <c r="NOM45" s="429"/>
      <c r="NON45" s="429"/>
      <c r="NOO45" s="429"/>
      <c r="NOP45" s="429"/>
      <c r="NOQ45" s="429"/>
      <c r="NOR45" s="429"/>
      <c r="NOS45" s="429"/>
      <c r="NOT45" s="429"/>
      <c r="NOU45" s="429"/>
      <c r="NOV45" s="429"/>
      <c r="NOW45" s="429"/>
      <c r="NOX45" s="429"/>
      <c r="NOY45" s="429"/>
      <c r="NOZ45" s="429"/>
      <c r="NPA45" s="429"/>
      <c r="NPB45" s="429"/>
      <c r="NPC45" s="429"/>
      <c r="NPD45" s="429"/>
      <c r="NPE45" s="429"/>
      <c r="NPF45" s="429"/>
      <c r="NPG45" s="429"/>
      <c r="NPH45" s="429"/>
      <c r="NPI45" s="429"/>
      <c r="NPJ45" s="429"/>
      <c r="NPK45" s="429"/>
      <c r="NPL45" s="429"/>
      <c r="NPM45" s="429"/>
      <c r="NPN45" s="429"/>
      <c r="NPO45" s="429"/>
      <c r="NPP45" s="429"/>
      <c r="NPQ45" s="429"/>
      <c r="NPR45" s="429"/>
      <c r="NPS45" s="429"/>
      <c r="NPT45" s="429"/>
      <c r="NPU45" s="429"/>
      <c r="NPV45" s="429"/>
      <c r="NPW45" s="429"/>
      <c r="NPX45" s="429"/>
      <c r="NPY45" s="429"/>
      <c r="NPZ45" s="429"/>
      <c r="NQA45" s="429"/>
      <c r="NQB45" s="429"/>
      <c r="NQC45" s="429"/>
      <c r="NQD45" s="429"/>
      <c r="NQE45" s="429"/>
      <c r="NQF45" s="429"/>
      <c r="NQG45" s="429"/>
      <c r="NQH45" s="429"/>
      <c r="NQI45" s="429"/>
      <c r="NQJ45" s="429"/>
      <c r="NQK45" s="429"/>
      <c r="NQL45" s="429"/>
      <c r="NQM45" s="429"/>
      <c r="NQN45" s="429"/>
      <c r="NQO45" s="429"/>
      <c r="NQP45" s="429"/>
      <c r="NQQ45" s="429"/>
      <c r="NQR45" s="429"/>
      <c r="NQS45" s="429"/>
      <c r="NQT45" s="429"/>
      <c r="NQU45" s="429"/>
      <c r="NQV45" s="429"/>
      <c r="NQW45" s="429"/>
      <c r="NQX45" s="429"/>
      <c r="NQY45" s="429"/>
      <c r="NQZ45" s="429"/>
      <c r="NRA45" s="429"/>
      <c r="NRB45" s="429"/>
      <c r="NRC45" s="429"/>
      <c r="NRD45" s="429"/>
      <c r="NRE45" s="429"/>
      <c r="NRF45" s="429"/>
      <c r="NRG45" s="429"/>
      <c r="NRH45" s="429"/>
      <c r="NRI45" s="429"/>
      <c r="NRJ45" s="429"/>
      <c r="NRK45" s="429"/>
      <c r="NRL45" s="429"/>
      <c r="NRM45" s="429"/>
      <c r="NRN45" s="429"/>
      <c r="NRO45" s="429"/>
      <c r="NRP45" s="429"/>
      <c r="NRQ45" s="429"/>
      <c r="NRR45" s="429"/>
      <c r="NRS45" s="429"/>
      <c r="NRT45" s="429"/>
      <c r="NRU45" s="429"/>
      <c r="NRV45" s="429"/>
      <c r="NRW45" s="429"/>
      <c r="NRX45" s="429"/>
      <c r="NRY45" s="429"/>
      <c r="NRZ45" s="429"/>
      <c r="NSA45" s="429"/>
      <c r="NSB45" s="429"/>
      <c r="NSC45" s="429"/>
      <c r="NSD45" s="429"/>
      <c r="NSE45" s="429"/>
      <c r="NSF45" s="429"/>
      <c r="NSG45" s="429"/>
      <c r="NSH45" s="429"/>
      <c r="NSI45" s="429"/>
      <c r="NSJ45" s="429"/>
      <c r="NSK45" s="429"/>
      <c r="NSL45" s="429"/>
      <c r="NSM45" s="429"/>
      <c r="NSN45" s="429"/>
      <c r="NSO45" s="429"/>
      <c r="NSP45" s="429"/>
      <c r="NSQ45" s="429"/>
      <c r="NSR45" s="429"/>
      <c r="NSS45" s="429"/>
      <c r="NST45" s="429"/>
      <c r="NSU45" s="429"/>
      <c r="NSV45" s="429"/>
      <c r="NSW45" s="429"/>
      <c r="NSX45" s="429"/>
      <c r="NSY45" s="429"/>
      <c r="NSZ45" s="429"/>
      <c r="NTA45" s="429"/>
      <c r="NTB45" s="429"/>
      <c r="NTC45" s="429"/>
      <c r="NTD45" s="429"/>
      <c r="NTE45" s="429"/>
      <c r="NTF45" s="429"/>
      <c r="NTG45" s="429"/>
      <c r="NTH45" s="429"/>
      <c r="NTI45" s="429"/>
      <c r="NTJ45" s="429"/>
      <c r="NTK45" s="429"/>
      <c r="NTL45" s="429"/>
      <c r="NTM45" s="429"/>
      <c r="NTN45" s="429"/>
      <c r="NTO45" s="429"/>
      <c r="NTP45" s="429"/>
      <c r="NTQ45" s="429"/>
      <c r="NTR45" s="429"/>
      <c r="NTS45" s="429"/>
      <c r="NTT45" s="429"/>
      <c r="NTU45" s="429"/>
      <c r="NTV45" s="429"/>
      <c r="NTW45" s="429"/>
      <c r="NTX45" s="429"/>
      <c r="NTY45" s="429"/>
      <c r="NTZ45" s="429"/>
      <c r="NUA45" s="429"/>
      <c r="NUB45" s="429"/>
      <c r="NUC45" s="429"/>
      <c r="NUD45" s="429"/>
      <c r="NUE45" s="429"/>
      <c r="NUF45" s="429"/>
      <c r="NUG45" s="429"/>
      <c r="NUH45" s="429"/>
      <c r="NUI45" s="429"/>
      <c r="NUJ45" s="429"/>
      <c r="NUK45" s="429"/>
      <c r="NUL45" s="429"/>
      <c r="NUM45" s="429"/>
      <c r="NUN45" s="429"/>
      <c r="NUO45" s="429"/>
      <c r="NUP45" s="429"/>
      <c r="NUQ45" s="429"/>
      <c r="NUR45" s="429"/>
      <c r="NUS45" s="429"/>
      <c r="NUT45" s="429"/>
      <c r="NUU45" s="429"/>
      <c r="NUV45" s="429"/>
      <c r="NUW45" s="429"/>
      <c r="NUX45" s="429"/>
      <c r="NUY45" s="429"/>
      <c r="NUZ45" s="429"/>
      <c r="NVA45" s="429"/>
      <c r="NVB45" s="429"/>
      <c r="NVC45" s="429"/>
      <c r="NVD45" s="429"/>
      <c r="NVE45" s="429"/>
      <c r="NVF45" s="429"/>
      <c r="NVG45" s="429"/>
      <c r="NVH45" s="429"/>
      <c r="NVI45" s="429"/>
      <c r="NVJ45" s="429"/>
      <c r="NVK45" s="429"/>
      <c r="NVL45" s="429"/>
      <c r="NVM45" s="429"/>
      <c r="NVN45" s="429"/>
      <c r="NVO45" s="429"/>
      <c r="NVP45" s="429"/>
      <c r="NVQ45" s="429"/>
      <c r="NVR45" s="429"/>
      <c r="NVS45" s="429"/>
      <c r="NVT45" s="429"/>
      <c r="NVU45" s="429"/>
      <c r="NVV45" s="429"/>
      <c r="NVW45" s="429"/>
      <c r="NVX45" s="429"/>
      <c r="NVY45" s="429"/>
      <c r="NVZ45" s="429"/>
      <c r="NWA45" s="429"/>
      <c r="NWB45" s="429"/>
      <c r="NWC45" s="429"/>
      <c r="NWD45" s="429"/>
      <c r="NWE45" s="429"/>
      <c r="NWF45" s="429"/>
      <c r="NWG45" s="429"/>
      <c r="NWH45" s="429"/>
      <c r="NWI45" s="429"/>
      <c r="NWJ45" s="429"/>
      <c r="NWK45" s="429"/>
      <c r="NWL45" s="429"/>
      <c r="NWM45" s="429"/>
      <c r="NWN45" s="429"/>
      <c r="NWO45" s="429"/>
      <c r="NWP45" s="429"/>
      <c r="NWQ45" s="429"/>
      <c r="NWR45" s="429"/>
      <c r="NWS45" s="429"/>
      <c r="NWT45" s="429"/>
      <c r="NWU45" s="429"/>
      <c r="NWV45" s="429"/>
      <c r="NWW45" s="429"/>
      <c r="NWX45" s="429"/>
      <c r="NWY45" s="429"/>
      <c r="NWZ45" s="429"/>
      <c r="NXA45" s="429"/>
      <c r="NXB45" s="429"/>
      <c r="NXC45" s="429"/>
      <c r="NXD45" s="429"/>
      <c r="NXE45" s="429"/>
      <c r="NXF45" s="429"/>
      <c r="NXG45" s="429"/>
      <c r="NXH45" s="429"/>
      <c r="NXI45" s="429"/>
      <c r="NXJ45" s="429"/>
      <c r="NXK45" s="429"/>
      <c r="NXL45" s="429"/>
      <c r="NXM45" s="429"/>
      <c r="NXN45" s="429"/>
      <c r="NXO45" s="429"/>
      <c r="NXP45" s="429"/>
      <c r="NXQ45" s="429"/>
      <c r="NXR45" s="429"/>
      <c r="NXS45" s="429"/>
      <c r="NXT45" s="429"/>
      <c r="NXU45" s="429"/>
      <c r="NXV45" s="429"/>
      <c r="NXW45" s="429"/>
      <c r="NXX45" s="429"/>
      <c r="NXY45" s="429"/>
      <c r="NXZ45" s="429"/>
      <c r="NYA45" s="429"/>
      <c r="NYB45" s="429"/>
      <c r="NYC45" s="429"/>
      <c r="NYD45" s="429"/>
      <c r="NYE45" s="429"/>
      <c r="NYF45" s="429"/>
      <c r="NYG45" s="429"/>
      <c r="NYH45" s="429"/>
      <c r="NYI45" s="429"/>
      <c r="NYJ45" s="429"/>
      <c r="NYK45" s="429"/>
      <c r="NYL45" s="429"/>
      <c r="NYM45" s="429"/>
      <c r="NYN45" s="429"/>
      <c r="NYO45" s="429"/>
      <c r="NYP45" s="429"/>
      <c r="NYQ45" s="429"/>
      <c r="NYR45" s="429"/>
      <c r="NYS45" s="429"/>
      <c r="NYT45" s="429"/>
      <c r="NYU45" s="429"/>
      <c r="NYV45" s="429"/>
      <c r="NYW45" s="429"/>
      <c r="NYX45" s="429"/>
      <c r="NYY45" s="429"/>
      <c r="NYZ45" s="429"/>
      <c r="NZA45" s="429"/>
      <c r="NZB45" s="429"/>
      <c r="NZC45" s="429"/>
      <c r="NZD45" s="429"/>
      <c r="NZE45" s="429"/>
      <c r="NZF45" s="429"/>
      <c r="NZG45" s="429"/>
      <c r="NZH45" s="429"/>
      <c r="NZI45" s="429"/>
      <c r="NZJ45" s="429"/>
      <c r="NZK45" s="429"/>
      <c r="NZL45" s="429"/>
      <c r="NZM45" s="429"/>
      <c r="NZN45" s="429"/>
      <c r="NZO45" s="429"/>
      <c r="NZP45" s="429"/>
      <c r="NZQ45" s="429"/>
      <c r="NZR45" s="429"/>
      <c r="NZS45" s="429"/>
      <c r="NZT45" s="429"/>
      <c r="NZU45" s="429"/>
      <c r="NZV45" s="429"/>
      <c r="NZW45" s="429"/>
      <c r="NZX45" s="429"/>
      <c r="NZY45" s="429"/>
      <c r="NZZ45" s="429"/>
      <c r="OAA45" s="429"/>
      <c r="OAB45" s="429"/>
      <c r="OAC45" s="429"/>
      <c r="OAD45" s="429"/>
      <c r="OAE45" s="429"/>
      <c r="OAF45" s="429"/>
      <c r="OAG45" s="429"/>
      <c r="OAH45" s="429"/>
      <c r="OAI45" s="429"/>
      <c r="OAJ45" s="429"/>
      <c r="OAK45" s="429"/>
      <c r="OAL45" s="429"/>
      <c r="OAM45" s="429"/>
      <c r="OAN45" s="429"/>
      <c r="OAO45" s="429"/>
      <c r="OAP45" s="429"/>
      <c r="OAQ45" s="429"/>
      <c r="OAR45" s="429"/>
      <c r="OAS45" s="429"/>
      <c r="OAT45" s="429"/>
      <c r="OAU45" s="429"/>
      <c r="OAV45" s="429"/>
      <c r="OAW45" s="429"/>
      <c r="OAX45" s="429"/>
      <c r="OAY45" s="429"/>
      <c r="OAZ45" s="429"/>
      <c r="OBA45" s="429"/>
      <c r="OBB45" s="429"/>
      <c r="OBC45" s="429"/>
      <c r="OBD45" s="429"/>
      <c r="OBE45" s="429"/>
      <c r="OBF45" s="429"/>
      <c r="OBG45" s="429"/>
      <c r="OBH45" s="429"/>
      <c r="OBI45" s="429"/>
      <c r="OBJ45" s="429"/>
      <c r="OBK45" s="429"/>
      <c r="OBL45" s="429"/>
      <c r="OBM45" s="429"/>
      <c r="OBN45" s="429"/>
      <c r="OBO45" s="429"/>
      <c r="OBP45" s="429"/>
      <c r="OBQ45" s="429"/>
      <c r="OBR45" s="429"/>
      <c r="OBS45" s="429"/>
      <c r="OBT45" s="429"/>
      <c r="OBU45" s="429"/>
      <c r="OBV45" s="429"/>
      <c r="OBW45" s="429"/>
      <c r="OBX45" s="429"/>
      <c r="OBY45" s="429"/>
      <c r="OBZ45" s="429"/>
      <c r="OCA45" s="429"/>
      <c r="OCB45" s="429"/>
      <c r="OCC45" s="429"/>
      <c r="OCD45" s="429"/>
      <c r="OCE45" s="429"/>
      <c r="OCF45" s="429"/>
      <c r="OCG45" s="429"/>
      <c r="OCH45" s="429"/>
      <c r="OCI45" s="429"/>
      <c r="OCJ45" s="429"/>
      <c r="OCK45" s="429"/>
      <c r="OCL45" s="429"/>
      <c r="OCM45" s="429"/>
      <c r="OCN45" s="429"/>
      <c r="OCO45" s="429"/>
      <c r="OCP45" s="429"/>
      <c r="OCQ45" s="429"/>
      <c r="OCR45" s="429"/>
      <c r="OCS45" s="429"/>
      <c r="OCT45" s="429"/>
      <c r="OCU45" s="429"/>
      <c r="OCV45" s="429"/>
      <c r="OCW45" s="429"/>
      <c r="OCX45" s="429"/>
      <c r="OCY45" s="429"/>
      <c r="OCZ45" s="429"/>
      <c r="ODA45" s="429"/>
      <c r="ODB45" s="429"/>
      <c r="ODC45" s="429"/>
      <c r="ODD45" s="429"/>
      <c r="ODE45" s="429"/>
      <c r="ODF45" s="429"/>
      <c r="ODG45" s="429"/>
      <c r="ODH45" s="429"/>
      <c r="ODI45" s="429"/>
      <c r="ODJ45" s="429"/>
      <c r="ODK45" s="429"/>
      <c r="ODL45" s="429"/>
      <c r="ODM45" s="429"/>
      <c r="ODN45" s="429"/>
      <c r="ODO45" s="429"/>
      <c r="ODP45" s="429"/>
      <c r="ODQ45" s="429"/>
      <c r="ODR45" s="429"/>
      <c r="ODS45" s="429"/>
      <c r="ODT45" s="429"/>
      <c r="ODU45" s="429"/>
      <c r="ODV45" s="429"/>
      <c r="ODW45" s="429"/>
      <c r="ODX45" s="429"/>
      <c r="ODY45" s="429"/>
      <c r="ODZ45" s="429"/>
      <c r="OEA45" s="429"/>
      <c r="OEB45" s="429"/>
      <c r="OEC45" s="429"/>
      <c r="OED45" s="429"/>
      <c r="OEE45" s="429"/>
      <c r="OEF45" s="429"/>
      <c r="OEG45" s="429"/>
      <c r="OEH45" s="429"/>
      <c r="OEI45" s="429"/>
      <c r="OEJ45" s="429"/>
      <c r="OEK45" s="429"/>
      <c r="OEL45" s="429"/>
      <c r="OEM45" s="429"/>
      <c r="OEN45" s="429"/>
      <c r="OEO45" s="429"/>
      <c r="OEP45" s="429"/>
      <c r="OEQ45" s="429"/>
      <c r="OER45" s="429"/>
      <c r="OES45" s="429"/>
      <c r="OET45" s="429"/>
      <c r="OEU45" s="429"/>
      <c r="OEV45" s="429"/>
      <c r="OEW45" s="429"/>
      <c r="OEX45" s="429"/>
      <c r="OEY45" s="429"/>
      <c r="OEZ45" s="429"/>
      <c r="OFA45" s="429"/>
      <c r="OFB45" s="429"/>
      <c r="OFC45" s="429"/>
      <c r="OFD45" s="429"/>
      <c r="OFE45" s="429"/>
      <c r="OFF45" s="429"/>
      <c r="OFG45" s="429"/>
      <c r="OFH45" s="429"/>
      <c r="OFI45" s="429"/>
      <c r="OFJ45" s="429"/>
      <c r="OFK45" s="429"/>
      <c r="OFL45" s="429"/>
      <c r="OFM45" s="429"/>
      <c r="OFN45" s="429"/>
      <c r="OFO45" s="429"/>
      <c r="OFP45" s="429"/>
      <c r="OFQ45" s="429"/>
      <c r="OFR45" s="429"/>
      <c r="OFS45" s="429"/>
      <c r="OFT45" s="429"/>
      <c r="OFU45" s="429"/>
      <c r="OFV45" s="429"/>
      <c r="OFW45" s="429"/>
      <c r="OFX45" s="429"/>
      <c r="OFY45" s="429"/>
      <c r="OFZ45" s="429"/>
      <c r="OGA45" s="429"/>
      <c r="OGB45" s="429"/>
      <c r="OGC45" s="429"/>
      <c r="OGD45" s="429"/>
      <c r="OGE45" s="429"/>
      <c r="OGF45" s="429"/>
      <c r="OGG45" s="429"/>
      <c r="OGH45" s="429"/>
      <c r="OGI45" s="429"/>
      <c r="OGJ45" s="429"/>
      <c r="OGK45" s="429"/>
      <c r="OGL45" s="429"/>
      <c r="OGM45" s="429"/>
      <c r="OGN45" s="429"/>
      <c r="OGO45" s="429"/>
      <c r="OGP45" s="429"/>
      <c r="OGQ45" s="429"/>
      <c r="OGR45" s="429"/>
      <c r="OGS45" s="429"/>
      <c r="OGT45" s="429"/>
      <c r="OGU45" s="429"/>
      <c r="OGV45" s="429"/>
      <c r="OGW45" s="429"/>
      <c r="OGX45" s="429"/>
      <c r="OGY45" s="429"/>
      <c r="OGZ45" s="429"/>
      <c r="OHA45" s="429"/>
      <c r="OHB45" s="429"/>
      <c r="OHC45" s="429"/>
      <c r="OHD45" s="429"/>
      <c r="OHE45" s="429"/>
      <c r="OHF45" s="429"/>
      <c r="OHG45" s="429"/>
      <c r="OHH45" s="429"/>
      <c r="OHI45" s="429"/>
      <c r="OHJ45" s="429"/>
      <c r="OHK45" s="429"/>
      <c r="OHL45" s="429"/>
      <c r="OHM45" s="429"/>
      <c r="OHN45" s="429"/>
      <c r="OHO45" s="429"/>
      <c r="OHP45" s="429"/>
      <c r="OHQ45" s="429"/>
      <c r="OHR45" s="429"/>
      <c r="OHS45" s="429"/>
      <c r="OHT45" s="429"/>
      <c r="OHU45" s="429"/>
      <c r="OHV45" s="429"/>
      <c r="OHW45" s="429"/>
      <c r="OHX45" s="429"/>
      <c r="OHY45" s="429"/>
      <c r="OHZ45" s="429"/>
      <c r="OIA45" s="429"/>
      <c r="OIB45" s="429"/>
      <c r="OIC45" s="429"/>
      <c r="OID45" s="429"/>
      <c r="OIE45" s="429"/>
      <c r="OIF45" s="429"/>
      <c r="OIG45" s="429"/>
      <c r="OIH45" s="429"/>
      <c r="OII45" s="429"/>
      <c r="OIJ45" s="429"/>
      <c r="OIK45" s="429"/>
      <c r="OIL45" s="429"/>
      <c r="OIM45" s="429"/>
      <c r="OIN45" s="429"/>
      <c r="OIO45" s="429"/>
      <c r="OIP45" s="429"/>
      <c r="OIQ45" s="429"/>
      <c r="OIR45" s="429"/>
      <c r="OIS45" s="429"/>
      <c r="OIT45" s="429"/>
      <c r="OIU45" s="429"/>
      <c r="OIV45" s="429"/>
      <c r="OIW45" s="429"/>
      <c r="OIX45" s="429"/>
      <c r="OIY45" s="429"/>
      <c r="OIZ45" s="429"/>
      <c r="OJA45" s="429"/>
      <c r="OJB45" s="429"/>
      <c r="OJC45" s="429"/>
      <c r="OJD45" s="429"/>
      <c r="OJE45" s="429"/>
      <c r="OJF45" s="429"/>
      <c r="OJG45" s="429"/>
      <c r="OJH45" s="429"/>
      <c r="OJI45" s="429"/>
      <c r="OJJ45" s="429"/>
      <c r="OJK45" s="429"/>
      <c r="OJL45" s="429"/>
      <c r="OJM45" s="429"/>
      <c r="OJN45" s="429"/>
      <c r="OJO45" s="429"/>
      <c r="OJP45" s="429"/>
      <c r="OJQ45" s="429"/>
      <c r="OJR45" s="429"/>
      <c r="OJS45" s="429"/>
      <c r="OJT45" s="429"/>
      <c r="OJU45" s="429"/>
      <c r="OJV45" s="429"/>
      <c r="OJW45" s="429"/>
      <c r="OJX45" s="429"/>
      <c r="OJY45" s="429"/>
      <c r="OJZ45" s="429"/>
      <c r="OKA45" s="429"/>
      <c r="OKB45" s="429"/>
      <c r="OKC45" s="429"/>
      <c r="OKD45" s="429"/>
      <c r="OKE45" s="429"/>
      <c r="OKF45" s="429"/>
      <c r="OKG45" s="429"/>
      <c r="OKH45" s="429"/>
      <c r="OKI45" s="429"/>
      <c r="OKJ45" s="429"/>
      <c r="OKK45" s="429"/>
      <c r="OKL45" s="429"/>
      <c r="OKM45" s="429"/>
      <c r="OKN45" s="429"/>
      <c r="OKO45" s="429"/>
      <c r="OKP45" s="429"/>
      <c r="OKQ45" s="429"/>
      <c r="OKR45" s="429"/>
      <c r="OKS45" s="429"/>
      <c r="OKT45" s="429"/>
      <c r="OKU45" s="429"/>
      <c r="OKV45" s="429"/>
      <c r="OKW45" s="429"/>
      <c r="OKX45" s="429"/>
      <c r="OKY45" s="429"/>
      <c r="OKZ45" s="429"/>
      <c r="OLA45" s="429"/>
      <c r="OLB45" s="429"/>
      <c r="OLC45" s="429"/>
      <c r="OLD45" s="429"/>
      <c r="OLE45" s="429"/>
      <c r="OLF45" s="429"/>
      <c r="OLG45" s="429"/>
      <c r="OLH45" s="429"/>
      <c r="OLI45" s="429"/>
      <c r="OLJ45" s="429"/>
      <c r="OLK45" s="429"/>
      <c r="OLL45" s="429"/>
      <c r="OLM45" s="429"/>
      <c r="OLN45" s="429"/>
      <c r="OLO45" s="429"/>
      <c r="OLP45" s="429"/>
      <c r="OLQ45" s="429"/>
      <c r="OLR45" s="429"/>
      <c r="OLS45" s="429"/>
      <c r="OLT45" s="429"/>
      <c r="OLU45" s="429"/>
      <c r="OLV45" s="429"/>
      <c r="OLW45" s="429"/>
      <c r="OLX45" s="429"/>
      <c r="OLY45" s="429"/>
      <c r="OLZ45" s="429"/>
      <c r="OMA45" s="429"/>
      <c r="OMB45" s="429"/>
      <c r="OMC45" s="429"/>
      <c r="OMD45" s="429"/>
      <c r="OME45" s="429"/>
      <c r="OMF45" s="429"/>
      <c r="OMG45" s="429"/>
      <c r="OMH45" s="429"/>
      <c r="OMI45" s="429"/>
      <c r="OMJ45" s="429"/>
      <c r="OMK45" s="429"/>
      <c r="OML45" s="429"/>
      <c r="OMM45" s="429"/>
      <c r="OMN45" s="429"/>
      <c r="OMO45" s="429"/>
      <c r="OMP45" s="429"/>
      <c r="OMQ45" s="429"/>
      <c r="OMR45" s="429"/>
      <c r="OMS45" s="429"/>
      <c r="OMT45" s="429"/>
      <c r="OMU45" s="429"/>
      <c r="OMV45" s="429"/>
      <c r="OMW45" s="429"/>
      <c r="OMX45" s="429"/>
      <c r="OMY45" s="429"/>
      <c r="OMZ45" s="429"/>
      <c r="ONA45" s="429"/>
      <c r="ONB45" s="429"/>
      <c r="ONC45" s="429"/>
      <c r="OND45" s="429"/>
      <c r="ONE45" s="429"/>
      <c r="ONF45" s="429"/>
      <c r="ONG45" s="429"/>
      <c r="ONH45" s="429"/>
      <c r="ONI45" s="429"/>
      <c r="ONJ45" s="429"/>
      <c r="ONK45" s="429"/>
      <c r="ONL45" s="429"/>
      <c r="ONM45" s="429"/>
      <c r="ONN45" s="429"/>
      <c r="ONO45" s="429"/>
      <c r="ONP45" s="429"/>
      <c r="ONQ45" s="429"/>
      <c r="ONR45" s="429"/>
      <c r="ONS45" s="429"/>
      <c r="ONT45" s="429"/>
      <c r="ONU45" s="429"/>
      <c r="ONV45" s="429"/>
      <c r="ONW45" s="429"/>
      <c r="ONX45" s="429"/>
      <c r="ONY45" s="429"/>
      <c r="ONZ45" s="429"/>
      <c r="OOA45" s="429"/>
      <c r="OOB45" s="429"/>
      <c r="OOC45" s="429"/>
      <c r="OOD45" s="429"/>
      <c r="OOE45" s="429"/>
      <c r="OOF45" s="429"/>
      <c r="OOG45" s="429"/>
      <c r="OOH45" s="429"/>
      <c r="OOI45" s="429"/>
      <c r="OOJ45" s="429"/>
      <c r="OOK45" s="429"/>
      <c r="OOL45" s="429"/>
      <c r="OOM45" s="429"/>
      <c r="OON45" s="429"/>
      <c r="OOO45" s="429"/>
      <c r="OOP45" s="429"/>
      <c r="OOQ45" s="429"/>
      <c r="OOR45" s="429"/>
      <c r="OOS45" s="429"/>
      <c r="OOT45" s="429"/>
      <c r="OOU45" s="429"/>
      <c r="OOV45" s="429"/>
      <c r="OOW45" s="429"/>
      <c r="OOX45" s="429"/>
      <c r="OOY45" s="429"/>
      <c r="OOZ45" s="429"/>
      <c r="OPA45" s="429"/>
      <c r="OPB45" s="429"/>
      <c r="OPC45" s="429"/>
      <c r="OPD45" s="429"/>
      <c r="OPE45" s="429"/>
      <c r="OPF45" s="429"/>
      <c r="OPG45" s="429"/>
      <c r="OPH45" s="429"/>
      <c r="OPI45" s="429"/>
      <c r="OPJ45" s="429"/>
      <c r="OPK45" s="429"/>
      <c r="OPL45" s="429"/>
      <c r="OPM45" s="429"/>
      <c r="OPN45" s="429"/>
      <c r="OPO45" s="429"/>
      <c r="OPP45" s="429"/>
      <c r="OPQ45" s="429"/>
      <c r="OPR45" s="429"/>
      <c r="OPS45" s="429"/>
      <c r="OPT45" s="429"/>
      <c r="OPU45" s="429"/>
      <c r="OPV45" s="429"/>
      <c r="OPW45" s="429"/>
      <c r="OPX45" s="429"/>
      <c r="OPY45" s="429"/>
      <c r="OPZ45" s="429"/>
      <c r="OQA45" s="429"/>
      <c r="OQB45" s="429"/>
      <c r="OQC45" s="429"/>
      <c r="OQD45" s="429"/>
      <c r="OQE45" s="429"/>
      <c r="OQF45" s="429"/>
      <c r="OQG45" s="429"/>
      <c r="OQH45" s="429"/>
      <c r="OQI45" s="429"/>
      <c r="OQJ45" s="429"/>
      <c r="OQK45" s="429"/>
      <c r="OQL45" s="429"/>
      <c r="OQM45" s="429"/>
      <c r="OQN45" s="429"/>
      <c r="OQO45" s="429"/>
      <c r="OQP45" s="429"/>
      <c r="OQQ45" s="429"/>
      <c r="OQR45" s="429"/>
      <c r="OQS45" s="429"/>
      <c r="OQT45" s="429"/>
      <c r="OQU45" s="429"/>
      <c r="OQV45" s="429"/>
      <c r="OQW45" s="429"/>
      <c r="OQX45" s="429"/>
      <c r="OQY45" s="429"/>
      <c r="OQZ45" s="429"/>
      <c r="ORA45" s="429"/>
      <c r="ORB45" s="429"/>
      <c r="ORC45" s="429"/>
      <c r="ORD45" s="429"/>
      <c r="ORE45" s="429"/>
      <c r="ORF45" s="429"/>
      <c r="ORG45" s="429"/>
      <c r="ORH45" s="429"/>
      <c r="ORI45" s="429"/>
      <c r="ORJ45" s="429"/>
      <c r="ORK45" s="429"/>
      <c r="ORL45" s="429"/>
      <c r="ORM45" s="429"/>
      <c r="ORN45" s="429"/>
      <c r="ORO45" s="429"/>
      <c r="ORP45" s="429"/>
      <c r="ORQ45" s="429"/>
      <c r="ORR45" s="429"/>
      <c r="ORS45" s="429"/>
      <c r="ORT45" s="429"/>
      <c r="ORU45" s="429"/>
      <c r="ORV45" s="429"/>
      <c r="ORW45" s="429"/>
      <c r="ORX45" s="429"/>
      <c r="ORY45" s="429"/>
      <c r="ORZ45" s="429"/>
      <c r="OSA45" s="429"/>
      <c r="OSB45" s="429"/>
      <c r="OSC45" s="429"/>
      <c r="OSD45" s="429"/>
      <c r="OSE45" s="429"/>
      <c r="OSF45" s="429"/>
      <c r="OSG45" s="429"/>
      <c r="OSH45" s="429"/>
      <c r="OSI45" s="429"/>
      <c r="OSJ45" s="429"/>
      <c r="OSK45" s="429"/>
      <c r="OSL45" s="429"/>
      <c r="OSM45" s="429"/>
      <c r="OSN45" s="429"/>
      <c r="OSO45" s="429"/>
      <c r="OSP45" s="429"/>
      <c r="OSQ45" s="429"/>
      <c r="OSR45" s="429"/>
      <c r="OSS45" s="429"/>
      <c r="OST45" s="429"/>
      <c r="OSU45" s="429"/>
      <c r="OSV45" s="429"/>
      <c r="OSW45" s="429"/>
      <c r="OSX45" s="429"/>
      <c r="OSY45" s="429"/>
      <c r="OSZ45" s="429"/>
      <c r="OTA45" s="429"/>
      <c r="OTB45" s="429"/>
      <c r="OTC45" s="429"/>
      <c r="OTD45" s="429"/>
      <c r="OTE45" s="429"/>
      <c r="OTF45" s="429"/>
      <c r="OTG45" s="429"/>
      <c r="OTH45" s="429"/>
      <c r="OTI45" s="429"/>
      <c r="OTJ45" s="429"/>
      <c r="OTK45" s="429"/>
      <c r="OTL45" s="429"/>
      <c r="OTM45" s="429"/>
      <c r="OTN45" s="429"/>
      <c r="OTO45" s="429"/>
      <c r="OTP45" s="429"/>
      <c r="OTQ45" s="429"/>
      <c r="OTR45" s="429"/>
      <c r="OTS45" s="429"/>
      <c r="OTT45" s="429"/>
      <c r="OTU45" s="429"/>
      <c r="OTV45" s="429"/>
      <c r="OTW45" s="429"/>
      <c r="OTX45" s="429"/>
      <c r="OTY45" s="429"/>
      <c r="OTZ45" s="429"/>
      <c r="OUA45" s="429"/>
      <c r="OUB45" s="429"/>
      <c r="OUC45" s="429"/>
      <c r="OUD45" s="429"/>
      <c r="OUE45" s="429"/>
      <c r="OUF45" s="429"/>
      <c r="OUG45" s="429"/>
      <c r="OUH45" s="429"/>
      <c r="OUI45" s="429"/>
      <c r="OUJ45" s="429"/>
      <c r="OUK45" s="429"/>
      <c r="OUL45" s="429"/>
      <c r="OUM45" s="429"/>
      <c r="OUN45" s="429"/>
      <c r="OUO45" s="429"/>
      <c r="OUP45" s="429"/>
      <c r="OUQ45" s="429"/>
      <c r="OUR45" s="429"/>
      <c r="OUS45" s="429"/>
      <c r="OUT45" s="429"/>
      <c r="OUU45" s="429"/>
      <c r="OUV45" s="429"/>
      <c r="OUW45" s="429"/>
      <c r="OUX45" s="429"/>
      <c r="OUY45" s="429"/>
      <c r="OUZ45" s="429"/>
      <c r="OVA45" s="429"/>
      <c r="OVB45" s="429"/>
      <c r="OVC45" s="429"/>
      <c r="OVD45" s="429"/>
      <c r="OVE45" s="429"/>
      <c r="OVF45" s="429"/>
      <c r="OVG45" s="429"/>
      <c r="OVH45" s="429"/>
      <c r="OVI45" s="429"/>
      <c r="OVJ45" s="429"/>
      <c r="OVK45" s="429"/>
      <c r="OVL45" s="429"/>
      <c r="OVM45" s="429"/>
      <c r="OVN45" s="429"/>
      <c r="OVO45" s="429"/>
      <c r="OVP45" s="429"/>
      <c r="OVQ45" s="429"/>
      <c r="OVR45" s="429"/>
      <c r="OVS45" s="429"/>
      <c r="OVT45" s="429"/>
      <c r="OVU45" s="429"/>
      <c r="OVV45" s="429"/>
      <c r="OVW45" s="429"/>
      <c r="OVX45" s="429"/>
      <c r="OVY45" s="429"/>
      <c r="OVZ45" s="429"/>
      <c r="OWA45" s="429"/>
      <c r="OWB45" s="429"/>
      <c r="OWC45" s="429"/>
      <c r="OWD45" s="429"/>
      <c r="OWE45" s="429"/>
      <c r="OWF45" s="429"/>
      <c r="OWG45" s="429"/>
      <c r="OWH45" s="429"/>
      <c r="OWI45" s="429"/>
      <c r="OWJ45" s="429"/>
      <c r="OWK45" s="429"/>
      <c r="OWL45" s="429"/>
      <c r="OWM45" s="429"/>
      <c r="OWN45" s="429"/>
      <c r="OWO45" s="429"/>
      <c r="OWP45" s="429"/>
      <c r="OWQ45" s="429"/>
      <c r="OWR45" s="429"/>
      <c r="OWS45" s="429"/>
      <c r="OWT45" s="429"/>
      <c r="OWU45" s="429"/>
      <c r="OWV45" s="429"/>
      <c r="OWW45" s="429"/>
      <c r="OWX45" s="429"/>
      <c r="OWY45" s="429"/>
      <c r="OWZ45" s="429"/>
      <c r="OXA45" s="429"/>
      <c r="OXB45" s="429"/>
      <c r="OXC45" s="429"/>
      <c r="OXD45" s="429"/>
      <c r="OXE45" s="429"/>
      <c r="OXF45" s="429"/>
      <c r="OXG45" s="429"/>
      <c r="OXH45" s="429"/>
      <c r="OXI45" s="429"/>
      <c r="OXJ45" s="429"/>
      <c r="OXK45" s="429"/>
      <c r="OXL45" s="429"/>
      <c r="OXM45" s="429"/>
      <c r="OXN45" s="429"/>
      <c r="OXO45" s="429"/>
      <c r="OXP45" s="429"/>
      <c r="OXQ45" s="429"/>
      <c r="OXR45" s="429"/>
      <c r="OXS45" s="429"/>
      <c r="OXT45" s="429"/>
      <c r="OXU45" s="429"/>
      <c r="OXV45" s="429"/>
      <c r="OXW45" s="429"/>
      <c r="OXX45" s="429"/>
      <c r="OXY45" s="429"/>
      <c r="OXZ45" s="429"/>
      <c r="OYA45" s="429"/>
      <c r="OYB45" s="429"/>
      <c r="OYC45" s="429"/>
      <c r="OYD45" s="429"/>
      <c r="OYE45" s="429"/>
      <c r="OYF45" s="429"/>
      <c r="OYG45" s="429"/>
      <c r="OYH45" s="429"/>
      <c r="OYI45" s="429"/>
      <c r="OYJ45" s="429"/>
      <c r="OYK45" s="429"/>
      <c r="OYL45" s="429"/>
      <c r="OYM45" s="429"/>
      <c r="OYN45" s="429"/>
      <c r="OYO45" s="429"/>
      <c r="OYP45" s="429"/>
      <c r="OYQ45" s="429"/>
      <c r="OYR45" s="429"/>
      <c r="OYS45" s="429"/>
      <c r="OYT45" s="429"/>
      <c r="OYU45" s="429"/>
      <c r="OYV45" s="429"/>
      <c r="OYW45" s="429"/>
      <c r="OYX45" s="429"/>
      <c r="OYY45" s="429"/>
      <c r="OYZ45" s="429"/>
      <c r="OZA45" s="429"/>
      <c r="OZB45" s="429"/>
      <c r="OZC45" s="429"/>
      <c r="OZD45" s="429"/>
      <c r="OZE45" s="429"/>
      <c r="OZF45" s="429"/>
      <c r="OZG45" s="429"/>
      <c r="OZH45" s="429"/>
      <c r="OZI45" s="429"/>
      <c r="OZJ45" s="429"/>
      <c r="OZK45" s="429"/>
      <c r="OZL45" s="429"/>
      <c r="OZM45" s="429"/>
      <c r="OZN45" s="429"/>
      <c r="OZO45" s="429"/>
      <c r="OZP45" s="429"/>
      <c r="OZQ45" s="429"/>
      <c r="OZR45" s="429"/>
      <c r="OZS45" s="429"/>
      <c r="OZT45" s="429"/>
      <c r="OZU45" s="429"/>
      <c r="OZV45" s="429"/>
      <c r="OZW45" s="429"/>
      <c r="OZX45" s="429"/>
      <c r="OZY45" s="429"/>
      <c r="OZZ45" s="429"/>
      <c r="PAA45" s="429"/>
      <c r="PAB45" s="429"/>
      <c r="PAC45" s="429"/>
      <c r="PAD45" s="429"/>
      <c r="PAE45" s="429"/>
      <c r="PAF45" s="429"/>
      <c r="PAG45" s="429"/>
      <c r="PAH45" s="429"/>
      <c r="PAI45" s="429"/>
      <c r="PAJ45" s="429"/>
      <c r="PAK45" s="429"/>
      <c r="PAL45" s="429"/>
      <c r="PAM45" s="429"/>
      <c r="PAN45" s="429"/>
      <c r="PAO45" s="429"/>
      <c r="PAP45" s="429"/>
      <c r="PAQ45" s="429"/>
      <c r="PAR45" s="429"/>
      <c r="PAS45" s="429"/>
      <c r="PAT45" s="429"/>
      <c r="PAU45" s="429"/>
      <c r="PAV45" s="429"/>
      <c r="PAW45" s="429"/>
      <c r="PAX45" s="429"/>
      <c r="PAY45" s="429"/>
      <c r="PAZ45" s="429"/>
      <c r="PBA45" s="429"/>
      <c r="PBB45" s="429"/>
      <c r="PBC45" s="429"/>
      <c r="PBD45" s="429"/>
      <c r="PBE45" s="429"/>
      <c r="PBF45" s="429"/>
      <c r="PBG45" s="429"/>
      <c r="PBH45" s="429"/>
      <c r="PBI45" s="429"/>
      <c r="PBJ45" s="429"/>
      <c r="PBK45" s="429"/>
      <c r="PBL45" s="429"/>
      <c r="PBM45" s="429"/>
      <c r="PBN45" s="429"/>
      <c r="PBO45" s="429"/>
      <c r="PBP45" s="429"/>
      <c r="PBQ45" s="429"/>
      <c r="PBR45" s="429"/>
      <c r="PBS45" s="429"/>
      <c r="PBT45" s="429"/>
      <c r="PBU45" s="429"/>
      <c r="PBV45" s="429"/>
      <c r="PBW45" s="429"/>
      <c r="PBX45" s="429"/>
      <c r="PBY45" s="429"/>
      <c r="PBZ45" s="429"/>
      <c r="PCA45" s="429"/>
      <c r="PCB45" s="429"/>
      <c r="PCC45" s="429"/>
      <c r="PCD45" s="429"/>
      <c r="PCE45" s="429"/>
      <c r="PCF45" s="429"/>
      <c r="PCG45" s="429"/>
      <c r="PCH45" s="429"/>
      <c r="PCI45" s="429"/>
      <c r="PCJ45" s="429"/>
      <c r="PCK45" s="429"/>
      <c r="PCL45" s="429"/>
      <c r="PCM45" s="429"/>
      <c r="PCN45" s="429"/>
      <c r="PCO45" s="429"/>
      <c r="PCP45" s="429"/>
      <c r="PCQ45" s="429"/>
      <c r="PCR45" s="429"/>
      <c r="PCS45" s="429"/>
      <c r="PCT45" s="429"/>
      <c r="PCU45" s="429"/>
      <c r="PCV45" s="429"/>
      <c r="PCW45" s="429"/>
      <c r="PCX45" s="429"/>
      <c r="PCY45" s="429"/>
      <c r="PCZ45" s="429"/>
      <c r="PDA45" s="429"/>
      <c r="PDB45" s="429"/>
      <c r="PDC45" s="429"/>
      <c r="PDD45" s="429"/>
      <c r="PDE45" s="429"/>
      <c r="PDF45" s="429"/>
      <c r="PDG45" s="429"/>
      <c r="PDH45" s="429"/>
      <c r="PDI45" s="429"/>
      <c r="PDJ45" s="429"/>
      <c r="PDK45" s="429"/>
      <c r="PDL45" s="429"/>
      <c r="PDM45" s="429"/>
      <c r="PDN45" s="429"/>
      <c r="PDO45" s="429"/>
      <c r="PDP45" s="429"/>
      <c r="PDQ45" s="429"/>
      <c r="PDR45" s="429"/>
      <c r="PDS45" s="429"/>
      <c r="PDT45" s="429"/>
      <c r="PDU45" s="429"/>
      <c r="PDV45" s="429"/>
      <c r="PDW45" s="429"/>
      <c r="PDX45" s="429"/>
      <c r="PDY45" s="429"/>
      <c r="PDZ45" s="429"/>
      <c r="PEA45" s="429"/>
      <c r="PEB45" s="429"/>
      <c r="PEC45" s="429"/>
      <c r="PED45" s="429"/>
      <c r="PEE45" s="429"/>
      <c r="PEF45" s="429"/>
      <c r="PEG45" s="429"/>
      <c r="PEH45" s="429"/>
      <c r="PEI45" s="429"/>
      <c r="PEJ45" s="429"/>
      <c r="PEK45" s="429"/>
      <c r="PEL45" s="429"/>
      <c r="PEM45" s="429"/>
      <c r="PEN45" s="429"/>
      <c r="PEO45" s="429"/>
      <c r="PEP45" s="429"/>
      <c r="PEQ45" s="429"/>
      <c r="PER45" s="429"/>
      <c r="PES45" s="429"/>
      <c r="PET45" s="429"/>
      <c r="PEU45" s="429"/>
      <c r="PEV45" s="429"/>
      <c r="PEW45" s="429"/>
      <c r="PEX45" s="429"/>
      <c r="PEY45" s="429"/>
      <c r="PEZ45" s="429"/>
      <c r="PFA45" s="429"/>
      <c r="PFB45" s="429"/>
      <c r="PFC45" s="429"/>
      <c r="PFD45" s="429"/>
      <c r="PFE45" s="429"/>
      <c r="PFF45" s="429"/>
      <c r="PFG45" s="429"/>
      <c r="PFH45" s="429"/>
      <c r="PFI45" s="429"/>
      <c r="PFJ45" s="429"/>
      <c r="PFK45" s="429"/>
      <c r="PFL45" s="429"/>
      <c r="PFM45" s="429"/>
      <c r="PFN45" s="429"/>
      <c r="PFO45" s="429"/>
      <c r="PFP45" s="429"/>
      <c r="PFQ45" s="429"/>
      <c r="PFR45" s="429"/>
      <c r="PFS45" s="429"/>
      <c r="PFT45" s="429"/>
      <c r="PFU45" s="429"/>
      <c r="PFV45" s="429"/>
      <c r="PFW45" s="429"/>
      <c r="PFX45" s="429"/>
      <c r="PFY45" s="429"/>
      <c r="PFZ45" s="429"/>
      <c r="PGA45" s="429"/>
      <c r="PGB45" s="429"/>
      <c r="PGC45" s="429"/>
      <c r="PGD45" s="429"/>
      <c r="PGE45" s="429"/>
      <c r="PGF45" s="429"/>
      <c r="PGG45" s="429"/>
      <c r="PGH45" s="429"/>
      <c r="PGI45" s="429"/>
      <c r="PGJ45" s="429"/>
      <c r="PGK45" s="429"/>
      <c r="PGL45" s="429"/>
      <c r="PGM45" s="429"/>
      <c r="PGN45" s="429"/>
      <c r="PGO45" s="429"/>
      <c r="PGP45" s="429"/>
      <c r="PGQ45" s="429"/>
      <c r="PGR45" s="429"/>
      <c r="PGS45" s="429"/>
      <c r="PGT45" s="429"/>
      <c r="PGU45" s="429"/>
      <c r="PGV45" s="429"/>
      <c r="PGW45" s="429"/>
      <c r="PGX45" s="429"/>
      <c r="PGY45" s="429"/>
      <c r="PGZ45" s="429"/>
      <c r="PHA45" s="429"/>
      <c r="PHB45" s="429"/>
      <c r="PHC45" s="429"/>
      <c r="PHD45" s="429"/>
      <c r="PHE45" s="429"/>
      <c r="PHF45" s="429"/>
      <c r="PHG45" s="429"/>
      <c r="PHH45" s="429"/>
      <c r="PHI45" s="429"/>
      <c r="PHJ45" s="429"/>
      <c r="PHK45" s="429"/>
      <c r="PHL45" s="429"/>
      <c r="PHM45" s="429"/>
      <c r="PHN45" s="429"/>
      <c r="PHO45" s="429"/>
      <c r="PHP45" s="429"/>
      <c r="PHQ45" s="429"/>
      <c r="PHR45" s="429"/>
      <c r="PHS45" s="429"/>
      <c r="PHT45" s="429"/>
      <c r="PHU45" s="429"/>
      <c r="PHV45" s="429"/>
      <c r="PHW45" s="429"/>
      <c r="PHX45" s="429"/>
      <c r="PHY45" s="429"/>
      <c r="PHZ45" s="429"/>
      <c r="PIA45" s="429"/>
      <c r="PIB45" s="429"/>
      <c r="PIC45" s="429"/>
      <c r="PID45" s="429"/>
      <c r="PIE45" s="429"/>
      <c r="PIF45" s="429"/>
      <c r="PIG45" s="429"/>
      <c r="PIH45" s="429"/>
      <c r="PII45" s="429"/>
      <c r="PIJ45" s="429"/>
      <c r="PIK45" s="429"/>
      <c r="PIL45" s="429"/>
      <c r="PIM45" s="429"/>
      <c r="PIN45" s="429"/>
      <c r="PIO45" s="429"/>
      <c r="PIP45" s="429"/>
      <c r="PIQ45" s="429"/>
      <c r="PIR45" s="429"/>
      <c r="PIS45" s="429"/>
      <c r="PIT45" s="429"/>
      <c r="PIU45" s="429"/>
      <c r="PIV45" s="429"/>
      <c r="PIW45" s="429"/>
      <c r="PIX45" s="429"/>
      <c r="PIY45" s="429"/>
      <c r="PIZ45" s="429"/>
      <c r="PJA45" s="429"/>
      <c r="PJB45" s="429"/>
      <c r="PJC45" s="429"/>
      <c r="PJD45" s="429"/>
      <c r="PJE45" s="429"/>
      <c r="PJF45" s="429"/>
      <c r="PJG45" s="429"/>
      <c r="PJH45" s="429"/>
      <c r="PJI45" s="429"/>
      <c r="PJJ45" s="429"/>
      <c r="PJK45" s="429"/>
      <c r="PJL45" s="429"/>
      <c r="PJM45" s="429"/>
      <c r="PJN45" s="429"/>
      <c r="PJO45" s="429"/>
      <c r="PJP45" s="429"/>
      <c r="PJQ45" s="429"/>
      <c r="PJR45" s="429"/>
      <c r="PJS45" s="429"/>
      <c r="PJT45" s="429"/>
      <c r="PJU45" s="429"/>
      <c r="PJV45" s="429"/>
      <c r="PJW45" s="429"/>
      <c r="PJX45" s="429"/>
      <c r="PJY45" s="429"/>
      <c r="PJZ45" s="429"/>
      <c r="PKA45" s="429"/>
      <c r="PKB45" s="429"/>
      <c r="PKC45" s="429"/>
      <c r="PKD45" s="429"/>
      <c r="PKE45" s="429"/>
      <c r="PKF45" s="429"/>
      <c r="PKG45" s="429"/>
      <c r="PKH45" s="429"/>
      <c r="PKI45" s="429"/>
      <c r="PKJ45" s="429"/>
      <c r="PKK45" s="429"/>
      <c r="PKL45" s="429"/>
      <c r="PKM45" s="429"/>
      <c r="PKN45" s="429"/>
      <c r="PKO45" s="429"/>
      <c r="PKP45" s="429"/>
      <c r="PKQ45" s="429"/>
      <c r="PKR45" s="429"/>
      <c r="PKS45" s="429"/>
      <c r="PKT45" s="429"/>
      <c r="PKU45" s="429"/>
      <c r="PKV45" s="429"/>
      <c r="PKW45" s="429"/>
      <c r="PKX45" s="429"/>
      <c r="PKY45" s="429"/>
      <c r="PKZ45" s="429"/>
      <c r="PLA45" s="429"/>
      <c r="PLB45" s="429"/>
      <c r="PLC45" s="429"/>
      <c r="PLD45" s="429"/>
      <c r="PLE45" s="429"/>
      <c r="PLF45" s="429"/>
      <c r="PLG45" s="429"/>
      <c r="PLH45" s="429"/>
      <c r="PLI45" s="429"/>
      <c r="PLJ45" s="429"/>
      <c r="PLK45" s="429"/>
      <c r="PLL45" s="429"/>
      <c r="PLM45" s="429"/>
      <c r="PLN45" s="429"/>
      <c r="PLO45" s="429"/>
      <c r="PLP45" s="429"/>
      <c r="PLQ45" s="429"/>
      <c r="PLR45" s="429"/>
      <c r="PLS45" s="429"/>
      <c r="PLT45" s="429"/>
      <c r="PLU45" s="429"/>
      <c r="PLV45" s="429"/>
      <c r="PLW45" s="429"/>
      <c r="PLX45" s="429"/>
      <c r="PLY45" s="429"/>
      <c r="PLZ45" s="429"/>
      <c r="PMA45" s="429"/>
      <c r="PMB45" s="429"/>
      <c r="PMC45" s="429"/>
      <c r="PMD45" s="429"/>
      <c r="PME45" s="429"/>
      <c r="PMF45" s="429"/>
      <c r="PMG45" s="429"/>
      <c r="PMH45" s="429"/>
      <c r="PMI45" s="429"/>
      <c r="PMJ45" s="429"/>
      <c r="PMK45" s="429"/>
      <c r="PML45" s="429"/>
      <c r="PMM45" s="429"/>
      <c r="PMN45" s="429"/>
      <c r="PMO45" s="429"/>
      <c r="PMP45" s="429"/>
      <c r="PMQ45" s="429"/>
      <c r="PMR45" s="429"/>
      <c r="PMS45" s="429"/>
      <c r="PMT45" s="429"/>
      <c r="PMU45" s="429"/>
      <c r="PMV45" s="429"/>
      <c r="PMW45" s="429"/>
      <c r="PMX45" s="429"/>
      <c r="PMY45" s="429"/>
      <c r="PMZ45" s="429"/>
      <c r="PNA45" s="429"/>
      <c r="PNB45" s="429"/>
      <c r="PNC45" s="429"/>
      <c r="PND45" s="429"/>
      <c r="PNE45" s="429"/>
      <c r="PNF45" s="429"/>
      <c r="PNG45" s="429"/>
      <c r="PNH45" s="429"/>
      <c r="PNI45" s="429"/>
      <c r="PNJ45" s="429"/>
      <c r="PNK45" s="429"/>
      <c r="PNL45" s="429"/>
      <c r="PNM45" s="429"/>
      <c r="PNN45" s="429"/>
      <c r="PNO45" s="429"/>
      <c r="PNP45" s="429"/>
      <c r="PNQ45" s="429"/>
      <c r="PNR45" s="429"/>
      <c r="PNS45" s="429"/>
      <c r="PNT45" s="429"/>
      <c r="PNU45" s="429"/>
      <c r="PNV45" s="429"/>
      <c r="PNW45" s="429"/>
      <c r="PNX45" s="429"/>
      <c r="PNY45" s="429"/>
      <c r="PNZ45" s="429"/>
      <c r="POA45" s="429"/>
      <c r="POB45" s="429"/>
      <c r="POC45" s="429"/>
      <c r="POD45" s="429"/>
      <c r="POE45" s="429"/>
      <c r="POF45" s="429"/>
      <c r="POG45" s="429"/>
      <c r="POH45" s="429"/>
      <c r="POI45" s="429"/>
      <c r="POJ45" s="429"/>
      <c r="POK45" s="429"/>
      <c r="POL45" s="429"/>
      <c r="POM45" s="429"/>
      <c r="PON45" s="429"/>
      <c r="POO45" s="429"/>
      <c r="POP45" s="429"/>
      <c r="POQ45" s="429"/>
      <c r="POR45" s="429"/>
      <c r="POS45" s="429"/>
      <c r="POT45" s="429"/>
      <c r="POU45" s="429"/>
      <c r="POV45" s="429"/>
      <c r="POW45" s="429"/>
      <c r="POX45" s="429"/>
      <c r="POY45" s="429"/>
      <c r="POZ45" s="429"/>
      <c r="PPA45" s="429"/>
      <c r="PPB45" s="429"/>
      <c r="PPC45" s="429"/>
      <c r="PPD45" s="429"/>
      <c r="PPE45" s="429"/>
      <c r="PPF45" s="429"/>
      <c r="PPG45" s="429"/>
      <c r="PPH45" s="429"/>
      <c r="PPI45" s="429"/>
      <c r="PPJ45" s="429"/>
      <c r="PPK45" s="429"/>
      <c r="PPL45" s="429"/>
      <c r="PPM45" s="429"/>
      <c r="PPN45" s="429"/>
      <c r="PPO45" s="429"/>
      <c r="PPP45" s="429"/>
      <c r="PPQ45" s="429"/>
      <c r="PPR45" s="429"/>
      <c r="PPS45" s="429"/>
      <c r="PPT45" s="429"/>
      <c r="PPU45" s="429"/>
      <c r="PPV45" s="429"/>
      <c r="PPW45" s="429"/>
      <c r="PPX45" s="429"/>
      <c r="PPY45" s="429"/>
      <c r="PPZ45" s="429"/>
      <c r="PQA45" s="429"/>
      <c r="PQB45" s="429"/>
      <c r="PQC45" s="429"/>
      <c r="PQD45" s="429"/>
      <c r="PQE45" s="429"/>
      <c r="PQF45" s="429"/>
      <c r="PQG45" s="429"/>
      <c r="PQH45" s="429"/>
      <c r="PQI45" s="429"/>
      <c r="PQJ45" s="429"/>
      <c r="PQK45" s="429"/>
      <c r="PQL45" s="429"/>
      <c r="PQM45" s="429"/>
      <c r="PQN45" s="429"/>
      <c r="PQO45" s="429"/>
      <c r="PQP45" s="429"/>
      <c r="PQQ45" s="429"/>
      <c r="PQR45" s="429"/>
      <c r="PQS45" s="429"/>
      <c r="PQT45" s="429"/>
      <c r="PQU45" s="429"/>
      <c r="PQV45" s="429"/>
      <c r="PQW45" s="429"/>
      <c r="PQX45" s="429"/>
      <c r="PQY45" s="429"/>
      <c r="PQZ45" s="429"/>
      <c r="PRA45" s="429"/>
      <c r="PRB45" s="429"/>
      <c r="PRC45" s="429"/>
      <c r="PRD45" s="429"/>
      <c r="PRE45" s="429"/>
      <c r="PRF45" s="429"/>
      <c r="PRG45" s="429"/>
      <c r="PRH45" s="429"/>
      <c r="PRI45" s="429"/>
      <c r="PRJ45" s="429"/>
      <c r="PRK45" s="429"/>
      <c r="PRL45" s="429"/>
      <c r="PRM45" s="429"/>
      <c r="PRN45" s="429"/>
      <c r="PRO45" s="429"/>
      <c r="PRP45" s="429"/>
      <c r="PRQ45" s="429"/>
      <c r="PRR45" s="429"/>
      <c r="PRS45" s="429"/>
      <c r="PRT45" s="429"/>
      <c r="PRU45" s="429"/>
      <c r="PRV45" s="429"/>
      <c r="PRW45" s="429"/>
      <c r="PRX45" s="429"/>
      <c r="PRY45" s="429"/>
      <c r="PRZ45" s="429"/>
      <c r="PSA45" s="429"/>
      <c r="PSB45" s="429"/>
      <c r="PSC45" s="429"/>
      <c r="PSD45" s="429"/>
      <c r="PSE45" s="429"/>
      <c r="PSF45" s="429"/>
      <c r="PSG45" s="429"/>
      <c r="PSH45" s="429"/>
      <c r="PSI45" s="429"/>
      <c r="PSJ45" s="429"/>
      <c r="PSK45" s="429"/>
      <c r="PSL45" s="429"/>
      <c r="PSM45" s="429"/>
      <c r="PSN45" s="429"/>
      <c r="PSO45" s="429"/>
      <c r="PSP45" s="429"/>
      <c r="PSQ45" s="429"/>
      <c r="PSR45" s="429"/>
      <c r="PSS45" s="429"/>
      <c r="PST45" s="429"/>
      <c r="PSU45" s="429"/>
      <c r="PSV45" s="429"/>
      <c r="PSW45" s="429"/>
      <c r="PSX45" s="429"/>
      <c r="PSY45" s="429"/>
      <c r="PSZ45" s="429"/>
      <c r="PTA45" s="429"/>
      <c r="PTB45" s="429"/>
      <c r="PTC45" s="429"/>
      <c r="PTD45" s="429"/>
      <c r="PTE45" s="429"/>
      <c r="PTF45" s="429"/>
      <c r="PTG45" s="429"/>
      <c r="PTH45" s="429"/>
      <c r="PTI45" s="429"/>
      <c r="PTJ45" s="429"/>
      <c r="PTK45" s="429"/>
      <c r="PTL45" s="429"/>
      <c r="PTM45" s="429"/>
      <c r="PTN45" s="429"/>
      <c r="PTO45" s="429"/>
      <c r="PTP45" s="429"/>
      <c r="PTQ45" s="429"/>
      <c r="PTR45" s="429"/>
      <c r="PTS45" s="429"/>
      <c r="PTT45" s="429"/>
      <c r="PTU45" s="429"/>
      <c r="PTV45" s="429"/>
      <c r="PTW45" s="429"/>
      <c r="PTX45" s="429"/>
      <c r="PTY45" s="429"/>
      <c r="PTZ45" s="429"/>
      <c r="PUA45" s="429"/>
      <c r="PUB45" s="429"/>
      <c r="PUC45" s="429"/>
      <c r="PUD45" s="429"/>
      <c r="PUE45" s="429"/>
      <c r="PUF45" s="429"/>
      <c r="PUG45" s="429"/>
      <c r="PUH45" s="429"/>
      <c r="PUI45" s="429"/>
      <c r="PUJ45" s="429"/>
      <c r="PUK45" s="429"/>
      <c r="PUL45" s="429"/>
      <c r="PUM45" s="429"/>
      <c r="PUN45" s="429"/>
      <c r="PUO45" s="429"/>
      <c r="PUP45" s="429"/>
      <c r="PUQ45" s="429"/>
      <c r="PUR45" s="429"/>
      <c r="PUS45" s="429"/>
      <c r="PUT45" s="429"/>
      <c r="PUU45" s="429"/>
      <c r="PUV45" s="429"/>
      <c r="PUW45" s="429"/>
      <c r="PUX45" s="429"/>
      <c r="PUY45" s="429"/>
      <c r="PUZ45" s="429"/>
      <c r="PVA45" s="429"/>
      <c r="PVB45" s="429"/>
      <c r="PVC45" s="429"/>
      <c r="PVD45" s="429"/>
      <c r="PVE45" s="429"/>
      <c r="PVF45" s="429"/>
      <c r="PVG45" s="429"/>
      <c r="PVH45" s="429"/>
      <c r="PVI45" s="429"/>
      <c r="PVJ45" s="429"/>
      <c r="PVK45" s="429"/>
      <c r="PVL45" s="429"/>
      <c r="PVM45" s="429"/>
      <c r="PVN45" s="429"/>
      <c r="PVO45" s="429"/>
      <c r="PVP45" s="429"/>
      <c r="PVQ45" s="429"/>
      <c r="PVR45" s="429"/>
      <c r="PVS45" s="429"/>
      <c r="PVT45" s="429"/>
      <c r="PVU45" s="429"/>
      <c r="PVV45" s="429"/>
      <c r="PVW45" s="429"/>
      <c r="PVX45" s="429"/>
      <c r="PVY45" s="429"/>
      <c r="PVZ45" s="429"/>
      <c r="PWA45" s="429"/>
      <c r="PWB45" s="429"/>
      <c r="PWC45" s="429"/>
      <c r="PWD45" s="429"/>
      <c r="PWE45" s="429"/>
      <c r="PWF45" s="429"/>
      <c r="PWG45" s="429"/>
      <c r="PWH45" s="429"/>
      <c r="PWI45" s="429"/>
      <c r="PWJ45" s="429"/>
      <c r="PWK45" s="429"/>
      <c r="PWL45" s="429"/>
      <c r="PWM45" s="429"/>
      <c r="PWN45" s="429"/>
      <c r="PWO45" s="429"/>
      <c r="PWP45" s="429"/>
      <c r="PWQ45" s="429"/>
      <c r="PWR45" s="429"/>
      <c r="PWS45" s="429"/>
      <c r="PWT45" s="429"/>
      <c r="PWU45" s="429"/>
      <c r="PWV45" s="429"/>
      <c r="PWW45" s="429"/>
      <c r="PWX45" s="429"/>
      <c r="PWY45" s="429"/>
      <c r="PWZ45" s="429"/>
      <c r="PXA45" s="429"/>
      <c r="PXB45" s="429"/>
      <c r="PXC45" s="429"/>
      <c r="PXD45" s="429"/>
      <c r="PXE45" s="429"/>
      <c r="PXF45" s="429"/>
      <c r="PXG45" s="429"/>
      <c r="PXH45" s="429"/>
      <c r="PXI45" s="429"/>
      <c r="PXJ45" s="429"/>
      <c r="PXK45" s="429"/>
      <c r="PXL45" s="429"/>
      <c r="PXM45" s="429"/>
      <c r="PXN45" s="429"/>
      <c r="PXO45" s="429"/>
      <c r="PXP45" s="429"/>
      <c r="PXQ45" s="429"/>
      <c r="PXR45" s="429"/>
      <c r="PXS45" s="429"/>
      <c r="PXT45" s="429"/>
      <c r="PXU45" s="429"/>
      <c r="PXV45" s="429"/>
      <c r="PXW45" s="429"/>
      <c r="PXX45" s="429"/>
      <c r="PXY45" s="429"/>
      <c r="PXZ45" s="429"/>
      <c r="PYA45" s="429"/>
      <c r="PYB45" s="429"/>
      <c r="PYC45" s="429"/>
      <c r="PYD45" s="429"/>
      <c r="PYE45" s="429"/>
      <c r="PYF45" s="429"/>
      <c r="PYG45" s="429"/>
      <c r="PYH45" s="429"/>
      <c r="PYI45" s="429"/>
      <c r="PYJ45" s="429"/>
      <c r="PYK45" s="429"/>
      <c r="PYL45" s="429"/>
      <c r="PYM45" s="429"/>
      <c r="PYN45" s="429"/>
      <c r="PYO45" s="429"/>
      <c r="PYP45" s="429"/>
      <c r="PYQ45" s="429"/>
      <c r="PYR45" s="429"/>
      <c r="PYS45" s="429"/>
      <c r="PYT45" s="429"/>
      <c r="PYU45" s="429"/>
      <c r="PYV45" s="429"/>
      <c r="PYW45" s="429"/>
      <c r="PYX45" s="429"/>
      <c r="PYY45" s="429"/>
      <c r="PYZ45" s="429"/>
      <c r="PZA45" s="429"/>
      <c r="PZB45" s="429"/>
      <c r="PZC45" s="429"/>
      <c r="PZD45" s="429"/>
      <c r="PZE45" s="429"/>
      <c r="PZF45" s="429"/>
      <c r="PZG45" s="429"/>
      <c r="PZH45" s="429"/>
      <c r="PZI45" s="429"/>
      <c r="PZJ45" s="429"/>
      <c r="PZK45" s="429"/>
      <c r="PZL45" s="429"/>
      <c r="PZM45" s="429"/>
      <c r="PZN45" s="429"/>
      <c r="PZO45" s="429"/>
      <c r="PZP45" s="429"/>
      <c r="PZQ45" s="429"/>
      <c r="PZR45" s="429"/>
      <c r="PZS45" s="429"/>
      <c r="PZT45" s="429"/>
      <c r="PZU45" s="429"/>
      <c r="PZV45" s="429"/>
      <c r="PZW45" s="429"/>
      <c r="PZX45" s="429"/>
      <c r="PZY45" s="429"/>
      <c r="PZZ45" s="429"/>
      <c r="QAA45" s="429"/>
      <c r="QAB45" s="429"/>
      <c r="QAC45" s="429"/>
      <c r="QAD45" s="429"/>
      <c r="QAE45" s="429"/>
      <c r="QAF45" s="429"/>
      <c r="QAG45" s="429"/>
      <c r="QAH45" s="429"/>
      <c r="QAI45" s="429"/>
      <c r="QAJ45" s="429"/>
      <c r="QAK45" s="429"/>
      <c r="QAL45" s="429"/>
      <c r="QAM45" s="429"/>
      <c r="QAN45" s="429"/>
      <c r="QAO45" s="429"/>
      <c r="QAP45" s="429"/>
      <c r="QAQ45" s="429"/>
      <c r="QAR45" s="429"/>
      <c r="QAS45" s="429"/>
      <c r="QAT45" s="429"/>
      <c r="QAU45" s="429"/>
      <c r="QAV45" s="429"/>
      <c r="QAW45" s="429"/>
      <c r="QAX45" s="429"/>
      <c r="QAY45" s="429"/>
      <c r="QAZ45" s="429"/>
      <c r="QBA45" s="429"/>
      <c r="QBB45" s="429"/>
      <c r="QBC45" s="429"/>
      <c r="QBD45" s="429"/>
      <c r="QBE45" s="429"/>
      <c r="QBF45" s="429"/>
      <c r="QBG45" s="429"/>
      <c r="QBH45" s="429"/>
      <c r="QBI45" s="429"/>
      <c r="QBJ45" s="429"/>
      <c r="QBK45" s="429"/>
      <c r="QBL45" s="429"/>
      <c r="QBM45" s="429"/>
      <c r="QBN45" s="429"/>
      <c r="QBO45" s="429"/>
      <c r="QBP45" s="429"/>
      <c r="QBQ45" s="429"/>
      <c r="QBR45" s="429"/>
      <c r="QBS45" s="429"/>
      <c r="QBT45" s="429"/>
      <c r="QBU45" s="429"/>
      <c r="QBV45" s="429"/>
      <c r="QBW45" s="429"/>
      <c r="QBX45" s="429"/>
      <c r="QBY45" s="429"/>
      <c r="QBZ45" s="429"/>
      <c r="QCA45" s="429"/>
      <c r="QCB45" s="429"/>
      <c r="QCC45" s="429"/>
      <c r="QCD45" s="429"/>
      <c r="QCE45" s="429"/>
      <c r="QCF45" s="429"/>
      <c r="QCG45" s="429"/>
      <c r="QCH45" s="429"/>
      <c r="QCI45" s="429"/>
      <c r="QCJ45" s="429"/>
      <c r="QCK45" s="429"/>
      <c r="QCL45" s="429"/>
      <c r="QCM45" s="429"/>
      <c r="QCN45" s="429"/>
      <c r="QCO45" s="429"/>
      <c r="QCP45" s="429"/>
      <c r="QCQ45" s="429"/>
      <c r="QCR45" s="429"/>
      <c r="QCS45" s="429"/>
      <c r="QCT45" s="429"/>
      <c r="QCU45" s="429"/>
      <c r="QCV45" s="429"/>
      <c r="QCW45" s="429"/>
      <c r="QCX45" s="429"/>
      <c r="QCY45" s="429"/>
      <c r="QCZ45" s="429"/>
      <c r="QDA45" s="429"/>
      <c r="QDB45" s="429"/>
      <c r="QDC45" s="429"/>
      <c r="QDD45" s="429"/>
      <c r="QDE45" s="429"/>
      <c r="QDF45" s="429"/>
      <c r="QDG45" s="429"/>
      <c r="QDH45" s="429"/>
      <c r="QDI45" s="429"/>
      <c r="QDJ45" s="429"/>
      <c r="QDK45" s="429"/>
      <c r="QDL45" s="429"/>
      <c r="QDM45" s="429"/>
      <c r="QDN45" s="429"/>
      <c r="QDO45" s="429"/>
      <c r="QDP45" s="429"/>
      <c r="QDQ45" s="429"/>
      <c r="QDR45" s="429"/>
      <c r="QDS45" s="429"/>
      <c r="QDT45" s="429"/>
      <c r="QDU45" s="429"/>
      <c r="QDV45" s="429"/>
      <c r="QDW45" s="429"/>
      <c r="QDX45" s="429"/>
      <c r="QDY45" s="429"/>
      <c r="QDZ45" s="429"/>
      <c r="QEA45" s="429"/>
      <c r="QEB45" s="429"/>
      <c r="QEC45" s="429"/>
      <c r="QED45" s="429"/>
      <c r="QEE45" s="429"/>
      <c r="QEF45" s="429"/>
      <c r="QEG45" s="429"/>
      <c r="QEH45" s="429"/>
      <c r="QEI45" s="429"/>
      <c r="QEJ45" s="429"/>
      <c r="QEK45" s="429"/>
      <c r="QEL45" s="429"/>
      <c r="QEM45" s="429"/>
      <c r="QEN45" s="429"/>
      <c r="QEO45" s="429"/>
      <c r="QEP45" s="429"/>
      <c r="QEQ45" s="429"/>
      <c r="QER45" s="429"/>
      <c r="QES45" s="429"/>
      <c r="QET45" s="429"/>
      <c r="QEU45" s="429"/>
      <c r="QEV45" s="429"/>
      <c r="QEW45" s="429"/>
      <c r="QEX45" s="429"/>
      <c r="QEY45" s="429"/>
      <c r="QEZ45" s="429"/>
      <c r="QFA45" s="429"/>
      <c r="QFB45" s="429"/>
      <c r="QFC45" s="429"/>
      <c r="QFD45" s="429"/>
      <c r="QFE45" s="429"/>
      <c r="QFF45" s="429"/>
      <c r="QFG45" s="429"/>
      <c r="QFH45" s="429"/>
      <c r="QFI45" s="429"/>
      <c r="QFJ45" s="429"/>
      <c r="QFK45" s="429"/>
      <c r="QFL45" s="429"/>
      <c r="QFM45" s="429"/>
      <c r="QFN45" s="429"/>
      <c r="QFO45" s="429"/>
      <c r="QFP45" s="429"/>
      <c r="QFQ45" s="429"/>
      <c r="QFR45" s="429"/>
      <c r="QFS45" s="429"/>
      <c r="QFT45" s="429"/>
      <c r="QFU45" s="429"/>
      <c r="QFV45" s="429"/>
      <c r="QFW45" s="429"/>
      <c r="QFX45" s="429"/>
      <c r="QFY45" s="429"/>
      <c r="QFZ45" s="429"/>
      <c r="QGA45" s="429"/>
      <c r="QGB45" s="429"/>
      <c r="QGC45" s="429"/>
      <c r="QGD45" s="429"/>
      <c r="QGE45" s="429"/>
      <c r="QGF45" s="429"/>
      <c r="QGG45" s="429"/>
      <c r="QGH45" s="429"/>
      <c r="QGI45" s="429"/>
      <c r="QGJ45" s="429"/>
      <c r="QGK45" s="429"/>
      <c r="QGL45" s="429"/>
      <c r="QGM45" s="429"/>
      <c r="QGN45" s="429"/>
      <c r="QGO45" s="429"/>
      <c r="QGP45" s="429"/>
      <c r="QGQ45" s="429"/>
      <c r="QGR45" s="429"/>
      <c r="QGS45" s="429"/>
      <c r="QGT45" s="429"/>
      <c r="QGU45" s="429"/>
      <c r="QGV45" s="429"/>
      <c r="QGW45" s="429"/>
      <c r="QGX45" s="429"/>
      <c r="QGY45" s="429"/>
      <c r="QGZ45" s="429"/>
      <c r="QHA45" s="429"/>
      <c r="QHB45" s="429"/>
      <c r="QHC45" s="429"/>
      <c r="QHD45" s="429"/>
      <c r="QHE45" s="429"/>
      <c r="QHF45" s="429"/>
      <c r="QHG45" s="429"/>
      <c r="QHH45" s="429"/>
      <c r="QHI45" s="429"/>
      <c r="QHJ45" s="429"/>
      <c r="QHK45" s="429"/>
      <c r="QHL45" s="429"/>
      <c r="QHM45" s="429"/>
      <c r="QHN45" s="429"/>
      <c r="QHO45" s="429"/>
      <c r="QHP45" s="429"/>
      <c r="QHQ45" s="429"/>
      <c r="QHR45" s="429"/>
      <c r="QHS45" s="429"/>
      <c r="QHT45" s="429"/>
      <c r="QHU45" s="429"/>
      <c r="QHV45" s="429"/>
      <c r="QHW45" s="429"/>
      <c r="QHX45" s="429"/>
      <c r="QHY45" s="429"/>
      <c r="QHZ45" s="429"/>
      <c r="QIA45" s="429"/>
      <c r="QIB45" s="429"/>
      <c r="QIC45" s="429"/>
      <c r="QID45" s="429"/>
      <c r="QIE45" s="429"/>
      <c r="QIF45" s="429"/>
      <c r="QIG45" s="429"/>
      <c r="QIH45" s="429"/>
      <c r="QII45" s="429"/>
      <c r="QIJ45" s="429"/>
      <c r="QIK45" s="429"/>
      <c r="QIL45" s="429"/>
      <c r="QIM45" s="429"/>
      <c r="QIN45" s="429"/>
      <c r="QIO45" s="429"/>
      <c r="QIP45" s="429"/>
      <c r="QIQ45" s="429"/>
      <c r="QIR45" s="429"/>
      <c r="QIS45" s="429"/>
      <c r="QIT45" s="429"/>
      <c r="QIU45" s="429"/>
      <c r="QIV45" s="429"/>
      <c r="QIW45" s="429"/>
      <c r="QIX45" s="429"/>
      <c r="QIY45" s="429"/>
      <c r="QIZ45" s="429"/>
      <c r="QJA45" s="429"/>
      <c r="QJB45" s="429"/>
      <c r="QJC45" s="429"/>
      <c r="QJD45" s="429"/>
      <c r="QJE45" s="429"/>
      <c r="QJF45" s="429"/>
      <c r="QJG45" s="429"/>
      <c r="QJH45" s="429"/>
      <c r="QJI45" s="429"/>
      <c r="QJJ45" s="429"/>
      <c r="QJK45" s="429"/>
      <c r="QJL45" s="429"/>
      <c r="QJM45" s="429"/>
      <c r="QJN45" s="429"/>
      <c r="QJO45" s="429"/>
      <c r="QJP45" s="429"/>
      <c r="QJQ45" s="429"/>
      <c r="QJR45" s="429"/>
      <c r="QJS45" s="429"/>
      <c r="QJT45" s="429"/>
      <c r="QJU45" s="429"/>
      <c r="QJV45" s="429"/>
      <c r="QJW45" s="429"/>
      <c r="QJX45" s="429"/>
      <c r="QJY45" s="429"/>
      <c r="QJZ45" s="429"/>
      <c r="QKA45" s="429"/>
      <c r="QKB45" s="429"/>
      <c r="QKC45" s="429"/>
      <c r="QKD45" s="429"/>
      <c r="QKE45" s="429"/>
      <c r="QKF45" s="429"/>
      <c r="QKG45" s="429"/>
      <c r="QKH45" s="429"/>
      <c r="QKI45" s="429"/>
      <c r="QKJ45" s="429"/>
      <c r="QKK45" s="429"/>
      <c r="QKL45" s="429"/>
      <c r="QKM45" s="429"/>
      <c r="QKN45" s="429"/>
      <c r="QKO45" s="429"/>
      <c r="QKP45" s="429"/>
      <c r="QKQ45" s="429"/>
      <c r="QKR45" s="429"/>
      <c r="QKS45" s="429"/>
      <c r="QKT45" s="429"/>
      <c r="QKU45" s="429"/>
      <c r="QKV45" s="429"/>
      <c r="QKW45" s="429"/>
      <c r="QKX45" s="429"/>
      <c r="QKY45" s="429"/>
      <c r="QKZ45" s="429"/>
      <c r="QLA45" s="429"/>
      <c r="QLB45" s="429"/>
      <c r="QLC45" s="429"/>
      <c r="QLD45" s="429"/>
      <c r="QLE45" s="429"/>
      <c r="QLF45" s="429"/>
      <c r="QLG45" s="429"/>
      <c r="QLH45" s="429"/>
      <c r="QLI45" s="429"/>
      <c r="QLJ45" s="429"/>
      <c r="QLK45" s="429"/>
      <c r="QLL45" s="429"/>
      <c r="QLM45" s="429"/>
      <c r="QLN45" s="429"/>
      <c r="QLO45" s="429"/>
      <c r="QLP45" s="429"/>
      <c r="QLQ45" s="429"/>
      <c r="QLR45" s="429"/>
      <c r="QLS45" s="429"/>
      <c r="QLT45" s="429"/>
      <c r="QLU45" s="429"/>
      <c r="QLV45" s="429"/>
      <c r="QLW45" s="429"/>
      <c r="QLX45" s="429"/>
      <c r="QLY45" s="429"/>
      <c r="QLZ45" s="429"/>
      <c r="QMA45" s="429"/>
      <c r="QMB45" s="429"/>
      <c r="QMC45" s="429"/>
      <c r="QMD45" s="429"/>
      <c r="QME45" s="429"/>
      <c r="QMF45" s="429"/>
      <c r="QMG45" s="429"/>
      <c r="QMH45" s="429"/>
      <c r="QMI45" s="429"/>
      <c r="QMJ45" s="429"/>
      <c r="QMK45" s="429"/>
      <c r="QML45" s="429"/>
      <c r="QMM45" s="429"/>
      <c r="QMN45" s="429"/>
      <c r="QMO45" s="429"/>
      <c r="QMP45" s="429"/>
      <c r="QMQ45" s="429"/>
      <c r="QMR45" s="429"/>
      <c r="QMS45" s="429"/>
      <c r="QMT45" s="429"/>
      <c r="QMU45" s="429"/>
      <c r="QMV45" s="429"/>
      <c r="QMW45" s="429"/>
      <c r="QMX45" s="429"/>
      <c r="QMY45" s="429"/>
      <c r="QMZ45" s="429"/>
      <c r="QNA45" s="429"/>
      <c r="QNB45" s="429"/>
      <c r="QNC45" s="429"/>
      <c r="QND45" s="429"/>
      <c r="QNE45" s="429"/>
      <c r="QNF45" s="429"/>
      <c r="QNG45" s="429"/>
      <c r="QNH45" s="429"/>
      <c r="QNI45" s="429"/>
      <c r="QNJ45" s="429"/>
      <c r="QNK45" s="429"/>
      <c r="QNL45" s="429"/>
      <c r="QNM45" s="429"/>
      <c r="QNN45" s="429"/>
      <c r="QNO45" s="429"/>
      <c r="QNP45" s="429"/>
      <c r="QNQ45" s="429"/>
      <c r="QNR45" s="429"/>
      <c r="QNS45" s="429"/>
      <c r="QNT45" s="429"/>
      <c r="QNU45" s="429"/>
      <c r="QNV45" s="429"/>
      <c r="QNW45" s="429"/>
      <c r="QNX45" s="429"/>
      <c r="QNY45" s="429"/>
      <c r="QNZ45" s="429"/>
      <c r="QOA45" s="429"/>
      <c r="QOB45" s="429"/>
      <c r="QOC45" s="429"/>
      <c r="QOD45" s="429"/>
      <c r="QOE45" s="429"/>
      <c r="QOF45" s="429"/>
      <c r="QOG45" s="429"/>
      <c r="QOH45" s="429"/>
      <c r="QOI45" s="429"/>
      <c r="QOJ45" s="429"/>
      <c r="QOK45" s="429"/>
      <c r="QOL45" s="429"/>
      <c r="QOM45" s="429"/>
      <c r="QON45" s="429"/>
      <c r="QOO45" s="429"/>
      <c r="QOP45" s="429"/>
      <c r="QOQ45" s="429"/>
      <c r="QOR45" s="429"/>
      <c r="QOS45" s="429"/>
      <c r="QOT45" s="429"/>
      <c r="QOU45" s="429"/>
      <c r="QOV45" s="429"/>
      <c r="QOW45" s="429"/>
      <c r="QOX45" s="429"/>
      <c r="QOY45" s="429"/>
      <c r="QOZ45" s="429"/>
      <c r="QPA45" s="429"/>
      <c r="QPB45" s="429"/>
      <c r="QPC45" s="429"/>
      <c r="QPD45" s="429"/>
      <c r="QPE45" s="429"/>
      <c r="QPF45" s="429"/>
      <c r="QPG45" s="429"/>
      <c r="QPH45" s="429"/>
      <c r="QPI45" s="429"/>
      <c r="QPJ45" s="429"/>
      <c r="QPK45" s="429"/>
      <c r="QPL45" s="429"/>
      <c r="QPM45" s="429"/>
      <c r="QPN45" s="429"/>
      <c r="QPO45" s="429"/>
      <c r="QPP45" s="429"/>
      <c r="QPQ45" s="429"/>
      <c r="QPR45" s="429"/>
      <c r="QPS45" s="429"/>
      <c r="QPT45" s="429"/>
      <c r="QPU45" s="429"/>
      <c r="QPV45" s="429"/>
      <c r="QPW45" s="429"/>
      <c r="QPX45" s="429"/>
      <c r="QPY45" s="429"/>
      <c r="QPZ45" s="429"/>
      <c r="QQA45" s="429"/>
      <c r="QQB45" s="429"/>
      <c r="QQC45" s="429"/>
      <c r="QQD45" s="429"/>
      <c r="QQE45" s="429"/>
      <c r="QQF45" s="429"/>
      <c r="QQG45" s="429"/>
      <c r="QQH45" s="429"/>
      <c r="QQI45" s="429"/>
      <c r="QQJ45" s="429"/>
      <c r="QQK45" s="429"/>
      <c r="QQL45" s="429"/>
      <c r="QQM45" s="429"/>
      <c r="QQN45" s="429"/>
      <c r="QQO45" s="429"/>
      <c r="QQP45" s="429"/>
      <c r="QQQ45" s="429"/>
      <c r="QQR45" s="429"/>
      <c r="QQS45" s="429"/>
      <c r="QQT45" s="429"/>
      <c r="QQU45" s="429"/>
      <c r="QQV45" s="429"/>
      <c r="QQW45" s="429"/>
      <c r="QQX45" s="429"/>
      <c r="QQY45" s="429"/>
      <c r="QQZ45" s="429"/>
      <c r="QRA45" s="429"/>
      <c r="QRB45" s="429"/>
      <c r="QRC45" s="429"/>
      <c r="QRD45" s="429"/>
      <c r="QRE45" s="429"/>
      <c r="QRF45" s="429"/>
      <c r="QRG45" s="429"/>
      <c r="QRH45" s="429"/>
      <c r="QRI45" s="429"/>
      <c r="QRJ45" s="429"/>
      <c r="QRK45" s="429"/>
      <c r="QRL45" s="429"/>
      <c r="QRM45" s="429"/>
      <c r="QRN45" s="429"/>
      <c r="QRO45" s="429"/>
      <c r="QRP45" s="429"/>
      <c r="QRQ45" s="429"/>
      <c r="QRR45" s="429"/>
      <c r="QRS45" s="429"/>
      <c r="QRT45" s="429"/>
      <c r="QRU45" s="429"/>
      <c r="QRV45" s="429"/>
      <c r="QRW45" s="429"/>
      <c r="QRX45" s="429"/>
      <c r="QRY45" s="429"/>
      <c r="QRZ45" s="429"/>
      <c r="QSA45" s="429"/>
      <c r="QSB45" s="429"/>
      <c r="QSC45" s="429"/>
      <c r="QSD45" s="429"/>
      <c r="QSE45" s="429"/>
      <c r="QSF45" s="429"/>
      <c r="QSG45" s="429"/>
      <c r="QSH45" s="429"/>
      <c r="QSI45" s="429"/>
      <c r="QSJ45" s="429"/>
      <c r="QSK45" s="429"/>
      <c r="QSL45" s="429"/>
      <c r="QSM45" s="429"/>
      <c r="QSN45" s="429"/>
      <c r="QSO45" s="429"/>
      <c r="QSP45" s="429"/>
      <c r="QSQ45" s="429"/>
      <c r="QSR45" s="429"/>
      <c r="QSS45" s="429"/>
      <c r="QST45" s="429"/>
      <c r="QSU45" s="429"/>
      <c r="QSV45" s="429"/>
      <c r="QSW45" s="429"/>
      <c r="QSX45" s="429"/>
      <c r="QSY45" s="429"/>
      <c r="QSZ45" s="429"/>
      <c r="QTA45" s="429"/>
      <c r="QTB45" s="429"/>
      <c r="QTC45" s="429"/>
      <c r="QTD45" s="429"/>
      <c r="QTE45" s="429"/>
      <c r="QTF45" s="429"/>
      <c r="QTG45" s="429"/>
      <c r="QTH45" s="429"/>
      <c r="QTI45" s="429"/>
      <c r="QTJ45" s="429"/>
      <c r="QTK45" s="429"/>
      <c r="QTL45" s="429"/>
      <c r="QTM45" s="429"/>
      <c r="QTN45" s="429"/>
      <c r="QTO45" s="429"/>
      <c r="QTP45" s="429"/>
      <c r="QTQ45" s="429"/>
      <c r="QTR45" s="429"/>
      <c r="QTS45" s="429"/>
      <c r="QTT45" s="429"/>
      <c r="QTU45" s="429"/>
      <c r="QTV45" s="429"/>
      <c r="QTW45" s="429"/>
      <c r="QTX45" s="429"/>
      <c r="QTY45" s="429"/>
      <c r="QTZ45" s="429"/>
      <c r="QUA45" s="429"/>
      <c r="QUB45" s="429"/>
      <c r="QUC45" s="429"/>
      <c r="QUD45" s="429"/>
      <c r="QUE45" s="429"/>
      <c r="QUF45" s="429"/>
      <c r="QUG45" s="429"/>
      <c r="QUH45" s="429"/>
      <c r="QUI45" s="429"/>
      <c r="QUJ45" s="429"/>
      <c r="QUK45" s="429"/>
      <c r="QUL45" s="429"/>
      <c r="QUM45" s="429"/>
      <c r="QUN45" s="429"/>
      <c r="QUO45" s="429"/>
      <c r="QUP45" s="429"/>
      <c r="QUQ45" s="429"/>
      <c r="QUR45" s="429"/>
      <c r="QUS45" s="429"/>
      <c r="QUT45" s="429"/>
      <c r="QUU45" s="429"/>
      <c r="QUV45" s="429"/>
      <c r="QUW45" s="429"/>
      <c r="QUX45" s="429"/>
      <c r="QUY45" s="429"/>
      <c r="QUZ45" s="429"/>
      <c r="QVA45" s="429"/>
      <c r="QVB45" s="429"/>
      <c r="QVC45" s="429"/>
      <c r="QVD45" s="429"/>
      <c r="QVE45" s="429"/>
      <c r="QVF45" s="429"/>
      <c r="QVG45" s="429"/>
      <c r="QVH45" s="429"/>
      <c r="QVI45" s="429"/>
      <c r="QVJ45" s="429"/>
      <c r="QVK45" s="429"/>
      <c r="QVL45" s="429"/>
      <c r="QVM45" s="429"/>
      <c r="QVN45" s="429"/>
      <c r="QVO45" s="429"/>
      <c r="QVP45" s="429"/>
      <c r="QVQ45" s="429"/>
      <c r="QVR45" s="429"/>
      <c r="QVS45" s="429"/>
      <c r="QVT45" s="429"/>
      <c r="QVU45" s="429"/>
      <c r="QVV45" s="429"/>
      <c r="QVW45" s="429"/>
      <c r="QVX45" s="429"/>
      <c r="QVY45" s="429"/>
      <c r="QVZ45" s="429"/>
      <c r="QWA45" s="429"/>
      <c r="QWB45" s="429"/>
      <c r="QWC45" s="429"/>
      <c r="QWD45" s="429"/>
      <c r="QWE45" s="429"/>
      <c r="QWF45" s="429"/>
      <c r="QWG45" s="429"/>
      <c r="QWH45" s="429"/>
      <c r="QWI45" s="429"/>
      <c r="QWJ45" s="429"/>
      <c r="QWK45" s="429"/>
      <c r="QWL45" s="429"/>
      <c r="QWM45" s="429"/>
      <c r="QWN45" s="429"/>
      <c r="QWO45" s="429"/>
      <c r="QWP45" s="429"/>
      <c r="QWQ45" s="429"/>
      <c r="QWR45" s="429"/>
      <c r="QWS45" s="429"/>
      <c r="QWT45" s="429"/>
      <c r="QWU45" s="429"/>
      <c r="QWV45" s="429"/>
      <c r="QWW45" s="429"/>
      <c r="QWX45" s="429"/>
      <c r="QWY45" s="429"/>
      <c r="QWZ45" s="429"/>
      <c r="QXA45" s="429"/>
      <c r="QXB45" s="429"/>
      <c r="QXC45" s="429"/>
      <c r="QXD45" s="429"/>
      <c r="QXE45" s="429"/>
      <c r="QXF45" s="429"/>
      <c r="QXG45" s="429"/>
      <c r="QXH45" s="429"/>
      <c r="QXI45" s="429"/>
      <c r="QXJ45" s="429"/>
      <c r="QXK45" s="429"/>
      <c r="QXL45" s="429"/>
      <c r="QXM45" s="429"/>
      <c r="QXN45" s="429"/>
      <c r="QXO45" s="429"/>
      <c r="QXP45" s="429"/>
      <c r="QXQ45" s="429"/>
      <c r="QXR45" s="429"/>
      <c r="QXS45" s="429"/>
      <c r="QXT45" s="429"/>
      <c r="QXU45" s="429"/>
      <c r="QXV45" s="429"/>
      <c r="QXW45" s="429"/>
      <c r="QXX45" s="429"/>
      <c r="QXY45" s="429"/>
      <c r="QXZ45" s="429"/>
      <c r="QYA45" s="429"/>
      <c r="QYB45" s="429"/>
      <c r="QYC45" s="429"/>
      <c r="QYD45" s="429"/>
      <c r="QYE45" s="429"/>
      <c r="QYF45" s="429"/>
      <c r="QYG45" s="429"/>
      <c r="QYH45" s="429"/>
      <c r="QYI45" s="429"/>
      <c r="QYJ45" s="429"/>
      <c r="QYK45" s="429"/>
      <c r="QYL45" s="429"/>
      <c r="QYM45" s="429"/>
      <c r="QYN45" s="429"/>
      <c r="QYO45" s="429"/>
      <c r="QYP45" s="429"/>
      <c r="QYQ45" s="429"/>
      <c r="QYR45" s="429"/>
      <c r="QYS45" s="429"/>
      <c r="QYT45" s="429"/>
      <c r="QYU45" s="429"/>
      <c r="QYV45" s="429"/>
      <c r="QYW45" s="429"/>
      <c r="QYX45" s="429"/>
      <c r="QYY45" s="429"/>
      <c r="QYZ45" s="429"/>
      <c r="QZA45" s="429"/>
      <c r="QZB45" s="429"/>
      <c r="QZC45" s="429"/>
      <c r="QZD45" s="429"/>
      <c r="QZE45" s="429"/>
      <c r="QZF45" s="429"/>
      <c r="QZG45" s="429"/>
      <c r="QZH45" s="429"/>
      <c r="QZI45" s="429"/>
      <c r="QZJ45" s="429"/>
      <c r="QZK45" s="429"/>
      <c r="QZL45" s="429"/>
      <c r="QZM45" s="429"/>
      <c r="QZN45" s="429"/>
      <c r="QZO45" s="429"/>
      <c r="QZP45" s="429"/>
      <c r="QZQ45" s="429"/>
      <c r="QZR45" s="429"/>
      <c r="QZS45" s="429"/>
      <c r="QZT45" s="429"/>
      <c r="QZU45" s="429"/>
      <c r="QZV45" s="429"/>
      <c r="QZW45" s="429"/>
      <c r="QZX45" s="429"/>
      <c r="QZY45" s="429"/>
      <c r="QZZ45" s="429"/>
      <c r="RAA45" s="429"/>
      <c r="RAB45" s="429"/>
      <c r="RAC45" s="429"/>
      <c r="RAD45" s="429"/>
      <c r="RAE45" s="429"/>
      <c r="RAF45" s="429"/>
      <c r="RAG45" s="429"/>
      <c r="RAH45" s="429"/>
      <c r="RAI45" s="429"/>
      <c r="RAJ45" s="429"/>
      <c r="RAK45" s="429"/>
      <c r="RAL45" s="429"/>
      <c r="RAM45" s="429"/>
      <c r="RAN45" s="429"/>
      <c r="RAO45" s="429"/>
      <c r="RAP45" s="429"/>
      <c r="RAQ45" s="429"/>
      <c r="RAR45" s="429"/>
      <c r="RAS45" s="429"/>
      <c r="RAT45" s="429"/>
      <c r="RAU45" s="429"/>
      <c r="RAV45" s="429"/>
      <c r="RAW45" s="429"/>
      <c r="RAX45" s="429"/>
      <c r="RAY45" s="429"/>
      <c r="RAZ45" s="429"/>
      <c r="RBA45" s="429"/>
      <c r="RBB45" s="429"/>
      <c r="RBC45" s="429"/>
      <c r="RBD45" s="429"/>
      <c r="RBE45" s="429"/>
      <c r="RBF45" s="429"/>
      <c r="RBG45" s="429"/>
      <c r="RBH45" s="429"/>
      <c r="RBI45" s="429"/>
      <c r="RBJ45" s="429"/>
      <c r="RBK45" s="429"/>
      <c r="RBL45" s="429"/>
      <c r="RBM45" s="429"/>
      <c r="RBN45" s="429"/>
      <c r="RBO45" s="429"/>
      <c r="RBP45" s="429"/>
      <c r="RBQ45" s="429"/>
      <c r="RBR45" s="429"/>
      <c r="RBS45" s="429"/>
      <c r="RBT45" s="429"/>
      <c r="RBU45" s="429"/>
      <c r="RBV45" s="429"/>
      <c r="RBW45" s="429"/>
      <c r="RBX45" s="429"/>
      <c r="RBY45" s="429"/>
      <c r="RBZ45" s="429"/>
      <c r="RCA45" s="429"/>
      <c r="RCB45" s="429"/>
      <c r="RCC45" s="429"/>
      <c r="RCD45" s="429"/>
      <c r="RCE45" s="429"/>
      <c r="RCF45" s="429"/>
      <c r="RCG45" s="429"/>
      <c r="RCH45" s="429"/>
      <c r="RCI45" s="429"/>
      <c r="RCJ45" s="429"/>
      <c r="RCK45" s="429"/>
      <c r="RCL45" s="429"/>
      <c r="RCM45" s="429"/>
      <c r="RCN45" s="429"/>
      <c r="RCO45" s="429"/>
      <c r="RCP45" s="429"/>
      <c r="RCQ45" s="429"/>
      <c r="RCR45" s="429"/>
      <c r="RCS45" s="429"/>
      <c r="RCT45" s="429"/>
      <c r="RCU45" s="429"/>
      <c r="RCV45" s="429"/>
      <c r="RCW45" s="429"/>
      <c r="RCX45" s="429"/>
      <c r="RCY45" s="429"/>
      <c r="RCZ45" s="429"/>
      <c r="RDA45" s="429"/>
      <c r="RDB45" s="429"/>
      <c r="RDC45" s="429"/>
      <c r="RDD45" s="429"/>
      <c r="RDE45" s="429"/>
      <c r="RDF45" s="429"/>
      <c r="RDG45" s="429"/>
      <c r="RDH45" s="429"/>
      <c r="RDI45" s="429"/>
      <c r="RDJ45" s="429"/>
      <c r="RDK45" s="429"/>
      <c r="RDL45" s="429"/>
      <c r="RDM45" s="429"/>
      <c r="RDN45" s="429"/>
      <c r="RDO45" s="429"/>
      <c r="RDP45" s="429"/>
      <c r="RDQ45" s="429"/>
      <c r="RDR45" s="429"/>
      <c r="RDS45" s="429"/>
      <c r="RDT45" s="429"/>
      <c r="RDU45" s="429"/>
      <c r="RDV45" s="429"/>
      <c r="RDW45" s="429"/>
      <c r="RDX45" s="429"/>
      <c r="RDY45" s="429"/>
      <c r="RDZ45" s="429"/>
      <c r="REA45" s="429"/>
      <c r="REB45" s="429"/>
      <c r="REC45" s="429"/>
      <c r="RED45" s="429"/>
      <c r="REE45" s="429"/>
      <c r="REF45" s="429"/>
      <c r="REG45" s="429"/>
      <c r="REH45" s="429"/>
      <c r="REI45" s="429"/>
      <c r="REJ45" s="429"/>
      <c r="REK45" s="429"/>
      <c r="REL45" s="429"/>
      <c r="REM45" s="429"/>
      <c r="REN45" s="429"/>
      <c r="REO45" s="429"/>
      <c r="REP45" s="429"/>
      <c r="REQ45" s="429"/>
      <c r="RER45" s="429"/>
      <c r="RES45" s="429"/>
      <c r="RET45" s="429"/>
      <c r="REU45" s="429"/>
      <c r="REV45" s="429"/>
      <c r="REW45" s="429"/>
      <c r="REX45" s="429"/>
      <c r="REY45" s="429"/>
      <c r="REZ45" s="429"/>
      <c r="RFA45" s="429"/>
      <c r="RFB45" s="429"/>
      <c r="RFC45" s="429"/>
      <c r="RFD45" s="429"/>
      <c r="RFE45" s="429"/>
      <c r="RFF45" s="429"/>
      <c r="RFG45" s="429"/>
      <c r="RFH45" s="429"/>
      <c r="RFI45" s="429"/>
      <c r="RFJ45" s="429"/>
      <c r="RFK45" s="429"/>
      <c r="RFL45" s="429"/>
      <c r="RFM45" s="429"/>
      <c r="RFN45" s="429"/>
      <c r="RFO45" s="429"/>
      <c r="RFP45" s="429"/>
      <c r="RFQ45" s="429"/>
      <c r="RFR45" s="429"/>
      <c r="RFS45" s="429"/>
      <c r="RFT45" s="429"/>
      <c r="RFU45" s="429"/>
      <c r="RFV45" s="429"/>
      <c r="RFW45" s="429"/>
      <c r="RFX45" s="429"/>
      <c r="RFY45" s="429"/>
      <c r="RFZ45" s="429"/>
      <c r="RGA45" s="429"/>
      <c r="RGB45" s="429"/>
      <c r="RGC45" s="429"/>
      <c r="RGD45" s="429"/>
      <c r="RGE45" s="429"/>
      <c r="RGF45" s="429"/>
      <c r="RGG45" s="429"/>
      <c r="RGH45" s="429"/>
      <c r="RGI45" s="429"/>
      <c r="RGJ45" s="429"/>
      <c r="RGK45" s="429"/>
      <c r="RGL45" s="429"/>
      <c r="RGM45" s="429"/>
      <c r="RGN45" s="429"/>
      <c r="RGO45" s="429"/>
      <c r="RGP45" s="429"/>
      <c r="RGQ45" s="429"/>
      <c r="RGR45" s="429"/>
      <c r="RGS45" s="429"/>
      <c r="RGT45" s="429"/>
      <c r="RGU45" s="429"/>
      <c r="RGV45" s="429"/>
      <c r="RGW45" s="429"/>
      <c r="RGX45" s="429"/>
      <c r="RGY45" s="429"/>
      <c r="RGZ45" s="429"/>
      <c r="RHA45" s="429"/>
      <c r="RHB45" s="429"/>
      <c r="RHC45" s="429"/>
      <c r="RHD45" s="429"/>
      <c r="RHE45" s="429"/>
      <c r="RHF45" s="429"/>
      <c r="RHG45" s="429"/>
      <c r="RHH45" s="429"/>
      <c r="RHI45" s="429"/>
      <c r="RHJ45" s="429"/>
      <c r="RHK45" s="429"/>
      <c r="RHL45" s="429"/>
      <c r="RHM45" s="429"/>
      <c r="RHN45" s="429"/>
      <c r="RHO45" s="429"/>
      <c r="RHP45" s="429"/>
      <c r="RHQ45" s="429"/>
      <c r="RHR45" s="429"/>
      <c r="RHS45" s="429"/>
      <c r="RHT45" s="429"/>
      <c r="RHU45" s="429"/>
      <c r="RHV45" s="429"/>
      <c r="RHW45" s="429"/>
      <c r="RHX45" s="429"/>
      <c r="RHY45" s="429"/>
      <c r="RHZ45" s="429"/>
      <c r="RIA45" s="429"/>
      <c r="RIB45" s="429"/>
      <c r="RIC45" s="429"/>
      <c r="RID45" s="429"/>
      <c r="RIE45" s="429"/>
      <c r="RIF45" s="429"/>
      <c r="RIG45" s="429"/>
      <c r="RIH45" s="429"/>
      <c r="RII45" s="429"/>
      <c r="RIJ45" s="429"/>
      <c r="RIK45" s="429"/>
      <c r="RIL45" s="429"/>
      <c r="RIM45" s="429"/>
      <c r="RIN45" s="429"/>
      <c r="RIO45" s="429"/>
      <c r="RIP45" s="429"/>
      <c r="RIQ45" s="429"/>
      <c r="RIR45" s="429"/>
      <c r="RIS45" s="429"/>
      <c r="RIT45" s="429"/>
      <c r="RIU45" s="429"/>
      <c r="RIV45" s="429"/>
      <c r="RIW45" s="429"/>
      <c r="RIX45" s="429"/>
      <c r="RIY45" s="429"/>
      <c r="RIZ45" s="429"/>
      <c r="RJA45" s="429"/>
      <c r="RJB45" s="429"/>
      <c r="RJC45" s="429"/>
      <c r="RJD45" s="429"/>
      <c r="RJE45" s="429"/>
      <c r="RJF45" s="429"/>
      <c r="RJG45" s="429"/>
      <c r="RJH45" s="429"/>
      <c r="RJI45" s="429"/>
      <c r="RJJ45" s="429"/>
      <c r="RJK45" s="429"/>
      <c r="RJL45" s="429"/>
      <c r="RJM45" s="429"/>
      <c r="RJN45" s="429"/>
      <c r="RJO45" s="429"/>
      <c r="RJP45" s="429"/>
      <c r="RJQ45" s="429"/>
      <c r="RJR45" s="429"/>
      <c r="RJS45" s="429"/>
      <c r="RJT45" s="429"/>
      <c r="RJU45" s="429"/>
      <c r="RJV45" s="429"/>
      <c r="RJW45" s="429"/>
      <c r="RJX45" s="429"/>
      <c r="RJY45" s="429"/>
      <c r="RJZ45" s="429"/>
      <c r="RKA45" s="429"/>
      <c r="RKB45" s="429"/>
      <c r="RKC45" s="429"/>
      <c r="RKD45" s="429"/>
      <c r="RKE45" s="429"/>
      <c r="RKF45" s="429"/>
      <c r="RKG45" s="429"/>
      <c r="RKH45" s="429"/>
      <c r="RKI45" s="429"/>
      <c r="RKJ45" s="429"/>
      <c r="RKK45" s="429"/>
      <c r="RKL45" s="429"/>
      <c r="RKM45" s="429"/>
      <c r="RKN45" s="429"/>
      <c r="RKO45" s="429"/>
      <c r="RKP45" s="429"/>
      <c r="RKQ45" s="429"/>
      <c r="RKR45" s="429"/>
      <c r="RKS45" s="429"/>
      <c r="RKT45" s="429"/>
      <c r="RKU45" s="429"/>
      <c r="RKV45" s="429"/>
      <c r="RKW45" s="429"/>
      <c r="RKX45" s="429"/>
      <c r="RKY45" s="429"/>
      <c r="RKZ45" s="429"/>
      <c r="RLA45" s="429"/>
      <c r="RLB45" s="429"/>
      <c r="RLC45" s="429"/>
      <c r="RLD45" s="429"/>
      <c r="RLE45" s="429"/>
      <c r="RLF45" s="429"/>
      <c r="RLG45" s="429"/>
      <c r="RLH45" s="429"/>
      <c r="RLI45" s="429"/>
      <c r="RLJ45" s="429"/>
      <c r="RLK45" s="429"/>
      <c r="RLL45" s="429"/>
      <c r="RLM45" s="429"/>
      <c r="RLN45" s="429"/>
      <c r="RLO45" s="429"/>
      <c r="RLP45" s="429"/>
      <c r="RLQ45" s="429"/>
      <c r="RLR45" s="429"/>
      <c r="RLS45" s="429"/>
      <c r="RLT45" s="429"/>
      <c r="RLU45" s="429"/>
      <c r="RLV45" s="429"/>
      <c r="RLW45" s="429"/>
      <c r="RLX45" s="429"/>
      <c r="RLY45" s="429"/>
      <c r="RLZ45" s="429"/>
      <c r="RMA45" s="429"/>
      <c r="RMB45" s="429"/>
      <c r="RMC45" s="429"/>
      <c r="RMD45" s="429"/>
      <c r="RME45" s="429"/>
      <c r="RMF45" s="429"/>
      <c r="RMG45" s="429"/>
      <c r="RMH45" s="429"/>
      <c r="RMI45" s="429"/>
      <c r="RMJ45" s="429"/>
      <c r="RMK45" s="429"/>
      <c r="RML45" s="429"/>
      <c r="RMM45" s="429"/>
      <c r="RMN45" s="429"/>
      <c r="RMO45" s="429"/>
      <c r="RMP45" s="429"/>
      <c r="RMQ45" s="429"/>
      <c r="RMR45" s="429"/>
      <c r="RMS45" s="429"/>
      <c r="RMT45" s="429"/>
      <c r="RMU45" s="429"/>
      <c r="RMV45" s="429"/>
      <c r="RMW45" s="429"/>
      <c r="RMX45" s="429"/>
      <c r="RMY45" s="429"/>
      <c r="RMZ45" s="429"/>
      <c r="RNA45" s="429"/>
      <c r="RNB45" s="429"/>
      <c r="RNC45" s="429"/>
      <c r="RND45" s="429"/>
      <c r="RNE45" s="429"/>
      <c r="RNF45" s="429"/>
      <c r="RNG45" s="429"/>
      <c r="RNH45" s="429"/>
      <c r="RNI45" s="429"/>
      <c r="RNJ45" s="429"/>
      <c r="RNK45" s="429"/>
      <c r="RNL45" s="429"/>
      <c r="RNM45" s="429"/>
      <c r="RNN45" s="429"/>
      <c r="RNO45" s="429"/>
      <c r="RNP45" s="429"/>
      <c r="RNQ45" s="429"/>
      <c r="RNR45" s="429"/>
      <c r="RNS45" s="429"/>
      <c r="RNT45" s="429"/>
      <c r="RNU45" s="429"/>
      <c r="RNV45" s="429"/>
      <c r="RNW45" s="429"/>
      <c r="RNX45" s="429"/>
      <c r="RNY45" s="429"/>
      <c r="RNZ45" s="429"/>
      <c r="ROA45" s="429"/>
      <c r="ROB45" s="429"/>
      <c r="ROC45" s="429"/>
      <c r="ROD45" s="429"/>
      <c r="ROE45" s="429"/>
      <c r="ROF45" s="429"/>
      <c r="ROG45" s="429"/>
      <c r="ROH45" s="429"/>
      <c r="ROI45" s="429"/>
      <c r="ROJ45" s="429"/>
      <c r="ROK45" s="429"/>
      <c r="ROL45" s="429"/>
      <c r="ROM45" s="429"/>
      <c r="RON45" s="429"/>
      <c r="ROO45" s="429"/>
      <c r="ROP45" s="429"/>
      <c r="ROQ45" s="429"/>
      <c r="ROR45" s="429"/>
      <c r="ROS45" s="429"/>
      <c r="ROT45" s="429"/>
      <c r="ROU45" s="429"/>
      <c r="ROV45" s="429"/>
      <c r="ROW45" s="429"/>
      <c r="ROX45" s="429"/>
      <c r="ROY45" s="429"/>
      <c r="ROZ45" s="429"/>
      <c r="RPA45" s="429"/>
      <c r="RPB45" s="429"/>
      <c r="RPC45" s="429"/>
      <c r="RPD45" s="429"/>
      <c r="RPE45" s="429"/>
      <c r="RPF45" s="429"/>
      <c r="RPG45" s="429"/>
      <c r="RPH45" s="429"/>
      <c r="RPI45" s="429"/>
      <c r="RPJ45" s="429"/>
      <c r="RPK45" s="429"/>
      <c r="RPL45" s="429"/>
      <c r="RPM45" s="429"/>
      <c r="RPN45" s="429"/>
      <c r="RPO45" s="429"/>
      <c r="RPP45" s="429"/>
      <c r="RPQ45" s="429"/>
      <c r="RPR45" s="429"/>
      <c r="RPS45" s="429"/>
      <c r="RPT45" s="429"/>
      <c r="RPU45" s="429"/>
      <c r="RPV45" s="429"/>
      <c r="RPW45" s="429"/>
      <c r="RPX45" s="429"/>
      <c r="RPY45" s="429"/>
      <c r="RPZ45" s="429"/>
      <c r="RQA45" s="429"/>
      <c r="RQB45" s="429"/>
      <c r="RQC45" s="429"/>
      <c r="RQD45" s="429"/>
      <c r="RQE45" s="429"/>
      <c r="RQF45" s="429"/>
      <c r="RQG45" s="429"/>
      <c r="RQH45" s="429"/>
      <c r="RQI45" s="429"/>
      <c r="RQJ45" s="429"/>
      <c r="RQK45" s="429"/>
      <c r="RQL45" s="429"/>
      <c r="RQM45" s="429"/>
      <c r="RQN45" s="429"/>
      <c r="RQO45" s="429"/>
      <c r="RQP45" s="429"/>
      <c r="RQQ45" s="429"/>
      <c r="RQR45" s="429"/>
      <c r="RQS45" s="429"/>
      <c r="RQT45" s="429"/>
      <c r="RQU45" s="429"/>
      <c r="RQV45" s="429"/>
      <c r="RQW45" s="429"/>
      <c r="RQX45" s="429"/>
      <c r="RQY45" s="429"/>
      <c r="RQZ45" s="429"/>
      <c r="RRA45" s="429"/>
      <c r="RRB45" s="429"/>
      <c r="RRC45" s="429"/>
      <c r="RRD45" s="429"/>
      <c r="RRE45" s="429"/>
      <c r="RRF45" s="429"/>
      <c r="RRG45" s="429"/>
      <c r="RRH45" s="429"/>
      <c r="RRI45" s="429"/>
      <c r="RRJ45" s="429"/>
      <c r="RRK45" s="429"/>
      <c r="RRL45" s="429"/>
      <c r="RRM45" s="429"/>
      <c r="RRN45" s="429"/>
      <c r="RRO45" s="429"/>
      <c r="RRP45" s="429"/>
      <c r="RRQ45" s="429"/>
      <c r="RRR45" s="429"/>
      <c r="RRS45" s="429"/>
      <c r="RRT45" s="429"/>
      <c r="RRU45" s="429"/>
      <c r="RRV45" s="429"/>
      <c r="RRW45" s="429"/>
      <c r="RRX45" s="429"/>
      <c r="RRY45" s="429"/>
      <c r="RRZ45" s="429"/>
      <c r="RSA45" s="429"/>
      <c r="RSB45" s="429"/>
      <c r="RSC45" s="429"/>
      <c r="RSD45" s="429"/>
      <c r="RSE45" s="429"/>
      <c r="RSF45" s="429"/>
      <c r="RSG45" s="429"/>
      <c r="RSH45" s="429"/>
      <c r="RSI45" s="429"/>
      <c r="RSJ45" s="429"/>
      <c r="RSK45" s="429"/>
      <c r="RSL45" s="429"/>
      <c r="RSM45" s="429"/>
      <c r="RSN45" s="429"/>
      <c r="RSO45" s="429"/>
      <c r="RSP45" s="429"/>
      <c r="RSQ45" s="429"/>
      <c r="RSR45" s="429"/>
      <c r="RSS45" s="429"/>
      <c r="RST45" s="429"/>
      <c r="RSU45" s="429"/>
      <c r="RSV45" s="429"/>
      <c r="RSW45" s="429"/>
      <c r="RSX45" s="429"/>
      <c r="RSY45" s="429"/>
      <c r="RSZ45" s="429"/>
      <c r="RTA45" s="429"/>
      <c r="RTB45" s="429"/>
      <c r="RTC45" s="429"/>
      <c r="RTD45" s="429"/>
      <c r="RTE45" s="429"/>
      <c r="RTF45" s="429"/>
      <c r="RTG45" s="429"/>
      <c r="RTH45" s="429"/>
      <c r="RTI45" s="429"/>
      <c r="RTJ45" s="429"/>
      <c r="RTK45" s="429"/>
      <c r="RTL45" s="429"/>
      <c r="RTM45" s="429"/>
      <c r="RTN45" s="429"/>
      <c r="RTO45" s="429"/>
      <c r="RTP45" s="429"/>
      <c r="RTQ45" s="429"/>
      <c r="RTR45" s="429"/>
      <c r="RTS45" s="429"/>
      <c r="RTT45" s="429"/>
      <c r="RTU45" s="429"/>
      <c r="RTV45" s="429"/>
      <c r="RTW45" s="429"/>
      <c r="RTX45" s="429"/>
      <c r="RTY45" s="429"/>
      <c r="RTZ45" s="429"/>
      <c r="RUA45" s="429"/>
      <c r="RUB45" s="429"/>
      <c r="RUC45" s="429"/>
      <c r="RUD45" s="429"/>
      <c r="RUE45" s="429"/>
      <c r="RUF45" s="429"/>
      <c r="RUG45" s="429"/>
      <c r="RUH45" s="429"/>
      <c r="RUI45" s="429"/>
      <c r="RUJ45" s="429"/>
      <c r="RUK45" s="429"/>
      <c r="RUL45" s="429"/>
      <c r="RUM45" s="429"/>
      <c r="RUN45" s="429"/>
      <c r="RUO45" s="429"/>
      <c r="RUP45" s="429"/>
      <c r="RUQ45" s="429"/>
      <c r="RUR45" s="429"/>
      <c r="RUS45" s="429"/>
      <c r="RUT45" s="429"/>
      <c r="RUU45" s="429"/>
      <c r="RUV45" s="429"/>
      <c r="RUW45" s="429"/>
      <c r="RUX45" s="429"/>
      <c r="RUY45" s="429"/>
      <c r="RUZ45" s="429"/>
      <c r="RVA45" s="429"/>
      <c r="RVB45" s="429"/>
      <c r="RVC45" s="429"/>
      <c r="RVD45" s="429"/>
      <c r="RVE45" s="429"/>
      <c r="RVF45" s="429"/>
      <c r="RVG45" s="429"/>
      <c r="RVH45" s="429"/>
      <c r="RVI45" s="429"/>
      <c r="RVJ45" s="429"/>
      <c r="RVK45" s="429"/>
      <c r="RVL45" s="429"/>
      <c r="RVM45" s="429"/>
      <c r="RVN45" s="429"/>
      <c r="RVO45" s="429"/>
      <c r="RVP45" s="429"/>
      <c r="RVQ45" s="429"/>
      <c r="RVR45" s="429"/>
      <c r="RVS45" s="429"/>
      <c r="RVT45" s="429"/>
      <c r="RVU45" s="429"/>
      <c r="RVV45" s="429"/>
      <c r="RVW45" s="429"/>
      <c r="RVX45" s="429"/>
      <c r="RVY45" s="429"/>
      <c r="RVZ45" s="429"/>
      <c r="RWA45" s="429"/>
      <c r="RWB45" s="429"/>
      <c r="RWC45" s="429"/>
      <c r="RWD45" s="429"/>
      <c r="RWE45" s="429"/>
      <c r="RWF45" s="429"/>
      <c r="RWG45" s="429"/>
      <c r="RWH45" s="429"/>
      <c r="RWI45" s="429"/>
      <c r="RWJ45" s="429"/>
      <c r="RWK45" s="429"/>
      <c r="RWL45" s="429"/>
      <c r="RWM45" s="429"/>
      <c r="RWN45" s="429"/>
      <c r="RWO45" s="429"/>
      <c r="RWP45" s="429"/>
      <c r="RWQ45" s="429"/>
      <c r="RWR45" s="429"/>
      <c r="RWS45" s="429"/>
      <c r="RWT45" s="429"/>
      <c r="RWU45" s="429"/>
      <c r="RWV45" s="429"/>
      <c r="RWW45" s="429"/>
      <c r="RWX45" s="429"/>
      <c r="RWY45" s="429"/>
      <c r="RWZ45" s="429"/>
      <c r="RXA45" s="429"/>
      <c r="RXB45" s="429"/>
      <c r="RXC45" s="429"/>
      <c r="RXD45" s="429"/>
      <c r="RXE45" s="429"/>
      <c r="RXF45" s="429"/>
      <c r="RXG45" s="429"/>
      <c r="RXH45" s="429"/>
      <c r="RXI45" s="429"/>
      <c r="RXJ45" s="429"/>
      <c r="RXK45" s="429"/>
      <c r="RXL45" s="429"/>
      <c r="RXM45" s="429"/>
      <c r="RXN45" s="429"/>
      <c r="RXO45" s="429"/>
      <c r="RXP45" s="429"/>
      <c r="RXQ45" s="429"/>
      <c r="RXR45" s="429"/>
      <c r="RXS45" s="429"/>
      <c r="RXT45" s="429"/>
      <c r="RXU45" s="429"/>
      <c r="RXV45" s="429"/>
      <c r="RXW45" s="429"/>
      <c r="RXX45" s="429"/>
      <c r="RXY45" s="429"/>
      <c r="RXZ45" s="429"/>
      <c r="RYA45" s="429"/>
      <c r="RYB45" s="429"/>
      <c r="RYC45" s="429"/>
      <c r="RYD45" s="429"/>
      <c r="RYE45" s="429"/>
      <c r="RYF45" s="429"/>
      <c r="RYG45" s="429"/>
      <c r="RYH45" s="429"/>
      <c r="RYI45" s="429"/>
      <c r="RYJ45" s="429"/>
      <c r="RYK45" s="429"/>
      <c r="RYL45" s="429"/>
      <c r="RYM45" s="429"/>
      <c r="RYN45" s="429"/>
      <c r="RYO45" s="429"/>
      <c r="RYP45" s="429"/>
      <c r="RYQ45" s="429"/>
      <c r="RYR45" s="429"/>
      <c r="RYS45" s="429"/>
      <c r="RYT45" s="429"/>
      <c r="RYU45" s="429"/>
      <c r="RYV45" s="429"/>
      <c r="RYW45" s="429"/>
      <c r="RYX45" s="429"/>
      <c r="RYY45" s="429"/>
      <c r="RYZ45" s="429"/>
      <c r="RZA45" s="429"/>
      <c r="RZB45" s="429"/>
      <c r="RZC45" s="429"/>
      <c r="RZD45" s="429"/>
      <c r="RZE45" s="429"/>
      <c r="RZF45" s="429"/>
      <c r="RZG45" s="429"/>
      <c r="RZH45" s="429"/>
      <c r="RZI45" s="429"/>
      <c r="RZJ45" s="429"/>
      <c r="RZK45" s="429"/>
      <c r="RZL45" s="429"/>
      <c r="RZM45" s="429"/>
      <c r="RZN45" s="429"/>
      <c r="RZO45" s="429"/>
      <c r="RZP45" s="429"/>
      <c r="RZQ45" s="429"/>
      <c r="RZR45" s="429"/>
      <c r="RZS45" s="429"/>
      <c r="RZT45" s="429"/>
      <c r="RZU45" s="429"/>
      <c r="RZV45" s="429"/>
      <c r="RZW45" s="429"/>
      <c r="RZX45" s="429"/>
      <c r="RZY45" s="429"/>
      <c r="RZZ45" s="429"/>
      <c r="SAA45" s="429"/>
      <c r="SAB45" s="429"/>
      <c r="SAC45" s="429"/>
      <c r="SAD45" s="429"/>
      <c r="SAE45" s="429"/>
      <c r="SAF45" s="429"/>
      <c r="SAG45" s="429"/>
      <c r="SAH45" s="429"/>
      <c r="SAI45" s="429"/>
      <c r="SAJ45" s="429"/>
      <c r="SAK45" s="429"/>
      <c r="SAL45" s="429"/>
      <c r="SAM45" s="429"/>
      <c r="SAN45" s="429"/>
      <c r="SAO45" s="429"/>
      <c r="SAP45" s="429"/>
      <c r="SAQ45" s="429"/>
      <c r="SAR45" s="429"/>
      <c r="SAS45" s="429"/>
      <c r="SAT45" s="429"/>
      <c r="SAU45" s="429"/>
      <c r="SAV45" s="429"/>
      <c r="SAW45" s="429"/>
      <c r="SAX45" s="429"/>
      <c r="SAY45" s="429"/>
      <c r="SAZ45" s="429"/>
      <c r="SBA45" s="429"/>
      <c r="SBB45" s="429"/>
      <c r="SBC45" s="429"/>
      <c r="SBD45" s="429"/>
      <c r="SBE45" s="429"/>
      <c r="SBF45" s="429"/>
      <c r="SBG45" s="429"/>
      <c r="SBH45" s="429"/>
      <c r="SBI45" s="429"/>
      <c r="SBJ45" s="429"/>
      <c r="SBK45" s="429"/>
      <c r="SBL45" s="429"/>
      <c r="SBM45" s="429"/>
      <c r="SBN45" s="429"/>
      <c r="SBO45" s="429"/>
      <c r="SBP45" s="429"/>
      <c r="SBQ45" s="429"/>
      <c r="SBR45" s="429"/>
      <c r="SBS45" s="429"/>
      <c r="SBT45" s="429"/>
      <c r="SBU45" s="429"/>
      <c r="SBV45" s="429"/>
      <c r="SBW45" s="429"/>
      <c r="SBX45" s="429"/>
      <c r="SBY45" s="429"/>
      <c r="SBZ45" s="429"/>
      <c r="SCA45" s="429"/>
      <c r="SCB45" s="429"/>
      <c r="SCC45" s="429"/>
      <c r="SCD45" s="429"/>
      <c r="SCE45" s="429"/>
      <c r="SCF45" s="429"/>
      <c r="SCG45" s="429"/>
      <c r="SCH45" s="429"/>
      <c r="SCI45" s="429"/>
      <c r="SCJ45" s="429"/>
      <c r="SCK45" s="429"/>
      <c r="SCL45" s="429"/>
      <c r="SCM45" s="429"/>
      <c r="SCN45" s="429"/>
      <c r="SCO45" s="429"/>
      <c r="SCP45" s="429"/>
      <c r="SCQ45" s="429"/>
      <c r="SCR45" s="429"/>
      <c r="SCS45" s="429"/>
      <c r="SCT45" s="429"/>
      <c r="SCU45" s="429"/>
      <c r="SCV45" s="429"/>
      <c r="SCW45" s="429"/>
      <c r="SCX45" s="429"/>
      <c r="SCY45" s="429"/>
      <c r="SCZ45" s="429"/>
      <c r="SDA45" s="429"/>
      <c r="SDB45" s="429"/>
      <c r="SDC45" s="429"/>
      <c r="SDD45" s="429"/>
      <c r="SDE45" s="429"/>
      <c r="SDF45" s="429"/>
      <c r="SDG45" s="429"/>
      <c r="SDH45" s="429"/>
      <c r="SDI45" s="429"/>
      <c r="SDJ45" s="429"/>
      <c r="SDK45" s="429"/>
      <c r="SDL45" s="429"/>
      <c r="SDM45" s="429"/>
      <c r="SDN45" s="429"/>
      <c r="SDO45" s="429"/>
      <c r="SDP45" s="429"/>
      <c r="SDQ45" s="429"/>
      <c r="SDR45" s="429"/>
      <c r="SDS45" s="429"/>
      <c r="SDT45" s="429"/>
      <c r="SDU45" s="429"/>
      <c r="SDV45" s="429"/>
      <c r="SDW45" s="429"/>
      <c r="SDX45" s="429"/>
      <c r="SDY45" s="429"/>
      <c r="SDZ45" s="429"/>
      <c r="SEA45" s="429"/>
      <c r="SEB45" s="429"/>
      <c r="SEC45" s="429"/>
      <c r="SED45" s="429"/>
      <c r="SEE45" s="429"/>
      <c r="SEF45" s="429"/>
      <c r="SEG45" s="429"/>
      <c r="SEH45" s="429"/>
      <c r="SEI45" s="429"/>
      <c r="SEJ45" s="429"/>
      <c r="SEK45" s="429"/>
      <c r="SEL45" s="429"/>
      <c r="SEM45" s="429"/>
      <c r="SEN45" s="429"/>
      <c r="SEO45" s="429"/>
      <c r="SEP45" s="429"/>
      <c r="SEQ45" s="429"/>
      <c r="SER45" s="429"/>
      <c r="SES45" s="429"/>
      <c r="SET45" s="429"/>
      <c r="SEU45" s="429"/>
      <c r="SEV45" s="429"/>
      <c r="SEW45" s="429"/>
      <c r="SEX45" s="429"/>
      <c r="SEY45" s="429"/>
      <c r="SEZ45" s="429"/>
      <c r="SFA45" s="429"/>
      <c r="SFB45" s="429"/>
      <c r="SFC45" s="429"/>
      <c r="SFD45" s="429"/>
      <c r="SFE45" s="429"/>
      <c r="SFF45" s="429"/>
      <c r="SFG45" s="429"/>
      <c r="SFH45" s="429"/>
      <c r="SFI45" s="429"/>
      <c r="SFJ45" s="429"/>
      <c r="SFK45" s="429"/>
      <c r="SFL45" s="429"/>
      <c r="SFM45" s="429"/>
      <c r="SFN45" s="429"/>
      <c r="SFO45" s="429"/>
      <c r="SFP45" s="429"/>
      <c r="SFQ45" s="429"/>
      <c r="SFR45" s="429"/>
      <c r="SFS45" s="429"/>
      <c r="SFT45" s="429"/>
      <c r="SFU45" s="429"/>
      <c r="SFV45" s="429"/>
      <c r="SFW45" s="429"/>
      <c r="SFX45" s="429"/>
      <c r="SFY45" s="429"/>
      <c r="SFZ45" s="429"/>
      <c r="SGA45" s="429"/>
      <c r="SGB45" s="429"/>
      <c r="SGC45" s="429"/>
      <c r="SGD45" s="429"/>
      <c r="SGE45" s="429"/>
      <c r="SGF45" s="429"/>
      <c r="SGG45" s="429"/>
      <c r="SGH45" s="429"/>
      <c r="SGI45" s="429"/>
      <c r="SGJ45" s="429"/>
      <c r="SGK45" s="429"/>
      <c r="SGL45" s="429"/>
      <c r="SGM45" s="429"/>
      <c r="SGN45" s="429"/>
      <c r="SGO45" s="429"/>
      <c r="SGP45" s="429"/>
      <c r="SGQ45" s="429"/>
      <c r="SGR45" s="429"/>
      <c r="SGS45" s="429"/>
      <c r="SGT45" s="429"/>
      <c r="SGU45" s="429"/>
      <c r="SGV45" s="429"/>
      <c r="SGW45" s="429"/>
      <c r="SGX45" s="429"/>
      <c r="SGY45" s="429"/>
      <c r="SGZ45" s="429"/>
      <c r="SHA45" s="429"/>
      <c r="SHB45" s="429"/>
      <c r="SHC45" s="429"/>
      <c r="SHD45" s="429"/>
      <c r="SHE45" s="429"/>
      <c r="SHF45" s="429"/>
      <c r="SHG45" s="429"/>
      <c r="SHH45" s="429"/>
      <c r="SHI45" s="429"/>
      <c r="SHJ45" s="429"/>
      <c r="SHK45" s="429"/>
      <c r="SHL45" s="429"/>
      <c r="SHM45" s="429"/>
      <c r="SHN45" s="429"/>
      <c r="SHO45" s="429"/>
      <c r="SHP45" s="429"/>
      <c r="SHQ45" s="429"/>
      <c r="SHR45" s="429"/>
      <c r="SHS45" s="429"/>
      <c r="SHT45" s="429"/>
      <c r="SHU45" s="429"/>
      <c r="SHV45" s="429"/>
      <c r="SHW45" s="429"/>
      <c r="SHX45" s="429"/>
      <c r="SHY45" s="429"/>
      <c r="SHZ45" s="429"/>
      <c r="SIA45" s="429"/>
      <c r="SIB45" s="429"/>
      <c r="SIC45" s="429"/>
      <c r="SID45" s="429"/>
      <c r="SIE45" s="429"/>
      <c r="SIF45" s="429"/>
      <c r="SIG45" s="429"/>
      <c r="SIH45" s="429"/>
      <c r="SII45" s="429"/>
      <c r="SIJ45" s="429"/>
      <c r="SIK45" s="429"/>
      <c r="SIL45" s="429"/>
      <c r="SIM45" s="429"/>
      <c r="SIN45" s="429"/>
      <c r="SIO45" s="429"/>
      <c r="SIP45" s="429"/>
      <c r="SIQ45" s="429"/>
      <c r="SIR45" s="429"/>
      <c r="SIS45" s="429"/>
      <c r="SIT45" s="429"/>
      <c r="SIU45" s="429"/>
      <c r="SIV45" s="429"/>
      <c r="SIW45" s="429"/>
      <c r="SIX45" s="429"/>
      <c r="SIY45" s="429"/>
      <c r="SIZ45" s="429"/>
      <c r="SJA45" s="429"/>
      <c r="SJB45" s="429"/>
      <c r="SJC45" s="429"/>
      <c r="SJD45" s="429"/>
      <c r="SJE45" s="429"/>
      <c r="SJF45" s="429"/>
      <c r="SJG45" s="429"/>
      <c r="SJH45" s="429"/>
      <c r="SJI45" s="429"/>
      <c r="SJJ45" s="429"/>
      <c r="SJK45" s="429"/>
      <c r="SJL45" s="429"/>
      <c r="SJM45" s="429"/>
      <c r="SJN45" s="429"/>
      <c r="SJO45" s="429"/>
      <c r="SJP45" s="429"/>
      <c r="SJQ45" s="429"/>
      <c r="SJR45" s="429"/>
      <c r="SJS45" s="429"/>
      <c r="SJT45" s="429"/>
      <c r="SJU45" s="429"/>
      <c r="SJV45" s="429"/>
      <c r="SJW45" s="429"/>
      <c r="SJX45" s="429"/>
      <c r="SJY45" s="429"/>
      <c r="SJZ45" s="429"/>
      <c r="SKA45" s="429"/>
      <c r="SKB45" s="429"/>
      <c r="SKC45" s="429"/>
      <c r="SKD45" s="429"/>
      <c r="SKE45" s="429"/>
      <c r="SKF45" s="429"/>
      <c r="SKG45" s="429"/>
      <c r="SKH45" s="429"/>
      <c r="SKI45" s="429"/>
      <c r="SKJ45" s="429"/>
      <c r="SKK45" s="429"/>
      <c r="SKL45" s="429"/>
      <c r="SKM45" s="429"/>
      <c r="SKN45" s="429"/>
      <c r="SKO45" s="429"/>
      <c r="SKP45" s="429"/>
      <c r="SKQ45" s="429"/>
      <c r="SKR45" s="429"/>
      <c r="SKS45" s="429"/>
      <c r="SKT45" s="429"/>
      <c r="SKU45" s="429"/>
      <c r="SKV45" s="429"/>
      <c r="SKW45" s="429"/>
      <c r="SKX45" s="429"/>
      <c r="SKY45" s="429"/>
      <c r="SKZ45" s="429"/>
      <c r="SLA45" s="429"/>
      <c r="SLB45" s="429"/>
      <c r="SLC45" s="429"/>
      <c r="SLD45" s="429"/>
      <c r="SLE45" s="429"/>
      <c r="SLF45" s="429"/>
      <c r="SLG45" s="429"/>
      <c r="SLH45" s="429"/>
      <c r="SLI45" s="429"/>
      <c r="SLJ45" s="429"/>
      <c r="SLK45" s="429"/>
      <c r="SLL45" s="429"/>
      <c r="SLM45" s="429"/>
      <c r="SLN45" s="429"/>
      <c r="SLO45" s="429"/>
      <c r="SLP45" s="429"/>
      <c r="SLQ45" s="429"/>
      <c r="SLR45" s="429"/>
      <c r="SLS45" s="429"/>
      <c r="SLT45" s="429"/>
      <c r="SLU45" s="429"/>
      <c r="SLV45" s="429"/>
      <c r="SLW45" s="429"/>
      <c r="SLX45" s="429"/>
      <c r="SLY45" s="429"/>
      <c r="SLZ45" s="429"/>
      <c r="SMA45" s="429"/>
      <c r="SMB45" s="429"/>
      <c r="SMC45" s="429"/>
      <c r="SMD45" s="429"/>
      <c r="SME45" s="429"/>
      <c r="SMF45" s="429"/>
      <c r="SMG45" s="429"/>
      <c r="SMH45" s="429"/>
      <c r="SMI45" s="429"/>
      <c r="SMJ45" s="429"/>
      <c r="SMK45" s="429"/>
      <c r="SML45" s="429"/>
      <c r="SMM45" s="429"/>
      <c r="SMN45" s="429"/>
      <c r="SMO45" s="429"/>
      <c r="SMP45" s="429"/>
      <c r="SMQ45" s="429"/>
      <c r="SMR45" s="429"/>
      <c r="SMS45" s="429"/>
      <c r="SMT45" s="429"/>
      <c r="SMU45" s="429"/>
      <c r="SMV45" s="429"/>
      <c r="SMW45" s="429"/>
      <c r="SMX45" s="429"/>
      <c r="SMY45" s="429"/>
      <c r="SMZ45" s="429"/>
      <c r="SNA45" s="429"/>
      <c r="SNB45" s="429"/>
      <c r="SNC45" s="429"/>
      <c r="SND45" s="429"/>
      <c r="SNE45" s="429"/>
      <c r="SNF45" s="429"/>
      <c r="SNG45" s="429"/>
      <c r="SNH45" s="429"/>
      <c r="SNI45" s="429"/>
      <c r="SNJ45" s="429"/>
      <c r="SNK45" s="429"/>
      <c r="SNL45" s="429"/>
      <c r="SNM45" s="429"/>
      <c r="SNN45" s="429"/>
      <c r="SNO45" s="429"/>
      <c r="SNP45" s="429"/>
      <c r="SNQ45" s="429"/>
      <c r="SNR45" s="429"/>
      <c r="SNS45" s="429"/>
      <c r="SNT45" s="429"/>
      <c r="SNU45" s="429"/>
      <c r="SNV45" s="429"/>
      <c r="SNW45" s="429"/>
      <c r="SNX45" s="429"/>
      <c r="SNY45" s="429"/>
      <c r="SNZ45" s="429"/>
      <c r="SOA45" s="429"/>
      <c r="SOB45" s="429"/>
      <c r="SOC45" s="429"/>
      <c r="SOD45" s="429"/>
      <c r="SOE45" s="429"/>
      <c r="SOF45" s="429"/>
      <c r="SOG45" s="429"/>
      <c r="SOH45" s="429"/>
      <c r="SOI45" s="429"/>
      <c r="SOJ45" s="429"/>
      <c r="SOK45" s="429"/>
      <c r="SOL45" s="429"/>
      <c r="SOM45" s="429"/>
      <c r="SON45" s="429"/>
      <c r="SOO45" s="429"/>
      <c r="SOP45" s="429"/>
      <c r="SOQ45" s="429"/>
      <c r="SOR45" s="429"/>
      <c r="SOS45" s="429"/>
      <c r="SOT45" s="429"/>
      <c r="SOU45" s="429"/>
      <c r="SOV45" s="429"/>
      <c r="SOW45" s="429"/>
      <c r="SOX45" s="429"/>
      <c r="SOY45" s="429"/>
      <c r="SOZ45" s="429"/>
      <c r="SPA45" s="429"/>
      <c r="SPB45" s="429"/>
      <c r="SPC45" s="429"/>
      <c r="SPD45" s="429"/>
      <c r="SPE45" s="429"/>
      <c r="SPF45" s="429"/>
      <c r="SPG45" s="429"/>
      <c r="SPH45" s="429"/>
      <c r="SPI45" s="429"/>
      <c r="SPJ45" s="429"/>
      <c r="SPK45" s="429"/>
      <c r="SPL45" s="429"/>
      <c r="SPM45" s="429"/>
      <c r="SPN45" s="429"/>
      <c r="SPO45" s="429"/>
      <c r="SPP45" s="429"/>
      <c r="SPQ45" s="429"/>
      <c r="SPR45" s="429"/>
      <c r="SPS45" s="429"/>
      <c r="SPT45" s="429"/>
      <c r="SPU45" s="429"/>
      <c r="SPV45" s="429"/>
      <c r="SPW45" s="429"/>
      <c r="SPX45" s="429"/>
      <c r="SPY45" s="429"/>
      <c r="SPZ45" s="429"/>
      <c r="SQA45" s="429"/>
      <c r="SQB45" s="429"/>
      <c r="SQC45" s="429"/>
      <c r="SQD45" s="429"/>
      <c r="SQE45" s="429"/>
      <c r="SQF45" s="429"/>
      <c r="SQG45" s="429"/>
      <c r="SQH45" s="429"/>
      <c r="SQI45" s="429"/>
      <c r="SQJ45" s="429"/>
      <c r="SQK45" s="429"/>
      <c r="SQL45" s="429"/>
      <c r="SQM45" s="429"/>
      <c r="SQN45" s="429"/>
      <c r="SQO45" s="429"/>
      <c r="SQP45" s="429"/>
      <c r="SQQ45" s="429"/>
      <c r="SQR45" s="429"/>
      <c r="SQS45" s="429"/>
      <c r="SQT45" s="429"/>
      <c r="SQU45" s="429"/>
      <c r="SQV45" s="429"/>
      <c r="SQW45" s="429"/>
      <c r="SQX45" s="429"/>
      <c r="SQY45" s="429"/>
      <c r="SQZ45" s="429"/>
      <c r="SRA45" s="429"/>
      <c r="SRB45" s="429"/>
      <c r="SRC45" s="429"/>
      <c r="SRD45" s="429"/>
      <c r="SRE45" s="429"/>
      <c r="SRF45" s="429"/>
      <c r="SRG45" s="429"/>
      <c r="SRH45" s="429"/>
      <c r="SRI45" s="429"/>
      <c r="SRJ45" s="429"/>
      <c r="SRK45" s="429"/>
      <c r="SRL45" s="429"/>
      <c r="SRM45" s="429"/>
      <c r="SRN45" s="429"/>
      <c r="SRO45" s="429"/>
      <c r="SRP45" s="429"/>
      <c r="SRQ45" s="429"/>
      <c r="SRR45" s="429"/>
      <c r="SRS45" s="429"/>
      <c r="SRT45" s="429"/>
      <c r="SRU45" s="429"/>
      <c r="SRV45" s="429"/>
      <c r="SRW45" s="429"/>
      <c r="SRX45" s="429"/>
      <c r="SRY45" s="429"/>
      <c r="SRZ45" s="429"/>
      <c r="SSA45" s="429"/>
      <c r="SSB45" s="429"/>
      <c r="SSC45" s="429"/>
      <c r="SSD45" s="429"/>
      <c r="SSE45" s="429"/>
      <c r="SSF45" s="429"/>
      <c r="SSG45" s="429"/>
      <c r="SSH45" s="429"/>
      <c r="SSI45" s="429"/>
      <c r="SSJ45" s="429"/>
      <c r="SSK45" s="429"/>
      <c r="SSL45" s="429"/>
      <c r="SSM45" s="429"/>
      <c r="SSN45" s="429"/>
      <c r="SSO45" s="429"/>
      <c r="SSP45" s="429"/>
      <c r="SSQ45" s="429"/>
      <c r="SSR45" s="429"/>
      <c r="SSS45" s="429"/>
      <c r="SST45" s="429"/>
      <c r="SSU45" s="429"/>
      <c r="SSV45" s="429"/>
      <c r="SSW45" s="429"/>
      <c r="SSX45" s="429"/>
      <c r="SSY45" s="429"/>
      <c r="SSZ45" s="429"/>
      <c r="STA45" s="429"/>
      <c r="STB45" s="429"/>
      <c r="STC45" s="429"/>
      <c r="STD45" s="429"/>
      <c r="STE45" s="429"/>
      <c r="STF45" s="429"/>
      <c r="STG45" s="429"/>
      <c r="STH45" s="429"/>
      <c r="STI45" s="429"/>
      <c r="STJ45" s="429"/>
      <c r="STK45" s="429"/>
      <c r="STL45" s="429"/>
      <c r="STM45" s="429"/>
      <c r="STN45" s="429"/>
      <c r="STO45" s="429"/>
      <c r="STP45" s="429"/>
      <c r="STQ45" s="429"/>
      <c r="STR45" s="429"/>
      <c r="STS45" s="429"/>
      <c r="STT45" s="429"/>
      <c r="STU45" s="429"/>
      <c r="STV45" s="429"/>
      <c r="STW45" s="429"/>
      <c r="STX45" s="429"/>
      <c r="STY45" s="429"/>
      <c r="STZ45" s="429"/>
      <c r="SUA45" s="429"/>
      <c r="SUB45" s="429"/>
      <c r="SUC45" s="429"/>
      <c r="SUD45" s="429"/>
      <c r="SUE45" s="429"/>
      <c r="SUF45" s="429"/>
      <c r="SUG45" s="429"/>
      <c r="SUH45" s="429"/>
      <c r="SUI45" s="429"/>
      <c r="SUJ45" s="429"/>
      <c r="SUK45" s="429"/>
      <c r="SUL45" s="429"/>
      <c r="SUM45" s="429"/>
      <c r="SUN45" s="429"/>
      <c r="SUO45" s="429"/>
      <c r="SUP45" s="429"/>
      <c r="SUQ45" s="429"/>
      <c r="SUR45" s="429"/>
      <c r="SUS45" s="429"/>
      <c r="SUT45" s="429"/>
      <c r="SUU45" s="429"/>
      <c r="SUV45" s="429"/>
      <c r="SUW45" s="429"/>
      <c r="SUX45" s="429"/>
      <c r="SUY45" s="429"/>
      <c r="SUZ45" s="429"/>
      <c r="SVA45" s="429"/>
      <c r="SVB45" s="429"/>
      <c r="SVC45" s="429"/>
      <c r="SVD45" s="429"/>
      <c r="SVE45" s="429"/>
      <c r="SVF45" s="429"/>
      <c r="SVG45" s="429"/>
      <c r="SVH45" s="429"/>
      <c r="SVI45" s="429"/>
      <c r="SVJ45" s="429"/>
      <c r="SVK45" s="429"/>
      <c r="SVL45" s="429"/>
      <c r="SVM45" s="429"/>
      <c r="SVN45" s="429"/>
      <c r="SVO45" s="429"/>
      <c r="SVP45" s="429"/>
      <c r="SVQ45" s="429"/>
      <c r="SVR45" s="429"/>
      <c r="SVS45" s="429"/>
      <c r="SVT45" s="429"/>
      <c r="SVU45" s="429"/>
      <c r="SVV45" s="429"/>
      <c r="SVW45" s="429"/>
      <c r="SVX45" s="429"/>
      <c r="SVY45" s="429"/>
      <c r="SVZ45" s="429"/>
      <c r="SWA45" s="429"/>
      <c r="SWB45" s="429"/>
      <c r="SWC45" s="429"/>
      <c r="SWD45" s="429"/>
      <c r="SWE45" s="429"/>
      <c r="SWF45" s="429"/>
      <c r="SWG45" s="429"/>
      <c r="SWH45" s="429"/>
      <c r="SWI45" s="429"/>
      <c r="SWJ45" s="429"/>
      <c r="SWK45" s="429"/>
      <c r="SWL45" s="429"/>
      <c r="SWM45" s="429"/>
      <c r="SWN45" s="429"/>
      <c r="SWO45" s="429"/>
      <c r="SWP45" s="429"/>
      <c r="SWQ45" s="429"/>
      <c r="SWR45" s="429"/>
      <c r="SWS45" s="429"/>
      <c r="SWT45" s="429"/>
      <c r="SWU45" s="429"/>
      <c r="SWV45" s="429"/>
      <c r="SWW45" s="429"/>
      <c r="SWX45" s="429"/>
      <c r="SWY45" s="429"/>
      <c r="SWZ45" s="429"/>
      <c r="SXA45" s="429"/>
      <c r="SXB45" s="429"/>
      <c r="SXC45" s="429"/>
      <c r="SXD45" s="429"/>
      <c r="SXE45" s="429"/>
      <c r="SXF45" s="429"/>
      <c r="SXG45" s="429"/>
      <c r="SXH45" s="429"/>
      <c r="SXI45" s="429"/>
      <c r="SXJ45" s="429"/>
      <c r="SXK45" s="429"/>
      <c r="SXL45" s="429"/>
      <c r="SXM45" s="429"/>
      <c r="SXN45" s="429"/>
      <c r="SXO45" s="429"/>
      <c r="SXP45" s="429"/>
      <c r="SXQ45" s="429"/>
      <c r="SXR45" s="429"/>
      <c r="SXS45" s="429"/>
      <c r="SXT45" s="429"/>
      <c r="SXU45" s="429"/>
      <c r="SXV45" s="429"/>
      <c r="SXW45" s="429"/>
      <c r="SXX45" s="429"/>
      <c r="SXY45" s="429"/>
      <c r="SXZ45" s="429"/>
      <c r="SYA45" s="429"/>
      <c r="SYB45" s="429"/>
      <c r="SYC45" s="429"/>
      <c r="SYD45" s="429"/>
      <c r="SYE45" s="429"/>
      <c r="SYF45" s="429"/>
      <c r="SYG45" s="429"/>
      <c r="SYH45" s="429"/>
      <c r="SYI45" s="429"/>
      <c r="SYJ45" s="429"/>
      <c r="SYK45" s="429"/>
      <c r="SYL45" s="429"/>
      <c r="SYM45" s="429"/>
      <c r="SYN45" s="429"/>
      <c r="SYO45" s="429"/>
      <c r="SYP45" s="429"/>
      <c r="SYQ45" s="429"/>
      <c r="SYR45" s="429"/>
      <c r="SYS45" s="429"/>
      <c r="SYT45" s="429"/>
      <c r="SYU45" s="429"/>
      <c r="SYV45" s="429"/>
      <c r="SYW45" s="429"/>
      <c r="SYX45" s="429"/>
      <c r="SYY45" s="429"/>
      <c r="SYZ45" s="429"/>
      <c r="SZA45" s="429"/>
      <c r="SZB45" s="429"/>
      <c r="SZC45" s="429"/>
      <c r="SZD45" s="429"/>
      <c r="SZE45" s="429"/>
      <c r="SZF45" s="429"/>
      <c r="SZG45" s="429"/>
      <c r="SZH45" s="429"/>
      <c r="SZI45" s="429"/>
      <c r="SZJ45" s="429"/>
      <c r="SZK45" s="429"/>
      <c r="SZL45" s="429"/>
      <c r="SZM45" s="429"/>
      <c r="SZN45" s="429"/>
      <c r="SZO45" s="429"/>
      <c r="SZP45" s="429"/>
      <c r="SZQ45" s="429"/>
      <c r="SZR45" s="429"/>
      <c r="SZS45" s="429"/>
      <c r="SZT45" s="429"/>
      <c r="SZU45" s="429"/>
      <c r="SZV45" s="429"/>
      <c r="SZW45" s="429"/>
      <c r="SZX45" s="429"/>
      <c r="SZY45" s="429"/>
      <c r="SZZ45" s="429"/>
      <c r="TAA45" s="429"/>
      <c r="TAB45" s="429"/>
      <c r="TAC45" s="429"/>
      <c r="TAD45" s="429"/>
      <c r="TAE45" s="429"/>
      <c r="TAF45" s="429"/>
      <c r="TAG45" s="429"/>
      <c r="TAH45" s="429"/>
      <c r="TAI45" s="429"/>
      <c r="TAJ45" s="429"/>
      <c r="TAK45" s="429"/>
      <c r="TAL45" s="429"/>
      <c r="TAM45" s="429"/>
      <c r="TAN45" s="429"/>
      <c r="TAO45" s="429"/>
      <c r="TAP45" s="429"/>
      <c r="TAQ45" s="429"/>
      <c r="TAR45" s="429"/>
      <c r="TAS45" s="429"/>
      <c r="TAT45" s="429"/>
      <c r="TAU45" s="429"/>
      <c r="TAV45" s="429"/>
      <c r="TAW45" s="429"/>
      <c r="TAX45" s="429"/>
      <c r="TAY45" s="429"/>
      <c r="TAZ45" s="429"/>
      <c r="TBA45" s="429"/>
      <c r="TBB45" s="429"/>
      <c r="TBC45" s="429"/>
      <c r="TBD45" s="429"/>
      <c r="TBE45" s="429"/>
      <c r="TBF45" s="429"/>
      <c r="TBG45" s="429"/>
      <c r="TBH45" s="429"/>
      <c r="TBI45" s="429"/>
      <c r="TBJ45" s="429"/>
      <c r="TBK45" s="429"/>
      <c r="TBL45" s="429"/>
      <c r="TBM45" s="429"/>
      <c r="TBN45" s="429"/>
      <c r="TBO45" s="429"/>
      <c r="TBP45" s="429"/>
      <c r="TBQ45" s="429"/>
      <c r="TBR45" s="429"/>
      <c r="TBS45" s="429"/>
      <c r="TBT45" s="429"/>
      <c r="TBU45" s="429"/>
      <c r="TBV45" s="429"/>
      <c r="TBW45" s="429"/>
      <c r="TBX45" s="429"/>
      <c r="TBY45" s="429"/>
      <c r="TBZ45" s="429"/>
      <c r="TCA45" s="429"/>
      <c r="TCB45" s="429"/>
      <c r="TCC45" s="429"/>
      <c r="TCD45" s="429"/>
      <c r="TCE45" s="429"/>
      <c r="TCF45" s="429"/>
      <c r="TCG45" s="429"/>
      <c r="TCH45" s="429"/>
      <c r="TCI45" s="429"/>
      <c r="TCJ45" s="429"/>
      <c r="TCK45" s="429"/>
      <c r="TCL45" s="429"/>
      <c r="TCM45" s="429"/>
      <c r="TCN45" s="429"/>
      <c r="TCO45" s="429"/>
      <c r="TCP45" s="429"/>
      <c r="TCQ45" s="429"/>
      <c r="TCR45" s="429"/>
      <c r="TCS45" s="429"/>
      <c r="TCT45" s="429"/>
      <c r="TCU45" s="429"/>
      <c r="TCV45" s="429"/>
      <c r="TCW45" s="429"/>
      <c r="TCX45" s="429"/>
      <c r="TCY45" s="429"/>
      <c r="TCZ45" s="429"/>
      <c r="TDA45" s="429"/>
      <c r="TDB45" s="429"/>
      <c r="TDC45" s="429"/>
      <c r="TDD45" s="429"/>
      <c r="TDE45" s="429"/>
      <c r="TDF45" s="429"/>
      <c r="TDG45" s="429"/>
      <c r="TDH45" s="429"/>
      <c r="TDI45" s="429"/>
      <c r="TDJ45" s="429"/>
      <c r="TDK45" s="429"/>
      <c r="TDL45" s="429"/>
      <c r="TDM45" s="429"/>
      <c r="TDN45" s="429"/>
      <c r="TDO45" s="429"/>
      <c r="TDP45" s="429"/>
      <c r="TDQ45" s="429"/>
      <c r="TDR45" s="429"/>
      <c r="TDS45" s="429"/>
      <c r="TDT45" s="429"/>
      <c r="TDU45" s="429"/>
      <c r="TDV45" s="429"/>
      <c r="TDW45" s="429"/>
      <c r="TDX45" s="429"/>
      <c r="TDY45" s="429"/>
      <c r="TDZ45" s="429"/>
      <c r="TEA45" s="429"/>
      <c r="TEB45" s="429"/>
      <c r="TEC45" s="429"/>
      <c r="TED45" s="429"/>
      <c r="TEE45" s="429"/>
      <c r="TEF45" s="429"/>
      <c r="TEG45" s="429"/>
      <c r="TEH45" s="429"/>
      <c r="TEI45" s="429"/>
      <c r="TEJ45" s="429"/>
      <c r="TEK45" s="429"/>
      <c r="TEL45" s="429"/>
      <c r="TEM45" s="429"/>
      <c r="TEN45" s="429"/>
      <c r="TEO45" s="429"/>
      <c r="TEP45" s="429"/>
      <c r="TEQ45" s="429"/>
      <c r="TER45" s="429"/>
      <c r="TES45" s="429"/>
      <c r="TET45" s="429"/>
      <c r="TEU45" s="429"/>
      <c r="TEV45" s="429"/>
      <c r="TEW45" s="429"/>
      <c r="TEX45" s="429"/>
      <c r="TEY45" s="429"/>
      <c r="TEZ45" s="429"/>
      <c r="TFA45" s="429"/>
      <c r="TFB45" s="429"/>
      <c r="TFC45" s="429"/>
      <c r="TFD45" s="429"/>
      <c r="TFE45" s="429"/>
      <c r="TFF45" s="429"/>
      <c r="TFG45" s="429"/>
      <c r="TFH45" s="429"/>
      <c r="TFI45" s="429"/>
      <c r="TFJ45" s="429"/>
      <c r="TFK45" s="429"/>
      <c r="TFL45" s="429"/>
      <c r="TFM45" s="429"/>
      <c r="TFN45" s="429"/>
      <c r="TFO45" s="429"/>
      <c r="TFP45" s="429"/>
      <c r="TFQ45" s="429"/>
      <c r="TFR45" s="429"/>
      <c r="TFS45" s="429"/>
      <c r="TFT45" s="429"/>
      <c r="TFU45" s="429"/>
      <c r="TFV45" s="429"/>
      <c r="TFW45" s="429"/>
      <c r="TFX45" s="429"/>
      <c r="TFY45" s="429"/>
      <c r="TFZ45" s="429"/>
      <c r="TGA45" s="429"/>
      <c r="TGB45" s="429"/>
      <c r="TGC45" s="429"/>
      <c r="TGD45" s="429"/>
      <c r="TGE45" s="429"/>
      <c r="TGF45" s="429"/>
      <c r="TGG45" s="429"/>
      <c r="TGH45" s="429"/>
      <c r="TGI45" s="429"/>
      <c r="TGJ45" s="429"/>
      <c r="TGK45" s="429"/>
      <c r="TGL45" s="429"/>
      <c r="TGM45" s="429"/>
      <c r="TGN45" s="429"/>
      <c r="TGO45" s="429"/>
      <c r="TGP45" s="429"/>
      <c r="TGQ45" s="429"/>
      <c r="TGR45" s="429"/>
      <c r="TGS45" s="429"/>
      <c r="TGT45" s="429"/>
      <c r="TGU45" s="429"/>
      <c r="TGV45" s="429"/>
      <c r="TGW45" s="429"/>
      <c r="TGX45" s="429"/>
      <c r="TGY45" s="429"/>
      <c r="TGZ45" s="429"/>
      <c r="THA45" s="429"/>
      <c r="THB45" s="429"/>
      <c r="THC45" s="429"/>
      <c r="THD45" s="429"/>
      <c r="THE45" s="429"/>
      <c r="THF45" s="429"/>
      <c r="THG45" s="429"/>
      <c r="THH45" s="429"/>
      <c r="THI45" s="429"/>
      <c r="THJ45" s="429"/>
      <c r="THK45" s="429"/>
      <c r="THL45" s="429"/>
      <c r="THM45" s="429"/>
      <c r="THN45" s="429"/>
      <c r="THO45" s="429"/>
      <c r="THP45" s="429"/>
      <c r="THQ45" s="429"/>
      <c r="THR45" s="429"/>
      <c r="THS45" s="429"/>
      <c r="THT45" s="429"/>
      <c r="THU45" s="429"/>
      <c r="THV45" s="429"/>
      <c r="THW45" s="429"/>
      <c r="THX45" s="429"/>
      <c r="THY45" s="429"/>
      <c r="THZ45" s="429"/>
      <c r="TIA45" s="429"/>
      <c r="TIB45" s="429"/>
      <c r="TIC45" s="429"/>
      <c r="TID45" s="429"/>
      <c r="TIE45" s="429"/>
      <c r="TIF45" s="429"/>
      <c r="TIG45" s="429"/>
      <c r="TIH45" s="429"/>
      <c r="TII45" s="429"/>
      <c r="TIJ45" s="429"/>
      <c r="TIK45" s="429"/>
      <c r="TIL45" s="429"/>
      <c r="TIM45" s="429"/>
      <c r="TIN45" s="429"/>
      <c r="TIO45" s="429"/>
      <c r="TIP45" s="429"/>
      <c r="TIQ45" s="429"/>
      <c r="TIR45" s="429"/>
      <c r="TIS45" s="429"/>
      <c r="TIT45" s="429"/>
      <c r="TIU45" s="429"/>
      <c r="TIV45" s="429"/>
      <c r="TIW45" s="429"/>
      <c r="TIX45" s="429"/>
      <c r="TIY45" s="429"/>
      <c r="TIZ45" s="429"/>
      <c r="TJA45" s="429"/>
      <c r="TJB45" s="429"/>
      <c r="TJC45" s="429"/>
      <c r="TJD45" s="429"/>
      <c r="TJE45" s="429"/>
      <c r="TJF45" s="429"/>
      <c r="TJG45" s="429"/>
      <c r="TJH45" s="429"/>
      <c r="TJI45" s="429"/>
      <c r="TJJ45" s="429"/>
      <c r="TJK45" s="429"/>
      <c r="TJL45" s="429"/>
      <c r="TJM45" s="429"/>
      <c r="TJN45" s="429"/>
      <c r="TJO45" s="429"/>
      <c r="TJP45" s="429"/>
      <c r="TJQ45" s="429"/>
      <c r="TJR45" s="429"/>
      <c r="TJS45" s="429"/>
      <c r="TJT45" s="429"/>
      <c r="TJU45" s="429"/>
      <c r="TJV45" s="429"/>
      <c r="TJW45" s="429"/>
      <c r="TJX45" s="429"/>
      <c r="TJY45" s="429"/>
      <c r="TJZ45" s="429"/>
      <c r="TKA45" s="429"/>
      <c r="TKB45" s="429"/>
      <c r="TKC45" s="429"/>
      <c r="TKD45" s="429"/>
      <c r="TKE45" s="429"/>
      <c r="TKF45" s="429"/>
      <c r="TKG45" s="429"/>
      <c r="TKH45" s="429"/>
      <c r="TKI45" s="429"/>
      <c r="TKJ45" s="429"/>
      <c r="TKK45" s="429"/>
      <c r="TKL45" s="429"/>
      <c r="TKM45" s="429"/>
      <c r="TKN45" s="429"/>
      <c r="TKO45" s="429"/>
      <c r="TKP45" s="429"/>
      <c r="TKQ45" s="429"/>
      <c r="TKR45" s="429"/>
      <c r="TKS45" s="429"/>
      <c r="TKT45" s="429"/>
      <c r="TKU45" s="429"/>
      <c r="TKV45" s="429"/>
      <c r="TKW45" s="429"/>
      <c r="TKX45" s="429"/>
      <c r="TKY45" s="429"/>
      <c r="TKZ45" s="429"/>
      <c r="TLA45" s="429"/>
      <c r="TLB45" s="429"/>
      <c r="TLC45" s="429"/>
      <c r="TLD45" s="429"/>
      <c r="TLE45" s="429"/>
      <c r="TLF45" s="429"/>
      <c r="TLG45" s="429"/>
      <c r="TLH45" s="429"/>
      <c r="TLI45" s="429"/>
      <c r="TLJ45" s="429"/>
      <c r="TLK45" s="429"/>
      <c r="TLL45" s="429"/>
      <c r="TLM45" s="429"/>
      <c r="TLN45" s="429"/>
      <c r="TLO45" s="429"/>
      <c r="TLP45" s="429"/>
      <c r="TLQ45" s="429"/>
      <c r="TLR45" s="429"/>
      <c r="TLS45" s="429"/>
      <c r="TLT45" s="429"/>
      <c r="TLU45" s="429"/>
      <c r="TLV45" s="429"/>
      <c r="TLW45" s="429"/>
      <c r="TLX45" s="429"/>
      <c r="TLY45" s="429"/>
      <c r="TLZ45" s="429"/>
      <c r="TMA45" s="429"/>
      <c r="TMB45" s="429"/>
      <c r="TMC45" s="429"/>
      <c r="TMD45" s="429"/>
      <c r="TME45" s="429"/>
      <c r="TMF45" s="429"/>
      <c r="TMG45" s="429"/>
      <c r="TMH45" s="429"/>
      <c r="TMI45" s="429"/>
      <c r="TMJ45" s="429"/>
      <c r="TMK45" s="429"/>
      <c r="TML45" s="429"/>
      <c r="TMM45" s="429"/>
      <c r="TMN45" s="429"/>
      <c r="TMO45" s="429"/>
      <c r="TMP45" s="429"/>
      <c r="TMQ45" s="429"/>
      <c r="TMR45" s="429"/>
      <c r="TMS45" s="429"/>
      <c r="TMT45" s="429"/>
      <c r="TMU45" s="429"/>
      <c r="TMV45" s="429"/>
      <c r="TMW45" s="429"/>
      <c r="TMX45" s="429"/>
      <c r="TMY45" s="429"/>
      <c r="TMZ45" s="429"/>
      <c r="TNA45" s="429"/>
      <c r="TNB45" s="429"/>
      <c r="TNC45" s="429"/>
      <c r="TND45" s="429"/>
      <c r="TNE45" s="429"/>
      <c r="TNF45" s="429"/>
      <c r="TNG45" s="429"/>
      <c r="TNH45" s="429"/>
      <c r="TNI45" s="429"/>
      <c r="TNJ45" s="429"/>
      <c r="TNK45" s="429"/>
      <c r="TNL45" s="429"/>
      <c r="TNM45" s="429"/>
      <c r="TNN45" s="429"/>
      <c r="TNO45" s="429"/>
      <c r="TNP45" s="429"/>
      <c r="TNQ45" s="429"/>
      <c r="TNR45" s="429"/>
      <c r="TNS45" s="429"/>
      <c r="TNT45" s="429"/>
      <c r="TNU45" s="429"/>
      <c r="TNV45" s="429"/>
      <c r="TNW45" s="429"/>
      <c r="TNX45" s="429"/>
      <c r="TNY45" s="429"/>
      <c r="TNZ45" s="429"/>
      <c r="TOA45" s="429"/>
      <c r="TOB45" s="429"/>
      <c r="TOC45" s="429"/>
      <c r="TOD45" s="429"/>
      <c r="TOE45" s="429"/>
      <c r="TOF45" s="429"/>
      <c r="TOG45" s="429"/>
      <c r="TOH45" s="429"/>
      <c r="TOI45" s="429"/>
      <c r="TOJ45" s="429"/>
      <c r="TOK45" s="429"/>
      <c r="TOL45" s="429"/>
      <c r="TOM45" s="429"/>
      <c r="TON45" s="429"/>
      <c r="TOO45" s="429"/>
      <c r="TOP45" s="429"/>
      <c r="TOQ45" s="429"/>
      <c r="TOR45" s="429"/>
      <c r="TOS45" s="429"/>
      <c r="TOT45" s="429"/>
      <c r="TOU45" s="429"/>
      <c r="TOV45" s="429"/>
      <c r="TOW45" s="429"/>
      <c r="TOX45" s="429"/>
      <c r="TOY45" s="429"/>
      <c r="TOZ45" s="429"/>
      <c r="TPA45" s="429"/>
      <c r="TPB45" s="429"/>
      <c r="TPC45" s="429"/>
      <c r="TPD45" s="429"/>
      <c r="TPE45" s="429"/>
      <c r="TPF45" s="429"/>
      <c r="TPG45" s="429"/>
      <c r="TPH45" s="429"/>
      <c r="TPI45" s="429"/>
      <c r="TPJ45" s="429"/>
      <c r="TPK45" s="429"/>
      <c r="TPL45" s="429"/>
      <c r="TPM45" s="429"/>
      <c r="TPN45" s="429"/>
      <c r="TPO45" s="429"/>
      <c r="TPP45" s="429"/>
      <c r="TPQ45" s="429"/>
      <c r="TPR45" s="429"/>
      <c r="TPS45" s="429"/>
      <c r="TPT45" s="429"/>
      <c r="TPU45" s="429"/>
      <c r="TPV45" s="429"/>
      <c r="TPW45" s="429"/>
      <c r="TPX45" s="429"/>
      <c r="TPY45" s="429"/>
      <c r="TPZ45" s="429"/>
      <c r="TQA45" s="429"/>
      <c r="TQB45" s="429"/>
      <c r="TQC45" s="429"/>
      <c r="TQD45" s="429"/>
      <c r="TQE45" s="429"/>
      <c r="TQF45" s="429"/>
      <c r="TQG45" s="429"/>
      <c r="TQH45" s="429"/>
      <c r="TQI45" s="429"/>
      <c r="TQJ45" s="429"/>
      <c r="TQK45" s="429"/>
      <c r="TQL45" s="429"/>
      <c r="TQM45" s="429"/>
      <c r="TQN45" s="429"/>
      <c r="TQO45" s="429"/>
      <c r="TQP45" s="429"/>
      <c r="TQQ45" s="429"/>
      <c r="TQR45" s="429"/>
      <c r="TQS45" s="429"/>
      <c r="TQT45" s="429"/>
      <c r="TQU45" s="429"/>
      <c r="TQV45" s="429"/>
      <c r="TQW45" s="429"/>
      <c r="TQX45" s="429"/>
      <c r="TQY45" s="429"/>
      <c r="TQZ45" s="429"/>
      <c r="TRA45" s="429"/>
      <c r="TRB45" s="429"/>
      <c r="TRC45" s="429"/>
      <c r="TRD45" s="429"/>
      <c r="TRE45" s="429"/>
      <c r="TRF45" s="429"/>
      <c r="TRG45" s="429"/>
      <c r="TRH45" s="429"/>
      <c r="TRI45" s="429"/>
      <c r="TRJ45" s="429"/>
      <c r="TRK45" s="429"/>
      <c r="TRL45" s="429"/>
      <c r="TRM45" s="429"/>
      <c r="TRN45" s="429"/>
      <c r="TRO45" s="429"/>
      <c r="TRP45" s="429"/>
      <c r="TRQ45" s="429"/>
      <c r="TRR45" s="429"/>
      <c r="TRS45" s="429"/>
      <c r="TRT45" s="429"/>
      <c r="TRU45" s="429"/>
      <c r="TRV45" s="429"/>
      <c r="TRW45" s="429"/>
      <c r="TRX45" s="429"/>
      <c r="TRY45" s="429"/>
      <c r="TRZ45" s="429"/>
      <c r="TSA45" s="429"/>
      <c r="TSB45" s="429"/>
      <c r="TSC45" s="429"/>
      <c r="TSD45" s="429"/>
      <c r="TSE45" s="429"/>
      <c r="TSF45" s="429"/>
      <c r="TSG45" s="429"/>
      <c r="TSH45" s="429"/>
      <c r="TSI45" s="429"/>
      <c r="TSJ45" s="429"/>
      <c r="TSK45" s="429"/>
      <c r="TSL45" s="429"/>
      <c r="TSM45" s="429"/>
      <c r="TSN45" s="429"/>
      <c r="TSO45" s="429"/>
      <c r="TSP45" s="429"/>
      <c r="TSQ45" s="429"/>
      <c r="TSR45" s="429"/>
      <c r="TSS45" s="429"/>
      <c r="TST45" s="429"/>
      <c r="TSU45" s="429"/>
      <c r="TSV45" s="429"/>
      <c r="TSW45" s="429"/>
      <c r="TSX45" s="429"/>
      <c r="TSY45" s="429"/>
      <c r="TSZ45" s="429"/>
      <c r="TTA45" s="429"/>
      <c r="TTB45" s="429"/>
      <c r="TTC45" s="429"/>
      <c r="TTD45" s="429"/>
      <c r="TTE45" s="429"/>
      <c r="TTF45" s="429"/>
      <c r="TTG45" s="429"/>
      <c r="TTH45" s="429"/>
      <c r="TTI45" s="429"/>
      <c r="TTJ45" s="429"/>
      <c r="TTK45" s="429"/>
      <c r="TTL45" s="429"/>
      <c r="TTM45" s="429"/>
      <c r="TTN45" s="429"/>
      <c r="TTO45" s="429"/>
      <c r="TTP45" s="429"/>
      <c r="TTQ45" s="429"/>
      <c r="TTR45" s="429"/>
      <c r="TTS45" s="429"/>
      <c r="TTT45" s="429"/>
      <c r="TTU45" s="429"/>
      <c r="TTV45" s="429"/>
      <c r="TTW45" s="429"/>
      <c r="TTX45" s="429"/>
      <c r="TTY45" s="429"/>
      <c r="TTZ45" s="429"/>
      <c r="TUA45" s="429"/>
      <c r="TUB45" s="429"/>
      <c r="TUC45" s="429"/>
      <c r="TUD45" s="429"/>
      <c r="TUE45" s="429"/>
      <c r="TUF45" s="429"/>
      <c r="TUG45" s="429"/>
      <c r="TUH45" s="429"/>
      <c r="TUI45" s="429"/>
      <c r="TUJ45" s="429"/>
      <c r="TUK45" s="429"/>
      <c r="TUL45" s="429"/>
      <c r="TUM45" s="429"/>
      <c r="TUN45" s="429"/>
      <c r="TUO45" s="429"/>
      <c r="TUP45" s="429"/>
      <c r="TUQ45" s="429"/>
      <c r="TUR45" s="429"/>
      <c r="TUS45" s="429"/>
      <c r="TUT45" s="429"/>
      <c r="TUU45" s="429"/>
      <c r="TUV45" s="429"/>
      <c r="TUW45" s="429"/>
      <c r="TUX45" s="429"/>
      <c r="TUY45" s="429"/>
      <c r="TUZ45" s="429"/>
      <c r="TVA45" s="429"/>
      <c r="TVB45" s="429"/>
      <c r="TVC45" s="429"/>
      <c r="TVD45" s="429"/>
      <c r="TVE45" s="429"/>
      <c r="TVF45" s="429"/>
      <c r="TVG45" s="429"/>
      <c r="TVH45" s="429"/>
      <c r="TVI45" s="429"/>
      <c r="TVJ45" s="429"/>
      <c r="TVK45" s="429"/>
      <c r="TVL45" s="429"/>
      <c r="TVM45" s="429"/>
      <c r="TVN45" s="429"/>
      <c r="TVO45" s="429"/>
      <c r="TVP45" s="429"/>
      <c r="TVQ45" s="429"/>
      <c r="TVR45" s="429"/>
      <c r="TVS45" s="429"/>
      <c r="TVT45" s="429"/>
      <c r="TVU45" s="429"/>
      <c r="TVV45" s="429"/>
      <c r="TVW45" s="429"/>
      <c r="TVX45" s="429"/>
      <c r="TVY45" s="429"/>
      <c r="TVZ45" s="429"/>
      <c r="TWA45" s="429"/>
      <c r="TWB45" s="429"/>
      <c r="TWC45" s="429"/>
      <c r="TWD45" s="429"/>
      <c r="TWE45" s="429"/>
      <c r="TWF45" s="429"/>
      <c r="TWG45" s="429"/>
      <c r="TWH45" s="429"/>
      <c r="TWI45" s="429"/>
      <c r="TWJ45" s="429"/>
      <c r="TWK45" s="429"/>
      <c r="TWL45" s="429"/>
      <c r="TWM45" s="429"/>
      <c r="TWN45" s="429"/>
      <c r="TWO45" s="429"/>
      <c r="TWP45" s="429"/>
      <c r="TWQ45" s="429"/>
      <c r="TWR45" s="429"/>
      <c r="TWS45" s="429"/>
      <c r="TWT45" s="429"/>
      <c r="TWU45" s="429"/>
      <c r="TWV45" s="429"/>
      <c r="TWW45" s="429"/>
      <c r="TWX45" s="429"/>
      <c r="TWY45" s="429"/>
      <c r="TWZ45" s="429"/>
      <c r="TXA45" s="429"/>
      <c r="TXB45" s="429"/>
      <c r="TXC45" s="429"/>
      <c r="TXD45" s="429"/>
      <c r="TXE45" s="429"/>
      <c r="TXF45" s="429"/>
      <c r="TXG45" s="429"/>
      <c r="TXH45" s="429"/>
      <c r="TXI45" s="429"/>
      <c r="TXJ45" s="429"/>
      <c r="TXK45" s="429"/>
      <c r="TXL45" s="429"/>
      <c r="TXM45" s="429"/>
      <c r="TXN45" s="429"/>
      <c r="TXO45" s="429"/>
      <c r="TXP45" s="429"/>
      <c r="TXQ45" s="429"/>
      <c r="TXR45" s="429"/>
      <c r="TXS45" s="429"/>
      <c r="TXT45" s="429"/>
      <c r="TXU45" s="429"/>
      <c r="TXV45" s="429"/>
      <c r="TXW45" s="429"/>
      <c r="TXX45" s="429"/>
      <c r="TXY45" s="429"/>
      <c r="TXZ45" s="429"/>
      <c r="TYA45" s="429"/>
      <c r="TYB45" s="429"/>
      <c r="TYC45" s="429"/>
      <c r="TYD45" s="429"/>
      <c r="TYE45" s="429"/>
      <c r="TYF45" s="429"/>
      <c r="TYG45" s="429"/>
      <c r="TYH45" s="429"/>
      <c r="TYI45" s="429"/>
      <c r="TYJ45" s="429"/>
      <c r="TYK45" s="429"/>
      <c r="TYL45" s="429"/>
      <c r="TYM45" s="429"/>
      <c r="TYN45" s="429"/>
      <c r="TYO45" s="429"/>
      <c r="TYP45" s="429"/>
      <c r="TYQ45" s="429"/>
      <c r="TYR45" s="429"/>
      <c r="TYS45" s="429"/>
      <c r="TYT45" s="429"/>
      <c r="TYU45" s="429"/>
      <c r="TYV45" s="429"/>
      <c r="TYW45" s="429"/>
      <c r="TYX45" s="429"/>
      <c r="TYY45" s="429"/>
      <c r="TYZ45" s="429"/>
      <c r="TZA45" s="429"/>
      <c r="TZB45" s="429"/>
      <c r="TZC45" s="429"/>
      <c r="TZD45" s="429"/>
      <c r="TZE45" s="429"/>
      <c r="TZF45" s="429"/>
      <c r="TZG45" s="429"/>
      <c r="TZH45" s="429"/>
      <c r="TZI45" s="429"/>
      <c r="TZJ45" s="429"/>
      <c r="TZK45" s="429"/>
      <c r="TZL45" s="429"/>
      <c r="TZM45" s="429"/>
      <c r="TZN45" s="429"/>
      <c r="TZO45" s="429"/>
      <c r="TZP45" s="429"/>
      <c r="TZQ45" s="429"/>
      <c r="TZR45" s="429"/>
      <c r="TZS45" s="429"/>
      <c r="TZT45" s="429"/>
      <c r="TZU45" s="429"/>
      <c r="TZV45" s="429"/>
      <c r="TZW45" s="429"/>
      <c r="TZX45" s="429"/>
      <c r="TZY45" s="429"/>
      <c r="TZZ45" s="429"/>
      <c r="UAA45" s="429"/>
      <c r="UAB45" s="429"/>
      <c r="UAC45" s="429"/>
      <c r="UAD45" s="429"/>
      <c r="UAE45" s="429"/>
      <c r="UAF45" s="429"/>
      <c r="UAG45" s="429"/>
      <c r="UAH45" s="429"/>
      <c r="UAI45" s="429"/>
      <c r="UAJ45" s="429"/>
      <c r="UAK45" s="429"/>
      <c r="UAL45" s="429"/>
      <c r="UAM45" s="429"/>
      <c r="UAN45" s="429"/>
      <c r="UAO45" s="429"/>
      <c r="UAP45" s="429"/>
      <c r="UAQ45" s="429"/>
      <c r="UAR45" s="429"/>
      <c r="UAS45" s="429"/>
      <c r="UAT45" s="429"/>
      <c r="UAU45" s="429"/>
      <c r="UAV45" s="429"/>
      <c r="UAW45" s="429"/>
      <c r="UAX45" s="429"/>
      <c r="UAY45" s="429"/>
      <c r="UAZ45" s="429"/>
      <c r="UBA45" s="429"/>
      <c r="UBB45" s="429"/>
      <c r="UBC45" s="429"/>
      <c r="UBD45" s="429"/>
      <c r="UBE45" s="429"/>
      <c r="UBF45" s="429"/>
      <c r="UBG45" s="429"/>
      <c r="UBH45" s="429"/>
      <c r="UBI45" s="429"/>
      <c r="UBJ45" s="429"/>
      <c r="UBK45" s="429"/>
      <c r="UBL45" s="429"/>
      <c r="UBM45" s="429"/>
      <c r="UBN45" s="429"/>
      <c r="UBO45" s="429"/>
      <c r="UBP45" s="429"/>
      <c r="UBQ45" s="429"/>
      <c r="UBR45" s="429"/>
      <c r="UBS45" s="429"/>
      <c r="UBT45" s="429"/>
      <c r="UBU45" s="429"/>
      <c r="UBV45" s="429"/>
      <c r="UBW45" s="429"/>
      <c r="UBX45" s="429"/>
      <c r="UBY45" s="429"/>
      <c r="UBZ45" s="429"/>
      <c r="UCA45" s="429"/>
      <c r="UCB45" s="429"/>
      <c r="UCC45" s="429"/>
      <c r="UCD45" s="429"/>
      <c r="UCE45" s="429"/>
      <c r="UCF45" s="429"/>
      <c r="UCG45" s="429"/>
      <c r="UCH45" s="429"/>
      <c r="UCI45" s="429"/>
      <c r="UCJ45" s="429"/>
      <c r="UCK45" s="429"/>
      <c r="UCL45" s="429"/>
      <c r="UCM45" s="429"/>
      <c r="UCN45" s="429"/>
      <c r="UCO45" s="429"/>
      <c r="UCP45" s="429"/>
      <c r="UCQ45" s="429"/>
      <c r="UCR45" s="429"/>
      <c r="UCS45" s="429"/>
      <c r="UCT45" s="429"/>
      <c r="UCU45" s="429"/>
      <c r="UCV45" s="429"/>
      <c r="UCW45" s="429"/>
      <c r="UCX45" s="429"/>
      <c r="UCY45" s="429"/>
      <c r="UCZ45" s="429"/>
      <c r="UDA45" s="429"/>
      <c r="UDB45" s="429"/>
      <c r="UDC45" s="429"/>
      <c r="UDD45" s="429"/>
      <c r="UDE45" s="429"/>
      <c r="UDF45" s="429"/>
      <c r="UDG45" s="429"/>
      <c r="UDH45" s="429"/>
      <c r="UDI45" s="429"/>
      <c r="UDJ45" s="429"/>
      <c r="UDK45" s="429"/>
      <c r="UDL45" s="429"/>
      <c r="UDM45" s="429"/>
      <c r="UDN45" s="429"/>
      <c r="UDO45" s="429"/>
      <c r="UDP45" s="429"/>
      <c r="UDQ45" s="429"/>
      <c r="UDR45" s="429"/>
      <c r="UDS45" s="429"/>
      <c r="UDT45" s="429"/>
      <c r="UDU45" s="429"/>
      <c r="UDV45" s="429"/>
      <c r="UDW45" s="429"/>
      <c r="UDX45" s="429"/>
      <c r="UDY45" s="429"/>
      <c r="UDZ45" s="429"/>
      <c r="UEA45" s="429"/>
      <c r="UEB45" s="429"/>
      <c r="UEC45" s="429"/>
      <c r="UED45" s="429"/>
      <c r="UEE45" s="429"/>
      <c r="UEF45" s="429"/>
      <c r="UEG45" s="429"/>
      <c r="UEH45" s="429"/>
      <c r="UEI45" s="429"/>
      <c r="UEJ45" s="429"/>
      <c r="UEK45" s="429"/>
      <c r="UEL45" s="429"/>
      <c r="UEM45" s="429"/>
      <c r="UEN45" s="429"/>
      <c r="UEO45" s="429"/>
      <c r="UEP45" s="429"/>
      <c r="UEQ45" s="429"/>
      <c r="UER45" s="429"/>
      <c r="UES45" s="429"/>
      <c r="UET45" s="429"/>
      <c r="UEU45" s="429"/>
      <c r="UEV45" s="429"/>
      <c r="UEW45" s="429"/>
      <c r="UEX45" s="429"/>
      <c r="UEY45" s="429"/>
      <c r="UEZ45" s="429"/>
      <c r="UFA45" s="429"/>
      <c r="UFB45" s="429"/>
      <c r="UFC45" s="429"/>
      <c r="UFD45" s="429"/>
      <c r="UFE45" s="429"/>
      <c r="UFF45" s="429"/>
      <c r="UFG45" s="429"/>
      <c r="UFH45" s="429"/>
      <c r="UFI45" s="429"/>
      <c r="UFJ45" s="429"/>
      <c r="UFK45" s="429"/>
      <c r="UFL45" s="429"/>
      <c r="UFM45" s="429"/>
      <c r="UFN45" s="429"/>
      <c r="UFO45" s="429"/>
      <c r="UFP45" s="429"/>
      <c r="UFQ45" s="429"/>
      <c r="UFR45" s="429"/>
      <c r="UFS45" s="429"/>
      <c r="UFT45" s="429"/>
      <c r="UFU45" s="429"/>
      <c r="UFV45" s="429"/>
      <c r="UFW45" s="429"/>
      <c r="UFX45" s="429"/>
      <c r="UFY45" s="429"/>
      <c r="UFZ45" s="429"/>
      <c r="UGA45" s="429"/>
      <c r="UGB45" s="429"/>
      <c r="UGC45" s="429"/>
      <c r="UGD45" s="429"/>
      <c r="UGE45" s="429"/>
      <c r="UGF45" s="429"/>
      <c r="UGG45" s="429"/>
      <c r="UGH45" s="429"/>
      <c r="UGI45" s="429"/>
      <c r="UGJ45" s="429"/>
      <c r="UGK45" s="429"/>
      <c r="UGL45" s="429"/>
      <c r="UGM45" s="429"/>
      <c r="UGN45" s="429"/>
      <c r="UGO45" s="429"/>
      <c r="UGP45" s="429"/>
      <c r="UGQ45" s="429"/>
      <c r="UGR45" s="429"/>
      <c r="UGS45" s="429"/>
      <c r="UGT45" s="429"/>
      <c r="UGU45" s="429"/>
      <c r="UGV45" s="429"/>
      <c r="UGW45" s="429"/>
      <c r="UGX45" s="429"/>
      <c r="UGY45" s="429"/>
      <c r="UGZ45" s="429"/>
      <c r="UHA45" s="429"/>
      <c r="UHB45" s="429"/>
      <c r="UHC45" s="429"/>
      <c r="UHD45" s="429"/>
      <c r="UHE45" s="429"/>
      <c r="UHF45" s="429"/>
      <c r="UHG45" s="429"/>
      <c r="UHH45" s="429"/>
      <c r="UHI45" s="429"/>
      <c r="UHJ45" s="429"/>
      <c r="UHK45" s="429"/>
      <c r="UHL45" s="429"/>
      <c r="UHM45" s="429"/>
      <c r="UHN45" s="429"/>
      <c r="UHO45" s="429"/>
      <c r="UHP45" s="429"/>
      <c r="UHQ45" s="429"/>
      <c r="UHR45" s="429"/>
      <c r="UHS45" s="429"/>
      <c r="UHT45" s="429"/>
      <c r="UHU45" s="429"/>
      <c r="UHV45" s="429"/>
      <c r="UHW45" s="429"/>
      <c r="UHX45" s="429"/>
      <c r="UHY45" s="429"/>
      <c r="UHZ45" s="429"/>
      <c r="UIA45" s="429"/>
      <c r="UIB45" s="429"/>
      <c r="UIC45" s="429"/>
      <c r="UID45" s="429"/>
      <c r="UIE45" s="429"/>
      <c r="UIF45" s="429"/>
      <c r="UIG45" s="429"/>
      <c r="UIH45" s="429"/>
      <c r="UII45" s="429"/>
      <c r="UIJ45" s="429"/>
      <c r="UIK45" s="429"/>
      <c r="UIL45" s="429"/>
      <c r="UIM45" s="429"/>
      <c r="UIN45" s="429"/>
      <c r="UIO45" s="429"/>
      <c r="UIP45" s="429"/>
      <c r="UIQ45" s="429"/>
      <c r="UIR45" s="429"/>
      <c r="UIS45" s="429"/>
      <c r="UIT45" s="429"/>
      <c r="UIU45" s="429"/>
      <c r="UIV45" s="429"/>
      <c r="UIW45" s="429"/>
      <c r="UIX45" s="429"/>
      <c r="UIY45" s="429"/>
      <c r="UIZ45" s="429"/>
      <c r="UJA45" s="429"/>
      <c r="UJB45" s="429"/>
      <c r="UJC45" s="429"/>
      <c r="UJD45" s="429"/>
      <c r="UJE45" s="429"/>
      <c r="UJF45" s="429"/>
      <c r="UJG45" s="429"/>
      <c r="UJH45" s="429"/>
      <c r="UJI45" s="429"/>
      <c r="UJJ45" s="429"/>
      <c r="UJK45" s="429"/>
      <c r="UJL45" s="429"/>
      <c r="UJM45" s="429"/>
      <c r="UJN45" s="429"/>
      <c r="UJO45" s="429"/>
      <c r="UJP45" s="429"/>
      <c r="UJQ45" s="429"/>
      <c r="UJR45" s="429"/>
      <c r="UJS45" s="429"/>
      <c r="UJT45" s="429"/>
      <c r="UJU45" s="429"/>
      <c r="UJV45" s="429"/>
      <c r="UJW45" s="429"/>
      <c r="UJX45" s="429"/>
      <c r="UJY45" s="429"/>
      <c r="UJZ45" s="429"/>
      <c r="UKA45" s="429"/>
      <c r="UKB45" s="429"/>
      <c r="UKC45" s="429"/>
      <c r="UKD45" s="429"/>
      <c r="UKE45" s="429"/>
      <c r="UKF45" s="429"/>
      <c r="UKG45" s="429"/>
      <c r="UKH45" s="429"/>
      <c r="UKI45" s="429"/>
      <c r="UKJ45" s="429"/>
      <c r="UKK45" s="429"/>
      <c r="UKL45" s="429"/>
      <c r="UKM45" s="429"/>
      <c r="UKN45" s="429"/>
      <c r="UKO45" s="429"/>
      <c r="UKP45" s="429"/>
      <c r="UKQ45" s="429"/>
      <c r="UKR45" s="429"/>
      <c r="UKS45" s="429"/>
      <c r="UKT45" s="429"/>
      <c r="UKU45" s="429"/>
      <c r="UKV45" s="429"/>
      <c r="UKW45" s="429"/>
      <c r="UKX45" s="429"/>
      <c r="UKY45" s="429"/>
      <c r="UKZ45" s="429"/>
      <c r="ULA45" s="429"/>
      <c r="ULB45" s="429"/>
      <c r="ULC45" s="429"/>
      <c r="ULD45" s="429"/>
      <c r="ULE45" s="429"/>
      <c r="ULF45" s="429"/>
      <c r="ULG45" s="429"/>
      <c r="ULH45" s="429"/>
      <c r="ULI45" s="429"/>
      <c r="ULJ45" s="429"/>
      <c r="ULK45" s="429"/>
      <c r="ULL45" s="429"/>
      <c r="ULM45" s="429"/>
      <c r="ULN45" s="429"/>
      <c r="ULO45" s="429"/>
      <c r="ULP45" s="429"/>
      <c r="ULQ45" s="429"/>
      <c r="ULR45" s="429"/>
      <c r="ULS45" s="429"/>
      <c r="ULT45" s="429"/>
      <c r="ULU45" s="429"/>
      <c r="ULV45" s="429"/>
      <c r="ULW45" s="429"/>
      <c r="ULX45" s="429"/>
      <c r="ULY45" s="429"/>
      <c r="ULZ45" s="429"/>
      <c r="UMA45" s="429"/>
      <c r="UMB45" s="429"/>
      <c r="UMC45" s="429"/>
      <c r="UMD45" s="429"/>
      <c r="UME45" s="429"/>
      <c r="UMF45" s="429"/>
      <c r="UMG45" s="429"/>
      <c r="UMH45" s="429"/>
      <c r="UMI45" s="429"/>
      <c r="UMJ45" s="429"/>
      <c r="UMK45" s="429"/>
      <c r="UML45" s="429"/>
      <c r="UMM45" s="429"/>
      <c r="UMN45" s="429"/>
      <c r="UMO45" s="429"/>
      <c r="UMP45" s="429"/>
      <c r="UMQ45" s="429"/>
      <c r="UMR45" s="429"/>
      <c r="UMS45" s="429"/>
      <c r="UMT45" s="429"/>
      <c r="UMU45" s="429"/>
      <c r="UMV45" s="429"/>
      <c r="UMW45" s="429"/>
      <c r="UMX45" s="429"/>
      <c r="UMY45" s="429"/>
      <c r="UMZ45" s="429"/>
      <c r="UNA45" s="429"/>
      <c r="UNB45" s="429"/>
      <c r="UNC45" s="429"/>
      <c r="UND45" s="429"/>
      <c r="UNE45" s="429"/>
      <c r="UNF45" s="429"/>
      <c r="UNG45" s="429"/>
      <c r="UNH45" s="429"/>
      <c r="UNI45" s="429"/>
      <c r="UNJ45" s="429"/>
      <c r="UNK45" s="429"/>
      <c r="UNL45" s="429"/>
      <c r="UNM45" s="429"/>
      <c r="UNN45" s="429"/>
      <c r="UNO45" s="429"/>
      <c r="UNP45" s="429"/>
      <c r="UNQ45" s="429"/>
      <c r="UNR45" s="429"/>
      <c r="UNS45" s="429"/>
      <c r="UNT45" s="429"/>
      <c r="UNU45" s="429"/>
      <c r="UNV45" s="429"/>
      <c r="UNW45" s="429"/>
      <c r="UNX45" s="429"/>
      <c r="UNY45" s="429"/>
      <c r="UNZ45" s="429"/>
      <c r="UOA45" s="429"/>
      <c r="UOB45" s="429"/>
      <c r="UOC45" s="429"/>
      <c r="UOD45" s="429"/>
      <c r="UOE45" s="429"/>
      <c r="UOF45" s="429"/>
      <c r="UOG45" s="429"/>
      <c r="UOH45" s="429"/>
      <c r="UOI45" s="429"/>
      <c r="UOJ45" s="429"/>
      <c r="UOK45" s="429"/>
      <c r="UOL45" s="429"/>
      <c r="UOM45" s="429"/>
      <c r="UON45" s="429"/>
      <c r="UOO45" s="429"/>
      <c r="UOP45" s="429"/>
      <c r="UOQ45" s="429"/>
      <c r="UOR45" s="429"/>
      <c r="UOS45" s="429"/>
      <c r="UOT45" s="429"/>
      <c r="UOU45" s="429"/>
      <c r="UOV45" s="429"/>
      <c r="UOW45" s="429"/>
      <c r="UOX45" s="429"/>
      <c r="UOY45" s="429"/>
      <c r="UOZ45" s="429"/>
      <c r="UPA45" s="429"/>
      <c r="UPB45" s="429"/>
      <c r="UPC45" s="429"/>
      <c r="UPD45" s="429"/>
      <c r="UPE45" s="429"/>
      <c r="UPF45" s="429"/>
      <c r="UPG45" s="429"/>
      <c r="UPH45" s="429"/>
      <c r="UPI45" s="429"/>
      <c r="UPJ45" s="429"/>
      <c r="UPK45" s="429"/>
      <c r="UPL45" s="429"/>
      <c r="UPM45" s="429"/>
      <c r="UPN45" s="429"/>
      <c r="UPO45" s="429"/>
      <c r="UPP45" s="429"/>
      <c r="UPQ45" s="429"/>
      <c r="UPR45" s="429"/>
      <c r="UPS45" s="429"/>
      <c r="UPT45" s="429"/>
      <c r="UPU45" s="429"/>
      <c r="UPV45" s="429"/>
      <c r="UPW45" s="429"/>
      <c r="UPX45" s="429"/>
      <c r="UPY45" s="429"/>
      <c r="UPZ45" s="429"/>
      <c r="UQA45" s="429"/>
      <c r="UQB45" s="429"/>
      <c r="UQC45" s="429"/>
      <c r="UQD45" s="429"/>
      <c r="UQE45" s="429"/>
      <c r="UQF45" s="429"/>
      <c r="UQG45" s="429"/>
      <c r="UQH45" s="429"/>
      <c r="UQI45" s="429"/>
      <c r="UQJ45" s="429"/>
      <c r="UQK45" s="429"/>
      <c r="UQL45" s="429"/>
      <c r="UQM45" s="429"/>
      <c r="UQN45" s="429"/>
      <c r="UQO45" s="429"/>
      <c r="UQP45" s="429"/>
      <c r="UQQ45" s="429"/>
      <c r="UQR45" s="429"/>
      <c r="UQS45" s="429"/>
      <c r="UQT45" s="429"/>
      <c r="UQU45" s="429"/>
      <c r="UQV45" s="429"/>
      <c r="UQW45" s="429"/>
      <c r="UQX45" s="429"/>
      <c r="UQY45" s="429"/>
      <c r="UQZ45" s="429"/>
      <c r="URA45" s="429"/>
      <c r="URB45" s="429"/>
      <c r="URC45" s="429"/>
      <c r="URD45" s="429"/>
      <c r="URE45" s="429"/>
      <c r="URF45" s="429"/>
      <c r="URG45" s="429"/>
      <c r="URH45" s="429"/>
      <c r="URI45" s="429"/>
      <c r="URJ45" s="429"/>
      <c r="URK45" s="429"/>
      <c r="URL45" s="429"/>
      <c r="URM45" s="429"/>
      <c r="URN45" s="429"/>
      <c r="URO45" s="429"/>
      <c r="URP45" s="429"/>
      <c r="URQ45" s="429"/>
      <c r="URR45" s="429"/>
      <c r="URS45" s="429"/>
      <c r="URT45" s="429"/>
      <c r="URU45" s="429"/>
      <c r="URV45" s="429"/>
      <c r="URW45" s="429"/>
      <c r="URX45" s="429"/>
      <c r="URY45" s="429"/>
      <c r="URZ45" s="429"/>
      <c r="USA45" s="429"/>
      <c r="USB45" s="429"/>
      <c r="USC45" s="429"/>
      <c r="USD45" s="429"/>
      <c r="USE45" s="429"/>
      <c r="USF45" s="429"/>
      <c r="USG45" s="429"/>
      <c r="USH45" s="429"/>
      <c r="USI45" s="429"/>
      <c r="USJ45" s="429"/>
      <c r="USK45" s="429"/>
      <c r="USL45" s="429"/>
      <c r="USM45" s="429"/>
      <c r="USN45" s="429"/>
      <c r="USO45" s="429"/>
      <c r="USP45" s="429"/>
      <c r="USQ45" s="429"/>
      <c r="USR45" s="429"/>
      <c r="USS45" s="429"/>
      <c r="UST45" s="429"/>
      <c r="USU45" s="429"/>
      <c r="USV45" s="429"/>
      <c r="USW45" s="429"/>
      <c r="USX45" s="429"/>
      <c r="USY45" s="429"/>
      <c r="USZ45" s="429"/>
      <c r="UTA45" s="429"/>
      <c r="UTB45" s="429"/>
      <c r="UTC45" s="429"/>
      <c r="UTD45" s="429"/>
      <c r="UTE45" s="429"/>
      <c r="UTF45" s="429"/>
      <c r="UTG45" s="429"/>
      <c r="UTH45" s="429"/>
      <c r="UTI45" s="429"/>
      <c r="UTJ45" s="429"/>
      <c r="UTK45" s="429"/>
      <c r="UTL45" s="429"/>
      <c r="UTM45" s="429"/>
      <c r="UTN45" s="429"/>
      <c r="UTO45" s="429"/>
      <c r="UTP45" s="429"/>
      <c r="UTQ45" s="429"/>
      <c r="UTR45" s="429"/>
      <c r="UTS45" s="429"/>
      <c r="UTT45" s="429"/>
      <c r="UTU45" s="429"/>
      <c r="UTV45" s="429"/>
      <c r="UTW45" s="429"/>
      <c r="UTX45" s="429"/>
      <c r="UTY45" s="429"/>
      <c r="UTZ45" s="429"/>
      <c r="UUA45" s="429"/>
      <c r="UUB45" s="429"/>
      <c r="UUC45" s="429"/>
      <c r="UUD45" s="429"/>
      <c r="UUE45" s="429"/>
      <c r="UUF45" s="429"/>
      <c r="UUG45" s="429"/>
      <c r="UUH45" s="429"/>
      <c r="UUI45" s="429"/>
      <c r="UUJ45" s="429"/>
      <c r="UUK45" s="429"/>
      <c r="UUL45" s="429"/>
      <c r="UUM45" s="429"/>
      <c r="UUN45" s="429"/>
      <c r="UUO45" s="429"/>
      <c r="UUP45" s="429"/>
      <c r="UUQ45" s="429"/>
      <c r="UUR45" s="429"/>
      <c r="UUS45" s="429"/>
      <c r="UUT45" s="429"/>
      <c r="UUU45" s="429"/>
      <c r="UUV45" s="429"/>
      <c r="UUW45" s="429"/>
      <c r="UUX45" s="429"/>
      <c r="UUY45" s="429"/>
      <c r="UUZ45" s="429"/>
      <c r="UVA45" s="429"/>
      <c r="UVB45" s="429"/>
      <c r="UVC45" s="429"/>
      <c r="UVD45" s="429"/>
      <c r="UVE45" s="429"/>
      <c r="UVF45" s="429"/>
      <c r="UVG45" s="429"/>
      <c r="UVH45" s="429"/>
      <c r="UVI45" s="429"/>
      <c r="UVJ45" s="429"/>
      <c r="UVK45" s="429"/>
      <c r="UVL45" s="429"/>
      <c r="UVM45" s="429"/>
      <c r="UVN45" s="429"/>
      <c r="UVO45" s="429"/>
      <c r="UVP45" s="429"/>
      <c r="UVQ45" s="429"/>
      <c r="UVR45" s="429"/>
      <c r="UVS45" s="429"/>
      <c r="UVT45" s="429"/>
      <c r="UVU45" s="429"/>
      <c r="UVV45" s="429"/>
      <c r="UVW45" s="429"/>
      <c r="UVX45" s="429"/>
      <c r="UVY45" s="429"/>
      <c r="UVZ45" s="429"/>
      <c r="UWA45" s="429"/>
      <c r="UWB45" s="429"/>
      <c r="UWC45" s="429"/>
      <c r="UWD45" s="429"/>
      <c r="UWE45" s="429"/>
      <c r="UWF45" s="429"/>
      <c r="UWG45" s="429"/>
      <c r="UWH45" s="429"/>
      <c r="UWI45" s="429"/>
      <c r="UWJ45" s="429"/>
      <c r="UWK45" s="429"/>
      <c r="UWL45" s="429"/>
      <c r="UWM45" s="429"/>
      <c r="UWN45" s="429"/>
      <c r="UWO45" s="429"/>
      <c r="UWP45" s="429"/>
      <c r="UWQ45" s="429"/>
      <c r="UWR45" s="429"/>
      <c r="UWS45" s="429"/>
      <c r="UWT45" s="429"/>
      <c r="UWU45" s="429"/>
      <c r="UWV45" s="429"/>
      <c r="UWW45" s="429"/>
      <c r="UWX45" s="429"/>
      <c r="UWY45" s="429"/>
      <c r="UWZ45" s="429"/>
      <c r="UXA45" s="429"/>
      <c r="UXB45" s="429"/>
      <c r="UXC45" s="429"/>
      <c r="UXD45" s="429"/>
      <c r="UXE45" s="429"/>
      <c r="UXF45" s="429"/>
      <c r="UXG45" s="429"/>
      <c r="UXH45" s="429"/>
      <c r="UXI45" s="429"/>
      <c r="UXJ45" s="429"/>
      <c r="UXK45" s="429"/>
      <c r="UXL45" s="429"/>
      <c r="UXM45" s="429"/>
      <c r="UXN45" s="429"/>
      <c r="UXO45" s="429"/>
      <c r="UXP45" s="429"/>
      <c r="UXQ45" s="429"/>
      <c r="UXR45" s="429"/>
      <c r="UXS45" s="429"/>
      <c r="UXT45" s="429"/>
      <c r="UXU45" s="429"/>
      <c r="UXV45" s="429"/>
      <c r="UXW45" s="429"/>
      <c r="UXX45" s="429"/>
      <c r="UXY45" s="429"/>
      <c r="UXZ45" s="429"/>
      <c r="UYA45" s="429"/>
      <c r="UYB45" s="429"/>
      <c r="UYC45" s="429"/>
      <c r="UYD45" s="429"/>
      <c r="UYE45" s="429"/>
      <c r="UYF45" s="429"/>
      <c r="UYG45" s="429"/>
      <c r="UYH45" s="429"/>
      <c r="UYI45" s="429"/>
      <c r="UYJ45" s="429"/>
      <c r="UYK45" s="429"/>
      <c r="UYL45" s="429"/>
      <c r="UYM45" s="429"/>
      <c r="UYN45" s="429"/>
      <c r="UYO45" s="429"/>
      <c r="UYP45" s="429"/>
      <c r="UYQ45" s="429"/>
      <c r="UYR45" s="429"/>
      <c r="UYS45" s="429"/>
      <c r="UYT45" s="429"/>
      <c r="UYU45" s="429"/>
      <c r="UYV45" s="429"/>
      <c r="UYW45" s="429"/>
      <c r="UYX45" s="429"/>
      <c r="UYY45" s="429"/>
      <c r="UYZ45" s="429"/>
      <c r="UZA45" s="429"/>
      <c r="UZB45" s="429"/>
      <c r="UZC45" s="429"/>
      <c r="UZD45" s="429"/>
      <c r="UZE45" s="429"/>
      <c r="UZF45" s="429"/>
      <c r="UZG45" s="429"/>
      <c r="UZH45" s="429"/>
      <c r="UZI45" s="429"/>
      <c r="UZJ45" s="429"/>
      <c r="UZK45" s="429"/>
      <c r="UZL45" s="429"/>
      <c r="UZM45" s="429"/>
      <c r="UZN45" s="429"/>
      <c r="UZO45" s="429"/>
      <c r="UZP45" s="429"/>
      <c r="UZQ45" s="429"/>
      <c r="UZR45" s="429"/>
      <c r="UZS45" s="429"/>
      <c r="UZT45" s="429"/>
      <c r="UZU45" s="429"/>
      <c r="UZV45" s="429"/>
      <c r="UZW45" s="429"/>
      <c r="UZX45" s="429"/>
      <c r="UZY45" s="429"/>
      <c r="UZZ45" s="429"/>
      <c r="VAA45" s="429"/>
      <c r="VAB45" s="429"/>
      <c r="VAC45" s="429"/>
      <c r="VAD45" s="429"/>
      <c r="VAE45" s="429"/>
      <c r="VAF45" s="429"/>
      <c r="VAG45" s="429"/>
      <c r="VAH45" s="429"/>
      <c r="VAI45" s="429"/>
      <c r="VAJ45" s="429"/>
      <c r="VAK45" s="429"/>
      <c r="VAL45" s="429"/>
      <c r="VAM45" s="429"/>
      <c r="VAN45" s="429"/>
      <c r="VAO45" s="429"/>
      <c r="VAP45" s="429"/>
      <c r="VAQ45" s="429"/>
      <c r="VAR45" s="429"/>
      <c r="VAS45" s="429"/>
      <c r="VAT45" s="429"/>
      <c r="VAU45" s="429"/>
      <c r="VAV45" s="429"/>
      <c r="VAW45" s="429"/>
      <c r="VAX45" s="429"/>
      <c r="VAY45" s="429"/>
      <c r="VAZ45" s="429"/>
      <c r="VBA45" s="429"/>
      <c r="VBB45" s="429"/>
      <c r="VBC45" s="429"/>
      <c r="VBD45" s="429"/>
      <c r="VBE45" s="429"/>
      <c r="VBF45" s="429"/>
      <c r="VBG45" s="429"/>
      <c r="VBH45" s="429"/>
      <c r="VBI45" s="429"/>
      <c r="VBJ45" s="429"/>
      <c r="VBK45" s="429"/>
      <c r="VBL45" s="429"/>
      <c r="VBM45" s="429"/>
      <c r="VBN45" s="429"/>
      <c r="VBO45" s="429"/>
      <c r="VBP45" s="429"/>
      <c r="VBQ45" s="429"/>
      <c r="VBR45" s="429"/>
      <c r="VBS45" s="429"/>
      <c r="VBT45" s="429"/>
      <c r="VBU45" s="429"/>
      <c r="VBV45" s="429"/>
      <c r="VBW45" s="429"/>
      <c r="VBX45" s="429"/>
      <c r="VBY45" s="429"/>
      <c r="VBZ45" s="429"/>
      <c r="VCA45" s="429"/>
      <c r="VCB45" s="429"/>
      <c r="VCC45" s="429"/>
      <c r="VCD45" s="429"/>
      <c r="VCE45" s="429"/>
      <c r="VCF45" s="429"/>
      <c r="VCG45" s="429"/>
      <c r="VCH45" s="429"/>
      <c r="VCI45" s="429"/>
      <c r="VCJ45" s="429"/>
      <c r="VCK45" s="429"/>
      <c r="VCL45" s="429"/>
      <c r="VCM45" s="429"/>
      <c r="VCN45" s="429"/>
      <c r="VCO45" s="429"/>
      <c r="VCP45" s="429"/>
      <c r="VCQ45" s="429"/>
      <c r="VCR45" s="429"/>
      <c r="VCS45" s="429"/>
      <c r="VCT45" s="429"/>
      <c r="VCU45" s="429"/>
      <c r="VCV45" s="429"/>
      <c r="VCW45" s="429"/>
      <c r="VCX45" s="429"/>
      <c r="VCY45" s="429"/>
      <c r="VCZ45" s="429"/>
      <c r="VDA45" s="429"/>
      <c r="VDB45" s="429"/>
      <c r="VDC45" s="429"/>
      <c r="VDD45" s="429"/>
      <c r="VDE45" s="429"/>
      <c r="VDF45" s="429"/>
      <c r="VDG45" s="429"/>
      <c r="VDH45" s="429"/>
      <c r="VDI45" s="429"/>
      <c r="VDJ45" s="429"/>
      <c r="VDK45" s="429"/>
      <c r="VDL45" s="429"/>
      <c r="VDM45" s="429"/>
      <c r="VDN45" s="429"/>
      <c r="VDO45" s="429"/>
      <c r="VDP45" s="429"/>
      <c r="VDQ45" s="429"/>
      <c r="VDR45" s="429"/>
      <c r="VDS45" s="429"/>
      <c r="VDT45" s="429"/>
      <c r="VDU45" s="429"/>
      <c r="VDV45" s="429"/>
      <c r="VDW45" s="429"/>
      <c r="VDX45" s="429"/>
      <c r="VDY45" s="429"/>
      <c r="VDZ45" s="429"/>
      <c r="VEA45" s="429"/>
      <c r="VEB45" s="429"/>
      <c r="VEC45" s="429"/>
      <c r="VED45" s="429"/>
      <c r="VEE45" s="429"/>
      <c r="VEF45" s="429"/>
      <c r="VEG45" s="429"/>
      <c r="VEH45" s="429"/>
      <c r="VEI45" s="429"/>
      <c r="VEJ45" s="429"/>
      <c r="VEK45" s="429"/>
      <c r="VEL45" s="429"/>
      <c r="VEM45" s="429"/>
      <c r="VEN45" s="429"/>
      <c r="VEO45" s="429"/>
      <c r="VEP45" s="429"/>
      <c r="VEQ45" s="429"/>
      <c r="VER45" s="429"/>
      <c r="VES45" s="429"/>
      <c r="VET45" s="429"/>
      <c r="VEU45" s="429"/>
      <c r="VEV45" s="429"/>
      <c r="VEW45" s="429"/>
      <c r="VEX45" s="429"/>
      <c r="VEY45" s="429"/>
      <c r="VEZ45" s="429"/>
      <c r="VFA45" s="429"/>
      <c r="VFB45" s="429"/>
      <c r="VFC45" s="429"/>
      <c r="VFD45" s="429"/>
      <c r="VFE45" s="429"/>
      <c r="VFF45" s="429"/>
      <c r="VFG45" s="429"/>
      <c r="VFH45" s="429"/>
      <c r="VFI45" s="429"/>
      <c r="VFJ45" s="429"/>
      <c r="VFK45" s="429"/>
      <c r="VFL45" s="429"/>
      <c r="VFM45" s="429"/>
      <c r="VFN45" s="429"/>
      <c r="VFO45" s="429"/>
      <c r="VFP45" s="429"/>
      <c r="VFQ45" s="429"/>
      <c r="VFR45" s="429"/>
      <c r="VFS45" s="429"/>
      <c r="VFT45" s="429"/>
      <c r="VFU45" s="429"/>
      <c r="VFV45" s="429"/>
      <c r="VFW45" s="429"/>
      <c r="VFX45" s="429"/>
      <c r="VFY45" s="429"/>
      <c r="VFZ45" s="429"/>
      <c r="VGA45" s="429"/>
      <c r="VGB45" s="429"/>
      <c r="VGC45" s="429"/>
      <c r="VGD45" s="429"/>
      <c r="VGE45" s="429"/>
      <c r="VGF45" s="429"/>
      <c r="VGG45" s="429"/>
      <c r="VGH45" s="429"/>
      <c r="VGI45" s="429"/>
      <c r="VGJ45" s="429"/>
      <c r="VGK45" s="429"/>
      <c r="VGL45" s="429"/>
      <c r="VGM45" s="429"/>
      <c r="VGN45" s="429"/>
      <c r="VGO45" s="429"/>
      <c r="VGP45" s="429"/>
      <c r="VGQ45" s="429"/>
      <c r="VGR45" s="429"/>
      <c r="VGS45" s="429"/>
      <c r="VGT45" s="429"/>
      <c r="VGU45" s="429"/>
      <c r="VGV45" s="429"/>
      <c r="VGW45" s="429"/>
      <c r="VGX45" s="429"/>
      <c r="VGY45" s="429"/>
      <c r="VGZ45" s="429"/>
      <c r="VHA45" s="429"/>
      <c r="VHB45" s="429"/>
      <c r="VHC45" s="429"/>
      <c r="VHD45" s="429"/>
      <c r="VHE45" s="429"/>
      <c r="VHF45" s="429"/>
      <c r="VHG45" s="429"/>
      <c r="VHH45" s="429"/>
      <c r="VHI45" s="429"/>
      <c r="VHJ45" s="429"/>
      <c r="VHK45" s="429"/>
      <c r="VHL45" s="429"/>
      <c r="VHM45" s="429"/>
      <c r="VHN45" s="429"/>
      <c r="VHO45" s="429"/>
      <c r="VHP45" s="429"/>
      <c r="VHQ45" s="429"/>
      <c r="VHR45" s="429"/>
      <c r="VHS45" s="429"/>
      <c r="VHT45" s="429"/>
      <c r="VHU45" s="429"/>
      <c r="VHV45" s="429"/>
      <c r="VHW45" s="429"/>
      <c r="VHX45" s="429"/>
      <c r="VHY45" s="429"/>
      <c r="VHZ45" s="429"/>
      <c r="VIA45" s="429"/>
      <c r="VIB45" s="429"/>
      <c r="VIC45" s="429"/>
      <c r="VID45" s="429"/>
      <c r="VIE45" s="429"/>
      <c r="VIF45" s="429"/>
      <c r="VIG45" s="429"/>
      <c r="VIH45" s="429"/>
      <c r="VII45" s="429"/>
      <c r="VIJ45" s="429"/>
      <c r="VIK45" s="429"/>
      <c r="VIL45" s="429"/>
      <c r="VIM45" s="429"/>
      <c r="VIN45" s="429"/>
      <c r="VIO45" s="429"/>
      <c r="VIP45" s="429"/>
      <c r="VIQ45" s="429"/>
      <c r="VIR45" s="429"/>
      <c r="VIS45" s="429"/>
      <c r="VIT45" s="429"/>
      <c r="VIU45" s="429"/>
      <c r="VIV45" s="429"/>
      <c r="VIW45" s="429"/>
      <c r="VIX45" s="429"/>
      <c r="VIY45" s="429"/>
      <c r="VIZ45" s="429"/>
      <c r="VJA45" s="429"/>
      <c r="VJB45" s="429"/>
      <c r="VJC45" s="429"/>
      <c r="VJD45" s="429"/>
      <c r="VJE45" s="429"/>
      <c r="VJF45" s="429"/>
      <c r="VJG45" s="429"/>
      <c r="VJH45" s="429"/>
      <c r="VJI45" s="429"/>
      <c r="VJJ45" s="429"/>
      <c r="VJK45" s="429"/>
      <c r="VJL45" s="429"/>
      <c r="VJM45" s="429"/>
      <c r="VJN45" s="429"/>
      <c r="VJO45" s="429"/>
      <c r="VJP45" s="429"/>
      <c r="VJQ45" s="429"/>
      <c r="VJR45" s="429"/>
      <c r="VJS45" s="429"/>
      <c r="VJT45" s="429"/>
      <c r="VJU45" s="429"/>
      <c r="VJV45" s="429"/>
      <c r="VJW45" s="429"/>
      <c r="VJX45" s="429"/>
      <c r="VJY45" s="429"/>
      <c r="VJZ45" s="429"/>
      <c r="VKA45" s="429"/>
      <c r="VKB45" s="429"/>
      <c r="VKC45" s="429"/>
      <c r="VKD45" s="429"/>
      <c r="VKE45" s="429"/>
      <c r="VKF45" s="429"/>
      <c r="VKG45" s="429"/>
      <c r="VKH45" s="429"/>
      <c r="VKI45" s="429"/>
      <c r="VKJ45" s="429"/>
      <c r="VKK45" s="429"/>
      <c r="VKL45" s="429"/>
      <c r="VKM45" s="429"/>
      <c r="VKN45" s="429"/>
      <c r="VKO45" s="429"/>
      <c r="VKP45" s="429"/>
      <c r="VKQ45" s="429"/>
      <c r="VKR45" s="429"/>
      <c r="VKS45" s="429"/>
      <c r="VKT45" s="429"/>
      <c r="VKU45" s="429"/>
      <c r="VKV45" s="429"/>
      <c r="VKW45" s="429"/>
      <c r="VKX45" s="429"/>
      <c r="VKY45" s="429"/>
      <c r="VKZ45" s="429"/>
      <c r="VLA45" s="429"/>
      <c r="VLB45" s="429"/>
      <c r="VLC45" s="429"/>
      <c r="VLD45" s="429"/>
      <c r="VLE45" s="429"/>
      <c r="VLF45" s="429"/>
      <c r="VLG45" s="429"/>
      <c r="VLH45" s="429"/>
      <c r="VLI45" s="429"/>
      <c r="VLJ45" s="429"/>
      <c r="VLK45" s="429"/>
      <c r="VLL45" s="429"/>
      <c r="VLM45" s="429"/>
      <c r="VLN45" s="429"/>
      <c r="VLO45" s="429"/>
      <c r="VLP45" s="429"/>
      <c r="VLQ45" s="429"/>
      <c r="VLR45" s="429"/>
      <c r="VLS45" s="429"/>
      <c r="VLT45" s="429"/>
      <c r="VLU45" s="429"/>
      <c r="VLV45" s="429"/>
      <c r="VLW45" s="429"/>
      <c r="VLX45" s="429"/>
      <c r="VLY45" s="429"/>
      <c r="VLZ45" s="429"/>
      <c r="VMA45" s="429"/>
      <c r="VMB45" s="429"/>
      <c r="VMC45" s="429"/>
      <c r="VMD45" s="429"/>
      <c r="VME45" s="429"/>
      <c r="VMF45" s="429"/>
      <c r="VMG45" s="429"/>
      <c r="VMH45" s="429"/>
      <c r="VMI45" s="429"/>
      <c r="VMJ45" s="429"/>
      <c r="VMK45" s="429"/>
      <c r="VML45" s="429"/>
      <c r="VMM45" s="429"/>
      <c r="VMN45" s="429"/>
      <c r="VMO45" s="429"/>
      <c r="VMP45" s="429"/>
      <c r="VMQ45" s="429"/>
      <c r="VMR45" s="429"/>
      <c r="VMS45" s="429"/>
      <c r="VMT45" s="429"/>
      <c r="VMU45" s="429"/>
      <c r="VMV45" s="429"/>
      <c r="VMW45" s="429"/>
      <c r="VMX45" s="429"/>
      <c r="VMY45" s="429"/>
      <c r="VMZ45" s="429"/>
      <c r="VNA45" s="429"/>
      <c r="VNB45" s="429"/>
      <c r="VNC45" s="429"/>
      <c r="VND45" s="429"/>
      <c r="VNE45" s="429"/>
      <c r="VNF45" s="429"/>
      <c r="VNG45" s="429"/>
      <c r="VNH45" s="429"/>
      <c r="VNI45" s="429"/>
      <c r="VNJ45" s="429"/>
      <c r="VNK45" s="429"/>
      <c r="VNL45" s="429"/>
      <c r="VNM45" s="429"/>
      <c r="VNN45" s="429"/>
      <c r="VNO45" s="429"/>
      <c r="VNP45" s="429"/>
      <c r="VNQ45" s="429"/>
      <c r="VNR45" s="429"/>
      <c r="VNS45" s="429"/>
      <c r="VNT45" s="429"/>
      <c r="VNU45" s="429"/>
      <c r="VNV45" s="429"/>
      <c r="VNW45" s="429"/>
      <c r="VNX45" s="429"/>
      <c r="VNY45" s="429"/>
      <c r="VNZ45" s="429"/>
      <c r="VOA45" s="429"/>
      <c r="VOB45" s="429"/>
      <c r="VOC45" s="429"/>
      <c r="VOD45" s="429"/>
      <c r="VOE45" s="429"/>
      <c r="VOF45" s="429"/>
      <c r="VOG45" s="429"/>
      <c r="VOH45" s="429"/>
      <c r="VOI45" s="429"/>
      <c r="VOJ45" s="429"/>
      <c r="VOK45" s="429"/>
      <c r="VOL45" s="429"/>
      <c r="VOM45" s="429"/>
      <c r="VON45" s="429"/>
      <c r="VOO45" s="429"/>
      <c r="VOP45" s="429"/>
      <c r="VOQ45" s="429"/>
      <c r="VOR45" s="429"/>
      <c r="VOS45" s="429"/>
      <c r="VOT45" s="429"/>
      <c r="VOU45" s="429"/>
      <c r="VOV45" s="429"/>
      <c r="VOW45" s="429"/>
      <c r="VOX45" s="429"/>
      <c r="VOY45" s="429"/>
      <c r="VOZ45" s="429"/>
      <c r="VPA45" s="429"/>
      <c r="VPB45" s="429"/>
      <c r="VPC45" s="429"/>
      <c r="VPD45" s="429"/>
      <c r="VPE45" s="429"/>
      <c r="VPF45" s="429"/>
      <c r="VPG45" s="429"/>
      <c r="VPH45" s="429"/>
      <c r="VPI45" s="429"/>
      <c r="VPJ45" s="429"/>
      <c r="VPK45" s="429"/>
      <c r="VPL45" s="429"/>
      <c r="VPM45" s="429"/>
      <c r="VPN45" s="429"/>
      <c r="VPO45" s="429"/>
      <c r="VPP45" s="429"/>
      <c r="VPQ45" s="429"/>
      <c r="VPR45" s="429"/>
      <c r="VPS45" s="429"/>
      <c r="VPT45" s="429"/>
      <c r="VPU45" s="429"/>
      <c r="VPV45" s="429"/>
      <c r="VPW45" s="429"/>
      <c r="VPX45" s="429"/>
      <c r="VPY45" s="429"/>
      <c r="VPZ45" s="429"/>
      <c r="VQA45" s="429"/>
      <c r="VQB45" s="429"/>
      <c r="VQC45" s="429"/>
      <c r="VQD45" s="429"/>
      <c r="VQE45" s="429"/>
      <c r="VQF45" s="429"/>
      <c r="VQG45" s="429"/>
      <c r="VQH45" s="429"/>
      <c r="VQI45" s="429"/>
      <c r="VQJ45" s="429"/>
      <c r="VQK45" s="429"/>
      <c r="VQL45" s="429"/>
      <c r="VQM45" s="429"/>
      <c r="VQN45" s="429"/>
      <c r="VQO45" s="429"/>
      <c r="VQP45" s="429"/>
      <c r="VQQ45" s="429"/>
      <c r="VQR45" s="429"/>
      <c r="VQS45" s="429"/>
      <c r="VQT45" s="429"/>
      <c r="VQU45" s="429"/>
      <c r="VQV45" s="429"/>
      <c r="VQW45" s="429"/>
      <c r="VQX45" s="429"/>
      <c r="VQY45" s="429"/>
      <c r="VQZ45" s="429"/>
      <c r="VRA45" s="429"/>
      <c r="VRB45" s="429"/>
      <c r="VRC45" s="429"/>
      <c r="VRD45" s="429"/>
      <c r="VRE45" s="429"/>
      <c r="VRF45" s="429"/>
      <c r="VRG45" s="429"/>
      <c r="VRH45" s="429"/>
      <c r="VRI45" s="429"/>
      <c r="VRJ45" s="429"/>
      <c r="VRK45" s="429"/>
      <c r="VRL45" s="429"/>
      <c r="VRM45" s="429"/>
      <c r="VRN45" s="429"/>
      <c r="VRO45" s="429"/>
      <c r="VRP45" s="429"/>
      <c r="VRQ45" s="429"/>
      <c r="VRR45" s="429"/>
      <c r="VRS45" s="429"/>
      <c r="VRT45" s="429"/>
      <c r="VRU45" s="429"/>
      <c r="VRV45" s="429"/>
      <c r="VRW45" s="429"/>
      <c r="VRX45" s="429"/>
      <c r="VRY45" s="429"/>
      <c r="VRZ45" s="429"/>
      <c r="VSA45" s="429"/>
      <c r="VSB45" s="429"/>
      <c r="VSC45" s="429"/>
      <c r="VSD45" s="429"/>
      <c r="VSE45" s="429"/>
      <c r="VSF45" s="429"/>
      <c r="VSG45" s="429"/>
      <c r="VSH45" s="429"/>
      <c r="VSI45" s="429"/>
      <c r="VSJ45" s="429"/>
      <c r="VSK45" s="429"/>
      <c r="VSL45" s="429"/>
      <c r="VSM45" s="429"/>
      <c r="VSN45" s="429"/>
      <c r="VSO45" s="429"/>
      <c r="VSP45" s="429"/>
      <c r="VSQ45" s="429"/>
      <c r="VSR45" s="429"/>
      <c r="VSS45" s="429"/>
      <c r="VST45" s="429"/>
      <c r="VSU45" s="429"/>
      <c r="VSV45" s="429"/>
      <c r="VSW45" s="429"/>
      <c r="VSX45" s="429"/>
      <c r="VSY45" s="429"/>
      <c r="VSZ45" s="429"/>
      <c r="VTA45" s="429"/>
      <c r="VTB45" s="429"/>
      <c r="VTC45" s="429"/>
      <c r="VTD45" s="429"/>
      <c r="VTE45" s="429"/>
      <c r="VTF45" s="429"/>
      <c r="VTG45" s="429"/>
      <c r="VTH45" s="429"/>
      <c r="VTI45" s="429"/>
      <c r="VTJ45" s="429"/>
      <c r="VTK45" s="429"/>
      <c r="VTL45" s="429"/>
      <c r="VTM45" s="429"/>
      <c r="VTN45" s="429"/>
      <c r="VTO45" s="429"/>
      <c r="VTP45" s="429"/>
      <c r="VTQ45" s="429"/>
      <c r="VTR45" s="429"/>
      <c r="VTS45" s="429"/>
      <c r="VTT45" s="429"/>
      <c r="VTU45" s="429"/>
      <c r="VTV45" s="429"/>
      <c r="VTW45" s="429"/>
      <c r="VTX45" s="429"/>
      <c r="VTY45" s="429"/>
      <c r="VTZ45" s="429"/>
      <c r="VUA45" s="429"/>
      <c r="VUB45" s="429"/>
      <c r="VUC45" s="429"/>
      <c r="VUD45" s="429"/>
      <c r="VUE45" s="429"/>
      <c r="VUF45" s="429"/>
      <c r="VUG45" s="429"/>
      <c r="VUH45" s="429"/>
      <c r="VUI45" s="429"/>
      <c r="VUJ45" s="429"/>
      <c r="VUK45" s="429"/>
      <c r="VUL45" s="429"/>
      <c r="VUM45" s="429"/>
      <c r="VUN45" s="429"/>
      <c r="VUO45" s="429"/>
      <c r="VUP45" s="429"/>
      <c r="VUQ45" s="429"/>
      <c r="VUR45" s="429"/>
      <c r="VUS45" s="429"/>
      <c r="VUT45" s="429"/>
      <c r="VUU45" s="429"/>
      <c r="VUV45" s="429"/>
      <c r="VUW45" s="429"/>
      <c r="VUX45" s="429"/>
      <c r="VUY45" s="429"/>
      <c r="VUZ45" s="429"/>
      <c r="VVA45" s="429"/>
      <c r="VVB45" s="429"/>
      <c r="VVC45" s="429"/>
      <c r="VVD45" s="429"/>
      <c r="VVE45" s="429"/>
      <c r="VVF45" s="429"/>
      <c r="VVG45" s="429"/>
      <c r="VVH45" s="429"/>
      <c r="VVI45" s="429"/>
      <c r="VVJ45" s="429"/>
      <c r="VVK45" s="429"/>
      <c r="VVL45" s="429"/>
      <c r="VVM45" s="429"/>
      <c r="VVN45" s="429"/>
      <c r="VVO45" s="429"/>
      <c r="VVP45" s="429"/>
      <c r="VVQ45" s="429"/>
      <c r="VVR45" s="429"/>
      <c r="VVS45" s="429"/>
      <c r="VVT45" s="429"/>
      <c r="VVU45" s="429"/>
      <c r="VVV45" s="429"/>
      <c r="VVW45" s="429"/>
      <c r="VVX45" s="429"/>
      <c r="VVY45" s="429"/>
      <c r="VVZ45" s="429"/>
      <c r="VWA45" s="429"/>
      <c r="VWB45" s="429"/>
      <c r="VWC45" s="429"/>
      <c r="VWD45" s="429"/>
      <c r="VWE45" s="429"/>
      <c r="VWF45" s="429"/>
      <c r="VWG45" s="429"/>
      <c r="VWH45" s="429"/>
      <c r="VWI45" s="429"/>
      <c r="VWJ45" s="429"/>
      <c r="VWK45" s="429"/>
      <c r="VWL45" s="429"/>
      <c r="VWM45" s="429"/>
      <c r="VWN45" s="429"/>
      <c r="VWO45" s="429"/>
      <c r="VWP45" s="429"/>
      <c r="VWQ45" s="429"/>
      <c r="VWR45" s="429"/>
      <c r="VWS45" s="429"/>
      <c r="VWT45" s="429"/>
      <c r="VWU45" s="429"/>
      <c r="VWV45" s="429"/>
      <c r="VWW45" s="429"/>
      <c r="VWX45" s="429"/>
      <c r="VWY45" s="429"/>
      <c r="VWZ45" s="429"/>
      <c r="VXA45" s="429"/>
      <c r="VXB45" s="429"/>
      <c r="VXC45" s="429"/>
      <c r="VXD45" s="429"/>
      <c r="VXE45" s="429"/>
      <c r="VXF45" s="429"/>
      <c r="VXG45" s="429"/>
      <c r="VXH45" s="429"/>
      <c r="VXI45" s="429"/>
      <c r="VXJ45" s="429"/>
      <c r="VXK45" s="429"/>
      <c r="VXL45" s="429"/>
      <c r="VXM45" s="429"/>
      <c r="VXN45" s="429"/>
      <c r="VXO45" s="429"/>
      <c r="VXP45" s="429"/>
      <c r="VXQ45" s="429"/>
      <c r="VXR45" s="429"/>
      <c r="VXS45" s="429"/>
      <c r="VXT45" s="429"/>
      <c r="VXU45" s="429"/>
      <c r="VXV45" s="429"/>
      <c r="VXW45" s="429"/>
      <c r="VXX45" s="429"/>
      <c r="VXY45" s="429"/>
      <c r="VXZ45" s="429"/>
      <c r="VYA45" s="429"/>
      <c r="VYB45" s="429"/>
      <c r="VYC45" s="429"/>
      <c r="VYD45" s="429"/>
      <c r="VYE45" s="429"/>
      <c r="VYF45" s="429"/>
      <c r="VYG45" s="429"/>
      <c r="VYH45" s="429"/>
      <c r="VYI45" s="429"/>
      <c r="VYJ45" s="429"/>
      <c r="VYK45" s="429"/>
      <c r="VYL45" s="429"/>
      <c r="VYM45" s="429"/>
      <c r="VYN45" s="429"/>
      <c r="VYO45" s="429"/>
      <c r="VYP45" s="429"/>
      <c r="VYQ45" s="429"/>
      <c r="VYR45" s="429"/>
      <c r="VYS45" s="429"/>
      <c r="VYT45" s="429"/>
      <c r="VYU45" s="429"/>
      <c r="VYV45" s="429"/>
      <c r="VYW45" s="429"/>
      <c r="VYX45" s="429"/>
      <c r="VYY45" s="429"/>
      <c r="VYZ45" s="429"/>
      <c r="VZA45" s="429"/>
      <c r="VZB45" s="429"/>
      <c r="VZC45" s="429"/>
      <c r="VZD45" s="429"/>
      <c r="VZE45" s="429"/>
      <c r="VZF45" s="429"/>
      <c r="VZG45" s="429"/>
      <c r="VZH45" s="429"/>
      <c r="VZI45" s="429"/>
      <c r="VZJ45" s="429"/>
      <c r="VZK45" s="429"/>
      <c r="VZL45" s="429"/>
      <c r="VZM45" s="429"/>
      <c r="VZN45" s="429"/>
      <c r="VZO45" s="429"/>
      <c r="VZP45" s="429"/>
      <c r="VZQ45" s="429"/>
      <c r="VZR45" s="429"/>
      <c r="VZS45" s="429"/>
      <c r="VZT45" s="429"/>
      <c r="VZU45" s="429"/>
      <c r="VZV45" s="429"/>
      <c r="VZW45" s="429"/>
      <c r="VZX45" s="429"/>
      <c r="VZY45" s="429"/>
      <c r="VZZ45" s="429"/>
      <c r="WAA45" s="429"/>
      <c r="WAB45" s="429"/>
      <c r="WAC45" s="429"/>
      <c r="WAD45" s="429"/>
      <c r="WAE45" s="429"/>
      <c r="WAF45" s="429"/>
      <c r="WAG45" s="429"/>
      <c r="WAH45" s="429"/>
      <c r="WAI45" s="429"/>
      <c r="WAJ45" s="429"/>
      <c r="WAK45" s="429"/>
      <c r="WAL45" s="429"/>
      <c r="WAM45" s="429"/>
      <c r="WAN45" s="429"/>
      <c r="WAO45" s="429"/>
      <c r="WAP45" s="429"/>
      <c r="WAQ45" s="429"/>
      <c r="WAR45" s="429"/>
      <c r="WAS45" s="429"/>
      <c r="WAT45" s="429"/>
      <c r="WAU45" s="429"/>
      <c r="WAV45" s="429"/>
      <c r="WAW45" s="429"/>
      <c r="WAX45" s="429"/>
      <c r="WAY45" s="429"/>
      <c r="WAZ45" s="429"/>
      <c r="WBA45" s="429"/>
      <c r="WBB45" s="429"/>
      <c r="WBC45" s="429"/>
      <c r="WBD45" s="429"/>
      <c r="WBE45" s="429"/>
      <c r="WBF45" s="429"/>
      <c r="WBG45" s="429"/>
      <c r="WBH45" s="429"/>
      <c r="WBI45" s="429"/>
      <c r="WBJ45" s="429"/>
      <c r="WBK45" s="429"/>
      <c r="WBL45" s="429"/>
      <c r="WBM45" s="429"/>
      <c r="WBN45" s="429"/>
      <c r="WBO45" s="429"/>
      <c r="WBP45" s="429"/>
      <c r="WBQ45" s="429"/>
      <c r="WBR45" s="429"/>
      <c r="WBS45" s="429"/>
      <c r="WBT45" s="429"/>
      <c r="WBU45" s="429"/>
      <c r="WBV45" s="429"/>
      <c r="WBW45" s="429"/>
      <c r="WBX45" s="429"/>
      <c r="WBY45" s="429"/>
      <c r="WBZ45" s="429"/>
      <c r="WCA45" s="429"/>
      <c r="WCB45" s="429"/>
      <c r="WCC45" s="429"/>
      <c r="WCD45" s="429"/>
      <c r="WCE45" s="429"/>
      <c r="WCF45" s="429"/>
      <c r="WCG45" s="429"/>
      <c r="WCH45" s="429"/>
      <c r="WCI45" s="429"/>
      <c r="WCJ45" s="429"/>
      <c r="WCK45" s="429"/>
      <c r="WCL45" s="429"/>
      <c r="WCM45" s="429"/>
      <c r="WCN45" s="429"/>
      <c r="WCO45" s="429"/>
      <c r="WCP45" s="429"/>
      <c r="WCQ45" s="429"/>
      <c r="WCR45" s="429"/>
      <c r="WCS45" s="429"/>
      <c r="WCT45" s="429"/>
      <c r="WCU45" s="429"/>
      <c r="WCV45" s="429"/>
      <c r="WCW45" s="429"/>
      <c r="WCX45" s="429"/>
      <c r="WCY45" s="429"/>
      <c r="WCZ45" s="429"/>
      <c r="WDA45" s="429"/>
      <c r="WDB45" s="429"/>
      <c r="WDC45" s="429"/>
      <c r="WDD45" s="429"/>
      <c r="WDE45" s="429"/>
      <c r="WDF45" s="429"/>
      <c r="WDG45" s="429"/>
      <c r="WDH45" s="429"/>
      <c r="WDI45" s="429"/>
      <c r="WDJ45" s="429"/>
      <c r="WDK45" s="429"/>
      <c r="WDL45" s="429"/>
      <c r="WDM45" s="429"/>
      <c r="WDN45" s="429"/>
      <c r="WDO45" s="429"/>
      <c r="WDP45" s="429"/>
      <c r="WDQ45" s="429"/>
      <c r="WDR45" s="429"/>
      <c r="WDS45" s="429"/>
      <c r="WDT45" s="429"/>
      <c r="WDU45" s="429"/>
      <c r="WDV45" s="429"/>
      <c r="WDW45" s="429"/>
      <c r="WDX45" s="429"/>
      <c r="WDY45" s="429"/>
      <c r="WDZ45" s="429"/>
      <c r="WEA45" s="429"/>
      <c r="WEB45" s="429"/>
      <c r="WEC45" s="429"/>
      <c r="WED45" s="429"/>
      <c r="WEE45" s="429"/>
      <c r="WEF45" s="429"/>
      <c r="WEG45" s="429"/>
      <c r="WEH45" s="429"/>
      <c r="WEI45" s="429"/>
      <c r="WEJ45" s="429"/>
      <c r="WEK45" s="429"/>
      <c r="WEL45" s="429"/>
      <c r="WEM45" s="429"/>
      <c r="WEN45" s="429"/>
      <c r="WEO45" s="429"/>
      <c r="WEP45" s="429"/>
      <c r="WEQ45" s="429"/>
      <c r="WER45" s="429"/>
      <c r="WES45" s="429"/>
      <c r="WET45" s="429"/>
      <c r="WEU45" s="429"/>
      <c r="WEV45" s="429"/>
      <c r="WEW45" s="429"/>
      <c r="WEX45" s="429"/>
      <c r="WEY45" s="429"/>
      <c r="WEZ45" s="429"/>
      <c r="WFA45" s="429"/>
      <c r="WFB45" s="429"/>
      <c r="WFC45" s="429"/>
      <c r="WFD45" s="429"/>
      <c r="WFE45" s="429"/>
      <c r="WFF45" s="429"/>
      <c r="WFG45" s="429"/>
      <c r="WFH45" s="429"/>
      <c r="WFI45" s="429"/>
      <c r="WFJ45" s="429"/>
      <c r="WFK45" s="429"/>
      <c r="WFL45" s="429"/>
      <c r="WFM45" s="429"/>
      <c r="WFN45" s="429"/>
      <c r="WFO45" s="429"/>
      <c r="WFP45" s="429"/>
      <c r="WFQ45" s="429"/>
      <c r="WFR45" s="429"/>
      <c r="WFS45" s="429"/>
      <c r="WFT45" s="429"/>
      <c r="WFU45" s="429"/>
      <c r="WFV45" s="429"/>
      <c r="WFW45" s="429"/>
      <c r="WFX45" s="429"/>
      <c r="WFY45" s="429"/>
      <c r="WFZ45" s="429"/>
      <c r="WGA45" s="429"/>
      <c r="WGB45" s="429"/>
      <c r="WGC45" s="429"/>
      <c r="WGD45" s="429"/>
      <c r="WGE45" s="429"/>
      <c r="WGF45" s="429"/>
      <c r="WGG45" s="429"/>
      <c r="WGH45" s="429"/>
      <c r="WGI45" s="429"/>
      <c r="WGJ45" s="429"/>
      <c r="WGK45" s="429"/>
      <c r="WGL45" s="429"/>
      <c r="WGM45" s="429"/>
      <c r="WGN45" s="429"/>
      <c r="WGO45" s="429"/>
      <c r="WGP45" s="429"/>
      <c r="WGQ45" s="429"/>
      <c r="WGR45" s="429"/>
      <c r="WGS45" s="429"/>
      <c r="WGT45" s="429"/>
      <c r="WGU45" s="429"/>
      <c r="WGV45" s="429"/>
      <c r="WGW45" s="429"/>
      <c r="WGX45" s="429"/>
      <c r="WGY45" s="429"/>
      <c r="WGZ45" s="429"/>
      <c r="WHA45" s="429"/>
      <c r="WHB45" s="429"/>
      <c r="WHC45" s="429"/>
      <c r="WHD45" s="429"/>
      <c r="WHE45" s="429"/>
      <c r="WHF45" s="429"/>
      <c r="WHG45" s="429"/>
      <c r="WHH45" s="429"/>
      <c r="WHI45" s="429"/>
      <c r="WHJ45" s="429"/>
      <c r="WHK45" s="429"/>
      <c r="WHL45" s="429"/>
      <c r="WHM45" s="429"/>
      <c r="WHN45" s="429"/>
      <c r="WHO45" s="429"/>
      <c r="WHP45" s="429"/>
      <c r="WHQ45" s="429"/>
      <c r="WHR45" s="429"/>
      <c r="WHS45" s="429"/>
      <c r="WHT45" s="429"/>
      <c r="WHU45" s="429"/>
      <c r="WHV45" s="429"/>
      <c r="WHW45" s="429"/>
      <c r="WHX45" s="429"/>
      <c r="WHY45" s="429"/>
      <c r="WHZ45" s="429"/>
      <c r="WIA45" s="429"/>
      <c r="WIB45" s="429"/>
      <c r="WIC45" s="429"/>
      <c r="WID45" s="429"/>
      <c r="WIE45" s="429"/>
      <c r="WIF45" s="429"/>
      <c r="WIG45" s="429"/>
      <c r="WIH45" s="429"/>
      <c r="WII45" s="429"/>
      <c r="WIJ45" s="429"/>
      <c r="WIK45" s="429"/>
      <c r="WIL45" s="429"/>
      <c r="WIM45" s="429"/>
      <c r="WIN45" s="429"/>
      <c r="WIO45" s="429"/>
      <c r="WIP45" s="429"/>
      <c r="WIQ45" s="429"/>
      <c r="WIR45" s="429"/>
      <c r="WIS45" s="429"/>
      <c r="WIT45" s="429"/>
      <c r="WIU45" s="429"/>
      <c r="WIV45" s="429"/>
      <c r="WIW45" s="429"/>
      <c r="WIX45" s="429"/>
      <c r="WIY45" s="429"/>
      <c r="WIZ45" s="429"/>
      <c r="WJA45" s="429"/>
      <c r="WJB45" s="429"/>
      <c r="WJC45" s="429"/>
      <c r="WJD45" s="429"/>
      <c r="WJE45" s="429"/>
      <c r="WJF45" s="429"/>
      <c r="WJG45" s="429"/>
      <c r="WJH45" s="429"/>
      <c r="WJI45" s="429"/>
      <c r="WJJ45" s="429"/>
      <c r="WJK45" s="429"/>
      <c r="WJL45" s="429"/>
      <c r="WJM45" s="429"/>
      <c r="WJN45" s="429"/>
      <c r="WJO45" s="429"/>
      <c r="WJP45" s="429"/>
      <c r="WJQ45" s="429"/>
      <c r="WJR45" s="429"/>
      <c r="WJS45" s="429"/>
      <c r="WJT45" s="429"/>
      <c r="WJU45" s="429"/>
      <c r="WJV45" s="429"/>
      <c r="WJW45" s="429"/>
      <c r="WJX45" s="429"/>
      <c r="WJY45" s="429"/>
      <c r="WJZ45" s="429"/>
      <c r="WKA45" s="429"/>
      <c r="WKB45" s="429"/>
      <c r="WKC45" s="429"/>
      <c r="WKD45" s="429"/>
      <c r="WKE45" s="429"/>
      <c r="WKF45" s="429"/>
      <c r="WKG45" s="429"/>
      <c r="WKH45" s="429"/>
      <c r="WKI45" s="429"/>
      <c r="WKJ45" s="429"/>
      <c r="WKK45" s="429"/>
      <c r="WKL45" s="429"/>
      <c r="WKM45" s="429"/>
      <c r="WKN45" s="429"/>
      <c r="WKO45" s="429"/>
      <c r="WKP45" s="429"/>
      <c r="WKQ45" s="429"/>
      <c r="WKR45" s="429"/>
      <c r="WKS45" s="429"/>
      <c r="WKT45" s="429"/>
      <c r="WKU45" s="429"/>
      <c r="WKV45" s="429"/>
      <c r="WKW45" s="429"/>
      <c r="WKX45" s="429"/>
      <c r="WKY45" s="429"/>
      <c r="WKZ45" s="429"/>
      <c r="WLA45" s="429"/>
      <c r="WLB45" s="429"/>
      <c r="WLC45" s="429"/>
      <c r="WLD45" s="429"/>
      <c r="WLE45" s="429"/>
      <c r="WLF45" s="429"/>
      <c r="WLG45" s="429"/>
      <c r="WLH45" s="429"/>
      <c r="WLI45" s="429"/>
      <c r="WLJ45" s="429"/>
      <c r="WLK45" s="429"/>
      <c r="WLL45" s="429"/>
      <c r="WLM45" s="429"/>
      <c r="WLN45" s="429"/>
      <c r="WLO45" s="429"/>
      <c r="WLP45" s="429"/>
      <c r="WLQ45" s="429"/>
      <c r="WLR45" s="429"/>
      <c r="WLS45" s="429"/>
      <c r="WLT45" s="429"/>
      <c r="WLU45" s="429"/>
      <c r="WLV45" s="429"/>
      <c r="WLW45" s="429"/>
      <c r="WLX45" s="429"/>
      <c r="WLY45" s="429"/>
      <c r="WLZ45" s="429"/>
      <c r="WMA45" s="429"/>
      <c r="WMB45" s="429"/>
      <c r="WMC45" s="429"/>
      <c r="WMD45" s="429"/>
      <c r="WME45" s="429"/>
      <c r="WMF45" s="429"/>
      <c r="WMG45" s="429"/>
      <c r="WMH45" s="429"/>
      <c r="WMI45" s="429"/>
      <c r="WMJ45" s="429"/>
      <c r="WMK45" s="429"/>
      <c r="WML45" s="429"/>
      <c r="WMM45" s="429"/>
      <c r="WMN45" s="429"/>
      <c r="WMO45" s="429"/>
      <c r="WMP45" s="429"/>
      <c r="WMQ45" s="429"/>
      <c r="WMR45" s="429"/>
      <c r="WMS45" s="429"/>
      <c r="WMT45" s="429"/>
      <c r="WMU45" s="429"/>
      <c r="WMV45" s="429"/>
      <c r="WMW45" s="429"/>
      <c r="WMX45" s="429"/>
      <c r="WMY45" s="429"/>
      <c r="WMZ45" s="429"/>
      <c r="WNA45" s="429"/>
      <c r="WNB45" s="429"/>
      <c r="WNC45" s="429"/>
      <c r="WND45" s="429"/>
      <c r="WNE45" s="429"/>
      <c r="WNF45" s="429"/>
      <c r="WNG45" s="429"/>
      <c r="WNH45" s="429"/>
      <c r="WNI45" s="429"/>
      <c r="WNJ45" s="429"/>
      <c r="WNK45" s="429"/>
      <c r="WNL45" s="429"/>
      <c r="WNM45" s="429"/>
      <c r="WNN45" s="429"/>
      <c r="WNO45" s="429"/>
      <c r="WNP45" s="429"/>
      <c r="WNQ45" s="429"/>
      <c r="WNR45" s="429"/>
      <c r="WNS45" s="429"/>
      <c r="WNT45" s="429"/>
      <c r="WNU45" s="429"/>
      <c r="WNV45" s="429"/>
      <c r="WNW45" s="429"/>
      <c r="WNX45" s="429"/>
      <c r="WNY45" s="429"/>
      <c r="WNZ45" s="429"/>
      <c r="WOA45" s="429"/>
      <c r="WOB45" s="429"/>
      <c r="WOC45" s="429"/>
      <c r="WOD45" s="429"/>
      <c r="WOE45" s="429"/>
      <c r="WOF45" s="429"/>
      <c r="WOG45" s="429"/>
      <c r="WOH45" s="429"/>
      <c r="WOI45" s="429"/>
      <c r="WOJ45" s="429"/>
      <c r="WOK45" s="429"/>
      <c r="WOL45" s="429"/>
      <c r="WOM45" s="429"/>
      <c r="WON45" s="429"/>
      <c r="WOO45" s="429"/>
      <c r="WOP45" s="429"/>
      <c r="WOQ45" s="429"/>
      <c r="WOR45" s="429"/>
      <c r="WOS45" s="429"/>
      <c r="WOT45" s="429"/>
      <c r="WOU45" s="429"/>
      <c r="WOV45" s="429"/>
      <c r="WOW45" s="429"/>
      <c r="WOX45" s="429"/>
      <c r="WOY45" s="429"/>
      <c r="WOZ45" s="429"/>
      <c r="WPA45" s="429"/>
      <c r="WPB45" s="429"/>
      <c r="WPC45" s="429"/>
      <c r="WPD45" s="429"/>
      <c r="WPE45" s="429"/>
      <c r="WPF45" s="429"/>
      <c r="WPG45" s="429"/>
      <c r="WPH45" s="429"/>
      <c r="WPI45" s="429"/>
      <c r="WPJ45" s="429"/>
      <c r="WPK45" s="429"/>
      <c r="WPL45" s="429"/>
      <c r="WPM45" s="429"/>
      <c r="WPN45" s="429"/>
      <c r="WPO45" s="429"/>
      <c r="WPP45" s="429"/>
      <c r="WPQ45" s="429"/>
      <c r="WPR45" s="429"/>
      <c r="WPS45" s="429"/>
      <c r="WPT45" s="429"/>
      <c r="WPU45" s="429"/>
      <c r="WPV45" s="429"/>
      <c r="WPW45" s="429"/>
      <c r="WPX45" s="429"/>
      <c r="WPY45" s="429"/>
      <c r="WPZ45" s="429"/>
      <c r="WQA45" s="429"/>
      <c r="WQB45" s="429"/>
      <c r="WQC45" s="429"/>
      <c r="WQD45" s="429"/>
      <c r="WQE45" s="429"/>
      <c r="WQF45" s="429"/>
      <c r="WQG45" s="429"/>
      <c r="WQH45" s="429"/>
      <c r="WQI45" s="429"/>
      <c r="WQJ45" s="429"/>
      <c r="WQK45" s="429"/>
      <c r="WQL45" s="429"/>
      <c r="WQM45" s="429"/>
      <c r="WQN45" s="429"/>
      <c r="WQO45" s="429"/>
      <c r="WQP45" s="429"/>
      <c r="WQQ45" s="429"/>
      <c r="WQR45" s="429"/>
      <c r="WQS45" s="429"/>
      <c r="WQT45" s="429"/>
      <c r="WQU45" s="429"/>
      <c r="WQV45" s="429"/>
      <c r="WQW45" s="429"/>
      <c r="WQX45" s="429"/>
      <c r="WQY45" s="429"/>
      <c r="WQZ45" s="429"/>
      <c r="WRA45" s="429"/>
      <c r="WRB45" s="429"/>
      <c r="WRC45" s="429"/>
      <c r="WRD45" s="429"/>
      <c r="WRE45" s="429"/>
      <c r="WRF45" s="429"/>
      <c r="WRG45" s="429"/>
      <c r="WRH45" s="429"/>
      <c r="WRI45" s="429"/>
      <c r="WRJ45" s="429"/>
      <c r="WRK45" s="429"/>
      <c r="WRL45" s="429"/>
      <c r="WRM45" s="429"/>
      <c r="WRN45" s="429"/>
      <c r="WRO45" s="429"/>
      <c r="WRP45" s="429"/>
      <c r="WRQ45" s="429"/>
      <c r="WRR45" s="429"/>
      <c r="WRS45" s="429"/>
      <c r="WRT45" s="429"/>
      <c r="WRU45" s="429"/>
      <c r="WRV45" s="429"/>
      <c r="WRW45" s="429"/>
      <c r="WRX45" s="429"/>
      <c r="WRY45" s="429"/>
      <c r="WRZ45" s="429"/>
      <c r="WSA45" s="429"/>
      <c r="WSB45" s="429"/>
      <c r="WSC45" s="429"/>
      <c r="WSD45" s="429"/>
      <c r="WSE45" s="429"/>
      <c r="WSF45" s="429"/>
      <c r="WSG45" s="429"/>
      <c r="WSH45" s="429"/>
      <c r="WSI45" s="429"/>
      <c r="WSJ45" s="429"/>
      <c r="WSK45" s="429"/>
      <c r="WSL45" s="429"/>
      <c r="WSM45" s="429"/>
      <c r="WSN45" s="429"/>
      <c r="WSO45" s="429"/>
      <c r="WSP45" s="429"/>
      <c r="WSQ45" s="429"/>
      <c r="WSR45" s="429"/>
      <c r="WSS45" s="429"/>
      <c r="WST45" s="429"/>
      <c r="WSU45" s="429"/>
      <c r="WSV45" s="429"/>
      <c r="WSW45" s="429"/>
      <c r="WSX45" s="429"/>
      <c r="WSY45" s="429"/>
      <c r="WSZ45" s="429"/>
      <c r="WTA45" s="429"/>
      <c r="WTB45" s="429"/>
      <c r="WTC45" s="429"/>
      <c r="WTD45" s="429"/>
      <c r="WTE45" s="429"/>
      <c r="WTF45" s="429"/>
      <c r="WTG45" s="429"/>
      <c r="WTH45" s="429"/>
      <c r="WTI45" s="429"/>
      <c r="WTJ45" s="429"/>
      <c r="WTK45" s="429"/>
      <c r="WTL45" s="429"/>
      <c r="WTM45" s="429"/>
      <c r="WTN45" s="429"/>
      <c r="WTO45" s="429"/>
      <c r="WTP45" s="429"/>
      <c r="WTQ45" s="429"/>
      <c r="WTR45" s="429"/>
      <c r="WTS45" s="429"/>
      <c r="WTT45" s="429"/>
      <c r="WTU45" s="429"/>
      <c r="WTV45" s="429"/>
      <c r="WTW45" s="429"/>
      <c r="WTX45" s="429"/>
      <c r="WTY45" s="429"/>
      <c r="WTZ45" s="429"/>
      <c r="WUA45" s="429"/>
      <c r="WUB45" s="429"/>
      <c r="WUC45" s="429"/>
      <c r="WUD45" s="429"/>
      <c r="WUE45" s="429"/>
      <c r="WUF45" s="429"/>
      <c r="WUG45" s="429"/>
      <c r="WUH45" s="429"/>
      <c r="WUI45" s="429"/>
      <c r="WUJ45" s="429"/>
      <c r="WUK45" s="429"/>
      <c r="WUL45" s="429"/>
      <c r="WUM45" s="429"/>
      <c r="WUN45" s="429"/>
      <c r="WUO45" s="429"/>
      <c r="WUP45" s="429"/>
      <c r="WUQ45" s="429"/>
      <c r="WUR45" s="429"/>
      <c r="WUS45" s="429"/>
      <c r="WUT45" s="429"/>
      <c r="WUU45" s="429"/>
      <c r="WUV45" s="429"/>
      <c r="WUW45" s="429"/>
      <c r="WUX45" s="429"/>
      <c r="WUY45" s="429"/>
      <c r="WUZ45" s="429"/>
      <c r="WVA45" s="429"/>
      <c r="WVB45" s="429"/>
      <c r="WVC45" s="429"/>
      <c r="WVD45" s="429"/>
      <c r="WVE45" s="429"/>
      <c r="WVF45" s="429"/>
      <c r="WVG45" s="429"/>
      <c r="WVH45" s="429"/>
      <c r="WVI45" s="429"/>
      <c r="WVJ45" s="429"/>
      <c r="WVK45" s="429"/>
      <c r="WVL45" s="429"/>
      <c r="WVM45" s="429"/>
      <c r="WVN45" s="429"/>
      <c r="WVO45" s="429"/>
      <c r="WVP45" s="429"/>
      <c r="WVQ45" s="429"/>
      <c r="WVR45" s="429"/>
      <c r="WVS45" s="429"/>
      <c r="WVT45" s="429"/>
      <c r="WVU45" s="429"/>
      <c r="WVV45" s="429"/>
      <c r="WVW45" s="429"/>
      <c r="WVX45" s="429"/>
      <c r="WVY45" s="429"/>
      <c r="WVZ45" s="429"/>
      <c r="WWA45" s="429"/>
      <c r="WWB45" s="429"/>
      <c r="WWC45" s="429"/>
      <c r="WWD45" s="429"/>
      <c r="WWE45" s="429"/>
      <c r="WWF45" s="429"/>
      <c r="WWG45" s="429"/>
      <c r="WWH45" s="429"/>
      <c r="WWI45" s="429"/>
      <c r="WWJ45" s="429"/>
      <c r="WWK45" s="429"/>
      <c r="WWL45" s="429"/>
      <c r="WWM45" s="429"/>
      <c r="WWN45" s="429"/>
      <c r="WWO45" s="429"/>
      <c r="WWP45" s="429"/>
      <c r="WWQ45" s="429"/>
      <c r="WWR45" s="429"/>
      <c r="WWS45" s="429"/>
      <c r="WWT45" s="429"/>
      <c r="WWU45" s="429"/>
      <c r="WWV45" s="429"/>
      <c r="WWW45" s="429"/>
      <c r="WWX45" s="429"/>
      <c r="WWY45" s="429"/>
      <c r="WWZ45" s="429"/>
      <c r="WXA45" s="429"/>
      <c r="WXB45" s="429"/>
      <c r="WXC45" s="429"/>
      <c r="WXD45" s="429"/>
      <c r="WXE45" s="429"/>
      <c r="WXF45" s="429"/>
      <c r="WXG45" s="429"/>
      <c r="WXH45" s="429"/>
      <c r="WXI45" s="429"/>
      <c r="WXJ45" s="429"/>
      <c r="WXK45" s="429"/>
      <c r="WXL45" s="429"/>
      <c r="WXM45" s="429"/>
      <c r="WXN45" s="429"/>
      <c r="WXO45" s="429"/>
      <c r="WXP45" s="429"/>
      <c r="WXQ45" s="429"/>
      <c r="WXR45" s="429"/>
      <c r="WXS45" s="429"/>
      <c r="WXT45" s="429"/>
      <c r="WXU45" s="429"/>
      <c r="WXV45" s="429"/>
      <c r="WXW45" s="429"/>
      <c r="WXX45" s="429"/>
      <c r="WXY45" s="429"/>
      <c r="WXZ45" s="429"/>
      <c r="WYA45" s="429"/>
      <c r="WYB45" s="429"/>
      <c r="WYC45" s="429"/>
      <c r="WYD45" s="429"/>
      <c r="WYE45" s="429"/>
      <c r="WYF45" s="429"/>
      <c r="WYG45" s="429"/>
      <c r="WYH45" s="429"/>
      <c r="WYI45" s="429"/>
      <c r="WYJ45" s="429"/>
      <c r="WYK45" s="429"/>
      <c r="WYL45" s="429"/>
      <c r="WYM45" s="429"/>
      <c r="WYN45" s="429"/>
      <c r="WYO45" s="429"/>
      <c r="WYP45" s="429"/>
      <c r="WYQ45" s="429"/>
      <c r="WYR45" s="429"/>
      <c r="WYS45" s="429"/>
      <c r="WYT45" s="429"/>
      <c r="WYU45" s="429"/>
      <c r="WYV45" s="429"/>
      <c r="WYW45" s="429"/>
      <c r="WYX45" s="429"/>
      <c r="WYY45" s="429"/>
      <c r="WYZ45" s="429"/>
      <c r="WZA45" s="429"/>
      <c r="WZB45" s="429"/>
      <c r="WZC45" s="429"/>
      <c r="WZD45" s="429"/>
      <c r="WZE45" s="429"/>
      <c r="WZF45" s="429"/>
      <c r="WZG45" s="429"/>
      <c r="WZH45" s="429"/>
      <c r="WZI45" s="429"/>
      <c r="WZJ45" s="429"/>
      <c r="WZK45" s="429"/>
      <c r="WZL45" s="429"/>
      <c r="WZM45" s="429"/>
      <c r="WZN45" s="429"/>
      <c r="WZO45" s="429"/>
      <c r="WZP45" s="429"/>
      <c r="WZQ45" s="429"/>
      <c r="WZR45" s="429"/>
      <c r="WZS45" s="429"/>
      <c r="WZT45" s="429"/>
      <c r="WZU45" s="429"/>
      <c r="WZV45" s="429"/>
      <c r="WZW45" s="429"/>
      <c r="WZX45" s="429"/>
      <c r="WZY45" s="429"/>
      <c r="WZZ45" s="429"/>
      <c r="XAA45" s="429"/>
      <c r="XAB45" s="429"/>
      <c r="XAC45" s="429"/>
      <c r="XAD45" s="429"/>
      <c r="XAE45" s="429"/>
      <c r="XAF45" s="429"/>
      <c r="XAG45" s="429"/>
      <c r="XAH45" s="429"/>
      <c r="XAI45" s="429"/>
      <c r="XAJ45" s="429"/>
      <c r="XAK45" s="429"/>
      <c r="XAL45" s="429"/>
      <c r="XAM45" s="429"/>
      <c r="XAN45" s="429"/>
      <c r="XAO45" s="429"/>
      <c r="XAP45" s="429"/>
      <c r="XAQ45" s="429"/>
      <c r="XAR45" s="429"/>
      <c r="XAS45" s="429"/>
      <c r="XAT45" s="429"/>
      <c r="XAU45" s="429"/>
      <c r="XAV45" s="429"/>
      <c r="XAW45" s="429"/>
      <c r="XAX45" s="429"/>
      <c r="XAY45" s="429"/>
      <c r="XAZ45" s="429"/>
      <c r="XBA45" s="429"/>
      <c r="XBB45" s="429"/>
      <c r="XBC45" s="429"/>
      <c r="XBD45" s="429"/>
      <c r="XBE45" s="429"/>
      <c r="XBF45" s="429"/>
      <c r="XBG45" s="429"/>
      <c r="XBH45" s="429"/>
      <c r="XBI45" s="429"/>
      <c r="XBJ45" s="429"/>
      <c r="XBK45" s="429"/>
      <c r="XBL45" s="429"/>
      <c r="XBM45" s="429"/>
      <c r="XBN45" s="429"/>
      <c r="XBO45" s="429"/>
      <c r="XBP45" s="429"/>
      <c r="XBQ45" s="429"/>
      <c r="XBR45" s="429"/>
      <c r="XBS45" s="429"/>
      <c r="XBT45" s="429"/>
      <c r="XBU45" s="429"/>
      <c r="XBV45" s="429"/>
      <c r="XBW45" s="429"/>
      <c r="XBX45" s="429"/>
      <c r="XBY45" s="429"/>
      <c r="XBZ45" s="429"/>
      <c r="XCA45" s="429"/>
      <c r="XCB45" s="429"/>
      <c r="XCC45" s="429"/>
      <c r="XCD45" s="429"/>
      <c r="XCE45" s="429"/>
      <c r="XCF45" s="429"/>
      <c r="XCG45" s="429"/>
      <c r="XCH45" s="429"/>
      <c r="XCI45" s="429"/>
      <c r="XCJ45" s="429"/>
      <c r="XCK45" s="429"/>
      <c r="XCL45" s="429"/>
      <c r="XCM45" s="429"/>
      <c r="XCN45" s="429"/>
      <c r="XCO45" s="429"/>
      <c r="XCP45" s="429"/>
      <c r="XCQ45" s="429"/>
      <c r="XCR45" s="429"/>
      <c r="XCS45" s="429"/>
      <c r="XCT45" s="429"/>
      <c r="XCU45" s="429"/>
      <c r="XCV45" s="429"/>
      <c r="XCW45" s="429"/>
      <c r="XCX45" s="429"/>
      <c r="XCY45" s="429"/>
      <c r="XCZ45" s="429"/>
      <c r="XDA45" s="429"/>
      <c r="XDB45" s="429"/>
      <c r="XDC45" s="429"/>
      <c r="XDD45" s="429"/>
      <c r="XDE45" s="429"/>
      <c r="XDF45" s="429"/>
      <c r="XDG45" s="429"/>
      <c r="XDH45" s="429"/>
      <c r="XDI45" s="429"/>
      <c r="XDJ45" s="429"/>
      <c r="XDK45" s="429"/>
      <c r="XDL45" s="429"/>
      <c r="XDM45" s="429"/>
      <c r="XDN45" s="429"/>
      <c r="XDO45" s="429"/>
      <c r="XDP45" s="429"/>
      <c r="XDQ45" s="429"/>
      <c r="XDR45" s="429"/>
      <c r="XDS45" s="429"/>
      <c r="XDT45" s="429"/>
      <c r="XDU45" s="429"/>
      <c r="XDV45" s="429"/>
      <c r="XDW45" s="429"/>
      <c r="XDX45" s="429"/>
      <c r="XDY45" s="429"/>
      <c r="XDZ45" s="429"/>
      <c r="XEA45" s="429"/>
      <c r="XEB45" s="429"/>
      <c r="XEC45" s="429"/>
      <c r="XED45" s="429"/>
      <c r="XEE45" s="429"/>
      <c r="XEF45" s="429"/>
      <c r="XEG45" s="429"/>
      <c r="XEH45" s="429"/>
      <c r="XEI45" s="429"/>
      <c r="XEJ45" s="429"/>
      <c r="XEK45" s="429"/>
      <c r="XEL45" s="429"/>
      <c r="XEM45" s="429"/>
      <c r="XEN45" s="429"/>
      <c r="XEO45" s="429"/>
      <c r="XEP45" s="429"/>
      <c r="XEQ45" s="429"/>
      <c r="XER45" s="429"/>
      <c r="XES45" s="429"/>
      <c r="XET45" s="429"/>
      <c r="XEU45" s="429"/>
      <c r="XEV45" s="429"/>
      <c r="XEW45" s="429"/>
      <c r="XEX45" s="429"/>
      <c r="XEY45" s="429"/>
      <c r="XEZ45" s="429"/>
      <c r="XFA45" s="429"/>
      <c r="XFB45" s="429"/>
    </row>
    <row r="46" spans="1:16382" s="495" customFormat="1" ht="34.35" customHeight="1">
      <c r="A46" s="500"/>
      <c r="B46" s="501" t="str">
        <f>VLOOKUP(579,[2]Sprachindex!$A:$Z,$AL$9,FALSE)</f>
        <v>m</v>
      </c>
      <c r="C46" s="502"/>
      <c r="D46" s="484">
        <v>340473</v>
      </c>
      <c r="E46" s="633" t="str">
        <f>VLOOKUP(1464,[2]Sprachindex!$A:$Z,$AL$9,FALSE) &amp; " 70 x 1,3 mm"</f>
        <v>joint EPDM (non adhésif) 70 x 1,3 mm</v>
      </c>
      <c r="F46" s="634"/>
      <c r="G46" s="634"/>
      <c r="H46" s="634"/>
      <c r="I46" s="634"/>
      <c r="J46" s="634"/>
      <c r="K46" s="635"/>
      <c r="L46" s="484">
        <f t="shared" si="1"/>
        <v>0</v>
      </c>
      <c r="M46" s="503"/>
      <c r="N46" s="490"/>
      <c r="O46" s="491"/>
      <c r="P46" s="492" t="str">
        <f>ROUNDUP($A54/10,0)*10&amp;" " &amp; [3]Formeln!$A$110 &amp; "                     "  &amp; "(="&amp;ROUNDUP($A54/10,0)*40&amp; " " &amp; [3]Formeln!$A$111 &amp; ")"</f>
        <v>0 m²                     (=0 STK)</v>
      </c>
      <c r="Q46" s="493" t="str">
        <f>ROUNDUP($A54/1,0)*1 &amp;" " &amp; [3]Formeln!$A$110 &amp; "                                    (="&amp;ROUNDUP($A54/1,0)*4 &amp;" " &amp; [3]Formeln!$A$111 &amp; ")"</f>
        <v>0 m²                                    (=0 STK)</v>
      </c>
      <c r="R46" s="494"/>
      <c r="T46" s="496">
        <v>110700</v>
      </c>
      <c r="U46" s="496">
        <v>110701</v>
      </c>
      <c r="V46" s="496">
        <v>110702</v>
      </c>
      <c r="W46" s="496">
        <v>110703</v>
      </c>
      <c r="X46" s="496">
        <v>110704</v>
      </c>
      <c r="Y46" s="496">
        <v>110705</v>
      </c>
      <c r="Z46" s="496">
        <v>110706</v>
      </c>
      <c r="AA46" s="496">
        <v>110707</v>
      </c>
      <c r="AB46" s="496">
        <v>110708</v>
      </c>
      <c r="AC46" s="496"/>
      <c r="AD46" s="496">
        <v>110710</v>
      </c>
      <c r="AE46" s="496">
        <v>110711</v>
      </c>
      <c r="AF46" s="496">
        <v>110712</v>
      </c>
      <c r="AG46" s="496">
        <v>110713</v>
      </c>
      <c r="AH46" s="496">
        <v>110714</v>
      </c>
      <c r="AI46" s="462"/>
      <c r="AJ46" s="459"/>
      <c r="AK46" s="459"/>
      <c r="AL46" s="456"/>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c r="HN46" s="429"/>
      <c r="HO46" s="429"/>
      <c r="HP46" s="429"/>
      <c r="HQ46" s="429"/>
      <c r="HR46" s="429"/>
      <c r="HS46" s="429"/>
      <c r="HT46" s="429"/>
      <c r="HU46" s="429"/>
      <c r="HV46" s="429"/>
      <c r="HW46" s="429"/>
      <c r="HX46" s="429"/>
      <c r="HY46" s="429"/>
      <c r="HZ46" s="429"/>
      <c r="IA46" s="429"/>
      <c r="IB46" s="429"/>
      <c r="IC46" s="429"/>
      <c r="ID46" s="429"/>
      <c r="IE46" s="429"/>
      <c r="IF46" s="429"/>
      <c r="IG46" s="429"/>
      <c r="IH46" s="429"/>
      <c r="II46" s="429"/>
      <c r="IJ46" s="429"/>
      <c r="IK46" s="429"/>
      <c r="IL46" s="429"/>
      <c r="IM46" s="429"/>
      <c r="IN46" s="429"/>
      <c r="IO46" s="429"/>
      <c r="IP46" s="429"/>
      <c r="IQ46" s="429"/>
      <c r="IR46" s="429"/>
      <c r="IS46" s="429"/>
      <c r="IT46" s="429"/>
      <c r="IU46" s="429"/>
      <c r="IV46" s="429"/>
      <c r="IW46" s="429"/>
      <c r="IX46" s="429"/>
      <c r="IY46" s="429"/>
      <c r="IZ46" s="429"/>
      <c r="JA46" s="429"/>
      <c r="JB46" s="429"/>
      <c r="JC46" s="429"/>
      <c r="JD46" s="429"/>
      <c r="JE46" s="429"/>
      <c r="JF46" s="429"/>
      <c r="JG46" s="429"/>
      <c r="JH46" s="429"/>
      <c r="JI46" s="429"/>
      <c r="JJ46" s="429"/>
      <c r="JK46" s="429"/>
      <c r="JL46" s="429"/>
      <c r="JM46" s="429"/>
      <c r="JN46" s="429"/>
      <c r="JO46" s="429"/>
      <c r="JP46" s="429"/>
      <c r="JQ46" s="429"/>
      <c r="JR46" s="429"/>
      <c r="JS46" s="429"/>
      <c r="JT46" s="429"/>
      <c r="JU46" s="429"/>
      <c r="JV46" s="429"/>
      <c r="JW46" s="429"/>
      <c r="JX46" s="429"/>
      <c r="JY46" s="429"/>
      <c r="JZ46" s="429"/>
      <c r="KA46" s="429"/>
      <c r="KB46" s="429"/>
      <c r="KC46" s="429"/>
      <c r="KD46" s="429"/>
      <c r="KE46" s="429"/>
      <c r="KF46" s="429"/>
      <c r="KG46" s="429"/>
      <c r="KH46" s="429"/>
      <c r="KI46" s="429"/>
      <c r="KJ46" s="429"/>
      <c r="KK46" s="429"/>
      <c r="KL46" s="429"/>
      <c r="KM46" s="429"/>
      <c r="KN46" s="429"/>
      <c r="KO46" s="429"/>
      <c r="KP46" s="429"/>
      <c r="KQ46" s="429"/>
      <c r="KR46" s="429"/>
      <c r="KS46" s="429"/>
      <c r="KT46" s="429"/>
      <c r="KU46" s="429"/>
      <c r="KV46" s="429"/>
      <c r="KW46" s="429"/>
      <c r="KX46" s="429"/>
      <c r="KY46" s="429"/>
      <c r="KZ46" s="429"/>
      <c r="LA46" s="429"/>
      <c r="LB46" s="429"/>
      <c r="LC46" s="429"/>
      <c r="LD46" s="429"/>
      <c r="LE46" s="429"/>
      <c r="LF46" s="429"/>
      <c r="LG46" s="429"/>
      <c r="LH46" s="429"/>
      <c r="LI46" s="429"/>
      <c r="LJ46" s="429"/>
      <c r="LK46" s="429"/>
      <c r="LL46" s="429"/>
      <c r="LM46" s="429"/>
      <c r="LN46" s="429"/>
      <c r="LO46" s="429"/>
      <c r="LP46" s="429"/>
      <c r="LQ46" s="429"/>
      <c r="LR46" s="429"/>
      <c r="LS46" s="429"/>
      <c r="LT46" s="429"/>
      <c r="LU46" s="429"/>
      <c r="LV46" s="429"/>
      <c r="LW46" s="429"/>
      <c r="LX46" s="429"/>
      <c r="LY46" s="429"/>
      <c r="LZ46" s="429"/>
      <c r="MA46" s="429"/>
      <c r="MB46" s="429"/>
      <c r="MC46" s="429"/>
      <c r="MD46" s="429"/>
      <c r="ME46" s="429"/>
      <c r="MF46" s="429"/>
      <c r="MG46" s="429"/>
      <c r="MH46" s="429"/>
      <c r="MI46" s="429"/>
      <c r="MJ46" s="429"/>
      <c r="MK46" s="429"/>
      <c r="ML46" s="429"/>
      <c r="MM46" s="429"/>
      <c r="MN46" s="429"/>
      <c r="MO46" s="429"/>
      <c r="MP46" s="429"/>
      <c r="MQ46" s="429"/>
      <c r="MR46" s="429"/>
      <c r="MS46" s="429"/>
      <c r="MT46" s="429"/>
      <c r="MU46" s="429"/>
      <c r="MV46" s="429"/>
      <c r="MW46" s="429"/>
      <c r="MX46" s="429"/>
      <c r="MY46" s="429"/>
      <c r="MZ46" s="429"/>
      <c r="NA46" s="429"/>
      <c r="NB46" s="429"/>
      <c r="NC46" s="429"/>
      <c r="ND46" s="429"/>
      <c r="NE46" s="429"/>
      <c r="NF46" s="429"/>
      <c r="NG46" s="429"/>
      <c r="NH46" s="429"/>
      <c r="NI46" s="429"/>
      <c r="NJ46" s="429"/>
      <c r="NK46" s="429"/>
      <c r="NL46" s="429"/>
      <c r="NM46" s="429"/>
      <c r="NN46" s="429"/>
      <c r="NO46" s="429"/>
      <c r="NP46" s="429"/>
      <c r="NQ46" s="429"/>
      <c r="NR46" s="429"/>
      <c r="NS46" s="429"/>
      <c r="NT46" s="429"/>
      <c r="NU46" s="429"/>
      <c r="NV46" s="429"/>
      <c r="NW46" s="429"/>
      <c r="NX46" s="429"/>
      <c r="NY46" s="429"/>
      <c r="NZ46" s="429"/>
      <c r="OA46" s="429"/>
      <c r="OB46" s="429"/>
      <c r="OC46" s="429"/>
      <c r="OD46" s="429"/>
      <c r="OE46" s="429"/>
      <c r="OF46" s="429"/>
      <c r="OG46" s="429"/>
      <c r="OH46" s="429"/>
      <c r="OI46" s="429"/>
      <c r="OJ46" s="429"/>
      <c r="OK46" s="429"/>
      <c r="OL46" s="429"/>
      <c r="OM46" s="429"/>
      <c r="ON46" s="429"/>
      <c r="OO46" s="429"/>
      <c r="OP46" s="429"/>
      <c r="OQ46" s="429"/>
      <c r="OR46" s="429"/>
      <c r="OS46" s="429"/>
      <c r="OT46" s="429"/>
      <c r="OU46" s="429"/>
      <c r="OV46" s="429"/>
      <c r="OW46" s="429"/>
      <c r="OX46" s="429"/>
      <c r="OY46" s="429"/>
      <c r="OZ46" s="429"/>
      <c r="PA46" s="429"/>
      <c r="PB46" s="429"/>
      <c r="PC46" s="429"/>
      <c r="PD46" s="429"/>
      <c r="PE46" s="429"/>
      <c r="PF46" s="429"/>
      <c r="PG46" s="429"/>
      <c r="PH46" s="429"/>
      <c r="PI46" s="429"/>
      <c r="PJ46" s="429"/>
      <c r="PK46" s="429"/>
      <c r="PL46" s="429"/>
      <c r="PM46" s="429"/>
      <c r="PN46" s="429"/>
      <c r="PO46" s="429"/>
      <c r="PP46" s="429"/>
      <c r="PQ46" s="429"/>
      <c r="PR46" s="429"/>
      <c r="PS46" s="429"/>
      <c r="PT46" s="429"/>
      <c r="PU46" s="429"/>
      <c r="PV46" s="429"/>
      <c r="PW46" s="429"/>
      <c r="PX46" s="429"/>
      <c r="PY46" s="429"/>
      <c r="PZ46" s="429"/>
      <c r="QA46" s="429"/>
      <c r="QB46" s="429"/>
      <c r="QC46" s="429"/>
      <c r="QD46" s="429"/>
      <c r="QE46" s="429"/>
      <c r="QF46" s="429"/>
      <c r="QG46" s="429"/>
      <c r="QH46" s="429"/>
      <c r="QI46" s="429"/>
      <c r="QJ46" s="429"/>
      <c r="QK46" s="429"/>
      <c r="QL46" s="429"/>
      <c r="QM46" s="429"/>
      <c r="QN46" s="429"/>
      <c r="QO46" s="429"/>
      <c r="QP46" s="429"/>
      <c r="QQ46" s="429"/>
      <c r="QR46" s="429"/>
      <c r="QS46" s="429"/>
      <c r="QT46" s="429"/>
      <c r="QU46" s="429"/>
      <c r="QV46" s="429"/>
      <c r="QW46" s="429"/>
      <c r="QX46" s="429"/>
      <c r="QY46" s="429"/>
      <c r="QZ46" s="429"/>
      <c r="RA46" s="429"/>
      <c r="RB46" s="429"/>
      <c r="RC46" s="429"/>
      <c r="RD46" s="429"/>
      <c r="RE46" s="429"/>
      <c r="RF46" s="429"/>
      <c r="RG46" s="429"/>
      <c r="RH46" s="429"/>
      <c r="RI46" s="429"/>
      <c r="RJ46" s="429"/>
      <c r="RK46" s="429"/>
      <c r="RL46" s="429"/>
      <c r="RM46" s="429"/>
      <c r="RN46" s="429"/>
      <c r="RO46" s="429"/>
      <c r="RP46" s="429"/>
      <c r="RQ46" s="429"/>
      <c r="RR46" s="429"/>
      <c r="RS46" s="429"/>
      <c r="RT46" s="429"/>
      <c r="RU46" s="429"/>
      <c r="RV46" s="429"/>
      <c r="RW46" s="429"/>
      <c r="RX46" s="429"/>
      <c r="RY46" s="429"/>
      <c r="RZ46" s="429"/>
      <c r="SA46" s="429"/>
      <c r="SB46" s="429"/>
      <c r="SC46" s="429"/>
      <c r="SD46" s="429"/>
      <c r="SE46" s="429"/>
      <c r="SF46" s="429"/>
      <c r="SG46" s="429"/>
      <c r="SH46" s="429"/>
      <c r="SI46" s="429"/>
      <c r="SJ46" s="429"/>
      <c r="SK46" s="429"/>
      <c r="SL46" s="429"/>
      <c r="SM46" s="429"/>
      <c r="SN46" s="429"/>
      <c r="SO46" s="429"/>
      <c r="SP46" s="429"/>
      <c r="SQ46" s="429"/>
      <c r="SR46" s="429"/>
      <c r="SS46" s="429"/>
      <c r="ST46" s="429"/>
      <c r="SU46" s="429"/>
      <c r="SV46" s="429"/>
      <c r="SW46" s="429"/>
      <c r="SX46" s="429"/>
      <c r="SY46" s="429"/>
      <c r="SZ46" s="429"/>
      <c r="TA46" s="429"/>
      <c r="TB46" s="429"/>
      <c r="TC46" s="429"/>
      <c r="TD46" s="429"/>
      <c r="TE46" s="429"/>
      <c r="TF46" s="429"/>
      <c r="TG46" s="429"/>
      <c r="TH46" s="429"/>
      <c r="TI46" s="429"/>
      <c r="TJ46" s="429"/>
      <c r="TK46" s="429"/>
      <c r="TL46" s="429"/>
      <c r="TM46" s="429"/>
      <c r="TN46" s="429"/>
      <c r="TO46" s="429"/>
      <c r="TP46" s="429"/>
      <c r="TQ46" s="429"/>
      <c r="TR46" s="429"/>
      <c r="TS46" s="429"/>
      <c r="TT46" s="429"/>
      <c r="TU46" s="429"/>
      <c r="TV46" s="429"/>
      <c r="TW46" s="429"/>
      <c r="TX46" s="429"/>
      <c r="TY46" s="429"/>
      <c r="TZ46" s="429"/>
      <c r="UA46" s="429"/>
      <c r="UB46" s="429"/>
      <c r="UC46" s="429"/>
      <c r="UD46" s="429"/>
      <c r="UE46" s="429"/>
      <c r="UF46" s="429"/>
      <c r="UG46" s="429"/>
      <c r="UH46" s="429"/>
      <c r="UI46" s="429"/>
      <c r="UJ46" s="429"/>
      <c r="UK46" s="429"/>
      <c r="UL46" s="429"/>
      <c r="UM46" s="429"/>
      <c r="UN46" s="429"/>
      <c r="UO46" s="429"/>
      <c r="UP46" s="429"/>
      <c r="UQ46" s="429"/>
      <c r="UR46" s="429"/>
      <c r="US46" s="429"/>
      <c r="UT46" s="429"/>
      <c r="UU46" s="429"/>
      <c r="UV46" s="429"/>
      <c r="UW46" s="429"/>
      <c r="UX46" s="429"/>
      <c r="UY46" s="429"/>
      <c r="UZ46" s="429"/>
      <c r="VA46" s="429"/>
      <c r="VB46" s="429"/>
      <c r="VC46" s="429"/>
      <c r="VD46" s="429"/>
      <c r="VE46" s="429"/>
      <c r="VF46" s="429"/>
      <c r="VG46" s="429"/>
      <c r="VH46" s="429"/>
      <c r="VI46" s="429"/>
      <c r="VJ46" s="429"/>
      <c r="VK46" s="429"/>
      <c r="VL46" s="429"/>
      <c r="VM46" s="429"/>
      <c r="VN46" s="429"/>
      <c r="VO46" s="429"/>
      <c r="VP46" s="429"/>
      <c r="VQ46" s="429"/>
      <c r="VR46" s="429"/>
      <c r="VS46" s="429"/>
      <c r="VT46" s="429"/>
      <c r="VU46" s="429"/>
      <c r="VV46" s="429"/>
      <c r="VW46" s="429"/>
      <c r="VX46" s="429"/>
      <c r="VY46" s="429"/>
      <c r="VZ46" s="429"/>
      <c r="WA46" s="429"/>
      <c r="WB46" s="429"/>
      <c r="WC46" s="429"/>
      <c r="WD46" s="429"/>
      <c r="WE46" s="429"/>
      <c r="WF46" s="429"/>
      <c r="WG46" s="429"/>
      <c r="WH46" s="429"/>
      <c r="WI46" s="429"/>
      <c r="WJ46" s="429"/>
      <c r="WK46" s="429"/>
      <c r="WL46" s="429"/>
      <c r="WM46" s="429"/>
      <c r="WN46" s="429"/>
      <c r="WO46" s="429"/>
      <c r="WP46" s="429"/>
      <c r="WQ46" s="429"/>
      <c r="WR46" s="429"/>
      <c r="WS46" s="429"/>
      <c r="WT46" s="429"/>
      <c r="WU46" s="429"/>
      <c r="WV46" s="429"/>
      <c r="WW46" s="429"/>
      <c r="WX46" s="429"/>
      <c r="WY46" s="429"/>
      <c r="WZ46" s="429"/>
      <c r="XA46" s="429"/>
      <c r="XB46" s="429"/>
      <c r="XC46" s="429"/>
      <c r="XD46" s="429"/>
      <c r="XE46" s="429"/>
      <c r="XF46" s="429"/>
      <c r="XG46" s="429"/>
      <c r="XH46" s="429"/>
      <c r="XI46" s="429"/>
      <c r="XJ46" s="429"/>
      <c r="XK46" s="429"/>
      <c r="XL46" s="429"/>
      <c r="XM46" s="429"/>
      <c r="XN46" s="429"/>
      <c r="XO46" s="429"/>
      <c r="XP46" s="429"/>
      <c r="XQ46" s="429"/>
      <c r="XR46" s="429"/>
      <c r="XS46" s="429"/>
      <c r="XT46" s="429"/>
      <c r="XU46" s="429"/>
      <c r="XV46" s="429"/>
      <c r="XW46" s="429"/>
      <c r="XX46" s="429"/>
      <c r="XY46" s="429"/>
      <c r="XZ46" s="429"/>
      <c r="YA46" s="429"/>
      <c r="YB46" s="429"/>
      <c r="YC46" s="429"/>
      <c r="YD46" s="429"/>
      <c r="YE46" s="429"/>
      <c r="YF46" s="429"/>
      <c r="YG46" s="429"/>
      <c r="YH46" s="429"/>
      <c r="YI46" s="429"/>
      <c r="YJ46" s="429"/>
      <c r="YK46" s="429"/>
      <c r="YL46" s="429"/>
      <c r="YM46" s="429"/>
      <c r="YN46" s="429"/>
      <c r="YO46" s="429"/>
      <c r="YP46" s="429"/>
      <c r="YQ46" s="429"/>
      <c r="YR46" s="429"/>
      <c r="YS46" s="429"/>
      <c r="YT46" s="429"/>
      <c r="YU46" s="429"/>
      <c r="YV46" s="429"/>
      <c r="YW46" s="429"/>
      <c r="YX46" s="429"/>
      <c r="YY46" s="429"/>
      <c r="YZ46" s="429"/>
      <c r="ZA46" s="429"/>
      <c r="ZB46" s="429"/>
      <c r="ZC46" s="429"/>
      <c r="ZD46" s="429"/>
      <c r="ZE46" s="429"/>
      <c r="ZF46" s="429"/>
      <c r="ZG46" s="429"/>
      <c r="ZH46" s="429"/>
      <c r="ZI46" s="429"/>
      <c r="ZJ46" s="429"/>
      <c r="ZK46" s="429"/>
      <c r="ZL46" s="429"/>
      <c r="ZM46" s="429"/>
      <c r="ZN46" s="429"/>
      <c r="ZO46" s="429"/>
      <c r="ZP46" s="429"/>
      <c r="ZQ46" s="429"/>
      <c r="ZR46" s="429"/>
      <c r="ZS46" s="429"/>
      <c r="ZT46" s="429"/>
      <c r="ZU46" s="429"/>
      <c r="ZV46" s="429"/>
      <c r="ZW46" s="429"/>
      <c r="ZX46" s="429"/>
      <c r="ZY46" s="429"/>
      <c r="ZZ46" s="429"/>
      <c r="AAA46" s="429"/>
      <c r="AAB46" s="429"/>
      <c r="AAC46" s="429"/>
      <c r="AAD46" s="429"/>
      <c r="AAE46" s="429"/>
      <c r="AAF46" s="429"/>
      <c r="AAG46" s="429"/>
      <c r="AAH46" s="429"/>
      <c r="AAI46" s="429"/>
      <c r="AAJ46" s="429"/>
      <c r="AAK46" s="429"/>
      <c r="AAL46" s="429"/>
      <c r="AAM46" s="429"/>
      <c r="AAN46" s="429"/>
      <c r="AAO46" s="429"/>
      <c r="AAP46" s="429"/>
      <c r="AAQ46" s="429"/>
      <c r="AAR46" s="429"/>
      <c r="AAS46" s="429"/>
      <c r="AAT46" s="429"/>
      <c r="AAU46" s="429"/>
      <c r="AAV46" s="429"/>
      <c r="AAW46" s="429"/>
      <c r="AAX46" s="429"/>
      <c r="AAY46" s="429"/>
      <c r="AAZ46" s="429"/>
      <c r="ABA46" s="429"/>
      <c r="ABB46" s="429"/>
      <c r="ABC46" s="429"/>
      <c r="ABD46" s="429"/>
      <c r="ABE46" s="429"/>
      <c r="ABF46" s="429"/>
      <c r="ABG46" s="429"/>
      <c r="ABH46" s="429"/>
      <c r="ABI46" s="429"/>
      <c r="ABJ46" s="429"/>
      <c r="ABK46" s="429"/>
      <c r="ABL46" s="429"/>
      <c r="ABM46" s="429"/>
      <c r="ABN46" s="429"/>
      <c r="ABO46" s="429"/>
      <c r="ABP46" s="429"/>
      <c r="ABQ46" s="429"/>
      <c r="ABR46" s="429"/>
      <c r="ABS46" s="429"/>
      <c r="ABT46" s="429"/>
      <c r="ABU46" s="429"/>
      <c r="ABV46" s="429"/>
      <c r="ABW46" s="429"/>
      <c r="ABX46" s="429"/>
      <c r="ABY46" s="429"/>
      <c r="ABZ46" s="429"/>
      <c r="ACA46" s="429"/>
      <c r="ACB46" s="429"/>
      <c r="ACC46" s="429"/>
      <c r="ACD46" s="429"/>
      <c r="ACE46" s="429"/>
      <c r="ACF46" s="429"/>
      <c r="ACG46" s="429"/>
      <c r="ACH46" s="429"/>
      <c r="ACI46" s="429"/>
      <c r="ACJ46" s="429"/>
      <c r="ACK46" s="429"/>
      <c r="ACL46" s="429"/>
      <c r="ACM46" s="429"/>
      <c r="ACN46" s="429"/>
      <c r="ACO46" s="429"/>
      <c r="ACP46" s="429"/>
      <c r="ACQ46" s="429"/>
      <c r="ACR46" s="429"/>
      <c r="ACS46" s="429"/>
      <c r="ACT46" s="429"/>
      <c r="ACU46" s="429"/>
      <c r="ACV46" s="429"/>
      <c r="ACW46" s="429"/>
      <c r="ACX46" s="429"/>
      <c r="ACY46" s="429"/>
      <c r="ACZ46" s="429"/>
      <c r="ADA46" s="429"/>
      <c r="ADB46" s="429"/>
      <c r="ADC46" s="429"/>
      <c r="ADD46" s="429"/>
      <c r="ADE46" s="429"/>
      <c r="ADF46" s="429"/>
      <c r="ADG46" s="429"/>
      <c r="ADH46" s="429"/>
      <c r="ADI46" s="429"/>
      <c r="ADJ46" s="429"/>
      <c r="ADK46" s="429"/>
      <c r="ADL46" s="429"/>
      <c r="ADM46" s="429"/>
      <c r="ADN46" s="429"/>
      <c r="ADO46" s="429"/>
      <c r="ADP46" s="429"/>
      <c r="ADQ46" s="429"/>
      <c r="ADR46" s="429"/>
      <c r="ADS46" s="429"/>
      <c r="ADT46" s="429"/>
      <c r="ADU46" s="429"/>
      <c r="ADV46" s="429"/>
      <c r="ADW46" s="429"/>
      <c r="ADX46" s="429"/>
      <c r="ADY46" s="429"/>
      <c r="ADZ46" s="429"/>
      <c r="AEA46" s="429"/>
      <c r="AEB46" s="429"/>
      <c r="AEC46" s="429"/>
      <c r="AED46" s="429"/>
      <c r="AEE46" s="429"/>
      <c r="AEF46" s="429"/>
      <c r="AEG46" s="429"/>
      <c r="AEH46" s="429"/>
      <c r="AEI46" s="429"/>
      <c r="AEJ46" s="429"/>
      <c r="AEK46" s="429"/>
      <c r="AEL46" s="429"/>
      <c r="AEM46" s="429"/>
      <c r="AEN46" s="429"/>
      <c r="AEO46" s="429"/>
      <c r="AEP46" s="429"/>
      <c r="AEQ46" s="429"/>
      <c r="AER46" s="429"/>
      <c r="AES46" s="429"/>
      <c r="AET46" s="429"/>
      <c r="AEU46" s="429"/>
      <c r="AEV46" s="429"/>
      <c r="AEW46" s="429"/>
      <c r="AEX46" s="429"/>
      <c r="AEY46" s="429"/>
      <c r="AEZ46" s="429"/>
      <c r="AFA46" s="429"/>
      <c r="AFB46" s="429"/>
      <c r="AFC46" s="429"/>
      <c r="AFD46" s="429"/>
      <c r="AFE46" s="429"/>
      <c r="AFF46" s="429"/>
      <c r="AFG46" s="429"/>
      <c r="AFH46" s="429"/>
      <c r="AFI46" s="429"/>
      <c r="AFJ46" s="429"/>
      <c r="AFK46" s="429"/>
      <c r="AFL46" s="429"/>
      <c r="AFM46" s="429"/>
      <c r="AFN46" s="429"/>
      <c r="AFO46" s="429"/>
      <c r="AFP46" s="429"/>
      <c r="AFQ46" s="429"/>
      <c r="AFR46" s="429"/>
      <c r="AFS46" s="429"/>
      <c r="AFT46" s="429"/>
      <c r="AFU46" s="429"/>
      <c r="AFV46" s="429"/>
      <c r="AFW46" s="429"/>
      <c r="AFX46" s="429"/>
      <c r="AFY46" s="429"/>
      <c r="AFZ46" s="429"/>
      <c r="AGA46" s="429"/>
      <c r="AGB46" s="429"/>
      <c r="AGC46" s="429"/>
      <c r="AGD46" s="429"/>
      <c r="AGE46" s="429"/>
      <c r="AGF46" s="429"/>
      <c r="AGG46" s="429"/>
      <c r="AGH46" s="429"/>
      <c r="AGI46" s="429"/>
      <c r="AGJ46" s="429"/>
      <c r="AGK46" s="429"/>
      <c r="AGL46" s="429"/>
      <c r="AGM46" s="429"/>
      <c r="AGN46" s="429"/>
      <c r="AGO46" s="429"/>
      <c r="AGP46" s="429"/>
      <c r="AGQ46" s="429"/>
      <c r="AGR46" s="429"/>
      <c r="AGS46" s="429"/>
      <c r="AGT46" s="429"/>
      <c r="AGU46" s="429"/>
      <c r="AGV46" s="429"/>
      <c r="AGW46" s="429"/>
      <c r="AGX46" s="429"/>
      <c r="AGY46" s="429"/>
      <c r="AGZ46" s="429"/>
      <c r="AHA46" s="429"/>
      <c r="AHB46" s="429"/>
      <c r="AHC46" s="429"/>
      <c r="AHD46" s="429"/>
      <c r="AHE46" s="429"/>
      <c r="AHF46" s="429"/>
      <c r="AHG46" s="429"/>
      <c r="AHH46" s="429"/>
      <c r="AHI46" s="429"/>
      <c r="AHJ46" s="429"/>
      <c r="AHK46" s="429"/>
      <c r="AHL46" s="429"/>
      <c r="AHM46" s="429"/>
      <c r="AHN46" s="429"/>
      <c r="AHO46" s="429"/>
      <c r="AHP46" s="429"/>
      <c r="AHQ46" s="429"/>
      <c r="AHR46" s="429"/>
      <c r="AHS46" s="429"/>
      <c r="AHT46" s="429"/>
      <c r="AHU46" s="429"/>
      <c r="AHV46" s="429"/>
      <c r="AHW46" s="429"/>
      <c r="AHX46" s="429"/>
      <c r="AHY46" s="429"/>
      <c r="AHZ46" s="429"/>
      <c r="AIA46" s="429"/>
      <c r="AIB46" s="429"/>
      <c r="AIC46" s="429"/>
      <c r="AID46" s="429"/>
      <c r="AIE46" s="429"/>
      <c r="AIF46" s="429"/>
      <c r="AIG46" s="429"/>
      <c r="AIH46" s="429"/>
      <c r="AII46" s="429"/>
      <c r="AIJ46" s="429"/>
      <c r="AIK46" s="429"/>
      <c r="AIL46" s="429"/>
      <c r="AIM46" s="429"/>
      <c r="AIN46" s="429"/>
      <c r="AIO46" s="429"/>
      <c r="AIP46" s="429"/>
      <c r="AIQ46" s="429"/>
      <c r="AIR46" s="429"/>
      <c r="AIS46" s="429"/>
      <c r="AIT46" s="429"/>
      <c r="AIU46" s="429"/>
      <c r="AIV46" s="429"/>
      <c r="AIW46" s="429"/>
      <c r="AIX46" s="429"/>
      <c r="AIY46" s="429"/>
      <c r="AIZ46" s="429"/>
      <c r="AJA46" s="429"/>
      <c r="AJB46" s="429"/>
      <c r="AJC46" s="429"/>
      <c r="AJD46" s="429"/>
      <c r="AJE46" s="429"/>
      <c r="AJF46" s="429"/>
      <c r="AJG46" s="429"/>
      <c r="AJH46" s="429"/>
      <c r="AJI46" s="429"/>
      <c r="AJJ46" s="429"/>
      <c r="AJK46" s="429"/>
      <c r="AJL46" s="429"/>
      <c r="AJM46" s="429"/>
      <c r="AJN46" s="429"/>
      <c r="AJO46" s="429"/>
      <c r="AJP46" s="429"/>
      <c r="AJQ46" s="429"/>
      <c r="AJR46" s="429"/>
      <c r="AJS46" s="429"/>
      <c r="AJT46" s="429"/>
      <c r="AJU46" s="429"/>
      <c r="AJV46" s="429"/>
      <c r="AJW46" s="429"/>
      <c r="AJX46" s="429"/>
      <c r="AJY46" s="429"/>
      <c r="AJZ46" s="429"/>
      <c r="AKA46" s="429"/>
      <c r="AKB46" s="429"/>
      <c r="AKC46" s="429"/>
      <c r="AKD46" s="429"/>
      <c r="AKE46" s="429"/>
      <c r="AKF46" s="429"/>
      <c r="AKG46" s="429"/>
      <c r="AKH46" s="429"/>
      <c r="AKI46" s="429"/>
      <c r="AKJ46" s="429"/>
      <c r="AKK46" s="429"/>
      <c r="AKL46" s="429"/>
      <c r="AKM46" s="429"/>
      <c r="AKN46" s="429"/>
      <c r="AKO46" s="429"/>
      <c r="AKP46" s="429"/>
      <c r="AKQ46" s="429"/>
      <c r="AKR46" s="429"/>
      <c r="AKS46" s="429"/>
      <c r="AKT46" s="429"/>
      <c r="AKU46" s="429"/>
      <c r="AKV46" s="429"/>
      <c r="AKW46" s="429"/>
      <c r="AKX46" s="429"/>
      <c r="AKY46" s="429"/>
      <c r="AKZ46" s="429"/>
      <c r="ALA46" s="429"/>
      <c r="ALB46" s="429"/>
      <c r="ALC46" s="429"/>
      <c r="ALD46" s="429"/>
      <c r="ALE46" s="429"/>
      <c r="ALF46" s="429"/>
      <c r="ALG46" s="429"/>
      <c r="ALH46" s="429"/>
      <c r="ALI46" s="429"/>
      <c r="ALJ46" s="429"/>
      <c r="ALK46" s="429"/>
      <c r="ALL46" s="429"/>
      <c r="ALM46" s="429"/>
      <c r="ALN46" s="429"/>
      <c r="ALO46" s="429"/>
      <c r="ALP46" s="429"/>
      <c r="ALQ46" s="429"/>
      <c r="ALR46" s="429"/>
      <c r="ALS46" s="429"/>
      <c r="ALT46" s="429"/>
      <c r="ALU46" s="429"/>
      <c r="ALV46" s="429"/>
      <c r="ALW46" s="429"/>
      <c r="ALX46" s="429"/>
      <c r="ALY46" s="429"/>
      <c r="ALZ46" s="429"/>
      <c r="AMA46" s="429"/>
      <c r="AMB46" s="429"/>
      <c r="AMC46" s="429"/>
      <c r="AMD46" s="429"/>
      <c r="AME46" s="429"/>
      <c r="AMF46" s="429"/>
      <c r="AMG46" s="429"/>
      <c r="AMH46" s="429"/>
      <c r="AMI46" s="429"/>
      <c r="AMJ46" s="429"/>
      <c r="AMK46" s="429"/>
      <c r="AML46" s="429"/>
      <c r="AMM46" s="429"/>
      <c r="AMN46" s="429"/>
      <c r="AMO46" s="429"/>
      <c r="AMP46" s="429"/>
      <c r="AMQ46" s="429"/>
      <c r="AMR46" s="429"/>
      <c r="AMS46" s="429"/>
      <c r="AMT46" s="429"/>
      <c r="AMU46" s="429"/>
      <c r="AMV46" s="429"/>
      <c r="AMW46" s="429"/>
      <c r="AMX46" s="429"/>
      <c r="AMY46" s="429"/>
      <c r="AMZ46" s="429"/>
      <c r="ANA46" s="429"/>
      <c r="ANB46" s="429"/>
      <c r="ANC46" s="429"/>
      <c r="AND46" s="429"/>
      <c r="ANE46" s="429"/>
      <c r="ANF46" s="429"/>
      <c r="ANG46" s="429"/>
      <c r="ANH46" s="429"/>
      <c r="ANI46" s="429"/>
      <c r="ANJ46" s="429"/>
      <c r="ANK46" s="429"/>
      <c r="ANL46" s="429"/>
      <c r="ANM46" s="429"/>
      <c r="ANN46" s="429"/>
      <c r="ANO46" s="429"/>
      <c r="ANP46" s="429"/>
      <c r="ANQ46" s="429"/>
      <c r="ANR46" s="429"/>
      <c r="ANS46" s="429"/>
      <c r="ANT46" s="429"/>
      <c r="ANU46" s="429"/>
      <c r="ANV46" s="429"/>
      <c r="ANW46" s="429"/>
      <c r="ANX46" s="429"/>
      <c r="ANY46" s="429"/>
      <c r="ANZ46" s="429"/>
      <c r="AOA46" s="429"/>
      <c r="AOB46" s="429"/>
      <c r="AOC46" s="429"/>
      <c r="AOD46" s="429"/>
      <c r="AOE46" s="429"/>
      <c r="AOF46" s="429"/>
      <c r="AOG46" s="429"/>
      <c r="AOH46" s="429"/>
      <c r="AOI46" s="429"/>
      <c r="AOJ46" s="429"/>
      <c r="AOK46" s="429"/>
      <c r="AOL46" s="429"/>
      <c r="AOM46" s="429"/>
      <c r="AON46" s="429"/>
      <c r="AOO46" s="429"/>
      <c r="AOP46" s="429"/>
      <c r="AOQ46" s="429"/>
      <c r="AOR46" s="429"/>
      <c r="AOS46" s="429"/>
      <c r="AOT46" s="429"/>
      <c r="AOU46" s="429"/>
      <c r="AOV46" s="429"/>
      <c r="AOW46" s="429"/>
      <c r="AOX46" s="429"/>
      <c r="AOY46" s="429"/>
      <c r="AOZ46" s="429"/>
      <c r="APA46" s="429"/>
      <c r="APB46" s="429"/>
      <c r="APC46" s="429"/>
      <c r="APD46" s="429"/>
      <c r="APE46" s="429"/>
      <c r="APF46" s="429"/>
      <c r="APG46" s="429"/>
      <c r="APH46" s="429"/>
      <c r="API46" s="429"/>
      <c r="APJ46" s="429"/>
      <c r="APK46" s="429"/>
      <c r="APL46" s="429"/>
      <c r="APM46" s="429"/>
      <c r="APN46" s="429"/>
      <c r="APO46" s="429"/>
      <c r="APP46" s="429"/>
      <c r="APQ46" s="429"/>
      <c r="APR46" s="429"/>
      <c r="APS46" s="429"/>
      <c r="APT46" s="429"/>
      <c r="APU46" s="429"/>
      <c r="APV46" s="429"/>
      <c r="APW46" s="429"/>
      <c r="APX46" s="429"/>
      <c r="APY46" s="429"/>
      <c r="APZ46" s="429"/>
      <c r="AQA46" s="429"/>
      <c r="AQB46" s="429"/>
      <c r="AQC46" s="429"/>
      <c r="AQD46" s="429"/>
      <c r="AQE46" s="429"/>
      <c r="AQF46" s="429"/>
      <c r="AQG46" s="429"/>
      <c r="AQH46" s="429"/>
      <c r="AQI46" s="429"/>
      <c r="AQJ46" s="429"/>
      <c r="AQK46" s="429"/>
      <c r="AQL46" s="429"/>
      <c r="AQM46" s="429"/>
      <c r="AQN46" s="429"/>
      <c r="AQO46" s="429"/>
      <c r="AQP46" s="429"/>
      <c r="AQQ46" s="429"/>
      <c r="AQR46" s="429"/>
      <c r="AQS46" s="429"/>
      <c r="AQT46" s="429"/>
      <c r="AQU46" s="429"/>
      <c r="AQV46" s="429"/>
      <c r="AQW46" s="429"/>
      <c r="AQX46" s="429"/>
      <c r="AQY46" s="429"/>
      <c r="AQZ46" s="429"/>
      <c r="ARA46" s="429"/>
      <c r="ARB46" s="429"/>
      <c r="ARC46" s="429"/>
      <c r="ARD46" s="429"/>
      <c r="ARE46" s="429"/>
      <c r="ARF46" s="429"/>
      <c r="ARG46" s="429"/>
      <c r="ARH46" s="429"/>
      <c r="ARI46" s="429"/>
      <c r="ARJ46" s="429"/>
      <c r="ARK46" s="429"/>
      <c r="ARL46" s="429"/>
      <c r="ARM46" s="429"/>
      <c r="ARN46" s="429"/>
      <c r="ARO46" s="429"/>
      <c r="ARP46" s="429"/>
      <c r="ARQ46" s="429"/>
      <c r="ARR46" s="429"/>
      <c r="ARS46" s="429"/>
      <c r="ART46" s="429"/>
      <c r="ARU46" s="429"/>
      <c r="ARV46" s="429"/>
      <c r="ARW46" s="429"/>
      <c r="ARX46" s="429"/>
      <c r="ARY46" s="429"/>
      <c r="ARZ46" s="429"/>
      <c r="ASA46" s="429"/>
      <c r="ASB46" s="429"/>
      <c r="ASC46" s="429"/>
      <c r="ASD46" s="429"/>
      <c r="ASE46" s="429"/>
      <c r="ASF46" s="429"/>
      <c r="ASG46" s="429"/>
      <c r="ASH46" s="429"/>
      <c r="ASI46" s="429"/>
      <c r="ASJ46" s="429"/>
      <c r="ASK46" s="429"/>
      <c r="ASL46" s="429"/>
      <c r="ASM46" s="429"/>
      <c r="ASN46" s="429"/>
      <c r="ASO46" s="429"/>
      <c r="ASP46" s="429"/>
      <c r="ASQ46" s="429"/>
      <c r="ASR46" s="429"/>
      <c r="ASS46" s="429"/>
      <c r="AST46" s="429"/>
      <c r="ASU46" s="429"/>
      <c r="ASV46" s="429"/>
      <c r="ASW46" s="429"/>
      <c r="ASX46" s="429"/>
      <c r="ASY46" s="429"/>
      <c r="ASZ46" s="429"/>
      <c r="ATA46" s="429"/>
      <c r="ATB46" s="429"/>
      <c r="ATC46" s="429"/>
      <c r="ATD46" s="429"/>
      <c r="ATE46" s="429"/>
      <c r="ATF46" s="429"/>
      <c r="ATG46" s="429"/>
      <c r="ATH46" s="429"/>
      <c r="ATI46" s="429"/>
      <c r="ATJ46" s="429"/>
      <c r="ATK46" s="429"/>
      <c r="ATL46" s="429"/>
      <c r="ATM46" s="429"/>
      <c r="ATN46" s="429"/>
      <c r="ATO46" s="429"/>
      <c r="ATP46" s="429"/>
      <c r="ATQ46" s="429"/>
      <c r="ATR46" s="429"/>
      <c r="ATS46" s="429"/>
      <c r="ATT46" s="429"/>
      <c r="ATU46" s="429"/>
      <c r="ATV46" s="429"/>
      <c r="ATW46" s="429"/>
      <c r="ATX46" s="429"/>
      <c r="ATY46" s="429"/>
      <c r="ATZ46" s="429"/>
      <c r="AUA46" s="429"/>
      <c r="AUB46" s="429"/>
      <c r="AUC46" s="429"/>
      <c r="AUD46" s="429"/>
      <c r="AUE46" s="429"/>
      <c r="AUF46" s="429"/>
      <c r="AUG46" s="429"/>
      <c r="AUH46" s="429"/>
      <c r="AUI46" s="429"/>
      <c r="AUJ46" s="429"/>
      <c r="AUK46" s="429"/>
      <c r="AUL46" s="429"/>
      <c r="AUM46" s="429"/>
      <c r="AUN46" s="429"/>
      <c r="AUO46" s="429"/>
      <c r="AUP46" s="429"/>
      <c r="AUQ46" s="429"/>
      <c r="AUR46" s="429"/>
      <c r="AUS46" s="429"/>
      <c r="AUT46" s="429"/>
      <c r="AUU46" s="429"/>
      <c r="AUV46" s="429"/>
      <c r="AUW46" s="429"/>
      <c r="AUX46" s="429"/>
      <c r="AUY46" s="429"/>
      <c r="AUZ46" s="429"/>
      <c r="AVA46" s="429"/>
      <c r="AVB46" s="429"/>
      <c r="AVC46" s="429"/>
      <c r="AVD46" s="429"/>
      <c r="AVE46" s="429"/>
      <c r="AVF46" s="429"/>
      <c r="AVG46" s="429"/>
      <c r="AVH46" s="429"/>
      <c r="AVI46" s="429"/>
      <c r="AVJ46" s="429"/>
      <c r="AVK46" s="429"/>
      <c r="AVL46" s="429"/>
      <c r="AVM46" s="429"/>
      <c r="AVN46" s="429"/>
      <c r="AVO46" s="429"/>
      <c r="AVP46" s="429"/>
      <c r="AVQ46" s="429"/>
      <c r="AVR46" s="429"/>
      <c r="AVS46" s="429"/>
      <c r="AVT46" s="429"/>
      <c r="AVU46" s="429"/>
      <c r="AVV46" s="429"/>
      <c r="AVW46" s="429"/>
      <c r="AVX46" s="429"/>
      <c r="AVY46" s="429"/>
      <c r="AVZ46" s="429"/>
      <c r="AWA46" s="429"/>
      <c r="AWB46" s="429"/>
      <c r="AWC46" s="429"/>
      <c r="AWD46" s="429"/>
      <c r="AWE46" s="429"/>
      <c r="AWF46" s="429"/>
      <c r="AWG46" s="429"/>
      <c r="AWH46" s="429"/>
      <c r="AWI46" s="429"/>
      <c r="AWJ46" s="429"/>
      <c r="AWK46" s="429"/>
      <c r="AWL46" s="429"/>
      <c r="AWM46" s="429"/>
      <c r="AWN46" s="429"/>
      <c r="AWO46" s="429"/>
      <c r="AWP46" s="429"/>
      <c r="AWQ46" s="429"/>
      <c r="AWR46" s="429"/>
      <c r="AWS46" s="429"/>
      <c r="AWT46" s="429"/>
      <c r="AWU46" s="429"/>
      <c r="AWV46" s="429"/>
      <c r="AWW46" s="429"/>
      <c r="AWX46" s="429"/>
      <c r="AWY46" s="429"/>
      <c r="AWZ46" s="429"/>
      <c r="AXA46" s="429"/>
      <c r="AXB46" s="429"/>
      <c r="AXC46" s="429"/>
      <c r="AXD46" s="429"/>
      <c r="AXE46" s="429"/>
      <c r="AXF46" s="429"/>
      <c r="AXG46" s="429"/>
      <c r="AXH46" s="429"/>
      <c r="AXI46" s="429"/>
      <c r="AXJ46" s="429"/>
      <c r="AXK46" s="429"/>
      <c r="AXL46" s="429"/>
      <c r="AXM46" s="429"/>
      <c r="AXN46" s="429"/>
      <c r="AXO46" s="429"/>
      <c r="AXP46" s="429"/>
      <c r="AXQ46" s="429"/>
      <c r="AXR46" s="429"/>
      <c r="AXS46" s="429"/>
      <c r="AXT46" s="429"/>
      <c r="AXU46" s="429"/>
      <c r="AXV46" s="429"/>
      <c r="AXW46" s="429"/>
      <c r="AXX46" s="429"/>
      <c r="AXY46" s="429"/>
      <c r="AXZ46" s="429"/>
      <c r="AYA46" s="429"/>
      <c r="AYB46" s="429"/>
      <c r="AYC46" s="429"/>
      <c r="AYD46" s="429"/>
      <c r="AYE46" s="429"/>
      <c r="AYF46" s="429"/>
      <c r="AYG46" s="429"/>
      <c r="AYH46" s="429"/>
      <c r="AYI46" s="429"/>
      <c r="AYJ46" s="429"/>
      <c r="AYK46" s="429"/>
      <c r="AYL46" s="429"/>
      <c r="AYM46" s="429"/>
      <c r="AYN46" s="429"/>
      <c r="AYO46" s="429"/>
      <c r="AYP46" s="429"/>
      <c r="AYQ46" s="429"/>
      <c r="AYR46" s="429"/>
      <c r="AYS46" s="429"/>
      <c r="AYT46" s="429"/>
      <c r="AYU46" s="429"/>
      <c r="AYV46" s="429"/>
      <c r="AYW46" s="429"/>
      <c r="AYX46" s="429"/>
      <c r="AYY46" s="429"/>
      <c r="AYZ46" s="429"/>
      <c r="AZA46" s="429"/>
      <c r="AZB46" s="429"/>
      <c r="AZC46" s="429"/>
      <c r="AZD46" s="429"/>
      <c r="AZE46" s="429"/>
      <c r="AZF46" s="429"/>
      <c r="AZG46" s="429"/>
      <c r="AZH46" s="429"/>
      <c r="AZI46" s="429"/>
      <c r="AZJ46" s="429"/>
      <c r="AZK46" s="429"/>
      <c r="AZL46" s="429"/>
      <c r="AZM46" s="429"/>
      <c r="AZN46" s="429"/>
      <c r="AZO46" s="429"/>
      <c r="AZP46" s="429"/>
      <c r="AZQ46" s="429"/>
      <c r="AZR46" s="429"/>
      <c r="AZS46" s="429"/>
      <c r="AZT46" s="429"/>
      <c r="AZU46" s="429"/>
      <c r="AZV46" s="429"/>
      <c r="AZW46" s="429"/>
      <c r="AZX46" s="429"/>
      <c r="AZY46" s="429"/>
      <c r="AZZ46" s="429"/>
      <c r="BAA46" s="429"/>
      <c r="BAB46" s="429"/>
      <c r="BAC46" s="429"/>
      <c r="BAD46" s="429"/>
      <c r="BAE46" s="429"/>
      <c r="BAF46" s="429"/>
      <c r="BAG46" s="429"/>
      <c r="BAH46" s="429"/>
      <c r="BAI46" s="429"/>
      <c r="BAJ46" s="429"/>
      <c r="BAK46" s="429"/>
      <c r="BAL46" s="429"/>
      <c r="BAM46" s="429"/>
      <c r="BAN46" s="429"/>
      <c r="BAO46" s="429"/>
      <c r="BAP46" s="429"/>
      <c r="BAQ46" s="429"/>
      <c r="BAR46" s="429"/>
      <c r="BAS46" s="429"/>
      <c r="BAT46" s="429"/>
      <c r="BAU46" s="429"/>
      <c r="BAV46" s="429"/>
      <c r="BAW46" s="429"/>
      <c r="BAX46" s="429"/>
      <c r="BAY46" s="429"/>
      <c r="BAZ46" s="429"/>
      <c r="BBA46" s="429"/>
      <c r="BBB46" s="429"/>
      <c r="BBC46" s="429"/>
      <c r="BBD46" s="429"/>
      <c r="BBE46" s="429"/>
      <c r="BBF46" s="429"/>
      <c r="BBG46" s="429"/>
      <c r="BBH46" s="429"/>
      <c r="BBI46" s="429"/>
      <c r="BBJ46" s="429"/>
      <c r="BBK46" s="429"/>
      <c r="BBL46" s="429"/>
      <c r="BBM46" s="429"/>
      <c r="BBN46" s="429"/>
      <c r="BBO46" s="429"/>
      <c r="BBP46" s="429"/>
      <c r="BBQ46" s="429"/>
      <c r="BBR46" s="429"/>
      <c r="BBS46" s="429"/>
      <c r="BBT46" s="429"/>
      <c r="BBU46" s="429"/>
      <c r="BBV46" s="429"/>
      <c r="BBW46" s="429"/>
      <c r="BBX46" s="429"/>
      <c r="BBY46" s="429"/>
      <c r="BBZ46" s="429"/>
      <c r="BCA46" s="429"/>
      <c r="BCB46" s="429"/>
      <c r="BCC46" s="429"/>
      <c r="BCD46" s="429"/>
      <c r="BCE46" s="429"/>
      <c r="BCF46" s="429"/>
      <c r="BCG46" s="429"/>
      <c r="BCH46" s="429"/>
      <c r="BCI46" s="429"/>
      <c r="BCJ46" s="429"/>
      <c r="BCK46" s="429"/>
      <c r="BCL46" s="429"/>
      <c r="BCM46" s="429"/>
      <c r="BCN46" s="429"/>
      <c r="BCO46" s="429"/>
      <c r="BCP46" s="429"/>
      <c r="BCQ46" s="429"/>
      <c r="BCR46" s="429"/>
      <c r="BCS46" s="429"/>
      <c r="BCT46" s="429"/>
      <c r="BCU46" s="429"/>
      <c r="BCV46" s="429"/>
      <c r="BCW46" s="429"/>
      <c r="BCX46" s="429"/>
      <c r="BCY46" s="429"/>
      <c r="BCZ46" s="429"/>
      <c r="BDA46" s="429"/>
      <c r="BDB46" s="429"/>
      <c r="BDC46" s="429"/>
      <c r="BDD46" s="429"/>
      <c r="BDE46" s="429"/>
      <c r="BDF46" s="429"/>
      <c r="BDG46" s="429"/>
      <c r="BDH46" s="429"/>
      <c r="BDI46" s="429"/>
      <c r="BDJ46" s="429"/>
      <c r="BDK46" s="429"/>
      <c r="BDL46" s="429"/>
      <c r="BDM46" s="429"/>
      <c r="BDN46" s="429"/>
      <c r="BDO46" s="429"/>
      <c r="BDP46" s="429"/>
      <c r="BDQ46" s="429"/>
      <c r="BDR46" s="429"/>
      <c r="BDS46" s="429"/>
      <c r="BDT46" s="429"/>
      <c r="BDU46" s="429"/>
      <c r="BDV46" s="429"/>
      <c r="BDW46" s="429"/>
      <c r="BDX46" s="429"/>
      <c r="BDY46" s="429"/>
      <c r="BDZ46" s="429"/>
      <c r="BEA46" s="429"/>
      <c r="BEB46" s="429"/>
      <c r="BEC46" s="429"/>
      <c r="BED46" s="429"/>
      <c r="BEE46" s="429"/>
      <c r="BEF46" s="429"/>
      <c r="BEG46" s="429"/>
      <c r="BEH46" s="429"/>
      <c r="BEI46" s="429"/>
      <c r="BEJ46" s="429"/>
      <c r="BEK46" s="429"/>
      <c r="BEL46" s="429"/>
      <c r="BEM46" s="429"/>
      <c r="BEN46" s="429"/>
      <c r="BEO46" s="429"/>
      <c r="BEP46" s="429"/>
      <c r="BEQ46" s="429"/>
      <c r="BER46" s="429"/>
      <c r="BES46" s="429"/>
      <c r="BET46" s="429"/>
      <c r="BEU46" s="429"/>
      <c r="BEV46" s="429"/>
      <c r="BEW46" s="429"/>
      <c r="BEX46" s="429"/>
      <c r="BEY46" s="429"/>
      <c r="BEZ46" s="429"/>
      <c r="BFA46" s="429"/>
      <c r="BFB46" s="429"/>
      <c r="BFC46" s="429"/>
      <c r="BFD46" s="429"/>
      <c r="BFE46" s="429"/>
      <c r="BFF46" s="429"/>
      <c r="BFG46" s="429"/>
      <c r="BFH46" s="429"/>
      <c r="BFI46" s="429"/>
      <c r="BFJ46" s="429"/>
      <c r="BFK46" s="429"/>
      <c r="BFL46" s="429"/>
      <c r="BFM46" s="429"/>
      <c r="BFN46" s="429"/>
      <c r="BFO46" s="429"/>
      <c r="BFP46" s="429"/>
      <c r="BFQ46" s="429"/>
      <c r="BFR46" s="429"/>
      <c r="BFS46" s="429"/>
      <c r="BFT46" s="429"/>
      <c r="BFU46" s="429"/>
      <c r="BFV46" s="429"/>
      <c r="BFW46" s="429"/>
      <c r="BFX46" s="429"/>
      <c r="BFY46" s="429"/>
      <c r="BFZ46" s="429"/>
      <c r="BGA46" s="429"/>
      <c r="BGB46" s="429"/>
      <c r="BGC46" s="429"/>
      <c r="BGD46" s="429"/>
      <c r="BGE46" s="429"/>
      <c r="BGF46" s="429"/>
      <c r="BGG46" s="429"/>
      <c r="BGH46" s="429"/>
      <c r="BGI46" s="429"/>
      <c r="BGJ46" s="429"/>
      <c r="BGK46" s="429"/>
      <c r="BGL46" s="429"/>
      <c r="BGM46" s="429"/>
      <c r="BGN46" s="429"/>
      <c r="BGO46" s="429"/>
      <c r="BGP46" s="429"/>
      <c r="BGQ46" s="429"/>
      <c r="BGR46" s="429"/>
      <c r="BGS46" s="429"/>
      <c r="BGT46" s="429"/>
      <c r="BGU46" s="429"/>
      <c r="BGV46" s="429"/>
      <c r="BGW46" s="429"/>
      <c r="BGX46" s="429"/>
      <c r="BGY46" s="429"/>
      <c r="BGZ46" s="429"/>
      <c r="BHA46" s="429"/>
      <c r="BHB46" s="429"/>
      <c r="BHC46" s="429"/>
      <c r="BHD46" s="429"/>
      <c r="BHE46" s="429"/>
      <c r="BHF46" s="429"/>
      <c r="BHG46" s="429"/>
      <c r="BHH46" s="429"/>
      <c r="BHI46" s="429"/>
      <c r="BHJ46" s="429"/>
      <c r="BHK46" s="429"/>
      <c r="BHL46" s="429"/>
      <c r="BHM46" s="429"/>
      <c r="BHN46" s="429"/>
      <c r="BHO46" s="429"/>
      <c r="BHP46" s="429"/>
      <c r="BHQ46" s="429"/>
      <c r="BHR46" s="429"/>
      <c r="BHS46" s="429"/>
      <c r="BHT46" s="429"/>
      <c r="BHU46" s="429"/>
      <c r="BHV46" s="429"/>
      <c r="BHW46" s="429"/>
      <c r="BHX46" s="429"/>
      <c r="BHY46" s="429"/>
      <c r="BHZ46" s="429"/>
      <c r="BIA46" s="429"/>
      <c r="BIB46" s="429"/>
      <c r="BIC46" s="429"/>
      <c r="BID46" s="429"/>
      <c r="BIE46" s="429"/>
      <c r="BIF46" s="429"/>
      <c r="BIG46" s="429"/>
      <c r="BIH46" s="429"/>
      <c r="BII46" s="429"/>
      <c r="BIJ46" s="429"/>
      <c r="BIK46" s="429"/>
      <c r="BIL46" s="429"/>
      <c r="BIM46" s="429"/>
      <c r="BIN46" s="429"/>
      <c r="BIO46" s="429"/>
      <c r="BIP46" s="429"/>
      <c r="BIQ46" s="429"/>
      <c r="BIR46" s="429"/>
      <c r="BIS46" s="429"/>
      <c r="BIT46" s="429"/>
      <c r="BIU46" s="429"/>
      <c r="BIV46" s="429"/>
      <c r="BIW46" s="429"/>
      <c r="BIX46" s="429"/>
      <c r="BIY46" s="429"/>
      <c r="BIZ46" s="429"/>
      <c r="BJA46" s="429"/>
      <c r="BJB46" s="429"/>
      <c r="BJC46" s="429"/>
      <c r="BJD46" s="429"/>
      <c r="BJE46" s="429"/>
      <c r="BJF46" s="429"/>
      <c r="BJG46" s="429"/>
      <c r="BJH46" s="429"/>
      <c r="BJI46" s="429"/>
      <c r="BJJ46" s="429"/>
      <c r="BJK46" s="429"/>
      <c r="BJL46" s="429"/>
      <c r="BJM46" s="429"/>
      <c r="BJN46" s="429"/>
      <c r="BJO46" s="429"/>
      <c r="BJP46" s="429"/>
      <c r="BJQ46" s="429"/>
      <c r="BJR46" s="429"/>
      <c r="BJS46" s="429"/>
      <c r="BJT46" s="429"/>
      <c r="BJU46" s="429"/>
      <c r="BJV46" s="429"/>
      <c r="BJW46" s="429"/>
      <c r="BJX46" s="429"/>
      <c r="BJY46" s="429"/>
      <c r="BJZ46" s="429"/>
      <c r="BKA46" s="429"/>
      <c r="BKB46" s="429"/>
      <c r="BKC46" s="429"/>
      <c r="BKD46" s="429"/>
      <c r="BKE46" s="429"/>
      <c r="BKF46" s="429"/>
      <c r="BKG46" s="429"/>
      <c r="BKH46" s="429"/>
      <c r="BKI46" s="429"/>
      <c r="BKJ46" s="429"/>
      <c r="BKK46" s="429"/>
      <c r="BKL46" s="429"/>
      <c r="BKM46" s="429"/>
      <c r="BKN46" s="429"/>
      <c r="BKO46" s="429"/>
      <c r="BKP46" s="429"/>
      <c r="BKQ46" s="429"/>
      <c r="BKR46" s="429"/>
      <c r="BKS46" s="429"/>
      <c r="BKT46" s="429"/>
      <c r="BKU46" s="429"/>
      <c r="BKV46" s="429"/>
      <c r="BKW46" s="429"/>
      <c r="BKX46" s="429"/>
      <c r="BKY46" s="429"/>
      <c r="BKZ46" s="429"/>
      <c r="BLA46" s="429"/>
      <c r="BLB46" s="429"/>
      <c r="BLC46" s="429"/>
      <c r="BLD46" s="429"/>
      <c r="BLE46" s="429"/>
      <c r="BLF46" s="429"/>
      <c r="BLG46" s="429"/>
      <c r="BLH46" s="429"/>
      <c r="BLI46" s="429"/>
      <c r="BLJ46" s="429"/>
      <c r="BLK46" s="429"/>
      <c r="BLL46" s="429"/>
      <c r="BLM46" s="429"/>
      <c r="BLN46" s="429"/>
      <c r="BLO46" s="429"/>
      <c r="BLP46" s="429"/>
      <c r="BLQ46" s="429"/>
      <c r="BLR46" s="429"/>
      <c r="BLS46" s="429"/>
      <c r="BLT46" s="429"/>
      <c r="BLU46" s="429"/>
      <c r="BLV46" s="429"/>
      <c r="BLW46" s="429"/>
      <c r="BLX46" s="429"/>
      <c r="BLY46" s="429"/>
      <c r="BLZ46" s="429"/>
      <c r="BMA46" s="429"/>
      <c r="BMB46" s="429"/>
      <c r="BMC46" s="429"/>
      <c r="BMD46" s="429"/>
      <c r="BME46" s="429"/>
      <c r="BMF46" s="429"/>
      <c r="BMG46" s="429"/>
      <c r="BMH46" s="429"/>
      <c r="BMI46" s="429"/>
      <c r="BMJ46" s="429"/>
      <c r="BMK46" s="429"/>
      <c r="BML46" s="429"/>
      <c r="BMM46" s="429"/>
      <c r="BMN46" s="429"/>
      <c r="BMO46" s="429"/>
      <c r="BMP46" s="429"/>
      <c r="BMQ46" s="429"/>
      <c r="BMR46" s="429"/>
      <c r="BMS46" s="429"/>
      <c r="BMT46" s="429"/>
      <c r="BMU46" s="429"/>
      <c r="BMV46" s="429"/>
      <c r="BMW46" s="429"/>
      <c r="BMX46" s="429"/>
      <c r="BMY46" s="429"/>
      <c r="BMZ46" s="429"/>
      <c r="BNA46" s="429"/>
      <c r="BNB46" s="429"/>
      <c r="BNC46" s="429"/>
      <c r="BND46" s="429"/>
      <c r="BNE46" s="429"/>
      <c r="BNF46" s="429"/>
      <c r="BNG46" s="429"/>
      <c r="BNH46" s="429"/>
      <c r="BNI46" s="429"/>
      <c r="BNJ46" s="429"/>
      <c r="BNK46" s="429"/>
      <c r="BNL46" s="429"/>
      <c r="BNM46" s="429"/>
      <c r="BNN46" s="429"/>
      <c r="BNO46" s="429"/>
      <c r="BNP46" s="429"/>
      <c r="BNQ46" s="429"/>
      <c r="BNR46" s="429"/>
      <c r="BNS46" s="429"/>
      <c r="BNT46" s="429"/>
      <c r="BNU46" s="429"/>
      <c r="BNV46" s="429"/>
      <c r="BNW46" s="429"/>
      <c r="BNX46" s="429"/>
      <c r="BNY46" s="429"/>
      <c r="BNZ46" s="429"/>
      <c r="BOA46" s="429"/>
      <c r="BOB46" s="429"/>
      <c r="BOC46" s="429"/>
      <c r="BOD46" s="429"/>
      <c r="BOE46" s="429"/>
      <c r="BOF46" s="429"/>
      <c r="BOG46" s="429"/>
      <c r="BOH46" s="429"/>
      <c r="BOI46" s="429"/>
      <c r="BOJ46" s="429"/>
      <c r="BOK46" s="429"/>
      <c r="BOL46" s="429"/>
      <c r="BOM46" s="429"/>
      <c r="BON46" s="429"/>
      <c r="BOO46" s="429"/>
      <c r="BOP46" s="429"/>
      <c r="BOQ46" s="429"/>
      <c r="BOR46" s="429"/>
      <c r="BOS46" s="429"/>
      <c r="BOT46" s="429"/>
      <c r="BOU46" s="429"/>
      <c r="BOV46" s="429"/>
      <c r="BOW46" s="429"/>
      <c r="BOX46" s="429"/>
      <c r="BOY46" s="429"/>
      <c r="BOZ46" s="429"/>
      <c r="BPA46" s="429"/>
      <c r="BPB46" s="429"/>
      <c r="BPC46" s="429"/>
      <c r="BPD46" s="429"/>
      <c r="BPE46" s="429"/>
      <c r="BPF46" s="429"/>
      <c r="BPG46" s="429"/>
      <c r="BPH46" s="429"/>
      <c r="BPI46" s="429"/>
      <c r="BPJ46" s="429"/>
      <c r="BPK46" s="429"/>
      <c r="BPL46" s="429"/>
      <c r="BPM46" s="429"/>
      <c r="BPN46" s="429"/>
      <c r="BPO46" s="429"/>
      <c r="BPP46" s="429"/>
      <c r="BPQ46" s="429"/>
      <c r="BPR46" s="429"/>
      <c r="BPS46" s="429"/>
      <c r="BPT46" s="429"/>
      <c r="BPU46" s="429"/>
      <c r="BPV46" s="429"/>
      <c r="BPW46" s="429"/>
      <c r="BPX46" s="429"/>
      <c r="BPY46" s="429"/>
      <c r="BPZ46" s="429"/>
      <c r="BQA46" s="429"/>
      <c r="BQB46" s="429"/>
      <c r="BQC46" s="429"/>
      <c r="BQD46" s="429"/>
      <c r="BQE46" s="429"/>
      <c r="BQF46" s="429"/>
      <c r="BQG46" s="429"/>
      <c r="BQH46" s="429"/>
      <c r="BQI46" s="429"/>
      <c r="BQJ46" s="429"/>
      <c r="BQK46" s="429"/>
      <c r="BQL46" s="429"/>
      <c r="BQM46" s="429"/>
      <c r="BQN46" s="429"/>
      <c r="BQO46" s="429"/>
      <c r="BQP46" s="429"/>
      <c r="BQQ46" s="429"/>
      <c r="BQR46" s="429"/>
      <c r="BQS46" s="429"/>
      <c r="BQT46" s="429"/>
      <c r="BQU46" s="429"/>
      <c r="BQV46" s="429"/>
      <c r="BQW46" s="429"/>
      <c r="BQX46" s="429"/>
      <c r="BQY46" s="429"/>
      <c r="BQZ46" s="429"/>
      <c r="BRA46" s="429"/>
      <c r="BRB46" s="429"/>
      <c r="BRC46" s="429"/>
      <c r="BRD46" s="429"/>
      <c r="BRE46" s="429"/>
      <c r="BRF46" s="429"/>
      <c r="BRG46" s="429"/>
      <c r="BRH46" s="429"/>
      <c r="BRI46" s="429"/>
      <c r="BRJ46" s="429"/>
      <c r="BRK46" s="429"/>
      <c r="BRL46" s="429"/>
      <c r="BRM46" s="429"/>
      <c r="BRN46" s="429"/>
      <c r="BRO46" s="429"/>
      <c r="BRP46" s="429"/>
      <c r="BRQ46" s="429"/>
      <c r="BRR46" s="429"/>
      <c r="BRS46" s="429"/>
      <c r="BRT46" s="429"/>
      <c r="BRU46" s="429"/>
      <c r="BRV46" s="429"/>
      <c r="BRW46" s="429"/>
      <c r="BRX46" s="429"/>
      <c r="BRY46" s="429"/>
      <c r="BRZ46" s="429"/>
      <c r="BSA46" s="429"/>
      <c r="BSB46" s="429"/>
      <c r="BSC46" s="429"/>
      <c r="BSD46" s="429"/>
      <c r="BSE46" s="429"/>
      <c r="BSF46" s="429"/>
      <c r="BSG46" s="429"/>
      <c r="BSH46" s="429"/>
      <c r="BSI46" s="429"/>
      <c r="BSJ46" s="429"/>
      <c r="BSK46" s="429"/>
      <c r="BSL46" s="429"/>
      <c r="BSM46" s="429"/>
      <c r="BSN46" s="429"/>
      <c r="BSO46" s="429"/>
      <c r="BSP46" s="429"/>
      <c r="BSQ46" s="429"/>
      <c r="BSR46" s="429"/>
      <c r="BSS46" s="429"/>
      <c r="BST46" s="429"/>
      <c r="BSU46" s="429"/>
      <c r="BSV46" s="429"/>
      <c r="BSW46" s="429"/>
      <c r="BSX46" s="429"/>
      <c r="BSY46" s="429"/>
      <c r="BSZ46" s="429"/>
      <c r="BTA46" s="429"/>
      <c r="BTB46" s="429"/>
      <c r="BTC46" s="429"/>
      <c r="BTD46" s="429"/>
      <c r="BTE46" s="429"/>
      <c r="BTF46" s="429"/>
      <c r="BTG46" s="429"/>
      <c r="BTH46" s="429"/>
      <c r="BTI46" s="429"/>
      <c r="BTJ46" s="429"/>
      <c r="BTK46" s="429"/>
      <c r="BTL46" s="429"/>
      <c r="BTM46" s="429"/>
      <c r="BTN46" s="429"/>
      <c r="BTO46" s="429"/>
      <c r="BTP46" s="429"/>
      <c r="BTQ46" s="429"/>
      <c r="BTR46" s="429"/>
      <c r="BTS46" s="429"/>
      <c r="BTT46" s="429"/>
      <c r="BTU46" s="429"/>
      <c r="BTV46" s="429"/>
      <c r="BTW46" s="429"/>
      <c r="BTX46" s="429"/>
      <c r="BTY46" s="429"/>
      <c r="BTZ46" s="429"/>
      <c r="BUA46" s="429"/>
      <c r="BUB46" s="429"/>
      <c r="BUC46" s="429"/>
      <c r="BUD46" s="429"/>
      <c r="BUE46" s="429"/>
      <c r="BUF46" s="429"/>
      <c r="BUG46" s="429"/>
      <c r="BUH46" s="429"/>
      <c r="BUI46" s="429"/>
      <c r="BUJ46" s="429"/>
      <c r="BUK46" s="429"/>
      <c r="BUL46" s="429"/>
      <c r="BUM46" s="429"/>
      <c r="BUN46" s="429"/>
      <c r="BUO46" s="429"/>
      <c r="BUP46" s="429"/>
      <c r="BUQ46" s="429"/>
      <c r="BUR46" s="429"/>
      <c r="BUS46" s="429"/>
      <c r="BUT46" s="429"/>
      <c r="BUU46" s="429"/>
      <c r="BUV46" s="429"/>
      <c r="BUW46" s="429"/>
      <c r="BUX46" s="429"/>
      <c r="BUY46" s="429"/>
      <c r="BUZ46" s="429"/>
      <c r="BVA46" s="429"/>
      <c r="BVB46" s="429"/>
      <c r="BVC46" s="429"/>
      <c r="BVD46" s="429"/>
      <c r="BVE46" s="429"/>
      <c r="BVF46" s="429"/>
      <c r="BVG46" s="429"/>
      <c r="BVH46" s="429"/>
      <c r="BVI46" s="429"/>
      <c r="BVJ46" s="429"/>
      <c r="BVK46" s="429"/>
      <c r="BVL46" s="429"/>
      <c r="BVM46" s="429"/>
      <c r="BVN46" s="429"/>
      <c r="BVO46" s="429"/>
      <c r="BVP46" s="429"/>
      <c r="BVQ46" s="429"/>
      <c r="BVR46" s="429"/>
      <c r="BVS46" s="429"/>
      <c r="BVT46" s="429"/>
      <c r="BVU46" s="429"/>
      <c r="BVV46" s="429"/>
      <c r="BVW46" s="429"/>
      <c r="BVX46" s="429"/>
      <c r="BVY46" s="429"/>
      <c r="BVZ46" s="429"/>
      <c r="BWA46" s="429"/>
      <c r="BWB46" s="429"/>
      <c r="BWC46" s="429"/>
      <c r="BWD46" s="429"/>
      <c r="BWE46" s="429"/>
      <c r="BWF46" s="429"/>
      <c r="BWG46" s="429"/>
      <c r="BWH46" s="429"/>
      <c r="BWI46" s="429"/>
      <c r="BWJ46" s="429"/>
      <c r="BWK46" s="429"/>
      <c r="BWL46" s="429"/>
      <c r="BWM46" s="429"/>
      <c r="BWN46" s="429"/>
      <c r="BWO46" s="429"/>
      <c r="BWP46" s="429"/>
      <c r="BWQ46" s="429"/>
      <c r="BWR46" s="429"/>
      <c r="BWS46" s="429"/>
      <c r="BWT46" s="429"/>
      <c r="BWU46" s="429"/>
      <c r="BWV46" s="429"/>
      <c r="BWW46" s="429"/>
      <c r="BWX46" s="429"/>
      <c r="BWY46" s="429"/>
      <c r="BWZ46" s="429"/>
      <c r="BXA46" s="429"/>
      <c r="BXB46" s="429"/>
      <c r="BXC46" s="429"/>
      <c r="BXD46" s="429"/>
      <c r="BXE46" s="429"/>
      <c r="BXF46" s="429"/>
      <c r="BXG46" s="429"/>
      <c r="BXH46" s="429"/>
      <c r="BXI46" s="429"/>
      <c r="BXJ46" s="429"/>
      <c r="BXK46" s="429"/>
      <c r="BXL46" s="429"/>
      <c r="BXM46" s="429"/>
      <c r="BXN46" s="429"/>
      <c r="BXO46" s="429"/>
      <c r="BXP46" s="429"/>
      <c r="BXQ46" s="429"/>
      <c r="BXR46" s="429"/>
      <c r="BXS46" s="429"/>
      <c r="BXT46" s="429"/>
      <c r="BXU46" s="429"/>
      <c r="BXV46" s="429"/>
      <c r="BXW46" s="429"/>
      <c r="BXX46" s="429"/>
      <c r="BXY46" s="429"/>
      <c r="BXZ46" s="429"/>
      <c r="BYA46" s="429"/>
      <c r="BYB46" s="429"/>
      <c r="BYC46" s="429"/>
      <c r="BYD46" s="429"/>
      <c r="BYE46" s="429"/>
      <c r="BYF46" s="429"/>
      <c r="BYG46" s="429"/>
      <c r="BYH46" s="429"/>
      <c r="BYI46" s="429"/>
      <c r="BYJ46" s="429"/>
      <c r="BYK46" s="429"/>
      <c r="BYL46" s="429"/>
      <c r="BYM46" s="429"/>
      <c r="BYN46" s="429"/>
      <c r="BYO46" s="429"/>
      <c r="BYP46" s="429"/>
      <c r="BYQ46" s="429"/>
      <c r="BYR46" s="429"/>
      <c r="BYS46" s="429"/>
      <c r="BYT46" s="429"/>
      <c r="BYU46" s="429"/>
      <c r="BYV46" s="429"/>
      <c r="BYW46" s="429"/>
      <c r="BYX46" s="429"/>
      <c r="BYY46" s="429"/>
      <c r="BYZ46" s="429"/>
      <c r="BZA46" s="429"/>
      <c r="BZB46" s="429"/>
      <c r="BZC46" s="429"/>
      <c r="BZD46" s="429"/>
      <c r="BZE46" s="429"/>
      <c r="BZF46" s="429"/>
      <c r="BZG46" s="429"/>
      <c r="BZH46" s="429"/>
      <c r="BZI46" s="429"/>
      <c r="BZJ46" s="429"/>
      <c r="BZK46" s="429"/>
      <c r="BZL46" s="429"/>
      <c r="BZM46" s="429"/>
      <c r="BZN46" s="429"/>
      <c r="BZO46" s="429"/>
      <c r="BZP46" s="429"/>
      <c r="BZQ46" s="429"/>
      <c r="BZR46" s="429"/>
      <c r="BZS46" s="429"/>
      <c r="BZT46" s="429"/>
      <c r="BZU46" s="429"/>
      <c r="BZV46" s="429"/>
      <c r="BZW46" s="429"/>
      <c r="BZX46" s="429"/>
      <c r="BZY46" s="429"/>
      <c r="BZZ46" s="429"/>
      <c r="CAA46" s="429"/>
      <c r="CAB46" s="429"/>
      <c r="CAC46" s="429"/>
      <c r="CAD46" s="429"/>
      <c r="CAE46" s="429"/>
      <c r="CAF46" s="429"/>
      <c r="CAG46" s="429"/>
      <c r="CAH46" s="429"/>
      <c r="CAI46" s="429"/>
      <c r="CAJ46" s="429"/>
      <c r="CAK46" s="429"/>
      <c r="CAL46" s="429"/>
      <c r="CAM46" s="429"/>
      <c r="CAN46" s="429"/>
      <c r="CAO46" s="429"/>
      <c r="CAP46" s="429"/>
      <c r="CAQ46" s="429"/>
      <c r="CAR46" s="429"/>
      <c r="CAS46" s="429"/>
      <c r="CAT46" s="429"/>
      <c r="CAU46" s="429"/>
      <c r="CAV46" s="429"/>
      <c r="CAW46" s="429"/>
      <c r="CAX46" s="429"/>
      <c r="CAY46" s="429"/>
      <c r="CAZ46" s="429"/>
      <c r="CBA46" s="429"/>
      <c r="CBB46" s="429"/>
      <c r="CBC46" s="429"/>
      <c r="CBD46" s="429"/>
      <c r="CBE46" s="429"/>
      <c r="CBF46" s="429"/>
      <c r="CBG46" s="429"/>
      <c r="CBH46" s="429"/>
      <c r="CBI46" s="429"/>
      <c r="CBJ46" s="429"/>
      <c r="CBK46" s="429"/>
      <c r="CBL46" s="429"/>
      <c r="CBM46" s="429"/>
      <c r="CBN46" s="429"/>
      <c r="CBO46" s="429"/>
      <c r="CBP46" s="429"/>
      <c r="CBQ46" s="429"/>
      <c r="CBR46" s="429"/>
      <c r="CBS46" s="429"/>
      <c r="CBT46" s="429"/>
      <c r="CBU46" s="429"/>
      <c r="CBV46" s="429"/>
      <c r="CBW46" s="429"/>
      <c r="CBX46" s="429"/>
      <c r="CBY46" s="429"/>
      <c r="CBZ46" s="429"/>
      <c r="CCA46" s="429"/>
      <c r="CCB46" s="429"/>
      <c r="CCC46" s="429"/>
      <c r="CCD46" s="429"/>
      <c r="CCE46" s="429"/>
      <c r="CCF46" s="429"/>
      <c r="CCG46" s="429"/>
      <c r="CCH46" s="429"/>
      <c r="CCI46" s="429"/>
      <c r="CCJ46" s="429"/>
      <c r="CCK46" s="429"/>
      <c r="CCL46" s="429"/>
      <c r="CCM46" s="429"/>
      <c r="CCN46" s="429"/>
      <c r="CCO46" s="429"/>
      <c r="CCP46" s="429"/>
      <c r="CCQ46" s="429"/>
      <c r="CCR46" s="429"/>
      <c r="CCS46" s="429"/>
      <c r="CCT46" s="429"/>
      <c r="CCU46" s="429"/>
      <c r="CCV46" s="429"/>
      <c r="CCW46" s="429"/>
      <c r="CCX46" s="429"/>
      <c r="CCY46" s="429"/>
      <c r="CCZ46" s="429"/>
      <c r="CDA46" s="429"/>
      <c r="CDB46" s="429"/>
      <c r="CDC46" s="429"/>
      <c r="CDD46" s="429"/>
      <c r="CDE46" s="429"/>
      <c r="CDF46" s="429"/>
      <c r="CDG46" s="429"/>
      <c r="CDH46" s="429"/>
      <c r="CDI46" s="429"/>
      <c r="CDJ46" s="429"/>
      <c r="CDK46" s="429"/>
      <c r="CDL46" s="429"/>
      <c r="CDM46" s="429"/>
      <c r="CDN46" s="429"/>
      <c r="CDO46" s="429"/>
      <c r="CDP46" s="429"/>
      <c r="CDQ46" s="429"/>
      <c r="CDR46" s="429"/>
      <c r="CDS46" s="429"/>
      <c r="CDT46" s="429"/>
      <c r="CDU46" s="429"/>
      <c r="CDV46" s="429"/>
      <c r="CDW46" s="429"/>
      <c r="CDX46" s="429"/>
      <c r="CDY46" s="429"/>
      <c r="CDZ46" s="429"/>
      <c r="CEA46" s="429"/>
      <c r="CEB46" s="429"/>
      <c r="CEC46" s="429"/>
      <c r="CED46" s="429"/>
      <c r="CEE46" s="429"/>
      <c r="CEF46" s="429"/>
      <c r="CEG46" s="429"/>
      <c r="CEH46" s="429"/>
      <c r="CEI46" s="429"/>
      <c r="CEJ46" s="429"/>
      <c r="CEK46" s="429"/>
      <c r="CEL46" s="429"/>
      <c r="CEM46" s="429"/>
      <c r="CEN46" s="429"/>
      <c r="CEO46" s="429"/>
      <c r="CEP46" s="429"/>
      <c r="CEQ46" s="429"/>
      <c r="CER46" s="429"/>
      <c r="CES46" s="429"/>
      <c r="CET46" s="429"/>
      <c r="CEU46" s="429"/>
      <c r="CEV46" s="429"/>
      <c r="CEW46" s="429"/>
      <c r="CEX46" s="429"/>
      <c r="CEY46" s="429"/>
      <c r="CEZ46" s="429"/>
      <c r="CFA46" s="429"/>
      <c r="CFB46" s="429"/>
      <c r="CFC46" s="429"/>
      <c r="CFD46" s="429"/>
      <c r="CFE46" s="429"/>
      <c r="CFF46" s="429"/>
      <c r="CFG46" s="429"/>
      <c r="CFH46" s="429"/>
      <c r="CFI46" s="429"/>
      <c r="CFJ46" s="429"/>
      <c r="CFK46" s="429"/>
      <c r="CFL46" s="429"/>
      <c r="CFM46" s="429"/>
      <c r="CFN46" s="429"/>
      <c r="CFO46" s="429"/>
      <c r="CFP46" s="429"/>
      <c r="CFQ46" s="429"/>
      <c r="CFR46" s="429"/>
      <c r="CFS46" s="429"/>
      <c r="CFT46" s="429"/>
      <c r="CFU46" s="429"/>
      <c r="CFV46" s="429"/>
      <c r="CFW46" s="429"/>
      <c r="CFX46" s="429"/>
      <c r="CFY46" s="429"/>
      <c r="CFZ46" s="429"/>
      <c r="CGA46" s="429"/>
      <c r="CGB46" s="429"/>
      <c r="CGC46" s="429"/>
      <c r="CGD46" s="429"/>
      <c r="CGE46" s="429"/>
      <c r="CGF46" s="429"/>
      <c r="CGG46" s="429"/>
      <c r="CGH46" s="429"/>
      <c r="CGI46" s="429"/>
      <c r="CGJ46" s="429"/>
      <c r="CGK46" s="429"/>
      <c r="CGL46" s="429"/>
      <c r="CGM46" s="429"/>
      <c r="CGN46" s="429"/>
      <c r="CGO46" s="429"/>
      <c r="CGP46" s="429"/>
      <c r="CGQ46" s="429"/>
      <c r="CGR46" s="429"/>
      <c r="CGS46" s="429"/>
      <c r="CGT46" s="429"/>
      <c r="CGU46" s="429"/>
      <c r="CGV46" s="429"/>
      <c r="CGW46" s="429"/>
      <c r="CGX46" s="429"/>
      <c r="CGY46" s="429"/>
      <c r="CGZ46" s="429"/>
      <c r="CHA46" s="429"/>
      <c r="CHB46" s="429"/>
      <c r="CHC46" s="429"/>
      <c r="CHD46" s="429"/>
      <c r="CHE46" s="429"/>
      <c r="CHF46" s="429"/>
      <c r="CHG46" s="429"/>
      <c r="CHH46" s="429"/>
      <c r="CHI46" s="429"/>
      <c r="CHJ46" s="429"/>
      <c r="CHK46" s="429"/>
      <c r="CHL46" s="429"/>
      <c r="CHM46" s="429"/>
      <c r="CHN46" s="429"/>
      <c r="CHO46" s="429"/>
      <c r="CHP46" s="429"/>
      <c r="CHQ46" s="429"/>
      <c r="CHR46" s="429"/>
      <c r="CHS46" s="429"/>
      <c r="CHT46" s="429"/>
      <c r="CHU46" s="429"/>
      <c r="CHV46" s="429"/>
      <c r="CHW46" s="429"/>
      <c r="CHX46" s="429"/>
      <c r="CHY46" s="429"/>
      <c r="CHZ46" s="429"/>
      <c r="CIA46" s="429"/>
      <c r="CIB46" s="429"/>
      <c r="CIC46" s="429"/>
      <c r="CID46" s="429"/>
      <c r="CIE46" s="429"/>
      <c r="CIF46" s="429"/>
      <c r="CIG46" s="429"/>
      <c r="CIH46" s="429"/>
      <c r="CII46" s="429"/>
      <c r="CIJ46" s="429"/>
      <c r="CIK46" s="429"/>
      <c r="CIL46" s="429"/>
      <c r="CIM46" s="429"/>
      <c r="CIN46" s="429"/>
      <c r="CIO46" s="429"/>
      <c r="CIP46" s="429"/>
      <c r="CIQ46" s="429"/>
      <c r="CIR46" s="429"/>
      <c r="CIS46" s="429"/>
      <c r="CIT46" s="429"/>
      <c r="CIU46" s="429"/>
      <c r="CIV46" s="429"/>
      <c r="CIW46" s="429"/>
      <c r="CIX46" s="429"/>
      <c r="CIY46" s="429"/>
      <c r="CIZ46" s="429"/>
      <c r="CJA46" s="429"/>
      <c r="CJB46" s="429"/>
      <c r="CJC46" s="429"/>
      <c r="CJD46" s="429"/>
      <c r="CJE46" s="429"/>
      <c r="CJF46" s="429"/>
      <c r="CJG46" s="429"/>
      <c r="CJH46" s="429"/>
      <c r="CJI46" s="429"/>
      <c r="CJJ46" s="429"/>
      <c r="CJK46" s="429"/>
      <c r="CJL46" s="429"/>
      <c r="CJM46" s="429"/>
      <c r="CJN46" s="429"/>
      <c r="CJO46" s="429"/>
      <c r="CJP46" s="429"/>
      <c r="CJQ46" s="429"/>
      <c r="CJR46" s="429"/>
      <c r="CJS46" s="429"/>
      <c r="CJT46" s="429"/>
      <c r="CJU46" s="429"/>
      <c r="CJV46" s="429"/>
      <c r="CJW46" s="429"/>
      <c r="CJX46" s="429"/>
      <c r="CJY46" s="429"/>
      <c r="CJZ46" s="429"/>
      <c r="CKA46" s="429"/>
      <c r="CKB46" s="429"/>
      <c r="CKC46" s="429"/>
      <c r="CKD46" s="429"/>
      <c r="CKE46" s="429"/>
      <c r="CKF46" s="429"/>
      <c r="CKG46" s="429"/>
      <c r="CKH46" s="429"/>
      <c r="CKI46" s="429"/>
      <c r="CKJ46" s="429"/>
      <c r="CKK46" s="429"/>
      <c r="CKL46" s="429"/>
      <c r="CKM46" s="429"/>
      <c r="CKN46" s="429"/>
      <c r="CKO46" s="429"/>
      <c r="CKP46" s="429"/>
      <c r="CKQ46" s="429"/>
      <c r="CKR46" s="429"/>
      <c r="CKS46" s="429"/>
      <c r="CKT46" s="429"/>
      <c r="CKU46" s="429"/>
      <c r="CKV46" s="429"/>
      <c r="CKW46" s="429"/>
      <c r="CKX46" s="429"/>
      <c r="CKY46" s="429"/>
      <c r="CKZ46" s="429"/>
      <c r="CLA46" s="429"/>
      <c r="CLB46" s="429"/>
      <c r="CLC46" s="429"/>
      <c r="CLD46" s="429"/>
      <c r="CLE46" s="429"/>
      <c r="CLF46" s="429"/>
      <c r="CLG46" s="429"/>
      <c r="CLH46" s="429"/>
      <c r="CLI46" s="429"/>
      <c r="CLJ46" s="429"/>
      <c r="CLK46" s="429"/>
      <c r="CLL46" s="429"/>
      <c r="CLM46" s="429"/>
      <c r="CLN46" s="429"/>
      <c r="CLO46" s="429"/>
      <c r="CLP46" s="429"/>
      <c r="CLQ46" s="429"/>
      <c r="CLR46" s="429"/>
      <c r="CLS46" s="429"/>
      <c r="CLT46" s="429"/>
      <c r="CLU46" s="429"/>
      <c r="CLV46" s="429"/>
      <c r="CLW46" s="429"/>
      <c r="CLX46" s="429"/>
      <c r="CLY46" s="429"/>
      <c r="CLZ46" s="429"/>
      <c r="CMA46" s="429"/>
      <c r="CMB46" s="429"/>
      <c r="CMC46" s="429"/>
      <c r="CMD46" s="429"/>
      <c r="CME46" s="429"/>
      <c r="CMF46" s="429"/>
      <c r="CMG46" s="429"/>
      <c r="CMH46" s="429"/>
      <c r="CMI46" s="429"/>
      <c r="CMJ46" s="429"/>
      <c r="CMK46" s="429"/>
      <c r="CML46" s="429"/>
      <c r="CMM46" s="429"/>
      <c r="CMN46" s="429"/>
      <c r="CMO46" s="429"/>
      <c r="CMP46" s="429"/>
      <c r="CMQ46" s="429"/>
      <c r="CMR46" s="429"/>
      <c r="CMS46" s="429"/>
      <c r="CMT46" s="429"/>
      <c r="CMU46" s="429"/>
      <c r="CMV46" s="429"/>
      <c r="CMW46" s="429"/>
      <c r="CMX46" s="429"/>
      <c r="CMY46" s="429"/>
      <c r="CMZ46" s="429"/>
      <c r="CNA46" s="429"/>
      <c r="CNB46" s="429"/>
      <c r="CNC46" s="429"/>
      <c r="CND46" s="429"/>
      <c r="CNE46" s="429"/>
      <c r="CNF46" s="429"/>
      <c r="CNG46" s="429"/>
      <c r="CNH46" s="429"/>
      <c r="CNI46" s="429"/>
      <c r="CNJ46" s="429"/>
      <c r="CNK46" s="429"/>
      <c r="CNL46" s="429"/>
      <c r="CNM46" s="429"/>
      <c r="CNN46" s="429"/>
      <c r="CNO46" s="429"/>
      <c r="CNP46" s="429"/>
      <c r="CNQ46" s="429"/>
      <c r="CNR46" s="429"/>
      <c r="CNS46" s="429"/>
      <c r="CNT46" s="429"/>
      <c r="CNU46" s="429"/>
      <c r="CNV46" s="429"/>
      <c r="CNW46" s="429"/>
      <c r="CNX46" s="429"/>
      <c r="CNY46" s="429"/>
      <c r="CNZ46" s="429"/>
      <c r="COA46" s="429"/>
      <c r="COB46" s="429"/>
      <c r="COC46" s="429"/>
      <c r="COD46" s="429"/>
      <c r="COE46" s="429"/>
      <c r="COF46" s="429"/>
      <c r="COG46" s="429"/>
      <c r="COH46" s="429"/>
      <c r="COI46" s="429"/>
      <c r="COJ46" s="429"/>
      <c r="COK46" s="429"/>
      <c r="COL46" s="429"/>
      <c r="COM46" s="429"/>
      <c r="CON46" s="429"/>
      <c r="COO46" s="429"/>
      <c r="COP46" s="429"/>
      <c r="COQ46" s="429"/>
      <c r="COR46" s="429"/>
      <c r="COS46" s="429"/>
      <c r="COT46" s="429"/>
      <c r="COU46" s="429"/>
      <c r="COV46" s="429"/>
      <c r="COW46" s="429"/>
      <c r="COX46" s="429"/>
      <c r="COY46" s="429"/>
      <c r="COZ46" s="429"/>
      <c r="CPA46" s="429"/>
      <c r="CPB46" s="429"/>
      <c r="CPC46" s="429"/>
      <c r="CPD46" s="429"/>
      <c r="CPE46" s="429"/>
      <c r="CPF46" s="429"/>
      <c r="CPG46" s="429"/>
      <c r="CPH46" s="429"/>
      <c r="CPI46" s="429"/>
      <c r="CPJ46" s="429"/>
      <c r="CPK46" s="429"/>
      <c r="CPL46" s="429"/>
      <c r="CPM46" s="429"/>
      <c r="CPN46" s="429"/>
      <c r="CPO46" s="429"/>
      <c r="CPP46" s="429"/>
      <c r="CPQ46" s="429"/>
      <c r="CPR46" s="429"/>
      <c r="CPS46" s="429"/>
      <c r="CPT46" s="429"/>
      <c r="CPU46" s="429"/>
      <c r="CPV46" s="429"/>
      <c r="CPW46" s="429"/>
      <c r="CPX46" s="429"/>
      <c r="CPY46" s="429"/>
      <c r="CPZ46" s="429"/>
      <c r="CQA46" s="429"/>
      <c r="CQB46" s="429"/>
      <c r="CQC46" s="429"/>
      <c r="CQD46" s="429"/>
      <c r="CQE46" s="429"/>
      <c r="CQF46" s="429"/>
      <c r="CQG46" s="429"/>
      <c r="CQH46" s="429"/>
      <c r="CQI46" s="429"/>
      <c r="CQJ46" s="429"/>
      <c r="CQK46" s="429"/>
      <c r="CQL46" s="429"/>
      <c r="CQM46" s="429"/>
      <c r="CQN46" s="429"/>
      <c r="CQO46" s="429"/>
      <c r="CQP46" s="429"/>
      <c r="CQQ46" s="429"/>
      <c r="CQR46" s="429"/>
      <c r="CQS46" s="429"/>
      <c r="CQT46" s="429"/>
      <c r="CQU46" s="429"/>
      <c r="CQV46" s="429"/>
      <c r="CQW46" s="429"/>
      <c r="CQX46" s="429"/>
      <c r="CQY46" s="429"/>
      <c r="CQZ46" s="429"/>
      <c r="CRA46" s="429"/>
      <c r="CRB46" s="429"/>
      <c r="CRC46" s="429"/>
      <c r="CRD46" s="429"/>
      <c r="CRE46" s="429"/>
      <c r="CRF46" s="429"/>
      <c r="CRG46" s="429"/>
      <c r="CRH46" s="429"/>
      <c r="CRI46" s="429"/>
      <c r="CRJ46" s="429"/>
      <c r="CRK46" s="429"/>
      <c r="CRL46" s="429"/>
      <c r="CRM46" s="429"/>
      <c r="CRN46" s="429"/>
      <c r="CRO46" s="429"/>
      <c r="CRP46" s="429"/>
      <c r="CRQ46" s="429"/>
      <c r="CRR46" s="429"/>
      <c r="CRS46" s="429"/>
      <c r="CRT46" s="429"/>
      <c r="CRU46" s="429"/>
      <c r="CRV46" s="429"/>
      <c r="CRW46" s="429"/>
      <c r="CRX46" s="429"/>
      <c r="CRY46" s="429"/>
      <c r="CRZ46" s="429"/>
      <c r="CSA46" s="429"/>
      <c r="CSB46" s="429"/>
      <c r="CSC46" s="429"/>
      <c r="CSD46" s="429"/>
      <c r="CSE46" s="429"/>
      <c r="CSF46" s="429"/>
      <c r="CSG46" s="429"/>
      <c r="CSH46" s="429"/>
      <c r="CSI46" s="429"/>
      <c r="CSJ46" s="429"/>
      <c r="CSK46" s="429"/>
      <c r="CSL46" s="429"/>
      <c r="CSM46" s="429"/>
      <c r="CSN46" s="429"/>
      <c r="CSO46" s="429"/>
      <c r="CSP46" s="429"/>
      <c r="CSQ46" s="429"/>
      <c r="CSR46" s="429"/>
      <c r="CSS46" s="429"/>
      <c r="CST46" s="429"/>
      <c r="CSU46" s="429"/>
      <c r="CSV46" s="429"/>
      <c r="CSW46" s="429"/>
      <c r="CSX46" s="429"/>
      <c r="CSY46" s="429"/>
      <c r="CSZ46" s="429"/>
      <c r="CTA46" s="429"/>
      <c r="CTB46" s="429"/>
      <c r="CTC46" s="429"/>
      <c r="CTD46" s="429"/>
      <c r="CTE46" s="429"/>
      <c r="CTF46" s="429"/>
      <c r="CTG46" s="429"/>
      <c r="CTH46" s="429"/>
      <c r="CTI46" s="429"/>
      <c r="CTJ46" s="429"/>
      <c r="CTK46" s="429"/>
      <c r="CTL46" s="429"/>
      <c r="CTM46" s="429"/>
      <c r="CTN46" s="429"/>
      <c r="CTO46" s="429"/>
      <c r="CTP46" s="429"/>
      <c r="CTQ46" s="429"/>
      <c r="CTR46" s="429"/>
      <c r="CTS46" s="429"/>
      <c r="CTT46" s="429"/>
      <c r="CTU46" s="429"/>
      <c r="CTV46" s="429"/>
      <c r="CTW46" s="429"/>
      <c r="CTX46" s="429"/>
      <c r="CTY46" s="429"/>
      <c r="CTZ46" s="429"/>
      <c r="CUA46" s="429"/>
      <c r="CUB46" s="429"/>
      <c r="CUC46" s="429"/>
      <c r="CUD46" s="429"/>
      <c r="CUE46" s="429"/>
      <c r="CUF46" s="429"/>
      <c r="CUG46" s="429"/>
      <c r="CUH46" s="429"/>
      <c r="CUI46" s="429"/>
      <c r="CUJ46" s="429"/>
      <c r="CUK46" s="429"/>
      <c r="CUL46" s="429"/>
      <c r="CUM46" s="429"/>
      <c r="CUN46" s="429"/>
      <c r="CUO46" s="429"/>
      <c r="CUP46" s="429"/>
      <c r="CUQ46" s="429"/>
      <c r="CUR46" s="429"/>
      <c r="CUS46" s="429"/>
      <c r="CUT46" s="429"/>
      <c r="CUU46" s="429"/>
      <c r="CUV46" s="429"/>
      <c r="CUW46" s="429"/>
      <c r="CUX46" s="429"/>
      <c r="CUY46" s="429"/>
      <c r="CUZ46" s="429"/>
      <c r="CVA46" s="429"/>
      <c r="CVB46" s="429"/>
      <c r="CVC46" s="429"/>
      <c r="CVD46" s="429"/>
      <c r="CVE46" s="429"/>
      <c r="CVF46" s="429"/>
      <c r="CVG46" s="429"/>
      <c r="CVH46" s="429"/>
      <c r="CVI46" s="429"/>
      <c r="CVJ46" s="429"/>
      <c r="CVK46" s="429"/>
      <c r="CVL46" s="429"/>
      <c r="CVM46" s="429"/>
      <c r="CVN46" s="429"/>
      <c r="CVO46" s="429"/>
      <c r="CVP46" s="429"/>
      <c r="CVQ46" s="429"/>
      <c r="CVR46" s="429"/>
      <c r="CVS46" s="429"/>
      <c r="CVT46" s="429"/>
      <c r="CVU46" s="429"/>
      <c r="CVV46" s="429"/>
      <c r="CVW46" s="429"/>
      <c r="CVX46" s="429"/>
      <c r="CVY46" s="429"/>
      <c r="CVZ46" s="429"/>
      <c r="CWA46" s="429"/>
      <c r="CWB46" s="429"/>
      <c r="CWC46" s="429"/>
      <c r="CWD46" s="429"/>
      <c r="CWE46" s="429"/>
      <c r="CWF46" s="429"/>
      <c r="CWG46" s="429"/>
      <c r="CWH46" s="429"/>
      <c r="CWI46" s="429"/>
      <c r="CWJ46" s="429"/>
      <c r="CWK46" s="429"/>
      <c r="CWL46" s="429"/>
      <c r="CWM46" s="429"/>
      <c r="CWN46" s="429"/>
      <c r="CWO46" s="429"/>
      <c r="CWP46" s="429"/>
      <c r="CWQ46" s="429"/>
      <c r="CWR46" s="429"/>
      <c r="CWS46" s="429"/>
      <c r="CWT46" s="429"/>
      <c r="CWU46" s="429"/>
      <c r="CWV46" s="429"/>
      <c r="CWW46" s="429"/>
      <c r="CWX46" s="429"/>
      <c r="CWY46" s="429"/>
      <c r="CWZ46" s="429"/>
      <c r="CXA46" s="429"/>
      <c r="CXB46" s="429"/>
      <c r="CXC46" s="429"/>
      <c r="CXD46" s="429"/>
      <c r="CXE46" s="429"/>
      <c r="CXF46" s="429"/>
      <c r="CXG46" s="429"/>
      <c r="CXH46" s="429"/>
      <c r="CXI46" s="429"/>
      <c r="CXJ46" s="429"/>
      <c r="CXK46" s="429"/>
      <c r="CXL46" s="429"/>
      <c r="CXM46" s="429"/>
      <c r="CXN46" s="429"/>
      <c r="CXO46" s="429"/>
      <c r="CXP46" s="429"/>
      <c r="CXQ46" s="429"/>
      <c r="CXR46" s="429"/>
      <c r="CXS46" s="429"/>
      <c r="CXT46" s="429"/>
      <c r="CXU46" s="429"/>
      <c r="CXV46" s="429"/>
      <c r="CXW46" s="429"/>
      <c r="CXX46" s="429"/>
      <c r="CXY46" s="429"/>
      <c r="CXZ46" s="429"/>
      <c r="CYA46" s="429"/>
      <c r="CYB46" s="429"/>
      <c r="CYC46" s="429"/>
      <c r="CYD46" s="429"/>
      <c r="CYE46" s="429"/>
      <c r="CYF46" s="429"/>
      <c r="CYG46" s="429"/>
      <c r="CYH46" s="429"/>
      <c r="CYI46" s="429"/>
      <c r="CYJ46" s="429"/>
      <c r="CYK46" s="429"/>
      <c r="CYL46" s="429"/>
      <c r="CYM46" s="429"/>
      <c r="CYN46" s="429"/>
      <c r="CYO46" s="429"/>
      <c r="CYP46" s="429"/>
      <c r="CYQ46" s="429"/>
      <c r="CYR46" s="429"/>
      <c r="CYS46" s="429"/>
      <c r="CYT46" s="429"/>
      <c r="CYU46" s="429"/>
      <c r="CYV46" s="429"/>
      <c r="CYW46" s="429"/>
      <c r="CYX46" s="429"/>
      <c r="CYY46" s="429"/>
      <c r="CYZ46" s="429"/>
      <c r="CZA46" s="429"/>
      <c r="CZB46" s="429"/>
      <c r="CZC46" s="429"/>
      <c r="CZD46" s="429"/>
      <c r="CZE46" s="429"/>
      <c r="CZF46" s="429"/>
      <c r="CZG46" s="429"/>
      <c r="CZH46" s="429"/>
      <c r="CZI46" s="429"/>
      <c r="CZJ46" s="429"/>
      <c r="CZK46" s="429"/>
      <c r="CZL46" s="429"/>
      <c r="CZM46" s="429"/>
      <c r="CZN46" s="429"/>
      <c r="CZO46" s="429"/>
      <c r="CZP46" s="429"/>
      <c r="CZQ46" s="429"/>
      <c r="CZR46" s="429"/>
      <c r="CZS46" s="429"/>
      <c r="CZT46" s="429"/>
      <c r="CZU46" s="429"/>
      <c r="CZV46" s="429"/>
      <c r="CZW46" s="429"/>
      <c r="CZX46" s="429"/>
      <c r="CZY46" s="429"/>
      <c r="CZZ46" s="429"/>
      <c r="DAA46" s="429"/>
      <c r="DAB46" s="429"/>
      <c r="DAC46" s="429"/>
      <c r="DAD46" s="429"/>
      <c r="DAE46" s="429"/>
      <c r="DAF46" s="429"/>
      <c r="DAG46" s="429"/>
      <c r="DAH46" s="429"/>
      <c r="DAI46" s="429"/>
      <c r="DAJ46" s="429"/>
      <c r="DAK46" s="429"/>
      <c r="DAL46" s="429"/>
      <c r="DAM46" s="429"/>
      <c r="DAN46" s="429"/>
      <c r="DAO46" s="429"/>
      <c r="DAP46" s="429"/>
      <c r="DAQ46" s="429"/>
      <c r="DAR46" s="429"/>
      <c r="DAS46" s="429"/>
      <c r="DAT46" s="429"/>
      <c r="DAU46" s="429"/>
      <c r="DAV46" s="429"/>
      <c r="DAW46" s="429"/>
      <c r="DAX46" s="429"/>
      <c r="DAY46" s="429"/>
      <c r="DAZ46" s="429"/>
      <c r="DBA46" s="429"/>
      <c r="DBB46" s="429"/>
      <c r="DBC46" s="429"/>
      <c r="DBD46" s="429"/>
      <c r="DBE46" s="429"/>
      <c r="DBF46" s="429"/>
      <c r="DBG46" s="429"/>
      <c r="DBH46" s="429"/>
      <c r="DBI46" s="429"/>
      <c r="DBJ46" s="429"/>
      <c r="DBK46" s="429"/>
      <c r="DBL46" s="429"/>
      <c r="DBM46" s="429"/>
      <c r="DBN46" s="429"/>
      <c r="DBO46" s="429"/>
      <c r="DBP46" s="429"/>
      <c r="DBQ46" s="429"/>
      <c r="DBR46" s="429"/>
      <c r="DBS46" s="429"/>
      <c r="DBT46" s="429"/>
      <c r="DBU46" s="429"/>
      <c r="DBV46" s="429"/>
      <c r="DBW46" s="429"/>
      <c r="DBX46" s="429"/>
      <c r="DBY46" s="429"/>
      <c r="DBZ46" s="429"/>
      <c r="DCA46" s="429"/>
      <c r="DCB46" s="429"/>
      <c r="DCC46" s="429"/>
      <c r="DCD46" s="429"/>
      <c r="DCE46" s="429"/>
      <c r="DCF46" s="429"/>
      <c r="DCG46" s="429"/>
      <c r="DCH46" s="429"/>
      <c r="DCI46" s="429"/>
      <c r="DCJ46" s="429"/>
      <c r="DCK46" s="429"/>
      <c r="DCL46" s="429"/>
      <c r="DCM46" s="429"/>
      <c r="DCN46" s="429"/>
      <c r="DCO46" s="429"/>
      <c r="DCP46" s="429"/>
      <c r="DCQ46" s="429"/>
      <c r="DCR46" s="429"/>
      <c r="DCS46" s="429"/>
      <c r="DCT46" s="429"/>
      <c r="DCU46" s="429"/>
      <c r="DCV46" s="429"/>
      <c r="DCW46" s="429"/>
      <c r="DCX46" s="429"/>
      <c r="DCY46" s="429"/>
      <c r="DCZ46" s="429"/>
      <c r="DDA46" s="429"/>
      <c r="DDB46" s="429"/>
      <c r="DDC46" s="429"/>
      <c r="DDD46" s="429"/>
      <c r="DDE46" s="429"/>
      <c r="DDF46" s="429"/>
      <c r="DDG46" s="429"/>
      <c r="DDH46" s="429"/>
      <c r="DDI46" s="429"/>
      <c r="DDJ46" s="429"/>
      <c r="DDK46" s="429"/>
      <c r="DDL46" s="429"/>
      <c r="DDM46" s="429"/>
      <c r="DDN46" s="429"/>
      <c r="DDO46" s="429"/>
      <c r="DDP46" s="429"/>
      <c r="DDQ46" s="429"/>
      <c r="DDR46" s="429"/>
      <c r="DDS46" s="429"/>
      <c r="DDT46" s="429"/>
      <c r="DDU46" s="429"/>
      <c r="DDV46" s="429"/>
      <c r="DDW46" s="429"/>
      <c r="DDX46" s="429"/>
      <c r="DDY46" s="429"/>
      <c r="DDZ46" s="429"/>
      <c r="DEA46" s="429"/>
      <c r="DEB46" s="429"/>
      <c r="DEC46" s="429"/>
      <c r="DED46" s="429"/>
      <c r="DEE46" s="429"/>
      <c r="DEF46" s="429"/>
      <c r="DEG46" s="429"/>
      <c r="DEH46" s="429"/>
      <c r="DEI46" s="429"/>
      <c r="DEJ46" s="429"/>
      <c r="DEK46" s="429"/>
      <c r="DEL46" s="429"/>
      <c r="DEM46" s="429"/>
      <c r="DEN46" s="429"/>
      <c r="DEO46" s="429"/>
      <c r="DEP46" s="429"/>
      <c r="DEQ46" s="429"/>
      <c r="DER46" s="429"/>
      <c r="DES46" s="429"/>
      <c r="DET46" s="429"/>
      <c r="DEU46" s="429"/>
      <c r="DEV46" s="429"/>
      <c r="DEW46" s="429"/>
      <c r="DEX46" s="429"/>
      <c r="DEY46" s="429"/>
      <c r="DEZ46" s="429"/>
      <c r="DFA46" s="429"/>
      <c r="DFB46" s="429"/>
      <c r="DFC46" s="429"/>
      <c r="DFD46" s="429"/>
      <c r="DFE46" s="429"/>
      <c r="DFF46" s="429"/>
      <c r="DFG46" s="429"/>
      <c r="DFH46" s="429"/>
      <c r="DFI46" s="429"/>
      <c r="DFJ46" s="429"/>
      <c r="DFK46" s="429"/>
      <c r="DFL46" s="429"/>
      <c r="DFM46" s="429"/>
      <c r="DFN46" s="429"/>
      <c r="DFO46" s="429"/>
      <c r="DFP46" s="429"/>
      <c r="DFQ46" s="429"/>
      <c r="DFR46" s="429"/>
      <c r="DFS46" s="429"/>
      <c r="DFT46" s="429"/>
      <c r="DFU46" s="429"/>
      <c r="DFV46" s="429"/>
      <c r="DFW46" s="429"/>
      <c r="DFX46" s="429"/>
      <c r="DFY46" s="429"/>
      <c r="DFZ46" s="429"/>
      <c r="DGA46" s="429"/>
      <c r="DGB46" s="429"/>
      <c r="DGC46" s="429"/>
      <c r="DGD46" s="429"/>
      <c r="DGE46" s="429"/>
      <c r="DGF46" s="429"/>
      <c r="DGG46" s="429"/>
      <c r="DGH46" s="429"/>
      <c r="DGI46" s="429"/>
      <c r="DGJ46" s="429"/>
      <c r="DGK46" s="429"/>
      <c r="DGL46" s="429"/>
      <c r="DGM46" s="429"/>
      <c r="DGN46" s="429"/>
      <c r="DGO46" s="429"/>
      <c r="DGP46" s="429"/>
      <c r="DGQ46" s="429"/>
      <c r="DGR46" s="429"/>
      <c r="DGS46" s="429"/>
      <c r="DGT46" s="429"/>
      <c r="DGU46" s="429"/>
      <c r="DGV46" s="429"/>
      <c r="DGW46" s="429"/>
      <c r="DGX46" s="429"/>
      <c r="DGY46" s="429"/>
      <c r="DGZ46" s="429"/>
      <c r="DHA46" s="429"/>
      <c r="DHB46" s="429"/>
      <c r="DHC46" s="429"/>
      <c r="DHD46" s="429"/>
      <c r="DHE46" s="429"/>
      <c r="DHF46" s="429"/>
      <c r="DHG46" s="429"/>
      <c r="DHH46" s="429"/>
      <c r="DHI46" s="429"/>
      <c r="DHJ46" s="429"/>
      <c r="DHK46" s="429"/>
      <c r="DHL46" s="429"/>
      <c r="DHM46" s="429"/>
      <c r="DHN46" s="429"/>
      <c r="DHO46" s="429"/>
      <c r="DHP46" s="429"/>
      <c r="DHQ46" s="429"/>
      <c r="DHR46" s="429"/>
      <c r="DHS46" s="429"/>
      <c r="DHT46" s="429"/>
      <c r="DHU46" s="429"/>
      <c r="DHV46" s="429"/>
      <c r="DHW46" s="429"/>
      <c r="DHX46" s="429"/>
      <c r="DHY46" s="429"/>
      <c r="DHZ46" s="429"/>
      <c r="DIA46" s="429"/>
      <c r="DIB46" s="429"/>
      <c r="DIC46" s="429"/>
      <c r="DID46" s="429"/>
      <c r="DIE46" s="429"/>
      <c r="DIF46" s="429"/>
      <c r="DIG46" s="429"/>
      <c r="DIH46" s="429"/>
      <c r="DII46" s="429"/>
      <c r="DIJ46" s="429"/>
      <c r="DIK46" s="429"/>
      <c r="DIL46" s="429"/>
      <c r="DIM46" s="429"/>
      <c r="DIN46" s="429"/>
      <c r="DIO46" s="429"/>
      <c r="DIP46" s="429"/>
      <c r="DIQ46" s="429"/>
      <c r="DIR46" s="429"/>
      <c r="DIS46" s="429"/>
      <c r="DIT46" s="429"/>
      <c r="DIU46" s="429"/>
      <c r="DIV46" s="429"/>
      <c r="DIW46" s="429"/>
      <c r="DIX46" s="429"/>
      <c r="DIY46" s="429"/>
      <c r="DIZ46" s="429"/>
      <c r="DJA46" s="429"/>
      <c r="DJB46" s="429"/>
      <c r="DJC46" s="429"/>
      <c r="DJD46" s="429"/>
      <c r="DJE46" s="429"/>
      <c r="DJF46" s="429"/>
      <c r="DJG46" s="429"/>
      <c r="DJH46" s="429"/>
      <c r="DJI46" s="429"/>
      <c r="DJJ46" s="429"/>
      <c r="DJK46" s="429"/>
      <c r="DJL46" s="429"/>
      <c r="DJM46" s="429"/>
      <c r="DJN46" s="429"/>
      <c r="DJO46" s="429"/>
      <c r="DJP46" s="429"/>
      <c r="DJQ46" s="429"/>
      <c r="DJR46" s="429"/>
      <c r="DJS46" s="429"/>
      <c r="DJT46" s="429"/>
      <c r="DJU46" s="429"/>
      <c r="DJV46" s="429"/>
      <c r="DJW46" s="429"/>
      <c r="DJX46" s="429"/>
      <c r="DJY46" s="429"/>
      <c r="DJZ46" s="429"/>
      <c r="DKA46" s="429"/>
      <c r="DKB46" s="429"/>
      <c r="DKC46" s="429"/>
      <c r="DKD46" s="429"/>
      <c r="DKE46" s="429"/>
      <c r="DKF46" s="429"/>
      <c r="DKG46" s="429"/>
      <c r="DKH46" s="429"/>
      <c r="DKI46" s="429"/>
      <c r="DKJ46" s="429"/>
      <c r="DKK46" s="429"/>
      <c r="DKL46" s="429"/>
      <c r="DKM46" s="429"/>
      <c r="DKN46" s="429"/>
      <c r="DKO46" s="429"/>
      <c r="DKP46" s="429"/>
      <c r="DKQ46" s="429"/>
      <c r="DKR46" s="429"/>
      <c r="DKS46" s="429"/>
      <c r="DKT46" s="429"/>
      <c r="DKU46" s="429"/>
      <c r="DKV46" s="429"/>
      <c r="DKW46" s="429"/>
      <c r="DKX46" s="429"/>
      <c r="DKY46" s="429"/>
      <c r="DKZ46" s="429"/>
      <c r="DLA46" s="429"/>
      <c r="DLB46" s="429"/>
      <c r="DLC46" s="429"/>
      <c r="DLD46" s="429"/>
      <c r="DLE46" s="429"/>
      <c r="DLF46" s="429"/>
      <c r="DLG46" s="429"/>
      <c r="DLH46" s="429"/>
      <c r="DLI46" s="429"/>
      <c r="DLJ46" s="429"/>
      <c r="DLK46" s="429"/>
      <c r="DLL46" s="429"/>
      <c r="DLM46" s="429"/>
      <c r="DLN46" s="429"/>
      <c r="DLO46" s="429"/>
      <c r="DLP46" s="429"/>
      <c r="DLQ46" s="429"/>
      <c r="DLR46" s="429"/>
      <c r="DLS46" s="429"/>
      <c r="DLT46" s="429"/>
      <c r="DLU46" s="429"/>
      <c r="DLV46" s="429"/>
      <c r="DLW46" s="429"/>
      <c r="DLX46" s="429"/>
      <c r="DLY46" s="429"/>
      <c r="DLZ46" s="429"/>
      <c r="DMA46" s="429"/>
      <c r="DMB46" s="429"/>
      <c r="DMC46" s="429"/>
      <c r="DMD46" s="429"/>
      <c r="DME46" s="429"/>
      <c r="DMF46" s="429"/>
      <c r="DMG46" s="429"/>
      <c r="DMH46" s="429"/>
      <c r="DMI46" s="429"/>
      <c r="DMJ46" s="429"/>
      <c r="DMK46" s="429"/>
      <c r="DML46" s="429"/>
      <c r="DMM46" s="429"/>
      <c r="DMN46" s="429"/>
      <c r="DMO46" s="429"/>
      <c r="DMP46" s="429"/>
      <c r="DMQ46" s="429"/>
      <c r="DMR46" s="429"/>
      <c r="DMS46" s="429"/>
      <c r="DMT46" s="429"/>
      <c r="DMU46" s="429"/>
      <c r="DMV46" s="429"/>
      <c r="DMW46" s="429"/>
      <c r="DMX46" s="429"/>
      <c r="DMY46" s="429"/>
      <c r="DMZ46" s="429"/>
      <c r="DNA46" s="429"/>
      <c r="DNB46" s="429"/>
      <c r="DNC46" s="429"/>
      <c r="DND46" s="429"/>
      <c r="DNE46" s="429"/>
      <c r="DNF46" s="429"/>
      <c r="DNG46" s="429"/>
      <c r="DNH46" s="429"/>
      <c r="DNI46" s="429"/>
      <c r="DNJ46" s="429"/>
      <c r="DNK46" s="429"/>
      <c r="DNL46" s="429"/>
      <c r="DNM46" s="429"/>
      <c r="DNN46" s="429"/>
      <c r="DNO46" s="429"/>
      <c r="DNP46" s="429"/>
      <c r="DNQ46" s="429"/>
      <c r="DNR46" s="429"/>
      <c r="DNS46" s="429"/>
      <c r="DNT46" s="429"/>
      <c r="DNU46" s="429"/>
      <c r="DNV46" s="429"/>
      <c r="DNW46" s="429"/>
      <c r="DNX46" s="429"/>
      <c r="DNY46" s="429"/>
      <c r="DNZ46" s="429"/>
      <c r="DOA46" s="429"/>
      <c r="DOB46" s="429"/>
      <c r="DOC46" s="429"/>
      <c r="DOD46" s="429"/>
      <c r="DOE46" s="429"/>
      <c r="DOF46" s="429"/>
      <c r="DOG46" s="429"/>
      <c r="DOH46" s="429"/>
      <c r="DOI46" s="429"/>
      <c r="DOJ46" s="429"/>
      <c r="DOK46" s="429"/>
      <c r="DOL46" s="429"/>
      <c r="DOM46" s="429"/>
      <c r="DON46" s="429"/>
      <c r="DOO46" s="429"/>
      <c r="DOP46" s="429"/>
      <c r="DOQ46" s="429"/>
      <c r="DOR46" s="429"/>
      <c r="DOS46" s="429"/>
      <c r="DOT46" s="429"/>
      <c r="DOU46" s="429"/>
      <c r="DOV46" s="429"/>
      <c r="DOW46" s="429"/>
      <c r="DOX46" s="429"/>
      <c r="DOY46" s="429"/>
      <c r="DOZ46" s="429"/>
      <c r="DPA46" s="429"/>
      <c r="DPB46" s="429"/>
      <c r="DPC46" s="429"/>
      <c r="DPD46" s="429"/>
      <c r="DPE46" s="429"/>
      <c r="DPF46" s="429"/>
      <c r="DPG46" s="429"/>
      <c r="DPH46" s="429"/>
      <c r="DPI46" s="429"/>
      <c r="DPJ46" s="429"/>
      <c r="DPK46" s="429"/>
      <c r="DPL46" s="429"/>
      <c r="DPM46" s="429"/>
      <c r="DPN46" s="429"/>
      <c r="DPO46" s="429"/>
      <c r="DPP46" s="429"/>
      <c r="DPQ46" s="429"/>
      <c r="DPR46" s="429"/>
      <c r="DPS46" s="429"/>
      <c r="DPT46" s="429"/>
      <c r="DPU46" s="429"/>
      <c r="DPV46" s="429"/>
      <c r="DPW46" s="429"/>
      <c r="DPX46" s="429"/>
      <c r="DPY46" s="429"/>
      <c r="DPZ46" s="429"/>
      <c r="DQA46" s="429"/>
      <c r="DQB46" s="429"/>
      <c r="DQC46" s="429"/>
      <c r="DQD46" s="429"/>
      <c r="DQE46" s="429"/>
      <c r="DQF46" s="429"/>
      <c r="DQG46" s="429"/>
      <c r="DQH46" s="429"/>
      <c r="DQI46" s="429"/>
      <c r="DQJ46" s="429"/>
      <c r="DQK46" s="429"/>
      <c r="DQL46" s="429"/>
      <c r="DQM46" s="429"/>
      <c r="DQN46" s="429"/>
      <c r="DQO46" s="429"/>
      <c r="DQP46" s="429"/>
      <c r="DQQ46" s="429"/>
      <c r="DQR46" s="429"/>
      <c r="DQS46" s="429"/>
      <c r="DQT46" s="429"/>
      <c r="DQU46" s="429"/>
      <c r="DQV46" s="429"/>
      <c r="DQW46" s="429"/>
      <c r="DQX46" s="429"/>
      <c r="DQY46" s="429"/>
      <c r="DQZ46" s="429"/>
      <c r="DRA46" s="429"/>
      <c r="DRB46" s="429"/>
      <c r="DRC46" s="429"/>
      <c r="DRD46" s="429"/>
      <c r="DRE46" s="429"/>
      <c r="DRF46" s="429"/>
      <c r="DRG46" s="429"/>
      <c r="DRH46" s="429"/>
      <c r="DRI46" s="429"/>
      <c r="DRJ46" s="429"/>
      <c r="DRK46" s="429"/>
      <c r="DRL46" s="429"/>
      <c r="DRM46" s="429"/>
      <c r="DRN46" s="429"/>
      <c r="DRO46" s="429"/>
      <c r="DRP46" s="429"/>
      <c r="DRQ46" s="429"/>
      <c r="DRR46" s="429"/>
      <c r="DRS46" s="429"/>
      <c r="DRT46" s="429"/>
      <c r="DRU46" s="429"/>
      <c r="DRV46" s="429"/>
      <c r="DRW46" s="429"/>
      <c r="DRX46" s="429"/>
      <c r="DRY46" s="429"/>
      <c r="DRZ46" s="429"/>
      <c r="DSA46" s="429"/>
      <c r="DSB46" s="429"/>
      <c r="DSC46" s="429"/>
      <c r="DSD46" s="429"/>
      <c r="DSE46" s="429"/>
      <c r="DSF46" s="429"/>
      <c r="DSG46" s="429"/>
      <c r="DSH46" s="429"/>
      <c r="DSI46" s="429"/>
      <c r="DSJ46" s="429"/>
      <c r="DSK46" s="429"/>
      <c r="DSL46" s="429"/>
      <c r="DSM46" s="429"/>
      <c r="DSN46" s="429"/>
      <c r="DSO46" s="429"/>
      <c r="DSP46" s="429"/>
      <c r="DSQ46" s="429"/>
      <c r="DSR46" s="429"/>
      <c r="DSS46" s="429"/>
      <c r="DST46" s="429"/>
      <c r="DSU46" s="429"/>
      <c r="DSV46" s="429"/>
      <c r="DSW46" s="429"/>
      <c r="DSX46" s="429"/>
      <c r="DSY46" s="429"/>
      <c r="DSZ46" s="429"/>
      <c r="DTA46" s="429"/>
      <c r="DTB46" s="429"/>
      <c r="DTC46" s="429"/>
      <c r="DTD46" s="429"/>
      <c r="DTE46" s="429"/>
      <c r="DTF46" s="429"/>
      <c r="DTG46" s="429"/>
      <c r="DTH46" s="429"/>
      <c r="DTI46" s="429"/>
      <c r="DTJ46" s="429"/>
      <c r="DTK46" s="429"/>
      <c r="DTL46" s="429"/>
      <c r="DTM46" s="429"/>
      <c r="DTN46" s="429"/>
      <c r="DTO46" s="429"/>
      <c r="DTP46" s="429"/>
      <c r="DTQ46" s="429"/>
      <c r="DTR46" s="429"/>
      <c r="DTS46" s="429"/>
      <c r="DTT46" s="429"/>
      <c r="DTU46" s="429"/>
      <c r="DTV46" s="429"/>
      <c r="DTW46" s="429"/>
      <c r="DTX46" s="429"/>
      <c r="DTY46" s="429"/>
      <c r="DTZ46" s="429"/>
      <c r="DUA46" s="429"/>
      <c r="DUB46" s="429"/>
      <c r="DUC46" s="429"/>
      <c r="DUD46" s="429"/>
      <c r="DUE46" s="429"/>
      <c r="DUF46" s="429"/>
      <c r="DUG46" s="429"/>
      <c r="DUH46" s="429"/>
      <c r="DUI46" s="429"/>
      <c r="DUJ46" s="429"/>
      <c r="DUK46" s="429"/>
      <c r="DUL46" s="429"/>
      <c r="DUM46" s="429"/>
      <c r="DUN46" s="429"/>
      <c r="DUO46" s="429"/>
      <c r="DUP46" s="429"/>
      <c r="DUQ46" s="429"/>
      <c r="DUR46" s="429"/>
      <c r="DUS46" s="429"/>
      <c r="DUT46" s="429"/>
      <c r="DUU46" s="429"/>
      <c r="DUV46" s="429"/>
      <c r="DUW46" s="429"/>
      <c r="DUX46" s="429"/>
      <c r="DUY46" s="429"/>
      <c r="DUZ46" s="429"/>
      <c r="DVA46" s="429"/>
      <c r="DVB46" s="429"/>
      <c r="DVC46" s="429"/>
      <c r="DVD46" s="429"/>
      <c r="DVE46" s="429"/>
      <c r="DVF46" s="429"/>
      <c r="DVG46" s="429"/>
      <c r="DVH46" s="429"/>
      <c r="DVI46" s="429"/>
      <c r="DVJ46" s="429"/>
      <c r="DVK46" s="429"/>
      <c r="DVL46" s="429"/>
      <c r="DVM46" s="429"/>
      <c r="DVN46" s="429"/>
      <c r="DVO46" s="429"/>
      <c r="DVP46" s="429"/>
      <c r="DVQ46" s="429"/>
      <c r="DVR46" s="429"/>
      <c r="DVS46" s="429"/>
      <c r="DVT46" s="429"/>
      <c r="DVU46" s="429"/>
      <c r="DVV46" s="429"/>
      <c r="DVW46" s="429"/>
      <c r="DVX46" s="429"/>
      <c r="DVY46" s="429"/>
      <c r="DVZ46" s="429"/>
      <c r="DWA46" s="429"/>
      <c r="DWB46" s="429"/>
      <c r="DWC46" s="429"/>
      <c r="DWD46" s="429"/>
      <c r="DWE46" s="429"/>
      <c r="DWF46" s="429"/>
      <c r="DWG46" s="429"/>
      <c r="DWH46" s="429"/>
      <c r="DWI46" s="429"/>
      <c r="DWJ46" s="429"/>
      <c r="DWK46" s="429"/>
      <c r="DWL46" s="429"/>
      <c r="DWM46" s="429"/>
      <c r="DWN46" s="429"/>
      <c r="DWO46" s="429"/>
      <c r="DWP46" s="429"/>
      <c r="DWQ46" s="429"/>
      <c r="DWR46" s="429"/>
      <c r="DWS46" s="429"/>
      <c r="DWT46" s="429"/>
      <c r="DWU46" s="429"/>
      <c r="DWV46" s="429"/>
      <c r="DWW46" s="429"/>
      <c r="DWX46" s="429"/>
      <c r="DWY46" s="429"/>
      <c r="DWZ46" s="429"/>
      <c r="DXA46" s="429"/>
      <c r="DXB46" s="429"/>
      <c r="DXC46" s="429"/>
      <c r="DXD46" s="429"/>
      <c r="DXE46" s="429"/>
      <c r="DXF46" s="429"/>
      <c r="DXG46" s="429"/>
      <c r="DXH46" s="429"/>
      <c r="DXI46" s="429"/>
      <c r="DXJ46" s="429"/>
      <c r="DXK46" s="429"/>
      <c r="DXL46" s="429"/>
      <c r="DXM46" s="429"/>
      <c r="DXN46" s="429"/>
      <c r="DXO46" s="429"/>
      <c r="DXP46" s="429"/>
      <c r="DXQ46" s="429"/>
      <c r="DXR46" s="429"/>
      <c r="DXS46" s="429"/>
      <c r="DXT46" s="429"/>
      <c r="DXU46" s="429"/>
      <c r="DXV46" s="429"/>
      <c r="DXW46" s="429"/>
      <c r="DXX46" s="429"/>
      <c r="DXY46" s="429"/>
      <c r="DXZ46" s="429"/>
      <c r="DYA46" s="429"/>
      <c r="DYB46" s="429"/>
      <c r="DYC46" s="429"/>
      <c r="DYD46" s="429"/>
      <c r="DYE46" s="429"/>
      <c r="DYF46" s="429"/>
      <c r="DYG46" s="429"/>
      <c r="DYH46" s="429"/>
      <c r="DYI46" s="429"/>
      <c r="DYJ46" s="429"/>
      <c r="DYK46" s="429"/>
      <c r="DYL46" s="429"/>
      <c r="DYM46" s="429"/>
      <c r="DYN46" s="429"/>
      <c r="DYO46" s="429"/>
      <c r="DYP46" s="429"/>
      <c r="DYQ46" s="429"/>
      <c r="DYR46" s="429"/>
      <c r="DYS46" s="429"/>
      <c r="DYT46" s="429"/>
      <c r="DYU46" s="429"/>
      <c r="DYV46" s="429"/>
      <c r="DYW46" s="429"/>
      <c r="DYX46" s="429"/>
      <c r="DYY46" s="429"/>
      <c r="DYZ46" s="429"/>
      <c r="DZA46" s="429"/>
      <c r="DZB46" s="429"/>
      <c r="DZC46" s="429"/>
      <c r="DZD46" s="429"/>
      <c r="DZE46" s="429"/>
      <c r="DZF46" s="429"/>
      <c r="DZG46" s="429"/>
      <c r="DZH46" s="429"/>
      <c r="DZI46" s="429"/>
      <c r="DZJ46" s="429"/>
      <c r="DZK46" s="429"/>
      <c r="DZL46" s="429"/>
      <c r="DZM46" s="429"/>
      <c r="DZN46" s="429"/>
      <c r="DZO46" s="429"/>
      <c r="DZP46" s="429"/>
      <c r="DZQ46" s="429"/>
      <c r="DZR46" s="429"/>
      <c r="DZS46" s="429"/>
      <c r="DZT46" s="429"/>
      <c r="DZU46" s="429"/>
      <c r="DZV46" s="429"/>
      <c r="DZW46" s="429"/>
      <c r="DZX46" s="429"/>
      <c r="DZY46" s="429"/>
      <c r="DZZ46" s="429"/>
      <c r="EAA46" s="429"/>
      <c r="EAB46" s="429"/>
      <c r="EAC46" s="429"/>
      <c r="EAD46" s="429"/>
      <c r="EAE46" s="429"/>
      <c r="EAF46" s="429"/>
      <c r="EAG46" s="429"/>
      <c r="EAH46" s="429"/>
      <c r="EAI46" s="429"/>
      <c r="EAJ46" s="429"/>
      <c r="EAK46" s="429"/>
      <c r="EAL46" s="429"/>
      <c r="EAM46" s="429"/>
      <c r="EAN46" s="429"/>
      <c r="EAO46" s="429"/>
      <c r="EAP46" s="429"/>
      <c r="EAQ46" s="429"/>
      <c r="EAR46" s="429"/>
      <c r="EAS46" s="429"/>
      <c r="EAT46" s="429"/>
      <c r="EAU46" s="429"/>
      <c r="EAV46" s="429"/>
      <c r="EAW46" s="429"/>
      <c r="EAX46" s="429"/>
      <c r="EAY46" s="429"/>
      <c r="EAZ46" s="429"/>
      <c r="EBA46" s="429"/>
      <c r="EBB46" s="429"/>
      <c r="EBC46" s="429"/>
      <c r="EBD46" s="429"/>
      <c r="EBE46" s="429"/>
      <c r="EBF46" s="429"/>
      <c r="EBG46" s="429"/>
      <c r="EBH46" s="429"/>
      <c r="EBI46" s="429"/>
      <c r="EBJ46" s="429"/>
      <c r="EBK46" s="429"/>
      <c r="EBL46" s="429"/>
      <c r="EBM46" s="429"/>
      <c r="EBN46" s="429"/>
      <c r="EBO46" s="429"/>
      <c r="EBP46" s="429"/>
      <c r="EBQ46" s="429"/>
      <c r="EBR46" s="429"/>
      <c r="EBS46" s="429"/>
      <c r="EBT46" s="429"/>
      <c r="EBU46" s="429"/>
      <c r="EBV46" s="429"/>
      <c r="EBW46" s="429"/>
      <c r="EBX46" s="429"/>
      <c r="EBY46" s="429"/>
      <c r="EBZ46" s="429"/>
      <c r="ECA46" s="429"/>
      <c r="ECB46" s="429"/>
      <c r="ECC46" s="429"/>
      <c r="ECD46" s="429"/>
      <c r="ECE46" s="429"/>
      <c r="ECF46" s="429"/>
      <c r="ECG46" s="429"/>
      <c r="ECH46" s="429"/>
      <c r="ECI46" s="429"/>
      <c r="ECJ46" s="429"/>
      <c r="ECK46" s="429"/>
      <c r="ECL46" s="429"/>
      <c r="ECM46" s="429"/>
      <c r="ECN46" s="429"/>
      <c r="ECO46" s="429"/>
      <c r="ECP46" s="429"/>
      <c r="ECQ46" s="429"/>
      <c r="ECR46" s="429"/>
      <c r="ECS46" s="429"/>
      <c r="ECT46" s="429"/>
      <c r="ECU46" s="429"/>
      <c r="ECV46" s="429"/>
      <c r="ECW46" s="429"/>
      <c r="ECX46" s="429"/>
      <c r="ECY46" s="429"/>
      <c r="ECZ46" s="429"/>
      <c r="EDA46" s="429"/>
      <c r="EDB46" s="429"/>
      <c r="EDC46" s="429"/>
      <c r="EDD46" s="429"/>
      <c r="EDE46" s="429"/>
      <c r="EDF46" s="429"/>
      <c r="EDG46" s="429"/>
      <c r="EDH46" s="429"/>
      <c r="EDI46" s="429"/>
      <c r="EDJ46" s="429"/>
      <c r="EDK46" s="429"/>
      <c r="EDL46" s="429"/>
      <c r="EDM46" s="429"/>
      <c r="EDN46" s="429"/>
      <c r="EDO46" s="429"/>
      <c r="EDP46" s="429"/>
      <c r="EDQ46" s="429"/>
      <c r="EDR46" s="429"/>
      <c r="EDS46" s="429"/>
      <c r="EDT46" s="429"/>
      <c r="EDU46" s="429"/>
      <c r="EDV46" s="429"/>
      <c r="EDW46" s="429"/>
      <c r="EDX46" s="429"/>
      <c r="EDY46" s="429"/>
      <c r="EDZ46" s="429"/>
      <c r="EEA46" s="429"/>
      <c r="EEB46" s="429"/>
      <c r="EEC46" s="429"/>
      <c r="EED46" s="429"/>
      <c r="EEE46" s="429"/>
      <c r="EEF46" s="429"/>
      <c r="EEG46" s="429"/>
      <c r="EEH46" s="429"/>
      <c r="EEI46" s="429"/>
      <c r="EEJ46" s="429"/>
      <c r="EEK46" s="429"/>
      <c r="EEL46" s="429"/>
      <c r="EEM46" s="429"/>
      <c r="EEN46" s="429"/>
      <c r="EEO46" s="429"/>
      <c r="EEP46" s="429"/>
      <c r="EEQ46" s="429"/>
      <c r="EER46" s="429"/>
      <c r="EES46" s="429"/>
      <c r="EET46" s="429"/>
      <c r="EEU46" s="429"/>
      <c r="EEV46" s="429"/>
      <c r="EEW46" s="429"/>
      <c r="EEX46" s="429"/>
      <c r="EEY46" s="429"/>
      <c r="EEZ46" s="429"/>
      <c r="EFA46" s="429"/>
      <c r="EFB46" s="429"/>
      <c r="EFC46" s="429"/>
      <c r="EFD46" s="429"/>
      <c r="EFE46" s="429"/>
      <c r="EFF46" s="429"/>
      <c r="EFG46" s="429"/>
      <c r="EFH46" s="429"/>
      <c r="EFI46" s="429"/>
      <c r="EFJ46" s="429"/>
      <c r="EFK46" s="429"/>
      <c r="EFL46" s="429"/>
      <c r="EFM46" s="429"/>
      <c r="EFN46" s="429"/>
      <c r="EFO46" s="429"/>
      <c r="EFP46" s="429"/>
      <c r="EFQ46" s="429"/>
      <c r="EFR46" s="429"/>
      <c r="EFS46" s="429"/>
      <c r="EFT46" s="429"/>
      <c r="EFU46" s="429"/>
      <c r="EFV46" s="429"/>
      <c r="EFW46" s="429"/>
      <c r="EFX46" s="429"/>
      <c r="EFY46" s="429"/>
      <c r="EFZ46" s="429"/>
      <c r="EGA46" s="429"/>
      <c r="EGB46" s="429"/>
      <c r="EGC46" s="429"/>
      <c r="EGD46" s="429"/>
      <c r="EGE46" s="429"/>
      <c r="EGF46" s="429"/>
      <c r="EGG46" s="429"/>
      <c r="EGH46" s="429"/>
      <c r="EGI46" s="429"/>
      <c r="EGJ46" s="429"/>
      <c r="EGK46" s="429"/>
      <c r="EGL46" s="429"/>
      <c r="EGM46" s="429"/>
      <c r="EGN46" s="429"/>
      <c r="EGO46" s="429"/>
      <c r="EGP46" s="429"/>
      <c r="EGQ46" s="429"/>
      <c r="EGR46" s="429"/>
      <c r="EGS46" s="429"/>
      <c r="EGT46" s="429"/>
      <c r="EGU46" s="429"/>
      <c r="EGV46" s="429"/>
      <c r="EGW46" s="429"/>
      <c r="EGX46" s="429"/>
      <c r="EGY46" s="429"/>
      <c r="EGZ46" s="429"/>
      <c r="EHA46" s="429"/>
      <c r="EHB46" s="429"/>
      <c r="EHC46" s="429"/>
      <c r="EHD46" s="429"/>
      <c r="EHE46" s="429"/>
      <c r="EHF46" s="429"/>
      <c r="EHG46" s="429"/>
      <c r="EHH46" s="429"/>
      <c r="EHI46" s="429"/>
      <c r="EHJ46" s="429"/>
      <c r="EHK46" s="429"/>
      <c r="EHL46" s="429"/>
      <c r="EHM46" s="429"/>
      <c r="EHN46" s="429"/>
      <c r="EHO46" s="429"/>
      <c r="EHP46" s="429"/>
      <c r="EHQ46" s="429"/>
      <c r="EHR46" s="429"/>
      <c r="EHS46" s="429"/>
      <c r="EHT46" s="429"/>
      <c r="EHU46" s="429"/>
      <c r="EHV46" s="429"/>
      <c r="EHW46" s="429"/>
      <c r="EHX46" s="429"/>
      <c r="EHY46" s="429"/>
      <c r="EHZ46" s="429"/>
      <c r="EIA46" s="429"/>
      <c r="EIB46" s="429"/>
      <c r="EIC46" s="429"/>
      <c r="EID46" s="429"/>
      <c r="EIE46" s="429"/>
      <c r="EIF46" s="429"/>
      <c r="EIG46" s="429"/>
      <c r="EIH46" s="429"/>
      <c r="EII46" s="429"/>
      <c r="EIJ46" s="429"/>
      <c r="EIK46" s="429"/>
      <c r="EIL46" s="429"/>
      <c r="EIM46" s="429"/>
      <c r="EIN46" s="429"/>
      <c r="EIO46" s="429"/>
      <c r="EIP46" s="429"/>
      <c r="EIQ46" s="429"/>
      <c r="EIR46" s="429"/>
      <c r="EIS46" s="429"/>
      <c r="EIT46" s="429"/>
      <c r="EIU46" s="429"/>
      <c r="EIV46" s="429"/>
      <c r="EIW46" s="429"/>
      <c r="EIX46" s="429"/>
      <c r="EIY46" s="429"/>
      <c r="EIZ46" s="429"/>
      <c r="EJA46" s="429"/>
      <c r="EJB46" s="429"/>
      <c r="EJC46" s="429"/>
      <c r="EJD46" s="429"/>
      <c r="EJE46" s="429"/>
      <c r="EJF46" s="429"/>
      <c r="EJG46" s="429"/>
      <c r="EJH46" s="429"/>
      <c r="EJI46" s="429"/>
      <c r="EJJ46" s="429"/>
      <c r="EJK46" s="429"/>
      <c r="EJL46" s="429"/>
      <c r="EJM46" s="429"/>
      <c r="EJN46" s="429"/>
      <c r="EJO46" s="429"/>
      <c r="EJP46" s="429"/>
      <c r="EJQ46" s="429"/>
      <c r="EJR46" s="429"/>
      <c r="EJS46" s="429"/>
      <c r="EJT46" s="429"/>
      <c r="EJU46" s="429"/>
      <c r="EJV46" s="429"/>
      <c r="EJW46" s="429"/>
      <c r="EJX46" s="429"/>
      <c r="EJY46" s="429"/>
      <c r="EJZ46" s="429"/>
      <c r="EKA46" s="429"/>
      <c r="EKB46" s="429"/>
      <c r="EKC46" s="429"/>
      <c r="EKD46" s="429"/>
      <c r="EKE46" s="429"/>
      <c r="EKF46" s="429"/>
      <c r="EKG46" s="429"/>
      <c r="EKH46" s="429"/>
      <c r="EKI46" s="429"/>
      <c r="EKJ46" s="429"/>
      <c r="EKK46" s="429"/>
      <c r="EKL46" s="429"/>
      <c r="EKM46" s="429"/>
      <c r="EKN46" s="429"/>
      <c r="EKO46" s="429"/>
      <c r="EKP46" s="429"/>
      <c r="EKQ46" s="429"/>
      <c r="EKR46" s="429"/>
      <c r="EKS46" s="429"/>
      <c r="EKT46" s="429"/>
      <c r="EKU46" s="429"/>
      <c r="EKV46" s="429"/>
      <c r="EKW46" s="429"/>
      <c r="EKX46" s="429"/>
      <c r="EKY46" s="429"/>
      <c r="EKZ46" s="429"/>
      <c r="ELA46" s="429"/>
      <c r="ELB46" s="429"/>
      <c r="ELC46" s="429"/>
      <c r="ELD46" s="429"/>
      <c r="ELE46" s="429"/>
      <c r="ELF46" s="429"/>
      <c r="ELG46" s="429"/>
      <c r="ELH46" s="429"/>
      <c r="ELI46" s="429"/>
      <c r="ELJ46" s="429"/>
      <c r="ELK46" s="429"/>
      <c r="ELL46" s="429"/>
      <c r="ELM46" s="429"/>
      <c r="ELN46" s="429"/>
      <c r="ELO46" s="429"/>
      <c r="ELP46" s="429"/>
      <c r="ELQ46" s="429"/>
      <c r="ELR46" s="429"/>
      <c r="ELS46" s="429"/>
      <c r="ELT46" s="429"/>
      <c r="ELU46" s="429"/>
      <c r="ELV46" s="429"/>
      <c r="ELW46" s="429"/>
      <c r="ELX46" s="429"/>
      <c r="ELY46" s="429"/>
      <c r="ELZ46" s="429"/>
      <c r="EMA46" s="429"/>
      <c r="EMB46" s="429"/>
      <c r="EMC46" s="429"/>
      <c r="EMD46" s="429"/>
      <c r="EME46" s="429"/>
      <c r="EMF46" s="429"/>
      <c r="EMG46" s="429"/>
      <c r="EMH46" s="429"/>
      <c r="EMI46" s="429"/>
      <c r="EMJ46" s="429"/>
      <c r="EMK46" s="429"/>
      <c r="EML46" s="429"/>
      <c r="EMM46" s="429"/>
      <c r="EMN46" s="429"/>
      <c r="EMO46" s="429"/>
      <c r="EMP46" s="429"/>
      <c r="EMQ46" s="429"/>
      <c r="EMR46" s="429"/>
      <c r="EMS46" s="429"/>
      <c r="EMT46" s="429"/>
      <c r="EMU46" s="429"/>
      <c r="EMV46" s="429"/>
      <c r="EMW46" s="429"/>
      <c r="EMX46" s="429"/>
      <c r="EMY46" s="429"/>
      <c r="EMZ46" s="429"/>
      <c r="ENA46" s="429"/>
      <c r="ENB46" s="429"/>
      <c r="ENC46" s="429"/>
      <c r="END46" s="429"/>
      <c r="ENE46" s="429"/>
      <c r="ENF46" s="429"/>
      <c r="ENG46" s="429"/>
      <c r="ENH46" s="429"/>
      <c r="ENI46" s="429"/>
      <c r="ENJ46" s="429"/>
      <c r="ENK46" s="429"/>
      <c r="ENL46" s="429"/>
      <c r="ENM46" s="429"/>
      <c r="ENN46" s="429"/>
      <c r="ENO46" s="429"/>
      <c r="ENP46" s="429"/>
      <c r="ENQ46" s="429"/>
      <c r="ENR46" s="429"/>
      <c r="ENS46" s="429"/>
      <c r="ENT46" s="429"/>
      <c r="ENU46" s="429"/>
      <c r="ENV46" s="429"/>
      <c r="ENW46" s="429"/>
      <c r="ENX46" s="429"/>
      <c r="ENY46" s="429"/>
      <c r="ENZ46" s="429"/>
      <c r="EOA46" s="429"/>
      <c r="EOB46" s="429"/>
      <c r="EOC46" s="429"/>
      <c r="EOD46" s="429"/>
      <c r="EOE46" s="429"/>
      <c r="EOF46" s="429"/>
      <c r="EOG46" s="429"/>
      <c r="EOH46" s="429"/>
      <c r="EOI46" s="429"/>
      <c r="EOJ46" s="429"/>
      <c r="EOK46" s="429"/>
      <c r="EOL46" s="429"/>
      <c r="EOM46" s="429"/>
      <c r="EON46" s="429"/>
      <c r="EOO46" s="429"/>
      <c r="EOP46" s="429"/>
      <c r="EOQ46" s="429"/>
      <c r="EOR46" s="429"/>
      <c r="EOS46" s="429"/>
      <c r="EOT46" s="429"/>
      <c r="EOU46" s="429"/>
      <c r="EOV46" s="429"/>
      <c r="EOW46" s="429"/>
      <c r="EOX46" s="429"/>
      <c r="EOY46" s="429"/>
      <c r="EOZ46" s="429"/>
      <c r="EPA46" s="429"/>
      <c r="EPB46" s="429"/>
      <c r="EPC46" s="429"/>
      <c r="EPD46" s="429"/>
      <c r="EPE46" s="429"/>
      <c r="EPF46" s="429"/>
      <c r="EPG46" s="429"/>
      <c r="EPH46" s="429"/>
      <c r="EPI46" s="429"/>
      <c r="EPJ46" s="429"/>
      <c r="EPK46" s="429"/>
      <c r="EPL46" s="429"/>
      <c r="EPM46" s="429"/>
      <c r="EPN46" s="429"/>
      <c r="EPO46" s="429"/>
      <c r="EPP46" s="429"/>
      <c r="EPQ46" s="429"/>
      <c r="EPR46" s="429"/>
      <c r="EPS46" s="429"/>
      <c r="EPT46" s="429"/>
      <c r="EPU46" s="429"/>
      <c r="EPV46" s="429"/>
      <c r="EPW46" s="429"/>
      <c r="EPX46" s="429"/>
      <c r="EPY46" s="429"/>
      <c r="EPZ46" s="429"/>
      <c r="EQA46" s="429"/>
      <c r="EQB46" s="429"/>
      <c r="EQC46" s="429"/>
      <c r="EQD46" s="429"/>
      <c r="EQE46" s="429"/>
      <c r="EQF46" s="429"/>
      <c r="EQG46" s="429"/>
      <c r="EQH46" s="429"/>
      <c r="EQI46" s="429"/>
      <c r="EQJ46" s="429"/>
      <c r="EQK46" s="429"/>
      <c r="EQL46" s="429"/>
      <c r="EQM46" s="429"/>
      <c r="EQN46" s="429"/>
      <c r="EQO46" s="429"/>
      <c r="EQP46" s="429"/>
      <c r="EQQ46" s="429"/>
      <c r="EQR46" s="429"/>
      <c r="EQS46" s="429"/>
      <c r="EQT46" s="429"/>
      <c r="EQU46" s="429"/>
      <c r="EQV46" s="429"/>
      <c r="EQW46" s="429"/>
      <c r="EQX46" s="429"/>
      <c r="EQY46" s="429"/>
      <c r="EQZ46" s="429"/>
      <c r="ERA46" s="429"/>
      <c r="ERB46" s="429"/>
      <c r="ERC46" s="429"/>
      <c r="ERD46" s="429"/>
      <c r="ERE46" s="429"/>
      <c r="ERF46" s="429"/>
      <c r="ERG46" s="429"/>
      <c r="ERH46" s="429"/>
      <c r="ERI46" s="429"/>
      <c r="ERJ46" s="429"/>
      <c r="ERK46" s="429"/>
      <c r="ERL46" s="429"/>
      <c r="ERM46" s="429"/>
      <c r="ERN46" s="429"/>
      <c r="ERO46" s="429"/>
      <c r="ERP46" s="429"/>
      <c r="ERQ46" s="429"/>
      <c r="ERR46" s="429"/>
      <c r="ERS46" s="429"/>
      <c r="ERT46" s="429"/>
      <c r="ERU46" s="429"/>
      <c r="ERV46" s="429"/>
      <c r="ERW46" s="429"/>
      <c r="ERX46" s="429"/>
      <c r="ERY46" s="429"/>
      <c r="ERZ46" s="429"/>
      <c r="ESA46" s="429"/>
      <c r="ESB46" s="429"/>
      <c r="ESC46" s="429"/>
      <c r="ESD46" s="429"/>
      <c r="ESE46" s="429"/>
      <c r="ESF46" s="429"/>
      <c r="ESG46" s="429"/>
      <c r="ESH46" s="429"/>
      <c r="ESI46" s="429"/>
      <c r="ESJ46" s="429"/>
      <c r="ESK46" s="429"/>
      <c r="ESL46" s="429"/>
      <c r="ESM46" s="429"/>
      <c r="ESN46" s="429"/>
      <c r="ESO46" s="429"/>
      <c r="ESP46" s="429"/>
      <c r="ESQ46" s="429"/>
      <c r="ESR46" s="429"/>
      <c r="ESS46" s="429"/>
      <c r="EST46" s="429"/>
      <c r="ESU46" s="429"/>
      <c r="ESV46" s="429"/>
      <c r="ESW46" s="429"/>
      <c r="ESX46" s="429"/>
      <c r="ESY46" s="429"/>
      <c r="ESZ46" s="429"/>
      <c r="ETA46" s="429"/>
      <c r="ETB46" s="429"/>
      <c r="ETC46" s="429"/>
      <c r="ETD46" s="429"/>
      <c r="ETE46" s="429"/>
      <c r="ETF46" s="429"/>
      <c r="ETG46" s="429"/>
      <c r="ETH46" s="429"/>
      <c r="ETI46" s="429"/>
      <c r="ETJ46" s="429"/>
      <c r="ETK46" s="429"/>
      <c r="ETL46" s="429"/>
      <c r="ETM46" s="429"/>
      <c r="ETN46" s="429"/>
      <c r="ETO46" s="429"/>
      <c r="ETP46" s="429"/>
      <c r="ETQ46" s="429"/>
      <c r="ETR46" s="429"/>
      <c r="ETS46" s="429"/>
      <c r="ETT46" s="429"/>
      <c r="ETU46" s="429"/>
      <c r="ETV46" s="429"/>
      <c r="ETW46" s="429"/>
      <c r="ETX46" s="429"/>
      <c r="ETY46" s="429"/>
      <c r="ETZ46" s="429"/>
      <c r="EUA46" s="429"/>
      <c r="EUB46" s="429"/>
      <c r="EUC46" s="429"/>
      <c r="EUD46" s="429"/>
      <c r="EUE46" s="429"/>
      <c r="EUF46" s="429"/>
      <c r="EUG46" s="429"/>
      <c r="EUH46" s="429"/>
      <c r="EUI46" s="429"/>
      <c r="EUJ46" s="429"/>
      <c r="EUK46" s="429"/>
      <c r="EUL46" s="429"/>
      <c r="EUM46" s="429"/>
      <c r="EUN46" s="429"/>
      <c r="EUO46" s="429"/>
      <c r="EUP46" s="429"/>
      <c r="EUQ46" s="429"/>
      <c r="EUR46" s="429"/>
      <c r="EUS46" s="429"/>
      <c r="EUT46" s="429"/>
      <c r="EUU46" s="429"/>
      <c r="EUV46" s="429"/>
      <c r="EUW46" s="429"/>
      <c r="EUX46" s="429"/>
      <c r="EUY46" s="429"/>
      <c r="EUZ46" s="429"/>
      <c r="EVA46" s="429"/>
      <c r="EVB46" s="429"/>
      <c r="EVC46" s="429"/>
      <c r="EVD46" s="429"/>
      <c r="EVE46" s="429"/>
      <c r="EVF46" s="429"/>
      <c r="EVG46" s="429"/>
      <c r="EVH46" s="429"/>
      <c r="EVI46" s="429"/>
      <c r="EVJ46" s="429"/>
      <c r="EVK46" s="429"/>
      <c r="EVL46" s="429"/>
      <c r="EVM46" s="429"/>
      <c r="EVN46" s="429"/>
      <c r="EVO46" s="429"/>
      <c r="EVP46" s="429"/>
      <c r="EVQ46" s="429"/>
      <c r="EVR46" s="429"/>
      <c r="EVS46" s="429"/>
      <c r="EVT46" s="429"/>
      <c r="EVU46" s="429"/>
      <c r="EVV46" s="429"/>
      <c r="EVW46" s="429"/>
      <c r="EVX46" s="429"/>
      <c r="EVY46" s="429"/>
      <c r="EVZ46" s="429"/>
      <c r="EWA46" s="429"/>
      <c r="EWB46" s="429"/>
      <c r="EWC46" s="429"/>
      <c r="EWD46" s="429"/>
      <c r="EWE46" s="429"/>
      <c r="EWF46" s="429"/>
      <c r="EWG46" s="429"/>
      <c r="EWH46" s="429"/>
      <c r="EWI46" s="429"/>
      <c r="EWJ46" s="429"/>
      <c r="EWK46" s="429"/>
      <c r="EWL46" s="429"/>
      <c r="EWM46" s="429"/>
      <c r="EWN46" s="429"/>
      <c r="EWO46" s="429"/>
      <c r="EWP46" s="429"/>
      <c r="EWQ46" s="429"/>
      <c r="EWR46" s="429"/>
      <c r="EWS46" s="429"/>
      <c r="EWT46" s="429"/>
      <c r="EWU46" s="429"/>
      <c r="EWV46" s="429"/>
      <c r="EWW46" s="429"/>
      <c r="EWX46" s="429"/>
      <c r="EWY46" s="429"/>
      <c r="EWZ46" s="429"/>
      <c r="EXA46" s="429"/>
      <c r="EXB46" s="429"/>
      <c r="EXC46" s="429"/>
      <c r="EXD46" s="429"/>
      <c r="EXE46" s="429"/>
      <c r="EXF46" s="429"/>
      <c r="EXG46" s="429"/>
      <c r="EXH46" s="429"/>
      <c r="EXI46" s="429"/>
      <c r="EXJ46" s="429"/>
      <c r="EXK46" s="429"/>
      <c r="EXL46" s="429"/>
      <c r="EXM46" s="429"/>
      <c r="EXN46" s="429"/>
      <c r="EXO46" s="429"/>
      <c r="EXP46" s="429"/>
      <c r="EXQ46" s="429"/>
      <c r="EXR46" s="429"/>
      <c r="EXS46" s="429"/>
      <c r="EXT46" s="429"/>
      <c r="EXU46" s="429"/>
      <c r="EXV46" s="429"/>
      <c r="EXW46" s="429"/>
      <c r="EXX46" s="429"/>
      <c r="EXY46" s="429"/>
      <c r="EXZ46" s="429"/>
      <c r="EYA46" s="429"/>
      <c r="EYB46" s="429"/>
      <c r="EYC46" s="429"/>
      <c r="EYD46" s="429"/>
      <c r="EYE46" s="429"/>
      <c r="EYF46" s="429"/>
      <c r="EYG46" s="429"/>
      <c r="EYH46" s="429"/>
      <c r="EYI46" s="429"/>
      <c r="EYJ46" s="429"/>
      <c r="EYK46" s="429"/>
      <c r="EYL46" s="429"/>
      <c r="EYM46" s="429"/>
      <c r="EYN46" s="429"/>
      <c r="EYO46" s="429"/>
      <c r="EYP46" s="429"/>
      <c r="EYQ46" s="429"/>
      <c r="EYR46" s="429"/>
      <c r="EYS46" s="429"/>
      <c r="EYT46" s="429"/>
      <c r="EYU46" s="429"/>
      <c r="EYV46" s="429"/>
      <c r="EYW46" s="429"/>
      <c r="EYX46" s="429"/>
      <c r="EYY46" s="429"/>
      <c r="EYZ46" s="429"/>
      <c r="EZA46" s="429"/>
      <c r="EZB46" s="429"/>
      <c r="EZC46" s="429"/>
      <c r="EZD46" s="429"/>
      <c r="EZE46" s="429"/>
      <c r="EZF46" s="429"/>
      <c r="EZG46" s="429"/>
      <c r="EZH46" s="429"/>
      <c r="EZI46" s="429"/>
      <c r="EZJ46" s="429"/>
      <c r="EZK46" s="429"/>
      <c r="EZL46" s="429"/>
      <c r="EZM46" s="429"/>
      <c r="EZN46" s="429"/>
      <c r="EZO46" s="429"/>
      <c r="EZP46" s="429"/>
      <c r="EZQ46" s="429"/>
      <c r="EZR46" s="429"/>
      <c r="EZS46" s="429"/>
      <c r="EZT46" s="429"/>
      <c r="EZU46" s="429"/>
      <c r="EZV46" s="429"/>
      <c r="EZW46" s="429"/>
      <c r="EZX46" s="429"/>
      <c r="EZY46" s="429"/>
      <c r="EZZ46" s="429"/>
      <c r="FAA46" s="429"/>
      <c r="FAB46" s="429"/>
      <c r="FAC46" s="429"/>
      <c r="FAD46" s="429"/>
      <c r="FAE46" s="429"/>
      <c r="FAF46" s="429"/>
      <c r="FAG46" s="429"/>
      <c r="FAH46" s="429"/>
      <c r="FAI46" s="429"/>
      <c r="FAJ46" s="429"/>
      <c r="FAK46" s="429"/>
      <c r="FAL46" s="429"/>
      <c r="FAM46" s="429"/>
      <c r="FAN46" s="429"/>
      <c r="FAO46" s="429"/>
      <c r="FAP46" s="429"/>
      <c r="FAQ46" s="429"/>
      <c r="FAR46" s="429"/>
      <c r="FAS46" s="429"/>
      <c r="FAT46" s="429"/>
      <c r="FAU46" s="429"/>
      <c r="FAV46" s="429"/>
      <c r="FAW46" s="429"/>
      <c r="FAX46" s="429"/>
      <c r="FAY46" s="429"/>
      <c r="FAZ46" s="429"/>
      <c r="FBA46" s="429"/>
      <c r="FBB46" s="429"/>
      <c r="FBC46" s="429"/>
      <c r="FBD46" s="429"/>
      <c r="FBE46" s="429"/>
      <c r="FBF46" s="429"/>
      <c r="FBG46" s="429"/>
      <c r="FBH46" s="429"/>
      <c r="FBI46" s="429"/>
      <c r="FBJ46" s="429"/>
      <c r="FBK46" s="429"/>
      <c r="FBL46" s="429"/>
      <c r="FBM46" s="429"/>
      <c r="FBN46" s="429"/>
      <c r="FBO46" s="429"/>
      <c r="FBP46" s="429"/>
      <c r="FBQ46" s="429"/>
      <c r="FBR46" s="429"/>
      <c r="FBS46" s="429"/>
      <c r="FBT46" s="429"/>
      <c r="FBU46" s="429"/>
      <c r="FBV46" s="429"/>
      <c r="FBW46" s="429"/>
      <c r="FBX46" s="429"/>
      <c r="FBY46" s="429"/>
      <c r="FBZ46" s="429"/>
      <c r="FCA46" s="429"/>
      <c r="FCB46" s="429"/>
      <c r="FCC46" s="429"/>
      <c r="FCD46" s="429"/>
      <c r="FCE46" s="429"/>
      <c r="FCF46" s="429"/>
      <c r="FCG46" s="429"/>
      <c r="FCH46" s="429"/>
      <c r="FCI46" s="429"/>
      <c r="FCJ46" s="429"/>
      <c r="FCK46" s="429"/>
      <c r="FCL46" s="429"/>
      <c r="FCM46" s="429"/>
      <c r="FCN46" s="429"/>
      <c r="FCO46" s="429"/>
      <c r="FCP46" s="429"/>
      <c r="FCQ46" s="429"/>
      <c r="FCR46" s="429"/>
      <c r="FCS46" s="429"/>
      <c r="FCT46" s="429"/>
      <c r="FCU46" s="429"/>
      <c r="FCV46" s="429"/>
      <c r="FCW46" s="429"/>
      <c r="FCX46" s="429"/>
      <c r="FCY46" s="429"/>
      <c r="FCZ46" s="429"/>
      <c r="FDA46" s="429"/>
      <c r="FDB46" s="429"/>
      <c r="FDC46" s="429"/>
      <c r="FDD46" s="429"/>
      <c r="FDE46" s="429"/>
      <c r="FDF46" s="429"/>
      <c r="FDG46" s="429"/>
      <c r="FDH46" s="429"/>
      <c r="FDI46" s="429"/>
      <c r="FDJ46" s="429"/>
      <c r="FDK46" s="429"/>
      <c r="FDL46" s="429"/>
      <c r="FDM46" s="429"/>
      <c r="FDN46" s="429"/>
      <c r="FDO46" s="429"/>
      <c r="FDP46" s="429"/>
      <c r="FDQ46" s="429"/>
      <c r="FDR46" s="429"/>
      <c r="FDS46" s="429"/>
      <c r="FDT46" s="429"/>
      <c r="FDU46" s="429"/>
      <c r="FDV46" s="429"/>
      <c r="FDW46" s="429"/>
      <c r="FDX46" s="429"/>
      <c r="FDY46" s="429"/>
      <c r="FDZ46" s="429"/>
      <c r="FEA46" s="429"/>
      <c r="FEB46" s="429"/>
      <c r="FEC46" s="429"/>
      <c r="FED46" s="429"/>
      <c r="FEE46" s="429"/>
      <c r="FEF46" s="429"/>
      <c r="FEG46" s="429"/>
      <c r="FEH46" s="429"/>
      <c r="FEI46" s="429"/>
      <c r="FEJ46" s="429"/>
      <c r="FEK46" s="429"/>
      <c r="FEL46" s="429"/>
      <c r="FEM46" s="429"/>
      <c r="FEN46" s="429"/>
      <c r="FEO46" s="429"/>
      <c r="FEP46" s="429"/>
      <c r="FEQ46" s="429"/>
      <c r="FER46" s="429"/>
      <c r="FES46" s="429"/>
      <c r="FET46" s="429"/>
      <c r="FEU46" s="429"/>
      <c r="FEV46" s="429"/>
      <c r="FEW46" s="429"/>
      <c r="FEX46" s="429"/>
      <c r="FEY46" s="429"/>
      <c r="FEZ46" s="429"/>
      <c r="FFA46" s="429"/>
      <c r="FFB46" s="429"/>
      <c r="FFC46" s="429"/>
      <c r="FFD46" s="429"/>
      <c r="FFE46" s="429"/>
      <c r="FFF46" s="429"/>
      <c r="FFG46" s="429"/>
      <c r="FFH46" s="429"/>
      <c r="FFI46" s="429"/>
      <c r="FFJ46" s="429"/>
      <c r="FFK46" s="429"/>
      <c r="FFL46" s="429"/>
      <c r="FFM46" s="429"/>
      <c r="FFN46" s="429"/>
      <c r="FFO46" s="429"/>
      <c r="FFP46" s="429"/>
      <c r="FFQ46" s="429"/>
      <c r="FFR46" s="429"/>
      <c r="FFS46" s="429"/>
      <c r="FFT46" s="429"/>
      <c r="FFU46" s="429"/>
      <c r="FFV46" s="429"/>
      <c r="FFW46" s="429"/>
      <c r="FFX46" s="429"/>
      <c r="FFY46" s="429"/>
      <c r="FFZ46" s="429"/>
      <c r="FGA46" s="429"/>
      <c r="FGB46" s="429"/>
      <c r="FGC46" s="429"/>
      <c r="FGD46" s="429"/>
      <c r="FGE46" s="429"/>
      <c r="FGF46" s="429"/>
      <c r="FGG46" s="429"/>
      <c r="FGH46" s="429"/>
      <c r="FGI46" s="429"/>
      <c r="FGJ46" s="429"/>
      <c r="FGK46" s="429"/>
      <c r="FGL46" s="429"/>
      <c r="FGM46" s="429"/>
      <c r="FGN46" s="429"/>
      <c r="FGO46" s="429"/>
      <c r="FGP46" s="429"/>
      <c r="FGQ46" s="429"/>
      <c r="FGR46" s="429"/>
      <c r="FGS46" s="429"/>
      <c r="FGT46" s="429"/>
      <c r="FGU46" s="429"/>
      <c r="FGV46" s="429"/>
      <c r="FGW46" s="429"/>
      <c r="FGX46" s="429"/>
      <c r="FGY46" s="429"/>
      <c r="FGZ46" s="429"/>
      <c r="FHA46" s="429"/>
      <c r="FHB46" s="429"/>
      <c r="FHC46" s="429"/>
      <c r="FHD46" s="429"/>
      <c r="FHE46" s="429"/>
      <c r="FHF46" s="429"/>
      <c r="FHG46" s="429"/>
      <c r="FHH46" s="429"/>
      <c r="FHI46" s="429"/>
      <c r="FHJ46" s="429"/>
      <c r="FHK46" s="429"/>
      <c r="FHL46" s="429"/>
      <c r="FHM46" s="429"/>
      <c r="FHN46" s="429"/>
      <c r="FHO46" s="429"/>
      <c r="FHP46" s="429"/>
      <c r="FHQ46" s="429"/>
      <c r="FHR46" s="429"/>
      <c r="FHS46" s="429"/>
      <c r="FHT46" s="429"/>
      <c r="FHU46" s="429"/>
      <c r="FHV46" s="429"/>
      <c r="FHW46" s="429"/>
      <c r="FHX46" s="429"/>
      <c r="FHY46" s="429"/>
      <c r="FHZ46" s="429"/>
      <c r="FIA46" s="429"/>
      <c r="FIB46" s="429"/>
      <c r="FIC46" s="429"/>
      <c r="FID46" s="429"/>
      <c r="FIE46" s="429"/>
      <c r="FIF46" s="429"/>
      <c r="FIG46" s="429"/>
      <c r="FIH46" s="429"/>
      <c r="FII46" s="429"/>
      <c r="FIJ46" s="429"/>
      <c r="FIK46" s="429"/>
      <c r="FIL46" s="429"/>
      <c r="FIM46" s="429"/>
      <c r="FIN46" s="429"/>
      <c r="FIO46" s="429"/>
      <c r="FIP46" s="429"/>
      <c r="FIQ46" s="429"/>
      <c r="FIR46" s="429"/>
      <c r="FIS46" s="429"/>
      <c r="FIT46" s="429"/>
      <c r="FIU46" s="429"/>
      <c r="FIV46" s="429"/>
      <c r="FIW46" s="429"/>
      <c r="FIX46" s="429"/>
      <c r="FIY46" s="429"/>
      <c r="FIZ46" s="429"/>
      <c r="FJA46" s="429"/>
      <c r="FJB46" s="429"/>
      <c r="FJC46" s="429"/>
      <c r="FJD46" s="429"/>
      <c r="FJE46" s="429"/>
      <c r="FJF46" s="429"/>
      <c r="FJG46" s="429"/>
      <c r="FJH46" s="429"/>
      <c r="FJI46" s="429"/>
      <c r="FJJ46" s="429"/>
      <c r="FJK46" s="429"/>
      <c r="FJL46" s="429"/>
      <c r="FJM46" s="429"/>
      <c r="FJN46" s="429"/>
      <c r="FJO46" s="429"/>
      <c r="FJP46" s="429"/>
      <c r="FJQ46" s="429"/>
      <c r="FJR46" s="429"/>
      <c r="FJS46" s="429"/>
      <c r="FJT46" s="429"/>
      <c r="FJU46" s="429"/>
      <c r="FJV46" s="429"/>
      <c r="FJW46" s="429"/>
      <c r="FJX46" s="429"/>
      <c r="FJY46" s="429"/>
      <c r="FJZ46" s="429"/>
      <c r="FKA46" s="429"/>
      <c r="FKB46" s="429"/>
      <c r="FKC46" s="429"/>
      <c r="FKD46" s="429"/>
      <c r="FKE46" s="429"/>
      <c r="FKF46" s="429"/>
      <c r="FKG46" s="429"/>
      <c r="FKH46" s="429"/>
      <c r="FKI46" s="429"/>
      <c r="FKJ46" s="429"/>
      <c r="FKK46" s="429"/>
      <c r="FKL46" s="429"/>
      <c r="FKM46" s="429"/>
      <c r="FKN46" s="429"/>
      <c r="FKO46" s="429"/>
      <c r="FKP46" s="429"/>
      <c r="FKQ46" s="429"/>
      <c r="FKR46" s="429"/>
      <c r="FKS46" s="429"/>
      <c r="FKT46" s="429"/>
      <c r="FKU46" s="429"/>
      <c r="FKV46" s="429"/>
      <c r="FKW46" s="429"/>
      <c r="FKX46" s="429"/>
      <c r="FKY46" s="429"/>
      <c r="FKZ46" s="429"/>
      <c r="FLA46" s="429"/>
      <c r="FLB46" s="429"/>
      <c r="FLC46" s="429"/>
      <c r="FLD46" s="429"/>
      <c r="FLE46" s="429"/>
      <c r="FLF46" s="429"/>
      <c r="FLG46" s="429"/>
      <c r="FLH46" s="429"/>
      <c r="FLI46" s="429"/>
      <c r="FLJ46" s="429"/>
      <c r="FLK46" s="429"/>
      <c r="FLL46" s="429"/>
      <c r="FLM46" s="429"/>
      <c r="FLN46" s="429"/>
      <c r="FLO46" s="429"/>
      <c r="FLP46" s="429"/>
      <c r="FLQ46" s="429"/>
      <c r="FLR46" s="429"/>
      <c r="FLS46" s="429"/>
      <c r="FLT46" s="429"/>
      <c r="FLU46" s="429"/>
      <c r="FLV46" s="429"/>
      <c r="FLW46" s="429"/>
      <c r="FLX46" s="429"/>
      <c r="FLY46" s="429"/>
      <c r="FLZ46" s="429"/>
      <c r="FMA46" s="429"/>
      <c r="FMB46" s="429"/>
      <c r="FMC46" s="429"/>
      <c r="FMD46" s="429"/>
      <c r="FME46" s="429"/>
      <c r="FMF46" s="429"/>
      <c r="FMG46" s="429"/>
      <c r="FMH46" s="429"/>
      <c r="FMI46" s="429"/>
      <c r="FMJ46" s="429"/>
      <c r="FMK46" s="429"/>
      <c r="FML46" s="429"/>
      <c r="FMM46" s="429"/>
      <c r="FMN46" s="429"/>
      <c r="FMO46" s="429"/>
      <c r="FMP46" s="429"/>
      <c r="FMQ46" s="429"/>
      <c r="FMR46" s="429"/>
      <c r="FMS46" s="429"/>
      <c r="FMT46" s="429"/>
      <c r="FMU46" s="429"/>
      <c r="FMV46" s="429"/>
      <c r="FMW46" s="429"/>
      <c r="FMX46" s="429"/>
      <c r="FMY46" s="429"/>
      <c r="FMZ46" s="429"/>
      <c r="FNA46" s="429"/>
      <c r="FNB46" s="429"/>
      <c r="FNC46" s="429"/>
      <c r="FND46" s="429"/>
      <c r="FNE46" s="429"/>
      <c r="FNF46" s="429"/>
      <c r="FNG46" s="429"/>
      <c r="FNH46" s="429"/>
      <c r="FNI46" s="429"/>
      <c r="FNJ46" s="429"/>
      <c r="FNK46" s="429"/>
      <c r="FNL46" s="429"/>
      <c r="FNM46" s="429"/>
      <c r="FNN46" s="429"/>
      <c r="FNO46" s="429"/>
      <c r="FNP46" s="429"/>
      <c r="FNQ46" s="429"/>
      <c r="FNR46" s="429"/>
      <c r="FNS46" s="429"/>
      <c r="FNT46" s="429"/>
      <c r="FNU46" s="429"/>
      <c r="FNV46" s="429"/>
      <c r="FNW46" s="429"/>
      <c r="FNX46" s="429"/>
      <c r="FNY46" s="429"/>
      <c r="FNZ46" s="429"/>
      <c r="FOA46" s="429"/>
      <c r="FOB46" s="429"/>
      <c r="FOC46" s="429"/>
      <c r="FOD46" s="429"/>
      <c r="FOE46" s="429"/>
      <c r="FOF46" s="429"/>
      <c r="FOG46" s="429"/>
      <c r="FOH46" s="429"/>
      <c r="FOI46" s="429"/>
      <c r="FOJ46" s="429"/>
      <c r="FOK46" s="429"/>
      <c r="FOL46" s="429"/>
      <c r="FOM46" s="429"/>
      <c r="FON46" s="429"/>
      <c r="FOO46" s="429"/>
      <c r="FOP46" s="429"/>
      <c r="FOQ46" s="429"/>
      <c r="FOR46" s="429"/>
      <c r="FOS46" s="429"/>
      <c r="FOT46" s="429"/>
      <c r="FOU46" s="429"/>
      <c r="FOV46" s="429"/>
      <c r="FOW46" s="429"/>
      <c r="FOX46" s="429"/>
      <c r="FOY46" s="429"/>
      <c r="FOZ46" s="429"/>
      <c r="FPA46" s="429"/>
      <c r="FPB46" s="429"/>
      <c r="FPC46" s="429"/>
      <c r="FPD46" s="429"/>
      <c r="FPE46" s="429"/>
      <c r="FPF46" s="429"/>
      <c r="FPG46" s="429"/>
      <c r="FPH46" s="429"/>
      <c r="FPI46" s="429"/>
      <c r="FPJ46" s="429"/>
      <c r="FPK46" s="429"/>
      <c r="FPL46" s="429"/>
      <c r="FPM46" s="429"/>
      <c r="FPN46" s="429"/>
      <c r="FPO46" s="429"/>
      <c r="FPP46" s="429"/>
      <c r="FPQ46" s="429"/>
      <c r="FPR46" s="429"/>
      <c r="FPS46" s="429"/>
      <c r="FPT46" s="429"/>
      <c r="FPU46" s="429"/>
      <c r="FPV46" s="429"/>
      <c r="FPW46" s="429"/>
      <c r="FPX46" s="429"/>
      <c r="FPY46" s="429"/>
      <c r="FPZ46" s="429"/>
      <c r="FQA46" s="429"/>
      <c r="FQB46" s="429"/>
      <c r="FQC46" s="429"/>
      <c r="FQD46" s="429"/>
      <c r="FQE46" s="429"/>
      <c r="FQF46" s="429"/>
      <c r="FQG46" s="429"/>
      <c r="FQH46" s="429"/>
      <c r="FQI46" s="429"/>
      <c r="FQJ46" s="429"/>
      <c r="FQK46" s="429"/>
      <c r="FQL46" s="429"/>
      <c r="FQM46" s="429"/>
      <c r="FQN46" s="429"/>
      <c r="FQO46" s="429"/>
      <c r="FQP46" s="429"/>
      <c r="FQQ46" s="429"/>
      <c r="FQR46" s="429"/>
      <c r="FQS46" s="429"/>
      <c r="FQT46" s="429"/>
      <c r="FQU46" s="429"/>
      <c r="FQV46" s="429"/>
      <c r="FQW46" s="429"/>
      <c r="FQX46" s="429"/>
      <c r="FQY46" s="429"/>
      <c r="FQZ46" s="429"/>
      <c r="FRA46" s="429"/>
      <c r="FRB46" s="429"/>
      <c r="FRC46" s="429"/>
      <c r="FRD46" s="429"/>
      <c r="FRE46" s="429"/>
      <c r="FRF46" s="429"/>
      <c r="FRG46" s="429"/>
      <c r="FRH46" s="429"/>
      <c r="FRI46" s="429"/>
      <c r="FRJ46" s="429"/>
      <c r="FRK46" s="429"/>
      <c r="FRL46" s="429"/>
      <c r="FRM46" s="429"/>
      <c r="FRN46" s="429"/>
      <c r="FRO46" s="429"/>
      <c r="FRP46" s="429"/>
      <c r="FRQ46" s="429"/>
      <c r="FRR46" s="429"/>
      <c r="FRS46" s="429"/>
      <c r="FRT46" s="429"/>
      <c r="FRU46" s="429"/>
      <c r="FRV46" s="429"/>
      <c r="FRW46" s="429"/>
      <c r="FRX46" s="429"/>
      <c r="FRY46" s="429"/>
      <c r="FRZ46" s="429"/>
      <c r="FSA46" s="429"/>
      <c r="FSB46" s="429"/>
      <c r="FSC46" s="429"/>
      <c r="FSD46" s="429"/>
      <c r="FSE46" s="429"/>
      <c r="FSF46" s="429"/>
      <c r="FSG46" s="429"/>
      <c r="FSH46" s="429"/>
      <c r="FSI46" s="429"/>
      <c r="FSJ46" s="429"/>
      <c r="FSK46" s="429"/>
      <c r="FSL46" s="429"/>
      <c r="FSM46" s="429"/>
      <c r="FSN46" s="429"/>
      <c r="FSO46" s="429"/>
      <c r="FSP46" s="429"/>
      <c r="FSQ46" s="429"/>
      <c r="FSR46" s="429"/>
      <c r="FSS46" s="429"/>
      <c r="FST46" s="429"/>
      <c r="FSU46" s="429"/>
      <c r="FSV46" s="429"/>
      <c r="FSW46" s="429"/>
      <c r="FSX46" s="429"/>
      <c r="FSY46" s="429"/>
      <c r="FSZ46" s="429"/>
      <c r="FTA46" s="429"/>
      <c r="FTB46" s="429"/>
      <c r="FTC46" s="429"/>
      <c r="FTD46" s="429"/>
      <c r="FTE46" s="429"/>
      <c r="FTF46" s="429"/>
      <c r="FTG46" s="429"/>
      <c r="FTH46" s="429"/>
      <c r="FTI46" s="429"/>
      <c r="FTJ46" s="429"/>
      <c r="FTK46" s="429"/>
      <c r="FTL46" s="429"/>
      <c r="FTM46" s="429"/>
      <c r="FTN46" s="429"/>
      <c r="FTO46" s="429"/>
      <c r="FTP46" s="429"/>
      <c r="FTQ46" s="429"/>
      <c r="FTR46" s="429"/>
      <c r="FTS46" s="429"/>
      <c r="FTT46" s="429"/>
      <c r="FTU46" s="429"/>
      <c r="FTV46" s="429"/>
      <c r="FTW46" s="429"/>
      <c r="FTX46" s="429"/>
      <c r="FTY46" s="429"/>
      <c r="FTZ46" s="429"/>
      <c r="FUA46" s="429"/>
      <c r="FUB46" s="429"/>
      <c r="FUC46" s="429"/>
      <c r="FUD46" s="429"/>
      <c r="FUE46" s="429"/>
      <c r="FUF46" s="429"/>
      <c r="FUG46" s="429"/>
      <c r="FUH46" s="429"/>
      <c r="FUI46" s="429"/>
      <c r="FUJ46" s="429"/>
      <c r="FUK46" s="429"/>
      <c r="FUL46" s="429"/>
      <c r="FUM46" s="429"/>
      <c r="FUN46" s="429"/>
      <c r="FUO46" s="429"/>
      <c r="FUP46" s="429"/>
      <c r="FUQ46" s="429"/>
      <c r="FUR46" s="429"/>
      <c r="FUS46" s="429"/>
      <c r="FUT46" s="429"/>
      <c r="FUU46" s="429"/>
      <c r="FUV46" s="429"/>
      <c r="FUW46" s="429"/>
      <c r="FUX46" s="429"/>
      <c r="FUY46" s="429"/>
      <c r="FUZ46" s="429"/>
      <c r="FVA46" s="429"/>
      <c r="FVB46" s="429"/>
      <c r="FVC46" s="429"/>
      <c r="FVD46" s="429"/>
      <c r="FVE46" s="429"/>
      <c r="FVF46" s="429"/>
      <c r="FVG46" s="429"/>
      <c r="FVH46" s="429"/>
      <c r="FVI46" s="429"/>
      <c r="FVJ46" s="429"/>
      <c r="FVK46" s="429"/>
      <c r="FVL46" s="429"/>
      <c r="FVM46" s="429"/>
      <c r="FVN46" s="429"/>
      <c r="FVO46" s="429"/>
      <c r="FVP46" s="429"/>
      <c r="FVQ46" s="429"/>
      <c r="FVR46" s="429"/>
      <c r="FVS46" s="429"/>
      <c r="FVT46" s="429"/>
      <c r="FVU46" s="429"/>
      <c r="FVV46" s="429"/>
      <c r="FVW46" s="429"/>
      <c r="FVX46" s="429"/>
      <c r="FVY46" s="429"/>
      <c r="FVZ46" s="429"/>
      <c r="FWA46" s="429"/>
      <c r="FWB46" s="429"/>
      <c r="FWC46" s="429"/>
      <c r="FWD46" s="429"/>
      <c r="FWE46" s="429"/>
      <c r="FWF46" s="429"/>
      <c r="FWG46" s="429"/>
      <c r="FWH46" s="429"/>
      <c r="FWI46" s="429"/>
      <c r="FWJ46" s="429"/>
      <c r="FWK46" s="429"/>
      <c r="FWL46" s="429"/>
      <c r="FWM46" s="429"/>
      <c r="FWN46" s="429"/>
      <c r="FWO46" s="429"/>
      <c r="FWP46" s="429"/>
      <c r="FWQ46" s="429"/>
      <c r="FWR46" s="429"/>
      <c r="FWS46" s="429"/>
      <c r="FWT46" s="429"/>
      <c r="FWU46" s="429"/>
      <c r="FWV46" s="429"/>
      <c r="FWW46" s="429"/>
      <c r="FWX46" s="429"/>
      <c r="FWY46" s="429"/>
      <c r="FWZ46" s="429"/>
      <c r="FXA46" s="429"/>
      <c r="FXB46" s="429"/>
      <c r="FXC46" s="429"/>
      <c r="FXD46" s="429"/>
      <c r="FXE46" s="429"/>
      <c r="FXF46" s="429"/>
      <c r="FXG46" s="429"/>
      <c r="FXH46" s="429"/>
      <c r="FXI46" s="429"/>
      <c r="FXJ46" s="429"/>
      <c r="FXK46" s="429"/>
      <c r="FXL46" s="429"/>
      <c r="FXM46" s="429"/>
      <c r="FXN46" s="429"/>
      <c r="FXO46" s="429"/>
      <c r="FXP46" s="429"/>
      <c r="FXQ46" s="429"/>
      <c r="FXR46" s="429"/>
      <c r="FXS46" s="429"/>
      <c r="FXT46" s="429"/>
      <c r="FXU46" s="429"/>
      <c r="FXV46" s="429"/>
      <c r="FXW46" s="429"/>
      <c r="FXX46" s="429"/>
      <c r="FXY46" s="429"/>
      <c r="FXZ46" s="429"/>
      <c r="FYA46" s="429"/>
      <c r="FYB46" s="429"/>
      <c r="FYC46" s="429"/>
      <c r="FYD46" s="429"/>
      <c r="FYE46" s="429"/>
      <c r="FYF46" s="429"/>
      <c r="FYG46" s="429"/>
      <c r="FYH46" s="429"/>
      <c r="FYI46" s="429"/>
      <c r="FYJ46" s="429"/>
      <c r="FYK46" s="429"/>
      <c r="FYL46" s="429"/>
      <c r="FYM46" s="429"/>
      <c r="FYN46" s="429"/>
      <c r="FYO46" s="429"/>
      <c r="FYP46" s="429"/>
      <c r="FYQ46" s="429"/>
      <c r="FYR46" s="429"/>
      <c r="FYS46" s="429"/>
      <c r="FYT46" s="429"/>
      <c r="FYU46" s="429"/>
      <c r="FYV46" s="429"/>
      <c r="FYW46" s="429"/>
      <c r="FYX46" s="429"/>
      <c r="FYY46" s="429"/>
      <c r="FYZ46" s="429"/>
      <c r="FZA46" s="429"/>
      <c r="FZB46" s="429"/>
      <c r="FZC46" s="429"/>
      <c r="FZD46" s="429"/>
      <c r="FZE46" s="429"/>
      <c r="FZF46" s="429"/>
      <c r="FZG46" s="429"/>
      <c r="FZH46" s="429"/>
      <c r="FZI46" s="429"/>
      <c r="FZJ46" s="429"/>
      <c r="FZK46" s="429"/>
      <c r="FZL46" s="429"/>
      <c r="FZM46" s="429"/>
      <c r="FZN46" s="429"/>
      <c r="FZO46" s="429"/>
      <c r="FZP46" s="429"/>
      <c r="FZQ46" s="429"/>
      <c r="FZR46" s="429"/>
      <c r="FZS46" s="429"/>
      <c r="FZT46" s="429"/>
      <c r="FZU46" s="429"/>
      <c r="FZV46" s="429"/>
      <c r="FZW46" s="429"/>
      <c r="FZX46" s="429"/>
      <c r="FZY46" s="429"/>
      <c r="FZZ46" s="429"/>
      <c r="GAA46" s="429"/>
      <c r="GAB46" s="429"/>
      <c r="GAC46" s="429"/>
      <c r="GAD46" s="429"/>
      <c r="GAE46" s="429"/>
      <c r="GAF46" s="429"/>
      <c r="GAG46" s="429"/>
      <c r="GAH46" s="429"/>
      <c r="GAI46" s="429"/>
      <c r="GAJ46" s="429"/>
      <c r="GAK46" s="429"/>
      <c r="GAL46" s="429"/>
      <c r="GAM46" s="429"/>
      <c r="GAN46" s="429"/>
      <c r="GAO46" s="429"/>
      <c r="GAP46" s="429"/>
      <c r="GAQ46" s="429"/>
      <c r="GAR46" s="429"/>
      <c r="GAS46" s="429"/>
      <c r="GAT46" s="429"/>
      <c r="GAU46" s="429"/>
      <c r="GAV46" s="429"/>
      <c r="GAW46" s="429"/>
      <c r="GAX46" s="429"/>
      <c r="GAY46" s="429"/>
      <c r="GAZ46" s="429"/>
      <c r="GBA46" s="429"/>
      <c r="GBB46" s="429"/>
      <c r="GBC46" s="429"/>
      <c r="GBD46" s="429"/>
      <c r="GBE46" s="429"/>
      <c r="GBF46" s="429"/>
      <c r="GBG46" s="429"/>
      <c r="GBH46" s="429"/>
      <c r="GBI46" s="429"/>
      <c r="GBJ46" s="429"/>
      <c r="GBK46" s="429"/>
      <c r="GBL46" s="429"/>
      <c r="GBM46" s="429"/>
      <c r="GBN46" s="429"/>
      <c r="GBO46" s="429"/>
      <c r="GBP46" s="429"/>
      <c r="GBQ46" s="429"/>
      <c r="GBR46" s="429"/>
      <c r="GBS46" s="429"/>
      <c r="GBT46" s="429"/>
      <c r="GBU46" s="429"/>
      <c r="GBV46" s="429"/>
      <c r="GBW46" s="429"/>
      <c r="GBX46" s="429"/>
      <c r="GBY46" s="429"/>
      <c r="GBZ46" s="429"/>
      <c r="GCA46" s="429"/>
      <c r="GCB46" s="429"/>
      <c r="GCC46" s="429"/>
      <c r="GCD46" s="429"/>
      <c r="GCE46" s="429"/>
      <c r="GCF46" s="429"/>
      <c r="GCG46" s="429"/>
      <c r="GCH46" s="429"/>
      <c r="GCI46" s="429"/>
      <c r="GCJ46" s="429"/>
      <c r="GCK46" s="429"/>
      <c r="GCL46" s="429"/>
      <c r="GCM46" s="429"/>
      <c r="GCN46" s="429"/>
      <c r="GCO46" s="429"/>
      <c r="GCP46" s="429"/>
      <c r="GCQ46" s="429"/>
      <c r="GCR46" s="429"/>
      <c r="GCS46" s="429"/>
      <c r="GCT46" s="429"/>
      <c r="GCU46" s="429"/>
      <c r="GCV46" s="429"/>
      <c r="GCW46" s="429"/>
      <c r="GCX46" s="429"/>
      <c r="GCY46" s="429"/>
      <c r="GCZ46" s="429"/>
      <c r="GDA46" s="429"/>
      <c r="GDB46" s="429"/>
      <c r="GDC46" s="429"/>
      <c r="GDD46" s="429"/>
      <c r="GDE46" s="429"/>
      <c r="GDF46" s="429"/>
      <c r="GDG46" s="429"/>
      <c r="GDH46" s="429"/>
      <c r="GDI46" s="429"/>
      <c r="GDJ46" s="429"/>
      <c r="GDK46" s="429"/>
      <c r="GDL46" s="429"/>
      <c r="GDM46" s="429"/>
      <c r="GDN46" s="429"/>
      <c r="GDO46" s="429"/>
      <c r="GDP46" s="429"/>
      <c r="GDQ46" s="429"/>
      <c r="GDR46" s="429"/>
      <c r="GDS46" s="429"/>
      <c r="GDT46" s="429"/>
      <c r="GDU46" s="429"/>
      <c r="GDV46" s="429"/>
      <c r="GDW46" s="429"/>
      <c r="GDX46" s="429"/>
      <c r="GDY46" s="429"/>
      <c r="GDZ46" s="429"/>
      <c r="GEA46" s="429"/>
      <c r="GEB46" s="429"/>
      <c r="GEC46" s="429"/>
      <c r="GED46" s="429"/>
      <c r="GEE46" s="429"/>
      <c r="GEF46" s="429"/>
      <c r="GEG46" s="429"/>
      <c r="GEH46" s="429"/>
      <c r="GEI46" s="429"/>
      <c r="GEJ46" s="429"/>
      <c r="GEK46" s="429"/>
      <c r="GEL46" s="429"/>
      <c r="GEM46" s="429"/>
      <c r="GEN46" s="429"/>
      <c r="GEO46" s="429"/>
      <c r="GEP46" s="429"/>
      <c r="GEQ46" s="429"/>
      <c r="GER46" s="429"/>
      <c r="GES46" s="429"/>
      <c r="GET46" s="429"/>
      <c r="GEU46" s="429"/>
      <c r="GEV46" s="429"/>
      <c r="GEW46" s="429"/>
      <c r="GEX46" s="429"/>
      <c r="GEY46" s="429"/>
      <c r="GEZ46" s="429"/>
      <c r="GFA46" s="429"/>
      <c r="GFB46" s="429"/>
      <c r="GFC46" s="429"/>
      <c r="GFD46" s="429"/>
      <c r="GFE46" s="429"/>
      <c r="GFF46" s="429"/>
      <c r="GFG46" s="429"/>
      <c r="GFH46" s="429"/>
      <c r="GFI46" s="429"/>
      <c r="GFJ46" s="429"/>
      <c r="GFK46" s="429"/>
      <c r="GFL46" s="429"/>
      <c r="GFM46" s="429"/>
      <c r="GFN46" s="429"/>
      <c r="GFO46" s="429"/>
      <c r="GFP46" s="429"/>
      <c r="GFQ46" s="429"/>
      <c r="GFR46" s="429"/>
      <c r="GFS46" s="429"/>
      <c r="GFT46" s="429"/>
      <c r="GFU46" s="429"/>
      <c r="GFV46" s="429"/>
      <c r="GFW46" s="429"/>
      <c r="GFX46" s="429"/>
      <c r="GFY46" s="429"/>
      <c r="GFZ46" s="429"/>
      <c r="GGA46" s="429"/>
      <c r="GGB46" s="429"/>
      <c r="GGC46" s="429"/>
      <c r="GGD46" s="429"/>
      <c r="GGE46" s="429"/>
      <c r="GGF46" s="429"/>
      <c r="GGG46" s="429"/>
      <c r="GGH46" s="429"/>
      <c r="GGI46" s="429"/>
      <c r="GGJ46" s="429"/>
      <c r="GGK46" s="429"/>
      <c r="GGL46" s="429"/>
      <c r="GGM46" s="429"/>
      <c r="GGN46" s="429"/>
      <c r="GGO46" s="429"/>
      <c r="GGP46" s="429"/>
      <c r="GGQ46" s="429"/>
      <c r="GGR46" s="429"/>
      <c r="GGS46" s="429"/>
      <c r="GGT46" s="429"/>
      <c r="GGU46" s="429"/>
      <c r="GGV46" s="429"/>
      <c r="GGW46" s="429"/>
      <c r="GGX46" s="429"/>
      <c r="GGY46" s="429"/>
      <c r="GGZ46" s="429"/>
      <c r="GHA46" s="429"/>
      <c r="GHB46" s="429"/>
      <c r="GHC46" s="429"/>
      <c r="GHD46" s="429"/>
      <c r="GHE46" s="429"/>
      <c r="GHF46" s="429"/>
      <c r="GHG46" s="429"/>
      <c r="GHH46" s="429"/>
      <c r="GHI46" s="429"/>
      <c r="GHJ46" s="429"/>
      <c r="GHK46" s="429"/>
      <c r="GHL46" s="429"/>
      <c r="GHM46" s="429"/>
      <c r="GHN46" s="429"/>
      <c r="GHO46" s="429"/>
      <c r="GHP46" s="429"/>
      <c r="GHQ46" s="429"/>
      <c r="GHR46" s="429"/>
      <c r="GHS46" s="429"/>
      <c r="GHT46" s="429"/>
      <c r="GHU46" s="429"/>
      <c r="GHV46" s="429"/>
      <c r="GHW46" s="429"/>
      <c r="GHX46" s="429"/>
      <c r="GHY46" s="429"/>
      <c r="GHZ46" s="429"/>
      <c r="GIA46" s="429"/>
      <c r="GIB46" s="429"/>
      <c r="GIC46" s="429"/>
      <c r="GID46" s="429"/>
      <c r="GIE46" s="429"/>
      <c r="GIF46" s="429"/>
      <c r="GIG46" s="429"/>
      <c r="GIH46" s="429"/>
      <c r="GII46" s="429"/>
      <c r="GIJ46" s="429"/>
      <c r="GIK46" s="429"/>
      <c r="GIL46" s="429"/>
      <c r="GIM46" s="429"/>
      <c r="GIN46" s="429"/>
      <c r="GIO46" s="429"/>
      <c r="GIP46" s="429"/>
      <c r="GIQ46" s="429"/>
      <c r="GIR46" s="429"/>
      <c r="GIS46" s="429"/>
      <c r="GIT46" s="429"/>
      <c r="GIU46" s="429"/>
      <c r="GIV46" s="429"/>
      <c r="GIW46" s="429"/>
      <c r="GIX46" s="429"/>
      <c r="GIY46" s="429"/>
      <c r="GIZ46" s="429"/>
      <c r="GJA46" s="429"/>
      <c r="GJB46" s="429"/>
      <c r="GJC46" s="429"/>
      <c r="GJD46" s="429"/>
      <c r="GJE46" s="429"/>
      <c r="GJF46" s="429"/>
      <c r="GJG46" s="429"/>
      <c r="GJH46" s="429"/>
      <c r="GJI46" s="429"/>
      <c r="GJJ46" s="429"/>
      <c r="GJK46" s="429"/>
      <c r="GJL46" s="429"/>
      <c r="GJM46" s="429"/>
      <c r="GJN46" s="429"/>
      <c r="GJO46" s="429"/>
      <c r="GJP46" s="429"/>
      <c r="GJQ46" s="429"/>
      <c r="GJR46" s="429"/>
      <c r="GJS46" s="429"/>
      <c r="GJT46" s="429"/>
      <c r="GJU46" s="429"/>
      <c r="GJV46" s="429"/>
      <c r="GJW46" s="429"/>
      <c r="GJX46" s="429"/>
      <c r="GJY46" s="429"/>
      <c r="GJZ46" s="429"/>
      <c r="GKA46" s="429"/>
      <c r="GKB46" s="429"/>
      <c r="GKC46" s="429"/>
      <c r="GKD46" s="429"/>
      <c r="GKE46" s="429"/>
      <c r="GKF46" s="429"/>
      <c r="GKG46" s="429"/>
      <c r="GKH46" s="429"/>
      <c r="GKI46" s="429"/>
      <c r="GKJ46" s="429"/>
      <c r="GKK46" s="429"/>
      <c r="GKL46" s="429"/>
      <c r="GKM46" s="429"/>
      <c r="GKN46" s="429"/>
      <c r="GKO46" s="429"/>
      <c r="GKP46" s="429"/>
      <c r="GKQ46" s="429"/>
      <c r="GKR46" s="429"/>
      <c r="GKS46" s="429"/>
      <c r="GKT46" s="429"/>
      <c r="GKU46" s="429"/>
      <c r="GKV46" s="429"/>
      <c r="GKW46" s="429"/>
      <c r="GKX46" s="429"/>
      <c r="GKY46" s="429"/>
      <c r="GKZ46" s="429"/>
      <c r="GLA46" s="429"/>
      <c r="GLB46" s="429"/>
      <c r="GLC46" s="429"/>
      <c r="GLD46" s="429"/>
      <c r="GLE46" s="429"/>
      <c r="GLF46" s="429"/>
      <c r="GLG46" s="429"/>
      <c r="GLH46" s="429"/>
      <c r="GLI46" s="429"/>
      <c r="GLJ46" s="429"/>
      <c r="GLK46" s="429"/>
      <c r="GLL46" s="429"/>
      <c r="GLM46" s="429"/>
      <c r="GLN46" s="429"/>
      <c r="GLO46" s="429"/>
      <c r="GLP46" s="429"/>
      <c r="GLQ46" s="429"/>
      <c r="GLR46" s="429"/>
      <c r="GLS46" s="429"/>
      <c r="GLT46" s="429"/>
      <c r="GLU46" s="429"/>
      <c r="GLV46" s="429"/>
      <c r="GLW46" s="429"/>
      <c r="GLX46" s="429"/>
      <c r="GLY46" s="429"/>
      <c r="GLZ46" s="429"/>
      <c r="GMA46" s="429"/>
      <c r="GMB46" s="429"/>
      <c r="GMC46" s="429"/>
      <c r="GMD46" s="429"/>
      <c r="GME46" s="429"/>
      <c r="GMF46" s="429"/>
      <c r="GMG46" s="429"/>
      <c r="GMH46" s="429"/>
      <c r="GMI46" s="429"/>
      <c r="GMJ46" s="429"/>
      <c r="GMK46" s="429"/>
      <c r="GML46" s="429"/>
      <c r="GMM46" s="429"/>
      <c r="GMN46" s="429"/>
      <c r="GMO46" s="429"/>
      <c r="GMP46" s="429"/>
      <c r="GMQ46" s="429"/>
      <c r="GMR46" s="429"/>
      <c r="GMS46" s="429"/>
      <c r="GMT46" s="429"/>
      <c r="GMU46" s="429"/>
      <c r="GMV46" s="429"/>
      <c r="GMW46" s="429"/>
      <c r="GMX46" s="429"/>
      <c r="GMY46" s="429"/>
      <c r="GMZ46" s="429"/>
      <c r="GNA46" s="429"/>
      <c r="GNB46" s="429"/>
      <c r="GNC46" s="429"/>
      <c r="GND46" s="429"/>
      <c r="GNE46" s="429"/>
      <c r="GNF46" s="429"/>
      <c r="GNG46" s="429"/>
      <c r="GNH46" s="429"/>
      <c r="GNI46" s="429"/>
      <c r="GNJ46" s="429"/>
      <c r="GNK46" s="429"/>
      <c r="GNL46" s="429"/>
      <c r="GNM46" s="429"/>
      <c r="GNN46" s="429"/>
      <c r="GNO46" s="429"/>
      <c r="GNP46" s="429"/>
      <c r="GNQ46" s="429"/>
      <c r="GNR46" s="429"/>
      <c r="GNS46" s="429"/>
      <c r="GNT46" s="429"/>
      <c r="GNU46" s="429"/>
      <c r="GNV46" s="429"/>
      <c r="GNW46" s="429"/>
      <c r="GNX46" s="429"/>
      <c r="GNY46" s="429"/>
      <c r="GNZ46" s="429"/>
      <c r="GOA46" s="429"/>
      <c r="GOB46" s="429"/>
      <c r="GOC46" s="429"/>
      <c r="GOD46" s="429"/>
      <c r="GOE46" s="429"/>
      <c r="GOF46" s="429"/>
      <c r="GOG46" s="429"/>
      <c r="GOH46" s="429"/>
      <c r="GOI46" s="429"/>
      <c r="GOJ46" s="429"/>
      <c r="GOK46" s="429"/>
      <c r="GOL46" s="429"/>
      <c r="GOM46" s="429"/>
      <c r="GON46" s="429"/>
      <c r="GOO46" s="429"/>
      <c r="GOP46" s="429"/>
      <c r="GOQ46" s="429"/>
      <c r="GOR46" s="429"/>
      <c r="GOS46" s="429"/>
      <c r="GOT46" s="429"/>
      <c r="GOU46" s="429"/>
      <c r="GOV46" s="429"/>
      <c r="GOW46" s="429"/>
      <c r="GOX46" s="429"/>
      <c r="GOY46" s="429"/>
      <c r="GOZ46" s="429"/>
      <c r="GPA46" s="429"/>
      <c r="GPB46" s="429"/>
      <c r="GPC46" s="429"/>
      <c r="GPD46" s="429"/>
      <c r="GPE46" s="429"/>
      <c r="GPF46" s="429"/>
      <c r="GPG46" s="429"/>
      <c r="GPH46" s="429"/>
      <c r="GPI46" s="429"/>
      <c r="GPJ46" s="429"/>
      <c r="GPK46" s="429"/>
      <c r="GPL46" s="429"/>
      <c r="GPM46" s="429"/>
      <c r="GPN46" s="429"/>
      <c r="GPO46" s="429"/>
      <c r="GPP46" s="429"/>
      <c r="GPQ46" s="429"/>
      <c r="GPR46" s="429"/>
      <c r="GPS46" s="429"/>
      <c r="GPT46" s="429"/>
      <c r="GPU46" s="429"/>
      <c r="GPV46" s="429"/>
      <c r="GPW46" s="429"/>
      <c r="GPX46" s="429"/>
      <c r="GPY46" s="429"/>
      <c r="GPZ46" s="429"/>
      <c r="GQA46" s="429"/>
      <c r="GQB46" s="429"/>
      <c r="GQC46" s="429"/>
      <c r="GQD46" s="429"/>
      <c r="GQE46" s="429"/>
      <c r="GQF46" s="429"/>
      <c r="GQG46" s="429"/>
      <c r="GQH46" s="429"/>
      <c r="GQI46" s="429"/>
      <c r="GQJ46" s="429"/>
      <c r="GQK46" s="429"/>
      <c r="GQL46" s="429"/>
      <c r="GQM46" s="429"/>
      <c r="GQN46" s="429"/>
      <c r="GQO46" s="429"/>
      <c r="GQP46" s="429"/>
      <c r="GQQ46" s="429"/>
      <c r="GQR46" s="429"/>
      <c r="GQS46" s="429"/>
      <c r="GQT46" s="429"/>
      <c r="GQU46" s="429"/>
      <c r="GQV46" s="429"/>
      <c r="GQW46" s="429"/>
      <c r="GQX46" s="429"/>
      <c r="GQY46" s="429"/>
      <c r="GQZ46" s="429"/>
      <c r="GRA46" s="429"/>
      <c r="GRB46" s="429"/>
      <c r="GRC46" s="429"/>
      <c r="GRD46" s="429"/>
      <c r="GRE46" s="429"/>
      <c r="GRF46" s="429"/>
      <c r="GRG46" s="429"/>
      <c r="GRH46" s="429"/>
      <c r="GRI46" s="429"/>
      <c r="GRJ46" s="429"/>
      <c r="GRK46" s="429"/>
      <c r="GRL46" s="429"/>
      <c r="GRM46" s="429"/>
      <c r="GRN46" s="429"/>
      <c r="GRO46" s="429"/>
      <c r="GRP46" s="429"/>
      <c r="GRQ46" s="429"/>
      <c r="GRR46" s="429"/>
      <c r="GRS46" s="429"/>
      <c r="GRT46" s="429"/>
      <c r="GRU46" s="429"/>
      <c r="GRV46" s="429"/>
      <c r="GRW46" s="429"/>
      <c r="GRX46" s="429"/>
      <c r="GRY46" s="429"/>
      <c r="GRZ46" s="429"/>
      <c r="GSA46" s="429"/>
      <c r="GSB46" s="429"/>
      <c r="GSC46" s="429"/>
      <c r="GSD46" s="429"/>
      <c r="GSE46" s="429"/>
      <c r="GSF46" s="429"/>
      <c r="GSG46" s="429"/>
      <c r="GSH46" s="429"/>
      <c r="GSI46" s="429"/>
      <c r="GSJ46" s="429"/>
      <c r="GSK46" s="429"/>
      <c r="GSL46" s="429"/>
      <c r="GSM46" s="429"/>
      <c r="GSN46" s="429"/>
      <c r="GSO46" s="429"/>
      <c r="GSP46" s="429"/>
      <c r="GSQ46" s="429"/>
      <c r="GSR46" s="429"/>
      <c r="GSS46" s="429"/>
      <c r="GST46" s="429"/>
      <c r="GSU46" s="429"/>
      <c r="GSV46" s="429"/>
      <c r="GSW46" s="429"/>
      <c r="GSX46" s="429"/>
      <c r="GSY46" s="429"/>
      <c r="GSZ46" s="429"/>
      <c r="GTA46" s="429"/>
      <c r="GTB46" s="429"/>
      <c r="GTC46" s="429"/>
      <c r="GTD46" s="429"/>
      <c r="GTE46" s="429"/>
      <c r="GTF46" s="429"/>
      <c r="GTG46" s="429"/>
      <c r="GTH46" s="429"/>
      <c r="GTI46" s="429"/>
      <c r="GTJ46" s="429"/>
      <c r="GTK46" s="429"/>
      <c r="GTL46" s="429"/>
      <c r="GTM46" s="429"/>
      <c r="GTN46" s="429"/>
      <c r="GTO46" s="429"/>
      <c r="GTP46" s="429"/>
      <c r="GTQ46" s="429"/>
      <c r="GTR46" s="429"/>
      <c r="GTS46" s="429"/>
      <c r="GTT46" s="429"/>
      <c r="GTU46" s="429"/>
      <c r="GTV46" s="429"/>
      <c r="GTW46" s="429"/>
      <c r="GTX46" s="429"/>
      <c r="GTY46" s="429"/>
      <c r="GTZ46" s="429"/>
      <c r="GUA46" s="429"/>
      <c r="GUB46" s="429"/>
      <c r="GUC46" s="429"/>
      <c r="GUD46" s="429"/>
      <c r="GUE46" s="429"/>
      <c r="GUF46" s="429"/>
      <c r="GUG46" s="429"/>
      <c r="GUH46" s="429"/>
      <c r="GUI46" s="429"/>
      <c r="GUJ46" s="429"/>
      <c r="GUK46" s="429"/>
      <c r="GUL46" s="429"/>
      <c r="GUM46" s="429"/>
      <c r="GUN46" s="429"/>
      <c r="GUO46" s="429"/>
      <c r="GUP46" s="429"/>
      <c r="GUQ46" s="429"/>
      <c r="GUR46" s="429"/>
      <c r="GUS46" s="429"/>
      <c r="GUT46" s="429"/>
      <c r="GUU46" s="429"/>
      <c r="GUV46" s="429"/>
      <c r="GUW46" s="429"/>
      <c r="GUX46" s="429"/>
      <c r="GUY46" s="429"/>
      <c r="GUZ46" s="429"/>
      <c r="GVA46" s="429"/>
      <c r="GVB46" s="429"/>
      <c r="GVC46" s="429"/>
      <c r="GVD46" s="429"/>
      <c r="GVE46" s="429"/>
      <c r="GVF46" s="429"/>
      <c r="GVG46" s="429"/>
      <c r="GVH46" s="429"/>
      <c r="GVI46" s="429"/>
      <c r="GVJ46" s="429"/>
      <c r="GVK46" s="429"/>
      <c r="GVL46" s="429"/>
      <c r="GVM46" s="429"/>
      <c r="GVN46" s="429"/>
      <c r="GVO46" s="429"/>
      <c r="GVP46" s="429"/>
      <c r="GVQ46" s="429"/>
      <c r="GVR46" s="429"/>
      <c r="GVS46" s="429"/>
      <c r="GVT46" s="429"/>
      <c r="GVU46" s="429"/>
      <c r="GVV46" s="429"/>
      <c r="GVW46" s="429"/>
      <c r="GVX46" s="429"/>
      <c r="GVY46" s="429"/>
      <c r="GVZ46" s="429"/>
      <c r="GWA46" s="429"/>
      <c r="GWB46" s="429"/>
      <c r="GWC46" s="429"/>
      <c r="GWD46" s="429"/>
      <c r="GWE46" s="429"/>
      <c r="GWF46" s="429"/>
      <c r="GWG46" s="429"/>
      <c r="GWH46" s="429"/>
      <c r="GWI46" s="429"/>
      <c r="GWJ46" s="429"/>
      <c r="GWK46" s="429"/>
      <c r="GWL46" s="429"/>
      <c r="GWM46" s="429"/>
      <c r="GWN46" s="429"/>
      <c r="GWO46" s="429"/>
      <c r="GWP46" s="429"/>
      <c r="GWQ46" s="429"/>
      <c r="GWR46" s="429"/>
      <c r="GWS46" s="429"/>
      <c r="GWT46" s="429"/>
      <c r="GWU46" s="429"/>
      <c r="GWV46" s="429"/>
      <c r="GWW46" s="429"/>
      <c r="GWX46" s="429"/>
      <c r="GWY46" s="429"/>
      <c r="GWZ46" s="429"/>
      <c r="GXA46" s="429"/>
      <c r="GXB46" s="429"/>
      <c r="GXC46" s="429"/>
      <c r="GXD46" s="429"/>
      <c r="GXE46" s="429"/>
      <c r="GXF46" s="429"/>
      <c r="GXG46" s="429"/>
      <c r="GXH46" s="429"/>
      <c r="GXI46" s="429"/>
      <c r="GXJ46" s="429"/>
      <c r="GXK46" s="429"/>
      <c r="GXL46" s="429"/>
      <c r="GXM46" s="429"/>
      <c r="GXN46" s="429"/>
      <c r="GXO46" s="429"/>
      <c r="GXP46" s="429"/>
      <c r="GXQ46" s="429"/>
      <c r="GXR46" s="429"/>
      <c r="GXS46" s="429"/>
      <c r="GXT46" s="429"/>
      <c r="GXU46" s="429"/>
      <c r="GXV46" s="429"/>
      <c r="GXW46" s="429"/>
      <c r="GXX46" s="429"/>
      <c r="GXY46" s="429"/>
      <c r="GXZ46" s="429"/>
      <c r="GYA46" s="429"/>
      <c r="GYB46" s="429"/>
      <c r="GYC46" s="429"/>
      <c r="GYD46" s="429"/>
      <c r="GYE46" s="429"/>
      <c r="GYF46" s="429"/>
      <c r="GYG46" s="429"/>
      <c r="GYH46" s="429"/>
      <c r="GYI46" s="429"/>
      <c r="GYJ46" s="429"/>
      <c r="GYK46" s="429"/>
      <c r="GYL46" s="429"/>
      <c r="GYM46" s="429"/>
      <c r="GYN46" s="429"/>
      <c r="GYO46" s="429"/>
      <c r="GYP46" s="429"/>
      <c r="GYQ46" s="429"/>
      <c r="GYR46" s="429"/>
      <c r="GYS46" s="429"/>
      <c r="GYT46" s="429"/>
      <c r="GYU46" s="429"/>
      <c r="GYV46" s="429"/>
      <c r="GYW46" s="429"/>
      <c r="GYX46" s="429"/>
      <c r="GYY46" s="429"/>
      <c r="GYZ46" s="429"/>
      <c r="GZA46" s="429"/>
      <c r="GZB46" s="429"/>
      <c r="GZC46" s="429"/>
      <c r="GZD46" s="429"/>
      <c r="GZE46" s="429"/>
      <c r="GZF46" s="429"/>
      <c r="GZG46" s="429"/>
      <c r="GZH46" s="429"/>
      <c r="GZI46" s="429"/>
      <c r="GZJ46" s="429"/>
      <c r="GZK46" s="429"/>
      <c r="GZL46" s="429"/>
      <c r="GZM46" s="429"/>
      <c r="GZN46" s="429"/>
      <c r="GZO46" s="429"/>
      <c r="GZP46" s="429"/>
      <c r="GZQ46" s="429"/>
      <c r="GZR46" s="429"/>
      <c r="GZS46" s="429"/>
      <c r="GZT46" s="429"/>
      <c r="GZU46" s="429"/>
      <c r="GZV46" s="429"/>
      <c r="GZW46" s="429"/>
      <c r="GZX46" s="429"/>
      <c r="GZY46" s="429"/>
      <c r="GZZ46" s="429"/>
      <c r="HAA46" s="429"/>
      <c r="HAB46" s="429"/>
      <c r="HAC46" s="429"/>
      <c r="HAD46" s="429"/>
      <c r="HAE46" s="429"/>
      <c r="HAF46" s="429"/>
      <c r="HAG46" s="429"/>
      <c r="HAH46" s="429"/>
      <c r="HAI46" s="429"/>
      <c r="HAJ46" s="429"/>
      <c r="HAK46" s="429"/>
      <c r="HAL46" s="429"/>
      <c r="HAM46" s="429"/>
      <c r="HAN46" s="429"/>
      <c r="HAO46" s="429"/>
      <c r="HAP46" s="429"/>
      <c r="HAQ46" s="429"/>
      <c r="HAR46" s="429"/>
      <c r="HAS46" s="429"/>
      <c r="HAT46" s="429"/>
      <c r="HAU46" s="429"/>
      <c r="HAV46" s="429"/>
      <c r="HAW46" s="429"/>
      <c r="HAX46" s="429"/>
      <c r="HAY46" s="429"/>
      <c r="HAZ46" s="429"/>
      <c r="HBA46" s="429"/>
      <c r="HBB46" s="429"/>
      <c r="HBC46" s="429"/>
      <c r="HBD46" s="429"/>
      <c r="HBE46" s="429"/>
      <c r="HBF46" s="429"/>
      <c r="HBG46" s="429"/>
      <c r="HBH46" s="429"/>
      <c r="HBI46" s="429"/>
      <c r="HBJ46" s="429"/>
      <c r="HBK46" s="429"/>
      <c r="HBL46" s="429"/>
      <c r="HBM46" s="429"/>
      <c r="HBN46" s="429"/>
      <c r="HBO46" s="429"/>
      <c r="HBP46" s="429"/>
      <c r="HBQ46" s="429"/>
      <c r="HBR46" s="429"/>
      <c r="HBS46" s="429"/>
      <c r="HBT46" s="429"/>
      <c r="HBU46" s="429"/>
      <c r="HBV46" s="429"/>
      <c r="HBW46" s="429"/>
      <c r="HBX46" s="429"/>
      <c r="HBY46" s="429"/>
      <c r="HBZ46" s="429"/>
      <c r="HCA46" s="429"/>
      <c r="HCB46" s="429"/>
      <c r="HCC46" s="429"/>
      <c r="HCD46" s="429"/>
      <c r="HCE46" s="429"/>
      <c r="HCF46" s="429"/>
      <c r="HCG46" s="429"/>
      <c r="HCH46" s="429"/>
      <c r="HCI46" s="429"/>
      <c r="HCJ46" s="429"/>
      <c r="HCK46" s="429"/>
      <c r="HCL46" s="429"/>
      <c r="HCM46" s="429"/>
      <c r="HCN46" s="429"/>
      <c r="HCO46" s="429"/>
      <c r="HCP46" s="429"/>
      <c r="HCQ46" s="429"/>
      <c r="HCR46" s="429"/>
      <c r="HCS46" s="429"/>
      <c r="HCT46" s="429"/>
      <c r="HCU46" s="429"/>
      <c r="HCV46" s="429"/>
      <c r="HCW46" s="429"/>
      <c r="HCX46" s="429"/>
      <c r="HCY46" s="429"/>
      <c r="HCZ46" s="429"/>
      <c r="HDA46" s="429"/>
      <c r="HDB46" s="429"/>
      <c r="HDC46" s="429"/>
      <c r="HDD46" s="429"/>
      <c r="HDE46" s="429"/>
      <c r="HDF46" s="429"/>
      <c r="HDG46" s="429"/>
      <c r="HDH46" s="429"/>
      <c r="HDI46" s="429"/>
      <c r="HDJ46" s="429"/>
      <c r="HDK46" s="429"/>
      <c r="HDL46" s="429"/>
      <c r="HDM46" s="429"/>
      <c r="HDN46" s="429"/>
      <c r="HDO46" s="429"/>
      <c r="HDP46" s="429"/>
      <c r="HDQ46" s="429"/>
      <c r="HDR46" s="429"/>
      <c r="HDS46" s="429"/>
      <c r="HDT46" s="429"/>
      <c r="HDU46" s="429"/>
      <c r="HDV46" s="429"/>
      <c r="HDW46" s="429"/>
      <c r="HDX46" s="429"/>
      <c r="HDY46" s="429"/>
      <c r="HDZ46" s="429"/>
      <c r="HEA46" s="429"/>
      <c r="HEB46" s="429"/>
      <c r="HEC46" s="429"/>
      <c r="HED46" s="429"/>
      <c r="HEE46" s="429"/>
      <c r="HEF46" s="429"/>
      <c r="HEG46" s="429"/>
      <c r="HEH46" s="429"/>
      <c r="HEI46" s="429"/>
      <c r="HEJ46" s="429"/>
      <c r="HEK46" s="429"/>
      <c r="HEL46" s="429"/>
      <c r="HEM46" s="429"/>
      <c r="HEN46" s="429"/>
      <c r="HEO46" s="429"/>
      <c r="HEP46" s="429"/>
      <c r="HEQ46" s="429"/>
      <c r="HER46" s="429"/>
      <c r="HES46" s="429"/>
      <c r="HET46" s="429"/>
      <c r="HEU46" s="429"/>
      <c r="HEV46" s="429"/>
      <c r="HEW46" s="429"/>
      <c r="HEX46" s="429"/>
      <c r="HEY46" s="429"/>
      <c r="HEZ46" s="429"/>
      <c r="HFA46" s="429"/>
      <c r="HFB46" s="429"/>
      <c r="HFC46" s="429"/>
      <c r="HFD46" s="429"/>
      <c r="HFE46" s="429"/>
      <c r="HFF46" s="429"/>
      <c r="HFG46" s="429"/>
      <c r="HFH46" s="429"/>
      <c r="HFI46" s="429"/>
      <c r="HFJ46" s="429"/>
      <c r="HFK46" s="429"/>
      <c r="HFL46" s="429"/>
      <c r="HFM46" s="429"/>
      <c r="HFN46" s="429"/>
      <c r="HFO46" s="429"/>
      <c r="HFP46" s="429"/>
      <c r="HFQ46" s="429"/>
      <c r="HFR46" s="429"/>
      <c r="HFS46" s="429"/>
      <c r="HFT46" s="429"/>
      <c r="HFU46" s="429"/>
      <c r="HFV46" s="429"/>
      <c r="HFW46" s="429"/>
      <c r="HFX46" s="429"/>
      <c r="HFY46" s="429"/>
      <c r="HFZ46" s="429"/>
      <c r="HGA46" s="429"/>
      <c r="HGB46" s="429"/>
      <c r="HGC46" s="429"/>
      <c r="HGD46" s="429"/>
      <c r="HGE46" s="429"/>
      <c r="HGF46" s="429"/>
      <c r="HGG46" s="429"/>
      <c r="HGH46" s="429"/>
      <c r="HGI46" s="429"/>
      <c r="HGJ46" s="429"/>
      <c r="HGK46" s="429"/>
      <c r="HGL46" s="429"/>
      <c r="HGM46" s="429"/>
      <c r="HGN46" s="429"/>
      <c r="HGO46" s="429"/>
      <c r="HGP46" s="429"/>
      <c r="HGQ46" s="429"/>
      <c r="HGR46" s="429"/>
      <c r="HGS46" s="429"/>
      <c r="HGT46" s="429"/>
      <c r="HGU46" s="429"/>
      <c r="HGV46" s="429"/>
      <c r="HGW46" s="429"/>
      <c r="HGX46" s="429"/>
      <c r="HGY46" s="429"/>
      <c r="HGZ46" s="429"/>
      <c r="HHA46" s="429"/>
      <c r="HHB46" s="429"/>
      <c r="HHC46" s="429"/>
      <c r="HHD46" s="429"/>
      <c r="HHE46" s="429"/>
      <c r="HHF46" s="429"/>
      <c r="HHG46" s="429"/>
      <c r="HHH46" s="429"/>
      <c r="HHI46" s="429"/>
      <c r="HHJ46" s="429"/>
      <c r="HHK46" s="429"/>
      <c r="HHL46" s="429"/>
      <c r="HHM46" s="429"/>
      <c r="HHN46" s="429"/>
      <c r="HHO46" s="429"/>
      <c r="HHP46" s="429"/>
      <c r="HHQ46" s="429"/>
      <c r="HHR46" s="429"/>
      <c r="HHS46" s="429"/>
      <c r="HHT46" s="429"/>
      <c r="HHU46" s="429"/>
      <c r="HHV46" s="429"/>
      <c r="HHW46" s="429"/>
      <c r="HHX46" s="429"/>
      <c r="HHY46" s="429"/>
      <c r="HHZ46" s="429"/>
      <c r="HIA46" s="429"/>
      <c r="HIB46" s="429"/>
      <c r="HIC46" s="429"/>
      <c r="HID46" s="429"/>
      <c r="HIE46" s="429"/>
      <c r="HIF46" s="429"/>
      <c r="HIG46" s="429"/>
      <c r="HIH46" s="429"/>
      <c r="HII46" s="429"/>
      <c r="HIJ46" s="429"/>
      <c r="HIK46" s="429"/>
      <c r="HIL46" s="429"/>
      <c r="HIM46" s="429"/>
      <c r="HIN46" s="429"/>
      <c r="HIO46" s="429"/>
      <c r="HIP46" s="429"/>
      <c r="HIQ46" s="429"/>
      <c r="HIR46" s="429"/>
      <c r="HIS46" s="429"/>
      <c r="HIT46" s="429"/>
      <c r="HIU46" s="429"/>
      <c r="HIV46" s="429"/>
      <c r="HIW46" s="429"/>
      <c r="HIX46" s="429"/>
      <c r="HIY46" s="429"/>
      <c r="HIZ46" s="429"/>
      <c r="HJA46" s="429"/>
      <c r="HJB46" s="429"/>
      <c r="HJC46" s="429"/>
      <c r="HJD46" s="429"/>
      <c r="HJE46" s="429"/>
      <c r="HJF46" s="429"/>
      <c r="HJG46" s="429"/>
      <c r="HJH46" s="429"/>
      <c r="HJI46" s="429"/>
      <c r="HJJ46" s="429"/>
      <c r="HJK46" s="429"/>
      <c r="HJL46" s="429"/>
      <c r="HJM46" s="429"/>
      <c r="HJN46" s="429"/>
      <c r="HJO46" s="429"/>
      <c r="HJP46" s="429"/>
      <c r="HJQ46" s="429"/>
      <c r="HJR46" s="429"/>
      <c r="HJS46" s="429"/>
      <c r="HJT46" s="429"/>
      <c r="HJU46" s="429"/>
      <c r="HJV46" s="429"/>
      <c r="HJW46" s="429"/>
      <c r="HJX46" s="429"/>
      <c r="HJY46" s="429"/>
      <c r="HJZ46" s="429"/>
      <c r="HKA46" s="429"/>
      <c r="HKB46" s="429"/>
      <c r="HKC46" s="429"/>
      <c r="HKD46" s="429"/>
      <c r="HKE46" s="429"/>
      <c r="HKF46" s="429"/>
      <c r="HKG46" s="429"/>
      <c r="HKH46" s="429"/>
      <c r="HKI46" s="429"/>
      <c r="HKJ46" s="429"/>
      <c r="HKK46" s="429"/>
      <c r="HKL46" s="429"/>
      <c r="HKM46" s="429"/>
      <c r="HKN46" s="429"/>
      <c r="HKO46" s="429"/>
      <c r="HKP46" s="429"/>
      <c r="HKQ46" s="429"/>
      <c r="HKR46" s="429"/>
      <c r="HKS46" s="429"/>
      <c r="HKT46" s="429"/>
      <c r="HKU46" s="429"/>
      <c r="HKV46" s="429"/>
      <c r="HKW46" s="429"/>
      <c r="HKX46" s="429"/>
      <c r="HKY46" s="429"/>
      <c r="HKZ46" s="429"/>
      <c r="HLA46" s="429"/>
      <c r="HLB46" s="429"/>
      <c r="HLC46" s="429"/>
      <c r="HLD46" s="429"/>
      <c r="HLE46" s="429"/>
      <c r="HLF46" s="429"/>
      <c r="HLG46" s="429"/>
      <c r="HLH46" s="429"/>
      <c r="HLI46" s="429"/>
      <c r="HLJ46" s="429"/>
      <c r="HLK46" s="429"/>
      <c r="HLL46" s="429"/>
      <c r="HLM46" s="429"/>
      <c r="HLN46" s="429"/>
      <c r="HLO46" s="429"/>
      <c r="HLP46" s="429"/>
      <c r="HLQ46" s="429"/>
      <c r="HLR46" s="429"/>
      <c r="HLS46" s="429"/>
      <c r="HLT46" s="429"/>
      <c r="HLU46" s="429"/>
      <c r="HLV46" s="429"/>
      <c r="HLW46" s="429"/>
      <c r="HLX46" s="429"/>
      <c r="HLY46" s="429"/>
      <c r="HLZ46" s="429"/>
      <c r="HMA46" s="429"/>
      <c r="HMB46" s="429"/>
      <c r="HMC46" s="429"/>
      <c r="HMD46" s="429"/>
      <c r="HME46" s="429"/>
      <c r="HMF46" s="429"/>
      <c r="HMG46" s="429"/>
      <c r="HMH46" s="429"/>
      <c r="HMI46" s="429"/>
      <c r="HMJ46" s="429"/>
      <c r="HMK46" s="429"/>
      <c r="HML46" s="429"/>
      <c r="HMM46" s="429"/>
      <c r="HMN46" s="429"/>
      <c r="HMO46" s="429"/>
      <c r="HMP46" s="429"/>
      <c r="HMQ46" s="429"/>
      <c r="HMR46" s="429"/>
      <c r="HMS46" s="429"/>
      <c r="HMT46" s="429"/>
      <c r="HMU46" s="429"/>
      <c r="HMV46" s="429"/>
      <c r="HMW46" s="429"/>
      <c r="HMX46" s="429"/>
      <c r="HMY46" s="429"/>
      <c r="HMZ46" s="429"/>
      <c r="HNA46" s="429"/>
      <c r="HNB46" s="429"/>
      <c r="HNC46" s="429"/>
      <c r="HND46" s="429"/>
      <c r="HNE46" s="429"/>
      <c r="HNF46" s="429"/>
      <c r="HNG46" s="429"/>
      <c r="HNH46" s="429"/>
      <c r="HNI46" s="429"/>
      <c r="HNJ46" s="429"/>
      <c r="HNK46" s="429"/>
      <c r="HNL46" s="429"/>
      <c r="HNM46" s="429"/>
      <c r="HNN46" s="429"/>
      <c r="HNO46" s="429"/>
      <c r="HNP46" s="429"/>
      <c r="HNQ46" s="429"/>
      <c r="HNR46" s="429"/>
      <c r="HNS46" s="429"/>
      <c r="HNT46" s="429"/>
      <c r="HNU46" s="429"/>
      <c r="HNV46" s="429"/>
      <c r="HNW46" s="429"/>
      <c r="HNX46" s="429"/>
      <c r="HNY46" s="429"/>
      <c r="HNZ46" s="429"/>
      <c r="HOA46" s="429"/>
      <c r="HOB46" s="429"/>
      <c r="HOC46" s="429"/>
      <c r="HOD46" s="429"/>
      <c r="HOE46" s="429"/>
      <c r="HOF46" s="429"/>
      <c r="HOG46" s="429"/>
      <c r="HOH46" s="429"/>
      <c r="HOI46" s="429"/>
      <c r="HOJ46" s="429"/>
      <c r="HOK46" s="429"/>
      <c r="HOL46" s="429"/>
      <c r="HOM46" s="429"/>
      <c r="HON46" s="429"/>
      <c r="HOO46" s="429"/>
      <c r="HOP46" s="429"/>
      <c r="HOQ46" s="429"/>
      <c r="HOR46" s="429"/>
      <c r="HOS46" s="429"/>
      <c r="HOT46" s="429"/>
      <c r="HOU46" s="429"/>
      <c r="HOV46" s="429"/>
      <c r="HOW46" s="429"/>
      <c r="HOX46" s="429"/>
      <c r="HOY46" s="429"/>
      <c r="HOZ46" s="429"/>
      <c r="HPA46" s="429"/>
      <c r="HPB46" s="429"/>
      <c r="HPC46" s="429"/>
      <c r="HPD46" s="429"/>
      <c r="HPE46" s="429"/>
      <c r="HPF46" s="429"/>
      <c r="HPG46" s="429"/>
      <c r="HPH46" s="429"/>
      <c r="HPI46" s="429"/>
      <c r="HPJ46" s="429"/>
      <c r="HPK46" s="429"/>
      <c r="HPL46" s="429"/>
      <c r="HPM46" s="429"/>
      <c r="HPN46" s="429"/>
      <c r="HPO46" s="429"/>
      <c r="HPP46" s="429"/>
      <c r="HPQ46" s="429"/>
      <c r="HPR46" s="429"/>
      <c r="HPS46" s="429"/>
      <c r="HPT46" s="429"/>
      <c r="HPU46" s="429"/>
      <c r="HPV46" s="429"/>
      <c r="HPW46" s="429"/>
      <c r="HPX46" s="429"/>
      <c r="HPY46" s="429"/>
      <c r="HPZ46" s="429"/>
      <c r="HQA46" s="429"/>
      <c r="HQB46" s="429"/>
      <c r="HQC46" s="429"/>
      <c r="HQD46" s="429"/>
      <c r="HQE46" s="429"/>
      <c r="HQF46" s="429"/>
      <c r="HQG46" s="429"/>
      <c r="HQH46" s="429"/>
      <c r="HQI46" s="429"/>
      <c r="HQJ46" s="429"/>
      <c r="HQK46" s="429"/>
      <c r="HQL46" s="429"/>
      <c r="HQM46" s="429"/>
      <c r="HQN46" s="429"/>
      <c r="HQO46" s="429"/>
      <c r="HQP46" s="429"/>
      <c r="HQQ46" s="429"/>
      <c r="HQR46" s="429"/>
      <c r="HQS46" s="429"/>
      <c r="HQT46" s="429"/>
      <c r="HQU46" s="429"/>
      <c r="HQV46" s="429"/>
      <c r="HQW46" s="429"/>
      <c r="HQX46" s="429"/>
      <c r="HQY46" s="429"/>
      <c r="HQZ46" s="429"/>
      <c r="HRA46" s="429"/>
      <c r="HRB46" s="429"/>
      <c r="HRC46" s="429"/>
      <c r="HRD46" s="429"/>
      <c r="HRE46" s="429"/>
      <c r="HRF46" s="429"/>
      <c r="HRG46" s="429"/>
      <c r="HRH46" s="429"/>
      <c r="HRI46" s="429"/>
      <c r="HRJ46" s="429"/>
      <c r="HRK46" s="429"/>
      <c r="HRL46" s="429"/>
      <c r="HRM46" s="429"/>
      <c r="HRN46" s="429"/>
      <c r="HRO46" s="429"/>
      <c r="HRP46" s="429"/>
      <c r="HRQ46" s="429"/>
      <c r="HRR46" s="429"/>
      <c r="HRS46" s="429"/>
      <c r="HRT46" s="429"/>
      <c r="HRU46" s="429"/>
      <c r="HRV46" s="429"/>
      <c r="HRW46" s="429"/>
      <c r="HRX46" s="429"/>
      <c r="HRY46" s="429"/>
      <c r="HRZ46" s="429"/>
      <c r="HSA46" s="429"/>
      <c r="HSB46" s="429"/>
      <c r="HSC46" s="429"/>
      <c r="HSD46" s="429"/>
      <c r="HSE46" s="429"/>
      <c r="HSF46" s="429"/>
      <c r="HSG46" s="429"/>
      <c r="HSH46" s="429"/>
      <c r="HSI46" s="429"/>
      <c r="HSJ46" s="429"/>
      <c r="HSK46" s="429"/>
      <c r="HSL46" s="429"/>
      <c r="HSM46" s="429"/>
      <c r="HSN46" s="429"/>
      <c r="HSO46" s="429"/>
      <c r="HSP46" s="429"/>
      <c r="HSQ46" s="429"/>
      <c r="HSR46" s="429"/>
      <c r="HSS46" s="429"/>
      <c r="HST46" s="429"/>
      <c r="HSU46" s="429"/>
      <c r="HSV46" s="429"/>
      <c r="HSW46" s="429"/>
      <c r="HSX46" s="429"/>
      <c r="HSY46" s="429"/>
      <c r="HSZ46" s="429"/>
      <c r="HTA46" s="429"/>
      <c r="HTB46" s="429"/>
      <c r="HTC46" s="429"/>
      <c r="HTD46" s="429"/>
      <c r="HTE46" s="429"/>
      <c r="HTF46" s="429"/>
      <c r="HTG46" s="429"/>
      <c r="HTH46" s="429"/>
      <c r="HTI46" s="429"/>
      <c r="HTJ46" s="429"/>
      <c r="HTK46" s="429"/>
      <c r="HTL46" s="429"/>
      <c r="HTM46" s="429"/>
      <c r="HTN46" s="429"/>
      <c r="HTO46" s="429"/>
      <c r="HTP46" s="429"/>
      <c r="HTQ46" s="429"/>
      <c r="HTR46" s="429"/>
      <c r="HTS46" s="429"/>
      <c r="HTT46" s="429"/>
      <c r="HTU46" s="429"/>
      <c r="HTV46" s="429"/>
      <c r="HTW46" s="429"/>
      <c r="HTX46" s="429"/>
      <c r="HTY46" s="429"/>
      <c r="HTZ46" s="429"/>
      <c r="HUA46" s="429"/>
      <c r="HUB46" s="429"/>
      <c r="HUC46" s="429"/>
      <c r="HUD46" s="429"/>
      <c r="HUE46" s="429"/>
      <c r="HUF46" s="429"/>
      <c r="HUG46" s="429"/>
      <c r="HUH46" s="429"/>
      <c r="HUI46" s="429"/>
      <c r="HUJ46" s="429"/>
      <c r="HUK46" s="429"/>
      <c r="HUL46" s="429"/>
      <c r="HUM46" s="429"/>
      <c r="HUN46" s="429"/>
      <c r="HUO46" s="429"/>
      <c r="HUP46" s="429"/>
      <c r="HUQ46" s="429"/>
      <c r="HUR46" s="429"/>
      <c r="HUS46" s="429"/>
      <c r="HUT46" s="429"/>
      <c r="HUU46" s="429"/>
      <c r="HUV46" s="429"/>
      <c r="HUW46" s="429"/>
      <c r="HUX46" s="429"/>
      <c r="HUY46" s="429"/>
      <c r="HUZ46" s="429"/>
      <c r="HVA46" s="429"/>
      <c r="HVB46" s="429"/>
      <c r="HVC46" s="429"/>
      <c r="HVD46" s="429"/>
      <c r="HVE46" s="429"/>
      <c r="HVF46" s="429"/>
      <c r="HVG46" s="429"/>
      <c r="HVH46" s="429"/>
      <c r="HVI46" s="429"/>
      <c r="HVJ46" s="429"/>
      <c r="HVK46" s="429"/>
      <c r="HVL46" s="429"/>
      <c r="HVM46" s="429"/>
      <c r="HVN46" s="429"/>
      <c r="HVO46" s="429"/>
      <c r="HVP46" s="429"/>
      <c r="HVQ46" s="429"/>
      <c r="HVR46" s="429"/>
      <c r="HVS46" s="429"/>
      <c r="HVT46" s="429"/>
      <c r="HVU46" s="429"/>
      <c r="HVV46" s="429"/>
      <c r="HVW46" s="429"/>
      <c r="HVX46" s="429"/>
      <c r="HVY46" s="429"/>
      <c r="HVZ46" s="429"/>
      <c r="HWA46" s="429"/>
      <c r="HWB46" s="429"/>
      <c r="HWC46" s="429"/>
      <c r="HWD46" s="429"/>
      <c r="HWE46" s="429"/>
      <c r="HWF46" s="429"/>
      <c r="HWG46" s="429"/>
      <c r="HWH46" s="429"/>
      <c r="HWI46" s="429"/>
      <c r="HWJ46" s="429"/>
      <c r="HWK46" s="429"/>
      <c r="HWL46" s="429"/>
      <c r="HWM46" s="429"/>
      <c r="HWN46" s="429"/>
      <c r="HWO46" s="429"/>
      <c r="HWP46" s="429"/>
      <c r="HWQ46" s="429"/>
      <c r="HWR46" s="429"/>
      <c r="HWS46" s="429"/>
      <c r="HWT46" s="429"/>
      <c r="HWU46" s="429"/>
      <c r="HWV46" s="429"/>
      <c r="HWW46" s="429"/>
      <c r="HWX46" s="429"/>
      <c r="HWY46" s="429"/>
      <c r="HWZ46" s="429"/>
      <c r="HXA46" s="429"/>
      <c r="HXB46" s="429"/>
      <c r="HXC46" s="429"/>
      <c r="HXD46" s="429"/>
      <c r="HXE46" s="429"/>
      <c r="HXF46" s="429"/>
      <c r="HXG46" s="429"/>
      <c r="HXH46" s="429"/>
      <c r="HXI46" s="429"/>
      <c r="HXJ46" s="429"/>
      <c r="HXK46" s="429"/>
      <c r="HXL46" s="429"/>
      <c r="HXM46" s="429"/>
      <c r="HXN46" s="429"/>
      <c r="HXO46" s="429"/>
      <c r="HXP46" s="429"/>
      <c r="HXQ46" s="429"/>
      <c r="HXR46" s="429"/>
      <c r="HXS46" s="429"/>
      <c r="HXT46" s="429"/>
      <c r="HXU46" s="429"/>
      <c r="HXV46" s="429"/>
      <c r="HXW46" s="429"/>
      <c r="HXX46" s="429"/>
      <c r="HXY46" s="429"/>
      <c r="HXZ46" s="429"/>
      <c r="HYA46" s="429"/>
      <c r="HYB46" s="429"/>
      <c r="HYC46" s="429"/>
      <c r="HYD46" s="429"/>
      <c r="HYE46" s="429"/>
      <c r="HYF46" s="429"/>
      <c r="HYG46" s="429"/>
      <c r="HYH46" s="429"/>
      <c r="HYI46" s="429"/>
      <c r="HYJ46" s="429"/>
      <c r="HYK46" s="429"/>
      <c r="HYL46" s="429"/>
      <c r="HYM46" s="429"/>
      <c r="HYN46" s="429"/>
      <c r="HYO46" s="429"/>
      <c r="HYP46" s="429"/>
      <c r="HYQ46" s="429"/>
      <c r="HYR46" s="429"/>
      <c r="HYS46" s="429"/>
      <c r="HYT46" s="429"/>
      <c r="HYU46" s="429"/>
      <c r="HYV46" s="429"/>
      <c r="HYW46" s="429"/>
      <c r="HYX46" s="429"/>
      <c r="HYY46" s="429"/>
      <c r="HYZ46" s="429"/>
      <c r="HZA46" s="429"/>
      <c r="HZB46" s="429"/>
      <c r="HZC46" s="429"/>
      <c r="HZD46" s="429"/>
      <c r="HZE46" s="429"/>
      <c r="HZF46" s="429"/>
      <c r="HZG46" s="429"/>
      <c r="HZH46" s="429"/>
      <c r="HZI46" s="429"/>
      <c r="HZJ46" s="429"/>
      <c r="HZK46" s="429"/>
      <c r="HZL46" s="429"/>
      <c r="HZM46" s="429"/>
      <c r="HZN46" s="429"/>
      <c r="HZO46" s="429"/>
      <c r="HZP46" s="429"/>
      <c r="HZQ46" s="429"/>
      <c r="HZR46" s="429"/>
      <c r="HZS46" s="429"/>
      <c r="HZT46" s="429"/>
      <c r="HZU46" s="429"/>
      <c r="HZV46" s="429"/>
      <c r="HZW46" s="429"/>
      <c r="HZX46" s="429"/>
      <c r="HZY46" s="429"/>
      <c r="HZZ46" s="429"/>
      <c r="IAA46" s="429"/>
      <c r="IAB46" s="429"/>
      <c r="IAC46" s="429"/>
      <c r="IAD46" s="429"/>
      <c r="IAE46" s="429"/>
      <c r="IAF46" s="429"/>
      <c r="IAG46" s="429"/>
      <c r="IAH46" s="429"/>
      <c r="IAI46" s="429"/>
      <c r="IAJ46" s="429"/>
      <c r="IAK46" s="429"/>
      <c r="IAL46" s="429"/>
      <c r="IAM46" s="429"/>
      <c r="IAN46" s="429"/>
      <c r="IAO46" s="429"/>
      <c r="IAP46" s="429"/>
      <c r="IAQ46" s="429"/>
      <c r="IAR46" s="429"/>
      <c r="IAS46" s="429"/>
      <c r="IAT46" s="429"/>
      <c r="IAU46" s="429"/>
      <c r="IAV46" s="429"/>
      <c r="IAW46" s="429"/>
      <c r="IAX46" s="429"/>
      <c r="IAY46" s="429"/>
      <c r="IAZ46" s="429"/>
      <c r="IBA46" s="429"/>
      <c r="IBB46" s="429"/>
      <c r="IBC46" s="429"/>
      <c r="IBD46" s="429"/>
      <c r="IBE46" s="429"/>
      <c r="IBF46" s="429"/>
      <c r="IBG46" s="429"/>
      <c r="IBH46" s="429"/>
      <c r="IBI46" s="429"/>
      <c r="IBJ46" s="429"/>
      <c r="IBK46" s="429"/>
      <c r="IBL46" s="429"/>
      <c r="IBM46" s="429"/>
      <c r="IBN46" s="429"/>
      <c r="IBO46" s="429"/>
      <c r="IBP46" s="429"/>
      <c r="IBQ46" s="429"/>
      <c r="IBR46" s="429"/>
      <c r="IBS46" s="429"/>
      <c r="IBT46" s="429"/>
      <c r="IBU46" s="429"/>
      <c r="IBV46" s="429"/>
      <c r="IBW46" s="429"/>
      <c r="IBX46" s="429"/>
      <c r="IBY46" s="429"/>
      <c r="IBZ46" s="429"/>
      <c r="ICA46" s="429"/>
      <c r="ICB46" s="429"/>
      <c r="ICC46" s="429"/>
      <c r="ICD46" s="429"/>
      <c r="ICE46" s="429"/>
      <c r="ICF46" s="429"/>
      <c r="ICG46" s="429"/>
      <c r="ICH46" s="429"/>
      <c r="ICI46" s="429"/>
      <c r="ICJ46" s="429"/>
      <c r="ICK46" s="429"/>
      <c r="ICL46" s="429"/>
      <c r="ICM46" s="429"/>
      <c r="ICN46" s="429"/>
      <c r="ICO46" s="429"/>
      <c r="ICP46" s="429"/>
      <c r="ICQ46" s="429"/>
      <c r="ICR46" s="429"/>
      <c r="ICS46" s="429"/>
      <c r="ICT46" s="429"/>
      <c r="ICU46" s="429"/>
      <c r="ICV46" s="429"/>
      <c r="ICW46" s="429"/>
      <c r="ICX46" s="429"/>
      <c r="ICY46" s="429"/>
      <c r="ICZ46" s="429"/>
      <c r="IDA46" s="429"/>
      <c r="IDB46" s="429"/>
      <c r="IDC46" s="429"/>
      <c r="IDD46" s="429"/>
      <c r="IDE46" s="429"/>
      <c r="IDF46" s="429"/>
      <c r="IDG46" s="429"/>
      <c r="IDH46" s="429"/>
      <c r="IDI46" s="429"/>
      <c r="IDJ46" s="429"/>
      <c r="IDK46" s="429"/>
      <c r="IDL46" s="429"/>
      <c r="IDM46" s="429"/>
      <c r="IDN46" s="429"/>
      <c r="IDO46" s="429"/>
      <c r="IDP46" s="429"/>
      <c r="IDQ46" s="429"/>
      <c r="IDR46" s="429"/>
      <c r="IDS46" s="429"/>
      <c r="IDT46" s="429"/>
      <c r="IDU46" s="429"/>
      <c r="IDV46" s="429"/>
      <c r="IDW46" s="429"/>
      <c r="IDX46" s="429"/>
      <c r="IDY46" s="429"/>
      <c r="IDZ46" s="429"/>
      <c r="IEA46" s="429"/>
      <c r="IEB46" s="429"/>
      <c r="IEC46" s="429"/>
      <c r="IED46" s="429"/>
      <c r="IEE46" s="429"/>
      <c r="IEF46" s="429"/>
      <c r="IEG46" s="429"/>
      <c r="IEH46" s="429"/>
      <c r="IEI46" s="429"/>
      <c r="IEJ46" s="429"/>
      <c r="IEK46" s="429"/>
      <c r="IEL46" s="429"/>
      <c r="IEM46" s="429"/>
      <c r="IEN46" s="429"/>
      <c r="IEO46" s="429"/>
      <c r="IEP46" s="429"/>
      <c r="IEQ46" s="429"/>
      <c r="IER46" s="429"/>
      <c r="IES46" s="429"/>
      <c r="IET46" s="429"/>
      <c r="IEU46" s="429"/>
      <c r="IEV46" s="429"/>
      <c r="IEW46" s="429"/>
      <c r="IEX46" s="429"/>
      <c r="IEY46" s="429"/>
      <c r="IEZ46" s="429"/>
      <c r="IFA46" s="429"/>
      <c r="IFB46" s="429"/>
      <c r="IFC46" s="429"/>
      <c r="IFD46" s="429"/>
      <c r="IFE46" s="429"/>
      <c r="IFF46" s="429"/>
      <c r="IFG46" s="429"/>
      <c r="IFH46" s="429"/>
      <c r="IFI46" s="429"/>
      <c r="IFJ46" s="429"/>
      <c r="IFK46" s="429"/>
      <c r="IFL46" s="429"/>
      <c r="IFM46" s="429"/>
      <c r="IFN46" s="429"/>
      <c r="IFO46" s="429"/>
      <c r="IFP46" s="429"/>
      <c r="IFQ46" s="429"/>
      <c r="IFR46" s="429"/>
      <c r="IFS46" s="429"/>
      <c r="IFT46" s="429"/>
      <c r="IFU46" s="429"/>
      <c r="IFV46" s="429"/>
      <c r="IFW46" s="429"/>
      <c r="IFX46" s="429"/>
      <c r="IFY46" s="429"/>
      <c r="IFZ46" s="429"/>
      <c r="IGA46" s="429"/>
      <c r="IGB46" s="429"/>
      <c r="IGC46" s="429"/>
      <c r="IGD46" s="429"/>
      <c r="IGE46" s="429"/>
      <c r="IGF46" s="429"/>
      <c r="IGG46" s="429"/>
      <c r="IGH46" s="429"/>
      <c r="IGI46" s="429"/>
      <c r="IGJ46" s="429"/>
      <c r="IGK46" s="429"/>
      <c r="IGL46" s="429"/>
      <c r="IGM46" s="429"/>
      <c r="IGN46" s="429"/>
      <c r="IGO46" s="429"/>
      <c r="IGP46" s="429"/>
      <c r="IGQ46" s="429"/>
      <c r="IGR46" s="429"/>
      <c r="IGS46" s="429"/>
      <c r="IGT46" s="429"/>
      <c r="IGU46" s="429"/>
      <c r="IGV46" s="429"/>
      <c r="IGW46" s="429"/>
      <c r="IGX46" s="429"/>
      <c r="IGY46" s="429"/>
      <c r="IGZ46" s="429"/>
      <c r="IHA46" s="429"/>
      <c r="IHB46" s="429"/>
      <c r="IHC46" s="429"/>
      <c r="IHD46" s="429"/>
      <c r="IHE46" s="429"/>
      <c r="IHF46" s="429"/>
      <c r="IHG46" s="429"/>
      <c r="IHH46" s="429"/>
      <c r="IHI46" s="429"/>
      <c r="IHJ46" s="429"/>
      <c r="IHK46" s="429"/>
      <c r="IHL46" s="429"/>
      <c r="IHM46" s="429"/>
      <c r="IHN46" s="429"/>
      <c r="IHO46" s="429"/>
      <c r="IHP46" s="429"/>
      <c r="IHQ46" s="429"/>
      <c r="IHR46" s="429"/>
      <c r="IHS46" s="429"/>
      <c r="IHT46" s="429"/>
      <c r="IHU46" s="429"/>
      <c r="IHV46" s="429"/>
      <c r="IHW46" s="429"/>
      <c r="IHX46" s="429"/>
      <c r="IHY46" s="429"/>
      <c r="IHZ46" s="429"/>
      <c r="IIA46" s="429"/>
      <c r="IIB46" s="429"/>
      <c r="IIC46" s="429"/>
      <c r="IID46" s="429"/>
      <c r="IIE46" s="429"/>
      <c r="IIF46" s="429"/>
      <c r="IIG46" s="429"/>
      <c r="IIH46" s="429"/>
      <c r="III46" s="429"/>
      <c r="IIJ46" s="429"/>
      <c r="IIK46" s="429"/>
      <c r="IIL46" s="429"/>
      <c r="IIM46" s="429"/>
      <c r="IIN46" s="429"/>
      <c r="IIO46" s="429"/>
      <c r="IIP46" s="429"/>
      <c r="IIQ46" s="429"/>
      <c r="IIR46" s="429"/>
      <c r="IIS46" s="429"/>
      <c r="IIT46" s="429"/>
      <c r="IIU46" s="429"/>
      <c r="IIV46" s="429"/>
      <c r="IIW46" s="429"/>
      <c r="IIX46" s="429"/>
      <c r="IIY46" s="429"/>
      <c r="IIZ46" s="429"/>
      <c r="IJA46" s="429"/>
      <c r="IJB46" s="429"/>
      <c r="IJC46" s="429"/>
      <c r="IJD46" s="429"/>
      <c r="IJE46" s="429"/>
      <c r="IJF46" s="429"/>
      <c r="IJG46" s="429"/>
      <c r="IJH46" s="429"/>
      <c r="IJI46" s="429"/>
      <c r="IJJ46" s="429"/>
      <c r="IJK46" s="429"/>
      <c r="IJL46" s="429"/>
      <c r="IJM46" s="429"/>
      <c r="IJN46" s="429"/>
      <c r="IJO46" s="429"/>
      <c r="IJP46" s="429"/>
      <c r="IJQ46" s="429"/>
      <c r="IJR46" s="429"/>
      <c r="IJS46" s="429"/>
      <c r="IJT46" s="429"/>
      <c r="IJU46" s="429"/>
      <c r="IJV46" s="429"/>
      <c r="IJW46" s="429"/>
      <c r="IJX46" s="429"/>
      <c r="IJY46" s="429"/>
      <c r="IJZ46" s="429"/>
      <c r="IKA46" s="429"/>
      <c r="IKB46" s="429"/>
      <c r="IKC46" s="429"/>
      <c r="IKD46" s="429"/>
      <c r="IKE46" s="429"/>
      <c r="IKF46" s="429"/>
      <c r="IKG46" s="429"/>
      <c r="IKH46" s="429"/>
      <c r="IKI46" s="429"/>
      <c r="IKJ46" s="429"/>
      <c r="IKK46" s="429"/>
      <c r="IKL46" s="429"/>
      <c r="IKM46" s="429"/>
      <c r="IKN46" s="429"/>
      <c r="IKO46" s="429"/>
      <c r="IKP46" s="429"/>
      <c r="IKQ46" s="429"/>
      <c r="IKR46" s="429"/>
      <c r="IKS46" s="429"/>
      <c r="IKT46" s="429"/>
      <c r="IKU46" s="429"/>
      <c r="IKV46" s="429"/>
      <c r="IKW46" s="429"/>
      <c r="IKX46" s="429"/>
      <c r="IKY46" s="429"/>
      <c r="IKZ46" s="429"/>
      <c r="ILA46" s="429"/>
      <c r="ILB46" s="429"/>
      <c r="ILC46" s="429"/>
      <c r="ILD46" s="429"/>
      <c r="ILE46" s="429"/>
      <c r="ILF46" s="429"/>
      <c r="ILG46" s="429"/>
      <c r="ILH46" s="429"/>
      <c r="ILI46" s="429"/>
      <c r="ILJ46" s="429"/>
      <c r="ILK46" s="429"/>
      <c r="ILL46" s="429"/>
      <c r="ILM46" s="429"/>
      <c r="ILN46" s="429"/>
      <c r="ILO46" s="429"/>
      <c r="ILP46" s="429"/>
      <c r="ILQ46" s="429"/>
      <c r="ILR46" s="429"/>
      <c r="ILS46" s="429"/>
      <c r="ILT46" s="429"/>
      <c r="ILU46" s="429"/>
      <c r="ILV46" s="429"/>
      <c r="ILW46" s="429"/>
      <c r="ILX46" s="429"/>
      <c r="ILY46" s="429"/>
      <c r="ILZ46" s="429"/>
      <c r="IMA46" s="429"/>
      <c r="IMB46" s="429"/>
      <c r="IMC46" s="429"/>
      <c r="IMD46" s="429"/>
      <c r="IME46" s="429"/>
      <c r="IMF46" s="429"/>
      <c r="IMG46" s="429"/>
      <c r="IMH46" s="429"/>
      <c r="IMI46" s="429"/>
      <c r="IMJ46" s="429"/>
      <c r="IMK46" s="429"/>
      <c r="IML46" s="429"/>
      <c r="IMM46" s="429"/>
      <c r="IMN46" s="429"/>
      <c r="IMO46" s="429"/>
      <c r="IMP46" s="429"/>
      <c r="IMQ46" s="429"/>
      <c r="IMR46" s="429"/>
      <c r="IMS46" s="429"/>
      <c r="IMT46" s="429"/>
      <c r="IMU46" s="429"/>
      <c r="IMV46" s="429"/>
      <c r="IMW46" s="429"/>
      <c r="IMX46" s="429"/>
      <c r="IMY46" s="429"/>
      <c r="IMZ46" s="429"/>
      <c r="INA46" s="429"/>
      <c r="INB46" s="429"/>
      <c r="INC46" s="429"/>
      <c r="IND46" s="429"/>
      <c r="INE46" s="429"/>
      <c r="INF46" s="429"/>
      <c r="ING46" s="429"/>
      <c r="INH46" s="429"/>
      <c r="INI46" s="429"/>
      <c r="INJ46" s="429"/>
      <c r="INK46" s="429"/>
      <c r="INL46" s="429"/>
      <c r="INM46" s="429"/>
      <c r="INN46" s="429"/>
      <c r="INO46" s="429"/>
      <c r="INP46" s="429"/>
      <c r="INQ46" s="429"/>
      <c r="INR46" s="429"/>
      <c r="INS46" s="429"/>
      <c r="INT46" s="429"/>
      <c r="INU46" s="429"/>
      <c r="INV46" s="429"/>
      <c r="INW46" s="429"/>
      <c r="INX46" s="429"/>
      <c r="INY46" s="429"/>
      <c r="INZ46" s="429"/>
      <c r="IOA46" s="429"/>
      <c r="IOB46" s="429"/>
      <c r="IOC46" s="429"/>
      <c r="IOD46" s="429"/>
      <c r="IOE46" s="429"/>
      <c r="IOF46" s="429"/>
      <c r="IOG46" s="429"/>
      <c r="IOH46" s="429"/>
      <c r="IOI46" s="429"/>
      <c r="IOJ46" s="429"/>
      <c r="IOK46" s="429"/>
      <c r="IOL46" s="429"/>
      <c r="IOM46" s="429"/>
      <c r="ION46" s="429"/>
      <c r="IOO46" s="429"/>
      <c r="IOP46" s="429"/>
      <c r="IOQ46" s="429"/>
      <c r="IOR46" s="429"/>
      <c r="IOS46" s="429"/>
      <c r="IOT46" s="429"/>
      <c r="IOU46" s="429"/>
      <c r="IOV46" s="429"/>
      <c r="IOW46" s="429"/>
      <c r="IOX46" s="429"/>
      <c r="IOY46" s="429"/>
      <c r="IOZ46" s="429"/>
      <c r="IPA46" s="429"/>
      <c r="IPB46" s="429"/>
      <c r="IPC46" s="429"/>
      <c r="IPD46" s="429"/>
      <c r="IPE46" s="429"/>
      <c r="IPF46" s="429"/>
      <c r="IPG46" s="429"/>
      <c r="IPH46" s="429"/>
      <c r="IPI46" s="429"/>
      <c r="IPJ46" s="429"/>
      <c r="IPK46" s="429"/>
      <c r="IPL46" s="429"/>
      <c r="IPM46" s="429"/>
      <c r="IPN46" s="429"/>
      <c r="IPO46" s="429"/>
      <c r="IPP46" s="429"/>
      <c r="IPQ46" s="429"/>
      <c r="IPR46" s="429"/>
      <c r="IPS46" s="429"/>
      <c r="IPT46" s="429"/>
      <c r="IPU46" s="429"/>
      <c r="IPV46" s="429"/>
      <c r="IPW46" s="429"/>
      <c r="IPX46" s="429"/>
      <c r="IPY46" s="429"/>
      <c r="IPZ46" s="429"/>
      <c r="IQA46" s="429"/>
      <c r="IQB46" s="429"/>
      <c r="IQC46" s="429"/>
      <c r="IQD46" s="429"/>
      <c r="IQE46" s="429"/>
      <c r="IQF46" s="429"/>
      <c r="IQG46" s="429"/>
      <c r="IQH46" s="429"/>
      <c r="IQI46" s="429"/>
      <c r="IQJ46" s="429"/>
      <c r="IQK46" s="429"/>
      <c r="IQL46" s="429"/>
      <c r="IQM46" s="429"/>
      <c r="IQN46" s="429"/>
      <c r="IQO46" s="429"/>
      <c r="IQP46" s="429"/>
      <c r="IQQ46" s="429"/>
      <c r="IQR46" s="429"/>
      <c r="IQS46" s="429"/>
      <c r="IQT46" s="429"/>
      <c r="IQU46" s="429"/>
      <c r="IQV46" s="429"/>
      <c r="IQW46" s="429"/>
      <c r="IQX46" s="429"/>
      <c r="IQY46" s="429"/>
      <c r="IQZ46" s="429"/>
      <c r="IRA46" s="429"/>
      <c r="IRB46" s="429"/>
      <c r="IRC46" s="429"/>
      <c r="IRD46" s="429"/>
      <c r="IRE46" s="429"/>
      <c r="IRF46" s="429"/>
      <c r="IRG46" s="429"/>
      <c r="IRH46" s="429"/>
      <c r="IRI46" s="429"/>
      <c r="IRJ46" s="429"/>
      <c r="IRK46" s="429"/>
      <c r="IRL46" s="429"/>
      <c r="IRM46" s="429"/>
      <c r="IRN46" s="429"/>
      <c r="IRO46" s="429"/>
      <c r="IRP46" s="429"/>
      <c r="IRQ46" s="429"/>
      <c r="IRR46" s="429"/>
      <c r="IRS46" s="429"/>
      <c r="IRT46" s="429"/>
      <c r="IRU46" s="429"/>
      <c r="IRV46" s="429"/>
      <c r="IRW46" s="429"/>
      <c r="IRX46" s="429"/>
      <c r="IRY46" s="429"/>
      <c r="IRZ46" s="429"/>
      <c r="ISA46" s="429"/>
      <c r="ISB46" s="429"/>
      <c r="ISC46" s="429"/>
      <c r="ISD46" s="429"/>
      <c r="ISE46" s="429"/>
      <c r="ISF46" s="429"/>
      <c r="ISG46" s="429"/>
      <c r="ISH46" s="429"/>
      <c r="ISI46" s="429"/>
      <c r="ISJ46" s="429"/>
      <c r="ISK46" s="429"/>
      <c r="ISL46" s="429"/>
      <c r="ISM46" s="429"/>
      <c r="ISN46" s="429"/>
      <c r="ISO46" s="429"/>
      <c r="ISP46" s="429"/>
      <c r="ISQ46" s="429"/>
      <c r="ISR46" s="429"/>
      <c r="ISS46" s="429"/>
      <c r="IST46" s="429"/>
      <c r="ISU46" s="429"/>
      <c r="ISV46" s="429"/>
      <c r="ISW46" s="429"/>
      <c r="ISX46" s="429"/>
      <c r="ISY46" s="429"/>
      <c r="ISZ46" s="429"/>
      <c r="ITA46" s="429"/>
      <c r="ITB46" s="429"/>
      <c r="ITC46" s="429"/>
      <c r="ITD46" s="429"/>
      <c r="ITE46" s="429"/>
      <c r="ITF46" s="429"/>
      <c r="ITG46" s="429"/>
      <c r="ITH46" s="429"/>
      <c r="ITI46" s="429"/>
      <c r="ITJ46" s="429"/>
      <c r="ITK46" s="429"/>
      <c r="ITL46" s="429"/>
      <c r="ITM46" s="429"/>
      <c r="ITN46" s="429"/>
      <c r="ITO46" s="429"/>
      <c r="ITP46" s="429"/>
      <c r="ITQ46" s="429"/>
      <c r="ITR46" s="429"/>
      <c r="ITS46" s="429"/>
      <c r="ITT46" s="429"/>
      <c r="ITU46" s="429"/>
      <c r="ITV46" s="429"/>
      <c r="ITW46" s="429"/>
      <c r="ITX46" s="429"/>
      <c r="ITY46" s="429"/>
      <c r="ITZ46" s="429"/>
      <c r="IUA46" s="429"/>
      <c r="IUB46" s="429"/>
      <c r="IUC46" s="429"/>
      <c r="IUD46" s="429"/>
      <c r="IUE46" s="429"/>
      <c r="IUF46" s="429"/>
      <c r="IUG46" s="429"/>
      <c r="IUH46" s="429"/>
      <c r="IUI46" s="429"/>
      <c r="IUJ46" s="429"/>
      <c r="IUK46" s="429"/>
      <c r="IUL46" s="429"/>
      <c r="IUM46" s="429"/>
      <c r="IUN46" s="429"/>
      <c r="IUO46" s="429"/>
      <c r="IUP46" s="429"/>
      <c r="IUQ46" s="429"/>
      <c r="IUR46" s="429"/>
      <c r="IUS46" s="429"/>
      <c r="IUT46" s="429"/>
      <c r="IUU46" s="429"/>
      <c r="IUV46" s="429"/>
      <c r="IUW46" s="429"/>
      <c r="IUX46" s="429"/>
      <c r="IUY46" s="429"/>
      <c r="IUZ46" s="429"/>
      <c r="IVA46" s="429"/>
      <c r="IVB46" s="429"/>
      <c r="IVC46" s="429"/>
      <c r="IVD46" s="429"/>
      <c r="IVE46" s="429"/>
      <c r="IVF46" s="429"/>
      <c r="IVG46" s="429"/>
      <c r="IVH46" s="429"/>
      <c r="IVI46" s="429"/>
      <c r="IVJ46" s="429"/>
      <c r="IVK46" s="429"/>
      <c r="IVL46" s="429"/>
      <c r="IVM46" s="429"/>
      <c r="IVN46" s="429"/>
      <c r="IVO46" s="429"/>
      <c r="IVP46" s="429"/>
      <c r="IVQ46" s="429"/>
      <c r="IVR46" s="429"/>
      <c r="IVS46" s="429"/>
      <c r="IVT46" s="429"/>
      <c r="IVU46" s="429"/>
      <c r="IVV46" s="429"/>
      <c r="IVW46" s="429"/>
      <c r="IVX46" s="429"/>
      <c r="IVY46" s="429"/>
      <c r="IVZ46" s="429"/>
      <c r="IWA46" s="429"/>
      <c r="IWB46" s="429"/>
      <c r="IWC46" s="429"/>
      <c r="IWD46" s="429"/>
      <c r="IWE46" s="429"/>
      <c r="IWF46" s="429"/>
      <c r="IWG46" s="429"/>
      <c r="IWH46" s="429"/>
      <c r="IWI46" s="429"/>
      <c r="IWJ46" s="429"/>
      <c r="IWK46" s="429"/>
      <c r="IWL46" s="429"/>
      <c r="IWM46" s="429"/>
      <c r="IWN46" s="429"/>
      <c r="IWO46" s="429"/>
      <c r="IWP46" s="429"/>
      <c r="IWQ46" s="429"/>
      <c r="IWR46" s="429"/>
      <c r="IWS46" s="429"/>
      <c r="IWT46" s="429"/>
      <c r="IWU46" s="429"/>
      <c r="IWV46" s="429"/>
      <c r="IWW46" s="429"/>
      <c r="IWX46" s="429"/>
      <c r="IWY46" s="429"/>
      <c r="IWZ46" s="429"/>
      <c r="IXA46" s="429"/>
      <c r="IXB46" s="429"/>
      <c r="IXC46" s="429"/>
      <c r="IXD46" s="429"/>
      <c r="IXE46" s="429"/>
      <c r="IXF46" s="429"/>
      <c r="IXG46" s="429"/>
      <c r="IXH46" s="429"/>
      <c r="IXI46" s="429"/>
      <c r="IXJ46" s="429"/>
      <c r="IXK46" s="429"/>
      <c r="IXL46" s="429"/>
      <c r="IXM46" s="429"/>
      <c r="IXN46" s="429"/>
      <c r="IXO46" s="429"/>
      <c r="IXP46" s="429"/>
      <c r="IXQ46" s="429"/>
      <c r="IXR46" s="429"/>
      <c r="IXS46" s="429"/>
      <c r="IXT46" s="429"/>
      <c r="IXU46" s="429"/>
      <c r="IXV46" s="429"/>
      <c r="IXW46" s="429"/>
      <c r="IXX46" s="429"/>
      <c r="IXY46" s="429"/>
      <c r="IXZ46" s="429"/>
      <c r="IYA46" s="429"/>
      <c r="IYB46" s="429"/>
      <c r="IYC46" s="429"/>
      <c r="IYD46" s="429"/>
      <c r="IYE46" s="429"/>
      <c r="IYF46" s="429"/>
      <c r="IYG46" s="429"/>
      <c r="IYH46" s="429"/>
      <c r="IYI46" s="429"/>
      <c r="IYJ46" s="429"/>
      <c r="IYK46" s="429"/>
      <c r="IYL46" s="429"/>
      <c r="IYM46" s="429"/>
      <c r="IYN46" s="429"/>
      <c r="IYO46" s="429"/>
      <c r="IYP46" s="429"/>
      <c r="IYQ46" s="429"/>
      <c r="IYR46" s="429"/>
      <c r="IYS46" s="429"/>
      <c r="IYT46" s="429"/>
      <c r="IYU46" s="429"/>
      <c r="IYV46" s="429"/>
      <c r="IYW46" s="429"/>
      <c r="IYX46" s="429"/>
      <c r="IYY46" s="429"/>
      <c r="IYZ46" s="429"/>
      <c r="IZA46" s="429"/>
      <c r="IZB46" s="429"/>
      <c r="IZC46" s="429"/>
      <c r="IZD46" s="429"/>
      <c r="IZE46" s="429"/>
      <c r="IZF46" s="429"/>
      <c r="IZG46" s="429"/>
      <c r="IZH46" s="429"/>
      <c r="IZI46" s="429"/>
      <c r="IZJ46" s="429"/>
      <c r="IZK46" s="429"/>
      <c r="IZL46" s="429"/>
      <c r="IZM46" s="429"/>
      <c r="IZN46" s="429"/>
      <c r="IZO46" s="429"/>
      <c r="IZP46" s="429"/>
      <c r="IZQ46" s="429"/>
      <c r="IZR46" s="429"/>
      <c r="IZS46" s="429"/>
      <c r="IZT46" s="429"/>
      <c r="IZU46" s="429"/>
      <c r="IZV46" s="429"/>
      <c r="IZW46" s="429"/>
      <c r="IZX46" s="429"/>
      <c r="IZY46" s="429"/>
      <c r="IZZ46" s="429"/>
      <c r="JAA46" s="429"/>
      <c r="JAB46" s="429"/>
      <c r="JAC46" s="429"/>
      <c r="JAD46" s="429"/>
      <c r="JAE46" s="429"/>
      <c r="JAF46" s="429"/>
      <c r="JAG46" s="429"/>
      <c r="JAH46" s="429"/>
      <c r="JAI46" s="429"/>
      <c r="JAJ46" s="429"/>
      <c r="JAK46" s="429"/>
      <c r="JAL46" s="429"/>
      <c r="JAM46" s="429"/>
      <c r="JAN46" s="429"/>
      <c r="JAO46" s="429"/>
      <c r="JAP46" s="429"/>
      <c r="JAQ46" s="429"/>
      <c r="JAR46" s="429"/>
      <c r="JAS46" s="429"/>
      <c r="JAT46" s="429"/>
      <c r="JAU46" s="429"/>
      <c r="JAV46" s="429"/>
      <c r="JAW46" s="429"/>
      <c r="JAX46" s="429"/>
      <c r="JAY46" s="429"/>
      <c r="JAZ46" s="429"/>
      <c r="JBA46" s="429"/>
      <c r="JBB46" s="429"/>
      <c r="JBC46" s="429"/>
      <c r="JBD46" s="429"/>
      <c r="JBE46" s="429"/>
      <c r="JBF46" s="429"/>
      <c r="JBG46" s="429"/>
      <c r="JBH46" s="429"/>
      <c r="JBI46" s="429"/>
      <c r="JBJ46" s="429"/>
      <c r="JBK46" s="429"/>
      <c r="JBL46" s="429"/>
      <c r="JBM46" s="429"/>
      <c r="JBN46" s="429"/>
      <c r="JBO46" s="429"/>
      <c r="JBP46" s="429"/>
      <c r="JBQ46" s="429"/>
      <c r="JBR46" s="429"/>
      <c r="JBS46" s="429"/>
      <c r="JBT46" s="429"/>
      <c r="JBU46" s="429"/>
      <c r="JBV46" s="429"/>
      <c r="JBW46" s="429"/>
      <c r="JBX46" s="429"/>
      <c r="JBY46" s="429"/>
      <c r="JBZ46" s="429"/>
      <c r="JCA46" s="429"/>
      <c r="JCB46" s="429"/>
      <c r="JCC46" s="429"/>
      <c r="JCD46" s="429"/>
      <c r="JCE46" s="429"/>
      <c r="JCF46" s="429"/>
      <c r="JCG46" s="429"/>
      <c r="JCH46" s="429"/>
      <c r="JCI46" s="429"/>
      <c r="JCJ46" s="429"/>
      <c r="JCK46" s="429"/>
      <c r="JCL46" s="429"/>
      <c r="JCM46" s="429"/>
      <c r="JCN46" s="429"/>
      <c r="JCO46" s="429"/>
      <c r="JCP46" s="429"/>
      <c r="JCQ46" s="429"/>
      <c r="JCR46" s="429"/>
      <c r="JCS46" s="429"/>
      <c r="JCT46" s="429"/>
      <c r="JCU46" s="429"/>
      <c r="JCV46" s="429"/>
      <c r="JCW46" s="429"/>
      <c r="JCX46" s="429"/>
      <c r="JCY46" s="429"/>
      <c r="JCZ46" s="429"/>
      <c r="JDA46" s="429"/>
      <c r="JDB46" s="429"/>
      <c r="JDC46" s="429"/>
      <c r="JDD46" s="429"/>
      <c r="JDE46" s="429"/>
      <c r="JDF46" s="429"/>
      <c r="JDG46" s="429"/>
      <c r="JDH46" s="429"/>
      <c r="JDI46" s="429"/>
      <c r="JDJ46" s="429"/>
      <c r="JDK46" s="429"/>
      <c r="JDL46" s="429"/>
      <c r="JDM46" s="429"/>
      <c r="JDN46" s="429"/>
      <c r="JDO46" s="429"/>
      <c r="JDP46" s="429"/>
      <c r="JDQ46" s="429"/>
      <c r="JDR46" s="429"/>
      <c r="JDS46" s="429"/>
      <c r="JDT46" s="429"/>
      <c r="JDU46" s="429"/>
      <c r="JDV46" s="429"/>
      <c r="JDW46" s="429"/>
      <c r="JDX46" s="429"/>
      <c r="JDY46" s="429"/>
      <c r="JDZ46" s="429"/>
      <c r="JEA46" s="429"/>
      <c r="JEB46" s="429"/>
      <c r="JEC46" s="429"/>
      <c r="JED46" s="429"/>
      <c r="JEE46" s="429"/>
      <c r="JEF46" s="429"/>
      <c r="JEG46" s="429"/>
      <c r="JEH46" s="429"/>
      <c r="JEI46" s="429"/>
      <c r="JEJ46" s="429"/>
      <c r="JEK46" s="429"/>
      <c r="JEL46" s="429"/>
      <c r="JEM46" s="429"/>
      <c r="JEN46" s="429"/>
      <c r="JEO46" s="429"/>
      <c r="JEP46" s="429"/>
      <c r="JEQ46" s="429"/>
      <c r="JER46" s="429"/>
      <c r="JES46" s="429"/>
      <c r="JET46" s="429"/>
      <c r="JEU46" s="429"/>
      <c r="JEV46" s="429"/>
      <c r="JEW46" s="429"/>
      <c r="JEX46" s="429"/>
      <c r="JEY46" s="429"/>
      <c r="JEZ46" s="429"/>
      <c r="JFA46" s="429"/>
      <c r="JFB46" s="429"/>
      <c r="JFC46" s="429"/>
      <c r="JFD46" s="429"/>
      <c r="JFE46" s="429"/>
      <c r="JFF46" s="429"/>
      <c r="JFG46" s="429"/>
      <c r="JFH46" s="429"/>
      <c r="JFI46" s="429"/>
      <c r="JFJ46" s="429"/>
      <c r="JFK46" s="429"/>
      <c r="JFL46" s="429"/>
      <c r="JFM46" s="429"/>
      <c r="JFN46" s="429"/>
      <c r="JFO46" s="429"/>
      <c r="JFP46" s="429"/>
      <c r="JFQ46" s="429"/>
      <c r="JFR46" s="429"/>
      <c r="JFS46" s="429"/>
      <c r="JFT46" s="429"/>
      <c r="JFU46" s="429"/>
      <c r="JFV46" s="429"/>
      <c r="JFW46" s="429"/>
      <c r="JFX46" s="429"/>
      <c r="JFY46" s="429"/>
      <c r="JFZ46" s="429"/>
      <c r="JGA46" s="429"/>
      <c r="JGB46" s="429"/>
      <c r="JGC46" s="429"/>
      <c r="JGD46" s="429"/>
      <c r="JGE46" s="429"/>
      <c r="JGF46" s="429"/>
      <c r="JGG46" s="429"/>
      <c r="JGH46" s="429"/>
      <c r="JGI46" s="429"/>
      <c r="JGJ46" s="429"/>
      <c r="JGK46" s="429"/>
      <c r="JGL46" s="429"/>
      <c r="JGM46" s="429"/>
      <c r="JGN46" s="429"/>
      <c r="JGO46" s="429"/>
      <c r="JGP46" s="429"/>
      <c r="JGQ46" s="429"/>
      <c r="JGR46" s="429"/>
      <c r="JGS46" s="429"/>
      <c r="JGT46" s="429"/>
      <c r="JGU46" s="429"/>
      <c r="JGV46" s="429"/>
      <c r="JGW46" s="429"/>
      <c r="JGX46" s="429"/>
      <c r="JGY46" s="429"/>
      <c r="JGZ46" s="429"/>
      <c r="JHA46" s="429"/>
      <c r="JHB46" s="429"/>
      <c r="JHC46" s="429"/>
      <c r="JHD46" s="429"/>
      <c r="JHE46" s="429"/>
      <c r="JHF46" s="429"/>
      <c r="JHG46" s="429"/>
      <c r="JHH46" s="429"/>
      <c r="JHI46" s="429"/>
      <c r="JHJ46" s="429"/>
      <c r="JHK46" s="429"/>
      <c r="JHL46" s="429"/>
      <c r="JHM46" s="429"/>
      <c r="JHN46" s="429"/>
      <c r="JHO46" s="429"/>
      <c r="JHP46" s="429"/>
      <c r="JHQ46" s="429"/>
      <c r="JHR46" s="429"/>
      <c r="JHS46" s="429"/>
      <c r="JHT46" s="429"/>
      <c r="JHU46" s="429"/>
      <c r="JHV46" s="429"/>
      <c r="JHW46" s="429"/>
      <c r="JHX46" s="429"/>
      <c r="JHY46" s="429"/>
      <c r="JHZ46" s="429"/>
      <c r="JIA46" s="429"/>
      <c r="JIB46" s="429"/>
      <c r="JIC46" s="429"/>
      <c r="JID46" s="429"/>
      <c r="JIE46" s="429"/>
      <c r="JIF46" s="429"/>
      <c r="JIG46" s="429"/>
      <c r="JIH46" s="429"/>
      <c r="JII46" s="429"/>
      <c r="JIJ46" s="429"/>
      <c r="JIK46" s="429"/>
      <c r="JIL46" s="429"/>
      <c r="JIM46" s="429"/>
      <c r="JIN46" s="429"/>
      <c r="JIO46" s="429"/>
      <c r="JIP46" s="429"/>
      <c r="JIQ46" s="429"/>
      <c r="JIR46" s="429"/>
      <c r="JIS46" s="429"/>
      <c r="JIT46" s="429"/>
      <c r="JIU46" s="429"/>
      <c r="JIV46" s="429"/>
      <c r="JIW46" s="429"/>
      <c r="JIX46" s="429"/>
      <c r="JIY46" s="429"/>
      <c r="JIZ46" s="429"/>
      <c r="JJA46" s="429"/>
      <c r="JJB46" s="429"/>
      <c r="JJC46" s="429"/>
      <c r="JJD46" s="429"/>
      <c r="JJE46" s="429"/>
      <c r="JJF46" s="429"/>
      <c r="JJG46" s="429"/>
      <c r="JJH46" s="429"/>
      <c r="JJI46" s="429"/>
      <c r="JJJ46" s="429"/>
      <c r="JJK46" s="429"/>
      <c r="JJL46" s="429"/>
      <c r="JJM46" s="429"/>
      <c r="JJN46" s="429"/>
      <c r="JJO46" s="429"/>
      <c r="JJP46" s="429"/>
      <c r="JJQ46" s="429"/>
      <c r="JJR46" s="429"/>
      <c r="JJS46" s="429"/>
      <c r="JJT46" s="429"/>
      <c r="JJU46" s="429"/>
      <c r="JJV46" s="429"/>
      <c r="JJW46" s="429"/>
      <c r="JJX46" s="429"/>
      <c r="JJY46" s="429"/>
      <c r="JJZ46" s="429"/>
      <c r="JKA46" s="429"/>
      <c r="JKB46" s="429"/>
      <c r="JKC46" s="429"/>
      <c r="JKD46" s="429"/>
      <c r="JKE46" s="429"/>
      <c r="JKF46" s="429"/>
      <c r="JKG46" s="429"/>
      <c r="JKH46" s="429"/>
      <c r="JKI46" s="429"/>
      <c r="JKJ46" s="429"/>
      <c r="JKK46" s="429"/>
      <c r="JKL46" s="429"/>
      <c r="JKM46" s="429"/>
      <c r="JKN46" s="429"/>
      <c r="JKO46" s="429"/>
      <c r="JKP46" s="429"/>
      <c r="JKQ46" s="429"/>
      <c r="JKR46" s="429"/>
      <c r="JKS46" s="429"/>
      <c r="JKT46" s="429"/>
      <c r="JKU46" s="429"/>
      <c r="JKV46" s="429"/>
      <c r="JKW46" s="429"/>
      <c r="JKX46" s="429"/>
      <c r="JKY46" s="429"/>
      <c r="JKZ46" s="429"/>
      <c r="JLA46" s="429"/>
      <c r="JLB46" s="429"/>
      <c r="JLC46" s="429"/>
      <c r="JLD46" s="429"/>
      <c r="JLE46" s="429"/>
      <c r="JLF46" s="429"/>
      <c r="JLG46" s="429"/>
      <c r="JLH46" s="429"/>
      <c r="JLI46" s="429"/>
      <c r="JLJ46" s="429"/>
      <c r="JLK46" s="429"/>
      <c r="JLL46" s="429"/>
      <c r="JLM46" s="429"/>
      <c r="JLN46" s="429"/>
      <c r="JLO46" s="429"/>
      <c r="JLP46" s="429"/>
      <c r="JLQ46" s="429"/>
      <c r="JLR46" s="429"/>
      <c r="JLS46" s="429"/>
      <c r="JLT46" s="429"/>
      <c r="JLU46" s="429"/>
      <c r="JLV46" s="429"/>
      <c r="JLW46" s="429"/>
      <c r="JLX46" s="429"/>
      <c r="JLY46" s="429"/>
      <c r="JLZ46" s="429"/>
      <c r="JMA46" s="429"/>
      <c r="JMB46" s="429"/>
      <c r="JMC46" s="429"/>
      <c r="JMD46" s="429"/>
      <c r="JME46" s="429"/>
      <c r="JMF46" s="429"/>
      <c r="JMG46" s="429"/>
      <c r="JMH46" s="429"/>
      <c r="JMI46" s="429"/>
      <c r="JMJ46" s="429"/>
      <c r="JMK46" s="429"/>
      <c r="JML46" s="429"/>
      <c r="JMM46" s="429"/>
      <c r="JMN46" s="429"/>
      <c r="JMO46" s="429"/>
      <c r="JMP46" s="429"/>
      <c r="JMQ46" s="429"/>
      <c r="JMR46" s="429"/>
      <c r="JMS46" s="429"/>
      <c r="JMT46" s="429"/>
      <c r="JMU46" s="429"/>
      <c r="JMV46" s="429"/>
      <c r="JMW46" s="429"/>
      <c r="JMX46" s="429"/>
      <c r="JMY46" s="429"/>
      <c r="JMZ46" s="429"/>
      <c r="JNA46" s="429"/>
      <c r="JNB46" s="429"/>
      <c r="JNC46" s="429"/>
      <c r="JND46" s="429"/>
      <c r="JNE46" s="429"/>
      <c r="JNF46" s="429"/>
      <c r="JNG46" s="429"/>
      <c r="JNH46" s="429"/>
      <c r="JNI46" s="429"/>
      <c r="JNJ46" s="429"/>
      <c r="JNK46" s="429"/>
      <c r="JNL46" s="429"/>
      <c r="JNM46" s="429"/>
      <c r="JNN46" s="429"/>
      <c r="JNO46" s="429"/>
      <c r="JNP46" s="429"/>
      <c r="JNQ46" s="429"/>
      <c r="JNR46" s="429"/>
      <c r="JNS46" s="429"/>
      <c r="JNT46" s="429"/>
      <c r="JNU46" s="429"/>
      <c r="JNV46" s="429"/>
      <c r="JNW46" s="429"/>
      <c r="JNX46" s="429"/>
      <c r="JNY46" s="429"/>
      <c r="JNZ46" s="429"/>
      <c r="JOA46" s="429"/>
      <c r="JOB46" s="429"/>
      <c r="JOC46" s="429"/>
      <c r="JOD46" s="429"/>
      <c r="JOE46" s="429"/>
      <c r="JOF46" s="429"/>
      <c r="JOG46" s="429"/>
      <c r="JOH46" s="429"/>
      <c r="JOI46" s="429"/>
      <c r="JOJ46" s="429"/>
      <c r="JOK46" s="429"/>
      <c r="JOL46" s="429"/>
      <c r="JOM46" s="429"/>
      <c r="JON46" s="429"/>
      <c r="JOO46" s="429"/>
      <c r="JOP46" s="429"/>
      <c r="JOQ46" s="429"/>
      <c r="JOR46" s="429"/>
      <c r="JOS46" s="429"/>
      <c r="JOT46" s="429"/>
      <c r="JOU46" s="429"/>
      <c r="JOV46" s="429"/>
      <c r="JOW46" s="429"/>
      <c r="JOX46" s="429"/>
      <c r="JOY46" s="429"/>
      <c r="JOZ46" s="429"/>
      <c r="JPA46" s="429"/>
      <c r="JPB46" s="429"/>
      <c r="JPC46" s="429"/>
      <c r="JPD46" s="429"/>
      <c r="JPE46" s="429"/>
      <c r="JPF46" s="429"/>
      <c r="JPG46" s="429"/>
      <c r="JPH46" s="429"/>
      <c r="JPI46" s="429"/>
      <c r="JPJ46" s="429"/>
      <c r="JPK46" s="429"/>
      <c r="JPL46" s="429"/>
      <c r="JPM46" s="429"/>
      <c r="JPN46" s="429"/>
      <c r="JPO46" s="429"/>
      <c r="JPP46" s="429"/>
      <c r="JPQ46" s="429"/>
      <c r="JPR46" s="429"/>
      <c r="JPS46" s="429"/>
      <c r="JPT46" s="429"/>
      <c r="JPU46" s="429"/>
      <c r="JPV46" s="429"/>
      <c r="JPW46" s="429"/>
      <c r="JPX46" s="429"/>
      <c r="JPY46" s="429"/>
      <c r="JPZ46" s="429"/>
      <c r="JQA46" s="429"/>
      <c r="JQB46" s="429"/>
      <c r="JQC46" s="429"/>
      <c r="JQD46" s="429"/>
      <c r="JQE46" s="429"/>
      <c r="JQF46" s="429"/>
      <c r="JQG46" s="429"/>
      <c r="JQH46" s="429"/>
      <c r="JQI46" s="429"/>
      <c r="JQJ46" s="429"/>
      <c r="JQK46" s="429"/>
      <c r="JQL46" s="429"/>
      <c r="JQM46" s="429"/>
      <c r="JQN46" s="429"/>
      <c r="JQO46" s="429"/>
      <c r="JQP46" s="429"/>
      <c r="JQQ46" s="429"/>
      <c r="JQR46" s="429"/>
      <c r="JQS46" s="429"/>
      <c r="JQT46" s="429"/>
      <c r="JQU46" s="429"/>
      <c r="JQV46" s="429"/>
      <c r="JQW46" s="429"/>
      <c r="JQX46" s="429"/>
      <c r="JQY46" s="429"/>
      <c r="JQZ46" s="429"/>
      <c r="JRA46" s="429"/>
      <c r="JRB46" s="429"/>
      <c r="JRC46" s="429"/>
      <c r="JRD46" s="429"/>
      <c r="JRE46" s="429"/>
      <c r="JRF46" s="429"/>
      <c r="JRG46" s="429"/>
      <c r="JRH46" s="429"/>
      <c r="JRI46" s="429"/>
      <c r="JRJ46" s="429"/>
      <c r="JRK46" s="429"/>
      <c r="JRL46" s="429"/>
      <c r="JRM46" s="429"/>
      <c r="JRN46" s="429"/>
      <c r="JRO46" s="429"/>
      <c r="JRP46" s="429"/>
      <c r="JRQ46" s="429"/>
      <c r="JRR46" s="429"/>
      <c r="JRS46" s="429"/>
      <c r="JRT46" s="429"/>
      <c r="JRU46" s="429"/>
      <c r="JRV46" s="429"/>
      <c r="JRW46" s="429"/>
      <c r="JRX46" s="429"/>
      <c r="JRY46" s="429"/>
      <c r="JRZ46" s="429"/>
      <c r="JSA46" s="429"/>
      <c r="JSB46" s="429"/>
      <c r="JSC46" s="429"/>
      <c r="JSD46" s="429"/>
      <c r="JSE46" s="429"/>
      <c r="JSF46" s="429"/>
      <c r="JSG46" s="429"/>
      <c r="JSH46" s="429"/>
      <c r="JSI46" s="429"/>
      <c r="JSJ46" s="429"/>
      <c r="JSK46" s="429"/>
      <c r="JSL46" s="429"/>
      <c r="JSM46" s="429"/>
      <c r="JSN46" s="429"/>
      <c r="JSO46" s="429"/>
      <c r="JSP46" s="429"/>
      <c r="JSQ46" s="429"/>
      <c r="JSR46" s="429"/>
      <c r="JSS46" s="429"/>
      <c r="JST46" s="429"/>
      <c r="JSU46" s="429"/>
      <c r="JSV46" s="429"/>
      <c r="JSW46" s="429"/>
      <c r="JSX46" s="429"/>
      <c r="JSY46" s="429"/>
      <c r="JSZ46" s="429"/>
      <c r="JTA46" s="429"/>
      <c r="JTB46" s="429"/>
      <c r="JTC46" s="429"/>
      <c r="JTD46" s="429"/>
      <c r="JTE46" s="429"/>
      <c r="JTF46" s="429"/>
      <c r="JTG46" s="429"/>
      <c r="JTH46" s="429"/>
      <c r="JTI46" s="429"/>
      <c r="JTJ46" s="429"/>
      <c r="JTK46" s="429"/>
      <c r="JTL46" s="429"/>
      <c r="JTM46" s="429"/>
      <c r="JTN46" s="429"/>
      <c r="JTO46" s="429"/>
      <c r="JTP46" s="429"/>
      <c r="JTQ46" s="429"/>
      <c r="JTR46" s="429"/>
      <c r="JTS46" s="429"/>
      <c r="JTT46" s="429"/>
      <c r="JTU46" s="429"/>
      <c r="JTV46" s="429"/>
      <c r="JTW46" s="429"/>
      <c r="JTX46" s="429"/>
      <c r="JTY46" s="429"/>
      <c r="JTZ46" s="429"/>
      <c r="JUA46" s="429"/>
      <c r="JUB46" s="429"/>
      <c r="JUC46" s="429"/>
      <c r="JUD46" s="429"/>
      <c r="JUE46" s="429"/>
      <c r="JUF46" s="429"/>
      <c r="JUG46" s="429"/>
      <c r="JUH46" s="429"/>
      <c r="JUI46" s="429"/>
      <c r="JUJ46" s="429"/>
      <c r="JUK46" s="429"/>
      <c r="JUL46" s="429"/>
      <c r="JUM46" s="429"/>
      <c r="JUN46" s="429"/>
      <c r="JUO46" s="429"/>
      <c r="JUP46" s="429"/>
      <c r="JUQ46" s="429"/>
      <c r="JUR46" s="429"/>
      <c r="JUS46" s="429"/>
      <c r="JUT46" s="429"/>
      <c r="JUU46" s="429"/>
      <c r="JUV46" s="429"/>
      <c r="JUW46" s="429"/>
      <c r="JUX46" s="429"/>
      <c r="JUY46" s="429"/>
      <c r="JUZ46" s="429"/>
      <c r="JVA46" s="429"/>
      <c r="JVB46" s="429"/>
      <c r="JVC46" s="429"/>
      <c r="JVD46" s="429"/>
      <c r="JVE46" s="429"/>
      <c r="JVF46" s="429"/>
      <c r="JVG46" s="429"/>
      <c r="JVH46" s="429"/>
      <c r="JVI46" s="429"/>
      <c r="JVJ46" s="429"/>
      <c r="JVK46" s="429"/>
      <c r="JVL46" s="429"/>
      <c r="JVM46" s="429"/>
      <c r="JVN46" s="429"/>
      <c r="JVO46" s="429"/>
      <c r="JVP46" s="429"/>
      <c r="JVQ46" s="429"/>
      <c r="JVR46" s="429"/>
      <c r="JVS46" s="429"/>
      <c r="JVT46" s="429"/>
      <c r="JVU46" s="429"/>
      <c r="JVV46" s="429"/>
      <c r="JVW46" s="429"/>
      <c r="JVX46" s="429"/>
      <c r="JVY46" s="429"/>
      <c r="JVZ46" s="429"/>
      <c r="JWA46" s="429"/>
      <c r="JWB46" s="429"/>
      <c r="JWC46" s="429"/>
      <c r="JWD46" s="429"/>
      <c r="JWE46" s="429"/>
      <c r="JWF46" s="429"/>
      <c r="JWG46" s="429"/>
      <c r="JWH46" s="429"/>
      <c r="JWI46" s="429"/>
      <c r="JWJ46" s="429"/>
      <c r="JWK46" s="429"/>
      <c r="JWL46" s="429"/>
      <c r="JWM46" s="429"/>
      <c r="JWN46" s="429"/>
      <c r="JWO46" s="429"/>
      <c r="JWP46" s="429"/>
      <c r="JWQ46" s="429"/>
      <c r="JWR46" s="429"/>
      <c r="JWS46" s="429"/>
      <c r="JWT46" s="429"/>
      <c r="JWU46" s="429"/>
      <c r="JWV46" s="429"/>
      <c r="JWW46" s="429"/>
      <c r="JWX46" s="429"/>
      <c r="JWY46" s="429"/>
      <c r="JWZ46" s="429"/>
      <c r="JXA46" s="429"/>
      <c r="JXB46" s="429"/>
      <c r="JXC46" s="429"/>
      <c r="JXD46" s="429"/>
      <c r="JXE46" s="429"/>
      <c r="JXF46" s="429"/>
      <c r="JXG46" s="429"/>
      <c r="JXH46" s="429"/>
      <c r="JXI46" s="429"/>
      <c r="JXJ46" s="429"/>
      <c r="JXK46" s="429"/>
      <c r="JXL46" s="429"/>
      <c r="JXM46" s="429"/>
      <c r="JXN46" s="429"/>
      <c r="JXO46" s="429"/>
      <c r="JXP46" s="429"/>
      <c r="JXQ46" s="429"/>
      <c r="JXR46" s="429"/>
      <c r="JXS46" s="429"/>
      <c r="JXT46" s="429"/>
      <c r="JXU46" s="429"/>
      <c r="JXV46" s="429"/>
      <c r="JXW46" s="429"/>
      <c r="JXX46" s="429"/>
      <c r="JXY46" s="429"/>
      <c r="JXZ46" s="429"/>
      <c r="JYA46" s="429"/>
      <c r="JYB46" s="429"/>
      <c r="JYC46" s="429"/>
      <c r="JYD46" s="429"/>
      <c r="JYE46" s="429"/>
      <c r="JYF46" s="429"/>
      <c r="JYG46" s="429"/>
      <c r="JYH46" s="429"/>
      <c r="JYI46" s="429"/>
      <c r="JYJ46" s="429"/>
      <c r="JYK46" s="429"/>
      <c r="JYL46" s="429"/>
      <c r="JYM46" s="429"/>
      <c r="JYN46" s="429"/>
      <c r="JYO46" s="429"/>
      <c r="JYP46" s="429"/>
      <c r="JYQ46" s="429"/>
      <c r="JYR46" s="429"/>
      <c r="JYS46" s="429"/>
      <c r="JYT46" s="429"/>
      <c r="JYU46" s="429"/>
      <c r="JYV46" s="429"/>
      <c r="JYW46" s="429"/>
      <c r="JYX46" s="429"/>
      <c r="JYY46" s="429"/>
      <c r="JYZ46" s="429"/>
      <c r="JZA46" s="429"/>
      <c r="JZB46" s="429"/>
      <c r="JZC46" s="429"/>
      <c r="JZD46" s="429"/>
      <c r="JZE46" s="429"/>
      <c r="JZF46" s="429"/>
      <c r="JZG46" s="429"/>
      <c r="JZH46" s="429"/>
      <c r="JZI46" s="429"/>
      <c r="JZJ46" s="429"/>
      <c r="JZK46" s="429"/>
      <c r="JZL46" s="429"/>
      <c r="JZM46" s="429"/>
      <c r="JZN46" s="429"/>
      <c r="JZO46" s="429"/>
      <c r="JZP46" s="429"/>
      <c r="JZQ46" s="429"/>
      <c r="JZR46" s="429"/>
      <c r="JZS46" s="429"/>
      <c r="JZT46" s="429"/>
      <c r="JZU46" s="429"/>
      <c r="JZV46" s="429"/>
      <c r="JZW46" s="429"/>
      <c r="JZX46" s="429"/>
      <c r="JZY46" s="429"/>
      <c r="JZZ46" s="429"/>
      <c r="KAA46" s="429"/>
      <c r="KAB46" s="429"/>
      <c r="KAC46" s="429"/>
      <c r="KAD46" s="429"/>
      <c r="KAE46" s="429"/>
      <c r="KAF46" s="429"/>
      <c r="KAG46" s="429"/>
      <c r="KAH46" s="429"/>
      <c r="KAI46" s="429"/>
      <c r="KAJ46" s="429"/>
      <c r="KAK46" s="429"/>
      <c r="KAL46" s="429"/>
      <c r="KAM46" s="429"/>
      <c r="KAN46" s="429"/>
      <c r="KAO46" s="429"/>
      <c r="KAP46" s="429"/>
      <c r="KAQ46" s="429"/>
      <c r="KAR46" s="429"/>
      <c r="KAS46" s="429"/>
      <c r="KAT46" s="429"/>
      <c r="KAU46" s="429"/>
      <c r="KAV46" s="429"/>
      <c r="KAW46" s="429"/>
      <c r="KAX46" s="429"/>
      <c r="KAY46" s="429"/>
      <c r="KAZ46" s="429"/>
      <c r="KBA46" s="429"/>
      <c r="KBB46" s="429"/>
      <c r="KBC46" s="429"/>
      <c r="KBD46" s="429"/>
      <c r="KBE46" s="429"/>
      <c r="KBF46" s="429"/>
      <c r="KBG46" s="429"/>
      <c r="KBH46" s="429"/>
      <c r="KBI46" s="429"/>
      <c r="KBJ46" s="429"/>
      <c r="KBK46" s="429"/>
      <c r="KBL46" s="429"/>
      <c r="KBM46" s="429"/>
      <c r="KBN46" s="429"/>
      <c r="KBO46" s="429"/>
      <c r="KBP46" s="429"/>
      <c r="KBQ46" s="429"/>
      <c r="KBR46" s="429"/>
      <c r="KBS46" s="429"/>
      <c r="KBT46" s="429"/>
      <c r="KBU46" s="429"/>
      <c r="KBV46" s="429"/>
      <c r="KBW46" s="429"/>
      <c r="KBX46" s="429"/>
      <c r="KBY46" s="429"/>
      <c r="KBZ46" s="429"/>
      <c r="KCA46" s="429"/>
      <c r="KCB46" s="429"/>
      <c r="KCC46" s="429"/>
      <c r="KCD46" s="429"/>
      <c r="KCE46" s="429"/>
      <c r="KCF46" s="429"/>
      <c r="KCG46" s="429"/>
      <c r="KCH46" s="429"/>
      <c r="KCI46" s="429"/>
      <c r="KCJ46" s="429"/>
      <c r="KCK46" s="429"/>
      <c r="KCL46" s="429"/>
      <c r="KCM46" s="429"/>
      <c r="KCN46" s="429"/>
      <c r="KCO46" s="429"/>
      <c r="KCP46" s="429"/>
      <c r="KCQ46" s="429"/>
      <c r="KCR46" s="429"/>
      <c r="KCS46" s="429"/>
      <c r="KCT46" s="429"/>
      <c r="KCU46" s="429"/>
      <c r="KCV46" s="429"/>
      <c r="KCW46" s="429"/>
      <c r="KCX46" s="429"/>
      <c r="KCY46" s="429"/>
      <c r="KCZ46" s="429"/>
      <c r="KDA46" s="429"/>
      <c r="KDB46" s="429"/>
      <c r="KDC46" s="429"/>
      <c r="KDD46" s="429"/>
      <c r="KDE46" s="429"/>
      <c r="KDF46" s="429"/>
      <c r="KDG46" s="429"/>
      <c r="KDH46" s="429"/>
      <c r="KDI46" s="429"/>
      <c r="KDJ46" s="429"/>
      <c r="KDK46" s="429"/>
      <c r="KDL46" s="429"/>
      <c r="KDM46" s="429"/>
      <c r="KDN46" s="429"/>
      <c r="KDO46" s="429"/>
      <c r="KDP46" s="429"/>
      <c r="KDQ46" s="429"/>
      <c r="KDR46" s="429"/>
      <c r="KDS46" s="429"/>
      <c r="KDT46" s="429"/>
      <c r="KDU46" s="429"/>
      <c r="KDV46" s="429"/>
      <c r="KDW46" s="429"/>
      <c r="KDX46" s="429"/>
      <c r="KDY46" s="429"/>
      <c r="KDZ46" s="429"/>
      <c r="KEA46" s="429"/>
      <c r="KEB46" s="429"/>
      <c r="KEC46" s="429"/>
      <c r="KED46" s="429"/>
      <c r="KEE46" s="429"/>
      <c r="KEF46" s="429"/>
      <c r="KEG46" s="429"/>
      <c r="KEH46" s="429"/>
      <c r="KEI46" s="429"/>
      <c r="KEJ46" s="429"/>
      <c r="KEK46" s="429"/>
      <c r="KEL46" s="429"/>
      <c r="KEM46" s="429"/>
      <c r="KEN46" s="429"/>
      <c r="KEO46" s="429"/>
      <c r="KEP46" s="429"/>
      <c r="KEQ46" s="429"/>
      <c r="KER46" s="429"/>
      <c r="KES46" s="429"/>
      <c r="KET46" s="429"/>
      <c r="KEU46" s="429"/>
      <c r="KEV46" s="429"/>
      <c r="KEW46" s="429"/>
      <c r="KEX46" s="429"/>
      <c r="KEY46" s="429"/>
      <c r="KEZ46" s="429"/>
      <c r="KFA46" s="429"/>
      <c r="KFB46" s="429"/>
      <c r="KFC46" s="429"/>
      <c r="KFD46" s="429"/>
      <c r="KFE46" s="429"/>
      <c r="KFF46" s="429"/>
      <c r="KFG46" s="429"/>
      <c r="KFH46" s="429"/>
      <c r="KFI46" s="429"/>
      <c r="KFJ46" s="429"/>
      <c r="KFK46" s="429"/>
      <c r="KFL46" s="429"/>
      <c r="KFM46" s="429"/>
      <c r="KFN46" s="429"/>
      <c r="KFO46" s="429"/>
      <c r="KFP46" s="429"/>
      <c r="KFQ46" s="429"/>
      <c r="KFR46" s="429"/>
      <c r="KFS46" s="429"/>
      <c r="KFT46" s="429"/>
      <c r="KFU46" s="429"/>
      <c r="KFV46" s="429"/>
      <c r="KFW46" s="429"/>
      <c r="KFX46" s="429"/>
      <c r="KFY46" s="429"/>
      <c r="KFZ46" s="429"/>
      <c r="KGA46" s="429"/>
      <c r="KGB46" s="429"/>
      <c r="KGC46" s="429"/>
      <c r="KGD46" s="429"/>
      <c r="KGE46" s="429"/>
      <c r="KGF46" s="429"/>
      <c r="KGG46" s="429"/>
      <c r="KGH46" s="429"/>
      <c r="KGI46" s="429"/>
      <c r="KGJ46" s="429"/>
      <c r="KGK46" s="429"/>
      <c r="KGL46" s="429"/>
      <c r="KGM46" s="429"/>
      <c r="KGN46" s="429"/>
      <c r="KGO46" s="429"/>
      <c r="KGP46" s="429"/>
      <c r="KGQ46" s="429"/>
      <c r="KGR46" s="429"/>
      <c r="KGS46" s="429"/>
      <c r="KGT46" s="429"/>
      <c r="KGU46" s="429"/>
      <c r="KGV46" s="429"/>
      <c r="KGW46" s="429"/>
      <c r="KGX46" s="429"/>
      <c r="KGY46" s="429"/>
      <c r="KGZ46" s="429"/>
      <c r="KHA46" s="429"/>
      <c r="KHB46" s="429"/>
      <c r="KHC46" s="429"/>
      <c r="KHD46" s="429"/>
      <c r="KHE46" s="429"/>
      <c r="KHF46" s="429"/>
      <c r="KHG46" s="429"/>
      <c r="KHH46" s="429"/>
      <c r="KHI46" s="429"/>
      <c r="KHJ46" s="429"/>
      <c r="KHK46" s="429"/>
      <c r="KHL46" s="429"/>
      <c r="KHM46" s="429"/>
      <c r="KHN46" s="429"/>
      <c r="KHO46" s="429"/>
      <c r="KHP46" s="429"/>
      <c r="KHQ46" s="429"/>
      <c r="KHR46" s="429"/>
      <c r="KHS46" s="429"/>
      <c r="KHT46" s="429"/>
      <c r="KHU46" s="429"/>
      <c r="KHV46" s="429"/>
      <c r="KHW46" s="429"/>
      <c r="KHX46" s="429"/>
      <c r="KHY46" s="429"/>
      <c r="KHZ46" s="429"/>
      <c r="KIA46" s="429"/>
      <c r="KIB46" s="429"/>
      <c r="KIC46" s="429"/>
      <c r="KID46" s="429"/>
      <c r="KIE46" s="429"/>
      <c r="KIF46" s="429"/>
      <c r="KIG46" s="429"/>
      <c r="KIH46" s="429"/>
      <c r="KII46" s="429"/>
      <c r="KIJ46" s="429"/>
      <c r="KIK46" s="429"/>
      <c r="KIL46" s="429"/>
      <c r="KIM46" s="429"/>
      <c r="KIN46" s="429"/>
      <c r="KIO46" s="429"/>
      <c r="KIP46" s="429"/>
      <c r="KIQ46" s="429"/>
      <c r="KIR46" s="429"/>
      <c r="KIS46" s="429"/>
      <c r="KIT46" s="429"/>
      <c r="KIU46" s="429"/>
      <c r="KIV46" s="429"/>
      <c r="KIW46" s="429"/>
      <c r="KIX46" s="429"/>
      <c r="KIY46" s="429"/>
      <c r="KIZ46" s="429"/>
      <c r="KJA46" s="429"/>
      <c r="KJB46" s="429"/>
      <c r="KJC46" s="429"/>
      <c r="KJD46" s="429"/>
      <c r="KJE46" s="429"/>
      <c r="KJF46" s="429"/>
      <c r="KJG46" s="429"/>
      <c r="KJH46" s="429"/>
      <c r="KJI46" s="429"/>
      <c r="KJJ46" s="429"/>
      <c r="KJK46" s="429"/>
      <c r="KJL46" s="429"/>
      <c r="KJM46" s="429"/>
      <c r="KJN46" s="429"/>
      <c r="KJO46" s="429"/>
      <c r="KJP46" s="429"/>
      <c r="KJQ46" s="429"/>
      <c r="KJR46" s="429"/>
      <c r="KJS46" s="429"/>
      <c r="KJT46" s="429"/>
      <c r="KJU46" s="429"/>
      <c r="KJV46" s="429"/>
      <c r="KJW46" s="429"/>
      <c r="KJX46" s="429"/>
      <c r="KJY46" s="429"/>
      <c r="KJZ46" s="429"/>
      <c r="KKA46" s="429"/>
      <c r="KKB46" s="429"/>
      <c r="KKC46" s="429"/>
      <c r="KKD46" s="429"/>
      <c r="KKE46" s="429"/>
      <c r="KKF46" s="429"/>
      <c r="KKG46" s="429"/>
      <c r="KKH46" s="429"/>
      <c r="KKI46" s="429"/>
      <c r="KKJ46" s="429"/>
      <c r="KKK46" s="429"/>
      <c r="KKL46" s="429"/>
      <c r="KKM46" s="429"/>
      <c r="KKN46" s="429"/>
      <c r="KKO46" s="429"/>
      <c r="KKP46" s="429"/>
      <c r="KKQ46" s="429"/>
      <c r="KKR46" s="429"/>
      <c r="KKS46" s="429"/>
      <c r="KKT46" s="429"/>
      <c r="KKU46" s="429"/>
      <c r="KKV46" s="429"/>
      <c r="KKW46" s="429"/>
      <c r="KKX46" s="429"/>
      <c r="KKY46" s="429"/>
      <c r="KKZ46" s="429"/>
      <c r="KLA46" s="429"/>
      <c r="KLB46" s="429"/>
      <c r="KLC46" s="429"/>
      <c r="KLD46" s="429"/>
      <c r="KLE46" s="429"/>
      <c r="KLF46" s="429"/>
      <c r="KLG46" s="429"/>
      <c r="KLH46" s="429"/>
      <c r="KLI46" s="429"/>
      <c r="KLJ46" s="429"/>
      <c r="KLK46" s="429"/>
      <c r="KLL46" s="429"/>
      <c r="KLM46" s="429"/>
      <c r="KLN46" s="429"/>
      <c r="KLO46" s="429"/>
      <c r="KLP46" s="429"/>
      <c r="KLQ46" s="429"/>
      <c r="KLR46" s="429"/>
      <c r="KLS46" s="429"/>
      <c r="KLT46" s="429"/>
      <c r="KLU46" s="429"/>
      <c r="KLV46" s="429"/>
      <c r="KLW46" s="429"/>
      <c r="KLX46" s="429"/>
      <c r="KLY46" s="429"/>
      <c r="KLZ46" s="429"/>
      <c r="KMA46" s="429"/>
      <c r="KMB46" s="429"/>
      <c r="KMC46" s="429"/>
      <c r="KMD46" s="429"/>
      <c r="KME46" s="429"/>
      <c r="KMF46" s="429"/>
      <c r="KMG46" s="429"/>
      <c r="KMH46" s="429"/>
      <c r="KMI46" s="429"/>
      <c r="KMJ46" s="429"/>
      <c r="KMK46" s="429"/>
      <c r="KML46" s="429"/>
      <c r="KMM46" s="429"/>
      <c r="KMN46" s="429"/>
      <c r="KMO46" s="429"/>
      <c r="KMP46" s="429"/>
      <c r="KMQ46" s="429"/>
      <c r="KMR46" s="429"/>
      <c r="KMS46" s="429"/>
      <c r="KMT46" s="429"/>
      <c r="KMU46" s="429"/>
      <c r="KMV46" s="429"/>
      <c r="KMW46" s="429"/>
      <c r="KMX46" s="429"/>
      <c r="KMY46" s="429"/>
      <c r="KMZ46" s="429"/>
      <c r="KNA46" s="429"/>
      <c r="KNB46" s="429"/>
      <c r="KNC46" s="429"/>
      <c r="KND46" s="429"/>
      <c r="KNE46" s="429"/>
      <c r="KNF46" s="429"/>
      <c r="KNG46" s="429"/>
      <c r="KNH46" s="429"/>
      <c r="KNI46" s="429"/>
      <c r="KNJ46" s="429"/>
      <c r="KNK46" s="429"/>
      <c r="KNL46" s="429"/>
      <c r="KNM46" s="429"/>
      <c r="KNN46" s="429"/>
      <c r="KNO46" s="429"/>
      <c r="KNP46" s="429"/>
      <c r="KNQ46" s="429"/>
      <c r="KNR46" s="429"/>
      <c r="KNS46" s="429"/>
      <c r="KNT46" s="429"/>
      <c r="KNU46" s="429"/>
      <c r="KNV46" s="429"/>
      <c r="KNW46" s="429"/>
      <c r="KNX46" s="429"/>
      <c r="KNY46" s="429"/>
      <c r="KNZ46" s="429"/>
      <c r="KOA46" s="429"/>
      <c r="KOB46" s="429"/>
      <c r="KOC46" s="429"/>
      <c r="KOD46" s="429"/>
      <c r="KOE46" s="429"/>
      <c r="KOF46" s="429"/>
      <c r="KOG46" s="429"/>
      <c r="KOH46" s="429"/>
      <c r="KOI46" s="429"/>
      <c r="KOJ46" s="429"/>
      <c r="KOK46" s="429"/>
      <c r="KOL46" s="429"/>
      <c r="KOM46" s="429"/>
      <c r="KON46" s="429"/>
      <c r="KOO46" s="429"/>
      <c r="KOP46" s="429"/>
      <c r="KOQ46" s="429"/>
      <c r="KOR46" s="429"/>
      <c r="KOS46" s="429"/>
      <c r="KOT46" s="429"/>
      <c r="KOU46" s="429"/>
      <c r="KOV46" s="429"/>
      <c r="KOW46" s="429"/>
      <c r="KOX46" s="429"/>
      <c r="KOY46" s="429"/>
      <c r="KOZ46" s="429"/>
      <c r="KPA46" s="429"/>
      <c r="KPB46" s="429"/>
      <c r="KPC46" s="429"/>
      <c r="KPD46" s="429"/>
      <c r="KPE46" s="429"/>
      <c r="KPF46" s="429"/>
      <c r="KPG46" s="429"/>
      <c r="KPH46" s="429"/>
      <c r="KPI46" s="429"/>
      <c r="KPJ46" s="429"/>
      <c r="KPK46" s="429"/>
      <c r="KPL46" s="429"/>
      <c r="KPM46" s="429"/>
      <c r="KPN46" s="429"/>
      <c r="KPO46" s="429"/>
      <c r="KPP46" s="429"/>
      <c r="KPQ46" s="429"/>
      <c r="KPR46" s="429"/>
      <c r="KPS46" s="429"/>
      <c r="KPT46" s="429"/>
      <c r="KPU46" s="429"/>
      <c r="KPV46" s="429"/>
      <c r="KPW46" s="429"/>
      <c r="KPX46" s="429"/>
      <c r="KPY46" s="429"/>
      <c r="KPZ46" s="429"/>
      <c r="KQA46" s="429"/>
      <c r="KQB46" s="429"/>
      <c r="KQC46" s="429"/>
      <c r="KQD46" s="429"/>
      <c r="KQE46" s="429"/>
      <c r="KQF46" s="429"/>
      <c r="KQG46" s="429"/>
      <c r="KQH46" s="429"/>
      <c r="KQI46" s="429"/>
      <c r="KQJ46" s="429"/>
      <c r="KQK46" s="429"/>
      <c r="KQL46" s="429"/>
      <c r="KQM46" s="429"/>
      <c r="KQN46" s="429"/>
      <c r="KQO46" s="429"/>
      <c r="KQP46" s="429"/>
      <c r="KQQ46" s="429"/>
      <c r="KQR46" s="429"/>
      <c r="KQS46" s="429"/>
      <c r="KQT46" s="429"/>
      <c r="KQU46" s="429"/>
      <c r="KQV46" s="429"/>
      <c r="KQW46" s="429"/>
      <c r="KQX46" s="429"/>
      <c r="KQY46" s="429"/>
      <c r="KQZ46" s="429"/>
      <c r="KRA46" s="429"/>
      <c r="KRB46" s="429"/>
      <c r="KRC46" s="429"/>
      <c r="KRD46" s="429"/>
      <c r="KRE46" s="429"/>
      <c r="KRF46" s="429"/>
      <c r="KRG46" s="429"/>
      <c r="KRH46" s="429"/>
      <c r="KRI46" s="429"/>
      <c r="KRJ46" s="429"/>
      <c r="KRK46" s="429"/>
      <c r="KRL46" s="429"/>
      <c r="KRM46" s="429"/>
      <c r="KRN46" s="429"/>
      <c r="KRO46" s="429"/>
      <c r="KRP46" s="429"/>
      <c r="KRQ46" s="429"/>
      <c r="KRR46" s="429"/>
      <c r="KRS46" s="429"/>
      <c r="KRT46" s="429"/>
      <c r="KRU46" s="429"/>
      <c r="KRV46" s="429"/>
      <c r="KRW46" s="429"/>
      <c r="KRX46" s="429"/>
      <c r="KRY46" s="429"/>
      <c r="KRZ46" s="429"/>
      <c r="KSA46" s="429"/>
      <c r="KSB46" s="429"/>
      <c r="KSC46" s="429"/>
      <c r="KSD46" s="429"/>
      <c r="KSE46" s="429"/>
      <c r="KSF46" s="429"/>
      <c r="KSG46" s="429"/>
      <c r="KSH46" s="429"/>
      <c r="KSI46" s="429"/>
      <c r="KSJ46" s="429"/>
      <c r="KSK46" s="429"/>
      <c r="KSL46" s="429"/>
      <c r="KSM46" s="429"/>
      <c r="KSN46" s="429"/>
      <c r="KSO46" s="429"/>
      <c r="KSP46" s="429"/>
      <c r="KSQ46" s="429"/>
      <c r="KSR46" s="429"/>
      <c r="KSS46" s="429"/>
      <c r="KST46" s="429"/>
      <c r="KSU46" s="429"/>
      <c r="KSV46" s="429"/>
      <c r="KSW46" s="429"/>
      <c r="KSX46" s="429"/>
      <c r="KSY46" s="429"/>
      <c r="KSZ46" s="429"/>
      <c r="KTA46" s="429"/>
      <c r="KTB46" s="429"/>
      <c r="KTC46" s="429"/>
      <c r="KTD46" s="429"/>
      <c r="KTE46" s="429"/>
      <c r="KTF46" s="429"/>
      <c r="KTG46" s="429"/>
      <c r="KTH46" s="429"/>
      <c r="KTI46" s="429"/>
      <c r="KTJ46" s="429"/>
      <c r="KTK46" s="429"/>
      <c r="KTL46" s="429"/>
      <c r="KTM46" s="429"/>
      <c r="KTN46" s="429"/>
      <c r="KTO46" s="429"/>
      <c r="KTP46" s="429"/>
      <c r="KTQ46" s="429"/>
      <c r="KTR46" s="429"/>
      <c r="KTS46" s="429"/>
      <c r="KTT46" s="429"/>
      <c r="KTU46" s="429"/>
      <c r="KTV46" s="429"/>
      <c r="KTW46" s="429"/>
      <c r="KTX46" s="429"/>
      <c r="KTY46" s="429"/>
      <c r="KTZ46" s="429"/>
      <c r="KUA46" s="429"/>
      <c r="KUB46" s="429"/>
      <c r="KUC46" s="429"/>
      <c r="KUD46" s="429"/>
      <c r="KUE46" s="429"/>
      <c r="KUF46" s="429"/>
      <c r="KUG46" s="429"/>
      <c r="KUH46" s="429"/>
      <c r="KUI46" s="429"/>
      <c r="KUJ46" s="429"/>
      <c r="KUK46" s="429"/>
      <c r="KUL46" s="429"/>
      <c r="KUM46" s="429"/>
      <c r="KUN46" s="429"/>
      <c r="KUO46" s="429"/>
      <c r="KUP46" s="429"/>
      <c r="KUQ46" s="429"/>
      <c r="KUR46" s="429"/>
      <c r="KUS46" s="429"/>
      <c r="KUT46" s="429"/>
      <c r="KUU46" s="429"/>
      <c r="KUV46" s="429"/>
      <c r="KUW46" s="429"/>
      <c r="KUX46" s="429"/>
      <c r="KUY46" s="429"/>
      <c r="KUZ46" s="429"/>
      <c r="KVA46" s="429"/>
      <c r="KVB46" s="429"/>
      <c r="KVC46" s="429"/>
      <c r="KVD46" s="429"/>
      <c r="KVE46" s="429"/>
      <c r="KVF46" s="429"/>
      <c r="KVG46" s="429"/>
      <c r="KVH46" s="429"/>
      <c r="KVI46" s="429"/>
      <c r="KVJ46" s="429"/>
      <c r="KVK46" s="429"/>
      <c r="KVL46" s="429"/>
      <c r="KVM46" s="429"/>
      <c r="KVN46" s="429"/>
      <c r="KVO46" s="429"/>
      <c r="KVP46" s="429"/>
      <c r="KVQ46" s="429"/>
      <c r="KVR46" s="429"/>
      <c r="KVS46" s="429"/>
      <c r="KVT46" s="429"/>
      <c r="KVU46" s="429"/>
      <c r="KVV46" s="429"/>
      <c r="KVW46" s="429"/>
      <c r="KVX46" s="429"/>
      <c r="KVY46" s="429"/>
      <c r="KVZ46" s="429"/>
      <c r="KWA46" s="429"/>
      <c r="KWB46" s="429"/>
      <c r="KWC46" s="429"/>
      <c r="KWD46" s="429"/>
      <c r="KWE46" s="429"/>
      <c r="KWF46" s="429"/>
      <c r="KWG46" s="429"/>
      <c r="KWH46" s="429"/>
      <c r="KWI46" s="429"/>
      <c r="KWJ46" s="429"/>
      <c r="KWK46" s="429"/>
      <c r="KWL46" s="429"/>
      <c r="KWM46" s="429"/>
      <c r="KWN46" s="429"/>
      <c r="KWO46" s="429"/>
      <c r="KWP46" s="429"/>
      <c r="KWQ46" s="429"/>
      <c r="KWR46" s="429"/>
      <c r="KWS46" s="429"/>
      <c r="KWT46" s="429"/>
      <c r="KWU46" s="429"/>
      <c r="KWV46" s="429"/>
      <c r="KWW46" s="429"/>
      <c r="KWX46" s="429"/>
      <c r="KWY46" s="429"/>
      <c r="KWZ46" s="429"/>
      <c r="KXA46" s="429"/>
      <c r="KXB46" s="429"/>
      <c r="KXC46" s="429"/>
      <c r="KXD46" s="429"/>
      <c r="KXE46" s="429"/>
      <c r="KXF46" s="429"/>
      <c r="KXG46" s="429"/>
      <c r="KXH46" s="429"/>
      <c r="KXI46" s="429"/>
      <c r="KXJ46" s="429"/>
      <c r="KXK46" s="429"/>
      <c r="KXL46" s="429"/>
      <c r="KXM46" s="429"/>
      <c r="KXN46" s="429"/>
      <c r="KXO46" s="429"/>
      <c r="KXP46" s="429"/>
      <c r="KXQ46" s="429"/>
      <c r="KXR46" s="429"/>
      <c r="KXS46" s="429"/>
      <c r="KXT46" s="429"/>
      <c r="KXU46" s="429"/>
      <c r="KXV46" s="429"/>
      <c r="KXW46" s="429"/>
      <c r="KXX46" s="429"/>
      <c r="KXY46" s="429"/>
      <c r="KXZ46" s="429"/>
      <c r="KYA46" s="429"/>
      <c r="KYB46" s="429"/>
      <c r="KYC46" s="429"/>
      <c r="KYD46" s="429"/>
      <c r="KYE46" s="429"/>
      <c r="KYF46" s="429"/>
      <c r="KYG46" s="429"/>
      <c r="KYH46" s="429"/>
      <c r="KYI46" s="429"/>
      <c r="KYJ46" s="429"/>
      <c r="KYK46" s="429"/>
      <c r="KYL46" s="429"/>
      <c r="KYM46" s="429"/>
      <c r="KYN46" s="429"/>
      <c r="KYO46" s="429"/>
      <c r="KYP46" s="429"/>
      <c r="KYQ46" s="429"/>
      <c r="KYR46" s="429"/>
      <c r="KYS46" s="429"/>
      <c r="KYT46" s="429"/>
      <c r="KYU46" s="429"/>
      <c r="KYV46" s="429"/>
      <c r="KYW46" s="429"/>
      <c r="KYX46" s="429"/>
      <c r="KYY46" s="429"/>
      <c r="KYZ46" s="429"/>
      <c r="KZA46" s="429"/>
      <c r="KZB46" s="429"/>
      <c r="KZC46" s="429"/>
      <c r="KZD46" s="429"/>
      <c r="KZE46" s="429"/>
      <c r="KZF46" s="429"/>
      <c r="KZG46" s="429"/>
      <c r="KZH46" s="429"/>
      <c r="KZI46" s="429"/>
      <c r="KZJ46" s="429"/>
      <c r="KZK46" s="429"/>
      <c r="KZL46" s="429"/>
      <c r="KZM46" s="429"/>
      <c r="KZN46" s="429"/>
      <c r="KZO46" s="429"/>
      <c r="KZP46" s="429"/>
      <c r="KZQ46" s="429"/>
      <c r="KZR46" s="429"/>
      <c r="KZS46" s="429"/>
      <c r="KZT46" s="429"/>
      <c r="KZU46" s="429"/>
      <c r="KZV46" s="429"/>
      <c r="KZW46" s="429"/>
      <c r="KZX46" s="429"/>
      <c r="KZY46" s="429"/>
      <c r="KZZ46" s="429"/>
      <c r="LAA46" s="429"/>
      <c r="LAB46" s="429"/>
      <c r="LAC46" s="429"/>
      <c r="LAD46" s="429"/>
      <c r="LAE46" s="429"/>
      <c r="LAF46" s="429"/>
      <c r="LAG46" s="429"/>
      <c r="LAH46" s="429"/>
      <c r="LAI46" s="429"/>
      <c r="LAJ46" s="429"/>
      <c r="LAK46" s="429"/>
      <c r="LAL46" s="429"/>
      <c r="LAM46" s="429"/>
      <c r="LAN46" s="429"/>
      <c r="LAO46" s="429"/>
      <c r="LAP46" s="429"/>
      <c r="LAQ46" s="429"/>
      <c r="LAR46" s="429"/>
      <c r="LAS46" s="429"/>
      <c r="LAT46" s="429"/>
      <c r="LAU46" s="429"/>
      <c r="LAV46" s="429"/>
      <c r="LAW46" s="429"/>
      <c r="LAX46" s="429"/>
      <c r="LAY46" s="429"/>
      <c r="LAZ46" s="429"/>
      <c r="LBA46" s="429"/>
      <c r="LBB46" s="429"/>
      <c r="LBC46" s="429"/>
      <c r="LBD46" s="429"/>
      <c r="LBE46" s="429"/>
      <c r="LBF46" s="429"/>
      <c r="LBG46" s="429"/>
      <c r="LBH46" s="429"/>
      <c r="LBI46" s="429"/>
      <c r="LBJ46" s="429"/>
      <c r="LBK46" s="429"/>
      <c r="LBL46" s="429"/>
      <c r="LBM46" s="429"/>
      <c r="LBN46" s="429"/>
      <c r="LBO46" s="429"/>
      <c r="LBP46" s="429"/>
      <c r="LBQ46" s="429"/>
      <c r="LBR46" s="429"/>
      <c r="LBS46" s="429"/>
      <c r="LBT46" s="429"/>
      <c r="LBU46" s="429"/>
      <c r="LBV46" s="429"/>
      <c r="LBW46" s="429"/>
      <c r="LBX46" s="429"/>
      <c r="LBY46" s="429"/>
      <c r="LBZ46" s="429"/>
      <c r="LCA46" s="429"/>
      <c r="LCB46" s="429"/>
      <c r="LCC46" s="429"/>
      <c r="LCD46" s="429"/>
      <c r="LCE46" s="429"/>
      <c r="LCF46" s="429"/>
      <c r="LCG46" s="429"/>
      <c r="LCH46" s="429"/>
      <c r="LCI46" s="429"/>
      <c r="LCJ46" s="429"/>
      <c r="LCK46" s="429"/>
      <c r="LCL46" s="429"/>
      <c r="LCM46" s="429"/>
      <c r="LCN46" s="429"/>
      <c r="LCO46" s="429"/>
      <c r="LCP46" s="429"/>
      <c r="LCQ46" s="429"/>
      <c r="LCR46" s="429"/>
      <c r="LCS46" s="429"/>
      <c r="LCT46" s="429"/>
      <c r="LCU46" s="429"/>
      <c r="LCV46" s="429"/>
      <c r="LCW46" s="429"/>
      <c r="LCX46" s="429"/>
      <c r="LCY46" s="429"/>
      <c r="LCZ46" s="429"/>
      <c r="LDA46" s="429"/>
      <c r="LDB46" s="429"/>
      <c r="LDC46" s="429"/>
      <c r="LDD46" s="429"/>
      <c r="LDE46" s="429"/>
      <c r="LDF46" s="429"/>
      <c r="LDG46" s="429"/>
      <c r="LDH46" s="429"/>
      <c r="LDI46" s="429"/>
      <c r="LDJ46" s="429"/>
      <c r="LDK46" s="429"/>
      <c r="LDL46" s="429"/>
      <c r="LDM46" s="429"/>
      <c r="LDN46" s="429"/>
      <c r="LDO46" s="429"/>
      <c r="LDP46" s="429"/>
      <c r="LDQ46" s="429"/>
      <c r="LDR46" s="429"/>
      <c r="LDS46" s="429"/>
      <c r="LDT46" s="429"/>
      <c r="LDU46" s="429"/>
      <c r="LDV46" s="429"/>
      <c r="LDW46" s="429"/>
      <c r="LDX46" s="429"/>
      <c r="LDY46" s="429"/>
      <c r="LDZ46" s="429"/>
      <c r="LEA46" s="429"/>
      <c r="LEB46" s="429"/>
      <c r="LEC46" s="429"/>
      <c r="LED46" s="429"/>
      <c r="LEE46" s="429"/>
      <c r="LEF46" s="429"/>
      <c r="LEG46" s="429"/>
      <c r="LEH46" s="429"/>
      <c r="LEI46" s="429"/>
      <c r="LEJ46" s="429"/>
      <c r="LEK46" s="429"/>
      <c r="LEL46" s="429"/>
      <c r="LEM46" s="429"/>
      <c r="LEN46" s="429"/>
      <c r="LEO46" s="429"/>
      <c r="LEP46" s="429"/>
      <c r="LEQ46" s="429"/>
      <c r="LER46" s="429"/>
      <c r="LES46" s="429"/>
      <c r="LET46" s="429"/>
      <c r="LEU46" s="429"/>
      <c r="LEV46" s="429"/>
      <c r="LEW46" s="429"/>
      <c r="LEX46" s="429"/>
      <c r="LEY46" s="429"/>
      <c r="LEZ46" s="429"/>
      <c r="LFA46" s="429"/>
      <c r="LFB46" s="429"/>
      <c r="LFC46" s="429"/>
      <c r="LFD46" s="429"/>
      <c r="LFE46" s="429"/>
      <c r="LFF46" s="429"/>
      <c r="LFG46" s="429"/>
      <c r="LFH46" s="429"/>
      <c r="LFI46" s="429"/>
      <c r="LFJ46" s="429"/>
      <c r="LFK46" s="429"/>
      <c r="LFL46" s="429"/>
      <c r="LFM46" s="429"/>
      <c r="LFN46" s="429"/>
      <c r="LFO46" s="429"/>
      <c r="LFP46" s="429"/>
      <c r="LFQ46" s="429"/>
      <c r="LFR46" s="429"/>
      <c r="LFS46" s="429"/>
      <c r="LFT46" s="429"/>
      <c r="LFU46" s="429"/>
      <c r="LFV46" s="429"/>
      <c r="LFW46" s="429"/>
      <c r="LFX46" s="429"/>
      <c r="LFY46" s="429"/>
      <c r="LFZ46" s="429"/>
      <c r="LGA46" s="429"/>
      <c r="LGB46" s="429"/>
      <c r="LGC46" s="429"/>
      <c r="LGD46" s="429"/>
      <c r="LGE46" s="429"/>
      <c r="LGF46" s="429"/>
      <c r="LGG46" s="429"/>
      <c r="LGH46" s="429"/>
      <c r="LGI46" s="429"/>
      <c r="LGJ46" s="429"/>
      <c r="LGK46" s="429"/>
      <c r="LGL46" s="429"/>
      <c r="LGM46" s="429"/>
      <c r="LGN46" s="429"/>
      <c r="LGO46" s="429"/>
      <c r="LGP46" s="429"/>
      <c r="LGQ46" s="429"/>
      <c r="LGR46" s="429"/>
      <c r="LGS46" s="429"/>
      <c r="LGT46" s="429"/>
      <c r="LGU46" s="429"/>
      <c r="LGV46" s="429"/>
      <c r="LGW46" s="429"/>
      <c r="LGX46" s="429"/>
      <c r="LGY46" s="429"/>
      <c r="LGZ46" s="429"/>
      <c r="LHA46" s="429"/>
      <c r="LHB46" s="429"/>
      <c r="LHC46" s="429"/>
      <c r="LHD46" s="429"/>
      <c r="LHE46" s="429"/>
      <c r="LHF46" s="429"/>
      <c r="LHG46" s="429"/>
      <c r="LHH46" s="429"/>
      <c r="LHI46" s="429"/>
      <c r="LHJ46" s="429"/>
      <c r="LHK46" s="429"/>
      <c r="LHL46" s="429"/>
      <c r="LHM46" s="429"/>
      <c r="LHN46" s="429"/>
      <c r="LHO46" s="429"/>
      <c r="LHP46" s="429"/>
      <c r="LHQ46" s="429"/>
      <c r="LHR46" s="429"/>
      <c r="LHS46" s="429"/>
      <c r="LHT46" s="429"/>
      <c r="LHU46" s="429"/>
      <c r="LHV46" s="429"/>
      <c r="LHW46" s="429"/>
      <c r="LHX46" s="429"/>
      <c r="LHY46" s="429"/>
      <c r="LHZ46" s="429"/>
      <c r="LIA46" s="429"/>
      <c r="LIB46" s="429"/>
      <c r="LIC46" s="429"/>
      <c r="LID46" s="429"/>
      <c r="LIE46" s="429"/>
      <c r="LIF46" s="429"/>
      <c r="LIG46" s="429"/>
      <c r="LIH46" s="429"/>
      <c r="LII46" s="429"/>
      <c r="LIJ46" s="429"/>
      <c r="LIK46" s="429"/>
      <c r="LIL46" s="429"/>
      <c r="LIM46" s="429"/>
      <c r="LIN46" s="429"/>
      <c r="LIO46" s="429"/>
      <c r="LIP46" s="429"/>
      <c r="LIQ46" s="429"/>
      <c r="LIR46" s="429"/>
      <c r="LIS46" s="429"/>
      <c r="LIT46" s="429"/>
      <c r="LIU46" s="429"/>
      <c r="LIV46" s="429"/>
      <c r="LIW46" s="429"/>
      <c r="LIX46" s="429"/>
      <c r="LIY46" s="429"/>
      <c r="LIZ46" s="429"/>
      <c r="LJA46" s="429"/>
      <c r="LJB46" s="429"/>
      <c r="LJC46" s="429"/>
      <c r="LJD46" s="429"/>
      <c r="LJE46" s="429"/>
      <c r="LJF46" s="429"/>
      <c r="LJG46" s="429"/>
      <c r="LJH46" s="429"/>
      <c r="LJI46" s="429"/>
      <c r="LJJ46" s="429"/>
      <c r="LJK46" s="429"/>
      <c r="LJL46" s="429"/>
      <c r="LJM46" s="429"/>
      <c r="LJN46" s="429"/>
      <c r="LJO46" s="429"/>
      <c r="LJP46" s="429"/>
      <c r="LJQ46" s="429"/>
      <c r="LJR46" s="429"/>
      <c r="LJS46" s="429"/>
      <c r="LJT46" s="429"/>
      <c r="LJU46" s="429"/>
      <c r="LJV46" s="429"/>
      <c r="LJW46" s="429"/>
      <c r="LJX46" s="429"/>
      <c r="LJY46" s="429"/>
      <c r="LJZ46" s="429"/>
      <c r="LKA46" s="429"/>
      <c r="LKB46" s="429"/>
      <c r="LKC46" s="429"/>
      <c r="LKD46" s="429"/>
      <c r="LKE46" s="429"/>
      <c r="LKF46" s="429"/>
      <c r="LKG46" s="429"/>
      <c r="LKH46" s="429"/>
      <c r="LKI46" s="429"/>
      <c r="LKJ46" s="429"/>
      <c r="LKK46" s="429"/>
      <c r="LKL46" s="429"/>
      <c r="LKM46" s="429"/>
      <c r="LKN46" s="429"/>
      <c r="LKO46" s="429"/>
      <c r="LKP46" s="429"/>
      <c r="LKQ46" s="429"/>
      <c r="LKR46" s="429"/>
      <c r="LKS46" s="429"/>
      <c r="LKT46" s="429"/>
      <c r="LKU46" s="429"/>
      <c r="LKV46" s="429"/>
      <c r="LKW46" s="429"/>
      <c r="LKX46" s="429"/>
      <c r="LKY46" s="429"/>
      <c r="LKZ46" s="429"/>
      <c r="LLA46" s="429"/>
      <c r="LLB46" s="429"/>
      <c r="LLC46" s="429"/>
      <c r="LLD46" s="429"/>
      <c r="LLE46" s="429"/>
      <c r="LLF46" s="429"/>
      <c r="LLG46" s="429"/>
      <c r="LLH46" s="429"/>
      <c r="LLI46" s="429"/>
      <c r="LLJ46" s="429"/>
      <c r="LLK46" s="429"/>
      <c r="LLL46" s="429"/>
      <c r="LLM46" s="429"/>
      <c r="LLN46" s="429"/>
      <c r="LLO46" s="429"/>
      <c r="LLP46" s="429"/>
      <c r="LLQ46" s="429"/>
      <c r="LLR46" s="429"/>
      <c r="LLS46" s="429"/>
      <c r="LLT46" s="429"/>
      <c r="LLU46" s="429"/>
      <c r="LLV46" s="429"/>
      <c r="LLW46" s="429"/>
      <c r="LLX46" s="429"/>
      <c r="LLY46" s="429"/>
      <c r="LLZ46" s="429"/>
      <c r="LMA46" s="429"/>
      <c r="LMB46" s="429"/>
      <c r="LMC46" s="429"/>
      <c r="LMD46" s="429"/>
      <c r="LME46" s="429"/>
      <c r="LMF46" s="429"/>
      <c r="LMG46" s="429"/>
      <c r="LMH46" s="429"/>
      <c r="LMI46" s="429"/>
      <c r="LMJ46" s="429"/>
      <c r="LMK46" s="429"/>
      <c r="LML46" s="429"/>
      <c r="LMM46" s="429"/>
      <c r="LMN46" s="429"/>
      <c r="LMO46" s="429"/>
      <c r="LMP46" s="429"/>
      <c r="LMQ46" s="429"/>
      <c r="LMR46" s="429"/>
      <c r="LMS46" s="429"/>
      <c r="LMT46" s="429"/>
      <c r="LMU46" s="429"/>
      <c r="LMV46" s="429"/>
      <c r="LMW46" s="429"/>
      <c r="LMX46" s="429"/>
      <c r="LMY46" s="429"/>
      <c r="LMZ46" s="429"/>
      <c r="LNA46" s="429"/>
      <c r="LNB46" s="429"/>
      <c r="LNC46" s="429"/>
      <c r="LND46" s="429"/>
      <c r="LNE46" s="429"/>
      <c r="LNF46" s="429"/>
      <c r="LNG46" s="429"/>
      <c r="LNH46" s="429"/>
      <c r="LNI46" s="429"/>
      <c r="LNJ46" s="429"/>
      <c r="LNK46" s="429"/>
      <c r="LNL46" s="429"/>
      <c r="LNM46" s="429"/>
      <c r="LNN46" s="429"/>
      <c r="LNO46" s="429"/>
      <c r="LNP46" s="429"/>
      <c r="LNQ46" s="429"/>
      <c r="LNR46" s="429"/>
      <c r="LNS46" s="429"/>
      <c r="LNT46" s="429"/>
      <c r="LNU46" s="429"/>
      <c r="LNV46" s="429"/>
      <c r="LNW46" s="429"/>
      <c r="LNX46" s="429"/>
      <c r="LNY46" s="429"/>
      <c r="LNZ46" s="429"/>
      <c r="LOA46" s="429"/>
      <c r="LOB46" s="429"/>
      <c r="LOC46" s="429"/>
      <c r="LOD46" s="429"/>
      <c r="LOE46" s="429"/>
      <c r="LOF46" s="429"/>
      <c r="LOG46" s="429"/>
      <c r="LOH46" s="429"/>
      <c r="LOI46" s="429"/>
      <c r="LOJ46" s="429"/>
      <c r="LOK46" s="429"/>
      <c r="LOL46" s="429"/>
      <c r="LOM46" s="429"/>
      <c r="LON46" s="429"/>
      <c r="LOO46" s="429"/>
      <c r="LOP46" s="429"/>
      <c r="LOQ46" s="429"/>
      <c r="LOR46" s="429"/>
      <c r="LOS46" s="429"/>
      <c r="LOT46" s="429"/>
      <c r="LOU46" s="429"/>
      <c r="LOV46" s="429"/>
      <c r="LOW46" s="429"/>
      <c r="LOX46" s="429"/>
      <c r="LOY46" s="429"/>
      <c r="LOZ46" s="429"/>
      <c r="LPA46" s="429"/>
      <c r="LPB46" s="429"/>
      <c r="LPC46" s="429"/>
      <c r="LPD46" s="429"/>
      <c r="LPE46" s="429"/>
      <c r="LPF46" s="429"/>
      <c r="LPG46" s="429"/>
      <c r="LPH46" s="429"/>
      <c r="LPI46" s="429"/>
      <c r="LPJ46" s="429"/>
      <c r="LPK46" s="429"/>
      <c r="LPL46" s="429"/>
      <c r="LPM46" s="429"/>
      <c r="LPN46" s="429"/>
      <c r="LPO46" s="429"/>
      <c r="LPP46" s="429"/>
      <c r="LPQ46" s="429"/>
      <c r="LPR46" s="429"/>
      <c r="LPS46" s="429"/>
      <c r="LPT46" s="429"/>
      <c r="LPU46" s="429"/>
      <c r="LPV46" s="429"/>
      <c r="LPW46" s="429"/>
      <c r="LPX46" s="429"/>
      <c r="LPY46" s="429"/>
      <c r="LPZ46" s="429"/>
      <c r="LQA46" s="429"/>
      <c r="LQB46" s="429"/>
      <c r="LQC46" s="429"/>
      <c r="LQD46" s="429"/>
      <c r="LQE46" s="429"/>
      <c r="LQF46" s="429"/>
      <c r="LQG46" s="429"/>
      <c r="LQH46" s="429"/>
      <c r="LQI46" s="429"/>
      <c r="LQJ46" s="429"/>
      <c r="LQK46" s="429"/>
      <c r="LQL46" s="429"/>
      <c r="LQM46" s="429"/>
      <c r="LQN46" s="429"/>
      <c r="LQO46" s="429"/>
      <c r="LQP46" s="429"/>
      <c r="LQQ46" s="429"/>
      <c r="LQR46" s="429"/>
      <c r="LQS46" s="429"/>
      <c r="LQT46" s="429"/>
      <c r="LQU46" s="429"/>
      <c r="LQV46" s="429"/>
      <c r="LQW46" s="429"/>
      <c r="LQX46" s="429"/>
      <c r="LQY46" s="429"/>
      <c r="LQZ46" s="429"/>
      <c r="LRA46" s="429"/>
      <c r="LRB46" s="429"/>
      <c r="LRC46" s="429"/>
      <c r="LRD46" s="429"/>
      <c r="LRE46" s="429"/>
      <c r="LRF46" s="429"/>
      <c r="LRG46" s="429"/>
      <c r="LRH46" s="429"/>
      <c r="LRI46" s="429"/>
      <c r="LRJ46" s="429"/>
      <c r="LRK46" s="429"/>
      <c r="LRL46" s="429"/>
      <c r="LRM46" s="429"/>
      <c r="LRN46" s="429"/>
      <c r="LRO46" s="429"/>
      <c r="LRP46" s="429"/>
      <c r="LRQ46" s="429"/>
      <c r="LRR46" s="429"/>
      <c r="LRS46" s="429"/>
      <c r="LRT46" s="429"/>
      <c r="LRU46" s="429"/>
      <c r="LRV46" s="429"/>
      <c r="LRW46" s="429"/>
      <c r="LRX46" s="429"/>
      <c r="LRY46" s="429"/>
      <c r="LRZ46" s="429"/>
      <c r="LSA46" s="429"/>
      <c r="LSB46" s="429"/>
      <c r="LSC46" s="429"/>
      <c r="LSD46" s="429"/>
      <c r="LSE46" s="429"/>
      <c r="LSF46" s="429"/>
      <c r="LSG46" s="429"/>
      <c r="LSH46" s="429"/>
      <c r="LSI46" s="429"/>
      <c r="LSJ46" s="429"/>
      <c r="LSK46" s="429"/>
      <c r="LSL46" s="429"/>
      <c r="LSM46" s="429"/>
      <c r="LSN46" s="429"/>
      <c r="LSO46" s="429"/>
      <c r="LSP46" s="429"/>
      <c r="LSQ46" s="429"/>
      <c r="LSR46" s="429"/>
      <c r="LSS46" s="429"/>
      <c r="LST46" s="429"/>
      <c r="LSU46" s="429"/>
      <c r="LSV46" s="429"/>
      <c r="LSW46" s="429"/>
      <c r="LSX46" s="429"/>
      <c r="LSY46" s="429"/>
      <c r="LSZ46" s="429"/>
      <c r="LTA46" s="429"/>
      <c r="LTB46" s="429"/>
      <c r="LTC46" s="429"/>
      <c r="LTD46" s="429"/>
      <c r="LTE46" s="429"/>
      <c r="LTF46" s="429"/>
      <c r="LTG46" s="429"/>
      <c r="LTH46" s="429"/>
      <c r="LTI46" s="429"/>
      <c r="LTJ46" s="429"/>
      <c r="LTK46" s="429"/>
      <c r="LTL46" s="429"/>
      <c r="LTM46" s="429"/>
      <c r="LTN46" s="429"/>
      <c r="LTO46" s="429"/>
      <c r="LTP46" s="429"/>
      <c r="LTQ46" s="429"/>
      <c r="LTR46" s="429"/>
      <c r="LTS46" s="429"/>
      <c r="LTT46" s="429"/>
      <c r="LTU46" s="429"/>
      <c r="LTV46" s="429"/>
      <c r="LTW46" s="429"/>
      <c r="LTX46" s="429"/>
      <c r="LTY46" s="429"/>
      <c r="LTZ46" s="429"/>
      <c r="LUA46" s="429"/>
      <c r="LUB46" s="429"/>
      <c r="LUC46" s="429"/>
      <c r="LUD46" s="429"/>
      <c r="LUE46" s="429"/>
      <c r="LUF46" s="429"/>
      <c r="LUG46" s="429"/>
      <c r="LUH46" s="429"/>
      <c r="LUI46" s="429"/>
      <c r="LUJ46" s="429"/>
      <c r="LUK46" s="429"/>
      <c r="LUL46" s="429"/>
      <c r="LUM46" s="429"/>
      <c r="LUN46" s="429"/>
      <c r="LUO46" s="429"/>
      <c r="LUP46" s="429"/>
      <c r="LUQ46" s="429"/>
      <c r="LUR46" s="429"/>
      <c r="LUS46" s="429"/>
      <c r="LUT46" s="429"/>
      <c r="LUU46" s="429"/>
      <c r="LUV46" s="429"/>
      <c r="LUW46" s="429"/>
      <c r="LUX46" s="429"/>
      <c r="LUY46" s="429"/>
      <c r="LUZ46" s="429"/>
      <c r="LVA46" s="429"/>
      <c r="LVB46" s="429"/>
      <c r="LVC46" s="429"/>
      <c r="LVD46" s="429"/>
      <c r="LVE46" s="429"/>
      <c r="LVF46" s="429"/>
      <c r="LVG46" s="429"/>
      <c r="LVH46" s="429"/>
      <c r="LVI46" s="429"/>
      <c r="LVJ46" s="429"/>
      <c r="LVK46" s="429"/>
      <c r="LVL46" s="429"/>
      <c r="LVM46" s="429"/>
      <c r="LVN46" s="429"/>
      <c r="LVO46" s="429"/>
      <c r="LVP46" s="429"/>
      <c r="LVQ46" s="429"/>
      <c r="LVR46" s="429"/>
      <c r="LVS46" s="429"/>
      <c r="LVT46" s="429"/>
      <c r="LVU46" s="429"/>
      <c r="LVV46" s="429"/>
      <c r="LVW46" s="429"/>
      <c r="LVX46" s="429"/>
      <c r="LVY46" s="429"/>
      <c r="LVZ46" s="429"/>
      <c r="LWA46" s="429"/>
      <c r="LWB46" s="429"/>
      <c r="LWC46" s="429"/>
      <c r="LWD46" s="429"/>
      <c r="LWE46" s="429"/>
      <c r="LWF46" s="429"/>
      <c r="LWG46" s="429"/>
      <c r="LWH46" s="429"/>
      <c r="LWI46" s="429"/>
      <c r="LWJ46" s="429"/>
      <c r="LWK46" s="429"/>
      <c r="LWL46" s="429"/>
      <c r="LWM46" s="429"/>
      <c r="LWN46" s="429"/>
      <c r="LWO46" s="429"/>
      <c r="LWP46" s="429"/>
      <c r="LWQ46" s="429"/>
      <c r="LWR46" s="429"/>
      <c r="LWS46" s="429"/>
      <c r="LWT46" s="429"/>
      <c r="LWU46" s="429"/>
      <c r="LWV46" s="429"/>
      <c r="LWW46" s="429"/>
      <c r="LWX46" s="429"/>
      <c r="LWY46" s="429"/>
      <c r="LWZ46" s="429"/>
      <c r="LXA46" s="429"/>
      <c r="LXB46" s="429"/>
      <c r="LXC46" s="429"/>
      <c r="LXD46" s="429"/>
      <c r="LXE46" s="429"/>
      <c r="LXF46" s="429"/>
      <c r="LXG46" s="429"/>
      <c r="LXH46" s="429"/>
      <c r="LXI46" s="429"/>
      <c r="LXJ46" s="429"/>
      <c r="LXK46" s="429"/>
      <c r="LXL46" s="429"/>
      <c r="LXM46" s="429"/>
      <c r="LXN46" s="429"/>
      <c r="LXO46" s="429"/>
      <c r="LXP46" s="429"/>
      <c r="LXQ46" s="429"/>
      <c r="LXR46" s="429"/>
      <c r="LXS46" s="429"/>
      <c r="LXT46" s="429"/>
      <c r="LXU46" s="429"/>
      <c r="LXV46" s="429"/>
      <c r="LXW46" s="429"/>
      <c r="LXX46" s="429"/>
      <c r="LXY46" s="429"/>
      <c r="LXZ46" s="429"/>
      <c r="LYA46" s="429"/>
      <c r="LYB46" s="429"/>
      <c r="LYC46" s="429"/>
      <c r="LYD46" s="429"/>
      <c r="LYE46" s="429"/>
      <c r="LYF46" s="429"/>
      <c r="LYG46" s="429"/>
      <c r="LYH46" s="429"/>
      <c r="LYI46" s="429"/>
      <c r="LYJ46" s="429"/>
      <c r="LYK46" s="429"/>
      <c r="LYL46" s="429"/>
      <c r="LYM46" s="429"/>
      <c r="LYN46" s="429"/>
      <c r="LYO46" s="429"/>
      <c r="LYP46" s="429"/>
      <c r="LYQ46" s="429"/>
      <c r="LYR46" s="429"/>
      <c r="LYS46" s="429"/>
      <c r="LYT46" s="429"/>
      <c r="LYU46" s="429"/>
      <c r="LYV46" s="429"/>
      <c r="LYW46" s="429"/>
      <c r="LYX46" s="429"/>
      <c r="LYY46" s="429"/>
      <c r="LYZ46" s="429"/>
      <c r="LZA46" s="429"/>
      <c r="LZB46" s="429"/>
      <c r="LZC46" s="429"/>
      <c r="LZD46" s="429"/>
      <c r="LZE46" s="429"/>
      <c r="LZF46" s="429"/>
      <c r="LZG46" s="429"/>
      <c r="LZH46" s="429"/>
      <c r="LZI46" s="429"/>
      <c r="LZJ46" s="429"/>
      <c r="LZK46" s="429"/>
      <c r="LZL46" s="429"/>
      <c r="LZM46" s="429"/>
      <c r="LZN46" s="429"/>
      <c r="LZO46" s="429"/>
      <c r="LZP46" s="429"/>
      <c r="LZQ46" s="429"/>
      <c r="LZR46" s="429"/>
      <c r="LZS46" s="429"/>
      <c r="LZT46" s="429"/>
      <c r="LZU46" s="429"/>
      <c r="LZV46" s="429"/>
      <c r="LZW46" s="429"/>
      <c r="LZX46" s="429"/>
      <c r="LZY46" s="429"/>
      <c r="LZZ46" s="429"/>
      <c r="MAA46" s="429"/>
      <c r="MAB46" s="429"/>
      <c r="MAC46" s="429"/>
      <c r="MAD46" s="429"/>
      <c r="MAE46" s="429"/>
      <c r="MAF46" s="429"/>
      <c r="MAG46" s="429"/>
      <c r="MAH46" s="429"/>
      <c r="MAI46" s="429"/>
      <c r="MAJ46" s="429"/>
      <c r="MAK46" s="429"/>
      <c r="MAL46" s="429"/>
      <c r="MAM46" s="429"/>
      <c r="MAN46" s="429"/>
      <c r="MAO46" s="429"/>
      <c r="MAP46" s="429"/>
      <c r="MAQ46" s="429"/>
      <c r="MAR46" s="429"/>
      <c r="MAS46" s="429"/>
      <c r="MAT46" s="429"/>
      <c r="MAU46" s="429"/>
      <c r="MAV46" s="429"/>
      <c r="MAW46" s="429"/>
      <c r="MAX46" s="429"/>
      <c r="MAY46" s="429"/>
      <c r="MAZ46" s="429"/>
      <c r="MBA46" s="429"/>
      <c r="MBB46" s="429"/>
      <c r="MBC46" s="429"/>
      <c r="MBD46" s="429"/>
      <c r="MBE46" s="429"/>
      <c r="MBF46" s="429"/>
      <c r="MBG46" s="429"/>
      <c r="MBH46" s="429"/>
      <c r="MBI46" s="429"/>
      <c r="MBJ46" s="429"/>
      <c r="MBK46" s="429"/>
      <c r="MBL46" s="429"/>
      <c r="MBM46" s="429"/>
      <c r="MBN46" s="429"/>
      <c r="MBO46" s="429"/>
      <c r="MBP46" s="429"/>
      <c r="MBQ46" s="429"/>
      <c r="MBR46" s="429"/>
      <c r="MBS46" s="429"/>
      <c r="MBT46" s="429"/>
      <c r="MBU46" s="429"/>
      <c r="MBV46" s="429"/>
      <c r="MBW46" s="429"/>
      <c r="MBX46" s="429"/>
      <c r="MBY46" s="429"/>
      <c r="MBZ46" s="429"/>
      <c r="MCA46" s="429"/>
      <c r="MCB46" s="429"/>
      <c r="MCC46" s="429"/>
      <c r="MCD46" s="429"/>
      <c r="MCE46" s="429"/>
      <c r="MCF46" s="429"/>
      <c r="MCG46" s="429"/>
      <c r="MCH46" s="429"/>
      <c r="MCI46" s="429"/>
      <c r="MCJ46" s="429"/>
      <c r="MCK46" s="429"/>
      <c r="MCL46" s="429"/>
      <c r="MCM46" s="429"/>
      <c r="MCN46" s="429"/>
      <c r="MCO46" s="429"/>
      <c r="MCP46" s="429"/>
      <c r="MCQ46" s="429"/>
      <c r="MCR46" s="429"/>
      <c r="MCS46" s="429"/>
      <c r="MCT46" s="429"/>
      <c r="MCU46" s="429"/>
      <c r="MCV46" s="429"/>
      <c r="MCW46" s="429"/>
      <c r="MCX46" s="429"/>
      <c r="MCY46" s="429"/>
      <c r="MCZ46" s="429"/>
      <c r="MDA46" s="429"/>
      <c r="MDB46" s="429"/>
      <c r="MDC46" s="429"/>
      <c r="MDD46" s="429"/>
      <c r="MDE46" s="429"/>
      <c r="MDF46" s="429"/>
      <c r="MDG46" s="429"/>
      <c r="MDH46" s="429"/>
      <c r="MDI46" s="429"/>
      <c r="MDJ46" s="429"/>
      <c r="MDK46" s="429"/>
      <c r="MDL46" s="429"/>
      <c r="MDM46" s="429"/>
      <c r="MDN46" s="429"/>
      <c r="MDO46" s="429"/>
      <c r="MDP46" s="429"/>
      <c r="MDQ46" s="429"/>
      <c r="MDR46" s="429"/>
      <c r="MDS46" s="429"/>
      <c r="MDT46" s="429"/>
      <c r="MDU46" s="429"/>
      <c r="MDV46" s="429"/>
      <c r="MDW46" s="429"/>
      <c r="MDX46" s="429"/>
      <c r="MDY46" s="429"/>
      <c r="MDZ46" s="429"/>
      <c r="MEA46" s="429"/>
      <c r="MEB46" s="429"/>
      <c r="MEC46" s="429"/>
      <c r="MED46" s="429"/>
      <c r="MEE46" s="429"/>
      <c r="MEF46" s="429"/>
      <c r="MEG46" s="429"/>
      <c r="MEH46" s="429"/>
      <c r="MEI46" s="429"/>
      <c r="MEJ46" s="429"/>
      <c r="MEK46" s="429"/>
      <c r="MEL46" s="429"/>
      <c r="MEM46" s="429"/>
      <c r="MEN46" s="429"/>
      <c r="MEO46" s="429"/>
      <c r="MEP46" s="429"/>
      <c r="MEQ46" s="429"/>
      <c r="MER46" s="429"/>
      <c r="MES46" s="429"/>
      <c r="MET46" s="429"/>
      <c r="MEU46" s="429"/>
      <c r="MEV46" s="429"/>
      <c r="MEW46" s="429"/>
      <c r="MEX46" s="429"/>
      <c r="MEY46" s="429"/>
      <c r="MEZ46" s="429"/>
      <c r="MFA46" s="429"/>
      <c r="MFB46" s="429"/>
      <c r="MFC46" s="429"/>
      <c r="MFD46" s="429"/>
      <c r="MFE46" s="429"/>
      <c r="MFF46" s="429"/>
      <c r="MFG46" s="429"/>
      <c r="MFH46" s="429"/>
      <c r="MFI46" s="429"/>
      <c r="MFJ46" s="429"/>
      <c r="MFK46" s="429"/>
      <c r="MFL46" s="429"/>
      <c r="MFM46" s="429"/>
      <c r="MFN46" s="429"/>
      <c r="MFO46" s="429"/>
      <c r="MFP46" s="429"/>
      <c r="MFQ46" s="429"/>
      <c r="MFR46" s="429"/>
      <c r="MFS46" s="429"/>
      <c r="MFT46" s="429"/>
      <c r="MFU46" s="429"/>
      <c r="MFV46" s="429"/>
      <c r="MFW46" s="429"/>
      <c r="MFX46" s="429"/>
      <c r="MFY46" s="429"/>
      <c r="MFZ46" s="429"/>
      <c r="MGA46" s="429"/>
      <c r="MGB46" s="429"/>
      <c r="MGC46" s="429"/>
      <c r="MGD46" s="429"/>
      <c r="MGE46" s="429"/>
      <c r="MGF46" s="429"/>
      <c r="MGG46" s="429"/>
      <c r="MGH46" s="429"/>
      <c r="MGI46" s="429"/>
      <c r="MGJ46" s="429"/>
      <c r="MGK46" s="429"/>
      <c r="MGL46" s="429"/>
      <c r="MGM46" s="429"/>
      <c r="MGN46" s="429"/>
      <c r="MGO46" s="429"/>
      <c r="MGP46" s="429"/>
      <c r="MGQ46" s="429"/>
      <c r="MGR46" s="429"/>
      <c r="MGS46" s="429"/>
      <c r="MGT46" s="429"/>
      <c r="MGU46" s="429"/>
      <c r="MGV46" s="429"/>
      <c r="MGW46" s="429"/>
      <c r="MGX46" s="429"/>
      <c r="MGY46" s="429"/>
      <c r="MGZ46" s="429"/>
      <c r="MHA46" s="429"/>
      <c r="MHB46" s="429"/>
      <c r="MHC46" s="429"/>
      <c r="MHD46" s="429"/>
      <c r="MHE46" s="429"/>
      <c r="MHF46" s="429"/>
      <c r="MHG46" s="429"/>
      <c r="MHH46" s="429"/>
      <c r="MHI46" s="429"/>
      <c r="MHJ46" s="429"/>
      <c r="MHK46" s="429"/>
      <c r="MHL46" s="429"/>
      <c r="MHM46" s="429"/>
      <c r="MHN46" s="429"/>
      <c r="MHO46" s="429"/>
      <c r="MHP46" s="429"/>
      <c r="MHQ46" s="429"/>
      <c r="MHR46" s="429"/>
      <c r="MHS46" s="429"/>
      <c r="MHT46" s="429"/>
      <c r="MHU46" s="429"/>
      <c r="MHV46" s="429"/>
      <c r="MHW46" s="429"/>
      <c r="MHX46" s="429"/>
      <c r="MHY46" s="429"/>
      <c r="MHZ46" s="429"/>
      <c r="MIA46" s="429"/>
      <c r="MIB46" s="429"/>
      <c r="MIC46" s="429"/>
      <c r="MID46" s="429"/>
      <c r="MIE46" s="429"/>
      <c r="MIF46" s="429"/>
      <c r="MIG46" s="429"/>
      <c r="MIH46" s="429"/>
      <c r="MII46" s="429"/>
      <c r="MIJ46" s="429"/>
      <c r="MIK46" s="429"/>
      <c r="MIL46" s="429"/>
      <c r="MIM46" s="429"/>
      <c r="MIN46" s="429"/>
      <c r="MIO46" s="429"/>
      <c r="MIP46" s="429"/>
      <c r="MIQ46" s="429"/>
      <c r="MIR46" s="429"/>
      <c r="MIS46" s="429"/>
      <c r="MIT46" s="429"/>
      <c r="MIU46" s="429"/>
      <c r="MIV46" s="429"/>
      <c r="MIW46" s="429"/>
      <c r="MIX46" s="429"/>
      <c r="MIY46" s="429"/>
      <c r="MIZ46" s="429"/>
      <c r="MJA46" s="429"/>
      <c r="MJB46" s="429"/>
      <c r="MJC46" s="429"/>
      <c r="MJD46" s="429"/>
      <c r="MJE46" s="429"/>
      <c r="MJF46" s="429"/>
      <c r="MJG46" s="429"/>
      <c r="MJH46" s="429"/>
      <c r="MJI46" s="429"/>
      <c r="MJJ46" s="429"/>
      <c r="MJK46" s="429"/>
      <c r="MJL46" s="429"/>
      <c r="MJM46" s="429"/>
      <c r="MJN46" s="429"/>
      <c r="MJO46" s="429"/>
      <c r="MJP46" s="429"/>
      <c r="MJQ46" s="429"/>
      <c r="MJR46" s="429"/>
      <c r="MJS46" s="429"/>
      <c r="MJT46" s="429"/>
      <c r="MJU46" s="429"/>
      <c r="MJV46" s="429"/>
      <c r="MJW46" s="429"/>
      <c r="MJX46" s="429"/>
      <c r="MJY46" s="429"/>
      <c r="MJZ46" s="429"/>
      <c r="MKA46" s="429"/>
      <c r="MKB46" s="429"/>
      <c r="MKC46" s="429"/>
      <c r="MKD46" s="429"/>
      <c r="MKE46" s="429"/>
      <c r="MKF46" s="429"/>
      <c r="MKG46" s="429"/>
      <c r="MKH46" s="429"/>
      <c r="MKI46" s="429"/>
      <c r="MKJ46" s="429"/>
      <c r="MKK46" s="429"/>
      <c r="MKL46" s="429"/>
      <c r="MKM46" s="429"/>
      <c r="MKN46" s="429"/>
      <c r="MKO46" s="429"/>
      <c r="MKP46" s="429"/>
      <c r="MKQ46" s="429"/>
      <c r="MKR46" s="429"/>
      <c r="MKS46" s="429"/>
      <c r="MKT46" s="429"/>
      <c r="MKU46" s="429"/>
      <c r="MKV46" s="429"/>
      <c r="MKW46" s="429"/>
      <c r="MKX46" s="429"/>
      <c r="MKY46" s="429"/>
      <c r="MKZ46" s="429"/>
      <c r="MLA46" s="429"/>
      <c r="MLB46" s="429"/>
      <c r="MLC46" s="429"/>
      <c r="MLD46" s="429"/>
      <c r="MLE46" s="429"/>
      <c r="MLF46" s="429"/>
      <c r="MLG46" s="429"/>
      <c r="MLH46" s="429"/>
      <c r="MLI46" s="429"/>
      <c r="MLJ46" s="429"/>
      <c r="MLK46" s="429"/>
      <c r="MLL46" s="429"/>
      <c r="MLM46" s="429"/>
      <c r="MLN46" s="429"/>
      <c r="MLO46" s="429"/>
      <c r="MLP46" s="429"/>
      <c r="MLQ46" s="429"/>
      <c r="MLR46" s="429"/>
      <c r="MLS46" s="429"/>
      <c r="MLT46" s="429"/>
      <c r="MLU46" s="429"/>
      <c r="MLV46" s="429"/>
      <c r="MLW46" s="429"/>
      <c r="MLX46" s="429"/>
      <c r="MLY46" s="429"/>
      <c r="MLZ46" s="429"/>
      <c r="MMA46" s="429"/>
      <c r="MMB46" s="429"/>
      <c r="MMC46" s="429"/>
      <c r="MMD46" s="429"/>
      <c r="MME46" s="429"/>
      <c r="MMF46" s="429"/>
      <c r="MMG46" s="429"/>
      <c r="MMH46" s="429"/>
      <c r="MMI46" s="429"/>
      <c r="MMJ46" s="429"/>
      <c r="MMK46" s="429"/>
      <c r="MML46" s="429"/>
      <c r="MMM46" s="429"/>
      <c r="MMN46" s="429"/>
      <c r="MMO46" s="429"/>
      <c r="MMP46" s="429"/>
      <c r="MMQ46" s="429"/>
      <c r="MMR46" s="429"/>
      <c r="MMS46" s="429"/>
      <c r="MMT46" s="429"/>
      <c r="MMU46" s="429"/>
      <c r="MMV46" s="429"/>
      <c r="MMW46" s="429"/>
      <c r="MMX46" s="429"/>
      <c r="MMY46" s="429"/>
      <c r="MMZ46" s="429"/>
      <c r="MNA46" s="429"/>
      <c r="MNB46" s="429"/>
      <c r="MNC46" s="429"/>
      <c r="MND46" s="429"/>
      <c r="MNE46" s="429"/>
      <c r="MNF46" s="429"/>
      <c r="MNG46" s="429"/>
      <c r="MNH46" s="429"/>
      <c r="MNI46" s="429"/>
      <c r="MNJ46" s="429"/>
      <c r="MNK46" s="429"/>
      <c r="MNL46" s="429"/>
      <c r="MNM46" s="429"/>
      <c r="MNN46" s="429"/>
      <c r="MNO46" s="429"/>
      <c r="MNP46" s="429"/>
      <c r="MNQ46" s="429"/>
      <c r="MNR46" s="429"/>
      <c r="MNS46" s="429"/>
      <c r="MNT46" s="429"/>
      <c r="MNU46" s="429"/>
      <c r="MNV46" s="429"/>
      <c r="MNW46" s="429"/>
      <c r="MNX46" s="429"/>
      <c r="MNY46" s="429"/>
      <c r="MNZ46" s="429"/>
      <c r="MOA46" s="429"/>
      <c r="MOB46" s="429"/>
      <c r="MOC46" s="429"/>
      <c r="MOD46" s="429"/>
      <c r="MOE46" s="429"/>
      <c r="MOF46" s="429"/>
      <c r="MOG46" s="429"/>
      <c r="MOH46" s="429"/>
      <c r="MOI46" s="429"/>
      <c r="MOJ46" s="429"/>
      <c r="MOK46" s="429"/>
      <c r="MOL46" s="429"/>
      <c r="MOM46" s="429"/>
      <c r="MON46" s="429"/>
      <c r="MOO46" s="429"/>
      <c r="MOP46" s="429"/>
      <c r="MOQ46" s="429"/>
      <c r="MOR46" s="429"/>
      <c r="MOS46" s="429"/>
      <c r="MOT46" s="429"/>
      <c r="MOU46" s="429"/>
      <c r="MOV46" s="429"/>
      <c r="MOW46" s="429"/>
      <c r="MOX46" s="429"/>
      <c r="MOY46" s="429"/>
      <c r="MOZ46" s="429"/>
      <c r="MPA46" s="429"/>
      <c r="MPB46" s="429"/>
      <c r="MPC46" s="429"/>
      <c r="MPD46" s="429"/>
      <c r="MPE46" s="429"/>
      <c r="MPF46" s="429"/>
      <c r="MPG46" s="429"/>
      <c r="MPH46" s="429"/>
      <c r="MPI46" s="429"/>
      <c r="MPJ46" s="429"/>
      <c r="MPK46" s="429"/>
      <c r="MPL46" s="429"/>
      <c r="MPM46" s="429"/>
      <c r="MPN46" s="429"/>
      <c r="MPO46" s="429"/>
      <c r="MPP46" s="429"/>
      <c r="MPQ46" s="429"/>
      <c r="MPR46" s="429"/>
      <c r="MPS46" s="429"/>
      <c r="MPT46" s="429"/>
      <c r="MPU46" s="429"/>
      <c r="MPV46" s="429"/>
      <c r="MPW46" s="429"/>
      <c r="MPX46" s="429"/>
      <c r="MPY46" s="429"/>
      <c r="MPZ46" s="429"/>
      <c r="MQA46" s="429"/>
      <c r="MQB46" s="429"/>
      <c r="MQC46" s="429"/>
      <c r="MQD46" s="429"/>
      <c r="MQE46" s="429"/>
      <c r="MQF46" s="429"/>
      <c r="MQG46" s="429"/>
      <c r="MQH46" s="429"/>
      <c r="MQI46" s="429"/>
      <c r="MQJ46" s="429"/>
      <c r="MQK46" s="429"/>
      <c r="MQL46" s="429"/>
      <c r="MQM46" s="429"/>
      <c r="MQN46" s="429"/>
      <c r="MQO46" s="429"/>
      <c r="MQP46" s="429"/>
      <c r="MQQ46" s="429"/>
      <c r="MQR46" s="429"/>
      <c r="MQS46" s="429"/>
      <c r="MQT46" s="429"/>
      <c r="MQU46" s="429"/>
      <c r="MQV46" s="429"/>
      <c r="MQW46" s="429"/>
      <c r="MQX46" s="429"/>
      <c r="MQY46" s="429"/>
      <c r="MQZ46" s="429"/>
      <c r="MRA46" s="429"/>
      <c r="MRB46" s="429"/>
      <c r="MRC46" s="429"/>
      <c r="MRD46" s="429"/>
      <c r="MRE46" s="429"/>
      <c r="MRF46" s="429"/>
      <c r="MRG46" s="429"/>
      <c r="MRH46" s="429"/>
      <c r="MRI46" s="429"/>
      <c r="MRJ46" s="429"/>
      <c r="MRK46" s="429"/>
      <c r="MRL46" s="429"/>
      <c r="MRM46" s="429"/>
      <c r="MRN46" s="429"/>
      <c r="MRO46" s="429"/>
      <c r="MRP46" s="429"/>
      <c r="MRQ46" s="429"/>
      <c r="MRR46" s="429"/>
      <c r="MRS46" s="429"/>
      <c r="MRT46" s="429"/>
      <c r="MRU46" s="429"/>
      <c r="MRV46" s="429"/>
      <c r="MRW46" s="429"/>
      <c r="MRX46" s="429"/>
      <c r="MRY46" s="429"/>
      <c r="MRZ46" s="429"/>
      <c r="MSA46" s="429"/>
      <c r="MSB46" s="429"/>
      <c r="MSC46" s="429"/>
      <c r="MSD46" s="429"/>
      <c r="MSE46" s="429"/>
      <c r="MSF46" s="429"/>
      <c r="MSG46" s="429"/>
      <c r="MSH46" s="429"/>
      <c r="MSI46" s="429"/>
      <c r="MSJ46" s="429"/>
      <c r="MSK46" s="429"/>
      <c r="MSL46" s="429"/>
      <c r="MSM46" s="429"/>
      <c r="MSN46" s="429"/>
      <c r="MSO46" s="429"/>
      <c r="MSP46" s="429"/>
      <c r="MSQ46" s="429"/>
      <c r="MSR46" s="429"/>
      <c r="MSS46" s="429"/>
      <c r="MST46" s="429"/>
      <c r="MSU46" s="429"/>
      <c r="MSV46" s="429"/>
      <c r="MSW46" s="429"/>
      <c r="MSX46" s="429"/>
      <c r="MSY46" s="429"/>
      <c r="MSZ46" s="429"/>
      <c r="MTA46" s="429"/>
      <c r="MTB46" s="429"/>
      <c r="MTC46" s="429"/>
      <c r="MTD46" s="429"/>
      <c r="MTE46" s="429"/>
      <c r="MTF46" s="429"/>
      <c r="MTG46" s="429"/>
      <c r="MTH46" s="429"/>
      <c r="MTI46" s="429"/>
      <c r="MTJ46" s="429"/>
      <c r="MTK46" s="429"/>
      <c r="MTL46" s="429"/>
      <c r="MTM46" s="429"/>
      <c r="MTN46" s="429"/>
      <c r="MTO46" s="429"/>
      <c r="MTP46" s="429"/>
      <c r="MTQ46" s="429"/>
      <c r="MTR46" s="429"/>
      <c r="MTS46" s="429"/>
      <c r="MTT46" s="429"/>
      <c r="MTU46" s="429"/>
      <c r="MTV46" s="429"/>
      <c r="MTW46" s="429"/>
      <c r="MTX46" s="429"/>
      <c r="MTY46" s="429"/>
      <c r="MTZ46" s="429"/>
      <c r="MUA46" s="429"/>
      <c r="MUB46" s="429"/>
      <c r="MUC46" s="429"/>
      <c r="MUD46" s="429"/>
      <c r="MUE46" s="429"/>
      <c r="MUF46" s="429"/>
      <c r="MUG46" s="429"/>
      <c r="MUH46" s="429"/>
      <c r="MUI46" s="429"/>
      <c r="MUJ46" s="429"/>
      <c r="MUK46" s="429"/>
      <c r="MUL46" s="429"/>
      <c r="MUM46" s="429"/>
      <c r="MUN46" s="429"/>
      <c r="MUO46" s="429"/>
      <c r="MUP46" s="429"/>
      <c r="MUQ46" s="429"/>
      <c r="MUR46" s="429"/>
      <c r="MUS46" s="429"/>
      <c r="MUT46" s="429"/>
      <c r="MUU46" s="429"/>
      <c r="MUV46" s="429"/>
      <c r="MUW46" s="429"/>
      <c r="MUX46" s="429"/>
      <c r="MUY46" s="429"/>
      <c r="MUZ46" s="429"/>
      <c r="MVA46" s="429"/>
      <c r="MVB46" s="429"/>
      <c r="MVC46" s="429"/>
      <c r="MVD46" s="429"/>
      <c r="MVE46" s="429"/>
      <c r="MVF46" s="429"/>
      <c r="MVG46" s="429"/>
      <c r="MVH46" s="429"/>
      <c r="MVI46" s="429"/>
      <c r="MVJ46" s="429"/>
      <c r="MVK46" s="429"/>
      <c r="MVL46" s="429"/>
      <c r="MVM46" s="429"/>
      <c r="MVN46" s="429"/>
      <c r="MVO46" s="429"/>
      <c r="MVP46" s="429"/>
      <c r="MVQ46" s="429"/>
      <c r="MVR46" s="429"/>
      <c r="MVS46" s="429"/>
      <c r="MVT46" s="429"/>
      <c r="MVU46" s="429"/>
      <c r="MVV46" s="429"/>
      <c r="MVW46" s="429"/>
      <c r="MVX46" s="429"/>
      <c r="MVY46" s="429"/>
      <c r="MVZ46" s="429"/>
      <c r="MWA46" s="429"/>
      <c r="MWB46" s="429"/>
      <c r="MWC46" s="429"/>
      <c r="MWD46" s="429"/>
      <c r="MWE46" s="429"/>
      <c r="MWF46" s="429"/>
      <c r="MWG46" s="429"/>
      <c r="MWH46" s="429"/>
      <c r="MWI46" s="429"/>
      <c r="MWJ46" s="429"/>
      <c r="MWK46" s="429"/>
      <c r="MWL46" s="429"/>
      <c r="MWM46" s="429"/>
      <c r="MWN46" s="429"/>
      <c r="MWO46" s="429"/>
      <c r="MWP46" s="429"/>
      <c r="MWQ46" s="429"/>
      <c r="MWR46" s="429"/>
      <c r="MWS46" s="429"/>
      <c r="MWT46" s="429"/>
      <c r="MWU46" s="429"/>
      <c r="MWV46" s="429"/>
      <c r="MWW46" s="429"/>
      <c r="MWX46" s="429"/>
      <c r="MWY46" s="429"/>
      <c r="MWZ46" s="429"/>
      <c r="MXA46" s="429"/>
      <c r="MXB46" s="429"/>
      <c r="MXC46" s="429"/>
      <c r="MXD46" s="429"/>
      <c r="MXE46" s="429"/>
      <c r="MXF46" s="429"/>
      <c r="MXG46" s="429"/>
      <c r="MXH46" s="429"/>
      <c r="MXI46" s="429"/>
      <c r="MXJ46" s="429"/>
      <c r="MXK46" s="429"/>
      <c r="MXL46" s="429"/>
      <c r="MXM46" s="429"/>
      <c r="MXN46" s="429"/>
      <c r="MXO46" s="429"/>
      <c r="MXP46" s="429"/>
      <c r="MXQ46" s="429"/>
      <c r="MXR46" s="429"/>
      <c r="MXS46" s="429"/>
      <c r="MXT46" s="429"/>
      <c r="MXU46" s="429"/>
      <c r="MXV46" s="429"/>
      <c r="MXW46" s="429"/>
      <c r="MXX46" s="429"/>
      <c r="MXY46" s="429"/>
      <c r="MXZ46" s="429"/>
      <c r="MYA46" s="429"/>
      <c r="MYB46" s="429"/>
      <c r="MYC46" s="429"/>
      <c r="MYD46" s="429"/>
      <c r="MYE46" s="429"/>
      <c r="MYF46" s="429"/>
      <c r="MYG46" s="429"/>
      <c r="MYH46" s="429"/>
      <c r="MYI46" s="429"/>
      <c r="MYJ46" s="429"/>
      <c r="MYK46" s="429"/>
      <c r="MYL46" s="429"/>
      <c r="MYM46" s="429"/>
      <c r="MYN46" s="429"/>
      <c r="MYO46" s="429"/>
      <c r="MYP46" s="429"/>
      <c r="MYQ46" s="429"/>
      <c r="MYR46" s="429"/>
      <c r="MYS46" s="429"/>
      <c r="MYT46" s="429"/>
      <c r="MYU46" s="429"/>
      <c r="MYV46" s="429"/>
      <c r="MYW46" s="429"/>
      <c r="MYX46" s="429"/>
      <c r="MYY46" s="429"/>
      <c r="MYZ46" s="429"/>
      <c r="MZA46" s="429"/>
      <c r="MZB46" s="429"/>
      <c r="MZC46" s="429"/>
      <c r="MZD46" s="429"/>
      <c r="MZE46" s="429"/>
      <c r="MZF46" s="429"/>
      <c r="MZG46" s="429"/>
      <c r="MZH46" s="429"/>
      <c r="MZI46" s="429"/>
      <c r="MZJ46" s="429"/>
      <c r="MZK46" s="429"/>
      <c r="MZL46" s="429"/>
      <c r="MZM46" s="429"/>
      <c r="MZN46" s="429"/>
      <c r="MZO46" s="429"/>
      <c r="MZP46" s="429"/>
      <c r="MZQ46" s="429"/>
      <c r="MZR46" s="429"/>
      <c r="MZS46" s="429"/>
      <c r="MZT46" s="429"/>
      <c r="MZU46" s="429"/>
      <c r="MZV46" s="429"/>
      <c r="MZW46" s="429"/>
      <c r="MZX46" s="429"/>
      <c r="MZY46" s="429"/>
      <c r="MZZ46" s="429"/>
      <c r="NAA46" s="429"/>
      <c r="NAB46" s="429"/>
      <c r="NAC46" s="429"/>
      <c r="NAD46" s="429"/>
      <c r="NAE46" s="429"/>
      <c r="NAF46" s="429"/>
      <c r="NAG46" s="429"/>
      <c r="NAH46" s="429"/>
      <c r="NAI46" s="429"/>
      <c r="NAJ46" s="429"/>
      <c r="NAK46" s="429"/>
      <c r="NAL46" s="429"/>
      <c r="NAM46" s="429"/>
      <c r="NAN46" s="429"/>
      <c r="NAO46" s="429"/>
      <c r="NAP46" s="429"/>
      <c r="NAQ46" s="429"/>
      <c r="NAR46" s="429"/>
      <c r="NAS46" s="429"/>
      <c r="NAT46" s="429"/>
      <c r="NAU46" s="429"/>
      <c r="NAV46" s="429"/>
      <c r="NAW46" s="429"/>
      <c r="NAX46" s="429"/>
      <c r="NAY46" s="429"/>
      <c r="NAZ46" s="429"/>
      <c r="NBA46" s="429"/>
      <c r="NBB46" s="429"/>
      <c r="NBC46" s="429"/>
      <c r="NBD46" s="429"/>
      <c r="NBE46" s="429"/>
      <c r="NBF46" s="429"/>
      <c r="NBG46" s="429"/>
      <c r="NBH46" s="429"/>
      <c r="NBI46" s="429"/>
      <c r="NBJ46" s="429"/>
      <c r="NBK46" s="429"/>
      <c r="NBL46" s="429"/>
      <c r="NBM46" s="429"/>
      <c r="NBN46" s="429"/>
      <c r="NBO46" s="429"/>
      <c r="NBP46" s="429"/>
      <c r="NBQ46" s="429"/>
      <c r="NBR46" s="429"/>
      <c r="NBS46" s="429"/>
      <c r="NBT46" s="429"/>
      <c r="NBU46" s="429"/>
      <c r="NBV46" s="429"/>
      <c r="NBW46" s="429"/>
      <c r="NBX46" s="429"/>
      <c r="NBY46" s="429"/>
      <c r="NBZ46" s="429"/>
      <c r="NCA46" s="429"/>
      <c r="NCB46" s="429"/>
      <c r="NCC46" s="429"/>
      <c r="NCD46" s="429"/>
      <c r="NCE46" s="429"/>
      <c r="NCF46" s="429"/>
      <c r="NCG46" s="429"/>
      <c r="NCH46" s="429"/>
      <c r="NCI46" s="429"/>
      <c r="NCJ46" s="429"/>
      <c r="NCK46" s="429"/>
      <c r="NCL46" s="429"/>
      <c r="NCM46" s="429"/>
      <c r="NCN46" s="429"/>
      <c r="NCO46" s="429"/>
      <c r="NCP46" s="429"/>
      <c r="NCQ46" s="429"/>
      <c r="NCR46" s="429"/>
      <c r="NCS46" s="429"/>
      <c r="NCT46" s="429"/>
      <c r="NCU46" s="429"/>
      <c r="NCV46" s="429"/>
      <c r="NCW46" s="429"/>
      <c r="NCX46" s="429"/>
      <c r="NCY46" s="429"/>
      <c r="NCZ46" s="429"/>
      <c r="NDA46" s="429"/>
      <c r="NDB46" s="429"/>
      <c r="NDC46" s="429"/>
      <c r="NDD46" s="429"/>
      <c r="NDE46" s="429"/>
      <c r="NDF46" s="429"/>
      <c r="NDG46" s="429"/>
      <c r="NDH46" s="429"/>
      <c r="NDI46" s="429"/>
      <c r="NDJ46" s="429"/>
      <c r="NDK46" s="429"/>
      <c r="NDL46" s="429"/>
      <c r="NDM46" s="429"/>
      <c r="NDN46" s="429"/>
      <c r="NDO46" s="429"/>
      <c r="NDP46" s="429"/>
      <c r="NDQ46" s="429"/>
      <c r="NDR46" s="429"/>
      <c r="NDS46" s="429"/>
      <c r="NDT46" s="429"/>
      <c r="NDU46" s="429"/>
      <c r="NDV46" s="429"/>
      <c r="NDW46" s="429"/>
      <c r="NDX46" s="429"/>
      <c r="NDY46" s="429"/>
      <c r="NDZ46" s="429"/>
      <c r="NEA46" s="429"/>
      <c r="NEB46" s="429"/>
      <c r="NEC46" s="429"/>
      <c r="NED46" s="429"/>
      <c r="NEE46" s="429"/>
      <c r="NEF46" s="429"/>
      <c r="NEG46" s="429"/>
      <c r="NEH46" s="429"/>
      <c r="NEI46" s="429"/>
      <c r="NEJ46" s="429"/>
      <c r="NEK46" s="429"/>
      <c r="NEL46" s="429"/>
      <c r="NEM46" s="429"/>
      <c r="NEN46" s="429"/>
      <c r="NEO46" s="429"/>
      <c r="NEP46" s="429"/>
      <c r="NEQ46" s="429"/>
      <c r="NER46" s="429"/>
      <c r="NES46" s="429"/>
      <c r="NET46" s="429"/>
      <c r="NEU46" s="429"/>
      <c r="NEV46" s="429"/>
      <c r="NEW46" s="429"/>
      <c r="NEX46" s="429"/>
      <c r="NEY46" s="429"/>
      <c r="NEZ46" s="429"/>
      <c r="NFA46" s="429"/>
      <c r="NFB46" s="429"/>
      <c r="NFC46" s="429"/>
      <c r="NFD46" s="429"/>
      <c r="NFE46" s="429"/>
      <c r="NFF46" s="429"/>
      <c r="NFG46" s="429"/>
      <c r="NFH46" s="429"/>
      <c r="NFI46" s="429"/>
      <c r="NFJ46" s="429"/>
      <c r="NFK46" s="429"/>
      <c r="NFL46" s="429"/>
      <c r="NFM46" s="429"/>
      <c r="NFN46" s="429"/>
      <c r="NFO46" s="429"/>
      <c r="NFP46" s="429"/>
      <c r="NFQ46" s="429"/>
      <c r="NFR46" s="429"/>
      <c r="NFS46" s="429"/>
      <c r="NFT46" s="429"/>
      <c r="NFU46" s="429"/>
      <c r="NFV46" s="429"/>
      <c r="NFW46" s="429"/>
      <c r="NFX46" s="429"/>
      <c r="NFY46" s="429"/>
      <c r="NFZ46" s="429"/>
      <c r="NGA46" s="429"/>
      <c r="NGB46" s="429"/>
      <c r="NGC46" s="429"/>
      <c r="NGD46" s="429"/>
      <c r="NGE46" s="429"/>
      <c r="NGF46" s="429"/>
      <c r="NGG46" s="429"/>
      <c r="NGH46" s="429"/>
      <c r="NGI46" s="429"/>
      <c r="NGJ46" s="429"/>
      <c r="NGK46" s="429"/>
      <c r="NGL46" s="429"/>
      <c r="NGM46" s="429"/>
      <c r="NGN46" s="429"/>
      <c r="NGO46" s="429"/>
      <c r="NGP46" s="429"/>
      <c r="NGQ46" s="429"/>
      <c r="NGR46" s="429"/>
      <c r="NGS46" s="429"/>
      <c r="NGT46" s="429"/>
      <c r="NGU46" s="429"/>
      <c r="NGV46" s="429"/>
      <c r="NGW46" s="429"/>
      <c r="NGX46" s="429"/>
      <c r="NGY46" s="429"/>
      <c r="NGZ46" s="429"/>
      <c r="NHA46" s="429"/>
      <c r="NHB46" s="429"/>
      <c r="NHC46" s="429"/>
      <c r="NHD46" s="429"/>
      <c r="NHE46" s="429"/>
      <c r="NHF46" s="429"/>
      <c r="NHG46" s="429"/>
      <c r="NHH46" s="429"/>
      <c r="NHI46" s="429"/>
      <c r="NHJ46" s="429"/>
      <c r="NHK46" s="429"/>
      <c r="NHL46" s="429"/>
      <c r="NHM46" s="429"/>
      <c r="NHN46" s="429"/>
      <c r="NHO46" s="429"/>
      <c r="NHP46" s="429"/>
      <c r="NHQ46" s="429"/>
      <c r="NHR46" s="429"/>
      <c r="NHS46" s="429"/>
      <c r="NHT46" s="429"/>
      <c r="NHU46" s="429"/>
      <c r="NHV46" s="429"/>
      <c r="NHW46" s="429"/>
      <c r="NHX46" s="429"/>
      <c r="NHY46" s="429"/>
      <c r="NHZ46" s="429"/>
      <c r="NIA46" s="429"/>
      <c r="NIB46" s="429"/>
      <c r="NIC46" s="429"/>
      <c r="NID46" s="429"/>
      <c r="NIE46" s="429"/>
      <c r="NIF46" s="429"/>
      <c r="NIG46" s="429"/>
      <c r="NIH46" s="429"/>
      <c r="NII46" s="429"/>
      <c r="NIJ46" s="429"/>
      <c r="NIK46" s="429"/>
      <c r="NIL46" s="429"/>
      <c r="NIM46" s="429"/>
      <c r="NIN46" s="429"/>
      <c r="NIO46" s="429"/>
      <c r="NIP46" s="429"/>
      <c r="NIQ46" s="429"/>
      <c r="NIR46" s="429"/>
      <c r="NIS46" s="429"/>
      <c r="NIT46" s="429"/>
      <c r="NIU46" s="429"/>
      <c r="NIV46" s="429"/>
      <c r="NIW46" s="429"/>
      <c r="NIX46" s="429"/>
      <c r="NIY46" s="429"/>
      <c r="NIZ46" s="429"/>
      <c r="NJA46" s="429"/>
      <c r="NJB46" s="429"/>
      <c r="NJC46" s="429"/>
      <c r="NJD46" s="429"/>
      <c r="NJE46" s="429"/>
      <c r="NJF46" s="429"/>
      <c r="NJG46" s="429"/>
      <c r="NJH46" s="429"/>
      <c r="NJI46" s="429"/>
      <c r="NJJ46" s="429"/>
      <c r="NJK46" s="429"/>
      <c r="NJL46" s="429"/>
      <c r="NJM46" s="429"/>
      <c r="NJN46" s="429"/>
      <c r="NJO46" s="429"/>
      <c r="NJP46" s="429"/>
      <c r="NJQ46" s="429"/>
      <c r="NJR46" s="429"/>
      <c r="NJS46" s="429"/>
      <c r="NJT46" s="429"/>
      <c r="NJU46" s="429"/>
      <c r="NJV46" s="429"/>
      <c r="NJW46" s="429"/>
      <c r="NJX46" s="429"/>
      <c r="NJY46" s="429"/>
      <c r="NJZ46" s="429"/>
      <c r="NKA46" s="429"/>
      <c r="NKB46" s="429"/>
      <c r="NKC46" s="429"/>
      <c r="NKD46" s="429"/>
      <c r="NKE46" s="429"/>
      <c r="NKF46" s="429"/>
      <c r="NKG46" s="429"/>
      <c r="NKH46" s="429"/>
      <c r="NKI46" s="429"/>
      <c r="NKJ46" s="429"/>
      <c r="NKK46" s="429"/>
      <c r="NKL46" s="429"/>
      <c r="NKM46" s="429"/>
      <c r="NKN46" s="429"/>
      <c r="NKO46" s="429"/>
      <c r="NKP46" s="429"/>
      <c r="NKQ46" s="429"/>
      <c r="NKR46" s="429"/>
      <c r="NKS46" s="429"/>
      <c r="NKT46" s="429"/>
      <c r="NKU46" s="429"/>
      <c r="NKV46" s="429"/>
      <c r="NKW46" s="429"/>
      <c r="NKX46" s="429"/>
      <c r="NKY46" s="429"/>
      <c r="NKZ46" s="429"/>
      <c r="NLA46" s="429"/>
      <c r="NLB46" s="429"/>
      <c r="NLC46" s="429"/>
      <c r="NLD46" s="429"/>
      <c r="NLE46" s="429"/>
      <c r="NLF46" s="429"/>
      <c r="NLG46" s="429"/>
      <c r="NLH46" s="429"/>
      <c r="NLI46" s="429"/>
      <c r="NLJ46" s="429"/>
      <c r="NLK46" s="429"/>
      <c r="NLL46" s="429"/>
      <c r="NLM46" s="429"/>
      <c r="NLN46" s="429"/>
      <c r="NLO46" s="429"/>
      <c r="NLP46" s="429"/>
      <c r="NLQ46" s="429"/>
      <c r="NLR46" s="429"/>
      <c r="NLS46" s="429"/>
      <c r="NLT46" s="429"/>
      <c r="NLU46" s="429"/>
      <c r="NLV46" s="429"/>
      <c r="NLW46" s="429"/>
      <c r="NLX46" s="429"/>
      <c r="NLY46" s="429"/>
      <c r="NLZ46" s="429"/>
      <c r="NMA46" s="429"/>
      <c r="NMB46" s="429"/>
      <c r="NMC46" s="429"/>
      <c r="NMD46" s="429"/>
      <c r="NME46" s="429"/>
      <c r="NMF46" s="429"/>
      <c r="NMG46" s="429"/>
      <c r="NMH46" s="429"/>
      <c r="NMI46" s="429"/>
      <c r="NMJ46" s="429"/>
      <c r="NMK46" s="429"/>
      <c r="NML46" s="429"/>
      <c r="NMM46" s="429"/>
      <c r="NMN46" s="429"/>
      <c r="NMO46" s="429"/>
      <c r="NMP46" s="429"/>
      <c r="NMQ46" s="429"/>
      <c r="NMR46" s="429"/>
      <c r="NMS46" s="429"/>
      <c r="NMT46" s="429"/>
      <c r="NMU46" s="429"/>
      <c r="NMV46" s="429"/>
      <c r="NMW46" s="429"/>
      <c r="NMX46" s="429"/>
      <c r="NMY46" s="429"/>
      <c r="NMZ46" s="429"/>
      <c r="NNA46" s="429"/>
      <c r="NNB46" s="429"/>
      <c r="NNC46" s="429"/>
      <c r="NND46" s="429"/>
      <c r="NNE46" s="429"/>
      <c r="NNF46" s="429"/>
      <c r="NNG46" s="429"/>
      <c r="NNH46" s="429"/>
      <c r="NNI46" s="429"/>
      <c r="NNJ46" s="429"/>
      <c r="NNK46" s="429"/>
      <c r="NNL46" s="429"/>
      <c r="NNM46" s="429"/>
      <c r="NNN46" s="429"/>
      <c r="NNO46" s="429"/>
      <c r="NNP46" s="429"/>
      <c r="NNQ46" s="429"/>
      <c r="NNR46" s="429"/>
      <c r="NNS46" s="429"/>
      <c r="NNT46" s="429"/>
      <c r="NNU46" s="429"/>
      <c r="NNV46" s="429"/>
      <c r="NNW46" s="429"/>
      <c r="NNX46" s="429"/>
      <c r="NNY46" s="429"/>
      <c r="NNZ46" s="429"/>
      <c r="NOA46" s="429"/>
      <c r="NOB46" s="429"/>
      <c r="NOC46" s="429"/>
      <c r="NOD46" s="429"/>
      <c r="NOE46" s="429"/>
      <c r="NOF46" s="429"/>
      <c r="NOG46" s="429"/>
      <c r="NOH46" s="429"/>
      <c r="NOI46" s="429"/>
      <c r="NOJ46" s="429"/>
      <c r="NOK46" s="429"/>
      <c r="NOL46" s="429"/>
      <c r="NOM46" s="429"/>
      <c r="NON46" s="429"/>
      <c r="NOO46" s="429"/>
      <c r="NOP46" s="429"/>
      <c r="NOQ46" s="429"/>
      <c r="NOR46" s="429"/>
      <c r="NOS46" s="429"/>
      <c r="NOT46" s="429"/>
      <c r="NOU46" s="429"/>
      <c r="NOV46" s="429"/>
      <c r="NOW46" s="429"/>
      <c r="NOX46" s="429"/>
      <c r="NOY46" s="429"/>
      <c r="NOZ46" s="429"/>
      <c r="NPA46" s="429"/>
      <c r="NPB46" s="429"/>
      <c r="NPC46" s="429"/>
      <c r="NPD46" s="429"/>
      <c r="NPE46" s="429"/>
      <c r="NPF46" s="429"/>
      <c r="NPG46" s="429"/>
      <c r="NPH46" s="429"/>
      <c r="NPI46" s="429"/>
      <c r="NPJ46" s="429"/>
      <c r="NPK46" s="429"/>
      <c r="NPL46" s="429"/>
      <c r="NPM46" s="429"/>
      <c r="NPN46" s="429"/>
      <c r="NPO46" s="429"/>
      <c r="NPP46" s="429"/>
      <c r="NPQ46" s="429"/>
      <c r="NPR46" s="429"/>
      <c r="NPS46" s="429"/>
      <c r="NPT46" s="429"/>
      <c r="NPU46" s="429"/>
      <c r="NPV46" s="429"/>
      <c r="NPW46" s="429"/>
      <c r="NPX46" s="429"/>
      <c r="NPY46" s="429"/>
      <c r="NPZ46" s="429"/>
      <c r="NQA46" s="429"/>
      <c r="NQB46" s="429"/>
      <c r="NQC46" s="429"/>
      <c r="NQD46" s="429"/>
      <c r="NQE46" s="429"/>
      <c r="NQF46" s="429"/>
      <c r="NQG46" s="429"/>
      <c r="NQH46" s="429"/>
      <c r="NQI46" s="429"/>
      <c r="NQJ46" s="429"/>
      <c r="NQK46" s="429"/>
      <c r="NQL46" s="429"/>
      <c r="NQM46" s="429"/>
      <c r="NQN46" s="429"/>
      <c r="NQO46" s="429"/>
      <c r="NQP46" s="429"/>
      <c r="NQQ46" s="429"/>
      <c r="NQR46" s="429"/>
      <c r="NQS46" s="429"/>
      <c r="NQT46" s="429"/>
      <c r="NQU46" s="429"/>
      <c r="NQV46" s="429"/>
      <c r="NQW46" s="429"/>
      <c r="NQX46" s="429"/>
      <c r="NQY46" s="429"/>
      <c r="NQZ46" s="429"/>
      <c r="NRA46" s="429"/>
      <c r="NRB46" s="429"/>
      <c r="NRC46" s="429"/>
      <c r="NRD46" s="429"/>
      <c r="NRE46" s="429"/>
      <c r="NRF46" s="429"/>
      <c r="NRG46" s="429"/>
      <c r="NRH46" s="429"/>
      <c r="NRI46" s="429"/>
      <c r="NRJ46" s="429"/>
      <c r="NRK46" s="429"/>
      <c r="NRL46" s="429"/>
      <c r="NRM46" s="429"/>
      <c r="NRN46" s="429"/>
      <c r="NRO46" s="429"/>
      <c r="NRP46" s="429"/>
      <c r="NRQ46" s="429"/>
      <c r="NRR46" s="429"/>
      <c r="NRS46" s="429"/>
      <c r="NRT46" s="429"/>
      <c r="NRU46" s="429"/>
      <c r="NRV46" s="429"/>
      <c r="NRW46" s="429"/>
      <c r="NRX46" s="429"/>
      <c r="NRY46" s="429"/>
      <c r="NRZ46" s="429"/>
      <c r="NSA46" s="429"/>
      <c r="NSB46" s="429"/>
      <c r="NSC46" s="429"/>
      <c r="NSD46" s="429"/>
      <c r="NSE46" s="429"/>
      <c r="NSF46" s="429"/>
      <c r="NSG46" s="429"/>
      <c r="NSH46" s="429"/>
      <c r="NSI46" s="429"/>
      <c r="NSJ46" s="429"/>
      <c r="NSK46" s="429"/>
      <c r="NSL46" s="429"/>
      <c r="NSM46" s="429"/>
      <c r="NSN46" s="429"/>
      <c r="NSO46" s="429"/>
      <c r="NSP46" s="429"/>
      <c r="NSQ46" s="429"/>
      <c r="NSR46" s="429"/>
      <c r="NSS46" s="429"/>
      <c r="NST46" s="429"/>
      <c r="NSU46" s="429"/>
      <c r="NSV46" s="429"/>
      <c r="NSW46" s="429"/>
      <c r="NSX46" s="429"/>
      <c r="NSY46" s="429"/>
      <c r="NSZ46" s="429"/>
      <c r="NTA46" s="429"/>
      <c r="NTB46" s="429"/>
      <c r="NTC46" s="429"/>
      <c r="NTD46" s="429"/>
      <c r="NTE46" s="429"/>
      <c r="NTF46" s="429"/>
      <c r="NTG46" s="429"/>
      <c r="NTH46" s="429"/>
      <c r="NTI46" s="429"/>
      <c r="NTJ46" s="429"/>
      <c r="NTK46" s="429"/>
      <c r="NTL46" s="429"/>
      <c r="NTM46" s="429"/>
      <c r="NTN46" s="429"/>
      <c r="NTO46" s="429"/>
      <c r="NTP46" s="429"/>
      <c r="NTQ46" s="429"/>
      <c r="NTR46" s="429"/>
      <c r="NTS46" s="429"/>
      <c r="NTT46" s="429"/>
      <c r="NTU46" s="429"/>
      <c r="NTV46" s="429"/>
      <c r="NTW46" s="429"/>
      <c r="NTX46" s="429"/>
      <c r="NTY46" s="429"/>
      <c r="NTZ46" s="429"/>
      <c r="NUA46" s="429"/>
      <c r="NUB46" s="429"/>
      <c r="NUC46" s="429"/>
      <c r="NUD46" s="429"/>
      <c r="NUE46" s="429"/>
      <c r="NUF46" s="429"/>
      <c r="NUG46" s="429"/>
      <c r="NUH46" s="429"/>
      <c r="NUI46" s="429"/>
      <c r="NUJ46" s="429"/>
      <c r="NUK46" s="429"/>
      <c r="NUL46" s="429"/>
      <c r="NUM46" s="429"/>
      <c r="NUN46" s="429"/>
      <c r="NUO46" s="429"/>
      <c r="NUP46" s="429"/>
      <c r="NUQ46" s="429"/>
      <c r="NUR46" s="429"/>
      <c r="NUS46" s="429"/>
      <c r="NUT46" s="429"/>
      <c r="NUU46" s="429"/>
      <c r="NUV46" s="429"/>
      <c r="NUW46" s="429"/>
      <c r="NUX46" s="429"/>
      <c r="NUY46" s="429"/>
      <c r="NUZ46" s="429"/>
      <c r="NVA46" s="429"/>
      <c r="NVB46" s="429"/>
      <c r="NVC46" s="429"/>
      <c r="NVD46" s="429"/>
      <c r="NVE46" s="429"/>
      <c r="NVF46" s="429"/>
      <c r="NVG46" s="429"/>
      <c r="NVH46" s="429"/>
      <c r="NVI46" s="429"/>
      <c r="NVJ46" s="429"/>
      <c r="NVK46" s="429"/>
      <c r="NVL46" s="429"/>
      <c r="NVM46" s="429"/>
      <c r="NVN46" s="429"/>
      <c r="NVO46" s="429"/>
      <c r="NVP46" s="429"/>
      <c r="NVQ46" s="429"/>
      <c r="NVR46" s="429"/>
      <c r="NVS46" s="429"/>
      <c r="NVT46" s="429"/>
      <c r="NVU46" s="429"/>
      <c r="NVV46" s="429"/>
      <c r="NVW46" s="429"/>
      <c r="NVX46" s="429"/>
      <c r="NVY46" s="429"/>
      <c r="NVZ46" s="429"/>
      <c r="NWA46" s="429"/>
      <c r="NWB46" s="429"/>
      <c r="NWC46" s="429"/>
      <c r="NWD46" s="429"/>
      <c r="NWE46" s="429"/>
      <c r="NWF46" s="429"/>
      <c r="NWG46" s="429"/>
      <c r="NWH46" s="429"/>
      <c r="NWI46" s="429"/>
      <c r="NWJ46" s="429"/>
      <c r="NWK46" s="429"/>
      <c r="NWL46" s="429"/>
      <c r="NWM46" s="429"/>
      <c r="NWN46" s="429"/>
      <c r="NWO46" s="429"/>
      <c r="NWP46" s="429"/>
      <c r="NWQ46" s="429"/>
      <c r="NWR46" s="429"/>
      <c r="NWS46" s="429"/>
      <c r="NWT46" s="429"/>
      <c r="NWU46" s="429"/>
      <c r="NWV46" s="429"/>
      <c r="NWW46" s="429"/>
      <c r="NWX46" s="429"/>
      <c r="NWY46" s="429"/>
      <c r="NWZ46" s="429"/>
      <c r="NXA46" s="429"/>
      <c r="NXB46" s="429"/>
      <c r="NXC46" s="429"/>
      <c r="NXD46" s="429"/>
      <c r="NXE46" s="429"/>
      <c r="NXF46" s="429"/>
      <c r="NXG46" s="429"/>
      <c r="NXH46" s="429"/>
      <c r="NXI46" s="429"/>
      <c r="NXJ46" s="429"/>
      <c r="NXK46" s="429"/>
      <c r="NXL46" s="429"/>
      <c r="NXM46" s="429"/>
      <c r="NXN46" s="429"/>
      <c r="NXO46" s="429"/>
      <c r="NXP46" s="429"/>
      <c r="NXQ46" s="429"/>
      <c r="NXR46" s="429"/>
      <c r="NXS46" s="429"/>
      <c r="NXT46" s="429"/>
      <c r="NXU46" s="429"/>
      <c r="NXV46" s="429"/>
      <c r="NXW46" s="429"/>
      <c r="NXX46" s="429"/>
      <c r="NXY46" s="429"/>
      <c r="NXZ46" s="429"/>
      <c r="NYA46" s="429"/>
      <c r="NYB46" s="429"/>
      <c r="NYC46" s="429"/>
      <c r="NYD46" s="429"/>
      <c r="NYE46" s="429"/>
      <c r="NYF46" s="429"/>
      <c r="NYG46" s="429"/>
      <c r="NYH46" s="429"/>
      <c r="NYI46" s="429"/>
      <c r="NYJ46" s="429"/>
      <c r="NYK46" s="429"/>
      <c r="NYL46" s="429"/>
      <c r="NYM46" s="429"/>
      <c r="NYN46" s="429"/>
      <c r="NYO46" s="429"/>
      <c r="NYP46" s="429"/>
      <c r="NYQ46" s="429"/>
      <c r="NYR46" s="429"/>
      <c r="NYS46" s="429"/>
      <c r="NYT46" s="429"/>
      <c r="NYU46" s="429"/>
      <c r="NYV46" s="429"/>
      <c r="NYW46" s="429"/>
      <c r="NYX46" s="429"/>
      <c r="NYY46" s="429"/>
      <c r="NYZ46" s="429"/>
      <c r="NZA46" s="429"/>
      <c r="NZB46" s="429"/>
      <c r="NZC46" s="429"/>
      <c r="NZD46" s="429"/>
      <c r="NZE46" s="429"/>
      <c r="NZF46" s="429"/>
      <c r="NZG46" s="429"/>
      <c r="NZH46" s="429"/>
      <c r="NZI46" s="429"/>
      <c r="NZJ46" s="429"/>
      <c r="NZK46" s="429"/>
      <c r="NZL46" s="429"/>
      <c r="NZM46" s="429"/>
      <c r="NZN46" s="429"/>
      <c r="NZO46" s="429"/>
      <c r="NZP46" s="429"/>
      <c r="NZQ46" s="429"/>
      <c r="NZR46" s="429"/>
      <c r="NZS46" s="429"/>
      <c r="NZT46" s="429"/>
      <c r="NZU46" s="429"/>
      <c r="NZV46" s="429"/>
      <c r="NZW46" s="429"/>
      <c r="NZX46" s="429"/>
      <c r="NZY46" s="429"/>
      <c r="NZZ46" s="429"/>
      <c r="OAA46" s="429"/>
      <c r="OAB46" s="429"/>
      <c r="OAC46" s="429"/>
      <c r="OAD46" s="429"/>
      <c r="OAE46" s="429"/>
      <c r="OAF46" s="429"/>
      <c r="OAG46" s="429"/>
      <c r="OAH46" s="429"/>
      <c r="OAI46" s="429"/>
      <c r="OAJ46" s="429"/>
      <c r="OAK46" s="429"/>
      <c r="OAL46" s="429"/>
      <c r="OAM46" s="429"/>
      <c r="OAN46" s="429"/>
      <c r="OAO46" s="429"/>
      <c r="OAP46" s="429"/>
      <c r="OAQ46" s="429"/>
      <c r="OAR46" s="429"/>
      <c r="OAS46" s="429"/>
      <c r="OAT46" s="429"/>
      <c r="OAU46" s="429"/>
      <c r="OAV46" s="429"/>
      <c r="OAW46" s="429"/>
      <c r="OAX46" s="429"/>
      <c r="OAY46" s="429"/>
      <c r="OAZ46" s="429"/>
      <c r="OBA46" s="429"/>
      <c r="OBB46" s="429"/>
      <c r="OBC46" s="429"/>
      <c r="OBD46" s="429"/>
      <c r="OBE46" s="429"/>
      <c r="OBF46" s="429"/>
      <c r="OBG46" s="429"/>
      <c r="OBH46" s="429"/>
      <c r="OBI46" s="429"/>
      <c r="OBJ46" s="429"/>
      <c r="OBK46" s="429"/>
      <c r="OBL46" s="429"/>
      <c r="OBM46" s="429"/>
      <c r="OBN46" s="429"/>
      <c r="OBO46" s="429"/>
      <c r="OBP46" s="429"/>
      <c r="OBQ46" s="429"/>
      <c r="OBR46" s="429"/>
      <c r="OBS46" s="429"/>
      <c r="OBT46" s="429"/>
      <c r="OBU46" s="429"/>
      <c r="OBV46" s="429"/>
      <c r="OBW46" s="429"/>
      <c r="OBX46" s="429"/>
      <c r="OBY46" s="429"/>
      <c r="OBZ46" s="429"/>
      <c r="OCA46" s="429"/>
      <c r="OCB46" s="429"/>
      <c r="OCC46" s="429"/>
      <c r="OCD46" s="429"/>
      <c r="OCE46" s="429"/>
      <c r="OCF46" s="429"/>
      <c r="OCG46" s="429"/>
      <c r="OCH46" s="429"/>
      <c r="OCI46" s="429"/>
      <c r="OCJ46" s="429"/>
      <c r="OCK46" s="429"/>
      <c r="OCL46" s="429"/>
      <c r="OCM46" s="429"/>
      <c r="OCN46" s="429"/>
      <c r="OCO46" s="429"/>
      <c r="OCP46" s="429"/>
      <c r="OCQ46" s="429"/>
      <c r="OCR46" s="429"/>
      <c r="OCS46" s="429"/>
      <c r="OCT46" s="429"/>
      <c r="OCU46" s="429"/>
      <c r="OCV46" s="429"/>
      <c r="OCW46" s="429"/>
      <c r="OCX46" s="429"/>
      <c r="OCY46" s="429"/>
      <c r="OCZ46" s="429"/>
      <c r="ODA46" s="429"/>
      <c r="ODB46" s="429"/>
      <c r="ODC46" s="429"/>
      <c r="ODD46" s="429"/>
      <c r="ODE46" s="429"/>
      <c r="ODF46" s="429"/>
      <c r="ODG46" s="429"/>
      <c r="ODH46" s="429"/>
      <c r="ODI46" s="429"/>
      <c r="ODJ46" s="429"/>
      <c r="ODK46" s="429"/>
      <c r="ODL46" s="429"/>
      <c r="ODM46" s="429"/>
      <c r="ODN46" s="429"/>
      <c r="ODO46" s="429"/>
      <c r="ODP46" s="429"/>
      <c r="ODQ46" s="429"/>
      <c r="ODR46" s="429"/>
      <c r="ODS46" s="429"/>
      <c r="ODT46" s="429"/>
      <c r="ODU46" s="429"/>
      <c r="ODV46" s="429"/>
      <c r="ODW46" s="429"/>
      <c r="ODX46" s="429"/>
      <c r="ODY46" s="429"/>
      <c r="ODZ46" s="429"/>
      <c r="OEA46" s="429"/>
      <c r="OEB46" s="429"/>
      <c r="OEC46" s="429"/>
      <c r="OED46" s="429"/>
      <c r="OEE46" s="429"/>
      <c r="OEF46" s="429"/>
      <c r="OEG46" s="429"/>
      <c r="OEH46" s="429"/>
      <c r="OEI46" s="429"/>
      <c r="OEJ46" s="429"/>
      <c r="OEK46" s="429"/>
      <c r="OEL46" s="429"/>
      <c r="OEM46" s="429"/>
      <c r="OEN46" s="429"/>
      <c r="OEO46" s="429"/>
      <c r="OEP46" s="429"/>
      <c r="OEQ46" s="429"/>
      <c r="OER46" s="429"/>
      <c r="OES46" s="429"/>
      <c r="OET46" s="429"/>
      <c r="OEU46" s="429"/>
      <c r="OEV46" s="429"/>
      <c r="OEW46" s="429"/>
      <c r="OEX46" s="429"/>
      <c r="OEY46" s="429"/>
      <c r="OEZ46" s="429"/>
      <c r="OFA46" s="429"/>
      <c r="OFB46" s="429"/>
      <c r="OFC46" s="429"/>
      <c r="OFD46" s="429"/>
      <c r="OFE46" s="429"/>
      <c r="OFF46" s="429"/>
      <c r="OFG46" s="429"/>
      <c r="OFH46" s="429"/>
      <c r="OFI46" s="429"/>
      <c r="OFJ46" s="429"/>
      <c r="OFK46" s="429"/>
      <c r="OFL46" s="429"/>
      <c r="OFM46" s="429"/>
      <c r="OFN46" s="429"/>
      <c r="OFO46" s="429"/>
      <c r="OFP46" s="429"/>
      <c r="OFQ46" s="429"/>
      <c r="OFR46" s="429"/>
      <c r="OFS46" s="429"/>
      <c r="OFT46" s="429"/>
      <c r="OFU46" s="429"/>
      <c r="OFV46" s="429"/>
      <c r="OFW46" s="429"/>
      <c r="OFX46" s="429"/>
      <c r="OFY46" s="429"/>
      <c r="OFZ46" s="429"/>
      <c r="OGA46" s="429"/>
      <c r="OGB46" s="429"/>
      <c r="OGC46" s="429"/>
      <c r="OGD46" s="429"/>
      <c r="OGE46" s="429"/>
      <c r="OGF46" s="429"/>
      <c r="OGG46" s="429"/>
      <c r="OGH46" s="429"/>
      <c r="OGI46" s="429"/>
      <c r="OGJ46" s="429"/>
      <c r="OGK46" s="429"/>
      <c r="OGL46" s="429"/>
      <c r="OGM46" s="429"/>
      <c r="OGN46" s="429"/>
      <c r="OGO46" s="429"/>
      <c r="OGP46" s="429"/>
      <c r="OGQ46" s="429"/>
      <c r="OGR46" s="429"/>
      <c r="OGS46" s="429"/>
      <c r="OGT46" s="429"/>
      <c r="OGU46" s="429"/>
      <c r="OGV46" s="429"/>
      <c r="OGW46" s="429"/>
      <c r="OGX46" s="429"/>
      <c r="OGY46" s="429"/>
      <c r="OGZ46" s="429"/>
      <c r="OHA46" s="429"/>
      <c r="OHB46" s="429"/>
      <c r="OHC46" s="429"/>
      <c r="OHD46" s="429"/>
      <c r="OHE46" s="429"/>
      <c r="OHF46" s="429"/>
      <c r="OHG46" s="429"/>
      <c r="OHH46" s="429"/>
      <c r="OHI46" s="429"/>
      <c r="OHJ46" s="429"/>
      <c r="OHK46" s="429"/>
      <c r="OHL46" s="429"/>
      <c r="OHM46" s="429"/>
      <c r="OHN46" s="429"/>
      <c r="OHO46" s="429"/>
      <c r="OHP46" s="429"/>
      <c r="OHQ46" s="429"/>
      <c r="OHR46" s="429"/>
      <c r="OHS46" s="429"/>
      <c r="OHT46" s="429"/>
      <c r="OHU46" s="429"/>
      <c r="OHV46" s="429"/>
      <c r="OHW46" s="429"/>
      <c r="OHX46" s="429"/>
      <c r="OHY46" s="429"/>
      <c r="OHZ46" s="429"/>
      <c r="OIA46" s="429"/>
      <c r="OIB46" s="429"/>
      <c r="OIC46" s="429"/>
      <c r="OID46" s="429"/>
      <c r="OIE46" s="429"/>
      <c r="OIF46" s="429"/>
      <c r="OIG46" s="429"/>
      <c r="OIH46" s="429"/>
      <c r="OII46" s="429"/>
      <c r="OIJ46" s="429"/>
      <c r="OIK46" s="429"/>
      <c r="OIL46" s="429"/>
      <c r="OIM46" s="429"/>
      <c r="OIN46" s="429"/>
      <c r="OIO46" s="429"/>
      <c r="OIP46" s="429"/>
      <c r="OIQ46" s="429"/>
      <c r="OIR46" s="429"/>
      <c r="OIS46" s="429"/>
      <c r="OIT46" s="429"/>
      <c r="OIU46" s="429"/>
      <c r="OIV46" s="429"/>
      <c r="OIW46" s="429"/>
      <c r="OIX46" s="429"/>
      <c r="OIY46" s="429"/>
      <c r="OIZ46" s="429"/>
      <c r="OJA46" s="429"/>
      <c r="OJB46" s="429"/>
      <c r="OJC46" s="429"/>
      <c r="OJD46" s="429"/>
      <c r="OJE46" s="429"/>
      <c r="OJF46" s="429"/>
      <c r="OJG46" s="429"/>
      <c r="OJH46" s="429"/>
      <c r="OJI46" s="429"/>
      <c r="OJJ46" s="429"/>
      <c r="OJK46" s="429"/>
      <c r="OJL46" s="429"/>
      <c r="OJM46" s="429"/>
      <c r="OJN46" s="429"/>
      <c r="OJO46" s="429"/>
      <c r="OJP46" s="429"/>
      <c r="OJQ46" s="429"/>
      <c r="OJR46" s="429"/>
      <c r="OJS46" s="429"/>
      <c r="OJT46" s="429"/>
      <c r="OJU46" s="429"/>
      <c r="OJV46" s="429"/>
      <c r="OJW46" s="429"/>
      <c r="OJX46" s="429"/>
      <c r="OJY46" s="429"/>
      <c r="OJZ46" s="429"/>
      <c r="OKA46" s="429"/>
      <c r="OKB46" s="429"/>
      <c r="OKC46" s="429"/>
      <c r="OKD46" s="429"/>
      <c r="OKE46" s="429"/>
      <c r="OKF46" s="429"/>
      <c r="OKG46" s="429"/>
      <c r="OKH46" s="429"/>
      <c r="OKI46" s="429"/>
      <c r="OKJ46" s="429"/>
      <c r="OKK46" s="429"/>
      <c r="OKL46" s="429"/>
      <c r="OKM46" s="429"/>
      <c r="OKN46" s="429"/>
      <c r="OKO46" s="429"/>
      <c r="OKP46" s="429"/>
      <c r="OKQ46" s="429"/>
      <c r="OKR46" s="429"/>
      <c r="OKS46" s="429"/>
      <c r="OKT46" s="429"/>
      <c r="OKU46" s="429"/>
      <c r="OKV46" s="429"/>
      <c r="OKW46" s="429"/>
      <c r="OKX46" s="429"/>
      <c r="OKY46" s="429"/>
      <c r="OKZ46" s="429"/>
      <c r="OLA46" s="429"/>
      <c r="OLB46" s="429"/>
      <c r="OLC46" s="429"/>
      <c r="OLD46" s="429"/>
      <c r="OLE46" s="429"/>
      <c r="OLF46" s="429"/>
      <c r="OLG46" s="429"/>
      <c r="OLH46" s="429"/>
      <c r="OLI46" s="429"/>
      <c r="OLJ46" s="429"/>
      <c r="OLK46" s="429"/>
      <c r="OLL46" s="429"/>
      <c r="OLM46" s="429"/>
      <c r="OLN46" s="429"/>
      <c r="OLO46" s="429"/>
      <c r="OLP46" s="429"/>
      <c r="OLQ46" s="429"/>
      <c r="OLR46" s="429"/>
      <c r="OLS46" s="429"/>
      <c r="OLT46" s="429"/>
      <c r="OLU46" s="429"/>
      <c r="OLV46" s="429"/>
      <c r="OLW46" s="429"/>
      <c r="OLX46" s="429"/>
      <c r="OLY46" s="429"/>
      <c r="OLZ46" s="429"/>
      <c r="OMA46" s="429"/>
      <c r="OMB46" s="429"/>
      <c r="OMC46" s="429"/>
      <c r="OMD46" s="429"/>
      <c r="OME46" s="429"/>
      <c r="OMF46" s="429"/>
      <c r="OMG46" s="429"/>
      <c r="OMH46" s="429"/>
      <c r="OMI46" s="429"/>
      <c r="OMJ46" s="429"/>
      <c r="OMK46" s="429"/>
      <c r="OML46" s="429"/>
      <c r="OMM46" s="429"/>
      <c r="OMN46" s="429"/>
      <c r="OMO46" s="429"/>
      <c r="OMP46" s="429"/>
      <c r="OMQ46" s="429"/>
      <c r="OMR46" s="429"/>
      <c r="OMS46" s="429"/>
      <c r="OMT46" s="429"/>
      <c r="OMU46" s="429"/>
      <c r="OMV46" s="429"/>
      <c r="OMW46" s="429"/>
      <c r="OMX46" s="429"/>
      <c r="OMY46" s="429"/>
      <c r="OMZ46" s="429"/>
      <c r="ONA46" s="429"/>
      <c r="ONB46" s="429"/>
      <c r="ONC46" s="429"/>
      <c r="OND46" s="429"/>
      <c r="ONE46" s="429"/>
      <c r="ONF46" s="429"/>
      <c r="ONG46" s="429"/>
      <c r="ONH46" s="429"/>
      <c r="ONI46" s="429"/>
      <c r="ONJ46" s="429"/>
      <c r="ONK46" s="429"/>
      <c r="ONL46" s="429"/>
      <c r="ONM46" s="429"/>
      <c r="ONN46" s="429"/>
      <c r="ONO46" s="429"/>
      <c r="ONP46" s="429"/>
      <c r="ONQ46" s="429"/>
      <c r="ONR46" s="429"/>
      <c r="ONS46" s="429"/>
      <c r="ONT46" s="429"/>
      <c r="ONU46" s="429"/>
      <c r="ONV46" s="429"/>
      <c r="ONW46" s="429"/>
      <c r="ONX46" s="429"/>
      <c r="ONY46" s="429"/>
      <c r="ONZ46" s="429"/>
      <c r="OOA46" s="429"/>
      <c r="OOB46" s="429"/>
      <c r="OOC46" s="429"/>
      <c r="OOD46" s="429"/>
      <c r="OOE46" s="429"/>
      <c r="OOF46" s="429"/>
      <c r="OOG46" s="429"/>
      <c r="OOH46" s="429"/>
      <c r="OOI46" s="429"/>
      <c r="OOJ46" s="429"/>
      <c r="OOK46" s="429"/>
      <c r="OOL46" s="429"/>
      <c r="OOM46" s="429"/>
      <c r="OON46" s="429"/>
      <c r="OOO46" s="429"/>
      <c r="OOP46" s="429"/>
      <c r="OOQ46" s="429"/>
      <c r="OOR46" s="429"/>
      <c r="OOS46" s="429"/>
      <c r="OOT46" s="429"/>
      <c r="OOU46" s="429"/>
      <c r="OOV46" s="429"/>
      <c r="OOW46" s="429"/>
      <c r="OOX46" s="429"/>
      <c r="OOY46" s="429"/>
      <c r="OOZ46" s="429"/>
      <c r="OPA46" s="429"/>
      <c r="OPB46" s="429"/>
      <c r="OPC46" s="429"/>
      <c r="OPD46" s="429"/>
      <c r="OPE46" s="429"/>
      <c r="OPF46" s="429"/>
      <c r="OPG46" s="429"/>
      <c r="OPH46" s="429"/>
      <c r="OPI46" s="429"/>
      <c r="OPJ46" s="429"/>
      <c r="OPK46" s="429"/>
      <c r="OPL46" s="429"/>
      <c r="OPM46" s="429"/>
      <c r="OPN46" s="429"/>
      <c r="OPO46" s="429"/>
      <c r="OPP46" s="429"/>
      <c r="OPQ46" s="429"/>
      <c r="OPR46" s="429"/>
      <c r="OPS46" s="429"/>
      <c r="OPT46" s="429"/>
      <c r="OPU46" s="429"/>
      <c r="OPV46" s="429"/>
      <c r="OPW46" s="429"/>
      <c r="OPX46" s="429"/>
      <c r="OPY46" s="429"/>
      <c r="OPZ46" s="429"/>
      <c r="OQA46" s="429"/>
      <c r="OQB46" s="429"/>
      <c r="OQC46" s="429"/>
      <c r="OQD46" s="429"/>
      <c r="OQE46" s="429"/>
      <c r="OQF46" s="429"/>
      <c r="OQG46" s="429"/>
      <c r="OQH46" s="429"/>
      <c r="OQI46" s="429"/>
      <c r="OQJ46" s="429"/>
      <c r="OQK46" s="429"/>
      <c r="OQL46" s="429"/>
      <c r="OQM46" s="429"/>
      <c r="OQN46" s="429"/>
      <c r="OQO46" s="429"/>
      <c r="OQP46" s="429"/>
      <c r="OQQ46" s="429"/>
      <c r="OQR46" s="429"/>
      <c r="OQS46" s="429"/>
      <c r="OQT46" s="429"/>
      <c r="OQU46" s="429"/>
      <c r="OQV46" s="429"/>
      <c r="OQW46" s="429"/>
      <c r="OQX46" s="429"/>
      <c r="OQY46" s="429"/>
      <c r="OQZ46" s="429"/>
      <c r="ORA46" s="429"/>
      <c r="ORB46" s="429"/>
      <c r="ORC46" s="429"/>
      <c r="ORD46" s="429"/>
      <c r="ORE46" s="429"/>
      <c r="ORF46" s="429"/>
      <c r="ORG46" s="429"/>
      <c r="ORH46" s="429"/>
      <c r="ORI46" s="429"/>
      <c r="ORJ46" s="429"/>
      <c r="ORK46" s="429"/>
      <c r="ORL46" s="429"/>
      <c r="ORM46" s="429"/>
      <c r="ORN46" s="429"/>
      <c r="ORO46" s="429"/>
      <c r="ORP46" s="429"/>
      <c r="ORQ46" s="429"/>
      <c r="ORR46" s="429"/>
      <c r="ORS46" s="429"/>
      <c r="ORT46" s="429"/>
      <c r="ORU46" s="429"/>
      <c r="ORV46" s="429"/>
      <c r="ORW46" s="429"/>
      <c r="ORX46" s="429"/>
      <c r="ORY46" s="429"/>
      <c r="ORZ46" s="429"/>
      <c r="OSA46" s="429"/>
      <c r="OSB46" s="429"/>
      <c r="OSC46" s="429"/>
      <c r="OSD46" s="429"/>
      <c r="OSE46" s="429"/>
      <c r="OSF46" s="429"/>
      <c r="OSG46" s="429"/>
      <c r="OSH46" s="429"/>
      <c r="OSI46" s="429"/>
      <c r="OSJ46" s="429"/>
      <c r="OSK46" s="429"/>
      <c r="OSL46" s="429"/>
      <c r="OSM46" s="429"/>
      <c r="OSN46" s="429"/>
      <c r="OSO46" s="429"/>
      <c r="OSP46" s="429"/>
      <c r="OSQ46" s="429"/>
      <c r="OSR46" s="429"/>
      <c r="OSS46" s="429"/>
      <c r="OST46" s="429"/>
      <c r="OSU46" s="429"/>
      <c r="OSV46" s="429"/>
      <c r="OSW46" s="429"/>
      <c r="OSX46" s="429"/>
      <c r="OSY46" s="429"/>
      <c r="OSZ46" s="429"/>
      <c r="OTA46" s="429"/>
      <c r="OTB46" s="429"/>
      <c r="OTC46" s="429"/>
      <c r="OTD46" s="429"/>
      <c r="OTE46" s="429"/>
      <c r="OTF46" s="429"/>
      <c r="OTG46" s="429"/>
      <c r="OTH46" s="429"/>
      <c r="OTI46" s="429"/>
      <c r="OTJ46" s="429"/>
      <c r="OTK46" s="429"/>
      <c r="OTL46" s="429"/>
      <c r="OTM46" s="429"/>
      <c r="OTN46" s="429"/>
      <c r="OTO46" s="429"/>
      <c r="OTP46" s="429"/>
      <c r="OTQ46" s="429"/>
      <c r="OTR46" s="429"/>
      <c r="OTS46" s="429"/>
      <c r="OTT46" s="429"/>
      <c r="OTU46" s="429"/>
      <c r="OTV46" s="429"/>
      <c r="OTW46" s="429"/>
      <c r="OTX46" s="429"/>
      <c r="OTY46" s="429"/>
      <c r="OTZ46" s="429"/>
      <c r="OUA46" s="429"/>
      <c r="OUB46" s="429"/>
      <c r="OUC46" s="429"/>
      <c r="OUD46" s="429"/>
      <c r="OUE46" s="429"/>
      <c r="OUF46" s="429"/>
      <c r="OUG46" s="429"/>
      <c r="OUH46" s="429"/>
      <c r="OUI46" s="429"/>
      <c r="OUJ46" s="429"/>
      <c r="OUK46" s="429"/>
      <c r="OUL46" s="429"/>
      <c r="OUM46" s="429"/>
      <c r="OUN46" s="429"/>
      <c r="OUO46" s="429"/>
      <c r="OUP46" s="429"/>
      <c r="OUQ46" s="429"/>
      <c r="OUR46" s="429"/>
      <c r="OUS46" s="429"/>
      <c r="OUT46" s="429"/>
      <c r="OUU46" s="429"/>
      <c r="OUV46" s="429"/>
      <c r="OUW46" s="429"/>
      <c r="OUX46" s="429"/>
      <c r="OUY46" s="429"/>
      <c r="OUZ46" s="429"/>
      <c r="OVA46" s="429"/>
      <c r="OVB46" s="429"/>
      <c r="OVC46" s="429"/>
      <c r="OVD46" s="429"/>
      <c r="OVE46" s="429"/>
      <c r="OVF46" s="429"/>
      <c r="OVG46" s="429"/>
      <c r="OVH46" s="429"/>
      <c r="OVI46" s="429"/>
      <c r="OVJ46" s="429"/>
      <c r="OVK46" s="429"/>
      <c r="OVL46" s="429"/>
      <c r="OVM46" s="429"/>
      <c r="OVN46" s="429"/>
      <c r="OVO46" s="429"/>
      <c r="OVP46" s="429"/>
      <c r="OVQ46" s="429"/>
      <c r="OVR46" s="429"/>
      <c r="OVS46" s="429"/>
      <c r="OVT46" s="429"/>
      <c r="OVU46" s="429"/>
      <c r="OVV46" s="429"/>
      <c r="OVW46" s="429"/>
      <c r="OVX46" s="429"/>
      <c r="OVY46" s="429"/>
      <c r="OVZ46" s="429"/>
      <c r="OWA46" s="429"/>
      <c r="OWB46" s="429"/>
      <c r="OWC46" s="429"/>
      <c r="OWD46" s="429"/>
      <c r="OWE46" s="429"/>
      <c r="OWF46" s="429"/>
      <c r="OWG46" s="429"/>
      <c r="OWH46" s="429"/>
      <c r="OWI46" s="429"/>
      <c r="OWJ46" s="429"/>
      <c r="OWK46" s="429"/>
      <c r="OWL46" s="429"/>
      <c r="OWM46" s="429"/>
      <c r="OWN46" s="429"/>
      <c r="OWO46" s="429"/>
      <c r="OWP46" s="429"/>
      <c r="OWQ46" s="429"/>
      <c r="OWR46" s="429"/>
      <c r="OWS46" s="429"/>
      <c r="OWT46" s="429"/>
      <c r="OWU46" s="429"/>
      <c r="OWV46" s="429"/>
      <c r="OWW46" s="429"/>
      <c r="OWX46" s="429"/>
      <c r="OWY46" s="429"/>
      <c r="OWZ46" s="429"/>
      <c r="OXA46" s="429"/>
      <c r="OXB46" s="429"/>
      <c r="OXC46" s="429"/>
      <c r="OXD46" s="429"/>
      <c r="OXE46" s="429"/>
      <c r="OXF46" s="429"/>
      <c r="OXG46" s="429"/>
      <c r="OXH46" s="429"/>
      <c r="OXI46" s="429"/>
      <c r="OXJ46" s="429"/>
      <c r="OXK46" s="429"/>
      <c r="OXL46" s="429"/>
      <c r="OXM46" s="429"/>
      <c r="OXN46" s="429"/>
      <c r="OXO46" s="429"/>
      <c r="OXP46" s="429"/>
      <c r="OXQ46" s="429"/>
      <c r="OXR46" s="429"/>
      <c r="OXS46" s="429"/>
      <c r="OXT46" s="429"/>
      <c r="OXU46" s="429"/>
      <c r="OXV46" s="429"/>
      <c r="OXW46" s="429"/>
      <c r="OXX46" s="429"/>
      <c r="OXY46" s="429"/>
      <c r="OXZ46" s="429"/>
      <c r="OYA46" s="429"/>
      <c r="OYB46" s="429"/>
      <c r="OYC46" s="429"/>
      <c r="OYD46" s="429"/>
      <c r="OYE46" s="429"/>
      <c r="OYF46" s="429"/>
      <c r="OYG46" s="429"/>
      <c r="OYH46" s="429"/>
      <c r="OYI46" s="429"/>
      <c r="OYJ46" s="429"/>
      <c r="OYK46" s="429"/>
      <c r="OYL46" s="429"/>
      <c r="OYM46" s="429"/>
      <c r="OYN46" s="429"/>
      <c r="OYO46" s="429"/>
      <c r="OYP46" s="429"/>
      <c r="OYQ46" s="429"/>
      <c r="OYR46" s="429"/>
      <c r="OYS46" s="429"/>
      <c r="OYT46" s="429"/>
      <c r="OYU46" s="429"/>
      <c r="OYV46" s="429"/>
      <c r="OYW46" s="429"/>
      <c r="OYX46" s="429"/>
      <c r="OYY46" s="429"/>
      <c r="OYZ46" s="429"/>
      <c r="OZA46" s="429"/>
      <c r="OZB46" s="429"/>
      <c r="OZC46" s="429"/>
      <c r="OZD46" s="429"/>
      <c r="OZE46" s="429"/>
      <c r="OZF46" s="429"/>
      <c r="OZG46" s="429"/>
      <c r="OZH46" s="429"/>
      <c r="OZI46" s="429"/>
      <c r="OZJ46" s="429"/>
      <c r="OZK46" s="429"/>
      <c r="OZL46" s="429"/>
      <c r="OZM46" s="429"/>
      <c r="OZN46" s="429"/>
      <c r="OZO46" s="429"/>
      <c r="OZP46" s="429"/>
      <c r="OZQ46" s="429"/>
      <c r="OZR46" s="429"/>
      <c r="OZS46" s="429"/>
      <c r="OZT46" s="429"/>
      <c r="OZU46" s="429"/>
      <c r="OZV46" s="429"/>
      <c r="OZW46" s="429"/>
      <c r="OZX46" s="429"/>
      <c r="OZY46" s="429"/>
      <c r="OZZ46" s="429"/>
      <c r="PAA46" s="429"/>
      <c r="PAB46" s="429"/>
      <c r="PAC46" s="429"/>
      <c r="PAD46" s="429"/>
      <c r="PAE46" s="429"/>
      <c r="PAF46" s="429"/>
      <c r="PAG46" s="429"/>
      <c r="PAH46" s="429"/>
      <c r="PAI46" s="429"/>
      <c r="PAJ46" s="429"/>
      <c r="PAK46" s="429"/>
      <c r="PAL46" s="429"/>
      <c r="PAM46" s="429"/>
      <c r="PAN46" s="429"/>
      <c r="PAO46" s="429"/>
      <c r="PAP46" s="429"/>
      <c r="PAQ46" s="429"/>
      <c r="PAR46" s="429"/>
      <c r="PAS46" s="429"/>
      <c r="PAT46" s="429"/>
      <c r="PAU46" s="429"/>
      <c r="PAV46" s="429"/>
      <c r="PAW46" s="429"/>
      <c r="PAX46" s="429"/>
      <c r="PAY46" s="429"/>
      <c r="PAZ46" s="429"/>
      <c r="PBA46" s="429"/>
      <c r="PBB46" s="429"/>
      <c r="PBC46" s="429"/>
      <c r="PBD46" s="429"/>
      <c r="PBE46" s="429"/>
      <c r="PBF46" s="429"/>
      <c r="PBG46" s="429"/>
      <c r="PBH46" s="429"/>
      <c r="PBI46" s="429"/>
      <c r="PBJ46" s="429"/>
      <c r="PBK46" s="429"/>
      <c r="PBL46" s="429"/>
      <c r="PBM46" s="429"/>
      <c r="PBN46" s="429"/>
      <c r="PBO46" s="429"/>
      <c r="PBP46" s="429"/>
      <c r="PBQ46" s="429"/>
      <c r="PBR46" s="429"/>
      <c r="PBS46" s="429"/>
      <c r="PBT46" s="429"/>
      <c r="PBU46" s="429"/>
      <c r="PBV46" s="429"/>
      <c r="PBW46" s="429"/>
      <c r="PBX46" s="429"/>
      <c r="PBY46" s="429"/>
      <c r="PBZ46" s="429"/>
      <c r="PCA46" s="429"/>
      <c r="PCB46" s="429"/>
      <c r="PCC46" s="429"/>
      <c r="PCD46" s="429"/>
      <c r="PCE46" s="429"/>
      <c r="PCF46" s="429"/>
      <c r="PCG46" s="429"/>
      <c r="PCH46" s="429"/>
      <c r="PCI46" s="429"/>
      <c r="PCJ46" s="429"/>
      <c r="PCK46" s="429"/>
      <c r="PCL46" s="429"/>
      <c r="PCM46" s="429"/>
      <c r="PCN46" s="429"/>
      <c r="PCO46" s="429"/>
      <c r="PCP46" s="429"/>
      <c r="PCQ46" s="429"/>
      <c r="PCR46" s="429"/>
      <c r="PCS46" s="429"/>
      <c r="PCT46" s="429"/>
      <c r="PCU46" s="429"/>
      <c r="PCV46" s="429"/>
      <c r="PCW46" s="429"/>
      <c r="PCX46" s="429"/>
      <c r="PCY46" s="429"/>
      <c r="PCZ46" s="429"/>
      <c r="PDA46" s="429"/>
      <c r="PDB46" s="429"/>
      <c r="PDC46" s="429"/>
      <c r="PDD46" s="429"/>
      <c r="PDE46" s="429"/>
      <c r="PDF46" s="429"/>
      <c r="PDG46" s="429"/>
      <c r="PDH46" s="429"/>
      <c r="PDI46" s="429"/>
      <c r="PDJ46" s="429"/>
      <c r="PDK46" s="429"/>
      <c r="PDL46" s="429"/>
      <c r="PDM46" s="429"/>
      <c r="PDN46" s="429"/>
      <c r="PDO46" s="429"/>
      <c r="PDP46" s="429"/>
      <c r="PDQ46" s="429"/>
      <c r="PDR46" s="429"/>
      <c r="PDS46" s="429"/>
      <c r="PDT46" s="429"/>
      <c r="PDU46" s="429"/>
      <c r="PDV46" s="429"/>
      <c r="PDW46" s="429"/>
      <c r="PDX46" s="429"/>
      <c r="PDY46" s="429"/>
      <c r="PDZ46" s="429"/>
      <c r="PEA46" s="429"/>
      <c r="PEB46" s="429"/>
      <c r="PEC46" s="429"/>
      <c r="PED46" s="429"/>
      <c r="PEE46" s="429"/>
      <c r="PEF46" s="429"/>
      <c r="PEG46" s="429"/>
      <c r="PEH46" s="429"/>
      <c r="PEI46" s="429"/>
      <c r="PEJ46" s="429"/>
      <c r="PEK46" s="429"/>
      <c r="PEL46" s="429"/>
      <c r="PEM46" s="429"/>
      <c r="PEN46" s="429"/>
      <c r="PEO46" s="429"/>
      <c r="PEP46" s="429"/>
      <c r="PEQ46" s="429"/>
      <c r="PER46" s="429"/>
      <c r="PES46" s="429"/>
      <c r="PET46" s="429"/>
      <c r="PEU46" s="429"/>
      <c r="PEV46" s="429"/>
      <c r="PEW46" s="429"/>
      <c r="PEX46" s="429"/>
      <c r="PEY46" s="429"/>
      <c r="PEZ46" s="429"/>
      <c r="PFA46" s="429"/>
      <c r="PFB46" s="429"/>
      <c r="PFC46" s="429"/>
      <c r="PFD46" s="429"/>
      <c r="PFE46" s="429"/>
      <c r="PFF46" s="429"/>
      <c r="PFG46" s="429"/>
      <c r="PFH46" s="429"/>
      <c r="PFI46" s="429"/>
      <c r="PFJ46" s="429"/>
      <c r="PFK46" s="429"/>
      <c r="PFL46" s="429"/>
      <c r="PFM46" s="429"/>
      <c r="PFN46" s="429"/>
      <c r="PFO46" s="429"/>
      <c r="PFP46" s="429"/>
      <c r="PFQ46" s="429"/>
      <c r="PFR46" s="429"/>
      <c r="PFS46" s="429"/>
      <c r="PFT46" s="429"/>
      <c r="PFU46" s="429"/>
      <c r="PFV46" s="429"/>
      <c r="PFW46" s="429"/>
      <c r="PFX46" s="429"/>
      <c r="PFY46" s="429"/>
      <c r="PFZ46" s="429"/>
      <c r="PGA46" s="429"/>
      <c r="PGB46" s="429"/>
      <c r="PGC46" s="429"/>
      <c r="PGD46" s="429"/>
      <c r="PGE46" s="429"/>
      <c r="PGF46" s="429"/>
      <c r="PGG46" s="429"/>
      <c r="PGH46" s="429"/>
      <c r="PGI46" s="429"/>
      <c r="PGJ46" s="429"/>
      <c r="PGK46" s="429"/>
      <c r="PGL46" s="429"/>
      <c r="PGM46" s="429"/>
      <c r="PGN46" s="429"/>
      <c r="PGO46" s="429"/>
      <c r="PGP46" s="429"/>
      <c r="PGQ46" s="429"/>
      <c r="PGR46" s="429"/>
      <c r="PGS46" s="429"/>
      <c r="PGT46" s="429"/>
      <c r="PGU46" s="429"/>
      <c r="PGV46" s="429"/>
      <c r="PGW46" s="429"/>
      <c r="PGX46" s="429"/>
      <c r="PGY46" s="429"/>
      <c r="PGZ46" s="429"/>
      <c r="PHA46" s="429"/>
      <c r="PHB46" s="429"/>
      <c r="PHC46" s="429"/>
      <c r="PHD46" s="429"/>
      <c r="PHE46" s="429"/>
      <c r="PHF46" s="429"/>
      <c r="PHG46" s="429"/>
      <c r="PHH46" s="429"/>
      <c r="PHI46" s="429"/>
      <c r="PHJ46" s="429"/>
      <c r="PHK46" s="429"/>
      <c r="PHL46" s="429"/>
      <c r="PHM46" s="429"/>
      <c r="PHN46" s="429"/>
      <c r="PHO46" s="429"/>
      <c r="PHP46" s="429"/>
      <c r="PHQ46" s="429"/>
      <c r="PHR46" s="429"/>
      <c r="PHS46" s="429"/>
      <c r="PHT46" s="429"/>
      <c r="PHU46" s="429"/>
      <c r="PHV46" s="429"/>
      <c r="PHW46" s="429"/>
      <c r="PHX46" s="429"/>
      <c r="PHY46" s="429"/>
      <c r="PHZ46" s="429"/>
      <c r="PIA46" s="429"/>
      <c r="PIB46" s="429"/>
      <c r="PIC46" s="429"/>
      <c r="PID46" s="429"/>
      <c r="PIE46" s="429"/>
      <c r="PIF46" s="429"/>
      <c r="PIG46" s="429"/>
      <c r="PIH46" s="429"/>
      <c r="PII46" s="429"/>
      <c r="PIJ46" s="429"/>
      <c r="PIK46" s="429"/>
      <c r="PIL46" s="429"/>
      <c r="PIM46" s="429"/>
      <c r="PIN46" s="429"/>
      <c r="PIO46" s="429"/>
      <c r="PIP46" s="429"/>
      <c r="PIQ46" s="429"/>
      <c r="PIR46" s="429"/>
      <c r="PIS46" s="429"/>
      <c r="PIT46" s="429"/>
      <c r="PIU46" s="429"/>
      <c r="PIV46" s="429"/>
      <c r="PIW46" s="429"/>
      <c r="PIX46" s="429"/>
      <c r="PIY46" s="429"/>
      <c r="PIZ46" s="429"/>
      <c r="PJA46" s="429"/>
      <c r="PJB46" s="429"/>
      <c r="PJC46" s="429"/>
      <c r="PJD46" s="429"/>
      <c r="PJE46" s="429"/>
      <c r="PJF46" s="429"/>
      <c r="PJG46" s="429"/>
      <c r="PJH46" s="429"/>
      <c r="PJI46" s="429"/>
      <c r="PJJ46" s="429"/>
      <c r="PJK46" s="429"/>
      <c r="PJL46" s="429"/>
      <c r="PJM46" s="429"/>
      <c r="PJN46" s="429"/>
      <c r="PJO46" s="429"/>
      <c r="PJP46" s="429"/>
      <c r="PJQ46" s="429"/>
      <c r="PJR46" s="429"/>
      <c r="PJS46" s="429"/>
      <c r="PJT46" s="429"/>
      <c r="PJU46" s="429"/>
      <c r="PJV46" s="429"/>
      <c r="PJW46" s="429"/>
      <c r="PJX46" s="429"/>
      <c r="PJY46" s="429"/>
      <c r="PJZ46" s="429"/>
      <c r="PKA46" s="429"/>
      <c r="PKB46" s="429"/>
      <c r="PKC46" s="429"/>
      <c r="PKD46" s="429"/>
      <c r="PKE46" s="429"/>
      <c r="PKF46" s="429"/>
      <c r="PKG46" s="429"/>
      <c r="PKH46" s="429"/>
      <c r="PKI46" s="429"/>
      <c r="PKJ46" s="429"/>
      <c r="PKK46" s="429"/>
      <c r="PKL46" s="429"/>
      <c r="PKM46" s="429"/>
      <c r="PKN46" s="429"/>
      <c r="PKO46" s="429"/>
      <c r="PKP46" s="429"/>
      <c r="PKQ46" s="429"/>
      <c r="PKR46" s="429"/>
      <c r="PKS46" s="429"/>
      <c r="PKT46" s="429"/>
      <c r="PKU46" s="429"/>
      <c r="PKV46" s="429"/>
      <c r="PKW46" s="429"/>
      <c r="PKX46" s="429"/>
      <c r="PKY46" s="429"/>
      <c r="PKZ46" s="429"/>
      <c r="PLA46" s="429"/>
      <c r="PLB46" s="429"/>
      <c r="PLC46" s="429"/>
      <c r="PLD46" s="429"/>
      <c r="PLE46" s="429"/>
      <c r="PLF46" s="429"/>
      <c r="PLG46" s="429"/>
      <c r="PLH46" s="429"/>
      <c r="PLI46" s="429"/>
      <c r="PLJ46" s="429"/>
      <c r="PLK46" s="429"/>
      <c r="PLL46" s="429"/>
      <c r="PLM46" s="429"/>
      <c r="PLN46" s="429"/>
      <c r="PLO46" s="429"/>
      <c r="PLP46" s="429"/>
      <c r="PLQ46" s="429"/>
      <c r="PLR46" s="429"/>
      <c r="PLS46" s="429"/>
      <c r="PLT46" s="429"/>
      <c r="PLU46" s="429"/>
      <c r="PLV46" s="429"/>
      <c r="PLW46" s="429"/>
      <c r="PLX46" s="429"/>
      <c r="PLY46" s="429"/>
      <c r="PLZ46" s="429"/>
      <c r="PMA46" s="429"/>
      <c r="PMB46" s="429"/>
      <c r="PMC46" s="429"/>
      <c r="PMD46" s="429"/>
      <c r="PME46" s="429"/>
      <c r="PMF46" s="429"/>
      <c r="PMG46" s="429"/>
      <c r="PMH46" s="429"/>
      <c r="PMI46" s="429"/>
      <c r="PMJ46" s="429"/>
      <c r="PMK46" s="429"/>
      <c r="PML46" s="429"/>
      <c r="PMM46" s="429"/>
      <c r="PMN46" s="429"/>
      <c r="PMO46" s="429"/>
      <c r="PMP46" s="429"/>
      <c r="PMQ46" s="429"/>
      <c r="PMR46" s="429"/>
      <c r="PMS46" s="429"/>
      <c r="PMT46" s="429"/>
      <c r="PMU46" s="429"/>
      <c r="PMV46" s="429"/>
      <c r="PMW46" s="429"/>
      <c r="PMX46" s="429"/>
      <c r="PMY46" s="429"/>
      <c r="PMZ46" s="429"/>
      <c r="PNA46" s="429"/>
      <c r="PNB46" s="429"/>
      <c r="PNC46" s="429"/>
      <c r="PND46" s="429"/>
      <c r="PNE46" s="429"/>
      <c r="PNF46" s="429"/>
      <c r="PNG46" s="429"/>
      <c r="PNH46" s="429"/>
      <c r="PNI46" s="429"/>
      <c r="PNJ46" s="429"/>
      <c r="PNK46" s="429"/>
      <c r="PNL46" s="429"/>
      <c r="PNM46" s="429"/>
      <c r="PNN46" s="429"/>
      <c r="PNO46" s="429"/>
      <c r="PNP46" s="429"/>
      <c r="PNQ46" s="429"/>
      <c r="PNR46" s="429"/>
      <c r="PNS46" s="429"/>
      <c r="PNT46" s="429"/>
      <c r="PNU46" s="429"/>
      <c r="PNV46" s="429"/>
      <c r="PNW46" s="429"/>
      <c r="PNX46" s="429"/>
      <c r="PNY46" s="429"/>
      <c r="PNZ46" s="429"/>
      <c r="POA46" s="429"/>
      <c r="POB46" s="429"/>
      <c r="POC46" s="429"/>
      <c r="POD46" s="429"/>
      <c r="POE46" s="429"/>
      <c r="POF46" s="429"/>
      <c r="POG46" s="429"/>
      <c r="POH46" s="429"/>
      <c r="POI46" s="429"/>
      <c r="POJ46" s="429"/>
      <c r="POK46" s="429"/>
      <c r="POL46" s="429"/>
      <c r="POM46" s="429"/>
      <c r="PON46" s="429"/>
      <c r="POO46" s="429"/>
      <c r="POP46" s="429"/>
      <c r="POQ46" s="429"/>
      <c r="POR46" s="429"/>
      <c r="POS46" s="429"/>
      <c r="POT46" s="429"/>
      <c r="POU46" s="429"/>
      <c r="POV46" s="429"/>
      <c r="POW46" s="429"/>
      <c r="POX46" s="429"/>
      <c r="POY46" s="429"/>
      <c r="POZ46" s="429"/>
      <c r="PPA46" s="429"/>
      <c r="PPB46" s="429"/>
      <c r="PPC46" s="429"/>
      <c r="PPD46" s="429"/>
      <c r="PPE46" s="429"/>
      <c r="PPF46" s="429"/>
      <c r="PPG46" s="429"/>
      <c r="PPH46" s="429"/>
      <c r="PPI46" s="429"/>
      <c r="PPJ46" s="429"/>
      <c r="PPK46" s="429"/>
      <c r="PPL46" s="429"/>
      <c r="PPM46" s="429"/>
      <c r="PPN46" s="429"/>
      <c r="PPO46" s="429"/>
      <c r="PPP46" s="429"/>
      <c r="PPQ46" s="429"/>
      <c r="PPR46" s="429"/>
      <c r="PPS46" s="429"/>
      <c r="PPT46" s="429"/>
      <c r="PPU46" s="429"/>
      <c r="PPV46" s="429"/>
      <c r="PPW46" s="429"/>
      <c r="PPX46" s="429"/>
      <c r="PPY46" s="429"/>
      <c r="PPZ46" s="429"/>
      <c r="PQA46" s="429"/>
      <c r="PQB46" s="429"/>
      <c r="PQC46" s="429"/>
      <c r="PQD46" s="429"/>
      <c r="PQE46" s="429"/>
      <c r="PQF46" s="429"/>
      <c r="PQG46" s="429"/>
      <c r="PQH46" s="429"/>
      <c r="PQI46" s="429"/>
      <c r="PQJ46" s="429"/>
      <c r="PQK46" s="429"/>
      <c r="PQL46" s="429"/>
      <c r="PQM46" s="429"/>
      <c r="PQN46" s="429"/>
      <c r="PQO46" s="429"/>
      <c r="PQP46" s="429"/>
      <c r="PQQ46" s="429"/>
      <c r="PQR46" s="429"/>
      <c r="PQS46" s="429"/>
      <c r="PQT46" s="429"/>
      <c r="PQU46" s="429"/>
      <c r="PQV46" s="429"/>
      <c r="PQW46" s="429"/>
      <c r="PQX46" s="429"/>
      <c r="PQY46" s="429"/>
      <c r="PQZ46" s="429"/>
      <c r="PRA46" s="429"/>
      <c r="PRB46" s="429"/>
      <c r="PRC46" s="429"/>
      <c r="PRD46" s="429"/>
      <c r="PRE46" s="429"/>
      <c r="PRF46" s="429"/>
      <c r="PRG46" s="429"/>
      <c r="PRH46" s="429"/>
      <c r="PRI46" s="429"/>
      <c r="PRJ46" s="429"/>
      <c r="PRK46" s="429"/>
      <c r="PRL46" s="429"/>
      <c r="PRM46" s="429"/>
      <c r="PRN46" s="429"/>
      <c r="PRO46" s="429"/>
      <c r="PRP46" s="429"/>
      <c r="PRQ46" s="429"/>
      <c r="PRR46" s="429"/>
      <c r="PRS46" s="429"/>
      <c r="PRT46" s="429"/>
      <c r="PRU46" s="429"/>
      <c r="PRV46" s="429"/>
      <c r="PRW46" s="429"/>
      <c r="PRX46" s="429"/>
      <c r="PRY46" s="429"/>
      <c r="PRZ46" s="429"/>
      <c r="PSA46" s="429"/>
      <c r="PSB46" s="429"/>
      <c r="PSC46" s="429"/>
      <c r="PSD46" s="429"/>
      <c r="PSE46" s="429"/>
      <c r="PSF46" s="429"/>
      <c r="PSG46" s="429"/>
      <c r="PSH46" s="429"/>
      <c r="PSI46" s="429"/>
      <c r="PSJ46" s="429"/>
      <c r="PSK46" s="429"/>
      <c r="PSL46" s="429"/>
      <c r="PSM46" s="429"/>
      <c r="PSN46" s="429"/>
      <c r="PSO46" s="429"/>
      <c r="PSP46" s="429"/>
      <c r="PSQ46" s="429"/>
      <c r="PSR46" s="429"/>
      <c r="PSS46" s="429"/>
      <c r="PST46" s="429"/>
      <c r="PSU46" s="429"/>
      <c r="PSV46" s="429"/>
      <c r="PSW46" s="429"/>
      <c r="PSX46" s="429"/>
      <c r="PSY46" s="429"/>
      <c r="PSZ46" s="429"/>
      <c r="PTA46" s="429"/>
      <c r="PTB46" s="429"/>
      <c r="PTC46" s="429"/>
      <c r="PTD46" s="429"/>
      <c r="PTE46" s="429"/>
      <c r="PTF46" s="429"/>
      <c r="PTG46" s="429"/>
      <c r="PTH46" s="429"/>
      <c r="PTI46" s="429"/>
      <c r="PTJ46" s="429"/>
      <c r="PTK46" s="429"/>
      <c r="PTL46" s="429"/>
      <c r="PTM46" s="429"/>
      <c r="PTN46" s="429"/>
      <c r="PTO46" s="429"/>
      <c r="PTP46" s="429"/>
      <c r="PTQ46" s="429"/>
      <c r="PTR46" s="429"/>
      <c r="PTS46" s="429"/>
      <c r="PTT46" s="429"/>
      <c r="PTU46" s="429"/>
      <c r="PTV46" s="429"/>
      <c r="PTW46" s="429"/>
      <c r="PTX46" s="429"/>
      <c r="PTY46" s="429"/>
      <c r="PTZ46" s="429"/>
      <c r="PUA46" s="429"/>
      <c r="PUB46" s="429"/>
      <c r="PUC46" s="429"/>
      <c r="PUD46" s="429"/>
      <c r="PUE46" s="429"/>
      <c r="PUF46" s="429"/>
      <c r="PUG46" s="429"/>
      <c r="PUH46" s="429"/>
      <c r="PUI46" s="429"/>
      <c r="PUJ46" s="429"/>
      <c r="PUK46" s="429"/>
      <c r="PUL46" s="429"/>
      <c r="PUM46" s="429"/>
      <c r="PUN46" s="429"/>
      <c r="PUO46" s="429"/>
      <c r="PUP46" s="429"/>
      <c r="PUQ46" s="429"/>
      <c r="PUR46" s="429"/>
      <c r="PUS46" s="429"/>
      <c r="PUT46" s="429"/>
      <c r="PUU46" s="429"/>
      <c r="PUV46" s="429"/>
      <c r="PUW46" s="429"/>
      <c r="PUX46" s="429"/>
      <c r="PUY46" s="429"/>
      <c r="PUZ46" s="429"/>
      <c r="PVA46" s="429"/>
      <c r="PVB46" s="429"/>
      <c r="PVC46" s="429"/>
      <c r="PVD46" s="429"/>
      <c r="PVE46" s="429"/>
      <c r="PVF46" s="429"/>
      <c r="PVG46" s="429"/>
      <c r="PVH46" s="429"/>
      <c r="PVI46" s="429"/>
      <c r="PVJ46" s="429"/>
      <c r="PVK46" s="429"/>
      <c r="PVL46" s="429"/>
      <c r="PVM46" s="429"/>
      <c r="PVN46" s="429"/>
      <c r="PVO46" s="429"/>
      <c r="PVP46" s="429"/>
      <c r="PVQ46" s="429"/>
      <c r="PVR46" s="429"/>
      <c r="PVS46" s="429"/>
      <c r="PVT46" s="429"/>
      <c r="PVU46" s="429"/>
      <c r="PVV46" s="429"/>
      <c r="PVW46" s="429"/>
      <c r="PVX46" s="429"/>
      <c r="PVY46" s="429"/>
      <c r="PVZ46" s="429"/>
      <c r="PWA46" s="429"/>
      <c r="PWB46" s="429"/>
      <c r="PWC46" s="429"/>
      <c r="PWD46" s="429"/>
      <c r="PWE46" s="429"/>
      <c r="PWF46" s="429"/>
      <c r="PWG46" s="429"/>
      <c r="PWH46" s="429"/>
      <c r="PWI46" s="429"/>
      <c r="PWJ46" s="429"/>
      <c r="PWK46" s="429"/>
      <c r="PWL46" s="429"/>
      <c r="PWM46" s="429"/>
      <c r="PWN46" s="429"/>
      <c r="PWO46" s="429"/>
      <c r="PWP46" s="429"/>
      <c r="PWQ46" s="429"/>
      <c r="PWR46" s="429"/>
      <c r="PWS46" s="429"/>
      <c r="PWT46" s="429"/>
      <c r="PWU46" s="429"/>
      <c r="PWV46" s="429"/>
      <c r="PWW46" s="429"/>
      <c r="PWX46" s="429"/>
      <c r="PWY46" s="429"/>
      <c r="PWZ46" s="429"/>
      <c r="PXA46" s="429"/>
      <c r="PXB46" s="429"/>
      <c r="PXC46" s="429"/>
      <c r="PXD46" s="429"/>
      <c r="PXE46" s="429"/>
      <c r="PXF46" s="429"/>
      <c r="PXG46" s="429"/>
      <c r="PXH46" s="429"/>
      <c r="PXI46" s="429"/>
      <c r="PXJ46" s="429"/>
      <c r="PXK46" s="429"/>
      <c r="PXL46" s="429"/>
      <c r="PXM46" s="429"/>
      <c r="PXN46" s="429"/>
      <c r="PXO46" s="429"/>
      <c r="PXP46" s="429"/>
      <c r="PXQ46" s="429"/>
      <c r="PXR46" s="429"/>
      <c r="PXS46" s="429"/>
      <c r="PXT46" s="429"/>
      <c r="PXU46" s="429"/>
      <c r="PXV46" s="429"/>
      <c r="PXW46" s="429"/>
      <c r="PXX46" s="429"/>
      <c r="PXY46" s="429"/>
      <c r="PXZ46" s="429"/>
      <c r="PYA46" s="429"/>
      <c r="PYB46" s="429"/>
      <c r="PYC46" s="429"/>
      <c r="PYD46" s="429"/>
      <c r="PYE46" s="429"/>
      <c r="PYF46" s="429"/>
      <c r="PYG46" s="429"/>
      <c r="PYH46" s="429"/>
      <c r="PYI46" s="429"/>
      <c r="PYJ46" s="429"/>
      <c r="PYK46" s="429"/>
      <c r="PYL46" s="429"/>
      <c r="PYM46" s="429"/>
      <c r="PYN46" s="429"/>
      <c r="PYO46" s="429"/>
      <c r="PYP46" s="429"/>
      <c r="PYQ46" s="429"/>
      <c r="PYR46" s="429"/>
      <c r="PYS46" s="429"/>
      <c r="PYT46" s="429"/>
      <c r="PYU46" s="429"/>
      <c r="PYV46" s="429"/>
      <c r="PYW46" s="429"/>
      <c r="PYX46" s="429"/>
      <c r="PYY46" s="429"/>
      <c r="PYZ46" s="429"/>
      <c r="PZA46" s="429"/>
      <c r="PZB46" s="429"/>
      <c r="PZC46" s="429"/>
      <c r="PZD46" s="429"/>
      <c r="PZE46" s="429"/>
      <c r="PZF46" s="429"/>
      <c r="PZG46" s="429"/>
      <c r="PZH46" s="429"/>
      <c r="PZI46" s="429"/>
      <c r="PZJ46" s="429"/>
      <c r="PZK46" s="429"/>
      <c r="PZL46" s="429"/>
      <c r="PZM46" s="429"/>
      <c r="PZN46" s="429"/>
      <c r="PZO46" s="429"/>
      <c r="PZP46" s="429"/>
      <c r="PZQ46" s="429"/>
      <c r="PZR46" s="429"/>
      <c r="PZS46" s="429"/>
      <c r="PZT46" s="429"/>
      <c r="PZU46" s="429"/>
      <c r="PZV46" s="429"/>
      <c r="PZW46" s="429"/>
      <c r="PZX46" s="429"/>
      <c r="PZY46" s="429"/>
      <c r="PZZ46" s="429"/>
      <c r="QAA46" s="429"/>
      <c r="QAB46" s="429"/>
      <c r="QAC46" s="429"/>
      <c r="QAD46" s="429"/>
      <c r="QAE46" s="429"/>
      <c r="QAF46" s="429"/>
      <c r="QAG46" s="429"/>
      <c r="QAH46" s="429"/>
      <c r="QAI46" s="429"/>
      <c r="QAJ46" s="429"/>
      <c r="QAK46" s="429"/>
      <c r="QAL46" s="429"/>
      <c r="QAM46" s="429"/>
      <c r="QAN46" s="429"/>
      <c r="QAO46" s="429"/>
      <c r="QAP46" s="429"/>
      <c r="QAQ46" s="429"/>
      <c r="QAR46" s="429"/>
      <c r="QAS46" s="429"/>
      <c r="QAT46" s="429"/>
      <c r="QAU46" s="429"/>
      <c r="QAV46" s="429"/>
      <c r="QAW46" s="429"/>
      <c r="QAX46" s="429"/>
      <c r="QAY46" s="429"/>
      <c r="QAZ46" s="429"/>
      <c r="QBA46" s="429"/>
      <c r="QBB46" s="429"/>
      <c r="QBC46" s="429"/>
      <c r="QBD46" s="429"/>
      <c r="QBE46" s="429"/>
      <c r="QBF46" s="429"/>
      <c r="QBG46" s="429"/>
      <c r="QBH46" s="429"/>
      <c r="QBI46" s="429"/>
      <c r="QBJ46" s="429"/>
      <c r="QBK46" s="429"/>
      <c r="QBL46" s="429"/>
      <c r="QBM46" s="429"/>
      <c r="QBN46" s="429"/>
      <c r="QBO46" s="429"/>
      <c r="QBP46" s="429"/>
      <c r="QBQ46" s="429"/>
      <c r="QBR46" s="429"/>
      <c r="QBS46" s="429"/>
      <c r="QBT46" s="429"/>
      <c r="QBU46" s="429"/>
      <c r="QBV46" s="429"/>
      <c r="QBW46" s="429"/>
      <c r="QBX46" s="429"/>
      <c r="QBY46" s="429"/>
      <c r="QBZ46" s="429"/>
      <c r="QCA46" s="429"/>
      <c r="QCB46" s="429"/>
      <c r="QCC46" s="429"/>
      <c r="QCD46" s="429"/>
      <c r="QCE46" s="429"/>
      <c r="QCF46" s="429"/>
      <c r="QCG46" s="429"/>
      <c r="QCH46" s="429"/>
      <c r="QCI46" s="429"/>
      <c r="QCJ46" s="429"/>
      <c r="QCK46" s="429"/>
      <c r="QCL46" s="429"/>
      <c r="QCM46" s="429"/>
      <c r="QCN46" s="429"/>
      <c r="QCO46" s="429"/>
      <c r="QCP46" s="429"/>
      <c r="QCQ46" s="429"/>
      <c r="QCR46" s="429"/>
      <c r="QCS46" s="429"/>
      <c r="QCT46" s="429"/>
      <c r="QCU46" s="429"/>
      <c r="QCV46" s="429"/>
      <c r="QCW46" s="429"/>
      <c r="QCX46" s="429"/>
      <c r="QCY46" s="429"/>
      <c r="QCZ46" s="429"/>
      <c r="QDA46" s="429"/>
      <c r="QDB46" s="429"/>
      <c r="QDC46" s="429"/>
      <c r="QDD46" s="429"/>
      <c r="QDE46" s="429"/>
      <c r="QDF46" s="429"/>
      <c r="QDG46" s="429"/>
      <c r="QDH46" s="429"/>
      <c r="QDI46" s="429"/>
      <c r="QDJ46" s="429"/>
      <c r="QDK46" s="429"/>
      <c r="QDL46" s="429"/>
      <c r="QDM46" s="429"/>
      <c r="QDN46" s="429"/>
      <c r="QDO46" s="429"/>
      <c r="QDP46" s="429"/>
      <c r="QDQ46" s="429"/>
      <c r="QDR46" s="429"/>
      <c r="QDS46" s="429"/>
      <c r="QDT46" s="429"/>
      <c r="QDU46" s="429"/>
      <c r="QDV46" s="429"/>
      <c r="QDW46" s="429"/>
      <c r="QDX46" s="429"/>
      <c r="QDY46" s="429"/>
      <c r="QDZ46" s="429"/>
      <c r="QEA46" s="429"/>
      <c r="QEB46" s="429"/>
      <c r="QEC46" s="429"/>
      <c r="QED46" s="429"/>
      <c r="QEE46" s="429"/>
      <c r="QEF46" s="429"/>
      <c r="QEG46" s="429"/>
      <c r="QEH46" s="429"/>
      <c r="QEI46" s="429"/>
      <c r="QEJ46" s="429"/>
      <c r="QEK46" s="429"/>
      <c r="QEL46" s="429"/>
      <c r="QEM46" s="429"/>
      <c r="QEN46" s="429"/>
      <c r="QEO46" s="429"/>
      <c r="QEP46" s="429"/>
      <c r="QEQ46" s="429"/>
      <c r="QER46" s="429"/>
      <c r="QES46" s="429"/>
      <c r="QET46" s="429"/>
      <c r="QEU46" s="429"/>
      <c r="QEV46" s="429"/>
      <c r="QEW46" s="429"/>
      <c r="QEX46" s="429"/>
      <c r="QEY46" s="429"/>
      <c r="QEZ46" s="429"/>
      <c r="QFA46" s="429"/>
      <c r="QFB46" s="429"/>
      <c r="QFC46" s="429"/>
      <c r="QFD46" s="429"/>
      <c r="QFE46" s="429"/>
      <c r="QFF46" s="429"/>
      <c r="QFG46" s="429"/>
      <c r="QFH46" s="429"/>
      <c r="QFI46" s="429"/>
      <c r="QFJ46" s="429"/>
      <c r="QFK46" s="429"/>
      <c r="QFL46" s="429"/>
      <c r="QFM46" s="429"/>
      <c r="QFN46" s="429"/>
      <c r="QFO46" s="429"/>
      <c r="QFP46" s="429"/>
      <c r="QFQ46" s="429"/>
      <c r="QFR46" s="429"/>
      <c r="QFS46" s="429"/>
      <c r="QFT46" s="429"/>
      <c r="QFU46" s="429"/>
      <c r="QFV46" s="429"/>
      <c r="QFW46" s="429"/>
      <c r="QFX46" s="429"/>
      <c r="QFY46" s="429"/>
      <c r="QFZ46" s="429"/>
      <c r="QGA46" s="429"/>
      <c r="QGB46" s="429"/>
      <c r="QGC46" s="429"/>
      <c r="QGD46" s="429"/>
      <c r="QGE46" s="429"/>
      <c r="QGF46" s="429"/>
      <c r="QGG46" s="429"/>
      <c r="QGH46" s="429"/>
      <c r="QGI46" s="429"/>
      <c r="QGJ46" s="429"/>
      <c r="QGK46" s="429"/>
      <c r="QGL46" s="429"/>
      <c r="QGM46" s="429"/>
      <c r="QGN46" s="429"/>
      <c r="QGO46" s="429"/>
      <c r="QGP46" s="429"/>
      <c r="QGQ46" s="429"/>
      <c r="QGR46" s="429"/>
      <c r="QGS46" s="429"/>
      <c r="QGT46" s="429"/>
      <c r="QGU46" s="429"/>
      <c r="QGV46" s="429"/>
      <c r="QGW46" s="429"/>
      <c r="QGX46" s="429"/>
      <c r="QGY46" s="429"/>
      <c r="QGZ46" s="429"/>
      <c r="QHA46" s="429"/>
      <c r="QHB46" s="429"/>
      <c r="QHC46" s="429"/>
      <c r="QHD46" s="429"/>
      <c r="QHE46" s="429"/>
      <c r="QHF46" s="429"/>
      <c r="QHG46" s="429"/>
      <c r="QHH46" s="429"/>
      <c r="QHI46" s="429"/>
      <c r="QHJ46" s="429"/>
      <c r="QHK46" s="429"/>
      <c r="QHL46" s="429"/>
      <c r="QHM46" s="429"/>
      <c r="QHN46" s="429"/>
      <c r="QHO46" s="429"/>
      <c r="QHP46" s="429"/>
      <c r="QHQ46" s="429"/>
      <c r="QHR46" s="429"/>
      <c r="QHS46" s="429"/>
      <c r="QHT46" s="429"/>
      <c r="QHU46" s="429"/>
      <c r="QHV46" s="429"/>
      <c r="QHW46" s="429"/>
      <c r="QHX46" s="429"/>
      <c r="QHY46" s="429"/>
      <c r="QHZ46" s="429"/>
      <c r="QIA46" s="429"/>
      <c r="QIB46" s="429"/>
      <c r="QIC46" s="429"/>
      <c r="QID46" s="429"/>
      <c r="QIE46" s="429"/>
      <c r="QIF46" s="429"/>
      <c r="QIG46" s="429"/>
      <c r="QIH46" s="429"/>
      <c r="QII46" s="429"/>
      <c r="QIJ46" s="429"/>
      <c r="QIK46" s="429"/>
      <c r="QIL46" s="429"/>
      <c r="QIM46" s="429"/>
      <c r="QIN46" s="429"/>
      <c r="QIO46" s="429"/>
      <c r="QIP46" s="429"/>
      <c r="QIQ46" s="429"/>
      <c r="QIR46" s="429"/>
      <c r="QIS46" s="429"/>
      <c r="QIT46" s="429"/>
      <c r="QIU46" s="429"/>
      <c r="QIV46" s="429"/>
      <c r="QIW46" s="429"/>
      <c r="QIX46" s="429"/>
      <c r="QIY46" s="429"/>
      <c r="QIZ46" s="429"/>
      <c r="QJA46" s="429"/>
      <c r="QJB46" s="429"/>
      <c r="QJC46" s="429"/>
      <c r="QJD46" s="429"/>
      <c r="QJE46" s="429"/>
      <c r="QJF46" s="429"/>
      <c r="QJG46" s="429"/>
      <c r="QJH46" s="429"/>
      <c r="QJI46" s="429"/>
      <c r="QJJ46" s="429"/>
      <c r="QJK46" s="429"/>
      <c r="QJL46" s="429"/>
      <c r="QJM46" s="429"/>
      <c r="QJN46" s="429"/>
      <c r="QJO46" s="429"/>
      <c r="QJP46" s="429"/>
      <c r="QJQ46" s="429"/>
      <c r="QJR46" s="429"/>
      <c r="QJS46" s="429"/>
      <c r="QJT46" s="429"/>
      <c r="QJU46" s="429"/>
      <c r="QJV46" s="429"/>
      <c r="QJW46" s="429"/>
      <c r="QJX46" s="429"/>
      <c r="QJY46" s="429"/>
      <c r="QJZ46" s="429"/>
      <c r="QKA46" s="429"/>
      <c r="QKB46" s="429"/>
      <c r="QKC46" s="429"/>
      <c r="QKD46" s="429"/>
      <c r="QKE46" s="429"/>
      <c r="QKF46" s="429"/>
      <c r="QKG46" s="429"/>
      <c r="QKH46" s="429"/>
      <c r="QKI46" s="429"/>
      <c r="QKJ46" s="429"/>
      <c r="QKK46" s="429"/>
      <c r="QKL46" s="429"/>
      <c r="QKM46" s="429"/>
      <c r="QKN46" s="429"/>
      <c r="QKO46" s="429"/>
      <c r="QKP46" s="429"/>
      <c r="QKQ46" s="429"/>
      <c r="QKR46" s="429"/>
      <c r="QKS46" s="429"/>
      <c r="QKT46" s="429"/>
      <c r="QKU46" s="429"/>
      <c r="QKV46" s="429"/>
      <c r="QKW46" s="429"/>
      <c r="QKX46" s="429"/>
      <c r="QKY46" s="429"/>
      <c r="QKZ46" s="429"/>
      <c r="QLA46" s="429"/>
      <c r="QLB46" s="429"/>
      <c r="QLC46" s="429"/>
      <c r="QLD46" s="429"/>
      <c r="QLE46" s="429"/>
      <c r="QLF46" s="429"/>
      <c r="QLG46" s="429"/>
      <c r="QLH46" s="429"/>
      <c r="QLI46" s="429"/>
      <c r="QLJ46" s="429"/>
      <c r="QLK46" s="429"/>
      <c r="QLL46" s="429"/>
      <c r="QLM46" s="429"/>
      <c r="QLN46" s="429"/>
      <c r="QLO46" s="429"/>
      <c r="QLP46" s="429"/>
      <c r="QLQ46" s="429"/>
      <c r="QLR46" s="429"/>
      <c r="QLS46" s="429"/>
      <c r="QLT46" s="429"/>
      <c r="QLU46" s="429"/>
      <c r="QLV46" s="429"/>
      <c r="QLW46" s="429"/>
      <c r="QLX46" s="429"/>
      <c r="QLY46" s="429"/>
      <c r="QLZ46" s="429"/>
      <c r="QMA46" s="429"/>
      <c r="QMB46" s="429"/>
      <c r="QMC46" s="429"/>
      <c r="QMD46" s="429"/>
      <c r="QME46" s="429"/>
      <c r="QMF46" s="429"/>
      <c r="QMG46" s="429"/>
      <c r="QMH46" s="429"/>
      <c r="QMI46" s="429"/>
      <c r="QMJ46" s="429"/>
      <c r="QMK46" s="429"/>
      <c r="QML46" s="429"/>
      <c r="QMM46" s="429"/>
      <c r="QMN46" s="429"/>
      <c r="QMO46" s="429"/>
      <c r="QMP46" s="429"/>
      <c r="QMQ46" s="429"/>
      <c r="QMR46" s="429"/>
      <c r="QMS46" s="429"/>
      <c r="QMT46" s="429"/>
      <c r="QMU46" s="429"/>
      <c r="QMV46" s="429"/>
      <c r="QMW46" s="429"/>
      <c r="QMX46" s="429"/>
      <c r="QMY46" s="429"/>
      <c r="QMZ46" s="429"/>
      <c r="QNA46" s="429"/>
      <c r="QNB46" s="429"/>
      <c r="QNC46" s="429"/>
      <c r="QND46" s="429"/>
      <c r="QNE46" s="429"/>
      <c r="QNF46" s="429"/>
      <c r="QNG46" s="429"/>
      <c r="QNH46" s="429"/>
      <c r="QNI46" s="429"/>
      <c r="QNJ46" s="429"/>
      <c r="QNK46" s="429"/>
      <c r="QNL46" s="429"/>
      <c r="QNM46" s="429"/>
      <c r="QNN46" s="429"/>
      <c r="QNO46" s="429"/>
      <c r="QNP46" s="429"/>
      <c r="QNQ46" s="429"/>
      <c r="QNR46" s="429"/>
      <c r="QNS46" s="429"/>
      <c r="QNT46" s="429"/>
      <c r="QNU46" s="429"/>
      <c r="QNV46" s="429"/>
      <c r="QNW46" s="429"/>
      <c r="QNX46" s="429"/>
      <c r="QNY46" s="429"/>
      <c r="QNZ46" s="429"/>
      <c r="QOA46" s="429"/>
      <c r="QOB46" s="429"/>
      <c r="QOC46" s="429"/>
      <c r="QOD46" s="429"/>
      <c r="QOE46" s="429"/>
      <c r="QOF46" s="429"/>
      <c r="QOG46" s="429"/>
      <c r="QOH46" s="429"/>
      <c r="QOI46" s="429"/>
      <c r="QOJ46" s="429"/>
      <c r="QOK46" s="429"/>
      <c r="QOL46" s="429"/>
      <c r="QOM46" s="429"/>
      <c r="QON46" s="429"/>
      <c r="QOO46" s="429"/>
      <c r="QOP46" s="429"/>
      <c r="QOQ46" s="429"/>
      <c r="QOR46" s="429"/>
      <c r="QOS46" s="429"/>
      <c r="QOT46" s="429"/>
      <c r="QOU46" s="429"/>
      <c r="QOV46" s="429"/>
      <c r="QOW46" s="429"/>
      <c r="QOX46" s="429"/>
      <c r="QOY46" s="429"/>
      <c r="QOZ46" s="429"/>
      <c r="QPA46" s="429"/>
      <c r="QPB46" s="429"/>
      <c r="QPC46" s="429"/>
      <c r="QPD46" s="429"/>
      <c r="QPE46" s="429"/>
      <c r="QPF46" s="429"/>
      <c r="QPG46" s="429"/>
      <c r="QPH46" s="429"/>
      <c r="QPI46" s="429"/>
      <c r="QPJ46" s="429"/>
      <c r="QPK46" s="429"/>
      <c r="QPL46" s="429"/>
      <c r="QPM46" s="429"/>
      <c r="QPN46" s="429"/>
      <c r="QPO46" s="429"/>
      <c r="QPP46" s="429"/>
      <c r="QPQ46" s="429"/>
      <c r="QPR46" s="429"/>
      <c r="QPS46" s="429"/>
      <c r="QPT46" s="429"/>
      <c r="QPU46" s="429"/>
      <c r="QPV46" s="429"/>
      <c r="QPW46" s="429"/>
      <c r="QPX46" s="429"/>
      <c r="QPY46" s="429"/>
      <c r="QPZ46" s="429"/>
      <c r="QQA46" s="429"/>
      <c r="QQB46" s="429"/>
      <c r="QQC46" s="429"/>
      <c r="QQD46" s="429"/>
      <c r="QQE46" s="429"/>
      <c r="QQF46" s="429"/>
      <c r="QQG46" s="429"/>
      <c r="QQH46" s="429"/>
      <c r="QQI46" s="429"/>
      <c r="QQJ46" s="429"/>
      <c r="QQK46" s="429"/>
      <c r="QQL46" s="429"/>
      <c r="QQM46" s="429"/>
      <c r="QQN46" s="429"/>
      <c r="QQO46" s="429"/>
      <c r="QQP46" s="429"/>
      <c r="QQQ46" s="429"/>
      <c r="QQR46" s="429"/>
      <c r="QQS46" s="429"/>
      <c r="QQT46" s="429"/>
      <c r="QQU46" s="429"/>
      <c r="QQV46" s="429"/>
      <c r="QQW46" s="429"/>
      <c r="QQX46" s="429"/>
      <c r="QQY46" s="429"/>
      <c r="QQZ46" s="429"/>
      <c r="QRA46" s="429"/>
      <c r="QRB46" s="429"/>
      <c r="QRC46" s="429"/>
      <c r="QRD46" s="429"/>
      <c r="QRE46" s="429"/>
      <c r="QRF46" s="429"/>
      <c r="QRG46" s="429"/>
      <c r="QRH46" s="429"/>
      <c r="QRI46" s="429"/>
      <c r="QRJ46" s="429"/>
      <c r="QRK46" s="429"/>
      <c r="QRL46" s="429"/>
      <c r="QRM46" s="429"/>
      <c r="QRN46" s="429"/>
      <c r="QRO46" s="429"/>
      <c r="QRP46" s="429"/>
      <c r="QRQ46" s="429"/>
      <c r="QRR46" s="429"/>
      <c r="QRS46" s="429"/>
      <c r="QRT46" s="429"/>
      <c r="QRU46" s="429"/>
      <c r="QRV46" s="429"/>
      <c r="QRW46" s="429"/>
      <c r="QRX46" s="429"/>
      <c r="QRY46" s="429"/>
      <c r="QRZ46" s="429"/>
      <c r="QSA46" s="429"/>
      <c r="QSB46" s="429"/>
      <c r="QSC46" s="429"/>
      <c r="QSD46" s="429"/>
      <c r="QSE46" s="429"/>
      <c r="QSF46" s="429"/>
      <c r="QSG46" s="429"/>
      <c r="QSH46" s="429"/>
      <c r="QSI46" s="429"/>
      <c r="QSJ46" s="429"/>
      <c r="QSK46" s="429"/>
      <c r="QSL46" s="429"/>
      <c r="QSM46" s="429"/>
      <c r="QSN46" s="429"/>
      <c r="QSO46" s="429"/>
      <c r="QSP46" s="429"/>
      <c r="QSQ46" s="429"/>
      <c r="QSR46" s="429"/>
      <c r="QSS46" s="429"/>
      <c r="QST46" s="429"/>
      <c r="QSU46" s="429"/>
      <c r="QSV46" s="429"/>
      <c r="QSW46" s="429"/>
      <c r="QSX46" s="429"/>
      <c r="QSY46" s="429"/>
      <c r="QSZ46" s="429"/>
      <c r="QTA46" s="429"/>
      <c r="QTB46" s="429"/>
      <c r="QTC46" s="429"/>
      <c r="QTD46" s="429"/>
      <c r="QTE46" s="429"/>
      <c r="QTF46" s="429"/>
      <c r="QTG46" s="429"/>
      <c r="QTH46" s="429"/>
      <c r="QTI46" s="429"/>
      <c r="QTJ46" s="429"/>
      <c r="QTK46" s="429"/>
      <c r="QTL46" s="429"/>
      <c r="QTM46" s="429"/>
      <c r="QTN46" s="429"/>
      <c r="QTO46" s="429"/>
      <c r="QTP46" s="429"/>
      <c r="QTQ46" s="429"/>
      <c r="QTR46" s="429"/>
      <c r="QTS46" s="429"/>
      <c r="QTT46" s="429"/>
      <c r="QTU46" s="429"/>
      <c r="QTV46" s="429"/>
      <c r="QTW46" s="429"/>
      <c r="QTX46" s="429"/>
      <c r="QTY46" s="429"/>
      <c r="QTZ46" s="429"/>
      <c r="QUA46" s="429"/>
      <c r="QUB46" s="429"/>
      <c r="QUC46" s="429"/>
      <c r="QUD46" s="429"/>
      <c r="QUE46" s="429"/>
      <c r="QUF46" s="429"/>
      <c r="QUG46" s="429"/>
      <c r="QUH46" s="429"/>
      <c r="QUI46" s="429"/>
      <c r="QUJ46" s="429"/>
      <c r="QUK46" s="429"/>
      <c r="QUL46" s="429"/>
      <c r="QUM46" s="429"/>
      <c r="QUN46" s="429"/>
      <c r="QUO46" s="429"/>
      <c r="QUP46" s="429"/>
      <c r="QUQ46" s="429"/>
      <c r="QUR46" s="429"/>
      <c r="QUS46" s="429"/>
      <c r="QUT46" s="429"/>
      <c r="QUU46" s="429"/>
      <c r="QUV46" s="429"/>
      <c r="QUW46" s="429"/>
      <c r="QUX46" s="429"/>
      <c r="QUY46" s="429"/>
      <c r="QUZ46" s="429"/>
      <c r="QVA46" s="429"/>
      <c r="QVB46" s="429"/>
      <c r="QVC46" s="429"/>
      <c r="QVD46" s="429"/>
      <c r="QVE46" s="429"/>
      <c r="QVF46" s="429"/>
      <c r="QVG46" s="429"/>
      <c r="QVH46" s="429"/>
      <c r="QVI46" s="429"/>
      <c r="QVJ46" s="429"/>
      <c r="QVK46" s="429"/>
      <c r="QVL46" s="429"/>
      <c r="QVM46" s="429"/>
      <c r="QVN46" s="429"/>
      <c r="QVO46" s="429"/>
      <c r="QVP46" s="429"/>
      <c r="QVQ46" s="429"/>
      <c r="QVR46" s="429"/>
      <c r="QVS46" s="429"/>
      <c r="QVT46" s="429"/>
      <c r="QVU46" s="429"/>
      <c r="QVV46" s="429"/>
      <c r="QVW46" s="429"/>
      <c r="QVX46" s="429"/>
      <c r="QVY46" s="429"/>
      <c r="QVZ46" s="429"/>
      <c r="QWA46" s="429"/>
      <c r="QWB46" s="429"/>
      <c r="QWC46" s="429"/>
      <c r="QWD46" s="429"/>
      <c r="QWE46" s="429"/>
      <c r="QWF46" s="429"/>
      <c r="QWG46" s="429"/>
      <c r="QWH46" s="429"/>
      <c r="QWI46" s="429"/>
      <c r="QWJ46" s="429"/>
      <c r="QWK46" s="429"/>
      <c r="QWL46" s="429"/>
      <c r="QWM46" s="429"/>
      <c r="QWN46" s="429"/>
      <c r="QWO46" s="429"/>
      <c r="QWP46" s="429"/>
      <c r="QWQ46" s="429"/>
      <c r="QWR46" s="429"/>
      <c r="QWS46" s="429"/>
      <c r="QWT46" s="429"/>
      <c r="QWU46" s="429"/>
      <c r="QWV46" s="429"/>
      <c r="QWW46" s="429"/>
      <c r="QWX46" s="429"/>
      <c r="QWY46" s="429"/>
      <c r="QWZ46" s="429"/>
      <c r="QXA46" s="429"/>
      <c r="QXB46" s="429"/>
      <c r="QXC46" s="429"/>
      <c r="QXD46" s="429"/>
      <c r="QXE46" s="429"/>
      <c r="QXF46" s="429"/>
      <c r="QXG46" s="429"/>
      <c r="QXH46" s="429"/>
      <c r="QXI46" s="429"/>
      <c r="QXJ46" s="429"/>
      <c r="QXK46" s="429"/>
      <c r="QXL46" s="429"/>
      <c r="QXM46" s="429"/>
      <c r="QXN46" s="429"/>
      <c r="QXO46" s="429"/>
      <c r="QXP46" s="429"/>
      <c r="QXQ46" s="429"/>
      <c r="QXR46" s="429"/>
      <c r="QXS46" s="429"/>
      <c r="QXT46" s="429"/>
      <c r="QXU46" s="429"/>
      <c r="QXV46" s="429"/>
      <c r="QXW46" s="429"/>
      <c r="QXX46" s="429"/>
      <c r="QXY46" s="429"/>
      <c r="QXZ46" s="429"/>
      <c r="QYA46" s="429"/>
      <c r="QYB46" s="429"/>
      <c r="QYC46" s="429"/>
      <c r="QYD46" s="429"/>
      <c r="QYE46" s="429"/>
      <c r="QYF46" s="429"/>
      <c r="QYG46" s="429"/>
      <c r="QYH46" s="429"/>
      <c r="QYI46" s="429"/>
      <c r="QYJ46" s="429"/>
      <c r="QYK46" s="429"/>
      <c r="QYL46" s="429"/>
      <c r="QYM46" s="429"/>
      <c r="QYN46" s="429"/>
      <c r="QYO46" s="429"/>
      <c r="QYP46" s="429"/>
      <c r="QYQ46" s="429"/>
      <c r="QYR46" s="429"/>
      <c r="QYS46" s="429"/>
      <c r="QYT46" s="429"/>
      <c r="QYU46" s="429"/>
      <c r="QYV46" s="429"/>
      <c r="QYW46" s="429"/>
      <c r="QYX46" s="429"/>
      <c r="QYY46" s="429"/>
      <c r="QYZ46" s="429"/>
      <c r="QZA46" s="429"/>
      <c r="QZB46" s="429"/>
      <c r="QZC46" s="429"/>
      <c r="QZD46" s="429"/>
      <c r="QZE46" s="429"/>
      <c r="QZF46" s="429"/>
      <c r="QZG46" s="429"/>
      <c r="QZH46" s="429"/>
      <c r="QZI46" s="429"/>
      <c r="QZJ46" s="429"/>
      <c r="QZK46" s="429"/>
      <c r="QZL46" s="429"/>
      <c r="QZM46" s="429"/>
      <c r="QZN46" s="429"/>
      <c r="QZO46" s="429"/>
      <c r="QZP46" s="429"/>
      <c r="QZQ46" s="429"/>
      <c r="QZR46" s="429"/>
      <c r="QZS46" s="429"/>
      <c r="QZT46" s="429"/>
      <c r="QZU46" s="429"/>
      <c r="QZV46" s="429"/>
      <c r="QZW46" s="429"/>
      <c r="QZX46" s="429"/>
      <c r="QZY46" s="429"/>
      <c r="QZZ46" s="429"/>
      <c r="RAA46" s="429"/>
      <c r="RAB46" s="429"/>
      <c r="RAC46" s="429"/>
      <c r="RAD46" s="429"/>
      <c r="RAE46" s="429"/>
      <c r="RAF46" s="429"/>
      <c r="RAG46" s="429"/>
      <c r="RAH46" s="429"/>
      <c r="RAI46" s="429"/>
      <c r="RAJ46" s="429"/>
      <c r="RAK46" s="429"/>
      <c r="RAL46" s="429"/>
      <c r="RAM46" s="429"/>
      <c r="RAN46" s="429"/>
      <c r="RAO46" s="429"/>
      <c r="RAP46" s="429"/>
      <c r="RAQ46" s="429"/>
      <c r="RAR46" s="429"/>
      <c r="RAS46" s="429"/>
      <c r="RAT46" s="429"/>
      <c r="RAU46" s="429"/>
      <c r="RAV46" s="429"/>
      <c r="RAW46" s="429"/>
      <c r="RAX46" s="429"/>
      <c r="RAY46" s="429"/>
      <c r="RAZ46" s="429"/>
      <c r="RBA46" s="429"/>
      <c r="RBB46" s="429"/>
      <c r="RBC46" s="429"/>
      <c r="RBD46" s="429"/>
      <c r="RBE46" s="429"/>
      <c r="RBF46" s="429"/>
      <c r="RBG46" s="429"/>
      <c r="RBH46" s="429"/>
      <c r="RBI46" s="429"/>
      <c r="RBJ46" s="429"/>
      <c r="RBK46" s="429"/>
      <c r="RBL46" s="429"/>
      <c r="RBM46" s="429"/>
      <c r="RBN46" s="429"/>
      <c r="RBO46" s="429"/>
      <c r="RBP46" s="429"/>
      <c r="RBQ46" s="429"/>
      <c r="RBR46" s="429"/>
      <c r="RBS46" s="429"/>
      <c r="RBT46" s="429"/>
      <c r="RBU46" s="429"/>
      <c r="RBV46" s="429"/>
      <c r="RBW46" s="429"/>
      <c r="RBX46" s="429"/>
      <c r="RBY46" s="429"/>
      <c r="RBZ46" s="429"/>
      <c r="RCA46" s="429"/>
      <c r="RCB46" s="429"/>
      <c r="RCC46" s="429"/>
      <c r="RCD46" s="429"/>
      <c r="RCE46" s="429"/>
      <c r="RCF46" s="429"/>
      <c r="RCG46" s="429"/>
      <c r="RCH46" s="429"/>
      <c r="RCI46" s="429"/>
      <c r="RCJ46" s="429"/>
      <c r="RCK46" s="429"/>
      <c r="RCL46" s="429"/>
      <c r="RCM46" s="429"/>
      <c r="RCN46" s="429"/>
      <c r="RCO46" s="429"/>
      <c r="RCP46" s="429"/>
      <c r="RCQ46" s="429"/>
      <c r="RCR46" s="429"/>
      <c r="RCS46" s="429"/>
      <c r="RCT46" s="429"/>
      <c r="RCU46" s="429"/>
      <c r="RCV46" s="429"/>
      <c r="RCW46" s="429"/>
      <c r="RCX46" s="429"/>
      <c r="RCY46" s="429"/>
      <c r="RCZ46" s="429"/>
      <c r="RDA46" s="429"/>
      <c r="RDB46" s="429"/>
      <c r="RDC46" s="429"/>
      <c r="RDD46" s="429"/>
      <c r="RDE46" s="429"/>
      <c r="RDF46" s="429"/>
      <c r="RDG46" s="429"/>
      <c r="RDH46" s="429"/>
      <c r="RDI46" s="429"/>
      <c r="RDJ46" s="429"/>
      <c r="RDK46" s="429"/>
      <c r="RDL46" s="429"/>
      <c r="RDM46" s="429"/>
      <c r="RDN46" s="429"/>
      <c r="RDO46" s="429"/>
      <c r="RDP46" s="429"/>
      <c r="RDQ46" s="429"/>
      <c r="RDR46" s="429"/>
      <c r="RDS46" s="429"/>
      <c r="RDT46" s="429"/>
      <c r="RDU46" s="429"/>
      <c r="RDV46" s="429"/>
      <c r="RDW46" s="429"/>
      <c r="RDX46" s="429"/>
      <c r="RDY46" s="429"/>
      <c r="RDZ46" s="429"/>
      <c r="REA46" s="429"/>
      <c r="REB46" s="429"/>
      <c r="REC46" s="429"/>
      <c r="RED46" s="429"/>
      <c r="REE46" s="429"/>
      <c r="REF46" s="429"/>
      <c r="REG46" s="429"/>
      <c r="REH46" s="429"/>
      <c r="REI46" s="429"/>
      <c r="REJ46" s="429"/>
      <c r="REK46" s="429"/>
      <c r="REL46" s="429"/>
      <c r="REM46" s="429"/>
      <c r="REN46" s="429"/>
      <c r="REO46" s="429"/>
      <c r="REP46" s="429"/>
      <c r="REQ46" s="429"/>
      <c r="RER46" s="429"/>
      <c r="RES46" s="429"/>
      <c r="RET46" s="429"/>
      <c r="REU46" s="429"/>
      <c r="REV46" s="429"/>
      <c r="REW46" s="429"/>
      <c r="REX46" s="429"/>
      <c r="REY46" s="429"/>
      <c r="REZ46" s="429"/>
      <c r="RFA46" s="429"/>
      <c r="RFB46" s="429"/>
      <c r="RFC46" s="429"/>
      <c r="RFD46" s="429"/>
      <c r="RFE46" s="429"/>
      <c r="RFF46" s="429"/>
      <c r="RFG46" s="429"/>
      <c r="RFH46" s="429"/>
      <c r="RFI46" s="429"/>
      <c r="RFJ46" s="429"/>
      <c r="RFK46" s="429"/>
      <c r="RFL46" s="429"/>
      <c r="RFM46" s="429"/>
      <c r="RFN46" s="429"/>
      <c r="RFO46" s="429"/>
      <c r="RFP46" s="429"/>
      <c r="RFQ46" s="429"/>
      <c r="RFR46" s="429"/>
      <c r="RFS46" s="429"/>
      <c r="RFT46" s="429"/>
      <c r="RFU46" s="429"/>
      <c r="RFV46" s="429"/>
      <c r="RFW46" s="429"/>
      <c r="RFX46" s="429"/>
      <c r="RFY46" s="429"/>
      <c r="RFZ46" s="429"/>
      <c r="RGA46" s="429"/>
      <c r="RGB46" s="429"/>
      <c r="RGC46" s="429"/>
      <c r="RGD46" s="429"/>
      <c r="RGE46" s="429"/>
      <c r="RGF46" s="429"/>
      <c r="RGG46" s="429"/>
      <c r="RGH46" s="429"/>
      <c r="RGI46" s="429"/>
      <c r="RGJ46" s="429"/>
      <c r="RGK46" s="429"/>
      <c r="RGL46" s="429"/>
      <c r="RGM46" s="429"/>
      <c r="RGN46" s="429"/>
      <c r="RGO46" s="429"/>
      <c r="RGP46" s="429"/>
      <c r="RGQ46" s="429"/>
      <c r="RGR46" s="429"/>
      <c r="RGS46" s="429"/>
      <c r="RGT46" s="429"/>
      <c r="RGU46" s="429"/>
      <c r="RGV46" s="429"/>
      <c r="RGW46" s="429"/>
      <c r="RGX46" s="429"/>
      <c r="RGY46" s="429"/>
      <c r="RGZ46" s="429"/>
      <c r="RHA46" s="429"/>
      <c r="RHB46" s="429"/>
      <c r="RHC46" s="429"/>
      <c r="RHD46" s="429"/>
      <c r="RHE46" s="429"/>
      <c r="RHF46" s="429"/>
      <c r="RHG46" s="429"/>
      <c r="RHH46" s="429"/>
      <c r="RHI46" s="429"/>
      <c r="RHJ46" s="429"/>
      <c r="RHK46" s="429"/>
      <c r="RHL46" s="429"/>
      <c r="RHM46" s="429"/>
      <c r="RHN46" s="429"/>
      <c r="RHO46" s="429"/>
      <c r="RHP46" s="429"/>
      <c r="RHQ46" s="429"/>
      <c r="RHR46" s="429"/>
      <c r="RHS46" s="429"/>
      <c r="RHT46" s="429"/>
      <c r="RHU46" s="429"/>
      <c r="RHV46" s="429"/>
      <c r="RHW46" s="429"/>
      <c r="RHX46" s="429"/>
      <c r="RHY46" s="429"/>
      <c r="RHZ46" s="429"/>
      <c r="RIA46" s="429"/>
      <c r="RIB46" s="429"/>
      <c r="RIC46" s="429"/>
      <c r="RID46" s="429"/>
      <c r="RIE46" s="429"/>
      <c r="RIF46" s="429"/>
      <c r="RIG46" s="429"/>
      <c r="RIH46" s="429"/>
      <c r="RII46" s="429"/>
      <c r="RIJ46" s="429"/>
      <c r="RIK46" s="429"/>
      <c r="RIL46" s="429"/>
      <c r="RIM46" s="429"/>
      <c r="RIN46" s="429"/>
      <c r="RIO46" s="429"/>
      <c r="RIP46" s="429"/>
      <c r="RIQ46" s="429"/>
      <c r="RIR46" s="429"/>
      <c r="RIS46" s="429"/>
      <c r="RIT46" s="429"/>
      <c r="RIU46" s="429"/>
      <c r="RIV46" s="429"/>
      <c r="RIW46" s="429"/>
      <c r="RIX46" s="429"/>
      <c r="RIY46" s="429"/>
      <c r="RIZ46" s="429"/>
      <c r="RJA46" s="429"/>
      <c r="RJB46" s="429"/>
      <c r="RJC46" s="429"/>
      <c r="RJD46" s="429"/>
      <c r="RJE46" s="429"/>
      <c r="RJF46" s="429"/>
      <c r="RJG46" s="429"/>
      <c r="RJH46" s="429"/>
      <c r="RJI46" s="429"/>
      <c r="RJJ46" s="429"/>
      <c r="RJK46" s="429"/>
      <c r="RJL46" s="429"/>
      <c r="RJM46" s="429"/>
      <c r="RJN46" s="429"/>
      <c r="RJO46" s="429"/>
      <c r="RJP46" s="429"/>
      <c r="RJQ46" s="429"/>
      <c r="RJR46" s="429"/>
      <c r="RJS46" s="429"/>
      <c r="RJT46" s="429"/>
      <c r="RJU46" s="429"/>
      <c r="RJV46" s="429"/>
      <c r="RJW46" s="429"/>
      <c r="RJX46" s="429"/>
      <c r="RJY46" s="429"/>
      <c r="RJZ46" s="429"/>
      <c r="RKA46" s="429"/>
      <c r="RKB46" s="429"/>
      <c r="RKC46" s="429"/>
      <c r="RKD46" s="429"/>
      <c r="RKE46" s="429"/>
      <c r="RKF46" s="429"/>
      <c r="RKG46" s="429"/>
      <c r="RKH46" s="429"/>
      <c r="RKI46" s="429"/>
      <c r="RKJ46" s="429"/>
      <c r="RKK46" s="429"/>
      <c r="RKL46" s="429"/>
      <c r="RKM46" s="429"/>
      <c r="RKN46" s="429"/>
      <c r="RKO46" s="429"/>
      <c r="RKP46" s="429"/>
      <c r="RKQ46" s="429"/>
      <c r="RKR46" s="429"/>
      <c r="RKS46" s="429"/>
      <c r="RKT46" s="429"/>
      <c r="RKU46" s="429"/>
      <c r="RKV46" s="429"/>
      <c r="RKW46" s="429"/>
      <c r="RKX46" s="429"/>
      <c r="RKY46" s="429"/>
      <c r="RKZ46" s="429"/>
      <c r="RLA46" s="429"/>
      <c r="RLB46" s="429"/>
      <c r="RLC46" s="429"/>
      <c r="RLD46" s="429"/>
      <c r="RLE46" s="429"/>
      <c r="RLF46" s="429"/>
      <c r="RLG46" s="429"/>
      <c r="RLH46" s="429"/>
      <c r="RLI46" s="429"/>
      <c r="RLJ46" s="429"/>
      <c r="RLK46" s="429"/>
      <c r="RLL46" s="429"/>
      <c r="RLM46" s="429"/>
      <c r="RLN46" s="429"/>
      <c r="RLO46" s="429"/>
      <c r="RLP46" s="429"/>
      <c r="RLQ46" s="429"/>
      <c r="RLR46" s="429"/>
      <c r="RLS46" s="429"/>
      <c r="RLT46" s="429"/>
      <c r="RLU46" s="429"/>
      <c r="RLV46" s="429"/>
      <c r="RLW46" s="429"/>
      <c r="RLX46" s="429"/>
      <c r="RLY46" s="429"/>
      <c r="RLZ46" s="429"/>
      <c r="RMA46" s="429"/>
      <c r="RMB46" s="429"/>
      <c r="RMC46" s="429"/>
      <c r="RMD46" s="429"/>
      <c r="RME46" s="429"/>
      <c r="RMF46" s="429"/>
      <c r="RMG46" s="429"/>
      <c r="RMH46" s="429"/>
      <c r="RMI46" s="429"/>
      <c r="RMJ46" s="429"/>
      <c r="RMK46" s="429"/>
      <c r="RML46" s="429"/>
      <c r="RMM46" s="429"/>
      <c r="RMN46" s="429"/>
      <c r="RMO46" s="429"/>
      <c r="RMP46" s="429"/>
      <c r="RMQ46" s="429"/>
      <c r="RMR46" s="429"/>
      <c r="RMS46" s="429"/>
      <c r="RMT46" s="429"/>
      <c r="RMU46" s="429"/>
      <c r="RMV46" s="429"/>
      <c r="RMW46" s="429"/>
      <c r="RMX46" s="429"/>
      <c r="RMY46" s="429"/>
      <c r="RMZ46" s="429"/>
      <c r="RNA46" s="429"/>
      <c r="RNB46" s="429"/>
      <c r="RNC46" s="429"/>
      <c r="RND46" s="429"/>
      <c r="RNE46" s="429"/>
      <c r="RNF46" s="429"/>
      <c r="RNG46" s="429"/>
      <c r="RNH46" s="429"/>
      <c r="RNI46" s="429"/>
      <c r="RNJ46" s="429"/>
      <c r="RNK46" s="429"/>
      <c r="RNL46" s="429"/>
      <c r="RNM46" s="429"/>
      <c r="RNN46" s="429"/>
      <c r="RNO46" s="429"/>
      <c r="RNP46" s="429"/>
      <c r="RNQ46" s="429"/>
      <c r="RNR46" s="429"/>
      <c r="RNS46" s="429"/>
      <c r="RNT46" s="429"/>
      <c r="RNU46" s="429"/>
      <c r="RNV46" s="429"/>
      <c r="RNW46" s="429"/>
      <c r="RNX46" s="429"/>
      <c r="RNY46" s="429"/>
      <c r="RNZ46" s="429"/>
      <c r="ROA46" s="429"/>
      <c r="ROB46" s="429"/>
      <c r="ROC46" s="429"/>
      <c r="ROD46" s="429"/>
      <c r="ROE46" s="429"/>
      <c r="ROF46" s="429"/>
      <c r="ROG46" s="429"/>
      <c r="ROH46" s="429"/>
      <c r="ROI46" s="429"/>
      <c r="ROJ46" s="429"/>
      <c r="ROK46" s="429"/>
      <c r="ROL46" s="429"/>
      <c r="ROM46" s="429"/>
      <c r="RON46" s="429"/>
      <c r="ROO46" s="429"/>
      <c r="ROP46" s="429"/>
      <c r="ROQ46" s="429"/>
      <c r="ROR46" s="429"/>
      <c r="ROS46" s="429"/>
      <c r="ROT46" s="429"/>
      <c r="ROU46" s="429"/>
      <c r="ROV46" s="429"/>
      <c r="ROW46" s="429"/>
      <c r="ROX46" s="429"/>
      <c r="ROY46" s="429"/>
      <c r="ROZ46" s="429"/>
      <c r="RPA46" s="429"/>
      <c r="RPB46" s="429"/>
      <c r="RPC46" s="429"/>
      <c r="RPD46" s="429"/>
      <c r="RPE46" s="429"/>
      <c r="RPF46" s="429"/>
      <c r="RPG46" s="429"/>
      <c r="RPH46" s="429"/>
      <c r="RPI46" s="429"/>
      <c r="RPJ46" s="429"/>
      <c r="RPK46" s="429"/>
      <c r="RPL46" s="429"/>
      <c r="RPM46" s="429"/>
      <c r="RPN46" s="429"/>
      <c r="RPO46" s="429"/>
      <c r="RPP46" s="429"/>
      <c r="RPQ46" s="429"/>
      <c r="RPR46" s="429"/>
      <c r="RPS46" s="429"/>
      <c r="RPT46" s="429"/>
      <c r="RPU46" s="429"/>
      <c r="RPV46" s="429"/>
      <c r="RPW46" s="429"/>
      <c r="RPX46" s="429"/>
      <c r="RPY46" s="429"/>
      <c r="RPZ46" s="429"/>
      <c r="RQA46" s="429"/>
      <c r="RQB46" s="429"/>
      <c r="RQC46" s="429"/>
      <c r="RQD46" s="429"/>
      <c r="RQE46" s="429"/>
      <c r="RQF46" s="429"/>
      <c r="RQG46" s="429"/>
      <c r="RQH46" s="429"/>
      <c r="RQI46" s="429"/>
      <c r="RQJ46" s="429"/>
      <c r="RQK46" s="429"/>
      <c r="RQL46" s="429"/>
      <c r="RQM46" s="429"/>
      <c r="RQN46" s="429"/>
      <c r="RQO46" s="429"/>
      <c r="RQP46" s="429"/>
      <c r="RQQ46" s="429"/>
      <c r="RQR46" s="429"/>
      <c r="RQS46" s="429"/>
      <c r="RQT46" s="429"/>
      <c r="RQU46" s="429"/>
      <c r="RQV46" s="429"/>
      <c r="RQW46" s="429"/>
      <c r="RQX46" s="429"/>
      <c r="RQY46" s="429"/>
      <c r="RQZ46" s="429"/>
      <c r="RRA46" s="429"/>
      <c r="RRB46" s="429"/>
      <c r="RRC46" s="429"/>
      <c r="RRD46" s="429"/>
      <c r="RRE46" s="429"/>
      <c r="RRF46" s="429"/>
      <c r="RRG46" s="429"/>
      <c r="RRH46" s="429"/>
      <c r="RRI46" s="429"/>
      <c r="RRJ46" s="429"/>
      <c r="RRK46" s="429"/>
      <c r="RRL46" s="429"/>
      <c r="RRM46" s="429"/>
      <c r="RRN46" s="429"/>
      <c r="RRO46" s="429"/>
      <c r="RRP46" s="429"/>
      <c r="RRQ46" s="429"/>
      <c r="RRR46" s="429"/>
      <c r="RRS46" s="429"/>
      <c r="RRT46" s="429"/>
      <c r="RRU46" s="429"/>
      <c r="RRV46" s="429"/>
      <c r="RRW46" s="429"/>
      <c r="RRX46" s="429"/>
      <c r="RRY46" s="429"/>
      <c r="RRZ46" s="429"/>
      <c r="RSA46" s="429"/>
      <c r="RSB46" s="429"/>
      <c r="RSC46" s="429"/>
      <c r="RSD46" s="429"/>
      <c r="RSE46" s="429"/>
      <c r="RSF46" s="429"/>
      <c r="RSG46" s="429"/>
      <c r="RSH46" s="429"/>
      <c r="RSI46" s="429"/>
      <c r="RSJ46" s="429"/>
      <c r="RSK46" s="429"/>
      <c r="RSL46" s="429"/>
      <c r="RSM46" s="429"/>
      <c r="RSN46" s="429"/>
      <c r="RSO46" s="429"/>
      <c r="RSP46" s="429"/>
      <c r="RSQ46" s="429"/>
      <c r="RSR46" s="429"/>
      <c r="RSS46" s="429"/>
      <c r="RST46" s="429"/>
      <c r="RSU46" s="429"/>
      <c r="RSV46" s="429"/>
      <c r="RSW46" s="429"/>
      <c r="RSX46" s="429"/>
      <c r="RSY46" s="429"/>
      <c r="RSZ46" s="429"/>
      <c r="RTA46" s="429"/>
      <c r="RTB46" s="429"/>
      <c r="RTC46" s="429"/>
      <c r="RTD46" s="429"/>
      <c r="RTE46" s="429"/>
      <c r="RTF46" s="429"/>
      <c r="RTG46" s="429"/>
      <c r="RTH46" s="429"/>
      <c r="RTI46" s="429"/>
      <c r="RTJ46" s="429"/>
      <c r="RTK46" s="429"/>
      <c r="RTL46" s="429"/>
      <c r="RTM46" s="429"/>
      <c r="RTN46" s="429"/>
      <c r="RTO46" s="429"/>
      <c r="RTP46" s="429"/>
      <c r="RTQ46" s="429"/>
      <c r="RTR46" s="429"/>
      <c r="RTS46" s="429"/>
      <c r="RTT46" s="429"/>
      <c r="RTU46" s="429"/>
      <c r="RTV46" s="429"/>
      <c r="RTW46" s="429"/>
      <c r="RTX46" s="429"/>
      <c r="RTY46" s="429"/>
      <c r="RTZ46" s="429"/>
      <c r="RUA46" s="429"/>
      <c r="RUB46" s="429"/>
      <c r="RUC46" s="429"/>
      <c r="RUD46" s="429"/>
      <c r="RUE46" s="429"/>
      <c r="RUF46" s="429"/>
      <c r="RUG46" s="429"/>
      <c r="RUH46" s="429"/>
      <c r="RUI46" s="429"/>
      <c r="RUJ46" s="429"/>
      <c r="RUK46" s="429"/>
      <c r="RUL46" s="429"/>
      <c r="RUM46" s="429"/>
      <c r="RUN46" s="429"/>
      <c r="RUO46" s="429"/>
      <c r="RUP46" s="429"/>
      <c r="RUQ46" s="429"/>
      <c r="RUR46" s="429"/>
      <c r="RUS46" s="429"/>
      <c r="RUT46" s="429"/>
      <c r="RUU46" s="429"/>
      <c r="RUV46" s="429"/>
      <c r="RUW46" s="429"/>
      <c r="RUX46" s="429"/>
      <c r="RUY46" s="429"/>
      <c r="RUZ46" s="429"/>
      <c r="RVA46" s="429"/>
      <c r="RVB46" s="429"/>
      <c r="RVC46" s="429"/>
      <c r="RVD46" s="429"/>
      <c r="RVE46" s="429"/>
      <c r="RVF46" s="429"/>
      <c r="RVG46" s="429"/>
      <c r="RVH46" s="429"/>
      <c r="RVI46" s="429"/>
      <c r="RVJ46" s="429"/>
      <c r="RVK46" s="429"/>
      <c r="RVL46" s="429"/>
      <c r="RVM46" s="429"/>
      <c r="RVN46" s="429"/>
      <c r="RVO46" s="429"/>
      <c r="RVP46" s="429"/>
      <c r="RVQ46" s="429"/>
      <c r="RVR46" s="429"/>
      <c r="RVS46" s="429"/>
      <c r="RVT46" s="429"/>
      <c r="RVU46" s="429"/>
      <c r="RVV46" s="429"/>
      <c r="RVW46" s="429"/>
      <c r="RVX46" s="429"/>
      <c r="RVY46" s="429"/>
      <c r="RVZ46" s="429"/>
      <c r="RWA46" s="429"/>
      <c r="RWB46" s="429"/>
      <c r="RWC46" s="429"/>
      <c r="RWD46" s="429"/>
      <c r="RWE46" s="429"/>
      <c r="RWF46" s="429"/>
      <c r="RWG46" s="429"/>
      <c r="RWH46" s="429"/>
      <c r="RWI46" s="429"/>
      <c r="RWJ46" s="429"/>
      <c r="RWK46" s="429"/>
      <c r="RWL46" s="429"/>
      <c r="RWM46" s="429"/>
      <c r="RWN46" s="429"/>
      <c r="RWO46" s="429"/>
      <c r="RWP46" s="429"/>
      <c r="RWQ46" s="429"/>
      <c r="RWR46" s="429"/>
      <c r="RWS46" s="429"/>
      <c r="RWT46" s="429"/>
      <c r="RWU46" s="429"/>
      <c r="RWV46" s="429"/>
      <c r="RWW46" s="429"/>
      <c r="RWX46" s="429"/>
      <c r="RWY46" s="429"/>
      <c r="RWZ46" s="429"/>
      <c r="RXA46" s="429"/>
      <c r="RXB46" s="429"/>
      <c r="RXC46" s="429"/>
      <c r="RXD46" s="429"/>
      <c r="RXE46" s="429"/>
      <c r="RXF46" s="429"/>
      <c r="RXG46" s="429"/>
      <c r="RXH46" s="429"/>
      <c r="RXI46" s="429"/>
      <c r="RXJ46" s="429"/>
      <c r="RXK46" s="429"/>
      <c r="RXL46" s="429"/>
      <c r="RXM46" s="429"/>
      <c r="RXN46" s="429"/>
      <c r="RXO46" s="429"/>
      <c r="RXP46" s="429"/>
      <c r="RXQ46" s="429"/>
      <c r="RXR46" s="429"/>
      <c r="RXS46" s="429"/>
      <c r="RXT46" s="429"/>
      <c r="RXU46" s="429"/>
      <c r="RXV46" s="429"/>
      <c r="RXW46" s="429"/>
      <c r="RXX46" s="429"/>
      <c r="RXY46" s="429"/>
      <c r="RXZ46" s="429"/>
      <c r="RYA46" s="429"/>
      <c r="RYB46" s="429"/>
      <c r="RYC46" s="429"/>
      <c r="RYD46" s="429"/>
      <c r="RYE46" s="429"/>
      <c r="RYF46" s="429"/>
      <c r="RYG46" s="429"/>
      <c r="RYH46" s="429"/>
      <c r="RYI46" s="429"/>
      <c r="RYJ46" s="429"/>
      <c r="RYK46" s="429"/>
      <c r="RYL46" s="429"/>
      <c r="RYM46" s="429"/>
      <c r="RYN46" s="429"/>
      <c r="RYO46" s="429"/>
      <c r="RYP46" s="429"/>
      <c r="RYQ46" s="429"/>
      <c r="RYR46" s="429"/>
      <c r="RYS46" s="429"/>
      <c r="RYT46" s="429"/>
      <c r="RYU46" s="429"/>
      <c r="RYV46" s="429"/>
      <c r="RYW46" s="429"/>
      <c r="RYX46" s="429"/>
      <c r="RYY46" s="429"/>
      <c r="RYZ46" s="429"/>
      <c r="RZA46" s="429"/>
      <c r="RZB46" s="429"/>
      <c r="RZC46" s="429"/>
      <c r="RZD46" s="429"/>
      <c r="RZE46" s="429"/>
      <c r="RZF46" s="429"/>
      <c r="RZG46" s="429"/>
      <c r="RZH46" s="429"/>
      <c r="RZI46" s="429"/>
      <c r="RZJ46" s="429"/>
      <c r="RZK46" s="429"/>
      <c r="RZL46" s="429"/>
      <c r="RZM46" s="429"/>
      <c r="RZN46" s="429"/>
      <c r="RZO46" s="429"/>
      <c r="RZP46" s="429"/>
      <c r="RZQ46" s="429"/>
      <c r="RZR46" s="429"/>
      <c r="RZS46" s="429"/>
      <c r="RZT46" s="429"/>
      <c r="RZU46" s="429"/>
      <c r="RZV46" s="429"/>
      <c r="RZW46" s="429"/>
      <c r="RZX46" s="429"/>
      <c r="RZY46" s="429"/>
      <c r="RZZ46" s="429"/>
      <c r="SAA46" s="429"/>
      <c r="SAB46" s="429"/>
      <c r="SAC46" s="429"/>
      <c r="SAD46" s="429"/>
      <c r="SAE46" s="429"/>
      <c r="SAF46" s="429"/>
      <c r="SAG46" s="429"/>
      <c r="SAH46" s="429"/>
      <c r="SAI46" s="429"/>
      <c r="SAJ46" s="429"/>
      <c r="SAK46" s="429"/>
      <c r="SAL46" s="429"/>
      <c r="SAM46" s="429"/>
      <c r="SAN46" s="429"/>
      <c r="SAO46" s="429"/>
      <c r="SAP46" s="429"/>
      <c r="SAQ46" s="429"/>
      <c r="SAR46" s="429"/>
      <c r="SAS46" s="429"/>
      <c r="SAT46" s="429"/>
      <c r="SAU46" s="429"/>
      <c r="SAV46" s="429"/>
      <c r="SAW46" s="429"/>
      <c r="SAX46" s="429"/>
      <c r="SAY46" s="429"/>
      <c r="SAZ46" s="429"/>
      <c r="SBA46" s="429"/>
      <c r="SBB46" s="429"/>
      <c r="SBC46" s="429"/>
      <c r="SBD46" s="429"/>
      <c r="SBE46" s="429"/>
      <c r="SBF46" s="429"/>
      <c r="SBG46" s="429"/>
      <c r="SBH46" s="429"/>
      <c r="SBI46" s="429"/>
      <c r="SBJ46" s="429"/>
      <c r="SBK46" s="429"/>
      <c r="SBL46" s="429"/>
      <c r="SBM46" s="429"/>
      <c r="SBN46" s="429"/>
      <c r="SBO46" s="429"/>
      <c r="SBP46" s="429"/>
      <c r="SBQ46" s="429"/>
      <c r="SBR46" s="429"/>
      <c r="SBS46" s="429"/>
      <c r="SBT46" s="429"/>
      <c r="SBU46" s="429"/>
      <c r="SBV46" s="429"/>
      <c r="SBW46" s="429"/>
      <c r="SBX46" s="429"/>
      <c r="SBY46" s="429"/>
      <c r="SBZ46" s="429"/>
      <c r="SCA46" s="429"/>
      <c r="SCB46" s="429"/>
      <c r="SCC46" s="429"/>
      <c r="SCD46" s="429"/>
      <c r="SCE46" s="429"/>
      <c r="SCF46" s="429"/>
      <c r="SCG46" s="429"/>
      <c r="SCH46" s="429"/>
      <c r="SCI46" s="429"/>
      <c r="SCJ46" s="429"/>
      <c r="SCK46" s="429"/>
      <c r="SCL46" s="429"/>
      <c r="SCM46" s="429"/>
      <c r="SCN46" s="429"/>
      <c r="SCO46" s="429"/>
      <c r="SCP46" s="429"/>
      <c r="SCQ46" s="429"/>
      <c r="SCR46" s="429"/>
      <c r="SCS46" s="429"/>
      <c r="SCT46" s="429"/>
      <c r="SCU46" s="429"/>
      <c r="SCV46" s="429"/>
      <c r="SCW46" s="429"/>
      <c r="SCX46" s="429"/>
      <c r="SCY46" s="429"/>
      <c r="SCZ46" s="429"/>
      <c r="SDA46" s="429"/>
      <c r="SDB46" s="429"/>
      <c r="SDC46" s="429"/>
      <c r="SDD46" s="429"/>
      <c r="SDE46" s="429"/>
      <c r="SDF46" s="429"/>
      <c r="SDG46" s="429"/>
      <c r="SDH46" s="429"/>
      <c r="SDI46" s="429"/>
      <c r="SDJ46" s="429"/>
      <c r="SDK46" s="429"/>
      <c r="SDL46" s="429"/>
      <c r="SDM46" s="429"/>
      <c r="SDN46" s="429"/>
      <c r="SDO46" s="429"/>
      <c r="SDP46" s="429"/>
      <c r="SDQ46" s="429"/>
      <c r="SDR46" s="429"/>
      <c r="SDS46" s="429"/>
      <c r="SDT46" s="429"/>
      <c r="SDU46" s="429"/>
      <c r="SDV46" s="429"/>
      <c r="SDW46" s="429"/>
      <c r="SDX46" s="429"/>
      <c r="SDY46" s="429"/>
      <c r="SDZ46" s="429"/>
      <c r="SEA46" s="429"/>
      <c r="SEB46" s="429"/>
      <c r="SEC46" s="429"/>
      <c r="SED46" s="429"/>
      <c r="SEE46" s="429"/>
      <c r="SEF46" s="429"/>
      <c r="SEG46" s="429"/>
      <c r="SEH46" s="429"/>
      <c r="SEI46" s="429"/>
      <c r="SEJ46" s="429"/>
      <c r="SEK46" s="429"/>
      <c r="SEL46" s="429"/>
      <c r="SEM46" s="429"/>
      <c r="SEN46" s="429"/>
      <c r="SEO46" s="429"/>
      <c r="SEP46" s="429"/>
      <c r="SEQ46" s="429"/>
      <c r="SER46" s="429"/>
      <c r="SES46" s="429"/>
      <c r="SET46" s="429"/>
      <c r="SEU46" s="429"/>
      <c r="SEV46" s="429"/>
      <c r="SEW46" s="429"/>
      <c r="SEX46" s="429"/>
      <c r="SEY46" s="429"/>
      <c r="SEZ46" s="429"/>
      <c r="SFA46" s="429"/>
      <c r="SFB46" s="429"/>
      <c r="SFC46" s="429"/>
      <c r="SFD46" s="429"/>
      <c r="SFE46" s="429"/>
      <c r="SFF46" s="429"/>
      <c r="SFG46" s="429"/>
      <c r="SFH46" s="429"/>
      <c r="SFI46" s="429"/>
      <c r="SFJ46" s="429"/>
      <c r="SFK46" s="429"/>
      <c r="SFL46" s="429"/>
      <c r="SFM46" s="429"/>
      <c r="SFN46" s="429"/>
      <c r="SFO46" s="429"/>
      <c r="SFP46" s="429"/>
      <c r="SFQ46" s="429"/>
      <c r="SFR46" s="429"/>
      <c r="SFS46" s="429"/>
      <c r="SFT46" s="429"/>
      <c r="SFU46" s="429"/>
      <c r="SFV46" s="429"/>
      <c r="SFW46" s="429"/>
      <c r="SFX46" s="429"/>
      <c r="SFY46" s="429"/>
      <c r="SFZ46" s="429"/>
      <c r="SGA46" s="429"/>
      <c r="SGB46" s="429"/>
      <c r="SGC46" s="429"/>
      <c r="SGD46" s="429"/>
      <c r="SGE46" s="429"/>
      <c r="SGF46" s="429"/>
      <c r="SGG46" s="429"/>
      <c r="SGH46" s="429"/>
      <c r="SGI46" s="429"/>
      <c r="SGJ46" s="429"/>
      <c r="SGK46" s="429"/>
      <c r="SGL46" s="429"/>
      <c r="SGM46" s="429"/>
      <c r="SGN46" s="429"/>
      <c r="SGO46" s="429"/>
      <c r="SGP46" s="429"/>
      <c r="SGQ46" s="429"/>
      <c r="SGR46" s="429"/>
      <c r="SGS46" s="429"/>
      <c r="SGT46" s="429"/>
      <c r="SGU46" s="429"/>
      <c r="SGV46" s="429"/>
      <c r="SGW46" s="429"/>
      <c r="SGX46" s="429"/>
      <c r="SGY46" s="429"/>
      <c r="SGZ46" s="429"/>
      <c r="SHA46" s="429"/>
      <c r="SHB46" s="429"/>
      <c r="SHC46" s="429"/>
      <c r="SHD46" s="429"/>
      <c r="SHE46" s="429"/>
      <c r="SHF46" s="429"/>
      <c r="SHG46" s="429"/>
      <c r="SHH46" s="429"/>
      <c r="SHI46" s="429"/>
      <c r="SHJ46" s="429"/>
      <c r="SHK46" s="429"/>
      <c r="SHL46" s="429"/>
      <c r="SHM46" s="429"/>
      <c r="SHN46" s="429"/>
      <c r="SHO46" s="429"/>
      <c r="SHP46" s="429"/>
      <c r="SHQ46" s="429"/>
      <c r="SHR46" s="429"/>
      <c r="SHS46" s="429"/>
      <c r="SHT46" s="429"/>
      <c r="SHU46" s="429"/>
      <c r="SHV46" s="429"/>
      <c r="SHW46" s="429"/>
      <c r="SHX46" s="429"/>
      <c r="SHY46" s="429"/>
      <c r="SHZ46" s="429"/>
      <c r="SIA46" s="429"/>
      <c r="SIB46" s="429"/>
      <c r="SIC46" s="429"/>
      <c r="SID46" s="429"/>
      <c r="SIE46" s="429"/>
      <c r="SIF46" s="429"/>
      <c r="SIG46" s="429"/>
      <c r="SIH46" s="429"/>
      <c r="SII46" s="429"/>
      <c r="SIJ46" s="429"/>
      <c r="SIK46" s="429"/>
      <c r="SIL46" s="429"/>
      <c r="SIM46" s="429"/>
      <c r="SIN46" s="429"/>
      <c r="SIO46" s="429"/>
      <c r="SIP46" s="429"/>
      <c r="SIQ46" s="429"/>
      <c r="SIR46" s="429"/>
      <c r="SIS46" s="429"/>
      <c r="SIT46" s="429"/>
      <c r="SIU46" s="429"/>
      <c r="SIV46" s="429"/>
      <c r="SIW46" s="429"/>
      <c r="SIX46" s="429"/>
      <c r="SIY46" s="429"/>
      <c r="SIZ46" s="429"/>
      <c r="SJA46" s="429"/>
      <c r="SJB46" s="429"/>
      <c r="SJC46" s="429"/>
      <c r="SJD46" s="429"/>
      <c r="SJE46" s="429"/>
      <c r="SJF46" s="429"/>
      <c r="SJG46" s="429"/>
      <c r="SJH46" s="429"/>
      <c r="SJI46" s="429"/>
      <c r="SJJ46" s="429"/>
      <c r="SJK46" s="429"/>
      <c r="SJL46" s="429"/>
      <c r="SJM46" s="429"/>
      <c r="SJN46" s="429"/>
      <c r="SJO46" s="429"/>
      <c r="SJP46" s="429"/>
      <c r="SJQ46" s="429"/>
      <c r="SJR46" s="429"/>
      <c r="SJS46" s="429"/>
      <c r="SJT46" s="429"/>
      <c r="SJU46" s="429"/>
      <c r="SJV46" s="429"/>
      <c r="SJW46" s="429"/>
      <c r="SJX46" s="429"/>
      <c r="SJY46" s="429"/>
      <c r="SJZ46" s="429"/>
      <c r="SKA46" s="429"/>
      <c r="SKB46" s="429"/>
      <c r="SKC46" s="429"/>
      <c r="SKD46" s="429"/>
      <c r="SKE46" s="429"/>
      <c r="SKF46" s="429"/>
      <c r="SKG46" s="429"/>
      <c r="SKH46" s="429"/>
      <c r="SKI46" s="429"/>
      <c r="SKJ46" s="429"/>
      <c r="SKK46" s="429"/>
      <c r="SKL46" s="429"/>
      <c r="SKM46" s="429"/>
      <c r="SKN46" s="429"/>
      <c r="SKO46" s="429"/>
      <c r="SKP46" s="429"/>
      <c r="SKQ46" s="429"/>
      <c r="SKR46" s="429"/>
      <c r="SKS46" s="429"/>
      <c r="SKT46" s="429"/>
      <c r="SKU46" s="429"/>
      <c r="SKV46" s="429"/>
      <c r="SKW46" s="429"/>
      <c r="SKX46" s="429"/>
      <c r="SKY46" s="429"/>
      <c r="SKZ46" s="429"/>
      <c r="SLA46" s="429"/>
      <c r="SLB46" s="429"/>
      <c r="SLC46" s="429"/>
      <c r="SLD46" s="429"/>
      <c r="SLE46" s="429"/>
      <c r="SLF46" s="429"/>
      <c r="SLG46" s="429"/>
      <c r="SLH46" s="429"/>
      <c r="SLI46" s="429"/>
      <c r="SLJ46" s="429"/>
      <c r="SLK46" s="429"/>
      <c r="SLL46" s="429"/>
      <c r="SLM46" s="429"/>
      <c r="SLN46" s="429"/>
      <c r="SLO46" s="429"/>
      <c r="SLP46" s="429"/>
      <c r="SLQ46" s="429"/>
      <c r="SLR46" s="429"/>
      <c r="SLS46" s="429"/>
      <c r="SLT46" s="429"/>
      <c r="SLU46" s="429"/>
      <c r="SLV46" s="429"/>
      <c r="SLW46" s="429"/>
      <c r="SLX46" s="429"/>
      <c r="SLY46" s="429"/>
      <c r="SLZ46" s="429"/>
      <c r="SMA46" s="429"/>
      <c r="SMB46" s="429"/>
      <c r="SMC46" s="429"/>
      <c r="SMD46" s="429"/>
      <c r="SME46" s="429"/>
      <c r="SMF46" s="429"/>
      <c r="SMG46" s="429"/>
      <c r="SMH46" s="429"/>
      <c r="SMI46" s="429"/>
      <c r="SMJ46" s="429"/>
      <c r="SMK46" s="429"/>
      <c r="SML46" s="429"/>
      <c r="SMM46" s="429"/>
      <c r="SMN46" s="429"/>
      <c r="SMO46" s="429"/>
      <c r="SMP46" s="429"/>
      <c r="SMQ46" s="429"/>
      <c r="SMR46" s="429"/>
      <c r="SMS46" s="429"/>
      <c r="SMT46" s="429"/>
      <c r="SMU46" s="429"/>
      <c r="SMV46" s="429"/>
      <c r="SMW46" s="429"/>
      <c r="SMX46" s="429"/>
      <c r="SMY46" s="429"/>
      <c r="SMZ46" s="429"/>
      <c r="SNA46" s="429"/>
      <c r="SNB46" s="429"/>
      <c r="SNC46" s="429"/>
      <c r="SND46" s="429"/>
      <c r="SNE46" s="429"/>
      <c r="SNF46" s="429"/>
      <c r="SNG46" s="429"/>
      <c r="SNH46" s="429"/>
      <c r="SNI46" s="429"/>
      <c r="SNJ46" s="429"/>
      <c r="SNK46" s="429"/>
      <c r="SNL46" s="429"/>
      <c r="SNM46" s="429"/>
      <c r="SNN46" s="429"/>
      <c r="SNO46" s="429"/>
      <c r="SNP46" s="429"/>
      <c r="SNQ46" s="429"/>
      <c r="SNR46" s="429"/>
      <c r="SNS46" s="429"/>
      <c r="SNT46" s="429"/>
      <c r="SNU46" s="429"/>
      <c r="SNV46" s="429"/>
      <c r="SNW46" s="429"/>
      <c r="SNX46" s="429"/>
      <c r="SNY46" s="429"/>
      <c r="SNZ46" s="429"/>
      <c r="SOA46" s="429"/>
      <c r="SOB46" s="429"/>
      <c r="SOC46" s="429"/>
      <c r="SOD46" s="429"/>
      <c r="SOE46" s="429"/>
      <c r="SOF46" s="429"/>
      <c r="SOG46" s="429"/>
      <c r="SOH46" s="429"/>
      <c r="SOI46" s="429"/>
      <c r="SOJ46" s="429"/>
      <c r="SOK46" s="429"/>
      <c r="SOL46" s="429"/>
      <c r="SOM46" s="429"/>
      <c r="SON46" s="429"/>
      <c r="SOO46" s="429"/>
      <c r="SOP46" s="429"/>
      <c r="SOQ46" s="429"/>
      <c r="SOR46" s="429"/>
      <c r="SOS46" s="429"/>
      <c r="SOT46" s="429"/>
      <c r="SOU46" s="429"/>
      <c r="SOV46" s="429"/>
      <c r="SOW46" s="429"/>
      <c r="SOX46" s="429"/>
      <c r="SOY46" s="429"/>
      <c r="SOZ46" s="429"/>
      <c r="SPA46" s="429"/>
      <c r="SPB46" s="429"/>
      <c r="SPC46" s="429"/>
      <c r="SPD46" s="429"/>
      <c r="SPE46" s="429"/>
      <c r="SPF46" s="429"/>
      <c r="SPG46" s="429"/>
      <c r="SPH46" s="429"/>
      <c r="SPI46" s="429"/>
      <c r="SPJ46" s="429"/>
      <c r="SPK46" s="429"/>
      <c r="SPL46" s="429"/>
      <c r="SPM46" s="429"/>
      <c r="SPN46" s="429"/>
      <c r="SPO46" s="429"/>
      <c r="SPP46" s="429"/>
      <c r="SPQ46" s="429"/>
      <c r="SPR46" s="429"/>
      <c r="SPS46" s="429"/>
      <c r="SPT46" s="429"/>
      <c r="SPU46" s="429"/>
      <c r="SPV46" s="429"/>
      <c r="SPW46" s="429"/>
      <c r="SPX46" s="429"/>
      <c r="SPY46" s="429"/>
      <c r="SPZ46" s="429"/>
      <c r="SQA46" s="429"/>
      <c r="SQB46" s="429"/>
      <c r="SQC46" s="429"/>
      <c r="SQD46" s="429"/>
      <c r="SQE46" s="429"/>
      <c r="SQF46" s="429"/>
      <c r="SQG46" s="429"/>
      <c r="SQH46" s="429"/>
      <c r="SQI46" s="429"/>
      <c r="SQJ46" s="429"/>
      <c r="SQK46" s="429"/>
      <c r="SQL46" s="429"/>
      <c r="SQM46" s="429"/>
      <c r="SQN46" s="429"/>
      <c r="SQO46" s="429"/>
      <c r="SQP46" s="429"/>
      <c r="SQQ46" s="429"/>
      <c r="SQR46" s="429"/>
      <c r="SQS46" s="429"/>
      <c r="SQT46" s="429"/>
      <c r="SQU46" s="429"/>
      <c r="SQV46" s="429"/>
      <c r="SQW46" s="429"/>
      <c r="SQX46" s="429"/>
      <c r="SQY46" s="429"/>
      <c r="SQZ46" s="429"/>
      <c r="SRA46" s="429"/>
      <c r="SRB46" s="429"/>
      <c r="SRC46" s="429"/>
      <c r="SRD46" s="429"/>
      <c r="SRE46" s="429"/>
      <c r="SRF46" s="429"/>
      <c r="SRG46" s="429"/>
      <c r="SRH46" s="429"/>
      <c r="SRI46" s="429"/>
      <c r="SRJ46" s="429"/>
      <c r="SRK46" s="429"/>
      <c r="SRL46" s="429"/>
      <c r="SRM46" s="429"/>
      <c r="SRN46" s="429"/>
      <c r="SRO46" s="429"/>
      <c r="SRP46" s="429"/>
      <c r="SRQ46" s="429"/>
      <c r="SRR46" s="429"/>
      <c r="SRS46" s="429"/>
      <c r="SRT46" s="429"/>
      <c r="SRU46" s="429"/>
      <c r="SRV46" s="429"/>
      <c r="SRW46" s="429"/>
      <c r="SRX46" s="429"/>
      <c r="SRY46" s="429"/>
      <c r="SRZ46" s="429"/>
      <c r="SSA46" s="429"/>
      <c r="SSB46" s="429"/>
      <c r="SSC46" s="429"/>
      <c r="SSD46" s="429"/>
      <c r="SSE46" s="429"/>
      <c r="SSF46" s="429"/>
      <c r="SSG46" s="429"/>
      <c r="SSH46" s="429"/>
      <c r="SSI46" s="429"/>
      <c r="SSJ46" s="429"/>
      <c r="SSK46" s="429"/>
      <c r="SSL46" s="429"/>
      <c r="SSM46" s="429"/>
      <c r="SSN46" s="429"/>
      <c r="SSO46" s="429"/>
      <c r="SSP46" s="429"/>
      <c r="SSQ46" s="429"/>
      <c r="SSR46" s="429"/>
      <c r="SSS46" s="429"/>
      <c r="SST46" s="429"/>
      <c r="SSU46" s="429"/>
      <c r="SSV46" s="429"/>
      <c r="SSW46" s="429"/>
      <c r="SSX46" s="429"/>
      <c r="SSY46" s="429"/>
      <c r="SSZ46" s="429"/>
      <c r="STA46" s="429"/>
      <c r="STB46" s="429"/>
      <c r="STC46" s="429"/>
      <c r="STD46" s="429"/>
      <c r="STE46" s="429"/>
      <c r="STF46" s="429"/>
      <c r="STG46" s="429"/>
      <c r="STH46" s="429"/>
      <c r="STI46" s="429"/>
      <c r="STJ46" s="429"/>
      <c r="STK46" s="429"/>
      <c r="STL46" s="429"/>
      <c r="STM46" s="429"/>
      <c r="STN46" s="429"/>
      <c r="STO46" s="429"/>
      <c r="STP46" s="429"/>
      <c r="STQ46" s="429"/>
      <c r="STR46" s="429"/>
      <c r="STS46" s="429"/>
      <c r="STT46" s="429"/>
      <c r="STU46" s="429"/>
      <c r="STV46" s="429"/>
      <c r="STW46" s="429"/>
      <c r="STX46" s="429"/>
      <c r="STY46" s="429"/>
      <c r="STZ46" s="429"/>
      <c r="SUA46" s="429"/>
      <c r="SUB46" s="429"/>
      <c r="SUC46" s="429"/>
      <c r="SUD46" s="429"/>
      <c r="SUE46" s="429"/>
      <c r="SUF46" s="429"/>
      <c r="SUG46" s="429"/>
      <c r="SUH46" s="429"/>
      <c r="SUI46" s="429"/>
      <c r="SUJ46" s="429"/>
      <c r="SUK46" s="429"/>
      <c r="SUL46" s="429"/>
      <c r="SUM46" s="429"/>
      <c r="SUN46" s="429"/>
      <c r="SUO46" s="429"/>
      <c r="SUP46" s="429"/>
      <c r="SUQ46" s="429"/>
      <c r="SUR46" s="429"/>
      <c r="SUS46" s="429"/>
      <c r="SUT46" s="429"/>
      <c r="SUU46" s="429"/>
      <c r="SUV46" s="429"/>
      <c r="SUW46" s="429"/>
      <c r="SUX46" s="429"/>
      <c r="SUY46" s="429"/>
      <c r="SUZ46" s="429"/>
      <c r="SVA46" s="429"/>
      <c r="SVB46" s="429"/>
      <c r="SVC46" s="429"/>
      <c r="SVD46" s="429"/>
      <c r="SVE46" s="429"/>
      <c r="SVF46" s="429"/>
      <c r="SVG46" s="429"/>
      <c r="SVH46" s="429"/>
      <c r="SVI46" s="429"/>
      <c r="SVJ46" s="429"/>
      <c r="SVK46" s="429"/>
      <c r="SVL46" s="429"/>
      <c r="SVM46" s="429"/>
      <c r="SVN46" s="429"/>
      <c r="SVO46" s="429"/>
      <c r="SVP46" s="429"/>
      <c r="SVQ46" s="429"/>
      <c r="SVR46" s="429"/>
      <c r="SVS46" s="429"/>
      <c r="SVT46" s="429"/>
      <c r="SVU46" s="429"/>
      <c r="SVV46" s="429"/>
      <c r="SVW46" s="429"/>
      <c r="SVX46" s="429"/>
      <c r="SVY46" s="429"/>
      <c r="SVZ46" s="429"/>
      <c r="SWA46" s="429"/>
      <c r="SWB46" s="429"/>
      <c r="SWC46" s="429"/>
      <c r="SWD46" s="429"/>
      <c r="SWE46" s="429"/>
      <c r="SWF46" s="429"/>
      <c r="SWG46" s="429"/>
      <c r="SWH46" s="429"/>
      <c r="SWI46" s="429"/>
      <c r="SWJ46" s="429"/>
      <c r="SWK46" s="429"/>
      <c r="SWL46" s="429"/>
      <c r="SWM46" s="429"/>
      <c r="SWN46" s="429"/>
      <c r="SWO46" s="429"/>
      <c r="SWP46" s="429"/>
      <c r="SWQ46" s="429"/>
      <c r="SWR46" s="429"/>
      <c r="SWS46" s="429"/>
      <c r="SWT46" s="429"/>
      <c r="SWU46" s="429"/>
      <c r="SWV46" s="429"/>
      <c r="SWW46" s="429"/>
      <c r="SWX46" s="429"/>
      <c r="SWY46" s="429"/>
      <c r="SWZ46" s="429"/>
      <c r="SXA46" s="429"/>
      <c r="SXB46" s="429"/>
      <c r="SXC46" s="429"/>
      <c r="SXD46" s="429"/>
      <c r="SXE46" s="429"/>
      <c r="SXF46" s="429"/>
      <c r="SXG46" s="429"/>
      <c r="SXH46" s="429"/>
      <c r="SXI46" s="429"/>
      <c r="SXJ46" s="429"/>
      <c r="SXK46" s="429"/>
      <c r="SXL46" s="429"/>
      <c r="SXM46" s="429"/>
      <c r="SXN46" s="429"/>
      <c r="SXO46" s="429"/>
      <c r="SXP46" s="429"/>
      <c r="SXQ46" s="429"/>
      <c r="SXR46" s="429"/>
      <c r="SXS46" s="429"/>
      <c r="SXT46" s="429"/>
      <c r="SXU46" s="429"/>
      <c r="SXV46" s="429"/>
      <c r="SXW46" s="429"/>
      <c r="SXX46" s="429"/>
      <c r="SXY46" s="429"/>
      <c r="SXZ46" s="429"/>
      <c r="SYA46" s="429"/>
      <c r="SYB46" s="429"/>
      <c r="SYC46" s="429"/>
      <c r="SYD46" s="429"/>
      <c r="SYE46" s="429"/>
      <c r="SYF46" s="429"/>
      <c r="SYG46" s="429"/>
      <c r="SYH46" s="429"/>
      <c r="SYI46" s="429"/>
      <c r="SYJ46" s="429"/>
      <c r="SYK46" s="429"/>
      <c r="SYL46" s="429"/>
      <c r="SYM46" s="429"/>
      <c r="SYN46" s="429"/>
      <c r="SYO46" s="429"/>
      <c r="SYP46" s="429"/>
      <c r="SYQ46" s="429"/>
      <c r="SYR46" s="429"/>
      <c r="SYS46" s="429"/>
      <c r="SYT46" s="429"/>
      <c r="SYU46" s="429"/>
      <c r="SYV46" s="429"/>
      <c r="SYW46" s="429"/>
      <c r="SYX46" s="429"/>
      <c r="SYY46" s="429"/>
      <c r="SYZ46" s="429"/>
      <c r="SZA46" s="429"/>
      <c r="SZB46" s="429"/>
      <c r="SZC46" s="429"/>
      <c r="SZD46" s="429"/>
      <c r="SZE46" s="429"/>
      <c r="SZF46" s="429"/>
      <c r="SZG46" s="429"/>
      <c r="SZH46" s="429"/>
      <c r="SZI46" s="429"/>
      <c r="SZJ46" s="429"/>
      <c r="SZK46" s="429"/>
      <c r="SZL46" s="429"/>
      <c r="SZM46" s="429"/>
      <c r="SZN46" s="429"/>
      <c r="SZO46" s="429"/>
      <c r="SZP46" s="429"/>
      <c r="SZQ46" s="429"/>
      <c r="SZR46" s="429"/>
      <c r="SZS46" s="429"/>
      <c r="SZT46" s="429"/>
      <c r="SZU46" s="429"/>
      <c r="SZV46" s="429"/>
      <c r="SZW46" s="429"/>
      <c r="SZX46" s="429"/>
      <c r="SZY46" s="429"/>
      <c r="SZZ46" s="429"/>
      <c r="TAA46" s="429"/>
      <c r="TAB46" s="429"/>
      <c r="TAC46" s="429"/>
      <c r="TAD46" s="429"/>
      <c r="TAE46" s="429"/>
      <c r="TAF46" s="429"/>
      <c r="TAG46" s="429"/>
      <c r="TAH46" s="429"/>
      <c r="TAI46" s="429"/>
      <c r="TAJ46" s="429"/>
      <c r="TAK46" s="429"/>
      <c r="TAL46" s="429"/>
      <c r="TAM46" s="429"/>
      <c r="TAN46" s="429"/>
      <c r="TAO46" s="429"/>
      <c r="TAP46" s="429"/>
      <c r="TAQ46" s="429"/>
      <c r="TAR46" s="429"/>
      <c r="TAS46" s="429"/>
      <c r="TAT46" s="429"/>
      <c r="TAU46" s="429"/>
      <c r="TAV46" s="429"/>
      <c r="TAW46" s="429"/>
      <c r="TAX46" s="429"/>
      <c r="TAY46" s="429"/>
      <c r="TAZ46" s="429"/>
      <c r="TBA46" s="429"/>
      <c r="TBB46" s="429"/>
      <c r="TBC46" s="429"/>
      <c r="TBD46" s="429"/>
      <c r="TBE46" s="429"/>
      <c r="TBF46" s="429"/>
      <c r="TBG46" s="429"/>
      <c r="TBH46" s="429"/>
      <c r="TBI46" s="429"/>
      <c r="TBJ46" s="429"/>
      <c r="TBK46" s="429"/>
      <c r="TBL46" s="429"/>
      <c r="TBM46" s="429"/>
      <c r="TBN46" s="429"/>
      <c r="TBO46" s="429"/>
      <c r="TBP46" s="429"/>
      <c r="TBQ46" s="429"/>
      <c r="TBR46" s="429"/>
      <c r="TBS46" s="429"/>
      <c r="TBT46" s="429"/>
      <c r="TBU46" s="429"/>
      <c r="TBV46" s="429"/>
      <c r="TBW46" s="429"/>
      <c r="TBX46" s="429"/>
      <c r="TBY46" s="429"/>
      <c r="TBZ46" s="429"/>
      <c r="TCA46" s="429"/>
      <c r="TCB46" s="429"/>
      <c r="TCC46" s="429"/>
      <c r="TCD46" s="429"/>
      <c r="TCE46" s="429"/>
      <c r="TCF46" s="429"/>
      <c r="TCG46" s="429"/>
      <c r="TCH46" s="429"/>
      <c r="TCI46" s="429"/>
      <c r="TCJ46" s="429"/>
      <c r="TCK46" s="429"/>
      <c r="TCL46" s="429"/>
      <c r="TCM46" s="429"/>
      <c r="TCN46" s="429"/>
      <c r="TCO46" s="429"/>
      <c r="TCP46" s="429"/>
      <c r="TCQ46" s="429"/>
      <c r="TCR46" s="429"/>
      <c r="TCS46" s="429"/>
      <c r="TCT46" s="429"/>
      <c r="TCU46" s="429"/>
      <c r="TCV46" s="429"/>
      <c r="TCW46" s="429"/>
      <c r="TCX46" s="429"/>
      <c r="TCY46" s="429"/>
      <c r="TCZ46" s="429"/>
      <c r="TDA46" s="429"/>
      <c r="TDB46" s="429"/>
      <c r="TDC46" s="429"/>
      <c r="TDD46" s="429"/>
      <c r="TDE46" s="429"/>
      <c r="TDF46" s="429"/>
      <c r="TDG46" s="429"/>
      <c r="TDH46" s="429"/>
      <c r="TDI46" s="429"/>
      <c r="TDJ46" s="429"/>
      <c r="TDK46" s="429"/>
      <c r="TDL46" s="429"/>
      <c r="TDM46" s="429"/>
      <c r="TDN46" s="429"/>
      <c r="TDO46" s="429"/>
      <c r="TDP46" s="429"/>
      <c r="TDQ46" s="429"/>
      <c r="TDR46" s="429"/>
      <c r="TDS46" s="429"/>
      <c r="TDT46" s="429"/>
      <c r="TDU46" s="429"/>
      <c r="TDV46" s="429"/>
      <c r="TDW46" s="429"/>
      <c r="TDX46" s="429"/>
      <c r="TDY46" s="429"/>
      <c r="TDZ46" s="429"/>
      <c r="TEA46" s="429"/>
      <c r="TEB46" s="429"/>
      <c r="TEC46" s="429"/>
      <c r="TED46" s="429"/>
      <c r="TEE46" s="429"/>
      <c r="TEF46" s="429"/>
      <c r="TEG46" s="429"/>
      <c r="TEH46" s="429"/>
      <c r="TEI46" s="429"/>
      <c r="TEJ46" s="429"/>
      <c r="TEK46" s="429"/>
      <c r="TEL46" s="429"/>
      <c r="TEM46" s="429"/>
      <c r="TEN46" s="429"/>
      <c r="TEO46" s="429"/>
      <c r="TEP46" s="429"/>
      <c r="TEQ46" s="429"/>
      <c r="TER46" s="429"/>
      <c r="TES46" s="429"/>
      <c r="TET46" s="429"/>
      <c r="TEU46" s="429"/>
      <c r="TEV46" s="429"/>
      <c r="TEW46" s="429"/>
      <c r="TEX46" s="429"/>
      <c r="TEY46" s="429"/>
      <c r="TEZ46" s="429"/>
      <c r="TFA46" s="429"/>
      <c r="TFB46" s="429"/>
      <c r="TFC46" s="429"/>
      <c r="TFD46" s="429"/>
      <c r="TFE46" s="429"/>
      <c r="TFF46" s="429"/>
      <c r="TFG46" s="429"/>
      <c r="TFH46" s="429"/>
      <c r="TFI46" s="429"/>
      <c r="TFJ46" s="429"/>
      <c r="TFK46" s="429"/>
      <c r="TFL46" s="429"/>
      <c r="TFM46" s="429"/>
      <c r="TFN46" s="429"/>
      <c r="TFO46" s="429"/>
      <c r="TFP46" s="429"/>
      <c r="TFQ46" s="429"/>
      <c r="TFR46" s="429"/>
      <c r="TFS46" s="429"/>
      <c r="TFT46" s="429"/>
      <c r="TFU46" s="429"/>
      <c r="TFV46" s="429"/>
      <c r="TFW46" s="429"/>
      <c r="TFX46" s="429"/>
      <c r="TFY46" s="429"/>
      <c r="TFZ46" s="429"/>
      <c r="TGA46" s="429"/>
      <c r="TGB46" s="429"/>
      <c r="TGC46" s="429"/>
      <c r="TGD46" s="429"/>
      <c r="TGE46" s="429"/>
      <c r="TGF46" s="429"/>
      <c r="TGG46" s="429"/>
      <c r="TGH46" s="429"/>
      <c r="TGI46" s="429"/>
      <c r="TGJ46" s="429"/>
      <c r="TGK46" s="429"/>
      <c r="TGL46" s="429"/>
      <c r="TGM46" s="429"/>
      <c r="TGN46" s="429"/>
      <c r="TGO46" s="429"/>
      <c r="TGP46" s="429"/>
      <c r="TGQ46" s="429"/>
      <c r="TGR46" s="429"/>
      <c r="TGS46" s="429"/>
      <c r="TGT46" s="429"/>
      <c r="TGU46" s="429"/>
      <c r="TGV46" s="429"/>
      <c r="TGW46" s="429"/>
      <c r="TGX46" s="429"/>
      <c r="TGY46" s="429"/>
      <c r="TGZ46" s="429"/>
      <c r="THA46" s="429"/>
      <c r="THB46" s="429"/>
      <c r="THC46" s="429"/>
      <c r="THD46" s="429"/>
      <c r="THE46" s="429"/>
      <c r="THF46" s="429"/>
      <c r="THG46" s="429"/>
      <c r="THH46" s="429"/>
      <c r="THI46" s="429"/>
      <c r="THJ46" s="429"/>
      <c r="THK46" s="429"/>
      <c r="THL46" s="429"/>
      <c r="THM46" s="429"/>
      <c r="THN46" s="429"/>
      <c r="THO46" s="429"/>
      <c r="THP46" s="429"/>
      <c r="THQ46" s="429"/>
      <c r="THR46" s="429"/>
      <c r="THS46" s="429"/>
      <c r="THT46" s="429"/>
      <c r="THU46" s="429"/>
      <c r="THV46" s="429"/>
      <c r="THW46" s="429"/>
      <c r="THX46" s="429"/>
      <c r="THY46" s="429"/>
      <c r="THZ46" s="429"/>
      <c r="TIA46" s="429"/>
      <c r="TIB46" s="429"/>
      <c r="TIC46" s="429"/>
      <c r="TID46" s="429"/>
      <c r="TIE46" s="429"/>
      <c r="TIF46" s="429"/>
      <c r="TIG46" s="429"/>
      <c r="TIH46" s="429"/>
      <c r="TII46" s="429"/>
      <c r="TIJ46" s="429"/>
      <c r="TIK46" s="429"/>
      <c r="TIL46" s="429"/>
      <c r="TIM46" s="429"/>
      <c r="TIN46" s="429"/>
      <c r="TIO46" s="429"/>
      <c r="TIP46" s="429"/>
      <c r="TIQ46" s="429"/>
      <c r="TIR46" s="429"/>
      <c r="TIS46" s="429"/>
      <c r="TIT46" s="429"/>
      <c r="TIU46" s="429"/>
      <c r="TIV46" s="429"/>
      <c r="TIW46" s="429"/>
      <c r="TIX46" s="429"/>
      <c r="TIY46" s="429"/>
      <c r="TIZ46" s="429"/>
      <c r="TJA46" s="429"/>
      <c r="TJB46" s="429"/>
      <c r="TJC46" s="429"/>
      <c r="TJD46" s="429"/>
      <c r="TJE46" s="429"/>
      <c r="TJF46" s="429"/>
      <c r="TJG46" s="429"/>
      <c r="TJH46" s="429"/>
      <c r="TJI46" s="429"/>
      <c r="TJJ46" s="429"/>
      <c r="TJK46" s="429"/>
      <c r="TJL46" s="429"/>
      <c r="TJM46" s="429"/>
      <c r="TJN46" s="429"/>
      <c r="TJO46" s="429"/>
      <c r="TJP46" s="429"/>
      <c r="TJQ46" s="429"/>
      <c r="TJR46" s="429"/>
      <c r="TJS46" s="429"/>
      <c r="TJT46" s="429"/>
      <c r="TJU46" s="429"/>
      <c r="TJV46" s="429"/>
      <c r="TJW46" s="429"/>
      <c r="TJX46" s="429"/>
      <c r="TJY46" s="429"/>
      <c r="TJZ46" s="429"/>
      <c r="TKA46" s="429"/>
      <c r="TKB46" s="429"/>
      <c r="TKC46" s="429"/>
      <c r="TKD46" s="429"/>
      <c r="TKE46" s="429"/>
      <c r="TKF46" s="429"/>
      <c r="TKG46" s="429"/>
      <c r="TKH46" s="429"/>
      <c r="TKI46" s="429"/>
      <c r="TKJ46" s="429"/>
      <c r="TKK46" s="429"/>
      <c r="TKL46" s="429"/>
      <c r="TKM46" s="429"/>
      <c r="TKN46" s="429"/>
      <c r="TKO46" s="429"/>
      <c r="TKP46" s="429"/>
      <c r="TKQ46" s="429"/>
      <c r="TKR46" s="429"/>
      <c r="TKS46" s="429"/>
      <c r="TKT46" s="429"/>
      <c r="TKU46" s="429"/>
      <c r="TKV46" s="429"/>
      <c r="TKW46" s="429"/>
      <c r="TKX46" s="429"/>
      <c r="TKY46" s="429"/>
      <c r="TKZ46" s="429"/>
      <c r="TLA46" s="429"/>
      <c r="TLB46" s="429"/>
      <c r="TLC46" s="429"/>
      <c r="TLD46" s="429"/>
      <c r="TLE46" s="429"/>
      <c r="TLF46" s="429"/>
      <c r="TLG46" s="429"/>
      <c r="TLH46" s="429"/>
      <c r="TLI46" s="429"/>
      <c r="TLJ46" s="429"/>
      <c r="TLK46" s="429"/>
      <c r="TLL46" s="429"/>
      <c r="TLM46" s="429"/>
      <c r="TLN46" s="429"/>
      <c r="TLO46" s="429"/>
      <c r="TLP46" s="429"/>
      <c r="TLQ46" s="429"/>
      <c r="TLR46" s="429"/>
      <c r="TLS46" s="429"/>
      <c r="TLT46" s="429"/>
      <c r="TLU46" s="429"/>
      <c r="TLV46" s="429"/>
      <c r="TLW46" s="429"/>
      <c r="TLX46" s="429"/>
      <c r="TLY46" s="429"/>
      <c r="TLZ46" s="429"/>
      <c r="TMA46" s="429"/>
      <c r="TMB46" s="429"/>
      <c r="TMC46" s="429"/>
      <c r="TMD46" s="429"/>
      <c r="TME46" s="429"/>
      <c r="TMF46" s="429"/>
      <c r="TMG46" s="429"/>
      <c r="TMH46" s="429"/>
      <c r="TMI46" s="429"/>
      <c r="TMJ46" s="429"/>
      <c r="TMK46" s="429"/>
      <c r="TML46" s="429"/>
      <c r="TMM46" s="429"/>
      <c r="TMN46" s="429"/>
      <c r="TMO46" s="429"/>
      <c r="TMP46" s="429"/>
      <c r="TMQ46" s="429"/>
      <c r="TMR46" s="429"/>
      <c r="TMS46" s="429"/>
      <c r="TMT46" s="429"/>
      <c r="TMU46" s="429"/>
      <c r="TMV46" s="429"/>
      <c r="TMW46" s="429"/>
      <c r="TMX46" s="429"/>
      <c r="TMY46" s="429"/>
      <c r="TMZ46" s="429"/>
      <c r="TNA46" s="429"/>
      <c r="TNB46" s="429"/>
      <c r="TNC46" s="429"/>
      <c r="TND46" s="429"/>
      <c r="TNE46" s="429"/>
      <c r="TNF46" s="429"/>
      <c r="TNG46" s="429"/>
      <c r="TNH46" s="429"/>
      <c r="TNI46" s="429"/>
      <c r="TNJ46" s="429"/>
      <c r="TNK46" s="429"/>
      <c r="TNL46" s="429"/>
      <c r="TNM46" s="429"/>
      <c r="TNN46" s="429"/>
      <c r="TNO46" s="429"/>
      <c r="TNP46" s="429"/>
      <c r="TNQ46" s="429"/>
      <c r="TNR46" s="429"/>
      <c r="TNS46" s="429"/>
      <c r="TNT46" s="429"/>
      <c r="TNU46" s="429"/>
      <c r="TNV46" s="429"/>
      <c r="TNW46" s="429"/>
      <c r="TNX46" s="429"/>
      <c r="TNY46" s="429"/>
      <c r="TNZ46" s="429"/>
      <c r="TOA46" s="429"/>
      <c r="TOB46" s="429"/>
      <c r="TOC46" s="429"/>
      <c r="TOD46" s="429"/>
      <c r="TOE46" s="429"/>
      <c r="TOF46" s="429"/>
      <c r="TOG46" s="429"/>
      <c r="TOH46" s="429"/>
      <c r="TOI46" s="429"/>
      <c r="TOJ46" s="429"/>
      <c r="TOK46" s="429"/>
      <c r="TOL46" s="429"/>
      <c r="TOM46" s="429"/>
      <c r="TON46" s="429"/>
      <c r="TOO46" s="429"/>
      <c r="TOP46" s="429"/>
      <c r="TOQ46" s="429"/>
      <c r="TOR46" s="429"/>
      <c r="TOS46" s="429"/>
      <c r="TOT46" s="429"/>
      <c r="TOU46" s="429"/>
      <c r="TOV46" s="429"/>
      <c r="TOW46" s="429"/>
      <c r="TOX46" s="429"/>
      <c r="TOY46" s="429"/>
      <c r="TOZ46" s="429"/>
      <c r="TPA46" s="429"/>
      <c r="TPB46" s="429"/>
      <c r="TPC46" s="429"/>
      <c r="TPD46" s="429"/>
      <c r="TPE46" s="429"/>
      <c r="TPF46" s="429"/>
      <c r="TPG46" s="429"/>
      <c r="TPH46" s="429"/>
      <c r="TPI46" s="429"/>
      <c r="TPJ46" s="429"/>
      <c r="TPK46" s="429"/>
      <c r="TPL46" s="429"/>
      <c r="TPM46" s="429"/>
      <c r="TPN46" s="429"/>
      <c r="TPO46" s="429"/>
      <c r="TPP46" s="429"/>
      <c r="TPQ46" s="429"/>
      <c r="TPR46" s="429"/>
      <c r="TPS46" s="429"/>
      <c r="TPT46" s="429"/>
      <c r="TPU46" s="429"/>
      <c r="TPV46" s="429"/>
      <c r="TPW46" s="429"/>
      <c r="TPX46" s="429"/>
      <c r="TPY46" s="429"/>
      <c r="TPZ46" s="429"/>
      <c r="TQA46" s="429"/>
      <c r="TQB46" s="429"/>
      <c r="TQC46" s="429"/>
      <c r="TQD46" s="429"/>
      <c r="TQE46" s="429"/>
      <c r="TQF46" s="429"/>
      <c r="TQG46" s="429"/>
      <c r="TQH46" s="429"/>
      <c r="TQI46" s="429"/>
      <c r="TQJ46" s="429"/>
      <c r="TQK46" s="429"/>
      <c r="TQL46" s="429"/>
      <c r="TQM46" s="429"/>
      <c r="TQN46" s="429"/>
      <c r="TQO46" s="429"/>
      <c r="TQP46" s="429"/>
      <c r="TQQ46" s="429"/>
      <c r="TQR46" s="429"/>
      <c r="TQS46" s="429"/>
      <c r="TQT46" s="429"/>
      <c r="TQU46" s="429"/>
      <c r="TQV46" s="429"/>
      <c r="TQW46" s="429"/>
      <c r="TQX46" s="429"/>
      <c r="TQY46" s="429"/>
      <c r="TQZ46" s="429"/>
      <c r="TRA46" s="429"/>
      <c r="TRB46" s="429"/>
      <c r="TRC46" s="429"/>
      <c r="TRD46" s="429"/>
      <c r="TRE46" s="429"/>
      <c r="TRF46" s="429"/>
      <c r="TRG46" s="429"/>
      <c r="TRH46" s="429"/>
      <c r="TRI46" s="429"/>
      <c r="TRJ46" s="429"/>
      <c r="TRK46" s="429"/>
      <c r="TRL46" s="429"/>
      <c r="TRM46" s="429"/>
      <c r="TRN46" s="429"/>
      <c r="TRO46" s="429"/>
      <c r="TRP46" s="429"/>
      <c r="TRQ46" s="429"/>
      <c r="TRR46" s="429"/>
      <c r="TRS46" s="429"/>
      <c r="TRT46" s="429"/>
      <c r="TRU46" s="429"/>
      <c r="TRV46" s="429"/>
      <c r="TRW46" s="429"/>
      <c r="TRX46" s="429"/>
      <c r="TRY46" s="429"/>
      <c r="TRZ46" s="429"/>
      <c r="TSA46" s="429"/>
      <c r="TSB46" s="429"/>
      <c r="TSC46" s="429"/>
      <c r="TSD46" s="429"/>
      <c r="TSE46" s="429"/>
      <c r="TSF46" s="429"/>
      <c r="TSG46" s="429"/>
      <c r="TSH46" s="429"/>
      <c r="TSI46" s="429"/>
      <c r="TSJ46" s="429"/>
      <c r="TSK46" s="429"/>
      <c r="TSL46" s="429"/>
      <c r="TSM46" s="429"/>
      <c r="TSN46" s="429"/>
      <c r="TSO46" s="429"/>
      <c r="TSP46" s="429"/>
      <c r="TSQ46" s="429"/>
      <c r="TSR46" s="429"/>
      <c r="TSS46" s="429"/>
      <c r="TST46" s="429"/>
      <c r="TSU46" s="429"/>
      <c r="TSV46" s="429"/>
      <c r="TSW46" s="429"/>
      <c r="TSX46" s="429"/>
      <c r="TSY46" s="429"/>
      <c r="TSZ46" s="429"/>
      <c r="TTA46" s="429"/>
      <c r="TTB46" s="429"/>
      <c r="TTC46" s="429"/>
      <c r="TTD46" s="429"/>
      <c r="TTE46" s="429"/>
      <c r="TTF46" s="429"/>
      <c r="TTG46" s="429"/>
      <c r="TTH46" s="429"/>
      <c r="TTI46" s="429"/>
      <c r="TTJ46" s="429"/>
      <c r="TTK46" s="429"/>
      <c r="TTL46" s="429"/>
      <c r="TTM46" s="429"/>
      <c r="TTN46" s="429"/>
      <c r="TTO46" s="429"/>
      <c r="TTP46" s="429"/>
      <c r="TTQ46" s="429"/>
      <c r="TTR46" s="429"/>
      <c r="TTS46" s="429"/>
      <c r="TTT46" s="429"/>
      <c r="TTU46" s="429"/>
      <c r="TTV46" s="429"/>
      <c r="TTW46" s="429"/>
      <c r="TTX46" s="429"/>
      <c r="TTY46" s="429"/>
      <c r="TTZ46" s="429"/>
      <c r="TUA46" s="429"/>
      <c r="TUB46" s="429"/>
      <c r="TUC46" s="429"/>
      <c r="TUD46" s="429"/>
      <c r="TUE46" s="429"/>
      <c r="TUF46" s="429"/>
      <c r="TUG46" s="429"/>
      <c r="TUH46" s="429"/>
      <c r="TUI46" s="429"/>
      <c r="TUJ46" s="429"/>
      <c r="TUK46" s="429"/>
      <c r="TUL46" s="429"/>
      <c r="TUM46" s="429"/>
      <c r="TUN46" s="429"/>
      <c r="TUO46" s="429"/>
      <c r="TUP46" s="429"/>
      <c r="TUQ46" s="429"/>
      <c r="TUR46" s="429"/>
      <c r="TUS46" s="429"/>
      <c r="TUT46" s="429"/>
      <c r="TUU46" s="429"/>
      <c r="TUV46" s="429"/>
      <c r="TUW46" s="429"/>
      <c r="TUX46" s="429"/>
      <c r="TUY46" s="429"/>
      <c r="TUZ46" s="429"/>
      <c r="TVA46" s="429"/>
      <c r="TVB46" s="429"/>
      <c r="TVC46" s="429"/>
      <c r="TVD46" s="429"/>
      <c r="TVE46" s="429"/>
      <c r="TVF46" s="429"/>
      <c r="TVG46" s="429"/>
      <c r="TVH46" s="429"/>
      <c r="TVI46" s="429"/>
      <c r="TVJ46" s="429"/>
      <c r="TVK46" s="429"/>
      <c r="TVL46" s="429"/>
      <c r="TVM46" s="429"/>
      <c r="TVN46" s="429"/>
      <c r="TVO46" s="429"/>
      <c r="TVP46" s="429"/>
      <c r="TVQ46" s="429"/>
      <c r="TVR46" s="429"/>
      <c r="TVS46" s="429"/>
      <c r="TVT46" s="429"/>
      <c r="TVU46" s="429"/>
      <c r="TVV46" s="429"/>
      <c r="TVW46" s="429"/>
      <c r="TVX46" s="429"/>
      <c r="TVY46" s="429"/>
      <c r="TVZ46" s="429"/>
      <c r="TWA46" s="429"/>
      <c r="TWB46" s="429"/>
      <c r="TWC46" s="429"/>
      <c r="TWD46" s="429"/>
      <c r="TWE46" s="429"/>
      <c r="TWF46" s="429"/>
      <c r="TWG46" s="429"/>
      <c r="TWH46" s="429"/>
      <c r="TWI46" s="429"/>
      <c r="TWJ46" s="429"/>
      <c r="TWK46" s="429"/>
      <c r="TWL46" s="429"/>
      <c r="TWM46" s="429"/>
      <c r="TWN46" s="429"/>
      <c r="TWO46" s="429"/>
      <c r="TWP46" s="429"/>
      <c r="TWQ46" s="429"/>
      <c r="TWR46" s="429"/>
      <c r="TWS46" s="429"/>
      <c r="TWT46" s="429"/>
      <c r="TWU46" s="429"/>
      <c r="TWV46" s="429"/>
      <c r="TWW46" s="429"/>
      <c r="TWX46" s="429"/>
      <c r="TWY46" s="429"/>
      <c r="TWZ46" s="429"/>
      <c r="TXA46" s="429"/>
      <c r="TXB46" s="429"/>
      <c r="TXC46" s="429"/>
      <c r="TXD46" s="429"/>
      <c r="TXE46" s="429"/>
      <c r="TXF46" s="429"/>
      <c r="TXG46" s="429"/>
      <c r="TXH46" s="429"/>
      <c r="TXI46" s="429"/>
      <c r="TXJ46" s="429"/>
      <c r="TXK46" s="429"/>
      <c r="TXL46" s="429"/>
      <c r="TXM46" s="429"/>
      <c r="TXN46" s="429"/>
      <c r="TXO46" s="429"/>
      <c r="TXP46" s="429"/>
      <c r="TXQ46" s="429"/>
      <c r="TXR46" s="429"/>
      <c r="TXS46" s="429"/>
      <c r="TXT46" s="429"/>
      <c r="TXU46" s="429"/>
      <c r="TXV46" s="429"/>
      <c r="TXW46" s="429"/>
      <c r="TXX46" s="429"/>
      <c r="TXY46" s="429"/>
      <c r="TXZ46" s="429"/>
      <c r="TYA46" s="429"/>
      <c r="TYB46" s="429"/>
      <c r="TYC46" s="429"/>
      <c r="TYD46" s="429"/>
      <c r="TYE46" s="429"/>
      <c r="TYF46" s="429"/>
      <c r="TYG46" s="429"/>
      <c r="TYH46" s="429"/>
      <c r="TYI46" s="429"/>
      <c r="TYJ46" s="429"/>
      <c r="TYK46" s="429"/>
      <c r="TYL46" s="429"/>
      <c r="TYM46" s="429"/>
      <c r="TYN46" s="429"/>
      <c r="TYO46" s="429"/>
      <c r="TYP46" s="429"/>
      <c r="TYQ46" s="429"/>
      <c r="TYR46" s="429"/>
      <c r="TYS46" s="429"/>
      <c r="TYT46" s="429"/>
      <c r="TYU46" s="429"/>
      <c r="TYV46" s="429"/>
      <c r="TYW46" s="429"/>
      <c r="TYX46" s="429"/>
      <c r="TYY46" s="429"/>
      <c r="TYZ46" s="429"/>
      <c r="TZA46" s="429"/>
      <c r="TZB46" s="429"/>
      <c r="TZC46" s="429"/>
      <c r="TZD46" s="429"/>
      <c r="TZE46" s="429"/>
      <c r="TZF46" s="429"/>
      <c r="TZG46" s="429"/>
      <c r="TZH46" s="429"/>
      <c r="TZI46" s="429"/>
      <c r="TZJ46" s="429"/>
      <c r="TZK46" s="429"/>
      <c r="TZL46" s="429"/>
      <c r="TZM46" s="429"/>
      <c r="TZN46" s="429"/>
      <c r="TZO46" s="429"/>
      <c r="TZP46" s="429"/>
      <c r="TZQ46" s="429"/>
      <c r="TZR46" s="429"/>
      <c r="TZS46" s="429"/>
      <c r="TZT46" s="429"/>
      <c r="TZU46" s="429"/>
      <c r="TZV46" s="429"/>
      <c r="TZW46" s="429"/>
      <c r="TZX46" s="429"/>
      <c r="TZY46" s="429"/>
      <c r="TZZ46" s="429"/>
      <c r="UAA46" s="429"/>
      <c r="UAB46" s="429"/>
      <c r="UAC46" s="429"/>
      <c r="UAD46" s="429"/>
      <c r="UAE46" s="429"/>
      <c r="UAF46" s="429"/>
      <c r="UAG46" s="429"/>
      <c r="UAH46" s="429"/>
      <c r="UAI46" s="429"/>
      <c r="UAJ46" s="429"/>
      <c r="UAK46" s="429"/>
      <c r="UAL46" s="429"/>
      <c r="UAM46" s="429"/>
      <c r="UAN46" s="429"/>
      <c r="UAO46" s="429"/>
      <c r="UAP46" s="429"/>
      <c r="UAQ46" s="429"/>
      <c r="UAR46" s="429"/>
      <c r="UAS46" s="429"/>
      <c r="UAT46" s="429"/>
      <c r="UAU46" s="429"/>
      <c r="UAV46" s="429"/>
      <c r="UAW46" s="429"/>
      <c r="UAX46" s="429"/>
      <c r="UAY46" s="429"/>
      <c r="UAZ46" s="429"/>
      <c r="UBA46" s="429"/>
      <c r="UBB46" s="429"/>
      <c r="UBC46" s="429"/>
      <c r="UBD46" s="429"/>
      <c r="UBE46" s="429"/>
      <c r="UBF46" s="429"/>
      <c r="UBG46" s="429"/>
      <c r="UBH46" s="429"/>
      <c r="UBI46" s="429"/>
      <c r="UBJ46" s="429"/>
      <c r="UBK46" s="429"/>
      <c r="UBL46" s="429"/>
      <c r="UBM46" s="429"/>
      <c r="UBN46" s="429"/>
      <c r="UBO46" s="429"/>
      <c r="UBP46" s="429"/>
      <c r="UBQ46" s="429"/>
      <c r="UBR46" s="429"/>
      <c r="UBS46" s="429"/>
      <c r="UBT46" s="429"/>
      <c r="UBU46" s="429"/>
      <c r="UBV46" s="429"/>
      <c r="UBW46" s="429"/>
      <c r="UBX46" s="429"/>
      <c r="UBY46" s="429"/>
      <c r="UBZ46" s="429"/>
      <c r="UCA46" s="429"/>
      <c r="UCB46" s="429"/>
      <c r="UCC46" s="429"/>
      <c r="UCD46" s="429"/>
      <c r="UCE46" s="429"/>
      <c r="UCF46" s="429"/>
      <c r="UCG46" s="429"/>
      <c r="UCH46" s="429"/>
      <c r="UCI46" s="429"/>
      <c r="UCJ46" s="429"/>
      <c r="UCK46" s="429"/>
      <c r="UCL46" s="429"/>
      <c r="UCM46" s="429"/>
      <c r="UCN46" s="429"/>
      <c r="UCO46" s="429"/>
      <c r="UCP46" s="429"/>
      <c r="UCQ46" s="429"/>
      <c r="UCR46" s="429"/>
      <c r="UCS46" s="429"/>
      <c r="UCT46" s="429"/>
      <c r="UCU46" s="429"/>
      <c r="UCV46" s="429"/>
      <c r="UCW46" s="429"/>
      <c r="UCX46" s="429"/>
      <c r="UCY46" s="429"/>
      <c r="UCZ46" s="429"/>
      <c r="UDA46" s="429"/>
      <c r="UDB46" s="429"/>
      <c r="UDC46" s="429"/>
      <c r="UDD46" s="429"/>
      <c r="UDE46" s="429"/>
      <c r="UDF46" s="429"/>
      <c r="UDG46" s="429"/>
      <c r="UDH46" s="429"/>
      <c r="UDI46" s="429"/>
      <c r="UDJ46" s="429"/>
      <c r="UDK46" s="429"/>
      <c r="UDL46" s="429"/>
      <c r="UDM46" s="429"/>
      <c r="UDN46" s="429"/>
      <c r="UDO46" s="429"/>
      <c r="UDP46" s="429"/>
      <c r="UDQ46" s="429"/>
      <c r="UDR46" s="429"/>
      <c r="UDS46" s="429"/>
      <c r="UDT46" s="429"/>
      <c r="UDU46" s="429"/>
      <c r="UDV46" s="429"/>
      <c r="UDW46" s="429"/>
      <c r="UDX46" s="429"/>
      <c r="UDY46" s="429"/>
      <c r="UDZ46" s="429"/>
      <c r="UEA46" s="429"/>
      <c r="UEB46" s="429"/>
      <c r="UEC46" s="429"/>
      <c r="UED46" s="429"/>
      <c r="UEE46" s="429"/>
      <c r="UEF46" s="429"/>
      <c r="UEG46" s="429"/>
      <c r="UEH46" s="429"/>
      <c r="UEI46" s="429"/>
      <c r="UEJ46" s="429"/>
      <c r="UEK46" s="429"/>
      <c r="UEL46" s="429"/>
      <c r="UEM46" s="429"/>
      <c r="UEN46" s="429"/>
      <c r="UEO46" s="429"/>
      <c r="UEP46" s="429"/>
      <c r="UEQ46" s="429"/>
      <c r="UER46" s="429"/>
      <c r="UES46" s="429"/>
      <c r="UET46" s="429"/>
      <c r="UEU46" s="429"/>
      <c r="UEV46" s="429"/>
      <c r="UEW46" s="429"/>
      <c r="UEX46" s="429"/>
      <c r="UEY46" s="429"/>
      <c r="UEZ46" s="429"/>
      <c r="UFA46" s="429"/>
      <c r="UFB46" s="429"/>
      <c r="UFC46" s="429"/>
      <c r="UFD46" s="429"/>
      <c r="UFE46" s="429"/>
      <c r="UFF46" s="429"/>
      <c r="UFG46" s="429"/>
      <c r="UFH46" s="429"/>
      <c r="UFI46" s="429"/>
      <c r="UFJ46" s="429"/>
      <c r="UFK46" s="429"/>
      <c r="UFL46" s="429"/>
      <c r="UFM46" s="429"/>
      <c r="UFN46" s="429"/>
      <c r="UFO46" s="429"/>
      <c r="UFP46" s="429"/>
      <c r="UFQ46" s="429"/>
      <c r="UFR46" s="429"/>
      <c r="UFS46" s="429"/>
      <c r="UFT46" s="429"/>
      <c r="UFU46" s="429"/>
      <c r="UFV46" s="429"/>
      <c r="UFW46" s="429"/>
      <c r="UFX46" s="429"/>
      <c r="UFY46" s="429"/>
      <c r="UFZ46" s="429"/>
      <c r="UGA46" s="429"/>
      <c r="UGB46" s="429"/>
      <c r="UGC46" s="429"/>
      <c r="UGD46" s="429"/>
      <c r="UGE46" s="429"/>
      <c r="UGF46" s="429"/>
      <c r="UGG46" s="429"/>
      <c r="UGH46" s="429"/>
      <c r="UGI46" s="429"/>
      <c r="UGJ46" s="429"/>
      <c r="UGK46" s="429"/>
      <c r="UGL46" s="429"/>
      <c r="UGM46" s="429"/>
      <c r="UGN46" s="429"/>
      <c r="UGO46" s="429"/>
      <c r="UGP46" s="429"/>
      <c r="UGQ46" s="429"/>
      <c r="UGR46" s="429"/>
      <c r="UGS46" s="429"/>
      <c r="UGT46" s="429"/>
      <c r="UGU46" s="429"/>
      <c r="UGV46" s="429"/>
      <c r="UGW46" s="429"/>
      <c r="UGX46" s="429"/>
      <c r="UGY46" s="429"/>
      <c r="UGZ46" s="429"/>
      <c r="UHA46" s="429"/>
      <c r="UHB46" s="429"/>
      <c r="UHC46" s="429"/>
      <c r="UHD46" s="429"/>
      <c r="UHE46" s="429"/>
      <c r="UHF46" s="429"/>
      <c r="UHG46" s="429"/>
      <c r="UHH46" s="429"/>
      <c r="UHI46" s="429"/>
      <c r="UHJ46" s="429"/>
      <c r="UHK46" s="429"/>
      <c r="UHL46" s="429"/>
      <c r="UHM46" s="429"/>
      <c r="UHN46" s="429"/>
      <c r="UHO46" s="429"/>
      <c r="UHP46" s="429"/>
      <c r="UHQ46" s="429"/>
      <c r="UHR46" s="429"/>
      <c r="UHS46" s="429"/>
      <c r="UHT46" s="429"/>
      <c r="UHU46" s="429"/>
      <c r="UHV46" s="429"/>
      <c r="UHW46" s="429"/>
      <c r="UHX46" s="429"/>
      <c r="UHY46" s="429"/>
      <c r="UHZ46" s="429"/>
      <c r="UIA46" s="429"/>
      <c r="UIB46" s="429"/>
      <c r="UIC46" s="429"/>
      <c r="UID46" s="429"/>
      <c r="UIE46" s="429"/>
      <c r="UIF46" s="429"/>
      <c r="UIG46" s="429"/>
      <c r="UIH46" s="429"/>
      <c r="UII46" s="429"/>
      <c r="UIJ46" s="429"/>
      <c r="UIK46" s="429"/>
      <c r="UIL46" s="429"/>
      <c r="UIM46" s="429"/>
      <c r="UIN46" s="429"/>
      <c r="UIO46" s="429"/>
      <c r="UIP46" s="429"/>
      <c r="UIQ46" s="429"/>
      <c r="UIR46" s="429"/>
      <c r="UIS46" s="429"/>
      <c r="UIT46" s="429"/>
      <c r="UIU46" s="429"/>
      <c r="UIV46" s="429"/>
      <c r="UIW46" s="429"/>
      <c r="UIX46" s="429"/>
      <c r="UIY46" s="429"/>
      <c r="UIZ46" s="429"/>
      <c r="UJA46" s="429"/>
      <c r="UJB46" s="429"/>
      <c r="UJC46" s="429"/>
      <c r="UJD46" s="429"/>
      <c r="UJE46" s="429"/>
      <c r="UJF46" s="429"/>
      <c r="UJG46" s="429"/>
      <c r="UJH46" s="429"/>
      <c r="UJI46" s="429"/>
      <c r="UJJ46" s="429"/>
      <c r="UJK46" s="429"/>
      <c r="UJL46" s="429"/>
      <c r="UJM46" s="429"/>
      <c r="UJN46" s="429"/>
      <c r="UJO46" s="429"/>
      <c r="UJP46" s="429"/>
      <c r="UJQ46" s="429"/>
      <c r="UJR46" s="429"/>
      <c r="UJS46" s="429"/>
      <c r="UJT46" s="429"/>
      <c r="UJU46" s="429"/>
      <c r="UJV46" s="429"/>
      <c r="UJW46" s="429"/>
      <c r="UJX46" s="429"/>
      <c r="UJY46" s="429"/>
      <c r="UJZ46" s="429"/>
      <c r="UKA46" s="429"/>
      <c r="UKB46" s="429"/>
      <c r="UKC46" s="429"/>
      <c r="UKD46" s="429"/>
      <c r="UKE46" s="429"/>
      <c r="UKF46" s="429"/>
      <c r="UKG46" s="429"/>
      <c r="UKH46" s="429"/>
      <c r="UKI46" s="429"/>
      <c r="UKJ46" s="429"/>
      <c r="UKK46" s="429"/>
      <c r="UKL46" s="429"/>
      <c r="UKM46" s="429"/>
      <c r="UKN46" s="429"/>
      <c r="UKO46" s="429"/>
      <c r="UKP46" s="429"/>
      <c r="UKQ46" s="429"/>
      <c r="UKR46" s="429"/>
      <c r="UKS46" s="429"/>
      <c r="UKT46" s="429"/>
      <c r="UKU46" s="429"/>
      <c r="UKV46" s="429"/>
      <c r="UKW46" s="429"/>
      <c r="UKX46" s="429"/>
      <c r="UKY46" s="429"/>
      <c r="UKZ46" s="429"/>
      <c r="ULA46" s="429"/>
      <c r="ULB46" s="429"/>
      <c r="ULC46" s="429"/>
      <c r="ULD46" s="429"/>
      <c r="ULE46" s="429"/>
      <c r="ULF46" s="429"/>
      <c r="ULG46" s="429"/>
      <c r="ULH46" s="429"/>
      <c r="ULI46" s="429"/>
      <c r="ULJ46" s="429"/>
      <c r="ULK46" s="429"/>
      <c r="ULL46" s="429"/>
      <c r="ULM46" s="429"/>
      <c r="ULN46" s="429"/>
      <c r="ULO46" s="429"/>
      <c r="ULP46" s="429"/>
      <c r="ULQ46" s="429"/>
      <c r="ULR46" s="429"/>
      <c r="ULS46" s="429"/>
      <c r="ULT46" s="429"/>
      <c r="ULU46" s="429"/>
      <c r="ULV46" s="429"/>
      <c r="ULW46" s="429"/>
      <c r="ULX46" s="429"/>
      <c r="ULY46" s="429"/>
      <c r="ULZ46" s="429"/>
      <c r="UMA46" s="429"/>
      <c r="UMB46" s="429"/>
      <c r="UMC46" s="429"/>
      <c r="UMD46" s="429"/>
      <c r="UME46" s="429"/>
      <c r="UMF46" s="429"/>
      <c r="UMG46" s="429"/>
      <c r="UMH46" s="429"/>
      <c r="UMI46" s="429"/>
      <c r="UMJ46" s="429"/>
      <c r="UMK46" s="429"/>
      <c r="UML46" s="429"/>
      <c r="UMM46" s="429"/>
      <c r="UMN46" s="429"/>
      <c r="UMO46" s="429"/>
      <c r="UMP46" s="429"/>
      <c r="UMQ46" s="429"/>
      <c r="UMR46" s="429"/>
      <c r="UMS46" s="429"/>
      <c r="UMT46" s="429"/>
      <c r="UMU46" s="429"/>
      <c r="UMV46" s="429"/>
      <c r="UMW46" s="429"/>
      <c r="UMX46" s="429"/>
      <c r="UMY46" s="429"/>
      <c r="UMZ46" s="429"/>
      <c r="UNA46" s="429"/>
      <c r="UNB46" s="429"/>
      <c r="UNC46" s="429"/>
      <c r="UND46" s="429"/>
      <c r="UNE46" s="429"/>
      <c r="UNF46" s="429"/>
      <c r="UNG46" s="429"/>
      <c r="UNH46" s="429"/>
      <c r="UNI46" s="429"/>
      <c r="UNJ46" s="429"/>
      <c r="UNK46" s="429"/>
      <c r="UNL46" s="429"/>
      <c r="UNM46" s="429"/>
      <c r="UNN46" s="429"/>
      <c r="UNO46" s="429"/>
      <c r="UNP46" s="429"/>
      <c r="UNQ46" s="429"/>
      <c r="UNR46" s="429"/>
      <c r="UNS46" s="429"/>
      <c r="UNT46" s="429"/>
      <c r="UNU46" s="429"/>
      <c r="UNV46" s="429"/>
      <c r="UNW46" s="429"/>
      <c r="UNX46" s="429"/>
      <c r="UNY46" s="429"/>
      <c r="UNZ46" s="429"/>
      <c r="UOA46" s="429"/>
      <c r="UOB46" s="429"/>
      <c r="UOC46" s="429"/>
      <c r="UOD46" s="429"/>
      <c r="UOE46" s="429"/>
      <c r="UOF46" s="429"/>
      <c r="UOG46" s="429"/>
      <c r="UOH46" s="429"/>
      <c r="UOI46" s="429"/>
      <c r="UOJ46" s="429"/>
      <c r="UOK46" s="429"/>
      <c r="UOL46" s="429"/>
      <c r="UOM46" s="429"/>
      <c r="UON46" s="429"/>
      <c r="UOO46" s="429"/>
      <c r="UOP46" s="429"/>
      <c r="UOQ46" s="429"/>
      <c r="UOR46" s="429"/>
      <c r="UOS46" s="429"/>
      <c r="UOT46" s="429"/>
      <c r="UOU46" s="429"/>
      <c r="UOV46" s="429"/>
      <c r="UOW46" s="429"/>
      <c r="UOX46" s="429"/>
      <c r="UOY46" s="429"/>
      <c r="UOZ46" s="429"/>
      <c r="UPA46" s="429"/>
      <c r="UPB46" s="429"/>
      <c r="UPC46" s="429"/>
      <c r="UPD46" s="429"/>
      <c r="UPE46" s="429"/>
      <c r="UPF46" s="429"/>
      <c r="UPG46" s="429"/>
      <c r="UPH46" s="429"/>
      <c r="UPI46" s="429"/>
      <c r="UPJ46" s="429"/>
      <c r="UPK46" s="429"/>
      <c r="UPL46" s="429"/>
      <c r="UPM46" s="429"/>
      <c r="UPN46" s="429"/>
      <c r="UPO46" s="429"/>
      <c r="UPP46" s="429"/>
      <c r="UPQ46" s="429"/>
      <c r="UPR46" s="429"/>
      <c r="UPS46" s="429"/>
      <c r="UPT46" s="429"/>
      <c r="UPU46" s="429"/>
      <c r="UPV46" s="429"/>
      <c r="UPW46" s="429"/>
      <c r="UPX46" s="429"/>
      <c r="UPY46" s="429"/>
      <c r="UPZ46" s="429"/>
      <c r="UQA46" s="429"/>
      <c r="UQB46" s="429"/>
      <c r="UQC46" s="429"/>
      <c r="UQD46" s="429"/>
      <c r="UQE46" s="429"/>
      <c r="UQF46" s="429"/>
      <c r="UQG46" s="429"/>
      <c r="UQH46" s="429"/>
      <c r="UQI46" s="429"/>
      <c r="UQJ46" s="429"/>
      <c r="UQK46" s="429"/>
      <c r="UQL46" s="429"/>
      <c r="UQM46" s="429"/>
      <c r="UQN46" s="429"/>
      <c r="UQO46" s="429"/>
      <c r="UQP46" s="429"/>
      <c r="UQQ46" s="429"/>
      <c r="UQR46" s="429"/>
      <c r="UQS46" s="429"/>
      <c r="UQT46" s="429"/>
      <c r="UQU46" s="429"/>
      <c r="UQV46" s="429"/>
      <c r="UQW46" s="429"/>
      <c r="UQX46" s="429"/>
      <c r="UQY46" s="429"/>
      <c r="UQZ46" s="429"/>
      <c r="URA46" s="429"/>
      <c r="URB46" s="429"/>
      <c r="URC46" s="429"/>
      <c r="URD46" s="429"/>
      <c r="URE46" s="429"/>
      <c r="URF46" s="429"/>
      <c r="URG46" s="429"/>
      <c r="URH46" s="429"/>
      <c r="URI46" s="429"/>
      <c r="URJ46" s="429"/>
      <c r="URK46" s="429"/>
      <c r="URL46" s="429"/>
      <c r="URM46" s="429"/>
      <c r="URN46" s="429"/>
      <c r="URO46" s="429"/>
      <c r="URP46" s="429"/>
      <c r="URQ46" s="429"/>
      <c r="URR46" s="429"/>
      <c r="URS46" s="429"/>
      <c r="URT46" s="429"/>
      <c r="URU46" s="429"/>
      <c r="URV46" s="429"/>
      <c r="URW46" s="429"/>
      <c r="URX46" s="429"/>
      <c r="URY46" s="429"/>
      <c r="URZ46" s="429"/>
      <c r="USA46" s="429"/>
      <c r="USB46" s="429"/>
      <c r="USC46" s="429"/>
      <c r="USD46" s="429"/>
      <c r="USE46" s="429"/>
      <c r="USF46" s="429"/>
      <c r="USG46" s="429"/>
      <c r="USH46" s="429"/>
      <c r="USI46" s="429"/>
      <c r="USJ46" s="429"/>
      <c r="USK46" s="429"/>
      <c r="USL46" s="429"/>
      <c r="USM46" s="429"/>
      <c r="USN46" s="429"/>
      <c r="USO46" s="429"/>
      <c r="USP46" s="429"/>
      <c r="USQ46" s="429"/>
      <c r="USR46" s="429"/>
      <c r="USS46" s="429"/>
      <c r="UST46" s="429"/>
      <c r="USU46" s="429"/>
      <c r="USV46" s="429"/>
      <c r="USW46" s="429"/>
      <c r="USX46" s="429"/>
      <c r="USY46" s="429"/>
      <c r="USZ46" s="429"/>
      <c r="UTA46" s="429"/>
      <c r="UTB46" s="429"/>
      <c r="UTC46" s="429"/>
      <c r="UTD46" s="429"/>
      <c r="UTE46" s="429"/>
      <c r="UTF46" s="429"/>
      <c r="UTG46" s="429"/>
      <c r="UTH46" s="429"/>
      <c r="UTI46" s="429"/>
      <c r="UTJ46" s="429"/>
      <c r="UTK46" s="429"/>
      <c r="UTL46" s="429"/>
      <c r="UTM46" s="429"/>
      <c r="UTN46" s="429"/>
      <c r="UTO46" s="429"/>
      <c r="UTP46" s="429"/>
      <c r="UTQ46" s="429"/>
      <c r="UTR46" s="429"/>
      <c r="UTS46" s="429"/>
      <c r="UTT46" s="429"/>
      <c r="UTU46" s="429"/>
      <c r="UTV46" s="429"/>
      <c r="UTW46" s="429"/>
      <c r="UTX46" s="429"/>
      <c r="UTY46" s="429"/>
      <c r="UTZ46" s="429"/>
      <c r="UUA46" s="429"/>
      <c r="UUB46" s="429"/>
      <c r="UUC46" s="429"/>
      <c r="UUD46" s="429"/>
      <c r="UUE46" s="429"/>
      <c r="UUF46" s="429"/>
      <c r="UUG46" s="429"/>
      <c r="UUH46" s="429"/>
      <c r="UUI46" s="429"/>
      <c r="UUJ46" s="429"/>
      <c r="UUK46" s="429"/>
      <c r="UUL46" s="429"/>
      <c r="UUM46" s="429"/>
      <c r="UUN46" s="429"/>
      <c r="UUO46" s="429"/>
      <c r="UUP46" s="429"/>
      <c r="UUQ46" s="429"/>
      <c r="UUR46" s="429"/>
      <c r="UUS46" s="429"/>
      <c r="UUT46" s="429"/>
      <c r="UUU46" s="429"/>
      <c r="UUV46" s="429"/>
      <c r="UUW46" s="429"/>
      <c r="UUX46" s="429"/>
      <c r="UUY46" s="429"/>
      <c r="UUZ46" s="429"/>
      <c r="UVA46" s="429"/>
      <c r="UVB46" s="429"/>
      <c r="UVC46" s="429"/>
      <c r="UVD46" s="429"/>
      <c r="UVE46" s="429"/>
      <c r="UVF46" s="429"/>
      <c r="UVG46" s="429"/>
      <c r="UVH46" s="429"/>
      <c r="UVI46" s="429"/>
      <c r="UVJ46" s="429"/>
      <c r="UVK46" s="429"/>
      <c r="UVL46" s="429"/>
      <c r="UVM46" s="429"/>
      <c r="UVN46" s="429"/>
      <c r="UVO46" s="429"/>
      <c r="UVP46" s="429"/>
      <c r="UVQ46" s="429"/>
      <c r="UVR46" s="429"/>
      <c r="UVS46" s="429"/>
      <c r="UVT46" s="429"/>
      <c r="UVU46" s="429"/>
      <c r="UVV46" s="429"/>
      <c r="UVW46" s="429"/>
      <c r="UVX46" s="429"/>
      <c r="UVY46" s="429"/>
      <c r="UVZ46" s="429"/>
      <c r="UWA46" s="429"/>
      <c r="UWB46" s="429"/>
      <c r="UWC46" s="429"/>
      <c r="UWD46" s="429"/>
      <c r="UWE46" s="429"/>
      <c r="UWF46" s="429"/>
      <c r="UWG46" s="429"/>
      <c r="UWH46" s="429"/>
      <c r="UWI46" s="429"/>
      <c r="UWJ46" s="429"/>
      <c r="UWK46" s="429"/>
      <c r="UWL46" s="429"/>
      <c r="UWM46" s="429"/>
      <c r="UWN46" s="429"/>
      <c r="UWO46" s="429"/>
      <c r="UWP46" s="429"/>
      <c r="UWQ46" s="429"/>
      <c r="UWR46" s="429"/>
      <c r="UWS46" s="429"/>
      <c r="UWT46" s="429"/>
      <c r="UWU46" s="429"/>
      <c r="UWV46" s="429"/>
      <c r="UWW46" s="429"/>
      <c r="UWX46" s="429"/>
      <c r="UWY46" s="429"/>
      <c r="UWZ46" s="429"/>
      <c r="UXA46" s="429"/>
      <c r="UXB46" s="429"/>
      <c r="UXC46" s="429"/>
      <c r="UXD46" s="429"/>
      <c r="UXE46" s="429"/>
      <c r="UXF46" s="429"/>
      <c r="UXG46" s="429"/>
      <c r="UXH46" s="429"/>
      <c r="UXI46" s="429"/>
      <c r="UXJ46" s="429"/>
      <c r="UXK46" s="429"/>
      <c r="UXL46" s="429"/>
      <c r="UXM46" s="429"/>
      <c r="UXN46" s="429"/>
      <c r="UXO46" s="429"/>
      <c r="UXP46" s="429"/>
      <c r="UXQ46" s="429"/>
      <c r="UXR46" s="429"/>
      <c r="UXS46" s="429"/>
      <c r="UXT46" s="429"/>
      <c r="UXU46" s="429"/>
      <c r="UXV46" s="429"/>
      <c r="UXW46" s="429"/>
      <c r="UXX46" s="429"/>
      <c r="UXY46" s="429"/>
      <c r="UXZ46" s="429"/>
      <c r="UYA46" s="429"/>
      <c r="UYB46" s="429"/>
      <c r="UYC46" s="429"/>
      <c r="UYD46" s="429"/>
      <c r="UYE46" s="429"/>
      <c r="UYF46" s="429"/>
      <c r="UYG46" s="429"/>
      <c r="UYH46" s="429"/>
      <c r="UYI46" s="429"/>
      <c r="UYJ46" s="429"/>
      <c r="UYK46" s="429"/>
      <c r="UYL46" s="429"/>
      <c r="UYM46" s="429"/>
      <c r="UYN46" s="429"/>
      <c r="UYO46" s="429"/>
      <c r="UYP46" s="429"/>
      <c r="UYQ46" s="429"/>
      <c r="UYR46" s="429"/>
      <c r="UYS46" s="429"/>
      <c r="UYT46" s="429"/>
      <c r="UYU46" s="429"/>
      <c r="UYV46" s="429"/>
      <c r="UYW46" s="429"/>
      <c r="UYX46" s="429"/>
      <c r="UYY46" s="429"/>
      <c r="UYZ46" s="429"/>
      <c r="UZA46" s="429"/>
      <c r="UZB46" s="429"/>
      <c r="UZC46" s="429"/>
      <c r="UZD46" s="429"/>
      <c r="UZE46" s="429"/>
      <c r="UZF46" s="429"/>
      <c r="UZG46" s="429"/>
      <c r="UZH46" s="429"/>
      <c r="UZI46" s="429"/>
      <c r="UZJ46" s="429"/>
      <c r="UZK46" s="429"/>
      <c r="UZL46" s="429"/>
      <c r="UZM46" s="429"/>
      <c r="UZN46" s="429"/>
      <c r="UZO46" s="429"/>
      <c r="UZP46" s="429"/>
      <c r="UZQ46" s="429"/>
      <c r="UZR46" s="429"/>
      <c r="UZS46" s="429"/>
      <c r="UZT46" s="429"/>
      <c r="UZU46" s="429"/>
      <c r="UZV46" s="429"/>
      <c r="UZW46" s="429"/>
      <c r="UZX46" s="429"/>
      <c r="UZY46" s="429"/>
      <c r="UZZ46" s="429"/>
      <c r="VAA46" s="429"/>
      <c r="VAB46" s="429"/>
      <c r="VAC46" s="429"/>
      <c r="VAD46" s="429"/>
      <c r="VAE46" s="429"/>
      <c r="VAF46" s="429"/>
      <c r="VAG46" s="429"/>
      <c r="VAH46" s="429"/>
      <c r="VAI46" s="429"/>
      <c r="VAJ46" s="429"/>
      <c r="VAK46" s="429"/>
      <c r="VAL46" s="429"/>
      <c r="VAM46" s="429"/>
      <c r="VAN46" s="429"/>
      <c r="VAO46" s="429"/>
      <c r="VAP46" s="429"/>
      <c r="VAQ46" s="429"/>
      <c r="VAR46" s="429"/>
      <c r="VAS46" s="429"/>
      <c r="VAT46" s="429"/>
      <c r="VAU46" s="429"/>
      <c r="VAV46" s="429"/>
      <c r="VAW46" s="429"/>
      <c r="VAX46" s="429"/>
      <c r="VAY46" s="429"/>
      <c r="VAZ46" s="429"/>
      <c r="VBA46" s="429"/>
      <c r="VBB46" s="429"/>
      <c r="VBC46" s="429"/>
      <c r="VBD46" s="429"/>
      <c r="VBE46" s="429"/>
      <c r="VBF46" s="429"/>
      <c r="VBG46" s="429"/>
      <c r="VBH46" s="429"/>
      <c r="VBI46" s="429"/>
      <c r="VBJ46" s="429"/>
      <c r="VBK46" s="429"/>
      <c r="VBL46" s="429"/>
      <c r="VBM46" s="429"/>
      <c r="VBN46" s="429"/>
      <c r="VBO46" s="429"/>
      <c r="VBP46" s="429"/>
      <c r="VBQ46" s="429"/>
      <c r="VBR46" s="429"/>
      <c r="VBS46" s="429"/>
      <c r="VBT46" s="429"/>
      <c r="VBU46" s="429"/>
      <c r="VBV46" s="429"/>
      <c r="VBW46" s="429"/>
      <c r="VBX46" s="429"/>
      <c r="VBY46" s="429"/>
      <c r="VBZ46" s="429"/>
      <c r="VCA46" s="429"/>
      <c r="VCB46" s="429"/>
      <c r="VCC46" s="429"/>
      <c r="VCD46" s="429"/>
      <c r="VCE46" s="429"/>
      <c r="VCF46" s="429"/>
      <c r="VCG46" s="429"/>
      <c r="VCH46" s="429"/>
      <c r="VCI46" s="429"/>
      <c r="VCJ46" s="429"/>
      <c r="VCK46" s="429"/>
      <c r="VCL46" s="429"/>
      <c r="VCM46" s="429"/>
      <c r="VCN46" s="429"/>
      <c r="VCO46" s="429"/>
      <c r="VCP46" s="429"/>
      <c r="VCQ46" s="429"/>
      <c r="VCR46" s="429"/>
      <c r="VCS46" s="429"/>
      <c r="VCT46" s="429"/>
      <c r="VCU46" s="429"/>
      <c r="VCV46" s="429"/>
      <c r="VCW46" s="429"/>
      <c r="VCX46" s="429"/>
      <c r="VCY46" s="429"/>
      <c r="VCZ46" s="429"/>
      <c r="VDA46" s="429"/>
      <c r="VDB46" s="429"/>
      <c r="VDC46" s="429"/>
      <c r="VDD46" s="429"/>
      <c r="VDE46" s="429"/>
      <c r="VDF46" s="429"/>
      <c r="VDG46" s="429"/>
      <c r="VDH46" s="429"/>
      <c r="VDI46" s="429"/>
      <c r="VDJ46" s="429"/>
      <c r="VDK46" s="429"/>
      <c r="VDL46" s="429"/>
      <c r="VDM46" s="429"/>
      <c r="VDN46" s="429"/>
      <c r="VDO46" s="429"/>
      <c r="VDP46" s="429"/>
      <c r="VDQ46" s="429"/>
      <c r="VDR46" s="429"/>
      <c r="VDS46" s="429"/>
      <c r="VDT46" s="429"/>
      <c r="VDU46" s="429"/>
      <c r="VDV46" s="429"/>
      <c r="VDW46" s="429"/>
      <c r="VDX46" s="429"/>
      <c r="VDY46" s="429"/>
      <c r="VDZ46" s="429"/>
      <c r="VEA46" s="429"/>
      <c r="VEB46" s="429"/>
      <c r="VEC46" s="429"/>
      <c r="VED46" s="429"/>
      <c r="VEE46" s="429"/>
      <c r="VEF46" s="429"/>
      <c r="VEG46" s="429"/>
      <c r="VEH46" s="429"/>
      <c r="VEI46" s="429"/>
      <c r="VEJ46" s="429"/>
      <c r="VEK46" s="429"/>
      <c r="VEL46" s="429"/>
      <c r="VEM46" s="429"/>
      <c r="VEN46" s="429"/>
      <c r="VEO46" s="429"/>
      <c r="VEP46" s="429"/>
      <c r="VEQ46" s="429"/>
      <c r="VER46" s="429"/>
      <c r="VES46" s="429"/>
      <c r="VET46" s="429"/>
      <c r="VEU46" s="429"/>
      <c r="VEV46" s="429"/>
      <c r="VEW46" s="429"/>
      <c r="VEX46" s="429"/>
      <c r="VEY46" s="429"/>
      <c r="VEZ46" s="429"/>
      <c r="VFA46" s="429"/>
      <c r="VFB46" s="429"/>
      <c r="VFC46" s="429"/>
      <c r="VFD46" s="429"/>
      <c r="VFE46" s="429"/>
      <c r="VFF46" s="429"/>
      <c r="VFG46" s="429"/>
      <c r="VFH46" s="429"/>
      <c r="VFI46" s="429"/>
      <c r="VFJ46" s="429"/>
      <c r="VFK46" s="429"/>
      <c r="VFL46" s="429"/>
      <c r="VFM46" s="429"/>
      <c r="VFN46" s="429"/>
      <c r="VFO46" s="429"/>
      <c r="VFP46" s="429"/>
      <c r="VFQ46" s="429"/>
      <c r="VFR46" s="429"/>
      <c r="VFS46" s="429"/>
      <c r="VFT46" s="429"/>
      <c r="VFU46" s="429"/>
      <c r="VFV46" s="429"/>
      <c r="VFW46" s="429"/>
      <c r="VFX46" s="429"/>
      <c r="VFY46" s="429"/>
      <c r="VFZ46" s="429"/>
      <c r="VGA46" s="429"/>
      <c r="VGB46" s="429"/>
      <c r="VGC46" s="429"/>
      <c r="VGD46" s="429"/>
      <c r="VGE46" s="429"/>
      <c r="VGF46" s="429"/>
      <c r="VGG46" s="429"/>
      <c r="VGH46" s="429"/>
      <c r="VGI46" s="429"/>
      <c r="VGJ46" s="429"/>
      <c r="VGK46" s="429"/>
      <c r="VGL46" s="429"/>
      <c r="VGM46" s="429"/>
      <c r="VGN46" s="429"/>
      <c r="VGO46" s="429"/>
      <c r="VGP46" s="429"/>
      <c r="VGQ46" s="429"/>
      <c r="VGR46" s="429"/>
      <c r="VGS46" s="429"/>
      <c r="VGT46" s="429"/>
      <c r="VGU46" s="429"/>
      <c r="VGV46" s="429"/>
      <c r="VGW46" s="429"/>
      <c r="VGX46" s="429"/>
      <c r="VGY46" s="429"/>
      <c r="VGZ46" s="429"/>
      <c r="VHA46" s="429"/>
      <c r="VHB46" s="429"/>
      <c r="VHC46" s="429"/>
      <c r="VHD46" s="429"/>
      <c r="VHE46" s="429"/>
      <c r="VHF46" s="429"/>
      <c r="VHG46" s="429"/>
      <c r="VHH46" s="429"/>
      <c r="VHI46" s="429"/>
      <c r="VHJ46" s="429"/>
      <c r="VHK46" s="429"/>
      <c r="VHL46" s="429"/>
      <c r="VHM46" s="429"/>
      <c r="VHN46" s="429"/>
      <c r="VHO46" s="429"/>
      <c r="VHP46" s="429"/>
      <c r="VHQ46" s="429"/>
      <c r="VHR46" s="429"/>
      <c r="VHS46" s="429"/>
      <c r="VHT46" s="429"/>
      <c r="VHU46" s="429"/>
      <c r="VHV46" s="429"/>
      <c r="VHW46" s="429"/>
      <c r="VHX46" s="429"/>
      <c r="VHY46" s="429"/>
      <c r="VHZ46" s="429"/>
      <c r="VIA46" s="429"/>
      <c r="VIB46" s="429"/>
      <c r="VIC46" s="429"/>
      <c r="VID46" s="429"/>
      <c r="VIE46" s="429"/>
      <c r="VIF46" s="429"/>
      <c r="VIG46" s="429"/>
      <c r="VIH46" s="429"/>
      <c r="VII46" s="429"/>
      <c r="VIJ46" s="429"/>
      <c r="VIK46" s="429"/>
      <c r="VIL46" s="429"/>
      <c r="VIM46" s="429"/>
      <c r="VIN46" s="429"/>
      <c r="VIO46" s="429"/>
      <c r="VIP46" s="429"/>
      <c r="VIQ46" s="429"/>
      <c r="VIR46" s="429"/>
      <c r="VIS46" s="429"/>
      <c r="VIT46" s="429"/>
      <c r="VIU46" s="429"/>
      <c r="VIV46" s="429"/>
      <c r="VIW46" s="429"/>
      <c r="VIX46" s="429"/>
      <c r="VIY46" s="429"/>
      <c r="VIZ46" s="429"/>
      <c r="VJA46" s="429"/>
      <c r="VJB46" s="429"/>
      <c r="VJC46" s="429"/>
      <c r="VJD46" s="429"/>
      <c r="VJE46" s="429"/>
      <c r="VJF46" s="429"/>
      <c r="VJG46" s="429"/>
      <c r="VJH46" s="429"/>
      <c r="VJI46" s="429"/>
      <c r="VJJ46" s="429"/>
      <c r="VJK46" s="429"/>
      <c r="VJL46" s="429"/>
      <c r="VJM46" s="429"/>
      <c r="VJN46" s="429"/>
      <c r="VJO46" s="429"/>
      <c r="VJP46" s="429"/>
      <c r="VJQ46" s="429"/>
      <c r="VJR46" s="429"/>
      <c r="VJS46" s="429"/>
      <c r="VJT46" s="429"/>
      <c r="VJU46" s="429"/>
      <c r="VJV46" s="429"/>
      <c r="VJW46" s="429"/>
      <c r="VJX46" s="429"/>
      <c r="VJY46" s="429"/>
      <c r="VJZ46" s="429"/>
      <c r="VKA46" s="429"/>
      <c r="VKB46" s="429"/>
      <c r="VKC46" s="429"/>
      <c r="VKD46" s="429"/>
      <c r="VKE46" s="429"/>
      <c r="VKF46" s="429"/>
      <c r="VKG46" s="429"/>
      <c r="VKH46" s="429"/>
      <c r="VKI46" s="429"/>
      <c r="VKJ46" s="429"/>
      <c r="VKK46" s="429"/>
      <c r="VKL46" s="429"/>
      <c r="VKM46" s="429"/>
      <c r="VKN46" s="429"/>
      <c r="VKO46" s="429"/>
      <c r="VKP46" s="429"/>
      <c r="VKQ46" s="429"/>
      <c r="VKR46" s="429"/>
      <c r="VKS46" s="429"/>
      <c r="VKT46" s="429"/>
      <c r="VKU46" s="429"/>
      <c r="VKV46" s="429"/>
      <c r="VKW46" s="429"/>
      <c r="VKX46" s="429"/>
      <c r="VKY46" s="429"/>
      <c r="VKZ46" s="429"/>
      <c r="VLA46" s="429"/>
      <c r="VLB46" s="429"/>
      <c r="VLC46" s="429"/>
      <c r="VLD46" s="429"/>
      <c r="VLE46" s="429"/>
      <c r="VLF46" s="429"/>
      <c r="VLG46" s="429"/>
      <c r="VLH46" s="429"/>
      <c r="VLI46" s="429"/>
      <c r="VLJ46" s="429"/>
      <c r="VLK46" s="429"/>
      <c r="VLL46" s="429"/>
      <c r="VLM46" s="429"/>
      <c r="VLN46" s="429"/>
      <c r="VLO46" s="429"/>
      <c r="VLP46" s="429"/>
      <c r="VLQ46" s="429"/>
      <c r="VLR46" s="429"/>
      <c r="VLS46" s="429"/>
      <c r="VLT46" s="429"/>
      <c r="VLU46" s="429"/>
      <c r="VLV46" s="429"/>
      <c r="VLW46" s="429"/>
      <c r="VLX46" s="429"/>
      <c r="VLY46" s="429"/>
      <c r="VLZ46" s="429"/>
      <c r="VMA46" s="429"/>
      <c r="VMB46" s="429"/>
      <c r="VMC46" s="429"/>
      <c r="VMD46" s="429"/>
      <c r="VME46" s="429"/>
      <c r="VMF46" s="429"/>
      <c r="VMG46" s="429"/>
      <c r="VMH46" s="429"/>
      <c r="VMI46" s="429"/>
      <c r="VMJ46" s="429"/>
      <c r="VMK46" s="429"/>
      <c r="VML46" s="429"/>
      <c r="VMM46" s="429"/>
      <c r="VMN46" s="429"/>
      <c r="VMO46" s="429"/>
      <c r="VMP46" s="429"/>
      <c r="VMQ46" s="429"/>
      <c r="VMR46" s="429"/>
      <c r="VMS46" s="429"/>
      <c r="VMT46" s="429"/>
      <c r="VMU46" s="429"/>
      <c r="VMV46" s="429"/>
      <c r="VMW46" s="429"/>
      <c r="VMX46" s="429"/>
      <c r="VMY46" s="429"/>
      <c r="VMZ46" s="429"/>
      <c r="VNA46" s="429"/>
      <c r="VNB46" s="429"/>
      <c r="VNC46" s="429"/>
      <c r="VND46" s="429"/>
      <c r="VNE46" s="429"/>
      <c r="VNF46" s="429"/>
      <c r="VNG46" s="429"/>
      <c r="VNH46" s="429"/>
      <c r="VNI46" s="429"/>
      <c r="VNJ46" s="429"/>
      <c r="VNK46" s="429"/>
      <c r="VNL46" s="429"/>
      <c r="VNM46" s="429"/>
      <c r="VNN46" s="429"/>
      <c r="VNO46" s="429"/>
      <c r="VNP46" s="429"/>
      <c r="VNQ46" s="429"/>
      <c r="VNR46" s="429"/>
      <c r="VNS46" s="429"/>
      <c r="VNT46" s="429"/>
      <c r="VNU46" s="429"/>
      <c r="VNV46" s="429"/>
      <c r="VNW46" s="429"/>
      <c r="VNX46" s="429"/>
      <c r="VNY46" s="429"/>
      <c r="VNZ46" s="429"/>
      <c r="VOA46" s="429"/>
      <c r="VOB46" s="429"/>
      <c r="VOC46" s="429"/>
      <c r="VOD46" s="429"/>
      <c r="VOE46" s="429"/>
      <c r="VOF46" s="429"/>
      <c r="VOG46" s="429"/>
      <c r="VOH46" s="429"/>
      <c r="VOI46" s="429"/>
      <c r="VOJ46" s="429"/>
      <c r="VOK46" s="429"/>
      <c r="VOL46" s="429"/>
      <c r="VOM46" s="429"/>
      <c r="VON46" s="429"/>
      <c r="VOO46" s="429"/>
      <c r="VOP46" s="429"/>
      <c r="VOQ46" s="429"/>
      <c r="VOR46" s="429"/>
      <c r="VOS46" s="429"/>
      <c r="VOT46" s="429"/>
      <c r="VOU46" s="429"/>
      <c r="VOV46" s="429"/>
      <c r="VOW46" s="429"/>
      <c r="VOX46" s="429"/>
      <c r="VOY46" s="429"/>
      <c r="VOZ46" s="429"/>
      <c r="VPA46" s="429"/>
      <c r="VPB46" s="429"/>
      <c r="VPC46" s="429"/>
      <c r="VPD46" s="429"/>
      <c r="VPE46" s="429"/>
      <c r="VPF46" s="429"/>
      <c r="VPG46" s="429"/>
      <c r="VPH46" s="429"/>
      <c r="VPI46" s="429"/>
      <c r="VPJ46" s="429"/>
      <c r="VPK46" s="429"/>
      <c r="VPL46" s="429"/>
      <c r="VPM46" s="429"/>
      <c r="VPN46" s="429"/>
      <c r="VPO46" s="429"/>
      <c r="VPP46" s="429"/>
      <c r="VPQ46" s="429"/>
      <c r="VPR46" s="429"/>
      <c r="VPS46" s="429"/>
      <c r="VPT46" s="429"/>
      <c r="VPU46" s="429"/>
      <c r="VPV46" s="429"/>
      <c r="VPW46" s="429"/>
      <c r="VPX46" s="429"/>
      <c r="VPY46" s="429"/>
      <c r="VPZ46" s="429"/>
      <c r="VQA46" s="429"/>
      <c r="VQB46" s="429"/>
      <c r="VQC46" s="429"/>
      <c r="VQD46" s="429"/>
      <c r="VQE46" s="429"/>
      <c r="VQF46" s="429"/>
      <c r="VQG46" s="429"/>
      <c r="VQH46" s="429"/>
      <c r="VQI46" s="429"/>
      <c r="VQJ46" s="429"/>
      <c r="VQK46" s="429"/>
      <c r="VQL46" s="429"/>
      <c r="VQM46" s="429"/>
      <c r="VQN46" s="429"/>
      <c r="VQO46" s="429"/>
      <c r="VQP46" s="429"/>
      <c r="VQQ46" s="429"/>
      <c r="VQR46" s="429"/>
      <c r="VQS46" s="429"/>
      <c r="VQT46" s="429"/>
      <c r="VQU46" s="429"/>
      <c r="VQV46" s="429"/>
      <c r="VQW46" s="429"/>
      <c r="VQX46" s="429"/>
      <c r="VQY46" s="429"/>
      <c r="VQZ46" s="429"/>
      <c r="VRA46" s="429"/>
      <c r="VRB46" s="429"/>
      <c r="VRC46" s="429"/>
      <c r="VRD46" s="429"/>
      <c r="VRE46" s="429"/>
      <c r="VRF46" s="429"/>
      <c r="VRG46" s="429"/>
      <c r="VRH46" s="429"/>
      <c r="VRI46" s="429"/>
      <c r="VRJ46" s="429"/>
      <c r="VRK46" s="429"/>
      <c r="VRL46" s="429"/>
      <c r="VRM46" s="429"/>
      <c r="VRN46" s="429"/>
      <c r="VRO46" s="429"/>
      <c r="VRP46" s="429"/>
      <c r="VRQ46" s="429"/>
      <c r="VRR46" s="429"/>
      <c r="VRS46" s="429"/>
      <c r="VRT46" s="429"/>
      <c r="VRU46" s="429"/>
      <c r="VRV46" s="429"/>
      <c r="VRW46" s="429"/>
      <c r="VRX46" s="429"/>
      <c r="VRY46" s="429"/>
      <c r="VRZ46" s="429"/>
      <c r="VSA46" s="429"/>
      <c r="VSB46" s="429"/>
      <c r="VSC46" s="429"/>
      <c r="VSD46" s="429"/>
      <c r="VSE46" s="429"/>
      <c r="VSF46" s="429"/>
      <c r="VSG46" s="429"/>
      <c r="VSH46" s="429"/>
      <c r="VSI46" s="429"/>
      <c r="VSJ46" s="429"/>
      <c r="VSK46" s="429"/>
      <c r="VSL46" s="429"/>
      <c r="VSM46" s="429"/>
      <c r="VSN46" s="429"/>
      <c r="VSO46" s="429"/>
      <c r="VSP46" s="429"/>
      <c r="VSQ46" s="429"/>
      <c r="VSR46" s="429"/>
      <c r="VSS46" s="429"/>
      <c r="VST46" s="429"/>
      <c r="VSU46" s="429"/>
      <c r="VSV46" s="429"/>
      <c r="VSW46" s="429"/>
      <c r="VSX46" s="429"/>
      <c r="VSY46" s="429"/>
      <c r="VSZ46" s="429"/>
      <c r="VTA46" s="429"/>
      <c r="VTB46" s="429"/>
      <c r="VTC46" s="429"/>
      <c r="VTD46" s="429"/>
      <c r="VTE46" s="429"/>
      <c r="VTF46" s="429"/>
      <c r="VTG46" s="429"/>
      <c r="VTH46" s="429"/>
      <c r="VTI46" s="429"/>
      <c r="VTJ46" s="429"/>
      <c r="VTK46" s="429"/>
      <c r="VTL46" s="429"/>
      <c r="VTM46" s="429"/>
      <c r="VTN46" s="429"/>
      <c r="VTO46" s="429"/>
      <c r="VTP46" s="429"/>
      <c r="VTQ46" s="429"/>
      <c r="VTR46" s="429"/>
      <c r="VTS46" s="429"/>
      <c r="VTT46" s="429"/>
      <c r="VTU46" s="429"/>
      <c r="VTV46" s="429"/>
      <c r="VTW46" s="429"/>
      <c r="VTX46" s="429"/>
      <c r="VTY46" s="429"/>
      <c r="VTZ46" s="429"/>
      <c r="VUA46" s="429"/>
      <c r="VUB46" s="429"/>
      <c r="VUC46" s="429"/>
      <c r="VUD46" s="429"/>
      <c r="VUE46" s="429"/>
      <c r="VUF46" s="429"/>
      <c r="VUG46" s="429"/>
      <c r="VUH46" s="429"/>
      <c r="VUI46" s="429"/>
      <c r="VUJ46" s="429"/>
      <c r="VUK46" s="429"/>
      <c r="VUL46" s="429"/>
      <c r="VUM46" s="429"/>
      <c r="VUN46" s="429"/>
      <c r="VUO46" s="429"/>
      <c r="VUP46" s="429"/>
      <c r="VUQ46" s="429"/>
      <c r="VUR46" s="429"/>
      <c r="VUS46" s="429"/>
      <c r="VUT46" s="429"/>
      <c r="VUU46" s="429"/>
      <c r="VUV46" s="429"/>
      <c r="VUW46" s="429"/>
      <c r="VUX46" s="429"/>
      <c r="VUY46" s="429"/>
      <c r="VUZ46" s="429"/>
      <c r="VVA46" s="429"/>
      <c r="VVB46" s="429"/>
      <c r="VVC46" s="429"/>
      <c r="VVD46" s="429"/>
      <c r="VVE46" s="429"/>
      <c r="VVF46" s="429"/>
      <c r="VVG46" s="429"/>
      <c r="VVH46" s="429"/>
      <c r="VVI46" s="429"/>
      <c r="VVJ46" s="429"/>
      <c r="VVK46" s="429"/>
      <c r="VVL46" s="429"/>
      <c r="VVM46" s="429"/>
      <c r="VVN46" s="429"/>
      <c r="VVO46" s="429"/>
      <c r="VVP46" s="429"/>
      <c r="VVQ46" s="429"/>
      <c r="VVR46" s="429"/>
      <c r="VVS46" s="429"/>
      <c r="VVT46" s="429"/>
      <c r="VVU46" s="429"/>
      <c r="VVV46" s="429"/>
      <c r="VVW46" s="429"/>
      <c r="VVX46" s="429"/>
      <c r="VVY46" s="429"/>
      <c r="VVZ46" s="429"/>
      <c r="VWA46" s="429"/>
      <c r="VWB46" s="429"/>
      <c r="VWC46" s="429"/>
      <c r="VWD46" s="429"/>
      <c r="VWE46" s="429"/>
      <c r="VWF46" s="429"/>
      <c r="VWG46" s="429"/>
      <c r="VWH46" s="429"/>
      <c r="VWI46" s="429"/>
      <c r="VWJ46" s="429"/>
      <c r="VWK46" s="429"/>
      <c r="VWL46" s="429"/>
      <c r="VWM46" s="429"/>
      <c r="VWN46" s="429"/>
      <c r="VWO46" s="429"/>
      <c r="VWP46" s="429"/>
      <c r="VWQ46" s="429"/>
      <c r="VWR46" s="429"/>
      <c r="VWS46" s="429"/>
      <c r="VWT46" s="429"/>
      <c r="VWU46" s="429"/>
      <c r="VWV46" s="429"/>
      <c r="VWW46" s="429"/>
      <c r="VWX46" s="429"/>
      <c r="VWY46" s="429"/>
      <c r="VWZ46" s="429"/>
      <c r="VXA46" s="429"/>
      <c r="VXB46" s="429"/>
      <c r="VXC46" s="429"/>
      <c r="VXD46" s="429"/>
      <c r="VXE46" s="429"/>
      <c r="VXF46" s="429"/>
      <c r="VXG46" s="429"/>
      <c r="VXH46" s="429"/>
      <c r="VXI46" s="429"/>
      <c r="VXJ46" s="429"/>
      <c r="VXK46" s="429"/>
      <c r="VXL46" s="429"/>
      <c r="VXM46" s="429"/>
      <c r="VXN46" s="429"/>
      <c r="VXO46" s="429"/>
      <c r="VXP46" s="429"/>
      <c r="VXQ46" s="429"/>
      <c r="VXR46" s="429"/>
      <c r="VXS46" s="429"/>
      <c r="VXT46" s="429"/>
      <c r="VXU46" s="429"/>
      <c r="VXV46" s="429"/>
      <c r="VXW46" s="429"/>
      <c r="VXX46" s="429"/>
      <c r="VXY46" s="429"/>
      <c r="VXZ46" s="429"/>
      <c r="VYA46" s="429"/>
      <c r="VYB46" s="429"/>
      <c r="VYC46" s="429"/>
      <c r="VYD46" s="429"/>
      <c r="VYE46" s="429"/>
      <c r="VYF46" s="429"/>
      <c r="VYG46" s="429"/>
      <c r="VYH46" s="429"/>
      <c r="VYI46" s="429"/>
      <c r="VYJ46" s="429"/>
      <c r="VYK46" s="429"/>
      <c r="VYL46" s="429"/>
      <c r="VYM46" s="429"/>
      <c r="VYN46" s="429"/>
      <c r="VYO46" s="429"/>
      <c r="VYP46" s="429"/>
      <c r="VYQ46" s="429"/>
      <c r="VYR46" s="429"/>
      <c r="VYS46" s="429"/>
      <c r="VYT46" s="429"/>
      <c r="VYU46" s="429"/>
      <c r="VYV46" s="429"/>
      <c r="VYW46" s="429"/>
      <c r="VYX46" s="429"/>
      <c r="VYY46" s="429"/>
      <c r="VYZ46" s="429"/>
      <c r="VZA46" s="429"/>
      <c r="VZB46" s="429"/>
      <c r="VZC46" s="429"/>
      <c r="VZD46" s="429"/>
      <c r="VZE46" s="429"/>
      <c r="VZF46" s="429"/>
      <c r="VZG46" s="429"/>
      <c r="VZH46" s="429"/>
      <c r="VZI46" s="429"/>
      <c r="VZJ46" s="429"/>
      <c r="VZK46" s="429"/>
      <c r="VZL46" s="429"/>
      <c r="VZM46" s="429"/>
      <c r="VZN46" s="429"/>
      <c r="VZO46" s="429"/>
      <c r="VZP46" s="429"/>
      <c r="VZQ46" s="429"/>
      <c r="VZR46" s="429"/>
      <c r="VZS46" s="429"/>
      <c r="VZT46" s="429"/>
      <c r="VZU46" s="429"/>
      <c r="VZV46" s="429"/>
      <c r="VZW46" s="429"/>
      <c r="VZX46" s="429"/>
      <c r="VZY46" s="429"/>
      <c r="VZZ46" s="429"/>
      <c r="WAA46" s="429"/>
      <c r="WAB46" s="429"/>
      <c r="WAC46" s="429"/>
      <c r="WAD46" s="429"/>
      <c r="WAE46" s="429"/>
      <c r="WAF46" s="429"/>
      <c r="WAG46" s="429"/>
      <c r="WAH46" s="429"/>
      <c r="WAI46" s="429"/>
      <c r="WAJ46" s="429"/>
      <c r="WAK46" s="429"/>
      <c r="WAL46" s="429"/>
      <c r="WAM46" s="429"/>
      <c r="WAN46" s="429"/>
      <c r="WAO46" s="429"/>
      <c r="WAP46" s="429"/>
      <c r="WAQ46" s="429"/>
      <c r="WAR46" s="429"/>
      <c r="WAS46" s="429"/>
      <c r="WAT46" s="429"/>
      <c r="WAU46" s="429"/>
      <c r="WAV46" s="429"/>
      <c r="WAW46" s="429"/>
      <c r="WAX46" s="429"/>
      <c r="WAY46" s="429"/>
      <c r="WAZ46" s="429"/>
      <c r="WBA46" s="429"/>
      <c r="WBB46" s="429"/>
      <c r="WBC46" s="429"/>
      <c r="WBD46" s="429"/>
      <c r="WBE46" s="429"/>
      <c r="WBF46" s="429"/>
      <c r="WBG46" s="429"/>
      <c r="WBH46" s="429"/>
      <c r="WBI46" s="429"/>
      <c r="WBJ46" s="429"/>
      <c r="WBK46" s="429"/>
      <c r="WBL46" s="429"/>
      <c r="WBM46" s="429"/>
      <c r="WBN46" s="429"/>
      <c r="WBO46" s="429"/>
      <c r="WBP46" s="429"/>
      <c r="WBQ46" s="429"/>
      <c r="WBR46" s="429"/>
      <c r="WBS46" s="429"/>
      <c r="WBT46" s="429"/>
      <c r="WBU46" s="429"/>
      <c r="WBV46" s="429"/>
      <c r="WBW46" s="429"/>
      <c r="WBX46" s="429"/>
      <c r="WBY46" s="429"/>
      <c r="WBZ46" s="429"/>
      <c r="WCA46" s="429"/>
      <c r="WCB46" s="429"/>
      <c r="WCC46" s="429"/>
      <c r="WCD46" s="429"/>
      <c r="WCE46" s="429"/>
      <c r="WCF46" s="429"/>
      <c r="WCG46" s="429"/>
      <c r="WCH46" s="429"/>
      <c r="WCI46" s="429"/>
      <c r="WCJ46" s="429"/>
      <c r="WCK46" s="429"/>
      <c r="WCL46" s="429"/>
      <c r="WCM46" s="429"/>
      <c r="WCN46" s="429"/>
      <c r="WCO46" s="429"/>
      <c r="WCP46" s="429"/>
      <c r="WCQ46" s="429"/>
      <c r="WCR46" s="429"/>
      <c r="WCS46" s="429"/>
      <c r="WCT46" s="429"/>
      <c r="WCU46" s="429"/>
      <c r="WCV46" s="429"/>
      <c r="WCW46" s="429"/>
      <c r="WCX46" s="429"/>
      <c r="WCY46" s="429"/>
      <c r="WCZ46" s="429"/>
      <c r="WDA46" s="429"/>
      <c r="WDB46" s="429"/>
      <c r="WDC46" s="429"/>
      <c r="WDD46" s="429"/>
      <c r="WDE46" s="429"/>
      <c r="WDF46" s="429"/>
      <c r="WDG46" s="429"/>
      <c r="WDH46" s="429"/>
      <c r="WDI46" s="429"/>
      <c r="WDJ46" s="429"/>
      <c r="WDK46" s="429"/>
      <c r="WDL46" s="429"/>
      <c r="WDM46" s="429"/>
      <c r="WDN46" s="429"/>
      <c r="WDO46" s="429"/>
      <c r="WDP46" s="429"/>
      <c r="WDQ46" s="429"/>
      <c r="WDR46" s="429"/>
      <c r="WDS46" s="429"/>
      <c r="WDT46" s="429"/>
      <c r="WDU46" s="429"/>
      <c r="WDV46" s="429"/>
      <c r="WDW46" s="429"/>
      <c r="WDX46" s="429"/>
      <c r="WDY46" s="429"/>
      <c r="WDZ46" s="429"/>
      <c r="WEA46" s="429"/>
      <c r="WEB46" s="429"/>
      <c r="WEC46" s="429"/>
      <c r="WED46" s="429"/>
      <c r="WEE46" s="429"/>
      <c r="WEF46" s="429"/>
      <c r="WEG46" s="429"/>
      <c r="WEH46" s="429"/>
      <c r="WEI46" s="429"/>
      <c r="WEJ46" s="429"/>
      <c r="WEK46" s="429"/>
      <c r="WEL46" s="429"/>
      <c r="WEM46" s="429"/>
      <c r="WEN46" s="429"/>
      <c r="WEO46" s="429"/>
      <c r="WEP46" s="429"/>
      <c r="WEQ46" s="429"/>
      <c r="WER46" s="429"/>
      <c r="WES46" s="429"/>
      <c r="WET46" s="429"/>
      <c r="WEU46" s="429"/>
      <c r="WEV46" s="429"/>
      <c r="WEW46" s="429"/>
      <c r="WEX46" s="429"/>
      <c r="WEY46" s="429"/>
      <c r="WEZ46" s="429"/>
      <c r="WFA46" s="429"/>
      <c r="WFB46" s="429"/>
      <c r="WFC46" s="429"/>
      <c r="WFD46" s="429"/>
      <c r="WFE46" s="429"/>
      <c r="WFF46" s="429"/>
      <c r="WFG46" s="429"/>
      <c r="WFH46" s="429"/>
      <c r="WFI46" s="429"/>
      <c r="WFJ46" s="429"/>
      <c r="WFK46" s="429"/>
      <c r="WFL46" s="429"/>
      <c r="WFM46" s="429"/>
      <c r="WFN46" s="429"/>
      <c r="WFO46" s="429"/>
      <c r="WFP46" s="429"/>
      <c r="WFQ46" s="429"/>
      <c r="WFR46" s="429"/>
      <c r="WFS46" s="429"/>
      <c r="WFT46" s="429"/>
      <c r="WFU46" s="429"/>
      <c r="WFV46" s="429"/>
      <c r="WFW46" s="429"/>
      <c r="WFX46" s="429"/>
      <c r="WFY46" s="429"/>
      <c r="WFZ46" s="429"/>
      <c r="WGA46" s="429"/>
      <c r="WGB46" s="429"/>
      <c r="WGC46" s="429"/>
      <c r="WGD46" s="429"/>
      <c r="WGE46" s="429"/>
      <c r="WGF46" s="429"/>
      <c r="WGG46" s="429"/>
      <c r="WGH46" s="429"/>
      <c r="WGI46" s="429"/>
      <c r="WGJ46" s="429"/>
      <c r="WGK46" s="429"/>
      <c r="WGL46" s="429"/>
      <c r="WGM46" s="429"/>
      <c r="WGN46" s="429"/>
      <c r="WGO46" s="429"/>
      <c r="WGP46" s="429"/>
      <c r="WGQ46" s="429"/>
      <c r="WGR46" s="429"/>
      <c r="WGS46" s="429"/>
      <c r="WGT46" s="429"/>
      <c r="WGU46" s="429"/>
      <c r="WGV46" s="429"/>
      <c r="WGW46" s="429"/>
      <c r="WGX46" s="429"/>
      <c r="WGY46" s="429"/>
      <c r="WGZ46" s="429"/>
      <c r="WHA46" s="429"/>
      <c r="WHB46" s="429"/>
      <c r="WHC46" s="429"/>
      <c r="WHD46" s="429"/>
      <c r="WHE46" s="429"/>
      <c r="WHF46" s="429"/>
      <c r="WHG46" s="429"/>
      <c r="WHH46" s="429"/>
      <c r="WHI46" s="429"/>
      <c r="WHJ46" s="429"/>
      <c r="WHK46" s="429"/>
      <c r="WHL46" s="429"/>
      <c r="WHM46" s="429"/>
      <c r="WHN46" s="429"/>
      <c r="WHO46" s="429"/>
      <c r="WHP46" s="429"/>
      <c r="WHQ46" s="429"/>
      <c r="WHR46" s="429"/>
      <c r="WHS46" s="429"/>
      <c r="WHT46" s="429"/>
      <c r="WHU46" s="429"/>
      <c r="WHV46" s="429"/>
      <c r="WHW46" s="429"/>
      <c r="WHX46" s="429"/>
      <c r="WHY46" s="429"/>
      <c r="WHZ46" s="429"/>
      <c r="WIA46" s="429"/>
      <c r="WIB46" s="429"/>
      <c r="WIC46" s="429"/>
      <c r="WID46" s="429"/>
      <c r="WIE46" s="429"/>
      <c r="WIF46" s="429"/>
      <c r="WIG46" s="429"/>
      <c r="WIH46" s="429"/>
      <c r="WII46" s="429"/>
      <c r="WIJ46" s="429"/>
      <c r="WIK46" s="429"/>
      <c r="WIL46" s="429"/>
      <c r="WIM46" s="429"/>
      <c r="WIN46" s="429"/>
      <c r="WIO46" s="429"/>
      <c r="WIP46" s="429"/>
      <c r="WIQ46" s="429"/>
      <c r="WIR46" s="429"/>
      <c r="WIS46" s="429"/>
      <c r="WIT46" s="429"/>
      <c r="WIU46" s="429"/>
      <c r="WIV46" s="429"/>
      <c r="WIW46" s="429"/>
      <c r="WIX46" s="429"/>
      <c r="WIY46" s="429"/>
      <c r="WIZ46" s="429"/>
      <c r="WJA46" s="429"/>
      <c r="WJB46" s="429"/>
      <c r="WJC46" s="429"/>
      <c r="WJD46" s="429"/>
      <c r="WJE46" s="429"/>
      <c r="WJF46" s="429"/>
      <c r="WJG46" s="429"/>
      <c r="WJH46" s="429"/>
      <c r="WJI46" s="429"/>
      <c r="WJJ46" s="429"/>
      <c r="WJK46" s="429"/>
      <c r="WJL46" s="429"/>
      <c r="WJM46" s="429"/>
      <c r="WJN46" s="429"/>
      <c r="WJO46" s="429"/>
      <c r="WJP46" s="429"/>
      <c r="WJQ46" s="429"/>
      <c r="WJR46" s="429"/>
      <c r="WJS46" s="429"/>
      <c r="WJT46" s="429"/>
      <c r="WJU46" s="429"/>
      <c r="WJV46" s="429"/>
      <c r="WJW46" s="429"/>
      <c r="WJX46" s="429"/>
      <c r="WJY46" s="429"/>
      <c r="WJZ46" s="429"/>
      <c r="WKA46" s="429"/>
      <c r="WKB46" s="429"/>
      <c r="WKC46" s="429"/>
      <c r="WKD46" s="429"/>
      <c r="WKE46" s="429"/>
      <c r="WKF46" s="429"/>
      <c r="WKG46" s="429"/>
      <c r="WKH46" s="429"/>
      <c r="WKI46" s="429"/>
      <c r="WKJ46" s="429"/>
      <c r="WKK46" s="429"/>
      <c r="WKL46" s="429"/>
      <c r="WKM46" s="429"/>
      <c r="WKN46" s="429"/>
      <c r="WKO46" s="429"/>
      <c r="WKP46" s="429"/>
      <c r="WKQ46" s="429"/>
      <c r="WKR46" s="429"/>
      <c r="WKS46" s="429"/>
      <c r="WKT46" s="429"/>
      <c r="WKU46" s="429"/>
      <c r="WKV46" s="429"/>
      <c r="WKW46" s="429"/>
      <c r="WKX46" s="429"/>
      <c r="WKY46" s="429"/>
      <c r="WKZ46" s="429"/>
      <c r="WLA46" s="429"/>
      <c r="WLB46" s="429"/>
      <c r="WLC46" s="429"/>
      <c r="WLD46" s="429"/>
      <c r="WLE46" s="429"/>
      <c r="WLF46" s="429"/>
      <c r="WLG46" s="429"/>
      <c r="WLH46" s="429"/>
      <c r="WLI46" s="429"/>
      <c r="WLJ46" s="429"/>
      <c r="WLK46" s="429"/>
      <c r="WLL46" s="429"/>
      <c r="WLM46" s="429"/>
      <c r="WLN46" s="429"/>
      <c r="WLO46" s="429"/>
      <c r="WLP46" s="429"/>
      <c r="WLQ46" s="429"/>
      <c r="WLR46" s="429"/>
      <c r="WLS46" s="429"/>
      <c r="WLT46" s="429"/>
      <c r="WLU46" s="429"/>
      <c r="WLV46" s="429"/>
      <c r="WLW46" s="429"/>
      <c r="WLX46" s="429"/>
      <c r="WLY46" s="429"/>
      <c r="WLZ46" s="429"/>
      <c r="WMA46" s="429"/>
      <c r="WMB46" s="429"/>
      <c r="WMC46" s="429"/>
      <c r="WMD46" s="429"/>
      <c r="WME46" s="429"/>
      <c r="WMF46" s="429"/>
      <c r="WMG46" s="429"/>
      <c r="WMH46" s="429"/>
      <c r="WMI46" s="429"/>
      <c r="WMJ46" s="429"/>
      <c r="WMK46" s="429"/>
      <c r="WML46" s="429"/>
      <c r="WMM46" s="429"/>
      <c r="WMN46" s="429"/>
      <c r="WMO46" s="429"/>
      <c r="WMP46" s="429"/>
      <c r="WMQ46" s="429"/>
      <c r="WMR46" s="429"/>
      <c r="WMS46" s="429"/>
      <c r="WMT46" s="429"/>
      <c r="WMU46" s="429"/>
      <c r="WMV46" s="429"/>
      <c r="WMW46" s="429"/>
      <c r="WMX46" s="429"/>
      <c r="WMY46" s="429"/>
      <c r="WMZ46" s="429"/>
      <c r="WNA46" s="429"/>
      <c r="WNB46" s="429"/>
      <c r="WNC46" s="429"/>
      <c r="WND46" s="429"/>
      <c r="WNE46" s="429"/>
      <c r="WNF46" s="429"/>
      <c r="WNG46" s="429"/>
      <c r="WNH46" s="429"/>
      <c r="WNI46" s="429"/>
      <c r="WNJ46" s="429"/>
      <c r="WNK46" s="429"/>
      <c r="WNL46" s="429"/>
      <c r="WNM46" s="429"/>
      <c r="WNN46" s="429"/>
      <c r="WNO46" s="429"/>
      <c r="WNP46" s="429"/>
      <c r="WNQ46" s="429"/>
      <c r="WNR46" s="429"/>
      <c r="WNS46" s="429"/>
      <c r="WNT46" s="429"/>
      <c r="WNU46" s="429"/>
      <c r="WNV46" s="429"/>
      <c r="WNW46" s="429"/>
      <c r="WNX46" s="429"/>
      <c r="WNY46" s="429"/>
      <c r="WNZ46" s="429"/>
      <c r="WOA46" s="429"/>
      <c r="WOB46" s="429"/>
      <c r="WOC46" s="429"/>
      <c r="WOD46" s="429"/>
      <c r="WOE46" s="429"/>
      <c r="WOF46" s="429"/>
      <c r="WOG46" s="429"/>
      <c r="WOH46" s="429"/>
      <c r="WOI46" s="429"/>
      <c r="WOJ46" s="429"/>
      <c r="WOK46" s="429"/>
      <c r="WOL46" s="429"/>
      <c r="WOM46" s="429"/>
      <c r="WON46" s="429"/>
      <c r="WOO46" s="429"/>
      <c r="WOP46" s="429"/>
      <c r="WOQ46" s="429"/>
      <c r="WOR46" s="429"/>
      <c r="WOS46" s="429"/>
      <c r="WOT46" s="429"/>
      <c r="WOU46" s="429"/>
      <c r="WOV46" s="429"/>
      <c r="WOW46" s="429"/>
      <c r="WOX46" s="429"/>
      <c r="WOY46" s="429"/>
      <c r="WOZ46" s="429"/>
      <c r="WPA46" s="429"/>
      <c r="WPB46" s="429"/>
      <c r="WPC46" s="429"/>
      <c r="WPD46" s="429"/>
      <c r="WPE46" s="429"/>
      <c r="WPF46" s="429"/>
      <c r="WPG46" s="429"/>
      <c r="WPH46" s="429"/>
      <c r="WPI46" s="429"/>
      <c r="WPJ46" s="429"/>
      <c r="WPK46" s="429"/>
      <c r="WPL46" s="429"/>
      <c r="WPM46" s="429"/>
      <c r="WPN46" s="429"/>
      <c r="WPO46" s="429"/>
      <c r="WPP46" s="429"/>
      <c r="WPQ46" s="429"/>
      <c r="WPR46" s="429"/>
      <c r="WPS46" s="429"/>
      <c r="WPT46" s="429"/>
      <c r="WPU46" s="429"/>
      <c r="WPV46" s="429"/>
      <c r="WPW46" s="429"/>
      <c r="WPX46" s="429"/>
      <c r="WPY46" s="429"/>
      <c r="WPZ46" s="429"/>
      <c r="WQA46" s="429"/>
      <c r="WQB46" s="429"/>
      <c r="WQC46" s="429"/>
      <c r="WQD46" s="429"/>
      <c r="WQE46" s="429"/>
      <c r="WQF46" s="429"/>
      <c r="WQG46" s="429"/>
      <c r="WQH46" s="429"/>
      <c r="WQI46" s="429"/>
      <c r="WQJ46" s="429"/>
      <c r="WQK46" s="429"/>
      <c r="WQL46" s="429"/>
      <c r="WQM46" s="429"/>
      <c r="WQN46" s="429"/>
      <c r="WQO46" s="429"/>
      <c r="WQP46" s="429"/>
      <c r="WQQ46" s="429"/>
      <c r="WQR46" s="429"/>
      <c r="WQS46" s="429"/>
      <c r="WQT46" s="429"/>
      <c r="WQU46" s="429"/>
      <c r="WQV46" s="429"/>
      <c r="WQW46" s="429"/>
      <c r="WQX46" s="429"/>
      <c r="WQY46" s="429"/>
      <c r="WQZ46" s="429"/>
      <c r="WRA46" s="429"/>
      <c r="WRB46" s="429"/>
      <c r="WRC46" s="429"/>
      <c r="WRD46" s="429"/>
      <c r="WRE46" s="429"/>
      <c r="WRF46" s="429"/>
      <c r="WRG46" s="429"/>
      <c r="WRH46" s="429"/>
      <c r="WRI46" s="429"/>
      <c r="WRJ46" s="429"/>
      <c r="WRK46" s="429"/>
      <c r="WRL46" s="429"/>
      <c r="WRM46" s="429"/>
      <c r="WRN46" s="429"/>
      <c r="WRO46" s="429"/>
      <c r="WRP46" s="429"/>
      <c r="WRQ46" s="429"/>
      <c r="WRR46" s="429"/>
      <c r="WRS46" s="429"/>
      <c r="WRT46" s="429"/>
      <c r="WRU46" s="429"/>
      <c r="WRV46" s="429"/>
      <c r="WRW46" s="429"/>
      <c r="WRX46" s="429"/>
      <c r="WRY46" s="429"/>
      <c r="WRZ46" s="429"/>
      <c r="WSA46" s="429"/>
      <c r="WSB46" s="429"/>
      <c r="WSC46" s="429"/>
      <c r="WSD46" s="429"/>
      <c r="WSE46" s="429"/>
      <c r="WSF46" s="429"/>
      <c r="WSG46" s="429"/>
      <c r="WSH46" s="429"/>
      <c r="WSI46" s="429"/>
      <c r="WSJ46" s="429"/>
      <c r="WSK46" s="429"/>
      <c r="WSL46" s="429"/>
      <c r="WSM46" s="429"/>
      <c r="WSN46" s="429"/>
      <c r="WSO46" s="429"/>
      <c r="WSP46" s="429"/>
      <c r="WSQ46" s="429"/>
      <c r="WSR46" s="429"/>
      <c r="WSS46" s="429"/>
      <c r="WST46" s="429"/>
      <c r="WSU46" s="429"/>
      <c r="WSV46" s="429"/>
      <c r="WSW46" s="429"/>
      <c r="WSX46" s="429"/>
      <c r="WSY46" s="429"/>
      <c r="WSZ46" s="429"/>
      <c r="WTA46" s="429"/>
      <c r="WTB46" s="429"/>
      <c r="WTC46" s="429"/>
      <c r="WTD46" s="429"/>
      <c r="WTE46" s="429"/>
      <c r="WTF46" s="429"/>
      <c r="WTG46" s="429"/>
      <c r="WTH46" s="429"/>
      <c r="WTI46" s="429"/>
      <c r="WTJ46" s="429"/>
      <c r="WTK46" s="429"/>
      <c r="WTL46" s="429"/>
      <c r="WTM46" s="429"/>
      <c r="WTN46" s="429"/>
      <c r="WTO46" s="429"/>
      <c r="WTP46" s="429"/>
      <c r="WTQ46" s="429"/>
      <c r="WTR46" s="429"/>
      <c r="WTS46" s="429"/>
      <c r="WTT46" s="429"/>
      <c r="WTU46" s="429"/>
      <c r="WTV46" s="429"/>
      <c r="WTW46" s="429"/>
      <c r="WTX46" s="429"/>
      <c r="WTY46" s="429"/>
      <c r="WTZ46" s="429"/>
      <c r="WUA46" s="429"/>
      <c r="WUB46" s="429"/>
      <c r="WUC46" s="429"/>
      <c r="WUD46" s="429"/>
      <c r="WUE46" s="429"/>
      <c r="WUF46" s="429"/>
      <c r="WUG46" s="429"/>
      <c r="WUH46" s="429"/>
      <c r="WUI46" s="429"/>
      <c r="WUJ46" s="429"/>
      <c r="WUK46" s="429"/>
      <c r="WUL46" s="429"/>
      <c r="WUM46" s="429"/>
      <c r="WUN46" s="429"/>
      <c r="WUO46" s="429"/>
      <c r="WUP46" s="429"/>
      <c r="WUQ46" s="429"/>
      <c r="WUR46" s="429"/>
      <c r="WUS46" s="429"/>
      <c r="WUT46" s="429"/>
      <c r="WUU46" s="429"/>
      <c r="WUV46" s="429"/>
      <c r="WUW46" s="429"/>
      <c r="WUX46" s="429"/>
      <c r="WUY46" s="429"/>
      <c r="WUZ46" s="429"/>
      <c r="WVA46" s="429"/>
      <c r="WVB46" s="429"/>
      <c r="WVC46" s="429"/>
      <c r="WVD46" s="429"/>
      <c r="WVE46" s="429"/>
      <c r="WVF46" s="429"/>
      <c r="WVG46" s="429"/>
      <c r="WVH46" s="429"/>
      <c r="WVI46" s="429"/>
      <c r="WVJ46" s="429"/>
      <c r="WVK46" s="429"/>
      <c r="WVL46" s="429"/>
      <c r="WVM46" s="429"/>
      <c r="WVN46" s="429"/>
      <c r="WVO46" s="429"/>
      <c r="WVP46" s="429"/>
      <c r="WVQ46" s="429"/>
      <c r="WVR46" s="429"/>
      <c r="WVS46" s="429"/>
      <c r="WVT46" s="429"/>
      <c r="WVU46" s="429"/>
      <c r="WVV46" s="429"/>
      <c r="WVW46" s="429"/>
      <c r="WVX46" s="429"/>
      <c r="WVY46" s="429"/>
      <c r="WVZ46" s="429"/>
      <c r="WWA46" s="429"/>
      <c r="WWB46" s="429"/>
      <c r="WWC46" s="429"/>
      <c r="WWD46" s="429"/>
      <c r="WWE46" s="429"/>
      <c r="WWF46" s="429"/>
      <c r="WWG46" s="429"/>
      <c r="WWH46" s="429"/>
      <c r="WWI46" s="429"/>
      <c r="WWJ46" s="429"/>
      <c r="WWK46" s="429"/>
      <c r="WWL46" s="429"/>
      <c r="WWM46" s="429"/>
      <c r="WWN46" s="429"/>
      <c r="WWO46" s="429"/>
      <c r="WWP46" s="429"/>
      <c r="WWQ46" s="429"/>
      <c r="WWR46" s="429"/>
      <c r="WWS46" s="429"/>
      <c r="WWT46" s="429"/>
      <c r="WWU46" s="429"/>
      <c r="WWV46" s="429"/>
      <c r="WWW46" s="429"/>
      <c r="WWX46" s="429"/>
      <c r="WWY46" s="429"/>
      <c r="WWZ46" s="429"/>
      <c r="WXA46" s="429"/>
      <c r="WXB46" s="429"/>
      <c r="WXC46" s="429"/>
      <c r="WXD46" s="429"/>
      <c r="WXE46" s="429"/>
      <c r="WXF46" s="429"/>
      <c r="WXG46" s="429"/>
      <c r="WXH46" s="429"/>
      <c r="WXI46" s="429"/>
      <c r="WXJ46" s="429"/>
      <c r="WXK46" s="429"/>
      <c r="WXL46" s="429"/>
      <c r="WXM46" s="429"/>
      <c r="WXN46" s="429"/>
      <c r="WXO46" s="429"/>
      <c r="WXP46" s="429"/>
      <c r="WXQ46" s="429"/>
      <c r="WXR46" s="429"/>
      <c r="WXS46" s="429"/>
      <c r="WXT46" s="429"/>
      <c r="WXU46" s="429"/>
      <c r="WXV46" s="429"/>
      <c r="WXW46" s="429"/>
      <c r="WXX46" s="429"/>
      <c r="WXY46" s="429"/>
      <c r="WXZ46" s="429"/>
      <c r="WYA46" s="429"/>
      <c r="WYB46" s="429"/>
      <c r="WYC46" s="429"/>
      <c r="WYD46" s="429"/>
      <c r="WYE46" s="429"/>
      <c r="WYF46" s="429"/>
      <c r="WYG46" s="429"/>
      <c r="WYH46" s="429"/>
      <c r="WYI46" s="429"/>
      <c r="WYJ46" s="429"/>
      <c r="WYK46" s="429"/>
      <c r="WYL46" s="429"/>
      <c r="WYM46" s="429"/>
      <c r="WYN46" s="429"/>
      <c r="WYO46" s="429"/>
      <c r="WYP46" s="429"/>
      <c r="WYQ46" s="429"/>
      <c r="WYR46" s="429"/>
      <c r="WYS46" s="429"/>
      <c r="WYT46" s="429"/>
      <c r="WYU46" s="429"/>
      <c r="WYV46" s="429"/>
      <c r="WYW46" s="429"/>
      <c r="WYX46" s="429"/>
      <c r="WYY46" s="429"/>
      <c r="WYZ46" s="429"/>
      <c r="WZA46" s="429"/>
      <c r="WZB46" s="429"/>
      <c r="WZC46" s="429"/>
      <c r="WZD46" s="429"/>
      <c r="WZE46" s="429"/>
      <c r="WZF46" s="429"/>
      <c r="WZG46" s="429"/>
      <c r="WZH46" s="429"/>
      <c r="WZI46" s="429"/>
      <c r="WZJ46" s="429"/>
      <c r="WZK46" s="429"/>
      <c r="WZL46" s="429"/>
      <c r="WZM46" s="429"/>
      <c r="WZN46" s="429"/>
      <c r="WZO46" s="429"/>
      <c r="WZP46" s="429"/>
      <c r="WZQ46" s="429"/>
      <c r="WZR46" s="429"/>
      <c r="WZS46" s="429"/>
      <c r="WZT46" s="429"/>
      <c r="WZU46" s="429"/>
      <c r="WZV46" s="429"/>
      <c r="WZW46" s="429"/>
      <c r="WZX46" s="429"/>
      <c r="WZY46" s="429"/>
      <c r="WZZ46" s="429"/>
      <c r="XAA46" s="429"/>
      <c r="XAB46" s="429"/>
      <c r="XAC46" s="429"/>
      <c r="XAD46" s="429"/>
      <c r="XAE46" s="429"/>
      <c r="XAF46" s="429"/>
      <c r="XAG46" s="429"/>
      <c r="XAH46" s="429"/>
      <c r="XAI46" s="429"/>
      <c r="XAJ46" s="429"/>
      <c r="XAK46" s="429"/>
      <c r="XAL46" s="429"/>
      <c r="XAM46" s="429"/>
      <c r="XAN46" s="429"/>
      <c r="XAO46" s="429"/>
      <c r="XAP46" s="429"/>
      <c r="XAQ46" s="429"/>
      <c r="XAR46" s="429"/>
      <c r="XAS46" s="429"/>
      <c r="XAT46" s="429"/>
      <c r="XAU46" s="429"/>
      <c r="XAV46" s="429"/>
      <c r="XAW46" s="429"/>
      <c r="XAX46" s="429"/>
      <c r="XAY46" s="429"/>
      <c r="XAZ46" s="429"/>
      <c r="XBA46" s="429"/>
      <c r="XBB46" s="429"/>
      <c r="XBC46" s="429"/>
      <c r="XBD46" s="429"/>
      <c r="XBE46" s="429"/>
      <c r="XBF46" s="429"/>
      <c r="XBG46" s="429"/>
      <c r="XBH46" s="429"/>
      <c r="XBI46" s="429"/>
      <c r="XBJ46" s="429"/>
      <c r="XBK46" s="429"/>
      <c r="XBL46" s="429"/>
      <c r="XBM46" s="429"/>
      <c r="XBN46" s="429"/>
      <c r="XBO46" s="429"/>
      <c r="XBP46" s="429"/>
      <c r="XBQ46" s="429"/>
      <c r="XBR46" s="429"/>
      <c r="XBS46" s="429"/>
      <c r="XBT46" s="429"/>
      <c r="XBU46" s="429"/>
      <c r="XBV46" s="429"/>
      <c r="XBW46" s="429"/>
      <c r="XBX46" s="429"/>
      <c r="XBY46" s="429"/>
      <c r="XBZ46" s="429"/>
      <c r="XCA46" s="429"/>
      <c r="XCB46" s="429"/>
      <c r="XCC46" s="429"/>
      <c r="XCD46" s="429"/>
      <c r="XCE46" s="429"/>
      <c r="XCF46" s="429"/>
      <c r="XCG46" s="429"/>
      <c r="XCH46" s="429"/>
      <c r="XCI46" s="429"/>
      <c r="XCJ46" s="429"/>
      <c r="XCK46" s="429"/>
      <c r="XCL46" s="429"/>
      <c r="XCM46" s="429"/>
      <c r="XCN46" s="429"/>
      <c r="XCO46" s="429"/>
      <c r="XCP46" s="429"/>
      <c r="XCQ46" s="429"/>
      <c r="XCR46" s="429"/>
      <c r="XCS46" s="429"/>
      <c r="XCT46" s="429"/>
      <c r="XCU46" s="429"/>
      <c r="XCV46" s="429"/>
      <c r="XCW46" s="429"/>
      <c r="XCX46" s="429"/>
      <c r="XCY46" s="429"/>
      <c r="XCZ46" s="429"/>
      <c r="XDA46" s="429"/>
      <c r="XDB46" s="429"/>
      <c r="XDC46" s="429"/>
      <c r="XDD46" s="429"/>
      <c r="XDE46" s="429"/>
      <c r="XDF46" s="429"/>
      <c r="XDG46" s="429"/>
      <c r="XDH46" s="429"/>
      <c r="XDI46" s="429"/>
      <c r="XDJ46" s="429"/>
      <c r="XDK46" s="429"/>
      <c r="XDL46" s="429"/>
      <c r="XDM46" s="429"/>
      <c r="XDN46" s="429"/>
      <c r="XDO46" s="429"/>
      <c r="XDP46" s="429"/>
      <c r="XDQ46" s="429"/>
      <c r="XDR46" s="429"/>
      <c r="XDS46" s="429"/>
      <c r="XDT46" s="429"/>
      <c r="XDU46" s="429"/>
      <c r="XDV46" s="429"/>
      <c r="XDW46" s="429"/>
      <c r="XDX46" s="429"/>
      <c r="XDY46" s="429"/>
      <c r="XDZ46" s="429"/>
      <c r="XEA46" s="429"/>
      <c r="XEB46" s="429"/>
      <c r="XEC46" s="429"/>
      <c r="XED46" s="429"/>
      <c r="XEE46" s="429"/>
      <c r="XEF46" s="429"/>
      <c r="XEG46" s="429"/>
      <c r="XEH46" s="429"/>
      <c r="XEI46" s="429"/>
      <c r="XEJ46" s="429"/>
      <c r="XEK46" s="429"/>
      <c r="XEL46" s="429"/>
      <c r="XEM46" s="429"/>
      <c r="XEN46" s="429"/>
      <c r="XEO46" s="429"/>
      <c r="XEP46" s="429"/>
      <c r="XEQ46" s="429"/>
      <c r="XER46" s="429"/>
      <c r="XES46" s="429"/>
      <c r="XET46" s="429"/>
      <c r="XEU46" s="429"/>
      <c r="XEV46" s="429"/>
      <c r="XEW46" s="429"/>
      <c r="XEX46" s="429"/>
      <c r="XEY46" s="429"/>
      <c r="XEZ46" s="429"/>
      <c r="XFA46" s="429"/>
      <c r="XFB46" s="429"/>
    </row>
    <row r="47" spans="1:16382" s="495" customFormat="1" ht="34.35" customHeight="1">
      <c r="A47" s="500"/>
      <c r="B47" s="501" t="str">
        <f>VLOOKUP(579,[2]Sprachindex!$A:$Z,$AL$9,FALSE)</f>
        <v>m</v>
      </c>
      <c r="C47" s="502"/>
      <c r="D47" s="484">
        <v>340474</v>
      </c>
      <c r="E47" s="633" t="str">
        <f>VLOOKUP(1464,[2]Sprachindex!$A:$Z,$AL$9,FALSE) &amp; " 135 x 1,3 mm"</f>
        <v>joint EPDM (non adhésif) 135 x 1,3 mm</v>
      </c>
      <c r="F47" s="634"/>
      <c r="G47" s="634"/>
      <c r="H47" s="634"/>
      <c r="I47" s="634"/>
      <c r="J47" s="634"/>
      <c r="K47" s="635"/>
      <c r="L47" s="484">
        <f t="shared" si="1"/>
        <v>0</v>
      </c>
      <c r="M47" s="503"/>
      <c r="N47" s="490"/>
      <c r="O47" s="491"/>
      <c r="P47" s="492"/>
      <c r="Q47" s="493"/>
      <c r="R47" s="494"/>
      <c r="T47" s="496"/>
      <c r="U47" s="496"/>
      <c r="V47" s="496"/>
      <c r="W47" s="496"/>
      <c r="X47" s="496"/>
      <c r="Y47" s="496"/>
      <c r="Z47" s="496"/>
      <c r="AA47" s="496"/>
      <c r="AB47" s="496"/>
      <c r="AC47" s="496"/>
      <c r="AD47" s="496"/>
      <c r="AE47" s="496"/>
      <c r="AF47" s="496"/>
      <c r="AG47" s="496"/>
      <c r="AH47" s="496"/>
      <c r="AI47" s="462"/>
      <c r="AJ47" s="459"/>
      <c r="AK47" s="459"/>
      <c r="AL47" s="456"/>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c r="HN47" s="429"/>
      <c r="HO47" s="429"/>
      <c r="HP47" s="429"/>
      <c r="HQ47" s="429"/>
      <c r="HR47" s="429"/>
      <c r="HS47" s="429"/>
      <c r="HT47" s="429"/>
      <c r="HU47" s="429"/>
      <c r="HV47" s="429"/>
      <c r="HW47" s="429"/>
      <c r="HX47" s="429"/>
      <c r="HY47" s="429"/>
      <c r="HZ47" s="429"/>
      <c r="IA47" s="429"/>
      <c r="IB47" s="429"/>
      <c r="IC47" s="429"/>
      <c r="ID47" s="429"/>
      <c r="IE47" s="429"/>
      <c r="IF47" s="429"/>
      <c r="IG47" s="429"/>
      <c r="IH47" s="429"/>
      <c r="II47" s="429"/>
      <c r="IJ47" s="429"/>
      <c r="IK47" s="429"/>
      <c r="IL47" s="429"/>
      <c r="IM47" s="429"/>
      <c r="IN47" s="429"/>
      <c r="IO47" s="429"/>
      <c r="IP47" s="429"/>
      <c r="IQ47" s="429"/>
      <c r="IR47" s="429"/>
      <c r="IS47" s="429"/>
      <c r="IT47" s="429"/>
      <c r="IU47" s="429"/>
      <c r="IV47" s="429"/>
      <c r="IW47" s="429"/>
      <c r="IX47" s="429"/>
      <c r="IY47" s="429"/>
      <c r="IZ47" s="429"/>
      <c r="JA47" s="429"/>
      <c r="JB47" s="429"/>
      <c r="JC47" s="429"/>
      <c r="JD47" s="429"/>
      <c r="JE47" s="429"/>
      <c r="JF47" s="429"/>
      <c r="JG47" s="429"/>
      <c r="JH47" s="429"/>
      <c r="JI47" s="429"/>
      <c r="JJ47" s="429"/>
      <c r="JK47" s="429"/>
      <c r="JL47" s="429"/>
      <c r="JM47" s="429"/>
      <c r="JN47" s="429"/>
      <c r="JO47" s="429"/>
      <c r="JP47" s="429"/>
      <c r="JQ47" s="429"/>
      <c r="JR47" s="429"/>
      <c r="JS47" s="429"/>
      <c r="JT47" s="429"/>
      <c r="JU47" s="429"/>
      <c r="JV47" s="429"/>
      <c r="JW47" s="429"/>
      <c r="JX47" s="429"/>
      <c r="JY47" s="429"/>
      <c r="JZ47" s="429"/>
      <c r="KA47" s="429"/>
      <c r="KB47" s="429"/>
      <c r="KC47" s="429"/>
      <c r="KD47" s="429"/>
      <c r="KE47" s="429"/>
      <c r="KF47" s="429"/>
      <c r="KG47" s="429"/>
      <c r="KH47" s="429"/>
      <c r="KI47" s="429"/>
      <c r="KJ47" s="429"/>
      <c r="KK47" s="429"/>
      <c r="KL47" s="429"/>
      <c r="KM47" s="429"/>
      <c r="KN47" s="429"/>
      <c r="KO47" s="429"/>
      <c r="KP47" s="429"/>
      <c r="KQ47" s="429"/>
      <c r="KR47" s="429"/>
      <c r="KS47" s="429"/>
      <c r="KT47" s="429"/>
      <c r="KU47" s="429"/>
      <c r="KV47" s="429"/>
      <c r="KW47" s="429"/>
      <c r="KX47" s="429"/>
      <c r="KY47" s="429"/>
      <c r="KZ47" s="429"/>
      <c r="LA47" s="429"/>
      <c r="LB47" s="429"/>
      <c r="LC47" s="429"/>
      <c r="LD47" s="429"/>
      <c r="LE47" s="429"/>
      <c r="LF47" s="429"/>
      <c r="LG47" s="429"/>
      <c r="LH47" s="429"/>
      <c r="LI47" s="429"/>
      <c r="LJ47" s="429"/>
      <c r="LK47" s="429"/>
      <c r="LL47" s="429"/>
      <c r="LM47" s="429"/>
      <c r="LN47" s="429"/>
      <c r="LO47" s="429"/>
      <c r="LP47" s="429"/>
      <c r="LQ47" s="429"/>
      <c r="LR47" s="429"/>
      <c r="LS47" s="429"/>
      <c r="LT47" s="429"/>
      <c r="LU47" s="429"/>
      <c r="LV47" s="429"/>
      <c r="LW47" s="429"/>
      <c r="LX47" s="429"/>
      <c r="LY47" s="429"/>
      <c r="LZ47" s="429"/>
      <c r="MA47" s="429"/>
      <c r="MB47" s="429"/>
      <c r="MC47" s="429"/>
      <c r="MD47" s="429"/>
      <c r="ME47" s="429"/>
      <c r="MF47" s="429"/>
      <c r="MG47" s="429"/>
      <c r="MH47" s="429"/>
      <c r="MI47" s="429"/>
      <c r="MJ47" s="429"/>
      <c r="MK47" s="429"/>
      <c r="ML47" s="429"/>
      <c r="MM47" s="429"/>
      <c r="MN47" s="429"/>
      <c r="MO47" s="429"/>
      <c r="MP47" s="429"/>
      <c r="MQ47" s="429"/>
      <c r="MR47" s="429"/>
      <c r="MS47" s="429"/>
      <c r="MT47" s="429"/>
      <c r="MU47" s="429"/>
      <c r="MV47" s="429"/>
      <c r="MW47" s="429"/>
      <c r="MX47" s="429"/>
      <c r="MY47" s="429"/>
      <c r="MZ47" s="429"/>
      <c r="NA47" s="429"/>
      <c r="NB47" s="429"/>
      <c r="NC47" s="429"/>
      <c r="ND47" s="429"/>
      <c r="NE47" s="429"/>
      <c r="NF47" s="429"/>
      <c r="NG47" s="429"/>
      <c r="NH47" s="429"/>
      <c r="NI47" s="429"/>
      <c r="NJ47" s="429"/>
      <c r="NK47" s="429"/>
      <c r="NL47" s="429"/>
      <c r="NM47" s="429"/>
      <c r="NN47" s="429"/>
      <c r="NO47" s="429"/>
      <c r="NP47" s="429"/>
      <c r="NQ47" s="429"/>
      <c r="NR47" s="429"/>
      <c r="NS47" s="429"/>
      <c r="NT47" s="429"/>
      <c r="NU47" s="429"/>
      <c r="NV47" s="429"/>
      <c r="NW47" s="429"/>
      <c r="NX47" s="429"/>
      <c r="NY47" s="429"/>
      <c r="NZ47" s="429"/>
      <c r="OA47" s="429"/>
      <c r="OB47" s="429"/>
      <c r="OC47" s="429"/>
      <c r="OD47" s="429"/>
      <c r="OE47" s="429"/>
      <c r="OF47" s="429"/>
      <c r="OG47" s="429"/>
      <c r="OH47" s="429"/>
      <c r="OI47" s="429"/>
      <c r="OJ47" s="429"/>
      <c r="OK47" s="429"/>
      <c r="OL47" s="429"/>
      <c r="OM47" s="429"/>
      <c r="ON47" s="429"/>
      <c r="OO47" s="429"/>
      <c r="OP47" s="429"/>
      <c r="OQ47" s="429"/>
      <c r="OR47" s="429"/>
      <c r="OS47" s="429"/>
      <c r="OT47" s="429"/>
      <c r="OU47" s="429"/>
      <c r="OV47" s="429"/>
      <c r="OW47" s="429"/>
      <c r="OX47" s="429"/>
      <c r="OY47" s="429"/>
      <c r="OZ47" s="429"/>
      <c r="PA47" s="429"/>
      <c r="PB47" s="429"/>
      <c r="PC47" s="429"/>
      <c r="PD47" s="429"/>
      <c r="PE47" s="429"/>
      <c r="PF47" s="429"/>
      <c r="PG47" s="429"/>
      <c r="PH47" s="429"/>
      <c r="PI47" s="429"/>
      <c r="PJ47" s="429"/>
      <c r="PK47" s="429"/>
      <c r="PL47" s="429"/>
      <c r="PM47" s="429"/>
      <c r="PN47" s="429"/>
      <c r="PO47" s="429"/>
      <c r="PP47" s="429"/>
      <c r="PQ47" s="429"/>
      <c r="PR47" s="429"/>
      <c r="PS47" s="429"/>
      <c r="PT47" s="429"/>
      <c r="PU47" s="429"/>
      <c r="PV47" s="429"/>
      <c r="PW47" s="429"/>
      <c r="PX47" s="429"/>
      <c r="PY47" s="429"/>
      <c r="PZ47" s="429"/>
      <c r="QA47" s="429"/>
      <c r="QB47" s="429"/>
      <c r="QC47" s="429"/>
      <c r="QD47" s="429"/>
      <c r="QE47" s="429"/>
      <c r="QF47" s="429"/>
      <c r="QG47" s="429"/>
      <c r="QH47" s="429"/>
      <c r="QI47" s="429"/>
      <c r="QJ47" s="429"/>
      <c r="QK47" s="429"/>
      <c r="QL47" s="429"/>
      <c r="QM47" s="429"/>
      <c r="QN47" s="429"/>
      <c r="QO47" s="429"/>
      <c r="QP47" s="429"/>
      <c r="QQ47" s="429"/>
      <c r="QR47" s="429"/>
      <c r="QS47" s="429"/>
      <c r="QT47" s="429"/>
      <c r="QU47" s="429"/>
      <c r="QV47" s="429"/>
      <c r="QW47" s="429"/>
      <c r="QX47" s="429"/>
      <c r="QY47" s="429"/>
      <c r="QZ47" s="429"/>
      <c r="RA47" s="429"/>
      <c r="RB47" s="429"/>
      <c r="RC47" s="429"/>
      <c r="RD47" s="429"/>
      <c r="RE47" s="429"/>
      <c r="RF47" s="429"/>
      <c r="RG47" s="429"/>
      <c r="RH47" s="429"/>
      <c r="RI47" s="429"/>
      <c r="RJ47" s="429"/>
      <c r="RK47" s="429"/>
      <c r="RL47" s="429"/>
      <c r="RM47" s="429"/>
      <c r="RN47" s="429"/>
      <c r="RO47" s="429"/>
      <c r="RP47" s="429"/>
      <c r="RQ47" s="429"/>
      <c r="RR47" s="429"/>
      <c r="RS47" s="429"/>
      <c r="RT47" s="429"/>
      <c r="RU47" s="429"/>
      <c r="RV47" s="429"/>
      <c r="RW47" s="429"/>
      <c r="RX47" s="429"/>
      <c r="RY47" s="429"/>
      <c r="RZ47" s="429"/>
      <c r="SA47" s="429"/>
      <c r="SB47" s="429"/>
      <c r="SC47" s="429"/>
      <c r="SD47" s="429"/>
      <c r="SE47" s="429"/>
      <c r="SF47" s="429"/>
      <c r="SG47" s="429"/>
      <c r="SH47" s="429"/>
      <c r="SI47" s="429"/>
      <c r="SJ47" s="429"/>
      <c r="SK47" s="429"/>
      <c r="SL47" s="429"/>
      <c r="SM47" s="429"/>
      <c r="SN47" s="429"/>
      <c r="SO47" s="429"/>
      <c r="SP47" s="429"/>
      <c r="SQ47" s="429"/>
      <c r="SR47" s="429"/>
      <c r="SS47" s="429"/>
      <c r="ST47" s="429"/>
      <c r="SU47" s="429"/>
      <c r="SV47" s="429"/>
      <c r="SW47" s="429"/>
      <c r="SX47" s="429"/>
      <c r="SY47" s="429"/>
      <c r="SZ47" s="429"/>
      <c r="TA47" s="429"/>
      <c r="TB47" s="429"/>
      <c r="TC47" s="429"/>
      <c r="TD47" s="429"/>
      <c r="TE47" s="429"/>
      <c r="TF47" s="429"/>
      <c r="TG47" s="429"/>
      <c r="TH47" s="429"/>
      <c r="TI47" s="429"/>
      <c r="TJ47" s="429"/>
      <c r="TK47" s="429"/>
      <c r="TL47" s="429"/>
      <c r="TM47" s="429"/>
      <c r="TN47" s="429"/>
      <c r="TO47" s="429"/>
      <c r="TP47" s="429"/>
      <c r="TQ47" s="429"/>
      <c r="TR47" s="429"/>
      <c r="TS47" s="429"/>
      <c r="TT47" s="429"/>
      <c r="TU47" s="429"/>
      <c r="TV47" s="429"/>
      <c r="TW47" s="429"/>
      <c r="TX47" s="429"/>
      <c r="TY47" s="429"/>
      <c r="TZ47" s="429"/>
      <c r="UA47" s="429"/>
      <c r="UB47" s="429"/>
      <c r="UC47" s="429"/>
      <c r="UD47" s="429"/>
      <c r="UE47" s="429"/>
      <c r="UF47" s="429"/>
      <c r="UG47" s="429"/>
      <c r="UH47" s="429"/>
      <c r="UI47" s="429"/>
      <c r="UJ47" s="429"/>
      <c r="UK47" s="429"/>
      <c r="UL47" s="429"/>
      <c r="UM47" s="429"/>
      <c r="UN47" s="429"/>
      <c r="UO47" s="429"/>
      <c r="UP47" s="429"/>
      <c r="UQ47" s="429"/>
      <c r="UR47" s="429"/>
      <c r="US47" s="429"/>
      <c r="UT47" s="429"/>
      <c r="UU47" s="429"/>
      <c r="UV47" s="429"/>
      <c r="UW47" s="429"/>
      <c r="UX47" s="429"/>
      <c r="UY47" s="429"/>
      <c r="UZ47" s="429"/>
      <c r="VA47" s="429"/>
      <c r="VB47" s="429"/>
      <c r="VC47" s="429"/>
      <c r="VD47" s="429"/>
      <c r="VE47" s="429"/>
      <c r="VF47" s="429"/>
      <c r="VG47" s="429"/>
      <c r="VH47" s="429"/>
      <c r="VI47" s="429"/>
      <c r="VJ47" s="429"/>
      <c r="VK47" s="429"/>
      <c r="VL47" s="429"/>
      <c r="VM47" s="429"/>
      <c r="VN47" s="429"/>
      <c r="VO47" s="429"/>
      <c r="VP47" s="429"/>
      <c r="VQ47" s="429"/>
      <c r="VR47" s="429"/>
      <c r="VS47" s="429"/>
      <c r="VT47" s="429"/>
      <c r="VU47" s="429"/>
      <c r="VV47" s="429"/>
      <c r="VW47" s="429"/>
      <c r="VX47" s="429"/>
      <c r="VY47" s="429"/>
      <c r="VZ47" s="429"/>
      <c r="WA47" s="429"/>
      <c r="WB47" s="429"/>
      <c r="WC47" s="429"/>
      <c r="WD47" s="429"/>
      <c r="WE47" s="429"/>
      <c r="WF47" s="429"/>
      <c r="WG47" s="429"/>
      <c r="WH47" s="429"/>
      <c r="WI47" s="429"/>
      <c r="WJ47" s="429"/>
      <c r="WK47" s="429"/>
      <c r="WL47" s="429"/>
      <c r="WM47" s="429"/>
      <c r="WN47" s="429"/>
      <c r="WO47" s="429"/>
      <c r="WP47" s="429"/>
      <c r="WQ47" s="429"/>
      <c r="WR47" s="429"/>
      <c r="WS47" s="429"/>
      <c r="WT47" s="429"/>
      <c r="WU47" s="429"/>
      <c r="WV47" s="429"/>
      <c r="WW47" s="429"/>
      <c r="WX47" s="429"/>
      <c r="WY47" s="429"/>
      <c r="WZ47" s="429"/>
      <c r="XA47" s="429"/>
      <c r="XB47" s="429"/>
      <c r="XC47" s="429"/>
      <c r="XD47" s="429"/>
      <c r="XE47" s="429"/>
      <c r="XF47" s="429"/>
      <c r="XG47" s="429"/>
      <c r="XH47" s="429"/>
      <c r="XI47" s="429"/>
      <c r="XJ47" s="429"/>
      <c r="XK47" s="429"/>
      <c r="XL47" s="429"/>
      <c r="XM47" s="429"/>
      <c r="XN47" s="429"/>
      <c r="XO47" s="429"/>
      <c r="XP47" s="429"/>
      <c r="XQ47" s="429"/>
      <c r="XR47" s="429"/>
      <c r="XS47" s="429"/>
      <c r="XT47" s="429"/>
      <c r="XU47" s="429"/>
      <c r="XV47" s="429"/>
      <c r="XW47" s="429"/>
      <c r="XX47" s="429"/>
      <c r="XY47" s="429"/>
      <c r="XZ47" s="429"/>
      <c r="YA47" s="429"/>
      <c r="YB47" s="429"/>
      <c r="YC47" s="429"/>
      <c r="YD47" s="429"/>
      <c r="YE47" s="429"/>
      <c r="YF47" s="429"/>
      <c r="YG47" s="429"/>
      <c r="YH47" s="429"/>
      <c r="YI47" s="429"/>
      <c r="YJ47" s="429"/>
      <c r="YK47" s="429"/>
      <c r="YL47" s="429"/>
      <c r="YM47" s="429"/>
      <c r="YN47" s="429"/>
      <c r="YO47" s="429"/>
      <c r="YP47" s="429"/>
      <c r="YQ47" s="429"/>
      <c r="YR47" s="429"/>
      <c r="YS47" s="429"/>
      <c r="YT47" s="429"/>
      <c r="YU47" s="429"/>
      <c r="YV47" s="429"/>
      <c r="YW47" s="429"/>
      <c r="YX47" s="429"/>
      <c r="YY47" s="429"/>
      <c r="YZ47" s="429"/>
      <c r="ZA47" s="429"/>
      <c r="ZB47" s="429"/>
      <c r="ZC47" s="429"/>
      <c r="ZD47" s="429"/>
      <c r="ZE47" s="429"/>
      <c r="ZF47" s="429"/>
      <c r="ZG47" s="429"/>
      <c r="ZH47" s="429"/>
      <c r="ZI47" s="429"/>
      <c r="ZJ47" s="429"/>
      <c r="ZK47" s="429"/>
      <c r="ZL47" s="429"/>
      <c r="ZM47" s="429"/>
      <c r="ZN47" s="429"/>
      <c r="ZO47" s="429"/>
      <c r="ZP47" s="429"/>
      <c r="ZQ47" s="429"/>
      <c r="ZR47" s="429"/>
      <c r="ZS47" s="429"/>
      <c r="ZT47" s="429"/>
      <c r="ZU47" s="429"/>
      <c r="ZV47" s="429"/>
      <c r="ZW47" s="429"/>
      <c r="ZX47" s="429"/>
      <c r="ZY47" s="429"/>
      <c r="ZZ47" s="429"/>
      <c r="AAA47" s="429"/>
      <c r="AAB47" s="429"/>
      <c r="AAC47" s="429"/>
      <c r="AAD47" s="429"/>
      <c r="AAE47" s="429"/>
      <c r="AAF47" s="429"/>
      <c r="AAG47" s="429"/>
      <c r="AAH47" s="429"/>
      <c r="AAI47" s="429"/>
      <c r="AAJ47" s="429"/>
      <c r="AAK47" s="429"/>
      <c r="AAL47" s="429"/>
      <c r="AAM47" s="429"/>
      <c r="AAN47" s="429"/>
      <c r="AAO47" s="429"/>
      <c r="AAP47" s="429"/>
      <c r="AAQ47" s="429"/>
      <c r="AAR47" s="429"/>
      <c r="AAS47" s="429"/>
      <c r="AAT47" s="429"/>
      <c r="AAU47" s="429"/>
      <c r="AAV47" s="429"/>
      <c r="AAW47" s="429"/>
      <c r="AAX47" s="429"/>
      <c r="AAY47" s="429"/>
      <c r="AAZ47" s="429"/>
      <c r="ABA47" s="429"/>
      <c r="ABB47" s="429"/>
      <c r="ABC47" s="429"/>
      <c r="ABD47" s="429"/>
      <c r="ABE47" s="429"/>
      <c r="ABF47" s="429"/>
      <c r="ABG47" s="429"/>
      <c r="ABH47" s="429"/>
      <c r="ABI47" s="429"/>
      <c r="ABJ47" s="429"/>
      <c r="ABK47" s="429"/>
      <c r="ABL47" s="429"/>
      <c r="ABM47" s="429"/>
      <c r="ABN47" s="429"/>
      <c r="ABO47" s="429"/>
      <c r="ABP47" s="429"/>
      <c r="ABQ47" s="429"/>
      <c r="ABR47" s="429"/>
      <c r="ABS47" s="429"/>
      <c r="ABT47" s="429"/>
      <c r="ABU47" s="429"/>
      <c r="ABV47" s="429"/>
      <c r="ABW47" s="429"/>
      <c r="ABX47" s="429"/>
      <c r="ABY47" s="429"/>
      <c r="ABZ47" s="429"/>
      <c r="ACA47" s="429"/>
      <c r="ACB47" s="429"/>
      <c r="ACC47" s="429"/>
      <c r="ACD47" s="429"/>
      <c r="ACE47" s="429"/>
      <c r="ACF47" s="429"/>
      <c r="ACG47" s="429"/>
      <c r="ACH47" s="429"/>
      <c r="ACI47" s="429"/>
      <c r="ACJ47" s="429"/>
      <c r="ACK47" s="429"/>
      <c r="ACL47" s="429"/>
      <c r="ACM47" s="429"/>
      <c r="ACN47" s="429"/>
      <c r="ACO47" s="429"/>
      <c r="ACP47" s="429"/>
      <c r="ACQ47" s="429"/>
      <c r="ACR47" s="429"/>
      <c r="ACS47" s="429"/>
      <c r="ACT47" s="429"/>
      <c r="ACU47" s="429"/>
      <c r="ACV47" s="429"/>
      <c r="ACW47" s="429"/>
      <c r="ACX47" s="429"/>
      <c r="ACY47" s="429"/>
      <c r="ACZ47" s="429"/>
      <c r="ADA47" s="429"/>
      <c r="ADB47" s="429"/>
      <c r="ADC47" s="429"/>
      <c r="ADD47" s="429"/>
      <c r="ADE47" s="429"/>
      <c r="ADF47" s="429"/>
      <c r="ADG47" s="429"/>
      <c r="ADH47" s="429"/>
      <c r="ADI47" s="429"/>
      <c r="ADJ47" s="429"/>
      <c r="ADK47" s="429"/>
      <c r="ADL47" s="429"/>
      <c r="ADM47" s="429"/>
      <c r="ADN47" s="429"/>
      <c r="ADO47" s="429"/>
      <c r="ADP47" s="429"/>
      <c r="ADQ47" s="429"/>
      <c r="ADR47" s="429"/>
      <c r="ADS47" s="429"/>
      <c r="ADT47" s="429"/>
      <c r="ADU47" s="429"/>
      <c r="ADV47" s="429"/>
      <c r="ADW47" s="429"/>
      <c r="ADX47" s="429"/>
      <c r="ADY47" s="429"/>
      <c r="ADZ47" s="429"/>
      <c r="AEA47" s="429"/>
      <c r="AEB47" s="429"/>
      <c r="AEC47" s="429"/>
      <c r="AED47" s="429"/>
      <c r="AEE47" s="429"/>
      <c r="AEF47" s="429"/>
      <c r="AEG47" s="429"/>
      <c r="AEH47" s="429"/>
      <c r="AEI47" s="429"/>
      <c r="AEJ47" s="429"/>
      <c r="AEK47" s="429"/>
      <c r="AEL47" s="429"/>
      <c r="AEM47" s="429"/>
      <c r="AEN47" s="429"/>
      <c r="AEO47" s="429"/>
      <c r="AEP47" s="429"/>
      <c r="AEQ47" s="429"/>
      <c r="AER47" s="429"/>
      <c r="AES47" s="429"/>
      <c r="AET47" s="429"/>
      <c r="AEU47" s="429"/>
      <c r="AEV47" s="429"/>
      <c r="AEW47" s="429"/>
      <c r="AEX47" s="429"/>
      <c r="AEY47" s="429"/>
      <c r="AEZ47" s="429"/>
      <c r="AFA47" s="429"/>
      <c r="AFB47" s="429"/>
      <c r="AFC47" s="429"/>
      <c r="AFD47" s="429"/>
      <c r="AFE47" s="429"/>
      <c r="AFF47" s="429"/>
      <c r="AFG47" s="429"/>
      <c r="AFH47" s="429"/>
      <c r="AFI47" s="429"/>
      <c r="AFJ47" s="429"/>
      <c r="AFK47" s="429"/>
      <c r="AFL47" s="429"/>
      <c r="AFM47" s="429"/>
      <c r="AFN47" s="429"/>
      <c r="AFO47" s="429"/>
      <c r="AFP47" s="429"/>
      <c r="AFQ47" s="429"/>
      <c r="AFR47" s="429"/>
      <c r="AFS47" s="429"/>
      <c r="AFT47" s="429"/>
      <c r="AFU47" s="429"/>
      <c r="AFV47" s="429"/>
      <c r="AFW47" s="429"/>
      <c r="AFX47" s="429"/>
      <c r="AFY47" s="429"/>
      <c r="AFZ47" s="429"/>
      <c r="AGA47" s="429"/>
      <c r="AGB47" s="429"/>
      <c r="AGC47" s="429"/>
      <c r="AGD47" s="429"/>
      <c r="AGE47" s="429"/>
      <c r="AGF47" s="429"/>
      <c r="AGG47" s="429"/>
      <c r="AGH47" s="429"/>
      <c r="AGI47" s="429"/>
      <c r="AGJ47" s="429"/>
      <c r="AGK47" s="429"/>
      <c r="AGL47" s="429"/>
      <c r="AGM47" s="429"/>
      <c r="AGN47" s="429"/>
      <c r="AGO47" s="429"/>
      <c r="AGP47" s="429"/>
      <c r="AGQ47" s="429"/>
      <c r="AGR47" s="429"/>
      <c r="AGS47" s="429"/>
      <c r="AGT47" s="429"/>
      <c r="AGU47" s="429"/>
      <c r="AGV47" s="429"/>
      <c r="AGW47" s="429"/>
      <c r="AGX47" s="429"/>
      <c r="AGY47" s="429"/>
      <c r="AGZ47" s="429"/>
      <c r="AHA47" s="429"/>
      <c r="AHB47" s="429"/>
      <c r="AHC47" s="429"/>
      <c r="AHD47" s="429"/>
      <c r="AHE47" s="429"/>
      <c r="AHF47" s="429"/>
      <c r="AHG47" s="429"/>
      <c r="AHH47" s="429"/>
      <c r="AHI47" s="429"/>
      <c r="AHJ47" s="429"/>
      <c r="AHK47" s="429"/>
      <c r="AHL47" s="429"/>
      <c r="AHM47" s="429"/>
      <c r="AHN47" s="429"/>
      <c r="AHO47" s="429"/>
      <c r="AHP47" s="429"/>
      <c r="AHQ47" s="429"/>
      <c r="AHR47" s="429"/>
      <c r="AHS47" s="429"/>
      <c r="AHT47" s="429"/>
      <c r="AHU47" s="429"/>
      <c r="AHV47" s="429"/>
      <c r="AHW47" s="429"/>
      <c r="AHX47" s="429"/>
      <c r="AHY47" s="429"/>
      <c r="AHZ47" s="429"/>
      <c r="AIA47" s="429"/>
      <c r="AIB47" s="429"/>
      <c r="AIC47" s="429"/>
      <c r="AID47" s="429"/>
      <c r="AIE47" s="429"/>
      <c r="AIF47" s="429"/>
      <c r="AIG47" s="429"/>
      <c r="AIH47" s="429"/>
      <c r="AII47" s="429"/>
      <c r="AIJ47" s="429"/>
      <c r="AIK47" s="429"/>
      <c r="AIL47" s="429"/>
      <c r="AIM47" s="429"/>
      <c r="AIN47" s="429"/>
      <c r="AIO47" s="429"/>
      <c r="AIP47" s="429"/>
      <c r="AIQ47" s="429"/>
      <c r="AIR47" s="429"/>
      <c r="AIS47" s="429"/>
      <c r="AIT47" s="429"/>
      <c r="AIU47" s="429"/>
      <c r="AIV47" s="429"/>
      <c r="AIW47" s="429"/>
      <c r="AIX47" s="429"/>
      <c r="AIY47" s="429"/>
      <c r="AIZ47" s="429"/>
      <c r="AJA47" s="429"/>
      <c r="AJB47" s="429"/>
      <c r="AJC47" s="429"/>
      <c r="AJD47" s="429"/>
      <c r="AJE47" s="429"/>
      <c r="AJF47" s="429"/>
      <c r="AJG47" s="429"/>
      <c r="AJH47" s="429"/>
      <c r="AJI47" s="429"/>
      <c r="AJJ47" s="429"/>
      <c r="AJK47" s="429"/>
      <c r="AJL47" s="429"/>
      <c r="AJM47" s="429"/>
      <c r="AJN47" s="429"/>
      <c r="AJO47" s="429"/>
      <c r="AJP47" s="429"/>
      <c r="AJQ47" s="429"/>
      <c r="AJR47" s="429"/>
      <c r="AJS47" s="429"/>
      <c r="AJT47" s="429"/>
      <c r="AJU47" s="429"/>
      <c r="AJV47" s="429"/>
      <c r="AJW47" s="429"/>
      <c r="AJX47" s="429"/>
      <c r="AJY47" s="429"/>
      <c r="AJZ47" s="429"/>
      <c r="AKA47" s="429"/>
      <c r="AKB47" s="429"/>
      <c r="AKC47" s="429"/>
      <c r="AKD47" s="429"/>
      <c r="AKE47" s="429"/>
      <c r="AKF47" s="429"/>
      <c r="AKG47" s="429"/>
      <c r="AKH47" s="429"/>
      <c r="AKI47" s="429"/>
      <c r="AKJ47" s="429"/>
      <c r="AKK47" s="429"/>
      <c r="AKL47" s="429"/>
      <c r="AKM47" s="429"/>
      <c r="AKN47" s="429"/>
      <c r="AKO47" s="429"/>
      <c r="AKP47" s="429"/>
      <c r="AKQ47" s="429"/>
      <c r="AKR47" s="429"/>
      <c r="AKS47" s="429"/>
      <c r="AKT47" s="429"/>
      <c r="AKU47" s="429"/>
      <c r="AKV47" s="429"/>
      <c r="AKW47" s="429"/>
      <c r="AKX47" s="429"/>
      <c r="AKY47" s="429"/>
      <c r="AKZ47" s="429"/>
      <c r="ALA47" s="429"/>
      <c r="ALB47" s="429"/>
      <c r="ALC47" s="429"/>
      <c r="ALD47" s="429"/>
      <c r="ALE47" s="429"/>
      <c r="ALF47" s="429"/>
      <c r="ALG47" s="429"/>
      <c r="ALH47" s="429"/>
      <c r="ALI47" s="429"/>
      <c r="ALJ47" s="429"/>
      <c r="ALK47" s="429"/>
      <c r="ALL47" s="429"/>
      <c r="ALM47" s="429"/>
      <c r="ALN47" s="429"/>
      <c r="ALO47" s="429"/>
      <c r="ALP47" s="429"/>
      <c r="ALQ47" s="429"/>
      <c r="ALR47" s="429"/>
      <c r="ALS47" s="429"/>
      <c r="ALT47" s="429"/>
      <c r="ALU47" s="429"/>
      <c r="ALV47" s="429"/>
      <c r="ALW47" s="429"/>
      <c r="ALX47" s="429"/>
      <c r="ALY47" s="429"/>
      <c r="ALZ47" s="429"/>
      <c r="AMA47" s="429"/>
      <c r="AMB47" s="429"/>
      <c r="AMC47" s="429"/>
      <c r="AMD47" s="429"/>
      <c r="AME47" s="429"/>
      <c r="AMF47" s="429"/>
      <c r="AMG47" s="429"/>
      <c r="AMH47" s="429"/>
      <c r="AMI47" s="429"/>
      <c r="AMJ47" s="429"/>
      <c r="AMK47" s="429"/>
      <c r="AML47" s="429"/>
      <c r="AMM47" s="429"/>
      <c r="AMN47" s="429"/>
      <c r="AMO47" s="429"/>
      <c r="AMP47" s="429"/>
      <c r="AMQ47" s="429"/>
      <c r="AMR47" s="429"/>
      <c r="AMS47" s="429"/>
      <c r="AMT47" s="429"/>
      <c r="AMU47" s="429"/>
      <c r="AMV47" s="429"/>
      <c r="AMW47" s="429"/>
      <c r="AMX47" s="429"/>
      <c r="AMY47" s="429"/>
      <c r="AMZ47" s="429"/>
      <c r="ANA47" s="429"/>
      <c r="ANB47" s="429"/>
      <c r="ANC47" s="429"/>
      <c r="AND47" s="429"/>
      <c r="ANE47" s="429"/>
      <c r="ANF47" s="429"/>
      <c r="ANG47" s="429"/>
      <c r="ANH47" s="429"/>
      <c r="ANI47" s="429"/>
      <c r="ANJ47" s="429"/>
      <c r="ANK47" s="429"/>
      <c r="ANL47" s="429"/>
      <c r="ANM47" s="429"/>
      <c r="ANN47" s="429"/>
      <c r="ANO47" s="429"/>
      <c r="ANP47" s="429"/>
      <c r="ANQ47" s="429"/>
      <c r="ANR47" s="429"/>
      <c r="ANS47" s="429"/>
      <c r="ANT47" s="429"/>
      <c r="ANU47" s="429"/>
      <c r="ANV47" s="429"/>
      <c r="ANW47" s="429"/>
      <c r="ANX47" s="429"/>
      <c r="ANY47" s="429"/>
      <c r="ANZ47" s="429"/>
      <c r="AOA47" s="429"/>
      <c r="AOB47" s="429"/>
      <c r="AOC47" s="429"/>
      <c r="AOD47" s="429"/>
      <c r="AOE47" s="429"/>
      <c r="AOF47" s="429"/>
      <c r="AOG47" s="429"/>
      <c r="AOH47" s="429"/>
      <c r="AOI47" s="429"/>
      <c r="AOJ47" s="429"/>
      <c r="AOK47" s="429"/>
      <c r="AOL47" s="429"/>
      <c r="AOM47" s="429"/>
      <c r="AON47" s="429"/>
      <c r="AOO47" s="429"/>
      <c r="AOP47" s="429"/>
      <c r="AOQ47" s="429"/>
      <c r="AOR47" s="429"/>
      <c r="AOS47" s="429"/>
      <c r="AOT47" s="429"/>
      <c r="AOU47" s="429"/>
      <c r="AOV47" s="429"/>
      <c r="AOW47" s="429"/>
      <c r="AOX47" s="429"/>
      <c r="AOY47" s="429"/>
      <c r="AOZ47" s="429"/>
      <c r="APA47" s="429"/>
      <c r="APB47" s="429"/>
      <c r="APC47" s="429"/>
      <c r="APD47" s="429"/>
      <c r="APE47" s="429"/>
      <c r="APF47" s="429"/>
      <c r="APG47" s="429"/>
      <c r="APH47" s="429"/>
      <c r="API47" s="429"/>
      <c r="APJ47" s="429"/>
      <c r="APK47" s="429"/>
      <c r="APL47" s="429"/>
      <c r="APM47" s="429"/>
      <c r="APN47" s="429"/>
      <c r="APO47" s="429"/>
      <c r="APP47" s="429"/>
      <c r="APQ47" s="429"/>
      <c r="APR47" s="429"/>
      <c r="APS47" s="429"/>
      <c r="APT47" s="429"/>
      <c r="APU47" s="429"/>
      <c r="APV47" s="429"/>
      <c r="APW47" s="429"/>
      <c r="APX47" s="429"/>
      <c r="APY47" s="429"/>
      <c r="APZ47" s="429"/>
      <c r="AQA47" s="429"/>
      <c r="AQB47" s="429"/>
      <c r="AQC47" s="429"/>
      <c r="AQD47" s="429"/>
      <c r="AQE47" s="429"/>
      <c r="AQF47" s="429"/>
      <c r="AQG47" s="429"/>
      <c r="AQH47" s="429"/>
      <c r="AQI47" s="429"/>
      <c r="AQJ47" s="429"/>
      <c r="AQK47" s="429"/>
      <c r="AQL47" s="429"/>
      <c r="AQM47" s="429"/>
      <c r="AQN47" s="429"/>
      <c r="AQO47" s="429"/>
      <c r="AQP47" s="429"/>
      <c r="AQQ47" s="429"/>
      <c r="AQR47" s="429"/>
      <c r="AQS47" s="429"/>
      <c r="AQT47" s="429"/>
      <c r="AQU47" s="429"/>
      <c r="AQV47" s="429"/>
      <c r="AQW47" s="429"/>
      <c r="AQX47" s="429"/>
      <c r="AQY47" s="429"/>
      <c r="AQZ47" s="429"/>
      <c r="ARA47" s="429"/>
      <c r="ARB47" s="429"/>
      <c r="ARC47" s="429"/>
      <c r="ARD47" s="429"/>
      <c r="ARE47" s="429"/>
      <c r="ARF47" s="429"/>
      <c r="ARG47" s="429"/>
      <c r="ARH47" s="429"/>
      <c r="ARI47" s="429"/>
      <c r="ARJ47" s="429"/>
      <c r="ARK47" s="429"/>
      <c r="ARL47" s="429"/>
      <c r="ARM47" s="429"/>
      <c r="ARN47" s="429"/>
      <c r="ARO47" s="429"/>
      <c r="ARP47" s="429"/>
      <c r="ARQ47" s="429"/>
      <c r="ARR47" s="429"/>
      <c r="ARS47" s="429"/>
      <c r="ART47" s="429"/>
      <c r="ARU47" s="429"/>
      <c r="ARV47" s="429"/>
      <c r="ARW47" s="429"/>
      <c r="ARX47" s="429"/>
      <c r="ARY47" s="429"/>
      <c r="ARZ47" s="429"/>
      <c r="ASA47" s="429"/>
      <c r="ASB47" s="429"/>
      <c r="ASC47" s="429"/>
      <c r="ASD47" s="429"/>
      <c r="ASE47" s="429"/>
      <c r="ASF47" s="429"/>
      <c r="ASG47" s="429"/>
      <c r="ASH47" s="429"/>
      <c r="ASI47" s="429"/>
      <c r="ASJ47" s="429"/>
      <c r="ASK47" s="429"/>
      <c r="ASL47" s="429"/>
      <c r="ASM47" s="429"/>
      <c r="ASN47" s="429"/>
      <c r="ASO47" s="429"/>
      <c r="ASP47" s="429"/>
      <c r="ASQ47" s="429"/>
      <c r="ASR47" s="429"/>
      <c r="ASS47" s="429"/>
      <c r="AST47" s="429"/>
      <c r="ASU47" s="429"/>
      <c r="ASV47" s="429"/>
      <c r="ASW47" s="429"/>
      <c r="ASX47" s="429"/>
      <c r="ASY47" s="429"/>
      <c r="ASZ47" s="429"/>
      <c r="ATA47" s="429"/>
      <c r="ATB47" s="429"/>
      <c r="ATC47" s="429"/>
      <c r="ATD47" s="429"/>
      <c r="ATE47" s="429"/>
      <c r="ATF47" s="429"/>
      <c r="ATG47" s="429"/>
      <c r="ATH47" s="429"/>
      <c r="ATI47" s="429"/>
      <c r="ATJ47" s="429"/>
      <c r="ATK47" s="429"/>
      <c r="ATL47" s="429"/>
      <c r="ATM47" s="429"/>
      <c r="ATN47" s="429"/>
      <c r="ATO47" s="429"/>
      <c r="ATP47" s="429"/>
      <c r="ATQ47" s="429"/>
      <c r="ATR47" s="429"/>
      <c r="ATS47" s="429"/>
      <c r="ATT47" s="429"/>
      <c r="ATU47" s="429"/>
      <c r="ATV47" s="429"/>
      <c r="ATW47" s="429"/>
      <c r="ATX47" s="429"/>
      <c r="ATY47" s="429"/>
      <c r="ATZ47" s="429"/>
      <c r="AUA47" s="429"/>
      <c r="AUB47" s="429"/>
      <c r="AUC47" s="429"/>
      <c r="AUD47" s="429"/>
      <c r="AUE47" s="429"/>
      <c r="AUF47" s="429"/>
      <c r="AUG47" s="429"/>
      <c r="AUH47" s="429"/>
      <c r="AUI47" s="429"/>
      <c r="AUJ47" s="429"/>
      <c r="AUK47" s="429"/>
      <c r="AUL47" s="429"/>
      <c r="AUM47" s="429"/>
      <c r="AUN47" s="429"/>
      <c r="AUO47" s="429"/>
      <c r="AUP47" s="429"/>
      <c r="AUQ47" s="429"/>
      <c r="AUR47" s="429"/>
      <c r="AUS47" s="429"/>
      <c r="AUT47" s="429"/>
      <c r="AUU47" s="429"/>
      <c r="AUV47" s="429"/>
      <c r="AUW47" s="429"/>
      <c r="AUX47" s="429"/>
      <c r="AUY47" s="429"/>
      <c r="AUZ47" s="429"/>
      <c r="AVA47" s="429"/>
      <c r="AVB47" s="429"/>
      <c r="AVC47" s="429"/>
      <c r="AVD47" s="429"/>
      <c r="AVE47" s="429"/>
      <c r="AVF47" s="429"/>
      <c r="AVG47" s="429"/>
      <c r="AVH47" s="429"/>
      <c r="AVI47" s="429"/>
      <c r="AVJ47" s="429"/>
      <c r="AVK47" s="429"/>
      <c r="AVL47" s="429"/>
      <c r="AVM47" s="429"/>
      <c r="AVN47" s="429"/>
      <c r="AVO47" s="429"/>
      <c r="AVP47" s="429"/>
      <c r="AVQ47" s="429"/>
      <c r="AVR47" s="429"/>
      <c r="AVS47" s="429"/>
      <c r="AVT47" s="429"/>
      <c r="AVU47" s="429"/>
      <c r="AVV47" s="429"/>
      <c r="AVW47" s="429"/>
      <c r="AVX47" s="429"/>
      <c r="AVY47" s="429"/>
      <c r="AVZ47" s="429"/>
      <c r="AWA47" s="429"/>
      <c r="AWB47" s="429"/>
      <c r="AWC47" s="429"/>
      <c r="AWD47" s="429"/>
      <c r="AWE47" s="429"/>
      <c r="AWF47" s="429"/>
      <c r="AWG47" s="429"/>
      <c r="AWH47" s="429"/>
      <c r="AWI47" s="429"/>
      <c r="AWJ47" s="429"/>
      <c r="AWK47" s="429"/>
      <c r="AWL47" s="429"/>
      <c r="AWM47" s="429"/>
      <c r="AWN47" s="429"/>
      <c r="AWO47" s="429"/>
      <c r="AWP47" s="429"/>
      <c r="AWQ47" s="429"/>
      <c r="AWR47" s="429"/>
      <c r="AWS47" s="429"/>
      <c r="AWT47" s="429"/>
      <c r="AWU47" s="429"/>
      <c r="AWV47" s="429"/>
      <c r="AWW47" s="429"/>
      <c r="AWX47" s="429"/>
      <c r="AWY47" s="429"/>
      <c r="AWZ47" s="429"/>
      <c r="AXA47" s="429"/>
      <c r="AXB47" s="429"/>
      <c r="AXC47" s="429"/>
      <c r="AXD47" s="429"/>
      <c r="AXE47" s="429"/>
      <c r="AXF47" s="429"/>
      <c r="AXG47" s="429"/>
      <c r="AXH47" s="429"/>
      <c r="AXI47" s="429"/>
      <c r="AXJ47" s="429"/>
      <c r="AXK47" s="429"/>
      <c r="AXL47" s="429"/>
      <c r="AXM47" s="429"/>
      <c r="AXN47" s="429"/>
      <c r="AXO47" s="429"/>
      <c r="AXP47" s="429"/>
      <c r="AXQ47" s="429"/>
      <c r="AXR47" s="429"/>
      <c r="AXS47" s="429"/>
      <c r="AXT47" s="429"/>
      <c r="AXU47" s="429"/>
      <c r="AXV47" s="429"/>
      <c r="AXW47" s="429"/>
      <c r="AXX47" s="429"/>
      <c r="AXY47" s="429"/>
      <c r="AXZ47" s="429"/>
      <c r="AYA47" s="429"/>
      <c r="AYB47" s="429"/>
      <c r="AYC47" s="429"/>
      <c r="AYD47" s="429"/>
      <c r="AYE47" s="429"/>
      <c r="AYF47" s="429"/>
      <c r="AYG47" s="429"/>
      <c r="AYH47" s="429"/>
      <c r="AYI47" s="429"/>
      <c r="AYJ47" s="429"/>
      <c r="AYK47" s="429"/>
      <c r="AYL47" s="429"/>
      <c r="AYM47" s="429"/>
      <c r="AYN47" s="429"/>
      <c r="AYO47" s="429"/>
      <c r="AYP47" s="429"/>
      <c r="AYQ47" s="429"/>
      <c r="AYR47" s="429"/>
      <c r="AYS47" s="429"/>
      <c r="AYT47" s="429"/>
      <c r="AYU47" s="429"/>
      <c r="AYV47" s="429"/>
      <c r="AYW47" s="429"/>
      <c r="AYX47" s="429"/>
      <c r="AYY47" s="429"/>
      <c r="AYZ47" s="429"/>
      <c r="AZA47" s="429"/>
      <c r="AZB47" s="429"/>
      <c r="AZC47" s="429"/>
      <c r="AZD47" s="429"/>
      <c r="AZE47" s="429"/>
      <c r="AZF47" s="429"/>
      <c r="AZG47" s="429"/>
      <c r="AZH47" s="429"/>
      <c r="AZI47" s="429"/>
      <c r="AZJ47" s="429"/>
      <c r="AZK47" s="429"/>
      <c r="AZL47" s="429"/>
      <c r="AZM47" s="429"/>
      <c r="AZN47" s="429"/>
      <c r="AZO47" s="429"/>
      <c r="AZP47" s="429"/>
      <c r="AZQ47" s="429"/>
      <c r="AZR47" s="429"/>
      <c r="AZS47" s="429"/>
      <c r="AZT47" s="429"/>
      <c r="AZU47" s="429"/>
      <c r="AZV47" s="429"/>
      <c r="AZW47" s="429"/>
      <c r="AZX47" s="429"/>
      <c r="AZY47" s="429"/>
      <c r="AZZ47" s="429"/>
      <c r="BAA47" s="429"/>
      <c r="BAB47" s="429"/>
      <c r="BAC47" s="429"/>
      <c r="BAD47" s="429"/>
      <c r="BAE47" s="429"/>
      <c r="BAF47" s="429"/>
      <c r="BAG47" s="429"/>
      <c r="BAH47" s="429"/>
      <c r="BAI47" s="429"/>
      <c r="BAJ47" s="429"/>
      <c r="BAK47" s="429"/>
      <c r="BAL47" s="429"/>
      <c r="BAM47" s="429"/>
      <c r="BAN47" s="429"/>
      <c r="BAO47" s="429"/>
      <c r="BAP47" s="429"/>
      <c r="BAQ47" s="429"/>
      <c r="BAR47" s="429"/>
      <c r="BAS47" s="429"/>
      <c r="BAT47" s="429"/>
      <c r="BAU47" s="429"/>
      <c r="BAV47" s="429"/>
      <c r="BAW47" s="429"/>
      <c r="BAX47" s="429"/>
      <c r="BAY47" s="429"/>
      <c r="BAZ47" s="429"/>
      <c r="BBA47" s="429"/>
      <c r="BBB47" s="429"/>
      <c r="BBC47" s="429"/>
      <c r="BBD47" s="429"/>
      <c r="BBE47" s="429"/>
      <c r="BBF47" s="429"/>
      <c r="BBG47" s="429"/>
      <c r="BBH47" s="429"/>
      <c r="BBI47" s="429"/>
      <c r="BBJ47" s="429"/>
      <c r="BBK47" s="429"/>
      <c r="BBL47" s="429"/>
      <c r="BBM47" s="429"/>
      <c r="BBN47" s="429"/>
      <c r="BBO47" s="429"/>
      <c r="BBP47" s="429"/>
      <c r="BBQ47" s="429"/>
      <c r="BBR47" s="429"/>
      <c r="BBS47" s="429"/>
      <c r="BBT47" s="429"/>
      <c r="BBU47" s="429"/>
      <c r="BBV47" s="429"/>
      <c r="BBW47" s="429"/>
      <c r="BBX47" s="429"/>
      <c r="BBY47" s="429"/>
      <c r="BBZ47" s="429"/>
      <c r="BCA47" s="429"/>
      <c r="BCB47" s="429"/>
      <c r="BCC47" s="429"/>
      <c r="BCD47" s="429"/>
      <c r="BCE47" s="429"/>
      <c r="BCF47" s="429"/>
      <c r="BCG47" s="429"/>
      <c r="BCH47" s="429"/>
      <c r="BCI47" s="429"/>
      <c r="BCJ47" s="429"/>
      <c r="BCK47" s="429"/>
      <c r="BCL47" s="429"/>
      <c r="BCM47" s="429"/>
      <c r="BCN47" s="429"/>
      <c r="BCO47" s="429"/>
      <c r="BCP47" s="429"/>
      <c r="BCQ47" s="429"/>
      <c r="BCR47" s="429"/>
      <c r="BCS47" s="429"/>
      <c r="BCT47" s="429"/>
      <c r="BCU47" s="429"/>
      <c r="BCV47" s="429"/>
      <c r="BCW47" s="429"/>
      <c r="BCX47" s="429"/>
      <c r="BCY47" s="429"/>
      <c r="BCZ47" s="429"/>
      <c r="BDA47" s="429"/>
      <c r="BDB47" s="429"/>
      <c r="BDC47" s="429"/>
      <c r="BDD47" s="429"/>
      <c r="BDE47" s="429"/>
      <c r="BDF47" s="429"/>
      <c r="BDG47" s="429"/>
      <c r="BDH47" s="429"/>
      <c r="BDI47" s="429"/>
      <c r="BDJ47" s="429"/>
      <c r="BDK47" s="429"/>
      <c r="BDL47" s="429"/>
      <c r="BDM47" s="429"/>
      <c r="BDN47" s="429"/>
      <c r="BDO47" s="429"/>
      <c r="BDP47" s="429"/>
      <c r="BDQ47" s="429"/>
      <c r="BDR47" s="429"/>
      <c r="BDS47" s="429"/>
      <c r="BDT47" s="429"/>
      <c r="BDU47" s="429"/>
      <c r="BDV47" s="429"/>
      <c r="BDW47" s="429"/>
      <c r="BDX47" s="429"/>
      <c r="BDY47" s="429"/>
      <c r="BDZ47" s="429"/>
      <c r="BEA47" s="429"/>
      <c r="BEB47" s="429"/>
      <c r="BEC47" s="429"/>
      <c r="BED47" s="429"/>
      <c r="BEE47" s="429"/>
      <c r="BEF47" s="429"/>
      <c r="BEG47" s="429"/>
      <c r="BEH47" s="429"/>
      <c r="BEI47" s="429"/>
      <c r="BEJ47" s="429"/>
      <c r="BEK47" s="429"/>
      <c r="BEL47" s="429"/>
      <c r="BEM47" s="429"/>
      <c r="BEN47" s="429"/>
      <c r="BEO47" s="429"/>
      <c r="BEP47" s="429"/>
      <c r="BEQ47" s="429"/>
      <c r="BER47" s="429"/>
      <c r="BES47" s="429"/>
      <c r="BET47" s="429"/>
      <c r="BEU47" s="429"/>
      <c r="BEV47" s="429"/>
      <c r="BEW47" s="429"/>
      <c r="BEX47" s="429"/>
      <c r="BEY47" s="429"/>
      <c r="BEZ47" s="429"/>
      <c r="BFA47" s="429"/>
      <c r="BFB47" s="429"/>
      <c r="BFC47" s="429"/>
      <c r="BFD47" s="429"/>
      <c r="BFE47" s="429"/>
      <c r="BFF47" s="429"/>
      <c r="BFG47" s="429"/>
      <c r="BFH47" s="429"/>
      <c r="BFI47" s="429"/>
      <c r="BFJ47" s="429"/>
      <c r="BFK47" s="429"/>
      <c r="BFL47" s="429"/>
      <c r="BFM47" s="429"/>
      <c r="BFN47" s="429"/>
      <c r="BFO47" s="429"/>
      <c r="BFP47" s="429"/>
      <c r="BFQ47" s="429"/>
      <c r="BFR47" s="429"/>
      <c r="BFS47" s="429"/>
      <c r="BFT47" s="429"/>
      <c r="BFU47" s="429"/>
      <c r="BFV47" s="429"/>
      <c r="BFW47" s="429"/>
      <c r="BFX47" s="429"/>
      <c r="BFY47" s="429"/>
      <c r="BFZ47" s="429"/>
      <c r="BGA47" s="429"/>
      <c r="BGB47" s="429"/>
      <c r="BGC47" s="429"/>
      <c r="BGD47" s="429"/>
      <c r="BGE47" s="429"/>
      <c r="BGF47" s="429"/>
      <c r="BGG47" s="429"/>
      <c r="BGH47" s="429"/>
      <c r="BGI47" s="429"/>
      <c r="BGJ47" s="429"/>
      <c r="BGK47" s="429"/>
      <c r="BGL47" s="429"/>
      <c r="BGM47" s="429"/>
      <c r="BGN47" s="429"/>
      <c r="BGO47" s="429"/>
      <c r="BGP47" s="429"/>
      <c r="BGQ47" s="429"/>
      <c r="BGR47" s="429"/>
      <c r="BGS47" s="429"/>
      <c r="BGT47" s="429"/>
      <c r="BGU47" s="429"/>
      <c r="BGV47" s="429"/>
      <c r="BGW47" s="429"/>
      <c r="BGX47" s="429"/>
      <c r="BGY47" s="429"/>
      <c r="BGZ47" s="429"/>
      <c r="BHA47" s="429"/>
      <c r="BHB47" s="429"/>
      <c r="BHC47" s="429"/>
      <c r="BHD47" s="429"/>
      <c r="BHE47" s="429"/>
      <c r="BHF47" s="429"/>
      <c r="BHG47" s="429"/>
      <c r="BHH47" s="429"/>
      <c r="BHI47" s="429"/>
      <c r="BHJ47" s="429"/>
      <c r="BHK47" s="429"/>
      <c r="BHL47" s="429"/>
      <c r="BHM47" s="429"/>
      <c r="BHN47" s="429"/>
      <c r="BHO47" s="429"/>
      <c r="BHP47" s="429"/>
      <c r="BHQ47" s="429"/>
      <c r="BHR47" s="429"/>
      <c r="BHS47" s="429"/>
      <c r="BHT47" s="429"/>
      <c r="BHU47" s="429"/>
      <c r="BHV47" s="429"/>
      <c r="BHW47" s="429"/>
      <c r="BHX47" s="429"/>
      <c r="BHY47" s="429"/>
      <c r="BHZ47" s="429"/>
      <c r="BIA47" s="429"/>
      <c r="BIB47" s="429"/>
      <c r="BIC47" s="429"/>
      <c r="BID47" s="429"/>
      <c r="BIE47" s="429"/>
      <c r="BIF47" s="429"/>
      <c r="BIG47" s="429"/>
      <c r="BIH47" s="429"/>
      <c r="BII47" s="429"/>
      <c r="BIJ47" s="429"/>
      <c r="BIK47" s="429"/>
      <c r="BIL47" s="429"/>
      <c r="BIM47" s="429"/>
      <c r="BIN47" s="429"/>
      <c r="BIO47" s="429"/>
      <c r="BIP47" s="429"/>
      <c r="BIQ47" s="429"/>
      <c r="BIR47" s="429"/>
      <c r="BIS47" s="429"/>
      <c r="BIT47" s="429"/>
      <c r="BIU47" s="429"/>
      <c r="BIV47" s="429"/>
      <c r="BIW47" s="429"/>
      <c r="BIX47" s="429"/>
      <c r="BIY47" s="429"/>
      <c r="BIZ47" s="429"/>
      <c r="BJA47" s="429"/>
      <c r="BJB47" s="429"/>
      <c r="BJC47" s="429"/>
      <c r="BJD47" s="429"/>
      <c r="BJE47" s="429"/>
      <c r="BJF47" s="429"/>
      <c r="BJG47" s="429"/>
      <c r="BJH47" s="429"/>
      <c r="BJI47" s="429"/>
      <c r="BJJ47" s="429"/>
      <c r="BJK47" s="429"/>
      <c r="BJL47" s="429"/>
      <c r="BJM47" s="429"/>
      <c r="BJN47" s="429"/>
      <c r="BJO47" s="429"/>
      <c r="BJP47" s="429"/>
      <c r="BJQ47" s="429"/>
      <c r="BJR47" s="429"/>
      <c r="BJS47" s="429"/>
      <c r="BJT47" s="429"/>
      <c r="BJU47" s="429"/>
      <c r="BJV47" s="429"/>
      <c r="BJW47" s="429"/>
      <c r="BJX47" s="429"/>
      <c r="BJY47" s="429"/>
      <c r="BJZ47" s="429"/>
      <c r="BKA47" s="429"/>
      <c r="BKB47" s="429"/>
      <c r="BKC47" s="429"/>
      <c r="BKD47" s="429"/>
      <c r="BKE47" s="429"/>
      <c r="BKF47" s="429"/>
      <c r="BKG47" s="429"/>
      <c r="BKH47" s="429"/>
      <c r="BKI47" s="429"/>
      <c r="BKJ47" s="429"/>
      <c r="BKK47" s="429"/>
      <c r="BKL47" s="429"/>
      <c r="BKM47" s="429"/>
      <c r="BKN47" s="429"/>
      <c r="BKO47" s="429"/>
      <c r="BKP47" s="429"/>
      <c r="BKQ47" s="429"/>
      <c r="BKR47" s="429"/>
      <c r="BKS47" s="429"/>
      <c r="BKT47" s="429"/>
      <c r="BKU47" s="429"/>
      <c r="BKV47" s="429"/>
      <c r="BKW47" s="429"/>
      <c r="BKX47" s="429"/>
      <c r="BKY47" s="429"/>
      <c r="BKZ47" s="429"/>
      <c r="BLA47" s="429"/>
      <c r="BLB47" s="429"/>
      <c r="BLC47" s="429"/>
      <c r="BLD47" s="429"/>
      <c r="BLE47" s="429"/>
      <c r="BLF47" s="429"/>
      <c r="BLG47" s="429"/>
      <c r="BLH47" s="429"/>
      <c r="BLI47" s="429"/>
      <c r="BLJ47" s="429"/>
      <c r="BLK47" s="429"/>
      <c r="BLL47" s="429"/>
      <c r="BLM47" s="429"/>
      <c r="BLN47" s="429"/>
      <c r="BLO47" s="429"/>
      <c r="BLP47" s="429"/>
      <c r="BLQ47" s="429"/>
      <c r="BLR47" s="429"/>
      <c r="BLS47" s="429"/>
      <c r="BLT47" s="429"/>
      <c r="BLU47" s="429"/>
      <c r="BLV47" s="429"/>
      <c r="BLW47" s="429"/>
      <c r="BLX47" s="429"/>
      <c r="BLY47" s="429"/>
      <c r="BLZ47" s="429"/>
      <c r="BMA47" s="429"/>
      <c r="BMB47" s="429"/>
      <c r="BMC47" s="429"/>
      <c r="BMD47" s="429"/>
      <c r="BME47" s="429"/>
      <c r="BMF47" s="429"/>
      <c r="BMG47" s="429"/>
      <c r="BMH47" s="429"/>
      <c r="BMI47" s="429"/>
      <c r="BMJ47" s="429"/>
      <c r="BMK47" s="429"/>
      <c r="BML47" s="429"/>
      <c r="BMM47" s="429"/>
      <c r="BMN47" s="429"/>
      <c r="BMO47" s="429"/>
      <c r="BMP47" s="429"/>
      <c r="BMQ47" s="429"/>
      <c r="BMR47" s="429"/>
      <c r="BMS47" s="429"/>
      <c r="BMT47" s="429"/>
      <c r="BMU47" s="429"/>
      <c r="BMV47" s="429"/>
      <c r="BMW47" s="429"/>
      <c r="BMX47" s="429"/>
      <c r="BMY47" s="429"/>
      <c r="BMZ47" s="429"/>
      <c r="BNA47" s="429"/>
      <c r="BNB47" s="429"/>
      <c r="BNC47" s="429"/>
      <c r="BND47" s="429"/>
      <c r="BNE47" s="429"/>
      <c r="BNF47" s="429"/>
      <c r="BNG47" s="429"/>
      <c r="BNH47" s="429"/>
      <c r="BNI47" s="429"/>
      <c r="BNJ47" s="429"/>
      <c r="BNK47" s="429"/>
      <c r="BNL47" s="429"/>
      <c r="BNM47" s="429"/>
      <c r="BNN47" s="429"/>
      <c r="BNO47" s="429"/>
      <c r="BNP47" s="429"/>
      <c r="BNQ47" s="429"/>
      <c r="BNR47" s="429"/>
      <c r="BNS47" s="429"/>
      <c r="BNT47" s="429"/>
      <c r="BNU47" s="429"/>
      <c r="BNV47" s="429"/>
      <c r="BNW47" s="429"/>
      <c r="BNX47" s="429"/>
      <c r="BNY47" s="429"/>
      <c r="BNZ47" s="429"/>
      <c r="BOA47" s="429"/>
      <c r="BOB47" s="429"/>
      <c r="BOC47" s="429"/>
      <c r="BOD47" s="429"/>
      <c r="BOE47" s="429"/>
      <c r="BOF47" s="429"/>
      <c r="BOG47" s="429"/>
      <c r="BOH47" s="429"/>
      <c r="BOI47" s="429"/>
      <c r="BOJ47" s="429"/>
      <c r="BOK47" s="429"/>
      <c r="BOL47" s="429"/>
      <c r="BOM47" s="429"/>
      <c r="BON47" s="429"/>
      <c r="BOO47" s="429"/>
      <c r="BOP47" s="429"/>
      <c r="BOQ47" s="429"/>
      <c r="BOR47" s="429"/>
      <c r="BOS47" s="429"/>
      <c r="BOT47" s="429"/>
      <c r="BOU47" s="429"/>
      <c r="BOV47" s="429"/>
      <c r="BOW47" s="429"/>
      <c r="BOX47" s="429"/>
      <c r="BOY47" s="429"/>
      <c r="BOZ47" s="429"/>
      <c r="BPA47" s="429"/>
      <c r="BPB47" s="429"/>
      <c r="BPC47" s="429"/>
      <c r="BPD47" s="429"/>
      <c r="BPE47" s="429"/>
      <c r="BPF47" s="429"/>
      <c r="BPG47" s="429"/>
      <c r="BPH47" s="429"/>
      <c r="BPI47" s="429"/>
      <c r="BPJ47" s="429"/>
      <c r="BPK47" s="429"/>
      <c r="BPL47" s="429"/>
      <c r="BPM47" s="429"/>
      <c r="BPN47" s="429"/>
      <c r="BPO47" s="429"/>
      <c r="BPP47" s="429"/>
      <c r="BPQ47" s="429"/>
      <c r="BPR47" s="429"/>
      <c r="BPS47" s="429"/>
      <c r="BPT47" s="429"/>
      <c r="BPU47" s="429"/>
      <c r="BPV47" s="429"/>
      <c r="BPW47" s="429"/>
      <c r="BPX47" s="429"/>
      <c r="BPY47" s="429"/>
      <c r="BPZ47" s="429"/>
      <c r="BQA47" s="429"/>
      <c r="BQB47" s="429"/>
      <c r="BQC47" s="429"/>
      <c r="BQD47" s="429"/>
      <c r="BQE47" s="429"/>
      <c r="BQF47" s="429"/>
      <c r="BQG47" s="429"/>
      <c r="BQH47" s="429"/>
      <c r="BQI47" s="429"/>
      <c r="BQJ47" s="429"/>
      <c r="BQK47" s="429"/>
      <c r="BQL47" s="429"/>
      <c r="BQM47" s="429"/>
      <c r="BQN47" s="429"/>
      <c r="BQO47" s="429"/>
      <c r="BQP47" s="429"/>
      <c r="BQQ47" s="429"/>
      <c r="BQR47" s="429"/>
      <c r="BQS47" s="429"/>
      <c r="BQT47" s="429"/>
      <c r="BQU47" s="429"/>
      <c r="BQV47" s="429"/>
      <c r="BQW47" s="429"/>
      <c r="BQX47" s="429"/>
      <c r="BQY47" s="429"/>
      <c r="BQZ47" s="429"/>
      <c r="BRA47" s="429"/>
      <c r="BRB47" s="429"/>
      <c r="BRC47" s="429"/>
      <c r="BRD47" s="429"/>
      <c r="BRE47" s="429"/>
      <c r="BRF47" s="429"/>
      <c r="BRG47" s="429"/>
      <c r="BRH47" s="429"/>
      <c r="BRI47" s="429"/>
      <c r="BRJ47" s="429"/>
      <c r="BRK47" s="429"/>
      <c r="BRL47" s="429"/>
      <c r="BRM47" s="429"/>
      <c r="BRN47" s="429"/>
      <c r="BRO47" s="429"/>
      <c r="BRP47" s="429"/>
      <c r="BRQ47" s="429"/>
      <c r="BRR47" s="429"/>
      <c r="BRS47" s="429"/>
      <c r="BRT47" s="429"/>
      <c r="BRU47" s="429"/>
      <c r="BRV47" s="429"/>
      <c r="BRW47" s="429"/>
      <c r="BRX47" s="429"/>
      <c r="BRY47" s="429"/>
      <c r="BRZ47" s="429"/>
      <c r="BSA47" s="429"/>
      <c r="BSB47" s="429"/>
      <c r="BSC47" s="429"/>
      <c r="BSD47" s="429"/>
      <c r="BSE47" s="429"/>
      <c r="BSF47" s="429"/>
      <c r="BSG47" s="429"/>
      <c r="BSH47" s="429"/>
      <c r="BSI47" s="429"/>
      <c r="BSJ47" s="429"/>
      <c r="BSK47" s="429"/>
      <c r="BSL47" s="429"/>
      <c r="BSM47" s="429"/>
      <c r="BSN47" s="429"/>
      <c r="BSO47" s="429"/>
      <c r="BSP47" s="429"/>
      <c r="BSQ47" s="429"/>
      <c r="BSR47" s="429"/>
      <c r="BSS47" s="429"/>
      <c r="BST47" s="429"/>
      <c r="BSU47" s="429"/>
      <c r="BSV47" s="429"/>
      <c r="BSW47" s="429"/>
      <c r="BSX47" s="429"/>
      <c r="BSY47" s="429"/>
      <c r="BSZ47" s="429"/>
      <c r="BTA47" s="429"/>
      <c r="BTB47" s="429"/>
      <c r="BTC47" s="429"/>
      <c r="BTD47" s="429"/>
      <c r="BTE47" s="429"/>
      <c r="BTF47" s="429"/>
      <c r="BTG47" s="429"/>
      <c r="BTH47" s="429"/>
      <c r="BTI47" s="429"/>
      <c r="BTJ47" s="429"/>
      <c r="BTK47" s="429"/>
      <c r="BTL47" s="429"/>
      <c r="BTM47" s="429"/>
      <c r="BTN47" s="429"/>
      <c r="BTO47" s="429"/>
      <c r="BTP47" s="429"/>
      <c r="BTQ47" s="429"/>
      <c r="BTR47" s="429"/>
      <c r="BTS47" s="429"/>
      <c r="BTT47" s="429"/>
      <c r="BTU47" s="429"/>
      <c r="BTV47" s="429"/>
      <c r="BTW47" s="429"/>
      <c r="BTX47" s="429"/>
      <c r="BTY47" s="429"/>
      <c r="BTZ47" s="429"/>
      <c r="BUA47" s="429"/>
      <c r="BUB47" s="429"/>
      <c r="BUC47" s="429"/>
      <c r="BUD47" s="429"/>
      <c r="BUE47" s="429"/>
      <c r="BUF47" s="429"/>
      <c r="BUG47" s="429"/>
      <c r="BUH47" s="429"/>
      <c r="BUI47" s="429"/>
      <c r="BUJ47" s="429"/>
      <c r="BUK47" s="429"/>
      <c r="BUL47" s="429"/>
      <c r="BUM47" s="429"/>
      <c r="BUN47" s="429"/>
      <c r="BUO47" s="429"/>
      <c r="BUP47" s="429"/>
      <c r="BUQ47" s="429"/>
      <c r="BUR47" s="429"/>
      <c r="BUS47" s="429"/>
      <c r="BUT47" s="429"/>
      <c r="BUU47" s="429"/>
      <c r="BUV47" s="429"/>
      <c r="BUW47" s="429"/>
      <c r="BUX47" s="429"/>
      <c r="BUY47" s="429"/>
      <c r="BUZ47" s="429"/>
      <c r="BVA47" s="429"/>
      <c r="BVB47" s="429"/>
      <c r="BVC47" s="429"/>
      <c r="BVD47" s="429"/>
      <c r="BVE47" s="429"/>
      <c r="BVF47" s="429"/>
      <c r="BVG47" s="429"/>
      <c r="BVH47" s="429"/>
      <c r="BVI47" s="429"/>
      <c r="BVJ47" s="429"/>
      <c r="BVK47" s="429"/>
      <c r="BVL47" s="429"/>
      <c r="BVM47" s="429"/>
      <c r="BVN47" s="429"/>
      <c r="BVO47" s="429"/>
      <c r="BVP47" s="429"/>
      <c r="BVQ47" s="429"/>
      <c r="BVR47" s="429"/>
      <c r="BVS47" s="429"/>
      <c r="BVT47" s="429"/>
      <c r="BVU47" s="429"/>
      <c r="BVV47" s="429"/>
      <c r="BVW47" s="429"/>
      <c r="BVX47" s="429"/>
      <c r="BVY47" s="429"/>
      <c r="BVZ47" s="429"/>
      <c r="BWA47" s="429"/>
      <c r="BWB47" s="429"/>
      <c r="BWC47" s="429"/>
      <c r="BWD47" s="429"/>
      <c r="BWE47" s="429"/>
      <c r="BWF47" s="429"/>
      <c r="BWG47" s="429"/>
      <c r="BWH47" s="429"/>
      <c r="BWI47" s="429"/>
      <c r="BWJ47" s="429"/>
      <c r="BWK47" s="429"/>
      <c r="BWL47" s="429"/>
      <c r="BWM47" s="429"/>
      <c r="BWN47" s="429"/>
      <c r="BWO47" s="429"/>
      <c r="BWP47" s="429"/>
      <c r="BWQ47" s="429"/>
      <c r="BWR47" s="429"/>
      <c r="BWS47" s="429"/>
      <c r="BWT47" s="429"/>
      <c r="BWU47" s="429"/>
      <c r="BWV47" s="429"/>
      <c r="BWW47" s="429"/>
      <c r="BWX47" s="429"/>
      <c r="BWY47" s="429"/>
      <c r="BWZ47" s="429"/>
      <c r="BXA47" s="429"/>
      <c r="BXB47" s="429"/>
      <c r="BXC47" s="429"/>
      <c r="BXD47" s="429"/>
      <c r="BXE47" s="429"/>
      <c r="BXF47" s="429"/>
      <c r="BXG47" s="429"/>
      <c r="BXH47" s="429"/>
      <c r="BXI47" s="429"/>
      <c r="BXJ47" s="429"/>
      <c r="BXK47" s="429"/>
      <c r="BXL47" s="429"/>
      <c r="BXM47" s="429"/>
      <c r="BXN47" s="429"/>
      <c r="BXO47" s="429"/>
      <c r="BXP47" s="429"/>
      <c r="BXQ47" s="429"/>
      <c r="BXR47" s="429"/>
      <c r="BXS47" s="429"/>
      <c r="BXT47" s="429"/>
      <c r="BXU47" s="429"/>
      <c r="BXV47" s="429"/>
      <c r="BXW47" s="429"/>
      <c r="BXX47" s="429"/>
      <c r="BXY47" s="429"/>
      <c r="BXZ47" s="429"/>
      <c r="BYA47" s="429"/>
      <c r="BYB47" s="429"/>
      <c r="BYC47" s="429"/>
      <c r="BYD47" s="429"/>
      <c r="BYE47" s="429"/>
      <c r="BYF47" s="429"/>
      <c r="BYG47" s="429"/>
      <c r="BYH47" s="429"/>
      <c r="BYI47" s="429"/>
      <c r="BYJ47" s="429"/>
      <c r="BYK47" s="429"/>
      <c r="BYL47" s="429"/>
      <c r="BYM47" s="429"/>
      <c r="BYN47" s="429"/>
      <c r="BYO47" s="429"/>
      <c r="BYP47" s="429"/>
      <c r="BYQ47" s="429"/>
      <c r="BYR47" s="429"/>
      <c r="BYS47" s="429"/>
      <c r="BYT47" s="429"/>
      <c r="BYU47" s="429"/>
      <c r="BYV47" s="429"/>
      <c r="BYW47" s="429"/>
      <c r="BYX47" s="429"/>
      <c r="BYY47" s="429"/>
      <c r="BYZ47" s="429"/>
      <c r="BZA47" s="429"/>
      <c r="BZB47" s="429"/>
      <c r="BZC47" s="429"/>
      <c r="BZD47" s="429"/>
      <c r="BZE47" s="429"/>
      <c r="BZF47" s="429"/>
      <c r="BZG47" s="429"/>
      <c r="BZH47" s="429"/>
      <c r="BZI47" s="429"/>
      <c r="BZJ47" s="429"/>
      <c r="BZK47" s="429"/>
      <c r="BZL47" s="429"/>
      <c r="BZM47" s="429"/>
      <c r="BZN47" s="429"/>
      <c r="BZO47" s="429"/>
      <c r="BZP47" s="429"/>
      <c r="BZQ47" s="429"/>
      <c r="BZR47" s="429"/>
      <c r="BZS47" s="429"/>
      <c r="BZT47" s="429"/>
      <c r="BZU47" s="429"/>
      <c r="BZV47" s="429"/>
      <c r="BZW47" s="429"/>
      <c r="BZX47" s="429"/>
      <c r="BZY47" s="429"/>
      <c r="BZZ47" s="429"/>
      <c r="CAA47" s="429"/>
      <c r="CAB47" s="429"/>
      <c r="CAC47" s="429"/>
      <c r="CAD47" s="429"/>
      <c r="CAE47" s="429"/>
      <c r="CAF47" s="429"/>
      <c r="CAG47" s="429"/>
      <c r="CAH47" s="429"/>
      <c r="CAI47" s="429"/>
      <c r="CAJ47" s="429"/>
      <c r="CAK47" s="429"/>
      <c r="CAL47" s="429"/>
      <c r="CAM47" s="429"/>
      <c r="CAN47" s="429"/>
      <c r="CAO47" s="429"/>
      <c r="CAP47" s="429"/>
      <c r="CAQ47" s="429"/>
      <c r="CAR47" s="429"/>
      <c r="CAS47" s="429"/>
      <c r="CAT47" s="429"/>
      <c r="CAU47" s="429"/>
      <c r="CAV47" s="429"/>
      <c r="CAW47" s="429"/>
      <c r="CAX47" s="429"/>
      <c r="CAY47" s="429"/>
      <c r="CAZ47" s="429"/>
      <c r="CBA47" s="429"/>
      <c r="CBB47" s="429"/>
      <c r="CBC47" s="429"/>
      <c r="CBD47" s="429"/>
      <c r="CBE47" s="429"/>
      <c r="CBF47" s="429"/>
      <c r="CBG47" s="429"/>
      <c r="CBH47" s="429"/>
      <c r="CBI47" s="429"/>
      <c r="CBJ47" s="429"/>
      <c r="CBK47" s="429"/>
      <c r="CBL47" s="429"/>
      <c r="CBM47" s="429"/>
      <c r="CBN47" s="429"/>
      <c r="CBO47" s="429"/>
      <c r="CBP47" s="429"/>
      <c r="CBQ47" s="429"/>
      <c r="CBR47" s="429"/>
      <c r="CBS47" s="429"/>
      <c r="CBT47" s="429"/>
      <c r="CBU47" s="429"/>
      <c r="CBV47" s="429"/>
      <c r="CBW47" s="429"/>
      <c r="CBX47" s="429"/>
      <c r="CBY47" s="429"/>
      <c r="CBZ47" s="429"/>
      <c r="CCA47" s="429"/>
      <c r="CCB47" s="429"/>
      <c r="CCC47" s="429"/>
      <c r="CCD47" s="429"/>
      <c r="CCE47" s="429"/>
      <c r="CCF47" s="429"/>
      <c r="CCG47" s="429"/>
      <c r="CCH47" s="429"/>
      <c r="CCI47" s="429"/>
      <c r="CCJ47" s="429"/>
      <c r="CCK47" s="429"/>
      <c r="CCL47" s="429"/>
      <c r="CCM47" s="429"/>
      <c r="CCN47" s="429"/>
      <c r="CCO47" s="429"/>
      <c r="CCP47" s="429"/>
      <c r="CCQ47" s="429"/>
      <c r="CCR47" s="429"/>
      <c r="CCS47" s="429"/>
      <c r="CCT47" s="429"/>
      <c r="CCU47" s="429"/>
      <c r="CCV47" s="429"/>
      <c r="CCW47" s="429"/>
      <c r="CCX47" s="429"/>
      <c r="CCY47" s="429"/>
      <c r="CCZ47" s="429"/>
      <c r="CDA47" s="429"/>
      <c r="CDB47" s="429"/>
      <c r="CDC47" s="429"/>
      <c r="CDD47" s="429"/>
      <c r="CDE47" s="429"/>
      <c r="CDF47" s="429"/>
      <c r="CDG47" s="429"/>
      <c r="CDH47" s="429"/>
      <c r="CDI47" s="429"/>
      <c r="CDJ47" s="429"/>
      <c r="CDK47" s="429"/>
      <c r="CDL47" s="429"/>
      <c r="CDM47" s="429"/>
      <c r="CDN47" s="429"/>
      <c r="CDO47" s="429"/>
      <c r="CDP47" s="429"/>
      <c r="CDQ47" s="429"/>
      <c r="CDR47" s="429"/>
      <c r="CDS47" s="429"/>
      <c r="CDT47" s="429"/>
      <c r="CDU47" s="429"/>
      <c r="CDV47" s="429"/>
      <c r="CDW47" s="429"/>
      <c r="CDX47" s="429"/>
      <c r="CDY47" s="429"/>
      <c r="CDZ47" s="429"/>
      <c r="CEA47" s="429"/>
      <c r="CEB47" s="429"/>
      <c r="CEC47" s="429"/>
      <c r="CED47" s="429"/>
      <c r="CEE47" s="429"/>
      <c r="CEF47" s="429"/>
      <c r="CEG47" s="429"/>
      <c r="CEH47" s="429"/>
      <c r="CEI47" s="429"/>
      <c r="CEJ47" s="429"/>
      <c r="CEK47" s="429"/>
      <c r="CEL47" s="429"/>
      <c r="CEM47" s="429"/>
      <c r="CEN47" s="429"/>
      <c r="CEO47" s="429"/>
      <c r="CEP47" s="429"/>
      <c r="CEQ47" s="429"/>
      <c r="CER47" s="429"/>
      <c r="CES47" s="429"/>
      <c r="CET47" s="429"/>
      <c r="CEU47" s="429"/>
      <c r="CEV47" s="429"/>
      <c r="CEW47" s="429"/>
      <c r="CEX47" s="429"/>
      <c r="CEY47" s="429"/>
      <c r="CEZ47" s="429"/>
      <c r="CFA47" s="429"/>
      <c r="CFB47" s="429"/>
      <c r="CFC47" s="429"/>
      <c r="CFD47" s="429"/>
      <c r="CFE47" s="429"/>
      <c r="CFF47" s="429"/>
      <c r="CFG47" s="429"/>
      <c r="CFH47" s="429"/>
      <c r="CFI47" s="429"/>
      <c r="CFJ47" s="429"/>
      <c r="CFK47" s="429"/>
      <c r="CFL47" s="429"/>
      <c r="CFM47" s="429"/>
      <c r="CFN47" s="429"/>
      <c r="CFO47" s="429"/>
      <c r="CFP47" s="429"/>
      <c r="CFQ47" s="429"/>
      <c r="CFR47" s="429"/>
      <c r="CFS47" s="429"/>
      <c r="CFT47" s="429"/>
      <c r="CFU47" s="429"/>
      <c r="CFV47" s="429"/>
      <c r="CFW47" s="429"/>
      <c r="CFX47" s="429"/>
      <c r="CFY47" s="429"/>
      <c r="CFZ47" s="429"/>
      <c r="CGA47" s="429"/>
      <c r="CGB47" s="429"/>
      <c r="CGC47" s="429"/>
      <c r="CGD47" s="429"/>
      <c r="CGE47" s="429"/>
      <c r="CGF47" s="429"/>
      <c r="CGG47" s="429"/>
      <c r="CGH47" s="429"/>
      <c r="CGI47" s="429"/>
      <c r="CGJ47" s="429"/>
      <c r="CGK47" s="429"/>
      <c r="CGL47" s="429"/>
      <c r="CGM47" s="429"/>
      <c r="CGN47" s="429"/>
      <c r="CGO47" s="429"/>
      <c r="CGP47" s="429"/>
      <c r="CGQ47" s="429"/>
      <c r="CGR47" s="429"/>
      <c r="CGS47" s="429"/>
      <c r="CGT47" s="429"/>
      <c r="CGU47" s="429"/>
      <c r="CGV47" s="429"/>
      <c r="CGW47" s="429"/>
      <c r="CGX47" s="429"/>
      <c r="CGY47" s="429"/>
      <c r="CGZ47" s="429"/>
      <c r="CHA47" s="429"/>
      <c r="CHB47" s="429"/>
      <c r="CHC47" s="429"/>
      <c r="CHD47" s="429"/>
      <c r="CHE47" s="429"/>
      <c r="CHF47" s="429"/>
      <c r="CHG47" s="429"/>
      <c r="CHH47" s="429"/>
      <c r="CHI47" s="429"/>
      <c r="CHJ47" s="429"/>
      <c r="CHK47" s="429"/>
      <c r="CHL47" s="429"/>
      <c r="CHM47" s="429"/>
      <c r="CHN47" s="429"/>
      <c r="CHO47" s="429"/>
      <c r="CHP47" s="429"/>
      <c r="CHQ47" s="429"/>
      <c r="CHR47" s="429"/>
      <c r="CHS47" s="429"/>
      <c r="CHT47" s="429"/>
      <c r="CHU47" s="429"/>
      <c r="CHV47" s="429"/>
      <c r="CHW47" s="429"/>
      <c r="CHX47" s="429"/>
      <c r="CHY47" s="429"/>
      <c r="CHZ47" s="429"/>
      <c r="CIA47" s="429"/>
      <c r="CIB47" s="429"/>
      <c r="CIC47" s="429"/>
      <c r="CID47" s="429"/>
      <c r="CIE47" s="429"/>
      <c r="CIF47" s="429"/>
      <c r="CIG47" s="429"/>
      <c r="CIH47" s="429"/>
      <c r="CII47" s="429"/>
      <c r="CIJ47" s="429"/>
      <c r="CIK47" s="429"/>
      <c r="CIL47" s="429"/>
      <c r="CIM47" s="429"/>
      <c r="CIN47" s="429"/>
      <c r="CIO47" s="429"/>
      <c r="CIP47" s="429"/>
      <c r="CIQ47" s="429"/>
      <c r="CIR47" s="429"/>
      <c r="CIS47" s="429"/>
      <c r="CIT47" s="429"/>
      <c r="CIU47" s="429"/>
      <c r="CIV47" s="429"/>
      <c r="CIW47" s="429"/>
      <c r="CIX47" s="429"/>
      <c r="CIY47" s="429"/>
      <c r="CIZ47" s="429"/>
      <c r="CJA47" s="429"/>
      <c r="CJB47" s="429"/>
      <c r="CJC47" s="429"/>
      <c r="CJD47" s="429"/>
      <c r="CJE47" s="429"/>
      <c r="CJF47" s="429"/>
      <c r="CJG47" s="429"/>
      <c r="CJH47" s="429"/>
      <c r="CJI47" s="429"/>
      <c r="CJJ47" s="429"/>
      <c r="CJK47" s="429"/>
      <c r="CJL47" s="429"/>
      <c r="CJM47" s="429"/>
      <c r="CJN47" s="429"/>
      <c r="CJO47" s="429"/>
      <c r="CJP47" s="429"/>
      <c r="CJQ47" s="429"/>
      <c r="CJR47" s="429"/>
      <c r="CJS47" s="429"/>
      <c r="CJT47" s="429"/>
      <c r="CJU47" s="429"/>
      <c r="CJV47" s="429"/>
      <c r="CJW47" s="429"/>
      <c r="CJX47" s="429"/>
      <c r="CJY47" s="429"/>
      <c r="CJZ47" s="429"/>
      <c r="CKA47" s="429"/>
      <c r="CKB47" s="429"/>
      <c r="CKC47" s="429"/>
      <c r="CKD47" s="429"/>
      <c r="CKE47" s="429"/>
      <c r="CKF47" s="429"/>
      <c r="CKG47" s="429"/>
      <c r="CKH47" s="429"/>
      <c r="CKI47" s="429"/>
      <c r="CKJ47" s="429"/>
      <c r="CKK47" s="429"/>
      <c r="CKL47" s="429"/>
      <c r="CKM47" s="429"/>
      <c r="CKN47" s="429"/>
      <c r="CKO47" s="429"/>
      <c r="CKP47" s="429"/>
      <c r="CKQ47" s="429"/>
      <c r="CKR47" s="429"/>
      <c r="CKS47" s="429"/>
      <c r="CKT47" s="429"/>
      <c r="CKU47" s="429"/>
      <c r="CKV47" s="429"/>
      <c r="CKW47" s="429"/>
      <c r="CKX47" s="429"/>
      <c r="CKY47" s="429"/>
      <c r="CKZ47" s="429"/>
      <c r="CLA47" s="429"/>
      <c r="CLB47" s="429"/>
      <c r="CLC47" s="429"/>
      <c r="CLD47" s="429"/>
      <c r="CLE47" s="429"/>
      <c r="CLF47" s="429"/>
      <c r="CLG47" s="429"/>
      <c r="CLH47" s="429"/>
      <c r="CLI47" s="429"/>
      <c r="CLJ47" s="429"/>
      <c r="CLK47" s="429"/>
      <c r="CLL47" s="429"/>
      <c r="CLM47" s="429"/>
      <c r="CLN47" s="429"/>
      <c r="CLO47" s="429"/>
      <c r="CLP47" s="429"/>
      <c r="CLQ47" s="429"/>
      <c r="CLR47" s="429"/>
      <c r="CLS47" s="429"/>
      <c r="CLT47" s="429"/>
      <c r="CLU47" s="429"/>
      <c r="CLV47" s="429"/>
      <c r="CLW47" s="429"/>
      <c r="CLX47" s="429"/>
      <c r="CLY47" s="429"/>
      <c r="CLZ47" s="429"/>
      <c r="CMA47" s="429"/>
      <c r="CMB47" s="429"/>
      <c r="CMC47" s="429"/>
      <c r="CMD47" s="429"/>
      <c r="CME47" s="429"/>
      <c r="CMF47" s="429"/>
      <c r="CMG47" s="429"/>
      <c r="CMH47" s="429"/>
      <c r="CMI47" s="429"/>
      <c r="CMJ47" s="429"/>
      <c r="CMK47" s="429"/>
      <c r="CML47" s="429"/>
      <c r="CMM47" s="429"/>
      <c r="CMN47" s="429"/>
      <c r="CMO47" s="429"/>
      <c r="CMP47" s="429"/>
      <c r="CMQ47" s="429"/>
      <c r="CMR47" s="429"/>
      <c r="CMS47" s="429"/>
      <c r="CMT47" s="429"/>
      <c r="CMU47" s="429"/>
      <c r="CMV47" s="429"/>
      <c r="CMW47" s="429"/>
      <c r="CMX47" s="429"/>
      <c r="CMY47" s="429"/>
      <c r="CMZ47" s="429"/>
      <c r="CNA47" s="429"/>
      <c r="CNB47" s="429"/>
      <c r="CNC47" s="429"/>
      <c r="CND47" s="429"/>
      <c r="CNE47" s="429"/>
      <c r="CNF47" s="429"/>
      <c r="CNG47" s="429"/>
      <c r="CNH47" s="429"/>
      <c r="CNI47" s="429"/>
      <c r="CNJ47" s="429"/>
      <c r="CNK47" s="429"/>
      <c r="CNL47" s="429"/>
      <c r="CNM47" s="429"/>
      <c r="CNN47" s="429"/>
      <c r="CNO47" s="429"/>
      <c r="CNP47" s="429"/>
      <c r="CNQ47" s="429"/>
      <c r="CNR47" s="429"/>
      <c r="CNS47" s="429"/>
      <c r="CNT47" s="429"/>
      <c r="CNU47" s="429"/>
      <c r="CNV47" s="429"/>
      <c r="CNW47" s="429"/>
      <c r="CNX47" s="429"/>
      <c r="CNY47" s="429"/>
      <c r="CNZ47" s="429"/>
      <c r="COA47" s="429"/>
      <c r="COB47" s="429"/>
      <c r="COC47" s="429"/>
      <c r="COD47" s="429"/>
      <c r="COE47" s="429"/>
      <c r="COF47" s="429"/>
      <c r="COG47" s="429"/>
      <c r="COH47" s="429"/>
      <c r="COI47" s="429"/>
      <c r="COJ47" s="429"/>
      <c r="COK47" s="429"/>
      <c r="COL47" s="429"/>
      <c r="COM47" s="429"/>
      <c r="CON47" s="429"/>
      <c r="COO47" s="429"/>
      <c r="COP47" s="429"/>
      <c r="COQ47" s="429"/>
      <c r="COR47" s="429"/>
      <c r="COS47" s="429"/>
      <c r="COT47" s="429"/>
      <c r="COU47" s="429"/>
      <c r="COV47" s="429"/>
      <c r="COW47" s="429"/>
      <c r="COX47" s="429"/>
      <c r="COY47" s="429"/>
      <c r="COZ47" s="429"/>
      <c r="CPA47" s="429"/>
      <c r="CPB47" s="429"/>
      <c r="CPC47" s="429"/>
      <c r="CPD47" s="429"/>
      <c r="CPE47" s="429"/>
      <c r="CPF47" s="429"/>
      <c r="CPG47" s="429"/>
      <c r="CPH47" s="429"/>
      <c r="CPI47" s="429"/>
      <c r="CPJ47" s="429"/>
      <c r="CPK47" s="429"/>
      <c r="CPL47" s="429"/>
      <c r="CPM47" s="429"/>
      <c r="CPN47" s="429"/>
      <c r="CPO47" s="429"/>
      <c r="CPP47" s="429"/>
      <c r="CPQ47" s="429"/>
      <c r="CPR47" s="429"/>
      <c r="CPS47" s="429"/>
      <c r="CPT47" s="429"/>
      <c r="CPU47" s="429"/>
      <c r="CPV47" s="429"/>
      <c r="CPW47" s="429"/>
      <c r="CPX47" s="429"/>
      <c r="CPY47" s="429"/>
      <c r="CPZ47" s="429"/>
      <c r="CQA47" s="429"/>
      <c r="CQB47" s="429"/>
      <c r="CQC47" s="429"/>
      <c r="CQD47" s="429"/>
      <c r="CQE47" s="429"/>
      <c r="CQF47" s="429"/>
      <c r="CQG47" s="429"/>
      <c r="CQH47" s="429"/>
      <c r="CQI47" s="429"/>
      <c r="CQJ47" s="429"/>
      <c r="CQK47" s="429"/>
      <c r="CQL47" s="429"/>
      <c r="CQM47" s="429"/>
      <c r="CQN47" s="429"/>
      <c r="CQO47" s="429"/>
      <c r="CQP47" s="429"/>
      <c r="CQQ47" s="429"/>
      <c r="CQR47" s="429"/>
      <c r="CQS47" s="429"/>
      <c r="CQT47" s="429"/>
      <c r="CQU47" s="429"/>
      <c r="CQV47" s="429"/>
      <c r="CQW47" s="429"/>
      <c r="CQX47" s="429"/>
      <c r="CQY47" s="429"/>
      <c r="CQZ47" s="429"/>
      <c r="CRA47" s="429"/>
      <c r="CRB47" s="429"/>
      <c r="CRC47" s="429"/>
      <c r="CRD47" s="429"/>
      <c r="CRE47" s="429"/>
      <c r="CRF47" s="429"/>
      <c r="CRG47" s="429"/>
      <c r="CRH47" s="429"/>
      <c r="CRI47" s="429"/>
      <c r="CRJ47" s="429"/>
      <c r="CRK47" s="429"/>
      <c r="CRL47" s="429"/>
      <c r="CRM47" s="429"/>
      <c r="CRN47" s="429"/>
      <c r="CRO47" s="429"/>
      <c r="CRP47" s="429"/>
      <c r="CRQ47" s="429"/>
      <c r="CRR47" s="429"/>
      <c r="CRS47" s="429"/>
      <c r="CRT47" s="429"/>
      <c r="CRU47" s="429"/>
      <c r="CRV47" s="429"/>
      <c r="CRW47" s="429"/>
      <c r="CRX47" s="429"/>
      <c r="CRY47" s="429"/>
      <c r="CRZ47" s="429"/>
      <c r="CSA47" s="429"/>
      <c r="CSB47" s="429"/>
      <c r="CSC47" s="429"/>
      <c r="CSD47" s="429"/>
      <c r="CSE47" s="429"/>
      <c r="CSF47" s="429"/>
      <c r="CSG47" s="429"/>
      <c r="CSH47" s="429"/>
      <c r="CSI47" s="429"/>
      <c r="CSJ47" s="429"/>
      <c r="CSK47" s="429"/>
      <c r="CSL47" s="429"/>
      <c r="CSM47" s="429"/>
      <c r="CSN47" s="429"/>
      <c r="CSO47" s="429"/>
      <c r="CSP47" s="429"/>
      <c r="CSQ47" s="429"/>
      <c r="CSR47" s="429"/>
      <c r="CSS47" s="429"/>
      <c r="CST47" s="429"/>
      <c r="CSU47" s="429"/>
      <c r="CSV47" s="429"/>
      <c r="CSW47" s="429"/>
      <c r="CSX47" s="429"/>
      <c r="CSY47" s="429"/>
      <c r="CSZ47" s="429"/>
      <c r="CTA47" s="429"/>
      <c r="CTB47" s="429"/>
      <c r="CTC47" s="429"/>
      <c r="CTD47" s="429"/>
      <c r="CTE47" s="429"/>
      <c r="CTF47" s="429"/>
      <c r="CTG47" s="429"/>
      <c r="CTH47" s="429"/>
      <c r="CTI47" s="429"/>
      <c r="CTJ47" s="429"/>
      <c r="CTK47" s="429"/>
      <c r="CTL47" s="429"/>
      <c r="CTM47" s="429"/>
      <c r="CTN47" s="429"/>
      <c r="CTO47" s="429"/>
      <c r="CTP47" s="429"/>
      <c r="CTQ47" s="429"/>
      <c r="CTR47" s="429"/>
      <c r="CTS47" s="429"/>
      <c r="CTT47" s="429"/>
      <c r="CTU47" s="429"/>
      <c r="CTV47" s="429"/>
      <c r="CTW47" s="429"/>
      <c r="CTX47" s="429"/>
      <c r="CTY47" s="429"/>
      <c r="CTZ47" s="429"/>
      <c r="CUA47" s="429"/>
      <c r="CUB47" s="429"/>
      <c r="CUC47" s="429"/>
      <c r="CUD47" s="429"/>
      <c r="CUE47" s="429"/>
      <c r="CUF47" s="429"/>
      <c r="CUG47" s="429"/>
      <c r="CUH47" s="429"/>
      <c r="CUI47" s="429"/>
      <c r="CUJ47" s="429"/>
      <c r="CUK47" s="429"/>
      <c r="CUL47" s="429"/>
      <c r="CUM47" s="429"/>
      <c r="CUN47" s="429"/>
      <c r="CUO47" s="429"/>
      <c r="CUP47" s="429"/>
      <c r="CUQ47" s="429"/>
      <c r="CUR47" s="429"/>
      <c r="CUS47" s="429"/>
      <c r="CUT47" s="429"/>
      <c r="CUU47" s="429"/>
      <c r="CUV47" s="429"/>
      <c r="CUW47" s="429"/>
      <c r="CUX47" s="429"/>
      <c r="CUY47" s="429"/>
      <c r="CUZ47" s="429"/>
      <c r="CVA47" s="429"/>
      <c r="CVB47" s="429"/>
      <c r="CVC47" s="429"/>
      <c r="CVD47" s="429"/>
      <c r="CVE47" s="429"/>
      <c r="CVF47" s="429"/>
      <c r="CVG47" s="429"/>
      <c r="CVH47" s="429"/>
      <c r="CVI47" s="429"/>
      <c r="CVJ47" s="429"/>
      <c r="CVK47" s="429"/>
      <c r="CVL47" s="429"/>
      <c r="CVM47" s="429"/>
      <c r="CVN47" s="429"/>
      <c r="CVO47" s="429"/>
      <c r="CVP47" s="429"/>
      <c r="CVQ47" s="429"/>
      <c r="CVR47" s="429"/>
      <c r="CVS47" s="429"/>
      <c r="CVT47" s="429"/>
      <c r="CVU47" s="429"/>
      <c r="CVV47" s="429"/>
      <c r="CVW47" s="429"/>
      <c r="CVX47" s="429"/>
      <c r="CVY47" s="429"/>
      <c r="CVZ47" s="429"/>
      <c r="CWA47" s="429"/>
      <c r="CWB47" s="429"/>
      <c r="CWC47" s="429"/>
      <c r="CWD47" s="429"/>
      <c r="CWE47" s="429"/>
      <c r="CWF47" s="429"/>
      <c r="CWG47" s="429"/>
      <c r="CWH47" s="429"/>
      <c r="CWI47" s="429"/>
      <c r="CWJ47" s="429"/>
      <c r="CWK47" s="429"/>
      <c r="CWL47" s="429"/>
      <c r="CWM47" s="429"/>
      <c r="CWN47" s="429"/>
      <c r="CWO47" s="429"/>
      <c r="CWP47" s="429"/>
      <c r="CWQ47" s="429"/>
      <c r="CWR47" s="429"/>
      <c r="CWS47" s="429"/>
      <c r="CWT47" s="429"/>
      <c r="CWU47" s="429"/>
      <c r="CWV47" s="429"/>
      <c r="CWW47" s="429"/>
      <c r="CWX47" s="429"/>
      <c r="CWY47" s="429"/>
      <c r="CWZ47" s="429"/>
      <c r="CXA47" s="429"/>
      <c r="CXB47" s="429"/>
      <c r="CXC47" s="429"/>
      <c r="CXD47" s="429"/>
      <c r="CXE47" s="429"/>
      <c r="CXF47" s="429"/>
      <c r="CXG47" s="429"/>
      <c r="CXH47" s="429"/>
      <c r="CXI47" s="429"/>
      <c r="CXJ47" s="429"/>
      <c r="CXK47" s="429"/>
      <c r="CXL47" s="429"/>
      <c r="CXM47" s="429"/>
      <c r="CXN47" s="429"/>
      <c r="CXO47" s="429"/>
      <c r="CXP47" s="429"/>
      <c r="CXQ47" s="429"/>
      <c r="CXR47" s="429"/>
      <c r="CXS47" s="429"/>
      <c r="CXT47" s="429"/>
      <c r="CXU47" s="429"/>
      <c r="CXV47" s="429"/>
      <c r="CXW47" s="429"/>
      <c r="CXX47" s="429"/>
      <c r="CXY47" s="429"/>
      <c r="CXZ47" s="429"/>
      <c r="CYA47" s="429"/>
      <c r="CYB47" s="429"/>
      <c r="CYC47" s="429"/>
      <c r="CYD47" s="429"/>
      <c r="CYE47" s="429"/>
      <c r="CYF47" s="429"/>
      <c r="CYG47" s="429"/>
      <c r="CYH47" s="429"/>
      <c r="CYI47" s="429"/>
      <c r="CYJ47" s="429"/>
      <c r="CYK47" s="429"/>
      <c r="CYL47" s="429"/>
      <c r="CYM47" s="429"/>
      <c r="CYN47" s="429"/>
      <c r="CYO47" s="429"/>
      <c r="CYP47" s="429"/>
      <c r="CYQ47" s="429"/>
      <c r="CYR47" s="429"/>
      <c r="CYS47" s="429"/>
      <c r="CYT47" s="429"/>
      <c r="CYU47" s="429"/>
      <c r="CYV47" s="429"/>
      <c r="CYW47" s="429"/>
      <c r="CYX47" s="429"/>
      <c r="CYY47" s="429"/>
      <c r="CYZ47" s="429"/>
      <c r="CZA47" s="429"/>
      <c r="CZB47" s="429"/>
      <c r="CZC47" s="429"/>
      <c r="CZD47" s="429"/>
      <c r="CZE47" s="429"/>
      <c r="CZF47" s="429"/>
      <c r="CZG47" s="429"/>
      <c r="CZH47" s="429"/>
      <c r="CZI47" s="429"/>
      <c r="CZJ47" s="429"/>
      <c r="CZK47" s="429"/>
      <c r="CZL47" s="429"/>
      <c r="CZM47" s="429"/>
      <c r="CZN47" s="429"/>
      <c r="CZO47" s="429"/>
      <c r="CZP47" s="429"/>
      <c r="CZQ47" s="429"/>
      <c r="CZR47" s="429"/>
      <c r="CZS47" s="429"/>
      <c r="CZT47" s="429"/>
      <c r="CZU47" s="429"/>
      <c r="CZV47" s="429"/>
      <c r="CZW47" s="429"/>
      <c r="CZX47" s="429"/>
      <c r="CZY47" s="429"/>
      <c r="CZZ47" s="429"/>
      <c r="DAA47" s="429"/>
      <c r="DAB47" s="429"/>
      <c r="DAC47" s="429"/>
      <c r="DAD47" s="429"/>
      <c r="DAE47" s="429"/>
      <c r="DAF47" s="429"/>
      <c r="DAG47" s="429"/>
      <c r="DAH47" s="429"/>
      <c r="DAI47" s="429"/>
      <c r="DAJ47" s="429"/>
      <c r="DAK47" s="429"/>
      <c r="DAL47" s="429"/>
      <c r="DAM47" s="429"/>
      <c r="DAN47" s="429"/>
      <c r="DAO47" s="429"/>
      <c r="DAP47" s="429"/>
      <c r="DAQ47" s="429"/>
      <c r="DAR47" s="429"/>
      <c r="DAS47" s="429"/>
      <c r="DAT47" s="429"/>
      <c r="DAU47" s="429"/>
      <c r="DAV47" s="429"/>
      <c r="DAW47" s="429"/>
      <c r="DAX47" s="429"/>
      <c r="DAY47" s="429"/>
      <c r="DAZ47" s="429"/>
      <c r="DBA47" s="429"/>
      <c r="DBB47" s="429"/>
      <c r="DBC47" s="429"/>
      <c r="DBD47" s="429"/>
      <c r="DBE47" s="429"/>
      <c r="DBF47" s="429"/>
      <c r="DBG47" s="429"/>
      <c r="DBH47" s="429"/>
      <c r="DBI47" s="429"/>
      <c r="DBJ47" s="429"/>
      <c r="DBK47" s="429"/>
      <c r="DBL47" s="429"/>
      <c r="DBM47" s="429"/>
      <c r="DBN47" s="429"/>
      <c r="DBO47" s="429"/>
      <c r="DBP47" s="429"/>
      <c r="DBQ47" s="429"/>
      <c r="DBR47" s="429"/>
      <c r="DBS47" s="429"/>
      <c r="DBT47" s="429"/>
      <c r="DBU47" s="429"/>
      <c r="DBV47" s="429"/>
      <c r="DBW47" s="429"/>
      <c r="DBX47" s="429"/>
      <c r="DBY47" s="429"/>
      <c r="DBZ47" s="429"/>
      <c r="DCA47" s="429"/>
      <c r="DCB47" s="429"/>
      <c r="DCC47" s="429"/>
      <c r="DCD47" s="429"/>
      <c r="DCE47" s="429"/>
      <c r="DCF47" s="429"/>
      <c r="DCG47" s="429"/>
      <c r="DCH47" s="429"/>
      <c r="DCI47" s="429"/>
      <c r="DCJ47" s="429"/>
      <c r="DCK47" s="429"/>
      <c r="DCL47" s="429"/>
      <c r="DCM47" s="429"/>
      <c r="DCN47" s="429"/>
      <c r="DCO47" s="429"/>
      <c r="DCP47" s="429"/>
      <c r="DCQ47" s="429"/>
      <c r="DCR47" s="429"/>
      <c r="DCS47" s="429"/>
      <c r="DCT47" s="429"/>
      <c r="DCU47" s="429"/>
      <c r="DCV47" s="429"/>
      <c r="DCW47" s="429"/>
      <c r="DCX47" s="429"/>
      <c r="DCY47" s="429"/>
      <c r="DCZ47" s="429"/>
      <c r="DDA47" s="429"/>
      <c r="DDB47" s="429"/>
      <c r="DDC47" s="429"/>
      <c r="DDD47" s="429"/>
      <c r="DDE47" s="429"/>
      <c r="DDF47" s="429"/>
      <c r="DDG47" s="429"/>
      <c r="DDH47" s="429"/>
      <c r="DDI47" s="429"/>
      <c r="DDJ47" s="429"/>
      <c r="DDK47" s="429"/>
      <c r="DDL47" s="429"/>
      <c r="DDM47" s="429"/>
      <c r="DDN47" s="429"/>
      <c r="DDO47" s="429"/>
      <c r="DDP47" s="429"/>
      <c r="DDQ47" s="429"/>
      <c r="DDR47" s="429"/>
      <c r="DDS47" s="429"/>
      <c r="DDT47" s="429"/>
      <c r="DDU47" s="429"/>
      <c r="DDV47" s="429"/>
      <c r="DDW47" s="429"/>
      <c r="DDX47" s="429"/>
      <c r="DDY47" s="429"/>
      <c r="DDZ47" s="429"/>
      <c r="DEA47" s="429"/>
      <c r="DEB47" s="429"/>
      <c r="DEC47" s="429"/>
      <c r="DED47" s="429"/>
      <c r="DEE47" s="429"/>
      <c r="DEF47" s="429"/>
      <c r="DEG47" s="429"/>
      <c r="DEH47" s="429"/>
      <c r="DEI47" s="429"/>
      <c r="DEJ47" s="429"/>
      <c r="DEK47" s="429"/>
      <c r="DEL47" s="429"/>
      <c r="DEM47" s="429"/>
      <c r="DEN47" s="429"/>
      <c r="DEO47" s="429"/>
      <c r="DEP47" s="429"/>
      <c r="DEQ47" s="429"/>
      <c r="DER47" s="429"/>
      <c r="DES47" s="429"/>
      <c r="DET47" s="429"/>
      <c r="DEU47" s="429"/>
      <c r="DEV47" s="429"/>
      <c r="DEW47" s="429"/>
      <c r="DEX47" s="429"/>
      <c r="DEY47" s="429"/>
      <c r="DEZ47" s="429"/>
      <c r="DFA47" s="429"/>
      <c r="DFB47" s="429"/>
      <c r="DFC47" s="429"/>
      <c r="DFD47" s="429"/>
      <c r="DFE47" s="429"/>
      <c r="DFF47" s="429"/>
      <c r="DFG47" s="429"/>
      <c r="DFH47" s="429"/>
      <c r="DFI47" s="429"/>
      <c r="DFJ47" s="429"/>
      <c r="DFK47" s="429"/>
      <c r="DFL47" s="429"/>
      <c r="DFM47" s="429"/>
      <c r="DFN47" s="429"/>
      <c r="DFO47" s="429"/>
      <c r="DFP47" s="429"/>
      <c r="DFQ47" s="429"/>
      <c r="DFR47" s="429"/>
      <c r="DFS47" s="429"/>
      <c r="DFT47" s="429"/>
      <c r="DFU47" s="429"/>
      <c r="DFV47" s="429"/>
      <c r="DFW47" s="429"/>
      <c r="DFX47" s="429"/>
      <c r="DFY47" s="429"/>
      <c r="DFZ47" s="429"/>
      <c r="DGA47" s="429"/>
      <c r="DGB47" s="429"/>
      <c r="DGC47" s="429"/>
      <c r="DGD47" s="429"/>
      <c r="DGE47" s="429"/>
      <c r="DGF47" s="429"/>
      <c r="DGG47" s="429"/>
      <c r="DGH47" s="429"/>
      <c r="DGI47" s="429"/>
      <c r="DGJ47" s="429"/>
      <c r="DGK47" s="429"/>
      <c r="DGL47" s="429"/>
      <c r="DGM47" s="429"/>
      <c r="DGN47" s="429"/>
      <c r="DGO47" s="429"/>
      <c r="DGP47" s="429"/>
      <c r="DGQ47" s="429"/>
      <c r="DGR47" s="429"/>
      <c r="DGS47" s="429"/>
      <c r="DGT47" s="429"/>
      <c r="DGU47" s="429"/>
      <c r="DGV47" s="429"/>
      <c r="DGW47" s="429"/>
      <c r="DGX47" s="429"/>
      <c r="DGY47" s="429"/>
      <c r="DGZ47" s="429"/>
      <c r="DHA47" s="429"/>
      <c r="DHB47" s="429"/>
      <c r="DHC47" s="429"/>
      <c r="DHD47" s="429"/>
      <c r="DHE47" s="429"/>
      <c r="DHF47" s="429"/>
      <c r="DHG47" s="429"/>
      <c r="DHH47" s="429"/>
      <c r="DHI47" s="429"/>
      <c r="DHJ47" s="429"/>
      <c r="DHK47" s="429"/>
      <c r="DHL47" s="429"/>
      <c r="DHM47" s="429"/>
      <c r="DHN47" s="429"/>
      <c r="DHO47" s="429"/>
      <c r="DHP47" s="429"/>
      <c r="DHQ47" s="429"/>
      <c r="DHR47" s="429"/>
      <c r="DHS47" s="429"/>
      <c r="DHT47" s="429"/>
      <c r="DHU47" s="429"/>
      <c r="DHV47" s="429"/>
      <c r="DHW47" s="429"/>
      <c r="DHX47" s="429"/>
      <c r="DHY47" s="429"/>
      <c r="DHZ47" s="429"/>
      <c r="DIA47" s="429"/>
      <c r="DIB47" s="429"/>
      <c r="DIC47" s="429"/>
      <c r="DID47" s="429"/>
      <c r="DIE47" s="429"/>
      <c r="DIF47" s="429"/>
      <c r="DIG47" s="429"/>
      <c r="DIH47" s="429"/>
      <c r="DII47" s="429"/>
      <c r="DIJ47" s="429"/>
      <c r="DIK47" s="429"/>
      <c r="DIL47" s="429"/>
      <c r="DIM47" s="429"/>
      <c r="DIN47" s="429"/>
      <c r="DIO47" s="429"/>
      <c r="DIP47" s="429"/>
      <c r="DIQ47" s="429"/>
      <c r="DIR47" s="429"/>
      <c r="DIS47" s="429"/>
      <c r="DIT47" s="429"/>
      <c r="DIU47" s="429"/>
      <c r="DIV47" s="429"/>
      <c r="DIW47" s="429"/>
      <c r="DIX47" s="429"/>
      <c r="DIY47" s="429"/>
      <c r="DIZ47" s="429"/>
      <c r="DJA47" s="429"/>
      <c r="DJB47" s="429"/>
      <c r="DJC47" s="429"/>
      <c r="DJD47" s="429"/>
      <c r="DJE47" s="429"/>
      <c r="DJF47" s="429"/>
      <c r="DJG47" s="429"/>
      <c r="DJH47" s="429"/>
      <c r="DJI47" s="429"/>
      <c r="DJJ47" s="429"/>
      <c r="DJK47" s="429"/>
      <c r="DJL47" s="429"/>
      <c r="DJM47" s="429"/>
      <c r="DJN47" s="429"/>
      <c r="DJO47" s="429"/>
      <c r="DJP47" s="429"/>
      <c r="DJQ47" s="429"/>
      <c r="DJR47" s="429"/>
      <c r="DJS47" s="429"/>
      <c r="DJT47" s="429"/>
      <c r="DJU47" s="429"/>
      <c r="DJV47" s="429"/>
      <c r="DJW47" s="429"/>
      <c r="DJX47" s="429"/>
      <c r="DJY47" s="429"/>
      <c r="DJZ47" s="429"/>
      <c r="DKA47" s="429"/>
      <c r="DKB47" s="429"/>
      <c r="DKC47" s="429"/>
      <c r="DKD47" s="429"/>
      <c r="DKE47" s="429"/>
      <c r="DKF47" s="429"/>
      <c r="DKG47" s="429"/>
      <c r="DKH47" s="429"/>
      <c r="DKI47" s="429"/>
      <c r="DKJ47" s="429"/>
      <c r="DKK47" s="429"/>
      <c r="DKL47" s="429"/>
      <c r="DKM47" s="429"/>
      <c r="DKN47" s="429"/>
      <c r="DKO47" s="429"/>
      <c r="DKP47" s="429"/>
      <c r="DKQ47" s="429"/>
      <c r="DKR47" s="429"/>
      <c r="DKS47" s="429"/>
      <c r="DKT47" s="429"/>
      <c r="DKU47" s="429"/>
      <c r="DKV47" s="429"/>
      <c r="DKW47" s="429"/>
      <c r="DKX47" s="429"/>
      <c r="DKY47" s="429"/>
      <c r="DKZ47" s="429"/>
      <c r="DLA47" s="429"/>
      <c r="DLB47" s="429"/>
      <c r="DLC47" s="429"/>
      <c r="DLD47" s="429"/>
      <c r="DLE47" s="429"/>
      <c r="DLF47" s="429"/>
      <c r="DLG47" s="429"/>
      <c r="DLH47" s="429"/>
      <c r="DLI47" s="429"/>
      <c r="DLJ47" s="429"/>
      <c r="DLK47" s="429"/>
      <c r="DLL47" s="429"/>
      <c r="DLM47" s="429"/>
      <c r="DLN47" s="429"/>
      <c r="DLO47" s="429"/>
      <c r="DLP47" s="429"/>
      <c r="DLQ47" s="429"/>
      <c r="DLR47" s="429"/>
      <c r="DLS47" s="429"/>
      <c r="DLT47" s="429"/>
      <c r="DLU47" s="429"/>
      <c r="DLV47" s="429"/>
      <c r="DLW47" s="429"/>
      <c r="DLX47" s="429"/>
      <c r="DLY47" s="429"/>
      <c r="DLZ47" s="429"/>
      <c r="DMA47" s="429"/>
      <c r="DMB47" s="429"/>
      <c r="DMC47" s="429"/>
      <c r="DMD47" s="429"/>
      <c r="DME47" s="429"/>
      <c r="DMF47" s="429"/>
      <c r="DMG47" s="429"/>
      <c r="DMH47" s="429"/>
      <c r="DMI47" s="429"/>
      <c r="DMJ47" s="429"/>
      <c r="DMK47" s="429"/>
      <c r="DML47" s="429"/>
      <c r="DMM47" s="429"/>
      <c r="DMN47" s="429"/>
      <c r="DMO47" s="429"/>
      <c r="DMP47" s="429"/>
      <c r="DMQ47" s="429"/>
      <c r="DMR47" s="429"/>
      <c r="DMS47" s="429"/>
      <c r="DMT47" s="429"/>
      <c r="DMU47" s="429"/>
      <c r="DMV47" s="429"/>
      <c r="DMW47" s="429"/>
      <c r="DMX47" s="429"/>
      <c r="DMY47" s="429"/>
      <c r="DMZ47" s="429"/>
      <c r="DNA47" s="429"/>
      <c r="DNB47" s="429"/>
      <c r="DNC47" s="429"/>
      <c r="DND47" s="429"/>
      <c r="DNE47" s="429"/>
      <c r="DNF47" s="429"/>
      <c r="DNG47" s="429"/>
      <c r="DNH47" s="429"/>
      <c r="DNI47" s="429"/>
      <c r="DNJ47" s="429"/>
      <c r="DNK47" s="429"/>
      <c r="DNL47" s="429"/>
      <c r="DNM47" s="429"/>
      <c r="DNN47" s="429"/>
      <c r="DNO47" s="429"/>
      <c r="DNP47" s="429"/>
      <c r="DNQ47" s="429"/>
      <c r="DNR47" s="429"/>
      <c r="DNS47" s="429"/>
      <c r="DNT47" s="429"/>
      <c r="DNU47" s="429"/>
      <c r="DNV47" s="429"/>
      <c r="DNW47" s="429"/>
      <c r="DNX47" s="429"/>
      <c r="DNY47" s="429"/>
      <c r="DNZ47" s="429"/>
      <c r="DOA47" s="429"/>
      <c r="DOB47" s="429"/>
      <c r="DOC47" s="429"/>
      <c r="DOD47" s="429"/>
      <c r="DOE47" s="429"/>
      <c r="DOF47" s="429"/>
      <c r="DOG47" s="429"/>
      <c r="DOH47" s="429"/>
      <c r="DOI47" s="429"/>
      <c r="DOJ47" s="429"/>
      <c r="DOK47" s="429"/>
      <c r="DOL47" s="429"/>
      <c r="DOM47" s="429"/>
      <c r="DON47" s="429"/>
      <c r="DOO47" s="429"/>
      <c r="DOP47" s="429"/>
      <c r="DOQ47" s="429"/>
      <c r="DOR47" s="429"/>
      <c r="DOS47" s="429"/>
      <c r="DOT47" s="429"/>
      <c r="DOU47" s="429"/>
      <c r="DOV47" s="429"/>
      <c r="DOW47" s="429"/>
      <c r="DOX47" s="429"/>
      <c r="DOY47" s="429"/>
      <c r="DOZ47" s="429"/>
      <c r="DPA47" s="429"/>
      <c r="DPB47" s="429"/>
      <c r="DPC47" s="429"/>
      <c r="DPD47" s="429"/>
      <c r="DPE47" s="429"/>
      <c r="DPF47" s="429"/>
      <c r="DPG47" s="429"/>
      <c r="DPH47" s="429"/>
      <c r="DPI47" s="429"/>
      <c r="DPJ47" s="429"/>
      <c r="DPK47" s="429"/>
      <c r="DPL47" s="429"/>
      <c r="DPM47" s="429"/>
      <c r="DPN47" s="429"/>
      <c r="DPO47" s="429"/>
      <c r="DPP47" s="429"/>
      <c r="DPQ47" s="429"/>
      <c r="DPR47" s="429"/>
      <c r="DPS47" s="429"/>
      <c r="DPT47" s="429"/>
      <c r="DPU47" s="429"/>
      <c r="DPV47" s="429"/>
      <c r="DPW47" s="429"/>
      <c r="DPX47" s="429"/>
      <c r="DPY47" s="429"/>
      <c r="DPZ47" s="429"/>
      <c r="DQA47" s="429"/>
      <c r="DQB47" s="429"/>
      <c r="DQC47" s="429"/>
      <c r="DQD47" s="429"/>
      <c r="DQE47" s="429"/>
      <c r="DQF47" s="429"/>
      <c r="DQG47" s="429"/>
      <c r="DQH47" s="429"/>
      <c r="DQI47" s="429"/>
      <c r="DQJ47" s="429"/>
      <c r="DQK47" s="429"/>
      <c r="DQL47" s="429"/>
      <c r="DQM47" s="429"/>
      <c r="DQN47" s="429"/>
      <c r="DQO47" s="429"/>
      <c r="DQP47" s="429"/>
      <c r="DQQ47" s="429"/>
      <c r="DQR47" s="429"/>
      <c r="DQS47" s="429"/>
      <c r="DQT47" s="429"/>
      <c r="DQU47" s="429"/>
      <c r="DQV47" s="429"/>
      <c r="DQW47" s="429"/>
      <c r="DQX47" s="429"/>
      <c r="DQY47" s="429"/>
      <c r="DQZ47" s="429"/>
      <c r="DRA47" s="429"/>
      <c r="DRB47" s="429"/>
      <c r="DRC47" s="429"/>
      <c r="DRD47" s="429"/>
      <c r="DRE47" s="429"/>
      <c r="DRF47" s="429"/>
      <c r="DRG47" s="429"/>
      <c r="DRH47" s="429"/>
      <c r="DRI47" s="429"/>
      <c r="DRJ47" s="429"/>
      <c r="DRK47" s="429"/>
      <c r="DRL47" s="429"/>
      <c r="DRM47" s="429"/>
      <c r="DRN47" s="429"/>
      <c r="DRO47" s="429"/>
      <c r="DRP47" s="429"/>
      <c r="DRQ47" s="429"/>
      <c r="DRR47" s="429"/>
      <c r="DRS47" s="429"/>
      <c r="DRT47" s="429"/>
      <c r="DRU47" s="429"/>
      <c r="DRV47" s="429"/>
      <c r="DRW47" s="429"/>
      <c r="DRX47" s="429"/>
      <c r="DRY47" s="429"/>
      <c r="DRZ47" s="429"/>
      <c r="DSA47" s="429"/>
      <c r="DSB47" s="429"/>
      <c r="DSC47" s="429"/>
      <c r="DSD47" s="429"/>
      <c r="DSE47" s="429"/>
      <c r="DSF47" s="429"/>
      <c r="DSG47" s="429"/>
      <c r="DSH47" s="429"/>
      <c r="DSI47" s="429"/>
      <c r="DSJ47" s="429"/>
      <c r="DSK47" s="429"/>
      <c r="DSL47" s="429"/>
      <c r="DSM47" s="429"/>
      <c r="DSN47" s="429"/>
      <c r="DSO47" s="429"/>
      <c r="DSP47" s="429"/>
      <c r="DSQ47" s="429"/>
      <c r="DSR47" s="429"/>
      <c r="DSS47" s="429"/>
      <c r="DST47" s="429"/>
      <c r="DSU47" s="429"/>
      <c r="DSV47" s="429"/>
      <c r="DSW47" s="429"/>
      <c r="DSX47" s="429"/>
      <c r="DSY47" s="429"/>
      <c r="DSZ47" s="429"/>
      <c r="DTA47" s="429"/>
      <c r="DTB47" s="429"/>
      <c r="DTC47" s="429"/>
      <c r="DTD47" s="429"/>
      <c r="DTE47" s="429"/>
      <c r="DTF47" s="429"/>
      <c r="DTG47" s="429"/>
      <c r="DTH47" s="429"/>
      <c r="DTI47" s="429"/>
      <c r="DTJ47" s="429"/>
      <c r="DTK47" s="429"/>
      <c r="DTL47" s="429"/>
      <c r="DTM47" s="429"/>
      <c r="DTN47" s="429"/>
      <c r="DTO47" s="429"/>
      <c r="DTP47" s="429"/>
      <c r="DTQ47" s="429"/>
      <c r="DTR47" s="429"/>
      <c r="DTS47" s="429"/>
      <c r="DTT47" s="429"/>
      <c r="DTU47" s="429"/>
      <c r="DTV47" s="429"/>
      <c r="DTW47" s="429"/>
      <c r="DTX47" s="429"/>
      <c r="DTY47" s="429"/>
      <c r="DTZ47" s="429"/>
      <c r="DUA47" s="429"/>
      <c r="DUB47" s="429"/>
      <c r="DUC47" s="429"/>
      <c r="DUD47" s="429"/>
      <c r="DUE47" s="429"/>
      <c r="DUF47" s="429"/>
      <c r="DUG47" s="429"/>
      <c r="DUH47" s="429"/>
      <c r="DUI47" s="429"/>
      <c r="DUJ47" s="429"/>
      <c r="DUK47" s="429"/>
      <c r="DUL47" s="429"/>
      <c r="DUM47" s="429"/>
      <c r="DUN47" s="429"/>
      <c r="DUO47" s="429"/>
      <c r="DUP47" s="429"/>
      <c r="DUQ47" s="429"/>
      <c r="DUR47" s="429"/>
      <c r="DUS47" s="429"/>
      <c r="DUT47" s="429"/>
      <c r="DUU47" s="429"/>
      <c r="DUV47" s="429"/>
      <c r="DUW47" s="429"/>
      <c r="DUX47" s="429"/>
      <c r="DUY47" s="429"/>
      <c r="DUZ47" s="429"/>
      <c r="DVA47" s="429"/>
      <c r="DVB47" s="429"/>
      <c r="DVC47" s="429"/>
      <c r="DVD47" s="429"/>
      <c r="DVE47" s="429"/>
      <c r="DVF47" s="429"/>
      <c r="DVG47" s="429"/>
      <c r="DVH47" s="429"/>
      <c r="DVI47" s="429"/>
      <c r="DVJ47" s="429"/>
      <c r="DVK47" s="429"/>
      <c r="DVL47" s="429"/>
      <c r="DVM47" s="429"/>
      <c r="DVN47" s="429"/>
      <c r="DVO47" s="429"/>
      <c r="DVP47" s="429"/>
      <c r="DVQ47" s="429"/>
      <c r="DVR47" s="429"/>
      <c r="DVS47" s="429"/>
      <c r="DVT47" s="429"/>
      <c r="DVU47" s="429"/>
      <c r="DVV47" s="429"/>
      <c r="DVW47" s="429"/>
      <c r="DVX47" s="429"/>
      <c r="DVY47" s="429"/>
      <c r="DVZ47" s="429"/>
      <c r="DWA47" s="429"/>
      <c r="DWB47" s="429"/>
      <c r="DWC47" s="429"/>
      <c r="DWD47" s="429"/>
      <c r="DWE47" s="429"/>
      <c r="DWF47" s="429"/>
      <c r="DWG47" s="429"/>
      <c r="DWH47" s="429"/>
      <c r="DWI47" s="429"/>
      <c r="DWJ47" s="429"/>
      <c r="DWK47" s="429"/>
      <c r="DWL47" s="429"/>
      <c r="DWM47" s="429"/>
      <c r="DWN47" s="429"/>
      <c r="DWO47" s="429"/>
      <c r="DWP47" s="429"/>
      <c r="DWQ47" s="429"/>
      <c r="DWR47" s="429"/>
      <c r="DWS47" s="429"/>
      <c r="DWT47" s="429"/>
      <c r="DWU47" s="429"/>
      <c r="DWV47" s="429"/>
      <c r="DWW47" s="429"/>
      <c r="DWX47" s="429"/>
      <c r="DWY47" s="429"/>
      <c r="DWZ47" s="429"/>
      <c r="DXA47" s="429"/>
      <c r="DXB47" s="429"/>
      <c r="DXC47" s="429"/>
      <c r="DXD47" s="429"/>
      <c r="DXE47" s="429"/>
      <c r="DXF47" s="429"/>
      <c r="DXG47" s="429"/>
      <c r="DXH47" s="429"/>
      <c r="DXI47" s="429"/>
      <c r="DXJ47" s="429"/>
      <c r="DXK47" s="429"/>
      <c r="DXL47" s="429"/>
      <c r="DXM47" s="429"/>
      <c r="DXN47" s="429"/>
      <c r="DXO47" s="429"/>
      <c r="DXP47" s="429"/>
      <c r="DXQ47" s="429"/>
      <c r="DXR47" s="429"/>
      <c r="DXS47" s="429"/>
      <c r="DXT47" s="429"/>
      <c r="DXU47" s="429"/>
      <c r="DXV47" s="429"/>
      <c r="DXW47" s="429"/>
      <c r="DXX47" s="429"/>
      <c r="DXY47" s="429"/>
      <c r="DXZ47" s="429"/>
      <c r="DYA47" s="429"/>
      <c r="DYB47" s="429"/>
      <c r="DYC47" s="429"/>
      <c r="DYD47" s="429"/>
      <c r="DYE47" s="429"/>
      <c r="DYF47" s="429"/>
      <c r="DYG47" s="429"/>
      <c r="DYH47" s="429"/>
      <c r="DYI47" s="429"/>
      <c r="DYJ47" s="429"/>
      <c r="DYK47" s="429"/>
      <c r="DYL47" s="429"/>
      <c r="DYM47" s="429"/>
      <c r="DYN47" s="429"/>
      <c r="DYO47" s="429"/>
      <c r="DYP47" s="429"/>
      <c r="DYQ47" s="429"/>
      <c r="DYR47" s="429"/>
      <c r="DYS47" s="429"/>
      <c r="DYT47" s="429"/>
      <c r="DYU47" s="429"/>
      <c r="DYV47" s="429"/>
      <c r="DYW47" s="429"/>
      <c r="DYX47" s="429"/>
      <c r="DYY47" s="429"/>
      <c r="DYZ47" s="429"/>
      <c r="DZA47" s="429"/>
      <c r="DZB47" s="429"/>
      <c r="DZC47" s="429"/>
      <c r="DZD47" s="429"/>
      <c r="DZE47" s="429"/>
      <c r="DZF47" s="429"/>
      <c r="DZG47" s="429"/>
      <c r="DZH47" s="429"/>
      <c r="DZI47" s="429"/>
      <c r="DZJ47" s="429"/>
      <c r="DZK47" s="429"/>
      <c r="DZL47" s="429"/>
      <c r="DZM47" s="429"/>
      <c r="DZN47" s="429"/>
      <c r="DZO47" s="429"/>
      <c r="DZP47" s="429"/>
      <c r="DZQ47" s="429"/>
      <c r="DZR47" s="429"/>
      <c r="DZS47" s="429"/>
      <c r="DZT47" s="429"/>
      <c r="DZU47" s="429"/>
      <c r="DZV47" s="429"/>
      <c r="DZW47" s="429"/>
      <c r="DZX47" s="429"/>
      <c r="DZY47" s="429"/>
      <c r="DZZ47" s="429"/>
      <c r="EAA47" s="429"/>
      <c r="EAB47" s="429"/>
      <c r="EAC47" s="429"/>
      <c r="EAD47" s="429"/>
      <c r="EAE47" s="429"/>
      <c r="EAF47" s="429"/>
      <c r="EAG47" s="429"/>
      <c r="EAH47" s="429"/>
      <c r="EAI47" s="429"/>
      <c r="EAJ47" s="429"/>
      <c r="EAK47" s="429"/>
      <c r="EAL47" s="429"/>
      <c r="EAM47" s="429"/>
      <c r="EAN47" s="429"/>
      <c r="EAO47" s="429"/>
      <c r="EAP47" s="429"/>
      <c r="EAQ47" s="429"/>
      <c r="EAR47" s="429"/>
      <c r="EAS47" s="429"/>
      <c r="EAT47" s="429"/>
      <c r="EAU47" s="429"/>
      <c r="EAV47" s="429"/>
      <c r="EAW47" s="429"/>
      <c r="EAX47" s="429"/>
      <c r="EAY47" s="429"/>
      <c r="EAZ47" s="429"/>
      <c r="EBA47" s="429"/>
      <c r="EBB47" s="429"/>
      <c r="EBC47" s="429"/>
      <c r="EBD47" s="429"/>
      <c r="EBE47" s="429"/>
      <c r="EBF47" s="429"/>
      <c r="EBG47" s="429"/>
      <c r="EBH47" s="429"/>
      <c r="EBI47" s="429"/>
      <c r="EBJ47" s="429"/>
      <c r="EBK47" s="429"/>
      <c r="EBL47" s="429"/>
      <c r="EBM47" s="429"/>
      <c r="EBN47" s="429"/>
      <c r="EBO47" s="429"/>
      <c r="EBP47" s="429"/>
      <c r="EBQ47" s="429"/>
      <c r="EBR47" s="429"/>
      <c r="EBS47" s="429"/>
      <c r="EBT47" s="429"/>
      <c r="EBU47" s="429"/>
      <c r="EBV47" s="429"/>
      <c r="EBW47" s="429"/>
      <c r="EBX47" s="429"/>
      <c r="EBY47" s="429"/>
      <c r="EBZ47" s="429"/>
      <c r="ECA47" s="429"/>
      <c r="ECB47" s="429"/>
      <c r="ECC47" s="429"/>
      <c r="ECD47" s="429"/>
      <c r="ECE47" s="429"/>
      <c r="ECF47" s="429"/>
      <c r="ECG47" s="429"/>
      <c r="ECH47" s="429"/>
      <c r="ECI47" s="429"/>
      <c r="ECJ47" s="429"/>
      <c r="ECK47" s="429"/>
      <c r="ECL47" s="429"/>
      <c r="ECM47" s="429"/>
      <c r="ECN47" s="429"/>
      <c r="ECO47" s="429"/>
      <c r="ECP47" s="429"/>
      <c r="ECQ47" s="429"/>
      <c r="ECR47" s="429"/>
      <c r="ECS47" s="429"/>
      <c r="ECT47" s="429"/>
      <c r="ECU47" s="429"/>
      <c r="ECV47" s="429"/>
      <c r="ECW47" s="429"/>
      <c r="ECX47" s="429"/>
      <c r="ECY47" s="429"/>
      <c r="ECZ47" s="429"/>
      <c r="EDA47" s="429"/>
      <c r="EDB47" s="429"/>
      <c r="EDC47" s="429"/>
      <c r="EDD47" s="429"/>
      <c r="EDE47" s="429"/>
      <c r="EDF47" s="429"/>
      <c r="EDG47" s="429"/>
      <c r="EDH47" s="429"/>
      <c r="EDI47" s="429"/>
      <c r="EDJ47" s="429"/>
      <c r="EDK47" s="429"/>
      <c r="EDL47" s="429"/>
      <c r="EDM47" s="429"/>
      <c r="EDN47" s="429"/>
      <c r="EDO47" s="429"/>
      <c r="EDP47" s="429"/>
      <c r="EDQ47" s="429"/>
      <c r="EDR47" s="429"/>
      <c r="EDS47" s="429"/>
      <c r="EDT47" s="429"/>
      <c r="EDU47" s="429"/>
      <c r="EDV47" s="429"/>
      <c r="EDW47" s="429"/>
      <c r="EDX47" s="429"/>
      <c r="EDY47" s="429"/>
      <c r="EDZ47" s="429"/>
      <c r="EEA47" s="429"/>
      <c r="EEB47" s="429"/>
      <c r="EEC47" s="429"/>
      <c r="EED47" s="429"/>
      <c r="EEE47" s="429"/>
      <c r="EEF47" s="429"/>
      <c r="EEG47" s="429"/>
      <c r="EEH47" s="429"/>
      <c r="EEI47" s="429"/>
      <c r="EEJ47" s="429"/>
      <c r="EEK47" s="429"/>
      <c r="EEL47" s="429"/>
      <c r="EEM47" s="429"/>
      <c r="EEN47" s="429"/>
      <c r="EEO47" s="429"/>
      <c r="EEP47" s="429"/>
      <c r="EEQ47" s="429"/>
      <c r="EER47" s="429"/>
      <c r="EES47" s="429"/>
      <c r="EET47" s="429"/>
      <c r="EEU47" s="429"/>
      <c r="EEV47" s="429"/>
      <c r="EEW47" s="429"/>
      <c r="EEX47" s="429"/>
      <c r="EEY47" s="429"/>
      <c r="EEZ47" s="429"/>
      <c r="EFA47" s="429"/>
      <c r="EFB47" s="429"/>
      <c r="EFC47" s="429"/>
      <c r="EFD47" s="429"/>
      <c r="EFE47" s="429"/>
      <c r="EFF47" s="429"/>
      <c r="EFG47" s="429"/>
      <c r="EFH47" s="429"/>
      <c r="EFI47" s="429"/>
      <c r="EFJ47" s="429"/>
      <c r="EFK47" s="429"/>
      <c r="EFL47" s="429"/>
      <c r="EFM47" s="429"/>
      <c r="EFN47" s="429"/>
      <c r="EFO47" s="429"/>
      <c r="EFP47" s="429"/>
      <c r="EFQ47" s="429"/>
      <c r="EFR47" s="429"/>
      <c r="EFS47" s="429"/>
      <c r="EFT47" s="429"/>
      <c r="EFU47" s="429"/>
      <c r="EFV47" s="429"/>
      <c r="EFW47" s="429"/>
      <c r="EFX47" s="429"/>
      <c r="EFY47" s="429"/>
      <c r="EFZ47" s="429"/>
      <c r="EGA47" s="429"/>
      <c r="EGB47" s="429"/>
      <c r="EGC47" s="429"/>
      <c r="EGD47" s="429"/>
      <c r="EGE47" s="429"/>
      <c r="EGF47" s="429"/>
      <c r="EGG47" s="429"/>
      <c r="EGH47" s="429"/>
      <c r="EGI47" s="429"/>
      <c r="EGJ47" s="429"/>
      <c r="EGK47" s="429"/>
      <c r="EGL47" s="429"/>
      <c r="EGM47" s="429"/>
      <c r="EGN47" s="429"/>
      <c r="EGO47" s="429"/>
      <c r="EGP47" s="429"/>
      <c r="EGQ47" s="429"/>
      <c r="EGR47" s="429"/>
      <c r="EGS47" s="429"/>
      <c r="EGT47" s="429"/>
      <c r="EGU47" s="429"/>
      <c r="EGV47" s="429"/>
      <c r="EGW47" s="429"/>
      <c r="EGX47" s="429"/>
      <c r="EGY47" s="429"/>
      <c r="EGZ47" s="429"/>
      <c r="EHA47" s="429"/>
      <c r="EHB47" s="429"/>
      <c r="EHC47" s="429"/>
      <c r="EHD47" s="429"/>
      <c r="EHE47" s="429"/>
      <c r="EHF47" s="429"/>
      <c r="EHG47" s="429"/>
      <c r="EHH47" s="429"/>
      <c r="EHI47" s="429"/>
      <c r="EHJ47" s="429"/>
      <c r="EHK47" s="429"/>
      <c r="EHL47" s="429"/>
      <c r="EHM47" s="429"/>
      <c r="EHN47" s="429"/>
      <c r="EHO47" s="429"/>
      <c r="EHP47" s="429"/>
      <c r="EHQ47" s="429"/>
      <c r="EHR47" s="429"/>
      <c r="EHS47" s="429"/>
      <c r="EHT47" s="429"/>
      <c r="EHU47" s="429"/>
      <c r="EHV47" s="429"/>
      <c r="EHW47" s="429"/>
      <c r="EHX47" s="429"/>
      <c r="EHY47" s="429"/>
      <c r="EHZ47" s="429"/>
      <c r="EIA47" s="429"/>
      <c r="EIB47" s="429"/>
      <c r="EIC47" s="429"/>
      <c r="EID47" s="429"/>
      <c r="EIE47" s="429"/>
      <c r="EIF47" s="429"/>
      <c r="EIG47" s="429"/>
      <c r="EIH47" s="429"/>
      <c r="EII47" s="429"/>
      <c r="EIJ47" s="429"/>
      <c r="EIK47" s="429"/>
      <c r="EIL47" s="429"/>
      <c r="EIM47" s="429"/>
      <c r="EIN47" s="429"/>
      <c r="EIO47" s="429"/>
      <c r="EIP47" s="429"/>
      <c r="EIQ47" s="429"/>
      <c r="EIR47" s="429"/>
      <c r="EIS47" s="429"/>
      <c r="EIT47" s="429"/>
      <c r="EIU47" s="429"/>
      <c r="EIV47" s="429"/>
      <c r="EIW47" s="429"/>
      <c r="EIX47" s="429"/>
      <c r="EIY47" s="429"/>
      <c r="EIZ47" s="429"/>
      <c r="EJA47" s="429"/>
      <c r="EJB47" s="429"/>
      <c r="EJC47" s="429"/>
      <c r="EJD47" s="429"/>
      <c r="EJE47" s="429"/>
      <c r="EJF47" s="429"/>
      <c r="EJG47" s="429"/>
      <c r="EJH47" s="429"/>
      <c r="EJI47" s="429"/>
      <c r="EJJ47" s="429"/>
      <c r="EJK47" s="429"/>
      <c r="EJL47" s="429"/>
      <c r="EJM47" s="429"/>
      <c r="EJN47" s="429"/>
      <c r="EJO47" s="429"/>
      <c r="EJP47" s="429"/>
      <c r="EJQ47" s="429"/>
      <c r="EJR47" s="429"/>
      <c r="EJS47" s="429"/>
      <c r="EJT47" s="429"/>
      <c r="EJU47" s="429"/>
      <c r="EJV47" s="429"/>
      <c r="EJW47" s="429"/>
      <c r="EJX47" s="429"/>
      <c r="EJY47" s="429"/>
      <c r="EJZ47" s="429"/>
      <c r="EKA47" s="429"/>
      <c r="EKB47" s="429"/>
      <c r="EKC47" s="429"/>
      <c r="EKD47" s="429"/>
      <c r="EKE47" s="429"/>
      <c r="EKF47" s="429"/>
      <c r="EKG47" s="429"/>
      <c r="EKH47" s="429"/>
      <c r="EKI47" s="429"/>
      <c r="EKJ47" s="429"/>
      <c r="EKK47" s="429"/>
      <c r="EKL47" s="429"/>
      <c r="EKM47" s="429"/>
      <c r="EKN47" s="429"/>
      <c r="EKO47" s="429"/>
      <c r="EKP47" s="429"/>
      <c r="EKQ47" s="429"/>
      <c r="EKR47" s="429"/>
      <c r="EKS47" s="429"/>
      <c r="EKT47" s="429"/>
      <c r="EKU47" s="429"/>
      <c r="EKV47" s="429"/>
      <c r="EKW47" s="429"/>
      <c r="EKX47" s="429"/>
      <c r="EKY47" s="429"/>
      <c r="EKZ47" s="429"/>
      <c r="ELA47" s="429"/>
      <c r="ELB47" s="429"/>
      <c r="ELC47" s="429"/>
      <c r="ELD47" s="429"/>
      <c r="ELE47" s="429"/>
      <c r="ELF47" s="429"/>
      <c r="ELG47" s="429"/>
      <c r="ELH47" s="429"/>
      <c r="ELI47" s="429"/>
      <c r="ELJ47" s="429"/>
      <c r="ELK47" s="429"/>
      <c r="ELL47" s="429"/>
      <c r="ELM47" s="429"/>
      <c r="ELN47" s="429"/>
      <c r="ELO47" s="429"/>
      <c r="ELP47" s="429"/>
      <c r="ELQ47" s="429"/>
      <c r="ELR47" s="429"/>
      <c r="ELS47" s="429"/>
      <c r="ELT47" s="429"/>
      <c r="ELU47" s="429"/>
      <c r="ELV47" s="429"/>
      <c r="ELW47" s="429"/>
      <c r="ELX47" s="429"/>
      <c r="ELY47" s="429"/>
      <c r="ELZ47" s="429"/>
      <c r="EMA47" s="429"/>
      <c r="EMB47" s="429"/>
      <c r="EMC47" s="429"/>
      <c r="EMD47" s="429"/>
      <c r="EME47" s="429"/>
      <c r="EMF47" s="429"/>
      <c r="EMG47" s="429"/>
      <c r="EMH47" s="429"/>
      <c r="EMI47" s="429"/>
      <c r="EMJ47" s="429"/>
      <c r="EMK47" s="429"/>
      <c r="EML47" s="429"/>
      <c r="EMM47" s="429"/>
      <c r="EMN47" s="429"/>
      <c r="EMO47" s="429"/>
      <c r="EMP47" s="429"/>
      <c r="EMQ47" s="429"/>
      <c r="EMR47" s="429"/>
      <c r="EMS47" s="429"/>
      <c r="EMT47" s="429"/>
      <c r="EMU47" s="429"/>
      <c r="EMV47" s="429"/>
      <c r="EMW47" s="429"/>
      <c r="EMX47" s="429"/>
      <c r="EMY47" s="429"/>
      <c r="EMZ47" s="429"/>
      <c r="ENA47" s="429"/>
      <c r="ENB47" s="429"/>
      <c r="ENC47" s="429"/>
      <c r="END47" s="429"/>
      <c r="ENE47" s="429"/>
      <c r="ENF47" s="429"/>
      <c r="ENG47" s="429"/>
      <c r="ENH47" s="429"/>
      <c r="ENI47" s="429"/>
      <c r="ENJ47" s="429"/>
      <c r="ENK47" s="429"/>
      <c r="ENL47" s="429"/>
      <c r="ENM47" s="429"/>
      <c r="ENN47" s="429"/>
      <c r="ENO47" s="429"/>
      <c r="ENP47" s="429"/>
      <c r="ENQ47" s="429"/>
      <c r="ENR47" s="429"/>
      <c r="ENS47" s="429"/>
      <c r="ENT47" s="429"/>
      <c r="ENU47" s="429"/>
      <c r="ENV47" s="429"/>
      <c r="ENW47" s="429"/>
      <c r="ENX47" s="429"/>
      <c r="ENY47" s="429"/>
      <c r="ENZ47" s="429"/>
      <c r="EOA47" s="429"/>
      <c r="EOB47" s="429"/>
      <c r="EOC47" s="429"/>
      <c r="EOD47" s="429"/>
      <c r="EOE47" s="429"/>
      <c r="EOF47" s="429"/>
      <c r="EOG47" s="429"/>
      <c r="EOH47" s="429"/>
      <c r="EOI47" s="429"/>
      <c r="EOJ47" s="429"/>
      <c r="EOK47" s="429"/>
      <c r="EOL47" s="429"/>
      <c r="EOM47" s="429"/>
      <c r="EON47" s="429"/>
      <c r="EOO47" s="429"/>
      <c r="EOP47" s="429"/>
      <c r="EOQ47" s="429"/>
      <c r="EOR47" s="429"/>
      <c r="EOS47" s="429"/>
      <c r="EOT47" s="429"/>
      <c r="EOU47" s="429"/>
      <c r="EOV47" s="429"/>
      <c r="EOW47" s="429"/>
      <c r="EOX47" s="429"/>
      <c r="EOY47" s="429"/>
      <c r="EOZ47" s="429"/>
      <c r="EPA47" s="429"/>
      <c r="EPB47" s="429"/>
      <c r="EPC47" s="429"/>
      <c r="EPD47" s="429"/>
      <c r="EPE47" s="429"/>
      <c r="EPF47" s="429"/>
      <c r="EPG47" s="429"/>
      <c r="EPH47" s="429"/>
      <c r="EPI47" s="429"/>
      <c r="EPJ47" s="429"/>
      <c r="EPK47" s="429"/>
      <c r="EPL47" s="429"/>
      <c r="EPM47" s="429"/>
      <c r="EPN47" s="429"/>
      <c r="EPO47" s="429"/>
      <c r="EPP47" s="429"/>
      <c r="EPQ47" s="429"/>
      <c r="EPR47" s="429"/>
      <c r="EPS47" s="429"/>
      <c r="EPT47" s="429"/>
      <c r="EPU47" s="429"/>
      <c r="EPV47" s="429"/>
      <c r="EPW47" s="429"/>
      <c r="EPX47" s="429"/>
      <c r="EPY47" s="429"/>
      <c r="EPZ47" s="429"/>
      <c r="EQA47" s="429"/>
      <c r="EQB47" s="429"/>
      <c r="EQC47" s="429"/>
      <c r="EQD47" s="429"/>
      <c r="EQE47" s="429"/>
      <c r="EQF47" s="429"/>
      <c r="EQG47" s="429"/>
      <c r="EQH47" s="429"/>
      <c r="EQI47" s="429"/>
      <c r="EQJ47" s="429"/>
      <c r="EQK47" s="429"/>
      <c r="EQL47" s="429"/>
      <c r="EQM47" s="429"/>
      <c r="EQN47" s="429"/>
      <c r="EQO47" s="429"/>
      <c r="EQP47" s="429"/>
      <c r="EQQ47" s="429"/>
      <c r="EQR47" s="429"/>
      <c r="EQS47" s="429"/>
      <c r="EQT47" s="429"/>
      <c r="EQU47" s="429"/>
      <c r="EQV47" s="429"/>
      <c r="EQW47" s="429"/>
      <c r="EQX47" s="429"/>
      <c r="EQY47" s="429"/>
      <c r="EQZ47" s="429"/>
      <c r="ERA47" s="429"/>
      <c r="ERB47" s="429"/>
      <c r="ERC47" s="429"/>
      <c r="ERD47" s="429"/>
      <c r="ERE47" s="429"/>
      <c r="ERF47" s="429"/>
      <c r="ERG47" s="429"/>
      <c r="ERH47" s="429"/>
      <c r="ERI47" s="429"/>
      <c r="ERJ47" s="429"/>
      <c r="ERK47" s="429"/>
      <c r="ERL47" s="429"/>
      <c r="ERM47" s="429"/>
      <c r="ERN47" s="429"/>
      <c r="ERO47" s="429"/>
      <c r="ERP47" s="429"/>
      <c r="ERQ47" s="429"/>
      <c r="ERR47" s="429"/>
      <c r="ERS47" s="429"/>
      <c r="ERT47" s="429"/>
      <c r="ERU47" s="429"/>
      <c r="ERV47" s="429"/>
      <c r="ERW47" s="429"/>
      <c r="ERX47" s="429"/>
      <c r="ERY47" s="429"/>
      <c r="ERZ47" s="429"/>
      <c r="ESA47" s="429"/>
      <c r="ESB47" s="429"/>
      <c r="ESC47" s="429"/>
      <c r="ESD47" s="429"/>
      <c r="ESE47" s="429"/>
      <c r="ESF47" s="429"/>
      <c r="ESG47" s="429"/>
      <c r="ESH47" s="429"/>
      <c r="ESI47" s="429"/>
      <c r="ESJ47" s="429"/>
      <c r="ESK47" s="429"/>
      <c r="ESL47" s="429"/>
      <c r="ESM47" s="429"/>
      <c r="ESN47" s="429"/>
      <c r="ESO47" s="429"/>
      <c r="ESP47" s="429"/>
      <c r="ESQ47" s="429"/>
      <c r="ESR47" s="429"/>
      <c r="ESS47" s="429"/>
      <c r="EST47" s="429"/>
      <c r="ESU47" s="429"/>
      <c r="ESV47" s="429"/>
      <c r="ESW47" s="429"/>
      <c r="ESX47" s="429"/>
      <c r="ESY47" s="429"/>
      <c r="ESZ47" s="429"/>
      <c r="ETA47" s="429"/>
      <c r="ETB47" s="429"/>
      <c r="ETC47" s="429"/>
      <c r="ETD47" s="429"/>
      <c r="ETE47" s="429"/>
      <c r="ETF47" s="429"/>
      <c r="ETG47" s="429"/>
      <c r="ETH47" s="429"/>
      <c r="ETI47" s="429"/>
      <c r="ETJ47" s="429"/>
      <c r="ETK47" s="429"/>
      <c r="ETL47" s="429"/>
      <c r="ETM47" s="429"/>
      <c r="ETN47" s="429"/>
      <c r="ETO47" s="429"/>
      <c r="ETP47" s="429"/>
      <c r="ETQ47" s="429"/>
      <c r="ETR47" s="429"/>
      <c r="ETS47" s="429"/>
      <c r="ETT47" s="429"/>
      <c r="ETU47" s="429"/>
      <c r="ETV47" s="429"/>
      <c r="ETW47" s="429"/>
      <c r="ETX47" s="429"/>
      <c r="ETY47" s="429"/>
      <c r="ETZ47" s="429"/>
      <c r="EUA47" s="429"/>
      <c r="EUB47" s="429"/>
      <c r="EUC47" s="429"/>
      <c r="EUD47" s="429"/>
      <c r="EUE47" s="429"/>
      <c r="EUF47" s="429"/>
      <c r="EUG47" s="429"/>
      <c r="EUH47" s="429"/>
      <c r="EUI47" s="429"/>
      <c r="EUJ47" s="429"/>
      <c r="EUK47" s="429"/>
      <c r="EUL47" s="429"/>
      <c r="EUM47" s="429"/>
      <c r="EUN47" s="429"/>
      <c r="EUO47" s="429"/>
      <c r="EUP47" s="429"/>
      <c r="EUQ47" s="429"/>
      <c r="EUR47" s="429"/>
      <c r="EUS47" s="429"/>
      <c r="EUT47" s="429"/>
      <c r="EUU47" s="429"/>
      <c r="EUV47" s="429"/>
      <c r="EUW47" s="429"/>
      <c r="EUX47" s="429"/>
      <c r="EUY47" s="429"/>
      <c r="EUZ47" s="429"/>
      <c r="EVA47" s="429"/>
      <c r="EVB47" s="429"/>
      <c r="EVC47" s="429"/>
      <c r="EVD47" s="429"/>
      <c r="EVE47" s="429"/>
      <c r="EVF47" s="429"/>
      <c r="EVG47" s="429"/>
      <c r="EVH47" s="429"/>
      <c r="EVI47" s="429"/>
      <c r="EVJ47" s="429"/>
      <c r="EVK47" s="429"/>
      <c r="EVL47" s="429"/>
      <c r="EVM47" s="429"/>
      <c r="EVN47" s="429"/>
      <c r="EVO47" s="429"/>
      <c r="EVP47" s="429"/>
      <c r="EVQ47" s="429"/>
      <c r="EVR47" s="429"/>
      <c r="EVS47" s="429"/>
      <c r="EVT47" s="429"/>
      <c r="EVU47" s="429"/>
      <c r="EVV47" s="429"/>
      <c r="EVW47" s="429"/>
      <c r="EVX47" s="429"/>
      <c r="EVY47" s="429"/>
      <c r="EVZ47" s="429"/>
      <c r="EWA47" s="429"/>
      <c r="EWB47" s="429"/>
      <c r="EWC47" s="429"/>
      <c r="EWD47" s="429"/>
      <c r="EWE47" s="429"/>
      <c r="EWF47" s="429"/>
      <c r="EWG47" s="429"/>
      <c r="EWH47" s="429"/>
      <c r="EWI47" s="429"/>
      <c r="EWJ47" s="429"/>
      <c r="EWK47" s="429"/>
      <c r="EWL47" s="429"/>
      <c r="EWM47" s="429"/>
      <c r="EWN47" s="429"/>
      <c r="EWO47" s="429"/>
      <c r="EWP47" s="429"/>
      <c r="EWQ47" s="429"/>
      <c r="EWR47" s="429"/>
      <c r="EWS47" s="429"/>
      <c r="EWT47" s="429"/>
      <c r="EWU47" s="429"/>
      <c r="EWV47" s="429"/>
      <c r="EWW47" s="429"/>
      <c r="EWX47" s="429"/>
      <c r="EWY47" s="429"/>
      <c r="EWZ47" s="429"/>
      <c r="EXA47" s="429"/>
      <c r="EXB47" s="429"/>
      <c r="EXC47" s="429"/>
      <c r="EXD47" s="429"/>
      <c r="EXE47" s="429"/>
      <c r="EXF47" s="429"/>
      <c r="EXG47" s="429"/>
      <c r="EXH47" s="429"/>
      <c r="EXI47" s="429"/>
      <c r="EXJ47" s="429"/>
      <c r="EXK47" s="429"/>
      <c r="EXL47" s="429"/>
      <c r="EXM47" s="429"/>
      <c r="EXN47" s="429"/>
      <c r="EXO47" s="429"/>
      <c r="EXP47" s="429"/>
      <c r="EXQ47" s="429"/>
      <c r="EXR47" s="429"/>
      <c r="EXS47" s="429"/>
      <c r="EXT47" s="429"/>
      <c r="EXU47" s="429"/>
      <c r="EXV47" s="429"/>
      <c r="EXW47" s="429"/>
      <c r="EXX47" s="429"/>
      <c r="EXY47" s="429"/>
      <c r="EXZ47" s="429"/>
      <c r="EYA47" s="429"/>
      <c r="EYB47" s="429"/>
      <c r="EYC47" s="429"/>
      <c r="EYD47" s="429"/>
      <c r="EYE47" s="429"/>
      <c r="EYF47" s="429"/>
      <c r="EYG47" s="429"/>
      <c r="EYH47" s="429"/>
      <c r="EYI47" s="429"/>
      <c r="EYJ47" s="429"/>
      <c r="EYK47" s="429"/>
      <c r="EYL47" s="429"/>
      <c r="EYM47" s="429"/>
      <c r="EYN47" s="429"/>
      <c r="EYO47" s="429"/>
      <c r="EYP47" s="429"/>
      <c r="EYQ47" s="429"/>
      <c r="EYR47" s="429"/>
      <c r="EYS47" s="429"/>
      <c r="EYT47" s="429"/>
      <c r="EYU47" s="429"/>
      <c r="EYV47" s="429"/>
      <c r="EYW47" s="429"/>
      <c r="EYX47" s="429"/>
      <c r="EYY47" s="429"/>
      <c r="EYZ47" s="429"/>
      <c r="EZA47" s="429"/>
      <c r="EZB47" s="429"/>
      <c r="EZC47" s="429"/>
      <c r="EZD47" s="429"/>
      <c r="EZE47" s="429"/>
      <c r="EZF47" s="429"/>
      <c r="EZG47" s="429"/>
      <c r="EZH47" s="429"/>
      <c r="EZI47" s="429"/>
      <c r="EZJ47" s="429"/>
      <c r="EZK47" s="429"/>
      <c r="EZL47" s="429"/>
      <c r="EZM47" s="429"/>
      <c r="EZN47" s="429"/>
      <c r="EZO47" s="429"/>
      <c r="EZP47" s="429"/>
      <c r="EZQ47" s="429"/>
      <c r="EZR47" s="429"/>
      <c r="EZS47" s="429"/>
      <c r="EZT47" s="429"/>
      <c r="EZU47" s="429"/>
      <c r="EZV47" s="429"/>
      <c r="EZW47" s="429"/>
      <c r="EZX47" s="429"/>
      <c r="EZY47" s="429"/>
      <c r="EZZ47" s="429"/>
      <c r="FAA47" s="429"/>
      <c r="FAB47" s="429"/>
      <c r="FAC47" s="429"/>
      <c r="FAD47" s="429"/>
      <c r="FAE47" s="429"/>
      <c r="FAF47" s="429"/>
      <c r="FAG47" s="429"/>
      <c r="FAH47" s="429"/>
      <c r="FAI47" s="429"/>
      <c r="FAJ47" s="429"/>
      <c r="FAK47" s="429"/>
      <c r="FAL47" s="429"/>
      <c r="FAM47" s="429"/>
      <c r="FAN47" s="429"/>
      <c r="FAO47" s="429"/>
      <c r="FAP47" s="429"/>
      <c r="FAQ47" s="429"/>
      <c r="FAR47" s="429"/>
      <c r="FAS47" s="429"/>
      <c r="FAT47" s="429"/>
      <c r="FAU47" s="429"/>
      <c r="FAV47" s="429"/>
      <c r="FAW47" s="429"/>
      <c r="FAX47" s="429"/>
      <c r="FAY47" s="429"/>
      <c r="FAZ47" s="429"/>
      <c r="FBA47" s="429"/>
      <c r="FBB47" s="429"/>
      <c r="FBC47" s="429"/>
      <c r="FBD47" s="429"/>
      <c r="FBE47" s="429"/>
      <c r="FBF47" s="429"/>
      <c r="FBG47" s="429"/>
      <c r="FBH47" s="429"/>
      <c r="FBI47" s="429"/>
      <c r="FBJ47" s="429"/>
      <c r="FBK47" s="429"/>
      <c r="FBL47" s="429"/>
      <c r="FBM47" s="429"/>
      <c r="FBN47" s="429"/>
      <c r="FBO47" s="429"/>
      <c r="FBP47" s="429"/>
      <c r="FBQ47" s="429"/>
      <c r="FBR47" s="429"/>
      <c r="FBS47" s="429"/>
      <c r="FBT47" s="429"/>
      <c r="FBU47" s="429"/>
      <c r="FBV47" s="429"/>
      <c r="FBW47" s="429"/>
      <c r="FBX47" s="429"/>
      <c r="FBY47" s="429"/>
      <c r="FBZ47" s="429"/>
      <c r="FCA47" s="429"/>
      <c r="FCB47" s="429"/>
      <c r="FCC47" s="429"/>
      <c r="FCD47" s="429"/>
      <c r="FCE47" s="429"/>
      <c r="FCF47" s="429"/>
      <c r="FCG47" s="429"/>
      <c r="FCH47" s="429"/>
      <c r="FCI47" s="429"/>
      <c r="FCJ47" s="429"/>
      <c r="FCK47" s="429"/>
      <c r="FCL47" s="429"/>
      <c r="FCM47" s="429"/>
      <c r="FCN47" s="429"/>
      <c r="FCO47" s="429"/>
      <c r="FCP47" s="429"/>
      <c r="FCQ47" s="429"/>
      <c r="FCR47" s="429"/>
      <c r="FCS47" s="429"/>
      <c r="FCT47" s="429"/>
      <c r="FCU47" s="429"/>
      <c r="FCV47" s="429"/>
      <c r="FCW47" s="429"/>
      <c r="FCX47" s="429"/>
      <c r="FCY47" s="429"/>
      <c r="FCZ47" s="429"/>
      <c r="FDA47" s="429"/>
      <c r="FDB47" s="429"/>
      <c r="FDC47" s="429"/>
      <c r="FDD47" s="429"/>
      <c r="FDE47" s="429"/>
      <c r="FDF47" s="429"/>
      <c r="FDG47" s="429"/>
      <c r="FDH47" s="429"/>
      <c r="FDI47" s="429"/>
      <c r="FDJ47" s="429"/>
      <c r="FDK47" s="429"/>
      <c r="FDL47" s="429"/>
      <c r="FDM47" s="429"/>
      <c r="FDN47" s="429"/>
      <c r="FDO47" s="429"/>
      <c r="FDP47" s="429"/>
      <c r="FDQ47" s="429"/>
      <c r="FDR47" s="429"/>
      <c r="FDS47" s="429"/>
      <c r="FDT47" s="429"/>
      <c r="FDU47" s="429"/>
      <c r="FDV47" s="429"/>
      <c r="FDW47" s="429"/>
      <c r="FDX47" s="429"/>
      <c r="FDY47" s="429"/>
      <c r="FDZ47" s="429"/>
      <c r="FEA47" s="429"/>
      <c r="FEB47" s="429"/>
      <c r="FEC47" s="429"/>
      <c r="FED47" s="429"/>
      <c r="FEE47" s="429"/>
      <c r="FEF47" s="429"/>
      <c r="FEG47" s="429"/>
      <c r="FEH47" s="429"/>
      <c r="FEI47" s="429"/>
      <c r="FEJ47" s="429"/>
      <c r="FEK47" s="429"/>
      <c r="FEL47" s="429"/>
      <c r="FEM47" s="429"/>
      <c r="FEN47" s="429"/>
      <c r="FEO47" s="429"/>
      <c r="FEP47" s="429"/>
      <c r="FEQ47" s="429"/>
      <c r="FER47" s="429"/>
      <c r="FES47" s="429"/>
      <c r="FET47" s="429"/>
      <c r="FEU47" s="429"/>
      <c r="FEV47" s="429"/>
      <c r="FEW47" s="429"/>
      <c r="FEX47" s="429"/>
      <c r="FEY47" s="429"/>
      <c r="FEZ47" s="429"/>
      <c r="FFA47" s="429"/>
      <c r="FFB47" s="429"/>
      <c r="FFC47" s="429"/>
      <c r="FFD47" s="429"/>
      <c r="FFE47" s="429"/>
      <c r="FFF47" s="429"/>
      <c r="FFG47" s="429"/>
      <c r="FFH47" s="429"/>
      <c r="FFI47" s="429"/>
      <c r="FFJ47" s="429"/>
      <c r="FFK47" s="429"/>
      <c r="FFL47" s="429"/>
      <c r="FFM47" s="429"/>
      <c r="FFN47" s="429"/>
      <c r="FFO47" s="429"/>
      <c r="FFP47" s="429"/>
      <c r="FFQ47" s="429"/>
      <c r="FFR47" s="429"/>
      <c r="FFS47" s="429"/>
      <c r="FFT47" s="429"/>
      <c r="FFU47" s="429"/>
      <c r="FFV47" s="429"/>
      <c r="FFW47" s="429"/>
      <c r="FFX47" s="429"/>
      <c r="FFY47" s="429"/>
      <c r="FFZ47" s="429"/>
      <c r="FGA47" s="429"/>
      <c r="FGB47" s="429"/>
      <c r="FGC47" s="429"/>
      <c r="FGD47" s="429"/>
      <c r="FGE47" s="429"/>
      <c r="FGF47" s="429"/>
      <c r="FGG47" s="429"/>
      <c r="FGH47" s="429"/>
      <c r="FGI47" s="429"/>
      <c r="FGJ47" s="429"/>
      <c r="FGK47" s="429"/>
      <c r="FGL47" s="429"/>
      <c r="FGM47" s="429"/>
      <c r="FGN47" s="429"/>
      <c r="FGO47" s="429"/>
      <c r="FGP47" s="429"/>
      <c r="FGQ47" s="429"/>
      <c r="FGR47" s="429"/>
      <c r="FGS47" s="429"/>
      <c r="FGT47" s="429"/>
      <c r="FGU47" s="429"/>
      <c r="FGV47" s="429"/>
      <c r="FGW47" s="429"/>
      <c r="FGX47" s="429"/>
      <c r="FGY47" s="429"/>
      <c r="FGZ47" s="429"/>
      <c r="FHA47" s="429"/>
      <c r="FHB47" s="429"/>
      <c r="FHC47" s="429"/>
      <c r="FHD47" s="429"/>
      <c r="FHE47" s="429"/>
      <c r="FHF47" s="429"/>
      <c r="FHG47" s="429"/>
      <c r="FHH47" s="429"/>
      <c r="FHI47" s="429"/>
      <c r="FHJ47" s="429"/>
      <c r="FHK47" s="429"/>
      <c r="FHL47" s="429"/>
      <c r="FHM47" s="429"/>
      <c r="FHN47" s="429"/>
      <c r="FHO47" s="429"/>
      <c r="FHP47" s="429"/>
      <c r="FHQ47" s="429"/>
      <c r="FHR47" s="429"/>
      <c r="FHS47" s="429"/>
      <c r="FHT47" s="429"/>
      <c r="FHU47" s="429"/>
      <c r="FHV47" s="429"/>
      <c r="FHW47" s="429"/>
      <c r="FHX47" s="429"/>
      <c r="FHY47" s="429"/>
      <c r="FHZ47" s="429"/>
      <c r="FIA47" s="429"/>
      <c r="FIB47" s="429"/>
      <c r="FIC47" s="429"/>
      <c r="FID47" s="429"/>
      <c r="FIE47" s="429"/>
      <c r="FIF47" s="429"/>
      <c r="FIG47" s="429"/>
      <c r="FIH47" s="429"/>
      <c r="FII47" s="429"/>
      <c r="FIJ47" s="429"/>
      <c r="FIK47" s="429"/>
      <c r="FIL47" s="429"/>
      <c r="FIM47" s="429"/>
      <c r="FIN47" s="429"/>
      <c r="FIO47" s="429"/>
      <c r="FIP47" s="429"/>
      <c r="FIQ47" s="429"/>
      <c r="FIR47" s="429"/>
      <c r="FIS47" s="429"/>
      <c r="FIT47" s="429"/>
      <c r="FIU47" s="429"/>
      <c r="FIV47" s="429"/>
      <c r="FIW47" s="429"/>
      <c r="FIX47" s="429"/>
      <c r="FIY47" s="429"/>
      <c r="FIZ47" s="429"/>
      <c r="FJA47" s="429"/>
      <c r="FJB47" s="429"/>
      <c r="FJC47" s="429"/>
      <c r="FJD47" s="429"/>
      <c r="FJE47" s="429"/>
      <c r="FJF47" s="429"/>
      <c r="FJG47" s="429"/>
      <c r="FJH47" s="429"/>
      <c r="FJI47" s="429"/>
      <c r="FJJ47" s="429"/>
      <c r="FJK47" s="429"/>
      <c r="FJL47" s="429"/>
      <c r="FJM47" s="429"/>
      <c r="FJN47" s="429"/>
      <c r="FJO47" s="429"/>
      <c r="FJP47" s="429"/>
      <c r="FJQ47" s="429"/>
      <c r="FJR47" s="429"/>
      <c r="FJS47" s="429"/>
      <c r="FJT47" s="429"/>
      <c r="FJU47" s="429"/>
      <c r="FJV47" s="429"/>
      <c r="FJW47" s="429"/>
      <c r="FJX47" s="429"/>
      <c r="FJY47" s="429"/>
      <c r="FJZ47" s="429"/>
      <c r="FKA47" s="429"/>
      <c r="FKB47" s="429"/>
      <c r="FKC47" s="429"/>
      <c r="FKD47" s="429"/>
      <c r="FKE47" s="429"/>
      <c r="FKF47" s="429"/>
      <c r="FKG47" s="429"/>
      <c r="FKH47" s="429"/>
      <c r="FKI47" s="429"/>
      <c r="FKJ47" s="429"/>
      <c r="FKK47" s="429"/>
      <c r="FKL47" s="429"/>
      <c r="FKM47" s="429"/>
      <c r="FKN47" s="429"/>
      <c r="FKO47" s="429"/>
      <c r="FKP47" s="429"/>
      <c r="FKQ47" s="429"/>
      <c r="FKR47" s="429"/>
      <c r="FKS47" s="429"/>
      <c r="FKT47" s="429"/>
      <c r="FKU47" s="429"/>
      <c r="FKV47" s="429"/>
      <c r="FKW47" s="429"/>
      <c r="FKX47" s="429"/>
      <c r="FKY47" s="429"/>
      <c r="FKZ47" s="429"/>
      <c r="FLA47" s="429"/>
      <c r="FLB47" s="429"/>
      <c r="FLC47" s="429"/>
      <c r="FLD47" s="429"/>
      <c r="FLE47" s="429"/>
      <c r="FLF47" s="429"/>
      <c r="FLG47" s="429"/>
      <c r="FLH47" s="429"/>
      <c r="FLI47" s="429"/>
      <c r="FLJ47" s="429"/>
      <c r="FLK47" s="429"/>
      <c r="FLL47" s="429"/>
      <c r="FLM47" s="429"/>
      <c r="FLN47" s="429"/>
      <c r="FLO47" s="429"/>
      <c r="FLP47" s="429"/>
      <c r="FLQ47" s="429"/>
      <c r="FLR47" s="429"/>
      <c r="FLS47" s="429"/>
      <c r="FLT47" s="429"/>
      <c r="FLU47" s="429"/>
      <c r="FLV47" s="429"/>
      <c r="FLW47" s="429"/>
      <c r="FLX47" s="429"/>
      <c r="FLY47" s="429"/>
      <c r="FLZ47" s="429"/>
      <c r="FMA47" s="429"/>
      <c r="FMB47" s="429"/>
      <c r="FMC47" s="429"/>
      <c r="FMD47" s="429"/>
      <c r="FME47" s="429"/>
      <c r="FMF47" s="429"/>
      <c r="FMG47" s="429"/>
      <c r="FMH47" s="429"/>
      <c r="FMI47" s="429"/>
      <c r="FMJ47" s="429"/>
      <c r="FMK47" s="429"/>
      <c r="FML47" s="429"/>
      <c r="FMM47" s="429"/>
      <c r="FMN47" s="429"/>
      <c r="FMO47" s="429"/>
      <c r="FMP47" s="429"/>
      <c r="FMQ47" s="429"/>
      <c r="FMR47" s="429"/>
      <c r="FMS47" s="429"/>
      <c r="FMT47" s="429"/>
      <c r="FMU47" s="429"/>
      <c r="FMV47" s="429"/>
      <c r="FMW47" s="429"/>
      <c r="FMX47" s="429"/>
      <c r="FMY47" s="429"/>
      <c r="FMZ47" s="429"/>
      <c r="FNA47" s="429"/>
      <c r="FNB47" s="429"/>
      <c r="FNC47" s="429"/>
      <c r="FND47" s="429"/>
      <c r="FNE47" s="429"/>
      <c r="FNF47" s="429"/>
      <c r="FNG47" s="429"/>
      <c r="FNH47" s="429"/>
      <c r="FNI47" s="429"/>
      <c r="FNJ47" s="429"/>
      <c r="FNK47" s="429"/>
      <c r="FNL47" s="429"/>
      <c r="FNM47" s="429"/>
      <c r="FNN47" s="429"/>
      <c r="FNO47" s="429"/>
      <c r="FNP47" s="429"/>
      <c r="FNQ47" s="429"/>
      <c r="FNR47" s="429"/>
      <c r="FNS47" s="429"/>
      <c r="FNT47" s="429"/>
      <c r="FNU47" s="429"/>
      <c r="FNV47" s="429"/>
      <c r="FNW47" s="429"/>
      <c r="FNX47" s="429"/>
      <c r="FNY47" s="429"/>
      <c r="FNZ47" s="429"/>
      <c r="FOA47" s="429"/>
      <c r="FOB47" s="429"/>
      <c r="FOC47" s="429"/>
      <c r="FOD47" s="429"/>
      <c r="FOE47" s="429"/>
      <c r="FOF47" s="429"/>
      <c r="FOG47" s="429"/>
      <c r="FOH47" s="429"/>
      <c r="FOI47" s="429"/>
      <c r="FOJ47" s="429"/>
      <c r="FOK47" s="429"/>
      <c r="FOL47" s="429"/>
      <c r="FOM47" s="429"/>
      <c r="FON47" s="429"/>
      <c r="FOO47" s="429"/>
      <c r="FOP47" s="429"/>
      <c r="FOQ47" s="429"/>
      <c r="FOR47" s="429"/>
      <c r="FOS47" s="429"/>
      <c r="FOT47" s="429"/>
      <c r="FOU47" s="429"/>
      <c r="FOV47" s="429"/>
      <c r="FOW47" s="429"/>
      <c r="FOX47" s="429"/>
      <c r="FOY47" s="429"/>
      <c r="FOZ47" s="429"/>
      <c r="FPA47" s="429"/>
      <c r="FPB47" s="429"/>
      <c r="FPC47" s="429"/>
      <c r="FPD47" s="429"/>
      <c r="FPE47" s="429"/>
      <c r="FPF47" s="429"/>
      <c r="FPG47" s="429"/>
      <c r="FPH47" s="429"/>
      <c r="FPI47" s="429"/>
      <c r="FPJ47" s="429"/>
      <c r="FPK47" s="429"/>
      <c r="FPL47" s="429"/>
      <c r="FPM47" s="429"/>
      <c r="FPN47" s="429"/>
      <c r="FPO47" s="429"/>
      <c r="FPP47" s="429"/>
      <c r="FPQ47" s="429"/>
      <c r="FPR47" s="429"/>
      <c r="FPS47" s="429"/>
      <c r="FPT47" s="429"/>
      <c r="FPU47" s="429"/>
      <c r="FPV47" s="429"/>
      <c r="FPW47" s="429"/>
      <c r="FPX47" s="429"/>
      <c r="FPY47" s="429"/>
      <c r="FPZ47" s="429"/>
      <c r="FQA47" s="429"/>
      <c r="FQB47" s="429"/>
      <c r="FQC47" s="429"/>
      <c r="FQD47" s="429"/>
      <c r="FQE47" s="429"/>
      <c r="FQF47" s="429"/>
      <c r="FQG47" s="429"/>
      <c r="FQH47" s="429"/>
      <c r="FQI47" s="429"/>
      <c r="FQJ47" s="429"/>
      <c r="FQK47" s="429"/>
      <c r="FQL47" s="429"/>
      <c r="FQM47" s="429"/>
      <c r="FQN47" s="429"/>
      <c r="FQO47" s="429"/>
      <c r="FQP47" s="429"/>
      <c r="FQQ47" s="429"/>
      <c r="FQR47" s="429"/>
      <c r="FQS47" s="429"/>
      <c r="FQT47" s="429"/>
      <c r="FQU47" s="429"/>
      <c r="FQV47" s="429"/>
      <c r="FQW47" s="429"/>
      <c r="FQX47" s="429"/>
      <c r="FQY47" s="429"/>
      <c r="FQZ47" s="429"/>
      <c r="FRA47" s="429"/>
      <c r="FRB47" s="429"/>
      <c r="FRC47" s="429"/>
      <c r="FRD47" s="429"/>
      <c r="FRE47" s="429"/>
      <c r="FRF47" s="429"/>
      <c r="FRG47" s="429"/>
      <c r="FRH47" s="429"/>
      <c r="FRI47" s="429"/>
      <c r="FRJ47" s="429"/>
      <c r="FRK47" s="429"/>
      <c r="FRL47" s="429"/>
      <c r="FRM47" s="429"/>
      <c r="FRN47" s="429"/>
      <c r="FRO47" s="429"/>
      <c r="FRP47" s="429"/>
      <c r="FRQ47" s="429"/>
      <c r="FRR47" s="429"/>
      <c r="FRS47" s="429"/>
      <c r="FRT47" s="429"/>
      <c r="FRU47" s="429"/>
      <c r="FRV47" s="429"/>
      <c r="FRW47" s="429"/>
      <c r="FRX47" s="429"/>
      <c r="FRY47" s="429"/>
      <c r="FRZ47" s="429"/>
      <c r="FSA47" s="429"/>
      <c r="FSB47" s="429"/>
      <c r="FSC47" s="429"/>
      <c r="FSD47" s="429"/>
      <c r="FSE47" s="429"/>
      <c r="FSF47" s="429"/>
      <c r="FSG47" s="429"/>
      <c r="FSH47" s="429"/>
      <c r="FSI47" s="429"/>
      <c r="FSJ47" s="429"/>
      <c r="FSK47" s="429"/>
      <c r="FSL47" s="429"/>
      <c r="FSM47" s="429"/>
      <c r="FSN47" s="429"/>
      <c r="FSO47" s="429"/>
      <c r="FSP47" s="429"/>
      <c r="FSQ47" s="429"/>
      <c r="FSR47" s="429"/>
      <c r="FSS47" s="429"/>
      <c r="FST47" s="429"/>
      <c r="FSU47" s="429"/>
      <c r="FSV47" s="429"/>
      <c r="FSW47" s="429"/>
      <c r="FSX47" s="429"/>
      <c r="FSY47" s="429"/>
      <c r="FSZ47" s="429"/>
      <c r="FTA47" s="429"/>
      <c r="FTB47" s="429"/>
      <c r="FTC47" s="429"/>
      <c r="FTD47" s="429"/>
      <c r="FTE47" s="429"/>
      <c r="FTF47" s="429"/>
      <c r="FTG47" s="429"/>
      <c r="FTH47" s="429"/>
      <c r="FTI47" s="429"/>
      <c r="FTJ47" s="429"/>
      <c r="FTK47" s="429"/>
      <c r="FTL47" s="429"/>
      <c r="FTM47" s="429"/>
      <c r="FTN47" s="429"/>
      <c r="FTO47" s="429"/>
      <c r="FTP47" s="429"/>
      <c r="FTQ47" s="429"/>
      <c r="FTR47" s="429"/>
      <c r="FTS47" s="429"/>
      <c r="FTT47" s="429"/>
      <c r="FTU47" s="429"/>
      <c r="FTV47" s="429"/>
      <c r="FTW47" s="429"/>
      <c r="FTX47" s="429"/>
      <c r="FTY47" s="429"/>
      <c r="FTZ47" s="429"/>
      <c r="FUA47" s="429"/>
      <c r="FUB47" s="429"/>
      <c r="FUC47" s="429"/>
      <c r="FUD47" s="429"/>
      <c r="FUE47" s="429"/>
      <c r="FUF47" s="429"/>
      <c r="FUG47" s="429"/>
      <c r="FUH47" s="429"/>
      <c r="FUI47" s="429"/>
      <c r="FUJ47" s="429"/>
      <c r="FUK47" s="429"/>
      <c r="FUL47" s="429"/>
      <c r="FUM47" s="429"/>
      <c r="FUN47" s="429"/>
      <c r="FUO47" s="429"/>
      <c r="FUP47" s="429"/>
      <c r="FUQ47" s="429"/>
      <c r="FUR47" s="429"/>
      <c r="FUS47" s="429"/>
      <c r="FUT47" s="429"/>
      <c r="FUU47" s="429"/>
      <c r="FUV47" s="429"/>
      <c r="FUW47" s="429"/>
      <c r="FUX47" s="429"/>
      <c r="FUY47" s="429"/>
      <c r="FUZ47" s="429"/>
      <c r="FVA47" s="429"/>
      <c r="FVB47" s="429"/>
      <c r="FVC47" s="429"/>
      <c r="FVD47" s="429"/>
      <c r="FVE47" s="429"/>
      <c r="FVF47" s="429"/>
      <c r="FVG47" s="429"/>
      <c r="FVH47" s="429"/>
      <c r="FVI47" s="429"/>
      <c r="FVJ47" s="429"/>
      <c r="FVK47" s="429"/>
      <c r="FVL47" s="429"/>
      <c r="FVM47" s="429"/>
      <c r="FVN47" s="429"/>
      <c r="FVO47" s="429"/>
      <c r="FVP47" s="429"/>
      <c r="FVQ47" s="429"/>
      <c r="FVR47" s="429"/>
      <c r="FVS47" s="429"/>
      <c r="FVT47" s="429"/>
      <c r="FVU47" s="429"/>
      <c r="FVV47" s="429"/>
      <c r="FVW47" s="429"/>
      <c r="FVX47" s="429"/>
      <c r="FVY47" s="429"/>
      <c r="FVZ47" s="429"/>
      <c r="FWA47" s="429"/>
      <c r="FWB47" s="429"/>
      <c r="FWC47" s="429"/>
      <c r="FWD47" s="429"/>
      <c r="FWE47" s="429"/>
      <c r="FWF47" s="429"/>
      <c r="FWG47" s="429"/>
      <c r="FWH47" s="429"/>
      <c r="FWI47" s="429"/>
      <c r="FWJ47" s="429"/>
      <c r="FWK47" s="429"/>
      <c r="FWL47" s="429"/>
      <c r="FWM47" s="429"/>
      <c r="FWN47" s="429"/>
      <c r="FWO47" s="429"/>
      <c r="FWP47" s="429"/>
      <c r="FWQ47" s="429"/>
      <c r="FWR47" s="429"/>
      <c r="FWS47" s="429"/>
      <c r="FWT47" s="429"/>
      <c r="FWU47" s="429"/>
      <c r="FWV47" s="429"/>
      <c r="FWW47" s="429"/>
      <c r="FWX47" s="429"/>
      <c r="FWY47" s="429"/>
      <c r="FWZ47" s="429"/>
      <c r="FXA47" s="429"/>
      <c r="FXB47" s="429"/>
      <c r="FXC47" s="429"/>
      <c r="FXD47" s="429"/>
      <c r="FXE47" s="429"/>
      <c r="FXF47" s="429"/>
      <c r="FXG47" s="429"/>
      <c r="FXH47" s="429"/>
      <c r="FXI47" s="429"/>
      <c r="FXJ47" s="429"/>
      <c r="FXK47" s="429"/>
      <c r="FXL47" s="429"/>
      <c r="FXM47" s="429"/>
      <c r="FXN47" s="429"/>
      <c r="FXO47" s="429"/>
      <c r="FXP47" s="429"/>
      <c r="FXQ47" s="429"/>
      <c r="FXR47" s="429"/>
      <c r="FXS47" s="429"/>
      <c r="FXT47" s="429"/>
      <c r="FXU47" s="429"/>
      <c r="FXV47" s="429"/>
      <c r="FXW47" s="429"/>
      <c r="FXX47" s="429"/>
      <c r="FXY47" s="429"/>
      <c r="FXZ47" s="429"/>
      <c r="FYA47" s="429"/>
      <c r="FYB47" s="429"/>
      <c r="FYC47" s="429"/>
      <c r="FYD47" s="429"/>
      <c r="FYE47" s="429"/>
      <c r="FYF47" s="429"/>
      <c r="FYG47" s="429"/>
      <c r="FYH47" s="429"/>
      <c r="FYI47" s="429"/>
      <c r="FYJ47" s="429"/>
      <c r="FYK47" s="429"/>
      <c r="FYL47" s="429"/>
      <c r="FYM47" s="429"/>
      <c r="FYN47" s="429"/>
      <c r="FYO47" s="429"/>
      <c r="FYP47" s="429"/>
      <c r="FYQ47" s="429"/>
      <c r="FYR47" s="429"/>
      <c r="FYS47" s="429"/>
      <c r="FYT47" s="429"/>
      <c r="FYU47" s="429"/>
      <c r="FYV47" s="429"/>
      <c r="FYW47" s="429"/>
      <c r="FYX47" s="429"/>
      <c r="FYY47" s="429"/>
      <c r="FYZ47" s="429"/>
      <c r="FZA47" s="429"/>
      <c r="FZB47" s="429"/>
      <c r="FZC47" s="429"/>
      <c r="FZD47" s="429"/>
      <c r="FZE47" s="429"/>
      <c r="FZF47" s="429"/>
      <c r="FZG47" s="429"/>
      <c r="FZH47" s="429"/>
      <c r="FZI47" s="429"/>
      <c r="FZJ47" s="429"/>
      <c r="FZK47" s="429"/>
      <c r="FZL47" s="429"/>
      <c r="FZM47" s="429"/>
      <c r="FZN47" s="429"/>
      <c r="FZO47" s="429"/>
      <c r="FZP47" s="429"/>
      <c r="FZQ47" s="429"/>
      <c r="FZR47" s="429"/>
      <c r="FZS47" s="429"/>
      <c r="FZT47" s="429"/>
      <c r="FZU47" s="429"/>
      <c r="FZV47" s="429"/>
      <c r="FZW47" s="429"/>
      <c r="FZX47" s="429"/>
      <c r="FZY47" s="429"/>
      <c r="FZZ47" s="429"/>
      <c r="GAA47" s="429"/>
      <c r="GAB47" s="429"/>
      <c r="GAC47" s="429"/>
      <c r="GAD47" s="429"/>
      <c r="GAE47" s="429"/>
      <c r="GAF47" s="429"/>
      <c r="GAG47" s="429"/>
      <c r="GAH47" s="429"/>
      <c r="GAI47" s="429"/>
      <c r="GAJ47" s="429"/>
      <c r="GAK47" s="429"/>
      <c r="GAL47" s="429"/>
      <c r="GAM47" s="429"/>
      <c r="GAN47" s="429"/>
      <c r="GAO47" s="429"/>
      <c r="GAP47" s="429"/>
      <c r="GAQ47" s="429"/>
      <c r="GAR47" s="429"/>
      <c r="GAS47" s="429"/>
      <c r="GAT47" s="429"/>
      <c r="GAU47" s="429"/>
      <c r="GAV47" s="429"/>
      <c r="GAW47" s="429"/>
      <c r="GAX47" s="429"/>
      <c r="GAY47" s="429"/>
      <c r="GAZ47" s="429"/>
      <c r="GBA47" s="429"/>
      <c r="GBB47" s="429"/>
      <c r="GBC47" s="429"/>
      <c r="GBD47" s="429"/>
      <c r="GBE47" s="429"/>
      <c r="GBF47" s="429"/>
      <c r="GBG47" s="429"/>
      <c r="GBH47" s="429"/>
      <c r="GBI47" s="429"/>
      <c r="GBJ47" s="429"/>
      <c r="GBK47" s="429"/>
      <c r="GBL47" s="429"/>
      <c r="GBM47" s="429"/>
      <c r="GBN47" s="429"/>
      <c r="GBO47" s="429"/>
      <c r="GBP47" s="429"/>
      <c r="GBQ47" s="429"/>
      <c r="GBR47" s="429"/>
      <c r="GBS47" s="429"/>
      <c r="GBT47" s="429"/>
      <c r="GBU47" s="429"/>
      <c r="GBV47" s="429"/>
      <c r="GBW47" s="429"/>
      <c r="GBX47" s="429"/>
      <c r="GBY47" s="429"/>
      <c r="GBZ47" s="429"/>
      <c r="GCA47" s="429"/>
      <c r="GCB47" s="429"/>
      <c r="GCC47" s="429"/>
      <c r="GCD47" s="429"/>
      <c r="GCE47" s="429"/>
      <c r="GCF47" s="429"/>
      <c r="GCG47" s="429"/>
      <c r="GCH47" s="429"/>
      <c r="GCI47" s="429"/>
      <c r="GCJ47" s="429"/>
      <c r="GCK47" s="429"/>
      <c r="GCL47" s="429"/>
      <c r="GCM47" s="429"/>
      <c r="GCN47" s="429"/>
      <c r="GCO47" s="429"/>
      <c r="GCP47" s="429"/>
      <c r="GCQ47" s="429"/>
      <c r="GCR47" s="429"/>
      <c r="GCS47" s="429"/>
      <c r="GCT47" s="429"/>
      <c r="GCU47" s="429"/>
      <c r="GCV47" s="429"/>
      <c r="GCW47" s="429"/>
      <c r="GCX47" s="429"/>
      <c r="GCY47" s="429"/>
      <c r="GCZ47" s="429"/>
      <c r="GDA47" s="429"/>
      <c r="GDB47" s="429"/>
      <c r="GDC47" s="429"/>
      <c r="GDD47" s="429"/>
      <c r="GDE47" s="429"/>
      <c r="GDF47" s="429"/>
      <c r="GDG47" s="429"/>
      <c r="GDH47" s="429"/>
      <c r="GDI47" s="429"/>
      <c r="GDJ47" s="429"/>
      <c r="GDK47" s="429"/>
      <c r="GDL47" s="429"/>
      <c r="GDM47" s="429"/>
      <c r="GDN47" s="429"/>
      <c r="GDO47" s="429"/>
      <c r="GDP47" s="429"/>
      <c r="GDQ47" s="429"/>
      <c r="GDR47" s="429"/>
      <c r="GDS47" s="429"/>
      <c r="GDT47" s="429"/>
      <c r="GDU47" s="429"/>
      <c r="GDV47" s="429"/>
      <c r="GDW47" s="429"/>
      <c r="GDX47" s="429"/>
      <c r="GDY47" s="429"/>
      <c r="GDZ47" s="429"/>
      <c r="GEA47" s="429"/>
      <c r="GEB47" s="429"/>
      <c r="GEC47" s="429"/>
      <c r="GED47" s="429"/>
      <c r="GEE47" s="429"/>
      <c r="GEF47" s="429"/>
      <c r="GEG47" s="429"/>
      <c r="GEH47" s="429"/>
      <c r="GEI47" s="429"/>
      <c r="GEJ47" s="429"/>
      <c r="GEK47" s="429"/>
      <c r="GEL47" s="429"/>
      <c r="GEM47" s="429"/>
      <c r="GEN47" s="429"/>
      <c r="GEO47" s="429"/>
      <c r="GEP47" s="429"/>
      <c r="GEQ47" s="429"/>
      <c r="GER47" s="429"/>
      <c r="GES47" s="429"/>
      <c r="GET47" s="429"/>
      <c r="GEU47" s="429"/>
      <c r="GEV47" s="429"/>
      <c r="GEW47" s="429"/>
      <c r="GEX47" s="429"/>
      <c r="GEY47" s="429"/>
      <c r="GEZ47" s="429"/>
      <c r="GFA47" s="429"/>
      <c r="GFB47" s="429"/>
      <c r="GFC47" s="429"/>
      <c r="GFD47" s="429"/>
      <c r="GFE47" s="429"/>
      <c r="GFF47" s="429"/>
      <c r="GFG47" s="429"/>
      <c r="GFH47" s="429"/>
      <c r="GFI47" s="429"/>
      <c r="GFJ47" s="429"/>
      <c r="GFK47" s="429"/>
      <c r="GFL47" s="429"/>
      <c r="GFM47" s="429"/>
      <c r="GFN47" s="429"/>
      <c r="GFO47" s="429"/>
      <c r="GFP47" s="429"/>
      <c r="GFQ47" s="429"/>
      <c r="GFR47" s="429"/>
      <c r="GFS47" s="429"/>
      <c r="GFT47" s="429"/>
      <c r="GFU47" s="429"/>
      <c r="GFV47" s="429"/>
      <c r="GFW47" s="429"/>
      <c r="GFX47" s="429"/>
      <c r="GFY47" s="429"/>
      <c r="GFZ47" s="429"/>
      <c r="GGA47" s="429"/>
      <c r="GGB47" s="429"/>
      <c r="GGC47" s="429"/>
      <c r="GGD47" s="429"/>
      <c r="GGE47" s="429"/>
      <c r="GGF47" s="429"/>
      <c r="GGG47" s="429"/>
      <c r="GGH47" s="429"/>
      <c r="GGI47" s="429"/>
      <c r="GGJ47" s="429"/>
      <c r="GGK47" s="429"/>
      <c r="GGL47" s="429"/>
      <c r="GGM47" s="429"/>
      <c r="GGN47" s="429"/>
      <c r="GGO47" s="429"/>
      <c r="GGP47" s="429"/>
      <c r="GGQ47" s="429"/>
      <c r="GGR47" s="429"/>
      <c r="GGS47" s="429"/>
      <c r="GGT47" s="429"/>
      <c r="GGU47" s="429"/>
      <c r="GGV47" s="429"/>
      <c r="GGW47" s="429"/>
      <c r="GGX47" s="429"/>
      <c r="GGY47" s="429"/>
      <c r="GGZ47" s="429"/>
      <c r="GHA47" s="429"/>
      <c r="GHB47" s="429"/>
      <c r="GHC47" s="429"/>
      <c r="GHD47" s="429"/>
      <c r="GHE47" s="429"/>
      <c r="GHF47" s="429"/>
      <c r="GHG47" s="429"/>
      <c r="GHH47" s="429"/>
      <c r="GHI47" s="429"/>
      <c r="GHJ47" s="429"/>
      <c r="GHK47" s="429"/>
      <c r="GHL47" s="429"/>
      <c r="GHM47" s="429"/>
      <c r="GHN47" s="429"/>
      <c r="GHO47" s="429"/>
      <c r="GHP47" s="429"/>
      <c r="GHQ47" s="429"/>
      <c r="GHR47" s="429"/>
      <c r="GHS47" s="429"/>
      <c r="GHT47" s="429"/>
      <c r="GHU47" s="429"/>
      <c r="GHV47" s="429"/>
      <c r="GHW47" s="429"/>
      <c r="GHX47" s="429"/>
      <c r="GHY47" s="429"/>
      <c r="GHZ47" s="429"/>
      <c r="GIA47" s="429"/>
      <c r="GIB47" s="429"/>
      <c r="GIC47" s="429"/>
      <c r="GID47" s="429"/>
      <c r="GIE47" s="429"/>
      <c r="GIF47" s="429"/>
      <c r="GIG47" s="429"/>
      <c r="GIH47" s="429"/>
      <c r="GII47" s="429"/>
      <c r="GIJ47" s="429"/>
      <c r="GIK47" s="429"/>
      <c r="GIL47" s="429"/>
      <c r="GIM47" s="429"/>
      <c r="GIN47" s="429"/>
      <c r="GIO47" s="429"/>
      <c r="GIP47" s="429"/>
      <c r="GIQ47" s="429"/>
      <c r="GIR47" s="429"/>
      <c r="GIS47" s="429"/>
      <c r="GIT47" s="429"/>
      <c r="GIU47" s="429"/>
      <c r="GIV47" s="429"/>
      <c r="GIW47" s="429"/>
      <c r="GIX47" s="429"/>
      <c r="GIY47" s="429"/>
      <c r="GIZ47" s="429"/>
      <c r="GJA47" s="429"/>
      <c r="GJB47" s="429"/>
      <c r="GJC47" s="429"/>
      <c r="GJD47" s="429"/>
      <c r="GJE47" s="429"/>
      <c r="GJF47" s="429"/>
      <c r="GJG47" s="429"/>
      <c r="GJH47" s="429"/>
      <c r="GJI47" s="429"/>
      <c r="GJJ47" s="429"/>
      <c r="GJK47" s="429"/>
      <c r="GJL47" s="429"/>
      <c r="GJM47" s="429"/>
      <c r="GJN47" s="429"/>
      <c r="GJO47" s="429"/>
      <c r="GJP47" s="429"/>
      <c r="GJQ47" s="429"/>
      <c r="GJR47" s="429"/>
      <c r="GJS47" s="429"/>
      <c r="GJT47" s="429"/>
      <c r="GJU47" s="429"/>
      <c r="GJV47" s="429"/>
      <c r="GJW47" s="429"/>
      <c r="GJX47" s="429"/>
      <c r="GJY47" s="429"/>
      <c r="GJZ47" s="429"/>
      <c r="GKA47" s="429"/>
      <c r="GKB47" s="429"/>
      <c r="GKC47" s="429"/>
      <c r="GKD47" s="429"/>
      <c r="GKE47" s="429"/>
      <c r="GKF47" s="429"/>
      <c r="GKG47" s="429"/>
      <c r="GKH47" s="429"/>
      <c r="GKI47" s="429"/>
      <c r="GKJ47" s="429"/>
      <c r="GKK47" s="429"/>
      <c r="GKL47" s="429"/>
      <c r="GKM47" s="429"/>
      <c r="GKN47" s="429"/>
      <c r="GKO47" s="429"/>
      <c r="GKP47" s="429"/>
      <c r="GKQ47" s="429"/>
      <c r="GKR47" s="429"/>
      <c r="GKS47" s="429"/>
      <c r="GKT47" s="429"/>
      <c r="GKU47" s="429"/>
      <c r="GKV47" s="429"/>
      <c r="GKW47" s="429"/>
      <c r="GKX47" s="429"/>
      <c r="GKY47" s="429"/>
      <c r="GKZ47" s="429"/>
      <c r="GLA47" s="429"/>
      <c r="GLB47" s="429"/>
      <c r="GLC47" s="429"/>
      <c r="GLD47" s="429"/>
      <c r="GLE47" s="429"/>
      <c r="GLF47" s="429"/>
      <c r="GLG47" s="429"/>
      <c r="GLH47" s="429"/>
      <c r="GLI47" s="429"/>
      <c r="GLJ47" s="429"/>
      <c r="GLK47" s="429"/>
      <c r="GLL47" s="429"/>
      <c r="GLM47" s="429"/>
      <c r="GLN47" s="429"/>
      <c r="GLO47" s="429"/>
      <c r="GLP47" s="429"/>
      <c r="GLQ47" s="429"/>
      <c r="GLR47" s="429"/>
      <c r="GLS47" s="429"/>
      <c r="GLT47" s="429"/>
      <c r="GLU47" s="429"/>
      <c r="GLV47" s="429"/>
      <c r="GLW47" s="429"/>
      <c r="GLX47" s="429"/>
      <c r="GLY47" s="429"/>
      <c r="GLZ47" s="429"/>
      <c r="GMA47" s="429"/>
      <c r="GMB47" s="429"/>
      <c r="GMC47" s="429"/>
      <c r="GMD47" s="429"/>
      <c r="GME47" s="429"/>
      <c r="GMF47" s="429"/>
      <c r="GMG47" s="429"/>
      <c r="GMH47" s="429"/>
      <c r="GMI47" s="429"/>
      <c r="GMJ47" s="429"/>
      <c r="GMK47" s="429"/>
      <c r="GML47" s="429"/>
      <c r="GMM47" s="429"/>
      <c r="GMN47" s="429"/>
      <c r="GMO47" s="429"/>
      <c r="GMP47" s="429"/>
      <c r="GMQ47" s="429"/>
      <c r="GMR47" s="429"/>
      <c r="GMS47" s="429"/>
      <c r="GMT47" s="429"/>
      <c r="GMU47" s="429"/>
      <c r="GMV47" s="429"/>
      <c r="GMW47" s="429"/>
      <c r="GMX47" s="429"/>
      <c r="GMY47" s="429"/>
      <c r="GMZ47" s="429"/>
      <c r="GNA47" s="429"/>
      <c r="GNB47" s="429"/>
      <c r="GNC47" s="429"/>
      <c r="GND47" s="429"/>
      <c r="GNE47" s="429"/>
      <c r="GNF47" s="429"/>
      <c r="GNG47" s="429"/>
      <c r="GNH47" s="429"/>
      <c r="GNI47" s="429"/>
      <c r="GNJ47" s="429"/>
      <c r="GNK47" s="429"/>
      <c r="GNL47" s="429"/>
      <c r="GNM47" s="429"/>
      <c r="GNN47" s="429"/>
      <c r="GNO47" s="429"/>
      <c r="GNP47" s="429"/>
      <c r="GNQ47" s="429"/>
      <c r="GNR47" s="429"/>
      <c r="GNS47" s="429"/>
      <c r="GNT47" s="429"/>
      <c r="GNU47" s="429"/>
      <c r="GNV47" s="429"/>
      <c r="GNW47" s="429"/>
      <c r="GNX47" s="429"/>
      <c r="GNY47" s="429"/>
      <c r="GNZ47" s="429"/>
      <c r="GOA47" s="429"/>
      <c r="GOB47" s="429"/>
      <c r="GOC47" s="429"/>
      <c r="GOD47" s="429"/>
      <c r="GOE47" s="429"/>
      <c r="GOF47" s="429"/>
      <c r="GOG47" s="429"/>
      <c r="GOH47" s="429"/>
      <c r="GOI47" s="429"/>
      <c r="GOJ47" s="429"/>
      <c r="GOK47" s="429"/>
      <c r="GOL47" s="429"/>
      <c r="GOM47" s="429"/>
      <c r="GON47" s="429"/>
      <c r="GOO47" s="429"/>
      <c r="GOP47" s="429"/>
      <c r="GOQ47" s="429"/>
      <c r="GOR47" s="429"/>
      <c r="GOS47" s="429"/>
      <c r="GOT47" s="429"/>
      <c r="GOU47" s="429"/>
      <c r="GOV47" s="429"/>
      <c r="GOW47" s="429"/>
      <c r="GOX47" s="429"/>
      <c r="GOY47" s="429"/>
      <c r="GOZ47" s="429"/>
      <c r="GPA47" s="429"/>
      <c r="GPB47" s="429"/>
      <c r="GPC47" s="429"/>
      <c r="GPD47" s="429"/>
      <c r="GPE47" s="429"/>
      <c r="GPF47" s="429"/>
      <c r="GPG47" s="429"/>
      <c r="GPH47" s="429"/>
      <c r="GPI47" s="429"/>
      <c r="GPJ47" s="429"/>
      <c r="GPK47" s="429"/>
      <c r="GPL47" s="429"/>
      <c r="GPM47" s="429"/>
      <c r="GPN47" s="429"/>
      <c r="GPO47" s="429"/>
      <c r="GPP47" s="429"/>
      <c r="GPQ47" s="429"/>
      <c r="GPR47" s="429"/>
      <c r="GPS47" s="429"/>
      <c r="GPT47" s="429"/>
      <c r="GPU47" s="429"/>
      <c r="GPV47" s="429"/>
      <c r="GPW47" s="429"/>
      <c r="GPX47" s="429"/>
      <c r="GPY47" s="429"/>
      <c r="GPZ47" s="429"/>
      <c r="GQA47" s="429"/>
      <c r="GQB47" s="429"/>
      <c r="GQC47" s="429"/>
      <c r="GQD47" s="429"/>
      <c r="GQE47" s="429"/>
      <c r="GQF47" s="429"/>
      <c r="GQG47" s="429"/>
      <c r="GQH47" s="429"/>
      <c r="GQI47" s="429"/>
      <c r="GQJ47" s="429"/>
      <c r="GQK47" s="429"/>
      <c r="GQL47" s="429"/>
      <c r="GQM47" s="429"/>
      <c r="GQN47" s="429"/>
      <c r="GQO47" s="429"/>
      <c r="GQP47" s="429"/>
      <c r="GQQ47" s="429"/>
      <c r="GQR47" s="429"/>
      <c r="GQS47" s="429"/>
      <c r="GQT47" s="429"/>
      <c r="GQU47" s="429"/>
      <c r="GQV47" s="429"/>
      <c r="GQW47" s="429"/>
      <c r="GQX47" s="429"/>
      <c r="GQY47" s="429"/>
      <c r="GQZ47" s="429"/>
      <c r="GRA47" s="429"/>
      <c r="GRB47" s="429"/>
      <c r="GRC47" s="429"/>
      <c r="GRD47" s="429"/>
      <c r="GRE47" s="429"/>
      <c r="GRF47" s="429"/>
      <c r="GRG47" s="429"/>
      <c r="GRH47" s="429"/>
      <c r="GRI47" s="429"/>
      <c r="GRJ47" s="429"/>
      <c r="GRK47" s="429"/>
      <c r="GRL47" s="429"/>
      <c r="GRM47" s="429"/>
      <c r="GRN47" s="429"/>
      <c r="GRO47" s="429"/>
      <c r="GRP47" s="429"/>
      <c r="GRQ47" s="429"/>
      <c r="GRR47" s="429"/>
      <c r="GRS47" s="429"/>
      <c r="GRT47" s="429"/>
      <c r="GRU47" s="429"/>
      <c r="GRV47" s="429"/>
      <c r="GRW47" s="429"/>
      <c r="GRX47" s="429"/>
      <c r="GRY47" s="429"/>
      <c r="GRZ47" s="429"/>
      <c r="GSA47" s="429"/>
      <c r="GSB47" s="429"/>
      <c r="GSC47" s="429"/>
      <c r="GSD47" s="429"/>
      <c r="GSE47" s="429"/>
      <c r="GSF47" s="429"/>
      <c r="GSG47" s="429"/>
      <c r="GSH47" s="429"/>
      <c r="GSI47" s="429"/>
      <c r="GSJ47" s="429"/>
      <c r="GSK47" s="429"/>
      <c r="GSL47" s="429"/>
      <c r="GSM47" s="429"/>
      <c r="GSN47" s="429"/>
      <c r="GSO47" s="429"/>
      <c r="GSP47" s="429"/>
      <c r="GSQ47" s="429"/>
      <c r="GSR47" s="429"/>
      <c r="GSS47" s="429"/>
      <c r="GST47" s="429"/>
      <c r="GSU47" s="429"/>
      <c r="GSV47" s="429"/>
      <c r="GSW47" s="429"/>
      <c r="GSX47" s="429"/>
      <c r="GSY47" s="429"/>
      <c r="GSZ47" s="429"/>
      <c r="GTA47" s="429"/>
      <c r="GTB47" s="429"/>
      <c r="GTC47" s="429"/>
      <c r="GTD47" s="429"/>
      <c r="GTE47" s="429"/>
      <c r="GTF47" s="429"/>
      <c r="GTG47" s="429"/>
      <c r="GTH47" s="429"/>
      <c r="GTI47" s="429"/>
      <c r="GTJ47" s="429"/>
      <c r="GTK47" s="429"/>
      <c r="GTL47" s="429"/>
      <c r="GTM47" s="429"/>
      <c r="GTN47" s="429"/>
      <c r="GTO47" s="429"/>
      <c r="GTP47" s="429"/>
      <c r="GTQ47" s="429"/>
      <c r="GTR47" s="429"/>
      <c r="GTS47" s="429"/>
      <c r="GTT47" s="429"/>
      <c r="GTU47" s="429"/>
      <c r="GTV47" s="429"/>
      <c r="GTW47" s="429"/>
      <c r="GTX47" s="429"/>
      <c r="GTY47" s="429"/>
      <c r="GTZ47" s="429"/>
      <c r="GUA47" s="429"/>
      <c r="GUB47" s="429"/>
      <c r="GUC47" s="429"/>
      <c r="GUD47" s="429"/>
      <c r="GUE47" s="429"/>
      <c r="GUF47" s="429"/>
      <c r="GUG47" s="429"/>
      <c r="GUH47" s="429"/>
      <c r="GUI47" s="429"/>
      <c r="GUJ47" s="429"/>
      <c r="GUK47" s="429"/>
      <c r="GUL47" s="429"/>
      <c r="GUM47" s="429"/>
      <c r="GUN47" s="429"/>
      <c r="GUO47" s="429"/>
      <c r="GUP47" s="429"/>
      <c r="GUQ47" s="429"/>
      <c r="GUR47" s="429"/>
      <c r="GUS47" s="429"/>
      <c r="GUT47" s="429"/>
      <c r="GUU47" s="429"/>
      <c r="GUV47" s="429"/>
      <c r="GUW47" s="429"/>
      <c r="GUX47" s="429"/>
      <c r="GUY47" s="429"/>
      <c r="GUZ47" s="429"/>
      <c r="GVA47" s="429"/>
      <c r="GVB47" s="429"/>
      <c r="GVC47" s="429"/>
      <c r="GVD47" s="429"/>
      <c r="GVE47" s="429"/>
      <c r="GVF47" s="429"/>
      <c r="GVG47" s="429"/>
      <c r="GVH47" s="429"/>
      <c r="GVI47" s="429"/>
      <c r="GVJ47" s="429"/>
      <c r="GVK47" s="429"/>
      <c r="GVL47" s="429"/>
      <c r="GVM47" s="429"/>
      <c r="GVN47" s="429"/>
      <c r="GVO47" s="429"/>
      <c r="GVP47" s="429"/>
      <c r="GVQ47" s="429"/>
      <c r="GVR47" s="429"/>
      <c r="GVS47" s="429"/>
      <c r="GVT47" s="429"/>
      <c r="GVU47" s="429"/>
      <c r="GVV47" s="429"/>
      <c r="GVW47" s="429"/>
      <c r="GVX47" s="429"/>
      <c r="GVY47" s="429"/>
      <c r="GVZ47" s="429"/>
      <c r="GWA47" s="429"/>
      <c r="GWB47" s="429"/>
      <c r="GWC47" s="429"/>
      <c r="GWD47" s="429"/>
      <c r="GWE47" s="429"/>
      <c r="GWF47" s="429"/>
      <c r="GWG47" s="429"/>
      <c r="GWH47" s="429"/>
      <c r="GWI47" s="429"/>
      <c r="GWJ47" s="429"/>
      <c r="GWK47" s="429"/>
      <c r="GWL47" s="429"/>
      <c r="GWM47" s="429"/>
      <c r="GWN47" s="429"/>
      <c r="GWO47" s="429"/>
      <c r="GWP47" s="429"/>
      <c r="GWQ47" s="429"/>
      <c r="GWR47" s="429"/>
      <c r="GWS47" s="429"/>
      <c r="GWT47" s="429"/>
      <c r="GWU47" s="429"/>
      <c r="GWV47" s="429"/>
      <c r="GWW47" s="429"/>
      <c r="GWX47" s="429"/>
      <c r="GWY47" s="429"/>
      <c r="GWZ47" s="429"/>
      <c r="GXA47" s="429"/>
      <c r="GXB47" s="429"/>
      <c r="GXC47" s="429"/>
      <c r="GXD47" s="429"/>
      <c r="GXE47" s="429"/>
      <c r="GXF47" s="429"/>
      <c r="GXG47" s="429"/>
      <c r="GXH47" s="429"/>
      <c r="GXI47" s="429"/>
      <c r="GXJ47" s="429"/>
      <c r="GXK47" s="429"/>
      <c r="GXL47" s="429"/>
      <c r="GXM47" s="429"/>
      <c r="GXN47" s="429"/>
      <c r="GXO47" s="429"/>
      <c r="GXP47" s="429"/>
      <c r="GXQ47" s="429"/>
      <c r="GXR47" s="429"/>
      <c r="GXS47" s="429"/>
      <c r="GXT47" s="429"/>
      <c r="GXU47" s="429"/>
      <c r="GXV47" s="429"/>
      <c r="GXW47" s="429"/>
      <c r="GXX47" s="429"/>
      <c r="GXY47" s="429"/>
      <c r="GXZ47" s="429"/>
      <c r="GYA47" s="429"/>
      <c r="GYB47" s="429"/>
      <c r="GYC47" s="429"/>
      <c r="GYD47" s="429"/>
      <c r="GYE47" s="429"/>
      <c r="GYF47" s="429"/>
      <c r="GYG47" s="429"/>
      <c r="GYH47" s="429"/>
      <c r="GYI47" s="429"/>
      <c r="GYJ47" s="429"/>
      <c r="GYK47" s="429"/>
      <c r="GYL47" s="429"/>
      <c r="GYM47" s="429"/>
      <c r="GYN47" s="429"/>
      <c r="GYO47" s="429"/>
      <c r="GYP47" s="429"/>
      <c r="GYQ47" s="429"/>
      <c r="GYR47" s="429"/>
      <c r="GYS47" s="429"/>
      <c r="GYT47" s="429"/>
      <c r="GYU47" s="429"/>
      <c r="GYV47" s="429"/>
      <c r="GYW47" s="429"/>
      <c r="GYX47" s="429"/>
      <c r="GYY47" s="429"/>
      <c r="GYZ47" s="429"/>
      <c r="GZA47" s="429"/>
      <c r="GZB47" s="429"/>
      <c r="GZC47" s="429"/>
      <c r="GZD47" s="429"/>
      <c r="GZE47" s="429"/>
      <c r="GZF47" s="429"/>
      <c r="GZG47" s="429"/>
      <c r="GZH47" s="429"/>
      <c r="GZI47" s="429"/>
      <c r="GZJ47" s="429"/>
      <c r="GZK47" s="429"/>
      <c r="GZL47" s="429"/>
      <c r="GZM47" s="429"/>
      <c r="GZN47" s="429"/>
      <c r="GZO47" s="429"/>
      <c r="GZP47" s="429"/>
      <c r="GZQ47" s="429"/>
      <c r="GZR47" s="429"/>
      <c r="GZS47" s="429"/>
      <c r="GZT47" s="429"/>
      <c r="GZU47" s="429"/>
      <c r="GZV47" s="429"/>
      <c r="GZW47" s="429"/>
      <c r="GZX47" s="429"/>
      <c r="GZY47" s="429"/>
      <c r="GZZ47" s="429"/>
      <c r="HAA47" s="429"/>
      <c r="HAB47" s="429"/>
      <c r="HAC47" s="429"/>
      <c r="HAD47" s="429"/>
      <c r="HAE47" s="429"/>
      <c r="HAF47" s="429"/>
      <c r="HAG47" s="429"/>
      <c r="HAH47" s="429"/>
      <c r="HAI47" s="429"/>
      <c r="HAJ47" s="429"/>
      <c r="HAK47" s="429"/>
      <c r="HAL47" s="429"/>
      <c r="HAM47" s="429"/>
      <c r="HAN47" s="429"/>
      <c r="HAO47" s="429"/>
      <c r="HAP47" s="429"/>
      <c r="HAQ47" s="429"/>
      <c r="HAR47" s="429"/>
      <c r="HAS47" s="429"/>
      <c r="HAT47" s="429"/>
      <c r="HAU47" s="429"/>
      <c r="HAV47" s="429"/>
      <c r="HAW47" s="429"/>
      <c r="HAX47" s="429"/>
      <c r="HAY47" s="429"/>
      <c r="HAZ47" s="429"/>
      <c r="HBA47" s="429"/>
      <c r="HBB47" s="429"/>
      <c r="HBC47" s="429"/>
      <c r="HBD47" s="429"/>
      <c r="HBE47" s="429"/>
      <c r="HBF47" s="429"/>
      <c r="HBG47" s="429"/>
      <c r="HBH47" s="429"/>
      <c r="HBI47" s="429"/>
      <c r="HBJ47" s="429"/>
      <c r="HBK47" s="429"/>
      <c r="HBL47" s="429"/>
      <c r="HBM47" s="429"/>
      <c r="HBN47" s="429"/>
      <c r="HBO47" s="429"/>
      <c r="HBP47" s="429"/>
      <c r="HBQ47" s="429"/>
      <c r="HBR47" s="429"/>
      <c r="HBS47" s="429"/>
      <c r="HBT47" s="429"/>
      <c r="HBU47" s="429"/>
      <c r="HBV47" s="429"/>
      <c r="HBW47" s="429"/>
      <c r="HBX47" s="429"/>
      <c r="HBY47" s="429"/>
      <c r="HBZ47" s="429"/>
      <c r="HCA47" s="429"/>
      <c r="HCB47" s="429"/>
      <c r="HCC47" s="429"/>
      <c r="HCD47" s="429"/>
      <c r="HCE47" s="429"/>
      <c r="HCF47" s="429"/>
      <c r="HCG47" s="429"/>
      <c r="HCH47" s="429"/>
      <c r="HCI47" s="429"/>
      <c r="HCJ47" s="429"/>
      <c r="HCK47" s="429"/>
      <c r="HCL47" s="429"/>
      <c r="HCM47" s="429"/>
      <c r="HCN47" s="429"/>
      <c r="HCO47" s="429"/>
      <c r="HCP47" s="429"/>
      <c r="HCQ47" s="429"/>
      <c r="HCR47" s="429"/>
      <c r="HCS47" s="429"/>
      <c r="HCT47" s="429"/>
      <c r="HCU47" s="429"/>
      <c r="HCV47" s="429"/>
      <c r="HCW47" s="429"/>
      <c r="HCX47" s="429"/>
      <c r="HCY47" s="429"/>
      <c r="HCZ47" s="429"/>
      <c r="HDA47" s="429"/>
      <c r="HDB47" s="429"/>
      <c r="HDC47" s="429"/>
      <c r="HDD47" s="429"/>
      <c r="HDE47" s="429"/>
      <c r="HDF47" s="429"/>
      <c r="HDG47" s="429"/>
      <c r="HDH47" s="429"/>
      <c r="HDI47" s="429"/>
      <c r="HDJ47" s="429"/>
      <c r="HDK47" s="429"/>
      <c r="HDL47" s="429"/>
      <c r="HDM47" s="429"/>
      <c r="HDN47" s="429"/>
      <c r="HDO47" s="429"/>
      <c r="HDP47" s="429"/>
      <c r="HDQ47" s="429"/>
      <c r="HDR47" s="429"/>
      <c r="HDS47" s="429"/>
      <c r="HDT47" s="429"/>
      <c r="HDU47" s="429"/>
      <c r="HDV47" s="429"/>
      <c r="HDW47" s="429"/>
      <c r="HDX47" s="429"/>
      <c r="HDY47" s="429"/>
      <c r="HDZ47" s="429"/>
      <c r="HEA47" s="429"/>
      <c r="HEB47" s="429"/>
      <c r="HEC47" s="429"/>
      <c r="HED47" s="429"/>
      <c r="HEE47" s="429"/>
      <c r="HEF47" s="429"/>
      <c r="HEG47" s="429"/>
      <c r="HEH47" s="429"/>
      <c r="HEI47" s="429"/>
      <c r="HEJ47" s="429"/>
      <c r="HEK47" s="429"/>
      <c r="HEL47" s="429"/>
      <c r="HEM47" s="429"/>
      <c r="HEN47" s="429"/>
      <c r="HEO47" s="429"/>
      <c r="HEP47" s="429"/>
      <c r="HEQ47" s="429"/>
      <c r="HER47" s="429"/>
      <c r="HES47" s="429"/>
      <c r="HET47" s="429"/>
      <c r="HEU47" s="429"/>
      <c r="HEV47" s="429"/>
      <c r="HEW47" s="429"/>
      <c r="HEX47" s="429"/>
      <c r="HEY47" s="429"/>
      <c r="HEZ47" s="429"/>
      <c r="HFA47" s="429"/>
      <c r="HFB47" s="429"/>
      <c r="HFC47" s="429"/>
      <c r="HFD47" s="429"/>
      <c r="HFE47" s="429"/>
      <c r="HFF47" s="429"/>
      <c r="HFG47" s="429"/>
      <c r="HFH47" s="429"/>
      <c r="HFI47" s="429"/>
      <c r="HFJ47" s="429"/>
      <c r="HFK47" s="429"/>
      <c r="HFL47" s="429"/>
      <c r="HFM47" s="429"/>
      <c r="HFN47" s="429"/>
      <c r="HFO47" s="429"/>
      <c r="HFP47" s="429"/>
      <c r="HFQ47" s="429"/>
      <c r="HFR47" s="429"/>
      <c r="HFS47" s="429"/>
      <c r="HFT47" s="429"/>
      <c r="HFU47" s="429"/>
      <c r="HFV47" s="429"/>
      <c r="HFW47" s="429"/>
      <c r="HFX47" s="429"/>
      <c r="HFY47" s="429"/>
      <c r="HFZ47" s="429"/>
      <c r="HGA47" s="429"/>
      <c r="HGB47" s="429"/>
      <c r="HGC47" s="429"/>
      <c r="HGD47" s="429"/>
      <c r="HGE47" s="429"/>
      <c r="HGF47" s="429"/>
      <c r="HGG47" s="429"/>
      <c r="HGH47" s="429"/>
      <c r="HGI47" s="429"/>
      <c r="HGJ47" s="429"/>
      <c r="HGK47" s="429"/>
      <c r="HGL47" s="429"/>
      <c r="HGM47" s="429"/>
      <c r="HGN47" s="429"/>
      <c r="HGO47" s="429"/>
      <c r="HGP47" s="429"/>
      <c r="HGQ47" s="429"/>
      <c r="HGR47" s="429"/>
      <c r="HGS47" s="429"/>
      <c r="HGT47" s="429"/>
      <c r="HGU47" s="429"/>
      <c r="HGV47" s="429"/>
      <c r="HGW47" s="429"/>
      <c r="HGX47" s="429"/>
      <c r="HGY47" s="429"/>
      <c r="HGZ47" s="429"/>
      <c r="HHA47" s="429"/>
      <c r="HHB47" s="429"/>
      <c r="HHC47" s="429"/>
      <c r="HHD47" s="429"/>
      <c r="HHE47" s="429"/>
      <c r="HHF47" s="429"/>
      <c r="HHG47" s="429"/>
      <c r="HHH47" s="429"/>
      <c r="HHI47" s="429"/>
      <c r="HHJ47" s="429"/>
      <c r="HHK47" s="429"/>
      <c r="HHL47" s="429"/>
      <c r="HHM47" s="429"/>
      <c r="HHN47" s="429"/>
      <c r="HHO47" s="429"/>
      <c r="HHP47" s="429"/>
      <c r="HHQ47" s="429"/>
      <c r="HHR47" s="429"/>
      <c r="HHS47" s="429"/>
      <c r="HHT47" s="429"/>
      <c r="HHU47" s="429"/>
      <c r="HHV47" s="429"/>
      <c r="HHW47" s="429"/>
      <c r="HHX47" s="429"/>
      <c r="HHY47" s="429"/>
      <c r="HHZ47" s="429"/>
      <c r="HIA47" s="429"/>
      <c r="HIB47" s="429"/>
      <c r="HIC47" s="429"/>
      <c r="HID47" s="429"/>
      <c r="HIE47" s="429"/>
      <c r="HIF47" s="429"/>
      <c r="HIG47" s="429"/>
      <c r="HIH47" s="429"/>
      <c r="HII47" s="429"/>
      <c r="HIJ47" s="429"/>
      <c r="HIK47" s="429"/>
      <c r="HIL47" s="429"/>
      <c r="HIM47" s="429"/>
      <c r="HIN47" s="429"/>
      <c r="HIO47" s="429"/>
      <c r="HIP47" s="429"/>
      <c r="HIQ47" s="429"/>
      <c r="HIR47" s="429"/>
      <c r="HIS47" s="429"/>
      <c r="HIT47" s="429"/>
      <c r="HIU47" s="429"/>
      <c r="HIV47" s="429"/>
      <c r="HIW47" s="429"/>
      <c r="HIX47" s="429"/>
      <c r="HIY47" s="429"/>
      <c r="HIZ47" s="429"/>
      <c r="HJA47" s="429"/>
      <c r="HJB47" s="429"/>
      <c r="HJC47" s="429"/>
      <c r="HJD47" s="429"/>
      <c r="HJE47" s="429"/>
      <c r="HJF47" s="429"/>
      <c r="HJG47" s="429"/>
      <c r="HJH47" s="429"/>
      <c r="HJI47" s="429"/>
      <c r="HJJ47" s="429"/>
      <c r="HJK47" s="429"/>
      <c r="HJL47" s="429"/>
      <c r="HJM47" s="429"/>
      <c r="HJN47" s="429"/>
      <c r="HJO47" s="429"/>
      <c r="HJP47" s="429"/>
      <c r="HJQ47" s="429"/>
      <c r="HJR47" s="429"/>
      <c r="HJS47" s="429"/>
      <c r="HJT47" s="429"/>
      <c r="HJU47" s="429"/>
      <c r="HJV47" s="429"/>
      <c r="HJW47" s="429"/>
      <c r="HJX47" s="429"/>
      <c r="HJY47" s="429"/>
      <c r="HJZ47" s="429"/>
      <c r="HKA47" s="429"/>
      <c r="HKB47" s="429"/>
      <c r="HKC47" s="429"/>
      <c r="HKD47" s="429"/>
      <c r="HKE47" s="429"/>
      <c r="HKF47" s="429"/>
      <c r="HKG47" s="429"/>
      <c r="HKH47" s="429"/>
      <c r="HKI47" s="429"/>
      <c r="HKJ47" s="429"/>
      <c r="HKK47" s="429"/>
      <c r="HKL47" s="429"/>
      <c r="HKM47" s="429"/>
      <c r="HKN47" s="429"/>
      <c r="HKO47" s="429"/>
      <c r="HKP47" s="429"/>
      <c r="HKQ47" s="429"/>
      <c r="HKR47" s="429"/>
      <c r="HKS47" s="429"/>
      <c r="HKT47" s="429"/>
      <c r="HKU47" s="429"/>
      <c r="HKV47" s="429"/>
      <c r="HKW47" s="429"/>
      <c r="HKX47" s="429"/>
      <c r="HKY47" s="429"/>
      <c r="HKZ47" s="429"/>
      <c r="HLA47" s="429"/>
      <c r="HLB47" s="429"/>
      <c r="HLC47" s="429"/>
      <c r="HLD47" s="429"/>
      <c r="HLE47" s="429"/>
      <c r="HLF47" s="429"/>
      <c r="HLG47" s="429"/>
      <c r="HLH47" s="429"/>
      <c r="HLI47" s="429"/>
      <c r="HLJ47" s="429"/>
      <c r="HLK47" s="429"/>
      <c r="HLL47" s="429"/>
      <c r="HLM47" s="429"/>
      <c r="HLN47" s="429"/>
      <c r="HLO47" s="429"/>
      <c r="HLP47" s="429"/>
      <c r="HLQ47" s="429"/>
      <c r="HLR47" s="429"/>
      <c r="HLS47" s="429"/>
      <c r="HLT47" s="429"/>
      <c r="HLU47" s="429"/>
      <c r="HLV47" s="429"/>
      <c r="HLW47" s="429"/>
      <c r="HLX47" s="429"/>
      <c r="HLY47" s="429"/>
      <c r="HLZ47" s="429"/>
      <c r="HMA47" s="429"/>
      <c r="HMB47" s="429"/>
      <c r="HMC47" s="429"/>
      <c r="HMD47" s="429"/>
      <c r="HME47" s="429"/>
      <c r="HMF47" s="429"/>
      <c r="HMG47" s="429"/>
      <c r="HMH47" s="429"/>
      <c r="HMI47" s="429"/>
      <c r="HMJ47" s="429"/>
      <c r="HMK47" s="429"/>
      <c r="HML47" s="429"/>
      <c r="HMM47" s="429"/>
      <c r="HMN47" s="429"/>
      <c r="HMO47" s="429"/>
      <c r="HMP47" s="429"/>
      <c r="HMQ47" s="429"/>
      <c r="HMR47" s="429"/>
      <c r="HMS47" s="429"/>
      <c r="HMT47" s="429"/>
      <c r="HMU47" s="429"/>
      <c r="HMV47" s="429"/>
      <c r="HMW47" s="429"/>
      <c r="HMX47" s="429"/>
      <c r="HMY47" s="429"/>
      <c r="HMZ47" s="429"/>
      <c r="HNA47" s="429"/>
      <c r="HNB47" s="429"/>
      <c r="HNC47" s="429"/>
      <c r="HND47" s="429"/>
      <c r="HNE47" s="429"/>
      <c r="HNF47" s="429"/>
      <c r="HNG47" s="429"/>
      <c r="HNH47" s="429"/>
      <c r="HNI47" s="429"/>
      <c r="HNJ47" s="429"/>
      <c r="HNK47" s="429"/>
      <c r="HNL47" s="429"/>
      <c r="HNM47" s="429"/>
      <c r="HNN47" s="429"/>
      <c r="HNO47" s="429"/>
      <c r="HNP47" s="429"/>
      <c r="HNQ47" s="429"/>
      <c r="HNR47" s="429"/>
      <c r="HNS47" s="429"/>
      <c r="HNT47" s="429"/>
      <c r="HNU47" s="429"/>
      <c r="HNV47" s="429"/>
      <c r="HNW47" s="429"/>
      <c r="HNX47" s="429"/>
      <c r="HNY47" s="429"/>
      <c r="HNZ47" s="429"/>
      <c r="HOA47" s="429"/>
      <c r="HOB47" s="429"/>
      <c r="HOC47" s="429"/>
      <c r="HOD47" s="429"/>
      <c r="HOE47" s="429"/>
      <c r="HOF47" s="429"/>
      <c r="HOG47" s="429"/>
      <c r="HOH47" s="429"/>
      <c r="HOI47" s="429"/>
      <c r="HOJ47" s="429"/>
      <c r="HOK47" s="429"/>
      <c r="HOL47" s="429"/>
      <c r="HOM47" s="429"/>
      <c r="HON47" s="429"/>
      <c r="HOO47" s="429"/>
      <c r="HOP47" s="429"/>
      <c r="HOQ47" s="429"/>
      <c r="HOR47" s="429"/>
      <c r="HOS47" s="429"/>
      <c r="HOT47" s="429"/>
      <c r="HOU47" s="429"/>
      <c r="HOV47" s="429"/>
      <c r="HOW47" s="429"/>
      <c r="HOX47" s="429"/>
      <c r="HOY47" s="429"/>
      <c r="HOZ47" s="429"/>
      <c r="HPA47" s="429"/>
      <c r="HPB47" s="429"/>
      <c r="HPC47" s="429"/>
      <c r="HPD47" s="429"/>
      <c r="HPE47" s="429"/>
      <c r="HPF47" s="429"/>
      <c r="HPG47" s="429"/>
      <c r="HPH47" s="429"/>
      <c r="HPI47" s="429"/>
      <c r="HPJ47" s="429"/>
      <c r="HPK47" s="429"/>
      <c r="HPL47" s="429"/>
      <c r="HPM47" s="429"/>
      <c r="HPN47" s="429"/>
      <c r="HPO47" s="429"/>
      <c r="HPP47" s="429"/>
      <c r="HPQ47" s="429"/>
      <c r="HPR47" s="429"/>
      <c r="HPS47" s="429"/>
      <c r="HPT47" s="429"/>
      <c r="HPU47" s="429"/>
      <c r="HPV47" s="429"/>
      <c r="HPW47" s="429"/>
      <c r="HPX47" s="429"/>
      <c r="HPY47" s="429"/>
      <c r="HPZ47" s="429"/>
      <c r="HQA47" s="429"/>
      <c r="HQB47" s="429"/>
      <c r="HQC47" s="429"/>
      <c r="HQD47" s="429"/>
      <c r="HQE47" s="429"/>
      <c r="HQF47" s="429"/>
      <c r="HQG47" s="429"/>
      <c r="HQH47" s="429"/>
      <c r="HQI47" s="429"/>
      <c r="HQJ47" s="429"/>
      <c r="HQK47" s="429"/>
      <c r="HQL47" s="429"/>
      <c r="HQM47" s="429"/>
      <c r="HQN47" s="429"/>
      <c r="HQO47" s="429"/>
      <c r="HQP47" s="429"/>
      <c r="HQQ47" s="429"/>
      <c r="HQR47" s="429"/>
      <c r="HQS47" s="429"/>
      <c r="HQT47" s="429"/>
      <c r="HQU47" s="429"/>
      <c r="HQV47" s="429"/>
      <c r="HQW47" s="429"/>
      <c r="HQX47" s="429"/>
      <c r="HQY47" s="429"/>
      <c r="HQZ47" s="429"/>
      <c r="HRA47" s="429"/>
      <c r="HRB47" s="429"/>
      <c r="HRC47" s="429"/>
      <c r="HRD47" s="429"/>
      <c r="HRE47" s="429"/>
      <c r="HRF47" s="429"/>
      <c r="HRG47" s="429"/>
      <c r="HRH47" s="429"/>
      <c r="HRI47" s="429"/>
      <c r="HRJ47" s="429"/>
      <c r="HRK47" s="429"/>
      <c r="HRL47" s="429"/>
      <c r="HRM47" s="429"/>
      <c r="HRN47" s="429"/>
      <c r="HRO47" s="429"/>
      <c r="HRP47" s="429"/>
      <c r="HRQ47" s="429"/>
      <c r="HRR47" s="429"/>
      <c r="HRS47" s="429"/>
      <c r="HRT47" s="429"/>
      <c r="HRU47" s="429"/>
      <c r="HRV47" s="429"/>
      <c r="HRW47" s="429"/>
      <c r="HRX47" s="429"/>
      <c r="HRY47" s="429"/>
      <c r="HRZ47" s="429"/>
      <c r="HSA47" s="429"/>
      <c r="HSB47" s="429"/>
      <c r="HSC47" s="429"/>
      <c r="HSD47" s="429"/>
      <c r="HSE47" s="429"/>
      <c r="HSF47" s="429"/>
      <c r="HSG47" s="429"/>
      <c r="HSH47" s="429"/>
      <c r="HSI47" s="429"/>
      <c r="HSJ47" s="429"/>
      <c r="HSK47" s="429"/>
      <c r="HSL47" s="429"/>
      <c r="HSM47" s="429"/>
      <c r="HSN47" s="429"/>
      <c r="HSO47" s="429"/>
      <c r="HSP47" s="429"/>
      <c r="HSQ47" s="429"/>
      <c r="HSR47" s="429"/>
      <c r="HSS47" s="429"/>
      <c r="HST47" s="429"/>
      <c r="HSU47" s="429"/>
      <c r="HSV47" s="429"/>
      <c r="HSW47" s="429"/>
      <c r="HSX47" s="429"/>
      <c r="HSY47" s="429"/>
      <c r="HSZ47" s="429"/>
      <c r="HTA47" s="429"/>
      <c r="HTB47" s="429"/>
      <c r="HTC47" s="429"/>
      <c r="HTD47" s="429"/>
      <c r="HTE47" s="429"/>
      <c r="HTF47" s="429"/>
      <c r="HTG47" s="429"/>
      <c r="HTH47" s="429"/>
      <c r="HTI47" s="429"/>
      <c r="HTJ47" s="429"/>
      <c r="HTK47" s="429"/>
      <c r="HTL47" s="429"/>
      <c r="HTM47" s="429"/>
      <c r="HTN47" s="429"/>
      <c r="HTO47" s="429"/>
      <c r="HTP47" s="429"/>
      <c r="HTQ47" s="429"/>
      <c r="HTR47" s="429"/>
      <c r="HTS47" s="429"/>
      <c r="HTT47" s="429"/>
      <c r="HTU47" s="429"/>
      <c r="HTV47" s="429"/>
      <c r="HTW47" s="429"/>
      <c r="HTX47" s="429"/>
      <c r="HTY47" s="429"/>
      <c r="HTZ47" s="429"/>
      <c r="HUA47" s="429"/>
      <c r="HUB47" s="429"/>
      <c r="HUC47" s="429"/>
      <c r="HUD47" s="429"/>
      <c r="HUE47" s="429"/>
      <c r="HUF47" s="429"/>
      <c r="HUG47" s="429"/>
      <c r="HUH47" s="429"/>
      <c r="HUI47" s="429"/>
      <c r="HUJ47" s="429"/>
      <c r="HUK47" s="429"/>
      <c r="HUL47" s="429"/>
      <c r="HUM47" s="429"/>
      <c r="HUN47" s="429"/>
      <c r="HUO47" s="429"/>
      <c r="HUP47" s="429"/>
      <c r="HUQ47" s="429"/>
      <c r="HUR47" s="429"/>
      <c r="HUS47" s="429"/>
      <c r="HUT47" s="429"/>
      <c r="HUU47" s="429"/>
      <c r="HUV47" s="429"/>
      <c r="HUW47" s="429"/>
      <c r="HUX47" s="429"/>
      <c r="HUY47" s="429"/>
      <c r="HUZ47" s="429"/>
      <c r="HVA47" s="429"/>
      <c r="HVB47" s="429"/>
      <c r="HVC47" s="429"/>
      <c r="HVD47" s="429"/>
      <c r="HVE47" s="429"/>
      <c r="HVF47" s="429"/>
      <c r="HVG47" s="429"/>
      <c r="HVH47" s="429"/>
      <c r="HVI47" s="429"/>
      <c r="HVJ47" s="429"/>
      <c r="HVK47" s="429"/>
      <c r="HVL47" s="429"/>
      <c r="HVM47" s="429"/>
      <c r="HVN47" s="429"/>
      <c r="HVO47" s="429"/>
      <c r="HVP47" s="429"/>
      <c r="HVQ47" s="429"/>
      <c r="HVR47" s="429"/>
      <c r="HVS47" s="429"/>
      <c r="HVT47" s="429"/>
      <c r="HVU47" s="429"/>
      <c r="HVV47" s="429"/>
      <c r="HVW47" s="429"/>
      <c r="HVX47" s="429"/>
      <c r="HVY47" s="429"/>
      <c r="HVZ47" s="429"/>
      <c r="HWA47" s="429"/>
      <c r="HWB47" s="429"/>
      <c r="HWC47" s="429"/>
      <c r="HWD47" s="429"/>
      <c r="HWE47" s="429"/>
      <c r="HWF47" s="429"/>
      <c r="HWG47" s="429"/>
      <c r="HWH47" s="429"/>
      <c r="HWI47" s="429"/>
      <c r="HWJ47" s="429"/>
      <c r="HWK47" s="429"/>
      <c r="HWL47" s="429"/>
      <c r="HWM47" s="429"/>
      <c r="HWN47" s="429"/>
      <c r="HWO47" s="429"/>
      <c r="HWP47" s="429"/>
      <c r="HWQ47" s="429"/>
      <c r="HWR47" s="429"/>
      <c r="HWS47" s="429"/>
      <c r="HWT47" s="429"/>
      <c r="HWU47" s="429"/>
      <c r="HWV47" s="429"/>
      <c r="HWW47" s="429"/>
      <c r="HWX47" s="429"/>
      <c r="HWY47" s="429"/>
      <c r="HWZ47" s="429"/>
      <c r="HXA47" s="429"/>
      <c r="HXB47" s="429"/>
      <c r="HXC47" s="429"/>
      <c r="HXD47" s="429"/>
      <c r="HXE47" s="429"/>
      <c r="HXF47" s="429"/>
      <c r="HXG47" s="429"/>
      <c r="HXH47" s="429"/>
      <c r="HXI47" s="429"/>
      <c r="HXJ47" s="429"/>
      <c r="HXK47" s="429"/>
      <c r="HXL47" s="429"/>
      <c r="HXM47" s="429"/>
      <c r="HXN47" s="429"/>
      <c r="HXO47" s="429"/>
      <c r="HXP47" s="429"/>
      <c r="HXQ47" s="429"/>
      <c r="HXR47" s="429"/>
      <c r="HXS47" s="429"/>
      <c r="HXT47" s="429"/>
      <c r="HXU47" s="429"/>
      <c r="HXV47" s="429"/>
      <c r="HXW47" s="429"/>
      <c r="HXX47" s="429"/>
      <c r="HXY47" s="429"/>
      <c r="HXZ47" s="429"/>
      <c r="HYA47" s="429"/>
      <c r="HYB47" s="429"/>
      <c r="HYC47" s="429"/>
      <c r="HYD47" s="429"/>
      <c r="HYE47" s="429"/>
      <c r="HYF47" s="429"/>
      <c r="HYG47" s="429"/>
      <c r="HYH47" s="429"/>
      <c r="HYI47" s="429"/>
      <c r="HYJ47" s="429"/>
      <c r="HYK47" s="429"/>
      <c r="HYL47" s="429"/>
      <c r="HYM47" s="429"/>
      <c r="HYN47" s="429"/>
      <c r="HYO47" s="429"/>
      <c r="HYP47" s="429"/>
      <c r="HYQ47" s="429"/>
      <c r="HYR47" s="429"/>
      <c r="HYS47" s="429"/>
      <c r="HYT47" s="429"/>
      <c r="HYU47" s="429"/>
      <c r="HYV47" s="429"/>
      <c r="HYW47" s="429"/>
      <c r="HYX47" s="429"/>
      <c r="HYY47" s="429"/>
      <c r="HYZ47" s="429"/>
      <c r="HZA47" s="429"/>
      <c r="HZB47" s="429"/>
      <c r="HZC47" s="429"/>
      <c r="HZD47" s="429"/>
      <c r="HZE47" s="429"/>
      <c r="HZF47" s="429"/>
      <c r="HZG47" s="429"/>
      <c r="HZH47" s="429"/>
      <c r="HZI47" s="429"/>
      <c r="HZJ47" s="429"/>
      <c r="HZK47" s="429"/>
      <c r="HZL47" s="429"/>
      <c r="HZM47" s="429"/>
      <c r="HZN47" s="429"/>
      <c r="HZO47" s="429"/>
      <c r="HZP47" s="429"/>
      <c r="HZQ47" s="429"/>
      <c r="HZR47" s="429"/>
      <c r="HZS47" s="429"/>
      <c r="HZT47" s="429"/>
      <c r="HZU47" s="429"/>
      <c r="HZV47" s="429"/>
      <c r="HZW47" s="429"/>
      <c r="HZX47" s="429"/>
      <c r="HZY47" s="429"/>
      <c r="HZZ47" s="429"/>
      <c r="IAA47" s="429"/>
      <c r="IAB47" s="429"/>
      <c r="IAC47" s="429"/>
      <c r="IAD47" s="429"/>
      <c r="IAE47" s="429"/>
      <c r="IAF47" s="429"/>
      <c r="IAG47" s="429"/>
      <c r="IAH47" s="429"/>
      <c r="IAI47" s="429"/>
      <c r="IAJ47" s="429"/>
      <c r="IAK47" s="429"/>
      <c r="IAL47" s="429"/>
      <c r="IAM47" s="429"/>
      <c r="IAN47" s="429"/>
      <c r="IAO47" s="429"/>
      <c r="IAP47" s="429"/>
      <c r="IAQ47" s="429"/>
      <c r="IAR47" s="429"/>
      <c r="IAS47" s="429"/>
      <c r="IAT47" s="429"/>
      <c r="IAU47" s="429"/>
      <c r="IAV47" s="429"/>
      <c r="IAW47" s="429"/>
      <c r="IAX47" s="429"/>
      <c r="IAY47" s="429"/>
      <c r="IAZ47" s="429"/>
      <c r="IBA47" s="429"/>
      <c r="IBB47" s="429"/>
      <c r="IBC47" s="429"/>
      <c r="IBD47" s="429"/>
      <c r="IBE47" s="429"/>
      <c r="IBF47" s="429"/>
      <c r="IBG47" s="429"/>
      <c r="IBH47" s="429"/>
      <c r="IBI47" s="429"/>
      <c r="IBJ47" s="429"/>
      <c r="IBK47" s="429"/>
      <c r="IBL47" s="429"/>
      <c r="IBM47" s="429"/>
      <c r="IBN47" s="429"/>
      <c r="IBO47" s="429"/>
      <c r="IBP47" s="429"/>
      <c r="IBQ47" s="429"/>
      <c r="IBR47" s="429"/>
      <c r="IBS47" s="429"/>
      <c r="IBT47" s="429"/>
      <c r="IBU47" s="429"/>
      <c r="IBV47" s="429"/>
      <c r="IBW47" s="429"/>
      <c r="IBX47" s="429"/>
      <c r="IBY47" s="429"/>
      <c r="IBZ47" s="429"/>
      <c r="ICA47" s="429"/>
      <c r="ICB47" s="429"/>
      <c r="ICC47" s="429"/>
      <c r="ICD47" s="429"/>
      <c r="ICE47" s="429"/>
      <c r="ICF47" s="429"/>
      <c r="ICG47" s="429"/>
      <c r="ICH47" s="429"/>
      <c r="ICI47" s="429"/>
      <c r="ICJ47" s="429"/>
      <c r="ICK47" s="429"/>
      <c r="ICL47" s="429"/>
      <c r="ICM47" s="429"/>
      <c r="ICN47" s="429"/>
      <c r="ICO47" s="429"/>
      <c r="ICP47" s="429"/>
      <c r="ICQ47" s="429"/>
      <c r="ICR47" s="429"/>
      <c r="ICS47" s="429"/>
      <c r="ICT47" s="429"/>
      <c r="ICU47" s="429"/>
      <c r="ICV47" s="429"/>
      <c r="ICW47" s="429"/>
      <c r="ICX47" s="429"/>
      <c r="ICY47" s="429"/>
      <c r="ICZ47" s="429"/>
      <c r="IDA47" s="429"/>
      <c r="IDB47" s="429"/>
      <c r="IDC47" s="429"/>
      <c r="IDD47" s="429"/>
      <c r="IDE47" s="429"/>
      <c r="IDF47" s="429"/>
      <c r="IDG47" s="429"/>
      <c r="IDH47" s="429"/>
      <c r="IDI47" s="429"/>
      <c r="IDJ47" s="429"/>
      <c r="IDK47" s="429"/>
      <c r="IDL47" s="429"/>
      <c r="IDM47" s="429"/>
      <c r="IDN47" s="429"/>
      <c r="IDO47" s="429"/>
      <c r="IDP47" s="429"/>
      <c r="IDQ47" s="429"/>
      <c r="IDR47" s="429"/>
      <c r="IDS47" s="429"/>
      <c r="IDT47" s="429"/>
      <c r="IDU47" s="429"/>
      <c r="IDV47" s="429"/>
      <c r="IDW47" s="429"/>
      <c r="IDX47" s="429"/>
      <c r="IDY47" s="429"/>
      <c r="IDZ47" s="429"/>
      <c r="IEA47" s="429"/>
      <c r="IEB47" s="429"/>
      <c r="IEC47" s="429"/>
      <c r="IED47" s="429"/>
      <c r="IEE47" s="429"/>
      <c r="IEF47" s="429"/>
      <c r="IEG47" s="429"/>
      <c r="IEH47" s="429"/>
      <c r="IEI47" s="429"/>
      <c r="IEJ47" s="429"/>
      <c r="IEK47" s="429"/>
      <c r="IEL47" s="429"/>
      <c r="IEM47" s="429"/>
      <c r="IEN47" s="429"/>
      <c r="IEO47" s="429"/>
      <c r="IEP47" s="429"/>
      <c r="IEQ47" s="429"/>
      <c r="IER47" s="429"/>
      <c r="IES47" s="429"/>
      <c r="IET47" s="429"/>
      <c r="IEU47" s="429"/>
      <c r="IEV47" s="429"/>
      <c r="IEW47" s="429"/>
      <c r="IEX47" s="429"/>
      <c r="IEY47" s="429"/>
      <c r="IEZ47" s="429"/>
      <c r="IFA47" s="429"/>
      <c r="IFB47" s="429"/>
      <c r="IFC47" s="429"/>
      <c r="IFD47" s="429"/>
      <c r="IFE47" s="429"/>
      <c r="IFF47" s="429"/>
      <c r="IFG47" s="429"/>
      <c r="IFH47" s="429"/>
      <c r="IFI47" s="429"/>
      <c r="IFJ47" s="429"/>
      <c r="IFK47" s="429"/>
      <c r="IFL47" s="429"/>
      <c r="IFM47" s="429"/>
      <c r="IFN47" s="429"/>
      <c r="IFO47" s="429"/>
      <c r="IFP47" s="429"/>
      <c r="IFQ47" s="429"/>
      <c r="IFR47" s="429"/>
      <c r="IFS47" s="429"/>
      <c r="IFT47" s="429"/>
      <c r="IFU47" s="429"/>
      <c r="IFV47" s="429"/>
      <c r="IFW47" s="429"/>
      <c r="IFX47" s="429"/>
      <c r="IFY47" s="429"/>
      <c r="IFZ47" s="429"/>
      <c r="IGA47" s="429"/>
      <c r="IGB47" s="429"/>
      <c r="IGC47" s="429"/>
      <c r="IGD47" s="429"/>
      <c r="IGE47" s="429"/>
      <c r="IGF47" s="429"/>
      <c r="IGG47" s="429"/>
      <c r="IGH47" s="429"/>
      <c r="IGI47" s="429"/>
      <c r="IGJ47" s="429"/>
      <c r="IGK47" s="429"/>
      <c r="IGL47" s="429"/>
      <c r="IGM47" s="429"/>
      <c r="IGN47" s="429"/>
      <c r="IGO47" s="429"/>
      <c r="IGP47" s="429"/>
      <c r="IGQ47" s="429"/>
      <c r="IGR47" s="429"/>
      <c r="IGS47" s="429"/>
      <c r="IGT47" s="429"/>
      <c r="IGU47" s="429"/>
      <c r="IGV47" s="429"/>
      <c r="IGW47" s="429"/>
      <c r="IGX47" s="429"/>
      <c r="IGY47" s="429"/>
      <c r="IGZ47" s="429"/>
      <c r="IHA47" s="429"/>
      <c r="IHB47" s="429"/>
      <c r="IHC47" s="429"/>
      <c r="IHD47" s="429"/>
      <c r="IHE47" s="429"/>
      <c r="IHF47" s="429"/>
      <c r="IHG47" s="429"/>
      <c r="IHH47" s="429"/>
      <c r="IHI47" s="429"/>
      <c r="IHJ47" s="429"/>
      <c r="IHK47" s="429"/>
      <c r="IHL47" s="429"/>
      <c r="IHM47" s="429"/>
      <c r="IHN47" s="429"/>
      <c r="IHO47" s="429"/>
      <c r="IHP47" s="429"/>
      <c r="IHQ47" s="429"/>
      <c r="IHR47" s="429"/>
      <c r="IHS47" s="429"/>
      <c r="IHT47" s="429"/>
      <c r="IHU47" s="429"/>
      <c r="IHV47" s="429"/>
      <c r="IHW47" s="429"/>
      <c r="IHX47" s="429"/>
      <c r="IHY47" s="429"/>
      <c r="IHZ47" s="429"/>
      <c r="IIA47" s="429"/>
      <c r="IIB47" s="429"/>
      <c r="IIC47" s="429"/>
      <c r="IID47" s="429"/>
      <c r="IIE47" s="429"/>
      <c r="IIF47" s="429"/>
      <c r="IIG47" s="429"/>
      <c r="IIH47" s="429"/>
      <c r="III47" s="429"/>
      <c r="IIJ47" s="429"/>
      <c r="IIK47" s="429"/>
      <c r="IIL47" s="429"/>
      <c r="IIM47" s="429"/>
      <c r="IIN47" s="429"/>
      <c r="IIO47" s="429"/>
      <c r="IIP47" s="429"/>
      <c r="IIQ47" s="429"/>
      <c r="IIR47" s="429"/>
      <c r="IIS47" s="429"/>
      <c r="IIT47" s="429"/>
      <c r="IIU47" s="429"/>
      <c r="IIV47" s="429"/>
      <c r="IIW47" s="429"/>
      <c r="IIX47" s="429"/>
      <c r="IIY47" s="429"/>
      <c r="IIZ47" s="429"/>
      <c r="IJA47" s="429"/>
      <c r="IJB47" s="429"/>
      <c r="IJC47" s="429"/>
      <c r="IJD47" s="429"/>
      <c r="IJE47" s="429"/>
      <c r="IJF47" s="429"/>
      <c r="IJG47" s="429"/>
      <c r="IJH47" s="429"/>
      <c r="IJI47" s="429"/>
      <c r="IJJ47" s="429"/>
      <c r="IJK47" s="429"/>
      <c r="IJL47" s="429"/>
      <c r="IJM47" s="429"/>
      <c r="IJN47" s="429"/>
      <c r="IJO47" s="429"/>
      <c r="IJP47" s="429"/>
      <c r="IJQ47" s="429"/>
      <c r="IJR47" s="429"/>
      <c r="IJS47" s="429"/>
      <c r="IJT47" s="429"/>
      <c r="IJU47" s="429"/>
      <c r="IJV47" s="429"/>
      <c r="IJW47" s="429"/>
      <c r="IJX47" s="429"/>
      <c r="IJY47" s="429"/>
      <c r="IJZ47" s="429"/>
      <c r="IKA47" s="429"/>
      <c r="IKB47" s="429"/>
      <c r="IKC47" s="429"/>
      <c r="IKD47" s="429"/>
      <c r="IKE47" s="429"/>
      <c r="IKF47" s="429"/>
      <c r="IKG47" s="429"/>
      <c r="IKH47" s="429"/>
      <c r="IKI47" s="429"/>
      <c r="IKJ47" s="429"/>
      <c r="IKK47" s="429"/>
      <c r="IKL47" s="429"/>
      <c r="IKM47" s="429"/>
      <c r="IKN47" s="429"/>
      <c r="IKO47" s="429"/>
      <c r="IKP47" s="429"/>
      <c r="IKQ47" s="429"/>
      <c r="IKR47" s="429"/>
      <c r="IKS47" s="429"/>
      <c r="IKT47" s="429"/>
      <c r="IKU47" s="429"/>
      <c r="IKV47" s="429"/>
      <c r="IKW47" s="429"/>
      <c r="IKX47" s="429"/>
      <c r="IKY47" s="429"/>
      <c r="IKZ47" s="429"/>
      <c r="ILA47" s="429"/>
      <c r="ILB47" s="429"/>
      <c r="ILC47" s="429"/>
      <c r="ILD47" s="429"/>
      <c r="ILE47" s="429"/>
      <c r="ILF47" s="429"/>
      <c r="ILG47" s="429"/>
      <c r="ILH47" s="429"/>
      <c r="ILI47" s="429"/>
      <c r="ILJ47" s="429"/>
      <c r="ILK47" s="429"/>
      <c r="ILL47" s="429"/>
      <c r="ILM47" s="429"/>
      <c r="ILN47" s="429"/>
      <c r="ILO47" s="429"/>
      <c r="ILP47" s="429"/>
      <c r="ILQ47" s="429"/>
      <c r="ILR47" s="429"/>
      <c r="ILS47" s="429"/>
      <c r="ILT47" s="429"/>
      <c r="ILU47" s="429"/>
      <c r="ILV47" s="429"/>
      <c r="ILW47" s="429"/>
      <c r="ILX47" s="429"/>
      <c r="ILY47" s="429"/>
      <c r="ILZ47" s="429"/>
      <c r="IMA47" s="429"/>
      <c r="IMB47" s="429"/>
      <c r="IMC47" s="429"/>
      <c r="IMD47" s="429"/>
      <c r="IME47" s="429"/>
      <c r="IMF47" s="429"/>
      <c r="IMG47" s="429"/>
      <c r="IMH47" s="429"/>
      <c r="IMI47" s="429"/>
      <c r="IMJ47" s="429"/>
      <c r="IMK47" s="429"/>
      <c r="IML47" s="429"/>
      <c r="IMM47" s="429"/>
      <c r="IMN47" s="429"/>
      <c r="IMO47" s="429"/>
      <c r="IMP47" s="429"/>
      <c r="IMQ47" s="429"/>
      <c r="IMR47" s="429"/>
      <c r="IMS47" s="429"/>
      <c r="IMT47" s="429"/>
      <c r="IMU47" s="429"/>
      <c r="IMV47" s="429"/>
      <c r="IMW47" s="429"/>
      <c r="IMX47" s="429"/>
      <c r="IMY47" s="429"/>
      <c r="IMZ47" s="429"/>
      <c r="INA47" s="429"/>
      <c r="INB47" s="429"/>
      <c r="INC47" s="429"/>
      <c r="IND47" s="429"/>
      <c r="INE47" s="429"/>
      <c r="INF47" s="429"/>
      <c r="ING47" s="429"/>
      <c r="INH47" s="429"/>
      <c r="INI47" s="429"/>
      <c r="INJ47" s="429"/>
      <c r="INK47" s="429"/>
      <c r="INL47" s="429"/>
      <c r="INM47" s="429"/>
      <c r="INN47" s="429"/>
      <c r="INO47" s="429"/>
      <c r="INP47" s="429"/>
      <c r="INQ47" s="429"/>
      <c r="INR47" s="429"/>
      <c r="INS47" s="429"/>
      <c r="INT47" s="429"/>
      <c r="INU47" s="429"/>
      <c r="INV47" s="429"/>
      <c r="INW47" s="429"/>
      <c r="INX47" s="429"/>
      <c r="INY47" s="429"/>
      <c r="INZ47" s="429"/>
      <c r="IOA47" s="429"/>
      <c r="IOB47" s="429"/>
      <c r="IOC47" s="429"/>
      <c r="IOD47" s="429"/>
      <c r="IOE47" s="429"/>
      <c r="IOF47" s="429"/>
      <c r="IOG47" s="429"/>
      <c r="IOH47" s="429"/>
      <c r="IOI47" s="429"/>
      <c r="IOJ47" s="429"/>
      <c r="IOK47" s="429"/>
      <c r="IOL47" s="429"/>
      <c r="IOM47" s="429"/>
      <c r="ION47" s="429"/>
      <c r="IOO47" s="429"/>
      <c r="IOP47" s="429"/>
      <c r="IOQ47" s="429"/>
      <c r="IOR47" s="429"/>
      <c r="IOS47" s="429"/>
      <c r="IOT47" s="429"/>
      <c r="IOU47" s="429"/>
      <c r="IOV47" s="429"/>
      <c r="IOW47" s="429"/>
      <c r="IOX47" s="429"/>
      <c r="IOY47" s="429"/>
      <c r="IOZ47" s="429"/>
      <c r="IPA47" s="429"/>
      <c r="IPB47" s="429"/>
      <c r="IPC47" s="429"/>
      <c r="IPD47" s="429"/>
      <c r="IPE47" s="429"/>
      <c r="IPF47" s="429"/>
      <c r="IPG47" s="429"/>
      <c r="IPH47" s="429"/>
      <c r="IPI47" s="429"/>
      <c r="IPJ47" s="429"/>
      <c r="IPK47" s="429"/>
      <c r="IPL47" s="429"/>
      <c r="IPM47" s="429"/>
      <c r="IPN47" s="429"/>
      <c r="IPO47" s="429"/>
      <c r="IPP47" s="429"/>
      <c r="IPQ47" s="429"/>
      <c r="IPR47" s="429"/>
      <c r="IPS47" s="429"/>
      <c r="IPT47" s="429"/>
      <c r="IPU47" s="429"/>
      <c r="IPV47" s="429"/>
      <c r="IPW47" s="429"/>
      <c r="IPX47" s="429"/>
      <c r="IPY47" s="429"/>
      <c r="IPZ47" s="429"/>
      <c r="IQA47" s="429"/>
      <c r="IQB47" s="429"/>
      <c r="IQC47" s="429"/>
      <c r="IQD47" s="429"/>
      <c r="IQE47" s="429"/>
      <c r="IQF47" s="429"/>
      <c r="IQG47" s="429"/>
      <c r="IQH47" s="429"/>
      <c r="IQI47" s="429"/>
      <c r="IQJ47" s="429"/>
      <c r="IQK47" s="429"/>
      <c r="IQL47" s="429"/>
      <c r="IQM47" s="429"/>
      <c r="IQN47" s="429"/>
      <c r="IQO47" s="429"/>
      <c r="IQP47" s="429"/>
      <c r="IQQ47" s="429"/>
      <c r="IQR47" s="429"/>
      <c r="IQS47" s="429"/>
      <c r="IQT47" s="429"/>
      <c r="IQU47" s="429"/>
      <c r="IQV47" s="429"/>
      <c r="IQW47" s="429"/>
      <c r="IQX47" s="429"/>
      <c r="IQY47" s="429"/>
      <c r="IQZ47" s="429"/>
      <c r="IRA47" s="429"/>
      <c r="IRB47" s="429"/>
      <c r="IRC47" s="429"/>
      <c r="IRD47" s="429"/>
      <c r="IRE47" s="429"/>
      <c r="IRF47" s="429"/>
      <c r="IRG47" s="429"/>
      <c r="IRH47" s="429"/>
      <c r="IRI47" s="429"/>
      <c r="IRJ47" s="429"/>
      <c r="IRK47" s="429"/>
      <c r="IRL47" s="429"/>
      <c r="IRM47" s="429"/>
      <c r="IRN47" s="429"/>
      <c r="IRO47" s="429"/>
      <c r="IRP47" s="429"/>
      <c r="IRQ47" s="429"/>
      <c r="IRR47" s="429"/>
      <c r="IRS47" s="429"/>
      <c r="IRT47" s="429"/>
      <c r="IRU47" s="429"/>
      <c r="IRV47" s="429"/>
      <c r="IRW47" s="429"/>
      <c r="IRX47" s="429"/>
      <c r="IRY47" s="429"/>
      <c r="IRZ47" s="429"/>
      <c r="ISA47" s="429"/>
      <c r="ISB47" s="429"/>
      <c r="ISC47" s="429"/>
      <c r="ISD47" s="429"/>
      <c r="ISE47" s="429"/>
      <c r="ISF47" s="429"/>
      <c r="ISG47" s="429"/>
      <c r="ISH47" s="429"/>
      <c r="ISI47" s="429"/>
      <c r="ISJ47" s="429"/>
      <c r="ISK47" s="429"/>
      <c r="ISL47" s="429"/>
      <c r="ISM47" s="429"/>
      <c r="ISN47" s="429"/>
      <c r="ISO47" s="429"/>
      <c r="ISP47" s="429"/>
      <c r="ISQ47" s="429"/>
      <c r="ISR47" s="429"/>
      <c r="ISS47" s="429"/>
      <c r="IST47" s="429"/>
      <c r="ISU47" s="429"/>
      <c r="ISV47" s="429"/>
      <c r="ISW47" s="429"/>
      <c r="ISX47" s="429"/>
      <c r="ISY47" s="429"/>
      <c r="ISZ47" s="429"/>
      <c r="ITA47" s="429"/>
      <c r="ITB47" s="429"/>
      <c r="ITC47" s="429"/>
      <c r="ITD47" s="429"/>
      <c r="ITE47" s="429"/>
      <c r="ITF47" s="429"/>
      <c r="ITG47" s="429"/>
      <c r="ITH47" s="429"/>
      <c r="ITI47" s="429"/>
      <c r="ITJ47" s="429"/>
      <c r="ITK47" s="429"/>
      <c r="ITL47" s="429"/>
      <c r="ITM47" s="429"/>
      <c r="ITN47" s="429"/>
      <c r="ITO47" s="429"/>
      <c r="ITP47" s="429"/>
      <c r="ITQ47" s="429"/>
      <c r="ITR47" s="429"/>
      <c r="ITS47" s="429"/>
      <c r="ITT47" s="429"/>
      <c r="ITU47" s="429"/>
      <c r="ITV47" s="429"/>
      <c r="ITW47" s="429"/>
      <c r="ITX47" s="429"/>
      <c r="ITY47" s="429"/>
      <c r="ITZ47" s="429"/>
      <c r="IUA47" s="429"/>
      <c r="IUB47" s="429"/>
      <c r="IUC47" s="429"/>
      <c r="IUD47" s="429"/>
      <c r="IUE47" s="429"/>
      <c r="IUF47" s="429"/>
      <c r="IUG47" s="429"/>
      <c r="IUH47" s="429"/>
      <c r="IUI47" s="429"/>
      <c r="IUJ47" s="429"/>
      <c r="IUK47" s="429"/>
      <c r="IUL47" s="429"/>
      <c r="IUM47" s="429"/>
      <c r="IUN47" s="429"/>
      <c r="IUO47" s="429"/>
      <c r="IUP47" s="429"/>
      <c r="IUQ47" s="429"/>
      <c r="IUR47" s="429"/>
      <c r="IUS47" s="429"/>
      <c r="IUT47" s="429"/>
      <c r="IUU47" s="429"/>
      <c r="IUV47" s="429"/>
      <c r="IUW47" s="429"/>
      <c r="IUX47" s="429"/>
      <c r="IUY47" s="429"/>
      <c r="IUZ47" s="429"/>
      <c r="IVA47" s="429"/>
      <c r="IVB47" s="429"/>
      <c r="IVC47" s="429"/>
      <c r="IVD47" s="429"/>
      <c r="IVE47" s="429"/>
      <c r="IVF47" s="429"/>
      <c r="IVG47" s="429"/>
      <c r="IVH47" s="429"/>
      <c r="IVI47" s="429"/>
      <c r="IVJ47" s="429"/>
      <c r="IVK47" s="429"/>
      <c r="IVL47" s="429"/>
      <c r="IVM47" s="429"/>
      <c r="IVN47" s="429"/>
      <c r="IVO47" s="429"/>
      <c r="IVP47" s="429"/>
      <c r="IVQ47" s="429"/>
      <c r="IVR47" s="429"/>
      <c r="IVS47" s="429"/>
      <c r="IVT47" s="429"/>
      <c r="IVU47" s="429"/>
      <c r="IVV47" s="429"/>
      <c r="IVW47" s="429"/>
      <c r="IVX47" s="429"/>
      <c r="IVY47" s="429"/>
      <c r="IVZ47" s="429"/>
      <c r="IWA47" s="429"/>
      <c r="IWB47" s="429"/>
      <c r="IWC47" s="429"/>
      <c r="IWD47" s="429"/>
      <c r="IWE47" s="429"/>
      <c r="IWF47" s="429"/>
      <c r="IWG47" s="429"/>
      <c r="IWH47" s="429"/>
      <c r="IWI47" s="429"/>
      <c r="IWJ47" s="429"/>
      <c r="IWK47" s="429"/>
      <c r="IWL47" s="429"/>
      <c r="IWM47" s="429"/>
      <c r="IWN47" s="429"/>
      <c r="IWO47" s="429"/>
      <c r="IWP47" s="429"/>
      <c r="IWQ47" s="429"/>
      <c r="IWR47" s="429"/>
      <c r="IWS47" s="429"/>
      <c r="IWT47" s="429"/>
      <c r="IWU47" s="429"/>
      <c r="IWV47" s="429"/>
      <c r="IWW47" s="429"/>
      <c r="IWX47" s="429"/>
      <c r="IWY47" s="429"/>
      <c r="IWZ47" s="429"/>
      <c r="IXA47" s="429"/>
      <c r="IXB47" s="429"/>
      <c r="IXC47" s="429"/>
      <c r="IXD47" s="429"/>
      <c r="IXE47" s="429"/>
      <c r="IXF47" s="429"/>
      <c r="IXG47" s="429"/>
      <c r="IXH47" s="429"/>
      <c r="IXI47" s="429"/>
      <c r="IXJ47" s="429"/>
      <c r="IXK47" s="429"/>
      <c r="IXL47" s="429"/>
      <c r="IXM47" s="429"/>
      <c r="IXN47" s="429"/>
      <c r="IXO47" s="429"/>
      <c r="IXP47" s="429"/>
      <c r="IXQ47" s="429"/>
      <c r="IXR47" s="429"/>
      <c r="IXS47" s="429"/>
      <c r="IXT47" s="429"/>
      <c r="IXU47" s="429"/>
      <c r="IXV47" s="429"/>
      <c r="IXW47" s="429"/>
      <c r="IXX47" s="429"/>
      <c r="IXY47" s="429"/>
      <c r="IXZ47" s="429"/>
      <c r="IYA47" s="429"/>
      <c r="IYB47" s="429"/>
      <c r="IYC47" s="429"/>
      <c r="IYD47" s="429"/>
      <c r="IYE47" s="429"/>
      <c r="IYF47" s="429"/>
      <c r="IYG47" s="429"/>
      <c r="IYH47" s="429"/>
      <c r="IYI47" s="429"/>
      <c r="IYJ47" s="429"/>
      <c r="IYK47" s="429"/>
      <c r="IYL47" s="429"/>
      <c r="IYM47" s="429"/>
      <c r="IYN47" s="429"/>
      <c r="IYO47" s="429"/>
      <c r="IYP47" s="429"/>
      <c r="IYQ47" s="429"/>
      <c r="IYR47" s="429"/>
      <c r="IYS47" s="429"/>
      <c r="IYT47" s="429"/>
      <c r="IYU47" s="429"/>
      <c r="IYV47" s="429"/>
      <c r="IYW47" s="429"/>
      <c r="IYX47" s="429"/>
      <c r="IYY47" s="429"/>
      <c r="IYZ47" s="429"/>
      <c r="IZA47" s="429"/>
      <c r="IZB47" s="429"/>
      <c r="IZC47" s="429"/>
      <c r="IZD47" s="429"/>
      <c r="IZE47" s="429"/>
      <c r="IZF47" s="429"/>
      <c r="IZG47" s="429"/>
      <c r="IZH47" s="429"/>
      <c r="IZI47" s="429"/>
      <c r="IZJ47" s="429"/>
      <c r="IZK47" s="429"/>
      <c r="IZL47" s="429"/>
      <c r="IZM47" s="429"/>
      <c r="IZN47" s="429"/>
      <c r="IZO47" s="429"/>
      <c r="IZP47" s="429"/>
      <c r="IZQ47" s="429"/>
      <c r="IZR47" s="429"/>
      <c r="IZS47" s="429"/>
      <c r="IZT47" s="429"/>
      <c r="IZU47" s="429"/>
      <c r="IZV47" s="429"/>
      <c r="IZW47" s="429"/>
      <c r="IZX47" s="429"/>
      <c r="IZY47" s="429"/>
      <c r="IZZ47" s="429"/>
      <c r="JAA47" s="429"/>
      <c r="JAB47" s="429"/>
      <c r="JAC47" s="429"/>
      <c r="JAD47" s="429"/>
      <c r="JAE47" s="429"/>
      <c r="JAF47" s="429"/>
      <c r="JAG47" s="429"/>
      <c r="JAH47" s="429"/>
      <c r="JAI47" s="429"/>
      <c r="JAJ47" s="429"/>
      <c r="JAK47" s="429"/>
      <c r="JAL47" s="429"/>
      <c r="JAM47" s="429"/>
      <c r="JAN47" s="429"/>
      <c r="JAO47" s="429"/>
      <c r="JAP47" s="429"/>
      <c r="JAQ47" s="429"/>
      <c r="JAR47" s="429"/>
      <c r="JAS47" s="429"/>
      <c r="JAT47" s="429"/>
      <c r="JAU47" s="429"/>
      <c r="JAV47" s="429"/>
      <c r="JAW47" s="429"/>
      <c r="JAX47" s="429"/>
      <c r="JAY47" s="429"/>
      <c r="JAZ47" s="429"/>
      <c r="JBA47" s="429"/>
      <c r="JBB47" s="429"/>
      <c r="JBC47" s="429"/>
      <c r="JBD47" s="429"/>
      <c r="JBE47" s="429"/>
      <c r="JBF47" s="429"/>
      <c r="JBG47" s="429"/>
      <c r="JBH47" s="429"/>
      <c r="JBI47" s="429"/>
      <c r="JBJ47" s="429"/>
      <c r="JBK47" s="429"/>
      <c r="JBL47" s="429"/>
      <c r="JBM47" s="429"/>
      <c r="JBN47" s="429"/>
      <c r="JBO47" s="429"/>
      <c r="JBP47" s="429"/>
      <c r="JBQ47" s="429"/>
      <c r="JBR47" s="429"/>
      <c r="JBS47" s="429"/>
      <c r="JBT47" s="429"/>
      <c r="JBU47" s="429"/>
      <c r="JBV47" s="429"/>
      <c r="JBW47" s="429"/>
      <c r="JBX47" s="429"/>
      <c r="JBY47" s="429"/>
      <c r="JBZ47" s="429"/>
      <c r="JCA47" s="429"/>
      <c r="JCB47" s="429"/>
      <c r="JCC47" s="429"/>
      <c r="JCD47" s="429"/>
      <c r="JCE47" s="429"/>
      <c r="JCF47" s="429"/>
      <c r="JCG47" s="429"/>
      <c r="JCH47" s="429"/>
      <c r="JCI47" s="429"/>
      <c r="JCJ47" s="429"/>
      <c r="JCK47" s="429"/>
      <c r="JCL47" s="429"/>
      <c r="JCM47" s="429"/>
      <c r="JCN47" s="429"/>
      <c r="JCO47" s="429"/>
      <c r="JCP47" s="429"/>
      <c r="JCQ47" s="429"/>
      <c r="JCR47" s="429"/>
      <c r="JCS47" s="429"/>
      <c r="JCT47" s="429"/>
      <c r="JCU47" s="429"/>
      <c r="JCV47" s="429"/>
      <c r="JCW47" s="429"/>
      <c r="JCX47" s="429"/>
      <c r="JCY47" s="429"/>
      <c r="JCZ47" s="429"/>
      <c r="JDA47" s="429"/>
      <c r="JDB47" s="429"/>
      <c r="JDC47" s="429"/>
      <c r="JDD47" s="429"/>
      <c r="JDE47" s="429"/>
      <c r="JDF47" s="429"/>
      <c r="JDG47" s="429"/>
      <c r="JDH47" s="429"/>
      <c r="JDI47" s="429"/>
      <c r="JDJ47" s="429"/>
      <c r="JDK47" s="429"/>
      <c r="JDL47" s="429"/>
      <c r="JDM47" s="429"/>
      <c r="JDN47" s="429"/>
      <c r="JDO47" s="429"/>
      <c r="JDP47" s="429"/>
      <c r="JDQ47" s="429"/>
      <c r="JDR47" s="429"/>
      <c r="JDS47" s="429"/>
      <c r="JDT47" s="429"/>
      <c r="JDU47" s="429"/>
      <c r="JDV47" s="429"/>
      <c r="JDW47" s="429"/>
      <c r="JDX47" s="429"/>
      <c r="JDY47" s="429"/>
      <c r="JDZ47" s="429"/>
      <c r="JEA47" s="429"/>
      <c r="JEB47" s="429"/>
      <c r="JEC47" s="429"/>
      <c r="JED47" s="429"/>
      <c r="JEE47" s="429"/>
      <c r="JEF47" s="429"/>
      <c r="JEG47" s="429"/>
      <c r="JEH47" s="429"/>
      <c r="JEI47" s="429"/>
      <c r="JEJ47" s="429"/>
      <c r="JEK47" s="429"/>
      <c r="JEL47" s="429"/>
      <c r="JEM47" s="429"/>
      <c r="JEN47" s="429"/>
      <c r="JEO47" s="429"/>
      <c r="JEP47" s="429"/>
      <c r="JEQ47" s="429"/>
      <c r="JER47" s="429"/>
      <c r="JES47" s="429"/>
      <c r="JET47" s="429"/>
      <c r="JEU47" s="429"/>
      <c r="JEV47" s="429"/>
      <c r="JEW47" s="429"/>
      <c r="JEX47" s="429"/>
      <c r="JEY47" s="429"/>
      <c r="JEZ47" s="429"/>
      <c r="JFA47" s="429"/>
      <c r="JFB47" s="429"/>
      <c r="JFC47" s="429"/>
      <c r="JFD47" s="429"/>
      <c r="JFE47" s="429"/>
      <c r="JFF47" s="429"/>
      <c r="JFG47" s="429"/>
      <c r="JFH47" s="429"/>
      <c r="JFI47" s="429"/>
      <c r="JFJ47" s="429"/>
      <c r="JFK47" s="429"/>
      <c r="JFL47" s="429"/>
      <c r="JFM47" s="429"/>
      <c r="JFN47" s="429"/>
      <c r="JFO47" s="429"/>
      <c r="JFP47" s="429"/>
      <c r="JFQ47" s="429"/>
      <c r="JFR47" s="429"/>
      <c r="JFS47" s="429"/>
      <c r="JFT47" s="429"/>
      <c r="JFU47" s="429"/>
      <c r="JFV47" s="429"/>
      <c r="JFW47" s="429"/>
      <c r="JFX47" s="429"/>
      <c r="JFY47" s="429"/>
      <c r="JFZ47" s="429"/>
      <c r="JGA47" s="429"/>
      <c r="JGB47" s="429"/>
      <c r="JGC47" s="429"/>
      <c r="JGD47" s="429"/>
      <c r="JGE47" s="429"/>
      <c r="JGF47" s="429"/>
      <c r="JGG47" s="429"/>
      <c r="JGH47" s="429"/>
      <c r="JGI47" s="429"/>
      <c r="JGJ47" s="429"/>
      <c r="JGK47" s="429"/>
      <c r="JGL47" s="429"/>
      <c r="JGM47" s="429"/>
      <c r="JGN47" s="429"/>
      <c r="JGO47" s="429"/>
      <c r="JGP47" s="429"/>
      <c r="JGQ47" s="429"/>
      <c r="JGR47" s="429"/>
      <c r="JGS47" s="429"/>
      <c r="JGT47" s="429"/>
      <c r="JGU47" s="429"/>
      <c r="JGV47" s="429"/>
      <c r="JGW47" s="429"/>
      <c r="JGX47" s="429"/>
      <c r="JGY47" s="429"/>
      <c r="JGZ47" s="429"/>
      <c r="JHA47" s="429"/>
      <c r="JHB47" s="429"/>
      <c r="JHC47" s="429"/>
      <c r="JHD47" s="429"/>
      <c r="JHE47" s="429"/>
      <c r="JHF47" s="429"/>
      <c r="JHG47" s="429"/>
      <c r="JHH47" s="429"/>
      <c r="JHI47" s="429"/>
      <c r="JHJ47" s="429"/>
      <c r="JHK47" s="429"/>
      <c r="JHL47" s="429"/>
      <c r="JHM47" s="429"/>
      <c r="JHN47" s="429"/>
      <c r="JHO47" s="429"/>
      <c r="JHP47" s="429"/>
      <c r="JHQ47" s="429"/>
      <c r="JHR47" s="429"/>
      <c r="JHS47" s="429"/>
      <c r="JHT47" s="429"/>
      <c r="JHU47" s="429"/>
      <c r="JHV47" s="429"/>
      <c r="JHW47" s="429"/>
      <c r="JHX47" s="429"/>
      <c r="JHY47" s="429"/>
      <c r="JHZ47" s="429"/>
      <c r="JIA47" s="429"/>
      <c r="JIB47" s="429"/>
      <c r="JIC47" s="429"/>
      <c r="JID47" s="429"/>
      <c r="JIE47" s="429"/>
      <c r="JIF47" s="429"/>
      <c r="JIG47" s="429"/>
      <c r="JIH47" s="429"/>
      <c r="JII47" s="429"/>
      <c r="JIJ47" s="429"/>
      <c r="JIK47" s="429"/>
      <c r="JIL47" s="429"/>
      <c r="JIM47" s="429"/>
      <c r="JIN47" s="429"/>
      <c r="JIO47" s="429"/>
      <c r="JIP47" s="429"/>
      <c r="JIQ47" s="429"/>
      <c r="JIR47" s="429"/>
      <c r="JIS47" s="429"/>
      <c r="JIT47" s="429"/>
      <c r="JIU47" s="429"/>
      <c r="JIV47" s="429"/>
      <c r="JIW47" s="429"/>
      <c r="JIX47" s="429"/>
      <c r="JIY47" s="429"/>
      <c r="JIZ47" s="429"/>
      <c r="JJA47" s="429"/>
      <c r="JJB47" s="429"/>
      <c r="JJC47" s="429"/>
      <c r="JJD47" s="429"/>
      <c r="JJE47" s="429"/>
      <c r="JJF47" s="429"/>
      <c r="JJG47" s="429"/>
      <c r="JJH47" s="429"/>
      <c r="JJI47" s="429"/>
      <c r="JJJ47" s="429"/>
      <c r="JJK47" s="429"/>
      <c r="JJL47" s="429"/>
      <c r="JJM47" s="429"/>
      <c r="JJN47" s="429"/>
      <c r="JJO47" s="429"/>
      <c r="JJP47" s="429"/>
      <c r="JJQ47" s="429"/>
      <c r="JJR47" s="429"/>
      <c r="JJS47" s="429"/>
      <c r="JJT47" s="429"/>
      <c r="JJU47" s="429"/>
      <c r="JJV47" s="429"/>
      <c r="JJW47" s="429"/>
      <c r="JJX47" s="429"/>
      <c r="JJY47" s="429"/>
      <c r="JJZ47" s="429"/>
      <c r="JKA47" s="429"/>
      <c r="JKB47" s="429"/>
      <c r="JKC47" s="429"/>
      <c r="JKD47" s="429"/>
      <c r="JKE47" s="429"/>
      <c r="JKF47" s="429"/>
      <c r="JKG47" s="429"/>
      <c r="JKH47" s="429"/>
      <c r="JKI47" s="429"/>
      <c r="JKJ47" s="429"/>
      <c r="JKK47" s="429"/>
      <c r="JKL47" s="429"/>
      <c r="JKM47" s="429"/>
      <c r="JKN47" s="429"/>
      <c r="JKO47" s="429"/>
      <c r="JKP47" s="429"/>
      <c r="JKQ47" s="429"/>
      <c r="JKR47" s="429"/>
      <c r="JKS47" s="429"/>
      <c r="JKT47" s="429"/>
      <c r="JKU47" s="429"/>
      <c r="JKV47" s="429"/>
      <c r="JKW47" s="429"/>
      <c r="JKX47" s="429"/>
      <c r="JKY47" s="429"/>
      <c r="JKZ47" s="429"/>
      <c r="JLA47" s="429"/>
      <c r="JLB47" s="429"/>
      <c r="JLC47" s="429"/>
      <c r="JLD47" s="429"/>
      <c r="JLE47" s="429"/>
      <c r="JLF47" s="429"/>
      <c r="JLG47" s="429"/>
      <c r="JLH47" s="429"/>
      <c r="JLI47" s="429"/>
      <c r="JLJ47" s="429"/>
      <c r="JLK47" s="429"/>
      <c r="JLL47" s="429"/>
      <c r="JLM47" s="429"/>
      <c r="JLN47" s="429"/>
      <c r="JLO47" s="429"/>
      <c r="JLP47" s="429"/>
      <c r="JLQ47" s="429"/>
      <c r="JLR47" s="429"/>
      <c r="JLS47" s="429"/>
      <c r="JLT47" s="429"/>
      <c r="JLU47" s="429"/>
      <c r="JLV47" s="429"/>
      <c r="JLW47" s="429"/>
      <c r="JLX47" s="429"/>
      <c r="JLY47" s="429"/>
      <c r="JLZ47" s="429"/>
      <c r="JMA47" s="429"/>
      <c r="JMB47" s="429"/>
      <c r="JMC47" s="429"/>
      <c r="JMD47" s="429"/>
      <c r="JME47" s="429"/>
      <c r="JMF47" s="429"/>
      <c r="JMG47" s="429"/>
      <c r="JMH47" s="429"/>
      <c r="JMI47" s="429"/>
      <c r="JMJ47" s="429"/>
      <c r="JMK47" s="429"/>
      <c r="JML47" s="429"/>
      <c r="JMM47" s="429"/>
      <c r="JMN47" s="429"/>
      <c r="JMO47" s="429"/>
      <c r="JMP47" s="429"/>
      <c r="JMQ47" s="429"/>
      <c r="JMR47" s="429"/>
      <c r="JMS47" s="429"/>
      <c r="JMT47" s="429"/>
      <c r="JMU47" s="429"/>
      <c r="JMV47" s="429"/>
      <c r="JMW47" s="429"/>
      <c r="JMX47" s="429"/>
      <c r="JMY47" s="429"/>
      <c r="JMZ47" s="429"/>
      <c r="JNA47" s="429"/>
      <c r="JNB47" s="429"/>
      <c r="JNC47" s="429"/>
      <c r="JND47" s="429"/>
      <c r="JNE47" s="429"/>
      <c r="JNF47" s="429"/>
      <c r="JNG47" s="429"/>
      <c r="JNH47" s="429"/>
      <c r="JNI47" s="429"/>
      <c r="JNJ47" s="429"/>
      <c r="JNK47" s="429"/>
      <c r="JNL47" s="429"/>
      <c r="JNM47" s="429"/>
      <c r="JNN47" s="429"/>
      <c r="JNO47" s="429"/>
      <c r="JNP47" s="429"/>
      <c r="JNQ47" s="429"/>
      <c r="JNR47" s="429"/>
      <c r="JNS47" s="429"/>
      <c r="JNT47" s="429"/>
      <c r="JNU47" s="429"/>
      <c r="JNV47" s="429"/>
      <c r="JNW47" s="429"/>
      <c r="JNX47" s="429"/>
      <c r="JNY47" s="429"/>
      <c r="JNZ47" s="429"/>
      <c r="JOA47" s="429"/>
      <c r="JOB47" s="429"/>
      <c r="JOC47" s="429"/>
      <c r="JOD47" s="429"/>
      <c r="JOE47" s="429"/>
      <c r="JOF47" s="429"/>
      <c r="JOG47" s="429"/>
      <c r="JOH47" s="429"/>
      <c r="JOI47" s="429"/>
      <c r="JOJ47" s="429"/>
      <c r="JOK47" s="429"/>
      <c r="JOL47" s="429"/>
      <c r="JOM47" s="429"/>
      <c r="JON47" s="429"/>
      <c r="JOO47" s="429"/>
      <c r="JOP47" s="429"/>
      <c r="JOQ47" s="429"/>
      <c r="JOR47" s="429"/>
      <c r="JOS47" s="429"/>
      <c r="JOT47" s="429"/>
      <c r="JOU47" s="429"/>
      <c r="JOV47" s="429"/>
      <c r="JOW47" s="429"/>
      <c r="JOX47" s="429"/>
      <c r="JOY47" s="429"/>
      <c r="JOZ47" s="429"/>
      <c r="JPA47" s="429"/>
      <c r="JPB47" s="429"/>
      <c r="JPC47" s="429"/>
      <c r="JPD47" s="429"/>
      <c r="JPE47" s="429"/>
      <c r="JPF47" s="429"/>
      <c r="JPG47" s="429"/>
      <c r="JPH47" s="429"/>
      <c r="JPI47" s="429"/>
      <c r="JPJ47" s="429"/>
      <c r="JPK47" s="429"/>
      <c r="JPL47" s="429"/>
      <c r="JPM47" s="429"/>
      <c r="JPN47" s="429"/>
      <c r="JPO47" s="429"/>
      <c r="JPP47" s="429"/>
      <c r="JPQ47" s="429"/>
      <c r="JPR47" s="429"/>
      <c r="JPS47" s="429"/>
      <c r="JPT47" s="429"/>
      <c r="JPU47" s="429"/>
      <c r="JPV47" s="429"/>
      <c r="JPW47" s="429"/>
      <c r="JPX47" s="429"/>
      <c r="JPY47" s="429"/>
      <c r="JPZ47" s="429"/>
      <c r="JQA47" s="429"/>
      <c r="JQB47" s="429"/>
      <c r="JQC47" s="429"/>
      <c r="JQD47" s="429"/>
      <c r="JQE47" s="429"/>
      <c r="JQF47" s="429"/>
      <c r="JQG47" s="429"/>
      <c r="JQH47" s="429"/>
      <c r="JQI47" s="429"/>
      <c r="JQJ47" s="429"/>
      <c r="JQK47" s="429"/>
      <c r="JQL47" s="429"/>
      <c r="JQM47" s="429"/>
      <c r="JQN47" s="429"/>
      <c r="JQO47" s="429"/>
      <c r="JQP47" s="429"/>
      <c r="JQQ47" s="429"/>
      <c r="JQR47" s="429"/>
      <c r="JQS47" s="429"/>
      <c r="JQT47" s="429"/>
      <c r="JQU47" s="429"/>
      <c r="JQV47" s="429"/>
      <c r="JQW47" s="429"/>
      <c r="JQX47" s="429"/>
      <c r="JQY47" s="429"/>
      <c r="JQZ47" s="429"/>
      <c r="JRA47" s="429"/>
      <c r="JRB47" s="429"/>
      <c r="JRC47" s="429"/>
      <c r="JRD47" s="429"/>
      <c r="JRE47" s="429"/>
      <c r="JRF47" s="429"/>
      <c r="JRG47" s="429"/>
      <c r="JRH47" s="429"/>
      <c r="JRI47" s="429"/>
      <c r="JRJ47" s="429"/>
      <c r="JRK47" s="429"/>
      <c r="JRL47" s="429"/>
      <c r="JRM47" s="429"/>
      <c r="JRN47" s="429"/>
      <c r="JRO47" s="429"/>
      <c r="JRP47" s="429"/>
      <c r="JRQ47" s="429"/>
      <c r="JRR47" s="429"/>
      <c r="JRS47" s="429"/>
      <c r="JRT47" s="429"/>
      <c r="JRU47" s="429"/>
      <c r="JRV47" s="429"/>
      <c r="JRW47" s="429"/>
      <c r="JRX47" s="429"/>
      <c r="JRY47" s="429"/>
      <c r="JRZ47" s="429"/>
      <c r="JSA47" s="429"/>
      <c r="JSB47" s="429"/>
      <c r="JSC47" s="429"/>
      <c r="JSD47" s="429"/>
      <c r="JSE47" s="429"/>
      <c r="JSF47" s="429"/>
      <c r="JSG47" s="429"/>
      <c r="JSH47" s="429"/>
      <c r="JSI47" s="429"/>
      <c r="JSJ47" s="429"/>
      <c r="JSK47" s="429"/>
      <c r="JSL47" s="429"/>
      <c r="JSM47" s="429"/>
      <c r="JSN47" s="429"/>
      <c r="JSO47" s="429"/>
      <c r="JSP47" s="429"/>
      <c r="JSQ47" s="429"/>
      <c r="JSR47" s="429"/>
      <c r="JSS47" s="429"/>
      <c r="JST47" s="429"/>
      <c r="JSU47" s="429"/>
      <c r="JSV47" s="429"/>
      <c r="JSW47" s="429"/>
      <c r="JSX47" s="429"/>
      <c r="JSY47" s="429"/>
      <c r="JSZ47" s="429"/>
      <c r="JTA47" s="429"/>
      <c r="JTB47" s="429"/>
      <c r="JTC47" s="429"/>
      <c r="JTD47" s="429"/>
      <c r="JTE47" s="429"/>
      <c r="JTF47" s="429"/>
      <c r="JTG47" s="429"/>
      <c r="JTH47" s="429"/>
      <c r="JTI47" s="429"/>
      <c r="JTJ47" s="429"/>
      <c r="JTK47" s="429"/>
      <c r="JTL47" s="429"/>
      <c r="JTM47" s="429"/>
      <c r="JTN47" s="429"/>
      <c r="JTO47" s="429"/>
      <c r="JTP47" s="429"/>
      <c r="JTQ47" s="429"/>
      <c r="JTR47" s="429"/>
      <c r="JTS47" s="429"/>
      <c r="JTT47" s="429"/>
      <c r="JTU47" s="429"/>
      <c r="JTV47" s="429"/>
      <c r="JTW47" s="429"/>
      <c r="JTX47" s="429"/>
      <c r="JTY47" s="429"/>
      <c r="JTZ47" s="429"/>
      <c r="JUA47" s="429"/>
      <c r="JUB47" s="429"/>
      <c r="JUC47" s="429"/>
      <c r="JUD47" s="429"/>
      <c r="JUE47" s="429"/>
      <c r="JUF47" s="429"/>
      <c r="JUG47" s="429"/>
      <c r="JUH47" s="429"/>
      <c r="JUI47" s="429"/>
      <c r="JUJ47" s="429"/>
      <c r="JUK47" s="429"/>
      <c r="JUL47" s="429"/>
      <c r="JUM47" s="429"/>
      <c r="JUN47" s="429"/>
      <c r="JUO47" s="429"/>
      <c r="JUP47" s="429"/>
      <c r="JUQ47" s="429"/>
      <c r="JUR47" s="429"/>
      <c r="JUS47" s="429"/>
      <c r="JUT47" s="429"/>
      <c r="JUU47" s="429"/>
      <c r="JUV47" s="429"/>
      <c r="JUW47" s="429"/>
      <c r="JUX47" s="429"/>
      <c r="JUY47" s="429"/>
      <c r="JUZ47" s="429"/>
      <c r="JVA47" s="429"/>
      <c r="JVB47" s="429"/>
      <c r="JVC47" s="429"/>
      <c r="JVD47" s="429"/>
      <c r="JVE47" s="429"/>
      <c r="JVF47" s="429"/>
      <c r="JVG47" s="429"/>
      <c r="JVH47" s="429"/>
      <c r="JVI47" s="429"/>
      <c r="JVJ47" s="429"/>
      <c r="JVK47" s="429"/>
      <c r="JVL47" s="429"/>
      <c r="JVM47" s="429"/>
      <c r="JVN47" s="429"/>
      <c r="JVO47" s="429"/>
      <c r="JVP47" s="429"/>
      <c r="JVQ47" s="429"/>
      <c r="JVR47" s="429"/>
      <c r="JVS47" s="429"/>
      <c r="JVT47" s="429"/>
      <c r="JVU47" s="429"/>
      <c r="JVV47" s="429"/>
      <c r="JVW47" s="429"/>
      <c r="JVX47" s="429"/>
      <c r="JVY47" s="429"/>
      <c r="JVZ47" s="429"/>
      <c r="JWA47" s="429"/>
      <c r="JWB47" s="429"/>
      <c r="JWC47" s="429"/>
      <c r="JWD47" s="429"/>
      <c r="JWE47" s="429"/>
      <c r="JWF47" s="429"/>
      <c r="JWG47" s="429"/>
      <c r="JWH47" s="429"/>
      <c r="JWI47" s="429"/>
      <c r="JWJ47" s="429"/>
      <c r="JWK47" s="429"/>
      <c r="JWL47" s="429"/>
      <c r="JWM47" s="429"/>
      <c r="JWN47" s="429"/>
      <c r="JWO47" s="429"/>
      <c r="JWP47" s="429"/>
      <c r="JWQ47" s="429"/>
      <c r="JWR47" s="429"/>
      <c r="JWS47" s="429"/>
      <c r="JWT47" s="429"/>
      <c r="JWU47" s="429"/>
      <c r="JWV47" s="429"/>
      <c r="JWW47" s="429"/>
      <c r="JWX47" s="429"/>
      <c r="JWY47" s="429"/>
      <c r="JWZ47" s="429"/>
      <c r="JXA47" s="429"/>
      <c r="JXB47" s="429"/>
      <c r="JXC47" s="429"/>
      <c r="JXD47" s="429"/>
      <c r="JXE47" s="429"/>
      <c r="JXF47" s="429"/>
      <c r="JXG47" s="429"/>
      <c r="JXH47" s="429"/>
      <c r="JXI47" s="429"/>
      <c r="JXJ47" s="429"/>
      <c r="JXK47" s="429"/>
      <c r="JXL47" s="429"/>
      <c r="JXM47" s="429"/>
      <c r="JXN47" s="429"/>
      <c r="JXO47" s="429"/>
      <c r="JXP47" s="429"/>
      <c r="JXQ47" s="429"/>
      <c r="JXR47" s="429"/>
      <c r="JXS47" s="429"/>
      <c r="JXT47" s="429"/>
      <c r="JXU47" s="429"/>
      <c r="JXV47" s="429"/>
      <c r="JXW47" s="429"/>
      <c r="JXX47" s="429"/>
      <c r="JXY47" s="429"/>
      <c r="JXZ47" s="429"/>
      <c r="JYA47" s="429"/>
      <c r="JYB47" s="429"/>
      <c r="JYC47" s="429"/>
      <c r="JYD47" s="429"/>
      <c r="JYE47" s="429"/>
      <c r="JYF47" s="429"/>
      <c r="JYG47" s="429"/>
      <c r="JYH47" s="429"/>
      <c r="JYI47" s="429"/>
      <c r="JYJ47" s="429"/>
      <c r="JYK47" s="429"/>
      <c r="JYL47" s="429"/>
      <c r="JYM47" s="429"/>
      <c r="JYN47" s="429"/>
      <c r="JYO47" s="429"/>
      <c r="JYP47" s="429"/>
      <c r="JYQ47" s="429"/>
      <c r="JYR47" s="429"/>
      <c r="JYS47" s="429"/>
      <c r="JYT47" s="429"/>
      <c r="JYU47" s="429"/>
      <c r="JYV47" s="429"/>
      <c r="JYW47" s="429"/>
      <c r="JYX47" s="429"/>
      <c r="JYY47" s="429"/>
      <c r="JYZ47" s="429"/>
      <c r="JZA47" s="429"/>
      <c r="JZB47" s="429"/>
      <c r="JZC47" s="429"/>
      <c r="JZD47" s="429"/>
      <c r="JZE47" s="429"/>
      <c r="JZF47" s="429"/>
      <c r="JZG47" s="429"/>
      <c r="JZH47" s="429"/>
      <c r="JZI47" s="429"/>
      <c r="JZJ47" s="429"/>
      <c r="JZK47" s="429"/>
      <c r="JZL47" s="429"/>
      <c r="JZM47" s="429"/>
      <c r="JZN47" s="429"/>
      <c r="JZO47" s="429"/>
      <c r="JZP47" s="429"/>
      <c r="JZQ47" s="429"/>
      <c r="JZR47" s="429"/>
      <c r="JZS47" s="429"/>
      <c r="JZT47" s="429"/>
      <c r="JZU47" s="429"/>
      <c r="JZV47" s="429"/>
      <c r="JZW47" s="429"/>
      <c r="JZX47" s="429"/>
      <c r="JZY47" s="429"/>
      <c r="JZZ47" s="429"/>
      <c r="KAA47" s="429"/>
      <c r="KAB47" s="429"/>
      <c r="KAC47" s="429"/>
      <c r="KAD47" s="429"/>
      <c r="KAE47" s="429"/>
      <c r="KAF47" s="429"/>
      <c r="KAG47" s="429"/>
      <c r="KAH47" s="429"/>
      <c r="KAI47" s="429"/>
      <c r="KAJ47" s="429"/>
      <c r="KAK47" s="429"/>
      <c r="KAL47" s="429"/>
      <c r="KAM47" s="429"/>
      <c r="KAN47" s="429"/>
      <c r="KAO47" s="429"/>
      <c r="KAP47" s="429"/>
      <c r="KAQ47" s="429"/>
      <c r="KAR47" s="429"/>
      <c r="KAS47" s="429"/>
      <c r="KAT47" s="429"/>
      <c r="KAU47" s="429"/>
      <c r="KAV47" s="429"/>
      <c r="KAW47" s="429"/>
      <c r="KAX47" s="429"/>
      <c r="KAY47" s="429"/>
      <c r="KAZ47" s="429"/>
      <c r="KBA47" s="429"/>
      <c r="KBB47" s="429"/>
      <c r="KBC47" s="429"/>
      <c r="KBD47" s="429"/>
      <c r="KBE47" s="429"/>
      <c r="KBF47" s="429"/>
      <c r="KBG47" s="429"/>
      <c r="KBH47" s="429"/>
      <c r="KBI47" s="429"/>
      <c r="KBJ47" s="429"/>
      <c r="KBK47" s="429"/>
      <c r="KBL47" s="429"/>
      <c r="KBM47" s="429"/>
      <c r="KBN47" s="429"/>
      <c r="KBO47" s="429"/>
      <c r="KBP47" s="429"/>
      <c r="KBQ47" s="429"/>
      <c r="KBR47" s="429"/>
      <c r="KBS47" s="429"/>
      <c r="KBT47" s="429"/>
      <c r="KBU47" s="429"/>
      <c r="KBV47" s="429"/>
      <c r="KBW47" s="429"/>
      <c r="KBX47" s="429"/>
      <c r="KBY47" s="429"/>
      <c r="KBZ47" s="429"/>
      <c r="KCA47" s="429"/>
      <c r="KCB47" s="429"/>
      <c r="KCC47" s="429"/>
      <c r="KCD47" s="429"/>
      <c r="KCE47" s="429"/>
      <c r="KCF47" s="429"/>
      <c r="KCG47" s="429"/>
      <c r="KCH47" s="429"/>
      <c r="KCI47" s="429"/>
      <c r="KCJ47" s="429"/>
      <c r="KCK47" s="429"/>
      <c r="KCL47" s="429"/>
      <c r="KCM47" s="429"/>
      <c r="KCN47" s="429"/>
      <c r="KCO47" s="429"/>
      <c r="KCP47" s="429"/>
      <c r="KCQ47" s="429"/>
      <c r="KCR47" s="429"/>
      <c r="KCS47" s="429"/>
      <c r="KCT47" s="429"/>
      <c r="KCU47" s="429"/>
      <c r="KCV47" s="429"/>
      <c r="KCW47" s="429"/>
      <c r="KCX47" s="429"/>
      <c r="KCY47" s="429"/>
      <c r="KCZ47" s="429"/>
      <c r="KDA47" s="429"/>
      <c r="KDB47" s="429"/>
      <c r="KDC47" s="429"/>
      <c r="KDD47" s="429"/>
      <c r="KDE47" s="429"/>
      <c r="KDF47" s="429"/>
      <c r="KDG47" s="429"/>
      <c r="KDH47" s="429"/>
      <c r="KDI47" s="429"/>
      <c r="KDJ47" s="429"/>
      <c r="KDK47" s="429"/>
      <c r="KDL47" s="429"/>
      <c r="KDM47" s="429"/>
      <c r="KDN47" s="429"/>
      <c r="KDO47" s="429"/>
      <c r="KDP47" s="429"/>
      <c r="KDQ47" s="429"/>
      <c r="KDR47" s="429"/>
      <c r="KDS47" s="429"/>
      <c r="KDT47" s="429"/>
      <c r="KDU47" s="429"/>
      <c r="KDV47" s="429"/>
      <c r="KDW47" s="429"/>
      <c r="KDX47" s="429"/>
      <c r="KDY47" s="429"/>
      <c r="KDZ47" s="429"/>
      <c r="KEA47" s="429"/>
      <c r="KEB47" s="429"/>
      <c r="KEC47" s="429"/>
      <c r="KED47" s="429"/>
      <c r="KEE47" s="429"/>
      <c r="KEF47" s="429"/>
      <c r="KEG47" s="429"/>
      <c r="KEH47" s="429"/>
      <c r="KEI47" s="429"/>
      <c r="KEJ47" s="429"/>
      <c r="KEK47" s="429"/>
      <c r="KEL47" s="429"/>
      <c r="KEM47" s="429"/>
      <c r="KEN47" s="429"/>
      <c r="KEO47" s="429"/>
      <c r="KEP47" s="429"/>
      <c r="KEQ47" s="429"/>
      <c r="KER47" s="429"/>
      <c r="KES47" s="429"/>
      <c r="KET47" s="429"/>
      <c r="KEU47" s="429"/>
      <c r="KEV47" s="429"/>
      <c r="KEW47" s="429"/>
      <c r="KEX47" s="429"/>
      <c r="KEY47" s="429"/>
      <c r="KEZ47" s="429"/>
      <c r="KFA47" s="429"/>
      <c r="KFB47" s="429"/>
      <c r="KFC47" s="429"/>
      <c r="KFD47" s="429"/>
      <c r="KFE47" s="429"/>
      <c r="KFF47" s="429"/>
      <c r="KFG47" s="429"/>
      <c r="KFH47" s="429"/>
      <c r="KFI47" s="429"/>
      <c r="KFJ47" s="429"/>
      <c r="KFK47" s="429"/>
      <c r="KFL47" s="429"/>
      <c r="KFM47" s="429"/>
      <c r="KFN47" s="429"/>
      <c r="KFO47" s="429"/>
      <c r="KFP47" s="429"/>
      <c r="KFQ47" s="429"/>
      <c r="KFR47" s="429"/>
      <c r="KFS47" s="429"/>
      <c r="KFT47" s="429"/>
      <c r="KFU47" s="429"/>
      <c r="KFV47" s="429"/>
      <c r="KFW47" s="429"/>
      <c r="KFX47" s="429"/>
      <c r="KFY47" s="429"/>
      <c r="KFZ47" s="429"/>
      <c r="KGA47" s="429"/>
      <c r="KGB47" s="429"/>
      <c r="KGC47" s="429"/>
      <c r="KGD47" s="429"/>
      <c r="KGE47" s="429"/>
      <c r="KGF47" s="429"/>
      <c r="KGG47" s="429"/>
      <c r="KGH47" s="429"/>
      <c r="KGI47" s="429"/>
      <c r="KGJ47" s="429"/>
      <c r="KGK47" s="429"/>
      <c r="KGL47" s="429"/>
      <c r="KGM47" s="429"/>
      <c r="KGN47" s="429"/>
      <c r="KGO47" s="429"/>
      <c r="KGP47" s="429"/>
      <c r="KGQ47" s="429"/>
      <c r="KGR47" s="429"/>
      <c r="KGS47" s="429"/>
      <c r="KGT47" s="429"/>
      <c r="KGU47" s="429"/>
      <c r="KGV47" s="429"/>
      <c r="KGW47" s="429"/>
      <c r="KGX47" s="429"/>
      <c r="KGY47" s="429"/>
      <c r="KGZ47" s="429"/>
      <c r="KHA47" s="429"/>
      <c r="KHB47" s="429"/>
      <c r="KHC47" s="429"/>
      <c r="KHD47" s="429"/>
      <c r="KHE47" s="429"/>
      <c r="KHF47" s="429"/>
      <c r="KHG47" s="429"/>
      <c r="KHH47" s="429"/>
      <c r="KHI47" s="429"/>
      <c r="KHJ47" s="429"/>
      <c r="KHK47" s="429"/>
      <c r="KHL47" s="429"/>
      <c r="KHM47" s="429"/>
      <c r="KHN47" s="429"/>
      <c r="KHO47" s="429"/>
      <c r="KHP47" s="429"/>
      <c r="KHQ47" s="429"/>
      <c r="KHR47" s="429"/>
      <c r="KHS47" s="429"/>
      <c r="KHT47" s="429"/>
      <c r="KHU47" s="429"/>
      <c r="KHV47" s="429"/>
      <c r="KHW47" s="429"/>
      <c r="KHX47" s="429"/>
      <c r="KHY47" s="429"/>
      <c r="KHZ47" s="429"/>
      <c r="KIA47" s="429"/>
      <c r="KIB47" s="429"/>
      <c r="KIC47" s="429"/>
      <c r="KID47" s="429"/>
      <c r="KIE47" s="429"/>
      <c r="KIF47" s="429"/>
      <c r="KIG47" s="429"/>
      <c r="KIH47" s="429"/>
      <c r="KII47" s="429"/>
      <c r="KIJ47" s="429"/>
      <c r="KIK47" s="429"/>
      <c r="KIL47" s="429"/>
      <c r="KIM47" s="429"/>
      <c r="KIN47" s="429"/>
      <c r="KIO47" s="429"/>
      <c r="KIP47" s="429"/>
      <c r="KIQ47" s="429"/>
      <c r="KIR47" s="429"/>
      <c r="KIS47" s="429"/>
      <c r="KIT47" s="429"/>
      <c r="KIU47" s="429"/>
      <c r="KIV47" s="429"/>
      <c r="KIW47" s="429"/>
      <c r="KIX47" s="429"/>
      <c r="KIY47" s="429"/>
      <c r="KIZ47" s="429"/>
      <c r="KJA47" s="429"/>
      <c r="KJB47" s="429"/>
      <c r="KJC47" s="429"/>
      <c r="KJD47" s="429"/>
      <c r="KJE47" s="429"/>
      <c r="KJF47" s="429"/>
      <c r="KJG47" s="429"/>
      <c r="KJH47" s="429"/>
      <c r="KJI47" s="429"/>
      <c r="KJJ47" s="429"/>
      <c r="KJK47" s="429"/>
      <c r="KJL47" s="429"/>
      <c r="KJM47" s="429"/>
      <c r="KJN47" s="429"/>
      <c r="KJO47" s="429"/>
      <c r="KJP47" s="429"/>
      <c r="KJQ47" s="429"/>
      <c r="KJR47" s="429"/>
      <c r="KJS47" s="429"/>
      <c r="KJT47" s="429"/>
      <c r="KJU47" s="429"/>
      <c r="KJV47" s="429"/>
      <c r="KJW47" s="429"/>
      <c r="KJX47" s="429"/>
      <c r="KJY47" s="429"/>
      <c r="KJZ47" s="429"/>
      <c r="KKA47" s="429"/>
      <c r="KKB47" s="429"/>
      <c r="KKC47" s="429"/>
      <c r="KKD47" s="429"/>
      <c r="KKE47" s="429"/>
      <c r="KKF47" s="429"/>
      <c r="KKG47" s="429"/>
      <c r="KKH47" s="429"/>
      <c r="KKI47" s="429"/>
      <c r="KKJ47" s="429"/>
      <c r="KKK47" s="429"/>
      <c r="KKL47" s="429"/>
      <c r="KKM47" s="429"/>
      <c r="KKN47" s="429"/>
      <c r="KKO47" s="429"/>
      <c r="KKP47" s="429"/>
      <c r="KKQ47" s="429"/>
      <c r="KKR47" s="429"/>
      <c r="KKS47" s="429"/>
      <c r="KKT47" s="429"/>
      <c r="KKU47" s="429"/>
      <c r="KKV47" s="429"/>
      <c r="KKW47" s="429"/>
      <c r="KKX47" s="429"/>
      <c r="KKY47" s="429"/>
      <c r="KKZ47" s="429"/>
      <c r="KLA47" s="429"/>
      <c r="KLB47" s="429"/>
      <c r="KLC47" s="429"/>
      <c r="KLD47" s="429"/>
      <c r="KLE47" s="429"/>
      <c r="KLF47" s="429"/>
      <c r="KLG47" s="429"/>
      <c r="KLH47" s="429"/>
      <c r="KLI47" s="429"/>
      <c r="KLJ47" s="429"/>
      <c r="KLK47" s="429"/>
      <c r="KLL47" s="429"/>
      <c r="KLM47" s="429"/>
      <c r="KLN47" s="429"/>
      <c r="KLO47" s="429"/>
      <c r="KLP47" s="429"/>
      <c r="KLQ47" s="429"/>
      <c r="KLR47" s="429"/>
      <c r="KLS47" s="429"/>
      <c r="KLT47" s="429"/>
      <c r="KLU47" s="429"/>
      <c r="KLV47" s="429"/>
      <c r="KLW47" s="429"/>
      <c r="KLX47" s="429"/>
      <c r="KLY47" s="429"/>
      <c r="KLZ47" s="429"/>
      <c r="KMA47" s="429"/>
      <c r="KMB47" s="429"/>
      <c r="KMC47" s="429"/>
      <c r="KMD47" s="429"/>
      <c r="KME47" s="429"/>
      <c r="KMF47" s="429"/>
      <c r="KMG47" s="429"/>
      <c r="KMH47" s="429"/>
      <c r="KMI47" s="429"/>
      <c r="KMJ47" s="429"/>
      <c r="KMK47" s="429"/>
      <c r="KML47" s="429"/>
      <c r="KMM47" s="429"/>
      <c r="KMN47" s="429"/>
      <c r="KMO47" s="429"/>
      <c r="KMP47" s="429"/>
      <c r="KMQ47" s="429"/>
      <c r="KMR47" s="429"/>
      <c r="KMS47" s="429"/>
      <c r="KMT47" s="429"/>
      <c r="KMU47" s="429"/>
      <c r="KMV47" s="429"/>
      <c r="KMW47" s="429"/>
      <c r="KMX47" s="429"/>
      <c r="KMY47" s="429"/>
      <c r="KMZ47" s="429"/>
      <c r="KNA47" s="429"/>
      <c r="KNB47" s="429"/>
      <c r="KNC47" s="429"/>
      <c r="KND47" s="429"/>
      <c r="KNE47" s="429"/>
      <c r="KNF47" s="429"/>
      <c r="KNG47" s="429"/>
      <c r="KNH47" s="429"/>
      <c r="KNI47" s="429"/>
      <c r="KNJ47" s="429"/>
      <c r="KNK47" s="429"/>
      <c r="KNL47" s="429"/>
      <c r="KNM47" s="429"/>
      <c r="KNN47" s="429"/>
      <c r="KNO47" s="429"/>
      <c r="KNP47" s="429"/>
      <c r="KNQ47" s="429"/>
      <c r="KNR47" s="429"/>
      <c r="KNS47" s="429"/>
      <c r="KNT47" s="429"/>
      <c r="KNU47" s="429"/>
      <c r="KNV47" s="429"/>
      <c r="KNW47" s="429"/>
      <c r="KNX47" s="429"/>
      <c r="KNY47" s="429"/>
      <c r="KNZ47" s="429"/>
      <c r="KOA47" s="429"/>
      <c r="KOB47" s="429"/>
      <c r="KOC47" s="429"/>
      <c r="KOD47" s="429"/>
      <c r="KOE47" s="429"/>
      <c r="KOF47" s="429"/>
      <c r="KOG47" s="429"/>
      <c r="KOH47" s="429"/>
      <c r="KOI47" s="429"/>
      <c r="KOJ47" s="429"/>
      <c r="KOK47" s="429"/>
      <c r="KOL47" s="429"/>
      <c r="KOM47" s="429"/>
      <c r="KON47" s="429"/>
      <c r="KOO47" s="429"/>
      <c r="KOP47" s="429"/>
      <c r="KOQ47" s="429"/>
      <c r="KOR47" s="429"/>
      <c r="KOS47" s="429"/>
      <c r="KOT47" s="429"/>
      <c r="KOU47" s="429"/>
      <c r="KOV47" s="429"/>
      <c r="KOW47" s="429"/>
      <c r="KOX47" s="429"/>
      <c r="KOY47" s="429"/>
      <c r="KOZ47" s="429"/>
      <c r="KPA47" s="429"/>
      <c r="KPB47" s="429"/>
      <c r="KPC47" s="429"/>
      <c r="KPD47" s="429"/>
      <c r="KPE47" s="429"/>
      <c r="KPF47" s="429"/>
      <c r="KPG47" s="429"/>
      <c r="KPH47" s="429"/>
      <c r="KPI47" s="429"/>
      <c r="KPJ47" s="429"/>
      <c r="KPK47" s="429"/>
      <c r="KPL47" s="429"/>
      <c r="KPM47" s="429"/>
      <c r="KPN47" s="429"/>
      <c r="KPO47" s="429"/>
      <c r="KPP47" s="429"/>
      <c r="KPQ47" s="429"/>
      <c r="KPR47" s="429"/>
      <c r="KPS47" s="429"/>
      <c r="KPT47" s="429"/>
      <c r="KPU47" s="429"/>
      <c r="KPV47" s="429"/>
      <c r="KPW47" s="429"/>
      <c r="KPX47" s="429"/>
      <c r="KPY47" s="429"/>
      <c r="KPZ47" s="429"/>
      <c r="KQA47" s="429"/>
      <c r="KQB47" s="429"/>
      <c r="KQC47" s="429"/>
      <c r="KQD47" s="429"/>
      <c r="KQE47" s="429"/>
      <c r="KQF47" s="429"/>
      <c r="KQG47" s="429"/>
      <c r="KQH47" s="429"/>
      <c r="KQI47" s="429"/>
      <c r="KQJ47" s="429"/>
      <c r="KQK47" s="429"/>
      <c r="KQL47" s="429"/>
      <c r="KQM47" s="429"/>
      <c r="KQN47" s="429"/>
      <c r="KQO47" s="429"/>
      <c r="KQP47" s="429"/>
      <c r="KQQ47" s="429"/>
      <c r="KQR47" s="429"/>
      <c r="KQS47" s="429"/>
      <c r="KQT47" s="429"/>
      <c r="KQU47" s="429"/>
      <c r="KQV47" s="429"/>
      <c r="KQW47" s="429"/>
      <c r="KQX47" s="429"/>
      <c r="KQY47" s="429"/>
      <c r="KQZ47" s="429"/>
      <c r="KRA47" s="429"/>
      <c r="KRB47" s="429"/>
      <c r="KRC47" s="429"/>
      <c r="KRD47" s="429"/>
      <c r="KRE47" s="429"/>
      <c r="KRF47" s="429"/>
      <c r="KRG47" s="429"/>
      <c r="KRH47" s="429"/>
      <c r="KRI47" s="429"/>
      <c r="KRJ47" s="429"/>
      <c r="KRK47" s="429"/>
      <c r="KRL47" s="429"/>
      <c r="KRM47" s="429"/>
      <c r="KRN47" s="429"/>
      <c r="KRO47" s="429"/>
      <c r="KRP47" s="429"/>
      <c r="KRQ47" s="429"/>
      <c r="KRR47" s="429"/>
      <c r="KRS47" s="429"/>
      <c r="KRT47" s="429"/>
      <c r="KRU47" s="429"/>
      <c r="KRV47" s="429"/>
      <c r="KRW47" s="429"/>
      <c r="KRX47" s="429"/>
      <c r="KRY47" s="429"/>
      <c r="KRZ47" s="429"/>
      <c r="KSA47" s="429"/>
      <c r="KSB47" s="429"/>
      <c r="KSC47" s="429"/>
      <c r="KSD47" s="429"/>
      <c r="KSE47" s="429"/>
      <c r="KSF47" s="429"/>
      <c r="KSG47" s="429"/>
      <c r="KSH47" s="429"/>
      <c r="KSI47" s="429"/>
      <c r="KSJ47" s="429"/>
      <c r="KSK47" s="429"/>
      <c r="KSL47" s="429"/>
      <c r="KSM47" s="429"/>
      <c r="KSN47" s="429"/>
      <c r="KSO47" s="429"/>
      <c r="KSP47" s="429"/>
      <c r="KSQ47" s="429"/>
      <c r="KSR47" s="429"/>
      <c r="KSS47" s="429"/>
      <c r="KST47" s="429"/>
      <c r="KSU47" s="429"/>
      <c r="KSV47" s="429"/>
      <c r="KSW47" s="429"/>
      <c r="KSX47" s="429"/>
      <c r="KSY47" s="429"/>
      <c r="KSZ47" s="429"/>
      <c r="KTA47" s="429"/>
      <c r="KTB47" s="429"/>
      <c r="KTC47" s="429"/>
      <c r="KTD47" s="429"/>
      <c r="KTE47" s="429"/>
      <c r="KTF47" s="429"/>
      <c r="KTG47" s="429"/>
      <c r="KTH47" s="429"/>
      <c r="KTI47" s="429"/>
      <c r="KTJ47" s="429"/>
      <c r="KTK47" s="429"/>
      <c r="KTL47" s="429"/>
      <c r="KTM47" s="429"/>
      <c r="KTN47" s="429"/>
      <c r="KTO47" s="429"/>
      <c r="KTP47" s="429"/>
      <c r="KTQ47" s="429"/>
      <c r="KTR47" s="429"/>
      <c r="KTS47" s="429"/>
      <c r="KTT47" s="429"/>
      <c r="KTU47" s="429"/>
      <c r="KTV47" s="429"/>
      <c r="KTW47" s="429"/>
      <c r="KTX47" s="429"/>
      <c r="KTY47" s="429"/>
      <c r="KTZ47" s="429"/>
      <c r="KUA47" s="429"/>
      <c r="KUB47" s="429"/>
      <c r="KUC47" s="429"/>
      <c r="KUD47" s="429"/>
      <c r="KUE47" s="429"/>
      <c r="KUF47" s="429"/>
      <c r="KUG47" s="429"/>
      <c r="KUH47" s="429"/>
      <c r="KUI47" s="429"/>
      <c r="KUJ47" s="429"/>
      <c r="KUK47" s="429"/>
      <c r="KUL47" s="429"/>
      <c r="KUM47" s="429"/>
      <c r="KUN47" s="429"/>
      <c r="KUO47" s="429"/>
      <c r="KUP47" s="429"/>
      <c r="KUQ47" s="429"/>
      <c r="KUR47" s="429"/>
      <c r="KUS47" s="429"/>
      <c r="KUT47" s="429"/>
      <c r="KUU47" s="429"/>
      <c r="KUV47" s="429"/>
      <c r="KUW47" s="429"/>
      <c r="KUX47" s="429"/>
      <c r="KUY47" s="429"/>
      <c r="KUZ47" s="429"/>
      <c r="KVA47" s="429"/>
      <c r="KVB47" s="429"/>
      <c r="KVC47" s="429"/>
      <c r="KVD47" s="429"/>
      <c r="KVE47" s="429"/>
      <c r="KVF47" s="429"/>
      <c r="KVG47" s="429"/>
      <c r="KVH47" s="429"/>
      <c r="KVI47" s="429"/>
      <c r="KVJ47" s="429"/>
      <c r="KVK47" s="429"/>
      <c r="KVL47" s="429"/>
      <c r="KVM47" s="429"/>
      <c r="KVN47" s="429"/>
      <c r="KVO47" s="429"/>
      <c r="KVP47" s="429"/>
      <c r="KVQ47" s="429"/>
      <c r="KVR47" s="429"/>
      <c r="KVS47" s="429"/>
      <c r="KVT47" s="429"/>
      <c r="KVU47" s="429"/>
      <c r="KVV47" s="429"/>
      <c r="KVW47" s="429"/>
      <c r="KVX47" s="429"/>
      <c r="KVY47" s="429"/>
      <c r="KVZ47" s="429"/>
      <c r="KWA47" s="429"/>
      <c r="KWB47" s="429"/>
      <c r="KWC47" s="429"/>
      <c r="KWD47" s="429"/>
      <c r="KWE47" s="429"/>
      <c r="KWF47" s="429"/>
      <c r="KWG47" s="429"/>
      <c r="KWH47" s="429"/>
      <c r="KWI47" s="429"/>
      <c r="KWJ47" s="429"/>
      <c r="KWK47" s="429"/>
      <c r="KWL47" s="429"/>
      <c r="KWM47" s="429"/>
      <c r="KWN47" s="429"/>
      <c r="KWO47" s="429"/>
      <c r="KWP47" s="429"/>
      <c r="KWQ47" s="429"/>
      <c r="KWR47" s="429"/>
      <c r="KWS47" s="429"/>
      <c r="KWT47" s="429"/>
      <c r="KWU47" s="429"/>
      <c r="KWV47" s="429"/>
      <c r="KWW47" s="429"/>
      <c r="KWX47" s="429"/>
      <c r="KWY47" s="429"/>
      <c r="KWZ47" s="429"/>
      <c r="KXA47" s="429"/>
      <c r="KXB47" s="429"/>
      <c r="KXC47" s="429"/>
      <c r="KXD47" s="429"/>
      <c r="KXE47" s="429"/>
      <c r="KXF47" s="429"/>
      <c r="KXG47" s="429"/>
      <c r="KXH47" s="429"/>
      <c r="KXI47" s="429"/>
      <c r="KXJ47" s="429"/>
      <c r="KXK47" s="429"/>
      <c r="KXL47" s="429"/>
      <c r="KXM47" s="429"/>
      <c r="KXN47" s="429"/>
      <c r="KXO47" s="429"/>
      <c r="KXP47" s="429"/>
      <c r="KXQ47" s="429"/>
      <c r="KXR47" s="429"/>
      <c r="KXS47" s="429"/>
      <c r="KXT47" s="429"/>
      <c r="KXU47" s="429"/>
      <c r="KXV47" s="429"/>
      <c r="KXW47" s="429"/>
      <c r="KXX47" s="429"/>
      <c r="KXY47" s="429"/>
      <c r="KXZ47" s="429"/>
      <c r="KYA47" s="429"/>
      <c r="KYB47" s="429"/>
      <c r="KYC47" s="429"/>
      <c r="KYD47" s="429"/>
      <c r="KYE47" s="429"/>
      <c r="KYF47" s="429"/>
      <c r="KYG47" s="429"/>
      <c r="KYH47" s="429"/>
      <c r="KYI47" s="429"/>
      <c r="KYJ47" s="429"/>
      <c r="KYK47" s="429"/>
      <c r="KYL47" s="429"/>
      <c r="KYM47" s="429"/>
      <c r="KYN47" s="429"/>
      <c r="KYO47" s="429"/>
      <c r="KYP47" s="429"/>
      <c r="KYQ47" s="429"/>
      <c r="KYR47" s="429"/>
      <c r="KYS47" s="429"/>
      <c r="KYT47" s="429"/>
      <c r="KYU47" s="429"/>
      <c r="KYV47" s="429"/>
      <c r="KYW47" s="429"/>
      <c r="KYX47" s="429"/>
      <c r="KYY47" s="429"/>
      <c r="KYZ47" s="429"/>
      <c r="KZA47" s="429"/>
      <c r="KZB47" s="429"/>
      <c r="KZC47" s="429"/>
      <c r="KZD47" s="429"/>
      <c r="KZE47" s="429"/>
      <c r="KZF47" s="429"/>
      <c r="KZG47" s="429"/>
      <c r="KZH47" s="429"/>
      <c r="KZI47" s="429"/>
      <c r="KZJ47" s="429"/>
      <c r="KZK47" s="429"/>
      <c r="KZL47" s="429"/>
      <c r="KZM47" s="429"/>
      <c r="KZN47" s="429"/>
      <c r="KZO47" s="429"/>
      <c r="KZP47" s="429"/>
      <c r="KZQ47" s="429"/>
      <c r="KZR47" s="429"/>
      <c r="KZS47" s="429"/>
      <c r="KZT47" s="429"/>
      <c r="KZU47" s="429"/>
      <c r="KZV47" s="429"/>
      <c r="KZW47" s="429"/>
      <c r="KZX47" s="429"/>
      <c r="KZY47" s="429"/>
      <c r="KZZ47" s="429"/>
      <c r="LAA47" s="429"/>
      <c r="LAB47" s="429"/>
      <c r="LAC47" s="429"/>
      <c r="LAD47" s="429"/>
      <c r="LAE47" s="429"/>
      <c r="LAF47" s="429"/>
      <c r="LAG47" s="429"/>
      <c r="LAH47" s="429"/>
      <c r="LAI47" s="429"/>
      <c r="LAJ47" s="429"/>
      <c r="LAK47" s="429"/>
      <c r="LAL47" s="429"/>
      <c r="LAM47" s="429"/>
      <c r="LAN47" s="429"/>
      <c r="LAO47" s="429"/>
      <c r="LAP47" s="429"/>
      <c r="LAQ47" s="429"/>
      <c r="LAR47" s="429"/>
      <c r="LAS47" s="429"/>
      <c r="LAT47" s="429"/>
      <c r="LAU47" s="429"/>
      <c r="LAV47" s="429"/>
      <c r="LAW47" s="429"/>
      <c r="LAX47" s="429"/>
      <c r="LAY47" s="429"/>
      <c r="LAZ47" s="429"/>
      <c r="LBA47" s="429"/>
      <c r="LBB47" s="429"/>
      <c r="LBC47" s="429"/>
      <c r="LBD47" s="429"/>
      <c r="LBE47" s="429"/>
      <c r="LBF47" s="429"/>
      <c r="LBG47" s="429"/>
      <c r="LBH47" s="429"/>
      <c r="LBI47" s="429"/>
      <c r="LBJ47" s="429"/>
      <c r="LBK47" s="429"/>
      <c r="LBL47" s="429"/>
      <c r="LBM47" s="429"/>
      <c r="LBN47" s="429"/>
      <c r="LBO47" s="429"/>
      <c r="LBP47" s="429"/>
      <c r="LBQ47" s="429"/>
      <c r="LBR47" s="429"/>
      <c r="LBS47" s="429"/>
      <c r="LBT47" s="429"/>
      <c r="LBU47" s="429"/>
      <c r="LBV47" s="429"/>
      <c r="LBW47" s="429"/>
      <c r="LBX47" s="429"/>
      <c r="LBY47" s="429"/>
      <c r="LBZ47" s="429"/>
      <c r="LCA47" s="429"/>
      <c r="LCB47" s="429"/>
      <c r="LCC47" s="429"/>
      <c r="LCD47" s="429"/>
      <c r="LCE47" s="429"/>
      <c r="LCF47" s="429"/>
      <c r="LCG47" s="429"/>
      <c r="LCH47" s="429"/>
      <c r="LCI47" s="429"/>
      <c r="LCJ47" s="429"/>
      <c r="LCK47" s="429"/>
      <c r="LCL47" s="429"/>
      <c r="LCM47" s="429"/>
      <c r="LCN47" s="429"/>
      <c r="LCO47" s="429"/>
      <c r="LCP47" s="429"/>
      <c r="LCQ47" s="429"/>
      <c r="LCR47" s="429"/>
      <c r="LCS47" s="429"/>
      <c r="LCT47" s="429"/>
      <c r="LCU47" s="429"/>
      <c r="LCV47" s="429"/>
      <c r="LCW47" s="429"/>
      <c r="LCX47" s="429"/>
      <c r="LCY47" s="429"/>
      <c r="LCZ47" s="429"/>
      <c r="LDA47" s="429"/>
      <c r="LDB47" s="429"/>
      <c r="LDC47" s="429"/>
      <c r="LDD47" s="429"/>
      <c r="LDE47" s="429"/>
      <c r="LDF47" s="429"/>
      <c r="LDG47" s="429"/>
      <c r="LDH47" s="429"/>
      <c r="LDI47" s="429"/>
      <c r="LDJ47" s="429"/>
      <c r="LDK47" s="429"/>
      <c r="LDL47" s="429"/>
      <c r="LDM47" s="429"/>
      <c r="LDN47" s="429"/>
      <c r="LDO47" s="429"/>
      <c r="LDP47" s="429"/>
      <c r="LDQ47" s="429"/>
      <c r="LDR47" s="429"/>
      <c r="LDS47" s="429"/>
      <c r="LDT47" s="429"/>
      <c r="LDU47" s="429"/>
      <c r="LDV47" s="429"/>
      <c r="LDW47" s="429"/>
      <c r="LDX47" s="429"/>
      <c r="LDY47" s="429"/>
      <c r="LDZ47" s="429"/>
      <c r="LEA47" s="429"/>
      <c r="LEB47" s="429"/>
      <c r="LEC47" s="429"/>
      <c r="LED47" s="429"/>
      <c r="LEE47" s="429"/>
      <c r="LEF47" s="429"/>
      <c r="LEG47" s="429"/>
      <c r="LEH47" s="429"/>
      <c r="LEI47" s="429"/>
      <c r="LEJ47" s="429"/>
      <c r="LEK47" s="429"/>
      <c r="LEL47" s="429"/>
      <c r="LEM47" s="429"/>
      <c r="LEN47" s="429"/>
      <c r="LEO47" s="429"/>
      <c r="LEP47" s="429"/>
      <c r="LEQ47" s="429"/>
      <c r="LER47" s="429"/>
      <c r="LES47" s="429"/>
      <c r="LET47" s="429"/>
      <c r="LEU47" s="429"/>
      <c r="LEV47" s="429"/>
      <c r="LEW47" s="429"/>
      <c r="LEX47" s="429"/>
      <c r="LEY47" s="429"/>
      <c r="LEZ47" s="429"/>
      <c r="LFA47" s="429"/>
      <c r="LFB47" s="429"/>
      <c r="LFC47" s="429"/>
      <c r="LFD47" s="429"/>
      <c r="LFE47" s="429"/>
      <c r="LFF47" s="429"/>
      <c r="LFG47" s="429"/>
      <c r="LFH47" s="429"/>
      <c r="LFI47" s="429"/>
      <c r="LFJ47" s="429"/>
      <c r="LFK47" s="429"/>
      <c r="LFL47" s="429"/>
      <c r="LFM47" s="429"/>
      <c r="LFN47" s="429"/>
      <c r="LFO47" s="429"/>
      <c r="LFP47" s="429"/>
      <c r="LFQ47" s="429"/>
      <c r="LFR47" s="429"/>
      <c r="LFS47" s="429"/>
      <c r="LFT47" s="429"/>
      <c r="LFU47" s="429"/>
      <c r="LFV47" s="429"/>
      <c r="LFW47" s="429"/>
      <c r="LFX47" s="429"/>
      <c r="LFY47" s="429"/>
      <c r="LFZ47" s="429"/>
      <c r="LGA47" s="429"/>
      <c r="LGB47" s="429"/>
      <c r="LGC47" s="429"/>
      <c r="LGD47" s="429"/>
      <c r="LGE47" s="429"/>
      <c r="LGF47" s="429"/>
      <c r="LGG47" s="429"/>
      <c r="LGH47" s="429"/>
      <c r="LGI47" s="429"/>
      <c r="LGJ47" s="429"/>
      <c r="LGK47" s="429"/>
      <c r="LGL47" s="429"/>
      <c r="LGM47" s="429"/>
      <c r="LGN47" s="429"/>
      <c r="LGO47" s="429"/>
      <c r="LGP47" s="429"/>
      <c r="LGQ47" s="429"/>
      <c r="LGR47" s="429"/>
      <c r="LGS47" s="429"/>
      <c r="LGT47" s="429"/>
      <c r="LGU47" s="429"/>
      <c r="LGV47" s="429"/>
      <c r="LGW47" s="429"/>
      <c r="LGX47" s="429"/>
      <c r="LGY47" s="429"/>
      <c r="LGZ47" s="429"/>
      <c r="LHA47" s="429"/>
      <c r="LHB47" s="429"/>
      <c r="LHC47" s="429"/>
      <c r="LHD47" s="429"/>
      <c r="LHE47" s="429"/>
      <c r="LHF47" s="429"/>
      <c r="LHG47" s="429"/>
      <c r="LHH47" s="429"/>
      <c r="LHI47" s="429"/>
      <c r="LHJ47" s="429"/>
      <c r="LHK47" s="429"/>
      <c r="LHL47" s="429"/>
      <c r="LHM47" s="429"/>
      <c r="LHN47" s="429"/>
      <c r="LHO47" s="429"/>
      <c r="LHP47" s="429"/>
      <c r="LHQ47" s="429"/>
      <c r="LHR47" s="429"/>
      <c r="LHS47" s="429"/>
      <c r="LHT47" s="429"/>
      <c r="LHU47" s="429"/>
      <c r="LHV47" s="429"/>
      <c r="LHW47" s="429"/>
      <c r="LHX47" s="429"/>
      <c r="LHY47" s="429"/>
      <c r="LHZ47" s="429"/>
      <c r="LIA47" s="429"/>
      <c r="LIB47" s="429"/>
      <c r="LIC47" s="429"/>
      <c r="LID47" s="429"/>
      <c r="LIE47" s="429"/>
      <c r="LIF47" s="429"/>
      <c r="LIG47" s="429"/>
      <c r="LIH47" s="429"/>
      <c r="LII47" s="429"/>
      <c r="LIJ47" s="429"/>
      <c r="LIK47" s="429"/>
      <c r="LIL47" s="429"/>
      <c r="LIM47" s="429"/>
      <c r="LIN47" s="429"/>
      <c r="LIO47" s="429"/>
      <c r="LIP47" s="429"/>
      <c r="LIQ47" s="429"/>
      <c r="LIR47" s="429"/>
      <c r="LIS47" s="429"/>
      <c r="LIT47" s="429"/>
      <c r="LIU47" s="429"/>
      <c r="LIV47" s="429"/>
      <c r="LIW47" s="429"/>
      <c r="LIX47" s="429"/>
      <c r="LIY47" s="429"/>
      <c r="LIZ47" s="429"/>
      <c r="LJA47" s="429"/>
      <c r="LJB47" s="429"/>
      <c r="LJC47" s="429"/>
      <c r="LJD47" s="429"/>
      <c r="LJE47" s="429"/>
      <c r="LJF47" s="429"/>
      <c r="LJG47" s="429"/>
      <c r="LJH47" s="429"/>
      <c r="LJI47" s="429"/>
      <c r="LJJ47" s="429"/>
      <c r="LJK47" s="429"/>
      <c r="LJL47" s="429"/>
      <c r="LJM47" s="429"/>
      <c r="LJN47" s="429"/>
      <c r="LJO47" s="429"/>
      <c r="LJP47" s="429"/>
      <c r="LJQ47" s="429"/>
      <c r="LJR47" s="429"/>
      <c r="LJS47" s="429"/>
      <c r="LJT47" s="429"/>
      <c r="LJU47" s="429"/>
      <c r="LJV47" s="429"/>
      <c r="LJW47" s="429"/>
      <c r="LJX47" s="429"/>
      <c r="LJY47" s="429"/>
      <c r="LJZ47" s="429"/>
      <c r="LKA47" s="429"/>
      <c r="LKB47" s="429"/>
      <c r="LKC47" s="429"/>
      <c r="LKD47" s="429"/>
      <c r="LKE47" s="429"/>
      <c r="LKF47" s="429"/>
      <c r="LKG47" s="429"/>
      <c r="LKH47" s="429"/>
      <c r="LKI47" s="429"/>
      <c r="LKJ47" s="429"/>
      <c r="LKK47" s="429"/>
      <c r="LKL47" s="429"/>
      <c r="LKM47" s="429"/>
      <c r="LKN47" s="429"/>
      <c r="LKO47" s="429"/>
      <c r="LKP47" s="429"/>
      <c r="LKQ47" s="429"/>
      <c r="LKR47" s="429"/>
      <c r="LKS47" s="429"/>
      <c r="LKT47" s="429"/>
      <c r="LKU47" s="429"/>
      <c r="LKV47" s="429"/>
      <c r="LKW47" s="429"/>
      <c r="LKX47" s="429"/>
      <c r="LKY47" s="429"/>
      <c r="LKZ47" s="429"/>
      <c r="LLA47" s="429"/>
      <c r="LLB47" s="429"/>
      <c r="LLC47" s="429"/>
      <c r="LLD47" s="429"/>
      <c r="LLE47" s="429"/>
      <c r="LLF47" s="429"/>
      <c r="LLG47" s="429"/>
      <c r="LLH47" s="429"/>
      <c r="LLI47" s="429"/>
      <c r="LLJ47" s="429"/>
      <c r="LLK47" s="429"/>
      <c r="LLL47" s="429"/>
      <c r="LLM47" s="429"/>
      <c r="LLN47" s="429"/>
      <c r="LLO47" s="429"/>
      <c r="LLP47" s="429"/>
      <c r="LLQ47" s="429"/>
      <c r="LLR47" s="429"/>
      <c r="LLS47" s="429"/>
      <c r="LLT47" s="429"/>
      <c r="LLU47" s="429"/>
      <c r="LLV47" s="429"/>
      <c r="LLW47" s="429"/>
      <c r="LLX47" s="429"/>
      <c r="LLY47" s="429"/>
      <c r="LLZ47" s="429"/>
      <c r="LMA47" s="429"/>
      <c r="LMB47" s="429"/>
      <c r="LMC47" s="429"/>
      <c r="LMD47" s="429"/>
      <c r="LME47" s="429"/>
      <c r="LMF47" s="429"/>
      <c r="LMG47" s="429"/>
      <c r="LMH47" s="429"/>
      <c r="LMI47" s="429"/>
      <c r="LMJ47" s="429"/>
      <c r="LMK47" s="429"/>
      <c r="LML47" s="429"/>
      <c r="LMM47" s="429"/>
      <c r="LMN47" s="429"/>
      <c r="LMO47" s="429"/>
      <c r="LMP47" s="429"/>
      <c r="LMQ47" s="429"/>
      <c r="LMR47" s="429"/>
      <c r="LMS47" s="429"/>
      <c r="LMT47" s="429"/>
      <c r="LMU47" s="429"/>
      <c r="LMV47" s="429"/>
      <c r="LMW47" s="429"/>
      <c r="LMX47" s="429"/>
      <c r="LMY47" s="429"/>
      <c r="LMZ47" s="429"/>
      <c r="LNA47" s="429"/>
      <c r="LNB47" s="429"/>
      <c r="LNC47" s="429"/>
      <c r="LND47" s="429"/>
      <c r="LNE47" s="429"/>
      <c r="LNF47" s="429"/>
      <c r="LNG47" s="429"/>
      <c r="LNH47" s="429"/>
      <c r="LNI47" s="429"/>
      <c r="LNJ47" s="429"/>
      <c r="LNK47" s="429"/>
      <c r="LNL47" s="429"/>
      <c r="LNM47" s="429"/>
      <c r="LNN47" s="429"/>
      <c r="LNO47" s="429"/>
      <c r="LNP47" s="429"/>
      <c r="LNQ47" s="429"/>
      <c r="LNR47" s="429"/>
      <c r="LNS47" s="429"/>
      <c r="LNT47" s="429"/>
      <c r="LNU47" s="429"/>
      <c r="LNV47" s="429"/>
      <c r="LNW47" s="429"/>
      <c r="LNX47" s="429"/>
      <c r="LNY47" s="429"/>
      <c r="LNZ47" s="429"/>
      <c r="LOA47" s="429"/>
      <c r="LOB47" s="429"/>
      <c r="LOC47" s="429"/>
      <c r="LOD47" s="429"/>
      <c r="LOE47" s="429"/>
      <c r="LOF47" s="429"/>
      <c r="LOG47" s="429"/>
      <c r="LOH47" s="429"/>
      <c r="LOI47" s="429"/>
      <c r="LOJ47" s="429"/>
      <c r="LOK47" s="429"/>
      <c r="LOL47" s="429"/>
      <c r="LOM47" s="429"/>
      <c r="LON47" s="429"/>
      <c r="LOO47" s="429"/>
      <c r="LOP47" s="429"/>
      <c r="LOQ47" s="429"/>
      <c r="LOR47" s="429"/>
      <c r="LOS47" s="429"/>
      <c r="LOT47" s="429"/>
      <c r="LOU47" s="429"/>
      <c r="LOV47" s="429"/>
      <c r="LOW47" s="429"/>
      <c r="LOX47" s="429"/>
      <c r="LOY47" s="429"/>
      <c r="LOZ47" s="429"/>
      <c r="LPA47" s="429"/>
      <c r="LPB47" s="429"/>
      <c r="LPC47" s="429"/>
      <c r="LPD47" s="429"/>
      <c r="LPE47" s="429"/>
      <c r="LPF47" s="429"/>
      <c r="LPG47" s="429"/>
      <c r="LPH47" s="429"/>
      <c r="LPI47" s="429"/>
      <c r="LPJ47" s="429"/>
      <c r="LPK47" s="429"/>
      <c r="LPL47" s="429"/>
      <c r="LPM47" s="429"/>
      <c r="LPN47" s="429"/>
      <c r="LPO47" s="429"/>
      <c r="LPP47" s="429"/>
      <c r="LPQ47" s="429"/>
      <c r="LPR47" s="429"/>
      <c r="LPS47" s="429"/>
      <c r="LPT47" s="429"/>
      <c r="LPU47" s="429"/>
      <c r="LPV47" s="429"/>
      <c r="LPW47" s="429"/>
      <c r="LPX47" s="429"/>
      <c r="LPY47" s="429"/>
      <c r="LPZ47" s="429"/>
      <c r="LQA47" s="429"/>
      <c r="LQB47" s="429"/>
      <c r="LQC47" s="429"/>
      <c r="LQD47" s="429"/>
      <c r="LQE47" s="429"/>
      <c r="LQF47" s="429"/>
      <c r="LQG47" s="429"/>
      <c r="LQH47" s="429"/>
      <c r="LQI47" s="429"/>
      <c r="LQJ47" s="429"/>
      <c r="LQK47" s="429"/>
      <c r="LQL47" s="429"/>
      <c r="LQM47" s="429"/>
      <c r="LQN47" s="429"/>
      <c r="LQO47" s="429"/>
      <c r="LQP47" s="429"/>
      <c r="LQQ47" s="429"/>
      <c r="LQR47" s="429"/>
      <c r="LQS47" s="429"/>
      <c r="LQT47" s="429"/>
      <c r="LQU47" s="429"/>
      <c r="LQV47" s="429"/>
      <c r="LQW47" s="429"/>
      <c r="LQX47" s="429"/>
      <c r="LQY47" s="429"/>
      <c r="LQZ47" s="429"/>
      <c r="LRA47" s="429"/>
      <c r="LRB47" s="429"/>
      <c r="LRC47" s="429"/>
      <c r="LRD47" s="429"/>
      <c r="LRE47" s="429"/>
      <c r="LRF47" s="429"/>
      <c r="LRG47" s="429"/>
      <c r="LRH47" s="429"/>
      <c r="LRI47" s="429"/>
      <c r="LRJ47" s="429"/>
      <c r="LRK47" s="429"/>
      <c r="LRL47" s="429"/>
      <c r="LRM47" s="429"/>
      <c r="LRN47" s="429"/>
      <c r="LRO47" s="429"/>
      <c r="LRP47" s="429"/>
      <c r="LRQ47" s="429"/>
      <c r="LRR47" s="429"/>
      <c r="LRS47" s="429"/>
      <c r="LRT47" s="429"/>
      <c r="LRU47" s="429"/>
      <c r="LRV47" s="429"/>
      <c r="LRW47" s="429"/>
      <c r="LRX47" s="429"/>
      <c r="LRY47" s="429"/>
      <c r="LRZ47" s="429"/>
      <c r="LSA47" s="429"/>
      <c r="LSB47" s="429"/>
      <c r="LSC47" s="429"/>
      <c r="LSD47" s="429"/>
      <c r="LSE47" s="429"/>
      <c r="LSF47" s="429"/>
      <c r="LSG47" s="429"/>
      <c r="LSH47" s="429"/>
      <c r="LSI47" s="429"/>
      <c r="LSJ47" s="429"/>
      <c r="LSK47" s="429"/>
      <c r="LSL47" s="429"/>
      <c r="LSM47" s="429"/>
      <c r="LSN47" s="429"/>
      <c r="LSO47" s="429"/>
      <c r="LSP47" s="429"/>
      <c r="LSQ47" s="429"/>
      <c r="LSR47" s="429"/>
      <c r="LSS47" s="429"/>
      <c r="LST47" s="429"/>
      <c r="LSU47" s="429"/>
      <c r="LSV47" s="429"/>
      <c r="LSW47" s="429"/>
      <c r="LSX47" s="429"/>
      <c r="LSY47" s="429"/>
      <c r="LSZ47" s="429"/>
      <c r="LTA47" s="429"/>
      <c r="LTB47" s="429"/>
      <c r="LTC47" s="429"/>
      <c r="LTD47" s="429"/>
      <c r="LTE47" s="429"/>
      <c r="LTF47" s="429"/>
      <c r="LTG47" s="429"/>
      <c r="LTH47" s="429"/>
      <c r="LTI47" s="429"/>
      <c r="LTJ47" s="429"/>
      <c r="LTK47" s="429"/>
      <c r="LTL47" s="429"/>
      <c r="LTM47" s="429"/>
      <c r="LTN47" s="429"/>
      <c r="LTO47" s="429"/>
      <c r="LTP47" s="429"/>
      <c r="LTQ47" s="429"/>
      <c r="LTR47" s="429"/>
      <c r="LTS47" s="429"/>
      <c r="LTT47" s="429"/>
      <c r="LTU47" s="429"/>
      <c r="LTV47" s="429"/>
      <c r="LTW47" s="429"/>
      <c r="LTX47" s="429"/>
      <c r="LTY47" s="429"/>
      <c r="LTZ47" s="429"/>
      <c r="LUA47" s="429"/>
      <c r="LUB47" s="429"/>
      <c r="LUC47" s="429"/>
      <c r="LUD47" s="429"/>
      <c r="LUE47" s="429"/>
      <c r="LUF47" s="429"/>
      <c r="LUG47" s="429"/>
      <c r="LUH47" s="429"/>
      <c r="LUI47" s="429"/>
      <c r="LUJ47" s="429"/>
      <c r="LUK47" s="429"/>
      <c r="LUL47" s="429"/>
      <c r="LUM47" s="429"/>
      <c r="LUN47" s="429"/>
      <c r="LUO47" s="429"/>
      <c r="LUP47" s="429"/>
      <c r="LUQ47" s="429"/>
      <c r="LUR47" s="429"/>
      <c r="LUS47" s="429"/>
      <c r="LUT47" s="429"/>
      <c r="LUU47" s="429"/>
      <c r="LUV47" s="429"/>
      <c r="LUW47" s="429"/>
      <c r="LUX47" s="429"/>
      <c r="LUY47" s="429"/>
      <c r="LUZ47" s="429"/>
      <c r="LVA47" s="429"/>
      <c r="LVB47" s="429"/>
      <c r="LVC47" s="429"/>
      <c r="LVD47" s="429"/>
      <c r="LVE47" s="429"/>
      <c r="LVF47" s="429"/>
      <c r="LVG47" s="429"/>
      <c r="LVH47" s="429"/>
      <c r="LVI47" s="429"/>
      <c r="LVJ47" s="429"/>
      <c r="LVK47" s="429"/>
      <c r="LVL47" s="429"/>
      <c r="LVM47" s="429"/>
      <c r="LVN47" s="429"/>
      <c r="LVO47" s="429"/>
      <c r="LVP47" s="429"/>
      <c r="LVQ47" s="429"/>
      <c r="LVR47" s="429"/>
      <c r="LVS47" s="429"/>
      <c r="LVT47" s="429"/>
      <c r="LVU47" s="429"/>
      <c r="LVV47" s="429"/>
      <c r="LVW47" s="429"/>
      <c r="LVX47" s="429"/>
      <c r="LVY47" s="429"/>
      <c r="LVZ47" s="429"/>
      <c r="LWA47" s="429"/>
      <c r="LWB47" s="429"/>
      <c r="LWC47" s="429"/>
      <c r="LWD47" s="429"/>
      <c r="LWE47" s="429"/>
      <c r="LWF47" s="429"/>
      <c r="LWG47" s="429"/>
      <c r="LWH47" s="429"/>
      <c r="LWI47" s="429"/>
      <c r="LWJ47" s="429"/>
      <c r="LWK47" s="429"/>
      <c r="LWL47" s="429"/>
      <c r="LWM47" s="429"/>
      <c r="LWN47" s="429"/>
      <c r="LWO47" s="429"/>
      <c r="LWP47" s="429"/>
      <c r="LWQ47" s="429"/>
      <c r="LWR47" s="429"/>
      <c r="LWS47" s="429"/>
      <c r="LWT47" s="429"/>
      <c r="LWU47" s="429"/>
      <c r="LWV47" s="429"/>
      <c r="LWW47" s="429"/>
      <c r="LWX47" s="429"/>
      <c r="LWY47" s="429"/>
      <c r="LWZ47" s="429"/>
      <c r="LXA47" s="429"/>
      <c r="LXB47" s="429"/>
      <c r="LXC47" s="429"/>
      <c r="LXD47" s="429"/>
      <c r="LXE47" s="429"/>
      <c r="LXF47" s="429"/>
      <c r="LXG47" s="429"/>
      <c r="LXH47" s="429"/>
      <c r="LXI47" s="429"/>
      <c r="LXJ47" s="429"/>
      <c r="LXK47" s="429"/>
      <c r="LXL47" s="429"/>
      <c r="LXM47" s="429"/>
      <c r="LXN47" s="429"/>
      <c r="LXO47" s="429"/>
      <c r="LXP47" s="429"/>
      <c r="LXQ47" s="429"/>
      <c r="LXR47" s="429"/>
      <c r="LXS47" s="429"/>
      <c r="LXT47" s="429"/>
      <c r="LXU47" s="429"/>
      <c r="LXV47" s="429"/>
      <c r="LXW47" s="429"/>
      <c r="LXX47" s="429"/>
      <c r="LXY47" s="429"/>
      <c r="LXZ47" s="429"/>
      <c r="LYA47" s="429"/>
      <c r="LYB47" s="429"/>
      <c r="LYC47" s="429"/>
      <c r="LYD47" s="429"/>
      <c r="LYE47" s="429"/>
      <c r="LYF47" s="429"/>
      <c r="LYG47" s="429"/>
      <c r="LYH47" s="429"/>
      <c r="LYI47" s="429"/>
      <c r="LYJ47" s="429"/>
      <c r="LYK47" s="429"/>
      <c r="LYL47" s="429"/>
      <c r="LYM47" s="429"/>
      <c r="LYN47" s="429"/>
      <c r="LYO47" s="429"/>
      <c r="LYP47" s="429"/>
      <c r="LYQ47" s="429"/>
      <c r="LYR47" s="429"/>
      <c r="LYS47" s="429"/>
      <c r="LYT47" s="429"/>
      <c r="LYU47" s="429"/>
      <c r="LYV47" s="429"/>
      <c r="LYW47" s="429"/>
      <c r="LYX47" s="429"/>
      <c r="LYY47" s="429"/>
      <c r="LYZ47" s="429"/>
      <c r="LZA47" s="429"/>
      <c r="LZB47" s="429"/>
      <c r="LZC47" s="429"/>
      <c r="LZD47" s="429"/>
      <c r="LZE47" s="429"/>
      <c r="LZF47" s="429"/>
      <c r="LZG47" s="429"/>
      <c r="LZH47" s="429"/>
      <c r="LZI47" s="429"/>
      <c r="LZJ47" s="429"/>
      <c r="LZK47" s="429"/>
      <c r="LZL47" s="429"/>
      <c r="LZM47" s="429"/>
      <c r="LZN47" s="429"/>
      <c r="LZO47" s="429"/>
      <c r="LZP47" s="429"/>
      <c r="LZQ47" s="429"/>
      <c r="LZR47" s="429"/>
      <c r="LZS47" s="429"/>
      <c r="LZT47" s="429"/>
      <c r="LZU47" s="429"/>
      <c r="LZV47" s="429"/>
      <c r="LZW47" s="429"/>
      <c r="LZX47" s="429"/>
      <c r="LZY47" s="429"/>
      <c r="LZZ47" s="429"/>
      <c r="MAA47" s="429"/>
      <c r="MAB47" s="429"/>
      <c r="MAC47" s="429"/>
      <c r="MAD47" s="429"/>
      <c r="MAE47" s="429"/>
      <c r="MAF47" s="429"/>
      <c r="MAG47" s="429"/>
      <c r="MAH47" s="429"/>
      <c r="MAI47" s="429"/>
      <c r="MAJ47" s="429"/>
      <c r="MAK47" s="429"/>
      <c r="MAL47" s="429"/>
      <c r="MAM47" s="429"/>
      <c r="MAN47" s="429"/>
      <c r="MAO47" s="429"/>
      <c r="MAP47" s="429"/>
      <c r="MAQ47" s="429"/>
      <c r="MAR47" s="429"/>
      <c r="MAS47" s="429"/>
      <c r="MAT47" s="429"/>
      <c r="MAU47" s="429"/>
      <c r="MAV47" s="429"/>
      <c r="MAW47" s="429"/>
      <c r="MAX47" s="429"/>
      <c r="MAY47" s="429"/>
      <c r="MAZ47" s="429"/>
      <c r="MBA47" s="429"/>
      <c r="MBB47" s="429"/>
      <c r="MBC47" s="429"/>
      <c r="MBD47" s="429"/>
      <c r="MBE47" s="429"/>
      <c r="MBF47" s="429"/>
      <c r="MBG47" s="429"/>
      <c r="MBH47" s="429"/>
      <c r="MBI47" s="429"/>
      <c r="MBJ47" s="429"/>
      <c r="MBK47" s="429"/>
      <c r="MBL47" s="429"/>
      <c r="MBM47" s="429"/>
      <c r="MBN47" s="429"/>
      <c r="MBO47" s="429"/>
      <c r="MBP47" s="429"/>
      <c r="MBQ47" s="429"/>
      <c r="MBR47" s="429"/>
      <c r="MBS47" s="429"/>
      <c r="MBT47" s="429"/>
      <c r="MBU47" s="429"/>
      <c r="MBV47" s="429"/>
      <c r="MBW47" s="429"/>
      <c r="MBX47" s="429"/>
      <c r="MBY47" s="429"/>
      <c r="MBZ47" s="429"/>
      <c r="MCA47" s="429"/>
      <c r="MCB47" s="429"/>
      <c r="MCC47" s="429"/>
      <c r="MCD47" s="429"/>
      <c r="MCE47" s="429"/>
      <c r="MCF47" s="429"/>
      <c r="MCG47" s="429"/>
      <c r="MCH47" s="429"/>
      <c r="MCI47" s="429"/>
      <c r="MCJ47" s="429"/>
      <c r="MCK47" s="429"/>
      <c r="MCL47" s="429"/>
      <c r="MCM47" s="429"/>
      <c r="MCN47" s="429"/>
      <c r="MCO47" s="429"/>
      <c r="MCP47" s="429"/>
      <c r="MCQ47" s="429"/>
      <c r="MCR47" s="429"/>
      <c r="MCS47" s="429"/>
      <c r="MCT47" s="429"/>
      <c r="MCU47" s="429"/>
      <c r="MCV47" s="429"/>
      <c r="MCW47" s="429"/>
      <c r="MCX47" s="429"/>
      <c r="MCY47" s="429"/>
      <c r="MCZ47" s="429"/>
      <c r="MDA47" s="429"/>
      <c r="MDB47" s="429"/>
      <c r="MDC47" s="429"/>
      <c r="MDD47" s="429"/>
      <c r="MDE47" s="429"/>
      <c r="MDF47" s="429"/>
      <c r="MDG47" s="429"/>
      <c r="MDH47" s="429"/>
      <c r="MDI47" s="429"/>
      <c r="MDJ47" s="429"/>
      <c r="MDK47" s="429"/>
      <c r="MDL47" s="429"/>
      <c r="MDM47" s="429"/>
      <c r="MDN47" s="429"/>
      <c r="MDO47" s="429"/>
      <c r="MDP47" s="429"/>
      <c r="MDQ47" s="429"/>
      <c r="MDR47" s="429"/>
      <c r="MDS47" s="429"/>
      <c r="MDT47" s="429"/>
      <c r="MDU47" s="429"/>
      <c r="MDV47" s="429"/>
      <c r="MDW47" s="429"/>
      <c r="MDX47" s="429"/>
      <c r="MDY47" s="429"/>
      <c r="MDZ47" s="429"/>
      <c r="MEA47" s="429"/>
      <c r="MEB47" s="429"/>
      <c r="MEC47" s="429"/>
      <c r="MED47" s="429"/>
      <c r="MEE47" s="429"/>
      <c r="MEF47" s="429"/>
      <c r="MEG47" s="429"/>
      <c r="MEH47" s="429"/>
      <c r="MEI47" s="429"/>
      <c r="MEJ47" s="429"/>
      <c r="MEK47" s="429"/>
      <c r="MEL47" s="429"/>
      <c r="MEM47" s="429"/>
      <c r="MEN47" s="429"/>
      <c r="MEO47" s="429"/>
      <c r="MEP47" s="429"/>
      <c r="MEQ47" s="429"/>
      <c r="MER47" s="429"/>
      <c r="MES47" s="429"/>
      <c r="MET47" s="429"/>
      <c r="MEU47" s="429"/>
      <c r="MEV47" s="429"/>
      <c r="MEW47" s="429"/>
      <c r="MEX47" s="429"/>
      <c r="MEY47" s="429"/>
      <c r="MEZ47" s="429"/>
      <c r="MFA47" s="429"/>
      <c r="MFB47" s="429"/>
      <c r="MFC47" s="429"/>
      <c r="MFD47" s="429"/>
      <c r="MFE47" s="429"/>
      <c r="MFF47" s="429"/>
      <c r="MFG47" s="429"/>
      <c r="MFH47" s="429"/>
      <c r="MFI47" s="429"/>
      <c r="MFJ47" s="429"/>
      <c r="MFK47" s="429"/>
      <c r="MFL47" s="429"/>
      <c r="MFM47" s="429"/>
      <c r="MFN47" s="429"/>
      <c r="MFO47" s="429"/>
      <c r="MFP47" s="429"/>
      <c r="MFQ47" s="429"/>
      <c r="MFR47" s="429"/>
      <c r="MFS47" s="429"/>
      <c r="MFT47" s="429"/>
      <c r="MFU47" s="429"/>
      <c r="MFV47" s="429"/>
      <c r="MFW47" s="429"/>
      <c r="MFX47" s="429"/>
      <c r="MFY47" s="429"/>
      <c r="MFZ47" s="429"/>
      <c r="MGA47" s="429"/>
      <c r="MGB47" s="429"/>
      <c r="MGC47" s="429"/>
      <c r="MGD47" s="429"/>
      <c r="MGE47" s="429"/>
      <c r="MGF47" s="429"/>
      <c r="MGG47" s="429"/>
      <c r="MGH47" s="429"/>
      <c r="MGI47" s="429"/>
      <c r="MGJ47" s="429"/>
      <c r="MGK47" s="429"/>
      <c r="MGL47" s="429"/>
      <c r="MGM47" s="429"/>
      <c r="MGN47" s="429"/>
      <c r="MGO47" s="429"/>
      <c r="MGP47" s="429"/>
      <c r="MGQ47" s="429"/>
      <c r="MGR47" s="429"/>
      <c r="MGS47" s="429"/>
      <c r="MGT47" s="429"/>
      <c r="MGU47" s="429"/>
      <c r="MGV47" s="429"/>
      <c r="MGW47" s="429"/>
      <c r="MGX47" s="429"/>
      <c r="MGY47" s="429"/>
      <c r="MGZ47" s="429"/>
      <c r="MHA47" s="429"/>
      <c r="MHB47" s="429"/>
      <c r="MHC47" s="429"/>
      <c r="MHD47" s="429"/>
      <c r="MHE47" s="429"/>
      <c r="MHF47" s="429"/>
      <c r="MHG47" s="429"/>
      <c r="MHH47" s="429"/>
      <c r="MHI47" s="429"/>
      <c r="MHJ47" s="429"/>
      <c r="MHK47" s="429"/>
      <c r="MHL47" s="429"/>
      <c r="MHM47" s="429"/>
      <c r="MHN47" s="429"/>
      <c r="MHO47" s="429"/>
      <c r="MHP47" s="429"/>
      <c r="MHQ47" s="429"/>
      <c r="MHR47" s="429"/>
      <c r="MHS47" s="429"/>
      <c r="MHT47" s="429"/>
      <c r="MHU47" s="429"/>
      <c r="MHV47" s="429"/>
      <c r="MHW47" s="429"/>
      <c r="MHX47" s="429"/>
      <c r="MHY47" s="429"/>
      <c r="MHZ47" s="429"/>
      <c r="MIA47" s="429"/>
      <c r="MIB47" s="429"/>
      <c r="MIC47" s="429"/>
      <c r="MID47" s="429"/>
      <c r="MIE47" s="429"/>
      <c r="MIF47" s="429"/>
      <c r="MIG47" s="429"/>
      <c r="MIH47" s="429"/>
      <c r="MII47" s="429"/>
      <c r="MIJ47" s="429"/>
      <c r="MIK47" s="429"/>
      <c r="MIL47" s="429"/>
      <c r="MIM47" s="429"/>
      <c r="MIN47" s="429"/>
      <c r="MIO47" s="429"/>
      <c r="MIP47" s="429"/>
      <c r="MIQ47" s="429"/>
      <c r="MIR47" s="429"/>
      <c r="MIS47" s="429"/>
      <c r="MIT47" s="429"/>
      <c r="MIU47" s="429"/>
      <c r="MIV47" s="429"/>
      <c r="MIW47" s="429"/>
      <c r="MIX47" s="429"/>
      <c r="MIY47" s="429"/>
      <c r="MIZ47" s="429"/>
      <c r="MJA47" s="429"/>
      <c r="MJB47" s="429"/>
      <c r="MJC47" s="429"/>
      <c r="MJD47" s="429"/>
      <c r="MJE47" s="429"/>
      <c r="MJF47" s="429"/>
      <c r="MJG47" s="429"/>
      <c r="MJH47" s="429"/>
      <c r="MJI47" s="429"/>
      <c r="MJJ47" s="429"/>
      <c r="MJK47" s="429"/>
      <c r="MJL47" s="429"/>
      <c r="MJM47" s="429"/>
      <c r="MJN47" s="429"/>
      <c r="MJO47" s="429"/>
      <c r="MJP47" s="429"/>
      <c r="MJQ47" s="429"/>
      <c r="MJR47" s="429"/>
      <c r="MJS47" s="429"/>
      <c r="MJT47" s="429"/>
      <c r="MJU47" s="429"/>
      <c r="MJV47" s="429"/>
      <c r="MJW47" s="429"/>
      <c r="MJX47" s="429"/>
      <c r="MJY47" s="429"/>
      <c r="MJZ47" s="429"/>
      <c r="MKA47" s="429"/>
      <c r="MKB47" s="429"/>
      <c r="MKC47" s="429"/>
      <c r="MKD47" s="429"/>
      <c r="MKE47" s="429"/>
      <c r="MKF47" s="429"/>
      <c r="MKG47" s="429"/>
      <c r="MKH47" s="429"/>
      <c r="MKI47" s="429"/>
      <c r="MKJ47" s="429"/>
      <c r="MKK47" s="429"/>
      <c r="MKL47" s="429"/>
      <c r="MKM47" s="429"/>
      <c r="MKN47" s="429"/>
      <c r="MKO47" s="429"/>
      <c r="MKP47" s="429"/>
      <c r="MKQ47" s="429"/>
      <c r="MKR47" s="429"/>
      <c r="MKS47" s="429"/>
      <c r="MKT47" s="429"/>
      <c r="MKU47" s="429"/>
      <c r="MKV47" s="429"/>
      <c r="MKW47" s="429"/>
      <c r="MKX47" s="429"/>
      <c r="MKY47" s="429"/>
      <c r="MKZ47" s="429"/>
      <c r="MLA47" s="429"/>
      <c r="MLB47" s="429"/>
      <c r="MLC47" s="429"/>
      <c r="MLD47" s="429"/>
      <c r="MLE47" s="429"/>
      <c r="MLF47" s="429"/>
      <c r="MLG47" s="429"/>
      <c r="MLH47" s="429"/>
      <c r="MLI47" s="429"/>
      <c r="MLJ47" s="429"/>
      <c r="MLK47" s="429"/>
      <c r="MLL47" s="429"/>
      <c r="MLM47" s="429"/>
      <c r="MLN47" s="429"/>
      <c r="MLO47" s="429"/>
      <c r="MLP47" s="429"/>
      <c r="MLQ47" s="429"/>
      <c r="MLR47" s="429"/>
      <c r="MLS47" s="429"/>
      <c r="MLT47" s="429"/>
      <c r="MLU47" s="429"/>
      <c r="MLV47" s="429"/>
      <c r="MLW47" s="429"/>
      <c r="MLX47" s="429"/>
      <c r="MLY47" s="429"/>
      <c r="MLZ47" s="429"/>
      <c r="MMA47" s="429"/>
      <c r="MMB47" s="429"/>
      <c r="MMC47" s="429"/>
      <c r="MMD47" s="429"/>
      <c r="MME47" s="429"/>
      <c r="MMF47" s="429"/>
      <c r="MMG47" s="429"/>
      <c r="MMH47" s="429"/>
      <c r="MMI47" s="429"/>
      <c r="MMJ47" s="429"/>
      <c r="MMK47" s="429"/>
      <c r="MML47" s="429"/>
      <c r="MMM47" s="429"/>
      <c r="MMN47" s="429"/>
      <c r="MMO47" s="429"/>
      <c r="MMP47" s="429"/>
      <c r="MMQ47" s="429"/>
      <c r="MMR47" s="429"/>
      <c r="MMS47" s="429"/>
      <c r="MMT47" s="429"/>
      <c r="MMU47" s="429"/>
      <c r="MMV47" s="429"/>
      <c r="MMW47" s="429"/>
      <c r="MMX47" s="429"/>
      <c r="MMY47" s="429"/>
      <c r="MMZ47" s="429"/>
      <c r="MNA47" s="429"/>
      <c r="MNB47" s="429"/>
      <c r="MNC47" s="429"/>
      <c r="MND47" s="429"/>
      <c r="MNE47" s="429"/>
      <c r="MNF47" s="429"/>
      <c r="MNG47" s="429"/>
      <c r="MNH47" s="429"/>
      <c r="MNI47" s="429"/>
      <c r="MNJ47" s="429"/>
      <c r="MNK47" s="429"/>
      <c r="MNL47" s="429"/>
      <c r="MNM47" s="429"/>
      <c r="MNN47" s="429"/>
      <c r="MNO47" s="429"/>
      <c r="MNP47" s="429"/>
      <c r="MNQ47" s="429"/>
      <c r="MNR47" s="429"/>
      <c r="MNS47" s="429"/>
      <c r="MNT47" s="429"/>
      <c r="MNU47" s="429"/>
      <c r="MNV47" s="429"/>
      <c r="MNW47" s="429"/>
      <c r="MNX47" s="429"/>
      <c r="MNY47" s="429"/>
      <c r="MNZ47" s="429"/>
      <c r="MOA47" s="429"/>
      <c r="MOB47" s="429"/>
      <c r="MOC47" s="429"/>
      <c r="MOD47" s="429"/>
      <c r="MOE47" s="429"/>
      <c r="MOF47" s="429"/>
      <c r="MOG47" s="429"/>
      <c r="MOH47" s="429"/>
      <c r="MOI47" s="429"/>
      <c r="MOJ47" s="429"/>
      <c r="MOK47" s="429"/>
      <c r="MOL47" s="429"/>
      <c r="MOM47" s="429"/>
      <c r="MON47" s="429"/>
      <c r="MOO47" s="429"/>
      <c r="MOP47" s="429"/>
      <c r="MOQ47" s="429"/>
      <c r="MOR47" s="429"/>
      <c r="MOS47" s="429"/>
      <c r="MOT47" s="429"/>
      <c r="MOU47" s="429"/>
      <c r="MOV47" s="429"/>
      <c r="MOW47" s="429"/>
      <c r="MOX47" s="429"/>
      <c r="MOY47" s="429"/>
      <c r="MOZ47" s="429"/>
      <c r="MPA47" s="429"/>
      <c r="MPB47" s="429"/>
      <c r="MPC47" s="429"/>
      <c r="MPD47" s="429"/>
      <c r="MPE47" s="429"/>
      <c r="MPF47" s="429"/>
      <c r="MPG47" s="429"/>
      <c r="MPH47" s="429"/>
      <c r="MPI47" s="429"/>
      <c r="MPJ47" s="429"/>
      <c r="MPK47" s="429"/>
      <c r="MPL47" s="429"/>
      <c r="MPM47" s="429"/>
      <c r="MPN47" s="429"/>
      <c r="MPO47" s="429"/>
      <c r="MPP47" s="429"/>
      <c r="MPQ47" s="429"/>
      <c r="MPR47" s="429"/>
      <c r="MPS47" s="429"/>
      <c r="MPT47" s="429"/>
      <c r="MPU47" s="429"/>
      <c r="MPV47" s="429"/>
      <c r="MPW47" s="429"/>
      <c r="MPX47" s="429"/>
      <c r="MPY47" s="429"/>
      <c r="MPZ47" s="429"/>
      <c r="MQA47" s="429"/>
      <c r="MQB47" s="429"/>
      <c r="MQC47" s="429"/>
      <c r="MQD47" s="429"/>
      <c r="MQE47" s="429"/>
      <c r="MQF47" s="429"/>
      <c r="MQG47" s="429"/>
      <c r="MQH47" s="429"/>
      <c r="MQI47" s="429"/>
      <c r="MQJ47" s="429"/>
      <c r="MQK47" s="429"/>
      <c r="MQL47" s="429"/>
      <c r="MQM47" s="429"/>
      <c r="MQN47" s="429"/>
      <c r="MQO47" s="429"/>
      <c r="MQP47" s="429"/>
      <c r="MQQ47" s="429"/>
      <c r="MQR47" s="429"/>
      <c r="MQS47" s="429"/>
      <c r="MQT47" s="429"/>
      <c r="MQU47" s="429"/>
      <c r="MQV47" s="429"/>
      <c r="MQW47" s="429"/>
      <c r="MQX47" s="429"/>
      <c r="MQY47" s="429"/>
      <c r="MQZ47" s="429"/>
      <c r="MRA47" s="429"/>
      <c r="MRB47" s="429"/>
      <c r="MRC47" s="429"/>
      <c r="MRD47" s="429"/>
      <c r="MRE47" s="429"/>
      <c r="MRF47" s="429"/>
      <c r="MRG47" s="429"/>
      <c r="MRH47" s="429"/>
      <c r="MRI47" s="429"/>
      <c r="MRJ47" s="429"/>
      <c r="MRK47" s="429"/>
      <c r="MRL47" s="429"/>
      <c r="MRM47" s="429"/>
      <c r="MRN47" s="429"/>
      <c r="MRO47" s="429"/>
      <c r="MRP47" s="429"/>
      <c r="MRQ47" s="429"/>
      <c r="MRR47" s="429"/>
      <c r="MRS47" s="429"/>
      <c r="MRT47" s="429"/>
      <c r="MRU47" s="429"/>
      <c r="MRV47" s="429"/>
      <c r="MRW47" s="429"/>
      <c r="MRX47" s="429"/>
      <c r="MRY47" s="429"/>
      <c r="MRZ47" s="429"/>
      <c r="MSA47" s="429"/>
      <c r="MSB47" s="429"/>
      <c r="MSC47" s="429"/>
      <c r="MSD47" s="429"/>
      <c r="MSE47" s="429"/>
      <c r="MSF47" s="429"/>
      <c r="MSG47" s="429"/>
      <c r="MSH47" s="429"/>
      <c r="MSI47" s="429"/>
      <c r="MSJ47" s="429"/>
      <c r="MSK47" s="429"/>
      <c r="MSL47" s="429"/>
      <c r="MSM47" s="429"/>
      <c r="MSN47" s="429"/>
      <c r="MSO47" s="429"/>
      <c r="MSP47" s="429"/>
      <c r="MSQ47" s="429"/>
      <c r="MSR47" s="429"/>
      <c r="MSS47" s="429"/>
      <c r="MST47" s="429"/>
      <c r="MSU47" s="429"/>
      <c r="MSV47" s="429"/>
      <c r="MSW47" s="429"/>
      <c r="MSX47" s="429"/>
      <c r="MSY47" s="429"/>
      <c r="MSZ47" s="429"/>
      <c r="MTA47" s="429"/>
      <c r="MTB47" s="429"/>
      <c r="MTC47" s="429"/>
      <c r="MTD47" s="429"/>
      <c r="MTE47" s="429"/>
      <c r="MTF47" s="429"/>
      <c r="MTG47" s="429"/>
      <c r="MTH47" s="429"/>
      <c r="MTI47" s="429"/>
      <c r="MTJ47" s="429"/>
      <c r="MTK47" s="429"/>
      <c r="MTL47" s="429"/>
      <c r="MTM47" s="429"/>
      <c r="MTN47" s="429"/>
      <c r="MTO47" s="429"/>
      <c r="MTP47" s="429"/>
      <c r="MTQ47" s="429"/>
      <c r="MTR47" s="429"/>
      <c r="MTS47" s="429"/>
      <c r="MTT47" s="429"/>
      <c r="MTU47" s="429"/>
      <c r="MTV47" s="429"/>
      <c r="MTW47" s="429"/>
      <c r="MTX47" s="429"/>
      <c r="MTY47" s="429"/>
      <c r="MTZ47" s="429"/>
      <c r="MUA47" s="429"/>
      <c r="MUB47" s="429"/>
      <c r="MUC47" s="429"/>
      <c r="MUD47" s="429"/>
      <c r="MUE47" s="429"/>
      <c r="MUF47" s="429"/>
      <c r="MUG47" s="429"/>
      <c r="MUH47" s="429"/>
      <c r="MUI47" s="429"/>
      <c r="MUJ47" s="429"/>
      <c r="MUK47" s="429"/>
      <c r="MUL47" s="429"/>
      <c r="MUM47" s="429"/>
      <c r="MUN47" s="429"/>
      <c r="MUO47" s="429"/>
      <c r="MUP47" s="429"/>
      <c r="MUQ47" s="429"/>
      <c r="MUR47" s="429"/>
      <c r="MUS47" s="429"/>
      <c r="MUT47" s="429"/>
      <c r="MUU47" s="429"/>
      <c r="MUV47" s="429"/>
      <c r="MUW47" s="429"/>
      <c r="MUX47" s="429"/>
      <c r="MUY47" s="429"/>
      <c r="MUZ47" s="429"/>
      <c r="MVA47" s="429"/>
      <c r="MVB47" s="429"/>
      <c r="MVC47" s="429"/>
      <c r="MVD47" s="429"/>
      <c r="MVE47" s="429"/>
      <c r="MVF47" s="429"/>
      <c r="MVG47" s="429"/>
      <c r="MVH47" s="429"/>
      <c r="MVI47" s="429"/>
      <c r="MVJ47" s="429"/>
      <c r="MVK47" s="429"/>
      <c r="MVL47" s="429"/>
      <c r="MVM47" s="429"/>
      <c r="MVN47" s="429"/>
      <c r="MVO47" s="429"/>
      <c r="MVP47" s="429"/>
      <c r="MVQ47" s="429"/>
      <c r="MVR47" s="429"/>
      <c r="MVS47" s="429"/>
      <c r="MVT47" s="429"/>
      <c r="MVU47" s="429"/>
      <c r="MVV47" s="429"/>
      <c r="MVW47" s="429"/>
      <c r="MVX47" s="429"/>
      <c r="MVY47" s="429"/>
      <c r="MVZ47" s="429"/>
      <c r="MWA47" s="429"/>
      <c r="MWB47" s="429"/>
      <c r="MWC47" s="429"/>
      <c r="MWD47" s="429"/>
      <c r="MWE47" s="429"/>
      <c r="MWF47" s="429"/>
      <c r="MWG47" s="429"/>
      <c r="MWH47" s="429"/>
      <c r="MWI47" s="429"/>
      <c r="MWJ47" s="429"/>
      <c r="MWK47" s="429"/>
      <c r="MWL47" s="429"/>
      <c r="MWM47" s="429"/>
      <c r="MWN47" s="429"/>
      <c r="MWO47" s="429"/>
      <c r="MWP47" s="429"/>
      <c r="MWQ47" s="429"/>
      <c r="MWR47" s="429"/>
      <c r="MWS47" s="429"/>
      <c r="MWT47" s="429"/>
      <c r="MWU47" s="429"/>
      <c r="MWV47" s="429"/>
      <c r="MWW47" s="429"/>
      <c r="MWX47" s="429"/>
      <c r="MWY47" s="429"/>
      <c r="MWZ47" s="429"/>
      <c r="MXA47" s="429"/>
      <c r="MXB47" s="429"/>
      <c r="MXC47" s="429"/>
      <c r="MXD47" s="429"/>
      <c r="MXE47" s="429"/>
      <c r="MXF47" s="429"/>
      <c r="MXG47" s="429"/>
      <c r="MXH47" s="429"/>
      <c r="MXI47" s="429"/>
      <c r="MXJ47" s="429"/>
      <c r="MXK47" s="429"/>
      <c r="MXL47" s="429"/>
      <c r="MXM47" s="429"/>
      <c r="MXN47" s="429"/>
      <c r="MXO47" s="429"/>
      <c r="MXP47" s="429"/>
      <c r="MXQ47" s="429"/>
      <c r="MXR47" s="429"/>
      <c r="MXS47" s="429"/>
      <c r="MXT47" s="429"/>
      <c r="MXU47" s="429"/>
      <c r="MXV47" s="429"/>
      <c r="MXW47" s="429"/>
      <c r="MXX47" s="429"/>
      <c r="MXY47" s="429"/>
      <c r="MXZ47" s="429"/>
      <c r="MYA47" s="429"/>
      <c r="MYB47" s="429"/>
      <c r="MYC47" s="429"/>
      <c r="MYD47" s="429"/>
      <c r="MYE47" s="429"/>
      <c r="MYF47" s="429"/>
      <c r="MYG47" s="429"/>
      <c r="MYH47" s="429"/>
      <c r="MYI47" s="429"/>
      <c r="MYJ47" s="429"/>
      <c r="MYK47" s="429"/>
      <c r="MYL47" s="429"/>
      <c r="MYM47" s="429"/>
      <c r="MYN47" s="429"/>
      <c r="MYO47" s="429"/>
      <c r="MYP47" s="429"/>
      <c r="MYQ47" s="429"/>
      <c r="MYR47" s="429"/>
      <c r="MYS47" s="429"/>
      <c r="MYT47" s="429"/>
      <c r="MYU47" s="429"/>
      <c r="MYV47" s="429"/>
      <c r="MYW47" s="429"/>
      <c r="MYX47" s="429"/>
      <c r="MYY47" s="429"/>
      <c r="MYZ47" s="429"/>
      <c r="MZA47" s="429"/>
      <c r="MZB47" s="429"/>
      <c r="MZC47" s="429"/>
      <c r="MZD47" s="429"/>
      <c r="MZE47" s="429"/>
      <c r="MZF47" s="429"/>
      <c r="MZG47" s="429"/>
      <c r="MZH47" s="429"/>
      <c r="MZI47" s="429"/>
      <c r="MZJ47" s="429"/>
      <c r="MZK47" s="429"/>
      <c r="MZL47" s="429"/>
      <c r="MZM47" s="429"/>
      <c r="MZN47" s="429"/>
      <c r="MZO47" s="429"/>
      <c r="MZP47" s="429"/>
      <c r="MZQ47" s="429"/>
      <c r="MZR47" s="429"/>
      <c r="MZS47" s="429"/>
      <c r="MZT47" s="429"/>
      <c r="MZU47" s="429"/>
      <c r="MZV47" s="429"/>
      <c r="MZW47" s="429"/>
      <c r="MZX47" s="429"/>
      <c r="MZY47" s="429"/>
      <c r="MZZ47" s="429"/>
      <c r="NAA47" s="429"/>
      <c r="NAB47" s="429"/>
      <c r="NAC47" s="429"/>
      <c r="NAD47" s="429"/>
      <c r="NAE47" s="429"/>
      <c r="NAF47" s="429"/>
      <c r="NAG47" s="429"/>
      <c r="NAH47" s="429"/>
      <c r="NAI47" s="429"/>
      <c r="NAJ47" s="429"/>
      <c r="NAK47" s="429"/>
      <c r="NAL47" s="429"/>
      <c r="NAM47" s="429"/>
      <c r="NAN47" s="429"/>
      <c r="NAO47" s="429"/>
      <c r="NAP47" s="429"/>
      <c r="NAQ47" s="429"/>
      <c r="NAR47" s="429"/>
      <c r="NAS47" s="429"/>
      <c r="NAT47" s="429"/>
      <c r="NAU47" s="429"/>
      <c r="NAV47" s="429"/>
      <c r="NAW47" s="429"/>
      <c r="NAX47" s="429"/>
      <c r="NAY47" s="429"/>
      <c r="NAZ47" s="429"/>
      <c r="NBA47" s="429"/>
      <c r="NBB47" s="429"/>
      <c r="NBC47" s="429"/>
      <c r="NBD47" s="429"/>
      <c r="NBE47" s="429"/>
      <c r="NBF47" s="429"/>
      <c r="NBG47" s="429"/>
      <c r="NBH47" s="429"/>
      <c r="NBI47" s="429"/>
      <c r="NBJ47" s="429"/>
      <c r="NBK47" s="429"/>
      <c r="NBL47" s="429"/>
      <c r="NBM47" s="429"/>
      <c r="NBN47" s="429"/>
      <c r="NBO47" s="429"/>
      <c r="NBP47" s="429"/>
      <c r="NBQ47" s="429"/>
      <c r="NBR47" s="429"/>
      <c r="NBS47" s="429"/>
      <c r="NBT47" s="429"/>
      <c r="NBU47" s="429"/>
      <c r="NBV47" s="429"/>
      <c r="NBW47" s="429"/>
      <c r="NBX47" s="429"/>
      <c r="NBY47" s="429"/>
      <c r="NBZ47" s="429"/>
      <c r="NCA47" s="429"/>
      <c r="NCB47" s="429"/>
      <c r="NCC47" s="429"/>
      <c r="NCD47" s="429"/>
      <c r="NCE47" s="429"/>
      <c r="NCF47" s="429"/>
      <c r="NCG47" s="429"/>
      <c r="NCH47" s="429"/>
      <c r="NCI47" s="429"/>
      <c r="NCJ47" s="429"/>
      <c r="NCK47" s="429"/>
      <c r="NCL47" s="429"/>
      <c r="NCM47" s="429"/>
      <c r="NCN47" s="429"/>
      <c r="NCO47" s="429"/>
      <c r="NCP47" s="429"/>
      <c r="NCQ47" s="429"/>
      <c r="NCR47" s="429"/>
      <c r="NCS47" s="429"/>
      <c r="NCT47" s="429"/>
      <c r="NCU47" s="429"/>
      <c r="NCV47" s="429"/>
      <c r="NCW47" s="429"/>
      <c r="NCX47" s="429"/>
      <c r="NCY47" s="429"/>
      <c r="NCZ47" s="429"/>
      <c r="NDA47" s="429"/>
      <c r="NDB47" s="429"/>
      <c r="NDC47" s="429"/>
      <c r="NDD47" s="429"/>
      <c r="NDE47" s="429"/>
      <c r="NDF47" s="429"/>
      <c r="NDG47" s="429"/>
      <c r="NDH47" s="429"/>
      <c r="NDI47" s="429"/>
      <c r="NDJ47" s="429"/>
      <c r="NDK47" s="429"/>
      <c r="NDL47" s="429"/>
      <c r="NDM47" s="429"/>
      <c r="NDN47" s="429"/>
      <c r="NDO47" s="429"/>
      <c r="NDP47" s="429"/>
      <c r="NDQ47" s="429"/>
      <c r="NDR47" s="429"/>
      <c r="NDS47" s="429"/>
      <c r="NDT47" s="429"/>
      <c r="NDU47" s="429"/>
      <c r="NDV47" s="429"/>
      <c r="NDW47" s="429"/>
      <c r="NDX47" s="429"/>
      <c r="NDY47" s="429"/>
      <c r="NDZ47" s="429"/>
      <c r="NEA47" s="429"/>
      <c r="NEB47" s="429"/>
      <c r="NEC47" s="429"/>
      <c r="NED47" s="429"/>
      <c r="NEE47" s="429"/>
      <c r="NEF47" s="429"/>
      <c r="NEG47" s="429"/>
      <c r="NEH47" s="429"/>
      <c r="NEI47" s="429"/>
      <c r="NEJ47" s="429"/>
      <c r="NEK47" s="429"/>
      <c r="NEL47" s="429"/>
      <c r="NEM47" s="429"/>
      <c r="NEN47" s="429"/>
      <c r="NEO47" s="429"/>
      <c r="NEP47" s="429"/>
      <c r="NEQ47" s="429"/>
      <c r="NER47" s="429"/>
      <c r="NES47" s="429"/>
      <c r="NET47" s="429"/>
      <c r="NEU47" s="429"/>
      <c r="NEV47" s="429"/>
      <c r="NEW47" s="429"/>
      <c r="NEX47" s="429"/>
      <c r="NEY47" s="429"/>
      <c r="NEZ47" s="429"/>
      <c r="NFA47" s="429"/>
      <c r="NFB47" s="429"/>
      <c r="NFC47" s="429"/>
      <c r="NFD47" s="429"/>
      <c r="NFE47" s="429"/>
      <c r="NFF47" s="429"/>
      <c r="NFG47" s="429"/>
      <c r="NFH47" s="429"/>
      <c r="NFI47" s="429"/>
      <c r="NFJ47" s="429"/>
      <c r="NFK47" s="429"/>
      <c r="NFL47" s="429"/>
      <c r="NFM47" s="429"/>
      <c r="NFN47" s="429"/>
      <c r="NFO47" s="429"/>
      <c r="NFP47" s="429"/>
      <c r="NFQ47" s="429"/>
      <c r="NFR47" s="429"/>
      <c r="NFS47" s="429"/>
      <c r="NFT47" s="429"/>
      <c r="NFU47" s="429"/>
      <c r="NFV47" s="429"/>
      <c r="NFW47" s="429"/>
      <c r="NFX47" s="429"/>
      <c r="NFY47" s="429"/>
      <c r="NFZ47" s="429"/>
      <c r="NGA47" s="429"/>
      <c r="NGB47" s="429"/>
      <c r="NGC47" s="429"/>
      <c r="NGD47" s="429"/>
      <c r="NGE47" s="429"/>
      <c r="NGF47" s="429"/>
      <c r="NGG47" s="429"/>
      <c r="NGH47" s="429"/>
      <c r="NGI47" s="429"/>
      <c r="NGJ47" s="429"/>
      <c r="NGK47" s="429"/>
      <c r="NGL47" s="429"/>
      <c r="NGM47" s="429"/>
      <c r="NGN47" s="429"/>
      <c r="NGO47" s="429"/>
      <c r="NGP47" s="429"/>
      <c r="NGQ47" s="429"/>
      <c r="NGR47" s="429"/>
      <c r="NGS47" s="429"/>
      <c r="NGT47" s="429"/>
      <c r="NGU47" s="429"/>
      <c r="NGV47" s="429"/>
      <c r="NGW47" s="429"/>
      <c r="NGX47" s="429"/>
      <c r="NGY47" s="429"/>
      <c r="NGZ47" s="429"/>
      <c r="NHA47" s="429"/>
      <c r="NHB47" s="429"/>
      <c r="NHC47" s="429"/>
      <c r="NHD47" s="429"/>
      <c r="NHE47" s="429"/>
      <c r="NHF47" s="429"/>
      <c r="NHG47" s="429"/>
      <c r="NHH47" s="429"/>
      <c r="NHI47" s="429"/>
      <c r="NHJ47" s="429"/>
      <c r="NHK47" s="429"/>
      <c r="NHL47" s="429"/>
      <c r="NHM47" s="429"/>
      <c r="NHN47" s="429"/>
      <c r="NHO47" s="429"/>
      <c r="NHP47" s="429"/>
      <c r="NHQ47" s="429"/>
      <c r="NHR47" s="429"/>
      <c r="NHS47" s="429"/>
      <c r="NHT47" s="429"/>
      <c r="NHU47" s="429"/>
      <c r="NHV47" s="429"/>
      <c r="NHW47" s="429"/>
      <c r="NHX47" s="429"/>
      <c r="NHY47" s="429"/>
      <c r="NHZ47" s="429"/>
      <c r="NIA47" s="429"/>
      <c r="NIB47" s="429"/>
      <c r="NIC47" s="429"/>
      <c r="NID47" s="429"/>
      <c r="NIE47" s="429"/>
      <c r="NIF47" s="429"/>
      <c r="NIG47" s="429"/>
      <c r="NIH47" s="429"/>
      <c r="NII47" s="429"/>
      <c r="NIJ47" s="429"/>
      <c r="NIK47" s="429"/>
      <c r="NIL47" s="429"/>
      <c r="NIM47" s="429"/>
      <c r="NIN47" s="429"/>
      <c r="NIO47" s="429"/>
      <c r="NIP47" s="429"/>
      <c r="NIQ47" s="429"/>
      <c r="NIR47" s="429"/>
      <c r="NIS47" s="429"/>
      <c r="NIT47" s="429"/>
      <c r="NIU47" s="429"/>
      <c r="NIV47" s="429"/>
      <c r="NIW47" s="429"/>
      <c r="NIX47" s="429"/>
      <c r="NIY47" s="429"/>
      <c r="NIZ47" s="429"/>
      <c r="NJA47" s="429"/>
      <c r="NJB47" s="429"/>
      <c r="NJC47" s="429"/>
      <c r="NJD47" s="429"/>
      <c r="NJE47" s="429"/>
      <c r="NJF47" s="429"/>
      <c r="NJG47" s="429"/>
      <c r="NJH47" s="429"/>
      <c r="NJI47" s="429"/>
      <c r="NJJ47" s="429"/>
      <c r="NJK47" s="429"/>
      <c r="NJL47" s="429"/>
      <c r="NJM47" s="429"/>
      <c r="NJN47" s="429"/>
      <c r="NJO47" s="429"/>
      <c r="NJP47" s="429"/>
      <c r="NJQ47" s="429"/>
      <c r="NJR47" s="429"/>
      <c r="NJS47" s="429"/>
      <c r="NJT47" s="429"/>
      <c r="NJU47" s="429"/>
      <c r="NJV47" s="429"/>
      <c r="NJW47" s="429"/>
      <c r="NJX47" s="429"/>
      <c r="NJY47" s="429"/>
      <c r="NJZ47" s="429"/>
      <c r="NKA47" s="429"/>
      <c r="NKB47" s="429"/>
      <c r="NKC47" s="429"/>
      <c r="NKD47" s="429"/>
      <c r="NKE47" s="429"/>
      <c r="NKF47" s="429"/>
      <c r="NKG47" s="429"/>
      <c r="NKH47" s="429"/>
      <c r="NKI47" s="429"/>
      <c r="NKJ47" s="429"/>
      <c r="NKK47" s="429"/>
      <c r="NKL47" s="429"/>
      <c r="NKM47" s="429"/>
      <c r="NKN47" s="429"/>
      <c r="NKO47" s="429"/>
      <c r="NKP47" s="429"/>
      <c r="NKQ47" s="429"/>
      <c r="NKR47" s="429"/>
      <c r="NKS47" s="429"/>
      <c r="NKT47" s="429"/>
      <c r="NKU47" s="429"/>
      <c r="NKV47" s="429"/>
      <c r="NKW47" s="429"/>
      <c r="NKX47" s="429"/>
      <c r="NKY47" s="429"/>
      <c r="NKZ47" s="429"/>
      <c r="NLA47" s="429"/>
      <c r="NLB47" s="429"/>
      <c r="NLC47" s="429"/>
      <c r="NLD47" s="429"/>
      <c r="NLE47" s="429"/>
      <c r="NLF47" s="429"/>
      <c r="NLG47" s="429"/>
      <c r="NLH47" s="429"/>
      <c r="NLI47" s="429"/>
      <c r="NLJ47" s="429"/>
      <c r="NLK47" s="429"/>
      <c r="NLL47" s="429"/>
      <c r="NLM47" s="429"/>
      <c r="NLN47" s="429"/>
      <c r="NLO47" s="429"/>
      <c r="NLP47" s="429"/>
      <c r="NLQ47" s="429"/>
      <c r="NLR47" s="429"/>
      <c r="NLS47" s="429"/>
      <c r="NLT47" s="429"/>
      <c r="NLU47" s="429"/>
      <c r="NLV47" s="429"/>
      <c r="NLW47" s="429"/>
      <c r="NLX47" s="429"/>
      <c r="NLY47" s="429"/>
      <c r="NLZ47" s="429"/>
      <c r="NMA47" s="429"/>
      <c r="NMB47" s="429"/>
      <c r="NMC47" s="429"/>
      <c r="NMD47" s="429"/>
      <c r="NME47" s="429"/>
      <c r="NMF47" s="429"/>
      <c r="NMG47" s="429"/>
      <c r="NMH47" s="429"/>
      <c r="NMI47" s="429"/>
      <c r="NMJ47" s="429"/>
      <c r="NMK47" s="429"/>
      <c r="NML47" s="429"/>
      <c r="NMM47" s="429"/>
      <c r="NMN47" s="429"/>
      <c r="NMO47" s="429"/>
      <c r="NMP47" s="429"/>
      <c r="NMQ47" s="429"/>
      <c r="NMR47" s="429"/>
      <c r="NMS47" s="429"/>
      <c r="NMT47" s="429"/>
      <c r="NMU47" s="429"/>
      <c r="NMV47" s="429"/>
      <c r="NMW47" s="429"/>
      <c r="NMX47" s="429"/>
      <c r="NMY47" s="429"/>
      <c r="NMZ47" s="429"/>
      <c r="NNA47" s="429"/>
      <c r="NNB47" s="429"/>
      <c r="NNC47" s="429"/>
      <c r="NND47" s="429"/>
      <c r="NNE47" s="429"/>
      <c r="NNF47" s="429"/>
      <c r="NNG47" s="429"/>
      <c r="NNH47" s="429"/>
      <c r="NNI47" s="429"/>
      <c r="NNJ47" s="429"/>
      <c r="NNK47" s="429"/>
      <c r="NNL47" s="429"/>
      <c r="NNM47" s="429"/>
      <c r="NNN47" s="429"/>
      <c r="NNO47" s="429"/>
      <c r="NNP47" s="429"/>
      <c r="NNQ47" s="429"/>
      <c r="NNR47" s="429"/>
      <c r="NNS47" s="429"/>
      <c r="NNT47" s="429"/>
      <c r="NNU47" s="429"/>
      <c r="NNV47" s="429"/>
      <c r="NNW47" s="429"/>
      <c r="NNX47" s="429"/>
      <c r="NNY47" s="429"/>
      <c r="NNZ47" s="429"/>
      <c r="NOA47" s="429"/>
      <c r="NOB47" s="429"/>
      <c r="NOC47" s="429"/>
      <c r="NOD47" s="429"/>
      <c r="NOE47" s="429"/>
      <c r="NOF47" s="429"/>
      <c r="NOG47" s="429"/>
      <c r="NOH47" s="429"/>
      <c r="NOI47" s="429"/>
      <c r="NOJ47" s="429"/>
      <c r="NOK47" s="429"/>
      <c r="NOL47" s="429"/>
      <c r="NOM47" s="429"/>
      <c r="NON47" s="429"/>
      <c r="NOO47" s="429"/>
      <c r="NOP47" s="429"/>
      <c r="NOQ47" s="429"/>
      <c r="NOR47" s="429"/>
      <c r="NOS47" s="429"/>
      <c r="NOT47" s="429"/>
      <c r="NOU47" s="429"/>
      <c r="NOV47" s="429"/>
      <c r="NOW47" s="429"/>
      <c r="NOX47" s="429"/>
      <c r="NOY47" s="429"/>
      <c r="NOZ47" s="429"/>
      <c r="NPA47" s="429"/>
      <c r="NPB47" s="429"/>
      <c r="NPC47" s="429"/>
      <c r="NPD47" s="429"/>
      <c r="NPE47" s="429"/>
      <c r="NPF47" s="429"/>
      <c r="NPG47" s="429"/>
      <c r="NPH47" s="429"/>
      <c r="NPI47" s="429"/>
      <c r="NPJ47" s="429"/>
      <c r="NPK47" s="429"/>
      <c r="NPL47" s="429"/>
      <c r="NPM47" s="429"/>
      <c r="NPN47" s="429"/>
      <c r="NPO47" s="429"/>
      <c r="NPP47" s="429"/>
      <c r="NPQ47" s="429"/>
      <c r="NPR47" s="429"/>
      <c r="NPS47" s="429"/>
      <c r="NPT47" s="429"/>
      <c r="NPU47" s="429"/>
      <c r="NPV47" s="429"/>
      <c r="NPW47" s="429"/>
      <c r="NPX47" s="429"/>
      <c r="NPY47" s="429"/>
      <c r="NPZ47" s="429"/>
      <c r="NQA47" s="429"/>
      <c r="NQB47" s="429"/>
      <c r="NQC47" s="429"/>
      <c r="NQD47" s="429"/>
      <c r="NQE47" s="429"/>
      <c r="NQF47" s="429"/>
      <c r="NQG47" s="429"/>
      <c r="NQH47" s="429"/>
      <c r="NQI47" s="429"/>
      <c r="NQJ47" s="429"/>
      <c r="NQK47" s="429"/>
      <c r="NQL47" s="429"/>
      <c r="NQM47" s="429"/>
      <c r="NQN47" s="429"/>
      <c r="NQO47" s="429"/>
      <c r="NQP47" s="429"/>
      <c r="NQQ47" s="429"/>
      <c r="NQR47" s="429"/>
      <c r="NQS47" s="429"/>
      <c r="NQT47" s="429"/>
      <c r="NQU47" s="429"/>
      <c r="NQV47" s="429"/>
      <c r="NQW47" s="429"/>
      <c r="NQX47" s="429"/>
      <c r="NQY47" s="429"/>
      <c r="NQZ47" s="429"/>
      <c r="NRA47" s="429"/>
      <c r="NRB47" s="429"/>
      <c r="NRC47" s="429"/>
      <c r="NRD47" s="429"/>
      <c r="NRE47" s="429"/>
      <c r="NRF47" s="429"/>
      <c r="NRG47" s="429"/>
      <c r="NRH47" s="429"/>
      <c r="NRI47" s="429"/>
      <c r="NRJ47" s="429"/>
      <c r="NRK47" s="429"/>
      <c r="NRL47" s="429"/>
      <c r="NRM47" s="429"/>
      <c r="NRN47" s="429"/>
      <c r="NRO47" s="429"/>
      <c r="NRP47" s="429"/>
      <c r="NRQ47" s="429"/>
      <c r="NRR47" s="429"/>
      <c r="NRS47" s="429"/>
      <c r="NRT47" s="429"/>
      <c r="NRU47" s="429"/>
      <c r="NRV47" s="429"/>
      <c r="NRW47" s="429"/>
      <c r="NRX47" s="429"/>
      <c r="NRY47" s="429"/>
      <c r="NRZ47" s="429"/>
      <c r="NSA47" s="429"/>
      <c r="NSB47" s="429"/>
      <c r="NSC47" s="429"/>
      <c r="NSD47" s="429"/>
      <c r="NSE47" s="429"/>
      <c r="NSF47" s="429"/>
      <c r="NSG47" s="429"/>
      <c r="NSH47" s="429"/>
      <c r="NSI47" s="429"/>
      <c r="NSJ47" s="429"/>
      <c r="NSK47" s="429"/>
      <c r="NSL47" s="429"/>
      <c r="NSM47" s="429"/>
      <c r="NSN47" s="429"/>
      <c r="NSO47" s="429"/>
      <c r="NSP47" s="429"/>
      <c r="NSQ47" s="429"/>
      <c r="NSR47" s="429"/>
      <c r="NSS47" s="429"/>
      <c r="NST47" s="429"/>
      <c r="NSU47" s="429"/>
      <c r="NSV47" s="429"/>
      <c r="NSW47" s="429"/>
      <c r="NSX47" s="429"/>
      <c r="NSY47" s="429"/>
      <c r="NSZ47" s="429"/>
      <c r="NTA47" s="429"/>
      <c r="NTB47" s="429"/>
      <c r="NTC47" s="429"/>
      <c r="NTD47" s="429"/>
      <c r="NTE47" s="429"/>
      <c r="NTF47" s="429"/>
      <c r="NTG47" s="429"/>
      <c r="NTH47" s="429"/>
      <c r="NTI47" s="429"/>
      <c r="NTJ47" s="429"/>
      <c r="NTK47" s="429"/>
      <c r="NTL47" s="429"/>
      <c r="NTM47" s="429"/>
      <c r="NTN47" s="429"/>
      <c r="NTO47" s="429"/>
      <c r="NTP47" s="429"/>
      <c r="NTQ47" s="429"/>
      <c r="NTR47" s="429"/>
      <c r="NTS47" s="429"/>
      <c r="NTT47" s="429"/>
      <c r="NTU47" s="429"/>
      <c r="NTV47" s="429"/>
      <c r="NTW47" s="429"/>
      <c r="NTX47" s="429"/>
      <c r="NTY47" s="429"/>
      <c r="NTZ47" s="429"/>
      <c r="NUA47" s="429"/>
      <c r="NUB47" s="429"/>
      <c r="NUC47" s="429"/>
      <c r="NUD47" s="429"/>
      <c r="NUE47" s="429"/>
      <c r="NUF47" s="429"/>
      <c r="NUG47" s="429"/>
      <c r="NUH47" s="429"/>
      <c r="NUI47" s="429"/>
      <c r="NUJ47" s="429"/>
      <c r="NUK47" s="429"/>
      <c r="NUL47" s="429"/>
      <c r="NUM47" s="429"/>
      <c r="NUN47" s="429"/>
      <c r="NUO47" s="429"/>
      <c r="NUP47" s="429"/>
      <c r="NUQ47" s="429"/>
      <c r="NUR47" s="429"/>
      <c r="NUS47" s="429"/>
      <c r="NUT47" s="429"/>
      <c r="NUU47" s="429"/>
      <c r="NUV47" s="429"/>
      <c r="NUW47" s="429"/>
      <c r="NUX47" s="429"/>
      <c r="NUY47" s="429"/>
      <c r="NUZ47" s="429"/>
      <c r="NVA47" s="429"/>
      <c r="NVB47" s="429"/>
      <c r="NVC47" s="429"/>
      <c r="NVD47" s="429"/>
      <c r="NVE47" s="429"/>
      <c r="NVF47" s="429"/>
      <c r="NVG47" s="429"/>
      <c r="NVH47" s="429"/>
      <c r="NVI47" s="429"/>
      <c r="NVJ47" s="429"/>
      <c r="NVK47" s="429"/>
      <c r="NVL47" s="429"/>
      <c r="NVM47" s="429"/>
      <c r="NVN47" s="429"/>
      <c r="NVO47" s="429"/>
      <c r="NVP47" s="429"/>
      <c r="NVQ47" s="429"/>
      <c r="NVR47" s="429"/>
      <c r="NVS47" s="429"/>
      <c r="NVT47" s="429"/>
      <c r="NVU47" s="429"/>
      <c r="NVV47" s="429"/>
      <c r="NVW47" s="429"/>
      <c r="NVX47" s="429"/>
      <c r="NVY47" s="429"/>
      <c r="NVZ47" s="429"/>
      <c r="NWA47" s="429"/>
      <c r="NWB47" s="429"/>
      <c r="NWC47" s="429"/>
      <c r="NWD47" s="429"/>
      <c r="NWE47" s="429"/>
      <c r="NWF47" s="429"/>
      <c r="NWG47" s="429"/>
      <c r="NWH47" s="429"/>
      <c r="NWI47" s="429"/>
      <c r="NWJ47" s="429"/>
      <c r="NWK47" s="429"/>
      <c r="NWL47" s="429"/>
      <c r="NWM47" s="429"/>
      <c r="NWN47" s="429"/>
      <c r="NWO47" s="429"/>
      <c r="NWP47" s="429"/>
      <c r="NWQ47" s="429"/>
      <c r="NWR47" s="429"/>
      <c r="NWS47" s="429"/>
      <c r="NWT47" s="429"/>
      <c r="NWU47" s="429"/>
      <c r="NWV47" s="429"/>
      <c r="NWW47" s="429"/>
      <c r="NWX47" s="429"/>
      <c r="NWY47" s="429"/>
      <c r="NWZ47" s="429"/>
      <c r="NXA47" s="429"/>
      <c r="NXB47" s="429"/>
      <c r="NXC47" s="429"/>
      <c r="NXD47" s="429"/>
      <c r="NXE47" s="429"/>
      <c r="NXF47" s="429"/>
      <c r="NXG47" s="429"/>
      <c r="NXH47" s="429"/>
      <c r="NXI47" s="429"/>
      <c r="NXJ47" s="429"/>
      <c r="NXK47" s="429"/>
      <c r="NXL47" s="429"/>
      <c r="NXM47" s="429"/>
      <c r="NXN47" s="429"/>
      <c r="NXO47" s="429"/>
      <c r="NXP47" s="429"/>
      <c r="NXQ47" s="429"/>
      <c r="NXR47" s="429"/>
      <c r="NXS47" s="429"/>
      <c r="NXT47" s="429"/>
      <c r="NXU47" s="429"/>
      <c r="NXV47" s="429"/>
      <c r="NXW47" s="429"/>
      <c r="NXX47" s="429"/>
      <c r="NXY47" s="429"/>
      <c r="NXZ47" s="429"/>
      <c r="NYA47" s="429"/>
      <c r="NYB47" s="429"/>
      <c r="NYC47" s="429"/>
      <c r="NYD47" s="429"/>
      <c r="NYE47" s="429"/>
      <c r="NYF47" s="429"/>
      <c r="NYG47" s="429"/>
      <c r="NYH47" s="429"/>
      <c r="NYI47" s="429"/>
      <c r="NYJ47" s="429"/>
      <c r="NYK47" s="429"/>
      <c r="NYL47" s="429"/>
      <c r="NYM47" s="429"/>
      <c r="NYN47" s="429"/>
      <c r="NYO47" s="429"/>
      <c r="NYP47" s="429"/>
      <c r="NYQ47" s="429"/>
      <c r="NYR47" s="429"/>
      <c r="NYS47" s="429"/>
      <c r="NYT47" s="429"/>
      <c r="NYU47" s="429"/>
      <c r="NYV47" s="429"/>
      <c r="NYW47" s="429"/>
      <c r="NYX47" s="429"/>
      <c r="NYY47" s="429"/>
      <c r="NYZ47" s="429"/>
      <c r="NZA47" s="429"/>
      <c r="NZB47" s="429"/>
      <c r="NZC47" s="429"/>
      <c r="NZD47" s="429"/>
      <c r="NZE47" s="429"/>
      <c r="NZF47" s="429"/>
      <c r="NZG47" s="429"/>
      <c r="NZH47" s="429"/>
      <c r="NZI47" s="429"/>
      <c r="NZJ47" s="429"/>
      <c r="NZK47" s="429"/>
      <c r="NZL47" s="429"/>
      <c r="NZM47" s="429"/>
      <c r="NZN47" s="429"/>
      <c r="NZO47" s="429"/>
      <c r="NZP47" s="429"/>
      <c r="NZQ47" s="429"/>
      <c r="NZR47" s="429"/>
      <c r="NZS47" s="429"/>
      <c r="NZT47" s="429"/>
      <c r="NZU47" s="429"/>
      <c r="NZV47" s="429"/>
      <c r="NZW47" s="429"/>
      <c r="NZX47" s="429"/>
      <c r="NZY47" s="429"/>
      <c r="NZZ47" s="429"/>
      <c r="OAA47" s="429"/>
      <c r="OAB47" s="429"/>
      <c r="OAC47" s="429"/>
      <c r="OAD47" s="429"/>
      <c r="OAE47" s="429"/>
      <c r="OAF47" s="429"/>
      <c r="OAG47" s="429"/>
      <c r="OAH47" s="429"/>
      <c r="OAI47" s="429"/>
      <c r="OAJ47" s="429"/>
      <c r="OAK47" s="429"/>
      <c r="OAL47" s="429"/>
      <c r="OAM47" s="429"/>
      <c r="OAN47" s="429"/>
      <c r="OAO47" s="429"/>
      <c r="OAP47" s="429"/>
      <c r="OAQ47" s="429"/>
      <c r="OAR47" s="429"/>
      <c r="OAS47" s="429"/>
      <c r="OAT47" s="429"/>
      <c r="OAU47" s="429"/>
      <c r="OAV47" s="429"/>
      <c r="OAW47" s="429"/>
      <c r="OAX47" s="429"/>
      <c r="OAY47" s="429"/>
      <c r="OAZ47" s="429"/>
      <c r="OBA47" s="429"/>
      <c r="OBB47" s="429"/>
      <c r="OBC47" s="429"/>
      <c r="OBD47" s="429"/>
      <c r="OBE47" s="429"/>
      <c r="OBF47" s="429"/>
      <c r="OBG47" s="429"/>
      <c r="OBH47" s="429"/>
      <c r="OBI47" s="429"/>
      <c r="OBJ47" s="429"/>
      <c r="OBK47" s="429"/>
      <c r="OBL47" s="429"/>
      <c r="OBM47" s="429"/>
      <c r="OBN47" s="429"/>
      <c r="OBO47" s="429"/>
      <c r="OBP47" s="429"/>
      <c r="OBQ47" s="429"/>
      <c r="OBR47" s="429"/>
      <c r="OBS47" s="429"/>
      <c r="OBT47" s="429"/>
      <c r="OBU47" s="429"/>
      <c r="OBV47" s="429"/>
      <c r="OBW47" s="429"/>
      <c r="OBX47" s="429"/>
      <c r="OBY47" s="429"/>
      <c r="OBZ47" s="429"/>
      <c r="OCA47" s="429"/>
      <c r="OCB47" s="429"/>
      <c r="OCC47" s="429"/>
      <c r="OCD47" s="429"/>
      <c r="OCE47" s="429"/>
      <c r="OCF47" s="429"/>
      <c r="OCG47" s="429"/>
      <c r="OCH47" s="429"/>
      <c r="OCI47" s="429"/>
      <c r="OCJ47" s="429"/>
      <c r="OCK47" s="429"/>
      <c r="OCL47" s="429"/>
      <c r="OCM47" s="429"/>
      <c r="OCN47" s="429"/>
      <c r="OCO47" s="429"/>
      <c r="OCP47" s="429"/>
      <c r="OCQ47" s="429"/>
      <c r="OCR47" s="429"/>
      <c r="OCS47" s="429"/>
      <c r="OCT47" s="429"/>
      <c r="OCU47" s="429"/>
      <c r="OCV47" s="429"/>
      <c r="OCW47" s="429"/>
      <c r="OCX47" s="429"/>
      <c r="OCY47" s="429"/>
      <c r="OCZ47" s="429"/>
      <c r="ODA47" s="429"/>
      <c r="ODB47" s="429"/>
      <c r="ODC47" s="429"/>
      <c r="ODD47" s="429"/>
      <c r="ODE47" s="429"/>
      <c r="ODF47" s="429"/>
      <c r="ODG47" s="429"/>
      <c r="ODH47" s="429"/>
      <c r="ODI47" s="429"/>
      <c r="ODJ47" s="429"/>
      <c r="ODK47" s="429"/>
      <c r="ODL47" s="429"/>
      <c r="ODM47" s="429"/>
      <c r="ODN47" s="429"/>
      <c r="ODO47" s="429"/>
      <c r="ODP47" s="429"/>
      <c r="ODQ47" s="429"/>
      <c r="ODR47" s="429"/>
      <c r="ODS47" s="429"/>
      <c r="ODT47" s="429"/>
      <c r="ODU47" s="429"/>
      <c r="ODV47" s="429"/>
      <c r="ODW47" s="429"/>
      <c r="ODX47" s="429"/>
      <c r="ODY47" s="429"/>
      <c r="ODZ47" s="429"/>
      <c r="OEA47" s="429"/>
      <c r="OEB47" s="429"/>
      <c r="OEC47" s="429"/>
      <c r="OED47" s="429"/>
      <c r="OEE47" s="429"/>
      <c r="OEF47" s="429"/>
      <c r="OEG47" s="429"/>
      <c r="OEH47" s="429"/>
      <c r="OEI47" s="429"/>
      <c r="OEJ47" s="429"/>
      <c r="OEK47" s="429"/>
      <c r="OEL47" s="429"/>
      <c r="OEM47" s="429"/>
      <c r="OEN47" s="429"/>
      <c r="OEO47" s="429"/>
      <c r="OEP47" s="429"/>
      <c r="OEQ47" s="429"/>
      <c r="OER47" s="429"/>
      <c r="OES47" s="429"/>
      <c r="OET47" s="429"/>
      <c r="OEU47" s="429"/>
      <c r="OEV47" s="429"/>
      <c r="OEW47" s="429"/>
      <c r="OEX47" s="429"/>
      <c r="OEY47" s="429"/>
      <c r="OEZ47" s="429"/>
      <c r="OFA47" s="429"/>
      <c r="OFB47" s="429"/>
      <c r="OFC47" s="429"/>
      <c r="OFD47" s="429"/>
      <c r="OFE47" s="429"/>
      <c r="OFF47" s="429"/>
      <c r="OFG47" s="429"/>
      <c r="OFH47" s="429"/>
      <c r="OFI47" s="429"/>
      <c r="OFJ47" s="429"/>
      <c r="OFK47" s="429"/>
      <c r="OFL47" s="429"/>
      <c r="OFM47" s="429"/>
      <c r="OFN47" s="429"/>
      <c r="OFO47" s="429"/>
      <c r="OFP47" s="429"/>
      <c r="OFQ47" s="429"/>
      <c r="OFR47" s="429"/>
      <c r="OFS47" s="429"/>
      <c r="OFT47" s="429"/>
      <c r="OFU47" s="429"/>
      <c r="OFV47" s="429"/>
      <c r="OFW47" s="429"/>
      <c r="OFX47" s="429"/>
      <c r="OFY47" s="429"/>
      <c r="OFZ47" s="429"/>
      <c r="OGA47" s="429"/>
      <c r="OGB47" s="429"/>
      <c r="OGC47" s="429"/>
      <c r="OGD47" s="429"/>
      <c r="OGE47" s="429"/>
      <c r="OGF47" s="429"/>
      <c r="OGG47" s="429"/>
      <c r="OGH47" s="429"/>
      <c r="OGI47" s="429"/>
      <c r="OGJ47" s="429"/>
      <c r="OGK47" s="429"/>
      <c r="OGL47" s="429"/>
      <c r="OGM47" s="429"/>
      <c r="OGN47" s="429"/>
      <c r="OGO47" s="429"/>
      <c r="OGP47" s="429"/>
      <c r="OGQ47" s="429"/>
      <c r="OGR47" s="429"/>
      <c r="OGS47" s="429"/>
      <c r="OGT47" s="429"/>
      <c r="OGU47" s="429"/>
      <c r="OGV47" s="429"/>
      <c r="OGW47" s="429"/>
      <c r="OGX47" s="429"/>
      <c r="OGY47" s="429"/>
      <c r="OGZ47" s="429"/>
      <c r="OHA47" s="429"/>
      <c r="OHB47" s="429"/>
      <c r="OHC47" s="429"/>
      <c r="OHD47" s="429"/>
      <c r="OHE47" s="429"/>
      <c r="OHF47" s="429"/>
      <c r="OHG47" s="429"/>
      <c r="OHH47" s="429"/>
      <c r="OHI47" s="429"/>
      <c r="OHJ47" s="429"/>
      <c r="OHK47" s="429"/>
      <c r="OHL47" s="429"/>
      <c r="OHM47" s="429"/>
      <c r="OHN47" s="429"/>
      <c r="OHO47" s="429"/>
      <c r="OHP47" s="429"/>
      <c r="OHQ47" s="429"/>
      <c r="OHR47" s="429"/>
      <c r="OHS47" s="429"/>
      <c r="OHT47" s="429"/>
      <c r="OHU47" s="429"/>
      <c r="OHV47" s="429"/>
      <c r="OHW47" s="429"/>
      <c r="OHX47" s="429"/>
      <c r="OHY47" s="429"/>
      <c r="OHZ47" s="429"/>
      <c r="OIA47" s="429"/>
      <c r="OIB47" s="429"/>
      <c r="OIC47" s="429"/>
      <c r="OID47" s="429"/>
      <c r="OIE47" s="429"/>
      <c r="OIF47" s="429"/>
      <c r="OIG47" s="429"/>
      <c r="OIH47" s="429"/>
      <c r="OII47" s="429"/>
      <c r="OIJ47" s="429"/>
      <c r="OIK47" s="429"/>
      <c r="OIL47" s="429"/>
      <c r="OIM47" s="429"/>
      <c r="OIN47" s="429"/>
      <c r="OIO47" s="429"/>
      <c r="OIP47" s="429"/>
      <c r="OIQ47" s="429"/>
      <c r="OIR47" s="429"/>
      <c r="OIS47" s="429"/>
      <c r="OIT47" s="429"/>
      <c r="OIU47" s="429"/>
      <c r="OIV47" s="429"/>
      <c r="OIW47" s="429"/>
      <c r="OIX47" s="429"/>
      <c r="OIY47" s="429"/>
      <c r="OIZ47" s="429"/>
      <c r="OJA47" s="429"/>
      <c r="OJB47" s="429"/>
      <c r="OJC47" s="429"/>
      <c r="OJD47" s="429"/>
      <c r="OJE47" s="429"/>
      <c r="OJF47" s="429"/>
      <c r="OJG47" s="429"/>
      <c r="OJH47" s="429"/>
      <c r="OJI47" s="429"/>
      <c r="OJJ47" s="429"/>
      <c r="OJK47" s="429"/>
      <c r="OJL47" s="429"/>
      <c r="OJM47" s="429"/>
      <c r="OJN47" s="429"/>
      <c r="OJO47" s="429"/>
      <c r="OJP47" s="429"/>
      <c r="OJQ47" s="429"/>
      <c r="OJR47" s="429"/>
      <c r="OJS47" s="429"/>
      <c r="OJT47" s="429"/>
      <c r="OJU47" s="429"/>
      <c r="OJV47" s="429"/>
      <c r="OJW47" s="429"/>
      <c r="OJX47" s="429"/>
      <c r="OJY47" s="429"/>
      <c r="OJZ47" s="429"/>
      <c r="OKA47" s="429"/>
      <c r="OKB47" s="429"/>
      <c r="OKC47" s="429"/>
      <c r="OKD47" s="429"/>
      <c r="OKE47" s="429"/>
      <c r="OKF47" s="429"/>
      <c r="OKG47" s="429"/>
      <c r="OKH47" s="429"/>
      <c r="OKI47" s="429"/>
      <c r="OKJ47" s="429"/>
      <c r="OKK47" s="429"/>
      <c r="OKL47" s="429"/>
      <c r="OKM47" s="429"/>
      <c r="OKN47" s="429"/>
      <c r="OKO47" s="429"/>
      <c r="OKP47" s="429"/>
      <c r="OKQ47" s="429"/>
      <c r="OKR47" s="429"/>
      <c r="OKS47" s="429"/>
      <c r="OKT47" s="429"/>
      <c r="OKU47" s="429"/>
      <c r="OKV47" s="429"/>
      <c r="OKW47" s="429"/>
      <c r="OKX47" s="429"/>
      <c r="OKY47" s="429"/>
      <c r="OKZ47" s="429"/>
      <c r="OLA47" s="429"/>
      <c r="OLB47" s="429"/>
      <c r="OLC47" s="429"/>
      <c r="OLD47" s="429"/>
      <c r="OLE47" s="429"/>
      <c r="OLF47" s="429"/>
      <c r="OLG47" s="429"/>
      <c r="OLH47" s="429"/>
      <c r="OLI47" s="429"/>
      <c r="OLJ47" s="429"/>
      <c r="OLK47" s="429"/>
      <c r="OLL47" s="429"/>
      <c r="OLM47" s="429"/>
      <c r="OLN47" s="429"/>
      <c r="OLO47" s="429"/>
      <c r="OLP47" s="429"/>
      <c r="OLQ47" s="429"/>
      <c r="OLR47" s="429"/>
      <c r="OLS47" s="429"/>
      <c r="OLT47" s="429"/>
      <c r="OLU47" s="429"/>
      <c r="OLV47" s="429"/>
      <c r="OLW47" s="429"/>
      <c r="OLX47" s="429"/>
      <c r="OLY47" s="429"/>
      <c r="OLZ47" s="429"/>
      <c r="OMA47" s="429"/>
      <c r="OMB47" s="429"/>
      <c r="OMC47" s="429"/>
      <c r="OMD47" s="429"/>
      <c r="OME47" s="429"/>
      <c r="OMF47" s="429"/>
      <c r="OMG47" s="429"/>
      <c r="OMH47" s="429"/>
      <c r="OMI47" s="429"/>
      <c r="OMJ47" s="429"/>
      <c r="OMK47" s="429"/>
      <c r="OML47" s="429"/>
      <c r="OMM47" s="429"/>
      <c r="OMN47" s="429"/>
      <c r="OMO47" s="429"/>
      <c r="OMP47" s="429"/>
      <c r="OMQ47" s="429"/>
      <c r="OMR47" s="429"/>
      <c r="OMS47" s="429"/>
      <c r="OMT47" s="429"/>
      <c r="OMU47" s="429"/>
      <c r="OMV47" s="429"/>
      <c r="OMW47" s="429"/>
      <c r="OMX47" s="429"/>
      <c r="OMY47" s="429"/>
      <c r="OMZ47" s="429"/>
      <c r="ONA47" s="429"/>
      <c r="ONB47" s="429"/>
      <c r="ONC47" s="429"/>
      <c r="OND47" s="429"/>
      <c r="ONE47" s="429"/>
      <c r="ONF47" s="429"/>
      <c r="ONG47" s="429"/>
      <c r="ONH47" s="429"/>
      <c r="ONI47" s="429"/>
      <c r="ONJ47" s="429"/>
      <c r="ONK47" s="429"/>
      <c r="ONL47" s="429"/>
      <c r="ONM47" s="429"/>
      <c r="ONN47" s="429"/>
      <c r="ONO47" s="429"/>
      <c r="ONP47" s="429"/>
      <c r="ONQ47" s="429"/>
      <c r="ONR47" s="429"/>
      <c r="ONS47" s="429"/>
      <c r="ONT47" s="429"/>
      <c r="ONU47" s="429"/>
      <c r="ONV47" s="429"/>
      <c r="ONW47" s="429"/>
      <c r="ONX47" s="429"/>
      <c r="ONY47" s="429"/>
      <c r="ONZ47" s="429"/>
      <c r="OOA47" s="429"/>
      <c r="OOB47" s="429"/>
      <c r="OOC47" s="429"/>
      <c r="OOD47" s="429"/>
      <c r="OOE47" s="429"/>
      <c r="OOF47" s="429"/>
      <c r="OOG47" s="429"/>
      <c r="OOH47" s="429"/>
      <c r="OOI47" s="429"/>
      <c r="OOJ47" s="429"/>
      <c r="OOK47" s="429"/>
      <c r="OOL47" s="429"/>
      <c r="OOM47" s="429"/>
      <c r="OON47" s="429"/>
      <c r="OOO47" s="429"/>
      <c r="OOP47" s="429"/>
      <c r="OOQ47" s="429"/>
      <c r="OOR47" s="429"/>
      <c r="OOS47" s="429"/>
      <c r="OOT47" s="429"/>
      <c r="OOU47" s="429"/>
      <c r="OOV47" s="429"/>
      <c r="OOW47" s="429"/>
      <c r="OOX47" s="429"/>
      <c r="OOY47" s="429"/>
      <c r="OOZ47" s="429"/>
      <c r="OPA47" s="429"/>
      <c r="OPB47" s="429"/>
      <c r="OPC47" s="429"/>
      <c r="OPD47" s="429"/>
      <c r="OPE47" s="429"/>
      <c r="OPF47" s="429"/>
      <c r="OPG47" s="429"/>
      <c r="OPH47" s="429"/>
      <c r="OPI47" s="429"/>
      <c r="OPJ47" s="429"/>
      <c r="OPK47" s="429"/>
      <c r="OPL47" s="429"/>
      <c r="OPM47" s="429"/>
      <c r="OPN47" s="429"/>
      <c r="OPO47" s="429"/>
      <c r="OPP47" s="429"/>
      <c r="OPQ47" s="429"/>
      <c r="OPR47" s="429"/>
      <c r="OPS47" s="429"/>
      <c r="OPT47" s="429"/>
      <c r="OPU47" s="429"/>
      <c r="OPV47" s="429"/>
      <c r="OPW47" s="429"/>
      <c r="OPX47" s="429"/>
      <c r="OPY47" s="429"/>
      <c r="OPZ47" s="429"/>
      <c r="OQA47" s="429"/>
      <c r="OQB47" s="429"/>
      <c r="OQC47" s="429"/>
      <c r="OQD47" s="429"/>
      <c r="OQE47" s="429"/>
      <c r="OQF47" s="429"/>
      <c r="OQG47" s="429"/>
      <c r="OQH47" s="429"/>
      <c r="OQI47" s="429"/>
      <c r="OQJ47" s="429"/>
      <c r="OQK47" s="429"/>
      <c r="OQL47" s="429"/>
      <c r="OQM47" s="429"/>
      <c r="OQN47" s="429"/>
      <c r="OQO47" s="429"/>
      <c r="OQP47" s="429"/>
      <c r="OQQ47" s="429"/>
      <c r="OQR47" s="429"/>
      <c r="OQS47" s="429"/>
      <c r="OQT47" s="429"/>
      <c r="OQU47" s="429"/>
      <c r="OQV47" s="429"/>
      <c r="OQW47" s="429"/>
      <c r="OQX47" s="429"/>
      <c r="OQY47" s="429"/>
      <c r="OQZ47" s="429"/>
      <c r="ORA47" s="429"/>
      <c r="ORB47" s="429"/>
      <c r="ORC47" s="429"/>
      <c r="ORD47" s="429"/>
      <c r="ORE47" s="429"/>
      <c r="ORF47" s="429"/>
      <c r="ORG47" s="429"/>
      <c r="ORH47" s="429"/>
      <c r="ORI47" s="429"/>
      <c r="ORJ47" s="429"/>
      <c r="ORK47" s="429"/>
      <c r="ORL47" s="429"/>
      <c r="ORM47" s="429"/>
      <c r="ORN47" s="429"/>
      <c r="ORO47" s="429"/>
      <c r="ORP47" s="429"/>
      <c r="ORQ47" s="429"/>
      <c r="ORR47" s="429"/>
      <c r="ORS47" s="429"/>
      <c r="ORT47" s="429"/>
      <c r="ORU47" s="429"/>
      <c r="ORV47" s="429"/>
      <c r="ORW47" s="429"/>
      <c r="ORX47" s="429"/>
      <c r="ORY47" s="429"/>
      <c r="ORZ47" s="429"/>
      <c r="OSA47" s="429"/>
      <c r="OSB47" s="429"/>
      <c r="OSC47" s="429"/>
      <c r="OSD47" s="429"/>
      <c r="OSE47" s="429"/>
      <c r="OSF47" s="429"/>
      <c r="OSG47" s="429"/>
      <c r="OSH47" s="429"/>
      <c r="OSI47" s="429"/>
      <c r="OSJ47" s="429"/>
      <c r="OSK47" s="429"/>
      <c r="OSL47" s="429"/>
      <c r="OSM47" s="429"/>
      <c r="OSN47" s="429"/>
      <c r="OSO47" s="429"/>
      <c r="OSP47" s="429"/>
      <c r="OSQ47" s="429"/>
      <c r="OSR47" s="429"/>
      <c r="OSS47" s="429"/>
      <c r="OST47" s="429"/>
      <c r="OSU47" s="429"/>
      <c r="OSV47" s="429"/>
      <c r="OSW47" s="429"/>
      <c r="OSX47" s="429"/>
      <c r="OSY47" s="429"/>
      <c r="OSZ47" s="429"/>
      <c r="OTA47" s="429"/>
      <c r="OTB47" s="429"/>
      <c r="OTC47" s="429"/>
      <c r="OTD47" s="429"/>
      <c r="OTE47" s="429"/>
      <c r="OTF47" s="429"/>
      <c r="OTG47" s="429"/>
      <c r="OTH47" s="429"/>
      <c r="OTI47" s="429"/>
      <c r="OTJ47" s="429"/>
      <c r="OTK47" s="429"/>
      <c r="OTL47" s="429"/>
      <c r="OTM47" s="429"/>
      <c r="OTN47" s="429"/>
      <c r="OTO47" s="429"/>
      <c r="OTP47" s="429"/>
      <c r="OTQ47" s="429"/>
      <c r="OTR47" s="429"/>
      <c r="OTS47" s="429"/>
      <c r="OTT47" s="429"/>
      <c r="OTU47" s="429"/>
      <c r="OTV47" s="429"/>
      <c r="OTW47" s="429"/>
      <c r="OTX47" s="429"/>
      <c r="OTY47" s="429"/>
      <c r="OTZ47" s="429"/>
      <c r="OUA47" s="429"/>
      <c r="OUB47" s="429"/>
      <c r="OUC47" s="429"/>
      <c r="OUD47" s="429"/>
      <c r="OUE47" s="429"/>
      <c r="OUF47" s="429"/>
      <c r="OUG47" s="429"/>
      <c r="OUH47" s="429"/>
      <c r="OUI47" s="429"/>
      <c r="OUJ47" s="429"/>
      <c r="OUK47" s="429"/>
      <c r="OUL47" s="429"/>
      <c r="OUM47" s="429"/>
      <c r="OUN47" s="429"/>
      <c r="OUO47" s="429"/>
      <c r="OUP47" s="429"/>
      <c r="OUQ47" s="429"/>
      <c r="OUR47" s="429"/>
      <c r="OUS47" s="429"/>
      <c r="OUT47" s="429"/>
      <c r="OUU47" s="429"/>
      <c r="OUV47" s="429"/>
      <c r="OUW47" s="429"/>
      <c r="OUX47" s="429"/>
      <c r="OUY47" s="429"/>
      <c r="OUZ47" s="429"/>
      <c r="OVA47" s="429"/>
      <c r="OVB47" s="429"/>
      <c r="OVC47" s="429"/>
      <c r="OVD47" s="429"/>
      <c r="OVE47" s="429"/>
      <c r="OVF47" s="429"/>
      <c r="OVG47" s="429"/>
      <c r="OVH47" s="429"/>
      <c r="OVI47" s="429"/>
      <c r="OVJ47" s="429"/>
      <c r="OVK47" s="429"/>
      <c r="OVL47" s="429"/>
      <c r="OVM47" s="429"/>
      <c r="OVN47" s="429"/>
      <c r="OVO47" s="429"/>
      <c r="OVP47" s="429"/>
      <c r="OVQ47" s="429"/>
      <c r="OVR47" s="429"/>
      <c r="OVS47" s="429"/>
      <c r="OVT47" s="429"/>
      <c r="OVU47" s="429"/>
      <c r="OVV47" s="429"/>
      <c r="OVW47" s="429"/>
      <c r="OVX47" s="429"/>
      <c r="OVY47" s="429"/>
      <c r="OVZ47" s="429"/>
      <c r="OWA47" s="429"/>
      <c r="OWB47" s="429"/>
      <c r="OWC47" s="429"/>
      <c r="OWD47" s="429"/>
      <c r="OWE47" s="429"/>
      <c r="OWF47" s="429"/>
      <c r="OWG47" s="429"/>
      <c r="OWH47" s="429"/>
      <c r="OWI47" s="429"/>
      <c r="OWJ47" s="429"/>
      <c r="OWK47" s="429"/>
      <c r="OWL47" s="429"/>
      <c r="OWM47" s="429"/>
      <c r="OWN47" s="429"/>
      <c r="OWO47" s="429"/>
      <c r="OWP47" s="429"/>
      <c r="OWQ47" s="429"/>
      <c r="OWR47" s="429"/>
      <c r="OWS47" s="429"/>
      <c r="OWT47" s="429"/>
      <c r="OWU47" s="429"/>
      <c r="OWV47" s="429"/>
      <c r="OWW47" s="429"/>
      <c r="OWX47" s="429"/>
      <c r="OWY47" s="429"/>
      <c r="OWZ47" s="429"/>
      <c r="OXA47" s="429"/>
      <c r="OXB47" s="429"/>
      <c r="OXC47" s="429"/>
      <c r="OXD47" s="429"/>
      <c r="OXE47" s="429"/>
      <c r="OXF47" s="429"/>
      <c r="OXG47" s="429"/>
      <c r="OXH47" s="429"/>
      <c r="OXI47" s="429"/>
      <c r="OXJ47" s="429"/>
      <c r="OXK47" s="429"/>
      <c r="OXL47" s="429"/>
      <c r="OXM47" s="429"/>
      <c r="OXN47" s="429"/>
      <c r="OXO47" s="429"/>
      <c r="OXP47" s="429"/>
      <c r="OXQ47" s="429"/>
      <c r="OXR47" s="429"/>
      <c r="OXS47" s="429"/>
      <c r="OXT47" s="429"/>
      <c r="OXU47" s="429"/>
      <c r="OXV47" s="429"/>
      <c r="OXW47" s="429"/>
      <c r="OXX47" s="429"/>
      <c r="OXY47" s="429"/>
      <c r="OXZ47" s="429"/>
      <c r="OYA47" s="429"/>
      <c r="OYB47" s="429"/>
      <c r="OYC47" s="429"/>
      <c r="OYD47" s="429"/>
      <c r="OYE47" s="429"/>
      <c r="OYF47" s="429"/>
      <c r="OYG47" s="429"/>
      <c r="OYH47" s="429"/>
      <c r="OYI47" s="429"/>
      <c r="OYJ47" s="429"/>
      <c r="OYK47" s="429"/>
      <c r="OYL47" s="429"/>
      <c r="OYM47" s="429"/>
      <c r="OYN47" s="429"/>
      <c r="OYO47" s="429"/>
      <c r="OYP47" s="429"/>
      <c r="OYQ47" s="429"/>
      <c r="OYR47" s="429"/>
      <c r="OYS47" s="429"/>
      <c r="OYT47" s="429"/>
      <c r="OYU47" s="429"/>
      <c r="OYV47" s="429"/>
      <c r="OYW47" s="429"/>
      <c r="OYX47" s="429"/>
      <c r="OYY47" s="429"/>
      <c r="OYZ47" s="429"/>
      <c r="OZA47" s="429"/>
      <c r="OZB47" s="429"/>
      <c r="OZC47" s="429"/>
      <c r="OZD47" s="429"/>
      <c r="OZE47" s="429"/>
      <c r="OZF47" s="429"/>
      <c r="OZG47" s="429"/>
      <c r="OZH47" s="429"/>
      <c r="OZI47" s="429"/>
      <c r="OZJ47" s="429"/>
      <c r="OZK47" s="429"/>
      <c r="OZL47" s="429"/>
      <c r="OZM47" s="429"/>
      <c r="OZN47" s="429"/>
      <c r="OZO47" s="429"/>
      <c r="OZP47" s="429"/>
      <c r="OZQ47" s="429"/>
      <c r="OZR47" s="429"/>
      <c r="OZS47" s="429"/>
      <c r="OZT47" s="429"/>
      <c r="OZU47" s="429"/>
      <c r="OZV47" s="429"/>
      <c r="OZW47" s="429"/>
      <c r="OZX47" s="429"/>
      <c r="OZY47" s="429"/>
      <c r="OZZ47" s="429"/>
      <c r="PAA47" s="429"/>
      <c r="PAB47" s="429"/>
      <c r="PAC47" s="429"/>
      <c r="PAD47" s="429"/>
      <c r="PAE47" s="429"/>
      <c r="PAF47" s="429"/>
      <c r="PAG47" s="429"/>
      <c r="PAH47" s="429"/>
      <c r="PAI47" s="429"/>
      <c r="PAJ47" s="429"/>
      <c r="PAK47" s="429"/>
      <c r="PAL47" s="429"/>
      <c r="PAM47" s="429"/>
      <c r="PAN47" s="429"/>
      <c r="PAO47" s="429"/>
      <c r="PAP47" s="429"/>
      <c r="PAQ47" s="429"/>
      <c r="PAR47" s="429"/>
      <c r="PAS47" s="429"/>
      <c r="PAT47" s="429"/>
      <c r="PAU47" s="429"/>
      <c r="PAV47" s="429"/>
      <c r="PAW47" s="429"/>
      <c r="PAX47" s="429"/>
      <c r="PAY47" s="429"/>
      <c r="PAZ47" s="429"/>
      <c r="PBA47" s="429"/>
      <c r="PBB47" s="429"/>
      <c r="PBC47" s="429"/>
      <c r="PBD47" s="429"/>
      <c r="PBE47" s="429"/>
      <c r="PBF47" s="429"/>
      <c r="PBG47" s="429"/>
      <c r="PBH47" s="429"/>
      <c r="PBI47" s="429"/>
      <c r="PBJ47" s="429"/>
      <c r="PBK47" s="429"/>
      <c r="PBL47" s="429"/>
      <c r="PBM47" s="429"/>
      <c r="PBN47" s="429"/>
      <c r="PBO47" s="429"/>
      <c r="PBP47" s="429"/>
      <c r="PBQ47" s="429"/>
      <c r="PBR47" s="429"/>
      <c r="PBS47" s="429"/>
      <c r="PBT47" s="429"/>
      <c r="PBU47" s="429"/>
      <c r="PBV47" s="429"/>
      <c r="PBW47" s="429"/>
      <c r="PBX47" s="429"/>
      <c r="PBY47" s="429"/>
      <c r="PBZ47" s="429"/>
      <c r="PCA47" s="429"/>
      <c r="PCB47" s="429"/>
      <c r="PCC47" s="429"/>
      <c r="PCD47" s="429"/>
      <c r="PCE47" s="429"/>
      <c r="PCF47" s="429"/>
      <c r="PCG47" s="429"/>
      <c r="PCH47" s="429"/>
      <c r="PCI47" s="429"/>
      <c r="PCJ47" s="429"/>
      <c r="PCK47" s="429"/>
      <c r="PCL47" s="429"/>
      <c r="PCM47" s="429"/>
      <c r="PCN47" s="429"/>
      <c r="PCO47" s="429"/>
      <c r="PCP47" s="429"/>
      <c r="PCQ47" s="429"/>
      <c r="PCR47" s="429"/>
      <c r="PCS47" s="429"/>
      <c r="PCT47" s="429"/>
      <c r="PCU47" s="429"/>
      <c r="PCV47" s="429"/>
      <c r="PCW47" s="429"/>
      <c r="PCX47" s="429"/>
      <c r="PCY47" s="429"/>
      <c r="PCZ47" s="429"/>
      <c r="PDA47" s="429"/>
      <c r="PDB47" s="429"/>
      <c r="PDC47" s="429"/>
      <c r="PDD47" s="429"/>
      <c r="PDE47" s="429"/>
      <c r="PDF47" s="429"/>
      <c r="PDG47" s="429"/>
      <c r="PDH47" s="429"/>
      <c r="PDI47" s="429"/>
      <c r="PDJ47" s="429"/>
      <c r="PDK47" s="429"/>
      <c r="PDL47" s="429"/>
      <c r="PDM47" s="429"/>
      <c r="PDN47" s="429"/>
      <c r="PDO47" s="429"/>
      <c r="PDP47" s="429"/>
      <c r="PDQ47" s="429"/>
      <c r="PDR47" s="429"/>
      <c r="PDS47" s="429"/>
      <c r="PDT47" s="429"/>
      <c r="PDU47" s="429"/>
      <c r="PDV47" s="429"/>
      <c r="PDW47" s="429"/>
      <c r="PDX47" s="429"/>
      <c r="PDY47" s="429"/>
      <c r="PDZ47" s="429"/>
      <c r="PEA47" s="429"/>
      <c r="PEB47" s="429"/>
      <c r="PEC47" s="429"/>
      <c r="PED47" s="429"/>
      <c r="PEE47" s="429"/>
      <c r="PEF47" s="429"/>
      <c r="PEG47" s="429"/>
      <c r="PEH47" s="429"/>
      <c r="PEI47" s="429"/>
      <c r="PEJ47" s="429"/>
      <c r="PEK47" s="429"/>
      <c r="PEL47" s="429"/>
      <c r="PEM47" s="429"/>
      <c r="PEN47" s="429"/>
      <c r="PEO47" s="429"/>
      <c r="PEP47" s="429"/>
      <c r="PEQ47" s="429"/>
      <c r="PER47" s="429"/>
      <c r="PES47" s="429"/>
      <c r="PET47" s="429"/>
      <c r="PEU47" s="429"/>
      <c r="PEV47" s="429"/>
      <c r="PEW47" s="429"/>
      <c r="PEX47" s="429"/>
      <c r="PEY47" s="429"/>
      <c r="PEZ47" s="429"/>
      <c r="PFA47" s="429"/>
      <c r="PFB47" s="429"/>
      <c r="PFC47" s="429"/>
      <c r="PFD47" s="429"/>
      <c r="PFE47" s="429"/>
      <c r="PFF47" s="429"/>
      <c r="PFG47" s="429"/>
      <c r="PFH47" s="429"/>
      <c r="PFI47" s="429"/>
      <c r="PFJ47" s="429"/>
      <c r="PFK47" s="429"/>
      <c r="PFL47" s="429"/>
      <c r="PFM47" s="429"/>
      <c r="PFN47" s="429"/>
      <c r="PFO47" s="429"/>
      <c r="PFP47" s="429"/>
      <c r="PFQ47" s="429"/>
      <c r="PFR47" s="429"/>
      <c r="PFS47" s="429"/>
      <c r="PFT47" s="429"/>
      <c r="PFU47" s="429"/>
      <c r="PFV47" s="429"/>
      <c r="PFW47" s="429"/>
      <c r="PFX47" s="429"/>
      <c r="PFY47" s="429"/>
      <c r="PFZ47" s="429"/>
      <c r="PGA47" s="429"/>
      <c r="PGB47" s="429"/>
      <c r="PGC47" s="429"/>
      <c r="PGD47" s="429"/>
      <c r="PGE47" s="429"/>
      <c r="PGF47" s="429"/>
      <c r="PGG47" s="429"/>
      <c r="PGH47" s="429"/>
      <c r="PGI47" s="429"/>
      <c r="PGJ47" s="429"/>
      <c r="PGK47" s="429"/>
      <c r="PGL47" s="429"/>
      <c r="PGM47" s="429"/>
      <c r="PGN47" s="429"/>
      <c r="PGO47" s="429"/>
      <c r="PGP47" s="429"/>
      <c r="PGQ47" s="429"/>
      <c r="PGR47" s="429"/>
      <c r="PGS47" s="429"/>
      <c r="PGT47" s="429"/>
      <c r="PGU47" s="429"/>
      <c r="PGV47" s="429"/>
      <c r="PGW47" s="429"/>
      <c r="PGX47" s="429"/>
      <c r="PGY47" s="429"/>
      <c r="PGZ47" s="429"/>
      <c r="PHA47" s="429"/>
      <c r="PHB47" s="429"/>
      <c r="PHC47" s="429"/>
      <c r="PHD47" s="429"/>
      <c r="PHE47" s="429"/>
      <c r="PHF47" s="429"/>
      <c r="PHG47" s="429"/>
      <c r="PHH47" s="429"/>
      <c r="PHI47" s="429"/>
      <c r="PHJ47" s="429"/>
      <c r="PHK47" s="429"/>
      <c r="PHL47" s="429"/>
      <c r="PHM47" s="429"/>
      <c r="PHN47" s="429"/>
      <c r="PHO47" s="429"/>
      <c r="PHP47" s="429"/>
      <c r="PHQ47" s="429"/>
      <c r="PHR47" s="429"/>
      <c r="PHS47" s="429"/>
      <c r="PHT47" s="429"/>
      <c r="PHU47" s="429"/>
      <c r="PHV47" s="429"/>
      <c r="PHW47" s="429"/>
      <c r="PHX47" s="429"/>
      <c r="PHY47" s="429"/>
      <c r="PHZ47" s="429"/>
      <c r="PIA47" s="429"/>
      <c r="PIB47" s="429"/>
      <c r="PIC47" s="429"/>
      <c r="PID47" s="429"/>
      <c r="PIE47" s="429"/>
      <c r="PIF47" s="429"/>
      <c r="PIG47" s="429"/>
      <c r="PIH47" s="429"/>
      <c r="PII47" s="429"/>
      <c r="PIJ47" s="429"/>
      <c r="PIK47" s="429"/>
      <c r="PIL47" s="429"/>
      <c r="PIM47" s="429"/>
      <c r="PIN47" s="429"/>
      <c r="PIO47" s="429"/>
      <c r="PIP47" s="429"/>
      <c r="PIQ47" s="429"/>
      <c r="PIR47" s="429"/>
      <c r="PIS47" s="429"/>
      <c r="PIT47" s="429"/>
      <c r="PIU47" s="429"/>
      <c r="PIV47" s="429"/>
      <c r="PIW47" s="429"/>
      <c r="PIX47" s="429"/>
      <c r="PIY47" s="429"/>
      <c r="PIZ47" s="429"/>
      <c r="PJA47" s="429"/>
      <c r="PJB47" s="429"/>
      <c r="PJC47" s="429"/>
      <c r="PJD47" s="429"/>
      <c r="PJE47" s="429"/>
      <c r="PJF47" s="429"/>
      <c r="PJG47" s="429"/>
      <c r="PJH47" s="429"/>
      <c r="PJI47" s="429"/>
      <c r="PJJ47" s="429"/>
      <c r="PJK47" s="429"/>
      <c r="PJL47" s="429"/>
      <c r="PJM47" s="429"/>
      <c r="PJN47" s="429"/>
      <c r="PJO47" s="429"/>
      <c r="PJP47" s="429"/>
      <c r="PJQ47" s="429"/>
      <c r="PJR47" s="429"/>
      <c r="PJS47" s="429"/>
      <c r="PJT47" s="429"/>
      <c r="PJU47" s="429"/>
      <c r="PJV47" s="429"/>
      <c r="PJW47" s="429"/>
      <c r="PJX47" s="429"/>
      <c r="PJY47" s="429"/>
      <c r="PJZ47" s="429"/>
      <c r="PKA47" s="429"/>
      <c r="PKB47" s="429"/>
      <c r="PKC47" s="429"/>
      <c r="PKD47" s="429"/>
      <c r="PKE47" s="429"/>
      <c r="PKF47" s="429"/>
      <c r="PKG47" s="429"/>
      <c r="PKH47" s="429"/>
      <c r="PKI47" s="429"/>
      <c r="PKJ47" s="429"/>
      <c r="PKK47" s="429"/>
      <c r="PKL47" s="429"/>
      <c r="PKM47" s="429"/>
      <c r="PKN47" s="429"/>
      <c r="PKO47" s="429"/>
      <c r="PKP47" s="429"/>
      <c r="PKQ47" s="429"/>
      <c r="PKR47" s="429"/>
      <c r="PKS47" s="429"/>
      <c r="PKT47" s="429"/>
      <c r="PKU47" s="429"/>
      <c r="PKV47" s="429"/>
      <c r="PKW47" s="429"/>
      <c r="PKX47" s="429"/>
      <c r="PKY47" s="429"/>
      <c r="PKZ47" s="429"/>
      <c r="PLA47" s="429"/>
      <c r="PLB47" s="429"/>
      <c r="PLC47" s="429"/>
      <c r="PLD47" s="429"/>
      <c r="PLE47" s="429"/>
      <c r="PLF47" s="429"/>
      <c r="PLG47" s="429"/>
      <c r="PLH47" s="429"/>
      <c r="PLI47" s="429"/>
      <c r="PLJ47" s="429"/>
      <c r="PLK47" s="429"/>
      <c r="PLL47" s="429"/>
      <c r="PLM47" s="429"/>
      <c r="PLN47" s="429"/>
      <c r="PLO47" s="429"/>
      <c r="PLP47" s="429"/>
      <c r="PLQ47" s="429"/>
      <c r="PLR47" s="429"/>
      <c r="PLS47" s="429"/>
      <c r="PLT47" s="429"/>
      <c r="PLU47" s="429"/>
      <c r="PLV47" s="429"/>
      <c r="PLW47" s="429"/>
      <c r="PLX47" s="429"/>
      <c r="PLY47" s="429"/>
      <c r="PLZ47" s="429"/>
      <c r="PMA47" s="429"/>
      <c r="PMB47" s="429"/>
      <c r="PMC47" s="429"/>
      <c r="PMD47" s="429"/>
      <c r="PME47" s="429"/>
      <c r="PMF47" s="429"/>
      <c r="PMG47" s="429"/>
      <c r="PMH47" s="429"/>
      <c r="PMI47" s="429"/>
      <c r="PMJ47" s="429"/>
      <c r="PMK47" s="429"/>
      <c r="PML47" s="429"/>
      <c r="PMM47" s="429"/>
      <c r="PMN47" s="429"/>
      <c r="PMO47" s="429"/>
      <c r="PMP47" s="429"/>
      <c r="PMQ47" s="429"/>
      <c r="PMR47" s="429"/>
      <c r="PMS47" s="429"/>
      <c r="PMT47" s="429"/>
      <c r="PMU47" s="429"/>
      <c r="PMV47" s="429"/>
      <c r="PMW47" s="429"/>
      <c r="PMX47" s="429"/>
      <c r="PMY47" s="429"/>
      <c r="PMZ47" s="429"/>
      <c r="PNA47" s="429"/>
      <c r="PNB47" s="429"/>
      <c r="PNC47" s="429"/>
      <c r="PND47" s="429"/>
      <c r="PNE47" s="429"/>
      <c r="PNF47" s="429"/>
      <c r="PNG47" s="429"/>
      <c r="PNH47" s="429"/>
      <c r="PNI47" s="429"/>
      <c r="PNJ47" s="429"/>
      <c r="PNK47" s="429"/>
      <c r="PNL47" s="429"/>
      <c r="PNM47" s="429"/>
      <c r="PNN47" s="429"/>
      <c r="PNO47" s="429"/>
      <c r="PNP47" s="429"/>
      <c r="PNQ47" s="429"/>
      <c r="PNR47" s="429"/>
      <c r="PNS47" s="429"/>
      <c r="PNT47" s="429"/>
      <c r="PNU47" s="429"/>
      <c r="PNV47" s="429"/>
      <c r="PNW47" s="429"/>
      <c r="PNX47" s="429"/>
      <c r="PNY47" s="429"/>
      <c r="PNZ47" s="429"/>
      <c r="POA47" s="429"/>
      <c r="POB47" s="429"/>
      <c r="POC47" s="429"/>
      <c r="POD47" s="429"/>
      <c r="POE47" s="429"/>
      <c r="POF47" s="429"/>
      <c r="POG47" s="429"/>
      <c r="POH47" s="429"/>
      <c r="POI47" s="429"/>
      <c r="POJ47" s="429"/>
      <c r="POK47" s="429"/>
      <c r="POL47" s="429"/>
      <c r="POM47" s="429"/>
      <c r="PON47" s="429"/>
      <c r="POO47" s="429"/>
      <c r="POP47" s="429"/>
      <c r="POQ47" s="429"/>
      <c r="POR47" s="429"/>
      <c r="POS47" s="429"/>
      <c r="POT47" s="429"/>
      <c r="POU47" s="429"/>
      <c r="POV47" s="429"/>
      <c r="POW47" s="429"/>
      <c r="POX47" s="429"/>
      <c r="POY47" s="429"/>
      <c r="POZ47" s="429"/>
      <c r="PPA47" s="429"/>
      <c r="PPB47" s="429"/>
      <c r="PPC47" s="429"/>
      <c r="PPD47" s="429"/>
      <c r="PPE47" s="429"/>
      <c r="PPF47" s="429"/>
      <c r="PPG47" s="429"/>
      <c r="PPH47" s="429"/>
      <c r="PPI47" s="429"/>
      <c r="PPJ47" s="429"/>
      <c r="PPK47" s="429"/>
      <c r="PPL47" s="429"/>
      <c r="PPM47" s="429"/>
      <c r="PPN47" s="429"/>
      <c r="PPO47" s="429"/>
      <c r="PPP47" s="429"/>
      <c r="PPQ47" s="429"/>
      <c r="PPR47" s="429"/>
      <c r="PPS47" s="429"/>
      <c r="PPT47" s="429"/>
      <c r="PPU47" s="429"/>
      <c r="PPV47" s="429"/>
      <c r="PPW47" s="429"/>
      <c r="PPX47" s="429"/>
      <c r="PPY47" s="429"/>
      <c r="PPZ47" s="429"/>
      <c r="PQA47" s="429"/>
      <c r="PQB47" s="429"/>
      <c r="PQC47" s="429"/>
      <c r="PQD47" s="429"/>
      <c r="PQE47" s="429"/>
      <c r="PQF47" s="429"/>
      <c r="PQG47" s="429"/>
      <c r="PQH47" s="429"/>
      <c r="PQI47" s="429"/>
      <c r="PQJ47" s="429"/>
      <c r="PQK47" s="429"/>
      <c r="PQL47" s="429"/>
      <c r="PQM47" s="429"/>
      <c r="PQN47" s="429"/>
      <c r="PQO47" s="429"/>
      <c r="PQP47" s="429"/>
      <c r="PQQ47" s="429"/>
      <c r="PQR47" s="429"/>
      <c r="PQS47" s="429"/>
      <c r="PQT47" s="429"/>
      <c r="PQU47" s="429"/>
      <c r="PQV47" s="429"/>
      <c r="PQW47" s="429"/>
      <c r="PQX47" s="429"/>
      <c r="PQY47" s="429"/>
      <c r="PQZ47" s="429"/>
      <c r="PRA47" s="429"/>
      <c r="PRB47" s="429"/>
      <c r="PRC47" s="429"/>
      <c r="PRD47" s="429"/>
      <c r="PRE47" s="429"/>
      <c r="PRF47" s="429"/>
      <c r="PRG47" s="429"/>
      <c r="PRH47" s="429"/>
      <c r="PRI47" s="429"/>
      <c r="PRJ47" s="429"/>
      <c r="PRK47" s="429"/>
      <c r="PRL47" s="429"/>
      <c r="PRM47" s="429"/>
      <c r="PRN47" s="429"/>
      <c r="PRO47" s="429"/>
      <c r="PRP47" s="429"/>
      <c r="PRQ47" s="429"/>
      <c r="PRR47" s="429"/>
      <c r="PRS47" s="429"/>
      <c r="PRT47" s="429"/>
      <c r="PRU47" s="429"/>
      <c r="PRV47" s="429"/>
      <c r="PRW47" s="429"/>
      <c r="PRX47" s="429"/>
      <c r="PRY47" s="429"/>
      <c r="PRZ47" s="429"/>
      <c r="PSA47" s="429"/>
      <c r="PSB47" s="429"/>
      <c r="PSC47" s="429"/>
      <c r="PSD47" s="429"/>
      <c r="PSE47" s="429"/>
      <c r="PSF47" s="429"/>
      <c r="PSG47" s="429"/>
      <c r="PSH47" s="429"/>
      <c r="PSI47" s="429"/>
      <c r="PSJ47" s="429"/>
      <c r="PSK47" s="429"/>
      <c r="PSL47" s="429"/>
      <c r="PSM47" s="429"/>
      <c r="PSN47" s="429"/>
      <c r="PSO47" s="429"/>
      <c r="PSP47" s="429"/>
      <c r="PSQ47" s="429"/>
      <c r="PSR47" s="429"/>
      <c r="PSS47" s="429"/>
      <c r="PST47" s="429"/>
      <c r="PSU47" s="429"/>
      <c r="PSV47" s="429"/>
      <c r="PSW47" s="429"/>
      <c r="PSX47" s="429"/>
      <c r="PSY47" s="429"/>
      <c r="PSZ47" s="429"/>
      <c r="PTA47" s="429"/>
      <c r="PTB47" s="429"/>
      <c r="PTC47" s="429"/>
      <c r="PTD47" s="429"/>
      <c r="PTE47" s="429"/>
      <c r="PTF47" s="429"/>
      <c r="PTG47" s="429"/>
      <c r="PTH47" s="429"/>
      <c r="PTI47" s="429"/>
      <c r="PTJ47" s="429"/>
      <c r="PTK47" s="429"/>
      <c r="PTL47" s="429"/>
      <c r="PTM47" s="429"/>
      <c r="PTN47" s="429"/>
      <c r="PTO47" s="429"/>
      <c r="PTP47" s="429"/>
      <c r="PTQ47" s="429"/>
      <c r="PTR47" s="429"/>
      <c r="PTS47" s="429"/>
      <c r="PTT47" s="429"/>
      <c r="PTU47" s="429"/>
      <c r="PTV47" s="429"/>
      <c r="PTW47" s="429"/>
      <c r="PTX47" s="429"/>
      <c r="PTY47" s="429"/>
      <c r="PTZ47" s="429"/>
      <c r="PUA47" s="429"/>
      <c r="PUB47" s="429"/>
      <c r="PUC47" s="429"/>
      <c r="PUD47" s="429"/>
      <c r="PUE47" s="429"/>
      <c r="PUF47" s="429"/>
      <c r="PUG47" s="429"/>
      <c r="PUH47" s="429"/>
      <c r="PUI47" s="429"/>
      <c r="PUJ47" s="429"/>
      <c r="PUK47" s="429"/>
      <c r="PUL47" s="429"/>
      <c r="PUM47" s="429"/>
      <c r="PUN47" s="429"/>
      <c r="PUO47" s="429"/>
      <c r="PUP47" s="429"/>
      <c r="PUQ47" s="429"/>
      <c r="PUR47" s="429"/>
      <c r="PUS47" s="429"/>
      <c r="PUT47" s="429"/>
      <c r="PUU47" s="429"/>
      <c r="PUV47" s="429"/>
      <c r="PUW47" s="429"/>
      <c r="PUX47" s="429"/>
      <c r="PUY47" s="429"/>
      <c r="PUZ47" s="429"/>
      <c r="PVA47" s="429"/>
      <c r="PVB47" s="429"/>
      <c r="PVC47" s="429"/>
      <c r="PVD47" s="429"/>
      <c r="PVE47" s="429"/>
      <c r="PVF47" s="429"/>
      <c r="PVG47" s="429"/>
      <c r="PVH47" s="429"/>
      <c r="PVI47" s="429"/>
      <c r="PVJ47" s="429"/>
      <c r="PVK47" s="429"/>
      <c r="PVL47" s="429"/>
      <c r="PVM47" s="429"/>
      <c r="PVN47" s="429"/>
      <c r="PVO47" s="429"/>
      <c r="PVP47" s="429"/>
      <c r="PVQ47" s="429"/>
      <c r="PVR47" s="429"/>
      <c r="PVS47" s="429"/>
      <c r="PVT47" s="429"/>
      <c r="PVU47" s="429"/>
      <c r="PVV47" s="429"/>
      <c r="PVW47" s="429"/>
      <c r="PVX47" s="429"/>
      <c r="PVY47" s="429"/>
      <c r="PVZ47" s="429"/>
      <c r="PWA47" s="429"/>
      <c r="PWB47" s="429"/>
      <c r="PWC47" s="429"/>
      <c r="PWD47" s="429"/>
      <c r="PWE47" s="429"/>
      <c r="PWF47" s="429"/>
      <c r="PWG47" s="429"/>
      <c r="PWH47" s="429"/>
      <c r="PWI47" s="429"/>
      <c r="PWJ47" s="429"/>
      <c r="PWK47" s="429"/>
      <c r="PWL47" s="429"/>
      <c r="PWM47" s="429"/>
      <c r="PWN47" s="429"/>
      <c r="PWO47" s="429"/>
      <c r="PWP47" s="429"/>
      <c r="PWQ47" s="429"/>
      <c r="PWR47" s="429"/>
      <c r="PWS47" s="429"/>
      <c r="PWT47" s="429"/>
      <c r="PWU47" s="429"/>
      <c r="PWV47" s="429"/>
      <c r="PWW47" s="429"/>
      <c r="PWX47" s="429"/>
      <c r="PWY47" s="429"/>
      <c r="PWZ47" s="429"/>
      <c r="PXA47" s="429"/>
      <c r="PXB47" s="429"/>
      <c r="PXC47" s="429"/>
      <c r="PXD47" s="429"/>
      <c r="PXE47" s="429"/>
      <c r="PXF47" s="429"/>
      <c r="PXG47" s="429"/>
      <c r="PXH47" s="429"/>
      <c r="PXI47" s="429"/>
      <c r="PXJ47" s="429"/>
      <c r="PXK47" s="429"/>
      <c r="PXL47" s="429"/>
      <c r="PXM47" s="429"/>
      <c r="PXN47" s="429"/>
      <c r="PXO47" s="429"/>
      <c r="PXP47" s="429"/>
      <c r="PXQ47" s="429"/>
      <c r="PXR47" s="429"/>
      <c r="PXS47" s="429"/>
      <c r="PXT47" s="429"/>
      <c r="PXU47" s="429"/>
      <c r="PXV47" s="429"/>
      <c r="PXW47" s="429"/>
      <c r="PXX47" s="429"/>
      <c r="PXY47" s="429"/>
      <c r="PXZ47" s="429"/>
      <c r="PYA47" s="429"/>
      <c r="PYB47" s="429"/>
      <c r="PYC47" s="429"/>
      <c r="PYD47" s="429"/>
      <c r="PYE47" s="429"/>
      <c r="PYF47" s="429"/>
      <c r="PYG47" s="429"/>
      <c r="PYH47" s="429"/>
      <c r="PYI47" s="429"/>
      <c r="PYJ47" s="429"/>
      <c r="PYK47" s="429"/>
      <c r="PYL47" s="429"/>
      <c r="PYM47" s="429"/>
      <c r="PYN47" s="429"/>
      <c r="PYO47" s="429"/>
      <c r="PYP47" s="429"/>
      <c r="PYQ47" s="429"/>
      <c r="PYR47" s="429"/>
      <c r="PYS47" s="429"/>
      <c r="PYT47" s="429"/>
      <c r="PYU47" s="429"/>
      <c r="PYV47" s="429"/>
      <c r="PYW47" s="429"/>
      <c r="PYX47" s="429"/>
      <c r="PYY47" s="429"/>
      <c r="PYZ47" s="429"/>
      <c r="PZA47" s="429"/>
      <c r="PZB47" s="429"/>
      <c r="PZC47" s="429"/>
      <c r="PZD47" s="429"/>
      <c r="PZE47" s="429"/>
      <c r="PZF47" s="429"/>
      <c r="PZG47" s="429"/>
      <c r="PZH47" s="429"/>
      <c r="PZI47" s="429"/>
      <c r="PZJ47" s="429"/>
      <c r="PZK47" s="429"/>
      <c r="PZL47" s="429"/>
      <c r="PZM47" s="429"/>
      <c r="PZN47" s="429"/>
      <c r="PZO47" s="429"/>
      <c r="PZP47" s="429"/>
      <c r="PZQ47" s="429"/>
      <c r="PZR47" s="429"/>
      <c r="PZS47" s="429"/>
      <c r="PZT47" s="429"/>
      <c r="PZU47" s="429"/>
      <c r="PZV47" s="429"/>
      <c r="PZW47" s="429"/>
      <c r="PZX47" s="429"/>
      <c r="PZY47" s="429"/>
      <c r="PZZ47" s="429"/>
      <c r="QAA47" s="429"/>
      <c r="QAB47" s="429"/>
      <c r="QAC47" s="429"/>
      <c r="QAD47" s="429"/>
      <c r="QAE47" s="429"/>
      <c r="QAF47" s="429"/>
      <c r="QAG47" s="429"/>
      <c r="QAH47" s="429"/>
      <c r="QAI47" s="429"/>
      <c r="QAJ47" s="429"/>
      <c r="QAK47" s="429"/>
      <c r="QAL47" s="429"/>
      <c r="QAM47" s="429"/>
      <c r="QAN47" s="429"/>
      <c r="QAO47" s="429"/>
      <c r="QAP47" s="429"/>
      <c r="QAQ47" s="429"/>
      <c r="QAR47" s="429"/>
      <c r="QAS47" s="429"/>
      <c r="QAT47" s="429"/>
      <c r="QAU47" s="429"/>
      <c r="QAV47" s="429"/>
      <c r="QAW47" s="429"/>
      <c r="QAX47" s="429"/>
      <c r="QAY47" s="429"/>
      <c r="QAZ47" s="429"/>
      <c r="QBA47" s="429"/>
      <c r="QBB47" s="429"/>
      <c r="QBC47" s="429"/>
      <c r="QBD47" s="429"/>
      <c r="QBE47" s="429"/>
      <c r="QBF47" s="429"/>
      <c r="QBG47" s="429"/>
      <c r="QBH47" s="429"/>
      <c r="QBI47" s="429"/>
      <c r="QBJ47" s="429"/>
      <c r="QBK47" s="429"/>
      <c r="QBL47" s="429"/>
      <c r="QBM47" s="429"/>
      <c r="QBN47" s="429"/>
      <c r="QBO47" s="429"/>
      <c r="QBP47" s="429"/>
      <c r="QBQ47" s="429"/>
      <c r="QBR47" s="429"/>
      <c r="QBS47" s="429"/>
      <c r="QBT47" s="429"/>
      <c r="QBU47" s="429"/>
      <c r="QBV47" s="429"/>
      <c r="QBW47" s="429"/>
      <c r="QBX47" s="429"/>
      <c r="QBY47" s="429"/>
      <c r="QBZ47" s="429"/>
      <c r="QCA47" s="429"/>
      <c r="QCB47" s="429"/>
      <c r="QCC47" s="429"/>
      <c r="QCD47" s="429"/>
      <c r="QCE47" s="429"/>
      <c r="QCF47" s="429"/>
      <c r="QCG47" s="429"/>
      <c r="QCH47" s="429"/>
      <c r="QCI47" s="429"/>
      <c r="QCJ47" s="429"/>
      <c r="QCK47" s="429"/>
      <c r="QCL47" s="429"/>
      <c r="QCM47" s="429"/>
      <c r="QCN47" s="429"/>
      <c r="QCO47" s="429"/>
      <c r="QCP47" s="429"/>
      <c r="QCQ47" s="429"/>
      <c r="QCR47" s="429"/>
      <c r="QCS47" s="429"/>
      <c r="QCT47" s="429"/>
      <c r="QCU47" s="429"/>
      <c r="QCV47" s="429"/>
      <c r="QCW47" s="429"/>
      <c r="QCX47" s="429"/>
      <c r="QCY47" s="429"/>
      <c r="QCZ47" s="429"/>
      <c r="QDA47" s="429"/>
      <c r="QDB47" s="429"/>
      <c r="QDC47" s="429"/>
      <c r="QDD47" s="429"/>
      <c r="QDE47" s="429"/>
      <c r="QDF47" s="429"/>
      <c r="QDG47" s="429"/>
      <c r="QDH47" s="429"/>
      <c r="QDI47" s="429"/>
      <c r="QDJ47" s="429"/>
      <c r="QDK47" s="429"/>
      <c r="QDL47" s="429"/>
      <c r="QDM47" s="429"/>
      <c r="QDN47" s="429"/>
      <c r="QDO47" s="429"/>
      <c r="QDP47" s="429"/>
      <c r="QDQ47" s="429"/>
      <c r="QDR47" s="429"/>
      <c r="QDS47" s="429"/>
      <c r="QDT47" s="429"/>
      <c r="QDU47" s="429"/>
      <c r="QDV47" s="429"/>
      <c r="QDW47" s="429"/>
      <c r="QDX47" s="429"/>
      <c r="QDY47" s="429"/>
      <c r="QDZ47" s="429"/>
      <c r="QEA47" s="429"/>
      <c r="QEB47" s="429"/>
      <c r="QEC47" s="429"/>
      <c r="QED47" s="429"/>
      <c r="QEE47" s="429"/>
      <c r="QEF47" s="429"/>
      <c r="QEG47" s="429"/>
      <c r="QEH47" s="429"/>
      <c r="QEI47" s="429"/>
      <c r="QEJ47" s="429"/>
      <c r="QEK47" s="429"/>
      <c r="QEL47" s="429"/>
      <c r="QEM47" s="429"/>
      <c r="QEN47" s="429"/>
      <c r="QEO47" s="429"/>
      <c r="QEP47" s="429"/>
      <c r="QEQ47" s="429"/>
      <c r="QER47" s="429"/>
      <c r="QES47" s="429"/>
      <c r="QET47" s="429"/>
      <c r="QEU47" s="429"/>
      <c r="QEV47" s="429"/>
      <c r="QEW47" s="429"/>
      <c r="QEX47" s="429"/>
      <c r="QEY47" s="429"/>
      <c r="QEZ47" s="429"/>
      <c r="QFA47" s="429"/>
      <c r="QFB47" s="429"/>
      <c r="QFC47" s="429"/>
      <c r="QFD47" s="429"/>
      <c r="QFE47" s="429"/>
      <c r="QFF47" s="429"/>
      <c r="QFG47" s="429"/>
      <c r="QFH47" s="429"/>
      <c r="QFI47" s="429"/>
      <c r="QFJ47" s="429"/>
      <c r="QFK47" s="429"/>
      <c r="QFL47" s="429"/>
      <c r="QFM47" s="429"/>
      <c r="QFN47" s="429"/>
      <c r="QFO47" s="429"/>
      <c r="QFP47" s="429"/>
      <c r="QFQ47" s="429"/>
      <c r="QFR47" s="429"/>
      <c r="QFS47" s="429"/>
      <c r="QFT47" s="429"/>
      <c r="QFU47" s="429"/>
      <c r="QFV47" s="429"/>
      <c r="QFW47" s="429"/>
      <c r="QFX47" s="429"/>
      <c r="QFY47" s="429"/>
      <c r="QFZ47" s="429"/>
      <c r="QGA47" s="429"/>
      <c r="QGB47" s="429"/>
      <c r="QGC47" s="429"/>
      <c r="QGD47" s="429"/>
      <c r="QGE47" s="429"/>
      <c r="QGF47" s="429"/>
      <c r="QGG47" s="429"/>
      <c r="QGH47" s="429"/>
      <c r="QGI47" s="429"/>
      <c r="QGJ47" s="429"/>
      <c r="QGK47" s="429"/>
      <c r="QGL47" s="429"/>
      <c r="QGM47" s="429"/>
      <c r="QGN47" s="429"/>
      <c r="QGO47" s="429"/>
      <c r="QGP47" s="429"/>
      <c r="QGQ47" s="429"/>
      <c r="QGR47" s="429"/>
      <c r="QGS47" s="429"/>
      <c r="QGT47" s="429"/>
      <c r="QGU47" s="429"/>
      <c r="QGV47" s="429"/>
      <c r="QGW47" s="429"/>
      <c r="QGX47" s="429"/>
      <c r="QGY47" s="429"/>
      <c r="QGZ47" s="429"/>
      <c r="QHA47" s="429"/>
      <c r="QHB47" s="429"/>
      <c r="QHC47" s="429"/>
      <c r="QHD47" s="429"/>
      <c r="QHE47" s="429"/>
      <c r="QHF47" s="429"/>
      <c r="QHG47" s="429"/>
      <c r="QHH47" s="429"/>
      <c r="QHI47" s="429"/>
      <c r="QHJ47" s="429"/>
      <c r="QHK47" s="429"/>
      <c r="QHL47" s="429"/>
      <c r="QHM47" s="429"/>
      <c r="QHN47" s="429"/>
      <c r="QHO47" s="429"/>
      <c r="QHP47" s="429"/>
      <c r="QHQ47" s="429"/>
      <c r="QHR47" s="429"/>
      <c r="QHS47" s="429"/>
      <c r="QHT47" s="429"/>
      <c r="QHU47" s="429"/>
      <c r="QHV47" s="429"/>
      <c r="QHW47" s="429"/>
      <c r="QHX47" s="429"/>
      <c r="QHY47" s="429"/>
      <c r="QHZ47" s="429"/>
      <c r="QIA47" s="429"/>
      <c r="QIB47" s="429"/>
      <c r="QIC47" s="429"/>
      <c r="QID47" s="429"/>
      <c r="QIE47" s="429"/>
      <c r="QIF47" s="429"/>
      <c r="QIG47" s="429"/>
      <c r="QIH47" s="429"/>
      <c r="QII47" s="429"/>
      <c r="QIJ47" s="429"/>
      <c r="QIK47" s="429"/>
      <c r="QIL47" s="429"/>
      <c r="QIM47" s="429"/>
      <c r="QIN47" s="429"/>
      <c r="QIO47" s="429"/>
      <c r="QIP47" s="429"/>
      <c r="QIQ47" s="429"/>
      <c r="QIR47" s="429"/>
      <c r="QIS47" s="429"/>
      <c r="QIT47" s="429"/>
      <c r="QIU47" s="429"/>
      <c r="QIV47" s="429"/>
      <c r="QIW47" s="429"/>
      <c r="QIX47" s="429"/>
      <c r="QIY47" s="429"/>
      <c r="QIZ47" s="429"/>
      <c r="QJA47" s="429"/>
      <c r="QJB47" s="429"/>
      <c r="QJC47" s="429"/>
      <c r="QJD47" s="429"/>
      <c r="QJE47" s="429"/>
      <c r="QJF47" s="429"/>
      <c r="QJG47" s="429"/>
      <c r="QJH47" s="429"/>
      <c r="QJI47" s="429"/>
      <c r="QJJ47" s="429"/>
      <c r="QJK47" s="429"/>
      <c r="QJL47" s="429"/>
      <c r="QJM47" s="429"/>
      <c r="QJN47" s="429"/>
      <c r="QJO47" s="429"/>
      <c r="QJP47" s="429"/>
      <c r="QJQ47" s="429"/>
      <c r="QJR47" s="429"/>
      <c r="QJS47" s="429"/>
      <c r="QJT47" s="429"/>
      <c r="QJU47" s="429"/>
      <c r="QJV47" s="429"/>
      <c r="QJW47" s="429"/>
      <c r="QJX47" s="429"/>
      <c r="QJY47" s="429"/>
      <c r="QJZ47" s="429"/>
      <c r="QKA47" s="429"/>
      <c r="QKB47" s="429"/>
      <c r="QKC47" s="429"/>
      <c r="QKD47" s="429"/>
      <c r="QKE47" s="429"/>
      <c r="QKF47" s="429"/>
      <c r="QKG47" s="429"/>
      <c r="QKH47" s="429"/>
      <c r="QKI47" s="429"/>
      <c r="QKJ47" s="429"/>
      <c r="QKK47" s="429"/>
      <c r="QKL47" s="429"/>
      <c r="QKM47" s="429"/>
      <c r="QKN47" s="429"/>
      <c r="QKO47" s="429"/>
      <c r="QKP47" s="429"/>
      <c r="QKQ47" s="429"/>
      <c r="QKR47" s="429"/>
      <c r="QKS47" s="429"/>
      <c r="QKT47" s="429"/>
      <c r="QKU47" s="429"/>
      <c r="QKV47" s="429"/>
      <c r="QKW47" s="429"/>
      <c r="QKX47" s="429"/>
      <c r="QKY47" s="429"/>
      <c r="QKZ47" s="429"/>
      <c r="QLA47" s="429"/>
      <c r="QLB47" s="429"/>
      <c r="QLC47" s="429"/>
      <c r="QLD47" s="429"/>
      <c r="QLE47" s="429"/>
      <c r="QLF47" s="429"/>
      <c r="QLG47" s="429"/>
      <c r="QLH47" s="429"/>
      <c r="QLI47" s="429"/>
      <c r="QLJ47" s="429"/>
      <c r="QLK47" s="429"/>
      <c r="QLL47" s="429"/>
      <c r="QLM47" s="429"/>
      <c r="QLN47" s="429"/>
      <c r="QLO47" s="429"/>
      <c r="QLP47" s="429"/>
      <c r="QLQ47" s="429"/>
      <c r="QLR47" s="429"/>
      <c r="QLS47" s="429"/>
      <c r="QLT47" s="429"/>
      <c r="QLU47" s="429"/>
      <c r="QLV47" s="429"/>
      <c r="QLW47" s="429"/>
      <c r="QLX47" s="429"/>
      <c r="QLY47" s="429"/>
      <c r="QLZ47" s="429"/>
      <c r="QMA47" s="429"/>
      <c r="QMB47" s="429"/>
      <c r="QMC47" s="429"/>
      <c r="QMD47" s="429"/>
      <c r="QME47" s="429"/>
      <c r="QMF47" s="429"/>
      <c r="QMG47" s="429"/>
      <c r="QMH47" s="429"/>
      <c r="QMI47" s="429"/>
      <c r="QMJ47" s="429"/>
      <c r="QMK47" s="429"/>
      <c r="QML47" s="429"/>
      <c r="QMM47" s="429"/>
      <c r="QMN47" s="429"/>
      <c r="QMO47" s="429"/>
      <c r="QMP47" s="429"/>
      <c r="QMQ47" s="429"/>
      <c r="QMR47" s="429"/>
      <c r="QMS47" s="429"/>
      <c r="QMT47" s="429"/>
      <c r="QMU47" s="429"/>
      <c r="QMV47" s="429"/>
      <c r="QMW47" s="429"/>
      <c r="QMX47" s="429"/>
      <c r="QMY47" s="429"/>
      <c r="QMZ47" s="429"/>
      <c r="QNA47" s="429"/>
      <c r="QNB47" s="429"/>
      <c r="QNC47" s="429"/>
      <c r="QND47" s="429"/>
      <c r="QNE47" s="429"/>
      <c r="QNF47" s="429"/>
      <c r="QNG47" s="429"/>
      <c r="QNH47" s="429"/>
      <c r="QNI47" s="429"/>
      <c r="QNJ47" s="429"/>
      <c r="QNK47" s="429"/>
      <c r="QNL47" s="429"/>
      <c r="QNM47" s="429"/>
      <c r="QNN47" s="429"/>
      <c r="QNO47" s="429"/>
      <c r="QNP47" s="429"/>
      <c r="QNQ47" s="429"/>
      <c r="QNR47" s="429"/>
      <c r="QNS47" s="429"/>
      <c r="QNT47" s="429"/>
      <c r="QNU47" s="429"/>
      <c r="QNV47" s="429"/>
      <c r="QNW47" s="429"/>
      <c r="QNX47" s="429"/>
      <c r="QNY47" s="429"/>
      <c r="QNZ47" s="429"/>
      <c r="QOA47" s="429"/>
      <c r="QOB47" s="429"/>
      <c r="QOC47" s="429"/>
      <c r="QOD47" s="429"/>
      <c r="QOE47" s="429"/>
      <c r="QOF47" s="429"/>
      <c r="QOG47" s="429"/>
      <c r="QOH47" s="429"/>
      <c r="QOI47" s="429"/>
      <c r="QOJ47" s="429"/>
      <c r="QOK47" s="429"/>
      <c r="QOL47" s="429"/>
      <c r="QOM47" s="429"/>
      <c r="QON47" s="429"/>
      <c r="QOO47" s="429"/>
      <c r="QOP47" s="429"/>
      <c r="QOQ47" s="429"/>
      <c r="QOR47" s="429"/>
      <c r="QOS47" s="429"/>
      <c r="QOT47" s="429"/>
      <c r="QOU47" s="429"/>
      <c r="QOV47" s="429"/>
      <c r="QOW47" s="429"/>
      <c r="QOX47" s="429"/>
      <c r="QOY47" s="429"/>
      <c r="QOZ47" s="429"/>
      <c r="QPA47" s="429"/>
      <c r="QPB47" s="429"/>
      <c r="QPC47" s="429"/>
      <c r="QPD47" s="429"/>
      <c r="QPE47" s="429"/>
      <c r="QPF47" s="429"/>
      <c r="QPG47" s="429"/>
      <c r="QPH47" s="429"/>
      <c r="QPI47" s="429"/>
      <c r="QPJ47" s="429"/>
      <c r="QPK47" s="429"/>
      <c r="QPL47" s="429"/>
      <c r="QPM47" s="429"/>
      <c r="QPN47" s="429"/>
      <c r="QPO47" s="429"/>
      <c r="QPP47" s="429"/>
      <c r="QPQ47" s="429"/>
      <c r="QPR47" s="429"/>
      <c r="QPS47" s="429"/>
      <c r="QPT47" s="429"/>
      <c r="QPU47" s="429"/>
      <c r="QPV47" s="429"/>
      <c r="QPW47" s="429"/>
      <c r="QPX47" s="429"/>
      <c r="QPY47" s="429"/>
      <c r="QPZ47" s="429"/>
      <c r="QQA47" s="429"/>
      <c r="QQB47" s="429"/>
      <c r="QQC47" s="429"/>
      <c r="QQD47" s="429"/>
      <c r="QQE47" s="429"/>
      <c r="QQF47" s="429"/>
      <c r="QQG47" s="429"/>
      <c r="QQH47" s="429"/>
      <c r="QQI47" s="429"/>
      <c r="QQJ47" s="429"/>
      <c r="QQK47" s="429"/>
      <c r="QQL47" s="429"/>
      <c r="QQM47" s="429"/>
      <c r="QQN47" s="429"/>
      <c r="QQO47" s="429"/>
      <c r="QQP47" s="429"/>
      <c r="QQQ47" s="429"/>
      <c r="QQR47" s="429"/>
      <c r="QQS47" s="429"/>
      <c r="QQT47" s="429"/>
      <c r="QQU47" s="429"/>
      <c r="QQV47" s="429"/>
      <c r="QQW47" s="429"/>
      <c r="QQX47" s="429"/>
      <c r="QQY47" s="429"/>
      <c r="QQZ47" s="429"/>
      <c r="QRA47" s="429"/>
      <c r="QRB47" s="429"/>
      <c r="QRC47" s="429"/>
      <c r="QRD47" s="429"/>
      <c r="QRE47" s="429"/>
      <c r="QRF47" s="429"/>
      <c r="QRG47" s="429"/>
      <c r="QRH47" s="429"/>
      <c r="QRI47" s="429"/>
      <c r="QRJ47" s="429"/>
      <c r="QRK47" s="429"/>
      <c r="QRL47" s="429"/>
      <c r="QRM47" s="429"/>
      <c r="QRN47" s="429"/>
      <c r="QRO47" s="429"/>
      <c r="QRP47" s="429"/>
      <c r="QRQ47" s="429"/>
      <c r="QRR47" s="429"/>
      <c r="QRS47" s="429"/>
      <c r="QRT47" s="429"/>
      <c r="QRU47" s="429"/>
      <c r="QRV47" s="429"/>
      <c r="QRW47" s="429"/>
      <c r="QRX47" s="429"/>
      <c r="QRY47" s="429"/>
      <c r="QRZ47" s="429"/>
      <c r="QSA47" s="429"/>
      <c r="QSB47" s="429"/>
      <c r="QSC47" s="429"/>
      <c r="QSD47" s="429"/>
      <c r="QSE47" s="429"/>
      <c r="QSF47" s="429"/>
      <c r="QSG47" s="429"/>
      <c r="QSH47" s="429"/>
      <c r="QSI47" s="429"/>
      <c r="QSJ47" s="429"/>
      <c r="QSK47" s="429"/>
      <c r="QSL47" s="429"/>
      <c r="QSM47" s="429"/>
      <c r="QSN47" s="429"/>
      <c r="QSO47" s="429"/>
      <c r="QSP47" s="429"/>
      <c r="QSQ47" s="429"/>
      <c r="QSR47" s="429"/>
      <c r="QSS47" s="429"/>
      <c r="QST47" s="429"/>
      <c r="QSU47" s="429"/>
      <c r="QSV47" s="429"/>
      <c r="QSW47" s="429"/>
      <c r="QSX47" s="429"/>
      <c r="QSY47" s="429"/>
      <c r="QSZ47" s="429"/>
      <c r="QTA47" s="429"/>
      <c r="QTB47" s="429"/>
      <c r="QTC47" s="429"/>
      <c r="QTD47" s="429"/>
      <c r="QTE47" s="429"/>
      <c r="QTF47" s="429"/>
      <c r="QTG47" s="429"/>
      <c r="QTH47" s="429"/>
      <c r="QTI47" s="429"/>
      <c r="QTJ47" s="429"/>
      <c r="QTK47" s="429"/>
      <c r="QTL47" s="429"/>
      <c r="QTM47" s="429"/>
      <c r="QTN47" s="429"/>
      <c r="QTO47" s="429"/>
      <c r="QTP47" s="429"/>
      <c r="QTQ47" s="429"/>
      <c r="QTR47" s="429"/>
      <c r="QTS47" s="429"/>
      <c r="QTT47" s="429"/>
      <c r="QTU47" s="429"/>
      <c r="QTV47" s="429"/>
      <c r="QTW47" s="429"/>
      <c r="QTX47" s="429"/>
      <c r="QTY47" s="429"/>
      <c r="QTZ47" s="429"/>
      <c r="QUA47" s="429"/>
      <c r="QUB47" s="429"/>
      <c r="QUC47" s="429"/>
      <c r="QUD47" s="429"/>
      <c r="QUE47" s="429"/>
      <c r="QUF47" s="429"/>
      <c r="QUG47" s="429"/>
      <c r="QUH47" s="429"/>
      <c r="QUI47" s="429"/>
      <c r="QUJ47" s="429"/>
      <c r="QUK47" s="429"/>
      <c r="QUL47" s="429"/>
      <c r="QUM47" s="429"/>
      <c r="QUN47" s="429"/>
      <c r="QUO47" s="429"/>
      <c r="QUP47" s="429"/>
      <c r="QUQ47" s="429"/>
      <c r="QUR47" s="429"/>
      <c r="QUS47" s="429"/>
      <c r="QUT47" s="429"/>
      <c r="QUU47" s="429"/>
      <c r="QUV47" s="429"/>
      <c r="QUW47" s="429"/>
      <c r="QUX47" s="429"/>
      <c r="QUY47" s="429"/>
      <c r="QUZ47" s="429"/>
      <c r="QVA47" s="429"/>
      <c r="QVB47" s="429"/>
      <c r="QVC47" s="429"/>
      <c r="QVD47" s="429"/>
      <c r="QVE47" s="429"/>
      <c r="QVF47" s="429"/>
      <c r="QVG47" s="429"/>
      <c r="QVH47" s="429"/>
      <c r="QVI47" s="429"/>
      <c r="QVJ47" s="429"/>
      <c r="QVK47" s="429"/>
      <c r="QVL47" s="429"/>
      <c r="QVM47" s="429"/>
      <c r="QVN47" s="429"/>
      <c r="QVO47" s="429"/>
      <c r="QVP47" s="429"/>
      <c r="QVQ47" s="429"/>
      <c r="QVR47" s="429"/>
      <c r="QVS47" s="429"/>
      <c r="QVT47" s="429"/>
      <c r="QVU47" s="429"/>
      <c r="QVV47" s="429"/>
      <c r="QVW47" s="429"/>
      <c r="QVX47" s="429"/>
      <c r="QVY47" s="429"/>
      <c r="QVZ47" s="429"/>
      <c r="QWA47" s="429"/>
      <c r="QWB47" s="429"/>
      <c r="QWC47" s="429"/>
      <c r="QWD47" s="429"/>
      <c r="QWE47" s="429"/>
      <c r="QWF47" s="429"/>
      <c r="QWG47" s="429"/>
      <c r="QWH47" s="429"/>
      <c r="QWI47" s="429"/>
      <c r="QWJ47" s="429"/>
      <c r="QWK47" s="429"/>
      <c r="QWL47" s="429"/>
      <c r="QWM47" s="429"/>
      <c r="QWN47" s="429"/>
      <c r="QWO47" s="429"/>
      <c r="QWP47" s="429"/>
      <c r="QWQ47" s="429"/>
      <c r="QWR47" s="429"/>
      <c r="QWS47" s="429"/>
      <c r="QWT47" s="429"/>
      <c r="QWU47" s="429"/>
      <c r="QWV47" s="429"/>
      <c r="QWW47" s="429"/>
      <c r="QWX47" s="429"/>
      <c r="QWY47" s="429"/>
      <c r="QWZ47" s="429"/>
      <c r="QXA47" s="429"/>
      <c r="QXB47" s="429"/>
      <c r="QXC47" s="429"/>
      <c r="QXD47" s="429"/>
      <c r="QXE47" s="429"/>
      <c r="QXF47" s="429"/>
      <c r="QXG47" s="429"/>
      <c r="QXH47" s="429"/>
      <c r="QXI47" s="429"/>
      <c r="QXJ47" s="429"/>
      <c r="QXK47" s="429"/>
      <c r="QXL47" s="429"/>
      <c r="QXM47" s="429"/>
      <c r="QXN47" s="429"/>
      <c r="QXO47" s="429"/>
      <c r="QXP47" s="429"/>
      <c r="QXQ47" s="429"/>
      <c r="QXR47" s="429"/>
      <c r="QXS47" s="429"/>
      <c r="QXT47" s="429"/>
      <c r="QXU47" s="429"/>
      <c r="QXV47" s="429"/>
      <c r="QXW47" s="429"/>
      <c r="QXX47" s="429"/>
      <c r="QXY47" s="429"/>
      <c r="QXZ47" s="429"/>
      <c r="QYA47" s="429"/>
      <c r="QYB47" s="429"/>
      <c r="QYC47" s="429"/>
      <c r="QYD47" s="429"/>
      <c r="QYE47" s="429"/>
      <c r="QYF47" s="429"/>
      <c r="QYG47" s="429"/>
      <c r="QYH47" s="429"/>
      <c r="QYI47" s="429"/>
      <c r="QYJ47" s="429"/>
      <c r="QYK47" s="429"/>
      <c r="QYL47" s="429"/>
      <c r="QYM47" s="429"/>
      <c r="QYN47" s="429"/>
      <c r="QYO47" s="429"/>
      <c r="QYP47" s="429"/>
      <c r="QYQ47" s="429"/>
      <c r="QYR47" s="429"/>
      <c r="QYS47" s="429"/>
      <c r="QYT47" s="429"/>
      <c r="QYU47" s="429"/>
      <c r="QYV47" s="429"/>
      <c r="QYW47" s="429"/>
      <c r="QYX47" s="429"/>
      <c r="QYY47" s="429"/>
      <c r="QYZ47" s="429"/>
      <c r="QZA47" s="429"/>
      <c r="QZB47" s="429"/>
      <c r="QZC47" s="429"/>
      <c r="QZD47" s="429"/>
      <c r="QZE47" s="429"/>
      <c r="QZF47" s="429"/>
      <c r="QZG47" s="429"/>
      <c r="QZH47" s="429"/>
      <c r="QZI47" s="429"/>
      <c r="QZJ47" s="429"/>
      <c r="QZK47" s="429"/>
      <c r="QZL47" s="429"/>
      <c r="QZM47" s="429"/>
      <c r="QZN47" s="429"/>
      <c r="QZO47" s="429"/>
      <c r="QZP47" s="429"/>
      <c r="QZQ47" s="429"/>
      <c r="QZR47" s="429"/>
      <c r="QZS47" s="429"/>
      <c r="QZT47" s="429"/>
      <c r="QZU47" s="429"/>
      <c r="QZV47" s="429"/>
      <c r="QZW47" s="429"/>
      <c r="QZX47" s="429"/>
      <c r="QZY47" s="429"/>
      <c r="QZZ47" s="429"/>
      <c r="RAA47" s="429"/>
      <c r="RAB47" s="429"/>
      <c r="RAC47" s="429"/>
      <c r="RAD47" s="429"/>
      <c r="RAE47" s="429"/>
      <c r="RAF47" s="429"/>
      <c r="RAG47" s="429"/>
      <c r="RAH47" s="429"/>
      <c r="RAI47" s="429"/>
      <c r="RAJ47" s="429"/>
      <c r="RAK47" s="429"/>
      <c r="RAL47" s="429"/>
      <c r="RAM47" s="429"/>
      <c r="RAN47" s="429"/>
      <c r="RAO47" s="429"/>
      <c r="RAP47" s="429"/>
      <c r="RAQ47" s="429"/>
      <c r="RAR47" s="429"/>
      <c r="RAS47" s="429"/>
      <c r="RAT47" s="429"/>
      <c r="RAU47" s="429"/>
      <c r="RAV47" s="429"/>
      <c r="RAW47" s="429"/>
      <c r="RAX47" s="429"/>
      <c r="RAY47" s="429"/>
      <c r="RAZ47" s="429"/>
      <c r="RBA47" s="429"/>
      <c r="RBB47" s="429"/>
      <c r="RBC47" s="429"/>
      <c r="RBD47" s="429"/>
      <c r="RBE47" s="429"/>
      <c r="RBF47" s="429"/>
      <c r="RBG47" s="429"/>
      <c r="RBH47" s="429"/>
      <c r="RBI47" s="429"/>
      <c r="RBJ47" s="429"/>
      <c r="RBK47" s="429"/>
      <c r="RBL47" s="429"/>
      <c r="RBM47" s="429"/>
      <c r="RBN47" s="429"/>
      <c r="RBO47" s="429"/>
      <c r="RBP47" s="429"/>
      <c r="RBQ47" s="429"/>
      <c r="RBR47" s="429"/>
      <c r="RBS47" s="429"/>
      <c r="RBT47" s="429"/>
      <c r="RBU47" s="429"/>
      <c r="RBV47" s="429"/>
      <c r="RBW47" s="429"/>
      <c r="RBX47" s="429"/>
      <c r="RBY47" s="429"/>
      <c r="RBZ47" s="429"/>
      <c r="RCA47" s="429"/>
      <c r="RCB47" s="429"/>
      <c r="RCC47" s="429"/>
      <c r="RCD47" s="429"/>
      <c r="RCE47" s="429"/>
      <c r="RCF47" s="429"/>
      <c r="RCG47" s="429"/>
      <c r="RCH47" s="429"/>
      <c r="RCI47" s="429"/>
      <c r="RCJ47" s="429"/>
      <c r="RCK47" s="429"/>
      <c r="RCL47" s="429"/>
      <c r="RCM47" s="429"/>
      <c r="RCN47" s="429"/>
      <c r="RCO47" s="429"/>
      <c r="RCP47" s="429"/>
      <c r="RCQ47" s="429"/>
      <c r="RCR47" s="429"/>
      <c r="RCS47" s="429"/>
      <c r="RCT47" s="429"/>
      <c r="RCU47" s="429"/>
      <c r="RCV47" s="429"/>
      <c r="RCW47" s="429"/>
      <c r="RCX47" s="429"/>
      <c r="RCY47" s="429"/>
      <c r="RCZ47" s="429"/>
      <c r="RDA47" s="429"/>
      <c r="RDB47" s="429"/>
      <c r="RDC47" s="429"/>
      <c r="RDD47" s="429"/>
      <c r="RDE47" s="429"/>
      <c r="RDF47" s="429"/>
      <c r="RDG47" s="429"/>
      <c r="RDH47" s="429"/>
      <c r="RDI47" s="429"/>
      <c r="RDJ47" s="429"/>
      <c r="RDK47" s="429"/>
      <c r="RDL47" s="429"/>
      <c r="RDM47" s="429"/>
      <c r="RDN47" s="429"/>
      <c r="RDO47" s="429"/>
      <c r="RDP47" s="429"/>
      <c r="RDQ47" s="429"/>
      <c r="RDR47" s="429"/>
      <c r="RDS47" s="429"/>
      <c r="RDT47" s="429"/>
      <c r="RDU47" s="429"/>
      <c r="RDV47" s="429"/>
      <c r="RDW47" s="429"/>
      <c r="RDX47" s="429"/>
      <c r="RDY47" s="429"/>
      <c r="RDZ47" s="429"/>
      <c r="REA47" s="429"/>
      <c r="REB47" s="429"/>
      <c r="REC47" s="429"/>
      <c r="RED47" s="429"/>
      <c r="REE47" s="429"/>
      <c r="REF47" s="429"/>
      <c r="REG47" s="429"/>
      <c r="REH47" s="429"/>
      <c r="REI47" s="429"/>
      <c r="REJ47" s="429"/>
      <c r="REK47" s="429"/>
      <c r="REL47" s="429"/>
      <c r="REM47" s="429"/>
      <c r="REN47" s="429"/>
      <c r="REO47" s="429"/>
      <c r="REP47" s="429"/>
      <c r="REQ47" s="429"/>
      <c r="RER47" s="429"/>
      <c r="RES47" s="429"/>
      <c r="RET47" s="429"/>
      <c r="REU47" s="429"/>
      <c r="REV47" s="429"/>
      <c r="REW47" s="429"/>
      <c r="REX47" s="429"/>
      <c r="REY47" s="429"/>
      <c r="REZ47" s="429"/>
      <c r="RFA47" s="429"/>
      <c r="RFB47" s="429"/>
      <c r="RFC47" s="429"/>
      <c r="RFD47" s="429"/>
      <c r="RFE47" s="429"/>
      <c r="RFF47" s="429"/>
      <c r="RFG47" s="429"/>
      <c r="RFH47" s="429"/>
      <c r="RFI47" s="429"/>
      <c r="RFJ47" s="429"/>
      <c r="RFK47" s="429"/>
      <c r="RFL47" s="429"/>
      <c r="RFM47" s="429"/>
      <c r="RFN47" s="429"/>
      <c r="RFO47" s="429"/>
      <c r="RFP47" s="429"/>
      <c r="RFQ47" s="429"/>
      <c r="RFR47" s="429"/>
      <c r="RFS47" s="429"/>
      <c r="RFT47" s="429"/>
      <c r="RFU47" s="429"/>
      <c r="RFV47" s="429"/>
      <c r="RFW47" s="429"/>
      <c r="RFX47" s="429"/>
      <c r="RFY47" s="429"/>
      <c r="RFZ47" s="429"/>
      <c r="RGA47" s="429"/>
      <c r="RGB47" s="429"/>
      <c r="RGC47" s="429"/>
      <c r="RGD47" s="429"/>
      <c r="RGE47" s="429"/>
      <c r="RGF47" s="429"/>
      <c r="RGG47" s="429"/>
      <c r="RGH47" s="429"/>
      <c r="RGI47" s="429"/>
      <c r="RGJ47" s="429"/>
      <c r="RGK47" s="429"/>
      <c r="RGL47" s="429"/>
      <c r="RGM47" s="429"/>
      <c r="RGN47" s="429"/>
      <c r="RGO47" s="429"/>
      <c r="RGP47" s="429"/>
      <c r="RGQ47" s="429"/>
      <c r="RGR47" s="429"/>
      <c r="RGS47" s="429"/>
      <c r="RGT47" s="429"/>
      <c r="RGU47" s="429"/>
      <c r="RGV47" s="429"/>
      <c r="RGW47" s="429"/>
      <c r="RGX47" s="429"/>
      <c r="RGY47" s="429"/>
      <c r="RGZ47" s="429"/>
      <c r="RHA47" s="429"/>
      <c r="RHB47" s="429"/>
      <c r="RHC47" s="429"/>
      <c r="RHD47" s="429"/>
      <c r="RHE47" s="429"/>
      <c r="RHF47" s="429"/>
      <c r="RHG47" s="429"/>
      <c r="RHH47" s="429"/>
      <c r="RHI47" s="429"/>
      <c r="RHJ47" s="429"/>
      <c r="RHK47" s="429"/>
      <c r="RHL47" s="429"/>
      <c r="RHM47" s="429"/>
      <c r="RHN47" s="429"/>
      <c r="RHO47" s="429"/>
      <c r="RHP47" s="429"/>
      <c r="RHQ47" s="429"/>
      <c r="RHR47" s="429"/>
      <c r="RHS47" s="429"/>
      <c r="RHT47" s="429"/>
      <c r="RHU47" s="429"/>
      <c r="RHV47" s="429"/>
      <c r="RHW47" s="429"/>
      <c r="RHX47" s="429"/>
      <c r="RHY47" s="429"/>
      <c r="RHZ47" s="429"/>
      <c r="RIA47" s="429"/>
      <c r="RIB47" s="429"/>
      <c r="RIC47" s="429"/>
      <c r="RID47" s="429"/>
      <c r="RIE47" s="429"/>
      <c r="RIF47" s="429"/>
      <c r="RIG47" s="429"/>
      <c r="RIH47" s="429"/>
      <c r="RII47" s="429"/>
      <c r="RIJ47" s="429"/>
      <c r="RIK47" s="429"/>
      <c r="RIL47" s="429"/>
      <c r="RIM47" s="429"/>
      <c r="RIN47" s="429"/>
      <c r="RIO47" s="429"/>
      <c r="RIP47" s="429"/>
      <c r="RIQ47" s="429"/>
      <c r="RIR47" s="429"/>
      <c r="RIS47" s="429"/>
      <c r="RIT47" s="429"/>
      <c r="RIU47" s="429"/>
      <c r="RIV47" s="429"/>
      <c r="RIW47" s="429"/>
      <c r="RIX47" s="429"/>
      <c r="RIY47" s="429"/>
      <c r="RIZ47" s="429"/>
      <c r="RJA47" s="429"/>
      <c r="RJB47" s="429"/>
      <c r="RJC47" s="429"/>
      <c r="RJD47" s="429"/>
      <c r="RJE47" s="429"/>
      <c r="RJF47" s="429"/>
      <c r="RJG47" s="429"/>
      <c r="RJH47" s="429"/>
      <c r="RJI47" s="429"/>
      <c r="RJJ47" s="429"/>
      <c r="RJK47" s="429"/>
      <c r="RJL47" s="429"/>
      <c r="RJM47" s="429"/>
      <c r="RJN47" s="429"/>
      <c r="RJO47" s="429"/>
      <c r="RJP47" s="429"/>
      <c r="RJQ47" s="429"/>
      <c r="RJR47" s="429"/>
      <c r="RJS47" s="429"/>
      <c r="RJT47" s="429"/>
      <c r="RJU47" s="429"/>
      <c r="RJV47" s="429"/>
      <c r="RJW47" s="429"/>
      <c r="RJX47" s="429"/>
      <c r="RJY47" s="429"/>
      <c r="RJZ47" s="429"/>
      <c r="RKA47" s="429"/>
      <c r="RKB47" s="429"/>
      <c r="RKC47" s="429"/>
      <c r="RKD47" s="429"/>
      <c r="RKE47" s="429"/>
      <c r="RKF47" s="429"/>
      <c r="RKG47" s="429"/>
      <c r="RKH47" s="429"/>
      <c r="RKI47" s="429"/>
      <c r="RKJ47" s="429"/>
      <c r="RKK47" s="429"/>
      <c r="RKL47" s="429"/>
      <c r="RKM47" s="429"/>
      <c r="RKN47" s="429"/>
      <c r="RKO47" s="429"/>
      <c r="RKP47" s="429"/>
      <c r="RKQ47" s="429"/>
      <c r="RKR47" s="429"/>
      <c r="RKS47" s="429"/>
      <c r="RKT47" s="429"/>
      <c r="RKU47" s="429"/>
      <c r="RKV47" s="429"/>
      <c r="RKW47" s="429"/>
      <c r="RKX47" s="429"/>
      <c r="RKY47" s="429"/>
      <c r="RKZ47" s="429"/>
      <c r="RLA47" s="429"/>
      <c r="RLB47" s="429"/>
      <c r="RLC47" s="429"/>
      <c r="RLD47" s="429"/>
      <c r="RLE47" s="429"/>
      <c r="RLF47" s="429"/>
      <c r="RLG47" s="429"/>
      <c r="RLH47" s="429"/>
      <c r="RLI47" s="429"/>
      <c r="RLJ47" s="429"/>
      <c r="RLK47" s="429"/>
      <c r="RLL47" s="429"/>
      <c r="RLM47" s="429"/>
      <c r="RLN47" s="429"/>
      <c r="RLO47" s="429"/>
      <c r="RLP47" s="429"/>
      <c r="RLQ47" s="429"/>
      <c r="RLR47" s="429"/>
      <c r="RLS47" s="429"/>
      <c r="RLT47" s="429"/>
      <c r="RLU47" s="429"/>
      <c r="RLV47" s="429"/>
      <c r="RLW47" s="429"/>
      <c r="RLX47" s="429"/>
      <c r="RLY47" s="429"/>
      <c r="RLZ47" s="429"/>
      <c r="RMA47" s="429"/>
      <c r="RMB47" s="429"/>
      <c r="RMC47" s="429"/>
      <c r="RMD47" s="429"/>
      <c r="RME47" s="429"/>
      <c r="RMF47" s="429"/>
      <c r="RMG47" s="429"/>
      <c r="RMH47" s="429"/>
      <c r="RMI47" s="429"/>
      <c r="RMJ47" s="429"/>
      <c r="RMK47" s="429"/>
      <c r="RML47" s="429"/>
      <c r="RMM47" s="429"/>
      <c r="RMN47" s="429"/>
      <c r="RMO47" s="429"/>
      <c r="RMP47" s="429"/>
      <c r="RMQ47" s="429"/>
      <c r="RMR47" s="429"/>
      <c r="RMS47" s="429"/>
      <c r="RMT47" s="429"/>
      <c r="RMU47" s="429"/>
      <c r="RMV47" s="429"/>
      <c r="RMW47" s="429"/>
      <c r="RMX47" s="429"/>
      <c r="RMY47" s="429"/>
      <c r="RMZ47" s="429"/>
      <c r="RNA47" s="429"/>
      <c r="RNB47" s="429"/>
      <c r="RNC47" s="429"/>
      <c r="RND47" s="429"/>
      <c r="RNE47" s="429"/>
      <c r="RNF47" s="429"/>
      <c r="RNG47" s="429"/>
      <c r="RNH47" s="429"/>
      <c r="RNI47" s="429"/>
      <c r="RNJ47" s="429"/>
      <c r="RNK47" s="429"/>
      <c r="RNL47" s="429"/>
      <c r="RNM47" s="429"/>
      <c r="RNN47" s="429"/>
      <c r="RNO47" s="429"/>
      <c r="RNP47" s="429"/>
      <c r="RNQ47" s="429"/>
      <c r="RNR47" s="429"/>
      <c r="RNS47" s="429"/>
      <c r="RNT47" s="429"/>
      <c r="RNU47" s="429"/>
      <c r="RNV47" s="429"/>
      <c r="RNW47" s="429"/>
      <c r="RNX47" s="429"/>
      <c r="RNY47" s="429"/>
      <c r="RNZ47" s="429"/>
      <c r="ROA47" s="429"/>
      <c r="ROB47" s="429"/>
      <c r="ROC47" s="429"/>
      <c r="ROD47" s="429"/>
      <c r="ROE47" s="429"/>
      <c r="ROF47" s="429"/>
      <c r="ROG47" s="429"/>
      <c r="ROH47" s="429"/>
      <c r="ROI47" s="429"/>
      <c r="ROJ47" s="429"/>
      <c r="ROK47" s="429"/>
      <c r="ROL47" s="429"/>
      <c r="ROM47" s="429"/>
      <c r="RON47" s="429"/>
      <c r="ROO47" s="429"/>
      <c r="ROP47" s="429"/>
      <c r="ROQ47" s="429"/>
      <c r="ROR47" s="429"/>
      <c r="ROS47" s="429"/>
      <c r="ROT47" s="429"/>
      <c r="ROU47" s="429"/>
      <c r="ROV47" s="429"/>
      <c r="ROW47" s="429"/>
      <c r="ROX47" s="429"/>
      <c r="ROY47" s="429"/>
      <c r="ROZ47" s="429"/>
      <c r="RPA47" s="429"/>
      <c r="RPB47" s="429"/>
      <c r="RPC47" s="429"/>
      <c r="RPD47" s="429"/>
      <c r="RPE47" s="429"/>
      <c r="RPF47" s="429"/>
      <c r="RPG47" s="429"/>
      <c r="RPH47" s="429"/>
      <c r="RPI47" s="429"/>
      <c r="RPJ47" s="429"/>
      <c r="RPK47" s="429"/>
      <c r="RPL47" s="429"/>
      <c r="RPM47" s="429"/>
      <c r="RPN47" s="429"/>
      <c r="RPO47" s="429"/>
      <c r="RPP47" s="429"/>
      <c r="RPQ47" s="429"/>
      <c r="RPR47" s="429"/>
      <c r="RPS47" s="429"/>
      <c r="RPT47" s="429"/>
      <c r="RPU47" s="429"/>
      <c r="RPV47" s="429"/>
      <c r="RPW47" s="429"/>
      <c r="RPX47" s="429"/>
      <c r="RPY47" s="429"/>
      <c r="RPZ47" s="429"/>
      <c r="RQA47" s="429"/>
      <c r="RQB47" s="429"/>
      <c r="RQC47" s="429"/>
      <c r="RQD47" s="429"/>
      <c r="RQE47" s="429"/>
      <c r="RQF47" s="429"/>
      <c r="RQG47" s="429"/>
      <c r="RQH47" s="429"/>
      <c r="RQI47" s="429"/>
      <c r="RQJ47" s="429"/>
      <c r="RQK47" s="429"/>
      <c r="RQL47" s="429"/>
      <c r="RQM47" s="429"/>
      <c r="RQN47" s="429"/>
      <c r="RQO47" s="429"/>
      <c r="RQP47" s="429"/>
      <c r="RQQ47" s="429"/>
      <c r="RQR47" s="429"/>
      <c r="RQS47" s="429"/>
      <c r="RQT47" s="429"/>
      <c r="RQU47" s="429"/>
      <c r="RQV47" s="429"/>
      <c r="RQW47" s="429"/>
      <c r="RQX47" s="429"/>
      <c r="RQY47" s="429"/>
      <c r="RQZ47" s="429"/>
      <c r="RRA47" s="429"/>
      <c r="RRB47" s="429"/>
      <c r="RRC47" s="429"/>
      <c r="RRD47" s="429"/>
      <c r="RRE47" s="429"/>
      <c r="RRF47" s="429"/>
      <c r="RRG47" s="429"/>
      <c r="RRH47" s="429"/>
      <c r="RRI47" s="429"/>
      <c r="RRJ47" s="429"/>
      <c r="RRK47" s="429"/>
      <c r="RRL47" s="429"/>
      <c r="RRM47" s="429"/>
      <c r="RRN47" s="429"/>
      <c r="RRO47" s="429"/>
      <c r="RRP47" s="429"/>
      <c r="RRQ47" s="429"/>
      <c r="RRR47" s="429"/>
      <c r="RRS47" s="429"/>
      <c r="RRT47" s="429"/>
      <c r="RRU47" s="429"/>
      <c r="RRV47" s="429"/>
      <c r="RRW47" s="429"/>
      <c r="RRX47" s="429"/>
      <c r="RRY47" s="429"/>
      <c r="RRZ47" s="429"/>
      <c r="RSA47" s="429"/>
      <c r="RSB47" s="429"/>
      <c r="RSC47" s="429"/>
      <c r="RSD47" s="429"/>
      <c r="RSE47" s="429"/>
      <c r="RSF47" s="429"/>
      <c r="RSG47" s="429"/>
      <c r="RSH47" s="429"/>
      <c r="RSI47" s="429"/>
      <c r="RSJ47" s="429"/>
      <c r="RSK47" s="429"/>
      <c r="RSL47" s="429"/>
      <c r="RSM47" s="429"/>
      <c r="RSN47" s="429"/>
      <c r="RSO47" s="429"/>
      <c r="RSP47" s="429"/>
      <c r="RSQ47" s="429"/>
      <c r="RSR47" s="429"/>
      <c r="RSS47" s="429"/>
      <c r="RST47" s="429"/>
      <c r="RSU47" s="429"/>
      <c r="RSV47" s="429"/>
      <c r="RSW47" s="429"/>
      <c r="RSX47" s="429"/>
      <c r="RSY47" s="429"/>
      <c r="RSZ47" s="429"/>
      <c r="RTA47" s="429"/>
      <c r="RTB47" s="429"/>
      <c r="RTC47" s="429"/>
      <c r="RTD47" s="429"/>
      <c r="RTE47" s="429"/>
      <c r="RTF47" s="429"/>
      <c r="RTG47" s="429"/>
      <c r="RTH47" s="429"/>
      <c r="RTI47" s="429"/>
      <c r="RTJ47" s="429"/>
      <c r="RTK47" s="429"/>
      <c r="RTL47" s="429"/>
      <c r="RTM47" s="429"/>
      <c r="RTN47" s="429"/>
      <c r="RTO47" s="429"/>
      <c r="RTP47" s="429"/>
      <c r="RTQ47" s="429"/>
      <c r="RTR47" s="429"/>
      <c r="RTS47" s="429"/>
      <c r="RTT47" s="429"/>
      <c r="RTU47" s="429"/>
      <c r="RTV47" s="429"/>
      <c r="RTW47" s="429"/>
      <c r="RTX47" s="429"/>
      <c r="RTY47" s="429"/>
      <c r="RTZ47" s="429"/>
      <c r="RUA47" s="429"/>
      <c r="RUB47" s="429"/>
      <c r="RUC47" s="429"/>
      <c r="RUD47" s="429"/>
      <c r="RUE47" s="429"/>
      <c r="RUF47" s="429"/>
      <c r="RUG47" s="429"/>
      <c r="RUH47" s="429"/>
      <c r="RUI47" s="429"/>
      <c r="RUJ47" s="429"/>
      <c r="RUK47" s="429"/>
      <c r="RUL47" s="429"/>
      <c r="RUM47" s="429"/>
      <c r="RUN47" s="429"/>
      <c r="RUO47" s="429"/>
      <c r="RUP47" s="429"/>
      <c r="RUQ47" s="429"/>
      <c r="RUR47" s="429"/>
      <c r="RUS47" s="429"/>
      <c r="RUT47" s="429"/>
      <c r="RUU47" s="429"/>
      <c r="RUV47" s="429"/>
      <c r="RUW47" s="429"/>
      <c r="RUX47" s="429"/>
      <c r="RUY47" s="429"/>
      <c r="RUZ47" s="429"/>
      <c r="RVA47" s="429"/>
      <c r="RVB47" s="429"/>
      <c r="RVC47" s="429"/>
      <c r="RVD47" s="429"/>
      <c r="RVE47" s="429"/>
      <c r="RVF47" s="429"/>
      <c r="RVG47" s="429"/>
      <c r="RVH47" s="429"/>
      <c r="RVI47" s="429"/>
      <c r="RVJ47" s="429"/>
      <c r="RVK47" s="429"/>
      <c r="RVL47" s="429"/>
      <c r="RVM47" s="429"/>
      <c r="RVN47" s="429"/>
      <c r="RVO47" s="429"/>
      <c r="RVP47" s="429"/>
      <c r="RVQ47" s="429"/>
      <c r="RVR47" s="429"/>
      <c r="RVS47" s="429"/>
      <c r="RVT47" s="429"/>
      <c r="RVU47" s="429"/>
      <c r="RVV47" s="429"/>
      <c r="RVW47" s="429"/>
      <c r="RVX47" s="429"/>
      <c r="RVY47" s="429"/>
      <c r="RVZ47" s="429"/>
      <c r="RWA47" s="429"/>
      <c r="RWB47" s="429"/>
      <c r="RWC47" s="429"/>
      <c r="RWD47" s="429"/>
      <c r="RWE47" s="429"/>
      <c r="RWF47" s="429"/>
      <c r="RWG47" s="429"/>
      <c r="RWH47" s="429"/>
      <c r="RWI47" s="429"/>
      <c r="RWJ47" s="429"/>
      <c r="RWK47" s="429"/>
      <c r="RWL47" s="429"/>
      <c r="RWM47" s="429"/>
      <c r="RWN47" s="429"/>
      <c r="RWO47" s="429"/>
      <c r="RWP47" s="429"/>
      <c r="RWQ47" s="429"/>
      <c r="RWR47" s="429"/>
      <c r="RWS47" s="429"/>
      <c r="RWT47" s="429"/>
      <c r="RWU47" s="429"/>
      <c r="RWV47" s="429"/>
      <c r="RWW47" s="429"/>
      <c r="RWX47" s="429"/>
      <c r="RWY47" s="429"/>
      <c r="RWZ47" s="429"/>
      <c r="RXA47" s="429"/>
      <c r="RXB47" s="429"/>
      <c r="RXC47" s="429"/>
      <c r="RXD47" s="429"/>
      <c r="RXE47" s="429"/>
      <c r="RXF47" s="429"/>
      <c r="RXG47" s="429"/>
      <c r="RXH47" s="429"/>
      <c r="RXI47" s="429"/>
      <c r="RXJ47" s="429"/>
      <c r="RXK47" s="429"/>
      <c r="RXL47" s="429"/>
      <c r="RXM47" s="429"/>
      <c r="RXN47" s="429"/>
      <c r="RXO47" s="429"/>
      <c r="RXP47" s="429"/>
      <c r="RXQ47" s="429"/>
      <c r="RXR47" s="429"/>
      <c r="RXS47" s="429"/>
      <c r="RXT47" s="429"/>
      <c r="RXU47" s="429"/>
      <c r="RXV47" s="429"/>
      <c r="RXW47" s="429"/>
      <c r="RXX47" s="429"/>
      <c r="RXY47" s="429"/>
      <c r="RXZ47" s="429"/>
      <c r="RYA47" s="429"/>
      <c r="RYB47" s="429"/>
      <c r="RYC47" s="429"/>
      <c r="RYD47" s="429"/>
      <c r="RYE47" s="429"/>
      <c r="RYF47" s="429"/>
      <c r="RYG47" s="429"/>
      <c r="RYH47" s="429"/>
      <c r="RYI47" s="429"/>
      <c r="RYJ47" s="429"/>
      <c r="RYK47" s="429"/>
      <c r="RYL47" s="429"/>
      <c r="RYM47" s="429"/>
      <c r="RYN47" s="429"/>
      <c r="RYO47" s="429"/>
      <c r="RYP47" s="429"/>
      <c r="RYQ47" s="429"/>
      <c r="RYR47" s="429"/>
      <c r="RYS47" s="429"/>
      <c r="RYT47" s="429"/>
      <c r="RYU47" s="429"/>
      <c r="RYV47" s="429"/>
      <c r="RYW47" s="429"/>
      <c r="RYX47" s="429"/>
      <c r="RYY47" s="429"/>
      <c r="RYZ47" s="429"/>
      <c r="RZA47" s="429"/>
      <c r="RZB47" s="429"/>
      <c r="RZC47" s="429"/>
      <c r="RZD47" s="429"/>
      <c r="RZE47" s="429"/>
      <c r="RZF47" s="429"/>
      <c r="RZG47" s="429"/>
      <c r="RZH47" s="429"/>
      <c r="RZI47" s="429"/>
      <c r="RZJ47" s="429"/>
      <c r="RZK47" s="429"/>
      <c r="RZL47" s="429"/>
      <c r="RZM47" s="429"/>
      <c r="RZN47" s="429"/>
      <c r="RZO47" s="429"/>
      <c r="RZP47" s="429"/>
      <c r="RZQ47" s="429"/>
      <c r="RZR47" s="429"/>
      <c r="RZS47" s="429"/>
      <c r="RZT47" s="429"/>
      <c r="RZU47" s="429"/>
      <c r="RZV47" s="429"/>
      <c r="RZW47" s="429"/>
      <c r="RZX47" s="429"/>
      <c r="RZY47" s="429"/>
      <c r="RZZ47" s="429"/>
      <c r="SAA47" s="429"/>
      <c r="SAB47" s="429"/>
      <c r="SAC47" s="429"/>
      <c r="SAD47" s="429"/>
      <c r="SAE47" s="429"/>
      <c r="SAF47" s="429"/>
      <c r="SAG47" s="429"/>
      <c r="SAH47" s="429"/>
      <c r="SAI47" s="429"/>
      <c r="SAJ47" s="429"/>
      <c r="SAK47" s="429"/>
      <c r="SAL47" s="429"/>
      <c r="SAM47" s="429"/>
      <c r="SAN47" s="429"/>
      <c r="SAO47" s="429"/>
      <c r="SAP47" s="429"/>
      <c r="SAQ47" s="429"/>
      <c r="SAR47" s="429"/>
      <c r="SAS47" s="429"/>
      <c r="SAT47" s="429"/>
      <c r="SAU47" s="429"/>
      <c r="SAV47" s="429"/>
      <c r="SAW47" s="429"/>
      <c r="SAX47" s="429"/>
      <c r="SAY47" s="429"/>
      <c r="SAZ47" s="429"/>
      <c r="SBA47" s="429"/>
      <c r="SBB47" s="429"/>
      <c r="SBC47" s="429"/>
      <c r="SBD47" s="429"/>
      <c r="SBE47" s="429"/>
      <c r="SBF47" s="429"/>
      <c r="SBG47" s="429"/>
      <c r="SBH47" s="429"/>
      <c r="SBI47" s="429"/>
      <c r="SBJ47" s="429"/>
      <c r="SBK47" s="429"/>
      <c r="SBL47" s="429"/>
      <c r="SBM47" s="429"/>
      <c r="SBN47" s="429"/>
      <c r="SBO47" s="429"/>
      <c r="SBP47" s="429"/>
      <c r="SBQ47" s="429"/>
      <c r="SBR47" s="429"/>
      <c r="SBS47" s="429"/>
      <c r="SBT47" s="429"/>
      <c r="SBU47" s="429"/>
      <c r="SBV47" s="429"/>
      <c r="SBW47" s="429"/>
      <c r="SBX47" s="429"/>
      <c r="SBY47" s="429"/>
      <c r="SBZ47" s="429"/>
      <c r="SCA47" s="429"/>
      <c r="SCB47" s="429"/>
      <c r="SCC47" s="429"/>
      <c r="SCD47" s="429"/>
      <c r="SCE47" s="429"/>
      <c r="SCF47" s="429"/>
      <c r="SCG47" s="429"/>
      <c r="SCH47" s="429"/>
      <c r="SCI47" s="429"/>
      <c r="SCJ47" s="429"/>
      <c r="SCK47" s="429"/>
      <c r="SCL47" s="429"/>
      <c r="SCM47" s="429"/>
      <c r="SCN47" s="429"/>
      <c r="SCO47" s="429"/>
      <c r="SCP47" s="429"/>
      <c r="SCQ47" s="429"/>
      <c r="SCR47" s="429"/>
      <c r="SCS47" s="429"/>
      <c r="SCT47" s="429"/>
      <c r="SCU47" s="429"/>
      <c r="SCV47" s="429"/>
      <c r="SCW47" s="429"/>
      <c r="SCX47" s="429"/>
      <c r="SCY47" s="429"/>
      <c r="SCZ47" s="429"/>
      <c r="SDA47" s="429"/>
      <c r="SDB47" s="429"/>
      <c r="SDC47" s="429"/>
      <c r="SDD47" s="429"/>
      <c r="SDE47" s="429"/>
      <c r="SDF47" s="429"/>
      <c r="SDG47" s="429"/>
      <c r="SDH47" s="429"/>
      <c r="SDI47" s="429"/>
      <c r="SDJ47" s="429"/>
      <c r="SDK47" s="429"/>
      <c r="SDL47" s="429"/>
      <c r="SDM47" s="429"/>
      <c r="SDN47" s="429"/>
      <c r="SDO47" s="429"/>
      <c r="SDP47" s="429"/>
      <c r="SDQ47" s="429"/>
      <c r="SDR47" s="429"/>
      <c r="SDS47" s="429"/>
      <c r="SDT47" s="429"/>
      <c r="SDU47" s="429"/>
      <c r="SDV47" s="429"/>
      <c r="SDW47" s="429"/>
      <c r="SDX47" s="429"/>
      <c r="SDY47" s="429"/>
      <c r="SDZ47" s="429"/>
      <c r="SEA47" s="429"/>
      <c r="SEB47" s="429"/>
      <c r="SEC47" s="429"/>
      <c r="SED47" s="429"/>
      <c r="SEE47" s="429"/>
      <c r="SEF47" s="429"/>
      <c r="SEG47" s="429"/>
      <c r="SEH47" s="429"/>
      <c r="SEI47" s="429"/>
      <c r="SEJ47" s="429"/>
      <c r="SEK47" s="429"/>
      <c r="SEL47" s="429"/>
      <c r="SEM47" s="429"/>
      <c r="SEN47" s="429"/>
      <c r="SEO47" s="429"/>
      <c r="SEP47" s="429"/>
      <c r="SEQ47" s="429"/>
      <c r="SER47" s="429"/>
      <c r="SES47" s="429"/>
      <c r="SET47" s="429"/>
      <c r="SEU47" s="429"/>
      <c r="SEV47" s="429"/>
      <c r="SEW47" s="429"/>
      <c r="SEX47" s="429"/>
      <c r="SEY47" s="429"/>
      <c r="SEZ47" s="429"/>
      <c r="SFA47" s="429"/>
      <c r="SFB47" s="429"/>
      <c r="SFC47" s="429"/>
      <c r="SFD47" s="429"/>
      <c r="SFE47" s="429"/>
      <c r="SFF47" s="429"/>
      <c r="SFG47" s="429"/>
      <c r="SFH47" s="429"/>
      <c r="SFI47" s="429"/>
      <c r="SFJ47" s="429"/>
      <c r="SFK47" s="429"/>
      <c r="SFL47" s="429"/>
      <c r="SFM47" s="429"/>
      <c r="SFN47" s="429"/>
      <c r="SFO47" s="429"/>
      <c r="SFP47" s="429"/>
      <c r="SFQ47" s="429"/>
      <c r="SFR47" s="429"/>
      <c r="SFS47" s="429"/>
      <c r="SFT47" s="429"/>
      <c r="SFU47" s="429"/>
      <c r="SFV47" s="429"/>
      <c r="SFW47" s="429"/>
      <c r="SFX47" s="429"/>
      <c r="SFY47" s="429"/>
      <c r="SFZ47" s="429"/>
      <c r="SGA47" s="429"/>
      <c r="SGB47" s="429"/>
      <c r="SGC47" s="429"/>
      <c r="SGD47" s="429"/>
      <c r="SGE47" s="429"/>
      <c r="SGF47" s="429"/>
      <c r="SGG47" s="429"/>
      <c r="SGH47" s="429"/>
      <c r="SGI47" s="429"/>
      <c r="SGJ47" s="429"/>
      <c r="SGK47" s="429"/>
      <c r="SGL47" s="429"/>
      <c r="SGM47" s="429"/>
      <c r="SGN47" s="429"/>
      <c r="SGO47" s="429"/>
      <c r="SGP47" s="429"/>
      <c r="SGQ47" s="429"/>
      <c r="SGR47" s="429"/>
      <c r="SGS47" s="429"/>
      <c r="SGT47" s="429"/>
      <c r="SGU47" s="429"/>
      <c r="SGV47" s="429"/>
      <c r="SGW47" s="429"/>
      <c r="SGX47" s="429"/>
      <c r="SGY47" s="429"/>
      <c r="SGZ47" s="429"/>
      <c r="SHA47" s="429"/>
      <c r="SHB47" s="429"/>
      <c r="SHC47" s="429"/>
      <c r="SHD47" s="429"/>
      <c r="SHE47" s="429"/>
      <c r="SHF47" s="429"/>
      <c r="SHG47" s="429"/>
      <c r="SHH47" s="429"/>
      <c r="SHI47" s="429"/>
      <c r="SHJ47" s="429"/>
      <c r="SHK47" s="429"/>
      <c r="SHL47" s="429"/>
      <c r="SHM47" s="429"/>
      <c r="SHN47" s="429"/>
      <c r="SHO47" s="429"/>
      <c r="SHP47" s="429"/>
      <c r="SHQ47" s="429"/>
      <c r="SHR47" s="429"/>
      <c r="SHS47" s="429"/>
      <c r="SHT47" s="429"/>
      <c r="SHU47" s="429"/>
      <c r="SHV47" s="429"/>
      <c r="SHW47" s="429"/>
      <c r="SHX47" s="429"/>
      <c r="SHY47" s="429"/>
      <c r="SHZ47" s="429"/>
      <c r="SIA47" s="429"/>
      <c r="SIB47" s="429"/>
      <c r="SIC47" s="429"/>
      <c r="SID47" s="429"/>
      <c r="SIE47" s="429"/>
      <c r="SIF47" s="429"/>
      <c r="SIG47" s="429"/>
      <c r="SIH47" s="429"/>
      <c r="SII47" s="429"/>
      <c r="SIJ47" s="429"/>
      <c r="SIK47" s="429"/>
      <c r="SIL47" s="429"/>
      <c r="SIM47" s="429"/>
      <c r="SIN47" s="429"/>
      <c r="SIO47" s="429"/>
      <c r="SIP47" s="429"/>
      <c r="SIQ47" s="429"/>
      <c r="SIR47" s="429"/>
      <c r="SIS47" s="429"/>
      <c r="SIT47" s="429"/>
      <c r="SIU47" s="429"/>
      <c r="SIV47" s="429"/>
      <c r="SIW47" s="429"/>
      <c r="SIX47" s="429"/>
      <c r="SIY47" s="429"/>
      <c r="SIZ47" s="429"/>
      <c r="SJA47" s="429"/>
      <c r="SJB47" s="429"/>
      <c r="SJC47" s="429"/>
      <c r="SJD47" s="429"/>
      <c r="SJE47" s="429"/>
      <c r="SJF47" s="429"/>
      <c r="SJG47" s="429"/>
      <c r="SJH47" s="429"/>
      <c r="SJI47" s="429"/>
      <c r="SJJ47" s="429"/>
      <c r="SJK47" s="429"/>
      <c r="SJL47" s="429"/>
      <c r="SJM47" s="429"/>
      <c r="SJN47" s="429"/>
      <c r="SJO47" s="429"/>
      <c r="SJP47" s="429"/>
      <c r="SJQ47" s="429"/>
      <c r="SJR47" s="429"/>
      <c r="SJS47" s="429"/>
      <c r="SJT47" s="429"/>
      <c r="SJU47" s="429"/>
      <c r="SJV47" s="429"/>
      <c r="SJW47" s="429"/>
      <c r="SJX47" s="429"/>
      <c r="SJY47" s="429"/>
      <c r="SJZ47" s="429"/>
      <c r="SKA47" s="429"/>
      <c r="SKB47" s="429"/>
      <c r="SKC47" s="429"/>
      <c r="SKD47" s="429"/>
      <c r="SKE47" s="429"/>
      <c r="SKF47" s="429"/>
      <c r="SKG47" s="429"/>
      <c r="SKH47" s="429"/>
      <c r="SKI47" s="429"/>
      <c r="SKJ47" s="429"/>
      <c r="SKK47" s="429"/>
      <c r="SKL47" s="429"/>
      <c r="SKM47" s="429"/>
      <c r="SKN47" s="429"/>
      <c r="SKO47" s="429"/>
      <c r="SKP47" s="429"/>
      <c r="SKQ47" s="429"/>
      <c r="SKR47" s="429"/>
      <c r="SKS47" s="429"/>
      <c r="SKT47" s="429"/>
      <c r="SKU47" s="429"/>
      <c r="SKV47" s="429"/>
      <c r="SKW47" s="429"/>
      <c r="SKX47" s="429"/>
      <c r="SKY47" s="429"/>
      <c r="SKZ47" s="429"/>
      <c r="SLA47" s="429"/>
      <c r="SLB47" s="429"/>
      <c r="SLC47" s="429"/>
      <c r="SLD47" s="429"/>
      <c r="SLE47" s="429"/>
      <c r="SLF47" s="429"/>
      <c r="SLG47" s="429"/>
      <c r="SLH47" s="429"/>
      <c r="SLI47" s="429"/>
      <c r="SLJ47" s="429"/>
      <c r="SLK47" s="429"/>
      <c r="SLL47" s="429"/>
      <c r="SLM47" s="429"/>
      <c r="SLN47" s="429"/>
      <c r="SLO47" s="429"/>
      <c r="SLP47" s="429"/>
      <c r="SLQ47" s="429"/>
      <c r="SLR47" s="429"/>
      <c r="SLS47" s="429"/>
      <c r="SLT47" s="429"/>
      <c r="SLU47" s="429"/>
      <c r="SLV47" s="429"/>
      <c r="SLW47" s="429"/>
      <c r="SLX47" s="429"/>
      <c r="SLY47" s="429"/>
      <c r="SLZ47" s="429"/>
      <c r="SMA47" s="429"/>
      <c r="SMB47" s="429"/>
      <c r="SMC47" s="429"/>
      <c r="SMD47" s="429"/>
      <c r="SME47" s="429"/>
      <c r="SMF47" s="429"/>
      <c r="SMG47" s="429"/>
      <c r="SMH47" s="429"/>
      <c r="SMI47" s="429"/>
      <c r="SMJ47" s="429"/>
      <c r="SMK47" s="429"/>
      <c r="SML47" s="429"/>
      <c r="SMM47" s="429"/>
      <c r="SMN47" s="429"/>
      <c r="SMO47" s="429"/>
      <c r="SMP47" s="429"/>
      <c r="SMQ47" s="429"/>
      <c r="SMR47" s="429"/>
      <c r="SMS47" s="429"/>
      <c r="SMT47" s="429"/>
      <c r="SMU47" s="429"/>
      <c r="SMV47" s="429"/>
      <c r="SMW47" s="429"/>
      <c r="SMX47" s="429"/>
      <c r="SMY47" s="429"/>
      <c r="SMZ47" s="429"/>
      <c r="SNA47" s="429"/>
      <c r="SNB47" s="429"/>
      <c r="SNC47" s="429"/>
      <c r="SND47" s="429"/>
      <c r="SNE47" s="429"/>
      <c r="SNF47" s="429"/>
      <c r="SNG47" s="429"/>
      <c r="SNH47" s="429"/>
      <c r="SNI47" s="429"/>
      <c r="SNJ47" s="429"/>
      <c r="SNK47" s="429"/>
      <c r="SNL47" s="429"/>
      <c r="SNM47" s="429"/>
      <c r="SNN47" s="429"/>
      <c r="SNO47" s="429"/>
      <c r="SNP47" s="429"/>
      <c r="SNQ47" s="429"/>
      <c r="SNR47" s="429"/>
      <c r="SNS47" s="429"/>
      <c r="SNT47" s="429"/>
      <c r="SNU47" s="429"/>
      <c r="SNV47" s="429"/>
      <c r="SNW47" s="429"/>
      <c r="SNX47" s="429"/>
      <c r="SNY47" s="429"/>
      <c r="SNZ47" s="429"/>
      <c r="SOA47" s="429"/>
      <c r="SOB47" s="429"/>
      <c r="SOC47" s="429"/>
      <c r="SOD47" s="429"/>
      <c r="SOE47" s="429"/>
      <c r="SOF47" s="429"/>
      <c r="SOG47" s="429"/>
      <c r="SOH47" s="429"/>
      <c r="SOI47" s="429"/>
      <c r="SOJ47" s="429"/>
      <c r="SOK47" s="429"/>
      <c r="SOL47" s="429"/>
      <c r="SOM47" s="429"/>
      <c r="SON47" s="429"/>
      <c r="SOO47" s="429"/>
      <c r="SOP47" s="429"/>
      <c r="SOQ47" s="429"/>
      <c r="SOR47" s="429"/>
      <c r="SOS47" s="429"/>
      <c r="SOT47" s="429"/>
      <c r="SOU47" s="429"/>
      <c r="SOV47" s="429"/>
      <c r="SOW47" s="429"/>
      <c r="SOX47" s="429"/>
      <c r="SOY47" s="429"/>
      <c r="SOZ47" s="429"/>
      <c r="SPA47" s="429"/>
      <c r="SPB47" s="429"/>
      <c r="SPC47" s="429"/>
      <c r="SPD47" s="429"/>
      <c r="SPE47" s="429"/>
      <c r="SPF47" s="429"/>
      <c r="SPG47" s="429"/>
      <c r="SPH47" s="429"/>
      <c r="SPI47" s="429"/>
      <c r="SPJ47" s="429"/>
      <c r="SPK47" s="429"/>
      <c r="SPL47" s="429"/>
      <c r="SPM47" s="429"/>
      <c r="SPN47" s="429"/>
      <c r="SPO47" s="429"/>
      <c r="SPP47" s="429"/>
      <c r="SPQ47" s="429"/>
      <c r="SPR47" s="429"/>
      <c r="SPS47" s="429"/>
      <c r="SPT47" s="429"/>
      <c r="SPU47" s="429"/>
      <c r="SPV47" s="429"/>
      <c r="SPW47" s="429"/>
      <c r="SPX47" s="429"/>
      <c r="SPY47" s="429"/>
      <c r="SPZ47" s="429"/>
      <c r="SQA47" s="429"/>
      <c r="SQB47" s="429"/>
      <c r="SQC47" s="429"/>
      <c r="SQD47" s="429"/>
      <c r="SQE47" s="429"/>
      <c r="SQF47" s="429"/>
      <c r="SQG47" s="429"/>
      <c r="SQH47" s="429"/>
      <c r="SQI47" s="429"/>
      <c r="SQJ47" s="429"/>
      <c r="SQK47" s="429"/>
      <c r="SQL47" s="429"/>
      <c r="SQM47" s="429"/>
      <c r="SQN47" s="429"/>
      <c r="SQO47" s="429"/>
      <c r="SQP47" s="429"/>
      <c r="SQQ47" s="429"/>
      <c r="SQR47" s="429"/>
      <c r="SQS47" s="429"/>
      <c r="SQT47" s="429"/>
      <c r="SQU47" s="429"/>
      <c r="SQV47" s="429"/>
      <c r="SQW47" s="429"/>
      <c r="SQX47" s="429"/>
      <c r="SQY47" s="429"/>
      <c r="SQZ47" s="429"/>
      <c r="SRA47" s="429"/>
      <c r="SRB47" s="429"/>
      <c r="SRC47" s="429"/>
      <c r="SRD47" s="429"/>
      <c r="SRE47" s="429"/>
      <c r="SRF47" s="429"/>
      <c r="SRG47" s="429"/>
      <c r="SRH47" s="429"/>
      <c r="SRI47" s="429"/>
      <c r="SRJ47" s="429"/>
      <c r="SRK47" s="429"/>
      <c r="SRL47" s="429"/>
      <c r="SRM47" s="429"/>
      <c r="SRN47" s="429"/>
      <c r="SRO47" s="429"/>
      <c r="SRP47" s="429"/>
      <c r="SRQ47" s="429"/>
      <c r="SRR47" s="429"/>
      <c r="SRS47" s="429"/>
      <c r="SRT47" s="429"/>
      <c r="SRU47" s="429"/>
      <c r="SRV47" s="429"/>
      <c r="SRW47" s="429"/>
      <c r="SRX47" s="429"/>
      <c r="SRY47" s="429"/>
      <c r="SRZ47" s="429"/>
      <c r="SSA47" s="429"/>
      <c r="SSB47" s="429"/>
      <c r="SSC47" s="429"/>
      <c r="SSD47" s="429"/>
      <c r="SSE47" s="429"/>
      <c r="SSF47" s="429"/>
      <c r="SSG47" s="429"/>
      <c r="SSH47" s="429"/>
      <c r="SSI47" s="429"/>
      <c r="SSJ47" s="429"/>
      <c r="SSK47" s="429"/>
      <c r="SSL47" s="429"/>
      <c r="SSM47" s="429"/>
      <c r="SSN47" s="429"/>
      <c r="SSO47" s="429"/>
      <c r="SSP47" s="429"/>
      <c r="SSQ47" s="429"/>
      <c r="SSR47" s="429"/>
      <c r="SSS47" s="429"/>
      <c r="SST47" s="429"/>
      <c r="SSU47" s="429"/>
      <c r="SSV47" s="429"/>
      <c r="SSW47" s="429"/>
      <c r="SSX47" s="429"/>
      <c r="SSY47" s="429"/>
      <c r="SSZ47" s="429"/>
      <c r="STA47" s="429"/>
      <c r="STB47" s="429"/>
      <c r="STC47" s="429"/>
      <c r="STD47" s="429"/>
      <c r="STE47" s="429"/>
      <c r="STF47" s="429"/>
      <c r="STG47" s="429"/>
      <c r="STH47" s="429"/>
      <c r="STI47" s="429"/>
      <c r="STJ47" s="429"/>
      <c r="STK47" s="429"/>
      <c r="STL47" s="429"/>
      <c r="STM47" s="429"/>
      <c r="STN47" s="429"/>
      <c r="STO47" s="429"/>
      <c r="STP47" s="429"/>
      <c r="STQ47" s="429"/>
      <c r="STR47" s="429"/>
      <c r="STS47" s="429"/>
      <c r="STT47" s="429"/>
      <c r="STU47" s="429"/>
      <c r="STV47" s="429"/>
      <c r="STW47" s="429"/>
      <c r="STX47" s="429"/>
      <c r="STY47" s="429"/>
      <c r="STZ47" s="429"/>
      <c r="SUA47" s="429"/>
      <c r="SUB47" s="429"/>
      <c r="SUC47" s="429"/>
      <c r="SUD47" s="429"/>
      <c r="SUE47" s="429"/>
      <c r="SUF47" s="429"/>
      <c r="SUG47" s="429"/>
      <c r="SUH47" s="429"/>
      <c r="SUI47" s="429"/>
      <c r="SUJ47" s="429"/>
      <c r="SUK47" s="429"/>
      <c r="SUL47" s="429"/>
      <c r="SUM47" s="429"/>
      <c r="SUN47" s="429"/>
      <c r="SUO47" s="429"/>
      <c r="SUP47" s="429"/>
      <c r="SUQ47" s="429"/>
      <c r="SUR47" s="429"/>
      <c r="SUS47" s="429"/>
      <c r="SUT47" s="429"/>
      <c r="SUU47" s="429"/>
      <c r="SUV47" s="429"/>
      <c r="SUW47" s="429"/>
      <c r="SUX47" s="429"/>
      <c r="SUY47" s="429"/>
      <c r="SUZ47" s="429"/>
      <c r="SVA47" s="429"/>
      <c r="SVB47" s="429"/>
      <c r="SVC47" s="429"/>
      <c r="SVD47" s="429"/>
      <c r="SVE47" s="429"/>
      <c r="SVF47" s="429"/>
      <c r="SVG47" s="429"/>
      <c r="SVH47" s="429"/>
      <c r="SVI47" s="429"/>
      <c r="SVJ47" s="429"/>
      <c r="SVK47" s="429"/>
      <c r="SVL47" s="429"/>
      <c r="SVM47" s="429"/>
      <c r="SVN47" s="429"/>
      <c r="SVO47" s="429"/>
      <c r="SVP47" s="429"/>
      <c r="SVQ47" s="429"/>
      <c r="SVR47" s="429"/>
      <c r="SVS47" s="429"/>
      <c r="SVT47" s="429"/>
      <c r="SVU47" s="429"/>
      <c r="SVV47" s="429"/>
      <c r="SVW47" s="429"/>
      <c r="SVX47" s="429"/>
      <c r="SVY47" s="429"/>
      <c r="SVZ47" s="429"/>
      <c r="SWA47" s="429"/>
      <c r="SWB47" s="429"/>
      <c r="SWC47" s="429"/>
      <c r="SWD47" s="429"/>
      <c r="SWE47" s="429"/>
      <c r="SWF47" s="429"/>
      <c r="SWG47" s="429"/>
      <c r="SWH47" s="429"/>
      <c r="SWI47" s="429"/>
      <c r="SWJ47" s="429"/>
      <c r="SWK47" s="429"/>
      <c r="SWL47" s="429"/>
      <c r="SWM47" s="429"/>
      <c r="SWN47" s="429"/>
      <c r="SWO47" s="429"/>
      <c r="SWP47" s="429"/>
      <c r="SWQ47" s="429"/>
      <c r="SWR47" s="429"/>
      <c r="SWS47" s="429"/>
      <c r="SWT47" s="429"/>
      <c r="SWU47" s="429"/>
      <c r="SWV47" s="429"/>
      <c r="SWW47" s="429"/>
      <c r="SWX47" s="429"/>
      <c r="SWY47" s="429"/>
      <c r="SWZ47" s="429"/>
      <c r="SXA47" s="429"/>
      <c r="SXB47" s="429"/>
      <c r="SXC47" s="429"/>
      <c r="SXD47" s="429"/>
      <c r="SXE47" s="429"/>
      <c r="SXF47" s="429"/>
      <c r="SXG47" s="429"/>
      <c r="SXH47" s="429"/>
      <c r="SXI47" s="429"/>
      <c r="SXJ47" s="429"/>
      <c r="SXK47" s="429"/>
      <c r="SXL47" s="429"/>
      <c r="SXM47" s="429"/>
      <c r="SXN47" s="429"/>
      <c r="SXO47" s="429"/>
      <c r="SXP47" s="429"/>
      <c r="SXQ47" s="429"/>
      <c r="SXR47" s="429"/>
      <c r="SXS47" s="429"/>
      <c r="SXT47" s="429"/>
      <c r="SXU47" s="429"/>
      <c r="SXV47" s="429"/>
      <c r="SXW47" s="429"/>
      <c r="SXX47" s="429"/>
      <c r="SXY47" s="429"/>
      <c r="SXZ47" s="429"/>
      <c r="SYA47" s="429"/>
      <c r="SYB47" s="429"/>
      <c r="SYC47" s="429"/>
      <c r="SYD47" s="429"/>
      <c r="SYE47" s="429"/>
      <c r="SYF47" s="429"/>
      <c r="SYG47" s="429"/>
      <c r="SYH47" s="429"/>
      <c r="SYI47" s="429"/>
      <c r="SYJ47" s="429"/>
      <c r="SYK47" s="429"/>
      <c r="SYL47" s="429"/>
      <c r="SYM47" s="429"/>
      <c r="SYN47" s="429"/>
      <c r="SYO47" s="429"/>
      <c r="SYP47" s="429"/>
      <c r="SYQ47" s="429"/>
      <c r="SYR47" s="429"/>
      <c r="SYS47" s="429"/>
      <c r="SYT47" s="429"/>
      <c r="SYU47" s="429"/>
      <c r="SYV47" s="429"/>
      <c r="SYW47" s="429"/>
      <c r="SYX47" s="429"/>
      <c r="SYY47" s="429"/>
      <c r="SYZ47" s="429"/>
      <c r="SZA47" s="429"/>
      <c r="SZB47" s="429"/>
      <c r="SZC47" s="429"/>
      <c r="SZD47" s="429"/>
      <c r="SZE47" s="429"/>
      <c r="SZF47" s="429"/>
      <c r="SZG47" s="429"/>
      <c r="SZH47" s="429"/>
      <c r="SZI47" s="429"/>
      <c r="SZJ47" s="429"/>
      <c r="SZK47" s="429"/>
      <c r="SZL47" s="429"/>
      <c r="SZM47" s="429"/>
      <c r="SZN47" s="429"/>
      <c r="SZO47" s="429"/>
      <c r="SZP47" s="429"/>
      <c r="SZQ47" s="429"/>
      <c r="SZR47" s="429"/>
      <c r="SZS47" s="429"/>
      <c r="SZT47" s="429"/>
      <c r="SZU47" s="429"/>
      <c r="SZV47" s="429"/>
      <c r="SZW47" s="429"/>
      <c r="SZX47" s="429"/>
      <c r="SZY47" s="429"/>
      <c r="SZZ47" s="429"/>
      <c r="TAA47" s="429"/>
      <c r="TAB47" s="429"/>
      <c r="TAC47" s="429"/>
      <c r="TAD47" s="429"/>
      <c r="TAE47" s="429"/>
      <c r="TAF47" s="429"/>
      <c r="TAG47" s="429"/>
      <c r="TAH47" s="429"/>
      <c r="TAI47" s="429"/>
      <c r="TAJ47" s="429"/>
      <c r="TAK47" s="429"/>
      <c r="TAL47" s="429"/>
      <c r="TAM47" s="429"/>
      <c r="TAN47" s="429"/>
      <c r="TAO47" s="429"/>
      <c r="TAP47" s="429"/>
      <c r="TAQ47" s="429"/>
      <c r="TAR47" s="429"/>
      <c r="TAS47" s="429"/>
      <c r="TAT47" s="429"/>
      <c r="TAU47" s="429"/>
      <c r="TAV47" s="429"/>
      <c r="TAW47" s="429"/>
      <c r="TAX47" s="429"/>
      <c r="TAY47" s="429"/>
      <c r="TAZ47" s="429"/>
      <c r="TBA47" s="429"/>
      <c r="TBB47" s="429"/>
      <c r="TBC47" s="429"/>
      <c r="TBD47" s="429"/>
      <c r="TBE47" s="429"/>
      <c r="TBF47" s="429"/>
      <c r="TBG47" s="429"/>
      <c r="TBH47" s="429"/>
      <c r="TBI47" s="429"/>
      <c r="TBJ47" s="429"/>
      <c r="TBK47" s="429"/>
      <c r="TBL47" s="429"/>
      <c r="TBM47" s="429"/>
      <c r="TBN47" s="429"/>
      <c r="TBO47" s="429"/>
      <c r="TBP47" s="429"/>
      <c r="TBQ47" s="429"/>
      <c r="TBR47" s="429"/>
      <c r="TBS47" s="429"/>
      <c r="TBT47" s="429"/>
      <c r="TBU47" s="429"/>
      <c r="TBV47" s="429"/>
      <c r="TBW47" s="429"/>
      <c r="TBX47" s="429"/>
      <c r="TBY47" s="429"/>
      <c r="TBZ47" s="429"/>
      <c r="TCA47" s="429"/>
      <c r="TCB47" s="429"/>
      <c r="TCC47" s="429"/>
      <c r="TCD47" s="429"/>
      <c r="TCE47" s="429"/>
      <c r="TCF47" s="429"/>
      <c r="TCG47" s="429"/>
      <c r="TCH47" s="429"/>
      <c r="TCI47" s="429"/>
      <c r="TCJ47" s="429"/>
      <c r="TCK47" s="429"/>
      <c r="TCL47" s="429"/>
      <c r="TCM47" s="429"/>
      <c r="TCN47" s="429"/>
      <c r="TCO47" s="429"/>
      <c r="TCP47" s="429"/>
      <c r="TCQ47" s="429"/>
      <c r="TCR47" s="429"/>
      <c r="TCS47" s="429"/>
      <c r="TCT47" s="429"/>
      <c r="TCU47" s="429"/>
      <c r="TCV47" s="429"/>
      <c r="TCW47" s="429"/>
      <c r="TCX47" s="429"/>
      <c r="TCY47" s="429"/>
      <c r="TCZ47" s="429"/>
      <c r="TDA47" s="429"/>
      <c r="TDB47" s="429"/>
      <c r="TDC47" s="429"/>
      <c r="TDD47" s="429"/>
      <c r="TDE47" s="429"/>
      <c r="TDF47" s="429"/>
      <c r="TDG47" s="429"/>
      <c r="TDH47" s="429"/>
      <c r="TDI47" s="429"/>
      <c r="TDJ47" s="429"/>
      <c r="TDK47" s="429"/>
      <c r="TDL47" s="429"/>
      <c r="TDM47" s="429"/>
      <c r="TDN47" s="429"/>
      <c r="TDO47" s="429"/>
      <c r="TDP47" s="429"/>
      <c r="TDQ47" s="429"/>
      <c r="TDR47" s="429"/>
      <c r="TDS47" s="429"/>
      <c r="TDT47" s="429"/>
      <c r="TDU47" s="429"/>
      <c r="TDV47" s="429"/>
      <c r="TDW47" s="429"/>
      <c r="TDX47" s="429"/>
      <c r="TDY47" s="429"/>
      <c r="TDZ47" s="429"/>
      <c r="TEA47" s="429"/>
      <c r="TEB47" s="429"/>
      <c r="TEC47" s="429"/>
      <c r="TED47" s="429"/>
      <c r="TEE47" s="429"/>
      <c r="TEF47" s="429"/>
      <c r="TEG47" s="429"/>
      <c r="TEH47" s="429"/>
      <c r="TEI47" s="429"/>
      <c r="TEJ47" s="429"/>
      <c r="TEK47" s="429"/>
      <c r="TEL47" s="429"/>
      <c r="TEM47" s="429"/>
      <c r="TEN47" s="429"/>
      <c r="TEO47" s="429"/>
      <c r="TEP47" s="429"/>
      <c r="TEQ47" s="429"/>
      <c r="TER47" s="429"/>
      <c r="TES47" s="429"/>
      <c r="TET47" s="429"/>
      <c r="TEU47" s="429"/>
      <c r="TEV47" s="429"/>
      <c r="TEW47" s="429"/>
      <c r="TEX47" s="429"/>
      <c r="TEY47" s="429"/>
      <c r="TEZ47" s="429"/>
      <c r="TFA47" s="429"/>
      <c r="TFB47" s="429"/>
      <c r="TFC47" s="429"/>
      <c r="TFD47" s="429"/>
      <c r="TFE47" s="429"/>
      <c r="TFF47" s="429"/>
      <c r="TFG47" s="429"/>
      <c r="TFH47" s="429"/>
      <c r="TFI47" s="429"/>
      <c r="TFJ47" s="429"/>
      <c r="TFK47" s="429"/>
      <c r="TFL47" s="429"/>
      <c r="TFM47" s="429"/>
      <c r="TFN47" s="429"/>
      <c r="TFO47" s="429"/>
      <c r="TFP47" s="429"/>
      <c r="TFQ47" s="429"/>
      <c r="TFR47" s="429"/>
      <c r="TFS47" s="429"/>
      <c r="TFT47" s="429"/>
      <c r="TFU47" s="429"/>
      <c r="TFV47" s="429"/>
      <c r="TFW47" s="429"/>
      <c r="TFX47" s="429"/>
      <c r="TFY47" s="429"/>
      <c r="TFZ47" s="429"/>
      <c r="TGA47" s="429"/>
      <c r="TGB47" s="429"/>
      <c r="TGC47" s="429"/>
      <c r="TGD47" s="429"/>
      <c r="TGE47" s="429"/>
      <c r="TGF47" s="429"/>
      <c r="TGG47" s="429"/>
      <c r="TGH47" s="429"/>
      <c r="TGI47" s="429"/>
      <c r="TGJ47" s="429"/>
      <c r="TGK47" s="429"/>
      <c r="TGL47" s="429"/>
      <c r="TGM47" s="429"/>
      <c r="TGN47" s="429"/>
      <c r="TGO47" s="429"/>
      <c r="TGP47" s="429"/>
      <c r="TGQ47" s="429"/>
      <c r="TGR47" s="429"/>
      <c r="TGS47" s="429"/>
      <c r="TGT47" s="429"/>
      <c r="TGU47" s="429"/>
      <c r="TGV47" s="429"/>
      <c r="TGW47" s="429"/>
      <c r="TGX47" s="429"/>
      <c r="TGY47" s="429"/>
      <c r="TGZ47" s="429"/>
      <c r="THA47" s="429"/>
      <c r="THB47" s="429"/>
      <c r="THC47" s="429"/>
      <c r="THD47" s="429"/>
      <c r="THE47" s="429"/>
      <c r="THF47" s="429"/>
      <c r="THG47" s="429"/>
      <c r="THH47" s="429"/>
      <c r="THI47" s="429"/>
      <c r="THJ47" s="429"/>
      <c r="THK47" s="429"/>
      <c r="THL47" s="429"/>
      <c r="THM47" s="429"/>
      <c r="THN47" s="429"/>
      <c r="THO47" s="429"/>
      <c r="THP47" s="429"/>
      <c r="THQ47" s="429"/>
      <c r="THR47" s="429"/>
      <c r="THS47" s="429"/>
      <c r="THT47" s="429"/>
      <c r="THU47" s="429"/>
      <c r="THV47" s="429"/>
      <c r="THW47" s="429"/>
      <c r="THX47" s="429"/>
      <c r="THY47" s="429"/>
      <c r="THZ47" s="429"/>
      <c r="TIA47" s="429"/>
      <c r="TIB47" s="429"/>
      <c r="TIC47" s="429"/>
      <c r="TID47" s="429"/>
      <c r="TIE47" s="429"/>
      <c r="TIF47" s="429"/>
      <c r="TIG47" s="429"/>
      <c r="TIH47" s="429"/>
      <c r="TII47" s="429"/>
      <c r="TIJ47" s="429"/>
      <c r="TIK47" s="429"/>
      <c r="TIL47" s="429"/>
      <c r="TIM47" s="429"/>
      <c r="TIN47" s="429"/>
      <c r="TIO47" s="429"/>
      <c r="TIP47" s="429"/>
      <c r="TIQ47" s="429"/>
      <c r="TIR47" s="429"/>
      <c r="TIS47" s="429"/>
      <c r="TIT47" s="429"/>
      <c r="TIU47" s="429"/>
      <c r="TIV47" s="429"/>
      <c r="TIW47" s="429"/>
      <c r="TIX47" s="429"/>
      <c r="TIY47" s="429"/>
      <c r="TIZ47" s="429"/>
      <c r="TJA47" s="429"/>
      <c r="TJB47" s="429"/>
      <c r="TJC47" s="429"/>
      <c r="TJD47" s="429"/>
      <c r="TJE47" s="429"/>
      <c r="TJF47" s="429"/>
      <c r="TJG47" s="429"/>
      <c r="TJH47" s="429"/>
      <c r="TJI47" s="429"/>
      <c r="TJJ47" s="429"/>
      <c r="TJK47" s="429"/>
      <c r="TJL47" s="429"/>
      <c r="TJM47" s="429"/>
      <c r="TJN47" s="429"/>
      <c r="TJO47" s="429"/>
      <c r="TJP47" s="429"/>
      <c r="TJQ47" s="429"/>
      <c r="TJR47" s="429"/>
      <c r="TJS47" s="429"/>
      <c r="TJT47" s="429"/>
      <c r="TJU47" s="429"/>
      <c r="TJV47" s="429"/>
      <c r="TJW47" s="429"/>
      <c r="TJX47" s="429"/>
      <c r="TJY47" s="429"/>
      <c r="TJZ47" s="429"/>
      <c r="TKA47" s="429"/>
      <c r="TKB47" s="429"/>
      <c r="TKC47" s="429"/>
      <c r="TKD47" s="429"/>
      <c r="TKE47" s="429"/>
      <c r="TKF47" s="429"/>
      <c r="TKG47" s="429"/>
      <c r="TKH47" s="429"/>
      <c r="TKI47" s="429"/>
      <c r="TKJ47" s="429"/>
      <c r="TKK47" s="429"/>
      <c r="TKL47" s="429"/>
      <c r="TKM47" s="429"/>
      <c r="TKN47" s="429"/>
      <c r="TKO47" s="429"/>
      <c r="TKP47" s="429"/>
      <c r="TKQ47" s="429"/>
      <c r="TKR47" s="429"/>
      <c r="TKS47" s="429"/>
      <c r="TKT47" s="429"/>
      <c r="TKU47" s="429"/>
      <c r="TKV47" s="429"/>
      <c r="TKW47" s="429"/>
      <c r="TKX47" s="429"/>
      <c r="TKY47" s="429"/>
      <c r="TKZ47" s="429"/>
      <c r="TLA47" s="429"/>
      <c r="TLB47" s="429"/>
      <c r="TLC47" s="429"/>
      <c r="TLD47" s="429"/>
      <c r="TLE47" s="429"/>
      <c r="TLF47" s="429"/>
      <c r="TLG47" s="429"/>
      <c r="TLH47" s="429"/>
      <c r="TLI47" s="429"/>
      <c r="TLJ47" s="429"/>
      <c r="TLK47" s="429"/>
      <c r="TLL47" s="429"/>
      <c r="TLM47" s="429"/>
      <c r="TLN47" s="429"/>
      <c r="TLO47" s="429"/>
      <c r="TLP47" s="429"/>
      <c r="TLQ47" s="429"/>
      <c r="TLR47" s="429"/>
      <c r="TLS47" s="429"/>
      <c r="TLT47" s="429"/>
      <c r="TLU47" s="429"/>
      <c r="TLV47" s="429"/>
      <c r="TLW47" s="429"/>
      <c r="TLX47" s="429"/>
      <c r="TLY47" s="429"/>
      <c r="TLZ47" s="429"/>
      <c r="TMA47" s="429"/>
      <c r="TMB47" s="429"/>
      <c r="TMC47" s="429"/>
      <c r="TMD47" s="429"/>
      <c r="TME47" s="429"/>
      <c r="TMF47" s="429"/>
      <c r="TMG47" s="429"/>
      <c r="TMH47" s="429"/>
      <c r="TMI47" s="429"/>
      <c r="TMJ47" s="429"/>
      <c r="TMK47" s="429"/>
      <c r="TML47" s="429"/>
      <c r="TMM47" s="429"/>
      <c r="TMN47" s="429"/>
      <c r="TMO47" s="429"/>
      <c r="TMP47" s="429"/>
      <c r="TMQ47" s="429"/>
      <c r="TMR47" s="429"/>
      <c r="TMS47" s="429"/>
      <c r="TMT47" s="429"/>
      <c r="TMU47" s="429"/>
      <c r="TMV47" s="429"/>
      <c r="TMW47" s="429"/>
      <c r="TMX47" s="429"/>
      <c r="TMY47" s="429"/>
      <c r="TMZ47" s="429"/>
      <c r="TNA47" s="429"/>
      <c r="TNB47" s="429"/>
      <c r="TNC47" s="429"/>
      <c r="TND47" s="429"/>
      <c r="TNE47" s="429"/>
      <c r="TNF47" s="429"/>
      <c r="TNG47" s="429"/>
      <c r="TNH47" s="429"/>
      <c r="TNI47" s="429"/>
      <c r="TNJ47" s="429"/>
      <c r="TNK47" s="429"/>
      <c r="TNL47" s="429"/>
      <c r="TNM47" s="429"/>
      <c r="TNN47" s="429"/>
      <c r="TNO47" s="429"/>
      <c r="TNP47" s="429"/>
      <c r="TNQ47" s="429"/>
      <c r="TNR47" s="429"/>
      <c r="TNS47" s="429"/>
      <c r="TNT47" s="429"/>
      <c r="TNU47" s="429"/>
      <c r="TNV47" s="429"/>
      <c r="TNW47" s="429"/>
      <c r="TNX47" s="429"/>
      <c r="TNY47" s="429"/>
      <c r="TNZ47" s="429"/>
      <c r="TOA47" s="429"/>
      <c r="TOB47" s="429"/>
      <c r="TOC47" s="429"/>
      <c r="TOD47" s="429"/>
      <c r="TOE47" s="429"/>
      <c r="TOF47" s="429"/>
      <c r="TOG47" s="429"/>
      <c r="TOH47" s="429"/>
      <c r="TOI47" s="429"/>
      <c r="TOJ47" s="429"/>
      <c r="TOK47" s="429"/>
      <c r="TOL47" s="429"/>
      <c r="TOM47" s="429"/>
      <c r="TON47" s="429"/>
      <c r="TOO47" s="429"/>
      <c r="TOP47" s="429"/>
      <c r="TOQ47" s="429"/>
      <c r="TOR47" s="429"/>
      <c r="TOS47" s="429"/>
      <c r="TOT47" s="429"/>
      <c r="TOU47" s="429"/>
      <c r="TOV47" s="429"/>
      <c r="TOW47" s="429"/>
      <c r="TOX47" s="429"/>
      <c r="TOY47" s="429"/>
      <c r="TOZ47" s="429"/>
      <c r="TPA47" s="429"/>
      <c r="TPB47" s="429"/>
      <c r="TPC47" s="429"/>
      <c r="TPD47" s="429"/>
      <c r="TPE47" s="429"/>
      <c r="TPF47" s="429"/>
      <c r="TPG47" s="429"/>
      <c r="TPH47" s="429"/>
      <c r="TPI47" s="429"/>
      <c r="TPJ47" s="429"/>
      <c r="TPK47" s="429"/>
      <c r="TPL47" s="429"/>
      <c r="TPM47" s="429"/>
      <c r="TPN47" s="429"/>
      <c r="TPO47" s="429"/>
      <c r="TPP47" s="429"/>
      <c r="TPQ47" s="429"/>
      <c r="TPR47" s="429"/>
      <c r="TPS47" s="429"/>
      <c r="TPT47" s="429"/>
      <c r="TPU47" s="429"/>
      <c r="TPV47" s="429"/>
      <c r="TPW47" s="429"/>
      <c r="TPX47" s="429"/>
      <c r="TPY47" s="429"/>
      <c r="TPZ47" s="429"/>
      <c r="TQA47" s="429"/>
      <c r="TQB47" s="429"/>
      <c r="TQC47" s="429"/>
      <c r="TQD47" s="429"/>
      <c r="TQE47" s="429"/>
      <c r="TQF47" s="429"/>
      <c r="TQG47" s="429"/>
      <c r="TQH47" s="429"/>
      <c r="TQI47" s="429"/>
      <c r="TQJ47" s="429"/>
      <c r="TQK47" s="429"/>
      <c r="TQL47" s="429"/>
      <c r="TQM47" s="429"/>
      <c r="TQN47" s="429"/>
      <c r="TQO47" s="429"/>
      <c r="TQP47" s="429"/>
      <c r="TQQ47" s="429"/>
      <c r="TQR47" s="429"/>
      <c r="TQS47" s="429"/>
      <c r="TQT47" s="429"/>
      <c r="TQU47" s="429"/>
      <c r="TQV47" s="429"/>
      <c r="TQW47" s="429"/>
      <c r="TQX47" s="429"/>
      <c r="TQY47" s="429"/>
      <c r="TQZ47" s="429"/>
      <c r="TRA47" s="429"/>
      <c r="TRB47" s="429"/>
      <c r="TRC47" s="429"/>
      <c r="TRD47" s="429"/>
      <c r="TRE47" s="429"/>
      <c r="TRF47" s="429"/>
      <c r="TRG47" s="429"/>
      <c r="TRH47" s="429"/>
      <c r="TRI47" s="429"/>
      <c r="TRJ47" s="429"/>
      <c r="TRK47" s="429"/>
      <c r="TRL47" s="429"/>
      <c r="TRM47" s="429"/>
      <c r="TRN47" s="429"/>
      <c r="TRO47" s="429"/>
      <c r="TRP47" s="429"/>
      <c r="TRQ47" s="429"/>
      <c r="TRR47" s="429"/>
      <c r="TRS47" s="429"/>
      <c r="TRT47" s="429"/>
      <c r="TRU47" s="429"/>
      <c r="TRV47" s="429"/>
      <c r="TRW47" s="429"/>
      <c r="TRX47" s="429"/>
      <c r="TRY47" s="429"/>
      <c r="TRZ47" s="429"/>
      <c r="TSA47" s="429"/>
      <c r="TSB47" s="429"/>
      <c r="TSC47" s="429"/>
      <c r="TSD47" s="429"/>
      <c r="TSE47" s="429"/>
      <c r="TSF47" s="429"/>
      <c r="TSG47" s="429"/>
      <c r="TSH47" s="429"/>
      <c r="TSI47" s="429"/>
      <c r="TSJ47" s="429"/>
      <c r="TSK47" s="429"/>
      <c r="TSL47" s="429"/>
      <c r="TSM47" s="429"/>
      <c r="TSN47" s="429"/>
      <c r="TSO47" s="429"/>
      <c r="TSP47" s="429"/>
      <c r="TSQ47" s="429"/>
      <c r="TSR47" s="429"/>
      <c r="TSS47" s="429"/>
      <c r="TST47" s="429"/>
      <c r="TSU47" s="429"/>
      <c r="TSV47" s="429"/>
      <c r="TSW47" s="429"/>
      <c r="TSX47" s="429"/>
      <c r="TSY47" s="429"/>
      <c r="TSZ47" s="429"/>
      <c r="TTA47" s="429"/>
      <c r="TTB47" s="429"/>
      <c r="TTC47" s="429"/>
      <c r="TTD47" s="429"/>
      <c r="TTE47" s="429"/>
      <c r="TTF47" s="429"/>
      <c r="TTG47" s="429"/>
      <c r="TTH47" s="429"/>
      <c r="TTI47" s="429"/>
      <c r="TTJ47" s="429"/>
      <c r="TTK47" s="429"/>
      <c r="TTL47" s="429"/>
      <c r="TTM47" s="429"/>
      <c r="TTN47" s="429"/>
      <c r="TTO47" s="429"/>
      <c r="TTP47" s="429"/>
      <c r="TTQ47" s="429"/>
      <c r="TTR47" s="429"/>
      <c r="TTS47" s="429"/>
      <c r="TTT47" s="429"/>
      <c r="TTU47" s="429"/>
      <c r="TTV47" s="429"/>
      <c r="TTW47" s="429"/>
      <c r="TTX47" s="429"/>
      <c r="TTY47" s="429"/>
      <c r="TTZ47" s="429"/>
      <c r="TUA47" s="429"/>
      <c r="TUB47" s="429"/>
      <c r="TUC47" s="429"/>
      <c r="TUD47" s="429"/>
      <c r="TUE47" s="429"/>
      <c r="TUF47" s="429"/>
      <c r="TUG47" s="429"/>
      <c r="TUH47" s="429"/>
      <c r="TUI47" s="429"/>
      <c r="TUJ47" s="429"/>
      <c r="TUK47" s="429"/>
      <c r="TUL47" s="429"/>
      <c r="TUM47" s="429"/>
      <c r="TUN47" s="429"/>
      <c r="TUO47" s="429"/>
      <c r="TUP47" s="429"/>
      <c r="TUQ47" s="429"/>
      <c r="TUR47" s="429"/>
      <c r="TUS47" s="429"/>
      <c r="TUT47" s="429"/>
      <c r="TUU47" s="429"/>
      <c r="TUV47" s="429"/>
      <c r="TUW47" s="429"/>
      <c r="TUX47" s="429"/>
      <c r="TUY47" s="429"/>
      <c r="TUZ47" s="429"/>
      <c r="TVA47" s="429"/>
      <c r="TVB47" s="429"/>
      <c r="TVC47" s="429"/>
      <c r="TVD47" s="429"/>
      <c r="TVE47" s="429"/>
      <c r="TVF47" s="429"/>
      <c r="TVG47" s="429"/>
      <c r="TVH47" s="429"/>
      <c r="TVI47" s="429"/>
      <c r="TVJ47" s="429"/>
      <c r="TVK47" s="429"/>
      <c r="TVL47" s="429"/>
      <c r="TVM47" s="429"/>
      <c r="TVN47" s="429"/>
      <c r="TVO47" s="429"/>
      <c r="TVP47" s="429"/>
      <c r="TVQ47" s="429"/>
      <c r="TVR47" s="429"/>
      <c r="TVS47" s="429"/>
      <c r="TVT47" s="429"/>
      <c r="TVU47" s="429"/>
      <c r="TVV47" s="429"/>
      <c r="TVW47" s="429"/>
      <c r="TVX47" s="429"/>
      <c r="TVY47" s="429"/>
      <c r="TVZ47" s="429"/>
      <c r="TWA47" s="429"/>
      <c r="TWB47" s="429"/>
      <c r="TWC47" s="429"/>
      <c r="TWD47" s="429"/>
      <c r="TWE47" s="429"/>
      <c r="TWF47" s="429"/>
      <c r="TWG47" s="429"/>
      <c r="TWH47" s="429"/>
      <c r="TWI47" s="429"/>
      <c r="TWJ47" s="429"/>
      <c r="TWK47" s="429"/>
      <c r="TWL47" s="429"/>
      <c r="TWM47" s="429"/>
      <c r="TWN47" s="429"/>
      <c r="TWO47" s="429"/>
      <c r="TWP47" s="429"/>
      <c r="TWQ47" s="429"/>
      <c r="TWR47" s="429"/>
      <c r="TWS47" s="429"/>
      <c r="TWT47" s="429"/>
      <c r="TWU47" s="429"/>
      <c r="TWV47" s="429"/>
      <c r="TWW47" s="429"/>
      <c r="TWX47" s="429"/>
      <c r="TWY47" s="429"/>
      <c r="TWZ47" s="429"/>
      <c r="TXA47" s="429"/>
      <c r="TXB47" s="429"/>
      <c r="TXC47" s="429"/>
      <c r="TXD47" s="429"/>
      <c r="TXE47" s="429"/>
      <c r="TXF47" s="429"/>
      <c r="TXG47" s="429"/>
      <c r="TXH47" s="429"/>
      <c r="TXI47" s="429"/>
      <c r="TXJ47" s="429"/>
      <c r="TXK47" s="429"/>
      <c r="TXL47" s="429"/>
      <c r="TXM47" s="429"/>
      <c r="TXN47" s="429"/>
      <c r="TXO47" s="429"/>
      <c r="TXP47" s="429"/>
      <c r="TXQ47" s="429"/>
      <c r="TXR47" s="429"/>
      <c r="TXS47" s="429"/>
      <c r="TXT47" s="429"/>
      <c r="TXU47" s="429"/>
      <c r="TXV47" s="429"/>
      <c r="TXW47" s="429"/>
      <c r="TXX47" s="429"/>
      <c r="TXY47" s="429"/>
      <c r="TXZ47" s="429"/>
      <c r="TYA47" s="429"/>
      <c r="TYB47" s="429"/>
      <c r="TYC47" s="429"/>
      <c r="TYD47" s="429"/>
      <c r="TYE47" s="429"/>
      <c r="TYF47" s="429"/>
      <c r="TYG47" s="429"/>
      <c r="TYH47" s="429"/>
      <c r="TYI47" s="429"/>
      <c r="TYJ47" s="429"/>
      <c r="TYK47" s="429"/>
      <c r="TYL47" s="429"/>
      <c r="TYM47" s="429"/>
      <c r="TYN47" s="429"/>
      <c r="TYO47" s="429"/>
      <c r="TYP47" s="429"/>
      <c r="TYQ47" s="429"/>
      <c r="TYR47" s="429"/>
      <c r="TYS47" s="429"/>
      <c r="TYT47" s="429"/>
      <c r="TYU47" s="429"/>
      <c r="TYV47" s="429"/>
      <c r="TYW47" s="429"/>
      <c r="TYX47" s="429"/>
      <c r="TYY47" s="429"/>
      <c r="TYZ47" s="429"/>
      <c r="TZA47" s="429"/>
      <c r="TZB47" s="429"/>
      <c r="TZC47" s="429"/>
      <c r="TZD47" s="429"/>
      <c r="TZE47" s="429"/>
      <c r="TZF47" s="429"/>
      <c r="TZG47" s="429"/>
      <c r="TZH47" s="429"/>
      <c r="TZI47" s="429"/>
      <c r="TZJ47" s="429"/>
      <c r="TZK47" s="429"/>
      <c r="TZL47" s="429"/>
      <c r="TZM47" s="429"/>
      <c r="TZN47" s="429"/>
      <c r="TZO47" s="429"/>
      <c r="TZP47" s="429"/>
      <c r="TZQ47" s="429"/>
      <c r="TZR47" s="429"/>
      <c r="TZS47" s="429"/>
      <c r="TZT47" s="429"/>
      <c r="TZU47" s="429"/>
      <c r="TZV47" s="429"/>
      <c r="TZW47" s="429"/>
      <c r="TZX47" s="429"/>
      <c r="TZY47" s="429"/>
      <c r="TZZ47" s="429"/>
      <c r="UAA47" s="429"/>
      <c r="UAB47" s="429"/>
      <c r="UAC47" s="429"/>
      <c r="UAD47" s="429"/>
      <c r="UAE47" s="429"/>
      <c r="UAF47" s="429"/>
      <c r="UAG47" s="429"/>
      <c r="UAH47" s="429"/>
      <c r="UAI47" s="429"/>
      <c r="UAJ47" s="429"/>
      <c r="UAK47" s="429"/>
      <c r="UAL47" s="429"/>
      <c r="UAM47" s="429"/>
      <c r="UAN47" s="429"/>
      <c r="UAO47" s="429"/>
      <c r="UAP47" s="429"/>
      <c r="UAQ47" s="429"/>
      <c r="UAR47" s="429"/>
      <c r="UAS47" s="429"/>
      <c r="UAT47" s="429"/>
      <c r="UAU47" s="429"/>
      <c r="UAV47" s="429"/>
      <c r="UAW47" s="429"/>
      <c r="UAX47" s="429"/>
      <c r="UAY47" s="429"/>
      <c r="UAZ47" s="429"/>
      <c r="UBA47" s="429"/>
      <c r="UBB47" s="429"/>
      <c r="UBC47" s="429"/>
      <c r="UBD47" s="429"/>
      <c r="UBE47" s="429"/>
      <c r="UBF47" s="429"/>
      <c r="UBG47" s="429"/>
      <c r="UBH47" s="429"/>
      <c r="UBI47" s="429"/>
      <c r="UBJ47" s="429"/>
      <c r="UBK47" s="429"/>
      <c r="UBL47" s="429"/>
      <c r="UBM47" s="429"/>
      <c r="UBN47" s="429"/>
      <c r="UBO47" s="429"/>
      <c r="UBP47" s="429"/>
      <c r="UBQ47" s="429"/>
      <c r="UBR47" s="429"/>
      <c r="UBS47" s="429"/>
      <c r="UBT47" s="429"/>
      <c r="UBU47" s="429"/>
      <c r="UBV47" s="429"/>
      <c r="UBW47" s="429"/>
      <c r="UBX47" s="429"/>
      <c r="UBY47" s="429"/>
      <c r="UBZ47" s="429"/>
      <c r="UCA47" s="429"/>
      <c r="UCB47" s="429"/>
      <c r="UCC47" s="429"/>
      <c r="UCD47" s="429"/>
      <c r="UCE47" s="429"/>
      <c r="UCF47" s="429"/>
      <c r="UCG47" s="429"/>
      <c r="UCH47" s="429"/>
      <c r="UCI47" s="429"/>
      <c r="UCJ47" s="429"/>
      <c r="UCK47" s="429"/>
      <c r="UCL47" s="429"/>
      <c r="UCM47" s="429"/>
      <c r="UCN47" s="429"/>
      <c r="UCO47" s="429"/>
      <c r="UCP47" s="429"/>
      <c r="UCQ47" s="429"/>
      <c r="UCR47" s="429"/>
      <c r="UCS47" s="429"/>
      <c r="UCT47" s="429"/>
      <c r="UCU47" s="429"/>
      <c r="UCV47" s="429"/>
      <c r="UCW47" s="429"/>
      <c r="UCX47" s="429"/>
      <c r="UCY47" s="429"/>
      <c r="UCZ47" s="429"/>
      <c r="UDA47" s="429"/>
      <c r="UDB47" s="429"/>
      <c r="UDC47" s="429"/>
      <c r="UDD47" s="429"/>
      <c r="UDE47" s="429"/>
      <c r="UDF47" s="429"/>
      <c r="UDG47" s="429"/>
      <c r="UDH47" s="429"/>
      <c r="UDI47" s="429"/>
      <c r="UDJ47" s="429"/>
      <c r="UDK47" s="429"/>
      <c r="UDL47" s="429"/>
      <c r="UDM47" s="429"/>
      <c r="UDN47" s="429"/>
      <c r="UDO47" s="429"/>
      <c r="UDP47" s="429"/>
      <c r="UDQ47" s="429"/>
      <c r="UDR47" s="429"/>
      <c r="UDS47" s="429"/>
      <c r="UDT47" s="429"/>
      <c r="UDU47" s="429"/>
      <c r="UDV47" s="429"/>
      <c r="UDW47" s="429"/>
      <c r="UDX47" s="429"/>
      <c r="UDY47" s="429"/>
      <c r="UDZ47" s="429"/>
      <c r="UEA47" s="429"/>
      <c r="UEB47" s="429"/>
      <c r="UEC47" s="429"/>
      <c r="UED47" s="429"/>
      <c r="UEE47" s="429"/>
      <c r="UEF47" s="429"/>
      <c r="UEG47" s="429"/>
      <c r="UEH47" s="429"/>
      <c r="UEI47" s="429"/>
      <c r="UEJ47" s="429"/>
      <c r="UEK47" s="429"/>
      <c r="UEL47" s="429"/>
      <c r="UEM47" s="429"/>
      <c r="UEN47" s="429"/>
      <c r="UEO47" s="429"/>
      <c r="UEP47" s="429"/>
      <c r="UEQ47" s="429"/>
      <c r="UER47" s="429"/>
      <c r="UES47" s="429"/>
      <c r="UET47" s="429"/>
      <c r="UEU47" s="429"/>
      <c r="UEV47" s="429"/>
      <c r="UEW47" s="429"/>
      <c r="UEX47" s="429"/>
      <c r="UEY47" s="429"/>
      <c r="UEZ47" s="429"/>
      <c r="UFA47" s="429"/>
      <c r="UFB47" s="429"/>
      <c r="UFC47" s="429"/>
      <c r="UFD47" s="429"/>
      <c r="UFE47" s="429"/>
      <c r="UFF47" s="429"/>
      <c r="UFG47" s="429"/>
      <c r="UFH47" s="429"/>
      <c r="UFI47" s="429"/>
      <c r="UFJ47" s="429"/>
      <c r="UFK47" s="429"/>
      <c r="UFL47" s="429"/>
      <c r="UFM47" s="429"/>
      <c r="UFN47" s="429"/>
      <c r="UFO47" s="429"/>
      <c r="UFP47" s="429"/>
      <c r="UFQ47" s="429"/>
      <c r="UFR47" s="429"/>
      <c r="UFS47" s="429"/>
      <c r="UFT47" s="429"/>
      <c r="UFU47" s="429"/>
      <c r="UFV47" s="429"/>
      <c r="UFW47" s="429"/>
      <c r="UFX47" s="429"/>
      <c r="UFY47" s="429"/>
      <c r="UFZ47" s="429"/>
      <c r="UGA47" s="429"/>
      <c r="UGB47" s="429"/>
      <c r="UGC47" s="429"/>
      <c r="UGD47" s="429"/>
      <c r="UGE47" s="429"/>
      <c r="UGF47" s="429"/>
      <c r="UGG47" s="429"/>
      <c r="UGH47" s="429"/>
      <c r="UGI47" s="429"/>
      <c r="UGJ47" s="429"/>
      <c r="UGK47" s="429"/>
      <c r="UGL47" s="429"/>
      <c r="UGM47" s="429"/>
      <c r="UGN47" s="429"/>
      <c r="UGO47" s="429"/>
      <c r="UGP47" s="429"/>
      <c r="UGQ47" s="429"/>
      <c r="UGR47" s="429"/>
      <c r="UGS47" s="429"/>
      <c r="UGT47" s="429"/>
      <c r="UGU47" s="429"/>
      <c r="UGV47" s="429"/>
      <c r="UGW47" s="429"/>
      <c r="UGX47" s="429"/>
      <c r="UGY47" s="429"/>
      <c r="UGZ47" s="429"/>
      <c r="UHA47" s="429"/>
      <c r="UHB47" s="429"/>
      <c r="UHC47" s="429"/>
      <c r="UHD47" s="429"/>
      <c r="UHE47" s="429"/>
      <c r="UHF47" s="429"/>
      <c r="UHG47" s="429"/>
      <c r="UHH47" s="429"/>
      <c r="UHI47" s="429"/>
      <c r="UHJ47" s="429"/>
      <c r="UHK47" s="429"/>
      <c r="UHL47" s="429"/>
      <c r="UHM47" s="429"/>
      <c r="UHN47" s="429"/>
      <c r="UHO47" s="429"/>
      <c r="UHP47" s="429"/>
      <c r="UHQ47" s="429"/>
      <c r="UHR47" s="429"/>
      <c r="UHS47" s="429"/>
      <c r="UHT47" s="429"/>
      <c r="UHU47" s="429"/>
      <c r="UHV47" s="429"/>
      <c r="UHW47" s="429"/>
      <c r="UHX47" s="429"/>
      <c r="UHY47" s="429"/>
      <c r="UHZ47" s="429"/>
      <c r="UIA47" s="429"/>
      <c r="UIB47" s="429"/>
      <c r="UIC47" s="429"/>
      <c r="UID47" s="429"/>
      <c r="UIE47" s="429"/>
      <c r="UIF47" s="429"/>
      <c r="UIG47" s="429"/>
      <c r="UIH47" s="429"/>
      <c r="UII47" s="429"/>
      <c r="UIJ47" s="429"/>
      <c r="UIK47" s="429"/>
      <c r="UIL47" s="429"/>
      <c r="UIM47" s="429"/>
      <c r="UIN47" s="429"/>
      <c r="UIO47" s="429"/>
      <c r="UIP47" s="429"/>
      <c r="UIQ47" s="429"/>
      <c r="UIR47" s="429"/>
      <c r="UIS47" s="429"/>
      <c r="UIT47" s="429"/>
      <c r="UIU47" s="429"/>
      <c r="UIV47" s="429"/>
      <c r="UIW47" s="429"/>
      <c r="UIX47" s="429"/>
      <c r="UIY47" s="429"/>
      <c r="UIZ47" s="429"/>
      <c r="UJA47" s="429"/>
      <c r="UJB47" s="429"/>
      <c r="UJC47" s="429"/>
      <c r="UJD47" s="429"/>
      <c r="UJE47" s="429"/>
      <c r="UJF47" s="429"/>
      <c r="UJG47" s="429"/>
      <c r="UJH47" s="429"/>
      <c r="UJI47" s="429"/>
      <c r="UJJ47" s="429"/>
      <c r="UJK47" s="429"/>
      <c r="UJL47" s="429"/>
      <c r="UJM47" s="429"/>
      <c r="UJN47" s="429"/>
      <c r="UJO47" s="429"/>
      <c r="UJP47" s="429"/>
      <c r="UJQ47" s="429"/>
      <c r="UJR47" s="429"/>
      <c r="UJS47" s="429"/>
      <c r="UJT47" s="429"/>
      <c r="UJU47" s="429"/>
      <c r="UJV47" s="429"/>
      <c r="UJW47" s="429"/>
      <c r="UJX47" s="429"/>
      <c r="UJY47" s="429"/>
      <c r="UJZ47" s="429"/>
      <c r="UKA47" s="429"/>
      <c r="UKB47" s="429"/>
      <c r="UKC47" s="429"/>
      <c r="UKD47" s="429"/>
      <c r="UKE47" s="429"/>
      <c r="UKF47" s="429"/>
      <c r="UKG47" s="429"/>
      <c r="UKH47" s="429"/>
      <c r="UKI47" s="429"/>
      <c r="UKJ47" s="429"/>
      <c r="UKK47" s="429"/>
      <c r="UKL47" s="429"/>
      <c r="UKM47" s="429"/>
      <c r="UKN47" s="429"/>
      <c r="UKO47" s="429"/>
      <c r="UKP47" s="429"/>
      <c r="UKQ47" s="429"/>
      <c r="UKR47" s="429"/>
      <c r="UKS47" s="429"/>
      <c r="UKT47" s="429"/>
      <c r="UKU47" s="429"/>
      <c r="UKV47" s="429"/>
      <c r="UKW47" s="429"/>
      <c r="UKX47" s="429"/>
      <c r="UKY47" s="429"/>
      <c r="UKZ47" s="429"/>
      <c r="ULA47" s="429"/>
      <c r="ULB47" s="429"/>
      <c r="ULC47" s="429"/>
      <c r="ULD47" s="429"/>
      <c r="ULE47" s="429"/>
      <c r="ULF47" s="429"/>
      <c r="ULG47" s="429"/>
      <c r="ULH47" s="429"/>
      <c r="ULI47" s="429"/>
      <c r="ULJ47" s="429"/>
      <c r="ULK47" s="429"/>
      <c r="ULL47" s="429"/>
      <c r="ULM47" s="429"/>
      <c r="ULN47" s="429"/>
      <c r="ULO47" s="429"/>
      <c r="ULP47" s="429"/>
      <c r="ULQ47" s="429"/>
      <c r="ULR47" s="429"/>
      <c r="ULS47" s="429"/>
      <c r="ULT47" s="429"/>
      <c r="ULU47" s="429"/>
      <c r="ULV47" s="429"/>
      <c r="ULW47" s="429"/>
      <c r="ULX47" s="429"/>
      <c r="ULY47" s="429"/>
      <c r="ULZ47" s="429"/>
      <c r="UMA47" s="429"/>
      <c r="UMB47" s="429"/>
      <c r="UMC47" s="429"/>
      <c r="UMD47" s="429"/>
      <c r="UME47" s="429"/>
      <c r="UMF47" s="429"/>
      <c r="UMG47" s="429"/>
      <c r="UMH47" s="429"/>
      <c r="UMI47" s="429"/>
      <c r="UMJ47" s="429"/>
      <c r="UMK47" s="429"/>
      <c r="UML47" s="429"/>
      <c r="UMM47" s="429"/>
      <c r="UMN47" s="429"/>
      <c r="UMO47" s="429"/>
      <c r="UMP47" s="429"/>
      <c r="UMQ47" s="429"/>
      <c r="UMR47" s="429"/>
      <c r="UMS47" s="429"/>
      <c r="UMT47" s="429"/>
      <c r="UMU47" s="429"/>
      <c r="UMV47" s="429"/>
      <c r="UMW47" s="429"/>
      <c r="UMX47" s="429"/>
      <c r="UMY47" s="429"/>
      <c r="UMZ47" s="429"/>
      <c r="UNA47" s="429"/>
      <c r="UNB47" s="429"/>
      <c r="UNC47" s="429"/>
      <c r="UND47" s="429"/>
      <c r="UNE47" s="429"/>
      <c r="UNF47" s="429"/>
      <c r="UNG47" s="429"/>
      <c r="UNH47" s="429"/>
      <c r="UNI47" s="429"/>
      <c r="UNJ47" s="429"/>
      <c r="UNK47" s="429"/>
      <c r="UNL47" s="429"/>
      <c r="UNM47" s="429"/>
      <c r="UNN47" s="429"/>
      <c r="UNO47" s="429"/>
      <c r="UNP47" s="429"/>
      <c r="UNQ47" s="429"/>
      <c r="UNR47" s="429"/>
      <c r="UNS47" s="429"/>
      <c r="UNT47" s="429"/>
      <c r="UNU47" s="429"/>
      <c r="UNV47" s="429"/>
      <c r="UNW47" s="429"/>
      <c r="UNX47" s="429"/>
      <c r="UNY47" s="429"/>
      <c r="UNZ47" s="429"/>
      <c r="UOA47" s="429"/>
      <c r="UOB47" s="429"/>
      <c r="UOC47" s="429"/>
      <c r="UOD47" s="429"/>
      <c r="UOE47" s="429"/>
      <c r="UOF47" s="429"/>
      <c r="UOG47" s="429"/>
      <c r="UOH47" s="429"/>
      <c r="UOI47" s="429"/>
      <c r="UOJ47" s="429"/>
      <c r="UOK47" s="429"/>
      <c r="UOL47" s="429"/>
      <c r="UOM47" s="429"/>
      <c r="UON47" s="429"/>
      <c r="UOO47" s="429"/>
      <c r="UOP47" s="429"/>
      <c r="UOQ47" s="429"/>
      <c r="UOR47" s="429"/>
      <c r="UOS47" s="429"/>
      <c r="UOT47" s="429"/>
      <c r="UOU47" s="429"/>
      <c r="UOV47" s="429"/>
      <c r="UOW47" s="429"/>
      <c r="UOX47" s="429"/>
      <c r="UOY47" s="429"/>
      <c r="UOZ47" s="429"/>
      <c r="UPA47" s="429"/>
      <c r="UPB47" s="429"/>
      <c r="UPC47" s="429"/>
      <c r="UPD47" s="429"/>
      <c r="UPE47" s="429"/>
      <c r="UPF47" s="429"/>
      <c r="UPG47" s="429"/>
      <c r="UPH47" s="429"/>
      <c r="UPI47" s="429"/>
      <c r="UPJ47" s="429"/>
      <c r="UPK47" s="429"/>
      <c r="UPL47" s="429"/>
      <c r="UPM47" s="429"/>
      <c r="UPN47" s="429"/>
      <c r="UPO47" s="429"/>
      <c r="UPP47" s="429"/>
      <c r="UPQ47" s="429"/>
      <c r="UPR47" s="429"/>
      <c r="UPS47" s="429"/>
      <c r="UPT47" s="429"/>
      <c r="UPU47" s="429"/>
      <c r="UPV47" s="429"/>
      <c r="UPW47" s="429"/>
      <c r="UPX47" s="429"/>
      <c r="UPY47" s="429"/>
      <c r="UPZ47" s="429"/>
      <c r="UQA47" s="429"/>
      <c r="UQB47" s="429"/>
      <c r="UQC47" s="429"/>
      <c r="UQD47" s="429"/>
      <c r="UQE47" s="429"/>
      <c r="UQF47" s="429"/>
      <c r="UQG47" s="429"/>
      <c r="UQH47" s="429"/>
      <c r="UQI47" s="429"/>
      <c r="UQJ47" s="429"/>
      <c r="UQK47" s="429"/>
      <c r="UQL47" s="429"/>
      <c r="UQM47" s="429"/>
      <c r="UQN47" s="429"/>
      <c r="UQO47" s="429"/>
      <c r="UQP47" s="429"/>
      <c r="UQQ47" s="429"/>
      <c r="UQR47" s="429"/>
      <c r="UQS47" s="429"/>
      <c r="UQT47" s="429"/>
      <c r="UQU47" s="429"/>
      <c r="UQV47" s="429"/>
      <c r="UQW47" s="429"/>
      <c r="UQX47" s="429"/>
      <c r="UQY47" s="429"/>
      <c r="UQZ47" s="429"/>
      <c r="URA47" s="429"/>
      <c r="URB47" s="429"/>
      <c r="URC47" s="429"/>
      <c r="URD47" s="429"/>
      <c r="URE47" s="429"/>
      <c r="URF47" s="429"/>
      <c r="URG47" s="429"/>
      <c r="URH47" s="429"/>
      <c r="URI47" s="429"/>
      <c r="URJ47" s="429"/>
      <c r="URK47" s="429"/>
      <c r="URL47" s="429"/>
      <c r="URM47" s="429"/>
      <c r="URN47" s="429"/>
      <c r="URO47" s="429"/>
      <c r="URP47" s="429"/>
      <c r="URQ47" s="429"/>
      <c r="URR47" s="429"/>
      <c r="URS47" s="429"/>
      <c r="URT47" s="429"/>
      <c r="URU47" s="429"/>
      <c r="URV47" s="429"/>
      <c r="URW47" s="429"/>
      <c r="URX47" s="429"/>
      <c r="URY47" s="429"/>
      <c r="URZ47" s="429"/>
      <c r="USA47" s="429"/>
      <c r="USB47" s="429"/>
      <c r="USC47" s="429"/>
      <c r="USD47" s="429"/>
      <c r="USE47" s="429"/>
      <c r="USF47" s="429"/>
      <c r="USG47" s="429"/>
      <c r="USH47" s="429"/>
      <c r="USI47" s="429"/>
      <c r="USJ47" s="429"/>
      <c r="USK47" s="429"/>
      <c r="USL47" s="429"/>
      <c r="USM47" s="429"/>
      <c r="USN47" s="429"/>
      <c r="USO47" s="429"/>
      <c r="USP47" s="429"/>
      <c r="USQ47" s="429"/>
      <c r="USR47" s="429"/>
      <c r="USS47" s="429"/>
      <c r="UST47" s="429"/>
      <c r="USU47" s="429"/>
      <c r="USV47" s="429"/>
      <c r="USW47" s="429"/>
      <c r="USX47" s="429"/>
      <c r="USY47" s="429"/>
      <c r="USZ47" s="429"/>
      <c r="UTA47" s="429"/>
      <c r="UTB47" s="429"/>
      <c r="UTC47" s="429"/>
      <c r="UTD47" s="429"/>
      <c r="UTE47" s="429"/>
      <c r="UTF47" s="429"/>
      <c r="UTG47" s="429"/>
      <c r="UTH47" s="429"/>
      <c r="UTI47" s="429"/>
      <c r="UTJ47" s="429"/>
      <c r="UTK47" s="429"/>
      <c r="UTL47" s="429"/>
      <c r="UTM47" s="429"/>
      <c r="UTN47" s="429"/>
      <c r="UTO47" s="429"/>
      <c r="UTP47" s="429"/>
      <c r="UTQ47" s="429"/>
      <c r="UTR47" s="429"/>
      <c r="UTS47" s="429"/>
      <c r="UTT47" s="429"/>
      <c r="UTU47" s="429"/>
      <c r="UTV47" s="429"/>
      <c r="UTW47" s="429"/>
      <c r="UTX47" s="429"/>
      <c r="UTY47" s="429"/>
      <c r="UTZ47" s="429"/>
      <c r="UUA47" s="429"/>
      <c r="UUB47" s="429"/>
      <c r="UUC47" s="429"/>
      <c r="UUD47" s="429"/>
      <c r="UUE47" s="429"/>
      <c r="UUF47" s="429"/>
      <c r="UUG47" s="429"/>
      <c r="UUH47" s="429"/>
      <c r="UUI47" s="429"/>
      <c r="UUJ47" s="429"/>
      <c r="UUK47" s="429"/>
      <c r="UUL47" s="429"/>
      <c r="UUM47" s="429"/>
      <c r="UUN47" s="429"/>
      <c r="UUO47" s="429"/>
      <c r="UUP47" s="429"/>
      <c r="UUQ47" s="429"/>
      <c r="UUR47" s="429"/>
      <c r="UUS47" s="429"/>
      <c r="UUT47" s="429"/>
      <c r="UUU47" s="429"/>
      <c r="UUV47" s="429"/>
      <c r="UUW47" s="429"/>
      <c r="UUX47" s="429"/>
      <c r="UUY47" s="429"/>
      <c r="UUZ47" s="429"/>
      <c r="UVA47" s="429"/>
      <c r="UVB47" s="429"/>
      <c r="UVC47" s="429"/>
      <c r="UVD47" s="429"/>
      <c r="UVE47" s="429"/>
      <c r="UVF47" s="429"/>
      <c r="UVG47" s="429"/>
      <c r="UVH47" s="429"/>
      <c r="UVI47" s="429"/>
      <c r="UVJ47" s="429"/>
      <c r="UVK47" s="429"/>
      <c r="UVL47" s="429"/>
      <c r="UVM47" s="429"/>
      <c r="UVN47" s="429"/>
      <c r="UVO47" s="429"/>
      <c r="UVP47" s="429"/>
      <c r="UVQ47" s="429"/>
      <c r="UVR47" s="429"/>
      <c r="UVS47" s="429"/>
      <c r="UVT47" s="429"/>
      <c r="UVU47" s="429"/>
      <c r="UVV47" s="429"/>
      <c r="UVW47" s="429"/>
      <c r="UVX47" s="429"/>
      <c r="UVY47" s="429"/>
      <c r="UVZ47" s="429"/>
      <c r="UWA47" s="429"/>
      <c r="UWB47" s="429"/>
      <c r="UWC47" s="429"/>
      <c r="UWD47" s="429"/>
      <c r="UWE47" s="429"/>
      <c r="UWF47" s="429"/>
      <c r="UWG47" s="429"/>
      <c r="UWH47" s="429"/>
      <c r="UWI47" s="429"/>
      <c r="UWJ47" s="429"/>
      <c r="UWK47" s="429"/>
      <c r="UWL47" s="429"/>
      <c r="UWM47" s="429"/>
      <c r="UWN47" s="429"/>
      <c r="UWO47" s="429"/>
      <c r="UWP47" s="429"/>
      <c r="UWQ47" s="429"/>
      <c r="UWR47" s="429"/>
      <c r="UWS47" s="429"/>
      <c r="UWT47" s="429"/>
      <c r="UWU47" s="429"/>
      <c r="UWV47" s="429"/>
      <c r="UWW47" s="429"/>
      <c r="UWX47" s="429"/>
      <c r="UWY47" s="429"/>
      <c r="UWZ47" s="429"/>
      <c r="UXA47" s="429"/>
      <c r="UXB47" s="429"/>
      <c r="UXC47" s="429"/>
      <c r="UXD47" s="429"/>
      <c r="UXE47" s="429"/>
      <c r="UXF47" s="429"/>
      <c r="UXG47" s="429"/>
      <c r="UXH47" s="429"/>
      <c r="UXI47" s="429"/>
      <c r="UXJ47" s="429"/>
      <c r="UXK47" s="429"/>
      <c r="UXL47" s="429"/>
      <c r="UXM47" s="429"/>
      <c r="UXN47" s="429"/>
      <c r="UXO47" s="429"/>
      <c r="UXP47" s="429"/>
      <c r="UXQ47" s="429"/>
      <c r="UXR47" s="429"/>
      <c r="UXS47" s="429"/>
      <c r="UXT47" s="429"/>
      <c r="UXU47" s="429"/>
      <c r="UXV47" s="429"/>
      <c r="UXW47" s="429"/>
      <c r="UXX47" s="429"/>
      <c r="UXY47" s="429"/>
      <c r="UXZ47" s="429"/>
      <c r="UYA47" s="429"/>
      <c r="UYB47" s="429"/>
      <c r="UYC47" s="429"/>
      <c r="UYD47" s="429"/>
      <c r="UYE47" s="429"/>
      <c r="UYF47" s="429"/>
      <c r="UYG47" s="429"/>
      <c r="UYH47" s="429"/>
      <c r="UYI47" s="429"/>
      <c r="UYJ47" s="429"/>
      <c r="UYK47" s="429"/>
      <c r="UYL47" s="429"/>
      <c r="UYM47" s="429"/>
      <c r="UYN47" s="429"/>
      <c r="UYO47" s="429"/>
      <c r="UYP47" s="429"/>
      <c r="UYQ47" s="429"/>
      <c r="UYR47" s="429"/>
      <c r="UYS47" s="429"/>
      <c r="UYT47" s="429"/>
      <c r="UYU47" s="429"/>
      <c r="UYV47" s="429"/>
      <c r="UYW47" s="429"/>
      <c r="UYX47" s="429"/>
      <c r="UYY47" s="429"/>
      <c r="UYZ47" s="429"/>
      <c r="UZA47" s="429"/>
      <c r="UZB47" s="429"/>
      <c r="UZC47" s="429"/>
      <c r="UZD47" s="429"/>
      <c r="UZE47" s="429"/>
      <c r="UZF47" s="429"/>
      <c r="UZG47" s="429"/>
      <c r="UZH47" s="429"/>
      <c r="UZI47" s="429"/>
      <c r="UZJ47" s="429"/>
      <c r="UZK47" s="429"/>
      <c r="UZL47" s="429"/>
      <c r="UZM47" s="429"/>
      <c r="UZN47" s="429"/>
      <c r="UZO47" s="429"/>
      <c r="UZP47" s="429"/>
      <c r="UZQ47" s="429"/>
      <c r="UZR47" s="429"/>
      <c r="UZS47" s="429"/>
      <c r="UZT47" s="429"/>
      <c r="UZU47" s="429"/>
      <c r="UZV47" s="429"/>
      <c r="UZW47" s="429"/>
      <c r="UZX47" s="429"/>
      <c r="UZY47" s="429"/>
      <c r="UZZ47" s="429"/>
      <c r="VAA47" s="429"/>
      <c r="VAB47" s="429"/>
      <c r="VAC47" s="429"/>
      <c r="VAD47" s="429"/>
      <c r="VAE47" s="429"/>
      <c r="VAF47" s="429"/>
      <c r="VAG47" s="429"/>
      <c r="VAH47" s="429"/>
      <c r="VAI47" s="429"/>
      <c r="VAJ47" s="429"/>
      <c r="VAK47" s="429"/>
      <c r="VAL47" s="429"/>
      <c r="VAM47" s="429"/>
      <c r="VAN47" s="429"/>
      <c r="VAO47" s="429"/>
      <c r="VAP47" s="429"/>
      <c r="VAQ47" s="429"/>
      <c r="VAR47" s="429"/>
      <c r="VAS47" s="429"/>
      <c r="VAT47" s="429"/>
      <c r="VAU47" s="429"/>
      <c r="VAV47" s="429"/>
      <c r="VAW47" s="429"/>
      <c r="VAX47" s="429"/>
      <c r="VAY47" s="429"/>
      <c r="VAZ47" s="429"/>
      <c r="VBA47" s="429"/>
      <c r="VBB47" s="429"/>
      <c r="VBC47" s="429"/>
      <c r="VBD47" s="429"/>
      <c r="VBE47" s="429"/>
      <c r="VBF47" s="429"/>
      <c r="VBG47" s="429"/>
      <c r="VBH47" s="429"/>
      <c r="VBI47" s="429"/>
      <c r="VBJ47" s="429"/>
      <c r="VBK47" s="429"/>
      <c r="VBL47" s="429"/>
      <c r="VBM47" s="429"/>
      <c r="VBN47" s="429"/>
      <c r="VBO47" s="429"/>
      <c r="VBP47" s="429"/>
      <c r="VBQ47" s="429"/>
      <c r="VBR47" s="429"/>
      <c r="VBS47" s="429"/>
      <c r="VBT47" s="429"/>
      <c r="VBU47" s="429"/>
      <c r="VBV47" s="429"/>
      <c r="VBW47" s="429"/>
      <c r="VBX47" s="429"/>
      <c r="VBY47" s="429"/>
      <c r="VBZ47" s="429"/>
      <c r="VCA47" s="429"/>
      <c r="VCB47" s="429"/>
      <c r="VCC47" s="429"/>
      <c r="VCD47" s="429"/>
      <c r="VCE47" s="429"/>
      <c r="VCF47" s="429"/>
      <c r="VCG47" s="429"/>
      <c r="VCH47" s="429"/>
      <c r="VCI47" s="429"/>
      <c r="VCJ47" s="429"/>
      <c r="VCK47" s="429"/>
      <c r="VCL47" s="429"/>
      <c r="VCM47" s="429"/>
      <c r="VCN47" s="429"/>
      <c r="VCO47" s="429"/>
      <c r="VCP47" s="429"/>
      <c r="VCQ47" s="429"/>
      <c r="VCR47" s="429"/>
      <c r="VCS47" s="429"/>
      <c r="VCT47" s="429"/>
      <c r="VCU47" s="429"/>
      <c r="VCV47" s="429"/>
      <c r="VCW47" s="429"/>
      <c r="VCX47" s="429"/>
      <c r="VCY47" s="429"/>
      <c r="VCZ47" s="429"/>
      <c r="VDA47" s="429"/>
      <c r="VDB47" s="429"/>
      <c r="VDC47" s="429"/>
      <c r="VDD47" s="429"/>
      <c r="VDE47" s="429"/>
      <c r="VDF47" s="429"/>
      <c r="VDG47" s="429"/>
      <c r="VDH47" s="429"/>
      <c r="VDI47" s="429"/>
      <c r="VDJ47" s="429"/>
      <c r="VDK47" s="429"/>
      <c r="VDL47" s="429"/>
      <c r="VDM47" s="429"/>
      <c r="VDN47" s="429"/>
      <c r="VDO47" s="429"/>
      <c r="VDP47" s="429"/>
      <c r="VDQ47" s="429"/>
      <c r="VDR47" s="429"/>
      <c r="VDS47" s="429"/>
      <c r="VDT47" s="429"/>
      <c r="VDU47" s="429"/>
      <c r="VDV47" s="429"/>
      <c r="VDW47" s="429"/>
      <c r="VDX47" s="429"/>
      <c r="VDY47" s="429"/>
      <c r="VDZ47" s="429"/>
      <c r="VEA47" s="429"/>
      <c r="VEB47" s="429"/>
      <c r="VEC47" s="429"/>
      <c r="VED47" s="429"/>
      <c r="VEE47" s="429"/>
      <c r="VEF47" s="429"/>
      <c r="VEG47" s="429"/>
      <c r="VEH47" s="429"/>
      <c r="VEI47" s="429"/>
      <c r="VEJ47" s="429"/>
      <c r="VEK47" s="429"/>
      <c r="VEL47" s="429"/>
      <c r="VEM47" s="429"/>
      <c r="VEN47" s="429"/>
      <c r="VEO47" s="429"/>
      <c r="VEP47" s="429"/>
      <c r="VEQ47" s="429"/>
      <c r="VER47" s="429"/>
      <c r="VES47" s="429"/>
      <c r="VET47" s="429"/>
      <c r="VEU47" s="429"/>
      <c r="VEV47" s="429"/>
      <c r="VEW47" s="429"/>
      <c r="VEX47" s="429"/>
      <c r="VEY47" s="429"/>
      <c r="VEZ47" s="429"/>
      <c r="VFA47" s="429"/>
      <c r="VFB47" s="429"/>
      <c r="VFC47" s="429"/>
      <c r="VFD47" s="429"/>
      <c r="VFE47" s="429"/>
      <c r="VFF47" s="429"/>
      <c r="VFG47" s="429"/>
      <c r="VFH47" s="429"/>
      <c r="VFI47" s="429"/>
      <c r="VFJ47" s="429"/>
      <c r="VFK47" s="429"/>
      <c r="VFL47" s="429"/>
      <c r="VFM47" s="429"/>
      <c r="VFN47" s="429"/>
      <c r="VFO47" s="429"/>
      <c r="VFP47" s="429"/>
      <c r="VFQ47" s="429"/>
      <c r="VFR47" s="429"/>
      <c r="VFS47" s="429"/>
      <c r="VFT47" s="429"/>
      <c r="VFU47" s="429"/>
      <c r="VFV47" s="429"/>
      <c r="VFW47" s="429"/>
      <c r="VFX47" s="429"/>
      <c r="VFY47" s="429"/>
      <c r="VFZ47" s="429"/>
      <c r="VGA47" s="429"/>
      <c r="VGB47" s="429"/>
      <c r="VGC47" s="429"/>
      <c r="VGD47" s="429"/>
      <c r="VGE47" s="429"/>
      <c r="VGF47" s="429"/>
      <c r="VGG47" s="429"/>
      <c r="VGH47" s="429"/>
      <c r="VGI47" s="429"/>
      <c r="VGJ47" s="429"/>
      <c r="VGK47" s="429"/>
      <c r="VGL47" s="429"/>
      <c r="VGM47" s="429"/>
      <c r="VGN47" s="429"/>
      <c r="VGO47" s="429"/>
      <c r="VGP47" s="429"/>
      <c r="VGQ47" s="429"/>
      <c r="VGR47" s="429"/>
      <c r="VGS47" s="429"/>
      <c r="VGT47" s="429"/>
      <c r="VGU47" s="429"/>
      <c r="VGV47" s="429"/>
      <c r="VGW47" s="429"/>
      <c r="VGX47" s="429"/>
      <c r="VGY47" s="429"/>
      <c r="VGZ47" s="429"/>
      <c r="VHA47" s="429"/>
      <c r="VHB47" s="429"/>
      <c r="VHC47" s="429"/>
      <c r="VHD47" s="429"/>
      <c r="VHE47" s="429"/>
      <c r="VHF47" s="429"/>
      <c r="VHG47" s="429"/>
      <c r="VHH47" s="429"/>
      <c r="VHI47" s="429"/>
      <c r="VHJ47" s="429"/>
      <c r="VHK47" s="429"/>
      <c r="VHL47" s="429"/>
      <c r="VHM47" s="429"/>
      <c r="VHN47" s="429"/>
      <c r="VHO47" s="429"/>
      <c r="VHP47" s="429"/>
      <c r="VHQ47" s="429"/>
      <c r="VHR47" s="429"/>
      <c r="VHS47" s="429"/>
      <c r="VHT47" s="429"/>
      <c r="VHU47" s="429"/>
      <c r="VHV47" s="429"/>
      <c r="VHW47" s="429"/>
      <c r="VHX47" s="429"/>
      <c r="VHY47" s="429"/>
      <c r="VHZ47" s="429"/>
      <c r="VIA47" s="429"/>
      <c r="VIB47" s="429"/>
      <c r="VIC47" s="429"/>
      <c r="VID47" s="429"/>
      <c r="VIE47" s="429"/>
      <c r="VIF47" s="429"/>
      <c r="VIG47" s="429"/>
      <c r="VIH47" s="429"/>
      <c r="VII47" s="429"/>
      <c r="VIJ47" s="429"/>
      <c r="VIK47" s="429"/>
      <c r="VIL47" s="429"/>
      <c r="VIM47" s="429"/>
      <c r="VIN47" s="429"/>
      <c r="VIO47" s="429"/>
      <c r="VIP47" s="429"/>
      <c r="VIQ47" s="429"/>
      <c r="VIR47" s="429"/>
      <c r="VIS47" s="429"/>
      <c r="VIT47" s="429"/>
      <c r="VIU47" s="429"/>
      <c r="VIV47" s="429"/>
      <c r="VIW47" s="429"/>
      <c r="VIX47" s="429"/>
      <c r="VIY47" s="429"/>
      <c r="VIZ47" s="429"/>
      <c r="VJA47" s="429"/>
      <c r="VJB47" s="429"/>
      <c r="VJC47" s="429"/>
      <c r="VJD47" s="429"/>
      <c r="VJE47" s="429"/>
      <c r="VJF47" s="429"/>
      <c r="VJG47" s="429"/>
      <c r="VJH47" s="429"/>
      <c r="VJI47" s="429"/>
      <c r="VJJ47" s="429"/>
      <c r="VJK47" s="429"/>
      <c r="VJL47" s="429"/>
      <c r="VJM47" s="429"/>
      <c r="VJN47" s="429"/>
      <c r="VJO47" s="429"/>
      <c r="VJP47" s="429"/>
      <c r="VJQ47" s="429"/>
      <c r="VJR47" s="429"/>
      <c r="VJS47" s="429"/>
      <c r="VJT47" s="429"/>
      <c r="VJU47" s="429"/>
      <c r="VJV47" s="429"/>
      <c r="VJW47" s="429"/>
      <c r="VJX47" s="429"/>
      <c r="VJY47" s="429"/>
      <c r="VJZ47" s="429"/>
      <c r="VKA47" s="429"/>
      <c r="VKB47" s="429"/>
      <c r="VKC47" s="429"/>
      <c r="VKD47" s="429"/>
      <c r="VKE47" s="429"/>
      <c r="VKF47" s="429"/>
      <c r="VKG47" s="429"/>
      <c r="VKH47" s="429"/>
      <c r="VKI47" s="429"/>
      <c r="VKJ47" s="429"/>
      <c r="VKK47" s="429"/>
      <c r="VKL47" s="429"/>
      <c r="VKM47" s="429"/>
      <c r="VKN47" s="429"/>
      <c r="VKO47" s="429"/>
      <c r="VKP47" s="429"/>
      <c r="VKQ47" s="429"/>
      <c r="VKR47" s="429"/>
      <c r="VKS47" s="429"/>
      <c r="VKT47" s="429"/>
      <c r="VKU47" s="429"/>
      <c r="VKV47" s="429"/>
      <c r="VKW47" s="429"/>
      <c r="VKX47" s="429"/>
      <c r="VKY47" s="429"/>
      <c r="VKZ47" s="429"/>
      <c r="VLA47" s="429"/>
      <c r="VLB47" s="429"/>
      <c r="VLC47" s="429"/>
      <c r="VLD47" s="429"/>
      <c r="VLE47" s="429"/>
      <c r="VLF47" s="429"/>
      <c r="VLG47" s="429"/>
      <c r="VLH47" s="429"/>
      <c r="VLI47" s="429"/>
      <c r="VLJ47" s="429"/>
      <c r="VLK47" s="429"/>
      <c r="VLL47" s="429"/>
      <c r="VLM47" s="429"/>
      <c r="VLN47" s="429"/>
      <c r="VLO47" s="429"/>
      <c r="VLP47" s="429"/>
      <c r="VLQ47" s="429"/>
      <c r="VLR47" s="429"/>
      <c r="VLS47" s="429"/>
      <c r="VLT47" s="429"/>
      <c r="VLU47" s="429"/>
      <c r="VLV47" s="429"/>
      <c r="VLW47" s="429"/>
      <c r="VLX47" s="429"/>
      <c r="VLY47" s="429"/>
      <c r="VLZ47" s="429"/>
      <c r="VMA47" s="429"/>
      <c r="VMB47" s="429"/>
      <c r="VMC47" s="429"/>
      <c r="VMD47" s="429"/>
      <c r="VME47" s="429"/>
      <c r="VMF47" s="429"/>
      <c r="VMG47" s="429"/>
      <c r="VMH47" s="429"/>
      <c r="VMI47" s="429"/>
      <c r="VMJ47" s="429"/>
      <c r="VMK47" s="429"/>
      <c r="VML47" s="429"/>
      <c r="VMM47" s="429"/>
      <c r="VMN47" s="429"/>
      <c r="VMO47" s="429"/>
      <c r="VMP47" s="429"/>
      <c r="VMQ47" s="429"/>
      <c r="VMR47" s="429"/>
      <c r="VMS47" s="429"/>
      <c r="VMT47" s="429"/>
      <c r="VMU47" s="429"/>
      <c r="VMV47" s="429"/>
      <c r="VMW47" s="429"/>
      <c r="VMX47" s="429"/>
      <c r="VMY47" s="429"/>
      <c r="VMZ47" s="429"/>
      <c r="VNA47" s="429"/>
      <c r="VNB47" s="429"/>
      <c r="VNC47" s="429"/>
      <c r="VND47" s="429"/>
      <c r="VNE47" s="429"/>
      <c r="VNF47" s="429"/>
      <c r="VNG47" s="429"/>
      <c r="VNH47" s="429"/>
      <c r="VNI47" s="429"/>
      <c r="VNJ47" s="429"/>
      <c r="VNK47" s="429"/>
      <c r="VNL47" s="429"/>
      <c r="VNM47" s="429"/>
      <c r="VNN47" s="429"/>
      <c r="VNO47" s="429"/>
      <c r="VNP47" s="429"/>
      <c r="VNQ47" s="429"/>
      <c r="VNR47" s="429"/>
      <c r="VNS47" s="429"/>
      <c r="VNT47" s="429"/>
      <c r="VNU47" s="429"/>
      <c r="VNV47" s="429"/>
      <c r="VNW47" s="429"/>
      <c r="VNX47" s="429"/>
      <c r="VNY47" s="429"/>
      <c r="VNZ47" s="429"/>
      <c r="VOA47" s="429"/>
      <c r="VOB47" s="429"/>
      <c r="VOC47" s="429"/>
      <c r="VOD47" s="429"/>
      <c r="VOE47" s="429"/>
      <c r="VOF47" s="429"/>
      <c r="VOG47" s="429"/>
      <c r="VOH47" s="429"/>
      <c r="VOI47" s="429"/>
      <c r="VOJ47" s="429"/>
      <c r="VOK47" s="429"/>
      <c r="VOL47" s="429"/>
      <c r="VOM47" s="429"/>
      <c r="VON47" s="429"/>
      <c r="VOO47" s="429"/>
      <c r="VOP47" s="429"/>
      <c r="VOQ47" s="429"/>
      <c r="VOR47" s="429"/>
      <c r="VOS47" s="429"/>
      <c r="VOT47" s="429"/>
      <c r="VOU47" s="429"/>
      <c r="VOV47" s="429"/>
      <c r="VOW47" s="429"/>
      <c r="VOX47" s="429"/>
      <c r="VOY47" s="429"/>
      <c r="VOZ47" s="429"/>
      <c r="VPA47" s="429"/>
      <c r="VPB47" s="429"/>
      <c r="VPC47" s="429"/>
      <c r="VPD47" s="429"/>
      <c r="VPE47" s="429"/>
      <c r="VPF47" s="429"/>
      <c r="VPG47" s="429"/>
      <c r="VPH47" s="429"/>
      <c r="VPI47" s="429"/>
      <c r="VPJ47" s="429"/>
      <c r="VPK47" s="429"/>
      <c r="VPL47" s="429"/>
      <c r="VPM47" s="429"/>
      <c r="VPN47" s="429"/>
      <c r="VPO47" s="429"/>
      <c r="VPP47" s="429"/>
      <c r="VPQ47" s="429"/>
      <c r="VPR47" s="429"/>
      <c r="VPS47" s="429"/>
      <c r="VPT47" s="429"/>
      <c r="VPU47" s="429"/>
      <c r="VPV47" s="429"/>
      <c r="VPW47" s="429"/>
      <c r="VPX47" s="429"/>
      <c r="VPY47" s="429"/>
      <c r="VPZ47" s="429"/>
      <c r="VQA47" s="429"/>
      <c r="VQB47" s="429"/>
      <c r="VQC47" s="429"/>
      <c r="VQD47" s="429"/>
      <c r="VQE47" s="429"/>
      <c r="VQF47" s="429"/>
      <c r="VQG47" s="429"/>
      <c r="VQH47" s="429"/>
      <c r="VQI47" s="429"/>
      <c r="VQJ47" s="429"/>
      <c r="VQK47" s="429"/>
      <c r="VQL47" s="429"/>
      <c r="VQM47" s="429"/>
      <c r="VQN47" s="429"/>
      <c r="VQO47" s="429"/>
      <c r="VQP47" s="429"/>
      <c r="VQQ47" s="429"/>
      <c r="VQR47" s="429"/>
      <c r="VQS47" s="429"/>
      <c r="VQT47" s="429"/>
      <c r="VQU47" s="429"/>
      <c r="VQV47" s="429"/>
      <c r="VQW47" s="429"/>
      <c r="VQX47" s="429"/>
      <c r="VQY47" s="429"/>
      <c r="VQZ47" s="429"/>
      <c r="VRA47" s="429"/>
      <c r="VRB47" s="429"/>
      <c r="VRC47" s="429"/>
      <c r="VRD47" s="429"/>
      <c r="VRE47" s="429"/>
      <c r="VRF47" s="429"/>
      <c r="VRG47" s="429"/>
      <c r="VRH47" s="429"/>
      <c r="VRI47" s="429"/>
      <c r="VRJ47" s="429"/>
      <c r="VRK47" s="429"/>
      <c r="VRL47" s="429"/>
      <c r="VRM47" s="429"/>
      <c r="VRN47" s="429"/>
      <c r="VRO47" s="429"/>
      <c r="VRP47" s="429"/>
      <c r="VRQ47" s="429"/>
      <c r="VRR47" s="429"/>
      <c r="VRS47" s="429"/>
      <c r="VRT47" s="429"/>
      <c r="VRU47" s="429"/>
      <c r="VRV47" s="429"/>
      <c r="VRW47" s="429"/>
      <c r="VRX47" s="429"/>
      <c r="VRY47" s="429"/>
      <c r="VRZ47" s="429"/>
      <c r="VSA47" s="429"/>
      <c r="VSB47" s="429"/>
      <c r="VSC47" s="429"/>
      <c r="VSD47" s="429"/>
      <c r="VSE47" s="429"/>
      <c r="VSF47" s="429"/>
      <c r="VSG47" s="429"/>
      <c r="VSH47" s="429"/>
      <c r="VSI47" s="429"/>
      <c r="VSJ47" s="429"/>
      <c r="VSK47" s="429"/>
      <c r="VSL47" s="429"/>
      <c r="VSM47" s="429"/>
      <c r="VSN47" s="429"/>
      <c r="VSO47" s="429"/>
      <c r="VSP47" s="429"/>
      <c r="VSQ47" s="429"/>
      <c r="VSR47" s="429"/>
      <c r="VSS47" s="429"/>
      <c r="VST47" s="429"/>
      <c r="VSU47" s="429"/>
      <c r="VSV47" s="429"/>
      <c r="VSW47" s="429"/>
      <c r="VSX47" s="429"/>
      <c r="VSY47" s="429"/>
      <c r="VSZ47" s="429"/>
      <c r="VTA47" s="429"/>
      <c r="VTB47" s="429"/>
      <c r="VTC47" s="429"/>
      <c r="VTD47" s="429"/>
      <c r="VTE47" s="429"/>
      <c r="VTF47" s="429"/>
      <c r="VTG47" s="429"/>
      <c r="VTH47" s="429"/>
      <c r="VTI47" s="429"/>
      <c r="VTJ47" s="429"/>
      <c r="VTK47" s="429"/>
      <c r="VTL47" s="429"/>
      <c r="VTM47" s="429"/>
      <c r="VTN47" s="429"/>
      <c r="VTO47" s="429"/>
      <c r="VTP47" s="429"/>
      <c r="VTQ47" s="429"/>
      <c r="VTR47" s="429"/>
      <c r="VTS47" s="429"/>
      <c r="VTT47" s="429"/>
      <c r="VTU47" s="429"/>
      <c r="VTV47" s="429"/>
      <c r="VTW47" s="429"/>
      <c r="VTX47" s="429"/>
      <c r="VTY47" s="429"/>
      <c r="VTZ47" s="429"/>
      <c r="VUA47" s="429"/>
      <c r="VUB47" s="429"/>
      <c r="VUC47" s="429"/>
      <c r="VUD47" s="429"/>
      <c r="VUE47" s="429"/>
      <c r="VUF47" s="429"/>
      <c r="VUG47" s="429"/>
      <c r="VUH47" s="429"/>
      <c r="VUI47" s="429"/>
      <c r="VUJ47" s="429"/>
      <c r="VUK47" s="429"/>
      <c r="VUL47" s="429"/>
      <c r="VUM47" s="429"/>
      <c r="VUN47" s="429"/>
      <c r="VUO47" s="429"/>
      <c r="VUP47" s="429"/>
      <c r="VUQ47" s="429"/>
      <c r="VUR47" s="429"/>
      <c r="VUS47" s="429"/>
      <c r="VUT47" s="429"/>
      <c r="VUU47" s="429"/>
      <c r="VUV47" s="429"/>
      <c r="VUW47" s="429"/>
      <c r="VUX47" s="429"/>
      <c r="VUY47" s="429"/>
      <c r="VUZ47" s="429"/>
      <c r="VVA47" s="429"/>
      <c r="VVB47" s="429"/>
      <c r="VVC47" s="429"/>
      <c r="VVD47" s="429"/>
      <c r="VVE47" s="429"/>
      <c r="VVF47" s="429"/>
      <c r="VVG47" s="429"/>
      <c r="VVH47" s="429"/>
      <c r="VVI47" s="429"/>
      <c r="VVJ47" s="429"/>
      <c r="VVK47" s="429"/>
      <c r="VVL47" s="429"/>
      <c r="VVM47" s="429"/>
      <c r="VVN47" s="429"/>
      <c r="VVO47" s="429"/>
      <c r="VVP47" s="429"/>
      <c r="VVQ47" s="429"/>
      <c r="VVR47" s="429"/>
      <c r="VVS47" s="429"/>
      <c r="VVT47" s="429"/>
      <c r="VVU47" s="429"/>
      <c r="VVV47" s="429"/>
      <c r="VVW47" s="429"/>
      <c r="VVX47" s="429"/>
      <c r="VVY47" s="429"/>
      <c r="VVZ47" s="429"/>
      <c r="VWA47" s="429"/>
      <c r="VWB47" s="429"/>
      <c r="VWC47" s="429"/>
      <c r="VWD47" s="429"/>
      <c r="VWE47" s="429"/>
      <c r="VWF47" s="429"/>
      <c r="VWG47" s="429"/>
      <c r="VWH47" s="429"/>
      <c r="VWI47" s="429"/>
      <c r="VWJ47" s="429"/>
      <c r="VWK47" s="429"/>
      <c r="VWL47" s="429"/>
      <c r="VWM47" s="429"/>
      <c r="VWN47" s="429"/>
      <c r="VWO47" s="429"/>
      <c r="VWP47" s="429"/>
      <c r="VWQ47" s="429"/>
      <c r="VWR47" s="429"/>
      <c r="VWS47" s="429"/>
      <c r="VWT47" s="429"/>
      <c r="VWU47" s="429"/>
      <c r="VWV47" s="429"/>
      <c r="VWW47" s="429"/>
      <c r="VWX47" s="429"/>
      <c r="VWY47" s="429"/>
      <c r="VWZ47" s="429"/>
      <c r="VXA47" s="429"/>
      <c r="VXB47" s="429"/>
      <c r="VXC47" s="429"/>
      <c r="VXD47" s="429"/>
      <c r="VXE47" s="429"/>
      <c r="VXF47" s="429"/>
      <c r="VXG47" s="429"/>
      <c r="VXH47" s="429"/>
      <c r="VXI47" s="429"/>
      <c r="VXJ47" s="429"/>
      <c r="VXK47" s="429"/>
      <c r="VXL47" s="429"/>
      <c r="VXM47" s="429"/>
      <c r="VXN47" s="429"/>
      <c r="VXO47" s="429"/>
      <c r="VXP47" s="429"/>
      <c r="VXQ47" s="429"/>
      <c r="VXR47" s="429"/>
      <c r="VXS47" s="429"/>
      <c r="VXT47" s="429"/>
      <c r="VXU47" s="429"/>
      <c r="VXV47" s="429"/>
      <c r="VXW47" s="429"/>
      <c r="VXX47" s="429"/>
      <c r="VXY47" s="429"/>
      <c r="VXZ47" s="429"/>
      <c r="VYA47" s="429"/>
      <c r="VYB47" s="429"/>
      <c r="VYC47" s="429"/>
      <c r="VYD47" s="429"/>
      <c r="VYE47" s="429"/>
      <c r="VYF47" s="429"/>
      <c r="VYG47" s="429"/>
      <c r="VYH47" s="429"/>
      <c r="VYI47" s="429"/>
      <c r="VYJ47" s="429"/>
      <c r="VYK47" s="429"/>
      <c r="VYL47" s="429"/>
      <c r="VYM47" s="429"/>
      <c r="VYN47" s="429"/>
      <c r="VYO47" s="429"/>
      <c r="VYP47" s="429"/>
      <c r="VYQ47" s="429"/>
      <c r="VYR47" s="429"/>
      <c r="VYS47" s="429"/>
      <c r="VYT47" s="429"/>
      <c r="VYU47" s="429"/>
      <c r="VYV47" s="429"/>
      <c r="VYW47" s="429"/>
      <c r="VYX47" s="429"/>
      <c r="VYY47" s="429"/>
      <c r="VYZ47" s="429"/>
      <c r="VZA47" s="429"/>
      <c r="VZB47" s="429"/>
      <c r="VZC47" s="429"/>
      <c r="VZD47" s="429"/>
      <c r="VZE47" s="429"/>
      <c r="VZF47" s="429"/>
      <c r="VZG47" s="429"/>
      <c r="VZH47" s="429"/>
      <c r="VZI47" s="429"/>
      <c r="VZJ47" s="429"/>
      <c r="VZK47" s="429"/>
      <c r="VZL47" s="429"/>
      <c r="VZM47" s="429"/>
      <c r="VZN47" s="429"/>
      <c r="VZO47" s="429"/>
      <c r="VZP47" s="429"/>
      <c r="VZQ47" s="429"/>
      <c r="VZR47" s="429"/>
      <c r="VZS47" s="429"/>
      <c r="VZT47" s="429"/>
      <c r="VZU47" s="429"/>
      <c r="VZV47" s="429"/>
      <c r="VZW47" s="429"/>
      <c r="VZX47" s="429"/>
      <c r="VZY47" s="429"/>
      <c r="VZZ47" s="429"/>
      <c r="WAA47" s="429"/>
      <c r="WAB47" s="429"/>
      <c r="WAC47" s="429"/>
      <c r="WAD47" s="429"/>
      <c r="WAE47" s="429"/>
      <c r="WAF47" s="429"/>
      <c r="WAG47" s="429"/>
      <c r="WAH47" s="429"/>
      <c r="WAI47" s="429"/>
      <c r="WAJ47" s="429"/>
      <c r="WAK47" s="429"/>
      <c r="WAL47" s="429"/>
      <c r="WAM47" s="429"/>
      <c r="WAN47" s="429"/>
      <c r="WAO47" s="429"/>
      <c r="WAP47" s="429"/>
      <c r="WAQ47" s="429"/>
      <c r="WAR47" s="429"/>
      <c r="WAS47" s="429"/>
      <c r="WAT47" s="429"/>
      <c r="WAU47" s="429"/>
      <c r="WAV47" s="429"/>
      <c r="WAW47" s="429"/>
      <c r="WAX47" s="429"/>
      <c r="WAY47" s="429"/>
      <c r="WAZ47" s="429"/>
      <c r="WBA47" s="429"/>
      <c r="WBB47" s="429"/>
      <c r="WBC47" s="429"/>
      <c r="WBD47" s="429"/>
      <c r="WBE47" s="429"/>
      <c r="WBF47" s="429"/>
      <c r="WBG47" s="429"/>
      <c r="WBH47" s="429"/>
      <c r="WBI47" s="429"/>
      <c r="WBJ47" s="429"/>
      <c r="WBK47" s="429"/>
      <c r="WBL47" s="429"/>
      <c r="WBM47" s="429"/>
      <c r="WBN47" s="429"/>
      <c r="WBO47" s="429"/>
      <c r="WBP47" s="429"/>
      <c r="WBQ47" s="429"/>
      <c r="WBR47" s="429"/>
      <c r="WBS47" s="429"/>
      <c r="WBT47" s="429"/>
      <c r="WBU47" s="429"/>
      <c r="WBV47" s="429"/>
      <c r="WBW47" s="429"/>
      <c r="WBX47" s="429"/>
      <c r="WBY47" s="429"/>
      <c r="WBZ47" s="429"/>
      <c r="WCA47" s="429"/>
      <c r="WCB47" s="429"/>
      <c r="WCC47" s="429"/>
      <c r="WCD47" s="429"/>
      <c r="WCE47" s="429"/>
      <c r="WCF47" s="429"/>
      <c r="WCG47" s="429"/>
      <c r="WCH47" s="429"/>
      <c r="WCI47" s="429"/>
      <c r="WCJ47" s="429"/>
      <c r="WCK47" s="429"/>
      <c r="WCL47" s="429"/>
      <c r="WCM47" s="429"/>
      <c r="WCN47" s="429"/>
      <c r="WCO47" s="429"/>
      <c r="WCP47" s="429"/>
      <c r="WCQ47" s="429"/>
      <c r="WCR47" s="429"/>
      <c r="WCS47" s="429"/>
      <c r="WCT47" s="429"/>
      <c r="WCU47" s="429"/>
      <c r="WCV47" s="429"/>
      <c r="WCW47" s="429"/>
      <c r="WCX47" s="429"/>
      <c r="WCY47" s="429"/>
      <c r="WCZ47" s="429"/>
      <c r="WDA47" s="429"/>
      <c r="WDB47" s="429"/>
      <c r="WDC47" s="429"/>
      <c r="WDD47" s="429"/>
      <c r="WDE47" s="429"/>
      <c r="WDF47" s="429"/>
      <c r="WDG47" s="429"/>
      <c r="WDH47" s="429"/>
      <c r="WDI47" s="429"/>
      <c r="WDJ47" s="429"/>
      <c r="WDK47" s="429"/>
      <c r="WDL47" s="429"/>
      <c r="WDM47" s="429"/>
      <c r="WDN47" s="429"/>
      <c r="WDO47" s="429"/>
      <c r="WDP47" s="429"/>
      <c r="WDQ47" s="429"/>
      <c r="WDR47" s="429"/>
      <c r="WDS47" s="429"/>
      <c r="WDT47" s="429"/>
      <c r="WDU47" s="429"/>
      <c r="WDV47" s="429"/>
      <c r="WDW47" s="429"/>
      <c r="WDX47" s="429"/>
      <c r="WDY47" s="429"/>
      <c r="WDZ47" s="429"/>
      <c r="WEA47" s="429"/>
      <c r="WEB47" s="429"/>
      <c r="WEC47" s="429"/>
      <c r="WED47" s="429"/>
      <c r="WEE47" s="429"/>
      <c r="WEF47" s="429"/>
      <c r="WEG47" s="429"/>
      <c r="WEH47" s="429"/>
      <c r="WEI47" s="429"/>
      <c r="WEJ47" s="429"/>
      <c r="WEK47" s="429"/>
      <c r="WEL47" s="429"/>
      <c r="WEM47" s="429"/>
      <c r="WEN47" s="429"/>
      <c r="WEO47" s="429"/>
      <c r="WEP47" s="429"/>
      <c r="WEQ47" s="429"/>
      <c r="WER47" s="429"/>
      <c r="WES47" s="429"/>
      <c r="WET47" s="429"/>
      <c r="WEU47" s="429"/>
      <c r="WEV47" s="429"/>
      <c r="WEW47" s="429"/>
      <c r="WEX47" s="429"/>
      <c r="WEY47" s="429"/>
      <c r="WEZ47" s="429"/>
      <c r="WFA47" s="429"/>
      <c r="WFB47" s="429"/>
      <c r="WFC47" s="429"/>
      <c r="WFD47" s="429"/>
      <c r="WFE47" s="429"/>
      <c r="WFF47" s="429"/>
      <c r="WFG47" s="429"/>
      <c r="WFH47" s="429"/>
      <c r="WFI47" s="429"/>
      <c r="WFJ47" s="429"/>
      <c r="WFK47" s="429"/>
      <c r="WFL47" s="429"/>
      <c r="WFM47" s="429"/>
      <c r="WFN47" s="429"/>
      <c r="WFO47" s="429"/>
      <c r="WFP47" s="429"/>
      <c r="WFQ47" s="429"/>
      <c r="WFR47" s="429"/>
      <c r="WFS47" s="429"/>
      <c r="WFT47" s="429"/>
      <c r="WFU47" s="429"/>
      <c r="WFV47" s="429"/>
      <c r="WFW47" s="429"/>
      <c r="WFX47" s="429"/>
      <c r="WFY47" s="429"/>
      <c r="WFZ47" s="429"/>
      <c r="WGA47" s="429"/>
      <c r="WGB47" s="429"/>
      <c r="WGC47" s="429"/>
      <c r="WGD47" s="429"/>
      <c r="WGE47" s="429"/>
      <c r="WGF47" s="429"/>
      <c r="WGG47" s="429"/>
      <c r="WGH47" s="429"/>
      <c r="WGI47" s="429"/>
      <c r="WGJ47" s="429"/>
      <c r="WGK47" s="429"/>
      <c r="WGL47" s="429"/>
      <c r="WGM47" s="429"/>
      <c r="WGN47" s="429"/>
      <c r="WGO47" s="429"/>
      <c r="WGP47" s="429"/>
      <c r="WGQ47" s="429"/>
      <c r="WGR47" s="429"/>
      <c r="WGS47" s="429"/>
      <c r="WGT47" s="429"/>
      <c r="WGU47" s="429"/>
      <c r="WGV47" s="429"/>
      <c r="WGW47" s="429"/>
      <c r="WGX47" s="429"/>
      <c r="WGY47" s="429"/>
      <c r="WGZ47" s="429"/>
      <c r="WHA47" s="429"/>
      <c r="WHB47" s="429"/>
      <c r="WHC47" s="429"/>
      <c r="WHD47" s="429"/>
      <c r="WHE47" s="429"/>
      <c r="WHF47" s="429"/>
      <c r="WHG47" s="429"/>
      <c r="WHH47" s="429"/>
      <c r="WHI47" s="429"/>
      <c r="WHJ47" s="429"/>
      <c r="WHK47" s="429"/>
      <c r="WHL47" s="429"/>
      <c r="WHM47" s="429"/>
      <c r="WHN47" s="429"/>
      <c r="WHO47" s="429"/>
      <c r="WHP47" s="429"/>
      <c r="WHQ47" s="429"/>
      <c r="WHR47" s="429"/>
      <c r="WHS47" s="429"/>
      <c r="WHT47" s="429"/>
      <c r="WHU47" s="429"/>
      <c r="WHV47" s="429"/>
      <c r="WHW47" s="429"/>
      <c r="WHX47" s="429"/>
      <c r="WHY47" s="429"/>
      <c r="WHZ47" s="429"/>
      <c r="WIA47" s="429"/>
      <c r="WIB47" s="429"/>
      <c r="WIC47" s="429"/>
      <c r="WID47" s="429"/>
      <c r="WIE47" s="429"/>
      <c r="WIF47" s="429"/>
      <c r="WIG47" s="429"/>
      <c r="WIH47" s="429"/>
      <c r="WII47" s="429"/>
      <c r="WIJ47" s="429"/>
      <c r="WIK47" s="429"/>
      <c r="WIL47" s="429"/>
      <c r="WIM47" s="429"/>
      <c r="WIN47" s="429"/>
      <c r="WIO47" s="429"/>
      <c r="WIP47" s="429"/>
      <c r="WIQ47" s="429"/>
      <c r="WIR47" s="429"/>
      <c r="WIS47" s="429"/>
      <c r="WIT47" s="429"/>
      <c r="WIU47" s="429"/>
      <c r="WIV47" s="429"/>
      <c r="WIW47" s="429"/>
      <c r="WIX47" s="429"/>
      <c r="WIY47" s="429"/>
      <c r="WIZ47" s="429"/>
      <c r="WJA47" s="429"/>
      <c r="WJB47" s="429"/>
      <c r="WJC47" s="429"/>
      <c r="WJD47" s="429"/>
      <c r="WJE47" s="429"/>
      <c r="WJF47" s="429"/>
      <c r="WJG47" s="429"/>
      <c r="WJH47" s="429"/>
      <c r="WJI47" s="429"/>
      <c r="WJJ47" s="429"/>
      <c r="WJK47" s="429"/>
      <c r="WJL47" s="429"/>
      <c r="WJM47" s="429"/>
      <c r="WJN47" s="429"/>
      <c r="WJO47" s="429"/>
      <c r="WJP47" s="429"/>
      <c r="WJQ47" s="429"/>
      <c r="WJR47" s="429"/>
      <c r="WJS47" s="429"/>
      <c r="WJT47" s="429"/>
      <c r="WJU47" s="429"/>
      <c r="WJV47" s="429"/>
      <c r="WJW47" s="429"/>
      <c r="WJX47" s="429"/>
      <c r="WJY47" s="429"/>
      <c r="WJZ47" s="429"/>
      <c r="WKA47" s="429"/>
      <c r="WKB47" s="429"/>
      <c r="WKC47" s="429"/>
      <c r="WKD47" s="429"/>
      <c r="WKE47" s="429"/>
      <c r="WKF47" s="429"/>
      <c r="WKG47" s="429"/>
      <c r="WKH47" s="429"/>
      <c r="WKI47" s="429"/>
      <c r="WKJ47" s="429"/>
      <c r="WKK47" s="429"/>
      <c r="WKL47" s="429"/>
      <c r="WKM47" s="429"/>
      <c r="WKN47" s="429"/>
      <c r="WKO47" s="429"/>
      <c r="WKP47" s="429"/>
      <c r="WKQ47" s="429"/>
      <c r="WKR47" s="429"/>
      <c r="WKS47" s="429"/>
      <c r="WKT47" s="429"/>
      <c r="WKU47" s="429"/>
      <c r="WKV47" s="429"/>
      <c r="WKW47" s="429"/>
      <c r="WKX47" s="429"/>
      <c r="WKY47" s="429"/>
      <c r="WKZ47" s="429"/>
      <c r="WLA47" s="429"/>
      <c r="WLB47" s="429"/>
      <c r="WLC47" s="429"/>
      <c r="WLD47" s="429"/>
      <c r="WLE47" s="429"/>
      <c r="WLF47" s="429"/>
      <c r="WLG47" s="429"/>
      <c r="WLH47" s="429"/>
      <c r="WLI47" s="429"/>
      <c r="WLJ47" s="429"/>
      <c r="WLK47" s="429"/>
      <c r="WLL47" s="429"/>
      <c r="WLM47" s="429"/>
      <c r="WLN47" s="429"/>
      <c r="WLO47" s="429"/>
      <c r="WLP47" s="429"/>
      <c r="WLQ47" s="429"/>
      <c r="WLR47" s="429"/>
      <c r="WLS47" s="429"/>
      <c r="WLT47" s="429"/>
      <c r="WLU47" s="429"/>
      <c r="WLV47" s="429"/>
      <c r="WLW47" s="429"/>
      <c r="WLX47" s="429"/>
      <c r="WLY47" s="429"/>
      <c r="WLZ47" s="429"/>
      <c r="WMA47" s="429"/>
      <c r="WMB47" s="429"/>
      <c r="WMC47" s="429"/>
      <c r="WMD47" s="429"/>
      <c r="WME47" s="429"/>
      <c r="WMF47" s="429"/>
      <c r="WMG47" s="429"/>
      <c r="WMH47" s="429"/>
      <c r="WMI47" s="429"/>
      <c r="WMJ47" s="429"/>
      <c r="WMK47" s="429"/>
      <c r="WML47" s="429"/>
      <c r="WMM47" s="429"/>
      <c r="WMN47" s="429"/>
      <c r="WMO47" s="429"/>
      <c r="WMP47" s="429"/>
      <c r="WMQ47" s="429"/>
      <c r="WMR47" s="429"/>
      <c r="WMS47" s="429"/>
      <c r="WMT47" s="429"/>
      <c r="WMU47" s="429"/>
      <c r="WMV47" s="429"/>
      <c r="WMW47" s="429"/>
      <c r="WMX47" s="429"/>
      <c r="WMY47" s="429"/>
      <c r="WMZ47" s="429"/>
      <c r="WNA47" s="429"/>
      <c r="WNB47" s="429"/>
      <c r="WNC47" s="429"/>
      <c r="WND47" s="429"/>
      <c r="WNE47" s="429"/>
      <c r="WNF47" s="429"/>
      <c r="WNG47" s="429"/>
      <c r="WNH47" s="429"/>
      <c r="WNI47" s="429"/>
      <c r="WNJ47" s="429"/>
      <c r="WNK47" s="429"/>
      <c r="WNL47" s="429"/>
      <c r="WNM47" s="429"/>
      <c r="WNN47" s="429"/>
      <c r="WNO47" s="429"/>
      <c r="WNP47" s="429"/>
      <c r="WNQ47" s="429"/>
      <c r="WNR47" s="429"/>
      <c r="WNS47" s="429"/>
      <c r="WNT47" s="429"/>
      <c r="WNU47" s="429"/>
      <c r="WNV47" s="429"/>
      <c r="WNW47" s="429"/>
      <c r="WNX47" s="429"/>
      <c r="WNY47" s="429"/>
      <c r="WNZ47" s="429"/>
      <c r="WOA47" s="429"/>
      <c r="WOB47" s="429"/>
      <c r="WOC47" s="429"/>
      <c r="WOD47" s="429"/>
      <c r="WOE47" s="429"/>
      <c r="WOF47" s="429"/>
      <c r="WOG47" s="429"/>
      <c r="WOH47" s="429"/>
      <c r="WOI47" s="429"/>
      <c r="WOJ47" s="429"/>
      <c r="WOK47" s="429"/>
      <c r="WOL47" s="429"/>
      <c r="WOM47" s="429"/>
      <c r="WON47" s="429"/>
      <c r="WOO47" s="429"/>
      <c r="WOP47" s="429"/>
      <c r="WOQ47" s="429"/>
      <c r="WOR47" s="429"/>
      <c r="WOS47" s="429"/>
      <c r="WOT47" s="429"/>
      <c r="WOU47" s="429"/>
      <c r="WOV47" s="429"/>
      <c r="WOW47" s="429"/>
      <c r="WOX47" s="429"/>
      <c r="WOY47" s="429"/>
      <c r="WOZ47" s="429"/>
      <c r="WPA47" s="429"/>
      <c r="WPB47" s="429"/>
      <c r="WPC47" s="429"/>
      <c r="WPD47" s="429"/>
      <c r="WPE47" s="429"/>
      <c r="WPF47" s="429"/>
      <c r="WPG47" s="429"/>
      <c r="WPH47" s="429"/>
      <c r="WPI47" s="429"/>
      <c r="WPJ47" s="429"/>
      <c r="WPK47" s="429"/>
      <c r="WPL47" s="429"/>
      <c r="WPM47" s="429"/>
      <c r="WPN47" s="429"/>
      <c r="WPO47" s="429"/>
      <c r="WPP47" s="429"/>
      <c r="WPQ47" s="429"/>
      <c r="WPR47" s="429"/>
      <c r="WPS47" s="429"/>
      <c r="WPT47" s="429"/>
      <c r="WPU47" s="429"/>
      <c r="WPV47" s="429"/>
      <c r="WPW47" s="429"/>
      <c r="WPX47" s="429"/>
      <c r="WPY47" s="429"/>
      <c r="WPZ47" s="429"/>
      <c r="WQA47" s="429"/>
      <c r="WQB47" s="429"/>
      <c r="WQC47" s="429"/>
      <c r="WQD47" s="429"/>
      <c r="WQE47" s="429"/>
      <c r="WQF47" s="429"/>
      <c r="WQG47" s="429"/>
      <c r="WQH47" s="429"/>
      <c r="WQI47" s="429"/>
      <c r="WQJ47" s="429"/>
      <c r="WQK47" s="429"/>
      <c r="WQL47" s="429"/>
      <c r="WQM47" s="429"/>
      <c r="WQN47" s="429"/>
      <c r="WQO47" s="429"/>
      <c r="WQP47" s="429"/>
      <c r="WQQ47" s="429"/>
      <c r="WQR47" s="429"/>
      <c r="WQS47" s="429"/>
      <c r="WQT47" s="429"/>
      <c r="WQU47" s="429"/>
      <c r="WQV47" s="429"/>
      <c r="WQW47" s="429"/>
      <c r="WQX47" s="429"/>
      <c r="WQY47" s="429"/>
      <c r="WQZ47" s="429"/>
      <c r="WRA47" s="429"/>
      <c r="WRB47" s="429"/>
      <c r="WRC47" s="429"/>
      <c r="WRD47" s="429"/>
      <c r="WRE47" s="429"/>
      <c r="WRF47" s="429"/>
      <c r="WRG47" s="429"/>
      <c r="WRH47" s="429"/>
      <c r="WRI47" s="429"/>
      <c r="WRJ47" s="429"/>
      <c r="WRK47" s="429"/>
      <c r="WRL47" s="429"/>
      <c r="WRM47" s="429"/>
      <c r="WRN47" s="429"/>
      <c r="WRO47" s="429"/>
      <c r="WRP47" s="429"/>
      <c r="WRQ47" s="429"/>
      <c r="WRR47" s="429"/>
      <c r="WRS47" s="429"/>
      <c r="WRT47" s="429"/>
      <c r="WRU47" s="429"/>
      <c r="WRV47" s="429"/>
      <c r="WRW47" s="429"/>
      <c r="WRX47" s="429"/>
      <c r="WRY47" s="429"/>
      <c r="WRZ47" s="429"/>
      <c r="WSA47" s="429"/>
      <c r="WSB47" s="429"/>
      <c r="WSC47" s="429"/>
      <c r="WSD47" s="429"/>
      <c r="WSE47" s="429"/>
      <c r="WSF47" s="429"/>
      <c r="WSG47" s="429"/>
      <c r="WSH47" s="429"/>
      <c r="WSI47" s="429"/>
      <c r="WSJ47" s="429"/>
      <c r="WSK47" s="429"/>
      <c r="WSL47" s="429"/>
      <c r="WSM47" s="429"/>
      <c r="WSN47" s="429"/>
      <c r="WSO47" s="429"/>
      <c r="WSP47" s="429"/>
      <c r="WSQ47" s="429"/>
      <c r="WSR47" s="429"/>
      <c r="WSS47" s="429"/>
      <c r="WST47" s="429"/>
      <c r="WSU47" s="429"/>
      <c r="WSV47" s="429"/>
      <c r="WSW47" s="429"/>
      <c r="WSX47" s="429"/>
      <c r="WSY47" s="429"/>
      <c r="WSZ47" s="429"/>
      <c r="WTA47" s="429"/>
      <c r="WTB47" s="429"/>
      <c r="WTC47" s="429"/>
      <c r="WTD47" s="429"/>
      <c r="WTE47" s="429"/>
      <c r="WTF47" s="429"/>
      <c r="WTG47" s="429"/>
      <c r="WTH47" s="429"/>
      <c r="WTI47" s="429"/>
      <c r="WTJ47" s="429"/>
      <c r="WTK47" s="429"/>
      <c r="WTL47" s="429"/>
      <c r="WTM47" s="429"/>
      <c r="WTN47" s="429"/>
      <c r="WTO47" s="429"/>
      <c r="WTP47" s="429"/>
      <c r="WTQ47" s="429"/>
      <c r="WTR47" s="429"/>
      <c r="WTS47" s="429"/>
      <c r="WTT47" s="429"/>
      <c r="WTU47" s="429"/>
      <c r="WTV47" s="429"/>
      <c r="WTW47" s="429"/>
      <c r="WTX47" s="429"/>
      <c r="WTY47" s="429"/>
      <c r="WTZ47" s="429"/>
      <c r="WUA47" s="429"/>
      <c r="WUB47" s="429"/>
      <c r="WUC47" s="429"/>
      <c r="WUD47" s="429"/>
      <c r="WUE47" s="429"/>
      <c r="WUF47" s="429"/>
      <c r="WUG47" s="429"/>
      <c r="WUH47" s="429"/>
      <c r="WUI47" s="429"/>
      <c r="WUJ47" s="429"/>
      <c r="WUK47" s="429"/>
      <c r="WUL47" s="429"/>
      <c r="WUM47" s="429"/>
      <c r="WUN47" s="429"/>
      <c r="WUO47" s="429"/>
      <c r="WUP47" s="429"/>
      <c r="WUQ47" s="429"/>
      <c r="WUR47" s="429"/>
      <c r="WUS47" s="429"/>
      <c r="WUT47" s="429"/>
      <c r="WUU47" s="429"/>
      <c r="WUV47" s="429"/>
      <c r="WUW47" s="429"/>
      <c r="WUX47" s="429"/>
      <c r="WUY47" s="429"/>
      <c r="WUZ47" s="429"/>
      <c r="WVA47" s="429"/>
      <c r="WVB47" s="429"/>
      <c r="WVC47" s="429"/>
      <c r="WVD47" s="429"/>
      <c r="WVE47" s="429"/>
      <c r="WVF47" s="429"/>
      <c r="WVG47" s="429"/>
      <c r="WVH47" s="429"/>
      <c r="WVI47" s="429"/>
      <c r="WVJ47" s="429"/>
      <c r="WVK47" s="429"/>
      <c r="WVL47" s="429"/>
      <c r="WVM47" s="429"/>
      <c r="WVN47" s="429"/>
      <c r="WVO47" s="429"/>
      <c r="WVP47" s="429"/>
      <c r="WVQ47" s="429"/>
      <c r="WVR47" s="429"/>
      <c r="WVS47" s="429"/>
      <c r="WVT47" s="429"/>
      <c r="WVU47" s="429"/>
      <c r="WVV47" s="429"/>
      <c r="WVW47" s="429"/>
      <c r="WVX47" s="429"/>
      <c r="WVY47" s="429"/>
      <c r="WVZ47" s="429"/>
      <c r="WWA47" s="429"/>
      <c r="WWB47" s="429"/>
      <c r="WWC47" s="429"/>
      <c r="WWD47" s="429"/>
      <c r="WWE47" s="429"/>
      <c r="WWF47" s="429"/>
      <c r="WWG47" s="429"/>
      <c r="WWH47" s="429"/>
      <c r="WWI47" s="429"/>
      <c r="WWJ47" s="429"/>
      <c r="WWK47" s="429"/>
      <c r="WWL47" s="429"/>
      <c r="WWM47" s="429"/>
      <c r="WWN47" s="429"/>
      <c r="WWO47" s="429"/>
      <c r="WWP47" s="429"/>
      <c r="WWQ47" s="429"/>
      <c r="WWR47" s="429"/>
      <c r="WWS47" s="429"/>
      <c r="WWT47" s="429"/>
      <c r="WWU47" s="429"/>
      <c r="WWV47" s="429"/>
      <c r="WWW47" s="429"/>
      <c r="WWX47" s="429"/>
      <c r="WWY47" s="429"/>
      <c r="WWZ47" s="429"/>
      <c r="WXA47" s="429"/>
      <c r="WXB47" s="429"/>
      <c r="WXC47" s="429"/>
      <c r="WXD47" s="429"/>
      <c r="WXE47" s="429"/>
      <c r="WXF47" s="429"/>
      <c r="WXG47" s="429"/>
      <c r="WXH47" s="429"/>
      <c r="WXI47" s="429"/>
      <c r="WXJ47" s="429"/>
      <c r="WXK47" s="429"/>
      <c r="WXL47" s="429"/>
      <c r="WXM47" s="429"/>
      <c r="WXN47" s="429"/>
      <c r="WXO47" s="429"/>
      <c r="WXP47" s="429"/>
      <c r="WXQ47" s="429"/>
      <c r="WXR47" s="429"/>
      <c r="WXS47" s="429"/>
      <c r="WXT47" s="429"/>
      <c r="WXU47" s="429"/>
      <c r="WXV47" s="429"/>
      <c r="WXW47" s="429"/>
      <c r="WXX47" s="429"/>
      <c r="WXY47" s="429"/>
      <c r="WXZ47" s="429"/>
      <c r="WYA47" s="429"/>
      <c r="WYB47" s="429"/>
      <c r="WYC47" s="429"/>
      <c r="WYD47" s="429"/>
      <c r="WYE47" s="429"/>
      <c r="WYF47" s="429"/>
      <c r="WYG47" s="429"/>
      <c r="WYH47" s="429"/>
      <c r="WYI47" s="429"/>
      <c r="WYJ47" s="429"/>
      <c r="WYK47" s="429"/>
      <c r="WYL47" s="429"/>
      <c r="WYM47" s="429"/>
      <c r="WYN47" s="429"/>
      <c r="WYO47" s="429"/>
      <c r="WYP47" s="429"/>
      <c r="WYQ47" s="429"/>
      <c r="WYR47" s="429"/>
      <c r="WYS47" s="429"/>
      <c r="WYT47" s="429"/>
      <c r="WYU47" s="429"/>
      <c r="WYV47" s="429"/>
      <c r="WYW47" s="429"/>
      <c r="WYX47" s="429"/>
      <c r="WYY47" s="429"/>
      <c r="WYZ47" s="429"/>
      <c r="WZA47" s="429"/>
      <c r="WZB47" s="429"/>
      <c r="WZC47" s="429"/>
      <c r="WZD47" s="429"/>
      <c r="WZE47" s="429"/>
      <c r="WZF47" s="429"/>
      <c r="WZG47" s="429"/>
      <c r="WZH47" s="429"/>
      <c r="WZI47" s="429"/>
      <c r="WZJ47" s="429"/>
      <c r="WZK47" s="429"/>
      <c r="WZL47" s="429"/>
      <c r="WZM47" s="429"/>
      <c r="WZN47" s="429"/>
      <c r="WZO47" s="429"/>
      <c r="WZP47" s="429"/>
      <c r="WZQ47" s="429"/>
      <c r="WZR47" s="429"/>
      <c r="WZS47" s="429"/>
      <c r="WZT47" s="429"/>
      <c r="WZU47" s="429"/>
      <c r="WZV47" s="429"/>
      <c r="WZW47" s="429"/>
      <c r="WZX47" s="429"/>
      <c r="WZY47" s="429"/>
      <c r="WZZ47" s="429"/>
      <c r="XAA47" s="429"/>
      <c r="XAB47" s="429"/>
      <c r="XAC47" s="429"/>
      <c r="XAD47" s="429"/>
      <c r="XAE47" s="429"/>
      <c r="XAF47" s="429"/>
      <c r="XAG47" s="429"/>
      <c r="XAH47" s="429"/>
      <c r="XAI47" s="429"/>
      <c r="XAJ47" s="429"/>
      <c r="XAK47" s="429"/>
      <c r="XAL47" s="429"/>
      <c r="XAM47" s="429"/>
      <c r="XAN47" s="429"/>
      <c r="XAO47" s="429"/>
      <c r="XAP47" s="429"/>
      <c r="XAQ47" s="429"/>
      <c r="XAR47" s="429"/>
      <c r="XAS47" s="429"/>
      <c r="XAT47" s="429"/>
      <c r="XAU47" s="429"/>
      <c r="XAV47" s="429"/>
      <c r="XAW47" s="429"/>
      <c r="XAX47" s="429"/>
      <c r="XAY47" s="429"/>
      <c r="XAZ47" s="429"/>
      <c r="XBA47" s="429"/>
      <c r="XBB47" s="429"/>
      <c r="XBC47" s="429"/>
      <c r="XBD47" s="429"/>
      <c r="XBE47" s="429"/>
      <c r="XBF47" s="429"/>
      <c r="XBG47" s="429"/>
      <c r="XBH47" s="429"/>
      <c r="XBI47" s="429"/>
      <c r="XBJ47" s="429"/>
      <c r="XBK47" s="429"/>
      <c r="XBL47" s="429"/>
      <c r="XBM47" s="429"/>
      <c r="XBN47" s="429"/>
      <c r="XBO47" s="429"/>
      <c r="XBP47" s="429"/>
      <c r="XBQ47" s="429"/>
      <c r="XBR47" s="429"/>
      <c r="XBS47" s="429"/>
      <c r="XBT47" s="429"/>
      <c r="XBU47" s="429"/>
      <c r="XBV47" s="429"/>
      <c r="XBW47" s="429"/>
      <c r="XBX47" s="429"/>
      <c r="XBY47" s="429"/>
      <c r="XBZ47" s="429"/>
      <c r="XCA47" s="429"/>
      <c r="XCB47" s="429"/>
      <c r="XCC47" s="429"/>
      <c r="XCD47" s="429"/>
      <c r="XCE47" s="429"/>
      <c r="XCF47" s="429"/>
      <c r="XCG47" s="429"/>
      <c r="XCH47" s="429"/>
      <c r="XCI47" s="429"/>
      <c r="XCJ47" s="429"/>
      <c r="XCK47" s="429"/>
      <c r="XCL47" s="429"/>
      <c r="XCM47" s="429"/>
      <c r="XCN47" s="429"/>
      <c r="XCO47" s="429"/>
      <c r="XCP47" s="429"/>
      <c r="XCQ47" s="429"/>
      <c r="XCR47" s="429"/>
      <c r="XCS47" s="429"/>
      <c r="XCT47" s="429"/>
      <c r="XCU47" s="429"/>
      <c r="XCV47" s="429"/>
      <c r="XCW47" s="429"/>
      <c r="XCX47" s="429"/>
      <c r="XCY47" s="429"/>
      <c r="XCZ47" s="429"/>
      <c r="XDA47" s="429"/>
      <c r="XDB47" s="429"/>
      <c r="XDC47" s="429"/>
      <c r="XDD47" s="429"/>
      <c r="XDE47" s="429"/>
      <c r="XDF47" s="429"/>
      <c r="XDG47" s="429"/>
      <c r="XDH47" s="429"/>
      <c r="XDI47" s="429"/>
      <c r="XDJ47" s="429"/>
      <c r="XDK47" s="429"/>
      <c r="XDL47" s="429"/>
      <c r="XDM47" s="429"/>
      <c r="XDN47" s="429"/>
      <c r="XDO47" s="429"/>
      <c r="XDP47" s="429"/>
      <c r="XDQ47" s="429"/>
      <c r="XDR47" s="429"/>
      <c r="XDS47" s="429"/>
      <c r="XDT47" s="429"/>
      <c r="XDU47" s="429"/>
      <c r="XDV47" s="429"/>
      <c r="XDW47" s="429"/>
      <c r="XDX47" s="429"/>
      <c r="XDY47" s="429"/>
      <c r="XDZ47" s="429"/>
      <c r="XEA47" s="429"/>
      <c r="XEB47" s="429"/>
      <c r="XEC47" s="429"/>
      <c r="XED47" s="429"/>
      <c r="XEE47" s="429"/>
      <c r="XEF47" s="429"/>
      <c r="XEG47" s="429"/>
      <c r="XEH47" s="429"/>
      <c r="XEI47" s="429"/>
      <c r="XEJ47" s="429"/>
      <c r="XEK47" s="429"/>
      <c r="XEL47" s="429"/>
      <c r="XEM47" s="429"/>
      <c r="XEN47" s="429"/>
      <c r="XEO47" s="429"/>
      <c r="XEP47" s="429"/>
      <c r="XEQ47" s="429"/>
      <c r="XER47" s="429"/>
      <c r="XES47" s="429"/>
      <c r="XET47" s="429"/>
      <c r="XEU47" s="429"/>
      <c r="XEV47" s="429"/>
      <c r="XEW47" s="429"/>
      <c r="XEX47" s="429"/>
      <c r="XEY47" s="429"/>
      <c r="XEZ47" s="429"/>
      <c r="XFA47" s="429"/>
      <c r="XFB47" s="429"/>
    </row>
    <row r="48" spans="1:16382" s="495" customFormat="1" ht="34.35" customHeight="1">
      <c r="A48" s="500"/>
      <c r="B48" s="501" t="str">
        <f>VLOOKUP(878,[2]Sprachindex!$A:$Z,$AL$9,FALSE)</f>
        <v>pc.</v>
      </c>
      <c r="C48" s="502"/>
      <c r="D48" s="484">
        <v>340464</v>
      </c>
      <c r="E48" s="633" t="str">
        <f>VLOOKUP(1465,[2]Sprachindex!$A:$Z,$AL$9,FALSE)</f>
        <v>foret spécial pour sous-construction bois (⌀ 3,3 mm ; DIN 338)</v>
      </c>
      <c r="F48" s="634"/>
      <c r="G48" s="634"/>
      <c r="H48" s="634"/>
      <c r="I48" s="634"/>
      <c r="J48" s="634"/>
      <c r="K48" s="635"/>
      <c r="L48" s="484">
        <f t="shared" ref="L48:L49" si="2">A48</f>
        <v>0</v>
      </c>
      <c r="M48" s="503"/>
      <c r="N48" s="490"/>
      <c r="O48" s="491"/>
      <c r="P48" s="492"/>
      <c r="Q48" s="493"/>
      <c r="R48" s="494"/>
      <c r="T48" s="496"/>
      <c r="U48" s="496"/>
      <c r="V48" s="496"/>
      <c r="W48" s="496"/>
      <c r="X48" s="496"/>
      <c r="Y48" s="496"/>
      <c r="Z48" s="496"/>
      <c r="AA48" s="496"/>
      <c r="AB48" s="496"/>
      <c r="AC48" s="496"/>
      <c r="AD48" s="496"/>
      <c r="AE48" s="496"/>
      <c r="AF48" s="496"/>
      <c r="AG48" s="496"/>
      <c r="AH48" s="496"/>
      <c r="AI48" s="462"/>
      <c r="AJ48" s="459"/>
      <c r="AK48" s="459"/>
      <c r="AL48" s="456"/>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c r="HN48" s="429"/>
      <c r="HO48" s="429"/>
      <c r="HP48" s="429"/>
      <c r="HQ48" s="429"/>
      <c r="HR48" s="429"/>
      <c r="HS48" s="429"/>
      <c r="HT48" s="429"/>
      <c r="HU48" s="429"/>
      <c r="HV48" s="429"/>
      <c r="HW48" s="429"/>
      <c r="HX48" s="429"/>
      <c r="HY48" s="429"/>
      <c r="HZ48" s="429"/>
      <c r="IA48" s="429"/>
      <c r="IB48" s="429"/>
      <c r="IC48" s="429"/>
      <c r="ID48" s="429"/>
      <c r="IE48" s="429"/>
      <c r="IF48" s="429"/>
      <c r="IG48" s="429"/>
      <c r="IH48" s="429"/>
      <c r="II48" s="429"/>
      <c r="IJ48" s="429"/>
      <c r="IK48" s="429"/>
      <c r="IL48" s="429"/>
      <c r="IM48" s="429"/>
      <c r="IN48" s="429"/>
      <c r="IO48" s="429"/>
      <c r="IP48" s="429"/>
      <c r="IQ48" s="429"/>
      <c r="IR48" s="429"/>
      <c r="IS48" s="429"/>
      <c r="IT48" s="429"/>
      <c r="IU48" s="429"/>
      <c r="IV48" s="429"/>
      <c r="IW48" s="429"/>
      <c r="IX48" s="429"/>
      <c r="IY48" s="429"/>
      <c r="IZ48" s="429"/>
      <c r="JA48" s="429"/>
      <c r="JB48" s="429"/>
      <c r="JC48" s="429"/>
      <c r="JD48" s="429"/>
      <c r="JE48" s="429"/>
      <c r="JF48" s="429"/>
      <c r="JG48" s="429"/>
      <c r="JH48" s="429"/>
      <c r="JI48" s="429"/>
      <c r="JJ48" s="429"/>
      <c r="JK48" s="429"/>
      <c r="JL48" s="429"/>
      <c r="JM48" s="429"/>
      <c r="JN48" s="429"/>
      <c r="JO48" s="429"/>
      <c r="JP48" s="429"/>
      <c r="JQ48" s="429"/>
      <c r="JR48" s="429"/>
      <c r="JS48" s="429"/>
      <c r="JT48" s="429"/>
      <c r="JU48" s="429"/>
      <c r="JV48" s="429"/>
      <c r="JW48" s="429"/>
      <c r="JX48" s="429"/>
      <c r="JY48" s="429"/>
      <c r="JZ48" s="429"/>
      <c r="KA48" s="429"/>
      <c r="KB48" s="429"/>
      <c r="KC48" s="429"/>
      <c r="KD48" s="429"/>
      <c r="KE48" s="429"/>
      <c r="KF48" s="429"/>
      <c r="KG48" s="429"/>
      <c r="KH48" s="429"/>
      <c r="KI48" s="429"/>
      <c r="KJ48" s="429"/>
      <c r="KK48" s="429"/>
      <c r="KL48" s="429"/>
      <c r="KM48" s="429"/>
      <c r="KN48" s="429"/>
      <c r="KO48" s="429"/>
      <c r="KP48" s="429"/>
      <c r="KQ48" s="429"/>
      <c r="KR48" s="429"/>
      <c r="KS48" s="429"/>
      <c r="KT48" s="429"/>
      <c r="KU48" s="429"/>
      <c r="KV48" s="429"/>
      <c r="KW48" s="429"/>
      <c r="KX48" s="429"/>
      <c r="KY48" s="429"/>
      <c r="KZ48" s="429"/>
      <c r="LA48" s="429"/>
      <c r="LB48" s="429"/>
      <c r="LC48" s="429"/>
      <c r="LD48" s="429"/>
      <c r="LE48" s="429"/>
      <c r="LF48" s="429"/>
      <c r="LG48" s="429"/>
      <c r="LH48" s="429"/>
      <c r="LI48" s="429"/>
      <c r="LJ48" s="429"/>
      <c r="LK48" s="429"/>
      <c r="LL48" s="429"/>
      <c r="LM48" s="429"/>
      <c r="LN48" s="429"/>
      <c r="LO48" s="429"/>
      <c r="LP48" s="429"/>
      <c r="LQ48" s="429"/>
      <c r="LR48" s="429"/>
      <c r="LS48" s="429"/>
      <c r="LT48" s="429"/>
      <c r="LU48" s="429"/>
      <c r="LV48" s="429"/>
      <c r="LW48" s="429"/>
      <c r="LX48" s="429"/>
      <c r="LY48" s="429"/>
      <c r="LZ48" s="429"/>
      <c r="MA48" s="429"/>
      <c r="MB48" s="429"/>
      <c r="MC48" s="429"/>
      <c r="MD48" s="429"/>
      <c r="ME48" s="429"/>
      <c r="MF48" s="429"/>
      <c r="MG48" s="429"/>
      <c r="MH48" s="429"/>
      <c r="MI48" s="429"/>
      <c r="MJ48" s="429"/>
      <c r="MK48" s="429"/>
      <c r="ML48" s="429"/>
      <c r="MM48" s="429"/>
      <c r="MN48" s="429"/>
      <c r="MO48" s="429"/>
      <c r="MP48" s="429"/>
      <c r="MQ48" s="429"/>
      <c r="MR48" s="429"/>
      <c r="MS48" s="429"/>
      <c r="MT48" s="429"/>
      <c r="MU48" s="429"/>
      <c r="MV48" s="429"/>
      <c r="MW48" s="429"/>
      <c r="MX48" s="429"/>
      <c r="MY48" s="429"/>
      <c r="MZ48" s="429"/>
      <c r="NA48" s="429"/>
      <c r="NB48" s="429"/>
      <c r="NC48" s="429"/>
      <c r="ND48" s="429"/>
      <c r="NE48" s="429"/>
      <c r="NF48" s="429"/>
      <c r="NG48" s="429"/>
      <c r="NH48" s="429"/>
      <c r="NI48" s="429"/>
      <c r="NJ48" s="429"/>
      <c r="NK48" s="429"/>
      <c r="NL48" s="429"/>
      <c r="NM48" s="429"/>
      <c r="NN48" s="429"/>
      <c r="NO48" s="429"/>
      <c r="NP48" s="429"/>
      <c r="NQ48" s="429"/>
      <c r="NR48" s="429"/>
      <c r="NS48" s="429"/>
      <c r="NT48" s="429"/>
      <c r="NU48" s="429"/>
      <c r="NV48" s="429"/>
      <c r="NW48" s="429"/>
      <c r="NX48" s="429"/>
      <c r="NY48" s="429"/>
      <c r="NZ48" s="429"/>
      <c r="OA48" s="429"/>
      <c r="OB48" s="429"/>
      <c r="OC48" s="429"/>
      <c r="OD48" s="429"/>
      <c r="OE48" s="429"/>
      <c r="OF48" s="429"/>
      <c r="OG48" s="429"/>
      <c r="OH48" s="429"/>
      <c r="OI48" s="429"/>
      <c r="OJ48" s="429"/>
      <c r="OK48" s="429"/>
      <c r="OL48" s="429"/>
      <c r="OM48" s="429"/>
      <c r="ON48" s="429"/>
      <c r="OO48" s="429"/>
      <c r="OP48" s="429"/>
      <c r="OQ48" s="429"/>
      <c r="OR48" s="429"/>
      <c r="OS48" s="429"/>
      <c r="OT48" s="429"/>
      <c r="OU48" s="429"/>
      <c r="OV48" s="429"/>
      <c r="OW48" s="429"/>
      <c r="OX48" s="429"/>
      <c r="OY48" s="429"/>
      <c r="OZ48" s="429"/>
      <c r="PA48" s="429"/>
      <c r="PB48" s="429"/>
      <c r="PC48" s="429"/>
      <c r="PD48" s="429"/>
      <c r="PE48" s="429"/>
      <c r="PF48" s="429"/>
      <c r="PG48" s="429"/>
      <c r="PH48" s="429"/>
      <c r="PI48" s="429"/>
      <c r="PJ48" s="429"/>
      <c r="PK48" s="429"/>
      <c r="PL48" s="429"/>
      <c r="PM48" s="429"/>
      <c r="PN48" s="429"/>
      <c r="PO48" s="429"/>
      <c r="PP48" s="429"/>
      <c r="PQ48" s="429"/>
      <c r="PR48" s="429"/>
      <c r="PS48" s="429"/>
      <c r="PT48" s="429"/>
      <c r="PU48" s="429"/>
      <c r="PV48" s="429"/>
      <c r="PW48" s="429"/>
      <c r="PX48" s="429"/>
      <c r="PY48" s="429"/>
      <c r="PZ48" s="429"/>
      <c r="QA48" s="429"/>
      <c r="QB48" s="429"/>
      <c r="QC48" s="429"/>
      <c r="QD48" s="429"/>
      <c r="QE48" s="429"/>
      <c r="QF48" s="429"/>
      <c r="QG48" s="429"/>
      <c r="QH48" s="429"/>
      <c r="QI48" s="429"/>
      <c r="QJ48" s="429"/>
      <c r="QK48" s="429"/>
      <c r="QL48" s="429"/>
      <c r="QM48" s="429"/>
      <c r="QN48" s="429"/>
      <c r="QO48" s="429"/>
      <c r="QP48" s="429"/>
      <c r="QQ48" s="429"/>
      <c r="QR48" s="429"/>
      <c r="QS48" s="429"/>
      <c r="QT48" s="429"/>
      <c r="QU48" s="429"/>
      <c r="QV48" s="429"/>
      <c r="QW48" s="429"/>
      <c r="QX48" s="429"/>
      <c r="QY48" s="429"/>
      <c r="QZ48" s="429"/>
      <c r="RA48" s="429"/>
      <c r="RB48" s="429"/>
      <c r="RC48" s="429"/>
      <c r="RD48" s="429"/>
      <c r="RE48" s="429"/>
      <c r="RF48" s="429"/>
      <c r="RG48" s="429"/>
      <c r="RH48" s="429"/>
      <c r="RI48" s="429"/>
      <c r="RJ48" s="429"/>
      <c r="RK48" s="429"/>
      <c r="RL48" s="429"/>
      <c r="RM48" s="429"/>
      <c r="RN48" s="429"/>
      <c r="RO48" s="429"/>
      <c r="RP48" s="429"/>
      <c r="RQ48" s="429"/>
      <c r="RR48" s="429"/>
      <c r="RS48" s="429"/>
      <c r="RT48" s="429"/>
      <c r="RU48" s="429"/>
      <c r="RV48" s="429"/>
      <c r="RW48" s="429"/>
      <c r="RX48" s="429"/>
      <c r="RY48" s="429"/>
      <c r="RZ48" s="429"/>
      <c r="SA48" s="429"/>
      <c r="SB48" s="429"/>
      <c r="SC48" s="429"/>
      <c r="SD48" s="429"/>
      <c r="SE48" s="429"/>
      <c r="SF48" s="429"/>
      <c r="SG48" s="429"/>
      <c r="SH48" s="429"/>
      <c r="SI48" s="429"/>
      <c r="SJ48" s="429"/>
      <c r="SK48" s="429"/>
      <c r="SL48" s="429"/>
      <c r="SM48" s="429"/>
      <c r="SN48" s="429"/>
      <c r="SO48" s="429"/>
      <c r="SP48" s="429"/>
      <c r="SQ48" s="429"/>
      <c r="SR48" s="429"/>
      <c r="SS48" s="429"/>
      <c r="ST48" s="429"/>
      <c r="SU48" s="429"/>
      <c r="SV48" s="429"/>
      <c r="SW48" s="429"/>
      <c r="SX48" s="429"/>
      <c r="SY48" s="429"/>
      <c r="SZ48" s="429"/>
      <c r="TA48" s="429"/>
      <c r="TB48" s="429"/>
      <c r="TC48" s="429"/>
      <c r="TD48" s="429"/>
      <c r="TE48" s="429"/>
      <c r="TF48" s="429"/>
      <c r="TG48" s="429"/>
      <c r="TH48" s="429"/>
      <c r="TI48" s="429"/>
      <c r="TJ48" s="429"/>
      <c r="TK48" s="429"/>
      <c r="TL48" s="429"/>
      <c r="TM48" s="429"/>
      <c r="TN48" s="429"/>
      <c r="TO48" s="429"/>
      <c r="TP48" s="429"/>
      <c r="TQ48" s="429"/>
      <c r="TR48" s="429"/>
      <c r="TS48" s="429"/>
      <c r="TT48" s="429"/>
      <c r="TU48" s="429"/>
      <c r="TV48" s="429"/>
      <c r="TW48" s="429"/>
      <c r="TX48" s="429"/>
      <c r="TY48" s="429"/>
      <c r="TZ48" s="429"/>
      <c r="UA48" s="429"/>
      <c r="UB48" s="429"/>
      <c r="UC48" s="429"/>
      <c r="UD48" s="429"/>
      <c r="UE48" s="429"/>
      <c r="UF48" s="429"/>
      <c r="UG48" s="429"/>
      <c r="UH48" s="429"/>
      <c r="UI48" s="429"/>
      <c r="UJ48" s="429"/>
      <c r="UK48" s="429"/>
      <c r="UL48" s="429"/>
      <c r="UM48" s="429"/>
      <c r="UN48" s="429"/>
      <c r="UO48" s="429"/>
      <c r="UP48" s="429"/>
      <c r="UQ48" s="429"/>
      <c r="UR48" s="429"/>
      <c r="US48" s="429"/>
      <c r="UT48" s="429"/>
      <c r="UU48" s="429"/>
      <c r="UV48" s="429"/>
      <c r="UW48" s="429"/>
      <c r="UX48" s="429"/>
      <c r="UY48" s="429"/>
      <c r="UZ48" s="429"/>
      <c r="VA48" s="429"/>
      <c r="VB48" s="429"/>
      <c r="VC48" s="429"/>
      <c r="VD48" s="429"/>
      <c r="VE48" s="429"/>
      <c r="VF48" s="429"/>
      <c r="VG48" s="429"/>
      <c r="VH48" s="429"/>
      <c r="VI48" s="429"/>
      <c r="VJ48" s="429"/>
      <c r="VK48" s="429"/>
      <c r="VL48" s="429"/>
      <c r="VM48" s="429"/>
      <c r="VN48" s="429"/>
      <c r="VO48" s="429"/>
      <c r="VP48" s="429"/>
      <c r="VQ48" s="429"/>
      <c r="VR48" s="429"/>
      <c r="VS48" s="429"/>
      <c r="VT48" s="429"/>
      <c r="VU48" s="429"/>
      <c r="VV48" s="429"/>
      <c r="VW48" s="429"/>
      <c r="VX48" s="429"/>
      <c r="VY48" s="429"/>
      <c r="VZ48" s="429"/>
      <c r="WA48" s="429"/>
      <c r="WB48" s="429"/>
      <c r="WC48" s="429"/>
      <c r="WD48" s="429"/>
      <c r="WE48" s="429"/>
      <c r="WF48" s="429"/>
      <c r="WG48" s="429"/>
      <c r="WH48" s="429"/>
      <c r="WI48" s="429"/>
      <c r="WJ48" s="429"/>
      <c r="WK48" s="429"/>
      <c r="WL48" s="429"/>
      <c r="WM48" s="429"/>
      <c r="WN48" s="429"/>
      <c r="WO48" s="429"/>
      <c r="WP48" s="429"/>
      <c r="WQ48" s="429"/>
      <c r="WR48" s="429"/>
      <c r="WS48" s="429"/>
      <c r="WT48" s="429"/>
      <c r="WU48" s="429"/>
      <c r="WV48" s="429"/>
      <c r="WW48" s="429"/>
      <c r="WX48" s="429"/>
      <c r="WY48" s="429"/>
      <c r="WZ48" s="429"/>
      <c r="XA48" s="429"/>
      <c r="XB48" s="429"/>
      <c r="XC48" s="429"/>
      <c r="XD48" s="429"/>
      <c r="XE48" s="429"/>
      <c r="XF48" s="429"/>
      <c r="XG48" s="429"/>
      <c r="XH48" s="429"/>
      <c r="XI48" s="429"/>
      <c r="XJ48" s="429"/>
      <c r="XK48" s="429"/>
      <c r="XL48" s="429"/>
      <c r="XM48" s="429"/>
      <c r="XN48" s="429"/>
      <c r="XO48" s="429"/>
      <c r="XP48" s="429"/>
      <c r="XQ48" s="429"/>
      <c r="XR48" s="429"/>
      <c r="XS48" s="429"/>
      <c r="XT48" s="429"/>
      <c r="XU48" s="429"/>
      <c r="XV48" s="429"/>
      <c r="XW48" s="429"/>
      <c r="XX48" s="429"/>
      <c r="XY48" s="429"/>
      <c r="XZ48" s="429"/>
      <c r="YA48" s="429"/>
      <c r="YB48" s="429"/>
      <c r="YC48" s="429"/>
      <c r="YD48" s="429"/>
      <c r="YE48" s="429"/>
      <c r="YF48" s="429"/>
      <c r="YG48" s="429"/>
      <c r="YH48" s="429"/>
      <c r="YI48" s="429"/>
      <c r="YJ48" s="429"/>
      <c r="YK48" s="429"/>
      <c r="YL48" s="429"/>
      <c r="YM48" s="429"/>
      <c r="YN48" s="429"/>
      <c r="YO48" s="429"/>
      <c r="YP48" s="429"/>
      <c r="YQ48" s="429"/>
      <c r="YR48" s="429"/>
      <c r="YS48" s="429"/>
      <c r="YT48" s="429"/>
      <c r="YU48" s="429"/>
      <c r="YV48" s="429"/>
      <c r="YW48" s="429"/>
      <c r="YX48" s="429"/>
      <c r="YY48" s="429"/>
      <c r="YZ48" s="429"/>
      <c r="ZA48" s="429"/>
      <c r="ZB48" s="429"/>
      <c r="ZC48" s="429"/>
      <c r="ZD48" s="429"/>
      <c r="ZE48" s="429"/>
      <c r="ZF48" s="429"/>
      <c r="ZG48" s="429"/>
      <c r="ZH48" s="429"/>
      <c r="ZI48" s="429"/>
      <c r="ZJ48" s="429"/>
      <c r="ZK48" s="429"/>
      <c r="ZL48" s="429"/>
      <c r="ZM48" s="429"/>
      <c r="ZN48" s="429"/>
      <c r="ZO48" s="429"/>
      <c r="ZP48" s="429"/>
      <c r="ZQ48" s="429"/>
      <c r="ZR48" s="429"/>
      <c r="ZS48" s="429"/>
      <c r="ZT48" s="429"/>
      <c r="ZU48" s="429"/>
      <c r="ZV48" s="429"/>
      <c r="ZW48" s="429"/>
      <c r="ZX48" s="429"/>
      <c r="ZY48" s="429"/>
      <c r="ZZ48" s="429"/>
      <c r="AAA48" s="429"/>
      <c r="AAB48" s="429"/>
      <c r="AAC48" s="429"/>
      <c r="AAD48" s="429"/>
      <c r="AAE48" s="429"/>
      <c r="AAF48" s="429"/>
      <c r="AAG48" s="429"/>
      <c r="AAH48" s="429"/>
      <c r="AAI48" s="429"/>
      <c r="AAJ48" s="429"/>
      <c r="AAK48" s="429"/>
      <c r="AAL48" s="429"/>
      <c r="AAM48" s="429"/>
      <c r="AAN48" s="429"/>
      <c r="AAO48" s="429"/>
      <c r="AAP48" s="429"/>
      <c r="AAQ48" s="429"/>
      <c r="AAR48" s="429"/>
      <c r="AAS48" s="429"/>
      <c r="AAT48" s="429"/>
      <c r="AAU48" s="429"/>
      <c r="AAV48" s="429"/>
      <c r="AAW48" s="429"/>
      <c r="AAX48" s="429"/>
      <c r="AAY48" s="429"/>
      <c r="AAZ48" s="429"/>
      <c r="ABA48" s="429"/>
      <c r="ABB48" s="429"/>
      <c r="ABC48" s="429"/>
      <c r="ABD48" s="429"/>
      <c r="ABE48" s="429"/>
      <c r="ABF48" s="429"/>
      <c r="ABG48" s="429"/>
      <c r="ABH48" s="429"/>
      <c r="ABI48" s="429"/>
      <c r="ABJ48" s="429"/>
      <c r="ABK48" s="429"/>
      <c r="ABL48" s="429"/>
      <c r="ABM48" s="429"/>
      <c r="ABN48" s="429"/>
      <c r="ABO48" s="429"/>
      <c r="ABP48" s="429"/>
      <c r="ABQ48" s="429"/>
      <c r="ABR48" s="429"/>
      <c r="ABS48" s="429"/>
      <c r="ABT48" s="429"/>
      <c r="ABU48" s="429"/>
      <c r="ABV48" s="429"/>
      <c r="ABW48" s="429"/>
      <c r="ABX48" s="429"/>
      <c r="ABY48" s="429"/>
      <c r="ABZ48" s="429"/>
      <c r="ACA48" s="429"/>
      <c r="ACB48" s="429"/>
      <c r="ACC48" s="429"/>
      <c r="ACD48" s="429"/>
      <c r="ACE48" s="429"/>
      <c r="ACF48" s="429"/>
      <c r="ACG48" s="429"/>
      <c r="ACH48" s="429"/>
      <c r="ACI48" s="429"/>
      <c r="ACJ48" s="429"/>
      <c r="ACK48" s="429"/>
      <c r="ACL48" s="429"/>
      <c r="ACM48" s="429"/>
      <c r="ACN48" s="429"/>
      <c r="ACO48" s="429"/>
      <c r="ACP48" s="429"/>
      <c r="ACQ48" s="429"/>
      <c r="ACR48" s="429"/>
      <c r="ACS48" s="429"/>
      <c r="ACT48" s="429"/>
      <c r="ACU48" s="429"/>
      <c r="ACV48" s="429"/>
      <c r="ACW48" s="429"/>
      <c r="ACX48" s="429"/>
      <c r="ACY48" s="429"/>
      <c r="ACZ48" s="429"/>
      <c r="ADA48" s="429"/>
      <c r="ADB48" s="429"/>
      <c r="ADC48" s="429"/>
      <c r="ADD48" s="429"/>
      <c r="ADE48" s="429"/>
      <c r="ADF48" s="429"/>
      <c r="ADG48" s="429"/>
      <c r="ADH48" s="429"/>
      <c r="ADI48" s="429"/>
      <c r="ADJ48" s="429"/>
      <c r="ADK48" s="429"/>
      <c r="ADL48" s="429"/>
      <c r="ADM48" s="429"/>
      <c r="ADN48" s="429"/>
      <c r="ADO48" s="429"/>
      <c r="ADP48" s="429"/>
      <c r="ADQ48" s="429"/>
      <c r="ADR48" s="429"/>
      <c r="ADS48" s="429"/>
      <c r="ADT48" s="429"/>
      <c r="ADU48" s="429"/>
      <c r="ADV48" s="429"/>
      <c r="ADW48" s="429"/>
      <c r="ADX48" s="429"/>
      <c r="ADY48" s="429"/>
      <c r="ADZ48" s="429"/>
      <c r="AEA48" s="429"/>
      <c r="AEB48" s="429"/>
      <c r="AEC48" s="429"/>
      <c r="AED48" s="429"/>
      <c r="AEE48" s="429"/>
      <c r="AEF48" s="429"/>
      <c r="AEG48" s="429"/>
      <c r="AEH48" s="429"/>
      <c r="AEI48" s="429"/>
      <c r="AEJ48" s="429"/>
      <c r="AEK48" s="429"/>
      <c r="AEL48" s="429"/>
      <c r="AEM48" s="429"/>
      <c r="AEN48" s="429"/>
      <c r="AEO48" s="429"/>
      <c r="AEP48" s="429"/>
      <c r="AEQ48" s="429"/>
      <c r="AER48" s="429"/>
      <c r="AES48" s="429"/>
      <c r="AET48" s="429"/>
      <c r="AEU48" s="429"/>
      <c r="AEV48" s="429"/>
      <c r="AEW48" s="429"/>
      <c r="AEX48" s="429"/>
      <c r="AEY48" s="429"/>
      <c r="AEZ48" s="429"/>
      <c r="AFA48" s="429"/>
      <c r="AFB48" s="429"/>
      <c r="AFC48" s="429"/>
      <c r="AFD48" s="429"/>
      <c r="AFE48" s="429"/>
      <c r="AFF48" s="429"/>
      <c r="AFG48" s="429"/>
      <c r="AFH48" s="429"/>
      <c r="AFI48" s="429"/>
      <c r="AFJ48" s="429"/>
      <c r="AFK48" s="429"/>
      <c r="AFL48" s="429"/>
      <c r="AFM48" s="429"/>
      <c r="AFN48" s="429"/>
      <c r="AFO48" s="429"/>
      <c r="AFP48" s="429"/>
      <c r="AFQ48" s="429"/>
      <c r="AFR48" s="429"/>
      <c r="AFS48" s="429"/>
      <c r="AFT48" s="429"/>
      <c r="AFU48" s="429"/>
      <c r="AFV48" s="429"/>
      <c r="AFW48" s="429"/>
      <c r="AFX48" s="429"/>
      <c r="AFY48" s="429"/>
      <c r="AFZ48" s="429"/>
      <c r="AGA48" s="429"/>
      <c r="AGB48" s="429"/>
      <c r="AGC48" s="429"/>
      <c r="AGD48" s="429"/>
      <c r="AGE48" s="429"/>
      <c r="AGF48" s="429"/>
      <c r="AGG48" s="429"/>
      <c r="AGH48" s="429"/>
      <c r="AGI48" s="429"/>
      <c r="AGJ48" s="429"/>
      <c r="AGK48" s="429"/>
      <c r="AGL48" s="429"/>
      <c r="AGM48" s="429"/>
      <c r="AGN48" s="429"/>
      <c r="AGO48" s="429"/>
      <c r="AGP48" s="429"/>
      <c r="AGQ48" s="429"/>
      <c r="AGR48" s="429"/>
      <c r="AGS48" s="429"/>
      <c r="AGT48" s="429"/>
      <c r="AGU48" s="429"/>
      <c r="AGV48" s="429"/>
      <c r="AGW48" s="429"/>
      <c r="AGX48" s="429"/>
      <c r="AGY48" s="429"/>
      <c r="AGZ48" s="429"/>
      <c r="AHA48" s="429"/>
      <c r="AHB48" s="429"/>
      <c r="AHC48" s="429"/>
      <c r="AHD48" s="429"/>
      <c r="AHE48" s="429"/>
      <c r="AHF48" s="429"/>
      <c r="AHG48" s="429"/>
      <c r="AHH48" s="429"/>
      <c r="AHI48" s="429"/>
      <c r="AHJ48" s="429"/>
      <c r="AHK48" s="429"/>
      <c r="AHL48" s="429"/>
      <c r="AHM48" s="429"/>
      <c r="AHN48" s="429"/>
      <c r="AHO48" s="429"/>
      <c r="AHP48" s="429"/>
      <c r="AHQ48" s="429"/>
      <c r="AHR48" s="429"/>
      <c r="AHS48" s="429"/>
      <c r="AHT48" s="429"/>
      <c r="AHU48" s="429"/>
      <c r="AHV48" s="429"/>
      <c r="AHW48" s="429"/>
      <c r="AHX48" s="429"/>
      <c r="AHY48" s="429"/>
      <c r="AHZ48" s="429"/>
      <c r="AIA48" s="429"/>
      <c r="AIB48" s="429"/>
      <c r="AIC48" s="429"/>
      <c r="AID48" s="429"/>
      <c r="AIE48" s="429"/>
      <c r="AIF48" s="429"/>
      <c r="AIG48" s="429"/>
      <c r="AIH48" s="429"/>
      <c r="AII48" s="429"/>
      <c r="AIJ48" s="429"/>
      <c r="AIK48" s="429"/>
      <c r="AIL48" s="429"/>
      <c r="AIM48" s="429"/>
      <c r="AIN48" s="429"/>
      <c r="AIO48" s="429"/>
      <c r="AIP48" s="429"/>
      <c r="AIQ48" s="429"/>
      <c r="AIR48" s="429"/>
      <c r="AIS48" s="429"/>
      <c r="AIT48" s="429"/>
      <c r="AIU48" s="429"/>
      <c r="AIV48" s="429"/>
      <c r="AIW48" s="429"/>
      <c r="AIX48" s="429"/>
      <c r="AIY48" s="429"/>
      <c r="AIZ48" s="429"/>
      <c r="AJA48" s="429"/>
      <c r="AJB48" s="429"/>
      <c r="AJC48" s="429"/>
      <c r="AJD48" s="429"/>
      <c r="AJE48" s="429"/>
      <c r="AJF48" s="429"/>
      <c r="AJG48" s="429"/>
      <c r="AJH48" s="429"/>
      <c r="AJI48" s="429"/>
      <c r="AJJ48" s="429"/>
      <c r="AJK48" s="429"/>
      <c r="AJL48" s="429"/>
      <c r="AJM48" s="429"/>
      <c r="AJN48" s="429"/>
      <c r="AJO48" s="429"/>
      <c r="AJP48" s="429"/>
      <c r="AJQ48" s="429"/>
      <c r="AJR48" s="429"/>
      <c r="AJS48" s="429"/>
      <c r="AJT48" s="429"/>
      <c r="AJU48" s="429"/>
      <c r="AJV48" s="429"/>
      <c r="AJW48" s="429"/>
      <c r="AJX48" s="429"/>
      <c r="AJY48" s="429"/>
      <c r="AJZ48" s="429"/>
      <c r="AKA48" s="429"/>
      <c r="AKB48" s="429"/>
      <c r="AKC48" s="429"/>
      <c r="AKD48" s="429"/>
      <c r="AKE48" s="429"/>
      <c r="AKF48" s="429"/>
      <c r="AKG48" s="429"/>
      <c r="AKH48" s="429"/>
      <c r="AKI48" s="429"/>
      <c r="AKJ48" s="429"/>
      <c r="AKK48" s="429"/>
      <c r="AKL48" s="429"/>
      <c r="AKM48" s="429"/>
      <c r="AKN48" s="429"/>
      <c r="AKO48" s="429"/>
      <c r="AKP48" s="429"/>
      <c r="AKQ48" s="429"/>
      <c r="AKR48" s="429"/>
      <c r="AKS48" s="429"/>
      <c r="AKT48" s="429"/>
      <c r="AKU48" s="429"/>
      <c r="AKV48" s="429"/>
      <c r="AKW48" s="429"/>
      <c r="AKX48" s="429"/>
      <c r="AKY48" s="429"/>
      <c r="AKZ48" s="429"/>
      <c r="ALA48" s="429"/>
      <c r="ALB48" s="429"/>
      <c r="ALC48" s="429"/>
      <c r="ALD48" s="429"/>
      <c r="ALE48" s="429"/>
      <c r="ALF48" s="429"/>
      <c r="ALG48" s="429"/>
      <c r="ALH48" s="429"/>
      <c r="ALI48" s="429"/>
      <c r="ALJ48" s="429"/>
      <c r="ALK48" s="429"/>
      <c r="ALL48" s="429"/>
      <c r="ALM48" s="429"/>
      <c r="ALN48" s="429"/>
      <c r="ALO48" s="429"/>
      <c r="ALP48" s="429"/>
      <c r="ALQ48" s="429"/>
      <c r="ALR48" s="429"/>
      <c r="ALS48" s="429"/>
      <c r="ALT48" s="429"/>
      <c r="ALU48" s="429"/>
      <c r="ALV48" s="429"/>
      <c r="ALW48" s="429"/>
      <c r="ALX48" s="429"/>
      <c r="ALY48" s="429"/>
      <c r="ALZ48" s="429"/>
      <c r="AMA48" s="429"/>
      <c r="AMB48" s="429"/>
      <c r="AMC48" s="429"/>
      <c r="AMD48" s="429"/>
      <c r="AME48" s="429"/>
      <c r="AMF48" s="429"/>
      <c r="AMG48" s="429"/>
      <c r="AMH48" s="429"/>
      <c r="AMI48" s="429"/>
      <c r="AMJ48" s="429"/>
      <c r="AMK48" s="429"/>
      <c r="AML48" s="429"/>
      <c r="AMM48" s="429"/>
      <c r="AMN48" s="429"/>
      <c r="AMO48" s="429"/>
      <c r="AMP48" s="429"/>
      <c r="AMQ48" s="429"/>
      <c r="AMR48" s="429"/>
      <c r="AMS48" s="429"/>
      <c r="AMT48" s="429"/>
      <c r="AMU48" s="429"/>
      <c r="AMV48" s="429"/>
      <c r="AMW48" s="429"/>
      <c r="AMX48" s="429"/>
      <c r="AMY48" s="429"/>
      <c r="AMZ48" s="429"/>
      <c r="ANA48" s="429"/>
      <c r="ANB48" s="429"/>
      <c r="ANC48" s="429"/>
      <c r="AND48" s="429"/>
      <c r="ANE48" s="429"/>
      <c r="ANF48" s="429"/>
      <c r="ANG48" s="429"/>
      <c r="ANH48" s="429"/>
      <c r="ANI48" s="429"/>
      <c r="ANJ48" s="429"/>
      <c r="ANK48" s="429"/>
      <c r="ANL48" s="429"/>
      <c r="ANM48" s="429"/>
      <c r="ANN48" s="429"/>
      <c r="ANO48" s="429"/>
      <c r="ANP48" s="429"/>
      <c r="ANQ48" s="429"/>
      <c r="ANR48" s="429"/>
      <c r="ANS48" s="429"/>
      <c r="ANT48" s="429"/>
      <c r="ANU48" s="429"/>
      <c r="ANV48" s="429"/>
      <c r="ANW48" s="429"/>
      <c r="ANX48" s="429"/>
      <c r="ANY48" s="429"/>
      <c r="ANZ48" s="429"/>
      <c r="AOA48" s="429"/>
      <c r="AOB48" s="429"/>
      <c r="AOC48" s="429"/>
      <c r="AOD48" s="429"/>
      <c r="AOE48" s="429"/>
      <c r="AOF48" s="429"/>
      <c r="AOG48" s="429"/>
      <c r="AOH48" s="429"/>
      <c r="AOI48" s="429"/>
      <c r="AOJ48" s="429"/>
      <c r="AOK48" s="429"/>
      <c r="AOL48" s="429"/>
      <c r="AOM48" s="429"/>
      <c r="AON48" s="429"/>
      <c r="AOO48" s="429"/>
      <c r="AOP48" s="429"/>
      <c r="AOQ48" s="429"/>
      <c r="AOR48" s="429"/>
      <c r="AOS48" s="429"/>
      <c r="AOT48" s="429"/>
      <c r="AOU48" s="429"/>
      <c r="AOV48" s="429"/>
      <c r="AOW48" s="429"/>
      <c r="AOX48" s="429"/>
      <c r="AOY48" s="429"/>
      <c r="AOZ48" s="429"/>
      <c r="APA48" s="429"/>
      <c r="APB48" s="429"/>
      <c r="APC48" s="429"/>
      <c r="APD48" s="429"/>
      <c r="APE48" s="429"/>
      <c r="APF48" s="429"/>
      <c r="APG48" s="429"/>
      <c r="APH48" s="429"/>
      <c r="API48" s="429"/>
      <c r="APJ48" s="429"/>
      <c r="APK48" s="429"/>
      <c r="APL48" s="429"/>
      <c r="APM48" s="429"/>
      <c r="APN48" s="429"/>
      <c r="APO48" s="429"/>
      <c r="APP48" s="429"/>
      <c r="APQ48" s="429"/>
      <c r="APR48" s="429"/>
      <c r="APS48" s="429"/>
      <c r="APT48" s="429"/>
      <c r="APU48" s="429"/>
      <c r="APV48" s="429"/>
      <c r="APW48" s="429"/>
      <c r="APX48" s="429"/>
      <c r="APY48" s="429"/>
      <c r="APZ48" s="429"/>
      <c r="AQA48" s="429"/>
      <c r="AQB48" s="429"/>
      <c r="AQC48" s="429"/>
      <c r="AQD48" s="429"/>
      <c r="AQE48" s="429"/>
      <c r="AQF48" s="429"/>
      <c r="AQG48" s="429"/>
      <c r="AQH48" s="429"/>
      <c r="AQI48" s="429"/>
      <c r="AQJ48" s="429"/>
      <c r="AQK48" s="429"/>
      <c r="AQL48" s="429"/>
      <c r="AQM48" s="429"/>
      <c r="AQN48" s="429"/>
      <c r="AQO48" s="429"/>
      <c r="AQP48" s="429"/>
      <c r="AQQ48" s="429"/>
      <c r="AQR48" s="429"/>
      <c r="AQS48" s="429"/>
      <c r="AQT48" s="429"/>
      <c r="AQU48" s="429"/>
      <c r="AQV48" s="429"/>
      <c r="AQW48" s="429"/>
      <c r="AQX48" s="429"/>
      <c r="AQY48" s="429"/>
      <c r="AQZ48" s="429"/>
      <c r="ARA48" s="429"/>
      <c r="ARB48" s="429"/>
      <c r="ARC48" s="429"/>
      <c r="ARD48" s="429"/>
      <c r="ARE48" s="429"/>
      <c r="ARF48" s="429"/>
      <c r="ARG48" s="429"/>
      <c r="ARH48" s="429"/>
      <c r="ARI48" s="429"/>
      <c r="ARJ48" s="429"/>
      <c r="ARK48" s="429"/>
      <c r="ARL48" s="429"/>
      <c r="ARM48" s="429"/>
      <c r="ARN48" s="429"/>
      <c r="ARO48" s="429"/>
      <c r="ARP48" s="429"/>
      <c r="ARQ48" s="429"/>
      <c r="ARR48" s="429"/>
      <c r="ARS48" s="429"/>
      <c r="ART48" s="429"/>
      <c r="ARU48" s="429"/>
      <c r="ARV48" s="429"/>
      <c r="ARW48" s="429"/>
      <c r="ARX48" s="429"/>
      <c r="ARY48" s="429"/>
      <c r="ARZ48" s="429"/>
      <c r="ASA48" s="429"/>
      <c r="ASB48" s="429"/>
      <c r="ASC48" s="429"/>
      <c r="ASD48" s="429"/>
      <c r="ASE48" s="429"/>
      <c r="ASF48" s="429"/>
      <c r="ASG48" s="429"/>
      <c r="ASH48" s="429"/>
      <c r="ASI48" s="429"/>
      <c r="ASJ48" s="429"/>
      <c r="ASK48" s="429"/>
      <c r="ASL48" s="429"/>
      <c r="ASM48" s="429"/>
      <c r="ASN48" s="429"/>
      <c r="ASO48" s="429"/>
      <c r="ASP48" s="429"/>
      <c r="ASQ48" s="429"/>
      <c r="ASR48" s="429"/>
      <c r="ASS48" s="429"/>
      <c r="AST48" s="429"/>
      <c r="ASU48" s="429"/>
      <c r="ASV48" s="429"/>
      <c r="ASW48" s="429"/>
      <c r="ASX48" s="429"/>
      <c r="ASY48" s="429"/>
      <c r="ASZ48" s="429"/>
      <c r="ATA48" s="429"/>
      <c r="ATB48" s="429"/>
      <c r="ATC48" s="429"/>
      <c r="ATD48" s="429"/>
      <c r="ATE48" s="429"/>
      <c r="ATF48" s="429"/>
      <c r="ATG48" s="429"/>
      <c r="ATH48" s="429"/>
      <c r="ATI48" s="429"/>
      <c r="ATJ48" s="429"/>
      <c r="ATK48" s="429"/>
      <c r="ATL48" s="429"/>
      <c r="ATM48" s="429"/>
      <c r="ATN48" s="429"/>
      <c r="ATO48" s="429"/>
      <c r="ATP48" s="429"/>
      <c r="ATQ48" s="429"/>
      <c r="ATR48" s="429"/>
      <c r="ATS48" s="429"/>
      <c r="ATT48" s="429"/>
      <c r="ATU48" s="429"/>
      <c r="ATV48" s="429"/>
      <c r="ATW48" s="429"/>
      <c r="ATX48" s="429"/>
      <c r="ATY48" s="429"/>
      <c r="ATZ48" s="429"/>
      <c r="AUA48" s="429"/>
      <c r="AUB48" s="429"/>
      <c r="AUC48" s="429"/>
      <c r="AUD48" s="429"/>
      <c r="AUE48" s="429"/>
      <c r="AUF48" s="429"/>
      <c r="AUG48" s="429"/>
      <c r="AUH48" s="429"/>
      <c r="AUI48" s="429"/>
      <c r="AUJ48" s="429"/>
      <c r="AUK48" s="429"/>
      <c r="AUL48" s="429"/>
      <c r="AUM48" s="429"/>
      <c r="AUN48" s="429"/>
      <c r="AUO48" s="429"/>
      <c r="AUP48" s="429"/>
      <c r="AUQ48" s="429"/>
      <c r="AUR48" s="429"/>
      <c r="AUS48" s="429"/>
      <c r="AUT48" s="429"/>
      <c r="AUU48" s="429"/>
      <c r="AUV48" s="429"/>
      <c r="AUW48" s="429"/>
      <c r="AUX48" s="429"/>
      <c r="AUY48" s="429"/>
      <c r="AUZ48" s="429"/>
      <c r="AVA48" s="429"/>
      <c r="AVB48" s="429"/>
      <c r="AVC48" s="429"/>
      <c r="AVD48" s="429"/>
      <c r="AVE48" s="429"/>
      <c r="AVF48" s="429"/>
      <c r="AVG48" s="429"/>
      <c r="AVH48" s="429"/>
      <c r="AVI48" s="429"/>
      <c r="AVJ48" s="429"/>
      <c r="AVK48" s="429"/>
      <c r="AVL48" s="429"/>
      <c r="AVM48" s="429"/>
      <c r="AVN48" s="429"/>
      <c r="AVO48" s="429"/>
      <c r="AVP48" s="429"/>
      <c r="AVQ48" s="429"/>
      <c r="AVR48" s="429"/>
      <c r="AVS48" s="429"/>
      <c r="AVT48" s="429"/>
      <c r="AVU48" s="429"/>
      <c r="AVV48" s="429"/>
      <c r="AVW48" s="429"/>
      <c r="AVX48" s="429"/>
      <c r="AVY48" s="429"/>
      <c r="AVZ48" s="429"/>
      <c r="AWA48" s="429"/>
      <c r="AWB48" s="429"/>
      <c r="AWC48" s="429"/>
      <c r="AWD48" s="429"/>
      <c r="AWE48" s="429"/>
      <c r="AWF48" s="429"/>
      <c r="AWG48" s="429"/>
      <c r="AWH48" s="429"/>
      <c r="AWI48" s="429"/>
      <c r="AWJ48" s="429"/>
      <c r="AWK48" s="429"/>
      <c r="AWL48" s="429"/>
      <c r="AWM48" s="429"/>
      <c r="AWN48" s="429"/>
      <c r="AWO48" s="429"/>
      <c r="AWP48" s="429"/>
      <c r="AWQ48" s="429"/>
      <c r="AWR48" s="429"/>
      <c r="AWS48" s="429"/>
      <c r="AWT48" s="429"/>
      <c r="AWU48" s="429"/>
      <c r="AWV48" s="429"/>
      <c r="AWW48" s="429"/>
      <c r="AWX48" s="429"/>
      <c r="AWY48" s="429"/>
      <c r="AWZ48" s="429"/>
      <c r="AXA48" s="429"/>
      <c r="AXB48" s="429"/>
      <c r="AXC48" s="429"/>
      <c r="AXD48" s="429"/>
      <c r="AXE48" s="429"/>
      <c r="AXF48" s="429"/>
      <c r="AXG48" s="429"/>
      <c r="AXH48" s="429"/>
      <c r="AXI48" s="429"/>
      <c r="AXJ48" s="429"/>
      <c r="AXK48" s="429"/>
      <c r="AXL48" s="429"/>
      <c r="AXM48" s="429"/>
      <c r="AXN48" s="429"/>
      <c r="AXO48" s="429"/>
      <c r="AXP48" s="429"/>
      <c r="AXQ48" s="429"/>
      <c r="AXR48" s="429"/>
      <c r="AXS48" s="429"/>
      <c r="AXT48" s="429"/>
      <c r="AXU48" s="429"/>
      <c r="AXV48" s="429"/>
      <c r="AXW48" s="429"/>
      <c r="AXX48" s="429"/>
      <c r="AXY48" s="429"/>
      <c r="AXZ48" s="429"/>
      <c r="AYA48" s="429"/>
      <c r="AYB48" s="429"/>
      <c r="AYC48" s="429"/>
      <c r="AYD48" s="429"/>
      <c r="AYE48" s="429"/>
      <c r="AYF48" s="429"/>
      <c r="AYG48" s="429"/>
      <c r="AYH48" s="429"/>
      <c r="AYI48" s="429"/>
      <c r="AYJ48" s="429"/>
      <c r="AYK48" s="429"/>
      <c r="AYL48" s="429"/>
      <c r="AYM48" s="429"/>
      <c r="AYN48" s="429"/>
      <c r="AYO48" s="429"/>
      <c r="AYP48" s="429"/>
      <c r="AYQ48" s="429"/>
      <c r="AYR48" s="429"/>
      <c r="AYS48" s="429"/>
      <c r="AYT48" s="429"/>
      <c r="AYU48" s="429"/>
      <c r="AYV48" s="429"/>
      <c r="AYW48" s="429"/>
      <c r="AYX48" s="429"/>
      <c r="AYY48" s="429"/>
      <c r="AYZ48" s="429"/>
      <c r="AZA48" s="429"/>
      <c r="AZB48" s="429"/>
      <c r="AZC48" s="429"/>
      <c r="AZD48" s="429"/>
      <c r="AZE48" s="429"/>
      <c r="AZF48" s="429"/>
      <c r="AZG48" s="429"/>
      <c r="AZH48" s="429"/>
      <c r="AZI48" s="429"/>
      <c r="AZJ48" s="429"/>
      <c r="AZK48" s="429"/>
      <c r="AZL48" s="429"/>
      <c r="AZM48" s="429"/>
      <c r="AZN48" s="429"/>
      <c r="AZO48" s="429"/>
      <c r="AZP48" s="429"/>
      <c r="AZQ48" s="429"/>
      <c r="AZR48" s="429"/>
      <c r="AZS48" s="429"/>
      <c r="AZT48" s="429"/>
      <c r="AZU48" s="429"/>
      <c r="AZV48" s="429"/>
      <c r="AZW48" s="429"/>
      <c r="AZX48" s="429"/>
      <c r="AZY48" s="429"/>
      <c r="AZZ48" s="429"/>
      <c r="BAA48" s="429"/>
      <c r="BAB48" s="429"/>
      <c r="BAC48" s="429"/>
      <c r="BAD48" s="429"/>
      <c r="BAE48" s="429"/>
      <c r="BAF48" s="429"/>
      <c r="BAG48" s="429"/>
      <c r="BAH48" s="429"/>
      <c r="BAI48" s="429"/>
      <c r="BAJ48" s="429"/>
      <c r="BAK48" s="429"/>
      <c r="BAL48" s="429"/>
      <c r="BAM48" s="429"/>
      <c r="BAN48" s="429"/>
      <c r="BAO48" s="429"/>
      <c r="BAP48" s="429"/>
      <c r="BAQ48" s="429"/>
      <c r="BAR48" s="429"/>
      <c r="BAS48" s="429"/>
      <c r="BAT48" s="429"/>
      <c r="BAU48" s="429"/>
      <c r="BAV48" s="429"/>
      <c r="BAW48" s="429"/>
      <c r="BAX48" s="429"/>
      <c r="BAY48" s="429"/>
      <c r="BAZ48" s="429"/>
      <c r="BBA48" s="429"/>
      <c r="BBB48" s="429"/>
      <c r="BBC48" s="429"/>
      <c r="BBD48" s="429"/>
      <c r="BBE48" s="429"/>
      <c r="BBF48" s="429"/>
      <c r="BBG48" s="429"/>
      <c r="BBH48" s="429"/>
      <c r="BBI48" s="429"/>
      <c r="BBJ48" s="429"/>
      <c r="BBK48" s="429"/>
      <c r="BBL48" s="429"/>
      <c r="BBM48" s="429"/>
      <c r="BBN48" s="429"/>
      <c r="BBO48" s="429"/>
      <c r="BBP48" s="429"/>
      <c r="BBQ48" s="429"/>
      <c r="BBR48" s="429"/>
      <c r="BBS48" s="429"/>
      <c r="BBT48" s="429"/>
      <c r="BBU48" s="429"/>
      <c r="BBV48" s="429"/>
      <c r="BBW48" s="429"/>
      <c r="BBX48" s="429"/>
      <c r="BBY48" s="429"/>
      <c r="BBZ48" s="429"/>
      <c r="BCA48" s="429"/>
      <c r="BCB48" s="429"/>
      <c r="BCC48" s="429"/>
      <c r="BCD48" s="429"/>
      <c r="BCE48" s="429"/>
      <c r="BCF48" s="429"/>
      <c r="BCG48" s="429"/>
      <c r="BCH48" s="429"/>
      <c r="BCI48" s="429"/>
      <c r="BCJ48" s="429"/>
      <c r="BCK48" s="429"/>
      <c r="BCL48" s="429"/>
      <c r="BCM48" s="429"/>
      <c r="BCN48" s="429"/>
      <c r="BCO48" s="429"/>
      <c r="BCP48" s="429"/>
      <c r="BCQ48" s="429"/>
      <c r="BCR48" s="429"/>
      <c r="BCS48" s="429"/>
      <c r="BCT48" s="429"/>
      <c r="BCU48" s="429"/>
      <c r="BCV48" s="429"/>
      <c r="BCW48" s="429"/>
      <c r="BCX48" s="429"/>
      <c r="BCY48" s="429"/>
      <c r="BCZ48" s="429"/>
      <c r="BDA48" s="429"/>
      <c r="BDB48" s="429"/>
      <c r="BDC48" s="429"/>
      <c r="BDD48" s="429"/>
      <c r="BDE48" s="429"/>
      <c r="BDF48" s="429"/>
      <c r="BDG48" s="429"/>
      <c r="BDH48" s="429"/>
      <c r="BDI48" s="429"/>
      <c r="BDJ48" s="429"/>
      <c r="BDK48" s="429"/>
      <c r="BDL48" s="429"/>
      <c r="BDM48" s="429"/>
      <c r="BDN48" s="429"/>
      <c r="BDO48" s="429"/>
      <c r="BDP48" s="429"/>
      <c r="BDQ48" s="429"/>
      <c r="BDR48" s="429"/>
      <c r="BDS48" s="429"/>
      <c r="BDT48" s="429"/>
      <c r="BDU48" s="429"/>
      <c r="BDV48" s="429"/>
      <c r="BDW48" s="429"/>
      <c r="BDX48" s="429"/>
      <c r="BDY48" s="429"/>
      <c r="BDZ48" s="429"/>
      <c r="BEA48" s="429"/>
      <c r="BEB48" s="429"/>
      <c r="BEC48" s="429"/>
      <c r="BED48" s="429"/>
      <c r="BEE48" s="429"/>
      <c r="BEF48" s="429"/>
      <c r="BEG48" s="429"/>
      <c r="BEH48" s="429"/>
      <c r="BEI48" s="429"/>
      <c r="BEJ48" s="429"/>
      <c r="BEK48" s="429"/>
      <c r="BEL48" s="429"/>
      <c r="BEM48" s="429"/>
      <c r="BEN48" s="429"/>
      <c r="BEO48" s="429"/>
      <c r="BEP48" s="429"/>
      <c r="BEQ48" s="429"/>
      <c r="BER48" s="429"/>
      <c r="BES48" s="429"/>
      <c r="BET48" s="429"/>
      <c r="BEU48" s="429"/>
      <c r="BEV48" s="429"/>
      <c r="BEW48" s="429"/>
      <c r="BEX48" s="429"/>
      <c r="BEY48" s="429"/>
      <c r="BEZ48" s="429"/>
      <c r="BFA48" s="429"/>
      <c r="BFB48" s="429"/>
      <c r="BFC48" s="429"/>
      <c r="BFD48" s="429"/>
      <c r="BFE48" s="429"/>
      <c r="BFF48" s="429"/>
      <c r="BFG48" s="429"/>
      <c r="BFH48" s="429"/>
      <c r="BFI48" s="429"/>
      <c r="BFJ48" s="429"/>
      <c r="BFK48" s="429"/>
      <c r="BFL48" s="429"/>
      <c r="BFM48" s="429"/>
      <c r="BFN48" s="429"/>
      <c r="BFO48" s="429"/>
      <c r="BFP48" s="429"/>
      <c r="BFQ48" s="429"/>
      <c r="BFR48" s="429"/>
      <c r="BFS48" s="429"/>
      <c r="BFT48" s="429"/>
      <c r="BFU48" s="429"/>
      <c r="BFV48" s="429"/>
      <c r="BFW48" s="429"/>
      <c r="BFX48" s="429"/>
      <c r="BFY48" s="429"/>
      <c r="BFZ48" s="429"/>
      <c r="BGA48" s="429"/>
      <c r="BGB48" s="429"/>
      <c r="BGC48" s="429"/>
      <c r="BGD48" s="429"/>
      <c r="BGE48" s="429"/>
      <c r="BGF48" s="429"/>
      <c r="BGG48" s="429"/>
      <c r="BGH48" s="429"/>
      <c r="BGI48" s="429"/>
      <c r="BGJ48" s="429"/>
      <c r="BGK48" s="429"/>
      <c r="BGL48" s="429"/>
      <c r="BGM48" s="429"/>
      <c r="BGN48" s="429"/>
      <c r="BGO48" s="429"/>
      <c r="BGP48" s="429"/>
      <c r="BGQ48" s="429"/>
      <c r="BGR48" s="429"/>
      <c r="BGS48" s="429"/>
      <c r="BGT48" s="429"/>
      <c r="BGU48" s="429"/>
      <c r="BGV48" s="429"/>
      <c r="BGW48" s="429"/>
      <c r="BGX48" s="429"/>
      <c r="BGY48" s="429"/>
      <c r="BGZ48" s="429"/>
      <c r="BHA48" s="429"/>
      <c r="BHB48" s="429"/>
      <c r="BHC48" s="429"/>
      <c r="BHD48" s="429"/>
      <c r="BHE48" s="429"/>
      <c r="BHF48" s="429"/>
      <c r="BHG48" s="429"/>
      <c r="BHH48" s="429"/>
      <c r="BHI48" s="429"/>
      <c r="BHJ48" s="429"/>
      <c r="BHK48" s="429"/>
      <c r="BHL48" s="429"/>
      <c r="BHM48" s="429"/>
      <c r="BHN48" s="429"/>
      <c r="BHO48" s="429"/>
      <c r="BHP48" s="429"/>
      <c r="BHQ48" s="429"/>
      <c r="BHR48" s="429"/>
      <c r="BHS48" s="429"/>
      <c r="BHT48" s="429"/>
      <c r="BHU48" s="429"/>
      <c r="BHV48" s="429"/>
      <c r="BHW48" s="429"/>
      <c r="BHX48" s="429"/>
      <c r="BHY48" s="429"/>
      <c r="BHZ48" s="429"/>
      <c r="BIA48" s="429"/>
      <c r="BIB48" s="429"/>
      <c r="BIC48" s="429"/>
      <c r="BID48" s="429"/>
      <c r="BIE48" s="429"/>
      <c r="BIF48" s="429"/>
      <c r="BIG48" s="429"/>
      <c r="BIH48" s="429"/>
      <c r="BII48" s="429"/>
      <c r="BIJ48" s="429"/>
      <c r="BIK48" s="429"/>
      <c r="BIL48" s="429"/>
      <c r="BIM48" s="429"/>
      <c r="BIN48" s="429"/>
      <c r="BIO48" s="429"/>
      <c r="BIP48" s="429"/>
      <c r="BIQ48" s="429"/>
      <c r="BIR48" s="429"/>
      <c r="BIS48" s="429"/>
      <c r="BIT48" s="429"/>
      <c r="BIU48" s="429"/>
      <c r="BIV48" s="429"/>
      <c r="BIW48" s="429"/>
      <c r="BIX48" s="429"/>
      <c r="BIY48" s="429"/>
      <c r="BIZ48" s="429"/>
      <c r="BJA48" s="429"/>
      <c r="BJB48" s="429"/>
      <c r="BJC48" s="429"/>
      <c r="BJD48" s="429"/>
      <c r="BJE48" s="429"/>
      <c r="BJF48" s="429"/>
      <c r="BJG48" s="429"/>
      <c r="BJH48" s="429"/>
      <c r="BJI48" s="429"/>
      <c r="BJJ48" s="429"/>
      <c r="BJK48" s="429"/>
      <c r="BJL48" s="429"/>
      <c r="BJM48" s="429"/>
      <c r="BJN48" s="429"/>
      <c r="BJO48" s="429"/>
      <c r="BJP48" s="429"/>
      <c r="BJQ48" s="429"/>
      <c r="BJR48" s="429"/>
      <c r="BJS48" s="429"/>
      <c r="BJT48" s="429"/>
      <c r="BJU48" s="429"/>
      <c r="BJV48" s="429"/>
      <c r="BJW48" s="429"/>
      <c r="BJX48" s="429"/>
      <c r="BJY48" s="429"/>
      <c r="BJZ48" s="429"/>
      <c r="BKA48" s="429"/>
      <c r="BKB48" s="429"/>
      <c r="BKC48" s="429"/>
      <c r="BKD48" s="429"/>
      <c r="BKE48" s="429"/>
      <c r="BKF48" s="429"/>
      <c r="BKG48" s="429"/>
      <c r="BKH48" s="429"/>
      <c r="BKI48" s="429"/>
      <c r="BKJ48" s="429"/>
      <c r="BKK48" s="429"/>
      <c r="BKL48" s="429"/>
      <c r="BKM48" s="429"/>
      <c r="BKN48" s="429"/>
      <c r="BKO48" s="429"/>
      <c r="BKP48" s="429"/>
      <c r="BKQ48" s="429"/>
      <c r="BKR48" s="429"/>
      <c r="BKS48" s="429"/>
      <c r="BKT48" s="429"/>
      <c r="BKU48" s="429"/>
      <c r="BKV48" s="429"/>
      <c r="BKW48" s="429"/>
      <c r="BKX48" s="429"/>
      <c r="BKY48" s="429"/>
      <c r="BKZ48" s="429"/>
      <c r="BLA48" s="429"/>
      <c r="BLB48" s="429"/>
      <c r="BLC48" s="429"/>
      <c r="BLD48" s="429"/>
      <c r="BLE48" s="429"/>
      <c r="BLF48" s="429"/>
      <c r="BLG48" s="429"/>
      <c r="BLH48" s="429"/>
      <c r="BLI48" s="429"/>
      <c r="BLJ48" s="429"/>
      <c r="BLK48" s="429"/>
      <c r="BLL48" s="429"/>
      <c r="BLM48" s="429"/>
      <c r="BLN48" s="429"/>
      <c r="BLO48" s="429"/>
      <c r="BLP48" s="429"/>
      <c r="BLQ48" s="429"/>
      <c r="BLR48" s="429"/>
      <c r="BLS48" s="429"/>
      <c r="BLT48" s="429"/>
      <c r="BLU48" s="429"/>
      <c r="BLV48" s="429"/>
      <c r="BLW48" s="429"/>
      <c r="BLX48" s="429"/>
      <c r="BLY48" s="429"/>
      <c r="BLZ48" s="429"/>
      <c r="BMA48" s="429"/>
      <c r="BMB48" s="429"/>
      <c r="BMC48" s="429"/>
      <c r="BMD48" s="429"/>
      <c r="BME48" s="429"/>
      <c r="BMF48" s="429"/>
      <c r="BMG48" s="429"/>
      <c r="BMH48" s="429"/>
      <c r="BMI48" s="429"/>
      <c r="BMJ48" s="429"/>
      <c r="BMK48" s="429"/>
      <c r="BML48" s="429"/>
      <c r="BMM48" s="429"/>
      <c r="BMN48" s="429"/>
      <c r="BMO48" s="429"/>
      <c r="BMP48" s="429"/>
      <c r="BMQ48" s="429"/>
      <c r="BMR48" s="429"/>
      <c r="BMS48" s="429"/>
      <c r="BMT48" s="429"/>
      <c r="BMU48" s="429"/>
      <c r="BMV48" s="429"/>
      <c r="BMW48" s="429"/>
      <c r="BMX48" s="429"/>
      <c r="BMY48" s="429"/>
      <c r="BMZ48" s="429"/>
      <c r="BNA48" s="429"/>
      <c r="BNB48" s="429"/>
      <c r="BNC48" s="429"/>
      <c r="BND48" s="429"/>
      <c r="BNE48" s="429"/>
      <c r="BNF48" s="429"/>
      <c r="BNG48" s="429"/>
      <c r="BNH48" s="429"/>
      <c r="BNI48" s="429"/>
      <c r="BNJ48" s="429"/>
      <c r="BNK48" s="429"/>
      <c r="BNL48" s="429"/>
      <c r="BNM48" s="429"/>
      <c r="BNN48" s="429"/>
      <c r="BNO48" s="429"/>
      <c r="BNP48" s="429"/>
      <c r="BNQ48" s="429"/>
      <c r="BNR48" s="429"/>
      <c r="BNS48" s="429"/>
      <c r="BNT48" s="429"/>
      <c r="BNU48" s="429"/>
      <c r="BNV48" s="429"/>
      <c r="BNW48" s="429"/>
      <c r="BNX48" s="429"/>
      <c r="BNY48" s="429"/>
      <c r="BNZ48" s="429"/>
      <c r="BOA48" s="429"/>
      <c r="BOB48" s="429"/>
      <c r="BOC48" s="429"/>
      <c r="BOD48" s="429"/>
      <c r="BOE48" s="429"/>
      <c r="BOF48" s="429"/>
      <c r="BOG48" s="429"/>
      <c r="BOH48" s="429"/>
      <c r="BOI48" s="429"/>
      <c r="BOJ48" s="429"/>
      <c r="BOK48" s="429"/>
      <c r="BOL48" s="429"/>
      <c r="BOM48" s="429"/>
      <c r="BON48" s="429"/>
      <c r="BOO48" s="429"/>
      <c r="BOP48" s="429"/>
      <c r="BOQ48" s="429"/>
      <c r="BOR48" s="429"/>
      <c r="BOS48" s="429"/>
      <c r="BOT48" s="429"/>
      <c r="BOU48" s="429"/>
      <c r="BOV48" s="429"/>
      <c r="BOW48" s="429"/>
      <c r="BOX48" s="429"/>
      <c r="BOY48" s="429"/>
      <c r="BOZ48" s="429"/>
      <c r="BPA48" s="429"/>
      <c r="BPB48" s="429"/>
      <c r="BPC48" s="429"/>
      <c r="BPD48" s="429"/>
      <c r="BPE48" s="429"/>
      <c r="BPF48" s="429"/>
      <c r="BPG48" s="429"/>
      <c r="BPH48" s="429"/>
      <c r="BPI48" s="429"/>
      <c r="BPJ48" s="429"/>
      <c r="BPK48" s="429"/>
      <c r="BPL48" s="429"/>
      <c r="BPM48" s="429"/>
      <c r="BPN48" s="429"/>
      <c r="BPO48" s="429"/>
      <c r="BPP48" s="429"/>
      <c r="BPQ48" s="429"/>
      <c r="BPR48" s="429"/>
      <c r="BPS48" s="429"/>
      <c r="BPT48" s="429"/>
      <c r="BPU48" s="429"/>
      <c r="BPV48" s="429"/>
      <c r="BPW48" s="429"/>
      <c r="BPX48" s="429"/>
      <c r="BPY48" s="429"/>
      <c r="BPZ48" s="429"/>
      <c r="BQA48" s="429"/>
      <c r="BQB48" s="429"/>
      <c r="BQC48" s="429"/>
      <c r="BQD48" s="429"/>
      <c r="BQE48" s="429"/>
      <c r="BQF48" s="429"/>
      <c r="BQG48" s="429"/>
      <c r="BQH48" s="429"/>
      <c r="BQI48" s="429"/>
      <c r="BQJ48" s="429"/>
      <c r="BQK48" s="429"/>
      <c r="BQL48" s="429"/>
      <c r="BQM48" s="429"/>
      <c r="BQN48" s="429"/>
      <c r="BQO48" s="429"/>
      <c r="BQP48" s="429"/>
      <c r="BQQ48" s="429"/>
      <c r="BQR48" s="429"/>
      <c r="BQS48" s="429"/>
      <c r="BQT48" s="429"/>
      <c r="BQU48" s="429"/>
      <c r="BQV48" s="429"/>
      <c r="BQW48" s="429"/>
      <c r="BQX48" s="429"/>
      <c r="BQY48" s="429"/>
      <c r="BQZ48" s="429"/>
      <c r="BRA48" s="429"/>
      <c r="BRB48" s="429"/>
      <c r="BRC48" s="429"/>
      <c r="BRD48" s="429"/>
      <c r="BRE48" s="429"/>
      <c r="BRF48" s="429"/>
      <c r="BRG48" s="429"/>
      <c r="BRH48" s="429"/>
      <c r="BRI48" s="429"/>
      <c r="BRJ48" s="429"/>
      <c r="BRK48" s="429"/>
      <c r="BRL48" s="429"/>
      <c r="BRM48" s="429"/>
      <c r="BRN48" s="429"/>
      <c r="BRO48" s="429"/>
      <c r="BRP48" s="429"/>
      <c r="BRQ48" s="429"/>
      <c r="BRR48" s="429"/>
      <c r="BRS48" s="429"/>
      <c r="BRT48" s="429"/>
      <c r="BRU48" s="429"/>
      <c r="BRV48" s="429"/>
      <c r="BRW48" s="429"/>
      <c r="BRX48" s="429"/>
      <c r="BRY48" s="429"/>
      <c r="BRZ48" s="429"/>
      <c r="BSA48" s="429"/>
      <c r="BSB48" s="429"/>
      <c r="BSC48" s="429"/>
      <c r="BSD48" s="429"/>
      <c r="BSE48" s="429"/>
      <c r="BSF48" s="429"/>
      <c r="BSG48" s="429"/>
      <c r="BSH48" s="429"/>
      <c r="BSI48" s="429"/>
      <c r="BSJ48" s="429"/>
      <c r="BSK48" s="429"/>
      <c r="BSL48" s="429"/>
      <c r="BSM48" s="429"/>
      <c r="BSN48" s="429"/>
      <c r="BSO48" s="429"/>
      <c r="BSP48" s="429"/>
      <c r="BSQ48" s="429"/>
      <c r="BSR48" s="429"/>
      <c r="BSS48" s="429"/>
      <c r="BST48" s="429"/>
      <c r="BSU48" s="429"/>
      <c r="BSV48" s="429"/>
      <c r="BSW48" s="429"/>
      <c r="BSX48" s="429"/>
      <c r="BSY48" s="429"/>
      <c r="BSZ48" s="429"/>
      <c r="BTA48" s="429"/>
      <c r="BTB48" s="429"/>
      <c r="BTC48" s="429"/>
      <c r="BTD48" s="429"/>
      <c r="BTE48" s="429"/>
      <c r="BTF48" s="429"/>
      <c r="BTG48" s="429"/>
      <c r="BTH48" s="429"/>
      <c r="BTI48" s="429"/>
      <c r="BTJ48" s="429"/>
      <c r="BTK48" s="429"/>
      <c r="BTL48" s="429"/>
      <c r="BTM48" s="429"/>
      <c r="BTN48" s="429"/>
      <c r="BTO48" s="429"/>
      <c r="BTP48" s="429"/>
      <c r="BTQ48" s="429"/>
      <c r="BTR48" s="429"/>
      <c r="BTS48" s="429"/>
      <c r="BTT48" s="429"/>
      <c r="BTU48" s="429"/>
      <c r="BTV48" s="429"/>
      <c r="BTW48" s="429"/>
      <c r="BTX48" s="429"/>
      <c r="BTY48" s="429"/>
      <c r="BTZ48" s="429"/>
      <c r="BUA48" s="429"/>
      <c r="BUB48" s="429"/>
      <c r="BUC48" s="429"/>
      <c r="BUD48" s="429"/>
      <c r="BUE48" s="429"/>
      <c r="BUF48" s="429"/>
      <c r="BUG48" s="429"/>
      <c r="BUH48" s="429"/>
      <c r="BUI48" s="429"/>
      <c r="BUJ48" s="429"/>
      <c r="BUK48" s="429"/>
      <c r="BUL48" s="429"/>
      <c r="BUM48" s="429"/>
      <c r="BUN48" s="429"/>
      <c r="BUO48" s="429"/>
      <c r="BUP48" s="429"/>
      <c r="BUQ48" s="429"/>
      <c r="BUR48" s="429"/>
      <c r="BUS48" s="429"/>
      <c r="BUT48" s="429"/>
      <c r="BUU48" s="429"/>
      <c r="BUV48" s="429"/>
      <c r="BUW48" s="429"/>
      <c r="BUX48" s="429"/>
      <c r="BUY48" s="429"/>
      <c r="BUZ48" s="429"/>
      <c r="BVA48" s="429"/>
      <c r="BVB48" s="429"/>
      <c r="BVC48" s="429"/>
      <c r="BVD48" s="429"/>
      <c r="BVE48" s="429"/>
      <c r="BVF48" s="429"/>
      <c r="BVG48" s="429"/>
      <c r="BVH48" s="429"/>
      <c r="BVI48" s="429"/>
      <c r="BVJ48" s="429"/>
      <c r="BVK48" s="429"/>
      <c r="BVL48" s="429"/>
      <c r="BVM48" s="429"/>
      <c r="BVN48" s="429"/>
      <c r="BVO48" s="429"/>
      <c r="BVP48" s="429"/>
      <c r="BVQ48" s="429"/>
      <c r="BVR48" s="429"/>
      <c r="BVS48" s="429"/>
      <c r="BVT48" s="429"/>
      <c r="BVU48" s="429"/>
      <c r="BVV48" s="429"/>
      <c r="BVW48" s="429"/>
      <c r="BVX48" s="429"/>
      <c r="BVY48" s="429"/>
      <c r="BVZ48" s="429"/>
      <c r="BWA48" s="429"/>
      <c r="BWB48" s="429"/>
      <c r="BWC48" s="429"/>
      <c r="BWD48" s="429"/>
      <c r="BWE48" s="429"/>
      <c r="BWF48" s="429"/>
      <c r="BWG48" s="429"/>
      <c r="BWH48" s="429"/>
      <c r="BWI48" s="429"/>
      <c r="BWJ48" s="429"/>
      <c r="BWK48" s="429"/>
      <c r="BWL48" s="429"/>
      <c r="BWM48" s="429"/>
      <c r="BWN48" s="429"/>
      <c r="BWO48" s="429"/>
      <c r="BWP48" s="429"/>
      <c r="BWQ48" s="429"/>
      <c r="BWR48" s="429"/>
      <c r="BWS48" s="429"/>
      <c r="BWT48" s="429"/>
      <c r="BWU48" s="429"/>
      <c r="BWV48" s="429"/>
      <c r="BWW48" s="429"/>
      <c r="BWX48" s="429"/>
      <c r="BWY48" s="429"/>
      <c r="BWZ48" s="429"/>
      <c r="BXA48" s="429"/>
      <c r="BXB48" s="429"/>
      <c r="BXC48" s="429"/>
      <c r="BXD48" s="429"/>
      <c r="BXE48" s="429"/>
      <c r="BXF48" s="429"/>
      <c r="BXG48" s="429"/>
      <c r="BXH48" s="429"/>
      <c r="BXI48" s="429"/>
      <c r="BXJ48" s="429"/>
      <c r="BXK48" s="429"/>
      <c r="BXL48" s="429"/>
      <c r="BXM48" s="429"/>
      <c r="BXN48" s="429"/>
      <c r="BXO48" s="429"/>
      <c r="BXP48" s="429"/>
      <c r="BXQ48" s="429"/>
      <c r="BXR48" s="429"/>
      <c r="BXS48" s="429"/>
      <c r="BXT48" s="429"/>
      <c r="BXU48" s="429"/>
      <c r="BXV48" s="429"/>
      <c r="BXW48" s="429"/>
      <c r="BXX48" s="429"/>
      <c r="BXY48" s="429"/>
      <c r="BXZ48" s="429"/>
      <c r="BYA48" s="429"/>
      <c r="BYB48" s="429"/>
      <c r="BYC48" s="429"/>
      <c r="BYD48" s="429"/>
      <c r="BYE48" s="429"/>
      <c r="BYF48" s="429"/>
      <c r="BYG48" s="429"/>
      <c r="BYH48" s="429"/>
      <c r="BYI48" s="429"/>
      <c r="BYJ48" s="429"/>
      <c r="BYK48" s="429"/>
      <c r="BYL48" s="429"/>
      <c r="BYM48" s="429"/>
      <c r="BYN48" s="429"/>
      <c r="BYO48" s="429"/>
      <c r="BYP48" s="429"/>
      <c r="BYQ48" s="429"/>
      <c r="BYR48" s="429"/>
      <c r="BYS48" s="429"/>
      <c r="BYT48" s="429"/>
      <c r="BYU48" s="429"/>
      <c r="BYV48" s="429"/>
      <c r="BYW48" s="429"/>
      <c r="BYX48" s="429"/>
      <c r="BYY48" s="429"/>
      <c r="BYZ48" s="429"/>
      <c r="BZA48" s="429"/>
      <c r="BZB48" s="429"/>
      <c r="BZC48" s="429"/>
      <c r="BZD48" s="429"/>
      <c r="BZE48" s="429"/>
      <c r="BZF48" s="429"/>
      <c r="BZG48" s="429"/>
      <c r="BZH48" s="429"/>
      <c r="BZI48" s="429"/>
      <c r="BZJ48" s="429"/>
      <c r="BZK48" s="429"/>
      <c r="BZL48" s="429"/>
      <c r="BZM48" s="429"/>
      <c r="BZN48" s="429"/>
      <c r="BZO48" s="429"/>
      <c r="BZP48" s="429"/>
      <c r="BZQ48" s="429"/>
      <c r="BZR48" s="429"/>
      <c r="BZS48" s="429"/>
      <c r="BZT48" s="429"/>
      <c r="BZU48" s="429"/>
      <c r="BZV48" s="429"/>
      <c r="BZW48" s="429"/>
      <c r="BZX48" s="429"/>
      <c r="BZY48" s="429"/>
      <c r="BZZ48" s="429"/>
      <c r="CAA48" s="429"/>
      <c r="CAB48" s="429"/>
      <c r="CAC48" s="429"/>
      <c r="CAD48" s="429"/>
      <c r="CAE48" s="429"/>
      <c r="CAF48" s="429"/>
      <c r="CAG48" s="429"/>
      <c r="CAH48" s="429"/>
      <c r="CAI48" s="429"/>
      <c r="CAJ48" s="429"/>
      <c r="CAK48" s="429"/>
      <c r="CAL48" s="429"/>
      <c r="CAM48" s="429"/>
      <c r="CAN48" s="429"/>
      <c r="CAO48" s="429"/>
      <c r="CAP48" s="429"/>
      <c r="CAQ48" s="429"/>
      <c r="CAR48" s="429"/>
      <c r="CAS48" s="429"/>
      <c r="CAT48" s="429"/>
      <c r="CAU48" s="429"/>
      <c r="CAV48" s="429"/>
      <c r="CAW48" s="429"/>
      <c r="CAX48" s="429"/>
      <c r="CAY48" s="429"/>
      <c r="CAZ48" s="429"/>
      <c r="CBA48" s="429"/>
      <c r="CBB48" s="429"/>
      <c r="CBC48" s="429"/>
      <c r="CBD48" s="429"/>
      <c r="CBE48" s="429"/>
      <c r="CBF48" s="429"/>
      <c r="CBG48" s="429"/>
      <c r="CBH48" s="429"/>
      <c r="CBI48" s="429"/>
      <c r="CBJ48" s="429"/>
      <c r="CBK48" s="429"/>
      <c r="CBL48" s="429"/>
      <c r="CBM48" s="429"/>
      <c r="CBN48" s="429"/>
      <c r="CBO48" s="429"/>
      <c r="CBP48" s="429"/>
      <c r="CBQ48" s="429"/>
      <c r="CBR48" s="429"/>
      <c r="CBS48" s="429"/>
      <c r="CBT48" s="429"/>
      <c r="CBU48" s="429"/>
      <c r="CBV48" s="429"/>
      <c r="CBW48" s="429"/>
      <c r="CBX48" s="429"/>
      <c r="CBY48" s="429"/>
      <c r="CBZ48" s="429"/>
      <c r="CCA48" s="429"/>
      <c r="CCB48" s="429"/>
      <c r="CCC48" s="429"/>
      <c r="CCD48" s="429"/>
      <c r="CCE48" s="429"/>
      <c r="CCF48" s="429"/>
      <c r="CCG48" s="429"/>
      <c r="CCH48" s="429"/>
      <c r="CCI48" s="429"/>
      <c r="CCJ48" s="429"/>
      <c r="CCK48" s="429"/>
      <c r="CCL48" s="429"/>
      <c r="CCM48" s="429"/>
      <c r="CCN48" s="429"/>
      <c r="CCO48" s="429"/>
      <c r="CCP48" s="429"/>
      <c r="CCQ48" s="429"/>
      <c r="CCR48" s="429"/>
      <c r="CCS48" s="429"/>
      <c r="CCT48" s="429"/>
      <c r="CCU48" s="429"/>
      <c r="CCV48" s="429"/>
      <c r="CCW48" s="429"/>
      <c r="CCX48" s="429"/>
      <c r="CCY48" s="429"/>
      <c r="CCZ48" s="429"/>
      <c r="CDA48" s="429"/>
      <c r="CDB48" s="429"/>
      <c r="CDC48" s="429"/>
      <c r="CDD48" s="429"/>
      <c r="CDE48" s="429"/>
      <c r="CDF48" s="429"/>
      <c r="CDG48" s="429"/>
      <c r="CDH48" s="429"/>
      <c r="CDI48" s="429"/>
      <c r="CDJ48" s="429"/>
      <c r="CDK48" s="429"/>
      <c r="CDL48" s="429"/>
      <c r="CDM48" s="429"/>
      <c r="CDN48" s="429"/>
      <c r="CDO48" s="429"/>
      <c r="CDP48" s="429"/>
      <c r="CDQ48" s="429"/>
      <c r="CDR48" s="429"/>
      <c r="CDS48" s="429"/>
      <c r="CDT48" s="429"/>
      <c r="CDU48" s="429"/>
      <c r="CDV48" s="429"/>
      <c r="CDW48" s="429"/>
      <c r="CDX48" s="429"/>
      <c r="CDY48" s="429"/>
      <c r="CDZ48" s="429"/>
      <c r="CEA48" s="429"/>
      <c r="CEB48" s="429"/>
      <c r="CEC48" s="429"/>
      <c r="CED48" s="429"/>
      <c r="CEE48" s="429"/>
      <c r="CEF48" s="429"/>
      <c r="CEG48" s="429"/>
      <c r="CEH48" s="429"/>
      <c r="CEI48" s="429"/>
      <c r="CEJ48" s="429"/>
      <c r="CEK48" s="429"/>
      <c r="CEL48" s="429"/>
      <c r="CEM48" s="429"/>
      <c r="CEN48" s="429"/>
      <c r="CEO48" s="429"/>
      <c r="CEP48" s="429"/>
      <c r="CEQ48" s="429"/>
      <c r="CER48" s="429"/>
      <c r="CES48" s="429"/>
      <c r="CET48" s="429"/>
      <c r="CEU48" s="429"/>
      <c r="CEV48" s="429"/>
      <c r="CEW48" s="429"/>
      <c r="CEX48" s="429"/>
      <c r="CEY48" s="429"/>
      <c r="CEZ48" s="429"/>
      <c r="CFA48" s="429"/>
      <c r="CFB48" s="429"/>
      <c r="CFC48" s="429"/>
      <c r="CFD48" s="429"/>
      <c r="CFE48" s="429"/>
      <c r="CFF48" s="429"/>
      <c r="CFG48" s="429"/>
      <c r="CFH48" s="429"/>
      <c r="CFI48" s="429"/>
      <c r="CFJ48" s="429"/>
      <c r="CFK48" s="429"/>
      <c r="CFL48" s="429"/>
      <c r="CFM48" s="429"/>
      <c r="CFN48" s="429"/>
      <c r="CFO48" s="429"/>
      <c r="CFP48" s="429"/>
      <c r="CFQ48" s="429"/>
      <c r="CFR48" s="429"/>
      <c r="CFS48" s="429"/>
      <c r="CFT48" s="429"/>
      <c r="CFU48" s="429"/>
      <c r="CFV48" s="429"/>
      <c r="CFW48" s="429"/>
      <c r="CFX48" s="429"/>
      <c r="CFY48" s="429"/>
      <c r="CFZ48" s="429"/>
      <c r="CGA48" s="429"/>
      <c r="CGB48" s="429"/>
      <c r="CGC48" s="429"/>
      <c r="CGD48" s="429"/>
      <c r="CGE48" s="429"/>
      <c r="CGF48" s="429"/>
      <c r="CGG48" s="429"/>
      <c r="CGH48" s="429"/>
      <c r="CGI48" s="429"/>
      <c r="CGJ48" s="429"/>
      <c r="CGK48" s="429"/>
      <c r="CGL48" s="429"/>
      <c r="CGM48" s="429"/>
      <c r="CGN48" s="429"/>
      <c r="CGO48" s="429"/>
      <c r="CGP48" s="429"/>
      <c r="CGQ48" s="429"/>
      <c r="CGR48" s="429"/>
      <c r="CGS48" s="429"/>
      <c r="CGT48" s="429"/>
      <c r="CGU48" s="429"/>
      <c r="CGV48" s="429"/>
      <c r="CGW48" s="429"/>
      <c r="CGX48" s="429"/>
      <c r="CGY48" s="429"/>
      <c r="CGZ48" s="429"/>
      <c r="CHA48" s="429"/>
      <c r="CHB48" s="429"/>
      <c r="CHC48" s="429"/>
      <c r="CHD48" s="429"/>
      <c r="CHE48" s="429"/>
      <c r="CHF48" s="429"/>
      <c r="CHG48" s="429"/>
      <c r="CHH48" s="429"/>
      <c r="CHI48" s="429"/>
      <c r="CHJ48" s="429"/>
      <c r="CHK48" s="429"/>
      <c r="CHL48" s="429"/>
      <c r="CHM48" s="429"/>
      <c r="CHN48" s="429"/>
      <c r="CHO48" s="429"/>
      <c r="CHP48" s="429"/>
      <c r="CHQ48" s="429"/>
      <c r="CHR48" s="429"/>
      <c r="CHS48" s="429"/>
      <c r="CHT48" s="429"/>
      <c r="CHU48" s="429"/>
      <c r="CHV48" s="429"/>
      <c r="CHW48" s="429"/>
      <c r="CHX48" s="429"/>
      <c r="CHY48" s="429"/>
      <c r="CHZ48" s="429"/>
      <c r="CIA48" s="429"/>
      <c r="CIB48" s="429"/>
      <c r="CIC48" s="429"/>
      <c r="CID48" s="429"/>
      <c r="CIE48" s="429"/>
      <c r="CIF48" s="429"/>
      <c r="CIG48" s="429"/>
      <c r="CIH48" s="429"/>
      <c r="CII48" s="429"/>
      <c r="CIJ48" s="429"/>
      <c r="CIK48" s="429"/>
      <c r="CIL48" s="429"/>
      <c r="CIM48" s="429"/>
      <c r="CIN48" s="429"/>
      <c r="CIO48" s="429"/>
      <c r="CIP48" s="429"/>
      <c r="CIQ48" s="429"/>
      <c r="CIR48" s="429"/>
      <c r="CIS48" s="429"/>
      <c r="CIT48" s="429"/>
      <c r="CIU48" s="429"/>
      <c r="CIV48" s="429"/>
      <c r="CIW48" s="429"/>
      <c r="CIX48" s="429"/>
      <c r="CIY48" s="429"/>
      <c r="CIZ48" s="429"/>
      <c r="CJA48" s="429"/>
      <c r="CJB48" s="429"/>
      <c r="CJC48" s="429"/>
      <c r="CJD48" s="429"/>
      <c r="CJE48" s="429"/>
      <c r="CJF48" s="429"/>
      <c r="CJG48" s="429"/>
      <c r="CJH48" s="429"/>
      <c r="CJI48" s="429"/>
      <c r="CJJ48" s="429"/>
      <c r="CJK48" s="429"/>
      <c r="CJL48" s="429"/>
      <c r="CJM48" s="429"/>
      <c r="CJN48" s="429"/>
      <c r="CJO48" s="429"/>
      <c r="CJP48" s="429"/>
      <c r="CJQ48" s="429"/>
      <c r="CJR48" s="429"/>
      <c r="CJS48" s="429"/>
      <c r="CJT48" s="429"/>
      <c r="CJU48" s="429"/>
      <c r="CJV48" s="429"/>
      <c r="CJW48" s="429"/>
      <c r="CJX48" s="429"/>
      <c r="CJY48" s="429"/>
      <c r="CJZ48" s="429"/>
      <c r="CKA48" s="429"/>
      <c r="CKB48" s="429"/>
      <c r="CKC48" s="429"/>
      <c r="CKD48" s="429"/>
      <c r="CKE48" s="429"/>
      <c r="CKF48" s="429"/>
      <c r="CKG48" s="429"/>
      <c r="CKH48" s="429"/>
      <c r="CKI48" s="429"/>
      <c r="CKJ48" s="429"/>
      <c r="CKK48" s="429"/>
      <c r="CKL48" s="429"/>
      <c r="CKM48" s="429"/>
      <c r="CKN48" s="429"/>
      <c r="CKO48" s="429"/>
      <c r="CKP48" s="429"/>
      <c r="CKQ48" s="429"/>
      <c r="CKR48" s="429"/>
      <c r="CKS48" s="429"/>
      <c r="CKT48" s="429"/>
      <c r="CKU48" s="429"/>
      <c r="CKV48" s="429"/>
      <c r="CKW48" s="429"/>
      <c r="CKX48" s="429"/>
      <c r="CKY48" s="429"/>
      <c r="CKZ48" s="429"/>
      <c r="CLA48" s="429"/>
      <c r="CLB48" s="429"/>
      <c r="CLC48" s="429"/>
      <c r="CLD48" s="429"/>
      <c r="CLE48" s="429"/>
      <c r="CLF48" s="429"/>
      <c r="CLG48" s="429"/>
      <c r="CLH48" s="429"/>
      <c r="CLI48" s="429"/>
      <c r="CLJ48" s="429"/>
      <c r="CLK48" s="429"/>
      <c r="CLL48" s="429"/>
      <c r="CLM48" s="429"/>
      <c r="CLN48" s="429"/>
      <c r="CLO48" s="429"/>
      <c r="CLP48" s="429"/>
      <c r="CLQ48" s="429"/>
      <c r="CLR48" s="429"/>
      <c r="CLS48" s="429"/>
      <c r="CLT48" s="429"/>
      <c r="CLU48" s="429"/>
      <c r="CLV48" s="429"/>
      <c r="CLW48" s="429"/>
      <c r="CLX48" s="429"/>
      <c r="CLY48" s="429"/>
      <c r="CLZ48" s="429"/>
      <c r="CMA48" s="429"/>
      <c r="CMB48" s="429"/>
      <c r="CMC48" s="429"/>
      <c r="CMD48" s="429"/>
      <c r="CME48" s="429"/>
      <c r="CMF48" s="429"/>
      <c r="CMG48" s="429"/>
      <c r="CMH48" s="429"/>
      <c r="CMI48" s="429"/>
      <c r="CMJ48" s="429"/>
      <c r="CMK48" s="429"/>
      <c r="CML48" s="429"/>
      <c r="CMM48" s="429"/>
      <c r="CMN48" s="429"/>
      <c r="CMO48" s="429"/>
      <c r="CMP48" s="429"/>
      <c r="CMQ48" s="429"/>
      <c r="CMR48" s="429"/>
      <c r="CMS48" s="429"/>
      <c r="CMT48" s="429"/>
      <c r="CMU48" s="429"/>
      <c r="CMV48" s="429"/>
      <c r="CMW48" s="429"/>
      <c r="CMX48" s="429"/>
      <c r="CMY48" s="429"/>
      <c r="CMZ48" s="429"/>
      <c r="CNA48" s="429"/>
      <c r="CNB48" s="429"/>
      <c r="CNC48" s="429"/>
      <c r="CND48" s="429"/>
      <c r="CNE48" s="429"/>
      <c r="CNF48" s="429"/>
      <c r="CNG48" s="429"/>
      <c r="CNH48" s="429"/>
      <c r="CNI48" s="429"/>
      <c r="CNJ48" s="429"/>
      <c r="CNK48" s="429"/>
      <c r="CNL48" s="429"/>
      <c r="CNM48" s="429"/>
      <c r="CNN48" s="429"/>
      <c r="CNO48" s="429"/>
      <c r="CNP48" s="429"/>
      <c r="CNQ48" s="429"/>
      <c r="CNR48" s="429"/>
      <c r="CNS48" s="429"/>
      <c r="CNT48" s="429"/>
      <c r="CNU48" s="429"/>
      <c r="CNV48" s="429"/>
      <c r="CNW48" s="429"/>
      <c r="CNX48" s="429"/>
      <c r="CNY48" s="429"/>
      <c r="CNZ48" s="429"/>
      <c r="COA48" s="429"/>
      <c r="COB48" s="429"/>
      <c r="COC48" s="429"/>
      <c r="COD48" s="429"/>
      <c r="COE48" s="429"/>
      <c r="COF48" s="429"/>
      <c r="COG48" s="429"/>
      <c r="COH48" s="429"/>
      <c r="COI48" s="429"/>
      <c r="COJ48" s="429"/>
      <c r="COK48" s="429"/>
      <c r="COL48" s="429"/>
      <c r="COM48" s="429"/>
      <c r="CON48" s="429"/>
      <c r="COO48" s="429"/>
      <c r="COP48" s="429"/>
      <c r="COQ48" s="429"/>
      <c r="COR48" s="429"/>
      <c r="COS48" s="429"/>
      <c r="COT48" s="429"/>
      <c r="COU48" s="429"/>
      <c r="COV48" s="429"/>
      <c r="COW48" s="429"/>
      <c r="COX48" s="429"/>
      <c r="COY48" s="429"/>
      <c r="COZ48" s="429"/>
      <c r="CPA48" s="429"/>
      <c r="CPB48" s="429"/>
      <c r="CPC48" s="429"/>
      <c r="CPD48" s="429"/>
      <c r="CPE48" s="429"/>
      <c r="CPF48" s="429"/>
      <c r="CPG48" s="429"/>
      <c r="CPH48" s="429"/>
      <c r="CPI48" s="429"/>
      <c r="CPJ48" s="429"/>
      <c r="CPK48" s="429"/>
      <c r="CPL48" s="429"/>
      <c r="CPM48" s="429"/>
      <c r="CPN48" s="429"/>
      <c r="CPO48" s="429"/>
      <c r="CPP48" s="429"/>
      <c r="CPQ48" s="429"/>
      <c r="CPR48" s="429"/>
      <c r="CPS48" s="429"/>
      <c r="CPT48" s="429"/>
      <c r="CPU48" s="429"/>
      <c r="CPV48" s="429"/>
      <c r="CPW48" s="429"/>
      <c r="CPX48" s="429"/>
      <c r="CPY48" s="429"/>
      <c r="CPZ48" s="429"/>
      <c r="CQA48" s="429"/>
      <c r="CQB48" s="429"/>
      <c r="CQC48" s="429"/>
      <c r="CQD48" s="429"/>
      <c r="CQE48" s="429"/>
      <c r="CQF48" s="429"/>
      <c r="CQG48" s="429"/>
      <c r="CQH48" s="429"/>
      <c r="CQI48" s="429"/>
      <c r="CQJ48" s="429"/>
      <c r="CQK48" s="429"/>
      <c r="CQL48" s="429"/>
      <c r="CQM48" s="429"/>
      <c r="CQN48" s="429"/>
      <c r="CQO48" s="429"/>
      <c r="CQP48" s="429"/>
      <c r="CQQ48" s="429"/>
      <c r="CQR48" s="429"/>
      <c r="CQS48" s="429"/>
      <c r="CQT48" s="429"/>
      <c r="CQU48" s="429"/>
      <c r="CQV48" s="429"/>
      <c r="CQW48" s="429"/>
      <c r="CQX48" s="429"/>
      <c r="CQY48" s="429"/>
      <c r="CQZ48" s="429"/>
      <c r="CRA48" s="429"/>
      <c r="CRB48" s="429"/>
      <c r="CRC48" s="429"/>
      <c r="CRD48" s="429"/>
      <c r="CRE48" s="429"/>
      <c r="CRF48" s="429"/>
      <c r="CRG48" s="429"/>
      <c r="CRH48" s="429"/>
      <c r="CRI48" s="429"/>
      <c r="CRJ48" s="429"/>
      <c r="CRK48" s="429"/>
      <c r="CRL48" s="429"/>
      <c r="CRM48" s="429"/>
      <c r="CRN48" s="429"/>
      <c r="CRO48" s="429"/>
      <c r="CRP48" s="429"/>
      <c r="CRQ48" s="429"/>
      <c r="CRR48" s="429"/>
      <c r="CRS48" s="429"/>
      <c r="CRT48" s="429"/>
      <c r="CRU48" s="429"/>
      <c r="CRV48" s="429"/>
      <c r="CRW48" s="429"/>
      <c r="CRX48" s="429"/>
      <c r="CRY48" s="429"/>
      <c r="CRZ48" s="429"/>
      <c r="CSA48" s="429"/>
      <c r="CSB48" s="429"/>
      <c r="CSC48" s="429"/>
      <c r="CSD48" s="429"/>
      <c r="CSE48" s="429"/>
      <c r="CSF48" s="429"/>
      <c r="CSG48" s="429"/>
      <c r="CSH48" s="429"/>
      <c r="CSI48" s="429"/>
      <c r="CSJ48" s="429"/>
      <c r="CSK48" s="429"/>
      <c r="CSL48" s="429"/>
      <c r="CSM48" s="429"/>
      <c r="CSN48" s="429"/>
      <c r="CSO48" s="429"/>
      <c r="CSP48" s="429"/>
      <c r="CSQ48" s="429"/>
      <c r="CSR48" s="429"/>
      <c r="CSS48" s="429"/>
      <c r="CST48" s="429"/>
      <c r="CSU48" s="429"/>
      <c r="CSV48" s="429"/>
      <c r="CSW48" s="429"/>
      <c r="CSX48" s="429"/>
      <c r="CSY48" s="429"/>
      <c r="CSZ48" s="429"/>
      <c r="CTA48" s="429"/>
      <c r="CTB48" s="429"/>
      <c r="CTC48" s="429"/>
      <c r="CTD48" s="429"/>
      <c r="CTE48" s="429"/>
      <c r="CTF48" s="429"/>
      <c r="CTG48" s="429"/>
      <c r="CTH48" s="429"/>
      <c r="CTI48" s="429"/>
      <c r="CTJ48" s="429"/>
      <c r="CTK48" s="429"/>
      <c r="CTL48" s="429"/>
      <c r="CTM48" s="429"/>
      <c r="CTN48" s="429"/>
      <c r="CTO48" s="429"/>
      <c r="CTP48" s="429"/>
      <c r="CTQ48" s="429"/>
      <c r="CTR48" s="429"/>
      <c r="CTS48" s="429"/>
      <c r="CTT48" s="429"/>
      <c r="CTU48" s="429"/>
      <c r="CTV48" s="429"/>
      <c r="CTW48" s="429"/>
      <c r="CTX48" s="429"/>
      <c r="CTY48" s="429"/>
      <c r="CTZ48" s="429"/>
      <c r="CUA48" s="429"/>
      <c r="CUB48" s="429"/>
      <c r="CUC48" s="429"/>
      <c r="CUD48" s="429"/>
      <c r="CUE48" s="429"/>
      <c r="CUF48" s="429"/>
      <c r="CUG48" s="429"/>
      <c r="CUH48" s="429"/>
      <c r="CUI48" s="429"/>
      <c r="CUJ48" s="429"/>
      <c r="CUK48" s="429"/>
      <c r="CUL48" s="429"/>
      <c r="CUM48" s="429"/>
      <c r="CUN48" s="429"/>
      <c r="CUO48" s="429"/>
      <c r="CUP48" s="429"/>
      <c r="CUQ48" s="429"/>
      <c r="CUR48" s="429"/>
      <c r="CUS48" s="429"/>
      <c r="CUT48" s="429"/>
      <c r="CUU48" s="429"/>
      <c r="CUV48" s="429"/>
      <c r="CUW48" s="429"/>
      <c r="CUX48" s="429"/>
      <c r="CUY48" s="429"/>
      <c r="CUZ48" s="429"/>
      <c r="CVA48" s="429"/>
      <c r="CVB48" s="429"/>
      <c r="CVC48" s="429"/>
      <c r="CVD48" s="429"/>
      <c r="CVE48" s="429"/>
      <c r="CVF48" s="429"/>
      <c r="CVG48" s="429"/>
      <c r="CVH48" s="429"/>
      <c r="CVI48" s="429"/>
      <c r="CVJ48" s="429"/>
      <c r="CVK48" s="429"/>
      <c r="CVL48" s="429"/>
      <c r="CVM48" s="429"/>
      <c r="CVN48" s="429"/>
      <c r="CVO48" s="429"/>
      <c r="CVP48" s="429"/>
      <c r="CVQ48" s="429"/>
      <c r="CVR48" s="429"/>
      <c r="CVS48" s="429"/>
      <c r="CVT48" s="429"/>
      <c r="CVU48" s="429"/>
      <c r="CVV48" s="429"/>
      <c r="CVW48" s="429"/>
      <c r="CVX48" s="429"/>
      <c r="CVY48" s="429"/>
      <c r="CVZ48" s="429"/>
      <c r="CWA48" s="429"/>
      <c r="CWB48" s="429"/>
      <c r="CWC48" s="429"/>
      <c r="CWD48" s="429"/>
      <c r="CWE48" s="429"/>
      <c r="CWF48" s="429"/>
      <c r="CWG48" s="429"/>
      <c r="CWH48" s="429"/>
      <c r="CWI48" s="429"/>
      <c r="CWJ48" s="429"/>
      <c r="CWK48" s="429"/>
      <c r="CWL48" s="429"/>
      <c r="CWM48" s="429"/>
      <c r="CWN48" s="429"/>
      <c r="CWO48" s="429"/>
      <c r="CWP48" s="429"/>
      <c r="CWQ48" s="429"/>
      <c r="CWR48" s="429"/>
      <c r="CWS48" s="429"/>
      <c r="CWT48" s="429"/>
      <c r="CWU48" s="429"/>
      <c r="CWV48" s="429"/>
      <c r="CWW48" s="429"/>
      <c r="CWX48" s="429"/>
      <c r="CWY48" s="429"/>
      <c r="CWZ48" s="429"/>
      <c r="CXA48" s="429"/>
      <c r="CXB48" s="429"/>
      <c r="CXC48" s="429"/>
      <c r="CXD48" s="429"/>
      <c r="CXE48" s="429"/>
      <c r="CXF48" s="429"/>
      <c r="CXG48" s="429"/>
      <c r="CXH48" s="429"/>
      <c r="CXI48" s="429"/>
      <c r="CXJ48" s="429"/>
      <c r="CXK48" s="429"/>
      <c r="CXL48" s="429"/>
      <c r="CXM48" s="429"/>
      <c r="CXN48" s="429"/>
      <c r="CXO48" s="429"/>
      <c r="CXP48" s="429"/>
      <c r="CXQ48" s="429"/>
      <c r="CXR48" s="429"/>
      <c r="CXS48" s="429"/>
      <c r="CXT48" s="429"/>
      <c r="CXU48" s="429"/>
      <c r="CXV48" s="429"/>
      <c r="CXW48" s="429"/>
      <c r="CXX48" s="429"/>
      <c r="CXY48" s="429"/>
      <c r="CXZ48" s="429"/>
      <c r="CYA48" s="429"/>
      <c r="CYB48" s="429"/>
      <c r="CYC48" s="429"/>
      <c r="CYD48" s="429"/>
      <c r="CYE48" s="429"/>
      <c r="CYF48" s="429"/>
      <c r="CYG48" s="429"/>
      <c r="CYH48" s="429"/>
      <c r="CYI48" s="429"/>
      <c r="CYJ48" s="429"/>
      <c r="CYK48" s="429"/>
      <c r="CYL48" s="429"/>
      <c r="CYM48" s="429"/>
      <c r="CYN48" s="429"/>
      <c r="CYO48" s="429"/>
      <c r="CYP48" s="429"/>
      <c r="CYQ48" s="429"/>
      <c r="CYR48" s="429"/>
      <c r="CYS48" s="429"/>
      <c r="CYT48" s="429"/>
      <c r="CYU48" s="429"/>
      <c r="CYV48" s="429"/>
      <c r="CYW48" s="429"/>
      <c r="CYX48" s="429"/>
      <c r="CYY48" s="429"/>
      <c r="CYZ48" s="429"/>
      <c r="CZA48" s="429"/>
      <c r="CZB48" s="429"/>
      <c r="CZC48" s="429"/>
      <c r="CZD48" s="429"/>
      <c r="CZE48" s="429"/>
      <c r="CZF48" s="429"/>
      <c r="CZG48" s="429"/>
      <c r="CZH48" s="429"/>
      <c r="CZI48" s="429"/>
      <c r="CZJ48" s="429"/>
      <c r="CZK48" s="429"/>
      <c r="CZL48" s="429"/>
      <c r="CZM48" s="429"/>
      <c r="CZN48" s="429"/>
      <c r="CZO48" s="429"/>
      <c r="CZP48" s="429"/>
      <c r="CZQ48" s="429"/>
      <c r="CZR48" s="429"/>
      <c r="CZS48" s="429"/>
      <c r="CZT48" s="429"/>
      <c r="CZU48" s="429"/>
      <c r="CZV48" s="429"/>
      <c r="CZW48" s="429"/>
      <c r="CZX48" s="429"/>
      <c r="CZY48" s="429"/>
      <c r="CZZ48" s="429"/>
      <c r="DAA48" s="429"/>
      <c r="DAB48" s="429"/>
      <c r="DAC48" s="429"/>
      <c r="DAD48" s="429"/>
      <c r="DAE48" s="429"/>
      <c r="DAF48" s="429"/>
      <c r="DAG48" s="429"/>
      <c r="DAH48" s="429"/>
      <c r="DAI48" s="429"/>
      <c r="DAJ48" s="429"/>
      <c r="DAK48" s="429"/>
      <c r="DAL48" s="429"/>
      <c r="DAM48" s="429"/>
      <c r="DAN48" s="429"/>
      <c r="DAO48" s="429"/>
      <c r="DAP48" s="429"/>
      <c r="DAQ48" s="429"/>
      <c r="DAR48" s="429"/>
      <c r="DAS48" s="429"/>
      <c r="DAT48" s="429"/>
      <c r="DAU48" s="429"/>
      <c r="DAV48" s="429"/>
      <c r="DAW48" s="429"/>
      <c r="DAX48" s="429"/>
      <c r="DAY48" s="429"/>
      <c r="DAZ48" s="429"/>
      <c r="DBA48" s="429"/>
      <c r="DBB48" s="429"/>
      <c r="DBC48" s="429"/>
      <c r="DBD48" s="429"/>
      <c r="DBE48" s="429"/>
      <c r="DBF48" s="429"/>
      <c r="DBG48" s="429"/>
      <c r="DBH48" s="429"/>
      <c r="DBI48" s="429"/>
      <c r="DBJ48" s="429"/>
      <c r="DBK48" s="429"/>
      <c r="DBL48" s="429"/>
      <c r="DBM48" s="429"/>
      <c r="DBN48" s="429"/>
      <c r="DBO48" s="429"/>
      <c r="DBP48" s="429"/>
      <c r="DBQ48" s="429"/>
      <c r="DBR48" s="429"/>
      <c r="DBS48" s="429"/>
      <c r="DBT48" s="429"/>
      <c r="DBU48" s="429"/>
      <c r="DBV48" s="429"/>
      <c r="DBW48" s="429"/>
      <c r="DBX48" s="429"/>
      <c r="DBY48" s="429"/>
      <c r="DBZ48" s="429"/>
      <c r="DCA48" s="429"/>
      <c r="DCB48" s="429"/>
      <c r="DCC48" s="429"/>
      <c r="DCD48" s="429"/>
      <c r="DCE48" s="429"/>
      <c r="DCF48" s="429"/>
      <c r="DCG48" s="429"/>
      <c r="DCH48" s="429"/>
      <c r="DCI48" s="429"/>
      <c r="DCJ48" s="429"/>
      <c r="DCK48" s="429"/>
      <c r="DCL48" s="429"/>
      <c r="DCM48" s="429"/>
      <c r="DCN48" s="429"/>
      <c r="DCO48" s="429"/>
      <c r="DCP48" s="429"/>
      <c r="DCQ48" s="429"/>
      <c r="DCR48" s="429"/>
      <c r="DCS48" s="429"/>
      <c r="DCT48" s="429"/>
      <c r="DCU48" s="429"/>
      <c r="DCV48" s="429"/>
      <c r="DCW48" s="429"/>
      <c r="DCX48" s="429"/>
      <c r="DCY48" s="429"/>
      <c r="DCZ48" s="429"/>
      <c r="DDA48" s="429"/>
      <c r="DDB48" s="429"/>
      <c r="DDC48" s="429"/>
      <c r="DDD48" s="429"/>
      <c r="DDE48" s="429"/>
      <c r="DDF48" s="429"/>
      <c r="DDG48" s="429"/>
      <c r="DDH48" s="429"/>
      <c r="DDI48" s="429"/>
      <c r="DDJ48" s="429"/>
      <c r="DDK48" s="429"/>
      <c r="DDL48" s="429"/>
      <c r="DDM48" s="429"/>
      <c r="DDN48" s="429"/>
      <c r="DDO48" s="429"/>
      <c r="DDP48" s="429"/>
      <c r="DDQ48" s="429"/>
      <c r="DDR48" s="429"/>
      <c r="DDS48" s="429"/>
      <c r="DDT48" s="429"/>
      <c r="DDU48" s="429"/>
      <c r="DDV48" s="429"/>
      <c r="DDW48" s="429"/>
      <c r="DDX48" s="429"/>
      <c r="DDY48" s="429"/>
      <c r="DDZ48" s="429"/>
      <c r="DEA48" s="429"/>
      <c r="DEB48" s="429"/>
      <c r="DEC48" s="429"/>
      <c r="DED48" s="429"/>
      <c r="DEE48" s="429"/>
      <c r="DEF48" s="429"/>
      <c r="DEG48" s="429"/>
      <c r="DEH48" s="429"/>
      <c r="DEI48" s="429"/>
      <c r="DEJ48" s="429"/>
      <c r="DEK48" s="429"/>
      <c r="DEL48" s="429"/>
      <c r="DEM48" s="429"/>
      <c r="DEN48" s="429"/>
      <c r="DEO48" s="429"/>
      <c r="DEP48" s="429"/>
      <c r="DEQ48" s="429"/>
      <c r="DER48" s="429"/>
      <c r="DES48" s="429"/>
      <c r="DET48" s="429"/>
      <c r="DEU48" s="429"/>
      <c r="DEV48" s="429"/>
      <c r="DEW48" s="429"/>
      <c r="DEX48" s="429"/>
      <c r="DEY48" s="429"/>
      <c r="DEZ48" s="429"/>
      <c r="DFA48" s="429"/>
      <c r="DFB48" s="429"/>
      <c r="DFC48" s="429"/>
      <c r="DFD48" s="429"/>
      <c r="DFE48" s="429"/>
      <c r="DFF48" s="429"/>
      <c r="DFG48" s="429"/>
      <c r="DFH48" s="429"/>
      <c r="DFI48" s="429"/>
      <c r="DFJ48" s="429"/>
      <c r="DFK48" s="429"/>
      <c r="DFL48" s="429"/>
      <c r="DFM48" s="429"/>
      <c r="DFN48" s="429"/>
      <c r="DFO48" s="429"/>
      <c r="DFP48" s="429"/>
      <c r="DFQ48" s="429"/>
      <c r="DFR48" s="429"/>
      <c r="DFS48" s="429"/>
      <c r="DFT48" s="429"/>
      <c r="DFU48" s="429"/>
      <c r="DFV48" s="429"/>
      <c r="DFW48" s="429"/>
      <c r="DFX48" s="429"/>
      <c r="DFY48" s="429"/>
      <c r="DFZ48" s="429"/>
      <c r="DGA48" s="429"/>
      <c r="DGB48" s="429"/>
      <c r="DGC48" s="429"/>
      <c r="DGD48" s="429"/>
      <c r="DGE48" s="429"/>
      <c r="DGF48" s="429"/>
      <c r="DGG48" s="429"/>
      <c r="DGH48" s="429"/>
      <c r="DGI48" s="429"/>
      <c r="DGJ48" s="429"/>
      <c r="DGK48" s="429"/>
      <c r="DGL48" s="429"/>
      <c r="DGM48" s="429"/>
      <c r="DGN48" s="429"/>
      <c r="DGO48" s="429"/>
      <c r="DGP48" s="429"/>
      <c r="DGQ48" s="429"/>
      <c r="DGR48" s="429"/>
      <c r="DGS48" s="429"/>
      <c r="DGT48" s="429"/>
      <c r="DGU48" s="429"/>
      <c r="DGV48" s="429"/>
      <c r="DGW48" s="429"/>
      <c r="DGX48" s="429"/>
      <c r="DGY48" s="429"/>
      <c r="DGZ48" s="429"/>
      <c r="DHA48" s="429"/>
      <c r="DHB48" s="429"/>
      <c r="DHC48" s="429"/>
      <c r="DHD48" s="429"/>
      <c r="DHE48" s="429"/>
      <c r="DHF48" s="429"/>
      <c r="DHG48" s="429"/>
      <c r="DHH48" s="429"/>
      <c r="DHI48" s="429"/>
      <c r="DHJ48" s="429"/>
      <c r="DHK48" s="429"/>
      <c r="DHL48" s="429"/>
      <c r="DHM48" s="429"/>
      <c r="DHN48" s="429"/>
      <c r="DHO48" s="429"/>
      <c r="DHP48" s="429"/>
      <c r="DHQ48" s="429"/>
      <c r="DHR48" s="429"/>
      <c r="DHS48" s="429"/>
      <c r="DHT48" s="429"/>
      <c r="DHU48" s="429"/>
      <c r="DHV48" s="429"/>
      <c r="DHW48" s="429"/>
      <c r="DHX48" s="429"/>
      <c r="DHY48" s="429"/>
      <c r="DHZ48" s="429"/>
      <c r="DIA48" s="429"/>
      <c r="DIB48" s="429"/>
      <c r="DIC48" s="429"/>
      <c r="DID48" s="429"/>
      <c r="DIE48" s="429"/>
      <c r="DIF48" s="429"/>
      <c r="DIG48" s="429"/>
      <c r="DIH48" s="429"/>
      <c r="DII48" s="429"/>
      <c r="DIJ48" s="429"/>
      <c r="DIK48" s="429"/>
      <c r="DIL48" s="429"/>
      <c r="DIM48" s="429"/>
      <c r="DIN48" s="429"/>
      <c r="DIO48" s="429"/>
      <c r="DIP48" s="429"/>
      <c r="DIQ48" s="429"/>
      <c r="DIR48" s="429"/>
      <c r="DIS48" s="429"/>
      <c r="DIT48" s="429"/>
      <c r="DIU48" s="429"/>
      <c r="DIV48" s="429"/>
      <c r="DIW48" s="429"/>
      <c r="DIX48" s="429"/>
      <c r="DIY48" s="429"/>
      <c r="DIZ48" s="429"/>
      <c r="DJA48" s="429"/>
      <c r="DJB48" s="429"/>
      <c r="DJC48" s="429"/>
      <c r="DJD48" s="429"/>
      <c r="DJE48" s="429"/>
      <c r="DJF48" s="429"/>
      <c r="DJG48" s="429"/>
      <c r="DJH48" s="429"/>
      <c r="DJI48" s="429"/>
      <c r="DJJ48" s="429"/>
      <c r="DJK48" s="429"/>
      <c r="DJL48" s="429"/>
      <c r="DJM48" s="429"/>
      <c r="DJN48" s="429"/>
      <c r="DJO48" s="429"/>
      <c r="DJP48" s="429"/>
      <c r="DJQ48" s="429"/>
      <c r="DJR48" s="429"/>
      <c r="DJS48" s="429"/>
      <c r="DJT48" s="429"/>
      <c r="DJU48" s="429"/>
      <c r="DJV48" s="429"/>
      <c r="DJW48" s="429"/>
      <c r="DJX48" s="429"/>
      <c r="DJY48" s="429"/>
      <c r="DJZ48" s="429"/>
      <c r="DKA48" s="429"/>
      <c r="DKB48" s="429"/>
      <c r="DKC48" s="429"/>
      <c r="DKD48" s="429"/>
      <c r="DKE48" s="429"/>
      <c r="DKF48" s="429"/>
      <c r="DKG48" s="429"/>
      <c r="DKH48" s="429"/>
      <c r="DKI48" s="429"/>
      <c r="DKJ48" s="429"/>
      <c r="DKK48" s="429"/>
      <c r="DKL48" s="429"/>
      <c r="DKM48" s="429"/>
      <c r="DKN48" s="429"/>
      <c r="DKO48" s="429"/>
      <c r="DKP48" s="429"/>
      <c r="DKQ48" s="429"/>
      <c r="DKR48" s="429"/>
      <c r="DKS48" s="429"/>
      <c r="DKT48" s="429"/>
      <c r="DKU48" s="429"/>
      <c r="DKV48" s="429"/>
      <c r="DKW48" s="429"/>
      <c r="DKX48" s="429"/>
      <c r="DKY48" s="429"/>
      <c r="DKZ48" s="429"/>
      <c r="DLA48" s="429"/>
      <c r="DLB48" s="429"/>
      <c r="DLC48" s="429"/>
      <c r="DLD48" s="429"/>
      <c r="DLE48" s="429"/>
      <c r="DLF48" s="429"/>
      <c r="DLG48" s="429"/>
      <c r="DLH48" s="429"/>
      <c r="DLI48" s="429"/>
      <c r="DLJ48" s="429"/>
      <c r="DLK48" s="429"/>
      <c r="DLL48" s="429"/>
      <c r="DLM48" s="429"/>
      <c r="DLN48" s="429"/>
      <c r="DLO48" s="429"/>
      <c r="DLP48" s="429"/>
      <c r="DLQ48" s="429"/>
      <c r="DLR48" s="429"/>
      <c r="DLS48" s="429"/>
      <c r="DLT48" s="429"/>
      <c r="DLU48" s="429"/>
      <c r="DLV48" s="429"/>
      <c r="DLW48" s="429"/>
      <c r="DLX48" s="429"/>
      <c r="DLY48" s="429"/>
      <c r="DLZ48" s="429"/>
      <c r="DMA48" s="429"/>
      <c r="DMB48" s="429"/>
      <c r="DMC48" s="429"/>
      <c r="DMD48" s="429"/>
      <c r="DME48" s="429"/>
      <c r="DMF48" s="429"/>
      <c r="DMG48" s="429"/>
      <c r="DMH48" s="429"/>
      <c r="DMI48" s="429"/>
      <c r="DMJ48" s="429"/>
      <c r="DMK48" s="429"/>
      <c r="DML48" s="429"/>
      <c r="DMM48" s="429"/>
      <c r="DMN48" s="429"/>
      <c r="DMO48" s="429"/>
      <c r="DMP48" s="429"/>
      <c r="DMQ48" s="429"/>
      <c r="DMR48" s="429"/>
      <c r="DMS48" s="429"/>
      <c r="DMT48" s="429"/>
      <c r="DMU48" s="429"/>
      <c r="DMV48" s="429"/>
      <c r="DMW48" s="429"/>
      <c r="DMX48" s="429"/>
      <c r="DMY48" s="429"/>
      <c r="DMZ48" s="429"/>
      <c r="DNA48" s="429"/>
      <c r="DNB48" s="429"/>
      <c r="DNC48" s="429"/>
      <c r="DND48" s="429"/>
      <c r="DNE48" s="429"/>
      <c r="DNF48" s="429"/>
      <c r="DNG48" s="429"/>
      <c r="DNH48" s="429"/>
      <c r="DNI48" s="429"/>
      <c r="DNJ48" s="429"/>
      <c r="DNK48" s="429"/>
      <c r="DNL48" s="429"/>
      <c r="DNM48" s="429"/>
      <c r="DNN48" s="429"/>
      <c r="DNO48" s="429"/>
      <c r="DNP48" s="429"/>
      <c r="DNQ48" s="429"/>
      <c r="DNR48" s="429"/>
      <c r="DNS48" s="429"/>
      <c r="DNT48" s="429"/>
      <c r="DNU48" s="429"/>
      <c r="DNV48" s="429"/>
      <c r="DNW48" s="429"/>
      <c r="DNX48" s="429"/>
      <c r="DNY48" s="429"/>
      <c r="DNZ48" s="429"/>
      <c r="DOA48" s="429"/>
      <c r="DOB48" s="429"/>
      <c r="DOC48" s="429"/>
      <c r="DOD48" s="429"/>
      <c r="DOE48" s="429"/>
      <c r="DOF48" s="429"/>
      <c r="DOG48" s="429"/>
      <c r="DOH48" s="429"/>
      <c r="DOI48" s="429"/>
      <c r="DOJ48" s="429"/>
      <c r="DOK48" s="429"/>
      <c r="DOL48" s="429"/>
      <c r="DOM48" s="429"/>
      <c r="DON48" s="429"/>
      <c r="DOO48" s="429"/>
      <c r="DOP48" s="429"/>
      <c r="DOQ48" s="429"/>
      <c r="DOR48" s="429"/>
      <c r="DOS48" s="429"/>
      <c r="DOT48" s="429"/>
      <c r="DOU48" s="429"/>
      <c r="DOV48" s="429"/>
      <c r="DOW48" s="429"/>
      <c r="DOX48" s="429"/>
      <c r="DOY48" s="429"/>
      <c r="DOZ48" s="429"/>
      <c r="DPA48" s="429"/>
      <c r="DPB48" s="429"/>
      <c r="DPC48" s="429"/>
      <c r="DPD48" s="429"/>
      <c r="DPE48" s="429"/>
      <c r="DPF48" s="429"/>
      <c r="DPG48" s="429"/>
      <c r="DPH48" s="429"/>
      <c r="DPI48" s="429"/>
      <c r="DPJ48" s="429"/>
      <c r="DPK48" s="429"/>
      <c r="DPL48" s="429"/>
      <c r="DPM48" s="429"/>
      <c r="DPN48" s="429"/>
      <c r="DPO48" s="429"/>
      <c r="DPP48" s="429"/>
      <c r="DPQ48" s="429"/>
      <c r="DPR48" s="429"/>
      <c r="DPS48" s="429"/>
      <c r="DPT48" s="429"/>
      <c r="DPU48" s="429"/>
      <c r="DPV48" s="429"/>
      <c r="DPW48" s="429"/>
      <c r="DPX48" s="429"/>
      <c r="DPY48" s="429"/>
      <c r="DPZ48" s="429"/>
      <c r="DQA48" s="429"/>
      <c r="DQB48" s="429"/>
      <c r="DQC48" s="429"/>
      <c r="DQD48" s="429"/>
      <c r="DQE48" s="429"/>
      <c r="DQF48" s="429"/>
      <c r="DQG48" s="429"/>
      <c r="DQH48" s="429"/>
      <c r="DQI48" s="429"/>
      <c r="DQJ48" s="429"/>
      <c r="DQK48" s="429"/>
      <c r="DQL48" s="429"/>
      <c r="DQM48" s="429"/>
      <c r="DQN48" s="429"/>
      <c r="DQO48" s="429"/>
      <c r="DQP48" s="429"/>
      <c r="DQQ48" s="429"/>
      <c r="DQR48" s="429"/>
      <c r="DQS48" s="429"/>
      <c r="DQT48" s="429"/>
      <c r="DQU48" s="429"/>
      <c r="DQV48" s="429"/>
      <c r="DQW48" s="429"/>
      <c r="DQX48" s="429"/>
      <c r="DQY48" s="429"/>
      <c r="DQZ48" s="429"/>
      <c r="DRA48" s="429"/>
      <c r="DRB48" s="429"/>
      <c r="DRC48" s="429"/>
      <c r="DRD48" s="429"/>
      <c r="DRE48" s="429"/>
      <c r="DRF48" s="429"/>
      <c r="DRG48" s="429"/>
      <c r="DRH48" s="429"/>
      <c r="DRI48" s="429"/>
      <c r="DRJ48" s="429"/>
      <c r="DRK48" s="429"/>
      <c r="DRL48" s="429"/>
      <c r="DRM48" s="429"/>
      <c r="DRN48" s="429"/>
      <c r="DRO48" s="429"/>
      <c r="DRP48" s="429"/>
      <c r="DRQ48" s="429"/>
      <c r="DRR48" s="429"/>
      <c r="DRS48" s="429"/>
      <c r="DRT48" s="429"/>
      <c r="DRU48" s="429"/>
      <c r="DRV48" s="429"/>
      <c r="DRW48" s="429"/>
      <c r="DRX48" s="429"/>
      <c r="DRY48" s="429"/>
      <c r="DRZ48" s="429"/>
      <c r="DSA48" s="429"/>
      <c r="DSB48" s="429"/>
      <c r="DSC48" s="429"/>
      <c r="DSD48" s="429"/>
      <c r="DSE48" s="429"/>
      <c r="DSF48" s="429"/>
      <c r="DSG48" s="429"/>
      <c r="DSH48" s="429"/>
      <c r="DSI48" s="429"/>
      <c r="DSJ48" s="429"/>
      <c r="DSK48" s="429"/>
      <c r="DSL48" s="429"/>
      <c r="DSM48" s="429"/>
      <c r="DSN48" s="429"/>
      <c r="DSO48" s="429"/>
      <c r="DSP48" s="429"/>
      <c r="DSQ48" s="429"/>
      <c r="DSR48" s="429"/>
      <c r="DSS48" s="429"/>
      <c r="DST48" s="429"/>
      <c r="DSU48" s="429"/>
      <c r="DSV48" s="429"/>
      <c r="DSW48" s="429"/>
      <c r="DSX48" s="429"/>
      <c r="DSY48" s="429"/>
      <c r="DSZ48" s="429"/>
      <c r="DTA48" s="429"/>
      <c r="DTB48" s="429"/>
      <c r="DTC48" s="429"/>
      <c r="DTD48" s="429"/>
      <c r="DTE48" s="429"/>
      <c r="DTF48" s="429"/>
      <c r="DTG48" s="429"/>
      <c r="DTH48" s="429"/>
      <c r="DTI48" s="429"/>
      <c r="DTJ48" s="429"/>
      <c r="DTK48" s="429"/>
      <c r="DTL48" s="429"/>
      <c r="DTM48" s="429"/>
      <c r="DTN48" s="429"/>
      <c r="DTO48" s="429"/>
      <c r="DTP48" s="429"/>
      <c r="DTQ48" s="429"/>
      <c r="DTR48" s="429"/>
      <c r="DTS48" s="429"/>
      <c r="DTT48" s="429"/>
      <c r="DTU48" s="429"/>
      <c r="DTV48" s="429"/>
      <c r="DTW48" s="429"/>
      <c r="DTX48" s="429"/>
      <c r="DTY48" s="429"/>
      <c r="DTZ48" s="429"/>
      <c r="DUA48" s="429"/>
      <c r="DUB48" s="429"/>
      <c r="DUC48" s="429"/>
      <c r="DUD48" s="429"/>
      <c r="DUE48" s="429"/>
      <c r="DUF48" s="429"/>
      <c r="DUG48" s="429"/>
      <c r="DUH48" s="429"/>
      <c r="DUI48" s="429"/>
      <c r="DUJ48" s="429"/>
      <c r="DUK48" s="429"/>
      <c r="DUL48" s="429"/>
      <c r="DUM48" s="429"/>
      <c r="DUN48" s="429"/>
      <c r="DUO48" s="429"/>
      <c r="DUP48" s="429"/>
      <c r="DUQ48" s="429"/>
      <c r="DUR48" s="429"/>
      <c r="DUS48" s="429"/>
      <c r="DUT48" s="429"/>
      <c r="DUU48" s="429"/>
      <c r="DUV48" s="429"/>
      <c r="DUW48" s="429"/>
      <c r="DUX48" s="429"/>
      <c r="DUY48" s="429"/>
      <c r="DUZ48" s="429"/>
      <c r="DVA48" s="429"/>
      <c r="DVB48" s="429"/>
      <c r="DVC48" s="429"/>
      <c r="DVD48" s="429"/>
      <c r="DVE48" s="429"/>
      <c r="DVF48" s="429"/>
      <c r="DVG48" s="429"/>
      <c r="DVH48" s="429"/>
      <c r="DVI48" s="429"/>
      <c r="DVJ48" s="429"/>
      <c r="DVK48" s="429"/>
      <c r="DVL48" s="429"/>
      <c r="DVM48" s="429"/>
      <c r="DVN48" s="429"/>
      <c r="DVO48" s="429"/>
      <c r="DVP48" s="429"/>
      <c r="DVQ48" s="429"/>
      <c r="DVR48" s="429"/>
      <c r="DVS48" s="429"/>
      <c r="DVT48" s="429"/>
      <c r="DVU48" s="429"/>
      <c r="DVV48" s="429"/>
      <c r="DVW48" s="429"/>
      <c r="DVX48" s="429"/>
      <c r="DVY48" s="429"/>
      <c r="DVZ48" s="429"/>
      <c r="DWA48" s="429"/>
      <c r="DWB48" s="429"/>
      <c r="DWC48" s="429"/>
      <c r="DWD48" s="429"/>
      <c r="DWE48" s="429"/>
      <c r="DWF48" s="429"/>
      <c r="DWG48" s="429"/>
      <c r="DWH48" s="429"/>
      <c r="DWI48" s="429"/>
      <c r="DWJ48" s="429"/>
      <c r="DWK48" s="429"/>
      <c r="DWL48" s="429"/>
      <c r="DWM48" s="429"/>
      <c r="DWN48" s="429"/>
      <c r="DWO48" s="429"/>
      <c r="DWP48" s="429"/>
      <c r="DWQ48" s="429"/>
      <c r="DWR48" s="429"/>
      <c r="DWS48" s="429"/>
      <c r="DWT48" s="429"/>
      <c r="DWU48" s="429"/>
      <c r="DWV48" s="429"/>
      <c r="DWW48" s="429"/>
      <c r="DWX48" s="429"/>
      <c r="DWY48" s="429"/>
      <c r="DWZ48" s="429"/>
      <c r="DXA48" s="429"/>
      <c r="DXB48" s="429"/>
      <c r="DXC48" s="429"/>
      <c r="DXD48" s="429"/>
      <c r="DXE48" s="429"/>
      <c r="DXF48" s="429"/>
      <c r="DXG48" s="429"/>
      <c r="DXH48" s="429"/>
      <c r="DXI48" s="429"/>
      <c r="DXJ48" s="429"/>
      <c r="DXK48" s="429"/>
      <c r="DXL48" s="429"/>
      <c r="DXM48" s="429"/>
      <c r="DXN48" s="429"/>
      <c r="DXO48" s="429"/>
      <c r="DXP48" s="429"/>
      <c r="DXQ48" s="429"/>
      <c r="DXR48" s="429"/>
      <c r="DXS48" s="429"/>
      <c r="DXT48" s="429"/>
      <c r="DXU48" s="429"/>
      <c r="DXV48" s="429"/>
      <c r="DXW48" s="429"/>
      <c r="DXX48" s="429"/>
      <c r="DXY48" s="429"/>
      <c r="DXZ48" s="429"/>
      <c r="DYA48" s="429"/>
      <c r="DYB48" s="429"/>
      <c r="DYC48" s="429"/>
      <c r="DYD48" s="429"/>
      <c r="DYE48" s="429"/>
      <c r="DYF48" s="429"/>
      <c r="DYG48" s="429"/>
      <c r="DYH48" s="429"/>
      <c r="DYI48" s="429"/>
      <c r="DYJ48" s="429"/>
      <c r="DYK48" s="429"/>
      <c r="DYL48" s="429"/>
      <c r="DYM48" s="429"/>
      <c r="DYN48" s="429"/>
      <c r="DYO48" s="429"/>
      <c r="DYP48" s="429"/>
      <c r="DYQ48" s="429"/>
      <c r="DYR48" s="429"/>
      <c r="DYS48" s="429"/>
      <c r="DYT48" s="429"/>
      <c r="DYU48" s="429"/>
      <c r="DYV48" s="429"/>
      <c r="DYW48" s="429"/>
      <c r="DYX48" s="429"/>
      <c r="DYY48" s="429"/>
      <c r="DYZ48" s="429"/>
      <c r="DZA48" s="429"/>
      <c r="DZB48" s="429"/>
      <c r="DZC48" s="429"/>
      <c r="DZD48" s="429"/>
      <c r="DZE48" s="429"/>
      <c r="DZF48" s="429"/>
      <c r="DZG48" s="429"/>
      <c r="DZH48" s="429"/>
      <c r="DZI48" s="429"/>
      <c r="DZJ48" s="429"/>
      <c r="DZK48" s="429"/>
      <c r="DZL48" s="429"/>
      <c r="DZM48" s="429"/>
      <c r="DZN48" s="429"/>
      <c r="DZO48" s="429"/>
      <c r="DZP48" s="429"/>
      <c r="DZQ48" s="429"/>
      <c r="DZR48" s="429"/>
      <c r="DZS48" s="429"/>
      <c r="DZT48" s="429"/>
      <c r="DZU48" s="429"/>
      <c r="DZV48" s="429"/>
      <c r="DZW48" s="429"/>
      <c r="DZX48" s="429"/>
      <c r="DZY48" s="429"/>
      <c r="DZZ48" s="429"/>
      <c r="EAA48" s="429"/>
      <c r="EAB48" s="429"/>
      <c r="EAC48" s="429"/>
      <c r="EAD48" s="429"/>
      <c r="EAE48" s="429"/>
      <c r="EAF48" s="429"/>
      <c r="EAG48" s="429"/>
      <c r="EAH48" s="429"/>
      <c r="EAI48" s="429"/>
      <c r="EAJ48" s="429"/>
      <c r="EAK48" s="429"/>
      <c r="EAL48" s="429"/>
      <c r="EAM48" s="429"/>
      <c r="EAN48" s="429"/>
      <c r="EAO48" s="429"/>
      <c r="EAP48" s="429"/>
      <c r="EAQ48" s="429"/>
      <c r="EAR48" s="429"/>
      <c r="EAS48" s="429"/>
      <c r="EAT48" s="429"/>
      <c r="EAU48" s="429"/>
      <c r="EAV48" s="429"/>
      <c r="EAW48" s="429"/>
      <c r="EAX48" s="429"/>
      <c r="EAY48" s="429"/>
      <c r="EAZ48" s="429"/>
      <c r="EBA48" s="429"/>
      <c r="EBB48" s="429"/>
      <c r="EBC48" s="429"/>
      <c r="EBD48" s="429"/>
      <c r="EBE48" s="429"/>
      <c r="EBF48" s="429"/>
      <c r="EBG48" s="429"/>
      <c r="EBH48" s="429"/>
      <c r="EBI48" s="429"/>
      <c r="EBJ48" s="429"/>
      <c r="EBK48" s="429"/>
      <c r="EBL48" s="429"/>
      <c r="EBM48" s="429"/>
      <c r="EBN48" s="429"/>
      <c r="EBO48" s="429"/>
      <c r="EBP48" s="429"/>
      <c r="EBQ48" s="429"/>
      <c r="EBR48" s="429"/>
      <c r="EBS48" s="429"/>
      <c r="EBT48" s="429"/>
      <c r="EBU48" s="429"/>
      <c r="EBV48" s="429"/>
      <c r="EBW48" s="429"/>
      <c r="EBX48" s="429"/>
      <c r="EBY48" s="429"/>
      <c r="EBZ48" s="429"/>
      <c r="ECA48" s="429"/>
      <c r="ECB48" s="429"/>
      <c r="ECC48" s="429"/>
      <c r="ECD48" s="429"/>
      <c r="ECE48" s="429"/>
      <c r="ECF48" s="429"/>
      <c r="ECG48" s="429"/>
      <c r="ECH48" s="429"/>
      <c r="ECI48" s="429"/>
      <c r="ECJ48" s="429"/>
      <c r="ECK48" s="429"/>
      <c r="ECL48" s="429"/>
      <c r="ECM48" s="429"/>
      <c r="ECN48" s="429"/>
      <c r="ECO48" s="429"/>
      <c r="ECP48" s="429"/>
      <c r="ECQ48" s="429"/>
      <c r="ECR48" s="429"/>
      <c r="ECS48" s="429"/>
      <c r="ECT48" s="429"/>
      <c r="ECU48" s="429"/>
      <c r="ECV48" s="429"/>
      <c r="ECW48" s="429"/>
      <c r="ECX48" s="429"/>
      <c r="ECY48" s="429"/>
      <c r="ECZ48" s="429"/>
      <c r="EDA48" s="429"/>
      <c r="EDB48" s="429"/>
      <c r="EDC48" s="429"/>
      <c r="EDD48" s="429"/>
      <c r="EDE48" s="429"/>
      <c r="EDF48" s="429"/>
      <c r="EDG48" s="429"/>
      <c r="EDH48" s="429"/>
      <c r="EDI48" s="429"/>
      <c r="EDJ48" s="429"/>
      <c r="EDK48" s="429"/>
      <c r="EDL48" s="429"/>
      <c r="EDM48" s="429"/>
      <c r="EDN48" s="429"/>
      <c r="EDO48" s="429"/>
      <c r="EDP48" s="429"/>
      <c r="EDQ48" s="429"/>
      <c r="EDR48" s="429"/>
      <c r="EDS48" s="429"/>
      <c r="EDT48" s="429"/>
      <c r="EDU48" s="429"/>
      <c r="EDV48" s="429"/>
      <c r="EDW48" s="429"/>
      <c r="EDX48" s="429"/>
      <c r="EDY48" s="429"/>
      <c r="EDZ48" s="429"/>
      <c r="EEA48" s="429"/>
      <c r="EEB48" s="429"/>
      <c r="EEC48" s="429"/>
      <c r="EED48" s="429"/>
      <c r="EEE48" s="429"/>
      <c r="EEF48" s="429"/>
      <c r="EEG48" s="429"/>
      <c r="EEH48" s="429"/>
      <c r="EEI48" s="429"/>
      <c r="EEJ48" s="429"/>
      <c r="EEK48" s="429"/>
      <c r="EEL48" s="429"/>
      <c r="EEM48" s="429"/>
      <c r="EEN48" s="429"/>
      <c r="EEO48" s="429"/>
      <c r="EEP48" s="429"/>
      <c r="EEQ48" s="429"/>
      <c r="EER48" s="429"/>
      <c r="EES48" s="429"/>
      <c r="EET48" s="429"/>
      <c r="EEU48" s="429"/>
      <c r="EEV48" s="429"/>
      <c r="EEW48" s="429"/>
      <c r="EEX48" s="429"/>
      <c r="EEY48" s="429"/>
      <c r="EEZ48" s="429"/>
      <c r="EFA48" s="429"/>
      <c r="EFB48" s="429"/>
      <c r="EFC48" s="429"/>
      <c r="EFD48" s="429"/>
      <c r="EFE48" s="429"/>
      <c r="EFF48" s="429"/>
      <c r="EFG48" s="429"/>
      <c r="EFH48" s="429"/>
      <c r="EFI48" s="429"/>
      <c r="EFJ48" s="429"/>
      <c r="EFK48" s="429"/>
      <c r="EFL48" s="429"/>
      <c r="EFM48" s="429"/>
      <c r="EFN48" s="429"/>
      <c r="EFO48" s="429"/>
      <c r="EFP48" s="429"/>
      <c r="EFQ48" s="429"/>
      <c r="EFR48" s="429"/>
      <c r="EFS48" s="429"/>
      <c r="EFT48" s="429"/>
      <c r="EFU48" s="429"/>
      <c r="EFV48" s="429"/>
      <c r="EFW48" s="429"/>
      <c r="EFX48" s="429"/>
      <c r="EFY48" s="429"/>
      <c r="EFZ48" s="429"/>
      <c r="EGA48" s="429"/>
      <c r="EGB48" s="429"/>
      <c r="EGC48" s="429"/>
      <c r="EGD48" s="429"/>
      <c r="EGE48" s="429"/>
      <c r="EGF48" s="429"/>
      <c r="EGG48" s="429"/>
      <c r="EGH48" s="429"/>
      <c r="EGI48" s="429"/>
      <c r="EGJ48" s="429"/>
      <c r="EGK48" s="429"/>
      <c r="EGL48" s="429"/>
      <c r="EGM48" s="429"/>
      <c r="EGN48" s="429"/>
      <c r="EGO48" s="429"/>
      <c r="EGP48" s="429"/>
      <c r="EGQ48" s="429"/>
      <c r="EGR48" s="429"/>
      <c r="EGS48" s="429"/>
      <c r="EGT48" s="429"/>
      <c r="EGU48" s="429"/>
      <c r="EGV48" s="429"/>
      <c r="EGW48" s="429"/>
      <c r="EGX48" s="429"/>
      <c r="EGY48" s="429"/>
      <c r="EGZ48" s="429"/>
      <c r="EHA48" s="429"/>
      <c r="EHB48" s="429"/>
      <c r="EHC48" s="429"/>
      <c r="EHD48" s="429"/>
      <c r="EHE48" s="429"/>
      <c r="EHF48" s="429"/>
      <c r="EHG48" s="429"/>
      <c r="EHH48" s="429"/>
      <c r="EHI48" s="429"/>
      <c r="EHJ48" s="429"/>
      <c r="EHK48" s="429"/>
      <c r="EHL48" s="429"/>
      <c r="EHM48" s="429"/>
      <c r="EHN48" s="429"/>
      <c r="EHO48" s="429"/>
      <c r="EHP48" s="429"/>
      <c r="EHQ48" s="429"/>
      <c r="EHR48" s="429"/>
      <c r="EHS48" s="429"/>
      <c r="EHT48" s="429"/>
      <c r="EHU48" s="429"/>
      <c r="EHV48" s="429"/>
      <c r="EHW48" s="429"/>
      <c r="EHX48" s="429"/>
      <c r="EHY48" s="429"/>
      <c r="EHZ48" s="429"/>
      <c r="EIA48" s="429"/>
      <c r="EIB48" s="429"/>
      <c r="EIC48" s="429"/>
      <c r="EID48" s="429"/>
      <c r="EIE48" s="429"/>
      <c r="EIF48" s="429"/>
      <c r="EIG48" s="429"/>
      <c r="EIH48" s="429"/>
      <c r="EII48" s="429"/>
      <c r="EIJ48" s="429"/>
      <c r="EIK48" s="429"/>
      <c r="EIL48" s="429"/>
      <c r="EIM48" s="429"/>
      <c r="EIN48" s="429"/>
      <c r="EIO48" s="429"/>
      <c r="EIP48" s="429"/>
      <c r="EIQ48" s="429"/>
      <c r="EIR48" s="429"/>
      <c r="EIS48" s="429"/>
      <c r="EIT48" s="429"/>
      <c r="EIU48" s="429"/>
      <c r="EIV48" s="429"/>
      <c r="EIW48" s="429"/>
      <c r="EIX48" s="429"/>
      <c r="EIY48" s="429"/>
      <c r="EIZ48" s="429"/>
      <c r="EJA48" s="429"/>
      <c r="EJB48" s="429"/>
      <c r="EJC48" s="429"/>
      <c r="EJD48" s="429"/>
      <c r="EJE48" s="429"/>
      <c r="EJF48" s="429"/>
      <c r="EJG48" s="429"/>
      <c r="EJH48" s="429"/>
      <c r="EJI48" s="429"/>
      <c r="EJJ48" s="429"/>
      <c r="EJK48" s="429"/>
      <c r="EJL48" s="429"/>
      <c r="EJM48" s="429"/>
      <c r="EJN48" s="429"/>
      <c r="EJO48" s="429"/>
      <c r="EJP48" s="429"/>
      <c r="EJQ48" s="429"/>
      <c r="EJR48" s="429"/>
      <c r="EJS48" s="429"/>
      <c r="EJT48" s="429"/>
      <c r="EJU48" s="429"/>
      <c r="EJV48" s="429"/>
      <c r="EJW48" s="429"/>
      <c r="EJX48" s="429"/>
      <c r="EJY48" s="429"/>
      <c r="EJZ48" s="429"/>
      <c r="EKA48" s="429"/>
      <c r="EKB48" s="429"/>
      <c r="EKC48" s="429"/>
      <c r="EKD48" s="429"/>
      <c r="EKE48" s="429"/>
      <c r="EKF48" s="429"/>
      <c r="EKG48" s="429"/>
      <c r="EKH48" s="429"/>
      <c r="EKI48" s="429"/>
      <c r="EKJ48" s="429"/>
      <c r="EKK48" s="429"/>
      <c r="EKL48" s="429"/>
      <c r="EKM48" s="429"/>
      <c r="EKN48" s="429"/>
      <c r="EKO48" s="429"/>
      <c r="EKP48" s="429"/>
      <c r="EKQ48" s="429"/>
      <c r="EKR48" s="429"/>
      <c r="EKS48" s="429"/>
      <c r="EKT48" s="429"/>
      <c r="EKU48" s="429"/>
      <c r="EKV48" s="429"/>
      <c r="EKW48" s="429"/>
      <c r="EKX48" s="429"/>
      <c r="EKY48" s="429"/>
      <c r="EKZ48" s="429"/>
      <c r="ELA48" s="429"/>
      <c r="ELB48" s="429"/>
      <c r="ELC48" s="429"/>
      <c r="ELD48" s="429"/>
      <c r="ELE48" s="429"/>
      <c r="ELF48" s="429"/>
      <c r="ELG48" s="429"/>
      <c r="ELH48" s="429"/>
      <c r="ELI48" s="429"/>
      <c r="ELJ48" s="429"/>
      <c r="ELK48" s="429"/>
      <c r="ELL48" s="429"/>
      <c r="ELM48" s="429"/>
      <c r="ELN48" s="429"/>
      <c r="ELO48" s="429"/>
      <c r="ELP48" s="429"/>
      <c r="ELQ48" s="429"/>
      <c r="ELR48" s="429"/>
      <c r="ELS48" s="429"/>
      <c r="ELT48" s="429"/>
      <c r="ELU48" s="429"/>
      <c r="ELV48" s="429"/>
      <c r="ELW48" s="429"/>
      <c r="ELX48" s="429"/>
      <c r="ELY48" s="429"/>
      <c r="ELZ48" s="429"/>
      <c r="EMA48" s="429"/>
      <c r="EMB48" s="429"/>
      <c r="EMC48" s="429"/>
      <c r="EMD48" s="429"/>
      <c r="EME48" s="429"/>
      <c r="EMF48" s="429"/>
      <c r="EMG48" s="429"/>
      <c r="EMH48" s="429"/>
      <c r="EMI48" s="429"/>
      <c r="EMJ48" s="429"/>
      <c r="EMK48" s="429"/>
      <c r="EML48" s="429"/>
      <c r="EMM48" s="429"/>
      <c r="EMN48" s="429"/>
      <c r="EMO48" s="429"/>
      <c r="EMP48" s="429"/>
      <c r="EMQ48" s="429"/>
      <c r="EMR48" s="429"/>
      <c r="EMS48" s="429"/>
      <c r="EMT48" s="429"/>
      <c r="EMU48" s="429"/>
      <c r="EMV48" s="429"/>
      <c r="EMW48" s="429"/>
      <c r="EMX48" s="429"/>
      <c r="EMY48" s="429"/>
      <c r="EMZ48" s="429"/>
      <c r="ENA48" s="429"/>
      <c r="ENB48" s="429"/>
      <c r="ENC48" s="429"/>
      <c r="END48" s="429"/>
      <c r="ENE48" s="429"/>
      <c r="ENF48" s="429"/>
      <c r="ENG48" s="429"/>
      <c r="ENH48" s="429"/>
      <c r="ENI48" s="429"/>
      <c r="ENJ48" s="429"/>
      <c r="ENK48" s="429"/>
      <c r="ENL48" s="429"/>
      <c r="ENM48" s="429"/>
      <c r="ENN48" s="429"/>
      <c r="ENO48" s="429"/>
      <c r="ENP48" s="429"/>
      <c r="ENQ48" s="429"/>
      <c r="ENR48" s="429"/>
      <c r="ENS48" s="429"/>
      <c r="ENT48" s="429"/>
      <c r="ENU48" s="429"/>
      <c r="ENV48" s="429"/>
      <c r="ENW48" s="429"/>
      <c r="ENX48" s="429"/>
      <c r="ENY48" s="429"/>
      <c r="ENZ48" s="429"/>
      <c r="EOA48" s="429"/>
      <c r="EOB48" s="429"/>
      <c r="EOC48" s="429"/>
      <c r="EOD48" s="429"/>
      <c r="EOE48" s="429"/>
      <c r="EOF48" s="429"/>
      <c r="EOG48" s="429"/>
      <c r="EOH48" s="429"/>
      <c r="EOI48" s="429"/>
      <c r="EOJ48" s="429"/>
      <c r="EOK48" s="429"/>
      <c r="EOL48" s="429"/>
      <c r="EOM48" s="429"/>
      <c r="EON48" s="429"/>
      <c r="EOO48" s="429"/>
      <c r="EOP48" s="429"/>
      <c r="EOQ48" s="429"/>
      <c r="EOR48" s="429"/>
      <c r="EOS48" s="429"/>
      <c r="EOT48" s="429"/>
      <c r="EOU48" s="429"/>
      <c r="EOV48" s="429"/>
      <c r="EOW48" s="429"/>
      <c r="EOX48" s="429"/>
      <c r="EOY48" s="429"/>
      <c r="EOZ48" s="429"/>
      <c r="EPA48" s="429"/>
      <c r="EPB48" s="429"/>
      <c r="EPC48" s="429"/>
      <c r="EPD48" s="429"/>
      <c r="EPE48" s="429"/>
      <c r="EPF48" s="429"/>
      <c r="EPG48" s="429"/>
      <c r="EPH48" s="429"/>
      <c r="EPI48" s="429"/>
      <c r="EPJ48" s="429"/>
      <c r="EPK48" s="429"/>
      <c r="EPL48" s="429"/>
      <c r="EPM48" s="429"/>
      <c r="EPN48" s="429"/>
      <c r="EPO48" s="429"/>
      <c r="EPP48" s="429"/>
      <c r="EPQ48" s="429"/>
      <c r="EPR48" s="429"/>
      <c r="EPS48" s="429"/>
      <c r="EPT48" s="429"/>
      <c r="EPU48" s="429"/>
      <c r="EPV48" s="429"/>
      <c r="EPW48" s="429"/>
      <c r="EPX48" s="429"/>
      <c r="EPY48" s="429"/>
      <c r="EPZ48" s="429"/>
      <c r="EQA48" s="429"/>
      <c r="EQB48" s="429"/>
      <c r="EQC48" s="429"/>
      <c r="EQD48" s="429"/>
      <c r="EQE48" s="429"/>
      <c r="EQF48" s="429"/>
      <c r="EQG48" s="429"/>
      <c r="EQH48" s="429"/>
      <c r="EQI48" s="429"/>
      <c r="EQJ48" s="429"/>
      <c r="EQK48" s="429"/>
      <c r="EQL48" s="429"/>
      <c r="EQM48" s="429"/>
      <c r="EQN48" s="429"/>
      <c r="EQO48" s="429"/>
      <c r="EQP48" s="429"/>
      <c r="EQQ48" s="429"/>
      <c r="EQR48" s="429"/>
      <c r="EQS48" s="429"/>
      <c r="EQT48" s="429"/>
      <c r="EQU48" s="429"/>
      <c r="EQV48" s="429"/>
      <c r="EQW48" s="429"/>
      <c r="EQX48" s="429"/>
      <c r="EQY48" s="429"/>
      <c r="EQZ48" s="429"/>
      <c r="ERA48" s="429"/>
      <c r="ERB48" s="429"/>
      <c r="ERC48" s="429"/>
      <c r="ERD48" s="429"/>
      <c r="ERE48" s="429"/>
      <c r="ERF48" s="429"/>
      <c r="ERG48" s="429"/>
      <c r="ERH48" s="429"/>
      <c r="ERI48" s="429"/>
      <c r="ERJ48" s="429"/>
      <c r="ERK48" s="429"/>
      <c r="ERL48" s="429"/>
      <c r="ERM48" s="429"/>
      <c r="ERN48" s="429"/>
      <c r="ERO48" s="429"/>
      <c r="ERP48" s="429"/>
      <c r="ERQ48" s="429"/>
      <c r="ERR48" s="429"/>
      <c r="ERS48" s="429"/>
      <c r="ERT48" s="429"/>
      <c r="ERU48" s="429"/>
      <c r="ERV48" s="429"/>
      <c r="ERW48" s="429"/>
      <c r="ERX48" s="429"/>
      <c r="ERY48" s="429"/>
      <c r="ERZ48" s="429"/>
      <c r="ESA48" s="429"/>
      <c r="ESB48" s="429"/>
      <c r="ESC48" s="429"/>
      <c r="ESD48" s="429"/>
      <c r="ESE48" s="429"/>
      <c r="ESF48" s="429"/>
      <c r="ESG48" s="429"/>
      <c r="ESH48" s="429"/>
      <c r="ESI48" s="429"/>
      <c r="ESJ48" s="429"/>
      <c r="ESK48" s="429"/>
      <c r="ESL48" s="429"/>
      <c r="ESM48" s="429"/>
      <c r="ESN48" s="429"/>
      <c r="ESO48" s="429"/>
      <c r="ESP48" s="429"/>
      <c r="ESQ48" s="429"/>
      <c r="ESR48" s="429"/>
      <c r="ESS48" s="429"/>
      <c r="EST48" s="429"/>
      <c r="ESU48" s="429"/>
      <c r="ESV48" s="429"/>
      <c r="ESW48" s="429"/>
      <c r="ESX48" s="429"/>
      <c r="ESY48" s="429"/>
      <c r="ESZ48" s="429"/>
      <c r="ETA48" s="429"/>
      <c r="ETB48" s="429"/>
      <c r="ETC48" s="429"/>
      <c r="ETD48" s="429"/>
      <c r="ETE48" s="429"/>
      <c r="ETF48" s="429"/>
      <c r="ETG48" s="429"/>
      <c r="ETH48" s="429"/>
      <c r="ETI48" s="429"/>
      <c r="ETJ48" s="429"/>
      <c r="ETK48" s="429"/>
      <c r="ETL48" s="429"/>
      <c r="ETM48" s="429"/>
      <c r="ETN48" s="429"/>
      <c r="ETO48" s="429"/>
      <c r="ETP48" s="429"/>
      <c r="ETQ48" s="429"/>
      <c r="ETR48" s="429"/>
      <c r="ETS48" s="429"/>
      <c r="ETT48" s="429"/>
      <c r="ETU48" s="429"/>
      <c r="ETV48" s="429"/>
      <c r="ETW48" s="429"/>
      <c r="ETX48" s="429"/>
      <c r="ETY48" s="429"/>
      <c r="ETZ48" s="429"/>
      <c r="EUA48" s="429"/>
      <c r="EUB48" s="429"/>
      <c r="EUC48" s="429"/>
      <c r="EUD48" s="429"/>
      <c r="EUE48" s="429"/>
      <c r="EUF48" s="429"/>
      <c r="EUG48" s="429"/>
      <c r="EUH48" s="429"/>
      <c r="EUI48" s="429"/>
      <c r="EUJ48" s="429"/>
      <c r="EUK48" s="429"/>
      <c r="EUL48" s="429"/>
      <c r="EUM48" s="429"/>
      <c r="EUN48" s="429"/>
      <c r="EUO48" s="429"/>
      <c r="EUP48" s="429"/>
      <c r="EUQ48" s="429"/>
      <c r="EUR48" s="429"/>
      <c r="EUS48" s="429"/>
      <c r="EUT48" s="429"/>
      <c r="EUU48" s="429"/>
      <c r="EUV48" s="429"/>
      <c r="EUW48" s="429"/>
      <c r="EUX48" s="429"/>
      <c r="EUY48" s="429"/>
      <c r="EUZ48" s="429"/>
      <c r="EVA48" s="429"/>
      <c r="EVB48" s="429"/>
      <c r="EVC48" s="429"/>
      <c r="EVD48" s="429"/>
      <c r="EVE48" s="429"/>
      <c r="EVF48" s="429"/>
      <c r="EVG48" s="429"/>
      <c r="EVH48" s="429"/>
      <c r="EVI48" s="429"/>
      <c r="EVJ48" s="429"/>
      <c r="EVK48" s="429"/>
      <c r="EVL48" s="429"/>
      <c r="EVM48" s="429"/>
      <c r="EVN48" s="429"/>
      <c r="EVO48" s="429"/>
      <c r="EVP48" s="429"/>
      <c r="EVQ48" s="429"/>
      <c r="EVR48" s="429"/>
      <c r="EVS48" s="429"/>
      <c r="EVT48" s="429"/>
      <c r="EVU48" s="429"/>
      <c r="EVV48" s="429"/>
      <c r="EVW48" s="429"/>
      <c r="EVX48" s="429"/>
      <c r="EVY48" s="429"/>
      <c r="EVZ48" s="429"/>
      <c r="EWA48" s="429"/>
      <c r="EWB48" s="429"/>
      <c r="EWC48" s="429"/>
      <c r="EWD48" s="429"/>
      <c r="EWE48" s="429"/>
      <c r="EWF48" s="429"/>
      <c r="EWG48" s="429"/>
      <c r="EWH48" s="429"/>
      <c r="EWI48" s="429"/>
      <c r="EWJ48" s="429"/>
      <c r="EWK48" s="429"/>
      <c r="EWL48" s="429"/>
      <c r="EWM48" s="429"/>
      <c r="EWN48" s="429"/>
      <c r="EWO48" s="429"/>
      <c r="EWP48" s="429"/>
      <c r="EWQ48" s="429"/>
      <c r="EWR48" s="429"/>
      <c r="EWS48" s="429"/>
      <c r="EWT48" s="429"/>
      <c r="EWU48" s="429"/>
      <c r="EWV48" s="429"/>
      <c r="EWW48" s="429"/>
      <c r="EWX48" s="429"/>
      <c r="EWY48" s="429"/>
      <c r="EWZ48" s="429"/>
      <c r="EXA48" s="429"/>
      <c r="EXB48" s="429"/>
      <c r="EXC48" s="429"/>
      <c r="EXD48" s="429"/>
      <c r="EXE48" s="429"/>
      <c r="EXF48" s="429"/>
      <c r="EXG48" s="429"/>
      <c r="EXH48" s="429"/>
      <c r="EXI48" s="429"/>
      <c r="EXJ48" s="429"/>
      <c r="EXK48" s="429"/>
      <c r="EXL48" s="429"/>
      <c r="EXM48" s="429"/>
      <c r="EXN48" s="429"/>
      <c r="EXO48" s="429"/>
      <c r="EXP48" s="429"/>
      <c r="EXQ48" s="429"/>
      <c r="EXR48" s="429"/>
      <c r="EXS48" s="429"/>
      <c r="EXT48" s="429"/>
      <c r="EXU48" s="429"/>
      <c r="EXV48" s="429"/>
      <c r="EXW48" s="429"/>
      <c r="EXX48" s="429"/>
      <c r="EXY48" s="429"/>
      <c r="EXZ48" s="429"/>
      <c r="EYA48" s="429"/>
      <c r="EYB48" s="429"/>
      <c r="EYC48" s="429"/>
      <c r="EYD48" s="429"/>
      <c r="EYE48" s="429"/>
      <c r="EYF48" s="429"/>
      <c r="EYG48" s="429"/>
      <c r="EYH48" s="429"/>
      <c r="EYI48" s="429"/>
      <c r="EYJ48" s="429"/>
      <c r="EYK48" s="429"/>
      <c r="EYL48" s="429"/>
      <c r="EYM48" s="429"/>
      <c r="EYN48" s="429"/>
      <c r="EYO48" s="429"/>
      <c r="EYP48" s="429"/>
      <c r="EYQ48" s="429"/>
      <c r="EYR48" s="429"/>
      <c r="EYS48" s="429"/>
      <c r="EYT48" s="429"/>
      <c r="EYU48" s="429"/>
      <c r="EYV48" s="429"/>
      <c r="EYW48" s="429"/>
      <c r="EYX48" s="429"/>
      <c r="EYY48" s="429"/>
      <c r="EYZ48" s="429"/>
      <c r="EZA48" s="429"/>
      <c r="EZB48" s="429"/>
      <c r="EZC48" s="429"/>
      <c r="EZD48" s="429"/>
      <c r="EZE48" s="429"/>
      <c r="EZF48" s="429"/>
      <c r="EZG48" s="429"/>
      <c r="EZH48" s="429"/>
      <c r="EZI48" s="429"/>
      <c r="EZJ48" s="429"/>
      <c r="EZK48" s="429"/>
      <c r="EZL48" s="429"/>
      <c r="EZM48" s="429"/>
      <c r="EZN48" s="429"/>
      <c r="EZO48" s="429"/>
      <c r="EZP48" s="429"/>
      <c r="EZQ48" s="429"/>
      <c r="EZR48" s="429"/>
      <c r="EZS48" s="429"/>
      <c r="EZT48" s="429"/>
      <c r="EZU48" s="429"/>
      <c r="EZV48" s="429"/>
      <c r="EZW48" s="429"/>
      <c r="EZX48" s="429"/>
      <c r="EZY48" s="429"/>
      <c r="EZZ48" s="429"/>
      <c r="FAA48" s="429"/>
      <c r="FAB48" s="429"/>
      <c r="FAC48" s="429"/>
      <c r="FAD48" s="429"/>
      <c r="FAE48" s="429"/>
      <c r="FAF48" s="429"/>
      <c r="FAG48" s="429"/>
      <c r="FAH48" s="429"/>
      <c r="FAI48" s="429"/>
      <c r="FAJ48" s="429"/>
      <c r="FAK48" s="429"/>
      <c r="FAL48" s="429"/>
      <c r="FAM48" s="429"/>
      <c r="FAN48" s="429"/>
      <c r="FAO48" s="429"/>
      <c r="FAP48" s="429"/>
      <c r="FAQ48" s="429"/>
      <c r="FAR48" s="429"/>
      <c r="FAS48" s="429"/>
      <c r="FAT48" s="429"/>
      <c r="FAU48" s="429"/>
      <c r="FAV48" s="429"/>
      <c r="FAW48" s="429"/>
      <c r="FAX48" s="429"/>
      <c r="FAY48" s="429"/>
      <c r="FAZ48" s="429"/>
      <c r="FBA48" s="429"/>
      <c r="FBB48" s="429"/>
      <c r="FBC48" s="429"/>
      <c r="FBD48" s="429"/>
      <c r="FBE48" s="429"/>
      <c r="FBF48" s="429"/>
      <c r="FBG48" s="429"/>
      <c r="FBH48" s="429"/>
      <c r="FBI48" s="429"/>
      <c r="FBJ48" s="429"/>
      <c r="FBK48" s="429"/>
      <c r="FBL48" s="429"/>
      <c r="FBM48" s="429"/>
      <c r="FBN48" s="429"/>
      <c r="FBO48" s="429"/>
      <c r="FBP48" s="429"/>
      <c r="FBQ48" s="429"/>
      <c r="FBR48" s="429"/>
      <c r="FBS48" s="429"/>
      <c r="FBT48" s="429"/>
      <c r="FBU48" s="429"/>
      <c r="FBV48" s="429"/>
      <c r="FBW48" s="429"/>
      <c r="FBX48" s="429"/>
      <c r="FBY48" s="429"/>
      <c r="FBZ48" s="429"/>
      <c r="FCA48" s="429"/>
      <c r="FCB48" s="429"/>
      <c r="FCC48" s="429"/>
      <c r="FCD48" s="429"/>
      <c r="FCE48" s="429"/>
      <c r="FCF48" s="429"/>
      <c r="FCG48" s="429"/>
      <c r="FCH48" s="429"/>
      <c r="FCI48" s="429"/>
      <c r="FCJ48" s="429"/>
      <c r="FCK48" s="429"/>
      <c r="FCL48" s="429"/>
      <c r="FCM48" s="429"/>
      <c r="FCN48" s="429"/>
      <c r="FCO48" s="429"/>
      <c r="FCP48" s="429"/>
      <c r="FCQ48" s="429"/>
      <c r="FCR48" s="429"/>
      <c r="FCS48" s="429"/>
      <c r="FCT48" s="429"/>
      <c r="FCU48" s="429"/>
      <c r="FCV48" s="429"/>
      <c r="FCW48" s="429"/>
      <c r="FCX48" s="429"/>
      <c r="FCY48" s="429"/>
      <c r="FCZ48" s="429"/>
      <c r="FDA48" s="429"/>
      <c r="FDB48" s="429"/>
      <c r="FDC48" s="429"/>
      <c r="FDD48" s="429"/>
      <c r="FDE48" s="429"/>
      <c r="FDF48" s="429"/>
      <c r="FDG48" s="429"/>
      <c r="FDH48" s="429"/>
      <c r="FDI48" s="429"/>
      <c r="FDJ48" s="429"/>
      <c r="FDK48" s="429"/>
      <c r="FDL48" s="429"/>
      <c r="FDM48" s="429"/>
      <c r="FDN48" s="429"/>
      <c r="FDO48" s="429"/>
      <c r="FDP48" s="429"/>
      <c r="FDQ48" s="429"/>
      <c r="FDR48" s="429"/>
      <c r="FDS48" s="429"/>
      <c r="FDT48" s="429"/>
      <c r="FDU48" s="429"/>
      <c r="FDV48" s="429"/>
      <c r="FDW48" s="429"/>
      <c r="FDX48" s="429"/>
      <c r="FDY48" s="429"/>
      <c r="FDZ48" s="429"/>
      <c r="FEA48" s="429"/>
      <c r="FEB48" s="429"/>
      <c r="FEC48" s="429"/>
      <c r="FED48" s="429"/>
      <c r="FEE48" s="429"/>
      <c r="FEF48" s="429"/>
      <c r="FEG48" s="429"/>
      <c r="FEH48" s="429"/>
      <c r="FEI48" s="429"/>
      <c r="FEJ48" s="429"/>
      <c r="FEK48" s="429"/>
      <c r="FEL48" s="429"/>
      <c r="FEM48" s="429"/>
      <c r="FEN48" s="429"/>
      <c r="FEO48" s="429"/>
      <c r="FEP48" s="429"/>
      <c r="FEQ48" s="429"/>
      <c r="FER48" s="429"/>
      <c r="FES48" s="429"/>
      <c r="FET48" s="429"/>
      <c r="FEU48" s="429"/>
      <c r="FEV48" s="429"/>
      <c r="FEW48" s="429"/>
      <c r="FEX48" s="429"/>
      <c r="FEY48" s="429"/>
      <c r="FEZ48" s="429"/>
      <c r="FFA48" s="429"/>
      <c r="FFB48" s="429"/>
      <c r="FFC48" s="429"/>
      <c r="FFD48" s="429"/>
      <c r="FFE48" s="429"/>
      <c r="FFF48" s="429"/>
      <c r="FFG48" s="429"/>
      <c r="FFH48" s="429"/>
      <c r="FFI48" s="429"/>
      <c r="FFJ48" s="429"/>
      <c r="FFK48" s="429"/>
      <c r="FFL48" s="429"/>
      <c r="FFM48" s="429"/>
      <c r="FFN48" s="429"/>
      <c r="FFO48" s="429"/>
      <c r="FFP48" s="429"/>
      <c r="FFQ48" s="429"/>
      <c r="FFR48" s="429"/>
      <c r="FFS48" s="429"/>
      <c r="FFT48" s="429"/>
      <c r="FFU48" s="429"/>
      <c r="FFV48" s="429"/>
      <c r="FFW48" s="429"/>
      <c r="FFX48" s="429"/>
      <c r="FFY48" s="429"/>
      <c r="FFZ48" s="429"/>
      <c r="FGA48" s="429"/>
      <c r="FGB48" s="429"/>
      <c r="FGC48" s="429"/>
      <c r="FGD48" s="429"/>
      <c r="FGE48" s="429"/>
      <c r="FGF48" s="429"/>
      <c r="FGG48" s="429"/>
      <c r="FGH48" s="429"/>
      <c r="FGI48" s="429"/>
      <c r="FGJ48" s="429"/>
      <c r="FGK48" s="429"/>
      <c r="FGL48" s="429"/>
      <c r="FGM48" s="429"/>
      <c r="FGN48" s="429"/>
      <c r="FGO48" s="429"/>
      <c r="FGP48" s="429"/>
      <c r="FGQ48" s="429"/>
      <c r="FGR48" s="429"/>
      <c r="FGS48" s="429"/>
      <c r="FGT48" s="429"/>
      <c r="FGU48" s="429"/>
      <c r="FGV48" s="429"/>
      <c r="FGW48" s="429"/>
      <c r="FGX48" s="429"/>
      <c r="FGY48" s="429"/>
      <c r="FGZ48" s="429"/>
      <c r="FHA48" s="429"/>
      <c r="FHB48" s="429"/>
      <c r="FHC48" s="429"/>
      <c r="FHD48" s="429"/>
      <c r="FHE48" s="429"/>
      <c r="FHF48" s="429"/>
      <c r="FHG48" s="429"/>
      <c r="FHH48" s="429"/>
      <c r="FHI48" s="429"/>
      <c r="FHJ48" s="429"/>
      <c r="FHK48" s="429"/>
      <c r="FHL48" s="429"/>
      <c r="FHM48" s="429"/>
      <c r="FHN48" s="429"/>
      <c r="FHO48" s="429"/>
      <c r="FHP48" s="429"/>
      <c r="FHQ48" s="429"/>
      <c r="FHR48" s="429"/>
      <c r="FHS48" s="429"/>
      <c r="FHT48" s="429"/>
      <c r="FHU48" s="429"/>
      <c r="FHV48" s="429"/>
      <c r="FHW48" s="429"/>
      <c r="FHX48" s="429"/>
      <c r="FHY48" s="429"/>
      <c r="FHZ48" s="429"/>
      <c r="FIA48" s="429"/>
      <c r="FIB48" s="429"/>
      <c r="FIC48" s="429"/>
      <c r="FID48" s="429"/>
      <c r="FIE48" s="429"/>
      <c r="FIF48" s="429"/>
      <c r="FIG48" s="429"/>
      <c r="FIH48" s="429"/>
      <c r="FII48" s="429"/>
      <c r="FIJ48" s="429"/>
      <c r="FIK48" s="429"/>
      <c r="FIL48" s="429"/>
      <c r="FIM48" s="429"/>
      <c r="FIN48" s="429"/>
      <c r="FIO48" s="429"/>
      <c r="FIP48" s="429"/>
      <c r="FIQ48" s="429"/>
      <c r="FIR48" s="429"/>
      <c r="FIS48" s="429"/>
      <c r="FIT48" s="429"/>
      <c r="FIU48" s="429"/>
      <c r="FIV48" s="429"/>
      <c r="FIW48" s="429"/>
      <c r="FIX48" s="429"/>
      <c r="FIY48" s="429"/>
      <c r="FIZ48" s="429"/>
      <c r="FJA48" s="429"/>
      <c r="FJB48" s="429"/>
      <c r="FJC48" s="429"/>
      <c r="FJD48" s="429"/>
      <c r="FJE48" s="429"/>
      <c r="FJF48" s="429"/>
      <c r="FJG48" s="429"/>
      <c r="FJH48" s="429"/>
      <c r="FJI48" s="429"/>
      <c r="FJJ48" s="429"/>
      <c r="FJK48" s="429"/>
      <c r="FJL48" s="429"/>
      <c r="FJM48" s="429"/>
      <c r="FJN48" s="429"/>
      <c r="FJO48" s="429"/>
      <c r="FJP48" s="429"/>
      <c r="FJQ48" s="429"/>
      <c r="FJR48" s="429"/>
      <c r="FJS48" s="429"/>
      <c r="FJT48" s="429"/>
      <c r="FJU48" s="429"/>
      <c r="FJV48" s="429"/>
      <c r="FJW48" s="429"/>
      <c r="FJX48" s="429"/>
      <c r="FJY48" s="429"/>
      <c r="FJZ48" s="429"/>
      <c r="FKA48" s="429"/>
      <c r="FKB48" s="429"/>
      <c r="FKC48" s="429"/>
      <c r="FKD48" s="429"/>
      <c r="FKE48" s="429"/>
      <c r="FKF48" s="429"/>
      <c r="FKG48" s="429"/>
      <c r="FKH48" s="429"/>
      <c r="FKI48" s="429"/>
      <c r="FKJ48" s="429"/>
      <c r="FKK48" s="429"/>
      <c r="FKL48" s="429"/>
      <c r="FKM48" s="429"/>
      <c r="FKN48" s="429"/>
      <c r="FKO48" s="429"/>
      <c r="FKP48" s="429"/>
      <c r="FKQ48" s="429"/>
      <c r="FKR48" s="429"/>
      <c r="FKS48" s="429"/>
      <c r="FKT48" s="429"/>
      <c r="FKU48" s="429"/>
      <c r="FKV48" s="429"/>
      <c r="FKW48" s="429"/>
      <c r="FKX48" s="429"/>
      <c r="FKY48" s="429"/>
      <c r="FKZ48" s="429"/>
      <c r="FLA48" s="429"/>
      <c r="FLB48" s="429"/>
      <c r="FLC48" s="429"/>
      <c r="FLD48" s="429"/>
      <c r="FLE48" s="429"/>
      <c r="FLF48" s="429"/>
      <c r="FLG48" s="429"/>
      <c r="FLH48" s="429"/>
      <c r="FLI48" s="429"/>
      <c r="FLJ48" s="429"/>
      <c r="FLK48" s="429"/>
      <c r="FLL48" s="429"/>
      <c r="FLM48" s="429"/>
      <c r="FLN48" s="429"/>
      <c r="FLO48" s="429"/>
      <c r="FLP48" s="429"/>
      <c r="FLQ48" s="429"/>
      <c r="FLR48" s="429"/>
      <c r="FLS48" s="429"/>
      <c r="FLT48" s="429"/>
      <c r="FLU48" s="429"/>
      <c r="FLV48" s="429"/>
      <c r="FLW48" s="429"/>
      <c r="FLX48" s="429"/>
      <c r="FLY48" s="429"/>
      <c r="FLZ48" s="429"/>
      <c r="FMA48" s="429"/>
      <c r="FMB48" s="429"/>
      <c r="FMC48" s="429"/>
      <c r="FMD48" s="429"/>
      <c r="FME48" s="429"/>
      <c r="FMF48" s="429"/>
      <c r="FMG48" s="429"/>
      <c r="FMH48" s="429"/>
      <c r="FMI48" s="429"/>
      <c r="FMJ48" s="429"/>
      <c r="FMK48" s="429"/>
      <c r="FML48" s="429"/>
      <c r="FMM48" s="429"/>
      <c r="FMN48" s="429"/>
      <c r="FMO48" s="429"/>
      <c r="FMP48" s="429"/>
      <c r="FMQ48" s="429"/>
      <c r="FMR48" s="429"/>
      <c r="FMS48" s="429"/>
      <c r="FMT48" s="429"/>
      <c r="FMU48" s="429"/>
      <c r="FMV48" s="429"/>
      <c r="FMW48" s="429"/>
      <c r="FMX48" s="429"/>
      <c r="FMY48" s="429"/>
      <c r="FMZ48" s="429"/>
      <c r="FNA48" s="429"/>
      <c r="FNB48" s="429"/>
      <c r="FNC48" s="429"/>
      <c r="FND48" s="429"/>
      <c r="FNE48" s="429"/>
      <c r="FNF48" s="429"/>
      <c r="FNG48" s="429"/>
      <c r="FNH48" s="429"/>
      <c r="FNI48" s="429"/>
      <c r="FNJ48" s="429"/>
      <c r="FNK48" s="429"/>
      <c r="FNL48" s="429"/>
      <c r="FNM48" s="429"/>
      <c r="FNN48" s="429"/>
      <c r="FNO48" s="429"/>
      <c r="FNP48" s="429"/>
      <c r="FNQ48" s="429"/>
      <c r="FNR48" s="429"/>
      <c r="FNS48" s="429"/>
      <c r="FNT48" s="429"/>
      <c r="FNU48" s="429"/>
      <c r="FNV48" s="429"/>
      <c r="FNW48" s="429"/>
      <c r="FNX48" s="429"/>
      <c r="FNY48" s="429"/>
      <c r="FNZ48" s="429"/>
      <c r="FOA48" s="429"/>
      <c r="FOB48" s="429"/>
      <c r="FOC48" s="429"/>
      <c r="FOD48" s="429"/>
      <c r="FOE48" s="429"/>
      <c r="FOF48" s="429"/>
      <c r="FOG48" s="429"/>
      <c r="FOH48" s="429"/>
      <c r="FOI48" s="429"/>
      <c r="FOJ48" s="429"/>
      <c r="FOK48" s="429"/>
      <c r="FOL48" s="429"/>
      <c r="FOM48" s="429"/>
      <c r="FON48" s="429"/>
      <c r="FOO48" s="429"/>
      <c r="FOP48" s="429"/>
      <c r="FOQ48" s="429"/>
      <c r="FOR48" s="429"/>
      <c r="FOS48" s="429"/>
      <c r="FOT48" s="429"/>
      <c r="FOU48" s="429"/>
      <c r="FOV48" s="429"/>
      <c r="FOW48" s="429"/>
      <c r="FOX48" s="429"/>
      <c r="FOY48" s="429"/>
      <c r="FOZ48" s="429"/>
      <c r="FPA48" s="429"/>
      <c r="FPB48" s="429"/>
      <c r="FPC48" s="429"/>
      <c r="FPD48" s="429"/>
      <c r="FPE48" s="429"/>
      <c r="FPF48" s="429"/>
      <c r="FPG48" s="429"/>
      <c r="FPH48" s="429"/>
      <c r="FPI48" s="429"/>
      <c r="FPJ48" s="429"/>
      <c r="FPK48" s="429"/>
      <c r="FPL48" s="429"/>
      <c r="FPM48" s="429"/>
      <c r="FPN48" s="429"/>
      <c r="FPO48" s="429"/>
      <c r="FPP48" s="429"/>
      <c r="FPQ48" s="429"/>
      <c r="FPR48" s="429"/>
      <c r="FPS48" s="429"/>
      <c r="FPT48" s="429"/>
      <c r="FPU48" s="429"/>
      <c r="FPV48" s="429"/>
      <c r="FPW48" s="429"/>
      <c r="FPX48" s="429"/>
      <c r="FPY48" s="429"/>
      <c r="FPZ48" s="429"/>
      <c r="FQA48" s="429"/>
      <c r="FQB48" s="429"/>
      <c r="FQC48" s="429"/>
      <c r="FQD48" s="429"/>
      <c r="FQE48" s="429"/>
      <c r="FQF48" s="429"/>
      <c r="FQG48" s="429"/>
      <c r="FQH48" s="429"/>
      <c r="FQI48" s="429"/>
      <c r="FQJ48" s="429"/>
      <c r="FQK48" s="429"/>
      <c r="FQL48" s="429"/>
      <c r="FQM48" s="429"/>
      <c r="FQN48" s="429"/>
      <c r="FQO48" s="429"/>
      <c r="FQP48" s="429"/>
      <c r="FQQ48" s="429"/>
      <c r="FQR48" s="429"/>
      <c r="FQS48" s="429"/>
      <c r="FQT48" s="429"/>
      <c r="FQU48" s="429"/>
      <c r="FQV48" s="429"/>
      <c r="FQW48" s="429"/>
      <c r="FQX48" s="429"/>
      <c r="FQY48" s="429"/>
      <c r="FQZ48" s="429"/>
      <c r="FRA48" s="429"/>
      <c r="FRB48" s="429"/>
      <c r="FRC48" s="429"/>
      <c r="FRD48" s="429"/>
      <c r="FRE48" s="429"/>
      <c r="FRF48" s="429"/>
      <c r="FRG48" s="429"/>
      <c r="FRH48" s="429"/>
      <c r="FRI48" s="429"/>
      <c r="FRJ48" s="429"/>
      <c r="FRK48" s="429"/>
      <c r="FRL48" s="429"/>
      <c r="FRM48" s="429"/>
      <c r="FRN48" s="429"/>
      <c r="FRO48" s="429"/>
      <c r="FRP48" s="429"/>
      <c r="FRQ48" s="429"/>
      <c r="FRR48" s="429"/>
      <c r="FRS48" s="429"/>
      <c r="FRT48" s="429"/>
      <c r="FRU48" s="429"/>
      <c r="FRV48" s="429"/>
      <c r="FRW48" s="429"/>
      <c r="FRX48" s="429"/>
      <c r="FRY48" s="429"/>
      <c r="FRZ48" s="429"/>
      <c r="FSA48" s="429"/>
      <c r="FSB48" s="429"/>
      <c r="FSC48" s="429"/>
      <c r="FSD48" s="429"/>
      <c r="FSE48" s="429"/>
      <c r="FSF48" s="429"/>
      <c r="FSG48" s="429"/>
      <c r="FSH48" s="429"/>
      <c r="FSI48" s="429"/>
      <c r="FSJ48" s="429"/>
      <c r="FSK48" s="429"/>
      <c r="FSL48" s="429"/>
      <c r="FSM48" s="429"/>
      <c r="FSN48" s="429"/>
      <c r="FSO48" s="429"/>
      <c r="FSP48" s="429"/>
      <c r="FSQ48" s="429"/>
      <c r="FSR48" s="429"/>
      <c r="FSS48" s="429"/>
      <c r="FST48" s="429"/>
      <c r="FSU48" s="429"/>
      <c r="FSV48" s="429"/>
      <c r="FSW48" s="429"/>
      <c r="FSX48" s="429"/>
      <c r="FSY48" s="429"/>
      <c r="FSZ48" s="429"/>
      <c r="FTA48" s="429"/>
      <c r="FTB48" s="429"/>
      <c r="FTC48" s="429"/>
      <c r="FTD48" s="429"/>
      <c r="FTE48" s="429"/>
      <c r="FTF48" s="429"/>
      <c r="FTG48" s="429"/>
      <c r="FTH48" s="429"/>
      <c r="FTI48" s="429"/>
      <c r="FTJ48" s="429"/>
      <c r="FTK48" s="429"/>
      <c r="FTL48" s="429"/>
      <c r="FTM48" s="429"/>
      <c r="FTN48" s="429"/>
      <c r="FTO48" s="429"/>
      <c r="FTP48" s="429"/>
      <c r="FTQ48" s="429"/>
      <c r="FTR48" s="429"/>
      <c r="FTS48" s="429"/>
      <c r="FTT48" s="429"/>
      <c r="FTU48" s="429"/>
      <c r="FTV48" s="429"/>
      <c r="FTW48" s="429"/>
      <c r="FTX48" s="429"/>
      <c r="FTY48" s="429"/>
      <c r="FTZ48" s="429"/>
      <c r="FUA48" s="429"/>
      <c r="FUB48" s="429"/>
      <c r="FUC48" s="429"/>
      <c r="FUD48" s="429"/>
      <c r="FUE48" s="429"/>
      <c r="FUF48" s="429"/>
      <c r="FUG48" s="429"/>
      <c r="FUH48" s="429"/>
      <c r="FUI48" s="429"/>
      <c r="FUJ48" s="429"/>
      <c r="FUK48" s="429"/>
      <c r="FUL48" s="429"/>
      <c r="FUM48" s="429"/>
      <c r="FUN48" s="429"/>
      <c r="FUO48" s="429"/>
      <c r="FUP48" s="429"/>
      <c r="FUQ48" s="429"/>
      <c r="FUR48" s="429"/>
      <c r="FUS48" s="429"/>
      <c r="FUT48" s="429"/>
      <c r="FUU48" s="429"/>
      <c r="FUV48" s="429"/>
      <c r="FUW48" s="429"/>
      <c r="FUX48" s="429"/>
      <c r="FUY48" s="429"/>
      <c r="FUZ48" s="429"/>
      <c r="FVA48" s="429"/>
      <c r="FVB48" s="429"/>
      <c r="FVC48" s="429"/>
      <c r="FVD48" s="429"/>
      <c r="FVE48" s="429"/>
      <c r="FVF48" s="429"/>
      <c r="FVG48" s="429"/>
      <c r="FVH48" s="429"/>
      <c r="FVI48" s="429"/>
      <c r="FVJ48" s="429"/>
      <c r="FVK48" s="429"/>
      <c r="FVL48" s="429"/>
      <c r="FVM48" s="429"/>
      <c r="FVN48" s="429"/>
      <c r="FVO48" s="429"/>
      <c r="FVP48" s="429"/>
      <c r="FVQ48" s="429"/>
      <c r="FVR48" s="429"/>
      <c r="FVS48" s="429"/>
      <c r="FVT48" s="429"/>
      <c r="FVU48" s="429"/>
      <c r="FVV48" s="429"/>
      <c r="FVW48" s="429"/>
      <c r="FVX48" s="429"/>
      <c r="FVY48" s="429"/>
      <c r="FVZ48" s="429"/>
      <c r="FWA48" s="429"/>
      <c r="FWB48" s="429"/>
      <c r="FWC48" s="429"/>
      <c r="FWD48" s="429"/>
      <c r="FWE48" s="429"/>
      <c r="FWF48" s="429"/>
      <c r="FWG48" s="429"/>
      <c r="FWH48" s="429"/>
      <c r="FWI48" s="429"/>
      <c r="FWJ48" s="429"/>
      <c r="FWK48" s="429"/>
      <c r="FWL48" s="429"/>
      <c r="FWM48" s="429"/>
      <c r="FWN48" s="429"/>
      <c r="FWO48" s="429"/>
      <c r="FWP48" s="429"/>
      <c r="FWQ48" s="429"/>
      <c r="FWR48" s="429"/>
      <c r="FWS48" s="429"/>
      <c r="FWT48" s="429"/>
      <c r="FWU48" s="429"/>
      <c r="FWV48" s="429"/>
      <c r="FWW48" s="429"/>
      <c r="FWX48" s="429"/>
      <c r="FWY48" s="429"/>
      <c r="FWZ48" s="429"/>
      <c r="FXA48" s="429"/>
      <c r="FXB48" s="429"/>
      <c r="FXC48" s="429"/>
      <c r="FXD48" s="429"/>
      <c r="FXE48" s="429"/>
      <c r="FXF48" s="429"/>
      <c r="FXG48" s="429"/>
      <c r="FXH48" s="429"/>
      <c r="FXI48" s="429"/>
      <c r="FXJ48" s="429"/>
      <c r="FXK48" s="429"/>
      <c r="FXL48" s="429"/>
      <c r="FXM48" s="429"/>
      <c r="FXN48" s="429"/>
      <c r="FXO48" s="429"/>
      <c r="FXP48" s="429"/>
      <c r="FXQ48" s="429"/>
      <c r="FXR48" s="429"/>
      <c r="FXS48" s="429"/>
      <c r="FXT48" s="429"/>
      <c r="FXU48" s="429"/>
      <c r="FXV48" s="429"/>
      <c r="FXW48" s="429"/>
      <c r="FXX48" s="429"/>
      <c r="FXY48" s="429"/>
      <c r="FXZ48" s="429"/>
      <c r="FYA48" s="429"/>
      <c r="FYB48" s="429"/>
      <c r="FYC48" s="429"/>
      <c r="FYD48" s="429"/>
      <c r="FYE48" s="429"/>
      <c r="FYF48" s="429"/>
      <c r="FYG48" s="429"/>
      <c r="FYH48" s="429"/>
      <c r="FYI48" s="429"/>
      <c r="FYJ48" s="429"/>
      <c r="FYK48" s="429"/>
      <c r="FYL48" s="429"/>
      <c r="FYM48" s="429"/>
      <c r="FYN48" s="429"/>
      <c r="FYO48" s="429"/>
      <c r="FYP48" s="429"/>
      <c r="FYQ48" s="429"/>
      <c r="FYR48" s="429"/>
      <c r="FYS48" s="429"/>
      <c r="FYT48" s="429"/>
      <c r="FYU48" s="429"/>
      <c r="FYV48" s="429"/>
      <c r="FYW48" s="429"/>
      <c r="FYX48" s="429"/>
      <c r="FYY48" s="429"/>
      <c r="FYZ48" s="429"/>
      <c r="FZA48" s="429"/>
      <c r="FZB48" s="429"/>
      <c r="FZC48" s="429"/>
      <c r="FZD48" s="429"/>
      <c r="FZE48" s="429"/>
      <c r="FZF48" s="429"/>
      <c r="FZG48" s="429"/>
      <c r="FZH48" s="429"/>
      <c r="FZI48" s="429"/>
      <c r="FZJ48" s="429"/>
      <c r="FZK48" s="429"/>
      <c r="FZL48" s="429"/>
      <c r="FZM48" s="429"/>
      <c r="FZN48" s="429"/>
      <c r="FZO48" s="429"/>
      <c r="FZP48" s="429"/>
      <c r="FZQ48" s="429"/>
      <c r="FZR48" s="429"/>
      <c r="FZS48" s="429"/>
      <c r="FZT48" s="429"/>
      <c r="FZU48" s="429"/>
      <c r="FZV48" s="429"/>
      <c r="FZW48" s="429"/>
      <c r="FZX48" s="429"/>
      <c r="FZY48" s="429"/>
      <c r="FZZ48" s="429"/>
      <c r="GAA48" s="429"/>
      <c r="GAB48" s="429"/>
      <c r="GAC48" s="429"/>
      <c r="GAD48" s="429"/>
      <c r="GAE48" s="429"/>
      <c r="GAF48" s="429"/>
      <c r="GAG48" s="429"/>
      <c r="GAH48" s="429"/>
      <c r="GAI48" s="429"/>
      <c r="GAJ48" s="429"/>
      <c r="GAK48" s="429"/>
      <c r="GAL48" s="429"/>
      <c r="GAM48" s="429"/>
      <c r="GAN48" s="429"/>
      <c r="GAO48" s="429"/>
      <c r="GAP48" s="429"/>
      <c r="GAQ48" s="429"/>
      <c r="GAR48" s="429"/>
      <c r="GAS48" s="429"/>
      <c r="GAT48" s="429"/>
      <c r="GAU48" s="429"/>
      <c r="GAV48" s="429"/>
      <c r="GAW48" s="429"/>
      <c r="GAX48" s="429"/>
      <c r="GAY48" s="429"/>
      <c r="GAZ48" s="429"/>
      <c r="GBA48" s="429"/>
      <c r="GBB48" s="429"/>
      <c r="GBC48" s="429"/>
      <c r="GBD48" s="429"/>
      <c r="GBE48" s="429"/>
      <c r="GBF48" s="429"/>
      <c r="GBG48" s="429"/>
      <c r="GBH48" s="429"/>
      <c r="GBI48" s="429"/>
      <c r="GBJ48" s="429"/>
      <c r="GBK48" s="429"/>
      <c r="GBL48" s="429"/>
      <c r="GBM48" s="429"/>
      <c r="GBN48" s="429"/>
      <c r="GBO48" s="429"/>
      <c r="GBP48" s="429"/>
      <c r="GBQ48" s="429"/>
      <c r="GBR48" s="429"/>
      <c r="GBS48" s="429"/>
      <c r="GBT48" s="429"/>
      <c r="GBU48" s="429"/>
      <c r="GBV48" s="429"/>
      <c r="GBW48" s="429"/>
      <c r="GBX48" s="429"/>
      <c r="GBY48" s="429"/>
      <c r="GBZ48" s="429"/>
      <c r="GCA48" s="429"/>
      <c r="GCB48" s="429"/>
      <c r="GCC48" s="429"/>
      <c r="GCD48" s="429"/>
      <c r="GCE48" s="429"/>
      <c r="GCF48" s="429"/>
      <c r="GCG48" s="429"/>
      <c r="GCH48" s="429"/>
      <c r="GCI48" s="429"/>
      <c r="GCJ48" s="429"/>
      <c r="GCK48" s="429"/>
      <c r="GCL48" s="429"/>
      <c r="GCM48" s="429"/>
      <c r="GCN48" s="429"/>
      <c r="GCO48" s="429"/>
      <c r="GCP48" s="429"/>
      <c r="GCQ48" s="429"/>
      <c r="GCR48" s="429"/>
      <c r="GCS48" s="429"/>
      <c r="GCT48" s="429"/>
      <c r="GCU48" s="429"/>
      <c r="GCV48" s="429"/>
      <c r="GCW48" s="429"/>
      <c r="GCX48" s="429"/>
      <c r="GCY48" s="429"/>
      <c r="GCZ48" s="429"/>
      <c r="GDA48" s="429"/>
      <c r="GDB48" s="429"/>
      <c r="GDC48" s="429"/>
      <c r="GDD48" s="429"/>
      <c r="GDE48" s="429"/>
      <c r="GDF48" s="429"/>
      <c r="GDG48" s="429"/>
      <c r="GDH48" s="429"/>
      <c r="GDI48" s="429"/>
      <c r="GDJ48" s="429"/>
      <c r="GDK48" s="429"/>
      <c r="GDL48" s="429"/>
      <c r="GDM48" s="429"/>
      <c r="GDN48" s="429"/>
      <c r="GDO48" s="429"/>
      <c r="GDP48" s="429"/>
      <c r="GDQ48" s="429"/>
      <c r="GDR48" s="429"/>
      <c r="GDS48" s="429"/>
      <c r="GDT48" s="429"/>
      <c r="GDU48" s="429"/>
      <c r="GDV48" s="429"/>
      <c r="GDW48" s="429"/>
      <c r="GDX48" s="429"/>
      <c r="GDY48" s="429"/>
      <c r="GDZ48" s="429"/>
      <c r="GEA48" s="429"/>
      <c r="GEB48" s="429"/>
      <c r="GEC48" s="429"/>
      <c r="GED48" s="429"/>
      <c r="GEE48" s="429"/>
      <c r="GEF48" s="429"/>
      <c r="GEG48" s="429"/>
      <c r="GEH48" s="429"/>
      <c r="GEI48" s="429"/>
      <c r="GEJ48" s="429"/>
      <c r="GEK48" s="429"/>
      <c r="GEL48" s="429"/>
      <c r="GEM48" s="429"/>
      <c r="GEN48" s="429"/>
      <c r="GEO48" s="429"/>
      <c r="GEP48" s="429"/>
      <c r="GEQ48" s="429"/>
      <c r="GER48" s="429"/>
      <c r="GES48" s="429"/>
      <c r="GET48" s="429"/>
      <c r="GEU48" s="429"/>
      <c r="GEV48" s="429"/>
      <c r="GEW48" s="429"/>
      <c r="GEX48" s="429"/>
      <c r="GEY48" s="429"/>
      <c r="GEZ48" s="429"/>
      <c r="GFA48" s="429"/>
      <c r="GFB48" s="429"/>
      <c r="GFC48" s="429"/>
      <c r="GFD48" s="429"/>
      <c r="GFE48" s="429"/>
      <c r="GFF48" s="429"/>
      <c r="GFG48" s="429"/>
      <c r="GFH48" s="429"/>
      <c r="GFI48" s="429"/>
      <c r="GFJ48" s="429"/>
      <c r="GFK48" s="429"/>
      <c r="GFL48" s="429"/>
      <c r="GFM48" s="429"/>
      <c r="GFN48" s="429"/>
      <c r="GFO48" s="429"/>
      <c r="GFP48" s="429"/>
      <c r="GFQ48" s="429"/>
      <c r="GFR48" s="429"/>
      <c r="GFS48" s="429"/>
      <c r="GFT48" s="429"/>
      <c r="GFU48" s="429"/>
      <c r="GFV48" s="429"/>
      <c r="GFW48" s="429"/>
      <c r="GFX48" s="429"/>
      <c r="GFY48" s="429"/>
      <c r="GFZ48" s="429"/>
      <c r="GGA48" s="429"/>
      <c r="GGB48" s="429"/>
      <c r="GGC48" s="429"/>
      <c r="GGD48" s="429"/>
      <c r="GGE48" s="429"/>
      <c r="GGF48" s="429"/>
      <c r="GGG48" s="429"/>
      <c r="GGH48" s="429"/>
      <c r="GGI48" s="429"/>
      <c r="GGJ48" s="429"/>
      <c r="GGK48" s="429"/>
      <c r="GGL48" s="429"/>
      <c r="GGM48" s="429"/>
      <c r="GGN48" s="429"/>
      <c r="GGO48" s="429"/>
      <c r="GGP48" s="429"/>
      <c r="GGQ48" s="429"/>
      <c r="GGR48" s="429"/>
      <c r="GGS48" s="429"/>
      <c r="GGT48" s="429"/>
      <c r="GGU48" s="429"/>
      <c r="GGV48" s="429"/>
      <c r="GGW48" s="429"/>
      <c r="GGX48" s="429"/>
      <c r="GGY48" s="429"/>
      <c r="GGZ48" s="429"/>
      <c r="GHA48" s="429"/>
      <c r="GHB48" s="429"/>
      <c r="GHC48" s="429"/>
      <c r="GHD48" s="429"/>
      <c r="GHE48" s="429"/>
      <c r="GHF48" s="429"/>
      <c r="GHG48" s="429"/>
      <c r="GHH48" s="429"/>
      <c r="GHI48" s="429"/>
      <c r="GHJ48" s="429"/>
      <c r="GHK48" s="429"/>
      <c r="GHL48" s="429"/>
      <c r="GHM48" s="429"/>
      <c r="GHN48" s="429"/>
      <c r="GHO48" s="429"/>
      <c r="GHP48" s="429"/>
      <c r="GHQ48" s="429"/>
      <c r="GHR48" s="429"/>
      <c r="GHS48" s="429"/>
      <c r="GHT48" s="429"/>
      <c r="GHU48" s="429"/>
      <c r="GHV48" s="429"/>
      <c r="GHW48" s="429"/>
      <c r="GHX48" s="429"/>
      <c r="GHY48" s="429"/>
      <c r="GHZ48" s="429"/>
      <c r="GIA48" s="429"/>
      <c r="GIB48" s="429"/>
      <c r="GIC48" s="429"/>
      <c r="GID48" s="429"/>
      <c r="GIE48" s="429"/>
      <c r="GIF48" s="429"/>
      <c r="GIG48" s="429"/>
      <c r="GIH48" s="429"/>
      <c r="GII48" s="429"/>
      <c r="GIJ48" s="429"/>
      <c r="GIK48" s="429"/>
      <c r="GIL48" s="429"/>
      <c r="GIM48" s="429"/>
      <c r="GIN48" s="429"/>
      <c r="GIO48" s="429"/>
      <c r="GIP48" s="429"/>
      <c r="GIQ48" s="429"/>
      <c r="GIR48" s="429"/>
      <c r="GIS48" s="429"/>
      <c r="GIT48" s="429"/>
      <c r="GIU48" s="429"/>
      <c r="GIV48" s="429"/>
      <c r="GIW48" s="429"/>
      <c r="GIX48" s="429"/>
      <c r="GIY48" s="429"/>
      <c r="GIZ48" s="429"/>
      <c r="GJA48" s="429"/>
      <c r="GJB48" s="429"/>
      <c r="GJC48" s="429"/>
      <c r="GJD48" s="429"/>
      <c r="GJE48" s="429"/>
      <c r="GJF48" s="429"/>
      <c r="GJG48" s="429"/>
      <c r="GJH48" s="429"/>
      <c r="GJI48" s="429"/>
      <c r="GJJ48" s="429"/>
      <c r="GJK48" s="429"/>
      <c r="GJL48" s="429"/>
      <c r="GJM48" s="429"/>
      <c r="GJN48" s="429"/>
      <c r="GJO48" s="429"/>
      <c r="GJP48" s="429"/>
      <c r="GJQ48" s="429"/>
      <c r="GJR48" s="429"/>
      <c r="GJS48" s="429"/>
      <c r="GJT48" s="429"/>
      <c r="GJU48" s="429"/>
      <c r="GJV48" s="429"/>
      <c r="GJW48" s="429"/>
      <c r="GJX48" s="429"/>
      <c r="GJY48" s="429"/>
      <c r="GJZ48" s="429"/>
      <c r="GKA48" s="429"/>
      <c r="GKB48" s="429"/>
      <c r="GKC48" s="429"/>
      <c r="GKD48" s="429"/>
      <c r="GKE48" s="429"/>
      <c r="GKF48" s="429"/>
      <c r="GKG48" s="429"/>
      <c r="GKH48" s="429"/>
      <c r="GKI48" s="429"/>
      <c r="GKJ48" s="429"/>
      <c r="GKK48" s="429"/>
      <c r="GKL48" s="429"/>
      <c r="GKM48" s="429"/>
      <c r="GKN48" s="429"/>
      <c r="GKO48" s="429"/>
      <c r="GKP48" s="429"/>
      <c r="GKQ48" s="429"/>
      <c r="GKR48" s="429"/>
      <c r="GKS48" s="429"/>
      <c r="GKT48" s="429"/>
      <c r="GKU48" s="429"/>
      <c r="GKV48" s="429"/>
      <c r="GKW48" s="429"/>
      <c r="GKX48" s="429"/>
      <c r="GKY48" s="429"/>
      <c r="GKZ48" s="429"/>
      <c r="GLA48" s="429"/>
      <c r="GLB48" s="429"/>
      <c r="GLC48" s="429"/>
      <c r="GLD48" s="429"/>
      <c r="GLE48" s="429"/>
      <c r="GLF48" s="429"/>
      <c r="GLG48" s="429"/>
      <c r="GLH48" s="429"/>
      <c r="GLI48" s="429"/>
      <c r="GLJ48" s="429"/>
      <c r="GLK48" s="429"/>
      <c r="GLL48" s="429"/>
      <c r="GLM48" s="429"/>
      <c r="GLN48" s="429"/>
      <c r="GLO48" s="429"/>
      <c r="GLP48" s="429"/>
      <c r="GLQ48" s="429"/>
      <c r="GLR48" s="429"/>
      <c r="GLS48" s="429"/>
      <c r="GLT48" s="429"/>
      <c r="GLU48" s="429"/>
      <c r="GLV48" s="429"/>
      <c r="GLW48" s="429"/>
      <c r="GLX48" s="429"/>
      <c r="GLY48" s="429"/>
      <c r="GLZ48" s="429"/>
      <c r="GMA48" s="429"/>
      <c r="GMB48" s="429"/>
      <c r="GMC48" s="429"/>
      <c r="GMD48" s="429"/>
      <c r="GME48" s="429"/>
      <c r="GMF48" s="429"/>
      <c r="GMG48" s="429"/>
      <c r="GMH48" s="429"/>
      <c r="GMI48" s="429"/>
      <c r="GMJ48" s="429"/>
      <c r="GMK48" s="429"/>
      <c r="GML48" s="429"/>
      <c r="GMM48" s="429"/>
      <c r="GMN48" s="429"/>
      <c r="GMO48" s="429"/>
      <c r="GMP48" s="429"/>
      <c r="GMQ48" s="429"/>
      <c r="GMR48" s="429"/>
      <c r="GMS48" s="429"/>
      <c r="GMT48" s="429"/>
      <c r="GMU48" s="429"/>
      <c r="GMV48" s="429"/>
      <c r="GMW48" s="429"/>
      <c r="GMX48" s="429"/>
      <c r="GMY48" s="429"/>
      <c r="GMZ48" s="429"/>
      <c r="GNA48" s="429"/>
      <c r="GNB48" s="429"/>
      <c r="GNC48" s="429"/>
      <c r="GND48" s="429"/>
      <c r="GNE48" s="429"/>
      <c r="GNF48" s="429"/>
      <c r="GNG48" s="429"/>
      <c r="GNH48" s="429"/>
      <c r="GNI48" s="429"/>
      <c r="GNJ48" s="429"/>
      <c r="GNK48" s="429"/>
      <c r="GNL48" s="429"/>
      <c r="GNM48" s="429"/>
      <c r="GNN48" s="429"/>
      <c r="GNO48" s="429"/>
      <c r="GNP48" s="429"/>
      <c r="GNQ48" s="429"/>
      <c r="GNR48" s="429"/>
      <c r="GNS48" s="429"/>
      <c r="GNT48" s="429"/>
      <c r="GNU48" s="429"/>
      <c r="GNV48" s="429"/>
      <c r="GNW48" s="429"/>
      <c r="GNX48" s="429"/>
      <c r="GNY48" s="429"/>
      <c r="GNZ48" s="429"/>
      <c r="GOA48" s="429"/>
      <c r="GOB48" s="429"/>
      <c r="GOC48" s="429"/>
      <c r="GOD48" s="429"/>
      <c r="GOE48" s="429"/>
      <c r="GOF48" s="429"/>
      <c r="GOG48" s="429"/>
      <c r="GOH48" s="429"/>
      <c r="GOI48" s="429"/>
      <c r="GOJ48" s="429"/>
      <c r="GOK48" s="429"/>
      <c r="GOL48" s="429"/>
      <c r="GOM48" s="429"/>
      <c r="GON48" s="429"/>
      <c r="GOO48" s="429"/>
      <c r="GOP48" s="429"/>
      <c r="GOQ48" s="429"/>
      <c r="GOR48" s="429"/>
      <c r="GOS48" s="429"/>
      <c r="GOT48" s="429"/>
      <c r="GOU48" s="429"/>
      <c r="GOV48" s="429"/>
      <c r="GOW48" s="429"/>
      <c r="GOX48" s="429"/>
      <c r="GOY48" s="429"/>
      <c r="GOZ48" s="429"/>
      <c r="GPA48" s="429"/>
      <c r="GPB48" s="429"/>
      <c r="GPC48" s="429"/>
      <c r="GPD48" s="429"/>
      <c r="GPE48" s="429"/>
      <c r="GPF48" s="429"/>
      <c r="GPG48" s="429"/>
      <c r="GPH48" s="429"/>
      <c r="GPI48" s="429"/>
      <c r="GPJ48" s="429"/>
      <c r="GPK48" s="429"/>
      <c r="GPL48" s="429"/>
      <c r="GPM48" s="429"/>
      <c r="GPN48" s="429"/>
      <c r="GPO48" s="429"/>
      <c r="GPP48" s="429"/>
      <c r="GPQ48" s="429"/>
      <c r="GPR48" s="429"/>
      <c r="GPS48" s="429"/>
      <c r="GPT48" s="429"/>
      <c r="GPU48" s="429"/>
      <c r="GPV48" s="429"/>
      <c r="GPW48" s="429"/>
      <c r="GPX48" s="429"/>
      <c r="GPY48" s="429"/>
      <c r="GPZ48" s="429"/>
      <c r="GQA48" s="429"/>
      <c r="GQB48" s="429"/>
      <c r="GQC48" s="429"/>
      <c r="GQD48" s="429"/>
      <c r="GQE48" s="429"/>
      <c r="GQF48" s="429"/>
      <c r="GQG48" s="429"/>
      <c r="GQH48" s="429"/>
      <c r="GQI48" s="429"/>
      <c r="GQJ48" s="429"/>
      <c r="GQK48" s="429"/>
      <c r="GQL48" s="429"/>
      <c r="GQM48" s="429"/>
      <c r="GQN48" s="429"/>
      <c r="GQO48" s="429"/>
      <c r="GQP48" s="429"/>
      <c r="GQQ48" s="429"/>
      <c r="GQR48" s="429"/>
      <c r="GQS48" s="429"/>
      <c r="GQT48" s="429"/>
      <c r="GQU48" s="429"/>
      <c r="GQV48" s="429"/>
      <c r="GQW48" s="429"/>
      <c r="GQX48" s="429"/>
      <c r="GQY48" s="429"/>
      <c r="GQZ48" s="429"/>
      <c r="GRA48" s="429"/>
      <c r="GRB48" s="429"/>
      <c r="GRC48" s="429"/>
      <c r="GRD48" s="429"/>
      <c r="GRE48" s="429"/>
      <c r="GRF48" s="429"/>
      <c r="GRG48" s="429"/>
      <c r="GRH48" s="429"/>
      <c r="GRI48" s="429"/>
      <c r="GRJ48" s="429"/>
      <c r="GRK48" s="429"/>
      <c r="GRL48" s="429"/>
      <c r="GRM48" s="429"/>
      <c r="GRN48" s="429"/>
      <c r="GRO48" s="429"/>
      <c r="GRP48" s="429"/>
      <c r="GRQ48" s="429"/>
      <c r="GRR48" s="429"/>
      <c r="GRS48" s="429"/>
      <c r="GRT48" s="429"/>
      <c r="GRU48" s="429"/>
      <c r="GRV48" s="429"/>
      <c r="GRW48" s="429"/>
      <c r="GRX48" s="429"/>
      <c r="GRY48" s="429"/>
      <c r="GRZ48" s="429"/>
      <c r="GSA48" s="429"/>
      <c r="GSB48" s="429"/>
      <c r="GSC48" s="429"/>
      <c r="GSD48" s="429"/>
      <c r="GSE48" s="429"/>
      <c r="GSF48" s="429"/>
      <c r="GSG48" s="429"/>
      <c r="GSH48" s="429"/>
      <c r="GSI48" s="429"/>
      <c r="GSJ48" s="429"/>
      <c r="GSK48" s="429"/>
      <c r="GSL48" s="429"/>
      <c r="GSM48" s="429"/>
      <c r="GSN48" s="429"/>
      <c r="GSO48" s="429"/>
      <c r="GSP48" s="429"/>
      <c r="GSQ48" s="429"/>
      <c r="GSR48" s="429"/>
      <c r="GSS48" s="429"/>
      <c r="GST48" s="429"/>
      <c r="GSU48" s="429"/>
      <c r="GSV48" s="429"/>
      <c r="GSW48" s="429"/>
      <c r="GSX48" s="429"/>
      <c r="GSY48" s="429"/>
      <c r="GSZ48" s="429"/>
      <c r="GTA48" s="429"/>
      <c r="GTB48" s="429"/>
      <c r="GTC48" s="429"/>
      <c r="GTD48" s="429"/>
      <c r="GTE48" s="429"/>
      <c r="GTF48" s="429"/>
      <c r="GTG48" s="429"/>
      <c r="GTH48" s="429"/>
      <c r="GTI48" s="429"/>
      <c r="GTJ48" s="429"/>
      <c r="GTK48" s="429"/>
      <c r="GTL48" s="429"/>
      <c r="GTM48" s="429"/>
      <c r="GTN48" s="429"/>
      <c r="GTO48" s="429"/>
      <c r="GTP48" s="429"/>
      <c r="GTQ48" s="429"/>
      <c r="GTR48" s="429"/>
      <c r="GTS48" s="429"/>
      <c r="GTT48" s="429"/>
      <c r="GTU48" s="429"/>
      <c r="GTV48" s="429"/>
      <c r="GTW48" s="429"/>
      <c r="GTX48" s="429"/>
      <c r="GTY48" s="429"/>
      <c r="GTZ48" s="429"/>
      <c r="GUA48" s="429"/>
      <c r="GUB48" s="429"/>
      <c r="GUC48" s="429"/>
      <c r="GUD48" s="429"/>
      <c r="GUE48" s="429"/>
      <c r="GUF48" s="429"/>
      <c r="GUG48" s="429"/>
      <c r="GUH48" s="429"/>
      <c r="GUI48" s="429"/>
      <c r="GUJ48" s="429"/>
      <c r="GUK48" s="429"/>
      <c r="GUL48" s="429"/>
      <c r="GUM48" s="429"/>
      <c r="GUN48" s="429"/>
      <c r="GUO48" s="429"/>
      <c r="GUP48" s="429"/>
      <c r="GUQ48" s="429"/>
      <c r="GUR48" s="429"/>
      <c r="GUS48" s="429"/>
      <c r="GUT48" s="429"/>
      <c r="GUU48" s="429"/>
      <c r="GUV48" s="429"/>
      <c r="GUW48" s="429"/>
      <c r="GUX48" s="429"/>
      <c r="GUY48" s="429"/>
      <c r="GUZ48" s="429"/>
      <c r="GVA48" s="429"/>
      <c r="GVB48" s="429"/>
      <c r="GVC48" s="429"/>
      <c r="GVD48" s="429"/>
      <c r="GVE48" s="429"/>
      <c r="GVF48" s="429"/>
      <c r="GVG48" s="429"/>
      <c r="GVH48" s="429"/>
      <c r="GVI48" s="429"/>
      <c r="GVJ48" s="429"/>
      <c r="GVK48" s="429"/>
      <c r="GVL48" s="429"/>
      <c r="GVM48" s="429"/>
      <c r="GVN48" s="429"/>
      <c r="GVO48" s="429"/>
      <c r="GVP48" s="429"/>
      <c r="GVQ48" s="429"/>
      <c r="GVR48" s="429"/>
      <c r="GVS48" s="429"/>
      <c r="GVT48" s="429"/>
      <c r="GVU48" s="429"/>
      <c r="GVV48" s="429"/>
      <c r="GVW48" s="429"/>
      <c r="GVX48" s="429"/>
      <c r="GVY48" s="429"/>
      <c r="GVZ48" s="429"/>
      <c r="GWA48" s="429"/>
      <c r="GWB48" s="429"/>
      <c r="GWC48" s="429"/>
      <c r="GWD48" s="429"/>
      <c r="GWE48" s="429"/>
      <c r="GWF48" s="429"/>
      <c r="GWG48" s="429"/>
      <c r="GWH48" s="429"/>
      <c r="GWI48" s="429"/>
      <c r="GWJ48" s="429"/>
      <c r="GWK48" s="429"/>
      <c r="GWL48" s="429"/>
      <c r="GWM48" s="429"/>
      <c r="GWN48" s="429"/>
      <c r="GWO48" s="429"/>
      <c r="GWP48" s="429"/>
      <c r="GWQ48" s="429"/>
      <c r="GWR48" s="429"/>
      <c r="GWS48" s="429"/>
      <c r="GWT48" s="429"/>
      <c r="GWU48" s="429"/>
      <c r="GWV48" s="429"/>
      <c r="GWW48" s="429"/>
      <c r="GWX48" s="429"/>
      <c r="GWY48" s="429"/>
      <c r="GWZ48" s="429"/>
      <c r="GXA48" s="429"/>
      <c r="GXB48" s="429"/>
      <c r="GXC48" s="429"/>
      <c r="GXD48" s="429"/>
      <c r="GXE48" s="429"/>
      <c r="GXF48" s="429"/>
      <c r="GXG48" s="429"/>
      <c r="GXH48" s="429"/>
      <c r="GXI48" s="429"/>
      <c r="GXJ48" s="429"/>
      <c r="GXK48" s="429"/>
      <c r="GXL48" s="429"/>
      <c r="GXM48" s="429"/>
      <c r="GXN48" s="429"/>
      <c r="GXO48" s="429"/>
      <c r="GXP48" s="429"/>
      <c r="GXQ48" s="429"/>
      <c r="GXR48" s="429"/>
      <c r="GXS48" s="429"/>
      <c r="GXT48" s="429"/>
      <c r="GXU48" s="429"/>
      <c r="GXV48" s="429"/>
      <c r="GXW48" s="429"/>
      <c r="GXX48" s="429"/>
      <c r="GXY48" s="429"/>
      <c r="GXZ48" s="429"/>
      <c r="GYA48" s="429"/>
      <c r="GYB48" s="429"/>
      <c r="GYC48" s="429"/>
      <c r="GYD48" s="429"/>
      <c r="GYE48" s="429"/>
      <c r="GYF48" s="429"/>
      <c r="GYG48" s="429"/>
      <c r="GYH48" s="429"/>
      <c r="GYI48" s="429"/>
      <c r="GYJ48" s="429"/>
      <c r="GYK48" s="429"/>
      <c r="GYL48" s="429"/>
      <c r="GYM48" s="429"/>
      <c r="GYN48" s="429"/>
      <c r="GYO48" s="429"/>
      <c r="GYP48" s="429"/>
      <c r="GYQ48" s="429"/>
      <c r="GYR48" s="429"/>
      <c r="GYS48" s="429"/>
      <c r="GYT48" s="429"/>
      <c r="GYU48" s="429"/>
      <c r="GYV48" s="429"/>
      <c r="GYW48" s="429"/>
      <c r="GYX48" s="429"/>
      <c r="GYY48" s="429"/>
      <c r="GYZ48" s="429"/>
      <c r="GZA48" s="429"/>
      <c r="GZB48" s="429"/>
      <c r="GZC48" s="429"/>
      <c r="GZD48" s="429"/>
      <c r="GZE48" s="429"/>
      <c r="GZF48" s="429"/>
      <c r="GZG48" s="429"/>
      <c r="GZH48" s="429"/>
      <c r="GZI48" s="429"/>
      <c r="GZJ48" s="429"/>
      <c r="GZK48" s="429"/>
      <c r="GZL48" s="429"/>
      <c r="GZM48" s="429"/>
      <c r="GZN48" s="429"/>
      <c r="GZO48" s="429"/>
      <c r="GZP48" s="429"/>
      <c r="GZQ48" s="429"/>
      <c r="GZR48" s="429"/>
      <c r="GZS48" s="429"/>
      <c r="GZT48" s="429"/>
      <c r="GZU48" s="429"/>
      <c r="GZV48" s="429"/>
      <c r="GZW48" s="429"/>
      <c r="GZX48" s="429"/>
      <c r="GZY48" s="429"/>
      <c r="GZZ48" s="429"/>
      <c r="HAA48" s="429"/>
      <c r="HAB48" s="429"/>
      <c r="HAC48" s="429"/>
      <c r="HAD48" s="429"/>
      <c r="HAE48" s="429"/>
      <c r="HAF48" s="429"/>
      <c r="HAG48" s="429"/>
      <c r="HAH48" s="429"/>
      <c r="HAI48" s="429"/>
      <c r="HAJ48" s="429"/>
      <c r="HAK48" s="429"/>
      <c r="HAL48" s="429"/>
      <c r="HAM48" s="429"/>
      <c r="HAN48" s="429"/>
      <c r="HAO48" s="429"/>
      <c r="HAP48" s="429"/>
      <c r="HAQ48" s="429"/>
      <c r="HAR48" s="429"/>
      <c r="HAS48" s="429"/>
      <c r="HAT48" s="429"/>
      <c r="HAU48" s="429"/>
      <c r="HAV48" s="429"/>
      <c r="HAW48" s="429"/>
      <c r="HAX48" s="429"/>
      <c r="HAY48" s="429"/>
      <c r="HAZ48" s="429"/>
      <c r="HBA48" s="429"/>
      <c r="HBB48" s="429"/>
      <c r="HBC48" s="429"/>
      <c r="HBD48" s="429"/>
      <c r="HBE48" s="429"/>
      <c r="HBF48" s="429"/>
      <c r="HBG48" s="429"/>
      <c r="HBH48" s="429"/>
      <c r="HBI48" s="429"/>
      <c r="HBJ48" s="429"/>
      <c r="HBK48" s="429"/>
      <c r="HBL48" s="429"/>
      <c r="HBM48" s="429"/>
      <c r="HBN48" s="429"/>
      <c r="HBO48" s="429"/>
      <c r="HBP48" s="429"/>
      <c r="HBQ48" s="429"/>
      <c r="HBR48" s="429"/>
      <c r="HBS48" s="429"/>
      <c r="HBT48" s="429"/>
      <c r="HBU48" s="429"/>
      <c r="HBV48" s="429"/>
      <c r="HBW48" s="429"/>
      <c r="HBX48" s="429"/>
      <c r="HBY48" s="429"/>
      <c r="HBZ48" s="429"/>
      <c r="HCA48" s="429"/>
      <c r="HCB48" s="429"/>
      <c r="HCC48" s="429"/>
      <c r="HCD48" s="429"/>
      <c r="HCE48" s="429"/>
      <c r="HCF48" s="429"/>
      <c r="HCG48" s="429"/>
      <c r="HCH48" s="429"/>
      <c r="HCI48" s="429"/>
      <c r="HCJ48" s="429"/>
      <c r="HCK48" s="429"/>
      <c r="HCL48" s="429"/>
      <c r="HCM48" s="429"/>
      <c r="HCN48" s="429"/>
      <c r="HCO48" s="429"/>
      <c r="HCP48" s="429"/>
      <c r="HCQ48" s="429"/>
      <c r="HCR48" s="429"/>
      <c r="HCS48" s="429"/>
      <c r="HCT48" s="429"/>
      <c r="HCU48" s="429"/>
      <c r="HCV48" s="429"/>
      <c r="HCW48" s="429"/>
      <c r="HCX48" s="429"/>
      <c r="HCY48" s="429"/>
      <c r="HCZ48" s="429"/>
      <c r="HDA48" s="429"/>
      <c r="HDB48" s="429"/>
      <c r="HDC48" s="429"/>
      <c r="HDD48" s="429"/>
      <c r="HDE48" s="429"/>
      <c r="HDF48" s="429"/>
      <c r="HDG48" s="429"/>
      <c r="HDH48" s="429"/>
      <c r="HDI48" s="429"/>
      <c r="HDJ48" s="429"/>
      <c r="HDK48" s="429"/>
      <c r="HDL48" s="429"/>
      <c r="HDM48" s="429"/>
      <c r="HDN48" s="429"/>
      <c r="HDO48" s="429"/>
      <c r="HDP48" s="429"/>
      <c r="HDQ48" s="429"/>
      <c r="HDR48" s="429"/>
      <c r="HDS48" s="429"/>
      <c r="HDT48" s="429"/>
      <c r="HDU48" s="429"/>
      <c r="HDV48" s="429"/>
      <c r="HDW48" s="429"/>
      <c r="HDX48" s="429"/>
      <c r="HDY48" s="429"/>
      <c r="HDZ48" s="429"/>
      <c r="HEA48" s="429"/>
      <c r="HEB48" s="429"/>
      <c r="HEC48" s="429"/>
      <c r="HED48" s="429"/>
      <c r="HEE48" s="429"/>
      <c r="HEF48" s="429"/>
      <c r="HEG48" s="429"/>
      <c r="HEH48" s="429"/>
      <c r="HEI48" s="429"/>
      <c r="HEJ48" s="429"/>
      <c r="HEK48" s="429"/>
      <c r="HEL48" s="429"/>
      <c r="HEM48" s="429"/>
      <c r="HEN48" s="429"/>
      <c r="HEO48" s="429"/>
      <c r="HEP48" s="429"/>
      <c r="HEQ48" s="429"/>
      <c r="HER48" s="429"/>
      <c r="HES48" s="429"/>
      <c r="HET48" s="429"/>
      <c r="HEU48" s="429"/>
      <c r="HEV48" s="429"/>
      <c r="HEW48" s="429"/>
      <c r="HEX48" s="429"/>
      <c r="HEY48" s="429"/>
      <c r="HEZ48" s="429"/>
      <c r="HFA48" s="429"/>
      <c r="HFB48" s="429"/>
      <c r="HFC48" s="429"/>
      <c r="HFD48" s="429"/>
      <c r="HFE48" s="429"/>
      <c r="HFF48" s="429"/>
      <c r="HFG48" s="429"/>
      <c r="HFH48" s="429"/>
      <c r="HFI48" s="429"/>
      <c r="HFJ48" s="429"/>
      <c r="HFK48" s="429"/>
      <c r="HFL48" s="429"/>
      <c r="HFM48" s="429"/>
      <c r="HFN48" s="429"/>
      <c r="HFO48" s="429"/>
      <c r="HFP48" s="429"/>
      <c r="HFQ48" s="429"/>
      <c r="HFR48" s="429"/>
      <c r="HFS48" s="429"/>
      <c r="HFT48" s="429"/>
      <c r="HFU48" s="429"/>
      <c r="HFV48" s="429"/>
      <c r="HFW48" s="429"/>
      <c r="HFX48" s="429"/>
      <c r="HFY48" s="429"/>
      <c r="HFZ48" s="429"/>
      <c r="HGA48" s="429"/>
      <c r="HGB48" s="429"/>
      <c r="HGC48" s="429"/>
      <c r="HGD48" s="429"/>
      <c r="HGE48" s="429"/>
      <c r="HGF48" s="429"/>
      <c r="HGG48" s="429"/>
      <c r="HGH48" s="429"/>
      <c r="HGI48" s="429"/>
      <c r="HGJ48" s="429"/>
      <c r="HGK48" s="429"/>
      <c r="HGL48" s="429"/>
      <c r="HGM48" s="429"/>
      <c r="HGN48" s="429"/>
      <c r="HGO48" s="429"/>
      <c r="HGP48" s="429"/>
      <c r="HGQ48" s="429"/>
      <c r="HGR48" s="429"/>
      <c r="HGS48" s="429"/>
      <c r="HGT48" s="429"/>
      <c r="HGU48" s="429"/>
      <c r="HGV48" s="429"/>
      <c r="HGW48" s="429"/>
      <c r="HGX48" s="429"/>
      <c r="HGY48" s="429"/>
      <c r="HGZ48" s="429"/>
      <c r="HHA48" s="429"/>
      <c r="HHB48" s="429"/>
      <c r="HHC48" s="429"/>
      <c r="HHD48" s="429"/>
      <c r="HHE48" s="429"/>
      <c r="HHF48" s="429"/>
      <c r="HHG48" s="429"/>
      <c r="HHH48" s="429"/>
      <c r="HHI48" s="429"/>
      <c r="HHJ48" s="429"/>
      <c r="HHK48" s="429"/>
      <c r="HHL48" s="429"/>
      <c r="HHM48" s="429"/>
      <c r="HHN48" s="429"/>
      <c r="HHO48" s="429"/>
      <c r="HHP48" s="429"/>
      <c r="HHQ48" s="429"/>
      <c r="HHR48" s="429"/>
      <c r="HHS48" s="429"/>
      <c r="HHT48" s="429"/>
      <c r="HHU48" s="429"/>
      <c r="HHV48" s="429"/>
      <c r="HHW48" s="429"/>
      <c r="HHX48" s="429"/>
      <c r="HHY48" s="429"/>
      <c r="HHZ48" s="429"/>
      <c r="HIA48" s="429"/>
      <c r="HIB48" s="429"/>
      <c r="HIC48" s="429"/>
      <c r="HID48" s="429"/>
      <c r="HIE48" s="429"/>
      <c r="HIF48" s="429"/>
      <c r="HIG48" s="429"/>
      <c r="HIH48" s="429"/>
      <c r="HII48" s="429"/>
      <c r="HIJ48" s="429"/>
      <c r="HIK48" s="429"/>
      <c r="HIL48" s="429"/>
      <c r="HIM48" s="429"/>
      <c r="HIN48" s="429"/>
      <c r="HIO48" s="429"/>
      <c r="HIP48" s="429"/>
      <c r="HIQ48" s="429"/>
      <c r="HIR48" s="429"/>
      <c r="HIS48" s="429"/>
      <c r="HIT48" s="429"/>
      <c r="HIU48" s="429"/>
      <c r="HIV48" s="429"/>
      <c r="HIW48" s="429"/>
      <c r="HIX48" s="429"/>
      <c r="HIY48" s="429"/>
      <c r="HIZ48" s="429"/>
      <c r="HJA48" s="429"/>
      <c r="HJB48" s="429"/>
      <c r="HJC48" s="429"/>
      <c r="HJD48" s="429"/>
      <c r="HJE48" s="429"/>
      <c r="HJF48" s="429"/>
      <c r="HJG48" s="429"/>
      <c r="HJH48" s="429"/>
      <c r="HJI48" s="429"/>
      <c r="HJJ48" s="429"/>
      <c r="HJK48" s="429"/>
      <c r="HJL48" s="429"/>
      <c r="HJM48" s="429"/>
      <c r="HJN48" s="429"/>
      <c r="HJO48" s="429"/>
      <c r="HJP48" s="429"/>
      <c r="HJQ48" s="429"/>
      <c r="HJR48" s="429"/>
      <c r="HJS48" s="429"/>
      <c r="HJT48" s="429"/>
      <c r="HJU48" s="429"/>
      <c r="HJV48" s="429"/>
      <c r="HJW48" s="429"/>
      <c r="HJX48" s="429"/>
      <c r="HJY48" s="429"/>
      <c r="HJZ48" s="429"/>
      <c r="HKA48" s="429"/>
      <c r="HKB48" s="429"/>
      <c r="HKC48" s="429"/>
      <c r="HKD48" s="429"/>
      <c r="HKE48" s="429"/>
      <c r="HKF48" s="429"/>
      <c r="HKG48" s="429"/>
      <c r="HKH48" s="429"/>
      <c r="HKI48" s="429"/>
      <c r="HKJ48" s="429"/>
      <c r="HKK48" s="429"/>
      <c r="HKL48" s="429"/>
      <c r="HKM48" s="429"/>
      <c r="HKN48" s="429"/>
      <c r="HKO48" s="429"/>
      <c r="HKP48" s="429"/>
      <c r="HKQ48" s="429"/>
      <c r="HKR48" s="429"/>
      <c r="HKS48" s="429"/>
      <c r="HKT48" s="429"/>
      <c r="HKU48" s="429"/>
      <c r="HKV48" s="429"/>
      <c r="HKW48" s="429"/>
      <c r="HKX48" s="429"/>
      <c r="HKY48" s="429"/>
      <c r="HKZ48" s="429"/>
      <c r="HLA48" s="429"/>
      <c r="HLB48" s="429"/>
      <c r="HLC48" s="429"/>
      <c r="HLD48" s="429"/>
      <c r="HLE48" s="429"/>
      <c r="HLF48" s="429"/>
      <c r="HLG48" s="429"/>
      <c r="HLH48" s="429"/>
      <c r="HLI48" s="429"/>
      <c r="HLJ48" s="429"/>
      <c r="HLK48" s="429"/>
      <c r="HLL48" s="429"/>
      <c r="HLM48" s="429"/>
      <c r="HLN48" s="429"/>
      <c r="HLO48" s="429"/>
      <c r="HLP48" s="429"/>
      <c r="HLQ48" s="429"/>
      <c r="HLR48" s="429"/>
      <c r="HLS48" s="429"/>
      <c r="HLT48" s="429"/>
      <c r="HLU48" s="429"/>
      <c r="HLV48" s="429"/>
      <c r="HLW48" s="429"/>
      <c r="HLX48" s="429"/>
      <c r="HLY48" s="429"/>
      <c r="HLZ48" s="429"/>
      <c r="HMA48" s="429"/>
      <c r="HMB48" s="429"/>
      <c r="HMC48" s="429"/>
      <c r="HMD48" s="429"/>
      <c r="HME48" s="429"/>
      <c r="HMF48" s="429"/>
      <c r="HMG48" s="429"/>
      <c r="HMH48" s="429"/>
      <c r="HMI48" s="429"/>
      <c r="HMJ48" s="429"/>
      <c r="HMK48" s="429"/>
      <c r="HML48" s="429"/>
      <c r="HMM48" s="429"/>
      <c r="HMN48" s="429"/>
      <c r="HMO48" s="429"/>
      <c r="HMP48" s="429"/>
      <c r="HMQ48" s="429"/>
      <c r="HMR48" s="429"/>
      <c r="HMS48" s="429"/>
      <c r="HMT48" s="429"/>
      <c r="HMU48" s="429"/>
      <c r="HMV48" s="429"/>
      <c r="HMW48" s="429"/>
      <c r="HMX48" s="429"/>
      <c r="HMY48" s="429"/>
      <c r="HMZ48" s="429"/>
      <c r="HNA48" s="429"/>
      <c r="HNB48" s="429"/>
      <c r="HNC48" s="429"/>
      <c r="HND48" s="429"/>
      <c r="HNE48" s="429"/>
      <c r="HNF48" s="429"/>
      <c r="HNG48" s="429"/>
      <c r="HNH48" s="429"/>
      <c r="HNI48" s="429"/>
      <c r="HNJ48" s="429"/>
      <c r="HNK48" s="429"/>
      <c r="HNL48" s="429"/>
      <c r="HNM48" s="429"/>
      <c r="HNN48" s="429"/>
      <c r="HNO48" s="429"/>
      <c r="HNP48" s="429"/>
      <c r="HNQ48" s="429"/>
      <c r="HNR48" s="429"/>
      <c r="HNS48" s="429"/>
      <c r="HNT48" s="429"/>
      <c r="HNU48" s="429"/>
      <c r="HNV48" s="429"/>
      <c r="HNW48" s="429"/>
      <c r="HNX48" s="429"/>
      <c r="HNY48" s="429"/>
      <c r="HNZ48" s="429"/>
      <c r="HOA48" s="429"/>
      <c r="HOB48" s="429"/>
      <c r="HOC48" s="429"/>
      <c r="HOD48" s="429"/>
      <c r="HOE48" s="429"/>
      <c r="HOF48" s="429"/>
      <c r="HOG48" s="429"/>
      <c r="HOH48" s="429"/>
      <c r="HOI48" s="429"/>
      <c r="HOJ48" s="429"/>
      <c r="HOK48" s="429"/>
      <c r="HOL48" s="429"/>
      <c r="HOM48" s="429"/>
      <c r="HON48" s="429"/>
      <c r="HOO48" s="429"/>
      <c r="HOP48" s="429"/>
      <c r="HOQ48" s="429"/>
      <c r="HOR48" s="429"/>
      <c r="HOS48" s="429"/>
      <c r="HOT48" s="429"/>
      <c r="HOU48" s="429"/>
      <c r="HOV48" s="429"/>
      <c r="HOW48" s="429"/>
      <c r="HOX48" s="429"/>
      <c r="HOY48" s="429"/>
      <c r="HOZ48" s="429"/>
      <c r="HPA48" s="429"/>
      <c r="HPB48" s="429"/>
      <c r="HPC48" s="429"/>
      <c r="HPD48" s="429"/>
      <c r="HPE48" s="429"/>
      <c r="HPF48" s="429"/>
      <c r="HPG48" s="429"/>
      <c r="HPH48" s="429"/>
      <c r="HPI48" s="429"/>
      <c r="HPJ48" s="429"/>
      <c r="HPK48" s="429"/>
      <c r="HPL48" s="429"/>
      <c r="HPM48" s="429"/>
      <c r="HPN48" s="429"/>
      <c r="HPO48" s="429"/>
      <c r="HPP48" s="429"/>
      <c r="HPQ48" s="429"/>
      <c r="HPR48" s="429"/>
      <c r="HPS48" s="429"/>
      <c r="HPT48" s="429"/>
      <c r="HPU48" s="429"/>
      <c r="HPV48" s="429"/>
      <c r="HPW48" s="429"/>
      <c r="HPX48" s="429"/>
      <c r="HPY48" s="429"/>
      <c r="HPZ48" s="429"/>
      <c r="HQA48" s="429"/>
      <c r="HQB48" s="429"/>
      <c r="HQC48" s="429"/>
      <c r="HQD48" s="429"/>
      <c r="HQE48" s="429"/>
      <c r="HQF48" s="429"/>
      <c r="HQG48" s="429"/>
      <c r="HQH48" s="429"/>
      <c r="HQI48" s="429"/>
      <c r="HQJ48" s="429"/>
      <c r="HQK48" s="429"/>
      <c r="HQL48" s="429"/>
      <c r="HQM48" s="429"/>
      <c r="HQN48" s="429"/>
      <c r="HQO48" s="429"/>
      <c r="HQP48" s="429"/>
      <c r="HQQ48" s="429"/>
      <c r="HQR48" s="429"/>
      <c r="HQS48" s="429"/>
      <c r="HQT48" s="429"/>
      <c r="HQU48" s="429"/>
      <c r="HQV48" s="429"/>
      <c r="HQW48" s="429"/>
      <c r="HQX48" s="429"/>
      <c r="HQY48" s="429"/>
      <c r="HQZ48" s="429"/>
      <c r="HRA48" s="429"/>
      <c r="HRB48" s="429"/>
      <c r="HRC48" s="429"/>
      <c r="HRD48" s="429"/>
      <c r="HRE48" s="429"/>
      <c r="HRF48" s="429"/>
      <c r="HRG48" s="429"/>
      <c r="HRH48" s="429"/>
      <c r="HRI48" s="429"/>
      <c r="HRJ48" s="429"/>
      <c r="HRK48" s="429"/>
      <c r="HRL48" s="429"/>
      <c r="HRM48" s="429"/>
      <c r="HRN48" s="429"/>
      <c r="HRO48" s="429"/>
      <c r="HRP48" s="429"/>
      <c r="HRQ48" s="429"/>
      <c r="HRR48" s="429"/>
      <c r="HRS48" s="429"/>
      <c r="HRT48" s="429"/>
      <c r="HRU48" s="429"/>
      <c r="HRV48" s="429"/>
      <c r="HRW48" s="429"/>
      <c r="HRX48" s="429"/>
      <c r="HRY48" s="429"/>
      <c r="HRZ48" s="429"/>
      <c r="HSA48" s="429"/>
      <c r="HSB48" s="429"/>
      <c r="HSC48" s="429"/>
      <c r="HSD48" s="429"/>
      <c r="HSE48" s="429"/>
      <c r="HSF48" s="429"/>
      <c r="HSG48" s="429"/>
      <c r="HSH48" s="429"/>
      <c r="HSI48" s="429"/>
      <c r="HSJ48" s="429"/>
      <c r="HSK48" s="429"/>
      <c r="HSL48" s="429"/>
      <c r="HSM48" s="429"/>
      <c r="HSN48" s="429"/>
      <c r="HSO48" s="429"/>
      <c r="HSP48" s="429"/>
      <c r="HSQ48" s="429"/>
      <c r="HSR48" s="429"/>
      <c r="HSS48" s="429"/>
      <c r="HST48" s="429"/>
      <c r="HSU48" s="429"/>
      <c r="HSV48" s="429"/>
      <c r="HSW48" s="429"/>
      <c r="HSX48" s="429"/>
      <c r="HSY48" s="429"/>
      <c r="HSZ48" s="429"/>
      <c r="HTA48" s="429"/>
      <c r="HTB48" s="429"/>
      <c r="HTC48" s="429"/>
      <c r="HTD48" s="429"/>
      <c r="HTE48" s="429"/>
      <c r="HTF48" s="429"/>
      <c r="HTG48" s="429"/>
      <c r="HTH48" s="429"/>
      <c r="HTI48" s="429"/>
      <c r="HTJ48" s="429"/>
      <c r="HTK48" s="429"/>
      <c r="HTL48" s="429"/>
      <c r="HTM48" s="429"/>
      <c r="HTN48" s="429"/>
      <c r="HTO48" s="429"/>
      <c r="HTP48" s="429"/>
      <c r="HTQ48" s="429"/>
      <c r="HTR48" s="429"/>
      <c r="HTS48" s="429"/>
      <c r="HTT48" s="429"/>
      <c r="HTU48" s="429"/>
      <c r="HTV48" s="429"/>
      <c r="HTW48" s="429"/>
      <c r="HTX48" s="429"/>
      <c r="HTY48" s="429"/>
      <c r="HTZ48" s="429"/>
      <c r="HUA48" s="429"/>
      <c r="HUB48" s="429"/>
      <c r="HUC48" s="429"/>
      <c r="HUD48" s="429"/>
      <c r="HUE48" s="429"/>
      <c r="HUF48" s="429"/>
      <c r="HUG48" s="429"/>
      <c r="HUH48" s="429"/>
      <c r="HUI48" s="429"/>
      <c r="HUJ48" s="429"/>
      <c r="HUK48" s="429"/>
      <c r="HUL48" s="429"/>
      <c r="HUM48" s="429"/>
      <c r="HUN48" s="429"/>
      <c r="HUO48" s="429"/>
      <c r="HUP48" s="429"/>
      <c r="HUQ48" s="429"/>
      <c r="HUR48" s="429"/>
      <c r="HUS48" s="429"/>
      <c r="HUT48" s="429"/>
      <c r="HUU48" s="429"/>
      <c r="HUV48" s="429"/>
      <c r="HUW48" s="429"/>
      <c r="HUX48" s="429"/>
      <c r="HUY48" s="429"/>
      <c r="HUZ48" s="429"/>
      <c r="HVA48" s="429"/>
      <c r="HVB48" s="429"/>
      <c r="HVC48" s="429"/>
      <c r="HVD48" s="429"/>
      <c r="HVE48" s="429"/>
      <c r="HVF48" s="429"/>
      <c r="HVG48" s="429"/>
      <c r="HVH48" s="429"/>
      <c r="HVI48" s="429"/>
      <c r="HVJ48" s="429"/>
      <c r="HVK48" s="429"/>
      <c r="HVL48" s="429"/>
      <c r="HVM48" s="429"/>
      <c r="HVN48" s="429"/>
      <c r="HVO48" s="429"/>
      <c r="HVP48" s="429"/>
      <c r="HVQ48" s="429"/>
      <c r="HVR48" s="429"/>
      <c r="HVS48" s="429"/>
      <c r="HVT48" s="429"/>
      <c r="HVU48" s="429"/>
      <c r="HVV48" s="429"/>
      <c r="HVW48" s="429"/>
      <c r="HVX48" s="429"/>
      <c r="HVY48" s="429"/>
      <c r="HVZ48" s="429"/>
      <c r="HWA48" s="429"/>
      <c r="HWB48" s="429"/>
      <c r="HWC48" s="429"/>
      <c r="HWD48" s="429"/>
      <c r="HWE48" s="429"/>
      <c r="HWF48" s="429"/>
      <c r="HWG48" s="429"/>
      <c r="HWH48" s="429"/>
      <c r="HWI48" s="429"/>
      <c r="HWJ48" s="429"/>
      <c r="HWK48" s="429"/>
      <c r="HWL48" s="429"/>
      <c r="HWM48" s="429"/>
      <c r="HWN48" s="429"/>
      <c r="HWO48" s="429"/>
      <c r="HWP48" s="429"/>
      <c r="HWQ48" s="429"/>
      <c r="HWR48" s="429"/>
      <c r="HWS48" s="429"/>
      <c r="HWT48" s="429"/>
      <c r="HWU48" s="429"/>
      <c r="HWV48" s="429"/>
      <c r="HWW48" s="429"/>
      <c r="HWX48" s="429"/>
      <c r="HWY48" s="429"/>
      <c r="HWZ48" s="429"/>
      <c r="HXA48" s="429"/>
      <c r="HXB48" s="429"/>
      <c r="HXC48" s="429"/>
      <c r="HXD48" s="429"/>
      <c r="HXE48" s="429"/>
      <c r="HXF48" s="429"/>
      <c r="HXG48" s="429"/>
      <c r="HXH48" s="429"/>
      <c r="HXI48" s="429"/>
      <c r="HXJ48" s="429"/>
      <c r="HXK48" s="429"/>
      <c r="HXL48" s="429"/>
      <c r="HXM48" s="429"/>
      <c r="HXN48" s="429"/>
      <c r="HXO48" s="429"/>
      <c r="HXP48" s="429"/>
      <c r="HXQ48" s="429"/>
      <c r="HXR48" s="429"/>
      <c r="HXS48" s="429"/>
      <c r="HXT48" s="429"/>
      <c r="HXU48" s="429"/>
      <c r="HXV48" s="429"/>
      <c r="HXW48" s="429"/>
      <c r="HXX48" s="429"/>
      <c r="HXY48" s="429"/>
      <c r="HXZ48" s="429"/>
      <c r="HYA48" s="429"/>
      <c r="HYB48" s="429"/>
      <c r="HYC48" s="429"/>
      <c r="HYD48" s="429"/>
      <c r="HYE48" s="429"/>
      <c r="HYF48" s="429"/>
      <c r="HYG48" s="429"/>
      <c r="HYH48" s="429"/>
      <c r="HYI48" s="429"/>
      <c r="HYJ48" s="429"/>
      <c r="HYK48" s="429"/>
      <c r="HYL48" s="429"/>
      <c r="HYM48" s="429"/>
      <c r="HYN48" s="429"/>
      <c r="HYO48" s="429"/>
      <c r="HYP48" s="429"/>
      <c r="HYQ48" s="429"/>
      <c r="HYR48" s="429"/>
      <c r="HYS48" s="429"/>
      <c r="HYT48" s="429"/>
      <c r="HYU48" s="429"/>
      <c r="HYV48" s="429"/>
      <c r="HYW48" s="429"/>
      <c r="HYX48" s="429"/>
      <c r="HYY48" s="429"/>
      <c r="HYZ48" s="429"/>
      <c r="HZA48" s="429"/>
      <c r="HZB48" s="429"/>
      <c r="HZC48" s="429"/>
      <c r="HZD48" s="429"/>
      <c r="HZE48" s="429"/>
      <c r="HZF48" s="429"/>
      <c r="HZG48" s="429"/>
      <c r="HZH48" s="429"/>
      <c r="HZI48" s="429"/>
      <c r="HZJ48" s="429"/>
      <c r="HZK48" s="429"/>
      <c r="HZL48" s="429"/>
      <c r="HZM48" s="429"/>
      <c r="HZN48" s="429"/>
      <c r="HZO48" s="429"/>
      <c r="HZP48" s="429"/>
      <c r="HZQ48" s="429"/>
      <c r="HZR48" s="429"/>
      <c r="HZS48" s="429"/>
      <c r="HZT48" s="429"/>
      <c r="HZU48" s="429"/>
      <c r="HZV48" s="429"/>
      <c r="HZW48" s="429"/>
      <c r="HZX48" s="429"/>
      <c r="HZY48" s="429"/>
      <c r="HZZ48" s="429"/>
      <c r="IAA48" s="429"/>
      <c r="IAB48" s="429"/>
      <c r="IAC48" s="429"/>
      <c r="IAD48" s="429"/>
      <c r="IAE48" s="429"/>
      <c r="IAF48" s="429"/>
      <c r="IAG48" s="429"/>
      <c r="IAH48" s="429"/>
      <c r="IAI48" s="429"/>
      <c r="IAJ48" s="429"/>
      <c r="IAK48" s="429"/>
      <c r="IAL48" s="429"/>
      <c r="IAM48" s="429"/>
      <c r="IAN48" s="429"/>
      <c r="IAO48" s="429"/>
      <c r="IAP48" s="429"/>
      <c r="IAQ48" s="429"/>
      <c r="IAR48" s="429"/>
      <c r="IAS48" s="429"/>
      <c r="IAT48" s="429"/>
      <c r="IAU48" s="429"/>
      <c r="IAV48" s="429"/>
      <c r="IAW48" s="429"/>
      <c r="IAX48" s="429"/>
      <c r="IAY48" s="429"/>
      <c r="IAZ48" s="429"/>
      <c r="IBA48" s="429"/>
      <c r="IBB48" s="429"/>
      <c r="IBC48" s="429"/>
      <c r="IBD48" s="429"/>
      <c r="IBE48" s="429"/>
      <c r="IBF48" s="429"/>
      <c r="IBG48" s="429"/>
      <c r="IBH48" s="429"/>
      <c r="IBI48" s="429"/>
      <c r="IBJ48" s="429"/>
      <c r="IBK48" s="429"/>
      <c r="IBL48" s="429"/>
      <c r="IBM48" s="429"/>
      <c r="IBN48" s="429"/>
      <c r="IBO48" s="429"/>
      <c r="IBP48" s="429"/>
      <c r="IBQ48" s="429"/>
      <c r="IBR48" s="429"/>
      <c r="IBS48" s="429"/>
      <c r="IBT48" s="429"/>
      <c r="IBU48" s="429"/>
      <c r="IBV48" s="429"/>
      <c r="IBW48" s="429"/>
      <c r="IBX48" s="429"/>
      <c r="IBY48" s="429"/>
      <c r="IBZ48" s="429"/>
      <c r="ICA48" s="429"/>
      <c r="ICB48" s="429"/>
      <c r="ICC48" s="429"/>
      <c r="ICD48" s="429"/>
      <c r="ICE48" s="429"/>
      <c r="ICF48" s="429"/>
      <c r="ICG48" s="429"/>
      <c r="ICH48" s="429"/>
      <c r="ICI48" s="429"/>
      <c r="ICJ48" s="429"/>
      <c r="ICK48" s="429"/>
      <c r="ICL48" s="429"/>
      <c r="ICM48" s="429"/>
      <c r="ICN48" s="429"/>
      <c r="ICO48" s="429"/>
      <c r="ICP48" s="429"/>
      <c r="ICQ48" s="429"/>
      <c r="ICR48" s="429"/>
      <c r="ICS48" s="429"/>
      <c r="ICT48" s="429"/>
      <c r="ICU48" s="429"/>
      <c r="ICV48" s="429"/>
      <c r="ICW48" s="429"/>
      <c r="ICX48" s="429"/>
      <c r="ICY48" s="429"/>
      <c r="ICZ48" s="429"/>
      <c r="IDA48" s="429"/>
      <c r="IDB48" s="429"/>
      <c r="IDC48" s="429"/>
      <c r="IDD48" s="429"/>
      <c r="IDE48" s="429"/>
      <c r="IDF48" s="429"/>
      <c r="IDG48" s="429"/>
      <c r="IDH48" s="429"/>
      <c r="IDI48" s="429"/>
      <c r="IDJ48" s="429"/>
      <c r="IDK48" s="429"/>
      <c r="IDL48" s="429"/>
      <c r="IDM48" s="429"/>
      <c r="IDN48" s="429"/>
      <c r="IDO48" s="429"/>
      <c r="IDP48" s="429"/>
      <c r="IDQ48" s="429"/>
      <c r="IDR48" s="429"/>
      <c r="IDS48" s="429"/>
      <c r="IDT48" s="429"/>
      <c r="IDU48" s="429"/>
      <c r="IDV48" s="429"/>
      <c r="IDW48" s="429"/>
      <c r="IDX48" s="429"/>
      <c r="IDY48" s="429"/>
      <c r="IDZ48" s="429"/>
      <c r="IEA48" s="429"/>
      <c r="IEB48" s="429"/>
      <c r="IEC48" s="429"/>
      <c r="IED48" s="429"/>
      <c r="IEE48" s="429"/>
      <c r="IEF48" s="429"/>
      <c r="IEG48" s="429"/>
      <c r="IEH48" s="429"/>
      <c r="IEI48" s="429"/>
      <c r="IEJ48" s="429"/>
      <c r="IEK48" s="429"/>
      <c r="IEL48" s="429"/>
      <c r="IEM48" s="429"/>
      <c r="IEN48" s="429"/>
      <c r="IEO48" s="429"/>
      <c r="IEP48" s="429"/>
      <c r="IEQ48" s="429"/>
      <c r="IER48" s="429"/>
      <c r="IES48" s="429"/>
      <c r="IET48" s="429"/>
      <c r="IEU48" s="429"/>
      <c r="IEV48" s="429"/>
      <c r="IEW48" s="429"/>
      <c r="IEX48" s="429"/>
      <c r="IEY48" s="429"/>
      <c r="IEZ48" s="429"/>
      <c r="IFA48" s="429"/>
      <c r="IFB48" s="429"/>
      <c r="IFC48" s="429"/>
      <c r="IFD48" s="429"/>
      <c r="IFE48" s="429"/>
      <c r="IFF48" s="429"/>
      <c r="IFG48" s="429"/>
      <c r="IFH48" s="429"/>
      <c r="IFI48" s="429"/>
      <c r="IFJ48" s="429"/>
      <c r="IFK48" s="429"/>
      <c r="IFL48" s="429"/>
      <c r="IFM48" s="429"/>
      <c r="IFN48" s="429"/>
      <c r="IFO48" s="429"/>
      <c r="IFP48" s="429"/>
      <c r="IFQ48" s="429"/>
      <c r="IFR48" s="429"/>
      <c r="IFS48" s="429"/>
      <c r="IFT48" s="429"/>
      <c r="IFU48" s="429"/>
      <c r="IFV48" s="429"/>
      <c r="IFW48" s="429"/>
      <c r="IFX48" s="429"/>
      <c r="IFY48" s="429"/>
      <c r="IFZ48" s="429"/>
      <c r="IGA48" s="429"/>
      <c r="IGB48" s="429"/>
      <c r="IGC48" s="429"/>
      <c r="IGD48" s="429"/>
      <c r="IGE48" s="429"/>
      <c r="IGF48" s="429"/>
      <c r="IGG48" s="429"/>
      <c r="IGH48" s="429"/>
      <c r="IGI48" s="429"/>
      <c r="IGJ48" s="429"/>
      <c r="IGK48" s="429"/>
      <c r="IGL48" s="429"/>
      <c r="IGM48" s="429"/>
      <c r="IGN48" s="429"/>
      <c r="IGO48" s="429"/>
      <c r="IGP48" s="429"/>
      <c r="IGQ48" s="429"/>
      <c r="IGR48" s="429"/>
      <c r="IGS48" s="429"/>
      <c r="IGT48" s="429"/>
      <c r="IGU48" s="429"/>
      <c r="IGV48" s="429"/>
      <c r="IGW48" s="429"/>
      <c r="IGX48" s="429"/>
      <c r="IGY48" s="429"/>
      <c r="IGZ48" s="429"/>
      <c r="IHA48" s="429"/>
      <c r="IHB48" s="429"/>
      <c r="IHC48" s="429"/>
      <c r="IHD48" s="429"/>
      <c r="IHE48" s="429"/>
      <c r="IHF48" s="429"/>
      <c r="IHG48" s="429"/>
      <c r="IHH48" s="429"/>
      <c r="IHI48" s="429"/>
      <c r="IHJ48" s="429"/>
      <c r="IHK48" s="429"/>
      <c r="IHL48" s="429"/>
      <c r="IHM48" s="429"/>
      <c r="IHN48" s="429"/>
      <c r="IHO48" s="429"/>
      <c r="IHP48" s="429"/>
      <c r="IHQ48" s="429"/>
      <c r="IHR48" s="429"/>
      <c r="IHS48" s="429"/>
      <c r="IHT48" s="429"/>
      <c r="IHU48" s="429"/>
      <c r="IHV48" s="429"/>
      <c r="IHW48" s="429"/>
      <c r="IHX48" s="429"/>
      <c r="IHY48" s="429"/>
      <c r="IHZ48" s="429"/>
      <c r="IIA48" s="429"/>
      <c r="IIB48" s="429"/>
      <c r="IIC48" s="429"/>
      <c r="IID48" s="429"/>
      <c r="IIE48" s="429"/>
      <c r="IIF48" s="429"/>
      <c r="IIG48" s="429"/>
      <c r="IIH48" s="429"/>
      <c r="III48" s="429"/>
      <c r="IIJ48" s="429"/>
      <c r="IIK48" s="429"/>
      <c r="IIL48" s="429"/>
      <c r="IIM48" s="429"/>
      <c r="IIN48" s="429"/>
      <c r="IIO48" s="429"/>
      <c r="IIP48" s="429"/>
      <c r="IIQ48" s="429"/>
      <c r="IIR48" s="429"/>
      <c r="IIS48" s="429"/>
      <c r="IIT48" s="429"/>
      <c r="IIU48" s="429"/>
      <c r="IIV48" s="429"/>
      <c r="IIW48" s="429"/>
      <c r="IIX48" s="429"/>
      <c r="IIY48" s="429"/>
      <c r="IIZ48" s="429"/>
      <c r="IJA48" s="429"/>
      <c r="IJB48" s="429"/>
      <c r="IJC48" s="429"/>
      <c r="IJD48" s="429"/>
      <c r="IJE48" s="429"/>
      <c r="IJF48" s="429"/>
      <c r="IJG48" s="429"/>
      <c r="IJH48" s="429"/>
      <c r="IJI48" s="429"/>
      <c r="IJJ48" s="429"/>
      <c r="IJK48" s="429"/>
      <c r="IJL48" s="429"/>
      <c r="IJM48" s="429"/>
      <c r="IJN48" s="429"/>
      <c r="IJO48" s="429"/>
      <c r="IJP48" s="429"/>
      <c r="IJQ48" s="429"/>
      <c r="IJR48" s="429"/>
      <c r="IJS48" s="429"/>
      <c r="IJT48" s="429"/>
      <c r="IJU48" s="429"/>
      <c r="IJV48" s="429"/>
      <c r="IJW48" s="429"/>
      <c r="IJX48" s="429"/>
      <c r="IJY48" s="429"/>
      <c r="IJZ48" s="429"/>
      <c r="IKA48" s="429"/>
      <c r="IKB48" s="429"/>
      <c r="IKC48" s="429"/>
      <c r="IKD48" s="429"/>
      <c r="IKE48" s="429"/>
      <c r="IKF48" s="429"/>
      <c r="IKG48" s="429"/>
      <c r="IKH48" s="429"/>
      <c r="IKI48" s="429"/>
      <c r="IKJ48" s="429"/>
      <c r="IKK48" s="429"/>
      <c r="IKL48" s="429"/>
      <c r="IKM48" s="429"/>
      <c r="IKN48" s="429"/>
      <c r="IKO48" s="429"/>
      <c r="IKP48" s="429"/>
      <c r="IKQ48" s="429"/>
      <c r="IKR48" s="429"/>
      <c r="IKS48" s="429"/>
      <c r="IKT48" s="429"/>
      <c r="IKU48" s="429"/>
      <c r="IKV48" s="429"/>
      <c r="IKW48" s="429"/>
      <c r="IKX48" s="429"/>
      <c r="IKY48" s="429"/>
      <c r="IKZ48" s="429"/>
      <c r="ILA48" s="429"/>
      <c r="ILB48" s="429"/>
      <c r="ILC48" s="429"/>
      <c r="ILD48" s="429"/>
      <c r="ILE48" s="429"/>
      <c r="ILF48" s="429"/>
      <c r="ILG48" s="429"/>
      <c r="ILH48" s="429"/>
      <c r="ILI48" s="429"/>
      <c r="ILJ48" s="429"/>
      <c r="ILK48" s="429"/>
      <c r="ILL48" s="429"/>
      <c r="ILM48" s="429"/>
      <c r="ILN48" s="429"/>
      <c r="ILO48" s="429"/>
      <c r="ILP48" s="429"/>
      <c r="ILQ48" s="429"/>
      <c r="ILR48" s="429"/>
      <c r="ILS48" s="429"/>
      <c r="ILT48" s="429"/>
      <c r="ILU48" s="429"/>
      <c r="ILV48" s="429"/>
      <c r="ILW48" s="429"/>
      <c r="ILX48" s="429"/>
      <c r="ILY48" s="429"/>
      <c r="ILZ48" s="429"/>
      <c r="IMA48" s="429"/>
      <c r="IMB48" s="429"/>
      <c r="IMC48" s="429"/>
      <c r="IMD48" s="429"/>
      <c r="IME48" s="429"/>
      <c r="IMF48" s="429"/>
      <c r="IMG48" s="429"/>
      <c r="IMH48" s="429"/>
      <c r="IMI48" s="429"/>
      <c r="IMJ48" s="429"/>
      <c r="IMK48" s="429"/>
      <c r="IML48" s="429"/>
      <c r="IMM48" s="429"/>
      <c r="IMN48" s="429"/>
      <c r="IMO48" s="429"/>
      <c r="IMP48" s="429"/>
      <c r="IMQ48" s="429"/>
      <c r="IMR48" s="429"/>
      <c r="IMS48" s="429"/>
      <c r="IMT48" s="429"/>
      <c r="IMU48" s="429"/>
      <c r="IMV48" s="429"/>
      <c r="IMW48" s="429"/>
      <c r="IMX48" s="429"/>
      <c r="IMY48" s="429"/>
      <c r="IMZ48" s="429"/>
      <c r="INA48" s="429"/>
      <c r="INB48" s="429"/>
      <c r="INC48" s="429"/>
      <c r="IND48" s="429"/>
      <c r="INE48" s="429"/>
      <c r="INF48" s="429"/>
      <c r="ING48" s="429"/>
      <c r="INH48" s="429"/>
      <c r="INI48" s="429"/>
      <c r="INJ48" s="429"/>
      <c r="INK48" s="429"/>
      <c r="INL48" s="429"/>
      <c r="INM48" s="429"/>
      <c r="INN48" s="429"/>
      <c r="INO48" s="429"/>
      <c r="INP48" s="429"/>
      <c r="INQ48" s="429"/>
      <c r="INR48" s="429"/>
      <c r="INS48" s="429"/>
      <c r="INT48" s="429"/>
      <c r="INU48" s="429"/>
      <c r="INV48" s="429"/>
      <c r="INW48" s="429"/>
      <c r="INX48" s="429"/>
      <c r="INY48" s="429"/>
      <c r="INZ48" s="429"/>
      <c r="IOA48" s="429"/>
      <c r="IOB48" s="429"/>
      <c r="IOC48" s="429"/>
      <c r="IOD48" s="429"/>
      <c r="IOE48" s="429"/>
      <c r="IOF48" s="429"/>
      <c r="IOG48" s="429"/>
      <c r="IOH48" s="429"/>
      <c r="IOI48" s="429"/>
      <c r="IOJ48" s="429"/>
      <c r="IOK48" s="429"/>
      <c r="IOL48" s="429"/>
      <c r="IOM48" s="429"/>
      <c r="ION48" s="429"/>
      <c r="IOO48" s="429"/>
      <c r="IOP48" s="429"/>
      <c r="IOQ48" s="429"/>
      <c r="IOR48" s="429"/>
      <c r="IOS48" s="429"/>
      <c r="IOT48" s="429"/>
      <c r="IOU48" s="429"/>
      <c r="IOV48" s="429"/>
      <c r="IOW48" s="429"/>
      <c r="IOX48" s="429"/>
      <c r="IOY48" s="429"/>
      <c r="IOZ48" s="429"/>
      <c r="IPA48" s="429"/>
      <c r="IPB48" s="429"/>
      <c r="IPC48" s="429"/>
      <c r="IPD48" s="429"/>
      <c r="IPE48" s="429"/>
      <c r="IPF48" s="429"/>
      <c r="IPG48" s="429"/>
      <c r="IPH48" s="429"/>
      <c r="IPI48" s="429"/>
      <c r="IPJ48" s="429"/>
      <c r="IPK48" s="429"/>
      <c r="IPL48" s="429"/>
      <c r="IPM48" s="429"/>
      <c r="IPN48" s="429"/>
      <c r="IPO48" s="429"/>
      <c r="IPP48" s="429"/>
      <c r="IPQ48" s="429"/>
      <c r="IPR48" s="429"/>
      <c r="IPS48" s="429"/>
      <c r="IPT48" s="429"/>
      <c r="IPU48" s="429"/>
      <c r="IPV48" s="429"/>
      <c r="IPW48" s="429"/>
      <c r="IPX48" s="429"/>
      <c r="IPY48" s="429"/>
      <c r="IPZ48" s="429"/>
      <c r="IQA48" s="429"/>
      <c r="IQB48" s="429"/>
      <c r="IQC48" s="429"/>
      <c r="IQD48" s="429"/>
      <c r="IQE48" s="429"/>
      <c r="IQF48" s="429"/>
      <c r="IQG48" s="429"/>
      <c r="IQH48" s="429"/>
      <c r="IQI48" s="429"/>
      <c r="IQJ48" s="429"/>
      <c r="IQK48" s="429"/>
      <c r="IQL48" s="429"/>
      <c r="IQM48" s="429"/>
      <c r="IQN48" s="429"/>
      <c r="IQO48" s="429"/>
      <c r="IQP48" s="429"/>
      <c r="IQQ48" s="429"/>
      <c r="IQR48" s="429"/>
      <c r="IQS48" s="429"/>
      <c r="IQT48" s="429"/>
      <c r="IQU48" s="429"/>
      <c r="IQV48" s="429"/>
      <c r="IQW48" s="429"/>
      <c r="IQX48" s="429"/>
      <c r="IQY48" s="429"/>
      <c r="IQZ48" s="429"/>
      <c r="IRA48" s="429"/>
      <c r="IRB48" s="429"/>
      <c r="IRC48" s="429"/>
      <c r="IRD48" s="429"/>
      <c r="IRE48" s="429"/>
      <c r="IRF48" s="429"/>
      <c r="IRG48" s="429"/>
      <c r="IRH48" s="429"/>
      <c r="IRI48" s="429"/>
      <c r="IRJ48" s="429"/>
      <c r="IRK48" s="429"/>
      <c r="IRL48" s="429"/>
      <c r="IRM48" s="429"/>
      <c r="IRN48" s="429"/>
      <c r="IRO48" s="429"/>
      <c r="IRP48" s="429"/>
      <c r="IRQ48" s="429"/>
      <c r="IRR48" s="429"/>
      <c r="IRS48" s="429"/>
      <c r="IRT48" s="429"/>
      <c r="IRU48" s="429"/>
      <c r="IRV48" s="429"/>
      <c r="IRW48" s="429"/>
      <c r="IRX48" s="429"/>
      <c r="IRY48" s="429"/>
      <c r="IRZ48" s="429"/>
      <c r="ISA48" s="429"/>
      <c r="ISB48" s="429"/>
      <c r="ISC48" s="429"/>
      <c r="ISD48" s="429"/>
      <c r="ISE48" s="429"/>
      <c r="ISF48" s="429"/>
      <c r="ISG48" s="429"/>
      <c r="ISH48" s="429"/>
      <c r="ISI48" s="429"/>
      <c r="ISJ48" s="429"/>
      <c r="ISK48" s="429"/>
      <c r="ISL48" s="429"/>
      <c r="ISM48" s="429"/>
      <c r="ISN48" s="429"/>
      <c r="ISO48" s="429"/>
      <c r="ISP48" s="429"/>
      <c r="ISQ48" s="429"/>
      <c r="ISR48" s="429"/>
      <c r="ISS48" s="429"/>
      <c r="IST48" s="429"/>
      <c r="ISU48" s="429"/>
      <c r="ISV48" s="429"/>
      <c r="ISW48" s="429"/>
      <c r="ISX48" s="429"/>
      <c r="ISY48" s="429"/>
      <c r="ISZ48" s="429"/>
      <c r="ITA48" s="429"/>
      <c r="ITB48" s="429"/>
      <c r="ITC48" s="429"/>
      <c r="ITD48" s="429"/>
      <c r="ITE48" s="429"/>
      <c r="ITF48" s="429"/>
      <c r="ITG48" s="429"/>
      <c r="ITH48" s="429"/>
      <c r="ITI48" s="429"/>
      <c r="ITJ48" s="429"/>
      <c r="ITK48" s="429"/>
      <c r="ITL48" s="429"/>
      <c r="ITM48" s="429"/>
      <c r="ITN48" s="429"/>
      <c r="ITO48" s="429"/>
      <c r="ITP48" s="429"/>
      <c r="ITQ48" s="429"/>
      <c r="ITR48" s="429"/>
      <c r="ITS48" s="429"/>
      <c r="ITT48" s="429"/>
      <c r="ITU48" s="429"/>
      <c r="ITV48" s="429"/>
      <c r="ITW48" s="429"/>
      <c r="ITX48" s="429"/>
      <c r="ITY48" s="429"/>
      <c r="ITZ48" s="429"/>
      <c r="IUA48" s="429"/>
      <c r="IUB48" s="429"/>
      <c r="IUC48" s="429"/>
      <c r="IUD48" s="429"/>
      <c r="IUE48" s="429"/>
      <c r="IUF48" s="429"/>
      <c r="IUG48" s="429"/>
      <c r="IUH48" s="429"/>
      <c r="IUI48" s="429"/>
      <c r="IUJ48" s="429"/>
      <c r="IUK48" s="429"/>
      <c r="IUL48" s="429"/>
      <c r="IUM48" s="429"/>
      <c r="IUN48" s="429"/>
      <c r="IUO48" s="429"/>
      <c r="IUP48" s="429"/>
      <c r="IUQ48" s="429"/>
      <c r="IUR48" s="429"/>
      <c r="IUS48" s="429"/>
      <c r="IUT48" s="429"/>
      <c r="IUU48" s="429"/>
      <c r="IUV48" s="429"/>
      <c r="IUW48" s="429"/>
      <c r="IUX48" s="429"/>
      <c r="IUY48" s="429"/>
      <c r="IUZ48" s="429"/>
      <c r="IVA48" s="429"/>
      <c r="IVB48" s="429"/>
      <c r="IVC48" s="429"/>
      <c r="IVD48" s="429"/>
      <c r="IVE48" s="429"/>
      <c r="IVF48" s="429"/>
      <c r="IVG48" s="429"/>
      <c r="IVH48" s="429"/>
      <c r="IVI48" s="429"/>
      <c r="IVJ48" s="429"/>
      <c r="IVK48" s="429"/>
      <c r="IVL48" s="429"/>
      <c r="IVM48" s="429"/>
      <c r="IVN48" s="429"/>
      <c r="IVO48" s="429"/>
      <c r="IVP48" s="429"/>
      <c r="IVQ48" s="429"/>
      <c r="IVR48" s="429"/>
      <c r="IVS48" s="429"/>
      <c r="IVT48" s="429"/>
      <c r="IVU48" s="429"/>
      <c r="IVV48" s="429"/>
      <c r="IVW48" s="429"/>
      <c r="IVX48" s="429"/>
      <c r="IVY48" s="429"/>
      <c r="IVZ48" s="429"/>
      <c r="IWA48" s="429"/>
      <c r="IWB48" s="429"/>
      <c r="IWC48" s="429"/>
      <c r="IWD48" s="429"/>
      <c r="IWE48" s="429"/>
      <c r="IWF48" s="429"/>
      <c r="IWG48" s="429"/>
      <c r="IWH48" s="429"/>
      <c r="IWI48" s="429"/>
      <c r="IWJ48" s="429"/>
      <c r="IWK48" s="429"/>
      <c r="IWL48" s="429"/>
      <c r="IWM48" s="429"/>
      <c r="IWN48" s="429"/>
      <c r="IWO48" s="429"/>
      <c r="IWP48" s="429"/>
      <c r="IWQ48" s="429"/>
      <c r="IWR48" s="429"/>
      <c r="IWS48" s="429"/>
      <c r="IWT48" s="429"/>
      <c r="IWU48" s="429"/>
      <c r="IWV48" s="429"/>
      <c r="IWW48" s="429"/>
      <c r="IWX48" s="429"/>
      <c r="IWY48" s="429"/>
      <c r="IWZ48" s="429"/>
      <c r="IXA48" s="429"/>
      <c r="IXB48" s="429"/>
      <c r="IXC48" s="429"/>
      <c r="IXD48" s="429"/>
      <c r="IXE48" s="429"/>
      <c r="IXF48" s="429"/>
      <c r="IXG48" s="429"/>
      <c r="IXH48" s="429"/>
      <c r="IXI48" s="429"/>
      <c r="IXJ48" s="429"/>
      <c r="IXK48" s="429"/>
      <c r="IXL48" s="429"/>
      <c r="IXM48" s="429"/>
      <c r="IXN48" s="429"/>
      <c r="IXO48" s="429"/>
      <c r="IXP48" s="429"/>
      <c r="IXQ48" s="429"/>
      <c r="IXR48" s="429"/>
      <c r="IXS48" s="429"/>
      <c r="IXT48" s="429"/>
      <c r="IXU48" s="429"/>
      <c r="IXV48" s="429"/>
      <c r="IXW48" s="429"/>
      <c r="IXX48" s="429"/>
      <c r="IXY48" s="429"/>
      <c r="IXZ48" s="429"/>
      <c r="IYA48" s="429"/>
      <c r="IYB48" s="429"/>
      <c r="IYC48" s="429"/>
      <c r="IYD48" s="429"/>
      <c r="IYE48" s="429"/>
      <c r="IYF48" s="429"/>
      <c r="IYG48" s="429"/>
      <c r="IYH48" s="429"/>
      <c r="IYI48" s="429"/>
      <c r="IYJ48" s="429"/>
      <c r="IYK48" s="429"/>
      <c r="IYL48" s="429"/>
      <c r="IYM48" s="429"/>
      <c r="IYN48" s="429"/>
      <c r="IYO48" s="429"/>
      <c r="IYP48" s="429"/>
      <c r="IYQ48" s="429"/>
      <c r="IYR48" s="429"/>
      <c r="IYS48" s="429"/>
      <c r="IYT48" s="429"/>
      <c r="IYU48" s="429"/>
      <c r="IYV48" s="429"/>
      <c r="IYW48" s="429"/>
      <c r="IYX48" s="429"/>
      <c r="IYY48" s="429"/>
      <c r="IYZ48" s="429"/>
      <c r="IZA48" s="429"/>
      <c r="IZB48" s="429"/>
      <c r="IZC48" s="429"/>
      <c r="IZD48" s="429"/>
      <c r="IZE48" s="429"/>
      <c r="IZF48" s="429"/>
      <c r="IZG48" s="429"/>
      <c r="IZH48" s="429"/>
      <c r="IZI48" s="429"/>
      <c r="IZJ48" s="429"/>
      <c r="IZK48" s="429"/>
      <c r="IZL48" s="429"/>
      <c r="IZM48" s="429"/>
      <c r="IZN48" s="429"/>
      <c r="IZO48" s="429"/>
      <c r="IZP48" s="429"/>
      <c r="IZQ48" s="429"/>
      <c r="IZR48" s="429"/>
      <c r="IZS48" s="429"/>
      <c r="IZT48" s="429"/>
      <c r="IZU48" s="429"/>
      <c r="IZV48" s="429"/>
      <c r="IZW48" s="429"/>
      <c r="IZX48" s="429"/>
      <c r="IZY48" s="429"/>
      <c r="IZZ48" s="429"/>
      <c r="JAA48" s="429"/>
      <c r="JAB48" s="429"/>
      <c r="JAC48" s="429"/>
      <c r="JAD48" s="429"/>
      <c r="JAE48" s="429"/>
      <c r="JAF48" s="429"/>
      <c r="JAG48" s="429"/>
      <c r="JAH48" s="429"/>
      <c r="JAI48" s="429"/>
      <c r="JAJ48" s="429"/>
      <c r="JAK48" s="429"/>
      <c r="JAL48" s="429"/>
      <c r="JAM48" s="429"/>
      <c r="JAN48" s="429"/>
      <c r="JAO48" s="429"/>
      <c r="JAP48" s="429"/>
      <c r="JAQ48" s="429"/>
      <c r="JAR48" s="429"/>
      <c r="JAS48" s="429"/>
      <c r="JAT48" s="429"/>
      <c r="JAU48" s="429"/>
      <c r="JAV48" s="429"/>
      <c r="JAW48" s="429"/>
      <c r="JAX48" s="429"/>
      <c r="JAY48" s="429"/>
      <c r="JAZ48" s="429"/>
      <c r="JBA48" s="429"/>
      <c r="JBB48" s="429"/>
      <c r="JBC48" s="429"/>
      <c r="JBD48" s="429"/>
      <c r="JBE48" s="429"/>
      <c r="JBF48" s="429"/>
      <c r="JBG48" s="429"/>
      <c r="JBH48" s="429"/>
      <c r="JBI48" s="429"/>
      <c r="JBJ48" s="429"/>
      <c r="JBK48" s="429"/>
      <c r="JBL48" s="429"/>
      <c r="JBM48" s="429"/>
      <c r="JBN48" s="429"/>
      <c r="JBO48" s="429"/>
      <c r="JBP48" s="429"/>
      <c r="JBQ48" s="429"/>
      <c r="JBR48" s="429"/>
      <c r="JBS48" s="429"/>
      <c r="JBT48" s="429"/>
      <c r="JBU48" s="429"/>
      <c r="JBV48" s="429"/>
      <c r="JBW48" s="429"/>
      <c r="JBX48" s="429"/>
      <c r="JBY48" s="429"/>
      <c r="JBZ48" s="429"/>
      <c r="JCA48" s="429"/>
      <c r="JCB48" s="429"/>
      <c r="JCC48" s="429"/>
      <c r="JCD48" s="429"/>
      <c r="JCE48" s="429"/>
      <c r="JCF48" s="429"/>
      <c r="JCG48" s="429"/>
      <c r="JCH48" s="429"/>
      <c r="JCI48" s="429"/>
      <c r="JCJ48" s="429"/>
      <c r="JCK48" s="429"/>
      <c r="JCL48" s="429"/>
      <c r="JCM48" s="429"/>
      <c r="JCN48" s="429"/>
      <c r="JCO48" s="429"/>
      <c r="JCP48" s="429"/>
      <c r="JCQ48" s="429"/>
      <c r="JCR48" s="429"/>
      <c r="JCS48" s="429"/>
      <c r="JCT48" s="429"/>
      <c r="JCU48" s="429"/>
      <c r="JCV48" s="429"/>
      <c r="JCW48" s="429"/>
      <c r="JCX48" s="429"/>
      <c r="JCY48" s="429"/>
      <c r="JCZ48" s="429"/>
      <c r="JDA48" s="429"/>
      <c r="JDB48" s="429"/>
      <c r="JDC48" s="429"/>
      <c r="JDD48" s="429"/>
      <c r="JDE48" s="429"/>
      <c r="JDF48" s="429"/>
      <c r="JDG48" s="429"/>
      <c r="JDH48" s="429"/>
      <c r="JDI48" s="429"/>
      <c r="JDJ48" s="429"/>
      <c r="JDK48" s="429"/>
      <c r="JDL48" s="429"/>
      <c r="JDM48" s="429"/>
      <c r="JDN48" s="429"/>
      <c r="JDO48" s="429"/>
      <c r="JDP48" s="429"/>
      <c r="JDQ48" s="429"/>
      <c r="JDR48" s="429"/>
      <c r="JDS48" s="429"/>
      <c r="JDT48" s="429"/>
      <c r="JDU48" s="429"/>
      <c r="JDV48" s="429"/>
      <c r="JDW48" s="429"/>
      <c r="JDX48" s="429"/>
      <c r="JDY48" s="429"/>
      <c r="JDZ48" s="429"/>
      <c r="JEA48" s="429"/>
      <c r="JEB48" s="429"/>
      <c r="JEC48" s="429"/>
      <c r="JED48" s="429"/>
      <c r="JEE48" s="429"/>
      <c r="JEF48" s="429"/>
      <c r="JEG48" s="429"/>
      <c r="JEH48" s="429"/>
      <c r="JEI48" s="429"/>
      <c r="JEJ48" s="429"/>
      <c r="JEK48" s="429"/>
      <c r="JEL48" s="429"/>
      <c r="JEM48" s="429"/>
      <c r="JEN48" s="429"/>
      <c r="JEO48" s="429"/>
      <c r="JEP48" s="429"/>
      <c r="JEQ48" s="429"/>
      <c r="JER48" s="429"/>
      <c r="JES48" s="429"/>
      <c r="JET48" s="429"/>
      <c r="JEU48" s="429"/>
      <c r="JEV48" s="429"/>
      <c r="JEW48" s="429"/>
      <c r="JEX48" s="429"/>
      <c r="JEY48" s="429"/>
      <c r="JEZ48" s="429"/>
      <c r="JFA48" s="429"/>
      <c r="JFB48" s="429"/>
      <c r="JFC48" s="429"/>
      <c r="JFD48" s="429"/>
      <c r="JFE48" s="429"/>
      <c r="JFF48" s="429"/>
      <c r="JFG48" s="429"/>
      <c r="JFH48" s="429"/>
      <c r="JFI48" s="429"/>
      <c r="JFJ48" s="429"/>
      <c r="JFK48" s="429"/>
      <c r="JFL48" s="429"/>
      <c r="JFM48" s="429"/>
      <c r="JFN48" s="429"/>
      <c r="JFO48" s="429"/>
      <c r="JFP48" s="429"/>
      <c r="JFQ48" s="429"/>
      <c r="JFR48" s="429"/>
      <c r="JFS48" s="429"/>
      <c r="JFT48" s="429"/>
      <c r="JFU48" s="429"/>
      <c r="JFV48" s="429"/>
      <c r="JFW48" s="429"/>
      <c r="JFX48" s="429"/>
      <c r="JFY48" s="429"/>
      <c r="JFZ48" s="429"/>
      <c r="JGA48" s="429"/>
      <c r="JGB48" s="429"/>
      <c r="JGC48" s="429"/>
      <c r="JGD48" s="429"/>
      <c r="JGE48" s="429"/>
      <c r="JGF48" s="429"/>
      <c r="JGG48" s="429"/>
      <c r="JGH48" s="429"/>
      <c r="JGI48" s="429"/>
      <c r="JGJ48" s="429"/>
      <c r="JGK48" s="429"/>
      <c r="JGL48" s="429"/>
      <c r="JGM48" s="429"/>
      <c r="JGN48" s="429"/>
      <c r="JGO48" s="429"/>
      <c r="JGP48" s="429"/>
      <c r="JGQ48" s="429"/>
      <c r="JGR48" s="429"/>
      <c r="JGS48" s="429"/>
      <c r="JGT48" s="429"/>
      <c r="JGU48" s="429"/>
      <c r="JGV48" s="429"/>
      <c r="JGW48" s="429"/>
      <c r="JGX48" s="429"/>
      <c r="JGY48" s="429"/>
      <c r="JGZ48" s="429"/>
      <c r="JHA48" s="429"/>
      <c r="JHB48" s="429"/>
      <c r="JHC48" s="429"/>
      <c r="JHD48" s="429"/>
      <c r="JHE48" s="429"/>
      <c r="JHF48" s="429"/>
      <c r="JHG48" s="429"/>
      <c r="JHH48" s="429"/>
      <c r="JHI48" s="429"/>
      <c r="JHJ48" s="429"/>
      <c r="JHK48" s="429"/>
      <c r="JHL48" s="429"/>
      <c r="JHM48" s="429"/>
      <c r="JHN48" s="429"/>
      <c r="JHO48" s="429"/>
      <c r="JHP48" s="429"/>
      <c r="JHQ48" s="429"/>
      <c r="JHR48" s="429"/>
      <c r="JHS48" s="429"/>
      <c r="JHT48" s="429"/>
      <c r="JHU48" s="429"/>
      <c r="JHV48" s="429"/>
      <c r="JHW48" s="429"/>
      <c r="JHX48" s="429"/>
      <c r="JHY48" s="429"/>
      <c r="JHZ48" s="429"/>
      <c r="JIA48" s="429"/>
      <c r="JIB48" s="429"/>
      <c r="JIC48" s="429"/>
      <c r="JID48" s="429"/>
      <c r="JIE48" s="429"/>
      <c r="JIF48" s="429"/>
      <c r="JIG48" s="429"/>
      <c r="JIH48" s="429"/>
      <c r="JII48" s="429"/>
      <c r="JIJ48" s="429"/>
      <c r="JIK48" s="429"/>
      <c r="JIL48" s="429"/>
      <c r="JIM48" s="429"/>
      <c r="JIN48" s="429"/>
      <c r="JIO48" s="429"/>
      <c r="JIP48" s="429"/>
      <c r="JIQ48" s="429"/>
      <c r="JIR48" s="429"/>
      <c r="JIS48" s="429"/>
      <c r="JIT48" s="429"/>
      <c r="JIU48" s="429"/>
      <c r="JIV48" s="429"/>
      <c r="JIW48" s="429"/>
      <c r="JIX48" s="429"/>
      <c r="JIY48" s="429"/>
      <c r="JIZ48" s="429"/>
      <c r="JJA48" s="429"/>
      <c r="JJB48" s="429"/>
      <c r="JJC48" s="429"/>
      <c r="JJD48" s="429"/>
      <c r="JJE48" s="429"/>
      <c r="JJF48" s="429"/>
      <c r="JJG48" s="429"/>
      <c r="JJH48" s="429"/>
      <c r="JJI48" s="429"/>
      <c r="JJJ48" s="429"/>
      <c r="JJK48" s="429"/>
      <c r="JJL48" s="429"/>
      <c r="JJM48" s="429"/>
      <c r="JJN48" s="429"/>
      <c r="JJO48" s="429"/>
      <c r="JJP48" s="429"/>
      <c r="JJQ48" s="429"/>
      <c r="JJR48" s="429"/>
      <c r="JJS48" s="429"/>
      <c r="JJT48" s="429"/>
      <c r="JJU48" s="429"/>
      <c r="JJV48" s="429"/>
      <c r="JJW48" s="429"/>
      <c r="JJX48" s="429"/>
      <c r="JJY48" s="429"/>
      <c r="JJZ48" s="429"/>
      <c r="JKA48" s="429"/>
      <c r="JKB48" s="429"/>
      <c r="JKC48" s="429"/>
      <c r="JKD48" s="429"/>
      <c r="JKE48" s="429"/>
      <c r="JKF48" s="429"/>
      <c r="JKG48" s="429"/>
      <c r="JKH48" s="429"/>
      <c r="JKI48" s="429"/>
      <c r="JKJ48" s="429"/>
      <c r="JKK48" s="429"/>
      <c r="JKL48" s="429"/>
      <c r="JKM48" s="429"/>
      <c r="JKN48" s="429"/>
      <c r="JKO48" s="429"/>
      <c r="JKP48" s="429"/>
      <c r="JKQ48" s="429"/>
      <c r="JKR48" s="429"/>
      <c r="JKS48" s="429"/>
      <c r="JKT48" s="429"/>
      <c r="JKU48" s="429"/>
      <c r="JKV48" s="429"/>
      <c r="JKW48" s="429"/>
      <c r="JKX48" s="429"/>
      <c r="JKY48" s="429"/>
      <c r="JKZ48" s="429"/>
      <c r="JLA48" s="429"/>
      <c r="JLB48" s="429"/>
      <c r="JLC48" s="429"/>
      <c r="JLD48" s="429"/>
      <c r="JLE48" s="429"/>
      <c r="JLF48" s="429"/>
      <c r="JLG48" s="429"/>
      <c r="JLH48" s="429"/>
      <c r="JLI48" s="429"/>
      <c r="JLJ48" s="429"/>
      <c r="JLK48" s="429"/>
      <c r="JLL48" s="429"/>
      <c r="JLM48" s="429"/>
      <c r="JLN48" s="429"/>
      <c r="JLO48" s="429"/>
      <c r="JLP48" s="429"/>
      <c r="JLQ48" s="429"/>
      <c r="JLR48" s="429"/>
      <c r="JLS48" s="429"/>
      <c r="JLT48" s="429"/>
      <c r="JLU48" s="429"/>
      <c r="JLV48" s="429"/>
      <c r="JLW48" s="429"/>
      <c r="JLX48" s="429"/>
      <c r="JLY48" s="429"/>
      <c r="JLZ48" s="429"/>
      <c r="JMA48" s="429"/>
      <c r="JMB48" s="429"/>
      <c r="JMC48" s="429"/>
      <c r="JMD48" s="429"/>
      <c r="JME48" s="429"/>
      <c r="JMF48" s="429"/>
      <c r="JMG48" s="429"/>
      <c r="JMH48" s="429"/>
      <c r="JMI48" s="429"/>
      <c r="JMJ48" s="429"/>
      <c r="JMK48" s="429"/>
      <c r="JML48" s="429"/>
      <c r="JMM48" s="429"/>
      <c r="JMN48" s="429"/>
      <c r="JMO48" s="429"/>
      <c r="JMP48" s="429"/>
      <c r="JMQ48" s="429"/>
      <c r="JMR48" s="429"/>
      <c r="JMS48" s="429"/>
      <c r="JMT48" s="429"/>
      <c r="JMU48" s="429"/>
      <c r="JMV48" s="429"/>
      <c r="JMW48" s="429"/>
      <c r="JMX48" s="429"/>
      <c r="JMY48" s="429"/>
      <c r="JMZ48" s="429"/>
      <c r="JNA48" s="429"/>
      <c r="JNB48" s="429"/>
      <c r="JNC48" s="429"/>
      <c r="JND48" s="429"/>
      <c r="JNE48" s="429"/>
      <c r="JNF48" s="429"/>
      <c r="JNG48" s="429"/>
      <c r="JNH48" s="429"/>
      <c r="JNI48" s="429"/>
      <c r="JNJ48" s="429"/>
      <c r="JNK48" s="429"/>
      <c r="JNL48" s="429"/>
      <c r="JNM48" s="429"/>
      <c r="JNN48" s="429"/>
      <c r="JNO48" s="429"/>
      <c r="JNP48" s="429"/>
      <c r="JNQ48" s="429"/>
      <c r="JNR48" s="429"/>
      <c r="JNS48" s="429"/>
      <c r="JNT48" s="429"/>
      <c r="JNU48" s="429"/>
      <c r="JNV48" s="429"/>
      <c r="JNW48" s="429"/>
      <c r="JNX48" s="429"/>
      <c r="JNY48" s="429"/>
      <c r="JNZ48" s="429"/>
      <c r="JOA48" s="429"/>
      <c r="JOB48" s="429"/>
      <c r="JOC48" s="429"/>
      <c r="JOD48" s="429"/>
      <c r="JOE48" s="429"/>
      <c r="JOF48" s="429"/>
      <c r="JOG48" s="429"/>
      <c r="JOH48" s="429"/>
      <c r="JOI48" s="429"/>
      <c r="JOJ48" s="429"/>
      <c r="JOK48" s="429"/>
      <c r="JOL48" s="429"/>
      <c r="JOM48" s="429"/>
      <c r="JON48" s="429"/>
      <c r="JOO48" s="429"/>
      <c r="JOP48" s="429"/>
      <c r="JOQ48" s="429"/>
      <c r="JOR48" s="429"/>
      <c r="JOS48" s="429"/>
      <c r="JOT48" s="429"/>
      <c r="JOU48" s="429"/>
      <c r="JOV48" s="429"/>
      <c r="JOW48" s="429"/>
      <c r="JOX48" s="429"/>
      <c r="JOY48" s="429"/>
      <c r="JOZ48" s="429"/>
      <c r="JPA48" s="429"/>
      <c r="JPB48" s="429"/>
      <c r="JPC48" s="429"/>
      <c r="JPD48" s="429"/>
      <c r="JPE48" s="429"/>
      <c r="JPF48" s="429"/>
      <c r="JPG48" s="429"/>
      <c r="JPH48" s="429"/>
      <c r="JPI48" s="429"/>
      <c r="JPJ48" s="429"/>
      <c r="JPK48" s="429"/>
      <c r="JPL48" s="429"/>
      <c r="JPM48" s="429"/>
      <c r="JPN48" s="429"/>
      <c r="JPO48" s="429"/>
      <c r="JPP48" s="429"/>
      <c r="JPQ48" s="429"/>
      <c r="JPR48" s="429"/>
      <c r="JPS48" s="429"/>
      <c r="JPT48" s="429"/>
      <c r="JPU48" s="429"/>
      <c r="JPV48" s="429"/>
      <c r="JPW48" s="429"/>
      <c r="JPX48" s="429"/>
      <c r="JPY48" s="429"/>
      <c r="JPZ48" s="429"/>
      <c r="JQA48" s="429"/>
      <c r="JQB48" s="429"/>
      <c r="JQC48" s="429"/>
      <c r="JQD48" s="429"/>
      <c r="JQE48" s="429"/>
      <c r="JQF48" s="429"/>
      <c r="JQG48" s="429"/>
      <c r="JQH48" s="429"/>
      <c r="JQI48" s="429"/>
      <c r="JQJ48" s="429"/>
      <c r="JQK48" s="429"/>
      <c r="JQL48" s="429"/>
      <c r="JQM48" s="429"/>
      <c r="JQN48" s="429"/>
      <c r="JQO48" s="429"/>
      <c r="JQP48" s="429"/>
      <c r="JQQ48" s="429"/>
      <c r="JQR48" s="429"/>
      <c r="JQS48" s="429"/>
      <c r="JQT48" s="429"/>
      <c r="JQU48" s="429"/>
      <c r="JQV48" s="429"/>
      <c r="JQW48" s="429"/>
      <c r="JQX48" s="429"/>
      <c r="JQY48" s="429"/>
      <c r="JQZ48" s="429"/>
      <c r="JRA48" s="429"/>
      <c r="JRB48" s="429"/>
      <c r="JRC48" s="429"/>
      <c r="JRD48" s="429"/>
      <c r="JRE48" s="429"/>
      <c r="JRF48" s="429"/>
      <c r="JRG48" s="429"/>
      <c r="JRH48" s="429"/>
      <c r="JRI48" s="429"/>
      <c r="JRJ48" s="429"/>
      <c r="JRK48" s="429"/>
      <c r="JRL48" s="429"/>
      <c r="JRM48" s="429"/>
      <c r="JRN48" s="429"/>
      <c r="JRO48" s="429"/>
      <c r="JRP48" s="429"/>
      <c r="JRQ48" s="429"/>
      <c r="JRR48" s="429"/>
      <c r="JRS48" s="429"/>
      <c r="JRT48" s="429"/>
      <c r="JRU48" s="429"/>
      <c r="JRV48" s="429"/>
      <c r="JRW48" s="429"/>
      <c r="JRX48" s="429"/>
      <c r="JRY48" s="429"/>
      <c r="JRZ48" s="429"/>
      <c r="JSA48" s="429"/>
      <c r="JSB48" s="429"/>
      <c r="JSC48" s="429"/>
      <c r="JSD48" s="429"/>
      <c r="JSE48" s="429"/>
      <c r="JSF48" s="429"/>
      <c r="JSG48" s="429"/>
      <c r="JSH48" s="429"/>
      <c r="JSI48" s="429"/>
      <c r="JSJ48" s="429"/>
      <c r="JSK48" s="429"/>
      <c r="JSL48" s="429"/>
      <c r="JSM48" s="429"/>
      <c r="JSN48" s="429"/>
      <c r="JSO48" s="429"/>
      <c r="JSP48" s="429"/>
      <c r="JSQ48" s="429"/>
      <c r="JSR48" s="429"/>
      <c r="JSS48" s="429"/>
      <c r="JST48" s="429"/>
      <c r="JSU48" s="429"/>
      <c r="JSV48" s="429"/>
      <c r="JSW48" s="429"/>
      <c r="JSX48" s="429"/>
      <c r="JSY48" s="429"/>
      <c r="JSZ48" s="429"/>
      <c r="JTA48" s="429"/>
      <c r="JTB48" s="429"/>
      <c r="JTC48" s="429"/>
      <c r="JTD48" s="429"/>
      <c r="JTE48" s="429"/>
      <c r="JTF48" s="429"/>
      <c r="JTG48" s="429"/>
      <c r="JTH48" s="429"/>
      <c r="JTI48" s="429"/>
      <c r="JTJ48" s="429"/>
      <c r="JTK48" s="429"/>
      <c r="JTL48" s="429"/>
      <c r="JTM48" s="429"/>
      <c r="JTN48" s="429"/>
      <c r="JTO48" s="429"/>
      <c r="JTP48" s="429"/>
      <c r="JTQ48" s="429"/>
      <c r="JTR48" s="429"/>
      <c r="JTS48" s="429"/>
      <c r="JTT48" s="429"/>
      <c r="JTU48" s="429"/>
      <c r="JTV48" s="429"/>
      <c r="JTW48" s="429"/>
      <c r="JTX48" s="429"/>
      <c r="JTY48" s="429"/>
      <c r="JTZ48" s="429"/>
      <c r="JUA48" s="429"/>
      <c r="JUB48" s="429"/>
      <c r="JUC48" s="429"/>
      <c r="JUD48" s="429"/>
      <c r="JUE48" s="429"/>
      <c r="JUF48" s="429"/>
      <c r="JUG48" s="429"/>
      <c r="JUH48" s="429"/>
      <c r="JUI48" s="429"/>
      <c r="JUJ48" s="429"/>
      <c r="JUK48" s="429"/>
      <c r="JUL48" s="429"/>
      <c r="JUM48" s="429"/>
      <c r="JUN48" s="429"/>
      <c r="JUO48" s="429"/>
      <c r="JUP48" s="429"/>
      <c r="JUQ48" s="429"/>
      <c r="JUR48" s="429"/>
      <c r="JUS48" s="429"/>
      <c r="JUT48" s="429"/>
      <c r="JUU48" s="429"/>
      <c r="JUV48" s="429"/>
      <c r="JUW48" s="429"/>
      <c r="JUX48" s="429"/>
      <c r="JUY48" s="429"/>
      <c r="JUZ48" s="429"/>
      <c r="JVA48" s="429"/>
      <c r="JVB48" s="429"/>
      <c r="JVC48" s="429"/>
      <c r="JVD48" s="429"/>
      <c r="JVE48" s="429"/>
      <c r="JVF48" s="429"/>
      <c r="JVG48" s="429"/>
      <c r="JVH48" s="429"/>
      <c r="JVI48" s="429"/>
      <c r="JVJ48" s="429"/>
      <c r="JVK48" s="429"/>
      <c r="JVL48" s="429"/>
      <c r="JVM48" s="429"/>
      <c r="JVN48" s="429"/>
      <c r="JVO48" s="429"/>
      <c r="JVP48" s="429"/>
      <c r="JVQ48" s="429"/>
      <c r="JVR48" s="429"/>
      <c r="JVS48" s="429"/>
      <c r="JVT48" s="429"/>
      <c r="JVU48" s="429"/>
      <c r="JVV48" s="429"/>
      <c r="JVW48" s="429"/>
      <c r="JVX48" s="429"/>
      <c r="JVY48" s="429"/>
      <c r="JVZ48" s="429"/>
      <c r="JWA48" s="429"/>
      <c r="JWB48" s="429"/>
      <c r="JWC48" s="429"/>
      <c r="JWD48" s="429"/>
      <c r="JWE48" s="429"/>
      <c r="JWF48" s="429"/>
      <c r="JWG48" s="429"/>
      <c r="JWH48" s="429"/>
      <c r="JWI48" s="429"/>
      <c r="JWJ48" s="429"/>
      <c r="JWK48" s="429"/>
      <c r="JWL48" s="429"/>
      <c r="JWM48" s="429"/>
      <c r="JWN48" s="429"/>
      <c r="JWO48" s="429"/>
      <c r="JWP48" s="429"/>
      <c r="JWQ48" s="429"/>
      <c r="JWR48" s="429"/>
      <c r="JWS48" s="429"/>
      <c r="JWT48" s="429"/>
      <c r="JWU48" s="429"/>
      <c r="JWV48" s="429"/>
      <c r="JWW48" s="429"/>
      <c r="JWX48" s="429"/>
      <c r="JWY48" s="429"/>
      <c r="JWZ48" s="429"/>
      <c r="JXA48" s="429"/>
      <c r="JXB48" s="429"/>
      <c r="JXC48" s="429"/>
      <c r="JXD48" s="429"/>
      <c r="JXE48" s="429"/>
      <c r="JXF48" s="429"/>
      <c r="JXG48" s="429"/>
      <c r="JXH48" s="429"/>
      <c r="JXI48" s="429"/>
      <c r="JXJ48" s="429"/>
      <c r="JXK48" s="429"/>
      <c r="JXL48" s="429"/>
      <c r="JXM48" s="429"/>
      <c r="JXN48" s="429"/>
      <c r="JXO48" s="429"/>
      <c r="JXP48" s="429"/>
      <c r="JXQ48" s="429"/>
      <c r="JXR48" s="429"/>
      <c r="JXS48" s="429"/>
      <c r="JXT48" s="429"/>
      <c r="JXU48" s="429"/>
      <c r="JXV48" s="429"/>
      <c r="JXW48" s="429"/>
      <c r="JXX48" s="429"/>
      <c r="JXY48" s="429"/>
      <c r="JXZ48" s="429"/>
      <c r="JYA48" s="429"/>
      <c r="JYB48" s="429"/>
      <c r="JYC48" s="429"/>
      <c r="JYD48" s="429"/>
      <c r="JYE48" s="429"/>
      <c r="JYF48" s="429"/>
      <c r="JYG48" s="429"/>
      <c r="JYH48" s="429"/>
      <c r="JYI48" s="429"/>
      <c r="JYJ48" s="429"/>
      <c r="JYK48" s="429"/>
      <c r="JYL48" s="429"/>
      <c r="JYM48" s="429"/>
      <c r="JYN48" s="429"/>
      <c r="JYO48" s="429"/>
      <c r="JYP48" s="429"/>
      <c r="JYQ48" s="429"/>
      <c r="JYR48" s="429"/>
      <c r="JYS48" s="429"/>
      <c r="JYT48" s="429"/>
      <c r="JYU48" s="429"/>
      <c r="JYV48" s="429"/>
      <c r="JYW48" s="429"/>
      <c r="JYX48" s="429"/>
      <c r="JYY48" s="429"/>
      <c r="JYZ48" s="429"/>
      <c r="JZA48" s="429"/>
      <c r="JZB48" s="429"/>
      <c r="JZC48" s="429"/>
      <c r="JZD48" s="429"/>
      <c r="JZE48" s="429"/>
      <c r="JZF48" s="429"/>
      <c r="JZG48" s="429"/>
      <c r="JZH48" s="429"/>
      <c r="JZI48" s="429"/>
      <c r="JZJ48" s="429"/>
      <c r="JZK48" s="429"/>
      <c r="JZL48" s="429"/>
      <c r="JZM48" s="429"/>
      <c r="JZN48" s="429"/>
      <c r="JZO48" s="429"/>
      <c r="JZP48" s="429"/>
      <c r="JZQ48" s="429"/>
      <c r="JZR48" s="429"/>
      <c r="JZS48" s="429"/>
      <c r="JZT48" s="429"/>
      <c r="JZU48" s="429"/>
      <c r="JZV48" s="429"/>
      <c r="JZW48" s="429"/>
      <c r="JZX48" s="429"/>
      <c r="JZY48" s="429"/>
      <c r="JZZ48" s="429"/>
      <c r="KAA48" s="429"/>
      <c r="KAB48" s="429"/>
      <c r="KAC48" s="429"/>
      <c r="KAD48" s="429"/>
      <c r="KAE48" s="429"/>
      <c r="KAF48" s="429"/>
      <c r="KAG48" s="429"/>
      <c r="KAH48" s="429"/>
      <c r="KAI48" s="429"/>
      <c r="KAJ48" s="429"/>
      <c r="KAK48" s="429"/>
      <c r="KAL48" s="429"/>
      <c r="KAM48" s="429"/>
      <c r="KAN48" s="429"/>
      <c r="KAO48" s="429"/>
      <c r="KAP48" s="429"/>
      <c r="KAQ48" s="429"/>
      <c r="KAR48" s="429"/>
      <c r="KAS48" s="429"/>
      <c r="KAT48" s="429"/>
      <c r="KAU48" s="429"/>
      <c r="KAV48" s="429"/>
      <c r="KAW48" s="429"/>
      <c r="KAX48" s="429"/>
      <c r="KAY48" s="429"/>
      <c r="KAZ48" s="429"/>
      <c r="KBA48" s="429"/>
      <c r="KBB48" s="429"/>
      <c r="KBC48" s="429"/>
      <c r="KBD48" s="429"/>
      <c r="KBE48" s="429"/>
      <c r="KBF48" s="429"/>
      <c r="KBG48" s="429"/>
      <c r="KBH48" s="429"/>
      <c r="KBI48" s="429"/>
      <c r="KBJ48" s="429"/>
      <c r="KBK48" s="429"/>
      <c r="KBL48" s="429"/>
      <c r="KBM48" s="429"/>
      <c r="KBN48" s="429"/>
      <c r="KBO48" s="429"/>
      <c r="KBP48" s="429"/>
      <c r="KBQ48" s="429"/>
      <c r="KBR48" s="429"/>
      <c r="KBS48" s="429"/>
      <c r="KBT48" s="429"/>
      <c r="KBU48" s="429"/>
      <c r="KBV48" s="429"/>
      <c r="KBW48" s="429"/>
      <c r="KBX48" s="429"/>
      <c r="KBY48" s="429"/>
      <c r="KBZ48" s="429"/>
      <c r="KCA48" s="429"/>
      <c r="KCB48" s="429"/>
      <c r="KCC48" s="429"/>
      <c r="KCD48" s="429"/>
      <c r="KCE48" s="429"/>
      <c r="KCF48" s="429"/>
      <c r="KCG48" s="429"/>
      <c r="KCH48" s="429"/>
      <c r="KCI48" s="429"/>
      <c r="KCJ48" s="429"/>
      <c r="KCK48" s="429"/>
      <c r="KCL48" s="429"/>
      <c r="KCM48" s="429"/>
      <c r="KCN48" s="429"/>
      <c r="KCO48" s="429"/>
      <c r="KCP48" s="429"/>
      <c r="KCQ48" s="429"/>
      <c r="KCR48" s="429"/>
      <c r="KCS48" s="429"/>
      <c r="KCT48" s="429"/>
      <c r="KCU48" s="429"/>
      <c r="KCV48" s="429"/>
      <c r="KCW48" s="429"/>
      <c r="KCX48" s="429"/>
      <c r="KCY48" s="429"/>
      <c r="KCZ48" s="429"/>
      <c r="KDA48" s="429"/>
      <c r="KDB48" s="429"/>
      <c r="KDC48" s="429"/>
      <c r="KDD48" s="429"/>
      <c r="KDE48" s="429"/>
      <c r="KDF48" s="429"/>
      <c r="KDG48" s="429"/>
      <c r="KDH48" s="429"/>
      <c r="KDI48" s="429"/>
      <c r="KDJ48" s="429"/>
      <c r="KDK48" s="429"/>
      <c r="KDL48" s="429"/>
      <c r="KDM48" s="429"/>
      <c r="KDN48" s="429"/>
      <c r="KDO48" s="429"/>
      <c r="KDP48" s="429"/>
      <c r="KDQ48" s="429"/>
      <c r="KDR48" s="429"/>
      <c r="KDS48" s="429"/>
      <c r="KDT48" s="429"/>
      <c r="KDU48" s="429"/>
      <c r="KDV48" s="429"/>
      <c r="KDW48" s="429"/>
      <c r="KDX48" s="429"/>
      <c r="KDY48" s="429"/>
      <c r="KDZ48" s="429"/>
      <c r="KEA48" s="429"/>
      <c r="KEB48" s="429"/>
      <c r="KEC48" s="429"/>
      <c r="KED48" s="429"/>
      <c r="KEE48" s="429"/>
      <c r="KEF48" s="429"/>
      <c r="KEG48" s="429"/>
      <c r="KEH48" s="429"/>
      <c r="KEI48" s="429"/>
      <c r="KEJ48" s="429"/>
      <c r="KEK48" s="429"/>
      <c r="KEL48" s="429"/>
      <c r="KEM48" s="429"/>
      <c r="KEN48" s="429"/>
      <c r="KEO48" s="429"/>
      <c r="KEP48" s="429"/>
      <c r="KEQ48" s="429"/>
      <c r="KER48" s="429"/>
      <c r="KES48" s="429"/>
      <c r="KET48" s="429"/>
      <c r="KEU48" s="429"/>
      <c r="KEV48" s="429"/>
      <c r="KEW48" s="429"/>
      <c r="KEX48" s="429"/>
      <c r="KEY48" s="429"/>
      <c r="KEZ48" s="429"/>
      <c r="KFA48" s="429"/>
      <c r="KFB48" s="429"/>
      <c r="KFC48" s="429"/>
      <c r="KFD48" s="429"/>
      <c r="KFE48" s="429"/>
      <c r="KFF48" s="429"/>
      <c r="KFG48" s="429"/>
      <c r="KFH48" s="429"/>
      <c r="KFI48" s="429"/>
      <c r="KFJ48" s="429"/>
      <c r="KFK48" s="429"/>
      <c r="KFL48" s="429"/>
      <c r="KFM48" s="429"/>
      <c r="KFN48" s="429"/>
      <c r="KFO48" s="429"/>
      <c r="KFP48" s="429"/>
      <c r="KFQ48" s="429"/>
      <c r="KFR48" s="429"/>
      <c r="KFS48" s="429"/>
      <c r="KFT48" s="429"/>
      <c r="KFU48" s="429"/>
      <c r="KFV48" s="429"/>
      <c r="KFW48" s="429"/>
      <c r="KFX48" s="429"/>
      <c r="KFY48" s="429"/>
      <c r="KFZ48" s="429"/>
      <c r="KGA48" s="429"/>
      <c r="KGB48" s="429"/>
      <c r="KGC48" s="429"/>
      <c r="KGD48" s="429"/>
      <c r="KGE48" s="429"/>
      <c r="KGF48" s="429"/>
      <c r="KGG48" s="429"/>
      <c r="KGH48" s="429"/>
      <c r="KGI48" s="429"/>
      <c r="KGJ48" s="429"/>
      <c r="KGK48" s="429"/>
      <c r="KGL48" s="429"/>
      <c r="KGM48" s="429"/>
      <c r="KGN48" s="429"/>
      <c r="KGO48" s="429"/>
      <c r="KGP48" s="429"/>
      <c r="KGQ48" s="429"/>
      <c r="KGR48" s="429"/>
      <c r="KGS48" s="429"/>
      <c r="KGT48" s="429"/>
      <c r="KGU48" s="429"/>
      <c r="KGV48" s="429"/>
      <c r="KGW48" s="429"/>
      <c r="KGX48" s="429"/>
      <c r="KGY48" s="429"/>
      <c r="KGZ48" s="429"/>
      <c r="KHA48" s="429"/>
      <c r="KHB48" s="429"/>
      <c r="KHC48" s="429"/>
      <c r="KHD48" s="429"/>
      <c r="KHE48" s="429"/>
      <c r="KHF48" s="429"/>
      <c r="KHG48" s="429"/>
      <c r="KHH48" s="429"/>
      <c r="KHI48" s="429"/>
      <c r="KHJ48" s="429"/>
      <c r="KHK48" s="429"/>
      <c r="KHL48" s="429"/>
      <c r="KHM48" s="429"/>
      <c r="KHN48" s="429"/>
      <c r="KHO48" s="429"/>
      <c r="KHP48" s="429"/>
      <c r="KHQ48" s="429"/>
      <c r="KHR48" s="429"/>
      <c r="KHS48" s="429"/>
      <c r="KHT48" s="429"/>
      <c r="KHU48" s="429"/>
      <c r="KHV48" s="429"/>
      <c r="KHW48" s="429"/>
      <c r="KHX48" s="429"/>
      <c r="KHY48" s="429"/>
      <c r="KHZ48" s="429"/>
      <c r="KIA48" s="429"/>
      <c r="KIB48" s="429"/>
      <c r="KIC48" s="429"/>
      <c r="KID48" s="429"/>
      <c r="KIE48" s="429"/>
      <c r="KIF48" s="429"/>
      <c r="KIG48" s="429"/>
      <c r="KIH48" s="429"/>
      <c r="KII48" s="429"/>
      <c r="KIJ48" s="429"/>
      <c r="KIK48" s="429"/>
      <c r="KIL48" s="429"/>
      <c r="KIM48" s="429"/>
      <c r="KIN48" s="429"/>
      <c r="KIO48" s="429"/>
      <c r="KIP48" s="429"/>
      <c r="KIQ48" s="429"/>
      <c r="KIR48" s="429"/>
      <c r="KIS48" s="429"/>
      <c r="KIT48" s="429"/>
      <c r="KIU48" s="429"/>
      <c r="KIV48" s="429"/>
      <c r="KIW48" s="429"/>
      <c r="KIX48" s="429"/>
      <c r="KIY48" s="429"/>
      <c r="KIZ48" s="429"/>
      <c r="KJA48" s="429"/>
      <c r="KJB48" s="429"/>
      <c r="KJC48" s="429"/>
      <c r="KJD48" s="429"/>
      <c r="KJE48" s="429"/>
      <c r="KJF48" s="429"/>
      <c r="KJG48" s="429"/>
      <c r="KJH48" s="429"/>
      <c r="KJI48" s="429"/>
      <c r="KJJ48" s="429"/>
      <c r="KJK48" s="429"/>
      <c r="KJL48" s="429"/>
      <c r="KJM48" s="429"/>
      <c r="KJN48" s="429"/>
      <c r="KJO48" s="429"/>
      <c r="KJP48" s="429"/>
      <c r="KJQ48" s="429"/>
      <c r="KJR48" s="429"/>
      <c r="KJS48" s="429"/>
      <c r="KJT48" s="429"/>
      <c r="KJU48" s="429"/>
      <c r="KJV48" s="429"/>
      <c r="KJW48" s="429"/>
      <c r="KJX48" s="429"/>
      <c r="KJY48" s="429"/>
      <c r="KJZ48" s="429"/>
      <c r="KKA48" s="429"/>
      <c r="KKB48" s="429"/>
      <c r="KKC48" s="429"/>
      <c r="KKD48" s="429"/>
      <c r="KKE48" s="429"/>
      <c r="KKF48" s="429"/>
      <c r="KKG48" s="429"/>
      <c r="KKH48" s="429"/>
      <c r="KKI48" s="429"/>
      <c r="KKJ48" s="429"/>
      <c r="KKK48" s="429"/>
      <c r="KKL48" s="429"/>
      <c r="KKM48" s="429"/>
      <c r="KKN48" s="429"/>
      <c r="KKO48" s="429"/>
      <c r="KKP48" s="429"/>
      <c r="KKQ48" s="429"/>
      <c r="KKR48" s="429"/>
      <c r="KKS48" s="429"/>
      <c r="KKT48" s="429"/>
      <c r="KKU48" s="429"/>
      <c r="KKV48" s="429"/>
      <c r="KKW48" s="429"/>
      <c r="KKX48" s="429"/>
      <c r="KKY48" s="429"/>
      <c r="KKZ48" s="429"/>
      <c r="KLA48" s="429"/>
      <c r="KLB48" s="429"/>
      <c r="KLC48" s="429"/>
      <c r="KLD48" s="429"/>
      <c r="KLE48" s="429"/>
      <c r="KLF48" s="429"/>
      <c r="KLG48" s="429"/>
      <c r="KLH48" s="429"/>
      <c r="KLI48" s="429"/>
      <c r="KLJ48" s="429"/>
      <c r="KLK48" s="429"/>
      <c r="KLL48" s="429"/>
      <c r="KLM48" s="429"/>
      <c r="KLN48" s="429"/>
      <c r="KLO48" s="429"/>
      <c r="KLP48" s="429"/>
      <c r="KLQ48" s="429"/>
      <c r="KLR48" s="429"/>
      <c r="KLS48" s="429"/>
      <c r="KLT48" s="429"/>
      <c r="KLU48" s="429"/>
      <c r="KLV48" s="429"/>
      <c r="KLW48" s="429"/>
      <c r="KLX48" s="429"/>
      <c r="KLY48" s="429"/>
      <c r="KLZ48" s="429"/>
      <c r="KMA48" s="429"/>
      <c r="KMB48" s="429"/>
      <c r="KMC48" s="429"/>
      <c r="KMD48" s="429"/>
      <c r="KME48" s="429"/>
      <c r="KMF48" s="429"/>
      <c r="KMG48" s="429"/>
      <c r="KMH48" s="429"/>
      <c r="KMI48" s="429"/>
      <c r="KMJ48" s="429"/>
      <c r="KMK48" s="429"/>
      <c r="KML48" s="429"/>
      <c r="KMM48" s="429"/>
      <c r="KMN48" s="429"/>
      <c r="KMO48" s="429"/>
      <c r="KMP48" s="429"/>
      <c r="KMQ48" s="429"/>
      <c r="KMR48" s="429"/>
      <c r="KMS48" s="429"/>
      <c r="KMT48" s="429"/>
      <c r="KMU48" s="429"/>
      <c r="KMV48" s="429"/>
      <c r="KMW48" s="429"/>
      <c r="KMX48" s="429"/>
      <c r="KMY48" s="429"/>
      <c r="KMZ48" s="429"/>
      <c r="KNA48" s="429"/>
      <c r="KNB48" s="429"/>
      <c r="KNC48" s="429"/>
      <c r="KND48" s="429"/>
      <c r="KNE48" s="429"/>
      <c r="KNF48" s="429"/>
      <c r="KNG48" s="429"/>
      <c r="KNH48" s="429"/>
      <c r="KNI48" s="429"/>
      <c r="KNJ48" s="429"/>
      <c r="KNK48" s="429"/>
      <c r="KNL48" s="429"/>
      <c r="KNM48" s="429"/>
      <c r="KNN48" s="429"/>
      <c r="KNO48" s="429"/>
      <c r="KNP48" s="429"/>
      <c r="KNQ48" s="429"/>
      <c r="KNR48" s="429"/>
      <c r="KNS48" s="429"/>
      <c r="KNT48" s="429"/>
      <c r="KNU48" s="429"/>
      <c r="KNV48" s="429"/>
      <c r="KNW48" s="429"/>
      <c r="KNX48" s="429"/>
      <c r="KNY48" s="429"/>
      <c r="KNZ48" s="429"/>
      <c r="KOA48" s="429"/>
      <c r="KOB48" s="429"/>
      <c r="KOC48" s="429"/>
      <c r="KOD48" s="429"/>
      <c r="KOE48" s="429"/>
      <c r="KOF48" s="429"/>
      <c r="KOG48" s="429"/>
      <c r="KOH48" s="429"/>
      <c r="KOI48" s="429"/>
      <c r="KOJ48" s="429"/>
      <c r="KOK48" s="429"/>
      <c r="KOL48" s="429"/>
      <c r="KOM48" s="429"/>
      <c r="KON48" s="429"/>
      <c r="KOO48" s="429"/>
      <c r="KOP48" s="429"/>
      <c r="KOQ48" s="429"/>
      <c r="KOR48" s="429"/>
      <c r="KOS48" s="429"/>
      <c r="KOT48" s="429"/>
      <c r="KOU48" s="429"/>
      <c r="KOV48" s="429"/>
      <c r="KOW48" s="429"/>
      <c r="KOX48" s="429"/>
      <c r="KOY48" s="429"/>
      <c r="KOZ48" s="429"/>
      <c r="KPA48" s="429"/>
      <c r="KPB48" s="429"/>
      <c r="KPC48" s="429"/>
      <c r="KPD48" s="429"/>
      <c r="KPE48" s="429"/>
      <c r="KPF48" s="429"/>
      <c r="KPG48" s="429"/>
      <c r="KPH48" s="429"/>
      <c r="KPI48" s="429"/>
      <c r="KPJ48" s="429"/>
      <c r="KPK48" s="429"/>
      <c r="KPL48" s="429"/>
      <c r="KPM48" s="429"/>
      <c r="KPN48" s="429"/>
      <c r="KPO48" s="429"/>
      <c r="KPP48" s="429"/>
      <c r="KPQ48" s="429"/>
      <c r="KPR48" s="429"/>
      <c r="KPS48" s="429"/>
      <c r="KPT48" s="429"/>
      <c r="KPU48" s="429"/>
      <c r="KPV48" s="429"/>
      <c r="KPW48" s="429"/>
      <c r="KPX48" s="429"/>
      <c r="KPY48" s="429"/>
      <c r="KPZ48" s="429"/>
      <c r="KQA48" s="429"/>
      <c r="KQB48" s="429"/>
      <c r="KQC48" s="429"/>
      <c r="KQD48" s="429"/>
      <c r="KQE48" s="429"/>
      <c r="KQF48" s="429"/>
      <c r="KQG48" s="429"/>
      <c r="KQH48" s="429"/>
      <c r="KQI48" s="429"/>
      <c r="KQJ48" s="429"/>
      <c r="KQK48" s="429"/>
      <c r="KQL48" s="429"/>
      <c r="KQM48" s="429"/>
      <c r="KQN48" s="429"/>
      <c r="KQO48" s="429"/>
      <c r="KQP48" s="429"/>
      <c r="KQQ48" s="429"/>
      <c r="KQR48" s="429"/>
      <c r="KQS48" s="429"/>
      <c r="KQT48" s="429"/>
      <c r="KQU48" s="429"/>
      <c r="KQV48" s="429"/>
      <c r="KQW48" s="429"/>
      <c r="KQX48" s="429"/>
      <c r="KQY48" s="429"/>
      <c r="KQZ48" s="429"/>
      <c r="KRA48" s="429"/>
      <c r="KRB48" s="429"/>
      <c r="KRC48" s="429"/>
      <c r="KRD48" s="429"/>
      <c r="KRE48" s="429"/>
      <c r="KRF48" s="429"/>
      <c r="KRG48" s="429"/>
      <c r="KRH48" s="429"/>
      <c r="KRI48" s="429"/>
      <c r="KRJ48" s="429"/>
      <c r="KRK48" s="429"/>
      <c r="KRL48" s="429"/>
      <c r="KRM48" s="429"/>
      <c r="KRN48" s="429"/>
      <c r="KRO48" s="429"/>
      <c r="KRP48" s="429"/>
      <c r="KRQ48" s="429"/>
      <c r="KRR48" s="429"/>
      <c r="KRS48" s="429"/>
      <c r="KRT48" s="429"/>
      <c r="KRU48" s="429"/>
      <c r="KRV48" s="429"/>
      <c r="KRW48" s="429"/>
      <c r="KRX48" s="429"/>
      <c r="KRY48" s="429"/>
      <c r="KRZ48" s="429"/>
      <c r="KSA48" s="429"/>
      <c r="KSB48" s="429"/>
      <c r="KSC48" s="429"/>
      <c r="KSD48" s="429"/>
      <c r="KSE48" s="429"/>
      <c r="KSF48" s="429"/>
      <c r="KSG48" s="429"/>
      <c r="KSH48" s="429"/>
      <c r="KSI48" s="429"/>
      <c r="KSJ48" s="429"/>
      <c r="KSK48" s="429"/>
      <c r="KSL48" s="429"/>
      <c r="KSM48" s="429"/>
      <c r="KSN48" s="429"/>
      <c r="KSO48" s="429"/>
      <c r="KSP48" s="429"/>
      <c r="KSQ48" s="429"/>
      <c r="KSR48" s="429"/>
      <c r="KSS48" s="429"/>
      <c r="KST48" s="429"/>
      <c r="KSU48" s="429"/>
      <c r="KSV48" s="429"/>
      <c r="KSW48" s="429"/>
      <c r="KSX48" s="429"/>
      <c r="KSY48" s="429"/>
      <c r="KSZ48" s="429"/>
      <c r="KTA48" s="429"/>
      <c r="KTB48" s="429"/>
      <c r="KTC48" s="429"/>
      <c r="KTD48" s="429"/>
      <c r="KTE48" s="429"/>
      <c r="KTF48" s="429"/>
      <c r="KTG48" s="429"/>
      <c r="KTH48" s="429"/>
      <c r="KTI48" s="429"/>
      <c r="KTJ48" s="429"/>
      <c r="KTK48" s="429"/>
      <c r="KTL48" s="429"/>
      <c r="KTM48" s="429"/>
      <c r="KTN48" s="429"/>
      <c r="KTO48" s="429"/>
      <c r="KTP48" s="429"/>
      <c r="KTQ48" s="429"/>
      <c r="KTR48" s="429"/>
      <c r="KTS48" s="429"/>
      <c r="KTT48" s="429"/>
      <c r="KTU48" s="429"/>
      <c r="KTV48" s="429"/>
      <c r="KTW48" s="429"/>
      <c r="KTX48" s="429"/>
      <c r="KTY48" s="429"/>
      <c r="KTZ48" s="429"/>
      <c r="KUA48" s="429"/>
      <c r="KUB48" s="429"/>
      <c r="KUC48" s="429"/>
      <c r="KUD48" s="429"/>
      <c r="KUE48" s="429"/>
      <c r="KUF48" s="429"/>
      <c r="KUG48" s="429"/>
      <c r="KUH48" s="429"/>
      <c r="KUI48" s="429"/>
      <c r="KUJ48" s="429"/>
      <c r="KUK48" s="429"/>
      <c r="KUL48" s="429"/>
      <c r="KUM48" s="429"/>
      <c r="KUN48" s="429"/>
      <c r="KUO48" s="429"/>
      <c r="KUP48" s="429"/>
      <c r="KUQ48" s="429"/>
      <c r="KUR48" s="429"/>
      <c r="KUS48" s="429"/>
      <c r="KUT48" s="429"/>
      <c r="KUU48" s="429"/>
      <c r="KUV48" s="429"/>
      <c r="KUW48" s="429"/>
      <c r="KUX48" s="429"/>
      <c r="KUY48" s="429"/>
      <c r="KUZ48" s="429"/>
      <c r="KVA48" s="429"/>
      <c r="KVB48" s="429"/>
      <c r="KVC48" s="429"/>
      <c r="KVD48" s="429"/>
      <c r="KVE48" s="429"/>
      <c r="KVF48" s="429"/>
      <c r="KVG48" s="429"/>
      <c r="KVH48" s="429"/>
      <c r="KVI48" s="429"/>
      <c r="KVJ48" s="429"/>
      <c r="KVK48" s="429"/>
      <c r="KVL48" s="429"/>
      <c r="KVM48" s="429"/>
      <c r="KVN48" s="429"/>
      <c r="KVO48" s="429"/>
      <c r="KVP48" s="429"/>
      <c r="KVQ48" s="429"/>
      <c r="KVR48" s="429"/>
      <c r="KVS48" s="429"/>
      <c r="KVT48" s="429"/>
      <c r="KVU48" s="429"/>
      <c r="KVV48" s="429"/>
      <c r="KVW48" s="429"/>
      <c r="KVX48" s="429"/>
      <c r="KVY48" s="429"/>
      <c r="KVZ48" s="429"/>
      <c r="KWA48" s="429"/>
      <c r="KWB48" s="429"/>
      <c r="KWC48" s="429"/>
      <c r="KWD48" s="429"/>
      <c r="KWE48" s="429"/>
      <c r="KWF48" s="429"/>
      <c r="KWG48" s="429"/>
      <c r="KWH48" s="429"/>
      <c r="KWI48" s="429"/>
      <c r="KWJ48" s="429"/>
      <c r="KWK48" s="429"/>
      <c r="KWL48" s="429"/>
      <c r="KWM48" s="429"/>
      <c r="KWN48" s="429"/>
      <c r="KWO48" s="429"/>
      <c r="KWP48" s="429"/>
      <c r="KWQ48" s="429"/>
      <c r="KWR48" s="429"/>
      <c r="KWS48" s="429"/>
      <c r="KWT48" s="429"/>
      <c r="KWU48" s="429"/>
      <c r="KWV48" s="429"/>
      <c r="KWW48" s="429"/>
      <c r="KWX48" s="429"/>
      <c r="KWY48" s="429"/>
      <c r="KWZ48" s="429"/>
      <c r="KXA48" s="429"/>
      <c r="KXB48" s="429"/>
      <c r="KXC48" s="429"/>
      <c r="KXD48" s="429"/>
      <c r="KXE48" s="429"/>
      <c r="KXF48" s="429"/>
      <c r="KXG48" s="429"/>
      <c r="KXH48" s="429"/>
      <c r="KXI48" s="429"/>
      <c r="KXJ48" s="429"/>
      <c r="KXK48" s="429"/>
      <c r="KXL48" s="429"/>
      <c r="KXM48" s="429"/>
      <c r="KXN48" s="429"/>
      <c r="KXO48" s="429"/>
      <c r="KXP48" s="429"/>
      <c r="KXQ48" s="429"/>
      <c r="KXR48" s="429"/>
      <c r="KXS48" s="429"/>
      <c r="KXT48" s="429"/>
      <c r="KXU48" s="429"/>
      <c r="KXV48" s="429"/>
      <c r="KXW48" s="429"/>
      <c r="KXX48" s="429"/>
      <c r="KXY48" s="429"/>
      <c r="KXZ48" s="429"/>
      <c r="KYA48" s="429"/>
      <c r="KYB48" s="429"/>
      <c r="KYC48" s="429"/>
      <c r="KYD48" s="429"/>
      <c r="KYE48" s="429"/>
      <c r="KYF48" s="429"/>
      <c r="KYG48" s="429"/>
      <c r="KYH48" s="429"/>
      <c r="KYI48" s="429"/>
      <c r="KYJ48" s="429"/>
      <c r="KYK48" s="429"/>
      <c r="KYL48" s="429"/>
      <c r="KYM48" s="429"/>
      <c r="KYN48" s="429"/>
      <c r="KYO48" s="429"/>
      <c r="KYP48" s="429"/>
      <c r="KYQ48" s="429"/>
      <c r="KYR48" s="429"/>
      <c r="KYS48" s="429"/>
      <c r="KYT48" s="429"/>
      <c r="KYU48" s="429"/>
      <c r="KYV48" s="429"/>
      <c r="KYW48" s="429"/>
      <c r="KYX48" s="429"/>
      <c r="KYY48" s="429"/>
      <c r="KYZ48" s="429"/>
      <c r="KZA48" s="429"/>
      <c r="KZB48" s="429"/>
      <c r="KZC48" s="429"/>
      <c r="KZD48" s="429"/>
      <c r="KZE48" s="429"/>
      <c r="KZF48" s="429"/>
      <c r="KZG48" s="429"/>
      <c r="KZH48" s="429"/>
      <c r="KZI48" s="429"/>
      <c r="KZJ48" s="429"/>
      <c r="KZK48" s="429"/>
      <c r="KZL48" s="429"/>
      <c r="KZM48" s="429"/>
      <c r="KZN48" s="429"/>
      <c r="KZO48" s="429"/>
      <c r="KZP48" s="429"/>
      <c r="KZQ48" s="429"/>
      <c r="KZR48" s="429"/>
      <c r="KZS48" s="429"/>
      <c r="KZT48" s="429"/>
      <c r="KZU48" s="429"/>
      <c r="KZV48" s="429"/>
      <c r="KZW48" s="429"/>
      <c r="KZX48" s="429"/>
      <c r="KZY48" s="429"/>
      <c r="KZZ48" s="429"/>
      <c r="LAA48" s="429"/>
      <c r="LAB48" s="429"/>
      <c r="LAC48" s="429"/>
      <c r="LAD48" s="429"/>
      <c r="LAE48" s="429"/>
      <c r="LAF48" s="429"/>
      <c r="LAG48" s="429"/>
      <c r="LAH48" s="429"/>
      <c r="LAI48" s="429"/>
      <c r="LAJ48" s="429"/>
      <c r="LAK48" s="429"/>
      <c r="LAL48" s="429"/>
      <c r="LAM48" s="429"/>
      <c r="LAN48" s="429"/>
      <c r="LAO48" s="429"/>
      <c r="LAP48" s="429"/>
      <c r="LAQ48" s="429"/>
      <c r="LAR48" s="429"/>
      <c r="LAS48" s="429"/>
      <c r="LAT48" s="429"/>
      <c r="LAU48" s="429"/>
      <c r="LAV48" s="429"/>
      <c r="LAW48" s="429"/>
      <c r="LAX48" s="429"/>
      <c r="LAY48" s="429"/>
      <c r="LAZ48" s="429"/>
      <c r="LBA48" s="429"/>
      <c r="LBB48" s="429"/>
      <c r="LBC48" s="429"/>
      <c r="LBD48" s="429"/>
      <c r="LBE48" s="429"/>
      <c r="LBF48" s="429"/>
      <c r="LBG48" s="429"/>
      <c r="LBH48" s="429"/>
      <c r="LBI48" s="429"/>
      <c r="LBJ48" s="429"/>
      <c r="LBK48" s="429"/>
      <c r="LBL48" s="429"/>
      <c r="LBM48" s="429"/>
      <c r="LBN48" s="429"/>
      <c r="LBO48" s="429"/>
      <c r="LBP48" s="429"/>
      <c r="LBQ48" s="429"/>
      <c r="LBR48" s="429"/>
      <c r="LBS48" s="429"/>
      <c r="LBT48" s="429"/>
      <c r="LBU48" s="429"/>
      <c r="LBV48" s="429"/>
      <c r="LBW48" s="429"/>
      <c r="LBX48" s="429"/>
      <c r="LBY48" s="429"/>
      <c r="LBZ48" s="429"/>
      <c r="LCA48" s="429"/>
      <c r="LCB48" s="429"/>
      <c r="LCC48" s="429"/>
      <c r="LCD48" s="429"/>
      <c r="LCE48" s="429"/>
      <c r="LCF48" s="429"/>
      <c r="LCG48" s="429"/>
      <c r="LCH48" s="429"/>
      <c r="LCI48" s="429"/>
      <c r="LCJ48" s="429"/>
      <c r="LCK48" s="429"/>
      <c r="LCL48" s="429"/>
      <c r="LCM48" s="429"/>
      <c r="LCN48" s="429"/>
      <c r="LCO48" s="429"/>
      <c r="LCP48" s="429"/>
      <c r="LCQ48" s="429"/>
      <c r="LCR48" s="429"/>
      <c r="LCS48" s="429"/>
      <c r="LCT48" s="429"/>
      <c r="LCU48" s="429"/>
      <c r="LCV48" s="429"/>
      <c r="LCW48" s="429"/>
      <c r="LCX48" s="429"/>
      <c r="LCY48" s="429"/>
      <c r="LCZ48" s="429"/>
      <c r="LDA48" s="429"/>
      <c r="LDB48" s="429"/>
      <c r="LDC48" s="429"/>
      <c r="LDD48" s="429"/>
      <c r="LDE48" s="429"/>
      <c r="LDF48" s="429"/>
      <c r="LDG48" s="429"/>
      <c r="LDH48" s="429"/>
      <c r="LDI48" s="429"/>
      <c r="LDJ48" s="429"/>
      <c r="LDK48" s="429"/>
      <c r="LDL48" s="429"/>
      <c r="LDM48" s="429"/>
      <c r="LDN48" s="429"/>
      <c r="LDO48" s="429"/>
      <c r="LDP48" s="429"/>
      <c r="LDQ48" s="429"/>
      <c r="LDR48" s="429"/>
      <c r="LDS48" s="429"/>
      <c r="LDT48" s="429"/>
      <c r="LDU48" s="429"/>
      <c r="LDV48" s="429"/>
      <c r="LDW48" s="429"/>
      <c r="LDX48" s="429"/>
      <c r="LDY48" s="429"/>
      <c r="LDZ48" s="429"/>
      <c r="LEA48" s="429"/>
      <c r="LEB48" s="429"/>
      <c r="LEC48" s="429"/>
      <c r="LED48" s="429"/>
      <c r="LEE48" s="429"/>
      <c r="LEF48" s="429"/>
      <c r="LEG48" s="429"/>
      <c r="LEH48" s="429"/>
      <c r="LEI48" s="429"/>
      <c r="LEJ48" s="429"/>
      <c r="LEK48" s="429"/>
      <c r="LEL48" s="429"/>
      <c r="LEM48" s="429"/>
      <c r="LEN48" s="429"/>
      <c r="LEO48" s="429"/>
      <c r="LEP48" s="429"/>
      <c r="LEQ48" s="429"/>
      <c r="LER48" s="429"/>
      <c r="LES48" s="429"/>
      <c r="LET48" s="429"/>
      <c r="LEU48" s="429"/>
      <c r="LEV48" s="429"/>
      <c r="LEW48" s="429"/>
      <c r="LEX48" s="429"/>
      <c r="LEY48" s="429"/>
      <c r="LEZ48" s="429"/>
      <c r="LFA48" s="429"/>
      <c r="LFB48" s="429"/>
      <c r="LFC48" s="429"/>
      <c r="LFD48" s="429"/>
      <c r="LFE48" s="429"/>
      <c r="LFF48" s="429"/>
      <c r="LFG48" s="429"/>
      <c r="LFH48" s="429"/>
      <c r="LFI48" s="429"/>
      <c r="LFJ48" s="429"/>
      <c r="LFK48" s="429"/>
      <c r="LFL48" s="429"/>
      <c r="LFM48" s="429"/>
      <c r="LFN48" s="429"/>
      <c r="LFO48" s="429"/>
      <c r="LFP48" s="429"/>
      <c r="LFQ48" s="429"/>
      <c r="LFR48" s="429"/>
      <c r="LFS48" s="429"/>
      <c r="LFT48" s="429"/>
      <c r="LFU48" s="429"/>
      <c r="LFV48" s="429"/>
      <c r="LFW48" s="429"/>
      <c r="LFX48" s="429"/>
      <c r="LFY48" s="429"/>
      <c r="LFZ48" s="429"/>
      <c r="LGA48" s="429"/>
      <c r="LGB48" s="429"/>
      <c r="LGC48" s="429"/>
      <c r="LGD48" s="429"/>
      <c r="LGE48" s="429"/>
      <c r="LGF48" s="429"/>
      <c r="LGG48" s="429"/>
      <c r="LGH48" s="429"/>
      <c r="LGI48" s="429"/>
      <c r="LGJ48" s="429"/>
      <c r="LGK48" s="429"/>
      <c r="LGL48" s="429"/>
      <c r="LGM48" s="429"/>
      <c r="LGN48" s="429"/>
      <c r="LGO48" s="429"/>
      <c r="LGP48" s="429"/>
      <c r="LGQ48" s="429"/>
      <c r="LGR48" s="429"/>
      <c r="LGS48" s="429"/>
      <c r="LGT48" s="429"/>
      <c r="LGU48" s="429"/>
      <c r="LGV48" s="429"/>
      <c r="LGW48" s="429"/>
      <c r="LGX48" s="429"/>
      <c r="LGY48" s="429"/>
      <c r="LGZ48" s="429"/>
      <c r="LHA48" s="429"/>
      <c r="LHB48" s="429"/>
      <c r="LHC48" s="429"/>
      <c r="LHD48" s="429"/>
      <c r="LHE48" s="429"/>
      <c r="LHF48" s="429"/>
      <c r="LHG48" s="429"/>
      <c r="LHH48" s="429"/>
      <c r="LHI48" s="429"/>
      <c r="LHJ48" s="429"/>
      <c r="LHK48" s="429"/>
      <c r="LHL48" s="429"/>
      <c r="LHM48" s="429"/>
      <c r="LHN48" s="429"/>
      <c r="LHO48" s="429"/>
      <c r="LHP48" s="429"/>
      <c r="LHQ48" s="429"/>
      <c r="LHR48" s="429"/>
      <c r="LHS48" s="429"/>
      <c r="LHT48" s="429"/>
      <c r="LHU48" s="429"/>
      <c r="LHV48" s="429"/>
      <c r="LHW48" s="429"/>
      <c r="LHX48" s="429"/>
      <c r="LHY48" s="429"/>
      <c r="LHZ48" s="429"/>
      <c r="LIA48" s="429"/>
      <c r="LIB48" s="429"/>
      <c r="LIC48" s="429"/>
      <c r="LID48" s="429"/>
      <c r="LIE48" s="429"/>
      <c r="LIF48" s="429"/>
      <c r="LIG48" s="429"/>
      <c r="LIH48" s="429"/>
      <c r="LII48" s="429"/>
      <c r="LIJ48" s="429"/>
      <c r="LIK48" s="429"/>
      <c r="LIL48" s="429"/>
      <c r="LIM48" s="429"/>
      <c r="LIN48" s="429"/>
      <c r="LIO48" s="429"/>
      <c r="LIP48" s="429"/>
      <c r="LIQ48" s="429"/>
      <c r="LIR48" s="429"/>
      <c r="LIS48" s="429"/>
      <c r="LIT48" s="429"/>
      <c r="LIU48" s="429"/>
      <c r="LIV48" s="429"/>
      <c r="LIW48" s="429"/>
      <c r="LIX48" s="429"/>
      <c r="LIY48" s="429"/>
      <c r="LIZ48" s="429"/>
      <c r="LJA48" s="429"/>
      <c r="LJB48" s="429"/>
      <c r="LJC48" s="429"/>
      <c r="LJD48" s="429"/>
      <c r="LJE48" s="429"/>
      <c r="LJF48" s="429"/>
      <c r="LJG48" s="429"/>
      <c r="LJH48" s="429"/>
      <c r="LJI48" s="429"/>
      <c r="LJJ48" s="429"/>
      <c r="LJK48" s="429"/>
      <c r="LJL48" s="429"/>
      <c r="LJM48" s="429"/>
      <c r="LJN48" s="429"/>
      <c r="LJO48" s="429"/>
      <c r="LJP48" s="429"/>
      <c r="LJQ48" s="429"/>
      <c r="LJR48" s="429"/>
      <c r="LJS48" s="429"/>
      <c r="LJT48" s="429"/>
      <c r="LJU48" s="429"/>
      <c r="LJV48" s="429"/>
      <c r="LJW48" s="429"/>
      <c r="LJX48" s="429"/>
      <c r="LJY48" s="429"/>
      <c r="LJZ48" s="429"/>
      <c r="LKA48" s="429"/>
      <c r="LKB48" s="429"/>
      <c r="LKC48" s="429"/>
      <c r="LKD48" s="429"/>
      <c r="LKE48" s="429"/>
      <c r="LKF48" s="429"/>
      <c r="LKG48" s="429"/>
      <c r="LKH48" s="429"/>
      <c r="LKI48" s="429"/>
      <c r="LKJ48" s="429"/>
      <c r="LKK48" s="429"/>
      <c r="LKL48" s="429"/>
      <c r="LKM48" s="429"/>
      <c r="LKN48" s="429"/>
      <c r="LKO48" s="429"/>
      <c r="LKP48" s="429"/>
      <c r="LKQ48" s="429"/>
      <c r="LKR48" s="429"/>
      <c r="LKS48" s="429"/>
      <c r="LKT48" s="429"/>
      <c r="LKU48" s="429"/>
      <c r="LKV48" s="429"/>
      <c r="LKW48" s="429"/>
      <c r="LKX48" s="429"/>
      <c r="LKY48" s="429"/>
      <c r="LKZ48" s="429"/>
      <c r="LLA48" s="429"/>
      <c r="LLB48" s="429"/>
      <c r="LLC48" s="429"/>
      <c r="LLD48" s="429"/>
      <c r="LLE48" s="429"/>
      <c r="LLF48" s="429"/>
      <c r="LLG48" s="429"/>
      <c r="LLH48" s="429"/>
      <c r="LLI48" s="429"/>
      <c r="LLJ48" s="429"/>
      <c r="LLK48" s="429"/>
      <c r="LLL48" s="429"/>
      <c r="LLM48" s="429"/>
      <c r="LLN48" s="429"/>
      <c r="LLO48" s="429"/>
      <c r="LLP48" s="429"/>
      <c r="LLQ48" s="429"/>
      <c r="LLR48" s="429"/>
      <c r="LLS48" s="429"/>
      <c r="LLT48" s="429"/>
      <c r="LLU48" s="429"/>
      <c r="LLV48" s="429"/>
      <c r="LLW48" s="429"/>
      <c r="LLX48" s="429"/>
      <c r="LLY48" s="429"/>
      <c r="LLZ48" s="429"/>
      <c r="LMA48" s="429"/>
      <c r="LMB48" s="429"/>
      <c r="LMC48" s="429"/>
      <c r="LMD48" s="429"/>
      <c r="LME48" s="429"/>
      <c r="LMF48" s="429"/>
      <c r="LMG48" s="429"/>
      <c r="LMH48" s="429"/>
      <c r="LMI48" s="429"/>
      <c r="LMJ48" s="429"/>
      <c r="LMK48" s="429"/>
      <c r="LML48" s="429"/>
      <c r="LMM48" s="429"/>
      <c r="LMN48" s="429"/>
      <c r="LMO48" s="429"/>
      <c r="LMP48" s="429"/>
      <c r="LMQ48" s="429"/>
      <c r="LMR48" s="429"/>
      <c r="LMS48" s="429"/>
      <c r="LMT48" s="429"/>
      <c r="LMU48" s="429"/>
      <c r="LMV48" s="429"/>
      <c r="LMW48" s="429"/>
      <c r="LMX48" s="429"/>
      <c r="LMY48" s="429"/>
      <c r="LMZ48" s="429"/>
      <c r="LNA48" s="429"/>
      <c r="LNB48" s="429"/>
      <c r="LNC48" s="429"/>
      <c r="LND48" s="429"/>
      <c r="LNE48" s="429"/>
      <c r="LNF48" s="429"/>
      <c r="LNG48" s="429"/>
      <c r="LNH48" s="429"/>
      <c r="LNI48" s="429"/>
      <c r="LNJ48" s="429"/>
      <c r="LNK48" s="429"/>
      <c r="LNL48" s="429"/>
      <c r="LNM48" s="429"/>
      <c r="LNN48" s="429"/>
      <c r="LNO48" s="429"/>
      <c r="LNP48" s="429"/>
      <c r="LNQ48" s="429"/>
      <c r="LNR48" s="429"/>
      <c r="LNS48" s="429"/>
      <c r="LNT48" s="429"/>
      <c r="LNU48" s="429"/>
      <c r="LNV48" s="429"/>
      <c r="LNW48" s="429"/>
      <c r="LNX48" s="429"/>
      <c r="LNY48" s="429"/>
      <c r="LNZ48" s="429"/>
      <c r="LOA48" s="429"/>
      <c r="LOB48" s="429"/>
      <c r="LOC48" s="429"/>
      <c r="LOD48" s="429"/>
      <c r="LOE48" s="429"/>
      <c r="LOF48" s="429"/>
      <c r="LOG48" s="429"/>
      <c r="LOH48" s="429"/>
      <c r="LOI48" s="429"/>
      <c r="LOJ48" s="429"/>
      <c r="LOK48" s="429"/>
      <c r="LOL48" s="429"/>
      <c r="LOM48" s="429"/>
      <c r="LON48" s="429"/>
      <c r="LOO48" s="429"/>
      <c r="LOP48" s="429"/>
      <c r="LOQ48" s="429"/>
      <c r="LOR48" s="429"/>
      <c r="LOS48" s="429"/>
      <c r="LOT48" s="429"/>
      <c r="LOU48" s="429"/>
      <c r="LOV48" s="429"/>
      <c r="LOW48" s="429"/>
      <c r="LOX48" s="429"/>
      <c r="LOY48" s="429"/>
      <c r="LOZ48" s="429"/>
      <c r="LPA48" s="429"/>
      <c r="LPB48" s="429"/>
      <c r="LPC48" s="429"/>
      <c r="LPD48" s="429"/>
      <c r="LPE48" s="429"/>
      <c r="LPF48" s="429"/>
      <c r="LPG48" s="429"/>
      <c r="LPH48" s="429"/>
      <c r="LPI48" s="429"/>
      <c r="LPJ48" s="429"/>
      <c r="LPK48" s="429"/>
      <c r="LPL48" s="429"/>
      <c r="LPM48" s="429"/>
      <c r="LPN48" s="429"/>
      <c r="LPO48" s="429"/>
      <c r="LPP48" s="429"/>
      <c r="LPQ48" s="429"/>
      <c r="LPR48" s="429"/>
      <c r="LPS48" s="429"/>
      <c r="LPT48" s="429"/>
      <c r="LPU48" s="429"/>
      <c r="LPV48" s="429"/>
      <c r="LPW48" s="429"/>
      <c r="LPX48" s="429"/>
      <c r="LPY48" s="429"/>
      <c r="LPZ48" s="429"/>
      <c r="LQA48" s="429"/>
      <c r="LQB48" s="429"/>
      <c r="LQC48" s="429"/>
      <c r="LQD48" s="429"/>
      <c r="LQE48" s="429"/>
      <c r="LQF48" s="429"/>
      <c r="LQG48" s="429"/>
      <c r="LQH48" s="429"/>
      <c r="LQI48" s="429"/>
      <c r="LQJ48" s="429"/>
      <c r="LQK48" s="429"/>
      <c r="LQL48" s="429"/>
      <c r="LQM48" s="429"/>
      <c r="LQN48" s="429"/>
      <c r="LQO48" s="429"/>
      <c r="LQP48" s="429"/>
      <c r="LQQ48" s="429"/>
      <c r="LQR48" s="429"/>
      <c r="LQS48" s="429"/>
      <c r="LQT48" s="429"/>
      <c r="LQU48" s="429"/>
      <c r="LQV48" s="429"/>
      <c r="LQW48" s="429"/>
      <c r="LQX48" s="429"/>
      <c r="LQY48" s="429"/>
      <c r="LQZ48" s="429"/>
      <c r="LRA48" s="429"/>
      <c r="LRB48" s="429"/>
      <c r="LRC48" s="429"/>
      <c r="LRD48" s="429"/>
      <c r="LRE48" s="429"/>
      <c r="LRF48" s="429"/>
      <c r="LRG48" s="429"/>
      <c r="LRH48" s="429"/>
      <c r="LRI48" s="429"/>
      <c r="LRJ48" s="429"/>
      <c r="LRK48" s="429"/>
      <c r="LRL48" s="429"/>
      <c r="LRM48" s="429"/>
      <c r="LRN48" s="429"/>
      <c r="LRO48" s="429"/>
      <c r="LRP48" s="429"/>
      <c r="LRQ48" s="429"/>
      <c r="LRR48" s="429"/>
      <c r="LRS48" s="429"/>
      <c r="LRT48" s="429"/>
      <c r="LRU48" s="429"/>
      <c r="LRV48" s="429"/>
      <c r="LRW48" s="429"/>
      <c r="LRX48" s="429"/>
      <c r="LRY48" s="429"/>
      <c r="LRZ48" s="429"/>
      <c r="LSA48" s="429"/>
      <c r="LSB48" s="429"/>
      <c r="LSC48" s="429"/>
      <c r="LSD48" s="429"/>
      <c r="LSE48" s="429"/>
      <c r="LSF48" s="429"/>
      <c r="LSG48" s="429"/>
      <c r="LSH48" s="429"/>
      <c r="LSI48" s="429"/>
      <c r="LSJ48" s="429"/>
      <c r="LSK48" s="429"/>
      <c r="LSL48" s="429"/>
      <c r="LSM48" s="429"/>
      <c r="LSN48" s="429"/>
      <c r="LSO48" s="429"/>
      <c r="LSP48" s="429"/>
      <c r="LSQ48" s="429"/>
      <c r="LSR48" s="429"/>
      <c r="LSS48" s="429"/>
      <c r="LST48" s="429"/>
      <c r="LSU48" s="429"/>
      <c r="LSV48" s="429"/>
      <c r="LSW48" s="429"/>
      <c r="LSX48" s="429"/>
      <c r="LSY48" s="429"/>
      <c r="LSZ48" s="429"/>
      <c r="LTA48" s="429"/>
      <c r="LTB48" s="429"/>
      <c r="LTC48" s="429"/>
      <c r="LTD48" s="429"/>
      <c r="LTE48" s="429"/>
      <c r="LTF48" s="429"/>
      <c r="LTG48" s="429"/>
      <c r="LTH48" s="429"/>
      <c r="LTI48" s="429"/>
      <c r="LTJ48" s="429"/>
      <c r="LTK48" s="429"/>
      <c r="LTL48" s="429"/>
      <c r="LTM48" s="429"/>
      <c r="LTN48" s="429"/>
      <c r="LTO48" s="429"/>
      <c r="LTP48" s="429"/>
      <c r="LTQ48" s="429"/>
      <c r="LTR48" s="429"/>
      <c r="LTS48" s="429"/>
      <c r="LTT48" s="429"/>
      <c r="LTU48" s="429"/>
      <c r="LTV48" s="429"/>
      <c r="LTW48" s="429"/>
      <c r="LTX48" s="429"/>
      <c r="LTY48" s="429"/>
      <c r="LTZ48" s="429"/>
      <c r="LUA48" s="429"/>
      <c r="LUB48" s="429"/>
      <c r="LUC48" s="429"/>
      <c r="LUD48" s="429"/>
      <c r="LUE48" s="429"/>
      <c r="LUF48" s="429"/>
      <c r="LUG48" s="429"/>
      <c r="LUH48" s="429"/>
      <c r="LUI48" s="429"/>
      <c r="LUJ48" s="429"/>
      <c r="LUK48" s="429"/>
      <c r="LUL48" s="429"/>
      <c r="LUM48" s="429"/>
      <c r="LUN48" s="429"/>
      <c r="LUO48" s="429"/>
      <c r="LUP48" s="429"/>
      <c r="LUQ48" s="429"/>
      <c r="LUR48" s="429"/>
      <c r="LUS48" s="429"/>
      <c r="LUT48" s="429"/>
      <c r="LUU48" s="429"/>
      <c r="LUV48" s="429"/>
      <c r="LUW48" s="429"/>
      <c r="LUX48" s="429"/>
      <c r="LUY48" s="429"/>
      <c r="LUZ48" s="429"/>
      <c r="LVA48" s="429"/>
      <c r="LVB48" s="429"/>
      <c r="LVC48" s="429"/>
      <c r="LVD48" s="429"/>
      <c r="LVE48" s="429"/>
      <c r="LVF48" s="429"/>
      <c r="LVG48" s="429"/>
      <c r="LVH48" s="429"/>
      <c r="LVI48" s="429"/>
      <c r="LVJ48" s="429"/>
      <c r="LVK48" s="429"/>
      <c r="LVL48" s="429"/>
      <c r="LVM48" s="429"/>
      <c r="LVN48" s="429"/>
      <c r="LVO48" s="429"/>
      <c r="LVP48" s="429"/>
      <c r="LVQ48" s="429"/>
      <c r="LVR48" s="429"/>
      <c r="LVS48" s="429"/>
      <c r="LVT48" s="429"/>
      <c r="LVU48" s="429"/>
      <c r="LVV48" s="429"/>
      <c r="LVW48" s="429"/>
      <c r="LVX48" s="429"/>
      <c r="LVY48" s="429"/>
      <c r="LVZ48" s="429"/>
      <c r="LWA48" s="429"/>
      <c r="LWB48" s="429"/>
      <c r="LWC48" s="429"/>
      <c r="LWD48" s="429"/>
      <c r="LWE48" s="429"/>
      <c r="LWF48" s="429"/>
      <c r="LWG48" s="429"/>
      <c r="LWH48" s="429"/>
      <c r="LWI48" s="429"/>
      <c r="LWJ48" s="429"/>
      <c r="LWK48" s="429"/>
      <c r="LWL48" s="429"/>
      <c r="LWM48" s="429"/>
      <c r="LWN48" s="429"/>
      <c r="LWO48" s="429"/>
      <c r="LWP48" s="429"/>
      <c r="LWQ48" s="429"/>
      <c r="LWR48" s="429"/>
      <c r="LWS48" s="429"/>
      <c r="LWT48" s="429"/>
      <c r="LWU48" s="429"/>
      <c r="LWV48" s="429"/>
      <c r="LWW48" s="429"/>
      <c r="LWX48" s="429"/>
      <c r="LWY48" s="429"/>
      <c r="LWZ48" s="429"/>
      <c r="LXA48" s="429"/>
      <c r="LXB48" s="429"/>
      <c r="LXC48" s="429"/>
      <c r="LXD48" s="429"/>
      <c r="LXE48" s="429"/>
      <c r="LXF48" s="429"/>
      <c r="LXG48" s="429"/>
      <c r="LXH48" s="429"/>
      <c r="LXI48" s="429"/>
      <c r="LXJ48" s="429"/>
      <c r="LXK48" s="429"/>
      <c r="LXL48" s="429"/>
      <c r="LXM48" s="429"/>
      <c r="LXN48" s="429"/>
      <c r="LXO48" s="429"/>
      <c r="LXP48" s="429"/>
      <c r="LXQ48" s="429"/>
      <c r="LXR48" s="429"/>
      <c r="LXS48" s="429"/>
      <c r="LXT48" s="429"/>
      <c r="LXU48" s="429"/>
      <c r="LXV48" s="429"/>
      <c r="LXW48" s="429"/>
      <c r="LXX48" s="429"/>
      <c r="LXY48" s="429"/>
      <c r="LXZ48" s="429"/>
      <c r="LYA48" s="429"/>
      <c r="LYB48" s="429"/>
      <c r="LYC48" s="429"/>
      <c r="LYD48" s="429"/>
      <c r="LYE48" s="429"/>
      <c r="LYF48" s="429"/>
      <c r="LYG48" s="429"/>
      <c r="LYH48" s="429"/>
      <c r="LYI48" s="429"/>
      <c r="LYJ48" s="429"/>
      <c r="LYK48" s="429"/>
      <c r="LYL48" s="429"/>
      <c r="LYM48" s="429"/>
      <c r="LYN48" s="429"/>
      <c r="LYO48" s="429"/>
      <c r="LYP48" s="429"/>
      <c r="LYQ48" s="429"/>
      <c r="LYR48" s="429"/>
      <c r="LYS48" s="429"/>
      <c r="LYT48" s="429"/>
      <c r="LYU48" s="429"/>
      <c r="LYV48" s="429"/>
      <c r="LYW48" s="429"/>
      <c r="LYX48" s="429"/>
      <c r="LYY48" s="429"/>
      <c r="LYZ48" s="429"/>
      <c r="LZA48" s="429"/>
      <c r="LZB48" s="429"/>
      <c r="LZC48" s="429"/>
      <c r="LZD48" s="429"/>
      <c r="LZE48" s="429"/>
      <c r="LZF48" s="429"/>
      <c r="LZG48" s="429"/>
      <c r="LZH48" s="429"/>
      <c r="LZI48" s="429"/>
      <c r="LZJ48" s="429"/>
      <c r="LZK48" s="429"/>
      <c r="LZL48" s="429"/>
      <c r="LZM48" s="429"/>
      <c r="LZN48" s="429"/>
      <c r="LZO48" s="429"/>
      <c r="LZP48" s="429"/>
      <c r="LZQ48" s="429"/>
      <c r="LZR48" s="429"/>
      <c r="LZS48" s="429"/>
      <c r="LZT48" s="429"/>
      <c r="LZU48" s="429"/>
      <c r="LZV48" s="429"/>
      <c r="LZW48" s="429"/>
      <c r="LZX48" s="429"/>
      <c r="LZY48" s="429"/>
      <c r="LZZ48" s="429"/>
      <c r="MAA48" s="429"/>
      <c r="MAB48" s="429"/>
      <c r="MAC48" s="429"/>
      <c r="MAD48" s="429"/>
      <c r="MAE48" s="429"/>
      <c r="MAF48" s="429"/>
      <c r="MAG48" s="429"/>
      <c r="MAH48" s="429"/>
      <c r="MAI48" s="429"/>
      <c r="MAJ48" s="429"/>
      <c r="MAK48" s="429"/>
      <c r="MAL48" s="429"/>
      <c r="MAM48" s="429"/>
      <c r="MAN48" s="429"/>
      <c r="MAO48" s="429"/>
      <c r="MAP48" s="429"/>
      <c r="MAQ48" s="429"/>
      <c r="MAR48" s="429"/>
      <c r="MAS48" s="429"/>
      <c r="MAT48" s="429"/>
      <c r="MAU48" s="429"/>
      <c r="MAV48" s="429"/>
      <c r="MAW48" s="429"/>
      <c r="MAX48" s="429"/>
      <c r="MAY48" s="429"/>
      <c r="MAZ48" s="429"/>
      <c r="MBA48" s="429"/>
      <c r="MBB48" s="429"/>
      <c r="MBC48" s="429"/>
      <c r="MBD48" s="429"/>
      <c r="MBE48" s="429"/>
      <c r="MBF48" s="429"/>
      <c r="MBG48" s="429"/>
      <c r="MBH48" s="429"/>
      <c r="MBI48" s="429"/>
      <c r="MBJ48" s="429"/>
      <c r="MBK48" s="429"/>
      <c r="MBL48" s="429"/>
      <c r="MBM48" s="429"/>
      <c r="MBN48" s="429"/>
      <c r="MBO48" s="429"/>
      <c r="MBP48" s="429"/>
      <c r="MBQ48" s="429"/>
      <c r="MBR48" s="429"/>
      <c r="MBS48" s="429"/>
      <c r="MBT48" s="429"/>
      <c r="MBU48" s="429"/>
      <c r="MBV48" s="429"/>
      <c r="MBW48" s="429"/>
      <c r="MBX48" s="429"/>
      <c r="MBY48" s="429"/>
      <c r="MBZ48" s="429"/>
      <c r="MCA48" s="429"/>
      <c r="MCB48" s="429"/>
      <c r="MCC48" s="429"/>
      <c r="MCD48" s="429"/>
      <c r="MCE48" s="429"/>
      <c r="MCF48" s="429"/>
      <c r="MCG48" s="429"/>
      <c r="MCH48" s="429"/>
      <c r="MCI48" s="429"/>
      <c r="MCJ48" s="429"/>
      <c r="MCK48" s="429"/>
      <c r="MCL48" s="429"/>
      <c r="MCM48" s="429"/>
      <c r="MCN48" s="429"/>
      <c r="MCO48" s="429"/>
      <c r="MCP48" s="429"/>
      <c r="MCQ48" s="429"/>
      <c r="MCR48" s="429"/>
      <c r="MCS48" s="429"/>
      <c r="MCT48" s="429"/>
      <c r="MCU48" s="429"/>
      <c r="MCV48" s="429"/>
      <c r="MCW48" s="429"/>
      <c r="MCX48" s="429"/>
      <c r="MCY48" s="429"/>
      <c r="MCZ48" s="429"/>
      <c r="MDA48" s="429"/>
      <c r="MDB48" s="429"/>
      <c r="MDC48" s="429"/>
      <c r="MDD48" s="429"/>
      <c r="MDE48" s="429"/>
      <c r="MDF48" s="429"/>
      <c r="MDG48" s="429"/>
      <c r="MDH48" s="429"/>
      <c r="MDI48" s="429"/>
      <c r="MDJ48" s="429"/>
      <c r="MDK48" s="429"/>
      <c r="MDL48" s="429"/>
      <c r="MDM48" s="429"/>
      <c r="MDN48" s="429"/>
      <c r="MDO48" s="429"/>
      <c r="MDP48" s="429"/>
      <c r="MDQ48" s="429"/>
      <c r="MDR48" s="429"/>
      <c r="MDS48" s="429"/>
      <c r="MDT48" s="429"/>
      <c r="MDU48" s="429"/>
      <c r="MDV48" s="429"/>
      <c r="MDW48" s="429"/>
      <c r="MDX48" s="429"/>
      <c r="MDY48" s="429"/>
      <c r="MDZ48" s="429"/>
      <c r="MEA48" s="429"/>
      <c r="MEB48" s="429"/>
      <c r="MEC48" s="429"/>
      <c r="MED48" s="429"/>
      <c r="MEE48" s="429"/>
      <c r="MEF48" s="429"/>
      <c r="MEG48" s="429"/>
      <c r="MEH48" s="429"/>
      <c r="MEI48" s="429"/>
      <c r="MEJ48" s="429"/>
      <c r="MEK48" s="429"/>
      <c r="MEL48" s="429"/>
      <c r="MEM48" s="429"/>
      <c r="MEN48" s="429"/>
      <c r="MEO48" s="429"/>
      <c r="MEP48" s="429"/>
      <c r="MEQ48" s="429"/>
      <c r="MER48" s="429"/>
      <c r="MES48" s="429"/>
      <c r="MET48" s="429"/>
      <c r="MEU48" s="429"/>
      <c r="MEV48" s="429"/>
      <c r="MEW48" s="429"/>
      <c r="MEX48" s="429"/>
      <c r="MEY48" s="429"/>
      <c r="MEZ48" s="429"/>
      <c r="MFA48" s="429"/>
      <c r="MFB48" s="429"/>
      <c r="MFC48" s="429"/>
      <c r="MFD48" s="429"/>
      <c r="MFE48" s="429"/>
      <c r="MFF48" s="429"/>
      <c r="MFG48" s="429"/>
      <c r="MFH48" s="429"/>
      <c r="MFI48" s="429"/>
      <c r="MFJ48" s="429"/>
      <c r="MFK48" s="429"/>
      <c r="MFL48" s="429"/>
      <c r="MFM48" s="429"/>
      <c r="MFN48" s="429"/>
      <c r="MFO48" s="429"/>
      <c r="MFP48" s="429"/>
      <c r="MFQ48" s="429"/>
      <c r="MFR48" s="429"/>
      <c r="MFS48" s="429"/>
      <c r="MFT48" s="429"/>
      <c r="MFU48" s="429"/>
      <c r="MFV48" s="429"/>
      <c r="MFW48" s="429"/>
      <c r="MFX48" s="429"/>
      <c r="MFY48" s="429"/>
      <c r="MFZ48" s="429"/>
      <c r="MGA48" s="429"/>
      <c r="MGB48" s="429"/>
      <c r="MGC48" s="429"/>
      <c r="MGD48" s="429"/>
      <c r="MGE48" s="429"/>
      <c r="MGF48" s="429"/>
      <c r="MGG48" s="429"/>
      <c r="MGH48" s="429"/>
      <c r="MGI48" s="429"/>
      <c r="MGJ48" s="429"/>
      <c r="MGK48" s="429"/>
      <c r="MGL48" s="429"/>
      <c r="MGM48" s="429"/>
      <c r="MGN48" s="429"/>
      <c r="MGO48" s="429"/>
      <c r="MGP48" s="429"/>
      <c r="MGQ48" s="429"/>
      <c r="MGR48" s="429"/>
      <c r="MGS48" s="429"/>
      <c r="MGT48" s="429"/>
      <c r="MGU48" s="429"/>
      <c r="MGV48" s="429"/>
      <c r="MGW48" s="429"/>
      <c r="MGX48" s="429"/>
      <c r="MGY48" s="429"/>
      <c r="MGZ48" s="429"/>
      <c r="MHA48" s="429"/>
      <c r="MHB48" s="429"/>
      <c r="MHC48" s="429"/>
      <c r="MHD48" s="429"/>
      <c r="MHE48" s="429"/>
      <c r="MHF48" s="429"/>
      <c r="MHG48" s="429"/>
      <c r="MHH48" s="429"/>
      <c r="MHI48" s="429"/>
      <c r="MHJ48" s="429"/>
      <c r="MHK48" s="429"/>
      <c r="MHL48" s="429"/>
      <c r="MHM48" s="429"/>
      <c r="MHN48" s="429"/>
      <c r="MHO48" s="429"/>
      <c r="MHP48" s="429"/>
      <c r="MHQ48" s="429"/>
      <c r="MHR48" s="429"/>
      <c r="MHS48" s="429"/>
      <c r="MHT48" s="429"/>
      <c r="MHU48" s="429"/>
      <c r="MHV48" s="429"/>
      <c r="MHW48" s="429"/>
      <c r="MHX48" s="429"/>
      <c r="MHY48" s="429"/>
      <c r="MHZ48" s="429"/>
      <c r="MIA48" s="429"/>
      <c r="MIB48" s="429"/>
      <c r="MIC48" s="429"/>
      <c r="MID48" s="429"/>
      <c r="MIE48" s="429"/>
      <c r="MIF48" s="429"/>
      <c r="MIG48" s="429"/>
      <c r="MIH48" s="429"/>
      <c r="MII48" s="429"/>
      <c r="MIJ48" s="429"/>
      <c r="MIK48" s="429"/>
      <c r="MIL48" s="429"/>
      <c r="MIM48" s="429"/>
      <c r="MIN48" s="429"/>
      <c r="MIO48" s="429"/>
      <c r="MIP48" s="429"/>
      <c r="MIQ48" s="429"/>
      <c r="MIR48" s="429"/>
      <c r="MIS48" s="429"/>
      <c r="MIT48" s="429"/>
      <c r="MIU48" s="429"/>
      <c r="MIV48" s="429"/>
      <c r="MIW48" s="429"/>
      <c r="MIX48" s="429"/>
      <c r="MIY48" s="429"/>
      <c r="MIZ48" s="429"/>
      <c r="MJA48" s="429"/>
      <c r="MJB48" s="429"/>
      <c r="MJC48" s="429"/>
      <c r="MJD48" s="429"/>
      <c r="MJE48" s="429"/>
      <c r="MJF48" s="429"/>
      <c r="MJG48" s="429"/>
      <c r="MJH48" s="429"/>
      <c r="MJI48" s="429"/>
      <c r="MJJ48" s="429"/>
      <c r="MJK48" s="429"/>
      <c r="MJL48" s="429"/>
      <c r="MJM48" s="429"/>
      <c r="MJN48" s="429"/>
      <c r="MJO48" s="429"/>
      <c r="MJP48" s="429"/>
      <c r="MJQ48" s="429"/>
      <c r="MJR48" s="429"/>
      <c r="MJS48" s="429"/>
      <c r="MJT48" s="429"/>
      <c r="MJU48" s="429"/>
      <c r="MJV48" s="429"/>
      <c r="MJW48" s="429"/>
      <c r="MJX48" s="429"/>
      <c r="MJY48" s="429"/>
      <c r="MJZ48" s="429"/>
      <c r="MKA48" s="429"/>
      <c r="MKB48" s="429"/>
      <c r="MKC48" s="429"/>
      <c r="MKD48" s="429"/>
      <c r="MKE48" s="429"/>
      <c r="MKF48" s="429"/>
      <c r="MKG48" s="429"/>
      <c r="MKH48" s="429"/>
      <c r="MKI48" s="429"/>
      <c r="MKJ48" s="429"/>
      <c r="MKK48" s="429"/>
      <c r="MKL48" s="429"/>
      <c r="MKM48" s="429"/>
      <c r="MKN48" s="429"/>
      <c r="MKO48" s="429"/>
      <c r="MKP48" s="429"/>
      <c r="MKQ48" s="429"/>
      <c r="MKR48" s="429"/>
      <c r="MKS48" s="429"/>
      <c r="MKT48" s="429"/>
      <c r="MKU48" s="429"/>
      <c r="MKV48" s="429"/>
      <c r="MKW48" s="429"/>
      <c r="MKX48" s="429"/>
      <c r="MKY48" s="429"/>
      <c r="MKZ48" s="429"/>
      <c r="MLA48" s="429"/>
      <c r="MLB48" s="429"/>
      <c r="MLC48" s="429"/>
      <c r="MLD48" s="429"/>
      <c r="MLE48" s="429"/>
      <c r="MLF48" s="429"/>
      <c r="MLG48" s="429"/>
      <c r="MLH48" s="429"/>
      <c r="MLI48" s="429"/>
      <c r="MLJ48" s="429"/>
      <c r="MLK48" s="429"/>
      <c r="MLL48" s="429"/>
      <c r="MLM48" s="429"/>
      <c r="MLN48" s="429"/>
      <c r="MLO48" s="429"/>
      <c r="MLP48" s="429"/>
      <c r="MLQ48" s="429"/>
      <c r="MLR48" s="429"/>
      <c r="MLS48" s="429"/>
      <c r="MLT48" s="429"/>
      <c r="MLU48" s="429"/>
      <c r="MLV48" s="429"/>
      <c r="MLW48" s="429"/>
      <c r="MLX48" s="429"/>
      <c r="MLY48" s="429"/>
      <c r="MLZ48" s="429"/>
      <c r="MMA48" s="429"/>
      <c r="MMB48" s="429"/>
      <c r="MMC48" s="429"/>
      <c r="MMD48" s="429"/>
      <c r="MME48" s="429"/>
      <c r="MMF48" s="429"/>
      <c r="MMG48" s="429"/>
      <c r="MMH48" s="429"/>
      <c r="MMI48" s="429"/>
      <c r="MMJ48" s="429"/>
      <c r="MMK48" s="429"/>
      <c r="MML48" s="429"/>
      <c r="MMM48" s="429"/>
      <c r="MMN48" s="429"/>
      <c r="MMO48" s="429"/>
      <c r="MMP48" s="429"/>
      <c r="MMQ48" s="429"/>
      <c r="MMR48" s="429"/>
      <c r="MMS48" s="429"/>
      <c r="MMT48" s="429"/>
      <c r="MMU48" s="429"/>
      <c r="MMV48" s="429"/>
      <c r="MMW48" s="429"/>
      <c r="MMX48" s="429"/>
      <c r="MMY48" s="429"/>
      <c r="MMZ48" s="429"/>
      <c r="MNA48" s="429"/>
      <c r="MNB48" s="429"/>
      <c r="MNC48" s="429"/>
      <c r="MND48" s="429"/>
      <c r="MNE48" s="429"/>
      <c r="MNF48" s="429"/>
      <c r="MNG48" s="429"/>
      <c r="MNH48" s="429"/>
      <c r="MNI48" s="429"/>
      <c r="MNJ48" s="429"/>
      <c r="MNK48" s="429"/>
      <c r="MNL48" s="429"/>
      <c r="MNM48" s="429"/>
      <c r="MNN48" s="429"/>
      <c r="MNO48" s="429"/>
      <c r="MNP48" s="429"/>
      <c r="MNQ48" s="429"/>
      <c r="MNR48" s="429"/>
      <c r="MNS48" s="429"/>
      <c r="MNT48" s="429"/>
      <c r="MNU48" s="429"/>
      <c r="MNV48" s="429"/>
      <c r="MNW48" s="429"/>
      <c r="MNX48" s="429"/>
      <c r="MNY48" s="429"/>
      <c r="MNZ48" s="429"/>
      <c r="MOA48" s="429"/>
      <c r="MOB48" s="429"/>
      <c r="MOC48" s="429"/>
      <c r="MOD48" s="429"/>
      <c r="MOE48" s="429"/>
      <c r="MOF48" s="429"/>
      <c r="MOG48" s="429"/>
      <c r="MOH48" s="429"/>
      <c r="MOI48" s="429"/>
      <c r="MOJ48" s="429"/>
      <c r="MOK48" s="429"/>
      <c r="MOL48" s="429"/>
      <c r="MOM48" s="429"/>
      <c r="MON48" s="429"/>
      <c r="MOO48" s="429"/>
      <c r="MOP48" s="429"/>
      <c r="MOQ48" s="429"/>
      <c r="MOR48" s="429"/>
      <c r="MOS48" s="429"/>
      <c r="MOT48" s="429"/>
      <c r="MOU48" s="429"/>
      <c r="MOV48" s="429"/>
      <c r="MOW48" s="429"/>
      <c r="MOX48" s="429"/>
      <c r="MOY48" s="429"/>
      <c r="MOZ48" s="429"/>
      <c r="MPA48" s="429"/>
      <c r="MPB48" s="429"/>
      <c r="MPC48" s="429"/>
      <c r="MPD48" s="429"/>
      <c r="MPE48" s="429"/>
      <c r="MPF48" s="429"/>
      <c r="MPG48" s="429"/>
      <c r="MPH48" s="429"/>
      <c r="MPI48" s="429"/>
      <c r="MPJ48" s="429"/>
      <c r="MPK48" s="429"/>
      <c r="MPL48" s="429"/>
      <c r="MPM48" s="429"/>
      <c r="MPN48" s="429"/>
      <c r="MPO48" s="429"/>
      <c r="MPP48" s="429"/>
      <c r="MPQ48" s="429"/>
      <c r="MPR48" s="429"/>
      <c r="MPS48" s="429"/>
      <c r="MPT48" s="429"/>
      <c r="MPU48" s="429"/>
      <c r="MPV48" s="429"/>
      <c r="MPW48" s="429"/>
      <c r="MPX48" s="429"/>
      <c r="MPY48" s="429"/>
      <c r="MPZ48" s="429"/>
      <c r="MQA48" s="429"/>
      <c r="MQB48" s="429"/>
      <c r="MQC48" s="429"/>
      <c r="MQD48" s="429"/>
      <c r="MQE48" s="429"/>
      <c r="MQF48" s="429"/>
      <c r="MQG48" s="429"/>
      <c r="MQH48" s="429"/>
      <c r="MQI48" s="429"/>
      <c r="MQJ48" s="429"/>
      <c r="MQK48" s="429"/>
      <c r="MQL48" s="429"/>
      <c r="MQM48" s="429"/>
      <c r="MQN48" s="429"/>
      <c r="MQO48" s="429"/>
      <c r="MQP48" s="429"/>
      <c r="MQQ48" s="429"/>
      <c r="MQR48" s="429"/>
      <c r="MQS48" s="429"/>
      <c r="MQT48" s="429"/>
      <c r="MQU48" s="429"/>
      <c r="MQV48" s="429"/>
      <c r="MQW48" s="429"/>
      <c r="MQX48" s="429"/>
      <c r="MQY48" s="429"/>
      <c r="MQZ48" s="429"/>
      <c r="MRA48" s="429"/>
      <c r="MRB48" s="429"/>
      <c r="MRC48" s="429"/>
      <c r="MRD48" s="429"/>
      <c r="MRE48" s="429"/>
      <c r="MRF48" s="429"/>
      <c r="MRG48" s="429"/>
      <c r="MRH48" s="429"/>
      <c r="MRI48" s="429"/>
      <c r="MRJ48" s="429"/>
      <c r="MRK48" s="429"/>
      <c r="MRL48" s="429"/>
      <c r="MRM48" s="429"/>
      <c r="MRN48" s="429"/>
      <c r="MRO48" s="429"/>
      <c r="MRP48" s="429"/>
      <c r="MRQ48" s="429"/>
      <c r="MRR48" s="429"/>
      <c r="MRS48" s="429"/>
      <c r="MRT48" s="429"/>
      <c r="MRU48" s="429"/>
      <c r="MRV48" s="429"/>
      <c r="MRW48" s="429"/>
      <c r="MRX48" s="429"/>
      <c r="MRY48" s="429"/>
      <c r="MRZ48" s="429"/>
      <c r="MSA48" s="429"/>
      <c r="MSB48" s="429"/>
      <c r="MSC48" s="429"/>
      <c r="MSD48" s="429"/>
      <c r="MSE48" s="429"/>
      <c r="MSF48" s="429"/>
      <c r="MSG48" s="429"/>
      <c r="MSH48" s="429"/>
      <c r="MSI48" s="429"/>
      <c r="MSJ48" s="429"/>
      <c r="MSK48" s="429"/>
      <c r="MSL48" s="429"/>
      <c r="MSM48" s="429"/>
      <c r="MSN48" s="429"/>
      <c r="MSO48" s="429"/>
      <c r="MSP48" s="429"/>
      <c r="MSQ48" s="429"/>
      <c r="MSR48" s="429"/>
      <c r="MSS48" s="429"/>
      <c r="MST48" s="429"/>
      <c r="MSU48" s="429"/>
      <c r="MSV48" s="429"/>
      <c r="MSW48" s="429"/>
      <c r="MSX48" s="429"/>
      <c r="MSY48" s="429"/>
      <c r="MSZ48" s="429"/>
      <c r="MTA48" s="429"/>
      <c r="MTB48" s="429"/>
      <c r="MTC48" s="429"/>
      <c r="MTD48" s="429"/>
      <c r="MTE48" s="429"/>
      <c r="MTF48" s="429"/>
      <c r="MTG48" s="429"/>
      <c r="MTH48" s="429"/>
      <c r="MTI48" s="429"/>
      <c r="MTJ48" s="429"/>
      <c r="MTK48" s="429"/>
      <c r="MTL48" s="429"/>
      <c r="MTM48" s="429"/>
      <c r="MTN48" s="429"/>
      <c r="MTO48" s="429"/>
      <c r="MTP48" s="429"/>
      <c r="MTQ48" s="429"/>
      <c r="MTR48" s="429"/>
      <c r="MTS48" s="429"/>
      <c r="MTT48" s="429"/>
      <c r="MTU48" s="429"/>
      <c r="MTV48" s="429"/>
      <c r="MTW48" s="429"/>
      <c r="MTX48" s="429"/>
      <c r="MTY48" s="429"/>
      <c r="MTZ48" s="429"/>
      <c r="MUA48" s="429"/>
      <c r="MUB48" s="429"/>
      <c r="MUC48" s="429"/>
      <c r="MUD48" s="429"/>
      <c r="MUE48" s="429"/>
      <c r="MUF48" s="429"/>
      <c r="MUG48" s="429"/>
      <c r="MUH48" s="429"/>
      <c r="MUI48" s="429"/>
      <c r="MUJ48" s="429"/>
      <c r="MUK48" s="429"/>
      <c r="MUL48" s="429"/>
      <c r="MUM48" s="429"/>
      <c r="MUN48" s="429"/>
      <c r="MUO48" s="429"/>
      <c r="MUP48" s="429"/>
      <c r="MUQ48" s="429"/>
      <c r="MUR48" s="429"/>
      <c r="MUS48" s="429"/>
      <c r="MUT48" s="429"/>
      <c r="MUU48" s="429"/>
      <c r="MUV48" s="429"/>
      <c r="MUW48" s="429"/>
      <c r="MUX48" s="429"/>
      <c r="MUY48" s="429"/>
      <c r="MUZ48" s="429"/>
      <c r="MVA48" s="429"/>
      <c r="MVB48" s="429"/>
      <c r="MVC48" s="429"/>
      <c r="MVD48" s="429"/>
      <c r="MVE48" s="429"/>
      <c r="MVF48" s="429"/>
      <c r="MVG48" s="429"/>
      <c r="MVH48" s="429"/>
      <c r="MVI48" s="429"/>
      <c r="MVJ48" s="429"/>
      <c r="MVK48" s="429"/>
      <c r="MVL48" s="429"/>
      <c r="MVM48" s="429"/>
      <c r="MVN48" s="429"/>
      <c r="MVO48" s="429"/>
      <c r="MVP48" s="429"/>
      <c r="MVQ48" s="429"/>
      <c r="MVR48" s="429"/>
      <c r="MVS48" s="429"/>
      <c r="MVT48" s="429"/>
      <c r="MVU48" s="429"/>
      <c r="MVV48" s="429"/>
      <c r="MVW48" s="429"/>
      <c r="MVX48" s="429"/>
      <c r="MVY48" s="429"/>
      <c r="MVZ48" s="429"/>
      <c r="MWA48" s="429"/>
      <c r="MWB48" s="429"/>
      <c r="MWC48" s="429"/>
      <c r="MWD48" s="429"/>
      <c r="MWE48" s="429"/>
      <c r="MWF48" s="429"/>
      <c r="MWG48" s="429"/>
      <c r="MWH48" s="429"/>
      <c r="MWI48" s="429"/>
      <c r="MWJ48" s="429"/>
      <c r="MWK48" s="429"/>
      <c r="MWL48" s="429"/>
      <c r="MWM48" s="429"/>
      <c r="MWN48" s="429"/>
      <c r="MWO48" s="429"/>
      <c r="MWP48" s="429"/>
      <c r="MWQ48" s="429"/>
      <c r="MWR48" s="429"/>
      <c r="MWS48" s="429"/>
      <c r="MWT48" s="429"/>
      <c r="MWU48" s="429"/>
      <c r="MWV48" s="429"/>
      <c r="MWW48" s="429"/>
      <c r="MWX48" s="429"/>
      <c r="MWY48" s="429"/>
      <c r="MWZ48" s="429"/>
      <c r="MXA48" s="429"/>
      <c r="MXB48" s="429"/>
      <c r="MXC48" s="429"/>
      <c r="MXD48" s="429"/>
      <c r="MXE48" s="429"/>
      <c r="MXF48" s="429"/>
      <c r="MXG48" s="429"/>
      <c r="MXH48" s="429"/>
      <c r="MXI48" s="429"/>
      <c r="MXJ48" s="429"/>
      <c r="MXK48" s="429"/>
      <c r="MXL48" s="429"/>
      <c r="MXM48" s="429"/>
      <c r="MXN48" s="429"/>
      <c r="MXO48" s="429"/>
      <c r="MXP48" s="429"/>
      <c r="MXQ48" s="429"/>
      <c r="MXR48" s="429"/>
      <c r="MXS48" s="429"/>
      <c r="MXT48" s="429"/>
      <c r="MXU48" s="429"/>
      <c r="MXV48" s="429"/>
      <c r="MXW48" s="429"/>
      <c r="MXX48" s="429"/>
      <c r="MXY48" s="429"/>
      <c r="MXZ48" s="429"/>
      <c r="MYA48" s="429"/>
      <c r="MYB48" s="429"/>
      <c r="MYC48" s="429"/>
      <c r="MYD48" s="429"/>
      <c r="MYE48" s="429"/>
      <c r="MYF48" s="429"/>
      <c r="MYG48" s="429"/>
      <c r="MYH48" s="429"/>
      <c r="MYI48" s="429"/>
      <c r="MYJ48" s="429"/>
      <c r="MYK48" s="429"/>
      <c r="MYL48" s="429"/>
      <c r="MYM48" s="429"/>
      <c r="MYN48" s="429"/>
      <c r="MYO48" s="429"/>
      <c r="MYP48" s="429"/>
      <c r="MYQ48" s="429"/>
      <c r="MYR48" s="429"/>
      <c r="MYS48" s="429"/>
      <c r="MYT48" s="429"/>
      <c r="MYU48" s="429"/>
      <c r="MYV48" s="429"/>
      <c r="MYW48" s="429"/>
      <c r="MYX48" s="429"/>
      <c r="MYY48" s="429"/>
      <c r="MYZ48" s="429"/>
      <c r="MZA48" s="429"/>
      <c r="MZB48" s="429"/>
      <c r="MZC48" s="429"/>
      <c r="MZD48" s="429"/>
      <c r="MZE48" s="429"/>
      <c r="MZF48" s="429"/>
      <c r="MZG48" s="429"/>
      <c r="MZH48" s="429"/>
      <c r="MZI48" s="429"/>
      <c r="MZJ48" s="429"/>
      <c r="MZK48" s="429"/>
      <c r="MZL48" s="429"/>
      <c r="MZM48" s="429"/>
      <c r="MZN48" s="429"/>
      <c r="MZO48" s="429"/>
      <c r="MZP48" s="429"/>
      <c r="MZQ48" s="429"/>
      <c r="MZR48" s="429"/>
      <c r="MZS48" s="429"/>
      <c r="MZT48" s="429"/>
      <c r="MZU48" s="429"/>
      <c r="MZV48" s="429"/>
      <c r="MZW48" s="429"/>
      <c r="MZX48" s="429"/>
      <c r="MZY48" s="429"/>
      <c r="MZZ48" s="429"/>
      <c r="NAA48" s="429"/>
      <c r="NAB48" s="429"/>
      <c r="NAC48" s="429"/>
      <c r="NAD48" s="429"/>
      <c r="NAE48" s="429"/>
      <c r="NAF48" s="429"/>
      <c r="NAG48" s="429"/>
      <c r="NAH48" s="429"/>
      <c r="NAI48" s="429"/>
      <c r="NAJ48" s="429"/>
      <c r="NAK48" s="429"/>
      <c r="NAL48" s="429"/>
      <c r="NAM48" s="429"/>
      <c r="NAN48" s="429"/>
      <c r="NAO48" s="429"/>
      <c r="NAP48" s="429"/>
      <c r="NAQ48" s="429"/>
      <c r="NAR48" s="429"/>
      <c r="NAS48" s="429"/>
      <c r="NAT48" s="429"/>
      <c r="NAU48" s="429"/>
      <c r="NAV48" s="429"/>
      <c r="NAW48" s="429"/>
      <c r="NAX48" s="429"/>
      <c r="NAY48" s="429"/>
      <c r="NAZ48" s="429"/>
      <c r="NBA48" s="429"/>
      <c r="NBB48" s="429"/>
      <c r="NBC48" s="429"/>
      <c r="NBD48" s="429"/>
      <c r="NBE48" s="429"/>
      <c r="NBF48" s="429"/>
      <c r="NBG48" s="429"/>
      <c r="NBH48" s="429"/>
      <c r="NBI48" s="429"/>
      <c r="NBJ48" s="429"/>
      <c r="NBK48" s="429"/>
      <c r="NBL48" s="429"/>
      <c r="NBM48" s="429"/>
      <c r="NBN48" s="429"/>
      <c r="NBO48" s="429"/>
      <c r="NBP48" s="429"/>
      <c r="NBQ48" s="429"/>
      <c r="NBR48" s="429"/>
      <c r="NBS48" s="429"/>
      <c r="NBT48" s="429"/>
      <c r="NBU48" s="429"/>
      <c r="NBV48" s="429"/>
      <c r="NBW48" s="429"/>
      <c r="NBX48" s="429"/>
      <c r="NBY48" s="429"/>
      <c r="NBZ48" s="429"/>
      <c r="NCA48" s="429"/>
      <c r="NCB48" s="429"/>
      <c r="NCC48" s="429"/>
      <c r="NCD48" s="429"/>
      <c r="NCE48" s="429"/>
      <c r="NCF48" s="429"/>
      <c r="NCG48" s="429"/>
      <c r="NCH48" s="429"/>
      <c r="NCI48" s="429"/>
      <c r="NCJ48" s="429"/>
      <c r="NCK48" s="429"/>
      <c r="NCL48" s="429"/>
      <c r="NCM48" s="429"/>
      <c r="NCN48" s="429"/>
      <c r="NCO48" s="429"/>
      <c r="NCP48" s="429"/>
      <c r="NCQ48" s="429"/>
      <c r="NCR48" s="429"/>
      <c r="NCS48" s="429"/>
      <c r="NCT48" s="429"/>
      <c r="NCU48" s="429"/>
      <c r="NCV48" s="429"/>
      <c r="NCW48" s="429"/>
      <c r="NCX48" s="429"/>
      <c r="NCY48" s="429"/>
      <c r="NCZ48" s="429"/>
      <c r="NDA48" s="429"/>
      <c r="NDB48" s="429"/>
      <c r="NDC48" s="429"/>
      <c r="NDD48" s="429"/>
      <c r="NDE48" s="429"/>
      <c r="NDF48" s="429"/>
      <c r="NDG48" s="429"/>
      <c r="NDH48" s="429"/>
      <c r="NDI48" s="429"/>
      <c r="NDJ48" s="429"/>
      <c r="NDK48" s="429"/>
      <c r="NDL48" s="429"/>
      <c r="NDM48" s="429"/>
      <c r="NDN48" s="429"/>
      <c r="NDO48" s="429"/>
      <c r="NDP48" s="429"/>
      <c r="NDQ48" s="429"/>
      <c r="NDR48" s="429"/>
      <c r="NDS48" s="429"/>
      <c r="NDT48" s="429"/>
      <c r="NDU48" s="429"/>
      <c r="NDV48" s="429"/>
      <c r="NDW48" s="429"/>
      <c r="NDX48" s="429"/>
      <c r="NDY48" s="429"/>
      <c r="NDZ48" s="429"/>
      <c r="NEA48" s="429"/>
      <c r="NEB48" s="429"/>
      <c r="NEC48" s="429"/>
      <c r="NED48" s="429"/>
      <c r="NEE48" s="429"/>
      <c r="NEF48" s="429"/>
      <c r="NEG48" s="429"/>
      <c r="NEH48" s="429"/>
      <c r="NEI48" s="429"/>
      <c r="NEJ48" s="429"/>
      <c r="NEK48" s="429"/>
      <c r="NEL48" s="429"/>
      <c r="NEM48" s="429"/>
      <c r="NEN48" s="429"/>
      <c r="NEO48" s="429"/>
      <c r="NEP48" s="429"/>
      <c r="NEQ48" s="429"/>
      <c r="NER48" s="429"/>
      <c r="NES48" s="429"/>
      <c r="NET48" s="429"/>
      <c r="NEU48" s="429"/>
      <c r="NEV48" s="429"/>
      <c r="NEW48" s="429"/>
      <c r="NEX48" s="429"/>
      <c r="NEY48" s="429"/>
      <c r="NEZ48" s="429"/>
      <c r="NFA48" s="429"/>
      <c r="NFB48" s="429"/>
      <c r="NFC48" s="429"/>
      <c r="NFD48" s="429"/>
      <c r="NFE48" s="429"/>
      <c r="NFF48" s="429"/>
      <c r="NFG48" s="429"/>
      <c r="NFH48" s="429"/>
      <c r="NFI48" s="429"/>
      <c r="NFJ48" s="429"/>
      <c r="NFK48" s="429"/>
      <c r="NFL48" s="429"/>
      <c r="NFM48" s="429"/>
      <c r="NFN48" s="429"/>
      <c r="NFO48" s="429"/>
      <c r="NFP48" s="429"/>
      <c r="NFQ48" s="429"/>
      <c r="NFR48" s="429"/>
      <c r="NFS48" s="429"/>
      <c r="NFT48" s="429"/>
      <c r="NFU48" s="429"/>
      <c r="NFV48" s="429"/>
      <c r="NFW48" s="429"/>
      <c r="NFX48" s="429"/>
      <c r="NFY48" s="429"/>
      <c r="NFZ48" s="429"/>
      <c r="NGA48" s="429"/>
      <c r="NGB48" s="429"/>
      <c r="NGC48" s="429"/>
      <c r="NGD48" s="429"/>
      <c r="NGE48" s="429"/>
      <c r="NGF48" s="429"/>
      <c r="NGG48" s="429"/>
      <c r="NGH48" s="429"/>
      <c r="NGI48" s="429"/>
      <c r="NGJ48" s="429"/>
      <c r="NGK48" s="429"/>
      <c r="NGL48" s="429"/>
      <c r="NGM48" s="429"/>
      <c r="NGN48" s="429"/>
      <c r="NGO48" s="429"/>
      <c r="NGP48" s="429"/>
      <c r="NGQ48" s="429"/>
      <c r="NGR48" s="429"/>
      <c r="NGS48" s="429"/>
      <c r="NGT48" s="429"/>
      <c r="NGU48" s="429"/>
      <c r="NGV48" s="429"/>
      <c r="NGW48" s="429"/>
      <c r="NGX48" s="429"/>
      <c r="NGY48" s="429"/>
      <c r="NGZ48" s="429"/>
      <c r="NHA48" s="429"/>
      <c r="NHB48" s="429"/>
      <c r="NHC48" s="429"/>
      <c r="NHD48" s="429"/>
      <c r="NHE48" s="429"/>
      <c r="NHF48" s="429"/>
      <c r="NHG48" s="429"/>
      <c r="NHH48" s="429"/>
      <c r="NHI48" s="429"/>
      <c r="NHJ48" s="429"/>
      <c r="NHK48" s="429"/>
      <c r="NHL48" s="429"/>
      <c r="NHM48" s="429"/>
      <c r="NHN48" s="429"/>
      <c r="NHO48" s="429"/>
      <c r="NHP48" s="429"/>
      <c r="NHQ48" s="429"/>
      <c r="NHR48" s="429"/>
      <c r="NHS48" s="429"/>
      <c r="NHT48" s="429"/>
      <c r="NHU48" s="429"/>
      <c r="NHV48" s="429"/>
      <c r="NHW48" s="429"/>
      <c r="NHX48" s="429"/>
      <c r="NHY48" s="429"/>
      <c r="NHZ48" s="429"/>
      <c r="NIA48" s="429"/>
      <c r="NIB48" s="429"/>
      <c r="NIC48" s="429"/>
      <c r="NID48" s="429"/>
      <c r="NIE48" s="429"/>
      <c r="NIF48" s="429"/>
      <c r="NIG48" s="429"/>
      <c r="NIH48" s="429"/>
      <c r="NII48" s="429"/>
      <c r="NIJ48" s="429"/>
      <c r="NIK48" s="429"/>
      <c r="NIL48" s="429"/>
      <c r="NIM48" s="429"/>
      <c r="NIN48" s="429"/>
      <c r="NIO48" s="429"/>
      <c r="NIP48" s="429"/>
      <c r="NIQ48" s="429"/>
      <c r="NIR48" s="429"/>
      <c r="NIS48" s="429"/>
      <c r="NIT48" s="429"/>
      <c r="NIU48" s="429"/>
      <c r="NIV48" s="429"/>
      <c r="NIW48" s="429"/>
      <c r="NIX48" s="429"/>
      <c r="NIY48" s="429"/>
      <c r="NIZ48" s="429"/>
      <c r="NJA48" s="429"/>
      <c r="NJB48" s="429"/>
      <c r="NJC48" s="429"/>
      <c r="NJD48" s="429"/>
      <c r="NJE48" s="429"/>
      <c r="NJF48" s="429"/>
      <c r="NJG48" s="429"/>
      <c r="NJH48" s="429"/>
      <c r="NJI48" s="429"/>
      <c r="NJJ48" s="429"/>
      <c r="NJK48" s="429"/>
      <c r="NJL48" s="429"/>
      <c r="NJM48" s="429"/>
      <c r="NJN48" s="429"/>
      <c r="NJO48" s="429"/>
      <c r="NJP48" s="429"/>
      <c r="NJQ48" s="429"/>
      <c r="NJR48" s="429"/>
      <c r="NJS48" s="429"/>
      <c r="NJT48" s="429"/>
      <c r="NJU48" s="429"/>
      <c r="NJV48" s="429"/>
      <c r="NJW48" s="429"/>
      <c r="NJX48" s="429"/>
      <c r="NJY48" s="429"/>
      <c r="NJZ48" s="429"/>
      <c r="NKA48" s="429"/>
      <c r="NKB48" s="429"/>
      <c r="NKC48" s="429"/>
      <c r="NKD48" s="429"/>
      <c r="NKE48" s="429"/>
      <c r="NKF48" s="429"/>
      <c r="NKG48" s="429"/>
      <c r="NKH48" s="429"/>
      <c r="NKI48" s="429"/>
      <c r="NKJ48" s="429"/>
      <c r="NKK48" s="429"/>
      <c r="NKL48" s="429"/>
      <c r="NKM48" s="429"/>
      <c r="NKN48" s="429"/>
      <c r="NKO48" s="429"/>
      <c r="NKP48" s="429"/>
      <c r="NKQ48" s="429"/>
      <c r="NKR48" s="429"/>
      <c r="NKS48" s="429"/>
      <c r="NKT48" s="429"/>
      <c r="NKU48" s="429"/>
      <c r="NKV48" s="429"/>
      <c r="NKW48" s="429"/>
      <c r="NKX48" s="429"/>
      <c r="NKY48" s="429"/>
      <c r="NKZ48" s="429"/>
      <c r="NLA48" s="429"/>
      <c r="NLB48" s="429"/>
      <c r="NLC48" s="429"/>
      <c r="NLD48" s="429"/>
      <c r="NLE48" s="429"/>
      <c r="NLF48" s="429"/>
      <c r="NLG48" s="429"/>
      <c r="NLH48" s="429"/>
      <c r="NLI48" s="429"/>
      <c r="NLJ48" s="429"/>
      <c r="NLK48" s="429"/>
      <c r="NLL48" s="429"/>
      <c r="NLM48" s="429"/>
      <c r="NLN48" s="429"/>
      <c r="NLO48" s="429"/>
      <c r="NLP48" s="429"/>
      <c r="NLQ48" s="429"/>
      <c r="NLR48" s="429"/>
      <c r="NLS48" s="429"/>
      <c r="NLT48" s="429"/>
      <c r="NLU48" s="429"/>
      <c r="NLV48" s="429"/>
      <c r="NLW48" s="429"/>
      <c r="NLX48" s="429"/>
      <c r="NLY48" s="429"/>
      <c r="NLZ48" s="429"/>
      <c r="NMA48" s="429"/>
      <c r="NMB48" s="429"/>
      <c r="NMC48" s="429"/>
      <c r="NMD48" s="429"/>
      <c r="NME48" s="429"/>
      <c r="NMF48" s="429"/>
      <c r="NMG48" s="429"/>
      <c r="NMH48" s="429"/>
      <c r="NMI48" s="429"/>
      <c r="NMJ48" s="429"/>
      <c r="NMK48" s="429"/>
      <c r="NML48" s="429"/>
      <c r="NMM48" s="429"/>
      <c r="NMN48" s="429"/>
      <c r="NMO48" s="429"/>
      <c r="NMP48" s="429"/>
      <c r="NMQ48" s="429"/>
      <c r="NMR48" s="429"/>
      <c r="NMS48" s="429"/>
      <c r="NMT48" s="429"/>
      <c r="NMU48" s="429"/>
      <c r="NMV48" s="429"/>
      <c r="NMW48" s="429"/>
      <c r="NMX48" s="429"/>
      <c r="NMY48" s="429"/>
      <c r="NMZ48" s="429"/>
      <c r="NNA48" s="429"/>
      <c r="NNB48" s="429"/>
      <c r="NNC48" s="429"/>
      <c r="NND48" s="429"/>
      <c r="NNE48" s="429"/>
      <c r="NNF48" s="429"/>
      <c r="NNG48" s="429"/>
      <c r="NNH48" s="429"/>
      <c r="NNI48" s="429"/>
      <c r="NNJ48" s="429"/>
      <c r="NNK48" s="429"/>
      <c r="NNL48" s="429"/>
      <c r="NNM48" s="429"/>
      <c r="NNN48" s="429"/>
      <c r="NNO48" s="429"/>
      <c r="NNP48" s="429"/>
      <c r="NNQ48" s="429"/>
      <c r="NNR48" s="429"/>
      <c r="NNS48" s="429"/>
      <c r="NNT48" s="429"/>
      <c r="NNU48" s="429"/>
      <c r="NNV48" s="429"/>
      <c r="NNW48" s="429"/>
      <c r="NNX48" s="429"/>
      <c r="NNY48" s="429"/>
      <c r="NNZ48" s="429"/>
      <c r="NOA48" s="429"/>
      <c r="NOB48" s="429"/>
      <c r="NOC48" s="429"/>
      <c r="NOD48" s="429"/>
      <c r="NOE48" s="429"/>
      <c r="NOF48" s="429"/>
      <c r="NOG48" s="429"/>
      <c r="NOH48" s="429"/>
      <c r="NOI48" s="429"/>
      <c r="NOJ48" s="429"/>
      <c r="NOK48" s="429"/>
      <c r="NOL48" s="429"/>
      <c r="NOM48" s="429"/>
      <c r="NON48" s="429"/>
      <c r="NOO48" s="429"/>
      <c r="NOP48" s="429"/>
      <c r="NOQ48" s="429"/>
      <c r="NOR48" s="429"/>
      <c r="NOS48" s="429"/>
      <c r="NOT48" s="429"/>
      <c r="NOU48" s="429"/>
      <c r="NOV48" s="429"/>
      <c r="NOW48" s="429"/>
      <c r="NOX48" s="429"/>
      <c r="NOY48" s="429"/>
      <c r="NOZ48" s="429"/>
      <c r="NPA48" s="429"/>
      <c r="NPB48" s="429"/>
      <c r="NPC48" s="429"/>
      <c r="NPD48" s="429"/>
      <c r="NPE48" s="429"/>
      <c r="NPF48" s="429"/>
      <c r="NPG48" s="429"/>
      <c r="NPH48" s="429"/>
      <c r="NPI48" s="429"/>
      <c r="NPJ48" s="429"/>
      <c r="NPK48" s="429"/>
      <c r="NPL48" s="429"/>
      <c r="NPM48" s="429"/>
      <c r="NPN48" s="429"/>
      <c r="NPO48" s="429"/>
      <c r="NPP48" s="429"/>
      <c r="NPQ48" s="429"/>
      <c r="NPR48" s="429"/>
      <c r="NPS48" s="429"/>
      <c r="NPT48" s="429"/>
      <c r="NPU48" s="429"/>
      <c r="NPV48" s="429"/>
      <c r="NPW48" s="429"/>
      <c r="NPX48" s="429"/>
      <c r="NPY48" s="429"/>
      <c r="NPZ48" s="429"/>
      <c r="NQA48" s="429"/>
      <c r="NQB48" s="429"/>
      <c r="NQC48" s="429"/>
      <c r="NQD48" s="429"/>
      <c r="NQE48" s="429"/>
      <c r="NQF48" s="429"/>
      <c r="NQG48" s="429"/>
      <c r="NQH48" s="429"/>
      <c r="NQI48" s="429"/>
      <c r="NQJ48" s="429"/>
      <c r="NQK48" s="429"/>
      <c r="NQL48" s="429"/>
      <c r="NQM48" s="429"/>
      <c r="NQN48" s="429"/>
      <c r="NQO48" s="429"/>
      <c r="NQP48" s="429"/>
      <c r="NQQ48" s="429"/>
      <c r="NQR48" s="429"/>
      <c r="NQS48" s="429"/>
      <c r="NQT48" s="429"/>
      <c r="NQU48" s="429"/>
      <c r="NQV48" s="429"/>
      <c r="NQW48" s="429"/>
      <c r="NQX48" s="429"/>
      <c r="NQY48" s="429"/>
      <c r="NQZ48" s="429"/>
      <c r="NRA48" s="429"/>
      <c r="NRB48" s="429"/>
      <c r="NRC48" s="429"/>
      <c r="NRD48" s="429"/>
      <c r="NRE48" s="429"/>
      <c r="NRF48" s="429"/>
      <c r="NRG48" s="429"/>
      <c r="NRH48" s="429"/>
      <c r="NRI48" s="429"/>
      <c r="NRJ48" s="429"/>
      <c r="NRK48" s="429"/>
      <c r="NRL48" s="429"/>
      <c r="NRM48" s="429"/>
      <c r="NRN48" s="429"/>
      <c r="NRO48" s="429"/>
      <c r="NRP48" s="429"/>
      <c r="NRQ48" s="429"/>
      <c r="NRR48" s="429"/>
      <c r="NRS48" s="429"/>
      <c r="NRT48" s="429"/>
      <c r="NRU48" s="429"/>
      <c r="NRV48" s="429"/>
      <c r="NRW48" s="429"/>
      <c r="NRX48" s="429"/>
      <c r="NRY48" s="429"/>
      <c r="NRZ48" s="429"/>
      <c r="NSA48" s="429"/>
      <c r="NSB48" s="429"/>
      <c r="NSC48" s="429"/>
      <c r="NSD48" s="429"/>
      <c r="NSE48" s="429"/>
      <c r="NSF48" s="429"/>
      <c r="NSG48" s="429"/>
      <c r="NSH48" s="429"/>
      <c r="NSI48" s="429"/>
      <c r="NSJ48" s="429"/>
      <c r="NSK48" s="429"/>
      <c r="NSL48" s="429"/>
      <c r="NSM48" s="429"/>
      <c r="NSN48" s="429"/>
      <c r="NSO48" s="429"/>
      <c r="NSP48" s="429"/>
      <c r="NSQ48" s="429"/>
      <c r="NSR48" s="429"/>
      <c r="NSS48" s="429"/>
      <c r="NST48" s="429"/>
      <c r="NSU48" s="429"/>
      <c r="NSV48" s="429"/>
      <c r="NSW48" s="429"/>
      <c r="NSX48" s="429"/>
      <c r="NSY48" s="429"/>
      <c r="NSZ48" s="429"/>
      <c r="NTA48" s="429"/>
      <c r="NTB48" s="429"/>
      <c r="NTC48" s="429"/>
      <c r="NTD48" s="429"/>
      <c r="NTE48" s="429"/>
      <c r="NTF48" s="429"/>
      <c r="NTG48" s="429"/>
      <c r="NTH48" s="429"/>
      <c r="NTI48" s="429"/>
      <c r="NTJ48" s="429"/>
      <c r="NTK48" s="429"/>
      <c r="NTL48" s="429"/>
      <c r="NTM48" s="429"/>
      <c r="NTN48" s="429"/>
      <c r="NTO48" s="429"/>
      <c r="NTP48" s="429"/>
      <c r="NTQ48" s="429"/>
      <c r="NTR48" s="429"/>
      <c r="NTS48" s="429"/>
      <c r="NTT48" s="429"/>
      <c r="NTU48" s="429"/>
      <c r="NTV48" s="429"/>
      <c r="NTW48" s="429"/>
      <c r="NTX48" s="429"/>
      <c r="NTY48" s="429"/>
      <c r="NTZ48" s="429"/>
      <c r="NUA48" s="429"/>
      <c r="NUB48" s="429"/>
      <c r="NUC48" s="429"/>
      <c r="NUD48" s="429"/>
      <c r="NUE48" s="429"/>
      <c r="NUF48" s="429"/>
      <c r="NUG48" s="429"/>
      <c r="NUH48" s="429"/>
      <c r="NUI48" s="429"/>
      <c r="NUJ48" s="429"/>
      <c r="NUK48" s="429"/>
      <c r="NUL48" s="429"/>
      <c r="NUM48" s="429"/>
      <c r="NUN48" s="429"/>
      <c r="NUO48" s="429"/>
      <c r="NUP48" s="429"/>
      <c r="NUQ48" s="429"/>
      <c r="NUR48" s="429"/>
      <c r="NUS48" s="429"/>
      <c r="NUT48" s="429"/>
      <c r="NUU48" s="429"/>
      <c r="NUV48" s="429"/>
      <c r="NUW48" s="429"/>
      <c r="NUX48" s="429"/>
      <c r="NUY48" s="429"/>
      <c r="NUZ48" s="429"/>
      <c r="NVA48" s="429"/>
      <c r="NVB48" s="429"/>
      <c r="NVC48" s="429"/>
      <c r="NVD48" s="429"/>
      <c r="NVE48" s="429"/>
      <c r="NVF48" s="429"/>
      <c r="NVG48" s="429"/>
      <c r="NVH48" s="429"/>
      <c r="NVI48" s="429"/>
      <c r="NVJ48" s="429"/>
      <c r="NVK48" s="429"/>
      <c r="NVL48" s="429"/>
      <c r="NVM48" s="429"/>
      <c r="NVN48" s="429"/>
      <c r="NVO48" s="429"/>
      <c r="NVP48" s="429"/>
      <c r="NVQ48" s="429"/>
      <c r="NVR48" s="429"/>
      <c r="NVS48" s="429"/>
      <c r="NVT48" s="429"/>
      <c r="NVU48" s="429"/>
      <c r="NVV48" s="429"/>
      <c r="NVW48" s="429"/>
      <c r="NVX48" s="429"/>
      <c r="NVY48" s="429"/>
      <c r="NVZ48" s="429"/>
      <c r="NWA48" s="429"/>
      <c r="NWB48" s="429"/>
      <c r="NWC48" s="429"/>
      <c r="NWD48" s="429"/>
      <c r="NWE48" s="429"/>
      <c r="NWF48" s="429"/>
      <c r="NWG48" s="429"/>
      <c r="NWH48" s="429"/>
      <c r="NWI48" s="429"/>
      <c r="NWJ48" s="429"/>
      <c r="NWK48" s="429"/>
      <c r="NWL48" s="429"/>
      <c r="NWM48" s="429"/>
      <c r="NWN48" s="429"/>
      <c r="NWO48" s="429"/>
      <c r="NWP48" s="429"/>
      <c r="NWQ48" s="429"/>
      <c r="NWR48" s="429"/>
      <c r="NWS48" s="429"/>
      <c r="NWT48" s="429"/>
      <c r="NWU48" s="429"/>
      <c r="NWV48" s="429"/>
      <c r="NWW48" s="429"/>
      <c r="NWX48" s="429"/>
      <c r="NWY48" s="429"/>
      <c r="NWZ48" s="429"/>
      <c r="NXA48" s="429"/>
      <c r="NXB48" s="429"/>
      <c r="NXC48" s="429"/>
      <c r="NXD48" s="429"/>
      <c r="NXE48" s="429"/>
      <c r="NXF48" s="429"/>
      <c r="NXG48" s="429"/>
      <c r="NXH48" s="429"/>
      <c r="NXI48" s="429"/>
      <c r="NXJ48" s="429"/>
      <c r="NXK48" s="429"/>
      <c r="NXL48" s="429"/>
      <c r="NXM48" s="429"/>
      <c r="NXN48" s="429"/>
      <c r="NXO48" s="429"/>
      <c r="NXP48" s="429"/>
      <c r="NXQ48" s="429"/>
      <c r="NXR48" s="429"/>
      <c r="NXS48" s="429"/>
      <c r="NXT48" s="429"/>
      <c r="NXU48" s="429"/>
      <c r="NXV48" s="429"/>
      <c r="NXW48" s="429"/>
      <c r="NXX48" s="429"/>
      <c r="NXY48" s="429"/>
      <c r="NXZ48" s="429"/>
      <c r="NYA48" s="429"/>
      <c r="NYB48" s="429"/>
      <c r="NYC48" s="429"/>
      <c r="NYD48" s="429"/>
      <c r="NYE48" s="429"/>
      <c r="NYF48" s="429"/>
      <c r="NYG48" s="429"/>
      <c r="NYH48" s="429"/>
      <c r="NYI48" s="429"/>
      <c r="NYJ48" s="429"/>
      <c r="NYK48" s="429"/>
      <c r="NYL48" s="429"/>
      <c r="NYM48" s="429"/>
      <c r="NYN48" s="429"/>
      <c r="NYO48" s="429"/>
      <c r="NYP48" s="429"/>
      <c r="NYQ48" s="429"/>
      <c r="NYR48" s="429"/>
      <c r="NYS48" s="429"/>
      <c r="NYT48" s="429"/>
      <c r="NYU48" s="429"/>
      <c r="NYV48" s="429"/>
      <c r="NYW48" s="429"/>
      <c r="NYX48" s="429"/>
      <c r="NYY48" s="429"/>
      <c r="NYZ48" s="429"/>
      <c r="NZA48" s="429"/>
      <c r="NZB48" s="429"/>
      <c r="NZC48" s="429"/>
      <c r="NZD48" s="429"/>
      <c r="NZE48" s="429"/>
      <c r="NZF48" s="429"/>
      <c r="NZG48" s="429"/>
      <c r="NZH48" s="429"/>
      <c r="NZI48" s="429"/>
      <c r="NZJ48" s="429"/>
      <c r="NZK48" s="429"/>
      <c r="NZL48" s="429"/>
      <c r="NZM48" s="429"/>
      <c r="NZN48" s="429"/>
      <c r="NZO48" s="429"/>
      <c r="NZP48" s="429"/>
      <c r="NZQ48" s="429"/>
      <c r="NZR48" s="429"/>
      <c r="NZS48" s="429"/>
      <c r="NZT48" s="429"/>
      <c r="NZU48" s="429"/>
      <c r="NZV48" s="429"/>
      <c r="NZW48" s="429"/>
      <c r="NZX48" s="429"/>
      <c r="NZY48" s="429"/>
      <c r="NZZ48" s="429"/>
      <c r="OAA48" s="429"/>
      <c r="OAB48" s="429"/>
      <c r="OAC48" s="429"/>
      <c r="OAD48" s="429"/>
      <c r="OAE48" s="429"/>
      <c r="OAF48" s="429"/>
      <c r="OAG48" s="429"/>
      <c r="OAH48" s="429"/>
      <c r="OAI48" s="429"/>
      <c r="OAJ48" s="429"/>
      <c r="OAK48" s="429"/>
      <c r="OAL48" s="429"/>
      <c r="OAM48" s="429"/>
      <c r="OAN48" s="429"/>
      <c r="OAO48" s="429"/>
      <c r="OAP48" s="429"/>
      <c r="OAQ48" s="429"/>
      <c r="OAR48" s="429"/>
      <c r="OAS48" s="429"/>
      <c r="OAT48" s="429"/>
      <c r="OAU48" s="429"/>
      <c r="OAV48" s="429"/>
      <c r="OAW48" s="429"/>
      <c r="OAX48" s="429"/>
      <c r="OAY48" s="429"/>
      <c r="OAZ48" s="429"/>
      <c r="OBA48" s="429"/>
      <c r="OBB48" s="429"/>
      <c r="OBC48" s="429"/>
      <c r="OBD48" s="429"/>
      <c r="OBE48" s="429"/>
      <c r="OBF48" s="429"/>
      <c r="OBG48" s="429"/>
      <c r="OBH48" s="429"/>
      <c r="OBI48" s="429"/>
      <c r="OBJ48" s="429"/>
      <c r="OBK48" s="429"/>
      <c r="OBL48" s="429"/>
      <c r="OBM48" s="429"/>
      <c r="OBN48" s="429"/>
      <c r="OBO48" s="429"/>
      <c r="OBP48" s="429"/>
      <c r="OBQ48" s="429"/>
      <c r="OBR48" s="429"/>
      <c r="OBS48" s="429"/>
      <c r="OBT48" s="429"/>
      <c r="OBU48" s="429"/>
      <c r="OBV48" s="429"/>
      <c r="OBW48" s="429"/>
      <c r="OBX48" s="429"/>
      <c r="OBY48" s="429"/>
      <c r="OBZ48" s="429"/>
      <c r="OCA48" s="429"/>
      <c r="OCB48" s="429"/>
      <c r="OCC48" s="429"/>
      <c r="OCD48" s="429"/>
      <c r="OCE48" s="429"/>
      <c r="OCF48" s="429"/>
      <c r="OCG48" s="429"/>
      <c r="OCH48" s="429"/>
      <c r="OCI48" s="429"/>
      <c r="OCJ48" s="429"/>
      <c r="OCK48" s="429"/>
      <c r="OCL48" s="429"/>
      <c r="OCM48" s="429"/>
      <c r="OCN48" s="429"/>
      <c r="OCO48" s="429"/>
      <c r="OCP48" s="429"/>
      <c r="OCQ48" s="429"/>
      <c r="OCR48" s="429"/>
      <c r="OCS48" s="429"/>
      <c r="OCT48" s="429"/>
      <c r="OCU48" s="429"/>
      <c r="OCV48" s="429"/>
      <c r="OCW48" s="429"/>
      <c r="OCX48" s="429"/>
      <c r="OCY48" s="429"/>
      <c r="OCZ48" s="429"/>
      <c r="ODA48" s="429"/>
      <c r="ODB48" s="429"/>
      <c r="ODC48" s="429"/>
      <c r="ODD48" s="429"/>
      <c r="ODE48" s="429"/>
      <c r="ODF48" s="429"/>
      <c r="ODG48" s="429"/>
      <c r="ODH48" s="429"/>
      <c r="ODI48" s="429"/>
      <c r="ODJ48" s="429"/>
      <c r="ODK48" s="429"/>
      <c r="ODL48" s="429"/>
      <c r="ODM48" s="429"/>
      <c r="ODN48" s="429"/>
      <c r="ODO48" s="429"/>
      <c r="ODP48" s="429"/>
      <c r="ODQ48" s="429"/>
      <c r="ODR48" s="429"/>
      <c r="ODS48" s="429"/>
      <c r="ODT48" s="429"/>
      <c r="ODU48" s="429"/>
      <c r="ODV48" s="429"/>
      <c r="ODW48" s="429"/>
      <c r="ODX48" s="429"/>
      <c r="ODY48" s="429"/>
      <c r="ODZ48" s="429"/>
      <c r="OEA48" s="429"/>
      <c r="OEB48" s="429"/>
      <c r="OEC48" s="429"/>
      <c r="OED48" s="429"/>
      <c r="OEE48" s="429"/>
      <c r="OEF48" s="429"/>
      <c r="OEG48" s="429"/>
      <c r="OEH48" s="429"/>
      <c r="OEI48" s="429"/>
      <c r="OEJ48" s="429"/>
      <c r="OEK48" s="429"/>
      <c r="OEL48" s="429"/>
      <c r="OEM48" s="429"/>
      <c r="OEN48" s="429"/>
      <c r="OEO48" s="429"/>
      <c r="OEP48" s="429"/>
      <c r="OEQ48" s="429"/>
      <c r="OER48" s="429"/>
      <c r="OES48" s="429"/>
      <c r="OET48" s="429"/>
      <c r="OEU48" s="429"/>
      <c r="OEV48" s="429"/>
      <c r="OEW48" s="429"/>
      <c r="OEX48" s="429"/>
      <c r="OEY48" s="429"/>
      <c r="OEZ48" s="429"/>
      <c r="OFA48" s="429"/>
      <c r="OFB48" s="429"/>
      <c r="OFC48" s="429"/>
      <c r="OFD48" s="429"/>
      <c r="OFE48" s="429"/>
      <c r="OFF48" s="429"/>
      <c r="OFG48" s="429"/>
      <c r="OFH48" s="429"/>
      <c r="OFI48" s="429"/>
      <c r="OFJ48" s="429"/>
      <c r="OFK48" s="429"/>
      <c r="OFL48" s="429"/>
      <c r="OFM48" s="429"/>
      <c r="OFN48" s="429"/>
      <c r="OFO48" s="429"/>
      <c r="OFP48" s="429"/>
      <c r="OFQ48" s="429"/>
      <c r="OFR48" s="429"/>
      <c r="OFS48" s="429"/>
      <c r="OFT48" s="429"/>
      <c r="OFU48" s="429"/>
      <c r="OFV48" s="429"/>
      <c r="OFW48" s="429"/>
      <c r="OFX48" s="429"/>
      <c r="OFY48" s="429"/>
      <c r="OFZ48" s="429"/>
      <c r="OGA48" s="429"/>
      <c r="OGB48" s="429"/>
      <c r="OGC48" s="429"/>
      <c r="OGD48" s="429"/>
      <c r="OGE48" s="429"/>
      <c r="OGF48" s="429"/>
      <c r="OGG48" s="429"/>
      <c r="OGH48" s="429"/>
      <c r="OGI48" s="429"/>
      <c r="OGJ48" s="429"/>
      <c r="OGK48" s="429"/>
      <c r="OGL48" s="429"/>
      <c r="OGM48" s="429"/>
      <c r="OGN48" s="429"/>
      <c r="OGO48" s="429"/>
      <c r="OGP48" s="429"/>
      <c r="OGQ48" s="429"/>
      <c r="OGR48" s="429"/>
      <c r="OGS48" s="429"/>
      <c r="OGT48" s="429"/>
      <c r="OGU48" s="429"/>
      <c r="OGV48" s="429"/>
      <c r="OGW48" s="429"/>
      <c r="OGX48" s="429"/>
      <c r="OGY48" s="429"/>
      <c r="OGZ48" s="429"/>
      <c r="OHA48" s="429"/>
      <c r="OHB48" s="429"/>
      <c r="OHC48" s="429"/>
      <c r="OHD48" s="429"/>
      <c r="OHE48" s="429"/>
      <c r="OHF48" s="429"/>
      <c r="OHG48" s="429"/>
      <c r="OHH48" s="429"/>
      <c r="OHI48" s="429"/>
      <c r="OHJ48" s="429"/>
      <c r="OHK48" s="429"/>
      <c r="OHL48" s="429"/>
      <c r="OHM48" s="429"/>
      <c r="OHN48" s="429"/>
      <c r="OHO48" s="429"/>
      <c r="OHP48" s="429"/>
      <c r="OHQ48" s="429"/>
      <c r="OHR48" s="429"/>
      <c r="OHS48" s="429"/>
      <c r="OHT48" s="429"/>
      <c r="OHU48" s="429"/>
      <c r="OHV48" s="429"/>
      <c r="OHW48" s="429"/>
      <c r="OHX48" s="429"/>
      <c r="OHY48" s="429"/>
      <c r="OHZ48" s="429"/>
      <c r="OIA48" s="429"/>
      <c r="OIB48" s="429"/>
      <c r="OIC48" s="429"/>
      <c r="OID48" s="429"/>
      <c r="OIE48" s="429"/>
      <c r="OIF48" s="429"/>
      <c r="OIG48" s="429"/>
      <c r="OIH48" s="429"/>
      <c r="OII48" s="429"/>
      <c r="OIJ48" s="429"/>
      <c r="OIK48" s="429"/>
      <c r="OIL48" s="429"/>
      <c r="OIM48" s="429"/>
      <c r="OIN48" s="429"/>
      <c r="OIO48" s="429"/>
      <c r="OIP48" s="429"/>
      <c r="OIQ48" s="429"/>
      <c r="OIR48" s="429"/>
      <c r="OIS48" s="429"/>
      <c r="OIT48" s="429"/>
      <c r="OIU48" s="429"/>
      <c r="OIV48" s="429"/>
      <c r="OIW48" s="429"/>
      <c r="OIX48" s="429"/>
      <c r="OIY48" s="429"/>
      <c r="OIZ48" s="429"/>
      <c r="OJA48" s="429"/>
      <c r="OJB48" s="429"/>
      <c r="OJC48" s="429"/>
      <c r="OJD48" s="429"/>
      <c r="OJE48" s="429"/>
      <c r="OJF48" s="429"/>
      <c r="OJG48" s="429"/>
      <c r="OJH48" s="429"/>
      <c r="OJI48" s="429"/>
      <c r="OJJ48" s="429"/>
      <c r="OJK48" s="429"/>
      <c r="OJL48" s="429"/>
      <c r="OJM48" s="429"/>
      <c r="OJN48" s="429"/>
      <c r="OJO48" s="429"/>
      <c r="OJP48" s="429"/>
      <c r="OJQ48" s="429"/>
      <c r="OJR48" s="429"/>
      <c r="OJS48" s="429"/>
      <c r="OJT48" s="429"/>
      <c r="OJU48" s="429"/>
      <c r="OJV48" s="429"/>
      <c r="OJW48" s="429"/>
      <c r="OJX48" s="429"/>
      <c r="OJY48" s="429"/>
      <c r="OJZ48" s="429"/>
      <c r="OKA48" s="429"/>
      <c r="OKB48" s="429"/>
      <c r="OKC48" s="429"/>
      <c r="OKD48" s="429"/>
      <c r="OKE48" s="429"/>
      <c r="OKF48" s="429"/>
      <c r="OKG48" s="429"/>
      <c r="OKH48" s="429"/>
      <c r="OKI48" s="429"/>
      <c r="OKJ48" s="429"/>
      <c r="OKK48" s="429"/>
      <c r="OKL48" s="429"/>
      <c r="OKM48" s="429"/>
      <c r="OKN48" s="429"/>
      <c r="OKO48" s="429"/>
      <c r="OKP48" s="429"/>
      <c r="OKQ48" s="429"/>
      <c r="OKR48" s="429"/>
      <c r="OKS48" s="429"/>
      <c r="OKT48" s="429"/>
      <c r="OKU48" s="429"/>
      <c r="OKV48" s="429"/>
      <c r="OKW48" s="429"/>
      <c r="OKX48" s="429"/>
      <c r="OKY48" s="429"/>
      <c r="OKZ48" s="429"/>
      <c r="OLA48" s="429"/>
      <c r="OLB48" s="429"/>
      <c r="OLC48" s="429"/>
      <c r="OLD48" s="429"/>
      <c r="OLE48" s="429"/>
      <c r="OLF48" s="429"/>
      <c r="OLG48" s="429"/>
      <c r="OLH48" s="429"/>
      <c r="OLI48" s="429"/>
      <c r="OLJ48" s="429"/>
      <c r="OLK48" s="429"/>
      <c r="OLL48" s="429"/>
      <c r="OLM48" s="429"/>
      <c r="OLN48" s="429"/>
      <c r="OLO48" s="429"/>
      <c r="OLP48" s="429"/>
      <c r="OLQ48" s="429"/>
      <c r="OLR48" s="429"/>
      <c r="OLS48" s="429"/>
      <c r="OLT48" s="429"/>
      <c r="OLU48" s="429"/>
      <c r="OLV48" s="429"/>
      <c r="OLW48" s="429"/>
      <c r="OLX48" s="429"/>
      <c r="OLY48" s="429"/>
      <c r="OLZ48" s="429"/>
      <c r="OMA48" s="429"/>
      <c r="OMB48" s="429"/>
      <c r="OMC48" s="429"/>
      <c r="OMD48" s="429"/>
      <c r="OME48" s="429"/>
      <c r="OMF48" s="429"/>
      <c r="OMG48" s="429"/>
      <c r="OMH48" s="429"/>
      <c r="OMI48" s="429"/>
      <c r="OMJ48" s="429"/>
      <c r="OMK48" s="429"/>
      <c r="OML48" s="429"/>
      <c r="OMM48" s="429"/>
      <c r="OMN48" s="429"/>
      <c r="OMO48" s="429"/>
      <c r="OMP48" s="429"/>
      <c r="OMQ48" s="429"/>
      <c r="OMR48" s="429"/>
      <c r="OMS48" s="429"/>
      <c r="OMT48" s="429"/>
      <c r="OMU48" s="429"/>
      <c r="OMV48" s="429"/>
      <c r="OMW48" s="429"/>
      <c r="OMX48" s="429"/>
      <c r="OMY48" s="429"/>
      <c r="OMZ48" s="429"/>
      <c r="ONA48" s="429"/>
      <c r="ONB48" s="429"/>
      <c r="ONC48" s="429"/>
      <c r="OND48" s="429"/>
      <c r="ONE48" s="429"/>
      <c r="ONF48" s="429"/>
      <c r="ONG48" s="429"/>
      <c r="ONH48" s="429"/>
      <c r="ONI48" s="429"/>
      <c r="ONJ48" s="429"/>
      <c r="ONK48" s="429"/>
      <c r="ONL48" s="429"/>
      <c r="ONM48" s="429"/>
      <c r="ONN48" s="429"/>
      <c r="ONO48" s="429"/>
      <c r="ONP48" s="429"/>
      <c r="ONQ48" s="429"/>
      <c r="ONR48" s="429"/>
      <c r="ONS48" s="429"/>
      <c r="ONT48" s="429"/>
      <c r="ONU48" s="429"/>
      <c r="ONV48" s="429"/>
      <c r="ONW48" s="429"/>
      <c r="ONX48" s="429"/>
      <c r="ONY48" s="429"/>
      <c r="ONZ48" s="429"/>
      <c r="OOA48" s="429"/>
      <c r="OOB48" s="429"/>
      <c r="OOC48" s="429"/>
      <c r="OOD48" s="429"/>
      <c r="OOE48" s="429"/>
      <c r="OOF48" s="429"/>
      <c r="OOG48" s="429"/>
      <c r="OOH48" s="429"/>
      <c r="OOI48" s="429"/>
      <c r="OOJ48" s="429"/>
      <c r="OOK48" s="429"/>
      <c r="OOL48" s="429"/>
      <c r="OOM48" s="429"/>
      <c r="OON48" s="429"/>
      <c r="OOO48" s="429"/>
      <c r="OOP48" s="429"/>
      <c r="OOQ48" s="429"/>
      <c r="OOR48" s="429"/>
      <c r="OOS48" s="429"/>
      <c r="OOT48" s="429"/>
      <c r="OOU48" s="429"/>
      <c r="OOV48" s="429"/>
      <c r="OOW48" s="429"/>
      <c r="OOX48" s="429"/>
      <c r="OOY48" s="429"/>
      <c r="OOZ48" s="429"/>
      <c r="OPA48" s="429"/>
      <c r="OPB48" s="429"/>
      <c r="OPC48" s="429"/>
      <c r="OPD48" s="429"/>
      <c r="OPE48" s="429"/>
      <c r="OPF48" s="429"/>
      <c r="OPG48" s="429"/>
      <c r="OPH48" s="429"/>
      <c r="OPI48" s="429"/>
      <c r="OPJ48" s="429"/>
      <c r="OPK48" s="429"/>
      <c r="OPL48" s="429"/>
      <c r="OPM48" s="429"/>
      <c r="OPN48" s="429"/>
      <c r="OPO48" s="429"/>
      <c r="OPP48" s="429"/>
      <c r="OPQ48" s="429"/>
      <c r="OPR48" s="429"/>
      <c r="OPS48" s="429"/>
      <c r="OPT48" s="429"/>
      <c r="OPU48" s="429"/>
      <c r="OPV48" s="429"/>
      <c r="OPW48" s="429"/>
      <c r="OPX48" s="429"/>
      <c r="OPY48" s="429"/>
      <c r="OPZ48" s="429"/>
      <c r="OQA48" s="429"/>
      <c r="OQB48" s="429"/>
      <c r="OQC48" s="429"/>
      <c r="OQD48" s="429"/>
      <c r="OQE48" s="429"/>
      <c r="OQF48" s="429"/>
      <c r="OQG48" s="429"/>
      <c r="OQH48" s="429"/>
      <c r="OQI48" s="429"/>
      <c r="OQJ48" s="429"/>
      <c r="OQK48" s="429"/>
      <c r="OQL48" s="429"/>
      <c r="OQM48" s="429"/>
      <c r="OQN48" s="429"/>
      <c r="OQO48" s="429"/>
      <c r="OQP48" s="429"/>
      <c r="OQQ48" s="429"/>
      <c r="OQR48" s="429"/>
      <c r="OQS48" s="429"/>
      <c r="OQT48" s="429"/>
      <c r="OQU48" s="429"/>
      <c r="OQV48" s="429"/>
      <c r="OQW48" s="429"/>
      <c r="OQX48" s="429"/>
      <c r="OQY48" s="429"/>
      <c r="OQZ48" s="429"/>
      <c r="ORA48" s="429"/>
      <c r="ORB48" s="429"/>
      <c r="ORC48" s="429"/>
      <c r="ORD48" s="429"/>
      <c r="ORE48" s="429"/>
      <c r="ORF48" s="429"/>
      <c r="ORG48" s="429"/>
      <c r="ORH48" s="429"/>
      <c r="ORI48" s="429"/>
      <c r="ORJ48" s="429"/>
      <c r="ORK48" s="429"/>
      <c r="ORL48" s="429"/>
      <c r="ORM48" s="429"/>
      <c r="ORN48" s="429"/>
      <c r="ORO48" s="429"/>
      <c r="ORP48" s="429"/>
      <c r="ORQ48" s="429"/>
      <c r="ORR48" s="429"/>
      <c r="ORS48" s="429"/>
      <c r="ORT48" s="429"/>
      <c r="ORU48" s="429"/>
      <c r="ORV48" s="429"/>
      <c r="ORW48" s="429"/>
      <c r="ORX48" s="429"/>
      <c r="ORY48" s="429"/>
      <c r="ORZ48" s="429"/>
      <c r="OSA48" s="429"/>
      <c r="OSB48" s="429"/>
      <c r="OSC48" s="429"/>
      <c r="OSD48" s="429"/>
      <c r="OSE48" s="429"/>
      <c r="OSF48" s="429"/>
      <c r="OSG48" s="429"/>
      <c r="OSH48" s="429"/>
      <c r="OSI48" s="429"/>
      <c r="OSJ48" s="429"/>
      <c r="OSK48" s="429"/>
      <c r="OSL48" s="429"/>
      <c r="OSM48" s="429"/>
      <c r="OSN48" s="429"/>
      <c r="OSO48" s="429"/>
      <c r="OSP48" s="429"/>
      <c r="OSQ48" s="429"/>
      <c r="OSR48" s="429"/>
      <c r="OSS48" s="429"/>
      <c r="OST48" s="429"/>
      <c r="OSU48" s="429"/>
      <c r="OSV48" s="429"/>
      <c r="OSW48" s="429"/>
      <c r="OSX48" s="429"/>
      <c r="OSY48" s="429"/>
      <c r="OSZ48" s="429"/>
      <c r="OTA48" s="429"/>
      <c r="OTB48" s="429"/>
      <c r="OTC48" s="429"/>
      <c r="OTD48" s="429"/>
      <c r="OTE48" s="429"/>
      <c r="OTF48" s="429"/>
      <c r="OTG48" s="429"/>
      <c r="OTH48" s="429"/>
      <c r="OTI48" s="429"/>
      <c r="OTJ48" s="429"/>
      <c r="OTK48" s="429"/>
      <c r="OTL48" s="429"/>
      <c r="OTM48" s="429"/>
      <c r="OTN48" s="429"/>
      <c r="OTO48" s="429"/>
      <c r="OTP48" s="429"/>
      <c r="OTQ48" s="429"/>
      <c r="OTR48" s="429"/>
      <c r="OTS48" s="429"/>
      <c r="OTT48" s="429"/>
      <c r="OTU48" s="429"/>
      <c r="OTV48" s="429"/>
      <c r="OTW48" s="429"/>
      <c r="OTX48" s="429"/>
      <c r="OTY48" s="429"/>
      <c r="OTZ48" s="429"/>
      <c r="OUA48" s="429"/>
      <c r="OUB48" s="429"/>
      <c r="OUC48" s="429"/>
      <c r="OUD48" s="429"/>
      <c r="OUE48" s="429"/>
      <c r="OUF48" s="429"/>
      <c r="OUG48" s="429"/>
      <c r="OUH48" s="429"/>
      <c r="OUI48" s="429"/>
      <c r="OUJ48" s="429"/>
      <c r="OUK48" s="429"/>
      <c r="OUL48" s="429"/>
      <c r="OUM48" s="429"/>
      <c r="OUN48" s="429"/>
      <c r="OUO48" s="429"/>
      <c r="OUP48" s="429"/>
      <c r="OUQ48" s="429"/>
      <c r="OUR48" s="429"/>
      <c r="OUS48" s="429"/>
      <c r="OUT48" s="429"/>
      <c r="OUU48" s="429"/>
      <c r="OUV48" s="429"/>
      <c r="OUW48" s="429"/>
      <c r="OUX48" s="429"/>
      <c r="OUY48" s="429"/>
      <c r="OUZ48" s="429"/>
      <c r="OVA48" s="429"/>
      <c r="OVB48" s="429"/>
      <c r="OVC48" s="429"/>
      <c r="OVD48" s="429"/>
      <c r="OVE48" s="429"/>
      <c r="OVF48" s="429"/>
      <c r="OVG48" s="429"/>
      <c r="OVH48" s="429"/>
      <c r="OVI48" s="429"/>
      <c r="OVJ48" s="429"/>
      <c r="OVK48" s="429"/>
      <c r="OVL48" s="429"/>
      <c r="OVM48" s="429"/>
      <c r="OVN48" s="429"/>
      <c r="OVO48" s="429"/>
      <c r="OVP48" s="429"/>
      <c r="OVQ48" s="429"/>
      <c r="OVR48" s="429"/>
      <c r="OVS48" s="429"/>
      <c r="OVT48" s="429"/>
      <c r="OVU48" s="429"/>
      <c r="OVV48" s="429"/>
      <c r="OVW48" s="429"/>
      <c r="OVX48" s="429"/>
      <c r="OVY48" s="429"/>
      <c r="OVZ48" s="429"/>
      <c r="OWA48" s="429"/>
      <c r="OWB48" s="429"/>
      <c r="OWC48" s="429"/>
      <c r="OWD48" s="429"/>
      <c r="OWE48" s="429"/>
      <c r="OWF48" s="429"/>
      <c r="OWG48" s="429"/>
      <c r="OWH48" s="429"/>
      <c r="OWI48" s="429"/>
      <c r="OWJ48" s="429"/>
      <c r="OWK48" s="429"/>
      <c r="OWL48" s="429"/>
      <c r="OWM48" s="429"/>
      <c r="OWN48" s="429"/>
      <c r="OWO48" s="429"/>
      <c r="OWP48" s="429"/>
      <c r="OWQ48" s="429"/>
      <c r="OWR48" s="429"/>
      <c r="OWS48" s="429"/>
      <c r="OWT48" s="429"/>
      <c r="OWU48" s="429"/>
      <c r="OWV48" s="429"/>
      <c r="OWW48" s="429"/>
      <c r="OWX48" s="429"/>
      <c r="OWY48" s="429"/>
      <c r="OWZ48" s="429"/>
      <c r="OXA48" s="429"/>
      <c r="OXB48" s="429"/>
      <c r="OXC48" s="429"/>
      <c r="OXD48" s="429"/>
      <c r="OXE48" s="429"/>
      <c r="OXF48" s="429"/>
      <c r="OXG48" s="429"/>
      <c r="OXH48" s="429"/>
      <c r="OXI48" s="429"/>
      <c r="OXJ48" s="429"/>
      <c r="OXK48" s="429"/>
      <c r="OXL48" s="429"/>
      <c r="OXM48" s="429"/>
      <c r="OXN48" s="429"/>
      <c r="OXO48" s="429"/>
      <c r="OXP48" s="429"/>
      <c r="OXQ48" s="429"/>
      <c r="OXR48" s="429"/>
      <c r="OXS48" s="429"/>
      <c r="OXT48" s="429"/>
      <c r="OXU48" s="429"/>
      <c r="OXV48" s="429"/>
      <c r="OXW48" s="429"/>
      <c r="OXX48" s="429"/>
      <c r="OXY48" s="429"/>
      <c r="OXZ48" s="429"/>
      <c r="OYA48" s="429"/>
      <c r="OYB48" s="429"/>
      <c r="OYC48" s="429"/>
      <c r="OYD48" s="429"/>
      <c r="OYE48" s="429"/>
      <c r="OYF48" s="429"/>
      <c r="OYG48" s="429"/>
      <c r="OYH48" s="429"/>
      <c r="OYI48" s="429"/>
      <c r="OYJ48" s="429"/>
      <c r="OYK48" s="429"/>
      <c r="OYL48" s="429"/>
      <c r="OYM48" s="429"/>
      <c r="OYN48" s="429"/>
      <c r="OYO48" s="429"/>
      <c r="OYP48" s="429"/>
      <c r="OYQ48" s="429"/>
      <c r="OYR48" s="429"/>
      <c r="OYS48" s="429"/>
      <c r="OYT48" s="429"/>
      <c r="OYU48" s="429"/>
      <c r="OYV48" s="429"/>
      <c r="OYW48" s="429"/>
      <c r="OYX48" s="429"/>
      <c r="OYY48" s="429"/>
      <c r="OYZ48" s="429"/>
      <c r="OZA48" s="429"/>
      <c r="OZB48" s="429"/>
      <c r="OZC48" s="429"/>
      <c r="OZD48" s="429"/>
      <c r="OZE48" s="429"/>
      <c r="OZF48" s="429"/>
      <c r="OZG48" s="429"/>
      <c r="OZH48" s="429"/>
      <c r="OZI48" s="429"/>
      <c r="OZJ48" s="429"/>
      <c r="OZK48" s="429"/>
      <c r="OZL48" s="429"/>
      <c r="OZM48" s="429"/>
      <c r="OZN48" s="429"/>
      <c r="OZO48" s="429"/>
      <c r="OZP48" s="429"/>
      <c r="OZQ48" s="429"/>
      <c r="OZR48" s="429"/>
      <c r="OZS48" s="429"/>
      <c r="OZT48" s="429"/>
      <c r="OZU48" s="429"/>
      <c r="OZV48" s="429"/>
      <c r="OZW48" s="429"/>
      <c r="OZX48" s="429"/>
      <c r="OZY48" s="429"/>
      <c r="OZZ48" s="429"/>
      <c r="PAA48" s="429"/>
      <c r="PAB48" s="429"/>
      <c r="PAC48" s="429"/>
      <c r="PAD48" s="429"/>
      <c r="PAE48" s="429"/>
      <c r="PAF48" s="429"/>
      <c r="PAG48" s="429"/>
      <c r="PAH48" s="429"/>
      <c r="PAI48" s="429"/>
      <c r="PAJ48" s="429"/>
      <c r="PAK48" s="429"/>
      <c r="PAL48" s="429"/>
      <c r="PAM48" s="429"/>
      <c r="PAN48" s="429"/>
      <c r="PAO48" s="429"/>
      <c r="PAP48" s="429"/>
      <c r="PAQ48" s="429"/>
      <c r="PAR48" s="429"/>
      <c r="PAS48" s="429"/>
      <c r="PAT48" s="429"/>
      <c r="PAU48" s="429"/>
      <c r="PAV48" s="429"/>
      <c r="PAW48" s="429"/>
      <c r="PAX48" s="429"/>
      <c r="PAY48" s="429"/>
      <c r="PAZ48" s="429"/>
      <c r="PBA48" s="429"/>
      <c r="PBB48" s="429"/>
      <c r="PBC48" s="429"/>
      <c r="PBD48" s="429"/>
      <c r="PBE48" s="429"/>
      <c r="PBF48" s="429"/>
      <c r="PBG48" s="429"/>
      <c r="PBH48" s="429"/>
      <c r="PBI48" s="429"/>
      <c r="PBJ48" s="429"/>
      <c r="PBK48" s="429"/>
      <c r="PBL48" s="429"/>
      <c r="PBM48" s="429"/>
      <c r="PBN48" s="429"/>
      <c r="PBO48" s="429"/>
      <c r="PBP48" s="429"/>
      <c r="PBQ48" s="429"/>
      <c r="PBR48" s="429"/>
      <c r="PBS48" s="429"/>
      <c r="PBT48" s="429"/>
      <c r="PBU48" s="429"/>
      <c r="PBV48" s="429"/>
      <c r="PBW48" s="429"/>
      <c r="PBX48" s="429"/>
      <c r="PBY48" s="429"/>
      <c r="PBZ48" s="429"/>
      <c r="PCA48" s="429"/>
      <c r="PCB48" s="429"/>
      <c r="PCC48" s="429"/>
      <c r="PCD48" s="429"/>
      <c r="PCE48" s="429"/>
      <c r="PCF48" s="429"/>
      <c r="PCG48" s="429"/>
      <c r="PCH48" s="429"/>
      <c r="PCI48" s="429"/>
      <c r="PCJ48" s="429"/>
      <c r="PCK48" s="429"/>
      <c r="PCL48" s="429"/>
      <c r="PCM48" s="429"/>
      <c r="PCN48" s="429"/>
      <c r="PCO48" s="429"/>
      <c r="PCP48" s="429"/>
      <c r="PCQ48" s="429"/>
      <c r="PCR48" s="429"/>
      <c r="PCS48" s="429"/>
      <c r="PCT48" s="429"/>
      <c r="PCU48" s="429"/>
      <c r="PCV48" s="429"/>
      <c r="PCW48" s="429"/>
      <c r="PCX48" s="429"/>
      <c r="PCY48" s="429"/>
      <c r="PCZ48" s="429"/>
      <c r="PDA48" s="429"/>
      <c r="PDB48" s="429"/>
      <c r="PDC48" s="429"/>
      <c r="PDD48" s="429"/>
      <c r="PDE48" s="429"/>
      <c r="PDF48" s="429"/>
      <c r="PDG48" s="429"/>
      <c r="PDH48" s="429"/>
      <c r="PDI48" s="429"/>
      <c r="PDJ48" s="429"/>
      <c r="PDK48" s="429"/>
      <c r="PDL48" s="429"/>
      <c r="PDM48" s="429"/>
      <c r="PDN48" s="429"/>
      <c r="PDO48" s="429"/>
      <c r="PDP48" s="429"/>
      <c r="PDQ48" s="429"/>
      <c r="PDR48" s="429"/>
      <c r="PDS48" s="429"/>
      <c r="PDT48" s="429"/>
      <c r="PDU48" s="429"/>
      <c r="PDV48" s="429"/>
      <c r="PDW48" s="429"/>
      <c r="PDX48" s="429"/>
      <c r="PDY48" s="429"/>
      <c r="PDZ48" s="429"/>
      <c r="PEA48" s="429"/>
      <c r="PEB48" s="429"/>
      <c r="PEC48" s="429"/>
      <c r="PED48" s="429"/>
      <c r="PEE48" s="429"/>
      <c r="PEF48" s="429"/>
      <c r="PEG48" s="429"/>
      <c r="PEH48" s="429"/>
      <c r="PEI48" s="429"/>
      <c r="PEJ48" s="429"/>
      <c r="PEK48" s="429"/>
      <c r="PEL48" s="429"/>
      <c r="PEM48" s="429"/>
      <c r="PEN48" s="429"/>
      <c r="PEO48" s="429"/>
      <c r="PEP48" s="429"/>
      <c r="PEQ48" s="429"/>
      <c r="PER48" s="429"/>
      <c r="PES48" s="429"/>
      <c r="PET48" s="429"/>
      <c r="PEU48" s="429"/>
      <c r="PEV48" s="429"/>
      <c r="PEW48" s="429"/>
      <c r="PEX48" s="429"/>
      <c r="PEY48" s="429"/>
      <c r="PEZ48" s="429"/>
      <c r="PFA48" s="429"/>
      <c r="PFB48" s="429"/>
      <c r="PFC48" s="429"/>
      <c r="PFD48" s="429"/>
      <c r="PFE48" s="429"/>
      <c r="PFF48" s="429"/>
      <c r="PFG48" s="429"/>
      <c r="PFH48" s="429"/>
      <c r="PFI48" s="429"/>
      <c r="PFJ48" s="429"/>
      <c r="PFK48" s="429"/>
      <c r="PFL48" s="429"/>
      <c r="PFM48" s="429"/>
      <c r="PFN48" s="429"/>
      <c r="PFO48" s="429"/>
      <c r="PFP48" s="429"/>
      <c r="PFQ48" s="429"/>
      <c r="PFR48" s="429"/>
      <c r="PFS48" s="429"/>
      <c r="PFT48" s="429"/>
      <c r="PFU48" s="429"/>
      <c r="PFV48" s="429"/>
      <c r="PFW48" s="429"/>
      <c r="PFX48" s="429"/>
      <c r="PFY48" s="429"/>
      <c r="PFZ48" s="429"/>
      <c r="PGA48" s="429"/>
      <c r="PGB48" s="429"/>
      <c r="PGC48" s="429"/>
      <c r="PGD48" s="429"/>
      <c r="PGE48" s="429"/>
      <c r="PGF48" s="429"/>
      <c r="PGG48" s="429"/>
      <c r="PGH48" s="429"/>
      <c r="PGI48" s="429"/>
      <c r="PGJ48" s="429"/>
      <c r="PGK48" s="429"/>
      <c r="PGL48" s="429"/>
      <c r="PGM48" s="429"/>
      <c r="PGN48" s="429"/>
      <c r="PGO48" s="429"/>
      <c r="PGP48" s="429"/>
      <c r="PGQ48" s="429"/>
      <c r="PGR48" s="429"/>
      <c r="PGS48" s="429"/>
      <c r="PGT48" s="429"/>
      <c r="PGU48" s="429"/>
      <c r="PGV48" s="429"/>
      <c r="PGW48" s="429"/>
      <c r="PGX48" s="429"/>
      <c r="PGY48" s="429"/>
      <c r="PGZ48" s="429"/>
      <c r="PHA48" s="429"/>
      <c r="PHB48" s="429"/>
      <c r="PHC48" s="429"/>
      <c r="PHD48" s="429"/>
      <c r="PHE48" s="429"/>
      <c r="PHF48" s="429"/>
      <c r="PHG48" s="429"/>
      <c r="PHH48" s="429"/>
      <c r="PHI48" s="429"/>
      <c r="PHJ48" s="429"/>
      <c r="PHK48" s="429"/>
      <c r="PHL48" s="429"/>
      <c r="PHM48" s="429"/>
      <c r="PHN48" s="429"/>
      <c r="PHO48" s="429"/>
      <c r="PHP48" s="429"/>
      <c r="PHQ48" s="429"/>
      <c r="PHR48" s="429"/>
      <c r="PHS48" s="429"/>
      <c r="PHT48" s="429"/>
      <c r="PHU48" s="429"/>
      <c r="PHV48" s="429"/>
      <c r="PHW48" s="429"/>
      <c r="PHX48" s="429"/>
      <c r="PHY48" s="429"/>
      <c r="PHZ48" s="429"/>
      <c r="PIA48" s="429"/>
      <c r="PIB48" s="429"/>
      <c r="PIC48" s="429"/>
      <c r="PID48" s="429"/>
      <c r="PIE48" s="429"/>
      <c r="PIF48" s="429"/>
      <c r="PIG48" s="429"/>
      <c r="PIH48" s="429"/>
      <c r="PII48" s="429"/>
      <c r="PIJ48" s="429"/>
      <c r="PIK48" s="429"/>
      <c r="PIL48" s="429"/>
      <c r="PIM48" s="429"/>
      <c r="PIN48" s="429"/>
      <c r="PIO48" s="429"/>
      <c r="PIP48" s="429"/>
      <c r="PIQ48" s="429"/>
      <c r="PIR48" s="429"/>
      <c r="PIS48" s="429"/>
      <c r="PIT48" s="429"/>
      <c r="PIU48" s="429"/>
      <c r="PIV48" s="429"/>
      <c r="PIW48" s="429"/>
      <c r="PIX48" s="429"/>
      <c r="PIY48" s="429"/>
      <c r="PIZ48" s="429"/>
      <c r="PJA48" s="429"/>
      <c r="PJB48" s="429"/>
      <c r="PJC48" s="429"/>
      <c r="PJD48" s="429"/>
      <c r="PJE48" s="429"/>
      <c r="PJF48" s="429"/>
      <c r="PJG48" s="429"/>
      <c r="PJH48" s="429"/>
      <c r="PJI48" s="429"/>
      <c r="PJJ48" s="429"/>
      <c r="PJK48" s="429"/>
      <c r="PJL48" s="429"/>
      <c r="PJM48" s="429"/>
      <c r="PJN48" s="429"/>
      <c r="PJO48" s="429"/>
      <c r="PJP48" s="429"/>
      <c r="PJQ48" s="429"/>
      <c r="PJR48" s="429"/>
      <c r="PJS48" s="429"/>
      <c r="PJT48" s="429"/>
      <c r="PJU48" s="429"/>
      <c r="PJV48" s="429"/>
      <c r="PJW48" s="429"/>
      <c r="PJX48" s="429"/>
      <c r="PJY48" s="429"/>
      <c r="PJZ48" s="429"/>
      <c r="PKA48" s="429"/>
      <c r="PKB48" s="429"/>
      <c r="PKC48" s="429"/>
      <c r="PKD48" s="429"/>
      <c r="PKE48" s="429"/>
      <c r="PKF48" s="429"/>
      <c r="PKG48" s="429"/>
      <c r="PKH48" s="429"/>
      <c r="PKI48" s="429"/>
      <c r="PKJ48" s="429"/>
      <c r="PKK48" s="429"/>
      <c r="PKL48" s="429"/>
      <c r="PKM48" s="429"/>
      <c r="PKN48" s="429"/>
      <c r="PKO48" s="429"/>
      <c r="PKP48" s="429"/>
      <c r="PKQ48" s="429"/>
      <c r="PKR48" s="429"/>
      <c r="PKS48" s="429"/>
      <c r="PKT48" s="429"/>
      <c r="PKU48" s="429"/>
      <c r="PKV48" s="429"/>
      <c r="PKW48" s="429"/>
      <c r="PKX48" s="429"/>
      <c r="PKY48" s="429"/>
      <c r="PKZ48" s="429"/>
      <c r="PLA48" s="429"/>
      <c r="PLB48" s="429"/>
      <c r="PLC48" s="429"/>
      <c r="PLD48" s="429"/>
      <c r="PLE48" s="429"/>
      <c r="PLF48" s="429"/>
      <c r="PLG48" s="429"/>
      <c r="PLH48" s="429"/>
      <c r="PLI48" s="429"/>
      <c r="PLJ48" s="429"/>
      <c r="PLK48" s="429"/>
      <c r="PLL48" s="429"/>
      <c r="PLM48" s="429"/>
      <c r="PLN48" s="429"/>
      <c r="PLO48" s="429"/>
      <c r="PLP48" s="429"/>
      <c r="PLQ48" s="429"/>
      <c r="PLR48" s="429"/>
      <c r="PLS48" s="429"/>
      <c r="PLT48" s="429"/>
      <c r="PLU48" s="429"/>
      <c r="PLV48" s="429"/>
      <c r="PLW48" s="429"/>
      <c r="PLX48" s="429"/>
      <c r="PLY48" s="429"/>
      <c r="PLZ48" s="429"/>
      <c r="PMA48" s="429"/>
      <c r="PMB48" s="429"/>
      <c r="PMC48" s="429"/>
      <c r="PMD48" s="429"/>
      <c r="PME48" s="429"/>
      <c r="PMF48" s="429"/>
      <c r="PMG48" s="429"/>
      <c r="PMH48" s="429"/>
      <c r="PMI48" s="429"/>
      <c r="PMJ48" s="429"/>
      <c r="PMK48" s="429"/>
      <c r="PML48" s="429"/>
      <c r="PMM48" s="429"/>
      <c r="PMN48" s="429"/>
      <c r="PMO48" s="429"/>
      <c r="PMP48" s="429"/>
      <c r="PMQ48" s="429"/>
      <c r="PMR48" s="429"/>
      <c r="PMS48" s="429"/>
      <c r="PMT48" s="429"/>
      <c r="PMU48" s="429"/>
      <c r="PMV48" s="429"/>
      <c r="PMW48" s="429"/>
      <c r="PMX48" s="429"/>
      <c r="PMY48" s="429"/>
      <c r="PMZ48" s="429"/>
      <c r="PNA48" s="429"/>
      <c r="PNB48" s="429"/>
      <c r="PNC48" s="429"/>
      <c r="PND48" s="429"/>
      <c r="PNE48" s="429"/>
      <c r="PNF48" s="429"/>
      <c r="PNG48" s="429"/>
      <c r="PNH48" s="429"/>
      <c r="PNI48" s="429"/>
      <c r="PNJ48" s="429"/>
      <c r="PNK48" s="429"/>
      <c r="PNL48" s="429"/>
      <c r="PNM48" s="429"/>
      <c r="PNN48" s="429"/>
      <c r="PNO48" s="429"/>
      <c r="PNP48" s="429"/>
      <c r="PNQ48" s="429"/>
      <c r="PNR48" s="429"/>
      <c r="PNS48" s="429"/>
      <c r="PNT48" s="429"/>
      <c r="PNU48" s="429"/>
      <c r="PNV48" s="429"/>
      <c r="PNW48" s="429"/>
      <c r="PNX48" s="429"/>
      <c r="PNY48" s="429"/>
      <c r="PNZ48" s="429"/>
      <c r="POA48" s="429"/>
      <c r="POB48" s="429"/>
      <c r="POC48" s="429"/>
      <c r="POD48" s="429"/>
      <c r="POE48" s="429"/>
      <c r="POF48" s="429"/>
      <c r="POG48" s="429"/>
      <c r="POH48" s="429"/>
      <c r="POI48" s="429"/>
      <c r="POJ48" s="429"/>
      <c r="POK48" s="429"/>
      <c r="POL48" s="429"/>
      <c r="POM48" s="429"/>
      <c r="PON48" s="429"/>
      <c r="POO48" s="429"/>
      <c r="POP48" s="429"/>
      <c r="POQ48" s="429"/>
      <c r="POR48" s="429"/>
      <c r="POS48" s="429"/>
      <c r="POT48" s="429"/>
      <c r="POU48" s="429"/>
      <c r="POV48" s="429"/>
      <c r="POW48" s="429"/>
      <c r="POX48" s="429"/>
      <c r="POY48" s="429"/>
      <c r="POZ48" s="429"/>
      <c r="PPA48" s="429"/>
      <c r="PPB48" s="429"/>
      <c r="PPC48" s="429"/>
      <c r="PPD48" s="429"/>
      <c r="PPE48" s="429"/>
      <c r="PPF48" s="429"/>
      <c r="PPG48" s="429"/>
      <c r="PPH48" s="429"/>
      <c r="PPI48" s="429"/>
      <c r="PPJ48" s="429"/>
      <c r="PPK48" s="429"/>
      <c r="PPL48" s="429"/>
      <c r="PPM48" s="429"/>
      <c r="PPN48" s="429"/>
      <c r="PPO48" s="429"/>
      <c r="PPP48" s="429"/>
      <c r="PPQ48" s="429"/>
      <c r="PPR48" s="429"/>
      <c r="PPS48" s="429"/>
      <c r="PPT48" s="429"/>
      <c r="PPU48" s="429"/>
      <c r="PPV48" s="429"/>
      <c r="PPW48" s="429"/>
      <c r="PPX48" s="429"/>
      <c r="PPY48" s="429"/>
      <c r="PPZ48" s="429"/>
      <c r="PQA48" s="429"/>
      <c r="PQB48" s="429"/>
      <c r="PQC48" s="429"/>
      <c r="PQD48" s="429"/>
      <c r="PQE48" s="429"/>
      <c r="PQF48" s="429"/>
      <c r="PQG48" s="429"/>
      <c r="PQH48" s="429"/>
      <c r="PQI48" s="429"/>
      <c r="PQJ48" s="429"/>
      <c r="PQK48" s="429"/>
      <c r="PQL48" s="429"/>
      <c r="PQM48" s="429"/>
      <c r="PQN48" s="429"/>
      <c r="PQO48" s="429"/>
      <c r="PQP48" s="429"/>
      <c r="PQQ48" s="429"/>
      <c r="PQR48" s="429"/>
      <c r="PQS48" s="429"/>
      <c r="PQT48" s="429"/>
      <c r="PQU48" s="429"/>
      <c r="PQV48" s="429"/>
      <c r="PQW48" s="429"/>
      <c r="PQX48" s="429"/>
      <c r="PQY48" s="429"/>
      <c r="PQZ48" s="429"/>
      <c r="PRA48" s="429"/>
      <c r="PRB48" s="429"/>
      <c r="PRC48" s="429"/>
      <c r="PRD48" s="429"/>
      <c r="PRE48" s="429"/>
      <c r="PRF48" s="429"/>
      <c r="PRG48" s="429"/>
      <c r="PRH48" s="429"/>
      <c r="PRI48" s="429"/>
      <c r="PRJ48" s="429"/>
      <c r="PRK48" s="429"/>
      <c r="PRL48" s="429"/>
      <c r="PRM48" s="429"/>
      <c r="PRN48" s="429"/>
      <c r="PRO48" s="429"/>
      <c r="PRP48" s="429"/>
      <c r="PRQ48" s="429"/>
      <c r="PRR48" s="429"/>
      <c r="PRS48" s="429"/>
      <c r="PRT48" s="429"/>
      <c r="PRU48" s="429"/>
      <c r="PRV48" s="429"/>
      <c r="PRW48" s="429"/>
      <c r="PRX48" s="429"/>
      <c r="PRY48" s="429"/>
      <c r="PRZ48" s="429"/>
      <c r="PSA48" s="429"/>
      <c r="PSB48" s="429"/>
      <c r="PSC48" s="429"/>
      <c r="PSD48" s="429"/>
      <c r="PSE48" s="429"/>
      <c r="PSF48" s="429"/>
      <c r="PSG48" s="429"/>
      <c r="PSH48" s="429"/>
      <c r="PSI48" s="429"/>
      <c r="PSJ48" s="429"/>
      <c r="PSK48" s="429"/>
      <c r="PSL48" s="429"/>
      <c r="PSM48" s="429"/>
      <c r="PSN48" s="429"/>
      <c r="PSO48" s="429"/>
      <c r="PSP48" s="429"/>
      <c r="PSQ48" s="429"/>
      <c r="PSR48" s="429"/>
      <c r="PSS48" s="429"/>
      <c r="PST48" s="429"/>
      <c r="PSU48" s="429"/>
      <c r="PSV48" s="429"/>
      <c r="PSW48" s="429"/>
      <c r="PSX48" s="429"/>
      <c r="PSY48" s="429"/>
      <c r="PSZ48" s="429"/>
      <c r="PTA48" s="429"/>
      <c r="PTB48" s="429"/>
      <c r="PTC48" s="429"/>
      <c r="PTD48" s="429"/>
      <c r="PTE48" s="429"/>
      <c r="PTF48" s="429"/>
      <c r="PTG48" s="429"/>
      <c r="PTH48" s="429"/>
      <c r="PTI48" s="429"/>
      <c r="PTJ48" s="429"/>
      <c r="PTK48" s="429"/>
      <c r="PTL48" s="429"/>
      <c r="PTM48" s="429"/>
      <c r="PTN48" s="429"/>
      <c r="PTO48" s="429"/>
      <c r="PTP48" s="429"/>
      <c r="PTQ48" s="429"/>
      <c r="PTR48" s="429"/>
      <c r="PTS48" s="429"/>
      <c r="PTT48" s="429"/>
      <c r="PTU48" s="429"/>
      <c r="PTV48" s="429"/>
      <c r="PTW48" s="429"/>
      <c r="PTX48" s="429"/>
      <c r="PTY48" s="429"/>
      <c r="PTZ48" s="429"/>
      <c r="PUA48" s="429"/>
      <c r="PUB48" s="429"/>
      <c r="PUC48" s="429"/>
      <c r="PUD48" s="429"/>
      <c r="PUE48" s="429"/>
      <c r="PUF48" s="429"/>
      <c r="PUG48" s="429"/>
      <c r="PUH48" s="429"/>
      <c r="PUI48" s="429"/>
      <c r="PUJ48" s="429"/>
      <c r="PUK48" s="429"/>
      <c r="PUL48" s="429"/>
      <c r="PUM48" s="429"/>
      <c r="PUN48" s="429"/>
      <c r="PUO48" s="429"/>
      <c r="PUP48" s="429"/>
      <c r="PUQ48" s="429"/>
      <c r="PUR48" s="429"/>
      <c r="PUS48" s="429"/>
      <c r="PUT48" s="429"/>
      <c r="PUU48" s="429"/>
      <c r="PUV48" s="429"/>
      <c r="PUW48" s="429"/>
      <c r="PUX48" s="429"/>
      <c r="PUY48" s="429"/>
      <c r="PUZ48" s="429"/>
      <c r="PVA48" s="429"/>
      <c r="PVB48" s="429"/>
      <c r="PVC48" s="429"/>
      <c r="PVD48" s="429"/>
      <c r="PVE48" s="429"/>
      <c r="PVF48" s="429"/>
      <c r="PVG48" s="429"/>
      <c r="PVH48" s="429"/>
      <c r="PVI48" s="429"/>
      <c r="PVJ48" s="429"/>
      <c r="PVK48" s="429"/>
      <c r="PVL48" s="429"/>
      <c r="PVM48" s="429"/>
      <c r="PVN48" s="429"/>
      <c r="PVO48" s="429"/>
      <c r="PVP48" s="429"/>
      <c r="PVQ48" s="429"/>
      <c r="PVR48" s="429"/>
      <c r="PVS48" s="429"/>
      <c r="PVT48" s="429"/>
      <c r="PVU48" s="429"/>
      <c r="PVV48" s="429"/>
      <c r="PVW48" s="429"/>
      <c r="PVX48" s="429"/>
      <c r="PVY48" s="429"/>
      <c r="PVZ48" s="429"/>
      <c r="PWA48" s="429"/>
      <c r="PWB48" s="429"/>
      <c r="PWC48" s="429"/>
      <c r="PWD48" s="429"/>
      <c r="PWE48" s="429"/>
      <c r="PWF48" s="429"/>
      <c r="PWG48" s="429"/>
      <c r="PWH48" s="429"/>
      <c r="PWI48" s="429"/>
      <c r="PWJ48" s="429"/>
      <c r="PWK48" s="429"/>
      <c r="PWL48" s="429"/>
      <c r="PWM48" s="429"/>
      <c r="PWN48" s="429"/>
      <c r="PWO48" s="429"/>
      <c r="PWP48" s="429"/>
      <c r="PWQ48" s="429"/>
      <c r="PWR48" s="429"/>
      <c r="PWS48" s="429"/>
      <c r="PWT48" s="429"/>
      <c r="PWU48" s="429"/>
      <c r="PWV48" s="429"/>
      <c r="PWW48" s="429"/>
      <c r="PWX48" s="429"/>
      <c r="PWY48" s="429"/>
      <c r="PWZ48" s="429"/>
      <c r="PXA48" s="429"/>
      <c r="PXB48" s="429"/>
      <c r="PXC48" s="429"/>
      <c r="PXD48" s="429"/>
      <c r="PXE48" s="429"/>
      <c r="PXF48" s="429"/>
      <c r="PXG48" s="429"/>
      <c r="PXH48" s="429"/>
      <c r="PXI48" s="429"/>
      <c r="PXJ48" s="429"/>
      <c r="PXK48" s="429"/>
      <c r="PXL48" s="429"/>
      <c r="PXM48" s="429"/>
      <c r="PXN48" s="429"/>
      <c r="PXO48" s="429"/>
      <c r="PXP48" s="429"/>
      <c r="PXQ48" s="429"/>
      <c r="PXR48" s="429"/>
      <c r="PXS48" s="429"/>
      <c r="PXT48" s="429"/>
      <c r="PXU48" s="429"/>
      <c r="PXV48" s="429"/>
      <c r="PXW48" s="429"/>
      <c r="PXX48" s="429"/>
      <c r="PXY48" s="429"/>
      <c r="PXZ48" s="429"/>
      <c r="PYA48" s="429"/>
      <c r="PYB48" s="429"/>
      <c r="PYC48" s="429"/>
      <c r="PYD48" s="429"/>
      <c r="PYE48" s="429"/>
      <c r="PYF48" s="429"/>
      <c r="PYG48" s="429"/>
      <c r="PYH48" s="429"/>
      <c r="PYI48" s="429"/>
      <c r="PYJ48" s="429"/>
      <c r="PYK48" s="429"/>
      <c r="PYL48" s="429"/>
      <c r="PYM48" s="429"/>
      <c r="PYN48" s="429"/>
      <c r="PYO48" s="429"/>
      <c r="PYP48" s="429"/>
      <c r="PYQ48" s="429"/>
      <c r="PYR48" s="429"/>
      <c r="PYS48" s="429"/>
      <c r="PYT48" s="429"/>
      <c r="PYU48" s="429"/>
      <c r="PYV48" s="429"/>
      <c r="PYW48" s="429"/>
      <c r="PYX48" s="429"/>
      <c r="PYY48" s="429"/>
      <c r="PYZ48" s="429"/>
      <c r="PZA48" s="429"/>
      <c r="PZB48" s="429"/>
      <c r="PZC48" s="429"/>
      <c r="PZD48" s="429"/>
      <c r="PZE48" s="429"/>
      <c r="PZF48" s="429"/>
      <c r="PZG48" s="429"/>
      <c r="PZH48" s="429"/>
      <c r="PZI48" s="429"/>
      <c r="PZJ48" s="429"/>
      <c r="PZK48" s="429"/>
      <c r="PZL48" s="429"/>
      <c r="PZM48" s="429"/>
      <c r="PZN48" s="429"/>
      <c r="PZO48" s="429"/>
      <c r="PZP48" s="429"/>
      <c r="PZQ48" s="429"/>
      <c r="PZR48" s="429"/>
      <c r="PZS48" s="429"/>
      <c r="PZT48" s="429"/>
      <c r="PZU48" s="429"/>
      <c r="PZV48" s="429"/>
      <c r="PZW48" s="429"/>
      <c r="PZX48" s="429"/>
      <c r="PZY48" s="429"/>
      <c r="PZZ48" s="429"/>
      <c r="QAA48" s="429"/>
      <c r="QAB48" s="429"/>
      <c r="QAC48" s="429"/>
      <c r="QAD48" s="429"/>
      <c r="QAE48" s="429"/>
      <c r="QAF48" s="429"/>
      <c r="QAG48" s="429"/>
      <c r="QAH48" s="429"/>
      <c r="QAI48" s="429"/>
      <c r="QAJ48" s="429"/>
      <c r="QAK48" s="429"/>
      <c r="QAL48" s="429"/>
      <c r="QAM48" s="429"/>
      <c r="QAN48" s="429"/>
      <c r="QAO48" s="429"/>
      <c r="QAP48" s="429"/>
      <c r="QAQ48" s="429"/>
      <c r="QAR48" s="429"/>
      <c r="QAS48" s="429"/>
      <c r="QAT48" s="429"/>
      <c r="QAU48" s="429"/>
      <c r="QAV48" s="429"/>
      <c r="QAW48" s="429"/>
      <c r="QAX48" s="429"/>
      <c r="QAY48" s="429"/>
      <c r="QAZ48" s="429"/>
      <c r="QBA48" s="429"/>
      <c r="QBB48" s="429"/>
      <c r="QBC48" s="429"/>
      <c r="QBD48" s="429"/>
      <c r="QBE48" s="429"/>
      <c r="QBF48" s="429"/>
      <c r="QBG48" s="429"/>
      <c r="QBH48" s="429"/>
      <c r="QBI48" s="429"/>
      <c r="QBJ48" s="429"/>
      <c r="QBK48" s="429"/>
      <c r="QBL48" s="429"/>
      <c r="QBM48" s="429"/>
      <c r="QBN48" s="429"/>
      <c r="QBO48" s="429"/>
      <c r="QBP48" s="429"/>
      <c r="QBQ48" s="429"/>
      <c r="QBR48" s="429"/>
      <c r="QBS48" s="429"/>
      <c r="QBT48" s="429"/>
      <c r="QBU48" s="429"/>
      <c r="QBV48" s="429"/>
      <c r="QBW48" s="429"/>
      <c r="QBX48" s="429"/>
      <c r="QBY48" s="429"/>
      <c r="QBZ48" s="429"/>
      <c r="QCA48" s="429"/>
      <c r="QCB48" s="429"/>
      <c r="QCC48" s="429"/>
      <c r="QCD48" s="429"/>
      <c r="QCE48" s="429"/>
      <c r="QCF48" s="429"/>
      <c r="QCG48" s="429"/>
      <c r="QCH48" s="429"/>
      <c r="QCI48" s="429"/>
      <c r="QCJ48" s="429"/>
      <c r="QCK48" s="429"/>
      <c r="QCL48" s="429"/>
      <c r="QCM48" s="429"/>
      <c r="QCN48" s="429"/>
      <c r="QCO48" s="429"/>
      <c r="QCP48" s="429"/>
      <c r="QCQ48" s="429"/>
      <c r="QCR48" s="429"/>
      <c r="QCS48" s="429"/>
      <c r="QCT48" s="429"/>
      <c r="QCU48" s="429"/>
      <c r="QCV48" s="429"/>
      <c r="QCW48" s="429"/>
      <c r="QCX48" s="429"/>
      <c r="QCY48" s="429"/>
      <c r="QCZ48" s="429"/>
      <c r="QDA48" s="429"/>
      <c r="QDB48" s="429"/>
      <c r="QDC48" s="429"/>
      <c r="QDD48" s="429"/>
      <c r="QDE48" s="429"/>
      <c r="QDF48" s="429"/>
      <c r="QDG48" s="429"/>
      <c r="QDH48" s="429"/>
      <c r="QDI48" s="429"/>
      <c r="QDJ48" s="429"/>
      <c r="QDK48" s="429"/>
      <c r="QDL48" s="429"/>
      <c r="QDM48" s="429"/>
      <c r="QDN48" s="429"/>
      <c r="QDO48" s="429"/>
      <c r="QDP48" s="429"/>
      <c r="QDQ48" s="429"/>
      <c r="QDR48" s="429"/>
      <c r="QDS48" s="429"/>
      <c r="QDT48" s="429"/>
      <c r="QDU48" s="429"/>
      <c r="QDV48" s="429"/>
      <c r="QDW48" s="429"/>
      <c r="QDX48" s="429"/>
      <c r="QDY48" s="429"/>
      <c r="QDZ48" s="429"/>
      <c r="QEA48" s="429"/>
      <c r="QEB48" s="429"/>
      <c r="QEC48" s="429"/>
      <c r="QED48" s="429"/>
      <c r="QEE48" s="429"/>
      <c r="QEF48" s="429"/>
      <c r="QEG48" s="429"/>
      <c r="QEH48" s="429"/>
      <c r="QEI48" s="429"/>
      <c r="QEJ48" s="429"/>
      <c r="QEK48" s="429"/>
      <c r="QEL48" s="429"/>
      <c r="QEM48" s="429"/>
      <c r="QEN48" s="429"/>
      <c r="QEO48" s="429"/>
      <c r="QEP48" s="429"/>
      <c r="QEQ48" s="429"/>
      <c r="QER48" s="429"/>
      <c r="QES48" s="429"/>
      <c r="QET48" s="429"/>
      <c r="QEU48" s="429"/>
      <c r="QEV48" s="429"/>
      <c r="QEW48" s="429"/>
      <c r="QEX48" s="429"/>
      <c r="QEY48" s="429"/>
      <c r="QEZ48" s="429"/>
      <c r="QFA48" s="429"/>
      <c r="QFB48" s="429"/>
      <c r="QFC48" s="429"/>
      <c r="QFD48" s="429"/>
      <c r="QFE48" s="429"/>
      <c r="QFF48" s="429"/>
      <c r="QFG48" s="429"/>
      <c r="QFH48" s="429"/>
      <c r="QFI48" s="429"/>
      <c r="QFJ48" s="429"/>
      <c r="QFK48" s="429"/>
      <c r="QFL48" s="429"/>
      <c r="QFM48" s="429"/>
      <c r="QFN48" s="429"/>
      <c r="QFO48" s="429"/>
      <c r="QFP48" s="429"/>
      <c r="QFQ48" s="429"/>
      <c r="QFR48" s="429"/>
      <c r="QFS48" s="429"/>
      <c r="QFT48" s="429"/>
      <c r="QFU48" s="429"/>
      <c r="QFV48" s="429"/>
      <c r="QFW48" s="429"/>
      <c r="QFX48" s="429"/>
      <c r="QFY48" s="429"/>
      <c r="QFZ48" s="429"/>
      <c r="QGA48" s="429"/>
      <c r="QGB48" s="429"/>
      <c r="QGC48" s="429"/>
      <c r="QGD48" s="429"/>
      <c r="QGE48" s="429"/>
      <c r="QGF48" s="429"/>
      <c r="QGG48" s="429"/>
      <c r="QGH48" s="429"/>
      <c r="QGI48" s="429"/>
      <c r="QGJ48" s="429"/>
      <c r="QGK48" s="429"/>
      <c r="QGL48" s="429"/>
      <c r="QGM48" s="429"/>
      <c r="QGN48" s="429"/>
      <c r="QGO48" s="429"/>
      <c r="QGP48" s="429"/>
      <c r="QGQ48" s="429"/>
      <c r="QGR48" s="429"/>
      <c r="QGS48" s="429"/>
      <c r="QGT48" s="429"/>
      <c r="QGU48" s="429"/>
      <c r="QGV48" s="429"/>
      <c r="QGW48" s="429"/>
      <c r="QGX48" s="429"/>
      <c r="QGY48" s="429"/>
      <c r="QGZ48" s="429"/>
      <c r="QHA48" s="429"/>
      <c r="QHB48" s="429"/>
      <c r="QHC48" s="429"/>
      <c r="QHD48" s="429"/>
      <c r="QHE48" s="429"/>
      <c r="QHF48" s="429"/>
      <c r="QHG48" s="429"/>
      <c r="QHH48" s="429"/>
      <c r="QHI48" s="429"/>
      <c r="QHJ48" s="429"/>
      <c r="QHK48" s="429"/>
      <c r="QHL48" s="429"/>
      <c r="QHM48" s="429"/>
      <c r="QHN48" s="429"/>
      <c r="QHO48" s="429"/>
      <c r="QHP48" s="429"/>
      <c r="QHQ48" s="429"/>
      <c r="QHR48" s="429"/>
      <c r="QHS48" s="429"/>
      <c r="QHT48" s="429"/>
      <c r="QHU48" s="429"/>
      <c r="QHV48" s="429"/>
      <c r="QHW48" s="429"/>
      <c r="QHX48" s="429"/>
      <c r="QHY48" s="429"/>
      <c r="QHZ48" s="429"/>
      <c r="QIA48" s="429"/>
      <c r="QIB48" s="429"/>
      <c r="QIC48" s="429"/>
      <c r="QID48" s="429"/>
      <c r="QIE48" s="429"/>
      <c r="QIF48" s="429"/>
      <c r="QIG48" s="429"/>
      <c r="QIH48" s="429"/>
      <c r="QII48" s="429"/>
      <c r="QIJ48" s="429"/>
      <c r="QIK48" s="429"/>
      <c r="QIL48" s="429"/>
      <c r="QIM48" s="429"/>
      <c r="QIN48" s="429"/>
      <c r="QIO48" s="429"/>
      <c r="QIP48" s="429"/>
      <c r="QIQ48" s="429"/>
      <c r="QIR48" s="429"/>
      <c r="QIS48" s="429"/>
      <c r="QIT48" s="429"/>
      <c r="QIU48" s="429"/>
      <c r="QIV48" s="429"/>
      <c r="QIW48" s="429"/>
      <c r="QIX48" s="429"/>
      <c r="QIY48" s="429"/>
      <c r="QIZ48" s="429"/>
      <c r="QJA48" s="429"/>
      <c r="QJB48" s="429"/>
      <c r="QJC48" s="429"/>
      <c r="QJD48" s="429"/>
      <c r="QJE48" s="429"/>
      <c r="QJF48" s="429"/>
      <c r="QJG48" s="429"/>
      <c r="QJH48" s="429"/>
      <c r="QJI48" s="429"/>
      <c r="QJJ48" s="429"/>
      <c r="QJK48" s="429"/>
      <c r="QJL48" s="429"/>
      <c r="QJM48" s="429"/>
      <c r="QJN48" s="429"/>
      <c r="QJO48" s="429"/>
      <c r="QJP48" s="429"/>
      <c r="QJQ48" s="429"/>
      <c r="QJR48" s="429"/>
      <c r="QJS48" s="429"/>
      <c r="QJT48" s="429"/>
      <c r="QJU48" s="429"/>
      <c r="QJV48" s="429"/>
      <c r="QJW48" s="429"/>
      <c r="QJX48" s="429"/>
      <c r="QJY48" s="429"/>
      <c r="QJZ48" s="429"/>
      <c r="QKA48" s="429"/>
      <c r="QKB48" s="429"/>
      <c r="QKC48" s="429"/>
      <c r="QKD48" s="429"/>
      <c r="QKE48" s="429"/>
      <c r="QKF48" s="429"/>
      <c r="QKG48" s="429"/>
      <c r="QKH48" s="429"/>
      <c r="QKI48" s="429"/>
      <c r="QKJ48" s="429"/>
      <c r="QKK48" s="429"/>
      <c r="QKL48" s="429"/>
      <c r="QKM48" s="429"/>
      <c r="QKN48" s="429"/>
      <c r="QKO48" s="429"/>
      <c r="QKP48" s="429"/>
      <c r="QKQ48" s="429"/>
      <c r="QKR48" s="429"/>
      <c r="QKS48" s="429"/>
      <c r="QKT48" s="429"/>
      <c r="QKU48" s="429"/>
      <c r="QKV48" s="429"/>
      <c r="QKW48" s="429"/>
      <c r="QKX48" s="429"/>
      <c r="QKY48" s="429"/>
      <c r="QKZ48" s="429"/>
      <c r="QLA48" s="429"/>
      <c r="QLB48" s="429"/>
      <c r="QLC48" s="429"/>
      <c r="QLD48" s="429"/>
      <c r="QLE48" s="429"/>
      <c r="QLF48" s="429"/>
      <c r="QLG48" s="429"/>
      <c r="QLH48" s="429"/>
      <c r="QLI48" s="429"/>
      <c r="QLJ48" s="429"/>
      <c r="QLK48" s="429"/>
      <c r="QLL48" s="429"/>
      <c r="QLM48" s="429"/>
      <c r="QLN48" s="429"/>
      <c r="QLO48" s="429"/>
      <c r="QLP48" s="429"/>
      <c r="QLQ48" s="429"/>
      <c r="QLR48" s="429"/>
      <c r="QLS48" s="429"/>
      <c r="QLT48" s="429"/>
      <c r="QLU48" s="429"/>
      <c r="QLV48" s="429"/>
      <c r="QLW48" s="429"/>
      <c r="QLX48" s="429"/>
      <c r="QLY48" s="429"/>
      <c r="QLZ48" s="429"/>
      <c r="QMA48" s="429"/>
      <c r="QMB48" s="429"/>
      <c r="QMC48" s="429"/>
      <c r="QMD48" s="429"/>
      <c r="QME48" s="429"/>
      <c r="QMF48" s="429"/>
      <c r="QMG48" s="429"/>
      <c r="QMH48" s="429"/>
      <c r="QMI48" s="429"/>
      <c r="QMJ48" s="429"/>
      <c r="QMK48" s="429"/>
      <c r="QML48" s="429"/>
      <c r="QMM48" s="429"/>
      <c r="QMN48" s="429"/>
      <c r="QMO48" s="429"/>
      <c r="QMP48" s="429"/>
      <c r="QMQ48" s="429"/>
      <c r="QMR48" s="429"/>
      <c r="QMS48" s="429"/>
      <c r="QMT48" s="429"/>
      <c r="QMU48" s="429"/>
      <c r="QMV48" s="429"/>
      <c r="QMW48" s="429"/>
      <c r="QMX48" s="429"/>
      <c r="QMY48" s="429"/>
      <c r="QMZ48" s="429"/>
      <c r="QNA48" s="429"/>
      <c r="QNB48" s="429"/>
      <c r="QNC48" s="429"/>
      <c r="QND48" s="429"/>
      <c r="QNE48" s="429"/>
      <c r="QNF48" s="429"/>
      <c r="QNG48" s="429"/>
      <c r="QNH48" s="429"/>
      <c r="QNI48" s="429"/>
      <c r="QNJ48" s="429"/>
      <c r="QNK48" s="429"/>
      <c r="QNL48" s="429"/>
      <c r="QNM48" s="429"/>
      <c r="QNN48" s="429"/>
      <c r="QNO48" s="429"/>
      <c r="QNP48" s="429"/>
      <c r="QNQ48" s="429"/>
      <c r="QNR48" s="429"/>
      <c r="QNS48" s="429"/>
      <c r="QNT48" s="429"/>
      <c r="QNU48" s="429"/>
      <c r="QNV48" s="429"/>
      <c r="QNW48" s="429"/>
      <c r="QNX48" s="429"/>
      <c r="QNY48" s="429"/>
      <c r="QNZ48" s="429"/>
      <c r="QOA48" s="429"/>
      <c r="QOB48" s="429"/>
      <c r="QOC48" s="429"/>
      <c r="QOD48" s="429"/>
      <c r="QOE48" s="429"/>
      <c r="QOF48" s="429"/>
      <c r="QOG48" s="429"/>
      <c r="QOH48" s="429"/>
      <c r="QOI48" s="429"/>
      <c r="QOJ48" s="429"/>
      <c r="QOK48" s="429"/>
      <c r="QOL48" s="429"/>
      <c r="QOM48" s="429"/>
      <c r="QON48" s="429"/>
      <c r="QOO48" s="429"/>
      <c r="QOP48" s="429"/>
      <c r="QOQ48" s="429"/>
      <c r="QOR48" s="429"/>
      <c r="QOS48" s="429"/>
      <c r="QOT48" s="429"/>
      <c r="QOU48" s="429"/>
      <c r="QOV48" s="429"/>
      <c r="QOW48" s="429"/>
      <c r="QOX48" s="429"/>
      <c r="QOY48" s="429"/>
      <c r="QOZ48" s="429"/>
      <c r="QPA48" s="429"/>
      <c r="QPB48" s="429"/>
      <c r="QPC48" s="429"/>
      <c r="QPD48" s="429"/>
      <c r="QPE48" s="429"/>
      <c r="QPF48" s="429"/>
      <c r="QPG48" s="429"/>
      <c r="QPH48" s="429"/>
      <c r="QPI48" s="429"/>
      <c r="QPJ48" s="429"/>
      <c r="QPK48" s="429"/>
      <c r="QPL48" s="429"/>
      <c r="QPM48" s="429"/>
      <c r="QPN48" s="429"/>
      <c r="QPO48" s="429"/>
      <c r="QPP48" s="429"/>
      <c r="QPQ48" s="429"/>
      <c r="QPR48" s="429"/>
      <c r="QPS48" s="429"/>
      <c r="QPT48" s="429"/>
      <c r="QPU48" s="429"/>
      <c r="QPV48" s="429"/>
      <c r="QPW48" s="429"/>
      <c r="QPX48" s="429"/>
      <c r="QPY48" s="429"/>
      <c r="QPZ48" s="429"/>
      <c r="QQA48" s="429"/>
      <c r="QQB48" s="429"/>
      <c r="QQC48" s="429"/>
      <c r="QQD48" s="429"/>
      <c r="QQE48" s="429"/>
      <c r="QQF48" s="429"/>
      <c r="QQG48" s="429"/>
      <c r="QQH48" s="429"/>
      <c r="QQI48" s="429"/>
      <c r="QQJ48" s="429"/>
      <c r="QQK48" s="429"/>
      <c r="QQL48" s="429"/>
      <c r="QQM48" s="429"/>
      <c r="QQN48" s="429"/>
      <c r="QQO48" s="429"/>
      <c r="QQP48" s="429"/>
      <c r="QQQ48" s="429"/>
      <c r="QQR48" s="429"/>
      <c r="QQS48" s="429"/>
      <c r="QQT48" s="429"/>
      <c r="QQU48" s="429"/>
      <c r="QQV48" s="429"/>
      <c r="QQW48" s="429"/>
      <c r="QQX48" s="429"/>
      <c r="QQY48" s="429"/>
      <c r="QQZ48" s="429"/>
      <c r="QRA48" s="429"/>
      <c r="QRB48" s="429"/>
      <c r="QRC48" s="429"/>
      <c r="QRD48" s="429"/>
      <c r="QRE48" s="429"/>
      <c r="QRF48" s="429"/>
      <c r="QRG48" s="429"/>
      <c r="QRH48" s="429"/>
      <c r="QRI48" s="429"/>
      <c r="QRJ48" s="429"/>
      <c r="QRK48" s="429"/>
      <c r="QRL48" s="429"/>
      <c r="QRM48" s="429"/>
      <c r="QRN48" s="429"/>
      <c r="QRO48" s="429"/>
      <c r="QRP48" s="429"/>
      <c r="QRQ48" s="429"/>
      <c r="QRR48" s="429"/>
      <c r="QRS48" s="429"/>
      <c r="QRT48" s="429"/>
      <c r="QRU48" s="429"/>
      <c r="QRV48" s="429"/>
      <c r="QRW48" s="429"/>
      <c r="QRX48" s="429"/>
      <c r="QRY48" s="429"/>
      <c r="QRZ48" s="429"/>
      <c r="QSA48" s="429"/>
      <c r="QSB48" s="429"/>
      <c r="QSC48" s="429"/>
      <c r="QSD48" s="429"/>
      <c r="QSE48" s="429"/>
      <c r="QSF48" s="429"/>
      <c r="QSG48" s="429"/>
      <c r="QSH48" s="429"/>
      <c r="QSI48" s="429"/>
      <c r="QSJ48" s="429"/>
      <c r="QSK48" s="429"/>
      <c r="QSL48" s="429"/>
      <c r="QSM48" s="429"/>
      <c r="QSN48" s="429"/>
      <c r="QSO48" s="429"/>
      <c r="QSP48" s="429"/>
      <c r="QSQ48" s="429"/>
      <c r="QSR48" s="429"/>
      <c r="QSS48" s="429"/>
      <c r="QST48" s="429"/>
      <c r="QSU48" s="429"/>
      <c r="QSV48" s="429"/>
      <c r="QSW48" s="429"/>
      <c r="QSX48" s="429"/>
      <c r="QSY48" s="429"/>
      <c r="QSZ48" s="429"/>
      <c r="QTA48" s="429"/>
      <c r="QTB48" s="429"/>
      <c r="QTC48" s="429"/>
      <c r="QTD48" s="429"/>
      <c r="QTE48" s="429"/>
      <c r="QTF48" s="429"/>
      <c r="QTG48" s="429"/>
      <c r="QTH48" s="429"/>
      <c r="QTI48" s="429"/>
      <c r="QTJ48" s="429"/>
      <c r="QTK48" s="429"/>
      <c r="QTL48" s="429"/>
      <c r="QTM48" s="429"/>
      <c r="QTN48" s="429"/>
      <c r="QTO48" s="429"/>
      <c r="QTP48" s="429"/>
      <c r="QTQ48" s="429"/>
      <c r="QTR48" s="429"/>
      <c r="QTS48" s="429"/>
      <c r="QTT48" s="429"/>
      <c r="QTU48" s="429"/>
      <c r="QTV48" s="429"/>
      <c r="QTW48" s="429"/>
      <c r="QTX48" s="429"/>
      <c r="QTY48" s="429"/>
      <c r="QTZ48" s="429"/>
      <c r="QUA48" s="429"/>
      <c r="QUB48" s="429"/>
      <c r="QUC48" s="429"/>
      <c r="QUD48" s="429"/>
      <c r="QUE48" s="429"/>
      <c r="QUF48" s="429"/>
      <c r="QUG48" s="429"/>
      <c r="QUH48" s="429"/>
      <c r="QUI48" s="429"/>
      <c r="QUJ48" s="429"/>
      <c r="QUK48" s="429"/>
      <c r="QUL48" s="429"/>
      <c r="QUM48" s="429"/>
      <c r="QUN48" s="429"/>
      <c r="QUO48" s="429"/>
      <c r="QUP48" s="429"/>
      <c r="QUQ48" s="429"/>
      <c r="QUR48" s="429"/>
      <c r="QUS48" s="429"/>
      <c r="QUT48" s="429"/>
      <c r="QUU48" s="429"/>
      <c r="QUV48" s="429"/>
      <c r="QUW48" s="429"/>
      <c r="QUX48" s="429"/>
      <c r="QUY48" s="429"/>
      <c r="QUZ48" s="429"/>
      <c r="QVA48" s="429"/>
      <c r="QVB48" s="429"/>
      <c r="QVC48" s="429"/>
      <c r="QVD48" s="429"/>
      <c r="QVE48" s="429"/>
      <c r="QVF48" s="429"/>
      <c r="QVG48" s="429"/>
      <c r="QVH48" s="429"/>
      <c r="QVI48" s="429"/>
      <c r="QVJ48" s="429"/>
      <c r="QVK48" s="429"/>
      <c r="QVL48" s="429"/>
      <c r="QVM48" s="429"/>
      <c r="QVN48" s="429"/>
      <c r="QVO48" s="429"/>
      <c r="QVP48" s="429"/>
      <c r="QVQ48" s="429"/>
      <c r="QVR48" s="429"/>
      <c r="QVS48" s="429"/>
      <c r="QVT48" s="429"/>
      <c r="QVU48" s="429"/>
      <c r="QVV48" s="429"/>
      <c r="QVW48" s="429"/>
      <c r="QVX48" s="429"/>
      <c r="QVY48" s="429"/>
      <c r="QVZ48" s="429"/>
      <c r="QWA48" s="429"/>
      <c r="QWB48" s="429"/>
      <c r="QWC48" s="429"/>
      <c r="QWD48" s="429"/>
      <c r="QWE48" s="429"/>
      <c r="QWF48" s="429"/>
      <c r="QWG48" s="429"/>
      <c r="QWH48" s="429"/>
      <c r="QWI48" s="429"/>
      <c r="QWJ48" s="429"/>
      <c r="QWK48" s="429"/>
      <c r="QWL48" s="429"/>
      <c r="QWM48" s="429"/>
      <c r="QWN48" s="429"/>
      <c r="QWO48" s="429"/>
      <c r="QWP48" s="429"/>
      <c r="QWQ48" s="429"/>
      <c r="QWR48" s="429"/>
      <c r="QWS48" s="429"/>
      <c r="QWT48" s="429"/>
      <c r="QWU48" s="429"/>
      <c r="QWV48" s="429"/>
      <c r="QWW48" s="429"/>
      <c r="QWX48" s="429"/>
      <c r="QWY48" s="429"/>
      <c r="QWZ48" s="429"/>
      <c r="QXA48" s="429"/>
      <c r="QXB48" s="429"/>
      <c r="QXC48" s="429"/>
      <c r="QXD48" s="429"/>
      <c r="QXE48" s="429"/>
      <c r="QXF48" s="429"/>
      <c r="QXG48" s="429"/>
      <c r="QXH48" s="429"/>
      <c r="QXI48" s="429"/>
      <c r="QXJ48" s="429"/>
      <c r="QXK48" s="429"/>
      <c r="QXL48" s="429"/>
      <c r="QXM48" s="429"/>
      <c r="QXN48" s="429"/>
      <c r="QXO48" s="429"/>
      <c r="QXP48" s="429"/>
      <c r="QXQ48" s="429"/>
      <c r="QXR48" s="429"/>
      <c r="QXS48" s="429"/>
      <c r="QXT48" s="429"/>
      <c r="QXU48" s="429"/>
      <c r="QXV48" s="429"/>
      <c r="QXW48" s="429"/>
      <c r="QXX48" s="429"/>
      <c r="QXY48" s="429"/>
      <c r="QXZ48" s="429"/>
      <c r="QYA48" s="429"/>
      <c r="QYB48" s="429"/>
      <c r="QYC48" s="429"/>
      <c r="QYD48" s="429"/>
      <c r="QYE48" s="429"/>
      <c r="QYF48" s="429"/>
      <c r="QYG48" s="429"/>
      <c r="QYH48" s="429"/>
      <c r="QYI48" s="429"/>
      <c r="QYJ48" s="429"/>
      <c r="QYK48" s="429"/>
      <c r="QYL48" s="429"/>
      <c r="QYM48" s="429"/>
      <c r="QYN48" s="429"/>
      <c r="QYO48" s="429"/>
      <c r="QYP48" s="429"/>
      <c r="QYQ48" s="429"/>
      <c r="QYR48" s="429"/>
      <c r="QYS48" s="429"/>
      <c r="QYT48" s="429"/>
      <c r="QYU48" s="429"/>
      <c r="QYV48" s="429"/>
      <c r="QYW48" s="429"/>
      <c r="QYX48" s="429"/>
      <c r="QYY48" s="429"/>
      <c r="QYZ48" s="429"/>
      <c r="QZA48" s="429"/>
      <c r="QZB48" s="429"/>
      <c r="QZC48" s="429"/>
      <c r="QZD48" s="429"/>
      <c r="QZE48" s="429"/>
      <c r="QZF48" s="429"/>
      <c r="QZG48" s="429"/>
      <c r="QZH48" s="429"/>
      <c r="QZI48" s="429"/>
      <c r="QZJ48" s="429"/>
      <c r="QZK48" s="429"/>
      <c r="QZL48" s="429"/>
      <c r="QZM48" s="429"/>
      <c r="QZN48" s="429"/>
      <c r="QZO48" s="429"/>
      <c r="QZP48" s="429"/>
      <c r="QZQ48" s="429"/>
      <c r="QZR48" s="429"/>
      <c r="QZS48" s="429"/>
      <c r="QZT48" s="429"/>
      <c r="QZU48" s="429"/>
      <c r="QZV48" s="429"/>
      <c r="QZW48" s="429"/>
      <c r="QZX48" s="429"/>
      <c r="QZY48" s="429"/>
      <c r="QZZ48" s="429"/>
      <c r="RAA48" s="429"/>
      <c r="RAB48" s="429"/>
      <c r="RAC48" s="429"/>
      <c r="RAD48" s="429"/>
      <c r="RAE48" s="429"/>
      <c r="RAF48" s="429"/>
      <c r="RAG48" s="429"/>
      <c r="RAH48" s="429"/>
      <c r="RAI48" s="429"/>
      <c r="RAJ48" s="429"/>
      <c r="RAK48" s="429"/>
      <c r="RAL48" s="429"/>
      <c r="RAM48" s="429"/>
      <c r="RAN48" s="429"/>
      <c r="RAO48" s="429"/>
      <c r="RAP48" s="429"/>
      <c r="RAQ48" s="429"/>
      <c r="RAR48" s="429"/>
      <c r="RAS48" s="429"/>
      <c r="RAT48" s="429"/>
      <c r="RAU48" s="429"/>
      <c r="RAV48" s="429"/>
      <c r="RAW48" s="429"/>
      <c r="RAX48" s="429"/>
      <c r="RAY48" s="429"/>
      <c r="RAZ48" s="429"/>
      <c r="RBA48" s="429"/>
      <c r="RBB48" s="429"/>
      <c r="RBC48" s="429"/>
      <c r="RBD48" s="429"/>
      <c r="RBE48" s="429"/>
      <c r="RBF48" s="429"/>
      <c r="RBG48" s="429"/>
      <c r="RBH48" s="429"/>
      <c r="RBI48" s="429"/>
      <c r="RBJ48" s="429"/>
      <c r="RBK48" s="429"/>
      <c r="RBL48" s="429"/>
      <c r="RBM48" s="429"/>
      <c r="RBN48" s="429"/>
      <c r="RBO48" s="429"/>
      <c r="RBP48" s="429"/>
      <c r="RBQ48" s="429"/>
      <c r="RBR48" s="429"/>
      <c r="RBS48" s="429"/>
      <c r="RBT48" s="429"/>
      <c r="RBU48" s="429"/>
      <c r="RBV48" s="429"/>
      <c r="RBW48" s="429"/>
      <c r="RBX48" s="429"/>
      <c r="RBY48" s="429"/>
      <c r="RBZ48" s="429"/>
      <c r="RCA48" s="429"/>
      <c r="RCB48" s="429"/>
      <c r="RCC48" s="429"/>
      <c r="RCD48" s="429"/>
      <c r="RCE48" s="429"/>
      <c r="RCF48" s="429"/>
      <c r="RCG48" s="429"/>
      <c r="RCH48" s="429"/>
      <c r="RCI48" s="429"/>
      <c r="RCJ48" s="429"/>
      <c r="RCK48" s="429"/>
      <c r="RCL48" s="429"/>
      <c r="RCM48" s="429"/>
      <c r="RCN48" s="429"/>
      <c r="RCO48" s="429"/>
      <c r="RCP48" s="429"/>
      <c r="RCQ48" s="429"/>
      <c r="RCR48" s="429"/>
      <c r="RCS48" s="429"/>
      <c r="RCT48" s="429"/>
      <c r="RCU48" s="429"/>
      <c r="RCV48" s="429"/>
      <c r="RCW48" s="429"/>
      <c r="RCX48" s="429"/>
      <c r="RCY48" s="429"/>
      <c r="RCZ48" s="429"/>
      <c r="RDA48" s="429"/>
      <c r="RDB48" s="429"/>
      <c r="RDC48" s="429"/>
      <c r="RDD48" s="429"/>
      <c r="RDE48" s="429"/>
      <c r="RDF48" s="429"/>
      <c r="RDG48" s="429"/>
      <c r="RDH48" s="429"/>
      <c r="RDI48" s="429"/>
      <c r="RDJ48" s="429"/>
      <c r="RDK48" s="429"/>
      <c r="RDL48" s="429"/>
      <c r="RDM48" s="429"/>
      <c r="RDN48" s="429"/>
      <c r="RDO48" s="429"/>
      <c r="RDP48" s="429"/>
      <c r="RDQ48" s="429"/>
      <c r="RDR48" s="429"/>
      <c r="RDS48" s="429"/>
      <c r="RDT48" s="429"/>
      <c r="RDU48" s="429"/>
      <c r="RDV48" s="429"/>
      <c r="RDW48" s="429"/>
      <c r="RDX48" s="429"/>
      <c r="RDY48" s="429"/>
      <c r="RDZ48" s="429"/>
      <c r="REA48" s="429"/>
      <c r="REB48" s="429"/>
      <c r="REC48" s="429"/>
      <c r="RED48" s="429"/>
      <c r="REE48" s="429"/>
      <c r="REF48" s="429"/>
      <c r="REG48" s="429"/>
      <c r="REH48" s="429"/>
      <c r="REI48" s="429"/>
      <c r="REJ48" s="429"/>
      <c r="REK48" s="429"/>
      <c r="REL48" s="429"/>
      <c r="REM48" s="429"/>
      <c r="REN48" s="429"/>
      <c r="REO48" s="429"/>
      <c r="REP48" s="429"/>
      <c r="REQ48" s="429"/>
      <c r="RER48" s="429"/>
      <c r="RES48" s="429"/>
      <c r="RET48" s="429"/>
      <c r="REU48" s="429"/>
      <c r="REV48" s="429"/>
      <c r="REW48" s="429"/>
      <c r="REX48" s="429"/>
      <c r="REY48" s="429"/>
      <c r="REZ48" s="429"/>
      <c r="RFA48" s="429"/>
      <c r="RFB48" s="429"/>
      <c r="RFC48" s="429"/>
      <c r="RFD48" s="429"/>
      <c r="RFE48" s="429"/>
      <c r="RFF48" s="429"/>
      <c r="RFG48" s="429"/>
      <c r="RFH48" s="429"/>
      <c r="RFI48" s="429"/>
      <c r="RFJ48" s="429"/>
      <c r="RFK48" s="429"/>
      <c r="RFL48" s="429"/>
      <c r="RFM48" s="429"/>
      <c r="RFN48" s="429"/>
      <c r="RFO48" s="429"/>
      <c r="RFP48" s="429"/>
      <c r="RFQ48" s="429"/>
      <c r="RFR48" s="429"/>
      <c r="RFS48" s="429"/>
      <c r="RFT48" s="429"/>
      <c r="RFU48" s="429"/>
      <c r="RFV48" s="429"/>
      <c r="RFW48" s="429"/>
      <c r="RFX48" s="429"/>
      <c r="RFY48" s="429"/>
      <c r="RFZ48" s="429"/>
      <c r="RGA48" s="429"/>
      <c r="RGB48" s="429"/>
      <c r="RGC48" s="429"/>
      <c r="RGD48" s="429"/>
      <c r="RGE48" s="429"/>
      <c r="RGF48" s="429"/>
      <c r="RGG48" s="429"/>
      <c r="RGH48" s="429"/>
      <c r="RGI48" s="429"/>
      <c r="RGJ48" s="429"/>
      <c r="RGK48" s="429"/>
      <c r="RGL48" s="429"/>
      <c r="RGM48" s="429"/>
      <c r="RGN48" s="429"/>
      <c r="RGO48" s="429"/>
      <c r="RGP48" s="429"/>
      <c r="RGQ48" s="429"/>
      <c r="RGR48" s="429"/>
      <c r="RGS48" s="429"/>
      <c r="RGT48" s="429"/>
      <c r="RGU48" s="429"/>
      <c r="RGV48" s="429"/>
      <c r="RGW48" s="429"/>
      <c r="RGX48" s="429"/>
      <c r="RGY48" s="429"/>
      <c r="RGZ48" s="429"/>
      <c r="RHA48" s="429"/>
      <c r="RHB48" s="429"/>
      <c r="RHC48" s="429"/>
      <c r="RHD48" s="429"/>
      <c r="RHE48" s="429"/>
      <c r="RHF48" s="429"/>
      <c r="RHG48" s="429"/>
      <c r="RHH48" s="429"/>
      <c r="RHI48" s="429"/>
      <c r="RHJ48" s="429"/>
      <c r="RHK48" s="429"/>
      <c r="RHL48" s="429"/>
      <c r="RHM48" s="429"/>
      <c r="RHN48" s="429"/>
      <c r="RHO48" s="429"/>
      <c r="RHP48" s="429"/>
      <c r="RHQ48" s="429"/>
      <c r="RHR48" s="429"/>
      <c r="RHS48" s="429"/>
      <c r="RHT48" s="429"/>
      <c r="RHU48" s="429"/>
      <c r="RHV48" s="429"/>
      <c r="RHW48" s="429"/>
      <c r="RHX48" s="429"/>
      <c r="RHY48" s="429"/>
      <c r="RHZ48" s="429"/>
      <c r="RIA48" s="429"/>
      <c r="RIB48" s="429"/>
      <c r="RIC48" s="429"/>
      <c r="RID48" s="429"/>
      <c r="RIE48" s="429"/>
      <c r="RIF48" s="429"/>
      <c r="RIG48" s="429"/>
      <c r="RIH48" s="429"/>
      <c r="RII48" s="429"/>
      <c r="RIJ48" s="429"/>
      <c r="RIK48" s="429"/>
      <c r="RIL48" s="429"/>
      <c r="RIM48" s="429"/>
      <c r="RIN48" s="429"/>
      <c r="RIO48" s="429"/>
      <c r="RIP48" s="429"/>
      <c r="RIQ48" s="429"/>
      <c r="RIR48" s="429"/>
      <c r="RIS48" s="429"/>
      <c r="RIT48" s="429"/>
      <c r="RIU48" s="429"/>
      <c r="RIV48" s="429"/>
      <c r="RIW48" s="429"/>
      <c r="RIX48" s="429"/>
      <c r="RIY48" s="429"/>
      <c r="RIZ48" s="429"/>
      <c r="RJA48" s="429"/>
      <c r="RJB48" s="429"/>
      <c r="RJC48" s="429"/>
      <c r="RJD48" s="429"/>
      <c r="RJE48" s="429"/>
      <c r="RJF48" s="429"/>
      <c r="RJG48" s="429"/>
      <c r="RJH48" s="429"/>
      <c r="RJI48" s="429"/>
      <c r="RJJ48" s="429"/>
      <c r="RJK48" s="429"/>
      <c r="RJL48" s="429"/>
      <c r="RJM48" s="429"/>
      <c r="RJN48" s="429"/>
      <c r="RJO48" s="429"/>
      <c r="RJP48" s="429"/>
      <c r="RJQ48" s="429"/>
      <c r="RJR48" s="429"/>
      <c r="RJS48" s="429"/>
      <c r="RJT48" s="429"/>
      <c r="RJU48" s="429"/>
      <c r="RJV48" s="429"/>
      <c r="RJW48" s="429"/>
      <c r="RJX48" s="429"/>
      <c r="RJY48" s="429"/>
      <c r="RJZ48" s="429"/>
      <c r="RKA48" s="429"/>
      <c r="RKB48" s="429"/>
      <c r="RKC48" s="429"/>
      <c r="RKD48" s="429"/>
      <c r="RKE48" s="429"/>
      <c r="RKF48" s="429"/>
      <c r="RKG48" s="429"/>
      <c r="RKH48" s="429"/>
      <c r="RKI48" s="429"/>
      <c r="RKJ48" s="429"/>
      <c r="RKK48" s="429"/>
      <c r="RKL48" s="429"/>
      <c r="RKM48" s="429"/>
      <c r="RKN48" s="429"/>
      <c r="RKO48" s="429"/>
      <c r="RKP48" s="429"/>
      <c r="RKQ48" s="429"/>
      <c r="RKR48" s="429"/>
      <c r="RKS48" s="429"/>
      <c r="RKT48" s="429"/>
      <c r="RKU48" s="429"/>
      <c r="RKV48" s="429"/>
      <c r="RKW48" s="429"/>
      <c r="RKX48" s="429"/>
      <c r="RKY48" s="429"/>
      <c r="RKZ48" s="429"/>
      <c r="RLA48" s="429"/>
      <c r="RLB48" s="429"/>
      <c r="RLC48" s="429"/>
      <c r="RLD48" s="429"/>
      <c r="RLE48" s="429"/>
      <c r="RLF48" s="429"/>
      <c r="RLG48" s="429"/>
      <c r="RLH48" s="429"/>
      <c r="RLI48" s="429"/>
      <c r="RLJ48" s="429"/>
      <c r="RLK48" s="429"/>
      <c r="RLL48" s="429"/>
      <c r="RLM48" s="429"/>
      <c r="RLN48" s="429"/>
      <c r="RLO48" s="429"/>
      <c r="RLP48" s="429"/>
      <c r="RLQ48" s="429"/>
      <c r="RLR48" s="429"/>
      <c r="RLS48" s="429"/>
      <c r="RLT48" s="429"/>
      <c r="RLU48" s="429"/>
      <c r="RLV48" s="429"/>
      <c r="RLW48" s="429"/>
      <c r="RLX48" s="429"/>
      <c r="RLY48" s="429"/>
      <c r="RLZ48" s="429"/>
      <c r="RMA48" s="429"/>
      <c r="RMB48" s="429"/>
      <c r="RMC48" s="429"/>
      <c r="RMD48" s="429"/>
      <c r="RME48" s="429"/>
      <c r="RMF48" s="429"/>
      <c r="RMG48" s="429"/>
      <c r="RMH48" s="429"/>
      <c r="RMI48" s="429"/>
      <c r="RMJ48" s="429"/>
      <c r="RMK48" s="429"/>
      <c r="RML48" s="429"/>
      <c r="RMM48" s="429"/>
      <c r="RMN48" s="429"/>
      <c r="RMO48" s="429"/>
      <c r="RMP48" s="429"/>
      <c r="RMQ48" s="429"/>
      <c r="RMR48" s="429"/>
      <c r="RMS48" s="429"/>
      <c r="RMT48" s="429"/>
      <c r="RMU48" s="429"/>
      <c r="RMV48" s="429"/>
      <c r="RMW48" s="429"/>
      <c r="RMX48" s="429"/>
      <c r="RMY48" s="429"/>
      <c r="RMZ48" s="429"/>
      <c r="RNA48" s="429"/>
      <c r="RNB48" s="429"/>
      <c r="RNC48" s="429"/>
      <c r="RND48" s="429"/>
      <c r="RNE48" s="429"/>
      <c r="RNF48" s="429"/>
      <c r="RNG48" s="429"/>
      <c r="RNH48" s="429"/>
      <c r="RNI48" s="429"/>
      <c r="RNJ48" s="429"/>
      <c r="RNK48" s="429"/>
      <c r="RNL48" s="429"/>
      <c r="RNM48" s="429"/>
      <c r="RNN48" s="429"/>
      <c r="RNO48" s="429"/>
      <c r="RNP48" s="429"/>
      <c r="RNQ48" s="429"/>
      <c r="RNR48" s="429"/>
      <c r="RNS48" s="429"/>
      <c r="RNT48" s="429"/>
      <c r="RNU48" s="429"/>
      <c r="RNV48" s="429"/>
      <c r="RNW48" s="429"/>
      <c r="RNX48" s="429"/>
      <c r="RNY48" s="429"/>
      <c r="RNZ48" s="429"/>
      <c r="ROA48" s="429"/>
      <c r="ROB48" s="429"/>
      <c r="ROC48" s="429"/>
      <c r="ROD48" s="429"/>
      <c r="ROE48" s="429"/>
      <c r="ROF48" s="429"/>
      <c r="ROG48" s="429"/>
      <c r="ROH48" s="429"/>
      <c r="ROI48" s="429"/>
      <c r="ROJ48" s="429"/>
      <c r="ROK48" s="429"/>
      <c r="ROL48" s="429"/>
      <c r="ROM48" s="429"/>
      <c r="RON48" s="429"/>
      <c r="ROO48" s="429"/>
      <c r="ROP48" s="429"/>
      <c r="ROQ48" s="429"/>
      <c r="ROR48" s="429"/>
      <c r="ROS48" s="429"/>
      <c r="ROT48" s="429"/>
      <c r="ROU48" s="429"/>
      <c r="ROV48" s="429"/>
      <c r="ROW48" s="429"/>
      <c r="ROX48" s="429"/>
      <c r="ROY48" s="429"/>
      <c r="ROZ48" s="429"/>
      <c r="RPA48" s="429"/>
      <c r="RPB48" s="429"/>
      <c r="RPC48" s="429"/>
      <c r="RPD48" s="429"/>
      <c r="RPE48" s="429"/>
      <c r="RPF48" s="429"/>
      <c r="RPG48" s="429"/>
      <c r="RPH48" s="429"/>
      <c r="RPI48" s="429"/>
      <c r="RPJ48" s="429"/>
      <c r="RPK48" s="429"/>
      <c r="RPL48" s="429"/>
      <c r="RPM48" s="429"/>
      <c r="RPN48" s="429"/>
      <c r="RPO48" s="429"/>
      <c r="RPP48" s="429"/>
      <c r="RPQ48" s="429"/>
      <c r="RPR48" s="429"/>
      <c r="RPS48" s="429"/>
      <c r="RPT48" s="429"/>
      <c r="RPU48" s="429"/>
      <c r="RPV48" s="429"/>
      <c r="RPW48" s="429"/>
      <c r="RPX48" s="429"/>
      <c r="RPY48" s="429"/>
      <c r="RPZ48" s="429"/>
      <c r="RQA48" s="429"/>
      <c r="RQB48" s="429"/>
      <c r="RQC48" s="429"/>
      <c r="RQD48" s="429"/>
      <c r="RQE48" s="429"/>
      <c r="RQF48" s="429"/>
      <c r="RQG48" s="429"/>
      <c r="RQH48" s="429"/>
      <c r="RQI48" s="429"/>
      <c r="RQJ48" s="429"/>
      <c r="RQK48" s="429"/>
      <c r="RQL48" s="429"/>
      <c r="RQM48" s="429"/>
      <c r="RQN48" s="429"/>
      <c r="RQO48" s="429"/>
      <c r="RQP48" s="429"/>
      <c r="RQQ48" s="429"/>
      <c r="RQR48" s="429"/>
      <c r="RQS48" s="429"/>
      <c r="RQT48" s="429"/>
      <c r="RQU48" s="429"/>
      <c r="RQV48" s="429"/>
      <c r="RQW48" s="429"/>
      <c r="RQX48" s="429"/>
      <c r="RQY48" s="429"/>
      <c r="RQZ48" s="429"/>
      <c r="RRA48" s="429"/>
      <c r="RRB48" s="429"/>
      <c r="RRC48" s="429"/>
      <c r="RRD48" s="429"/>
      <c r="RRE48" s="429"/>
      <c r="RRF48" s="429"/>
      <c r="RRG48" s="429"/>
      <c r="RRH48" s="429"/>
      <c r="RRI48" s="429"/>
      <c r="RRJ48" s="429"/>
      <c r="RRK48" s="429"/>
      <c r="RRL48" s="429"/>
      <c r="RRM48" s="429"/>
      <c r="RRN48" s="429"/>
      <c r="RRO48" s="429"/>
      <c r="RRP48" s="429"/>
      <c r="RRQ48" s="429"/>
      <c r="RRR48" s="429"/>
      <c r="RRS48" s="429"/>
      <c r="RRT48" s="429"/>
      <c r="RRU48" s="429"/>
      <c r="RRV48" s="429"/>
      <c r="RRW48" s="429"/>
      <c r="RRX48" s="429"/>
      <c r="RRY48" s="429"/>
      <c r="RRZ48" s="429"/>
      <c r="RSA48" s="429"/>
      <c r="RSB48" s="429"/>
      <c r="RSC48" s="429"/>
      <c r="RSD48" s="429"/>
      <c r="RSE48" s="429"/>
      <c r="RSF48" s="429"/>
      <c r="RSG48" s="429"/>
      <c r="RSH48" s="429"/>
      <c r="RSI48" s="429"/>
      <c r="RSJ48" s="429"/>
      <c r="RSK48" s="429"/>
      <c r="RSL48" s="429"/>
      <c r="RSM48" s="429"/>
      <c r="RSN48" s="429"/>
      <c r="RSO48" s="429"/>
      <c r="RSP48" s="429"/>
      <c r="RSQ48" s="429"/>
      <c r="RSR48" s="429"/>
      <c r="RSS48" s="429"/>
      <c r="RST48" s="429"/>
      <c r="RSU48" s="429"/>
      <c r="RSV48" s="429"/>
      <c r="RSW48" s="429"/>
      <c r="RSX48" s="429"/>
      <c r="RSY48" s="429"/>
      <c r="RSZ48" s="429"/>
      <c r="RTA48" s="429"/>
      <c r="RTB48" s="429"/>
      <c r="RTC48" s="429"/>
      <c r="RTD48" s="429"/>
      <c r="RTE48" s="429"/>
      <c r="RTF48" s="429"/>
      <c r="RTG48" s="429"/>
      <c r="RTH48" s="429"/>
      <c r="RTI48" s="429"/>
      <c r="RTJ48" s="429"/>
      <c r="RTK48" s="429"/>
      <c r="RTL48" s="429"/>
      <c r="RTM48" s="429"/>
      <c r="RTN48" s="429"/>
      <c r="RTO48" s="429"/>
      <c r="RTP48" s="429"/>
      <c r="RTQ48" s="429"/>
      <c r="RTR48" s="429"/>
      <c r="RTS48" s="429"/>
      <c r="RTT48" s="429"/>
      <c r="RTU48" s="429"/>
      <c r="RTV48" s="429"/>
      <c r="RTW48" s="429"/>
      <c r="RTX48" s="429"/>
      <c r="RTY48" s="429"/>
      <c r="RTZ48" s="429"/>
      <c r="RUA48" s="429"/>
      <c r="RUB48" s="429"/>
      <c r="RUC48" s="429"/>
      <c r="RUD48" s="429"/>
      <c r="RUE48" s="429"/>
      <c r="RUF48" s="429"/>
      <c r="RUG48" s="429"/>
      <c r="RUH48" s="429"/>
      <c r="RUI48" s="429"/>
      <c r="RUJ48" s="429"/>
      <c r="RUK48" s="429"/>
      <c r="RUL48" s="429"/>
      <c r="RUM48" s="429"/>
      <c r="RUN48" s="429"/>
      <c r="RUO48" s="429"/>
      <c r="RUP48" s="429"/>
      <c r="RUQ48" s="429"/>
      <c r="RUR48" s="429"/>
      <c r="RUS48" s="429"/>
      <c r="RUT48" s="429"/>
      <c r="RUU48" s="429"/>
      <c r="RUV48" s="429"/>
      <c r="RUW48" s="429"/>
      <c r="RUX48" s="429"/>
      <c r="RUY48" s="429"/>
      <c r="RUZ48" s="429"/>
      <c r="RVA48" s="429"/>
      <c r="RVB48" s="429"/>
      <c r="RVC48" s="429"/>
      <c r="RVD48" s="429"/>
      <c r="RVE48" s="429"/>
      <c r="RVF48" s="429"/>
      <c r="RVG48" s="429"/>
      <c r="RVH48" s="429"/>
      <c r="RVI48" s="429"/>
      <c r="RVJ48" s="429"/>
      <c r="RVK48" s="429"/>
      <c r="RVL48" s="429"/>
      <c r="RVM48" s="429"/>
      <c r="RVN48" s="429"/>
      <c r="RVO48" s="429"/>
      <c r="RVP48" s="429"/>
      <c r="RVQ48" s="429"/>
      <c r="RVR48" s="429"/>
      <c r="RVS48" s="429"/>
      <c r="RVT48" s="429"/>
      <c r="RVU48" s="429"/>
      <c r="RVV48" s="429"/>
      <c r="RVW48" s="429"/>
      <c r="RVX48" s="429"/>
      <c r="RVY48" s="429"/>
      <c r="RVZ48" s="429"/>
      <c r="RWA48" s="429"/>
      <c r="RWB48" s="429"/>
      <c r="RWC48" s="429"/>
      <c r="RWD48" s="429"/>
      <c r="RWE48" s="429"/>
      <c r="RWF48" s="429"/>
      <c r="RWG48" s="429"/>
      <c r="RWH48" s="429"/>
      <c r="RWI48" s="429"/>
      <c r="RWJ48" s="429"/>
      <c r="RWK48" s="429"/>
      <c r="RWL48" s="429"/>
      <c r="RWM48" s="429"/>
      <c r="RWN48" s="429"/>
      <c r="RWO48" s="429"/>
      <c r="RWP48" s="429"/>
      <c r="RWQ48" s="429"/>
      <c r="RWR48" s="429"/>
      <c r="RWS48" s="429"/>
      <c r="RWT48" s="429"/>
      <c r="RWU48" s="429"/>
      <c r="RWV48" s="429"/>
      <c r="RWW48" s="429"/>
      <c r="RWX48" s="429"/>
      <c r="RWY48" s="429"/>
      <c r="RWZ48" s="429"/>
      <c r="RXA48" s="429"/>
      <c r="RXB48" s="429"/>
      <c r="RXC48" s="429"/>
      <c r="RXD48" s="429"/>
      <c r="RXE48" s="429"/>
      <c r="RXF48" s="429"/>
      <c r="RXG48" s="429"/>
      <c r="RXH48" s="429"/>
      <c r="RXI48" s="429"/>
      <c r="RXJ48" s="429"/>
      <c r="RXK48" s="429"/>
      <c r="RXL48" s="429"/>
      <c r="RXM48" s="429"/>
      <c r="RXN48" s="429"/>
      <c r="RXO48" s="429"/>
      <c r="RXP48" s="429"/>
      <c r="RXQ48" s="429"/>
      <c r="RXR48" s="429"/>
      <c r="RXS48" s="429"/>
      <c r="RXT48" s="429"/>
      <c r="RXU48" s="429"/>
      <c r="RXV48" s="429"/>
      <c r="RXW48" s="429"/>
      <c r="RXX48" s="429"/>
      <c r="RXY48" s="429"/>
      <c r="RXZ48" s="429"/>
      <c r="RYA48" s="429"/>
      <c r="RYB48" s="429"/>
      <c r="RYC48" s="429"/>
      <c r="RYD48" s="429"/>
      <c r="RYE48" s="429"/>
      <c r="RYF48" s="429"/>
      <c r="RYG48" s="429"/>
      <c r="RYH48" s="429"/>
      <c r="RYI48" s="429"/>
      <c r="RYJ48" s="429"/>
      <c r="RYK48" s="429"/>
      <c r="RYL48" s="429"/>
      <c r="RYM48" s="429"/>
      <c r="RYN48" s="429"/>
      <c r="RYO48" s="429"/>
      <c r="RYP48" s="429"/>
      <c r="RYQ48" s="429"/>
      <c r="RYR48" s="429"/>
      <c r="RYS48" s="429"/>
      <c r="RYT48" s="429"/>
      <c r="RYU48" s="429"/>
      <c r="RYV48" s="429"/>
      <c r="RYW48" s="429"/>
      <c r="RYX48" s="429"/>
      <c r="RYY48" s="429"/>
      <c r="RYZ48" s="429"/>
      <c r="RZA48" s="429"/>
      <c r="RZB48" s="429"/>
      <c r="RZC48" s="429"/>
      <c r="RZD48" s="429"/>
      <c r="RZE48" s="429"/>
      <c r="RZF48" s="429"/>
      <c r="RZG48" s="429"/>
      <c r="RZH48" s="429"/>
      <c r="RZI48" s="429"/>
      <c r="RZJ48" s="429"/>
      <c r="RZK48" s="429"/>
      <c r="RZL48" s="429"/>
      <c r="RZM48" s="429"/>
      <c r="RZN48" s="429"/>
      <c r="RZO48" s="429"/>
      <c r="RZP48" s="429"/>
      <c r="RZQ48" s="429"/>
      <c r="RZR48" s="429"/>
      <c r="RZS48" s="429"/>
      <c r="RZT48" s="429"/>
      <c r="RZU48" s="429"/>
      <c r="RZV48" s="429"/>
      <c r="RZW48" s="429"/>
      <c r="RZX48" s="429"/>
      <c r="RZY48" s="429"/>
      <c r="RZZ48" s="429"/>
      <c r="SAA48" s="429"/>
      <c r="SAB48" s="429"/>
      <c r="SAC48" s="429"/>
      <c r="SAD48" s="429"/>
      <c r="SAE48" s="429"/>
      <c r="SAF48" s="429"/>
      <c r="SAG48" s="429"/>
      <c r="SAH48" s="429"/>
      <c r="SAI48" s="429"/>
      <c r="SAJ48" s="429"/>
      <c r="SAK48" s="429"/>
      <c r="SAL48" s="429"/>
      <c r="SAM48" s="429"/>
      <c r="SAN48" s="429"/>
      <c r="SAO48" s="429"/>
      <c r="SAP48" s="429"/>
      <c r="SAQ48" s="429"/>
      <c r="SAR48" s="429"/>
      <c r="SAS48" s="429"/>
      <c r="SAT48" s="429"/>
      <c r="SAU48" s="429"/>
      <c r="SAV48" s="429"/>
      <c r="SAW48" s="429"/>
      <c r="SAX48" s="429"/>
      <c r="SAY48" s="429"/>
      <c r="SAZ48" s="429"/>
      <c r="SBA48" s="429"/>
      <c r="SBB48" s="429"/>
      <c r="SBC48" s="429"/>
      <c r="SBD48" s="429"/>
      <c r="SBE48" s="429"/>
      <c r="SBF48" s="429"/>
      <c r="SBG48" s="429"/>
      <c r="SBH48" s="429"/>
      <c r="SBI48" s="429"/>
      <c r="SBJ48" s="429"/>
      <c r="SBK48" s="429"/>
      <c r="SBL48" s="429"/>
      <c r="SBM48" s="429"/>
      <c r="SBN48" s="429"/>
      <c r="SBO48" s="429"/>
      <c r="SBP48" s="429"/>
      <c r="SBQ48" s="429"/>
      <c r="SBR48" s="429"/>
      <c r="SBS48" s="429"/>
      <c r="SBT48" s="429"/>
      <c r="SBU48" s="429"/>
      <c r="SBV48" s="429"/>
      <c r="SBW48" s="429"/>
      <c r="SBX48" s="429"/>
      <c r="SBY48" s="429"/>
      <c r="SBZ48" s="429"/>
      <c r="SCA48" s="429"/>
      <c r="SCB48" s="429"/>
      <c r="SCC48" s="429"/>
      <c r="SCD48" s="429"/>
      <c r="SCE48" s="429"/>
      <c r="SCF48" s="429"/>
      <c r="SCG48" s="429"/>
      <c r="SCH48" s="429"/>
      <c r="SCI48" s="429"/>
      <c r="SCJ48" s="429"/>
      <c r="SCK48" s="429"/>
      <c r="SCL48" s="429"/>
      <c r="SCM48" s="429"/>
      <c r="SCN48" s="429"/>
      <c r="SCO48" s="429"/>
      <c r="SCP48" s="429"/>
      <c r="SCQ48" s="429"/>
      <c r="SCR48" s="429"/>
      <c r="SCS48" s="429"/>
      <c r="SCT48" s="429"/>
      <c r="SCU48" s="429"/>
      <c r="SCV48" s="429"/>
      <c r="SCW48" s="429"/>
      <c r="SCX48" s="429"/>
      <c r="SCY48" s="429"/>
      <c r="SCZ48" s="429"/>
      <c r="SDA48" s="429"/>
      <c r="SDB48" s="429"/>
      <c r="SDC48" s="429"/>
      <c r="SDD48" s="429"/>
      <c r="SDE48" s="429"/>
      <c r="SDF48" s="429"/>
      <c r="SDG48" s="429"/>
      <c r="SDH48" s="429"/>
      <c r="SDI48" s="429"/>
      <c r="SDJ48" s="429"/>
      <c r="SDK48" s="429"/>
      <c r="SDL48" s="429"/>
      <c r="SDM48" s="429"/>
      <c r="SDN48" s="429"/>
      <c r="SDO48" s="429"/>
      <c r="SDP48" s="429"/>
      <c r="SDQ48" s="429"/>
      <c r="SDR48" s="429"/>
      <c r="SDS48" s="429"/>
      <c r="SDT48" s="429"/>
      <c r="SDU48" s="429"/>
      <c r="SDV48" s="429"/>
      <c r="SDW48" s="429"/>
      <c r="SDX48" s="429"/>
      <c r="SDY48" s="429"/>
      <c r="SDZ48" s="429"/>
      <c r="SEA48" s="429"/>
      <c r="SEB48" s="429"/>
      <c r="SEC48" s="429"/>
      <c r="SED48" s="429"/>
      <c r="SEE48" s="429"/>
      <c r="SEF48" s="429"/>
      <c r="SEG48" s="429"/>
      <c r="SEH48" s="429"/>
      <c r="SEI48" s="429"/>
      <c r="SEJ48" s="429"/>
      <c r="SEK48" s="429"/>
      <c r="SEL48" s="429"/>
      <c r="SEM48" s="429"/>
      <c r="SEN48" s="429"/>
      <c r="SEO48" s="429"/>
      <c r="SEP48" s="429"/>
      <c r="SEQ48" s="429"/>
      <c r="SER48" s="429"/>
      <c r="SES48" s="429"/>
      <c r="SET48" s="429"/>
      <c r="SEU48" s="429"/>
      <c r="SEV48" s="429"/>
      <c r="SEW48" s="429"/>
      <c r="SEX48" s="429"/>
      <c r="SEY48" s="429"/>
      <c r="SEZ48" s="429"/>
      <c r="SFA48" s="429"/>
      <c r="SFB48" s="429"/>
      <c r="SFC48" s="429"/>
      <c r="SFD48" s="429"/>
      <c r="SFE48" s="429"/>
      <c r="SFF48" s="429"/>
      <c r="SFG48" s="429"/>
      <c r="SFH48" s="429"/>
      <c r="SFI48" s="429"/>
      <c r="SFJ48" s="429"/>
      <c r="SFK48" s="429"/>
      <c r="SFL48" s="429"/>
      <c r="SFM48" s="429"/>
      <c r="SFN48" s="429"/>
      <c r="SFO48" s="429"/>
      <c r="SFP48" s="429"/>
      <c r="SFQ48" s="429"/>
      <c r="SFR48" s="429"/>
      <c r="SFS48" s="429"/>
      <c r="SFT48" s="429"/>
      <c r="SFU48" s="429"/>
      <c r="SFV48" s="429"/>
      <c r="SFW48" s="429"/>
      <c r="SFX48" s="429"/>
      <c r="SFY48" s="429"/>
      <c r="SFZ48" s="429"/>
      <c r="SGA48" s="429"/>
      <c r="SGB48" s="429"/>
      <c r="SGC48" s="429"/>
      <c r="SGD48" s="429"/>
      <c r="SGE48" s="429"/>
      <c r="SGF48" s="429"/>
      <c r="SGG48" s="429"/>
      <c r="SGH48" s="429"/>
      <c r="SGI48" s="429"/>
      <c r="SGJ48" s="429"/>
      <c r="SGK48" s="429"/>
      <c r="SGL48" s="429"/>
      <c r="SGM48" s="429"/>
      <c r="SGN48" s="429"/>
      <c r="SGO48" s="429"/>
      <c r="SGP48" s="429"/>
      <c r="SGQ48" s="429"/>
      <c r="SGR48" s="429"/>
      <c r="SGS48" s="429"/>
      <c r="SGT48" s="429"/>
      <c r="SGU48" s="429"/>
      <c r="SGV48" s="429"/>
      <c r="SGW48" s="429"/>
      <c r="SGX48" s="429"/>
      <c r="SGY48" s="429"/>
      <c r="SGZ48" s="429"/>
      <c r="SHA48" s="429"/>
      <c r="SHB48" s="429"/>
      <c r="SHC48" s="429"/>
      <c r="SHD48" s="429"/>
      <c r="SHE48" s="429"/>
      <c r="SHF48" s="429"/>
      <c r="SHG48" s="429"/>
      <c r="SHH48" s="429"/>
      <c r="SHI48" s="429"/>
      <c r="SHJ48" s="429"/>
      <c r="SHK48" s="429"/>
      <c r="SHL48" s="429"/>
      <c r="SHM48" s="429"/>
      <c r="SHN48" s="429"/>
      <c r="SHO48" s="429"/>
      <c r="SHP48" s="429"/>
      <c r="SHQ48" s="429"/>
      <c r="SHR48" s="429"/>
      <c r="SHS48" s="429"/>
      <c r="SHT48" s="429"/>
      <c r="SHU48" s="429"/>
      <c r="SHV48" s="429"/>
      <c r="SHW48" s="429"/>
      <c r="SHX48" s="429"/>
      <c r="SHY48" s="429"/>
      <c r="SHZ48" s="429"/>
      <c r="SIA48" s="429"/>
      <c r="SIB48" s="429"/>
      <c r="SIC48" s="429"/>
      <c r="SID48" s="429"/>
      <c r="SIE48" s="429"/>
      <c r="SIF48" s="429"/>
      <c r="SIG48" s="429"/>
      <c r="SIH48" s="429"/>
      <c r="SII48" s="429"/>
      <c r="SIJ48" s="429"/>
      <c r="SIK48" s="429"/>
      <c r="SIL48" s="429"/>
      <c r="SIM48" s="429"/>
      <c r="SIN48" s="429"/>
      <c r="SIO48" s="429"/>
      <c r="SIP48" s="429"/>
      <c r="SIQ48" s="429"/>
      <c r="SIR48" s="429"/>
      <c r="SIS48" s="429"/>
      <c r="SIT48" s="429"/>
      <c r="SIU48" s="429"/>
      <c r="SIV48" s="429"/>
      <c r="SIW48" s="429"/>
      <c r="SIX48" s="429"/>
      <c r="SIY48" s="429"/>
      <c r="SIZ48" s="429"/>
      <c r="SJA48" s="429"/>
      <c r="SJB48" s="429"/>
      <c r="SJC48" s="429"/>
      <c r="SJD48" s="429"/>
      <c r="SJE48" s="429"/>
      <c r="SJF48" s="429"/>
      <c r="SJG48" s="429"/>
      <c r="SJH48" s="429"/>
      <c r="SJI48" s="429"/>
      <c r="SJJ48" s="429"/>
      <c r="SJK48" s="429"/>
      <c r="SJL48" s="429"/>
      <c r="SJM48" s="429"/>
      <c r="SJN48" s="429"/>
      <c r="SJO48" s="429"/>
      <c r="SJP48" s="429"/>
      <c r="SJQ48" s="429"/>
      <c r="SJR48" s="429"/>
      <c r="SJS48" s="429"/>
      <c r="SJT48" s="429"/>
      <c r="SJU48" s="429"/>
      <c r="SJV48" s="429"/>
      <c r="SJW48" s="429"/>
      <c r="SJX48" s="429"/>
      <c r="SJY48" s="429"/>
      <c r="SJZ48" s="429"/>
      <c r="SKA48" s="429"/>
      <c r="SKB48" s="429"/>
      <c r="SKC48" s="429"/>
      <c r="SKD48" s="429"/>
      <c r="SKE48" s="429"/>
      <c r="SKF48" s="429"/>
      <c r="SKG48" s="429"/>
      <c r="SKH48" s="429"/>
      <c r="SKI48" s="429"/>
      <c r="SKJ48" s="429"/>
      <c r="SKK48" s="429"/>
      <c r="SKL48" s="429"/>
      <c r="SKM48" s="429"/>
      <c r="SKN48" s="429"/>
      <c r="SKO48" s="429"/>
      <c r="SKP48" s="429"/>
      <c r="SKQ48" s="429"/>
      <c r="SKR48" s="429"/>
      <c r="SKS48" s="429"/>
      <c r="SKT48" s="429"/>
      <c r="SKU48" s="429"/>
      <c r="SKV48" s="429"/>
      <c r="SKW48" s="429"/>
      <c r="SKX48" s="429"/>
      <c r="SKY48" s="429"/>
      <c r="SKZ48" s="429"/>
      <c r="SLA48" s="429"/>
      <c r="SLB48" s="429"/>
      <c r="SLC48" s="429"/>
      <c r="SLD48" s="429"/>
      <c r="SLE48" s="429"/>
      <c r="SLF48" s="429"/>
      <c r="SLG48" s="429"/>
      <c r="SLH48" s="429"/>
      <c r="SLI48" s="429"/>
      <c r="SLJ48" s="429"/>
      <c r="SLK48" s="429"/>
      <c r="SLL48" s="429"/>
      <c r="SLM48" s="429"/>
      <c r="SLN48" s="429"/>
      <c r="SLO48" s="429"/>
      <c r="SLP48" s="429"/>
      <c r="SLQ48" s="429"/>
      <c r="SLR48" s="429"/>
      <c r="SLS48" s="429"/>
      <c r="SLT48" s="429"/>
      <c r="SLU48" s="429"/>
      <c r="SLV48" s="429"/>
      <c r="SLW48" s="429"/>
      <c r="SLX48" s="429"/>
      <c r="SLY48" s="429"/>
      <c r="SLZ48" s="429"/>
      <c r="SMA48" s="429"/>
      <c r="SMB48" s="429"/>
      <c r="SMC48" s="429"/>
      <c r="SMD48" s="429"/>
      <c r="SME48" s="429"/>
      <c r="SMF48" s="429"/>
      <c r="SMG48" s="429"/>
      <c r="SMH48" s="429"/>
      <c r="SMI48" s="429"/>
      <c r="SMJ48" s="429"/>
      <c r="SMK48" s="429"/>
      <c r="SML48" s="429"/>
      <c r="SMM48" s="429"/>
      <c r="SMN48" s="429"/>
      <c r="SMO48" s="429"/>
      <c r="SMP48" s="429"/>
      <c r="SMQ48" s="429"/>
      <c r="SMR48" s="429"/>
      <c r="SMS48" s="429"/>
      <c r="SMT48" s="429"/>
      <c r="SMU48" s="429"/>
      <c r="SMV48" s="429"/>
      <c r="SMW48" s="429"/>
      <c r="SMX48" s="429"/>
      <c r="SMY48" s="429"/>
      <c r="SMZ48" s="429"/>
      <c r="SNA48" s="429"/>
      <c r="SNB48" s="429"/>
      <c r="SNC48" s="429"/>
      <c r="SND48" s="429"/>
      <c r="SNE48" s="429"/>
      <c r="SNF48" s="429"/>
      <c r="SNG48" s="429"/>
      <c r="SNH48" s="429"/>
      <c r="SNI48" s="429"/>
      <c r="SNJ48" s="429"/>
      <c r="SNK48" s="429"/>
      <c r="SNL48" s="429"/>
      <c r="SNM48" s="429"/>
      <c r="SNN48" s="429"/>
      <c r="SNO48" s="429"/>
      <c r="SNP48" s="429"/>
      <c r="SNQ48" s="429"/>
      <c r="SNR48" s="429"/>
      <c r="SNS48" s="429"/>
      <c r="SNT48" s="429"/>
      <c r="SNU48" s="429"/>
      <c r="SNV48" s="429"/>
      <c r="SNW48" s="429"/>
      <c r="SNX48" s="429"/>
      <c r="SNY48" s="429"/>
      <c r="SNZ48" s="429"/>
      <c r="SOA48" s="429"/>
      <c r="SOB48" s="429"/>
      <c r="SOC48" s="429"/>
      <c r="SOD48" s="429"/>
      <c r="SOE48" s="429"/>
      <c r="SOF48" s="429"/>
      <c r="SOG48" s="429"/>
      <c r="SOH48" s="429"/>
      <c r="SOI48" s="429"/>
      <c r="SOJ48" s="429"/>
      <c r="SOK48" s="429"/>
      <c r="SOL48" s="429"/>
      <c r="SOM48" s="429"/>
      <c r="SON48" s="429"/>
      <c r="SOO48" s="429"/>
      <c r="SOP48" s="429"/>
      <c r="SOQ48" s="429"/>
      <c r="SOR48" s="429"/>
      <c r="SOS48" s="429"/>
      <c r="SOT48" s="429"/>
      <c r="SOU48" s="429"/>
      <c r="SOV48" s="429"/>
      <c r="SOW48" s="429"/>
      <c r="SOX48" s="429"/>
      <c r="SOY48" s="429"/>
      <c r="SOZ48" s="429"/>
      <c r="SPA48" s="429"/>
      <c r="SPB48" s="429"/>
      <c r="SPC48" s="429"/>
      <c r="SPD48" s="429"/>
      <c r="SPE48" s="429"/>
      <c r="SPF48" s="429"/>
      <c r="SPG48" s="429"/>
      <c r="SPH48" s="429"/>
      <c r="SPI48" s="429"/>
      <c r="SPJ48" s="429"/>
      <c r="SPK48" s="429"/>
      <c r="SPL48" s="429"/>
      <c r="SPM48" s="429"/>
      <c r="SPN48" s="429"/>
      <c r="SPO48" s="429"/>
      <c r="SPP48" s="429"/>
      <c r="SPQ48" s="429"/>
      <c r="SPR48" s="429"/>
      <c r="SPS48" s="429"/>
      <c r="SPT48" s="429"/>
      <c r="SPU48" s="429"/>
      <c r="SPV48" s="429"/>
      <c r="SPW48" s="429"/>
      <c r="SPX48" s="429"/>
      <c r="SPY48" s="429"/>
      <c r="SPZ48" s="429"/>
      <c r="SQA48" s="429"/>
      <c r="SQB48" s="429"/>
      <c r="SQC48" s="429"/>
      <c r="SQD48" s="429"/>
      <c r="SQE48" s="429"/>
      <c r="SQF48" s="429"/>
      <c r="SQG48" s="429"/>
      <c r="SQH48" s="429"/>
      <c r="SQI48" s="429"/>
      <c r="SQJ48" s="429"/>
      <c r="SQK48" s="429"/>
      <c r="SQL48" s="429"/>
      <c r="SQM48" s="429"/>
      <c r="SQN48" s="429"/>
      <c r="SQO48" s="429"/>
      <c r="SQP48" s="429"/>
      <c r="SQQ48" s="429"/>
      <c r="SQR48" s="429"/>
      <c r="SQS48" s="429"/>
      <c r="SQT48" s="429"/>
      <c r="SQU48" s="429"/>
      <c r="SQV48" s="429"/>
      <c r="SQW48" s="429"/>
      <c r="SQX48" s="429"/>
      <c r="SQY48" s="429"/>
      <c r="SQZ48" s="429"/>
      <c r="SRA48" s="429"/>
      <c r="SRB48" s="429"/>
      <c r="SRC48" s="429"/>
      <c r="SRD48" s="429"/>
      <c r="SRE48" s="429"/>
      <c r="SRF48" s="429"/>
      <c r="SRG48" s="429"/>
      <c r="SRH48" s="429"/>
      <c r="SRI48" s="429"/>
      <c r="SRJ48" s="429"/>
      <c r="SRK48" s="429"/>
      <c r="SRL48" s="429"/>
      <c r="SRM48" s="429"/>
      <c r="SRN48" s="429"/>
      <c r="SRO48" s="429"/>
      <c r="SRP48" s="429"/>
      <c r="SRQ48" s="429"/>
      <c r="SRR48" s="429"/>
      <c r="SRS48" s="429"/>
      <c r="SRT48" s="429"/>
      <c r="SRU48" s="429"/>
      <c r="SRV48" s="429"/>
      <c r="SRW48" s="429"/>
      <c r="SRX48" s="429"/>
      <c r="SRY48" s="429"/>
      <c r="SRZ48" s="429"/>
      <c r="SSA48" s="429"/>
      <c r="SSB48" s="429"/>
      <c r="SSC48" s="429"/>
      <c r="SSD48" s="429"/>
      <c r="SSE48" s="429"/>
      <c r="SSF48" s="429"/>
      <c r="SSG48" s="429"/>
      <c r="SSH48" s="429"/>
      <c r="SSI48" s="429"/>
      <c r="SSJ48" s="429"/>
      <c r="SSK48" s="429"/>
      <c r="SSL48" s="429"/>
      <c r="SSM48" s="429"/>
      <c r="SSN48" s="429"/>
      <c r="SSO48" s="429"/>
      <c r="SSP48" s="429"/>
      <c r="SSQ48" s="429"/>
      <c r="SSR48" s="429"/>
      <c r="SSS48" s="429"/>
      <c r="SST48" s="429"/>
      <c r="SSU48" s="429"/>
      <c r="SSV48" s="429"/>
      <c r="SSW48" s="429"/>
      <c r="SSX48" s="429"/>
      <c r="SSY48" s="429"/>
      <c r="SSZ48" s="429"/>
      <c r="STA48" s="429"/>
      <c r="STB48" s="429"/>
      <c r="STC48" s="429"/>
      <c r="STD48" s="429"/>
      <c r="STE48" s="429"/>
      <c r="STF48" s="429"/>
      <c r="STG48" s="429"/>
      <c r="STH48" s="429"/>
      <c r="STI48" s="429"/>
      <c r="STJ48" s="429"/>
      <c r="STK48" s="429"/>
      <c r="STL48" s="429"/>
      <c r="STM48" s="429"/>
      <c r="STN48" s="429"/>
      <c r="STO48" s="429"/>
      <c r="STP48" s="429"/>
      <c r="STQ48" s="429"/>
      <c r="STR48" s="429"/>
      <c r="STS48" s="429"/>
      <c r="STT48" s="429"/>
      <c r="STU48" s="429"/>
      <c r="STV48" s="429"/>
      <c r="STW48" s="429"/>
      <c r="STX48" s="429"/>
      <c r="STY48" s="429"/>
      <c r="STZ48" s="429"/>
      <c r="SUA48" s="429"/>
      <c r="SUB48" s="429"/>
      <c r="SUC48" s="429"/>
      <c r="SUD48" s="429"/>
      <c r="SUE48" s="429"/>
      <c r="SUF48" s="429"/>
      <c r="SUG48" s="429"/>
      <c r="SUH48" s="429"/>
      <c r="SUI48" s="429"/>
      <c r="SUJ48" s="429"/>
      <c r="SUK48" s="429"/>
      <c r="SUL48" s="429"/>
      <c r="SUM48" s="429"/>
      <c r="SUN48" s="429"/>
      <c r="SUO48" s="429"/>
      <c r="SUP48" s="429"/>
      <c r="SUQ48" s="429"/>
      <c r="SUR48" s="429"/>
      <c r="SUS48" s="429"/>
      <c r="SUT48" s="429"/>
      <c r="SUU48" s="429"/>
      <c r="SUV48" s="429"/>
      <c r="SUW48" s="429"/>
      <c r="SUX48" s="429"/>
      <c r="SUY48" s="429"/>
      <c r="SUZ48" s="429"/>
      <c r="SVA48" s="429"/>
      <c r="SVB48" s="429"/>
      <c r="SVC48" s="429"/>
      <c r="SVD48" s="429"/>
      <c r="SVE48" s="429"/>
      <c r="SVF48" s="429"/>
      <c r="SVG48" s="429"/>
      <c r="SVH48" s="429"/>
      <c r="SVI48" s="429"/>
      <c r="SVJ48" s="429"/>
      <c r="SVK48" s="429"/>
      <c r="SVL48" s="429"/>
      <c r="SVM48" s="429"/>
      <c r="SVN48" s="429"/>
      <c r="SVO48" s="429"/>
      <c r="SVP48" s="429"/>
      <c r="SVQ48" s="429"/>
      <c r="SVR48" s="429"/>
      <c r="SVS48" s="429"/>
      <c r="SVT48" s="429"/>
      <c r="SVU48" s="429"/>
      <c r="SVV48" s="429"/>
      <c r="SVW48" s="429"/>
      <c r="SVX48" s="429"/>
      <c r="SVY48" s="429"/>
      <c r="SVZ48" s="429"/>
      <c r="SWA48" s="429"/>
      <c r="SWB48" s="429"/>
      <c r="SWC48" s="429"/>
      <c r="SWD48" s="429"/>
      <c r="SWE48" s="429"/>
      <c r="SWF48" s="429"/>
      <c r="SWG48" s="429"/>
      <c r="SWH48" s="429"/>
      <c r="SWI48" s="429"/>
      <c r="SWJ48" s="429"/>
      <c r="SWK48" s="429"/>
      <c r="SWL48" s="429"/>
      <c r="SWM48" s="429"/>
      <c r="SWN48" s="429"/>
      <c r="SWO48" s="429"/>
      <c r="SWP48" s="429"/>
      <c r="SWQ48" s="429"/>
      <c r="SWR48" s="429"/>
      <c r="SWS48" s="429"/>
      <c r="SWT48" s="429"/>
      <c r="SWU48" s="429"/>
      <c r="SWV48" s="429"/>
      <c r="SWW48" s="429"/>
      <c r="SWX48" s="429"/>
      <c r="SWY48" s="429"/>
      <c r="SWZ48" s="429"/>
      <c r="SXA48" s="429"/>
      <c r="SXB48" s="429"/>
      <c r="SXC48" s="429"/>
      <c r="SXD48" s="429"/>
      <c r="SXE48" s="429"/>
      <c r="SXF48" s="429"/>
      <c r="SXG48" s="429"/>
      <c r="SXH48" s="429"/>
      <c r="SXI48" s="429"/>
      <c r="SXJ48" s="429"/>
      <c r="SXK48" s="429"/>
      <c r="SXL48" s="429"/>
      <c r="SXM48" s="429"/>
      <c r="SXN48" s="429"/>
      <c r="SXO48" s="429"/>
      <c r="SXP48" s="429"/>
      <c r="SXQ48" s="429"/>
      <c r="SXR48" s="429"/>
      <c r="SXS48" s="429"/>
      <c r="SXT48" s="429"/>
      <c r="SXU48" s="429"/>
      <c r="SXV48" s="429"/>
      <c r="SXW48" s="429"/>
      <c r="SXX48" s="429"/>
      <c r="SXY48" s="429"/>
      <c r="SXZ48" s="429"/>
      <c r="SYA48" s="429"/>
      <c r="SYB48" s="429"/>
      <c r="SYC48" s="429"/>
      <c r="SYD48" s="429"/>
      <c r="SYE48" s="429"/>
      <c r="SYF48" s="429"/>
      <c r="SYG48" s="429"/>
      <c r="SYH48" s="429"/>
      <c r="SYI48" s="429"/>
      <c r="SYJ48" s="429"/>
      <c r="SYK48" s="429"/>
      <c r="SYL48" s="429"/>
      <c r="SYM48" s="429"/>
      <c r="SYN48" s="429"/>
      <c r="SYO48" s="429"/>
      <c r="SYP48" s="429"/>
      <c r="SYQ48" s="429"/>
      <c r="SYR48" s="429"/>
      <c r="SYS48" s="429"/>
      <c r="SYT48" s="429"/>
      <c r="SYU48" s="429"/>
      <c r="SYV48" s="429"/>
      <c r="SYW48" s="429"/>
      <c r="SYX48" s="429"/>
      <c r="SYY48" s="429"/>
      <c r="SYZ48" s="429"/>
      <c r="SZA48" s="429"/>
      <c r="SZB48" s="429"/>
      <c r="SZC48" s="429"/>
      <c r="SZD48" s="429"/>
      <c r="SZE48" s="429"/>
      <c r="SZF48" s="429"/>
      <c r="SZG48" s="429"/>
      <c r="SZH48" s="429"/>
      <c r="SZI48" s="429"/>
      <c r="SZJ48" s="429"/>
      <c r="SZK48" s="429"/>
      <c r="SZL48" s="429"/>
      <c r="SZM48" s="429"/>
      <c r="SZN48" s="429"/>
      <c r="SZO48" s="429"/>
      <c r="SZP48" s="429"/>
      <c r="SZQ48" s="429"/>
      <c r="SZR48" s="429"/>
      <c r="SZS48" s="429"/>
      <c r="SZT48" s="429"/>
      <c r="SZU48" s="429"/>
      <c r="SZV48" s="429"/>
      <c r="SZW48" s="429"/>
      <c r="SZX48" s="429"/>
      <c r="SZY48" s="429"/>
      <c r="SZZ48" s="429"/>
      <c r="TAA48" s="429"/>
      <c r="TAB48" s="429"/>
      <c r="TAC48" s="429"/>
      <c r="TAD48" s="429"/>
      <c r="TAE48" s="429"/>
      <c r="TAF48" s="429"/>
      <c r="TAG48" s="429"/>
      <c r="TAH48" s="429"/>
      <c r="TAI48" s="429"/>
      <c r="TAJ48" s="429"/>
      <c r="TAK48" s="429"/>
      <c r="TAL48" s="429"/>
      <c r="TAM48" s="429"/>
      <c r="TAN48" s="429"/>
      <c r="TAO48" s="429"/>
      <c r="TAP48" s="429"/>
      <c r="TAQ48" s="429"/>
      <c r="TAR48" s="429"/>
      <c r="TAS48" s="429"/>
      <c r="TAT48" s="429"/>
      <c r="TAU48" s="429"/>
      <c r="TAV48" s="429"/>
      <c r="TAW48" s="429"/>
      <c r="TAX48" s="429"/>
      <c r="TAY48" s="429"/>
      <c r="TAZ48" s="429"/>
      <c r="TBA48" s="429"/>
      <c r="TBB48" s="429"/>
      <c r="TBC48" s="429"/>
      <c r="TBD48" s="429"/>
      <c r="TBE48" s="429"/>
      <c r="TBF48" s="429"/>
      <c r="TBG48" s="429"/>
      <c r="TBH48" s="429"/>
      <c r="TBI48" s="429"/>
      <c r="TBJ48" s="429"/>
      <c r="TBK48" s="429"/>
      <c r="TBL48" s="429"/>
      <c r="TBM48" s="429"/>
      <c r="TBN48" s="429"/>
      <c r="TBO48" s="429"/>
      <c r="TBP48" s="429"/>
      <c r="TBQ48" s="429"/>
      <c r="TBR48" s="429"/>
      <c r="TBS48" s="429"/>
      <c r="TBT48" s="429"/>
      <c r="TBU48" s="429"/>
      <c r="TBV48" s="429"/>
      <c r="TBW48" s="429"/>
      <c r="TBX48" s="429"/>
      <c r="TBY48" s="429"/>
      <c r="TBZ48" s="429"/>
      <c r="TCA48" s="429"/>
      <c r="TCB48" s="429"/>
      <c r="TCC48" s="429"/>
      <c r="TCD48" s="429"/>
      <c r="TCE48" s="429"/>
      <c r="TCF48" s="429"/>
      <c r="TCG48" s="429"/>
      <c r="TCH48" s="429"/>
      <c r="TCI48" s="429"/>
      <c r="TCJ48" s="429"/>
      <c r="TCK48" s="429"/>
      <c r="TCL48" s="429"/>
      <c r="TCM48" s="429"/>
      <c r="TCN48" s="429"/>
      <c r="TCO48" s="429"/>
      <c r="TCP48" s="429"/>
      <c r="TCQ48" s="429"/>
      <c r="TCR48" s="429"/>
      <c r="TCS48" s="429"/>
      <c r="TCT48" s="429"/>
      <c r="TCU48" s="429"/>
      <c r="TCV48" s="429"/>
      <c r="TCW48" s="429"/>
      <c r="TCX48" s="429"/>
      <c r="TCY48" s="429"/>
      <c r="TCZ48" s="429"/>
      <c r="TDA48" s="429"/>
      <c r="TDB48" s="429"/>
      <c r="TDC48" s="429"/>
      <c r="TDD48" s="429"/>
      <c r="TDE48" s="429"/>
      <c r="TDF48" s="429"/>
      <c r="TDG48" s="429"/>
      <c r="TDH48" s="429"/>
      <c r="TDI48" s="429"/>
      <c r="TDJ48" s="429"/>
      <c r="TDK48" s="429"/>
      <c r="TDL48" s="429"/>
      <c r="TDM48" s="429"/>
      <c r="TDN48" s="429"/>
      <c r="TDO48" s="429"/>
      <c r="TDP48" s="429"/>
      <c r="TDQ48" s="429"/>
      <c r="TDR48" s="429"/>
      <c r="TDS48" s="429"/>
      <c r="TDT48" s="429"/>
      <c r="TDU48" s="429"/>
      <c r="TDV48" s="429"/>
      <c r="TDW48" s="429"/>
      <c r="TDX48" s="429"/>
      <c r="TDY48" s="429"/>
      <c r="TDZ48" s="429"/>
      <c r="TEA48" s="429"/>
      <c r="TEB48" s="429"/>
      <c r="TEC48" s="429"/>
      <c r="TED48" s="429"/>
      <c r="TEE48" s="429"/>
      <c r="TEF48" s="429"/>
      <c r="TEG48" s="429"/>
      <c r="TEH48" s="429"/>
      <c r="TEI48" s="429"/>
      <c r="TEJ48" s="429"/>
      <c r="TEK48" s="429"/>
      <c r="TEL48" s="429"/>
      <c r="TEM48" s="429"/>
      <c r="TEN48" s="429"/>
      <c r="TEO48" s="429"/>
      <c r="TEP48" s="429"/>
      <c r="TEQ48" s="429"/>
      <c r="TER48" s="429"/>
      <c r="TES48" s="429"/>
      <c r="TET48" s="429"/>
      <c r="TEU48" s="429"/>
      <c r="TEV48" s="429"/>
      <c r="TEW48" s="429"/>
      <c r="TEX48" s="429"/>
      <c r="TEY48" s="429"/>
      <c r="TEZ48" s="429"/>
      <c r="TFA48" s="429"/>
      <c r="TFB48" s="429"/>
      <c r="TFC48" s="429"/>
      <c r="TFD48" s="429"/>
      <c r="TFE48" s="429"/>
      <c r="TFF48" s="429"/>
      <c r="TFG48" s="429"/>
      <c r="TFH48" s="429"/>
      <c r="TFI48" s="429"/>
      <c r="TFJ48" s="429"/>
      <c r="TFK48" s="429"/>
      <c r="TFL48" s="429"/>
      <c r="TFM48" s="429"/>
      <c r="TFN48" s="429"/>
      <c r="TFO48" s="429"/>
      <c r="TFP48" s="429"/>
      <c r="TFQ48" s="429"/>
      <c r="TFR48" s="429"/>
      <c r="TFS48" s="429"/>
      <c r="TFT48" s="429"/>
      <c r="TFU48" s="429"/>
      <c r="TFV48" s="429"/>
      <c r="TFW48" s="429"/>
      <c r="TFX48" s="429"/>
      <c r="TFY48" s="429"/>
      <c r="TFZ48" s="429"/>
      <c r="TGA48" s="429"/>
      <c r="TGB48" s="429"/>
      <c r="TGC48" s="429"/>
      <c r="TGD48" s="429"/>
      <c r="TGE48" s="429"/>
      <c r="TGF48" s="429"/>
      <c r="TGG48" s="429"/>
      <c r="TGH48" s="429"/>
      <c r="TGI48" s="429"/>
      <c r="TGJ48" s="429"/>
      <c r="TGK48" s="429"/>
      <c r="TGL48" s="429"/>
      <c r="TGM48" s="429"/>
      <c r="TGN48" s="429"/>
      <c r="TGO48" s="429"/>
      <c r="TGP48" s="429"/>
      <c r="TGQ48" s="429"/>
      <c r="TGR48" s="429"/>
      <c r="TGS48" s="429"/>
      <c r="TGT48" s="429"/>
      <c r="TGU48" s="429"/>
      <c r="TGV48" s="429"/>
      <c r="TGW48" s="429"/>
      <c r="TGX48" s="429"/>
      <c r="TGY48" s="429"/>
      <c r="TGZ48" s="429"/>
      <c r="THA48" s="429"/>
      <c r="THB48" s="429"/>
      <c r="THC48" s="429"/>
      <c r="THD48" s="429"/>
      <c r="THE48" s="429"/>
      <c r="THF48" s="429"/>
      <c r="THG48" s="429"/>
      <c r="THH48" s="429"/>
      <c r="THI48" s="429"/>
      <c r="THJ48" s="429"/>
      <c r="THK48" s="429"/>
      <c r="THL48" s="429"/>
      <c r="THM48" s="429"/>
      <c r="THN48" s="429"/>
      <c r="THO48" s="429"/>
      <c r="THP48" s="429"/>
      <c r="THQ48" s="429"/>
      <c r="THR48" s="429"/>
      <c r="THS48" s="429"/>
      <c r="THT48" s="429"/>
      <c r="THU48" s="429"/>
      <c r="THV48" s="429"/>
      <c r="THW48" s="429"/>
      <c r="THX48" s="429"/>
      <c r="THY48" s="429"/>
      <c r="THZ48" s="429"/>
      <c r="TIA48" s="429"/>
      <c r="TIB48" s="429"/>
      <c r="TIC48" s="429"/>
      <c r="TID48" s="429"/>
      <c r="TIE48" s="429"/>
      <c r="TIF48" s="429"/>
      <c r="TIG48" s="429"/>
      <c r="TIH48" s="429"/>
      <c r="TII48" s="429"/>
      <c r="TIJ48" s="429"/>
      <c r="TIK48" s="429"/>
      <c r="TIL48" s="429"/>
      <c r="TIM48" s="429"/>
      <c r="TIN48" s="429"/>
      <c r="TIO48" s="429"/>
      <c r="TIP48" s="429"/>
      <c r="TIQ48" s="429"/>
      <c r="TIR48" s="429"/>
      <c r="TIS48" s="429"/>
      <c r="TIT48" s="429"/>
      <c r="TIU48" s="429"/>
      <c r="TIV48" s="429"/>
      <c r="TIW48" s="429"/>
      <c r="TIX48" s="429"/>
      <c r="TIY48" s="429"/>
      <c r="TIZ48" s="429"/>
      <c r="TJA48" s="429"/>
      <c r="TJB48" s="429"/>
      <c r="TJC48" s="429"/>
      <c r="TJD48" s="429"/>
      <c r="TJE48" s="429"/>
      <c r="TJF48" s="429"/>
      <c r="TJG48" s="429"/>
      <c r="TJH48" s="429"/>
      <c r="TJI48" s="429"/>
      <c r="TJJ48" s="429"/>
      <c r="TJK48" s="429"/>
      <c r="TJL48" s="429"/>
      <c r="TJM48" s="429"/>
      <c r="TJN48" s="429"/>
      <c r="TJO48" s="429"/>
      <c r="TJP48" s="429"/>
      <c r="TJQ48" s="429"/>
      <c r="TJR48" s="429"/>
      <c r="TJS48" s="429"/>
      <c r="TJT48" s="429"/>
      <c r="TJU48" s="429"/>
      <c r="TJV48" s="429"/>
      <c r="TJW48" s="429"/>
      <c r="TJX48" s="429"/>
      <c r="TJY48" s="429"/>
      <c r="TJZ48" s="429"/>
      <c r="TKA48" s="429"/>
      <c r="TKB48" s="429"/>
      <c r="TKC48" s="429"/>
      <c r="TKD48" s="429"/>
      <c r="TKE48" s="429"/>
      <c r="TKF48" s="429"/>
      <c r="TKG48" s="429"/>
      <c r="TKH48" s="429"/>
      <c r="TKI48" s="429"/>
      <c r="TKJ48" s="429"/>
      <c r="TKK48" s="429"/>
      <c r="TKL48" s="429"/>
      <c r="TKM48" s="429"/>
      <c r="TKN48" s="429"/>
      <c r="TKO48" s="429"/>
      <c r="TKP48" s="429"/>
      <c r="TKQ48" s="429"/>
      <c r="TKR48" s="429"/>
      <c r="TKS48" s="429"/>
      <c r="TKT48" s="429"/>
      <c r="TKU48" s="429"/>
      <c r="TKV48" s="429"/>
      <c r="TKW48" s="429"/>
      <c r="TKX48" s="429"/>
      <c r="TKY48" s="429"/>
      <c r="TKZ48" s="429"/>
      <c r="TLA48" s="429"/>
      <c r="TLB48" s="429"/>
      <c r="TLC48" s="429"/>
      <c r="TLD48" s="429"/>
      <c r="TLE48" s="429"/>
      <c r="TLF48" s="429"/>
      <c r="TLG48" s="429"/>
      <c r="TLH48" s="429"/>
      <c r="TLI48" s="429"/>
      <c r="TLJ48" s="429"/>
      <c r="TLK48" s="429"/>
      <c r="TLL48" s="429"/>
      <c r="TLM48" s="429"/>
      <c r="TLN48" s="429"/>
      <c r="TLO48" s="429"/>
      <c r="TLP48" s="429"/>
      <c r="TLQ48" s="429"/>
      <c r="TLR48" s="429"/>
      <c r="TLS48" s="429"/>
      <c r="TLT48" s="429"/>
      <c r="TLU48" s="429"/>
      <c r="TLV48" s="429"/>
      <c r="TLW48" s="429"/>
      <c r="TLX48" s="429"/>
      <c r="TLY48" s="429"/>
      <c r="TLZ48" s="429"/>
      <c r="TMA48" s="429"/>
      <c r="TMB48" s="429"/>
      <c r="TMC48" s="429"/>
      <c r="TMD48" s="429"/>
      <c r="TME48" s="429"/>
      <c r="TMF48" s="429"/>
      <c r="TMG48" s="429"/>
      <c r="TMH48" s="429"/>
      <c r="TMI48" s="429"/>
      <c r="TMJ48" s="429"/>
      <c r="TMK48" s="429"/>
      <c r="TML48" s="429"/>
      <c r="TMM48" s="429"/>
      <c r="TMN48" s="429"/>
      <c r="TMO48" s="429"/>
      <c r="TMP48" s="429"/>
      <c r="TMQ48" s="429"/>
      <c r="TMR48" s="429"/>
      <c r="TMS48" s="429"/>
      <c r="TMT48" s="429"/>
      <c r="TMU48" s="429"/>
      <c r="TMV48" s="429"/>
      <c r="TMW48" s="429"/>
      <c r="TMX48" s="429"/>
      <c r="TMY48" s="429"/>
      <c r="TMZ48" s="429"/>
      <c r="TNA48" s="429"/>
      <c r="TNB48" s="429"/>
      <c r="TNC48" s="429"/>
      <c r="TND48" s="429"/>
      <c r="TNE48" s="429"/>
      <c r="TNF48" s="429"/>
      <c r="TNG48" s="429"/>
      <c r="TNH48" s="429"/>
      <c r="TNI48" s="429"/>
      <c r="TNJ48" s="429"/>
      <c r="TNK48" s="429"/>
      <c r="TNL48" s="429"/>
      <c r="TNM48" s="429"/>
      <c r="TNN48" s="429"/>
      <c r="TNO48" s="429"/>
      <c r="TNP48" s="429"/>
      <c r="TNQ48" s="429"/>
      <c r="TNR48" s="429"/>
      <c r="TNS48" s="429"/>
      <c r="TNT48" s="429"/>
      <c r="TNU48" s="429"/>
      <c r="TNV48" s="429"/>
      <c r="TNW48" s="429"/>
      <c r="TNX48" s="429"/>
      <c r="TNY48" s="429"/>
      <c r="TNZ48" s="429"/>
      <c r="TOA48" s="429"/>
      <c r="TOB48" s="429"/>
      <c r="TOC48" s="429"/>
      <c r="TOD48" s="429"/>
      <c r="TOE48" s="429"/>
      <c r="TOF48" s="429"/>
      <c r="TOG48" s="429"/>
      <c r="TOH48" s="429"/>
      <c r="TOI48" s="429"/>
      <c r="TOJ48" s="429"/>
      <c r="TOK48" s="429"/>
      <c r="TOL48" s="429"/>
      <c r="TOM48" s="429"/>
      <c r="TON48" s="429"/>
      <c r="TOO48" s="429"/>
      <c r="TOP48" s="429"/>
      <c r="TOQ48" s="429"/>
      <c r="TOR48" s="429"/>
      <c r="TOS48" s="429"/>
      <c r="TOT48" s="429"/>
      <c r="TOU48" s="429"/>
      <c r="TOV48" s="429"/>
      <c r="TOW48" s="429"/>
      <c r="TOX48" s="429"/>
      <c r="TOY48" s="429"/>
      <c r="TOZ48" s="429"/>
      <c r="TPA48" s="429"/>
      <c r="TPB48" s="429"/>
      <c r="TPC48" s="429"/>
      <c r="TPD48" s="429"/>
      <c r="TPE48" s="429"/>
      <c r="TPF48" s="429"/>
      <c r="TPG48" s="429"/>
      <c r="TPH48" s="429"/>
      <c r="TPI48" s="429"/>
      <c r="TPJ48" s="429"/>
      <c r="TPK48" s="429"/>
      <c r="TPL48" s="429"/>
      <c r="TPM48" s="429"/>
      <c r="TPN48" s="429"/>
      <c r="TPO48" s="429"/>
      <c r="TPP48" s="429"/>
      <c r="TPQ48" s="429"/>
      <c r="TPR48" s="429"/>
      <c r="TPS48" s="429"/>
      <c r="TPT48" s="429"/>
      <c r="TPU48" s="429"/>
      <c r="TPV48" s="429"/>
      <c r="TPW48" s="429"/>
      <c r="TPX48" s="429"/>
      <c r="TPY48" s="429"/>
      <c r="TPZ48" s="429"/>
      <c r="TQA48" s="429"/>
      <c r="TQB48" s="429"/>
      <c r="TQC48" s="429"/>
      <c r="TQD48" s="429"/>
      <c r="TQE48" s="429"/>
      <c r="TQF48" s="429"/>
      <c r="TQG48" s="429"/>
      <c r="TQH48" s="429"/>
      <c r="TQI48" s="429"/>
      <c r="TQJ48" s="429"/>
      <c r="TQK48" s="429"/>
      <c r="TQL48" s="429"/>
      <c r="TQM48" s="429"/>
      <c r="TQN48" s="429"/>
      <c r="TQO48" s="429"/>
      <c r="TQP48" s="429"/>
      <c r="TQQ48" s="429"/>
      <c r="TQR48" s="429"/>
      <c r="TQS48" s="429"/>
      <c r="TQT48" s="429"/>
      <c r="TQU48" s="429"/>
      <c r="TQV48" s="429"/>
      <c r="TQW48" s="429"/>
      <c r="TQX48" s="429"/>
      <c r="TQY48" s="429"/>
      <c r="TQZ48" s="429"/>
      <c r="TRA48" s="429"/>
      <c r="TRB48" s="429"/>
      <c r="TRC48" s="429"/>
      <c r="TRD48" s="429"/>
      <c r="TRE48" s="429"/>
      <c r="TRF48" s="429"/>
      <c r="TRG48" s="429"/>
      <c r="TRH48" s="429"/>
      <c r="TRI48" s="429"/>
      <c r="TRJ48" s="429"/>
      <c r="TRK48" s="429"/>
      <c r="TRL48" s="429"/>
      <c r="TRM48" s="429"/>
      <c r="TRN48" s="429"/>
      <c r="TRO48" s="429"/>
      <c r="TRP48" s="429"/>
      <c r="TRQ48" s="429"/>
      <c r="TRR48" s="429"/>
      <c r="TRS48" s="429"/>
      <c r="TRT48" s="429"/>
      <c r="TRU48" s="429"/>
      <c r="TRV48" s="429"/>
      <c r="TRW48" s="429"/>
      <c r="TRX48" s="429"/>
      <c r="TRY48" s="429"/>
      <c r="TRZ48" s="429"/>
      <c r="TSA48" s="429"/>
      <c r="TSB48" s="429"/>
      <c r="TSC48" s="429"/>
      <c r="TSD48" s="429"/>
      <c r="TSE48" s="429"/>
      <c r="TSF48" s="429"/>
      <c r="TSG48" s="429"/>
      <c r="TSH48" s="429"/>
      <c r="TSI48" s="429"/>
      <c r="TSJ48" s="429"/>
      <c r="TSK48" s="429"/>
      <c r="TSL48" s="429"/>
      <c r="TSM48" s="429"/>
      <c r="TSN48" s="429"/>
      <c r="TSO48" s="429"/>
      <c r="TSP48" s="429"/>
      <c r="TSQ48" s="429"/>
      <c r="TSR48" s="429"/>
      <c r="TSS48" s="429"/>
      <c r="TST48" s="429"/>
      <c r="TSU48" s="429"/>
      <c r="TSV48" s="429"/>
      <c r="TSW48" s="429"/>
      <c r="TSX48" s="429"/>
      <c r="TSY48" s="429"/>
      <c r="TSZ48" s="429"/>
      <c r="TTA48" s="429"/>
      <c r="TTB48" s="429"/>
      <c r="TTC48" s="429"/>
      <c r="TTD48" s="429"/>
      <c r="TTE48" s="429"/>
      <c r="TTF48" s="429"/>
      <c r="TTG48" s="429"/>
      <c r="TTH48" s="429"/>
      <c r="TTI48" s="429"/>
      <c r="TTJ48" s="429"/>
      <c r="TTK48" s="429"/>
      <c r="TTL48" s="429"/>
      <c r="TTM48" s="429"/>
      <c r="TTN48" s="429"/>
      <c r="TTO48" s="429"/>
      <c r="TTP48" s="429"/>
      <c r="TTQ48" s="429"/>
      <c r="TTR48" s="429"/>
      <c r="TTS48" s="429"/>
      <c r="TTT48" s="429"/>
      <c r="TTU48" s="429"/>
      <c r="TTV48" s="429"/>
      <c r="TTW48" s="429"/>
      <c r="TTX48" s="429"/>
      <c r="TTY48" s="429"/>
      <c r="TTZ48" s="429"/>
      <c r="TUA48" s="429"/>
      <c r="TUB48" s="429"/>
      <c r="TUC48" s="429"/>
      <c r="TUD48" s="429"/>
      <c r="TUE48" s="429"/>
      <c r="TUF48" s="429"/>
      <c r="TUG48" s="429"/>
      <c r="TUH48" s="429"/>
      <c r="TUI48" s="429"/>
      <c r="TUJ48" s="429"/>
      <c r="TUK48" s="429"/>
      <c r="TUL48" s="429"/>
      <c r="TUM48" s="429"/>
      <c r="TUN48" s="429"/>
      <c r="TUO48" s="429"/>
      <c r="TUP48" s="429"/>
      <c r="TUQ48" s="429"/>
      <c r="TUR48" s="429"/>
      <c r="TUS48" s="429"/>
      <c r="TUT48" s="429"/>
      <c r="TUU48" s="429"/>
      <c r="TUV48" s="429"/>
      <c r="TUW48" s="429"/>
      <c r="TUX48" s="429"/>
      <c r="TUY48" s="429"/>
      <c r="TUZ48" s="429"/>
      <c r="TVA48" s="429"/>
      <c r="TVB48" s="429"/>
      <c r="TVC48" s="429"/>
      <c r="TVD48" s="429"/>
      <c r="TVE48" s="429"/>
      <c r="TVF48" s="429"/>
      <c r="TVG48" s="429"/>
      <c r="TVH48" s="429"/>
      <c r="TVI48" s="429"/>
      <c r="TVJ48" s="429"/>
      <c r="TVK48" s="429"/>
      <c r="TVL48" s="429"/>
      <c r="TVM48" s="429"/>
      <c r="TVN48" s="429"/>
      <c r="TVO48" s="429"/>
      <c r="TVP48" s="429"/>
      <c r="TVQ48" s="429"/>
      <c r="TVR48" s="429"/>
      <c r="TVS48" s="429"/>
      <c r="TVT48" s="429"/>
      <c r="TVU48" s="429"/>
      <c r="TVV48" s="429"/>
      <c r="TVW48" s="429"/>
      <c r="TVX48" s="429"/>
      <c r="TVY48" s="429"/>
      <c r="TVZ48" s="429"/>
      <c r="TWA48" s="429"/>
      <c r="TWB48" s="429"/>
      <c r="TWC48" s="429"/>
      <c r="TWD48" s="429"/>
      <c r="TWE48" s="429"/>
      <c r="TWF48" s="429"/>
      <c r="TWG48" s="429"/>
      <c r="TWH48" s="429"/>
      <c r="TWI48" s="429"/>
      <c r="TWJ48" s="429"/>
      <c r="TWK48" s="429"/>
      <c r="TWL48" s="429"/>
      <c r="TWM48" s="429"/>
      <c r="TWN48" s="429"/>
      <c r="TWO48" s="429"/>
      <c r="TWP48" s="429"/>
      <c r="TWQ48" s="429"/>
      <c r="TWR48" s="429"/>
      <c r="TWS48" s="429"/>
      <c r="TWT48" s="429"/>
      <c r="TWU48" s="429"/>
      <c r="TWV48" s="429"/>
      <c r="TWW48" s="429"/>
      <c r="TWX48" s="429"/>
      <c r="TWY48" s="429"/>
      <c r="TWZ48" s="429"/>
      <c r="TXA48" s="429"/>
      <c r="TXB48" s="429"/>
      <c r="TXC48" s="429"/>
      <c r="TXD48" s="429"/>
      <c r="TXE48" s="429"/>
      <c r="TXF48" s="429"/>
      <c r="TXG48" s="429"/>
      <c r="TXH48" s="429"/>
      <c r="TXI48" s="429"/>
      <c r="TXJ48" s="429"/>
      <c r="TXK48" s="429"/>
      <c r="TXL48" s="429"/>
      <c r="TXM48" s="429"/>
      <c r="TXN48" s="429"/>
      <c r="TXO48" s="429"/>
      <c r="TXP48" s="429"/>
      <c r="TXQ48" s="429"/>
      <c r="TXR48" s="429"/>
      <c r="TXS48" s="429"/>
      <c r="TXT48" s="429"/>
      <c r="TXU48" s="429"/>
      <c r="TXV48" s="429"/>
      <c r="TXW48" s="429"/>
      <c r="TXX48" s="429"/>
      <c r="TXY48" s="429"/>
      <c r="TXZ48" s="429"/>
      <c r="TYA48" s="429"/>
      <c r="TYB48" s="429"/>
      <c r="TYC48" s="429"/>
      <c r="TYD48" s="429"/>
      <c r="TYE48" s="429"/>
      <c r="TYF48" s="429"/>
      <c r="TYG48" s="429"/>
      <c r="TYH48" s="429"/>
      <c r="TYI48" s="429"/>
      <c r="TYJ48" s="429"/>
      <c r="TYK48" s="429"/>
      <c r="TYL48" s="429"/>
      <c r="TYM48" s="429"/>
      <c r="TYN48" s="429"/>
      <c r="TYO48" s="429"/>
      <c r="TYP48" s="429"/>
      <c r="TYQ48" s="429"/>
      <c r="TYR48" s="429"/>
      <c r="TYS48" s="429"/>
      <c r="TYT48" s="429"/>
      <c r="TYU48" s="429"/>
      <c r="TYV48" s="429"/>
      <c r="TYW48" s="429"/>
      <c r="TYX48" s="429"/>
      <c r="TYY48" s="429"/>
      <c r="TYZ48" s="429"/>
      <c r="TZA48" s="429"/>
      <c r="TZB48" s="429"/>
      <c r="TZC48" s="429"/>
      <c r="TZD48" s="429"/>
      <c r="TZE48" s="429"/>
      <c r="TZF48" s="429"/>
      <c r="TZG48" s="429"/>
      <c r="TZH48" s="429"/>
      <c r="TZI48" s="429"/>
      <c r="TZJ48" s="429"/>
      <c r="TZK48" s="429"/>
      <c r="TZL48" s="429"/>
      <c r="TZM48" s="429"/>
      <c r="TZN48" s="429"/>
      <c r="TZO48" s="429"/>
      <c r="TZP48" s="429"/>
      <c r="TZQ48" s="429"/>
      <c r="TZR48" s="429"/>
      <c r="TZS48" s="429"/>
      <c r="TZT48" s="429"/>
      <c r="TZU48" s="429"/>
      <c r="TZV48" s="429"/>
      <c r="TZW48" s="429"/>
      <c r="TZX48" s="429"/>
      <c r="TZY48" s="429"/>
      <c r="TZZ48" s="429"/>
      <c r="UAA48" s="429"/>
      <c r="UAB48" s="429"/>
      <c r="UAC48" s="429"/>
      <c r="UAD48" s="429"/>
      <c r="UAE48" s="429"/>
      <c r="UAF48" s="429"/>
      <c r="UAG48" s="429"/>
      <c r="UAH48" s="429"/>
      <c r="UAI48" s="429"/>
      <c r="UAJ48" s="429"/>
      <c r="UAK48" s="429"/>
      <c r="UAL48" s="429"/>
      <c r="UAM48" s="429"/>
      <c r="UAN48" s="429"/>
      <c r="UAO48" s="429"/>
      <c r="UAP48" s="429"/>
      <c r="UAQ48" s="429"/>
      <c r="UAR48" s="429"/>
      <c r="UAS48" s="429"/>
      <c r="UAT48" s="429"/>
      <c r="UAU48" s="429"/>
      <c r="UAV48" s="429"/>
      <c r="UAW48" s="429"/>
      <c r="UAX48" s="429"/>
      <c r="UAY48" s="429"/>
      <c r="UAZ48" s="429"/>
      <c r="UBA48" s="429"/>
      <c r="UBB48" s="429"/>
      <c r="UBC48" s="429"/>
      <c r="UBD48" s="429"/>
      <c r="UBE48" s="429"/>
      <c r="UBF48" s="429"/>
      <c r="UBG48" s="429"/>
      <c r="UBH48" s="429"/>
      <c r="UBI48" s="429"/>
      <c r="UBJ48" s="429"/>
      <c r="UBK48" s="429"/>
      <c r="UBL48" s="429"/>
      <c r="UBM48" s="429"/>
      <c r="UBN48" s="429"/>
      <c r="UBO48" s="429"/>
      <c r="UBP48" s="429"/>
      <c r="UBQ48" s="429"/>
      <c r="UBR48" s="429"/>
      <c r="UBS48" s="429"/>
      <c r="UBT48" s="429"/>
      <c r="UBU48" s="429"/>
      <c r="UBV48" s="429"/>
      <c r="UBW48" s="429"/>
      <c r="UBX48" s="429"/>
      <c r="UBY48" s="429"/>
      <c r="UBZ48" s="429"/>
      <c r="UCA48" s="429"/>
      <c r="UCB48" s="429"/>
      <c r="UCC48" s="429"/>
      <c r="UCD48" s="429"/>
      <c r="UCE48" s="429"/>
      <c r="UCF48" s="429"/>
      <c r="UCG48" s="429"/>
      <c r="UCH48" s="429"/>
      <c r="UCI48" s="429"/>
      <c r="UCJ48" s="429"/>
      <c r="UCK48" s="429"/>
      <c r="UCL48" s="429"/>
      <c r="UCM48" s="429"/>
      <c r="UCN48" s="429"/>
      <c r="UCO48" s="429"/>
      <c r="UCP48" s="429"/>
      <c r="UCQ48" s="429"/>
      <c r="UCR48" s="429"/>
      <c r="UCS48" s="429"/>
      <c r="UCT48" s="429"/>
      <c r="UCU48" s="429"/>
      <c r="UCV48" s="429"/>
      <c r="UCW48" s="429"/>
      <c r="UCX48" s="429"/>
      <c r="UCY48" s="429"/>
      <c r="UCZ48" s="429"/>
      <c r="UDA48" s="429"/>
      <c r="UDB48" s="429"/>
      <c r="UDC48" s="429"/>
      <c r="UDD48" s="429"/>
      <c r="UDE48" s="429"/>
      <c r="UDF48" s="429"/>
      <c r="UDG48" s="429"/>
      <c r="UDH48" s="429"/>
      <c r="UDI48" s="429"/>
      <c r="UDJ48" s="429"/>
      <c r="UDK48" s="429"/>
      <c r="UDL48" s="429"/>
      <c r="UDM48" s="429"/>
      <c r="UDN48" s="429"/>
      <c r="UDO48" s="429"/>
      <c r="UDP48" s="429"/>
      <c r="UDQ48" s="429"/>
      <c r="UDR48" s="429"/>
      <c r="UDS48" s="429"/>
      <c r="UDT48" s="429"/>
      <c r="UDU48" s="429"/>
      <c r="UDV48" s="429"/>
      <c r="UDW48" s="429"/>
      <c r="UDX48" s="429"/>
      <c r="UDY48" s="429"/>
      <c r="UDZ48" s="429"/>
      <c r="UEA48" s="429"/>
      <c r="UEB48" s="429"/>
      <c r="UEC48" s="429"/>
      <c r="UED48" s="429"/>
      <c r="UEE48" s="429"/>
      <c r="UEF48" s="429"/>
      <c r="UEG48" s="429"/>
      <c r="UEH48" s="429"/>
      <c r="UEI48" s="429"/>
      <c r="UEJ48" s="429"/>
      <c r="UEK48" s="429"/>
      <c r="UEL48" s="429"/>
      <c r="UEM48" s="429"/>
      <c r="UEN48" s="429"/>
      <c r="UEO48" s="429"/>
      <c r="UEP48" s="429"/>
      <c r="UEQ48" s="429"/>
      <c r="UER48" s="429"/>
      <c r="UES48" s="429"/>
      <c r="UET48" s="429"/>
      <c r="UEU48" s="429"/>
      <c r="UEV48" s="429"/>
      <c r="UEW48" s="429"/>
      <c r="UEX48" s="429"/>
      <c r="UEY48" s="429"/>
      <c r="UEZ48" s="429"/>
      <c r="UFA48" s="429"/>
      <c r="UFB48" s="429"/>
      <c r="UFC48" s="429"/>
      <c r="UFD48" s="429"/>
      <c r="UFE48" s="429"/>
      <c r="UFF48" s="429"/>
      <c r="UFG48" s="429"/>
      <c r="UFH48" s="429"/>
      <c r="UFI48" s="429"/>
      <c r="UFJ48" s="429"/>
      <c r="UFK48" s="429"/>
      <c r="UFL48" s="429"/>
      <c r="UFM48" s="429"/>
      <c r="UFN48" s="429"/>
      <c r="UFO48" s="429"/>
      <c r="UFP48" s="429"/>
      <c r="UFQ48" s="429"/>
      <c r="UFR48" s="429"/>
      <c r="UFS48" s="429"/>
      <c r="UFT48" s="429"/>
      <c r="UFU48" s="429"/>
      <c r="UFV48" s="429"/>
      <c r="UFW48" s="429"/>
      <c r="UFX48" s="429"/>
      <c r="UFY48" s="429"/>
      <c r="UFZ48" s="429"/>
      <c r="UGA48" s="429"/>
      <c r="UGB48" s="429"/>
      <c r="UGC48" s="429"/>
      <c r="UGD48" s="429"/>
      <c r="UGE48" s="429"/>
      <c r="UGF48" s="429"/>
      <c r="UGG48" s="429"/>
      <c r="UGH48" s="429"/>
      <c r="UGI48" s="429"/>
      <c r="UGJ48" s="429"/>
      <c r="UGK48" s="429"/>
      <c r="UGL48" s="429"/>
      <c r="UGM48" s="429"/>
      <c r="UGN48" s="429"/>
      <c r="UGO48" s="429"/>
      <c r="UGP48" s="429"/>
      <c r="UGQ48" s="429"/>
      <c r="UGR48" s="429"/>
      <c r="UGS48" s="429"/>
      <c r="UGT48" s="429"/>
      <c r="UGU48" s="429"/>
      <c r="UGV48" s="429"/>
      <c r="UGW48" s="429"/>
      <c r="UGX48" s="429"/>
      <c r="UGY48" s="429"/>
      <c r="UGZ48" s="429"/>
      <c r="UHA48" s="429"/>
      <c r="UHB48" s="429"/>
      <c r="UHC48" s="429"/>
      <c r="UHD48" s="429"/>
      <c r="UHE48" s="429"/>
      <c r="UHF48" s="429"/>
      <c r="UHG48" s="429"/>
      <c r="UHH48" s="429"/>
      <c r="UHI48" s="429"/>
      <c r="UHJ48" s="429"/>
      <c r="UHK48" s="429"/>
      <c r="UHL48" s="429"/>
      <c r="UHM48" s="429"/>
      <c r="UHN48" s="429"/>
      <c r="UHO48" s="429"/>
      <c r="UHP48" s="429"/>
      <c r="UHQ48" s="429"/>
      <c r="UHR48" s="429"/>
      <c r="UHS48" s="429"/>
      <c r="UHT48" s="429"/>
      <c r="UHU48" s="429"/>
      <c r="UHV48" s="429"/>
      <c r="UHW48" s="429"/>
      <c r="UHX48" s="429"/>
      <c r="UHY48" s="429"/>
      <c r="UHZ48" s="429"/>
      <c r="UIA48" s="429"/>
      <c r="UIB48" s="429"/>
      <c r="UIC48" s="429"/>
      <c r="UID48" s="429"/>
      <c r="UIE48" s="429"/>
      <c r="UIF48" s="429"/>
      <c r="UIG48" s="429"/>
      <c r="UIH48" s="429"/>
      <c r="UII48" s="429"/>
      <c r="UIJ48" s="429"/>
      <c r="UIK48" s="429"/>
      <c r="UIL48" s="429"/>
      <c r="UIM48" s="429"/>
      <c r="UIN48" s="429"/>
      <c r="UIO48" s="429"/>
      <c r="UIP48" s="429"/>
      <c r="UIQ48" s="429"/>
      <c r="UIR48" s="429"/>
      <c r="UIS48" s="429"/>
      <c r="UIT48" s="429"/>
      <c r="UIU48" s="429"/>
      <c r="UIV48" s="429"/>
      <c r="UIW48" s="429"/>
      <c r="UIX48" s="429"/>
      <c r="UIY48" s="429"/>
      <c r="UIZ48" s="429"/>
      <c r="UJA48" s="429"/>
      <c r="UJB48" s="429"/>
      <c r="UJC48" s="429"/>
      <c r="UJD48" s="429"/>
      <c r="UJE48" s="429"/>
      <c r="UJF48" s="429"/>
      <c r="UJG48" s="429"/>
      <c r="UJH48" s="429"/>
      <c r="UJI48" s="429"/>
      <c r="UJJ48" s="429"/>
      <c r="UJK48" s="429"/>
      <c r="UJL48" s="429"/>
      <c r="UJM48" s="429"/>
      <c r="UJN48" s="429"/>
      <c r="UJO48" s="429"/>
      <c r="UJP48" s="429"/>
      <c r="UJQ48" s="429"/>
      <c r="UJR48" s="429"/>
      <c r="UJS48" s="429"/>
      <c r="UJT48" s="429"/>
      <c r="UJU48" s="429"/>
      <c r="UJV48" s="429"/>
      <c r="UJW48" s="429"/>
      <c r="UJX48" s="429"/>
      <c r="UJY48" s="429"/>
      <c r="UJZ48" s="429"/>
      <c r="UKA48" s="429"/>
      <c r="UKB48" s="429"/>
      <c r="UKC48" s="429"/>
      <c r="UKD48" s="429"/>
      <c r="UKE48" s="429"/>
      <c r="UKF48" s="429"/>
      <c r="UKG48" s="429"/>
      <c r="UKH48" s="429"/>
      <c r="UKI48" s="429"/>
      <c r="UKJ48" s="429"/>
      <c r="UKK48" s="429"/>
      <c r="UKL48" s="429"/>
      <c r="UKM48" s="429"/>
      <c r="UKN48" s="429"/>
      <c r="UKO48" s="429"/>
      <c r="UKP48" s="429"/>
      <c r="UKQ48" s="429"/>
      <c r="UKR48" s="429"/>
      <c r="UKS48" s="429"/>
      <c r="UKT48" s="429"/>
      <c r="UKU48" s="429"/>
      <c r="UKV48" s="429"/>
      <c r="UKW48" s="429"/>
      <c r="UKX48" s="429"/>
      <c r="UKY48" s="429"/>
      <c r="UKZ48" s="429"/>
      <c r="ULA48" s="429"/>
      <c r="ULB48" s="429"/>
      <c r="ULC48" s="429"/>
      <c r="ULD48" s="429"/>
      <c r="ULE48" s="429"/>
      <c r="ULF48" s="429"/>
      <c r="ULG48" s="429"/>
      <c r="ULH48" s="429"/>
      <c r="ULI48" s="429"/>
      <c r="ULJ48" s="429"/>
      <c r="ULK48" s="429"/>
      <c r="ULL48" s="429"/>
      <c r="ULM48" s="429"/>
      <c r="ULN48" s="429"/>
      <c r="ULO48" s="429"/>
      <c r="ULP48" s="429"/>
      <c r="ULQ48" s="429"/>
      <c r="ULR48" s="429"/>
      <c r="ULS48" s="429"/>
      <c r="ULT48" s="429"/>
      <c r="ULU48" s="429"/>
      <c r="ULV48" s="429"/>
      <c r="ULW48" s="429"/>
      <c r="ULX48" s="429"/>
      <c r="ULY48" s="429"/>
      <c r="ULZ48" s="429"/>
      <c r="UMA48" s="429"/>
      <c r="UMB48" s="429"/>
      <c r="UMC48" s="429"/>
      <c r="UMD48" s="429"/>
      <c r="UME48" s="429"/>
      <c r="UMF48" s="429"/>
      <c r="UMG48" s="429"/>
      <c r="UMH48" s="429"/>
      <c r="UMI48" s="429"/>
      <c r="UMJ48" s="429"/>
      <c r="UMK48" s="429"/>
      <c r="UML48" s="429"/>
      <c r="UMM48" s="429"/>
      <c r="UMN48" s="429"/>
      <c r="UMO48" s="429"/>
      <c r="UMP48" s="429"/>
      <c r="UMQ48" s="429"/>
      <c r="UMR48" s="429"/>
      <c r="UMS48" s="429"/>
      <c r="UMT48" s="429"/>
      <c r="UMU48" s="429"/>
      <c r="UMV48" s="429"/>
      <c r="UMW48" s="429"/>
      <c r="UMX48" s="429"/>
      <c r="UMY48" s="429"/>
      <c r="UMZ48" s="429"/>
      <c r="UNA48" s="429"/>
      <c r="UNB48" s="429"/>
      <c r="UNC48" s="429"/>
      <c r="UND48" s="429"/>
      <c r="UNE48" s="429"/>
      <c r="UNF48" s="429"/>
      <c r="UNG48" s="429"/>
      <c r="UNH48" s="429"/>
      <c r="UNI48" s="429"/>
      <c r="UNJ48" s="429"/>
      <c r="UNK48" s="429"/>
      <c r="UNL48" s="429"/>
      <c r="UNM48" s="429"/>
      <c r="UNN48" s="429"/>
      <c r="UNO48" s="429"/>
      <c r="UNP48" s="429"/>
      <c r="UNQ48" s="429"/>
      <c r="UNR48" s="429"/>
      <c r="UNS48" s="429"/>
      <c r="UNT48" s="429"/>
      <c r="UNU48" s="429"/>
      <c r="UNV48" s="429"/>
      <c r="UNW48" s="429"/>
      <c r="UNX48" s="429"/>
      <c r="UNY48" s="429"/>
      <c r="UNZ48" s="429"/>
      <c r="UOA48" s="429"/>
      <c r="UOB48" s="429"/>
      <c r="UOC48" s="429"/>
      <c r="UOD48" s="429"/>
      <c r="UOE48" s="429"/>
      <c r="UOF48" s="429"/>
      <c r="UOG48" s="429"/>
      <c r="UOH48" s="429"/>
      <c r="UOI48" s="429"/>
      <c r="UOJ48" s="429"/>
      <c r="UOK48" s="429"/>
      <c r="UOL48" s="429"/>
      <c r="UOM48" s="429"/>
      <c r="UON48" s="429"/>
      <c r="UOO48" s="429"/>
      <c r="UOP48" s="429"/>
      <c r="UOQ48" s="429"/>
      <c r="UOR48" s="429"/>
      <c r="UOS48" s="429"/>
      <c r="UOT48" s="429"/>
      <c r="UOU48" s="429"/>
      <c r="UOV48" s="429"/>
      <c r="UOW48" s="429"/>
      <c r="UOX48" s="429"/>
      <c r="UOY48" s="429"/>
      <c r="UOZ48" s="429"/>
      <c r="UPA48" s="429"/>
      <c r="UPB48" s="429"/>
      <c r="UPC48" s="429"/>
      <c r="UPD48" s="429"/>
      <c r="UPE48" s="429"/>
      <c r="UPF48" s="429"/>
      <c r="UPG48" s="429"/>
      <c r="UPH48" s="429"/>
      <c r="UPI48" s="429"/>
      <c r="UPJ48" s="429"/>
      <c r="UPK48" s="429"/>
      <c r="UPL48" s="429"/>
      <c r="UPM48" s="429"/>
      <c r="UPN48" s="429"/>
      <c r="UPO48" s="429"/>
      <c r="UPP48" s="429"/>
      <c r="UPQ48" s="429"/>
      <c r="UPR48" s="429"/>
      <c r="UPS48" s="429"/>
      <c r="UPT48" s="429"/>
      <c r="UPU48" s="429"/>
      <c r="UPV48" s="429"/>
      <c r="UPW48" s="429"/>
      <c r="UPX48" s="429"/>
      <c r="UPY48" s="429"/>
      <c r="UPZ48" s="429"/>
      <c r="UQA48" s="429"/>
      <c r="UQB48" s="429"/>
      <c r="UQC48" s="429"/>
      <c r="UQD48" s="429"/>
      <c r="UQE48" s="429"/>
      <c r="UQF48" s="429"/>
      <c r="UQG48" s="429"/>
      <c r="UQH48" s="429"/>
      <c r="UQI48" s="429"/>
      <c r="UQJ48" s="429"/>
      <c r="UQK48" s="429"/>
      <c r="UQL48" s="429"/>
      <c r="UQM48" s="429"/>
      <c r="UQN48" s="429"/>
      <c r="UQO48" s="429"/>
      <c r="UQP48" s="429"/>
      <c r="UQQ48" s="429"/>
      <c r="UQR48" s="429"/>
      <c r="UQS48" s="429"/>
      <c r="UQT48" s="429"/>
      <c r="UQU48" s="429"/>
      <c r="UQV48" s="429"/>
      <c r="UQW48" s="429"/>
      <c r="UQX48" s="429"/>
      <c r="UQY48" s="429"/>
      <c r="UQZ48" s="429"/>
      <c r="URA48" s="429"/>
      <c r="URB48" s="429"/>
      <c r="URC48" s="429"/>
      <c r="URD48" s="429"/>
      <c r="URE48" s="429"/>
      <c r="URF48" s="429"/>
      <c r="URG48" s="429"/>
      <c r="URH48" s="429"/>
      <c r="URI48" s="429"/>
      <c r="URJ48" s="429"/>
      <c r="URK48" s="429"/>
      <c r="URL48" s="429"/>
      <c r="URM48" s="429"/>
      <c r="URN48" s="429"/>
      <c r="URO48" s="429"/>
      <c r="URP48" s="429"/>
      <c r="URQ48" s="429"/>
      <c r="URR48" s="429"/>
      <c r="URS48" s="429"/>
      <c r="URT48" s="429"/>
      <c r="URU48" s="429"/>
      <c r="URV48" s="429"/>
      <c r="URW48" s="429"/>
      <c r="URX48" s="429"/>
      <c r="URY48" s="429"/>
      <c r="URZ48" s="429"/>
      <c r="USA48" s="429"/>
      <c r="USB48" s="429"/>
      <c r="USC48" s="429"/>
      <c r="USD48" s="429"/>
      <c r="USE48" s="429"/>
      <c r="USF48" s="429"/>
      <c r="USG48" s="429"/>
      <c r="USH48" s="429"/>
      <c r="USI48" s="429"/>
      <c r="USJ48" s="429"/>
      <c r="USK48" s="429"/>
      <c r="USL48" s="429"/>
      <c r="USM48" s="429"/>
      <c r="USN48" s="429"/>
      <c r="USO48" s="429"/>
      <c r="USP48" s="429"/>
      <c r="USQ48" s="429"/>
      <c r="USR48" s="429"/>
      <c r="USS48" s="429"/>
      <c r="UST48" s="429"/>
      <c r="USU48" s="429"/>
      <c r="USV48" s="429"/>
      <c r="USW48" s="429"/>
      <c r="USX48" s="429"/>
      <c r="USY48" s="429"/>
      <c r="USZ48" s="429"/>
      <c r="UTA48" s="429"/>
      <c r="UTB48" s="429"/>
      <c r="UTC48" s="429"/>
      <c r="UTD48" s="429"/>
      <c r="UTE48" s="429"/>
      <c r="UTF48" s="429"/>
      <c r="UTG48" s="429"/>
      <c r="UTH48" s="429"/>
      <c r="UTI48" s="429"/>
      <c r="UTJ48" s="429"/>
      <c r="UTK48" s="429"/>
      <c r="UTL48" s="429"/>
      <c r="UTM48" s="429"/>
      <c r="UTN48" s="429"/>
      <c r="UTO48" s="429"/>
      <c r="UTP48" s="429"/>
      <c r="UTQ48" s="429"/>
      <c r="UTR48" s="429"/>
      <c r="UTS48" s="429"/>
      <c r="UTT48" s="429"/>
      <c r="UTU48" s="429"/>
      <c r="UTV48" s="429"/>
      <c r="UTW48" s="429"/>
      <c r="UTX48" s="429"/>
      <c r="UTY48" s="429"/>
      <c r="UTZ48" s="429"/>
      <c r="UUA48" s="429"/>
      <c r="UUB48" s="429"/>
      <c r="UUC48" s="429"/>
      <c r="UUD48" s="429"/>
      <c r="UUE48" s="429"/>
      <c r="UUF48" s="429"/>
      <c r="UUG48" s="429"/>
      <c r="UUH48" s="429"/>
      <c r="UUI48" s="429"/>
      <c r="UUJ48" s="429"/>
      <c r="UUK48" s="429"/>
      <c r="UUL48" s="429"/>
      <c r="UUM48" s="429"/>
      <c r="UUN48" s="429"/>
      <c r="UUO48" s="429"/>
      <c r="UUP48" s="429"/>
      <c r="UUQ48" s="429"/>
      <c r="UUR48" s="429"/>
      <c r="UUS48" s="429"/>
      <c r="UUT48" s="429"/>
      <c r="UUU48" s="429"/>
      <c r="UUV48" s="429"/>
      <c r="UUW48" s="429"/>
      <c r="UUX48" s="429"/>
      <c r="UUY48" s="429"/>
      <c r="UUZ48" s="429"/>
      <c r="UVA48" s="429"/>
      <c r="UVB48" s="429"/>
      <c r="UVC48" s="429"/>
      <c r="UVD48" s="429"/>
      <c r="UVE48" s="429"/>
      <c r="UVF48" s="429"/>
      <c r="UVG48" s="429"/>
      <c r="UVH48" s="429"/>
      <c r="UVI48" s="429"/>
      <c r="UVJ48" s="429"/>
      <c r="UVK48" s="429"/>
      <c r="UVL48" s="429"/>
      <c r="UVM48" s="429"/>
      <c r="UVN48" s="429"/>
      <c r="UVO48" s="429"/>
      <c r="UVP48" s="429"/>
      <c r="UVQ48" s="429"/>
      <c r="UVR48" s="429"/>
      <c r="UVS48" s="429"/>
      <c r="UVT48" s="429"/>
      <c r="UVU48" s="429"/>
      <c r="UVV48" s="429"/>
      <c r="UVW48" s="429"/>
      <c r="UVX48" s="429"/>
      <c r="UVY48" s="429"/>
      <c r="UVZ48" s="429"/>
      <c r="UWA48" s="429"/>
      <c r="UWB48" s="429"/>
      <c r="UWC48" s="429"/>
      <c r="UWD48" s="429"/>
      <c r="UWE48" s="429"/>
      <c r="UWF48" s="429"/>
      <c r="UWG48" s="429"/>
      <c r="UWH48" s="429"/>
      <c r="UWI48" s="429"/>
      <c r="UWJ48" s="429"/>
      <c r="UWK48" s="429"/>
      <c r="UWL48" s="429"/>
      <c r="UWM48" s="429"/>
      <c r="UWN48" s="429"/>
      <c r="UWO48" s="429"/>
      <c r="UWP48" s="429"/>
      <c r="UWQ48" s="429"/>
      <c r="UWR48" s="429"/>
      <c r="UWS48" s="429"/>
      <c r="UWT48" s="429"/>
      <c r="UWU48" s="429"/>
      <c r="UWV48" s="429"/>
      <c r="UWW48" s="429"/>
      <c r="UWX48" s="429"/>
      <c r="UWY48" s="429"/>
      <c r="UWZ48" s="429"/>
      <c r="UXA48" s="429"/>
      <c r="UXB48" s="429"/>
      <c r="UXC48" s="429"/>
      <c r="UXD48" s="429"/>
      <c r="UXE48" s="429"/>
      <c r="UXF48" s="429"/>
      <c r="UXG48" s="429"/>
      <c r="UXH48" s="429"/>
      <c r="UXI48" s="429"/>
      <c r="UXJ48" s="429"/>
      <c r="UXK48" s="429"/>
      <c r="UXL48" s="429"/>
      <c r="UXM48" s="429"/>
      <c r="UXN48" s="429"/>
      <c r="UXO48" s="429"/>
      <c r="UXP48" s="429"/>
      <c r="UXQ48" s="429"/>
      <c r="UXR48" s="429"/>
      <c r="UXS48" s="429"/>
      <c r="UXT48" s="429"/>
      <c r="UXU48" s="429"/>
      <c r="UXV48" s="429"/>
      <c r="UXW48" s="429"/>
      <c r="UXX48" s="429"/>
      <c r="UXY48" s="429"/>
      <c r="UXZ48" s="429"/>
      <c r="UYA48" s="429"/>
      <c r="UYB48" s="429"/>
      <c r="UYC48" s="429"/>
      <c r="UYD48" s="429"/>
      <c r="UYE48" s="429"/>
      <c r="UYF48" s="429"/>
      <c r="UYG48" s="429"/>
      <c r="UYH48" s="429"/>
      <c r="UYI48" s="429"/>
      <c r="UYJ48" s="429"/>
      <c r="UYK48" s="429"/>
      <c r="UYL48" s="429"/>
      <c r="UYM48" s="429"/>
      <c r="UYN48" s="429"/>
      <c r="UYO48" s="429"/>
      <c r="UYP48" s="429"/>
      <c r="UYQ48" s="429"/>
      <c r="UYR48" s="429"/>
      <c r="UYS48" s="429"/>
      <c r="UYT48" s="429"/>
      <c r="UYU48" s="429"/>
      <c r="UYV48" s="429"/>
      <c r="UYW48" s="429"/>
      <c r="UYX48" s="429"/>
      <c r="UYY48" s="429"/>
      <c r="UYZ48" s="429"/>
      <c r="UZA48" s="429"/>
      <c r="UZB48" s="429"/>
      <c r="UZC48" s="429"/>
      <c r="UZD48" s="429"/>
      <c r="UZE48" s="429"/>
      <c r="UZF48" s="429"/>
      <c r="UZG48" s="429"/>
      <c r="UZH48" s="429"/>
      <c r="UZI48" s="429"/>
      <c r="UZJ48" s="429"/>
      <c r="UZK48" s="429"/>
      <c r="UZL48" s="429"/>
      <c r="UZM48" s="429"/>
      <c r="UZN48" s="429"/>
      <c r="UZO48" s="429"/>
      <c r="UZP48" s="429"/>
      <c r="UZQ48" s="429"/>
      <c r="UZR48" s="429"/>
      <c r="UZS48" s="429"/>
      <c r="UZT48" s="429"/>
      <c r="UZU48" s="429"/>
      <c r="UZV48" s="429"/>
      <c r="UZW48" s="429"/>
      <c r="UZX48" s="429"/>
      <c r="UZY48" s="429"/>
      <c r="UZZ48" s="429"/>
      <c r="VAA48" s="429"/>
      <c r="VAB48" s="429"/>
      <c r="VAC48" s="429"/>
      <c r="VAD48" s="429"/>
      <c r="VAE48" s="429"/>
      <c r="VAF48" s="429"/>
      <c r="VAG48" s="429"/>
      <c r="VAH48" s="429"/>
      <c r="VAI48" s="429"/>
      <c r="VAJ48" s="429"/>
      <c r="VAK48" s="429"/>
      <c r="VAL48" s="429"/>
      <c r="VAM48" s="429"/>
      <c r="VAN48" s="429"/>
      <c r="VAO48" s="429"/>
      <c r="VAP48" s="429"/>
      <c r="VAQ48" s="429"/>
      <c r="VAR48" s="429"/>
      <c r="VAS48" s="429"/>
      <c r="VAT48" s="429"/>
      <c r="VAU48" s="429"/>
      <c r="VAV48" s="429"/>
      <c r="VAW48" s="429"/>
      <c r="VAX48" s="429"/>
      <c r="VAY48" s="429"/>
      <c r="VAZ48" s="429"/>
      <c r="VBA48" s="429"/>
      <c r="VBB48" s="429"/>
      <c r="VBC48" s="429"/>
      <c r="VBD48" s="429"/>
      <c r="VBE48" s="429"/>
      <c r="VBF48" s="429"/>
      <c r="VBG48" s="429"/>
      <c r="VBH48" s="429"/>
      <c r="VBI48" s="429"/>
      <c r="VBJ48" s="429"/>
      <c r="VBK48" s="429"/>
      <c r="VBL48" s="429"/>
      <c r="VBM48" s="429"/>
      <c r="VBN48" s="429"/>
      <c r="VBO48" s="429"/>
      <c r="VBP48" s="429"/>
      <c r="VBQ48" s="429"/>
      <c r="VBR48" s="429"/>
      <c r="VBS48" s="429"/>
      <c r="VBT48" s="429"/>
      <c r="VBU48" s="429"/>
      <c r="VBV48" s="429"/>
      <c r="VBW48" s="429"/>
      <c r="VBX48" s="429"/>
      <c r="VBY48" s="429"/>
      <c r="VBZ48" s="429"/>
      <c r="VCA48" s="429"/>
      <c r="VCB48" s="429"/>
      <c r="VCC48" s="429"/>
      <c r="VCD48" s="429"/>
      <c r="VCE48" s="429"/>
      <c r="VCF48" s="429"/>
      <c r="VCG48" s="429"/>
      <c r="VCH48" s="429"/>
      <c r="VCI48" s="429"/>
      <c r="VCJ48" s="429"/>
      <c r="VCK48" s="429"/>
      <c r="VCL48" s="429"/>
      <c r="VCM48" s="429"/>
      <c r="VCN48" s="429"/>
      <c r="VCO48" s="429"/>
      <c r="VCP48" s="429"/>
      <c r="VCQ48" s="429"/>
      <c r="VCR48" s="429"/>
      <c r="VCS48" s="429"/>
      <c r="VCT48" s="429"/>
      <c r="VCU48" s="429"/>
      <c r="VCV48" s="429"/>
      <c r="VCW48" s="429"/>
      <c r="VCX48" s="429"/>
      <c r="VCY48" s="429"/>
      <c r="VCZ48" s="429"/>
      <c r="VDA48" s="429"/>
      <c r="VDB48" s="429"/>
      <c r="VDC48" s="429"/>
      <c r="VDD48" s="429"/>
      <c r="VDE48" s="429"/>
      <c r="VDF48" s="429"/>
      <c r="VDG48" s="429"/>
      <c r="VDH48" s="429"/>
      <c r="VDI48" s="429"/>
      <c r="VDJ48" s="429"/>
      <c r="VDK48" s="429"/>
      <c r="VDL48" s="429"/>
      <c r="VDM48" s="429"/>
      <c r="VDN48" s="429"/>
      <c r="VDO48" s="429"/>
      <c r="VDP48" s="429"/>
      <c r="VDQ48" s="429"/>
      <c r="VDR48" s="429"/>
      <c r="VDS48" s="429"/>
      <c r="VDT48" s="429"/>
      <c r="VDU48" s="429"/>
      <c r="VDV48" s="429"/>
      <c r="VDW48" s="429"/>
      <c r="VDX48" s="429"/>
      <c r="VDY48" s="429"/>
      <c r="VDZ48" s="429"/>
      <c r="VEA48" s="429"/>
      <c r="VEB48" s="429"/>
      <c r="VEC48" s="429"/>
      <c r="VED48" s="429"/>
      <c r="VEE48" s="429"/>
      <c r="VEF48" s="429"/>
      <c r="VEG48" s="429"/>
      <c r="VEH48" s="429"/>
      <c r="VEI48" s="429"/>
      <c r="VEJ48" s="429"/>
      <c r="VEK48" s="429"/>
      <c r="VEL48" s="429"/>
      <c r="VEM48" s="429"/>
      <c r="VEN48" s="429"/>
      <c r="VEO48" s="429"/>
      <c r="VEP48" s="429"/>
      <c r="VEQ48" s="429"/>
      <c r="VER48" s="429"/>
      <c r="VES48" s="429"/>
      <c r="VET48" s="429"/>
      <c r="VEU48" s="429"/>
      <c r="VEV48" s="429"/>
      <c r="VEW48" s="429"/>
      <c r="VEX48" s="429"/>
      <c r="VEY48" s="429"/>
      <c r="VEZ48" s="429"/>
      <c r="VFA48" s="429"/>
      <c r="VFB48" s="429"/>
      <c r="VFC48" s="429"/>
      <c r="VFD48" s="429"/>
      <c r="VFE48" s="429"/>
      <c r="VFF48" s="429"/>
      <c r="VFG48" s="429"/>
      <c r="VFH48" s="429"/>
      <c r="VFI48" s="429"/>
      <c r="VFJ48" s="429"/>
      <c r="VFK48" s="429"/>
      <c r="VFL48" s="429"/>
      <c r="VFM48" s="429"/>
      <c r="VFN48" s="429"/>
      <c r="VFO48" s="429"/>
      <c r="VFP48" s="429"/>
      <c r="VFQ48" s="429"/>
      <c r="VFR48" s="429"/>
      <c r="VFS48" s="429"/>
      <c r="VFT48" s="429"/>
      <c r="VFU48" s="429"/>
      <c r="VFV48" s="429"/>
      <c r="VFW48" s="429"/>
      <c r="VFX48" s="429"/>
      <c r="VFY48" s="429"/>
      <c r="VFZ48" s="429"/>
      <c r="VGA48" s="429"/>
      <c r="VGB48" s="429"/>
      <c r="VGC48" s="429"/>
      <c r="VGD48" s="429"/>
      <c r="VGE48" s="429"/>
      <c r="VGF48" s="429"/>
      <c r="VGG48" s="429"/>
      <c r="VGH48" s="429"/>
      <c r="VGI48" s="429"/>
      <c r="VGJ48" s="429"/>
      <c r="VGK48" s="429"/>
      <c r="VGL48" s="429"/>
      <c r="VGM48" s="429"/>
      <c r="VGN48" s="429"/>
      <c r="VGO48" s="429"/>
      <c r="VGP48" s="429"/>
      <c r="VGQ48" s="429"/>
      <c r="VGR48" s="429"/>
      <c r="VGS48" s="429"/>
      <c r="VGT48" s="429"/>
      <c r="VGU48" s="429"/>
      <c r="VGV48" s="429"/>
      <c r="VGW48" s="429"/>
      <c r="VGX48" s="429"/>
      <c r="VGY48" s="429"/>
      <c r="VGZ48" s="429"/>
      <c r="VHA48" s="429"/>
      <c r="VHB48" s="429"/>
      <c r="VHC48" s="429"/>
      <c r="VHD48" s="429"/>
      <c r="VHE48" s="429"/>
      <c r="VHF48" s="429"/>
      <c r="VHG48" s="429"/>
      <c r="VHH48" s="429"/>
      <c r="VHI48" s="429"/>
      <c r="VHJ48" s="429"/>
      <c r="VHK48" s="429"/>
      <c r="VHL48" s="429"/>
      <c r="VHM48" s="429"/>
      <c r="VHN48" s="429"/>
      <c r="VHO48" s="429"/>
      <c r="VHP48" s="429"/>
      <c r="VHQ48" s="429"/>
      <c r="VHR48" s="429"/>
      <c r="VHS48" s="429"/>
      <c r="VHT48" s="429"/>
      <c r="VHU48" s="429"/>
      <c r="VHV48" s="429"/>
      <c r="VHW48" s="429"/>
      <c r="VHX48" s="429"/>
      <c r="VHY48" s="429"/>
      <c r="VHZ48" s="429"/>
      <c r="VIA48" s="429"/>
      <c r="VIB48" s="429"/>
      <c r="VIC48" s="429"/>
      <c r="VID48" s="429"/>
      <c r="VIE48" s="429"/>
      <c r="VIF48" s="429"/>
      <c r="VIG48" s="429"/>
      <c r="VIH48" s="429"/>
      <c r="VII48" s="429"/>
      <c r="VIJ48" s="429"/>
      <c r="VIK48" s="429"/>
      <c r="VIL48" s="429"/>
      <c r="VIM48" s="429"/>
      <c r="VIN48" s="429"/>
      <c r="VIO48" s="429"/>
      <c r="VIP48" s="429"/>
      <c r="VIQ48" s="429"/>
      <c r="VIR48" s="429"/>
      <c r="VIS48" s="429"/>
      <c r="VIT48" s="429"/>
      <c r="VIU48" s="429"/>
      <c r="VIV48" s="429"/>
      <c r="VIW48" s="429"/>
      <c r="VIX48" s="429"/>
      <c r="VIY48" s="429"/>
      <c r="VIZ48" s="429"/>
      <c r="VJA48" s="429"/>
      <c r="VJB48" s="429"/>
      <c r="VJC48" s="429"/>
      <c r="VJD48" s="429"/>
      <c r="VJE48" s="429"/>
      <c r="VJF48" s="429"/>
      <c r="VJG48" s="429"/>
      <c r="VJH48" s="429"/>
      <c r="VJI48" s="429"/>
      <c r="VJJ48" s="429"/>
      <c r="VJK48" s="429"/>
      <c r="VJL48" s="429"/>
      <c r="VJM48" s="429"/>
      <c r="VJN48" s="429"/>
      <c r="VJO48" s="429"/>
      <c r="VJP48" s="429"/>
      <c r="VJQ48" s="429"/>
      <c r="VJR48" s="429"/>
      <c r="VJS48" s="429"/>
      <c r="VJT48" s="429"/>
      <c r="VJU48" s="429"/>
      <c r="VJV48" s="429"/>
      <c r="VJW48" s="429"/>
      <c r="VJX48" s="429"/>
      <c r="VJY48" s="429"/>
      <c r="VJZ48" s="429"/>
      <c r="VKA48" s="429"/>
      <c r="VKB48" s="429"/>
      <c r="VKC48" s="429"/>
      <c r="VKD48" s="429"/>
      <c r="VKE48" s="429"/>
      <c r="VKF48" s="429"/>
      <c r="VKG48" s="429"/>
      <c r="VKH48" s="429"/>
      <c r="VKI48" s="429"/>
      <c r="VKJ48" s="429"/>
      <c r="VKK48" s="429"/>
      <c r="VKL48" s="429"/>
      <c r="VKM48" s="429"/>
      <c r="VKN48" s="429"/>
      <c r="VKO48" s="429"/>
      <c r="VKP48" s="429"/>
      <c r="VKQ48" s="429"/>
      <c r="VKR48" s="429"/>
      <c r="VKS48" s="429"/>
      <c r="VKT48" s="429"/>
      <c r="VKU48" s="429"/>
      <c r="VKV48" s="429"/>
      <c r="VKW48" s="429"/>
      <c r="VKX48" s="429"/>
      <c r="VKY48" s="429"/>
      <c r="VKZ48" s="429"/>
      <c r="VLA48" s="429"/>
      <c r="VLB48" s="429"/>
      <c r="VLC48" s="429"/>
      <c r="VLD48" s="429"/>
      <c r="VLE48" s="429"/>
      <c r="VLF48" s="429"/>
      <c r="VLG48" s="429"/>
      <c r="VLH48" s="429"/>
      <c r="VLI48" s="429"/>
      <c r="VLJ48" s="429"/>
      <c r="VLK48" s="429"/>
      <c r="VLL48" s="429"/>
      <c r="VLM48" s="429"/>
      <c r="VLN48" s="429"/>
      <c r="VLO48" s="429"/>
      <c r="VLP48" s="429"/>
      <c r="VLQ48" s="429"/>
      <c r="VLR48" s="429"/>
      <c r="VLS48" s="429"/>
      <c r="VLT48" s="429"/>
      <c r="VLU48" s="429"/>
      <c r="VLV48" s="429"/>
      <c r="VLW48" s="429"/>
      <c r="VLX48" s="429"/>
      <c r="VLY48" s="429"/>
      <c r="VLZ48" s="429"/>
      <c r="VMA48" s="429"/>
      <c r="VMB48" s="429"/>
      <c r="VMC48" s="429"/>
      <c r="VMD48" s="429"/>
      <c r="VME48" s="429"/>
      <c r="VMF48" s="429"/>
      <c r="VMG48" s="429"/>
      <c r="VMH48" s="429"/>
      <c r="VMI48" s="429"/>
      <c r="VMJ48" s="429"/>
      <c r="VMK48" s="429"/>
      <c r="VML48" s="429"/>
      <c r="VMM48" s="429"/>
      <c r="VMN48" s="429"/>
      <c r="VMO48" s="429"/>
      <c r="VMP48" s="429"/>
      <c r="VMQ48" s="429"/>
      <c r="VMR48" s="429"/>
      <c r="VMS48" s="429"/>
      <c r="VMT48" s="429"/>
      <c r="VMU48" s="429"/>
      <c r="VMV48" s="429"/>
      <c r="VMW48" s="429"/>
      <c r="VMX48" s="429"/>
      <c r="VMY48" s="429"/>
      <c r="VMZ48" s="429"/>
      <c r="VNA48" s="429"/>
      <c r="VNB48" s="429"/>
      <c r="VNC48" s="429"/>
      <c r="VND48" s="429"/>
      <c r="VNE48" s="429"/>
      <c r="VNF48" s="429"/>
      <c r="VNG48" s="429"/>
      <c r="VNH48" s="429"/>
      <c r="VNI48" s="429"/>
      <c r="VNJ48" s="429"/>
      <c r="VNK48" s="429"/>
      <c r="VNL48" s="429"/>
      <c r="VNM48" s="429"/>
      <c r="VNN48" s="429"/>
      <c r="VNO48" s="429"/>
      <c r="VNP48" s="429"/>
      <c r="VNQ48" s="429"/>
      <c r="VNR48" s="429"/>
      <c r="VNS48" s="429"/>
      <c r="VNT48" s="429"/>
      <c r="VNU48" s="429"/>
      <c r="VNV48" s="429"/>
      <c r="VNW48" s="429"/>
      <c r="VNX48" s="429"/>
      <c r="VNY48" s="429"/>
      <c r="VNZ48" s="429"/>
      <c r="VOA48" s="429"/>
      <c r="VOB48" s="429"/>
      <c r="VOC48" s="429"/>
      <c r="VOD48" s="429"/>
      <c r="VOE48" s="429"/>
      <c r="VOF48" s="429"/>
      <c r="VOG48" s="429"/>
      <c r="VOH48" s="429"/>
      <c r="VOI48" s="429"/>
      <c r="VOJ48" s="429"/>
      <c r="VOK48" s="429"/>
      <c r="VOL48" s="429"/>
      <c r="VOM48" s="429"/>
      <c r="VON48" s="429"/>
      <c r="VOO48" s="429"/>
      <c r="VOP48" s="429"/>
      <c r="VOQ48" s="429"/>
      <c r="VOR48" s="429"/>
      <c r="VOS48" s="429"/>
      <c r="VOT48" s="429"/>
      <c r="VOU48" s="429"/>
      <c r="VOV48" s="429"/>
      <c r="VOW48" s="429"/>
      <c r="VOX48" s="429"/>
      <c r="VOY48" s="429"/>
      <c r="VOZ48" s="429"/>
      <c r="VPA48" s="429"/>
      <c r="VPB48" s="429"/>
      <c r="VPC48" s="429"/>
      <c r="VPD48" s="429"/>
      <c r="VPE48" s="429"/>
      <c r="VPF48" s="429"/>
      <c r="VPG48" s="429"/>
      <c r="VPH48" s="429"/>
      <c r="VPI48" s="429"/>
      <c r="VPJ48" s="429"/>
      <c r="VPK48" s="429"/>
      <c r="VPL48" s="429"/>
      <c r="VPM48" s="429"/>
      <c r="VPN48" s="429"/>
      <c r="VPO48" s="429"/>
      <c r="VPP48" s="429"/>
      <c r="VPQ48" s="429"/>
      <c r="VPR48" s="429"/>
      <c r="VPS48" s="429"/>
      <c r="VPT48" s="429"/>
      <c r="VPU48" s="429"/>
      <c r="VPV48" s="429"/>
      <c r="VPW48" s="429"/>
      <c r="VPX48" s="429"/>
      <c r="VPY48" s="429"/>
      <c r="VPZ48" s="429"/>
      <c r="VQA48" s="429"/>
      <c r="VQB48" s="429"/>
      <c r="VQC48" s="429"/>
      <c r="VQD48" s="429"/>
      <c r="VQE48" s="429"/>
      <c r="VQF48" s="429"/>
      <c r="VQG48" s="429"/>
      <c r="VQH48" s="429"/>
      <c r="VQI48" s="429"/>
      <c r="VQJ48" s="429"/>
      <c r="VQK48" s="429"/>
      <c r="VQL48" s="429"/>
      <c r="VQM48" s="429"/>
      <c r="VQN48" s="429"/>
      <c r="VQO48" s="429"/>
      <c r="VQP48" s="429"/>
      <c r="VQQ48" s="429"/>
      <c r="VQR48" s="429"/>
      <c r="VQS48" s="429"/>
      <c r="VQT48" s="429"/>
      <c r="VQU48" s="429"/>
      <c r="VQV48" s="429"/>
      <c r="VQW48" s="429"/>
      <c r="VQX48" s="429"/>
      <c r="VQY48" s="429"/>
      <c r="VQZ48" s="429"/>
      <c r="VRA48" s="429"/>
      <c r="VRB48" s="429"/>
      <c r="VRC48" s="429"/>
      <c r="VRD48" s="429"/>
      <c r="VRE48" s="429"/>
      <c r="VRF48" s="429"/>
      <c r="VRG48" s="429"/>
      <c r="VRH48" s="429"/>
      <c r="VRI48" s="429"/>
      <c r="VRJ48" s="429"/>
      <c r="VRK48" s="429"/>
      <c r="VRL48" s="429"/>
      <c r="VRM48" s="429"/>
      <c r="VRN48" s="429"/>
      <c r="VRO48" s="429"/>
      <c r="VRP48" s="429"/>
      <c r="VRQ48" s="429"/>
      <c r="VRR48" s="429"/>
      <c r="VRS48" s="429"/>
      <c r="VRT48" s="429"/>
      <c r="VRU48" s="429"/>
      <c r="VRV48" s="429"/>
      <c r="VRW48" s="429"/>
      <c r="VRX48" s="429"/>
      <c r="VRY48" s="429"/>
      <c r="VRZ48" s="429"/>
      <c r="VSA48" s="429"/>
      <c r="VSB48" s="429"/>
      <c r="VSC48" s="429"/>
      <c r="VSD48" s="429"/>
      <c r="VSE48" s="429"/>
      <c r="VSF48" s="429"/>
      <c r="VSG48" s="429"/>
      <c r="VSH48" s="429"/>
      <c r="VSI48" s="429"/>
      <c r="VSJ48" s="429"/>
      <c r="VSK48" s="429"/>
      <c r="VSL48" s="429"/>
      <c r="VSM48" s="429"/>
      <c r="VSN48" s="429"/>
      <c r="VSO48" s="429"/>
      <c r="VSP48" s="429"/>
      <c r="VSQ48" s="429"/>
      <c r="VSR48" s="429"/>
      <c r="VSS48" s="429"/>
      <c r="VST48" s="429"/>
      <c r="VSU48" s="429"/>
      <c r="VSV48" s="429"/>
      <c r="VSW48" s="429"/>
      <c r="VSX48" s="429"/>
      <c r="VSY48" s="429"/>
      <c r="VSZ48" s="429"/>
      <c r="VTA48" s="429"/>
      <c r="VTB48" s="429"/>
      <c r="VTC48" s="429"/>
      <c r="VTD48" s="429"/>
      <c r="VTE48" s="429"/>
      <c r="VTF48" s="429"/>
      <c r="VTG48" s="429"/>
      <c r="VTH48" s="429"/>
      <c r="VTI48" s="429"/>
      <c r="VTJ48" s="429"/>
      <c r="VTK48" s="429"/>
      <c r="VTL48" s="429"/>
      <c r="VTM48" s="429"/>
      <c r="VTN48" s="429"/>
      <c r="VTO48" s="429"/>
      <c r="VTP48" s="429"/>
      <c r="VTQ48" s="429"/>
      <c r="VTR48" s="429"/>
      <c r="VTS48" s="429"/>
      <c r="VTT48" s="429"/>
      <c r="VTU48" s="429"/>
      <c r="VTV48" s="429"/>
      <c r="VTW48" s="429"/>
      <c r="VTX48" s="429"/>
      <c r="VTY48" s="429"/>
      <c r="VTZ48" s="429"/>
      <c r="VUA48" s="429"/>
      <c r="VUB48" s="429"/>
      <c r="VUC48" s="429"/>
      <c r="VUD48" s="429"/>
      <c r="VUE48" s="429"/>
      <c r="VUF48" s="429"/>
      <c r="VUG48" s="429"/>
      <c r="VUH48" s="429"/>
      <c r="VUI48" s="429"/>
      <c r="VUJ48" s="429"/>
      <c r="VUK48" s="429"/>
      <c r="VUL48" s="429"/>
      <c r="VUM48" s="429"/>
      <c r="VUN48" s="429"/>
      <c r="VUO48" s="429"/>
      <c r="VUP48" s="429"/>
      <c r="VUQ48" s="429"/>
      <c r="VUR48" s="429"/>
      <c r="VUS48" s="429"/>
      <c r="VUT48" s="429"/>
      <c r="VUU48" s="429"/>
      <c r="VUV48" s="429"/>
      <c r="VUW48" s="429"/>
      <c r="VUX48" s="429"/>
      <c r="VUY48" s="429"/>
      <c r="VUZ48" s="429"/>
      <c r="VVA48" s="429"/>
      <c r="VVB48" s="429"/>
      <c r="VVC48" s="429"/>
      <c r="VVD48" s="429"/>
      <c r="VVE48" s="429"/>
      <c r="VVF48" s="429"/>
      <c r="VVG48" s="429"/>
      <c r="VVH48" s="429"/>
      <c r="VVI48" s="429"/>
      <c r="VVJ48" s="429"/>
      <c r="VVK48" s="429"/>
      <c r="VVL48" s="429"/>
      <c r="VVM48" s="429"/>
      <c r="VVN48" s="429"/>
      <c r="VVO48" s="429"/>
      <c r="VVP48" s="429"/>
      <c r="VVQ48" s="429"/>
      <c r="VVR48" s="429"/>
      <c r="VVS48" s="429"/>
      <c r="VVT48" s="429"/>
      <c r="VVU48" s="429"/>
      <c r="VVV48" s="429"/>
      <c r="VVW48" s="429"/>
      <c r="VVX48" s="429"/>
      <c r="VVY48" s="429"/>
      <c r="VVZ48" s="429"/>
      <c r="VWA48" s="429"/>
      <c r="VWB48" s="429"/>
      <c r="VWC48" s="429"/>
      <c r="VWD48" s="429"/>
      <c r="VWE48" s="429"/>
      <c r="VWF48" s="429"/>
      <c r="VWG48" s="429"/>
      <c r="VWH48" s="429"/>
      <c r="VWI48" s="429"/>
      <c r="VWJ48" s="429"/>
      <c r="VWK48" s="429"/>
      <c r="VWL48" s="429"/>
      <c r="VWM48" s="429"/>
      <c r="VWN48" s="429"/>
      <c r="VWO48" s="429"/>
      <c r="VWP48" s="429"/>
      <c r="VWQ48" s="429"/>
      <c r="VWR48" s="429"/>
      <c r="VWS48" s="429"/>
      <c r="VWT48" s="429"/>
      <c r="VWU48" s="429"/>
      <c r="VWV48" s="429"/>
      <c r="VWW48" s="429"/>
      <c r="VWX48" s="429"/>
      <c r="VWY48" s="429"/>
      <c r="VWZ48" s="429"/>
      <c r="VXA48" s="429"/>
      <c r="VXB48" s="429"/>
      <c r="VXC48" s="429"/>
      <c r="VXD48" s="429"/>
      <c r="VXE48" s="429"/>
      <c r="VXF48" s="429"/>
      <c r="VXG48" s="429"/>
      <c r="VXH48" s="429"/>
      <c r="VXI48" s="429"/>
      <c r="VXJ48" s="429"/>
      <c r="VXK48" s="429"/>
      <c r="VXL48" s="429"/>
      <c r="VXM48" s="429"/>
      <c r="VXN48" s="429"/>
      <c r="VXO48" s="429"/>
      <c r="VXP48" s="429"/>
      <c r="VXQ48" s="429"/>
      <c r="VXR48" s="429"/>
      <c r="VXS48" s="429"/>
      <c r="VXT48" s="429"/>
      <c r="VXU48" s="429"/>
      <c r="VXV48" s="429"/>
      <c r="VXW48" s="429"/>
      <c r="VXX48" s="429"/>
      <c r="VXY48" s="429"/>
      <c r="VXZ48" s="429"/>
      <c r="VYA48" s="429"/>
      <c r="VYB48" s="429"/>
      <c r="VYC48" s="429"/>
      <c r="VYD48" s="429"/>
      <c r="VYE48" s="429"/>
      <c r="VYF48" s="429"/>
      <c r="VYG48" s="429"/>
      <c r="VYH48" s="429"/>
      <c r="VYI48" s="429"/>
      <c r="VYJ48" s="429"/>
      <c r="VYK48" s="429"/>
      <c r="VYL48" s="429"/>
      <c r="VYM48" s="429"/>
      <c r="VYN48" s="429"/>
      <c r="VYO48" s="429"/>
      <c r="VYP48" s="429"/>
      <c r="VYQ48" s="429"/>
      <c r="VYR48" s="429"/>
      <c r="VYS48" s="429"/>
      <c r="VYT48" s="429"/>
      <c r="VYU48" s="429"/>
      <c r="VYV48" s="429"/>
      <c r="VYW48" s="429"/>
      <c r="VYX48" s="429"/>
      <c r="VYY48" s="429"/>
      <c r="VYZ48" s="429"/>
      <c r="VZA48" s="429"/>
      <c r="VZB48" s="429"/>
      <c r="VZC48" s="429"/>
      <c r="VZD48" s="429"/>
      <c r="VZE48" s="429"/>
      <c r="VZF48" s="429"/>
      <c r="VZG48" s="429"/>
      <c r="VZH48" s="429"/>
      <c r="VZI48" s="429"/>
      <c r="VZJ48" s="429"/>
      <c r="VZK48" s="429"/>
      <c r="VZL48" s="429"/>
      <c r="VZM48" s="429"/>
      <c r="VZN48" s="429"/>
      <c r="VZO48" s="429"/>
      <c r="VZP48" s="429"/>
      <c r="VZQ48" s="429"/>
      <c r="VZR48" s="429"/>
      <c r="VZS48" s="429"/>
      <c r="VZT48" s="429"/>
      <c r="VZU48" s="429"/>
      <c r="VZV48" s="429"/>
      <c r="VZW48" s="429"/>
      <c r="VZX48" s="429"/>
      <c r="VZY48" s="429"/>
      <c r="VZZ48" s="429"/>
      <c r="WAA48" s="429"/>
      <c r="WAB48" s="429"/>
      <c r="WAC48" s="429"/>
      <c r="WAD48" s="429"/>
      <c r="WAE48" s="429"/>
      <c r="WAF48" s="429"/>
      <c r="WAG48" s="429"/>
      <c r="WAH48" s="429"/>
      <c r="WAI48" s="429"/>
      <c r="WAJ48" s="429"/>
      <c r="WAK48" s="429"/>
      <c r="WAL48" s="429"/>
      <c r="WAM48" s="429"/>
      <c r="WAN48" s="429"/>
      <c r="WAO48" s="429"/>
      <c r="WAP48" s="429"/>
      <c r="WAQ48" s="429"/>
      <c r="WAR48" s="429"/>
      <c r="WAS48" s="429"/>
      <c r="WAT48" s="429"/>
      <c r="WAU48" s="429"/>
      <c r="WAV48" s="429"/>
      <c r="WAW48" s="429"/>
      <c r="WAX48" s="429"/>
      <c r="WAY48" s="429"/>
      <c r="WAZ48" s="429"/>
      <c r="WBA48" s="429"/>
      <c r="WBB48" s="429"/>
      <c r="WBC48" s="429"/>
      <c r="WBD48" s="429"/>
      <c r="WBE48" s="429"/>
      <c r="WBF48" s="429"/>
      <c r="WBG48" s="429"/>
      <c r="WBH48" s="429"/>
      <c r="WBI48" s="429"/>
      <c r="WBJ48" s="429"/>
      <c r="WBK48" s="429"/>
      <c r="WBL48" s="429"/>
      <c r="WBM48" s="429"/>
      <c r="WBN48" s="429"/>
      <c r="WBO48" s="429"/>
      <c r="WBP48" s="429"/>
      <c r="WBQ48" s="429"/>
      <c r="WBR48" s="429"/>
      <c r="WBS48" s="429"/>
      <c r="WBT48" s="429"/>
      <c r="WBU48" s="429"/>
      <c r="WBV48" s="429"/>
      <c r="WBW48" s="429"/>
      <c r="WBX48" s="429"/>
      <c r="WBY48" s="429"/>
      <c r="WBZ48" s="429"/>
      <c r="WCA48" s="429"/>
      <c r="WCB48" s="429"/>
      <c r="WCC48" s="429"/>
      <c r="WCD48" s="429"/>
      <c r="WCE48" s="429"/>
      <c r="WCF48" s="429"/>
      <c r="WCG48" s="429"/>
      <c r="WCH48" s="429"/>
      <c r="WCI48" s="429"/>
      <c r="WCJ48" s="429"/>
      <c r="WCK48" s="429"/>
      <c r="WCL48" s="429"/>
      <c r="WCM48" s="429"/>
      <c r="WCN48" s="429"/>
      <c r="WCO48" s="429"/>
      <c r="WCP48" s="429"/>
      <c r="WCQ48" s="429"/>
      <c r="WCR48" s="429"/>
      <c r="WCS48" s="429"/>
      <c r="WCT48" s="429"/>
      <c r="WCU48" s="429"/>
      <c r="WCV48" s="429"/>
      <c r="WCW48" s="429"/>
      <c r="WCX48" s="429"/>
      <c r="WCY48" s="429"/>
      <c r="WCZ48" s="429"/>
      <c r="WDA48" s="429"/>
      <c r="WDB48" s="429"/>
      <c r="WDC48" s="429"/>
      <c r="WDD48" s="429"/>
      <c r="WDE48" s="429"/>
      <c r="WDF48" s="429"/>
      <c r="WDG48" s="429"/>
      <c r="WDH48" s="429"/>
      <c r="WDI48" s="429"/>
      <c r="WDJ48" s="429"/>
      <c r="WDK48" s="429"/>
      <c r="WDL48" s="429"/>
      <c r="WDM48" s="429"/>
      <c r="WDN48" s="429"/>
      <c r="WDO48" s="429"/>
      <c r="WDP48" s="429"/>
      <c r="WDQ48" s="429"/>
      <c r="WDR48" s="429"/>
      <c r="WDS48" s="429"/>
      <c r="WDT48" s="429"/>
      <c r="WDU48" s="429"/>
      <c r="WDV48" s="429"/>
      <c r="WDW48" s="429"/>
      <c r="WDX48" s="429"/>
      <c r="WDY48" s="429"/>
      <c r="WDZ48" s="429"/>
      <c r="WEA48" s="429"/>
      <c r="WEB48" s="429"/>
      <c r="WEC48" s="429"/>
      <c r="WED48" s="429"/>
      <c r="WEE48" s="429"/>
      <c r="WEF48" s="429"/>
      <c r="WEG48" s="429"/>
      <c r="WEH48" s="429"/>
      <c r="WEI48" s="429"/>
      <c r="WEJ48" s="429"/>
      <c r="WEK48" s="429"/>
      <c r="WEL48" s="429"/>
      <c r="WEM48" s="429"/>
      <c r="WEN48" s="429"/>
      <c r="WEO48" s="429"/>
      <c r="WEP48" s="429"/>
      <c r="WEQ48" s="429"/>
      <c r="WER48" s="429"/>
      <c r="WES48" s="429"/>
      <c r="WET48" s="429"/>
      <c r="WEU48" s="429"/>
      <c r="WEV48" s="429"/>
      <c r="WEW48" s="429"/>
      <c r="WEX48" s="429"/>
      <c r="WEY48" s="429"/>
      <c r="WEZ48" s="429"/>
      <c r="WFA48" s="429"/>
      <c r="WFB48" s="429"/>
      <c r="WFC48" s="429"/>
      <c r="WFD48" s="429"/>
      <c r="WFE48" s="429"/>
      <c r="WFF48" s="429"/>
      <c r="WFG48" s="429"/>
      <c r="WFH48" s="429"/>
      <c r="WFI48" s="429"/>
      <c r="WFJ48" s="429"/>
      <c r="WFK48" s="429"/>
      <c r="WFL48" s="429"/>
      <c r="WFM48" s="429"/>
      <c r="WFN48" s="429"/>
      <c r="WFO48" s="429"/>
      <c r="WFP48" s="429"/>
      <c r="WFQ48" s="429"/>
      <c r="WFR48" s="429"/>
      <c r="WFS48" s="429"/>
      <c r="WFT48" s="429"/>
      <c r="WFU48" s="429"/>
      <c r="WFV48" s="429"/>
      <c r="WFW48" s="429"/>
      <c r="WFX48" s="429"/>
      <c r="WFY48" s="429"/>
      <c r="WFZ48" s="429"/>
      <c r="WGA48" s="429"/>
      <c r="WGB48" s="429"/>
      <c r="WGC48" s="429"/>
      <c r="WGD48" s="429"/>
      <c r="WGE48" s="429"/>
      <c r="WGF48" s="429"/>
      <c r="WGG48" s="429"/>
      <c r="WGH48" s="429"/>
      <c r="WGI48" s="429"/>
      <c r="WGJ48" s="429"/>
      <c r="WGK48" s="429"/>
      <c r="WGL48" s="429"/>
      <c r="WGM48" s="429"/>
      <c r="WGN48" s="429"/>
      <c r="WGO48" s="429"/>
      <c r="WGP48" s="429"/>
      <c r="WGQ48" s="429"/>
      <c r="WGR48" s="429"/>
      <c r="WGS48" s="429"/>
      <c r="WGT48" s="429"/>
      <c r="WGU48" s="429"/>
      <c r="WGV48" s="429"/>
      <c r="WGW48" s="429"/>
      <c r="WGX48" s="429"/>
      <c r="WGY48" s="429"/>
      <c r="WGZ48" s="429"/>
      <c r="WHA48" s="429"/>
      <c r="WHB48" s="429"/>
      <c r="WHC48" s="429"/>
      <c r="WHD48" s="429"/>
      <c r="WHE48" s="429"/>
      <c r="WHF48" s="429"/>
      <c r="WHG48" s="429"/>
      <c r="WHH48" s="429"/>
      <c r="WHI48" s="429"/>
      <c r="WHJ48" s="429"/>
      <c r="WHK48" s="429"/>
      <c r="WHL48" s="429"/>
      <c r="WHM48" s="429"/>
      <c r="WHN48" s="429"/>
      <c r="WHO48" s="429"/>
      <c r="WHP48" s="429"/>
      <c r="WHQ48" s="429"/>
      <c r="WHR48" s="429"/>
      <c r="WHS48" s="429"/>
      <c r="WHT48" s="429"/>
      <c r="WHU48" s="429"/>
      <c r="WHV48" s="429"/>
      <c r="WHW48" s="429"/>
      <c r="WHX48" s="429"/>
      <c r="WHY48" s="429"/>
      <c r="WHZ48" s="429"/>
      <c r="WIA48" s="429"/>
      <c r="WIB48" s="429"/>
      <c r="WIC48" s="429"/>
      <c r="WID48" s="429"/>
      <c r="WIE48" s="429"/>
      <c r="WIF48" s="429"/>
      <c r="WIG48" s="429"/>
      <c r="WIH48" s="429"/>
      <c r="WII48" s="429"/>
      <c r="WIJ48" s="429"/>
      <c r="WIK48" s="429"/>
      <c r="WIL48" s="429"/>
      <c r="WIM48" s="429"/>
      <c r="WIN48" s="429"/>
      <c r="WIO48" s="429"/>
      <c r="WIP48" s="429"/>
      <c r="WIQ48" s="429"/>
      <c r="WIR48" s="429"/>
      <c r="WIS48" s="429"/>
      <c r="WIT48" s="429"/>
      <c r="WIU48" s="429"/>
      <c r="WIV48" s="429"/>
      <c r="WIW48" s="429"/>
      <c r="WIX48" s="429"/>
      <c r="WIY48" s="429"/>
      <c r="WIZ48" s="429"/>
      <c r="WJA48" s="429"/>
      <c r="WJB48" s="429"/>
      <c r="WJC48" s="429"/>
      <c r="WJD48" s="429"/>
      <c r="WJE48" s="429"/>
      <c r="WJF48" s="429"/>
      <c r="WJG48" s="429"/>
      <c r="WJH48" s="429"/>
      <c r="WJI48" s="429"/>
      <c r="WJJ48" s="429"/>
      <c r="WJK48" s="429"/>
      <c r="WJL48" s="429"/>
      <c r="WJM48" s="429"/>
      <c r="WJN48" s="429"/>
      <c r="WJO48" s="429"/>
      <c r="WJP48" s="429"/>
      <c r="WJQ48" s="429"/>
      <c r="WJR48" s="429"/>
      <c r="WJS48" s="429"/>
      <c r="WJT48" s="429"/>
      <c r="WJU48" s="429"/>
      <c r="WJV48" s="429"/>
      <c r="WJW48" s="429"/>
      <c r="WJX48" s="429"/>
      <c r="WJY48" s="429"/>
      <c r="WJZ48" s="429"/>
      <c r="WKA48" s="429"/>
      <c r="WKB48" s="429"/>
      <c r="WKC48" s="429"/>
      <c r="WKD48" s="429"/>
      <c r="WKE48" s="429"/>
      <c r="WKF48" s="429"/>
      <c r="WKG48" s="429"/>
      <c r="WKH48" s="429"/>
      <c r="WKI48" s="429"/>
      <c r="WKJ48" s="429"/>
      <c r="WKK48" s="429"/>
      <c r="WKL48" s="429"/>
      <c r="WKM48" s="429"/>
      <c r="WKN48" s="429"/>
      <c r="WKO48" s="429"/>
      <c r="WKP48" s="429"/>
      <c r="WKQ48" s="429"/>
      <c r="WKR48" s="429"/>
      <c r="WKS48" s="429"/>
      <c r="WKT48" s="429"/>
      <c r="WKU48" s="429"/>
      <c r="WKV48" s="429"/>
      <c r="WKW48" s="429"/>
      <c r="WKX48" s="429"/>
      <c r="WKY48" s="429"/>
      <c r="WKZ48" s="429"/>
      <c r="WLA48" s="429"/>
      <c r="WLB48" s="429"/>
      <c r="WLC48" s="429"/>
      <c r="WLD48" s="429"/>
      <c r="WLE48" s="429"/>
      <c r="WLF48" s="429"/>
      <c r="WLG48" s="429"/>
      <c r="WLH48" s="429"/>
      <c r="WLI48" s="429"/>
      <c r="WLJ48" s="429"/>
      <c r="WLK48" s="429"/>
      <c r="WLL48" s="429"/>
      <c r="WLM48" s="429"/>
      <c r="WLN48" s="429"/>
      <c r="WLO48" s="429"/>
      <c r="WLP48" s="429"/>
      <c r="WLQ48" s="429"/>
      <c r="WLR48" s="429"/>
      <c r="WLS48" s="429"/>
      <c r="WLT48" s="429"/>
      <c r="WLU48" s="429"/>
      <c r="WLV48" s="429"/>
      <c r="WLW48" s="429"/>
      <c r="WLX48" s="429"/>
      <c r="WLY48" s="429"/>
      <c r="WLZ48" s="429"/>
      <c r="WMA48" s="429"/>
      <c r="WMB48" s="429"/>
      <c r="WMC48" s="429"/>
      <c r="WMD48" s="429"/>
      <c r="WME48" s="429"/>
      <c r="WMF48" s="429"/>
      <c r="WMG48" s="429"/>
      <c r="WMH48" s="429"/>
      <c r="WMI48" s="429"/>
      <c r="WMJ48" s="429"/>
      <c r="WMK48" s="429"/>
      <c r="WML48" s="429"/>
      <c r="WMM48" s="429"/>
      <c r="WMN48" s="429"/>
      <c r="WMO48" s="429"/>
      <c r="WMP48" s="429"/>
      <c r="WMQ48" s="429"/>
      <c r="WMR48" s="429"/>
      <c r="WMS48" s="429"/>
      <c r="WMT48" s="429"/>
      <c r="WMU48" s="429"/>
      <c r="WMV48" s="429"/>
      <c r="WMW48" s="429"/>
      <c r="WMX48" s="429"/>
      <c r="WMY48" s="429"/>
      <c r="WMZ48" s="429"/>
      <c r="WNA48" s="429"/>
      <c r="WNB48" s="429"/>
      <c r="WNC48" s="429"/>
      <c r="WND48" s="429"/>
      <c r="WNE48" s="429"/>
      <c r="WNF48" s="429"/>
      <c r="WNG48" s="429"/>
      <c r="WNH48" s="429"/>
      <c r="WNI48" s="429"/>
      <c r="WNJ48" s="429"/>
      <c r="WNK48" s="429"/>
      <c r="WNL48" s="429"/>
      <c r="WNM48" s="429"/>
      <c r="WNN48" s="429"/>
      <c r="WNO48" s="429"/>
      <c r="WNP48" s="429"/>
      <c r="WNQ48" s="429"/>
      <c r="WNR48" s="429"/>
      <c r="WNS48" s="429"/>
      <c r="WNT48" s="429"/>
      <c r="WNU48" s="429"/>
      <c r="WNV48" s="429"/>
      <c r="WNW48" s="429"/>
      <c r="WNX48" s="429"/>
      <c r="WNY48" s="429"/>
      <c r="WNZ48" s="429"/>
      <c r="WOA48" s="429"/>
      <c r="WOB48" s="429"/>
      <c r="WOC48" s="429"/>
      <c r="WOD48" s="429"/>
      <c r="WOE48" s="429"/>
      <c r="WOF48" s="429"/>
      <c r="WOG48" s="429"/>
      <c r="WOH48" s="429"/>
      <c r="WOI48" s="429"/>
      <c r="WOJ48" s="429"/>
      <c r="WOK48" s="429"/>
      <c r="WOL48" s="429"/>
      <c r="WOM48" s="429"/>
      <c r="WON48" s="429"/>
      <c r="WOO48" s="429"/>
      <c r="WOP48" s="429"/>
      <c r="WOQ48" s="429"/>
      <c r="WOR48" s="429"/>
      <c r="WOS48" s="429"/>
      <c r="WOT48" s="429"/>
      <c r="WOU48" s="429"/>
      <c r="WOV48" s="429"/>
      <c r="WOW48" s="429"/>
      <c r="WOX48" s="429"/>
      <c r="WOY48" s="429"/>
      <c r="WOZ48" s="429"/>
      <c r="WPA48" s="429"/>
      <c r="WPB48" s="429"/>
      <c r="WPC48" s="429"/>
      <c r="WPD48" s="429"/>
      <c r="WPE48" s="429"/>
      <c r="WPF48" s="429"/>
      <c r="WPG48" s="429"/>
      <c r="WPH48" s="429"/>
      <c r="WPI48" s="429"/>
      <c r="WPJ48" s="429"/>
      <c r="WPK48" s="429"/>
      <c r="WPL48" s="429"/>
      <c r="WPM48" s="429"/>
      <c r="WPN48" s="429"/>
      <c r="WPO48" s="429"/>
      <c r="WPP48" s="429"/>
      <c r="WPQ48" s="429"/>
      <c r="WPR48" s="429"/>
      <c r="WPS48" s="429"/>
      <c r="WPT48" s="429"/>
      <c r="WPU48" s="429"/>
      <c r="WPV48" s="429"/>
      <c r="WPW48" s="429"/>
      <c r="WPX48" s="429"/>
      <c r="WPY48" s="429"/>
      <c r="WPZ48" s="429"/>
      <c r="WQA48" s="429"/>
      <c r="WQB48" s="429"/>
      <c r="WQC48" s="429"/>
      <c r="WQD48" s="429"/>
      <c r="WQE48" s="429"/>
      <c r="WQF48" s="429"/>
      <c r="WQG48" s="429"/>
      <c r="WQH48" s="429"/>
      <c r="WQI48" s="429"/>
      <c r="WQJ48" s="429"/>
      <c r="WQK48" s="429"/>
      <c r="WQL48" s="429"/>
      <c r="WQM48" s="429"/>
      <c r="WQN48" s="429"/>
      <c r="WQO48" s="429"/>
      <c r="WQP48" s="429"/>
      <c r="WQQ48" s="429"/>
      <c r="WQR48" s="429"/>
      <c r="WQS48" s="429"/>
      <c r="WQT48" s="429"/>
      <c r="WQU48" s="429"/>
      <c r="WQV48" s="429"/>
      <c r="WQW48" s="429"/>
      <c r="WQX48" s="429"/>
      <c r="WQY48" s="429"/>
      <c r="WQZ48" s="429"/>
      <c r="WRA48" s="429"/>
      <c r="WRB48" s="429"/>
      <c r="WRC48" s="429"/>
      <c r="WRD48" s="429"/>
      <c r="WRE48" s="429"/>
      <c r="WRF48" s="429"/>
      <c r="WRG48" s="429"/>
      <c r="WRH48" s="429"/>
      <c r="WRI48" s="429"/>
      <c r="WRJ48" s="429"/>
      <c r="WRK48" s="429"/>
      <c r="WRL48" s="429"/>
      <c r="WRM48" s="429"/>
      <c r="WRN48" s="429"/>
      <c r="WRO48" s="429"/>
      <c r="WRP48" s="429"/>
      <c r="WRQ48" s="429"/>
      <c r="WRR48" s="429"/>
      <c r="WRS48" s="429"/>
      <c r="WRT48" s="429"/>
      <c r="WRU48" s="429"/>
      <c r="WRV48" s="429"/>
      <c r="WRW48" s="429"/>
      <c r="WRX48" s="429"/>
      <c r="WRY48" s="429"/>
      <c r="WRZ48" s="429"/>
      <c r="WSA48" s="429"/>
      <c r="WSB48" s="429"/>
      <c r="WSC48" s="429"/>
      <c r="WSD48" s="429"/>
      <c r="WSE48" s="429"/>
      <c r="WSF48" s="429"/>
      <c r="WSG48" s="429"/>
      <c r="WSH48" s="429"/>
      <c r="WSI48" s="429"/>
      <c r="WSJ48" s="429"/>
      <c r="WSK48" s="429"/>
      <c r="WSL48" s="429"/>
      <c r="WSM48" s="429"/>
      <c r="WSN48" s="429"/>
      <c r="WSO48" s="429"/>
      <c r="WSP48" s="429"/>
      <c r="WSQ48" s="429"/>
      <c r="WSR48" s="429"/>
      <c r="WSS48" s="429"/>
      <c r="WST48" s="429"/>
      <c r="WSU48" s="429"/>
      <c r="WSV48" s="429"/>
      <c r="WSW48" s="429"/>
      <c r="WSX48" s="429"/>
      <c r="WSY48" s="429"/>
      <c r="WSZ48" s="429"/>
      <c r="WTA48" s="429"/>
      <c r="WTB48" s="429"/>
      <c r="WTC48" s="429"/>
      <c r="WTD48" s="429"/>
      <c r="WTE48" s="429"/>
      <c r="WTF48" s="429"/>
      <c r="WTG48" s="429"/>
      <c r="WTH48" s="429"/>
      <c r="WTI48" s="429"/>
      <c r="WTJ48" s="429"/>
      <c r="WTK48" s="429"/>
      <c r="WTL48" s="429"/>
      <c r="WTM48" s="429"/>
      <c r="WTN48" s="429"/>
      <c r="WTO48" s="429"/>
      <c r="WTP48" s="429"/>
      <c r="WTQ48" s="429"/>
      <c r="WTR48" s="429"/>
      <c r="WTS48" s="429"/>
      <c r="WTT48" s="429"/>
      <c r="WTU48" s="429"/>
      <c r="WTV48" s="429"/>
      <c r="WTW48" s="429"/>
      <c r="WTX48" s="429"/>
      <c r="WTY48" s="429"/>
      <c r="WTZ48" s="429"/>
      <c r="WUA48" s="429"/>
      <c r="WUB48" s="429"/>
      <c r="WUC48" s="429"/>
      <c r="WUD48" s="429"/>
      <c r="WUE48" s="429"/>
      <c r="WUF48" s="429"/>
      <c r="WUG48" s="429"/>
      <c r="WUH48" s="429"/>
      <c r="WUI48" s="429"/>
      <c r="WUJ48" s="429"/>
      <c r="WUK48" s="429"/>
      <c r="WUL48" s="429"/>
      <c r="WUM48" s="429"/>
      <c r="WUN48" s="429"/>
      <c r="WUO48" s="429"/>
      <c r="WUP48" s="429"/>
      <c r="WUQ48" s="429"/>
      <c r="WUR48" s="429"/>
      <c r="WUS48" s="429"/>
      <c r="WUT48" s="429"/>
      <c r="WUU48" s="429"/>
      <c r="WUV48" s="429"/>
      <c r="WUW48" s="429"/>
      <c r="WUX48" s="429"/>
      <c r="WUY48" s="429"/>
      <c r="WUZ48" s="429"/>
      <c r="WVA48" s="429"/>
      <c r="WVB48" s="429"/>
      <c r="WVC48" s="429"/>
      <c r="WVD48" s="429"/>
      <c r="WVE48" s="429"/>
      <c r="WVF48" s="429"/>
      <c r="WVG48" s="429"/>
      <c r="WVH48" s="429"/>
      <c r="WVI48" s="429"/>
      <c r="WVJ48" s="429"/>
      <c r="WVK48" s="429"/>
      <c r="WVL48" s="429"/>
      <c r="WVM48" s="429"/>
      <c r="WVN48" s="429"/>
      <c r="WVO48" s="429"/>
      <c r="WVP48" s="429"/>
      <c r="WVQ48" s="429"/>
      <c r="WVR48" s="429"/>
      <c r="WVS48" s="429"/>
      <c r="WVT48" s="429"/>
      <c r="WVU48" s="429"/>
      <c r="WVV48" s="429"/>
      <c r="WVW48" s="429"/>
      <c r="WVX48" s="429"/>
      <c r="WVY48" s="429"/>
      <c r="WVZ48" s="429"/>
      <c r="WWA48" s="429"/>
      <c r="WWB48" s="429"/>
      <c r="WWC48" s="429"/>
      <c r="WWD48" s="429"/>
      <c r="WWE48" s="429"/>
      <c r="WWF48" s="429"/>
      <c r="WWG48" s="429"/>
      <c r="WWH48" s="429"/>
      <c r="WWI48" s="429"/>
      <c r="WWJ48" s="429"/>
      <c r="WWK48" s="429"/>
      <c r="WWL48" s="429"/>
      <c r="WWM48" s="429"/>
      <c r="WWN48" s="429"/>
      <c r="WWO48" s="429"/>
      <c r="WWP48" s="429"/>
      <c r="WWQ48" s="429"/>
      <c r="WWR48" s="429"/>
      <c r="WWS48" s="429"/>
      <c r="WWT48" s="429"/>
      <c r="WWU48" s="429"/>
      <c r="WWV48" s="429"/>
      <c r="WWW48" s="429"/>
      <c r="WWX48" s="429"/>
      <c r="WWY48" s="429"/>
      <c r="WWZ48" s="429"/>
      <c r="WXA48" s="429"/>
      <c r="WXB48" s="429"/>
      <c r="WXC48" s="429"/>
      <c r="WXD48" s="429"/>
      <c r="WXE48" s="429"/>
      <c r="WXF48" s="429"/>
      <c r="WXG48" s="429"/>
      <c r="WXH48" s="429"/>
      <c r="WXI48" s="429"/>
      <c r="WXJ48" s="429"/>
      <c r="WXK48" s="429"/>
      <c r="WXL48" s="429"/>
      <c r="WXM48" s="429"/>
      <c r="WXN48" s="429"/>
      <c r="WXO48" s="429"/>
      <c r="WXP48" s="429"/>
      <c r="WXQ48" s="429"/>
      <c r="WXR48" s="429"/>
      <c r="WXS48" s="429"/>
      <c r="WXT48" s="429"/>
      <c r="WXU48" s="429"/>
      <c r="WXV48" s="429"/>
      <c r="WXW48" s="429"/>
      <c r="WXX48" s="429"/>
      <c r="WXY48" s="429"/>
      <c r="WXZ48" s="429"/>
      <c r="WYA48" s="429"/>
      <c r="WYB48" s="429"/>
      <c r="WYC48" s="429"/>
      <c r="WYD48" s="429"/>
      <c r="WYE48" s="429"/>
      <c r="WYF48" s="429"/>
      <c r="WYG48" s="429"/>
      <c r="WYH48" s="429"/>
      <c r="WYI48" s="429"/>
      <c r="WYJ48" s="429"/>
      <c r="WYK48" s="429"/>
      <c r="WYL48" s="429"/>
      <c r="WYM48" s="429"/>
      <c r="WYN48" s="429"/>
      <c r="WYO48" s="429"/>
      <c r="WYP48" s="429"/>
      <c r="WYQ48" s="429"/>
      <c r="WYR48" s="429"/>
      <c r="WYS48" s="429"/>
      <c r="WYT48" s="429"/>
      <c r="WYU48" s="429"/>
      <c r="WYV48" s="429"/>
      <c r="WYW48" s="429"/>
      <c r="WYX48" s="429"/>
      <c r="WYY48" s="429"/>
      <c r="WYZ48" s="429"/>
      <c r="WZA48" s="429"/>
      <c r="WZB48" s="429"/>
      <c r="WZC48" s="429"/>
      <c r="WZD48" s="429"/>
      <c r="WZE48" s="429"/>
      <c r="WZF48" s="429"/>
      <c r="WZG48" s="429"/>
      <c r="WZH48" s="429"/>
      <c r="WZI48" s="429"/>
      <c r="WZJ48" s="429"/>
      <c r="WZK48" s="429"/>
      <c r="WZL48" s="429"/>
      <c r="WZM48" s="429"/>
      <c r="WZN48" s="429"/>
      <c r="WZO48" s="429"/>
      <c r="WZP48" s="429"/>
      <c r="WZQ48" s="429"/>
      <c r="WZR48" s="429"/>
      <c r="WZS48" s="429"/>
      <c r="WZT48" s="429"/>
      <c r="WZU48" s="429"/>
      <c r="WZV48" s="429"/>
      <c r="WZW48" s="429"/>
      <c r="WZX48" s="429"/>
      <c r="WZY48" s="429"/>
      <c r="WZZ48" s="429"/>
      <c r="XAA48" s="429"/>
      <c r="XAB48" s="429"/>
      <c r="XAC48" s="429"/>
      <c r="XAD48" s="429"/>
      <c r="XAE48" s="429"/>
      <c r="XAF48" s="429"/>
      <c r="XAG48" s="429"/>
      <c r="XAH48" s="429"/>
      <c r="XAI48" s="429"/>
      <c r="XAJ48" s="429"/>
      <c r="XAK48" s="429"/>
      <c r="XAL48" s="429"/>
      <c r="XAM48" s="429"/>
      <c r="XAN48" s="429"/>
      <c r="XAO48" s="429"/>
      <c r="XAP48" s="429"/>
      <c r="XAQ48" s="429"/>
      <c r="XAR48" s="429"/>
      <c r="XAS48" s="429"/>
      <c r="XAT48" s="429"/>
      <c r="XAU48" s="429"/>
      <c r="XAV48" s="429"/>
      <c r="XAW48" s="429"/>
      <c r="XAX48" s="429"/>
      <c r="XAY48" s="429"/>
      <c r="XAZ48" s="429"/>
      <c r="XBA48" s="429"/>
      <c r="XBB48" s="429"/>
      <c r="XBC48" s="429"/>
      <c r="XBD48" s="429"/>
      <c r="XBE48" s="429"/>
      <c r="XBF48" s="429"/>
      <c r="XBG48" s="429"/>
      <c r="XBH48" s="429"/>
      <c r="XBI48" s="429"/>
      <c r="XBJ48" s="429"/>
      <c r="XBK48" s="429"/>
      <c r="XBL48" s="429"/>
      <c r="XBM48" s="429"/>
      <c r="XBN48" s="429"/>
      <c r="XBO48" s="429"/>
      <c r="XBP48" s="429"/>
      <c r="XBQ48" s="429"/>
      <c r="XBR48" s="429"/>
      <c r="XBS48" s="429"/>
      <c r="XBT48" s="429"/>
      <c r="XBU48" s="429"/>
      <c r="XBV48" s="429"/>
      <c r="XBW48" s="429"/>
      <c r="XBX48" s="429"/>
      <c r="XBY48" s="429"/>
      <c r="XBZ48" s="429"/>
      <c r="XCA48" s="429"/>
      <c r="XCB48" s="429"/>
      <c r="XCC48" s="429"/>
      <c r="XCD48" s="429"/>
      <c r="XCE48" s="429"/>
      <c r="XCF48" s="429"/>
      <c r="XCG48" s="429"/>
      <c r="XCH48" s="429"/>
      <c r="XCI48" s="429"/>
      <c r="XCJ48" s="429"/>
      <c r="XCK48" s="429"/>
      <c r="XCL48" s="429"/>
      <c r="XCM48" s="429"/>
      <c r="XCN48" s="429"/>
      <c r="XCO48" s="429"/>
      <c r="XCP48" s="429"/>
      <c r="XCQ48" s="429"/>
      <c r="XCR48" s="429"/>
      <c r="XCS48" s="429"/>
      <c r="XCT48" s="429"/>
      <c r="XCU48" s="429"/>
      <c r="XCV48" s="429"/>
      <c r="XCW48" s="429"/>
      <c r="XCX48" s="429"/>
      <c r="XCY48" s="429"/>
      <c r="XCZ48" s="429"/>
      <c r="XDA48" s="429"/>
      <c r="XDB48" s="429"/>
      <c r="XDC48" s="429"/>
      <c r="XDD48" s="429"/>
      <c r="XDE48" s="429"/>
      <c r="XDF48" s="429"/>
      <c r="XDG48" s="429"/>
      <c r="XDH48" s="429"/>
      <c r="XDI48" s="429"/>
      <c r="XDJ48" s="429"/>
      <c r="XDK48" s="429"/>
      <c r="XDL48" s="429"/>
      <c r="XDM48" s="429"/>
      <c r="XDN48" s="429"/>
      <c r="XDO48" s="429"/>
      <c r="XDP48" s="429"/>
      <c r="XDQ48" s="429"/>
      <c r="XDR48" s="429"/>
      <c r="XDS48" s="429"/>
      <c r="XDT48" s="429"/>
      <c r="XDU48" s="429"/>
      <c r="XDV48" s="429"/>
      <c r="XDW48" s="429"/>
      <c r="XDX48" s="429"/>
      <c r="XDY48" s="429"/>
      <c r="XDZ48" s="429"/>
      <c r="XEA48" s="429"/>
      <c r="XEB48" s="429"/>
      <c r="XEC48" s="429"/>
      <c r="XED48" s="429"/>
      <c r="XEE48" s="429"/>
      <c r="XEF48" s="429"/>
      <c r="XEG48" s="429"/>
      <c r="XEH48" s="429"/>
      <c r="XEI48" s="429"/>
      <c r="XEJ48" s="429"/>
      <c r="XEK48" s="429"/>
      <c r="XEL48" s="429"/>
      <c r="XEM48" s="429"/>
      <c r="XEN48" s="429"/>
      <c r="XEO48" s="429"/>
      <c r="XEP48" s="429"/>
      <c r="XEQ48" s="429"/>
      <c r="XER48" s="429"/>
      <c r="XES48" s="429"/>
      <c r="XET48" s="429"/>
      <c r="XEU48" s="429"/>
      <c r="XEV48" s="429"/>
      <c r="XEW48" s="429"/>
      <c r="XEX48" s="429"/>
      <c r="XEY48" s="429"/>
      <c r="XEZ48" s="429"/>
      <c r="XFA48" s="429"/>
      <c r="XFB48" s="429"/>
    </row>
    <row r="49" spans="1:16382" s="495" customFormat="1" ht="34.35" customHeight="1" thickBot="1">
      <c r="A49" s="485"/>
      <c r="B49" s="486" t="str">
        <f>VLOOKUP(878,[2]Sprachindex!$A:$Z,$AL$9,FALSE)</f>
        <v>pc.</v>
      </c>
      <c r="C49" s="487"/>
      <c r="D49" s="488">
        <v>340479</v>
      </c>
      <c r="E49" s="642" t="str">
        <f>VLOOKUP(1466,[2]Sprachindex!$A:$Z,$AL$9,FALSE)</f>
        <v>étrier pour rivet (pour les sous-construction bois)</v>
      </c>
      <c r="F49" s="643"/>
      <c r="G49" s="643"/>
      <c r="H49" s="643"/>
      <c r="I49" s="643"/>
      <c r="J49" s="643"/>
      <c r="K49" s="644"/>
      <c r="L49" s="488">
        <f t="shared" si="2"/>
        <v>0</v>
      </c>
      <c r="M49" s="489"/>
      <c r="N49" s="490"/>
      <c r="O49" s="491"/>
      <c r="P49" s="492"/>
      <c r="Q49" s="493"/>
      <c r="R49" s="494"/>
      <c r="T49" s="496"/>
      <c r="U49" s="496"/>
      <c r="V49" s="496"/>
      <c r="W49" s="496"/>
      <c r="X49" s="496"/>
      <c r="Y49" s="496"/>
      <c r="Z49" s="496"/>
      <c r="AA49" s="496"/>
      <c r="AB49" s="496"/>
      <c r="AC49" s="496"/>
      <c r="AD49" s="496"/>
      <c r="AE49" s="496"/>
      <c r="AF49" s="496"/>
      <c r="AG49" s="496"/>
      <c r="AH49" s="496"/>
      <c r="AI49" s="462"/>
      <c r="AJ49" s="459"/>
      <c r="AK49" s="459"/>
      <c r="AL49" s="456"/>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c r="HN49" s="429"/>
      <c r="HO49" s="429"/>
      <c r="HP49" s="429"/>
      <c r="HQ49" s="429"/>
      <c r="HR49" s="429"/>
      <c r="HS49" s="429"/>
      <c r="HT49" s="429"/>
      <c r="HU49" s="429"/>
      <c r="HV49" s="429"/>
      <c r="HW49" s="429"/>
      <c r="HX49" s="429"/>
      <c r="HY49" s="429"/>
      <c r="HZ49" s="429"/>
      <c r="IA49" s="429"/>
      <c r="IB49" s="429"/>
      <c r="IC49" s="429"/>
      <c r="ID49" s="429"/>
      <c r="IE49" s="429"/>
      <c r="IF49" s="429"/>
      <c r="IG49" s="429"/>
      <c r="IH49" s="429"/>
      <c r="II49" s="429"/>
      <c r="IJ49" s="429"/>
      <c r="IK49" s="429"/>
      <c r="IL49" s="429"/>
      <c r="IM49" s="429"/>
      <c r="IN49" s="429"/>
      <c r="IO49" s="429"/>
      <c r="IP49" s="429"/>
      <c r="IQ49" s="429"/>
      <c r="IR49" s="429"/>
      <c r="IS49" s="429"/>
      <c r="IT49" s="429"/>
      <c r="IU49" s="429"/>
      <c r="IV49" s="429"/>
      <c r="IW49" s="429"/>
      <c r="IX49" s="429"/>
      <c r="IY49" s="429"/>
      <c r="IZ49" s="429"/>
      <c r="JA49" s="429"/>
      <c r="JB49" s="429"/>
      <c r="JC49" s="429"/>
      <c r="JD49" s="429"/>
      <c r="JE49" s="429"/>
      <c r="JF49" s="429"/>
      <c r="JG49" s="429"/>
      <c r="JH49" s="429"/>
      <c r="JI49" s="429"/>
      <c r="JJ49" s="429"/>
      <c r="JK49" s="429"/>
      <c r="JL49" s="429"/>
      <c r="JM49" s="429"/>
      <c r="JN49" s="429"/>
      <c r="JO49" s="429"/>
      <c r="JP49" s="429"/>
      <c r="JQ49" s="429"/>
      <c r="JR49" s="429"/>
      <c r="JS49" s="429"/>
      <c r="JT49" s="429"/>
      <c r="JU49" s="429"/>
      <c r="JV49" s="429"/>
      <c r="JW49" s="429"/>
      <c r="JX49" s="429"/>
      <c r="JY49" s="429"/>
      <c r="JZ49" s="429"/>
      <c r="KA49" s="429"/>
      <c r="KB49" s="429"/>
      <c r="KC49" s="429"/>
      <c r="KD49" s="429"/>
      <c r="KE49" s="429"/>
      <c r="KF49" s="429"/>
      <c r="KG49" s="429"/>
      <c r="KH49" s="429"/>
      <c r="KI49" s="429"/>
      <c r="KJ49" s="429"/>
      <c r="KK49" s="429"/>
      <c r="KL49" s="429"/>
      <c r="KM49" s="429"/>
      <c r="KN49" s="429"/>
      <c r="KO49" s="429"/>
      <c r="KP49" s="429"/>
      <c r="KQ49" s="429"/>
      <c r="KR49" s="429"/>
      <c r="KS49" s="429"/>
      <c r="KT49" s="429"/>
      <c r="KU49" s="429"/>
      <c r="KV49" s="429"/>
      <c r="KW49" s="429"/>
      <c r="KX49" s="429"/>
      <c r="KY49" s="429"/>
      <c r="KZ49" s="429"/>
      <c r="LA49" s="429"/>
      <c r="LB49" s="429"/>
      <c r="LC49" s="429"/>
      <c r="LD49" s="429"/>
      <c r="LE49" s="429"/>
      <c r="LF49" s="429"/>
      <c r="LG49" s="429"/>
      <c r="LH49" s="429"/>
      <c r="LI49" s="429"/>
      <c r="LJ49" s="429"/>
      <c r="LK49" s="429"/>
      <c r="LL49" s="429"/>
      <c r="LM49" s="429"/>
      <c r="LN49" s="429"/>
      <c r="LO49" s="429"/>
      <c r="LP49" s="429"/>
      <c r="LQ49" s="429"/>
      <c r="LR49" s="429"/>
      <c r="LS49" s="429"/>
      <c r="LT49" s="429"/>
      <c r="LU49" s="429"/>
      <c r="LV49" s="429"/>
      <c r="LW49" s="429"/>
      <c r="LX49" s="429"/>
      <c r="LY49" s="429"/>
      <c r="LZ49" s="429"/>
      <c r="MA49" s="429"/>
      <c r="MB49" s="429"/>
      <c r="MC49" s="429"/>
      <c r="MD49" s="429"/>
      <c r="ME49" s="429"/>
      <c r="MF49" s="429"/>
      <c r="MG49" s="429"/>
      <c r="MH49" s="429"/>
      <c r="MI49" s="429"/>
      <c r="MJ49" s="429"/>
      <c r="MK49" s="429"/>
      <c r="ML49" s="429"/>
      <c r="MM49" s="429"/>
      <c r="MN49" s="429"/>
      <c r="MO49" s="429"/>
      <c r="MP49" s="429"/>
      <c r="MQ49" s="429"/>
      <c r="MR49" s="429"/>
      <c r="MS49" s="429"/>
      <c r="MT49" s="429"/>
      <c r="MU49" s="429"/>
      <c r="MV49" s="429"/>
      <c r="MW49" s="429"/>
      <c r="MX49" s="429"/>
      <c r="MY49" s="429"/>
      <c r="MZ49" s="429"/>
      <c r="NA49" s="429"/>
      <c r="NB49" s="429"/>
      <c r="NC49" s="429"/>
      <c r="ND49" s="429"/>
      <c r="NE49" s="429"/>
      <c r="NF49" s="429"/>
      <c r="NG49" s="429"/>
      <c r="NH49" s="429"/>
      <c r="NI49" s="429"/>
      <c r="NJ49" s="429"/>
      <c r="NK49" s="429"/>
      <c r="NL49" s="429"/>
      <c r="NM49" s="429"/>
      <c r="NN49" s="429"/>
      <c r="NO49" s="429"/>
      <c r="NP49" s="429"/>
      <c r="NQ49" s="429"/>
      <c r="NR49" s="429"/>
      <c r="NS49" s="429"/>
      <c r="NT49" s="429"/>
      <c r="NU49" s="429"/>
      <c r="NV49" s="429"/>
      <c r="NW49" s="429"/>
      <c r="NX49" s="429"/>
      <c r="NY49" s="429"/>
      <c r="NZ49" s="429"/>
      <c r="OA49" s="429"/>
      <c r="OB49" s="429"/>
      <c r="OC49" s="429"/>
      <c r="OD49" s="429"/>
      <c r="OE49" s="429"/>
      <c r="OF49" s="429"/>
      <c r="OG49" s="429"/>
      <c r="OH49" s="429"/>
      <c r="OI49" s="429"/>
      <c r="OJ49" s="429"/>
      <c r="OK49" s="429"/>
      <c r="OL49" s="429"/>
      <c r="OM49" s="429"/>
      <c r="ON49" s="429"/>
      <c r="OO49" s="429"/>
      <c r="OP49" s="429"/>
      <c r="OQ49" s="429"/>
      <c r="OR49" s="429"/>
      <c r="OS49" s="429"/>
      <c r="OT49" s="429"/>
      <c r="OU49" s="429"/>
      <c r="OV49" s="429"/>
      <c r="OW49" s="429"/>
      <c r="OX49" s="429"/>
      <c r="OY49" s="429"/>
      <c r="OZ49" s="429"/>
      <c r="PA49" s="429"/>
      <c r="PB49" s="429"/>
      <c r="PC49" s="429"/>
      <c r="PD49" s="429"/>
      <c r="PE49" s="429"/>
      <c r="PF49" s="429"/>
      <c r="PG49" s="429"/>
      <c r="PH49" s="429"/>
      <c r="PI49" s="429"/>
      <c r="PJ49" s="429"/>
      <c r="PK49" s="429"/>
      <c r="PL49" s="429"/>
      <c r="PM49" s="429"/>
      <c r="PN49" s="429"/>
      <c r="PO49" s="429"/>
      <c r="PP49" s="429"/>
      <c r="PQ49" s="429"/>
      <c r="PR49" s="429"/>
      <c r="PS49" s="429"/>
      <c r="PT49" s="429"/>
      <c r="PU49" s="429"/>
      <c r="PV49" s="429"/>
      <c r="PW49" s="429"/>
      <c r="PX49" s="429"/>
      <c r="PY49" s="429"/>
      <c r="PZ49" s="429"/>
      <c r="QA49" s="429"/>
      <c r="QB49" s="429"/>
      <c r="QC49" s="429"/>
      <c r="QD49" s="429"/>
      <c r="QE49" s="429"/>
      <c r="QF49" s="429"/>
      <c r="QG49" s="429"/>
      <c r="QH49" s="429"/>
      <c r="QI49" s="429"/>
      <c r="QJ49" s="429"/>
      <c r="QK49" s="429"/>
      <c r="QL49" s="429"/>
      <c r="QM49" s="429"/>
      <c r="QN49" s="429"/>
      <c r="QO49" s="429"/>
      <c r="QP49" s="429"/>
      <c r="QQ49" s="429"/>
      <c r="QR49" s="429"/>
      <c r="QS49" s="429"/>
      <c r="QT49" s="429"/>
      <c r="QU49" s="429"/>
      <c r="QV49" s="429"/>
      <c r="QW49" s="429"/>
      <c r="QX49" s="429"/>
      <c r="QY49" s="429"/>
      <c r="QZ49" s="429"/>
      <c r="RA49" s="429"/>
      <c r="RB49" s="429"/>
      <c r="RC49" s="429"/>
      <c r="RD49" s="429"/>
      <c r="RE49" s="429"/>
      <c r="RF49" s="429"/>
      <c r="RG49" s="429"/>
      <c r="RH49" s="429"/>
      <c r="RI49" s="429"/>
      <c r="RJ49" s="429"/>
      <c r="RK49" s="429"/>
      <c r="RL49" s="429"/>
      <c r="RM49" s="429"/>
      <c r="RN49" s="429"/>
      <c r="RO49" s="429"/>
      <c r="RP49" s="429"/>
      <c r="RQ49" s="429"/>
      <c r="RR49" s="429"/>
      <c r="RS49" s="429"/>
      <c r="RT49" s="429"/>
      <c r="RU49" s="429"/>
      <c r="RV49" s="429"/>
      <c r="RW49" s="429"/>
      <c r="RX49" s="429"/>
      <c r="RY49" s="429"/>
      <c r="RZ49" s="429"/>
      <c r="SA49" s="429"/>
      <c r="SB49" s="429"/>
      <c r="SC49" s="429"/>
      <c r="SD49" s="429"/>
      <c r="SE49" s="429"/>
      <c r="SF49" s="429"/>
      <c r="SG49" s="429"/>
      <c r="SH49" s="429"/>
      <c r="SI49" s="429"/>
      <c r="SJ49" s="429"/>
      <c r="SK49" s="429"/>
      <c r="SL49" s="429"/>
      <c r="SM49" s="429"/>
      <c r="SN49" s="429"/>
      <c r="SO49" s="429"/>
      <c r="SP49" s="429"/>
      <c r="SQ49" s="429"/>
      <c r="SR49" s="429"/>
      <c r="SS49" s="429"/>
      <c r="ST49" s="429"/>
      <c r="SU49" s="429"/>
      <c r="SV49" s="429"/>
      <c r="SW49" s="429"/>
      <c r="SX49" s="429"/>
      <c r="SY49" s="429"/>
      <c r="SZ49" s="429"/>
      <c r="TA49" s="429"/>
      <c r="TB49" s="429"/>
      <c r="TC49" s="429"/>
      <c r="TD49" s="429"/>
      <c r="TE49" s="429"/>
      <c r="TF49" s="429"/>
      <c r="TG49" s="429"/>
      <c r="TH49" s="429"/>
      <c r="TI49" s="429"/>
      <c r="TJ49" s="429"/>
      <c r="TK49" s="429"/>
      <c r="TL49" s="429"/>
      <c r="TM49" s="429"/>
      <c r="TN49" s="429"/>
      <c r="TO49" s="429"/>
      <c r="TP49" s="429"/>
      <c r="TQ49" s="429"/>
      <c r="TR49" s="429"/>
      <c r="TS49" s="429"/>
      <c r="TT49" s="429"/>
      <c r="TU49" s="429"/>
      <c r="TV49" s="429"/>
      <c r="TW49" s="429"/>
      <c r="TX49" s="429"/>
      <c r="TY49" s="429"/>
      <c r="TZ49" s="429"/>
      <c r="UA49" s="429"/>
      <c r="UB49" s="429"/>
      <c r="UC49" s="429"/>
      <c r="UD49" s="429"/>
      <c r="UE49" s="429"/>
      <c r="UF49" s="429"/>
      <c r="UG49" s="429"/>
      <c r="UH49" s="429"/>
      <c r="UI49" s="429"/>
      <c r="UJ49" s="429"/>
      <c r="UK49" s="429"/>
      <c r="UL49" s="429"/>
      <c r="UM49" s="429"/>
      <c r="UN49" s="429"/>
      <c r="UO49" s="429"/>
      <c r="UP49" s="429"/>
      <c r="UQ49" s="429"/>
      <c r="UR49" s="429"/>
      <c r="US49" s="429"/>
      <c r="UT49" s="429"/>
      <c r="UU49" s="429"/>
      <c r="UV49" s="429"/>
      <c r="UW49" s="429"/>
      <c r="UX49" s="429"/>
      <c r="UY49" s="429"/>
      <c r="UZ49" s="429"/>
      <c r="VA49" s="429"/>
      <c r="VB49" s="429"/>
      <c r="VC49" s="429"/>
      <c r="VD49" s="429"/>
      <c r="VE49" s="429"/>
      <c r="VF49" s="429"/>
      <c r="VG49" s="429"/>
      <c r="VH49" s="429"/>
      <c r="VI49" s="429"/>
      <c r="VJ49" s="429"/>
      <c r="VK49" s="429"/>
      <c r="VL49" s="429"/>
      <c r="VM49" s="429"/>
      <c r="VN49" s="429"/>
      <c r="VO49" s="429"/>
      <c r="VP49" s="429"/>
      <c r="VQ49" s="429"/>
      <c r="VR49" s="429"/>
      <c r="VS49" s="429"/>
      <c r="VT49" s="429"/>
      <c r="VU49" s="429"/>
      <c r="VV49" s="429"/>
      <c r="VW49" s="429"/>
      <c r="VX49" s="429"/>
      <c r="VY49" s="429"/>
      <c r="VZ49" s="429"/>
      <c r="WA49" s="429"/>
      <c r="WB49" s="429"/>
      <c r="WC49" s="429"/>
      <c r="WD49" s="429"/>
      <c r="WE49" s="429"/>
      <c r="WF49" s="429"/>
      <c r="WG49" s="429"/>
      <c r="WH49" s="429"/>
      <c r="WI49" s="429"/>
      <c r="WJ49" s="429"/>
      <c r="WK49" s="429"/>
      <c r="WL49" s="429"/>
      <c r="WM49" s="429"/>
      <c r="WN49" s="429"/>
      <c r="WO49" s="429"/>
      <c r="WP49" s="429"/>
      <c r="WQ49" s="429"/>
      <c r="WR49" s="429"/>
      <c r="WS49" s="429"/>
      <c r="WT49" s="429"/>
      <c r="WU49" s="429"/>
      <c r="WV49" s="429"/>
      <c r="WW49" s="429"/>
      <c r="WX49" s="429"/>
      <c r="WY49" s="429"/>
      <c r="WZ49" s="429"/>
      <c r="XA49" s="429"/>
      <c r="XB49" s="429"/>
      <c r="XC49" s="429"/>
      <c r="XD49" s="429"/>
      <c r="XE49" s="429"/>
      <c r="XF49" s="429"/>
      <c r="XG49" s="429"/>
      <c r="XH49" s="429"/>
      <c r="XI49" s="429"/>
      <c r="XJ49" s="429"/>
      <c r="XK49" s="429"/>
      <c r="XL49" s="429"/>
      <c r="XM49" s="429"/>
      <c r="XN49" s="429"/>
      <c r="XO49" s="429"/>
      <c r="XP49" s="429"/>
      <c r="XQ49" s="429"/>
      <c r="XR49" s="429"/>
      <c r="XS49" s="429"/>
      <c r="XT49" s="429"/>
      <c r="XU49" s="429"/>
      <c r="XV49" s="429"/>
      <c r="XW49" s="429"/>
      <c r="XX49" s="429"/>
      <c r="XY49" s="429"/>
      <c r="XZ49" s="429"/>
      <c r="YA49" s="429"/>
      <c r="YB49" s="429"/>
      <c r="YC49" s="429"/>
      <c r="YD49" s="429"/>
      <c r="YE49" s="429"/>
      <c r="YF49" s="429"/>
      <c r="YG49" s="429"/>
      <c r="YH49" s="429"/>
      <c r="YI49" s="429"/>
      <c r="YJ49" s="429"/>
      <c r="YK49" s="429"/>
      <c r="YL49" s="429"/>
      <c r="YM49" s="429"/>
      <c r="YN49" s="429"/>
      <c r="YO49" s="429"/>
      <c r="YP49" s="429"/>
      <c r="YQ49" s="429"/>
      <c r="YR49" s="429"/>
      <c r="YS49" s="429"/>
      <c r="YT49" s="429"/>
      <c r="YU49" s="429"/>
      <c r="YV49" s="429"/>
      <c r="YW49" s="429"/>
      <c r="YX49" s="429"/>
      <c r="YY49" s="429"/>
      <c r="YZ49" s="429"/>
      <c r="ZA49" s="429"/>
      <c r="ZB49" s="429"/>
      <c r="ZC49" s="429"/>
      <c r="ZD49" s="429"/>
      <c r="ZE49" s="429"/>
      <c r="ZF49" s="429"/>
      <c r="ZG49" s="429"/>
      <c r="ZH49" s="429"/>
      <c r="ZI49" s="429"/>
      <c r="ZJ49" s="429"/>
      <c r="ZK49" s="429"/>
      <c r="ZL49" s="429"/>
      <c r="ZM49" s="429"/>
      <c r="ZN49" s="429"/>
      <c r="ZO49" s="429"/>
      <c r="ZP49" s="429"/>
      <c r="ZQ49" s="429"/>
      <c r="ZR49" s="429"/>
      <c r="ZS49" s="429"/>
      <c r="ZT49" s="429"/>
      <c r="ZU49" s="429"/>
      <c r="ZV49" s="429"/>
      <c r="ZW49" s="429"/>
      <c r="ZX49" s="429"/>
      <c r="ZY49" s="429"/>
      <c r="ZZ49" s="429"/>
      <c r="AAA49" s="429"/>
      <c r="AAB49" s="429"/>
      <c r="AAC49" s="429"/>
      <c r="AAD49" s="429"/>
      <c r="AAE49" s="429"/>
      <c r="AAF49" s="429"/>
      <c r="AAG49" s="429"/>
      <c r="AAH49" s="429"/>
      <c r="AAI49" s="429"/>
      <c r="AAJ49" s="429"/>
      <c r="AAK49" s="429"/>
      <c r="AAL49" s="429"/>
      <c r="AAM49" s="429"/>
      <c r="AAN49" s="429"/>
      <c r="AAO49" s="429"/>
      <c r="AAP49" s="429"/>
      <c r="AAQ49" s="429"/>
      <c r="AAR49" s="429"/>
      <c r="AAS49" s="429"/>
      <c r="AAT49" s="429"/>
      <c r="AAU49" s="429"/>
      <c r="AAV49" s="429"/>
      <c r="AAW49" s="429"/>
      <c r="AAX49" s="429"/>
      <c r="AAY49" s="429"/>
      <c r="AAZ49" s="429"/>
      <c r="ABA49" s="429"/>
      <c r="ABB49" s="429"/>
      <c r="ABC49" s="429"/>
      <c r="ABD49" s="429"/>
      <c r="ABE49" s="429"/>
      <c r="ABF49" s="429"/>
      <c r="ABG49" s="429"/>
      <c r="ABH49" s="429"/>
      <c r="ABI49" s="429"/>
      <c r="ABJ49" s="429"/>
      <c r="ABK49" s="429"/>
      <c r="ABL49" s="429"/>
      <c r="ABM49" s="429"/>
      <c r="ABN49" s="429"/>
      <c r="ABO49" s="429"/>
      <c r="ABP49" s="429"/>
      <c r="ABQ49" s="429"/>
      <c r="ABR49" s="429"/>
      <c r="ABS49" s="429"/>
      <c r="ABT49" s="429"/>
      <c r="ABU49" s="429"/>
      <c r="ABV49" s="429"/>
      <c r="ABW49" s="429"/>
      <c r="ABX49" s="429"/>
      <c r="ABY49" s="429"/>
      <c r="ABZ49" s="429"/>
      <c r="ACA49" s="429"/>
      <c r="ACB49" s="429"/>
      <c r="ACC49" s="429"/>
      <c r="ACD49" s="429"/>
      <c r="ACE49" s="429"/>
      <c r="ACF49" s="429"/>
      <c r="ACG49" s="429"/>
      <c r="ACH49" s="429"/>
      <c r="ACI49" s="429"/>
      <c r="ACJ49" s="429"/>
      <c r="ACK49" s="429"/>
      <c r="ACL49" s="429"/>
      <c r="ACM49" s="429"/>
      <c r="ACN49" s="429"/>
      <c r="ACO49" s="429"/>
      <c r="ACP49" s="429"/>
      <c r="ACQ49" s="429"/>
      <c r="ACR49" s="429"/>
      <c r="ACS49" s="429"/>
      <c r="ACT49" s="429"/>
      <c r="ACU49" s="429"/>
      <c r="ACV49" s="429"/>
      <c r="ACW49" s="429"/>
      <c r="ACX49" s="429"/>
      <c r="ACY49" s="429"/>
      <c r="ACZ49" s="429"/>
      <c r="ADA49" s="429"/>
      <c r="ADB49" s="429"/>
      <c r="ADC49" s="429"/>
      <c r="ADD49" s="429"/>
      <c r="ADE49" s="429"/>
      <c r="ADF49" s="429"/>
      <c r="ADG49" s="429"/>
      <c r="ADH49" s="429"/>
      <c r="ADI49" s="429"/>
      <c r="ADJ49" s="429"/>
      <c r="ADK49" s="429"/>
      <c r="ADL49" s="429"/>
      <c r="ADM49" s="429"/>
      <c r="ADN49" s="429"/>
      <c r="ADO49" s="429"/>
      <c r="ADP49" s="429"/>
      <c r="ADQ49" s="429"/>
      <c r="ADR49" s="429"/>
      <c r="ADS49" s="429"/>
      <c r="ADT49" s="429"/>
      <c r="ADU49" s="429"/>
      <c r="ADV49" s="429"/>
      <c r="ADW49" s="429"/>
      <c r="ADX49" s="429"/>
      <c r="ADY49" s="429"/>
      <c r="ADZ49" s="429"/>
      <c r="AEA49" s="429"/>
      <c r="AEB49" s="429"/>
      <c r="AEC49" s="429"/>
      <c r="AED49" s="429"/>
      <c r="AEE49" s="429"/>
      <c r="AEF49" s="429"/>
      <c r="AEG49" s="429"/>
      <c r="AEH49" s="429"/>
      <c r="AEI49" s="429"/>
      <c r="AEJ49" s="429"/>
      <c r="AEK49" s="429"/>
      <c r="AEL49" s="429"/>
      <c r="AEM49" s="429"/>
      <c r="AEN49" s="429"/>
      <c r="AEO49" s="429"/>
      <c r="AEP49" s="429"/>
      <c r="AEQ49" s="429"/>
      <c r="AER49" s="429"/>
      <c r="AES49" s="429"/>
      <c r="AET49" s="429"/>
      <c r="AEU49" s="429"/>
      <c r="AEV49" s="429"/>
      <c r="AEW49" s="429"/>
      <c r="AEX49" s="429"/>
      <c r="AEY49" s="429"/>
      <c r="AEZ49" s="429"/>
      <c r="AFA49" s="429"/>
      <c r="AFB49" s="429"/>
      <c r="AFC49" s="429"/>
      <c r="AFD49" s="429"/>
      <c r="AFE49" s="429"/>
      <c r="AFF49" s="429"/>
      <c r="AFG49" s="429"/>
      <c r="AFH49" s="429"/>
      <c r="AFI49" s="429"/>
      <c r="AFJ49" s="429"/>
      <c r="AFK49" s="429"/>
      <c r="AFL49" s="429"/>
      <c r="AFM49" s="429"/>
      <c r="AFN49" s="429"/>
      <c r="AFO49" s="429"/>
      <c r="AFP49" s="429"/>
      <c r="AFQ49" s="429"/>
      <c r="AFR49" s="429"/>
      <c r="AFS49" s="429"/>
      <c r="AFT49" s="429"/>
      <c r="AFU49" s="429"/>
      <c r="AFV49" s="429"/>
      <c r="AFW49" s="429"/>
      <c r="AFX49" s="429"/>
      <c r="AFY49" s="429"/>
      <c r="AFZ49" s="429"/>
      <c r="AGA49" s="429"/>
      <c r="AGB49" s="429"/>
      <c r="AGC49" s="429"/>
      <c r="AGD49" s="429"/>
      <c r="AGE49" s="429"/>
      <c r="AGF49" s="429"/>
      <c r="AGG49" s="429"/>
      <c r="AGH49" s="429"/>
      <c r="AGI49" s="429"/>
      <c r="AGJ49" s="429"/>
      <c r="AGK49" s="429"/>
      <c r="AGL49" s="429"/>
      <c r="AGM49" s="429"/>
      <c r="AGN49" s="429"/>
      <c r="AGO49" s="429"/>
      <c r="AGP49" s="429"/>
      <c r="AGQ49" s="429"/>
      <c r="AGR49" s="429"/>
      <c r="AGS49" s="429"/>
      <c r="AGT49" s="429"/>
      <c r="AGU49" s="429"/>
      <c r="AGV49" s="429"/>
      <c r="AGW49" s="429"/>
      <c r="AGX49" s="429"/>
      <c r="AGY49" s="429"/>
      <c r="AGZ49" s="429"/>
      <c r="AHA49" s="429"/>
      <c r="AHB49" s="429"/>
      <c r="AHC49" s="429"/>
      <c r="AHD49" s="429"/>
      <c r="AHE49" s="429"/>
      <c r="AHF49" s="429"/>
      <c r="AHG49" s="429"/>
      <c r="AHH49" s="429"/>
      <c r="AHI49" s="429"/>
      <c r="AHJ49" s="429"/>
      <c r="AHK49" s="429"/>
      <c r="AHL49" s="429"/>
      <c r="AHM49" s="429"/>
      <c r="AHN49" s="429"/>
      <c r="AHO49" s="429"/>
      <c r="AHP49" s="429"/>
      <c r="AHQ49" s="429"/>
      <c r="AHR49" s="429"/>
      <c r="AHS49" s="429"/>
      <c r="AHT49" s="429"/>
      <c r="AHU49" s="429"/>
      <c r="AHV49" s="429"/>
      <c r="AHW49" s="429"/>
      <c r="AHX49" s="429"/>
      <c r="AHY49" s="429"/>
      <c r="AHZ49" s="429"/>
      <c r="AIA49" s="429"/>
      <c r="AIB49" s="429"/>
      <c r="AIC49" s="429"/>
      <c r="AID49" s="429"/>
      <c r="AIE49" s="429"/>
      <c r="AIF49" s="429"/>
      <c r="AIG49" s="429"/>
      <c r="AIH49" s="429"/>
      <c r="AII49" s="429"/>
      <c r="AIJ49" s="429"/>
      <c r="AIK49" s="429"/>
      <c r="AIL49" s="429"/>
      <c r="AIM49" s="429"/>
      <c r="AIN49" s="429"/>
      <c r="AIO49" s="429"/>
      <c r="AIP49" s="429"/>
      <c r="AIQ49" s="429"/>
      <c r="AIR49" s="429"/>
      <c r="AIS49" s="429"/>
      <c r="AIT49" s="429"/>
      <c r="AIU49" s="429"/>
      <c r="AIV49" s="429"/>
      <c r="AIW49" s="429"/>
      <c r="AIX49" s="429"/>
      <c r="AIY49" s="429"/>
      <c r="AIZ49" s="429"/>
      <c r="AJA49" s="429"/>
      <c r="AJB49" s="429"/>
      <c r="AJC49" s="429"/>
      <c r="AJD49" s="429"/>
      <c r="AJE49" s="429"/>
      <c r="AJF49" s="429"/>
      <c r="AJG49" s="429"/>
      <c r="AJH49" s="429"/>
      <c r="AJI49" s="429"/>
      <c r="AJJ49" s="429"/>
      <c r="AJK49" s="429"/>
      <c r="AJL49" s="429"/>
      <c r="AJM49" s="429"/>
      <c r="AJN49" s="429"/>
      <c r="AJO49" s="429"/>
      <c r="AJP49" s="429"/>
      <c r="AJQ49" s="429"/>
      <c r="AJR49" s="429"/>
      <c r="AJS49" s="429"/>
      <c r="AJT49" s="429"/>
      <c r="AJU49" s="429"/>
      <c r="AJV49" s="429"/>
      <c r="AJW49" s="429"/>
      <c r="AJX49" s="429"/>
      <c r="AJY49" s="429"/>
      <c r="AJZ49" s="429"/>
      <c r="AKA49" s="429"/>
      <c r="AKB49" s="429"/>
      <c r="AKC49" s="429"/>
      <c r="AKD49" s="429"/>
      <c r="AKE49" s="429"/>
      <c r="AKF49" s="429"/>
      <c r="AKG49" s="429"/>
      <c r="AKH49" s="429"/>
      <c r="AKI49" s="429"/>
      <c r="AKJ49" s="429"/>
      <c r="AKK49" s="429"/>
      <c r="AKL49" s="429"/>
      <c r="AKM49" s="429"/>
      <c r="AKN49" s="429"/>
      <c r="AKO49" s="429"/>
      <c r="AKP49" s="429"/>
      <c r="AKQ49" s="429"/>
      <c r="AKR49" s="429"/>
      <c r="AKS49" s="429"/>
      <c r="AKT49" s="429"/>
      <c r="AKU49" s="429"/>
      <c r="AKV49" s="429"/>
      <c r="AKW49" s="429"/>
      <c r="AKX49" s="429"/>
      <c r="AKY49" s="429"/>
      <c r="AKZ49" s="429"/>
      <c r="ALA49" s="429"/>
      <c r="ALB49" s="429"/>
      <c r="ALC49" s="429"/>
      <c r="ALD49" s="429"/>
      <c r="ALE49" s="429"/>
      <c r="ALF49" s="429"/>
      <c r="ALG49" s="429"/>
      <c r="ALH49" s="429"/>
      <c r="ALI49" s="429"/>
      <c r="ALJ49" s="429"/>
      <c r="ALK49" s="429"/>
      <c r="ALL49" s="429"/>
      <c r="ALM49" s="429"/>
      <c r="ALN49" s="429"/>
      <c r="ALO49" s="429"/>
      <c r="ALP49" s="429"/>
      <c r="ALQ49" s="429"/>
      <c r="ALR49" s="429"/>
      <c r="ALS49" s="429"/>
      <c r="ALT49" s="429"/>
      <c r="ALU49" s="429"/>
      <c r="ALV49" s="429"/>
      <c r="ALW49" s="429"/>
      <c r="ALX49" s="429"/>
      <c r="ALY49" s="429"/>
      <c r="ALZ49" s="429"/>
      <c r="AMA49" s="429"/>
      <c r="AMB49" s="429"/>
      <c r="AMC49" s="429"/>
      <c r="AMD49" s="429"/>
      <c r="AME49" s="429"/>
      <c r="AMF49" s="429"/>
      <c r="AMG49" s="429"/>
      <c r="AMH49" s="429"/>
      <c r="AMI49" s="429"/>
      <c r="AMJ49" s="429"/>
      <c r="AMK49" s="429"/>
      <c r="AML49" s="429"/>
      <c r="AMM49" s="429"/>
      <c r="AMN49" s="429"/>
      <c r="AMO49" s="429"/>
      <c r="AMP49" s="429"/>
      <c r="AMQ49" s="429"/>
      <c r="AMR49" s="429"/>
      <c r="AMS49" s="429"/>
      <c r="AMT49" s="429"/>
      <c r="AMU49" s="429"/>
      <c r="AMV49" s="429"/>
      <c r="AMW49" s="429"/>
      <c r="AMX49" s="429"/>
      <c r="AMY49" s="429"/>
      <c r="AMZ49" s="429"/>
      <c r="ANA49" s="429"/>
      <c r="ANB49" s="429"/>
      <c r="ANC49" s="429"/>
      <c r="AND49" s="429"/>
      <c r="ANE49" s="429"/>
      <c r="ANF49" s="429"/>
      <c r="ANG49" s="429"/>
      <c r="ANH49" s="429"/>
      <c r="ANI49" s="429"/>
      <c r="ANJ49" s="429"/>
      <c r="ANK49" s="429"/>
      <c r="ANL49" s="429"/>
      <c r="ANM49" s="429"/>
      <c r="ANN49" s="429"/>
      <c r="ANO49" s="429"/>
      <c r="ANP49" s="429"/>
      <c r="ANQ49" s="429"/>
      <c r="ANR49" s="429"/>
      <c r="ANS49" s="429"/>
      <c r="ANT49" s="429"/>
      <c r="ANU49" s="429"/>
      <c r="ANV49" s="429"/>
      <c r="ANW49" s="429"/>
      <c r="ANX49" s="429"/>
      <c r="ANY49" s="429"/>
      <c r="ANZ49" s="429"/>
      <c r="AOA49" s="429"/>
      <c r="AOB49" s="429"/>
      <c r="AOC49" s="429"/>
      <c r="AOD49" s="429"/>
      <c r="AOE49" s="429"/>
      <c r="AOF49" s="429"/>
      <c r="AOG49" s="429"/>
      <c r="AOH49" s="429"/>
      <c r="AOI49" s="429"/>
      <c r="AOJ49" s="429"/>
      <c r="AOK49" s="429"/>
      <c r="AOL49" s="429"/>
      <c r="AOM49" s="429"/>
      <c r="AON49" s="429"/>
      <c r="AOO49" s="429"/>
      <c r="AOP49" s="429"/>
      <c r="AOQ49" s="429"/>
      <c r="AOR49" s="429"/>
      <c r="AOS49" s="429"/>
      <c r="AOT49" s="429"/>
      <c r="AOU49" s="429"/>
      <c r="AOV49" s="429"/>
      <c r="AOW49" s="429"/>
      <c r="AOX49" s="429"/>
      <c r="AOY49" s="429"/>
      <c r="AOZ49" s="429"/>
      <c r="APA49" s="429"/>
      <c r="APB49" s="429"/>
      <c r="APC49" s="429"/>
      <c r="APD49" s="429"/>
      <c r="APE49" s="429"/>
      <c r="APF49" s="429"/>
      <c r="APG49" s="429"/>
      <c r="APH49" s="429"/>
      <c r="API49" s="429"/>
      <c r="APJ49" s="429"/>
      <c r="APK49" s="429"/>
      <c r="APL49" s="429"/>
      <c r="APM49" s="429"/>
      <c r="APN49" s="429"/>
      <c r="APO49" s="429"/>
      <c r="APP49" s="429"/>
      <c r="APQ49" s="429"/>
      <c r="APR49" s="429"/>
      <c r="APS49" s="429"/>
      <c r="APT49" s="429"/>
      <c r="APU49" s="429"/>
      <c r="APV49" s="429"/>
      <c r="APW49" s="429"/>
      <c r="APX49" s="429"/>
      <c r="APY49" s="429"/>
      <c r="APZ49" s="429"/>
      <c r="AQA49" s="429"/>
      <c r="AQB49" s="429"/>
      <c r="AQC49" s="429"/>
      <c r="AQD49" s="429"/>
      <c r="AQE49" s="429"/>
      <c r="AQF49" s="429"/>
      <c r="AQG49" s="429"/>
      <c r="AQH49" s="429"/>
      <c r="AQI49" s="429"/>
      <c r="AQJ49" s="429"/>
      <c r="AQK49" s="429"/>
      <c r="AQL49" s="429"/>
      <c r="AQM49" s="429"/>
      <c r="AQN49" s="429"/>
      <c r="AQO49" s="429"/>
      <c r="AQP49" s="429"/>
      <c r="AQQ49" s="429"/>
      <c r="AQR49" s="429"/>
      <c r="AQS49" s="429"/>
      <c r="AQT49" s="429"/>
      <c r="AQU49" s="429"/>
      <c r="AQV49" s="429"/>
      <c r="AQW49" s="429"/>
      <c r="AQX49" s="429"/>
      <c r="AQY49" s="429"/>
      <c r="AQZ49" s="429"/>
      <c r="ARA49" s="429"/>
      <c r="ARB49" s="429"/>
      <c r="ARC49" s="429"/>
      <c r="ARD49" s="429"/>
      <c r="ARE49" s="429"/>
      <c r="ARF49" s="429"/>
      <c r="ARG49" s="429"/>
      <c r="ARH49" s="429"/>
      <c r="ARI49" s="429"/>
      <c r="ARJ49" s="429"/>
      <c r="ARK49" s="429"/>
      <c r="ARL49" s="429"/>
      <c r="ARM49" s="429"/>
      <c r="ARN49" s="429"/>
      <c r="ARO49" s="429"/>
      <c r="ARP49" s="429"/>
      <c r="ARQ49" s="429"/>
      <c r="ARR49" s="429"/>
      <c r="ARS49" s="429"/>
      <c r="ART49" s="429"/>
      <c r="ARU49" s="429"/>
      <c r="ARV49" s="429"/>
      <c r="ARW49" s="429"/>
      <c r="ARX49" s="429"/>
      <c r="ARY49" s="429"/>
      <c r="ARZ49" s="429"/>
      <c r="ASA49" s="429"/>
      <c r="ASB49" s="429"/>
      <c r="ASC49" s="429"/>
      <c r="ASD49" s="429"/>
      <c r="ASE49" s="429"/>
      <c r="ASF49" s="429"/>
      <c r="ASG49" s="429"/>
      <c r="ASH49" s="429"/>
      <c r="ASI49" s="429"/>
      <c r="ASJ49" s="429"/>
      <c r="ASK49" s="429"/>
      <c r="ASL49" s="429"/>
      <c r="ASM49" s="429"/>
      <c r="ASN49" s="429"/>
      <c r="ASO49" s="429"/>
      <c r="ASP49" s="429"/>
      <c r="ASQ49" s="429"/>
      <c r="ASR49" s="429"/>
      <c r="ASS49" s="429"/>
      <c r="AST49" s="429"/>
      <c r="ASU49" s="429"/>
      <c r="ASV49" s="429"/>
      <c r="ASW49" s="429"/>
      <c r="ASX49" s="429"/>
      <c r="ASY49" s="429"/>
      <c r="ASZ49" s="429"/>
      <c r="ATA49" s="429"/>
      <c r="ATB49" s="429"/>
      <c r="ATC49" s="429"/>
      <c r="ATD49" s="429"/>
      <c r="ATE49" s="429"/>
      <c r="ATF49" s="429"/>
      <c r="ATG49" s="429"/>
      <c r="ATH49" s="429"/>
      <c r="ATI49" s="429"/>
      <c r="ATJ49" s="429"/>
      <c r="ATK49" s="429"/>
      <c r="ATL49" s="429"/>
      <c r="ATM49" s="429"/>
      <c r="ATN49" s="429"/>
      <c r="ATO49" s="429"/>
      <c r="ATP49" s="429"/>
      <c r="ATQ49" s="429"/>
      <c r="ATR49" s="429"/>
      <c r="ATS49" s="429"/>
      <c r="ATT49" s="429"/>
      <c r="ATU49" s="429"/>
      <c r="ATV49" s="429"/>
      <c r="ATW49" s="429"/>
      <c r="ATX49" s="429"/>
      <c r="ATY49" s="429"/>
      <c r="ATZ49" s="429"/>
      <c r="AUA49" s="429"/>
      <c r="AUB49" s="429"/>
      <c r="AUC49" s="429"/>
      <c r="AUD49" s="429"/>
      <c r="AUE49" s="429"/>
      <c r="AUF49" s="429"/>
      <c r="AUG49" s="429"/>
      <c r="AUH49" s="429"/>
      <c r="AUI49" s="429"/>
      <c r="AUJ49" s="429"/>
      <c r="AUK49" s="429"/>
      <c r="AUL49" s="429"/>
      <c r="AUM49" s="429"/>
      <c r="AUN49" s="429"/>
      <c r="AUO49" s="429"/>
      <c r="AUP49" s="429"/>
      <c r="AUQ49" s="429"/>
      <c r="AUR49" s="429"/>
      <c r="AUS49" s="429"/>
      <c r="AUT49" s="429"/>
      <c r="AUU49" s="429"/>
      <c r="AUV49" s="429"/>
      <c r="AUW49" s="429"/>
      <c r="AUX49" s="429"/>
      <c r="AUY49" s="429"/>
      <c r="AUZ49" s="429"/>
      <c r="AVA49" s="429"/>
      <c r="AVB49" s="429"/>
      <c r="AVC49" s="429"/>
      <c r="AVD49" s="429"/>
      <c r="AVE49" s="429"/>
      <c r="AVF49" s="429"/>
      <c r="AVG49" s="429"/>
      <c r="AVH49" s="429"/>
      <c r="AVI49" s="429"/>
      <c r="AVJ49" s="429"/>
      <c r="AVK49" s="429"/>
      <c r="AVL49" s="429"/>
      <c r="AVM49" s="429"/>
      <c r="AVN49" s="429"/>
      <c r="AVO49" s="429"/>
      <c r="AVP49" s="429"/>
      <c r="AVQ49" s="429"/>
      <c r="AVR49" s="429"/>
      <c r="AVS49" s="429"/>
      <c r="AVT49" s="429"/>
      <c r="AVU49" s="429"/>
      <c r="AVV49" s="429"/>
      <c r="AVW49" s="429"/>
      <c r="AVX49" s="429"/>
      <c r="AVY49" s="429"/>
      <c r="AVZ49" s="429"/>
      <c r="AWA49" s="429"/>
      <c r="AWB49" s="429"/>
      <c r="AWC49" s="429"/>
      <c r="AWD49" s="429"/>
      <c r="AWE49" s="429"/>
      <c r="AWF49" s="429"/>
      <c r="AWG49" s="429"/>
      <c r="AWH49" s="429"/>
      <c r="AWI49" s="429"/>
      <c r="AWJ49" s="429"/>
      <c r="AWK49" s="429"/>
      <c r="AWL49" s="429"/>
      <c r="AWM49" s="429"/>
      <c r="AWN49" s="429"/>
      <c r="AWO49" s="429"/>
      <c r="AWP49" s="429"/>
      <c r="AWQ49" s="429"/>
      <c r="AWR49" s="429"/>
      <c r="AWS49" s="429"/>
      <c r="AWT49" s="429"/>
      <c r="AWU49" s="429"/>
      <c r="AWV49" s="429"/>
      <c r="AWW49" s="429"/>
      <c r="AWX49" s="429"/>
      <c r="AWY49" s="429"/>
      <c r="AWZ49" s="429"/>
      <c r="AXA49" s="429"/>
      <c r="AXB49" s="429"/>
      <c r="AXC49" s="429"/>
      <c r="AXD49" s="429"/>
      <c r="AXE49" s="429"/>
      <c r="AXF49" s="429"/>
      <c r="AXG49" s="429"/>
      <c r="AXH49" s="429"/>
      <c r="AXI49" s="429"/>
      <c r="AXJ49" s="429"/>
      <c r="AXK49" s="429"/>
      <c r="AXL49" s="429"/>
      <c r="AXM49" s="429"/>
      <c r="AXN49" s="429"/>
      <c r="AXO49" s="429"/>
      <c r="AXP49" s="429"/>
      <c r="AXQ49" s="429"/>
      <c r="AXR49" s="429"/>
      <c r="AXS49" s="429"/>
      <c r="AXT49" s="429"/>
      <c r="AXU49" s="429"/>
      <c r="AXV49" s="429"/>
      <c r="AXW49" s="429"/>
      <c r="AXX49" s="429"/>
      <c r="AXY49" s="429"/>
      <c r="AXZ49" s="429"/>
      <c r="AYA49" s="429"/>
      <c r="AYB49" s="429"/>
      <c r="AYC49" s="429"/>
      <c r="AYD49" s="429"/>
      <c r="AYE49" s="429"/>
      <c r="AYF49" s="429"/>
      <c r="AYG49" s="429"/>
      <c r="AYH49" s="429"/>
      <c r="AYI49" s="429"/>
      <c r="AYJ49" s="429"/>
      <c r="AYK49" s="429"/>
      <c r="AYL49" s="429"/>
      <c r="AYM49" s="429"/>
      <c r="AYN49" s="429"/>
      <c r="AYO49" s="429"/>
      <c r="AYP49" s="429"/>
      <c r="AYQ49" s="429"/>
      <c r="AYR49" s="429"/>
      <c r="AYS49" s="429"/>
      <c r="AYT49" s="429"/>
      <c r="AYU49" s="429"/>
      <c r="AYV49" s="429"/>
      <c r="AYW49" s="429"/>
      <c r="AYX49" s="429"/>
      <c r="AYY49" s="429"/>
      <c r="AYZ49" s="429"/>
      <c r="AZA49" s="429"/>
      <c r="AZB49" s="429"/>
      <c r="AZC49" s="429"/>
      <c r="AZD49" s="429"/>
      <c r="AZE49" s="429"/>
      <c r="AZF49" s="429"/>
      <c r="AZG49" s="429"/>
      <c r="AZH49" s="429"/>
      <c r="AZI49" s="429"/>
      <c r="AZJ49" s="429"/>
      <c r="AZK49" s="429"/>
      <c r="AZL49" s="429"/>
      <c r="AZM49" s="429"/>
      <c r="AZN49" s="429"/>
      <c r="AZO49" s="429"/>
      <c r="AZP49" s="429"/>
      <c r="AZQ49" s="429"/>
      <c r="AZR49" s="429"/>
      <c r="AZS49" s="429"/>
      <c r="AZT49" s="429"/>
      <c r="AZU49" s="429"/>
      <c r="AZV49" s="429"/>
      <c r="AZW49" s="429"/>
      <c r="AZX49" s="429"/>
      <c r="AZY49" s="429"/>
      <c r="AZZ49" s="429"/>
      <c r="BAA49" s="429"/>
      <c r="BAB49" s="429"/>
      <c r="BAC49" s="429"/>
      <c r="BAD49" s="429"/>
      <c r="BAE49" s="429"/>
      <c r="BAF49" s="429"/>
      <c r="BAG49" s="429"/>
      <c r="BAH49" s="429"/>
      <c r="BAI49" s="429"/>
      <c r="BAJ49" s="429"/>
      <c r="BAK49" s="429"/>
      <c r="BAL49" s="429"/>
      <c r="BAM49" s="429"/>
      <c r="BAN49" s="429"/>
      <c r="BAO49" s="429"/>
      <c r="BAP49" s="429"/>
      <c r="BAQ49" s="429"/>
      <c r="BAR49" s="429"/>
      <c r="BAS49" s="429"/>
      <c r="BAT49" s="429"/>
      <c r="BAU49" s="429"/>
      <c r="BAV49" s="429"/>
      <c r="BAW49" s="429"/>
      <c r="BAX49" s="429"/>
      <c r="BAY49" s="429"/>
      <c r="BAZ49" s="429"/>
      <c r="BBA49" s="429"/>
      <c r="BBB49" s="429"/>
      <c r="BBC49" s="429"/>
      <c r="BBD49" s="429"/>
      <c r="BBE49" s="429"/>
      <c r="BBF49" s="429"/>
      <c r="BBG49" s="429"/>
      <c r="BBH49" s="429"/>
      <c r="BBI49" s="429"/>
      <c r="BBJ49" s="429"/>
      <c r="BBK49" s="429"/>
      <c r="BBL49" s="429"/>
      <c r="BBM49" s="429"/>
      <c r="BBN49" s="429"/>
      <c r="BBO49" s="429"/>
      <c r="BBP49" s="429"/>
      <c r="BBQ49" s="429"/>
      <c r="BBR49" s="429"/>
      <c r="BBS49" s="429"/>
      <c r="BBT49" s="429"/>
      <c r="BBU49" s="429"/>
      <c r="BBV49" s="429"/>
      <c r="BBW49" s="429"/>
      <c r="BBX49" s="429"/>
      <c r="BBY49" s="429"/>
      <c r="BBZ49" s="429"/>
      <c r="BCA49" s="429"/>
      <c r="BCB49" s="429"/>
      <c r="BCC49" s="429"/>
      <c r="BCD49" s="429"/>
      <c r="BCE49" s="429"/>
      <c r="BCF49" s="429"/>
      <c r="BCG49" s="429"/>
      <c r="BCH49" s="429"/>
      <c r="BCI49" s="429"/>
      <c r="BCJ49" s="429"/>
      <c r="BCK49" s="429"/>
      <c r="BCL49" s="429"/>
      <c r="BCM49" s="429"/>
      <c r="BCN49" s="429"/>
      <c r="BCO49" s="429"/>
      <c r="BCP49" s="429"/>
      <c r="BCQ49" s="429"/>
      <c r="BCR49" s="429"/>
      <c r="BCS49" s="429"/>
      <c r="BCT49" s="429"/>
      <c r="BCU49" s="429"/>
      <c r="BCV49" s="429"/>
      <c r="BCW49" s="429"/>
      <c r="BCX49" s="429"/>
      <c r="BCY49" s="429"/>
      <c r="BCZ49" s="429"/>
      <c r="BDA49" s="429"/>
      <c r="BDB49" s="429"/>
      <c r="BDC49" s="429"/>
      <c r="BDD49" s="429"/>
      <c r="BDE49" s="429"/>
      <c r="BDF49" s="429"/>
      <c r="BDG49" s="429"/>
      <c r="BDH49" s="429"/>
      <c r="BDI49" s="429"/>
      <c r="BDJ49" s="429"/>
      <c r="BDK49" s="429"/>
      <c r="BDL49" s="429"/>
      <c r="BDM49" s="429"/>
      <c r="BDN49" s="429"/>
      <c r="BDO49" s="429"/>
      <c r="BDP49" s="429"/>
      <c r="BDQ49" s="429"/>
      <c r="BDR49" s="429"/>
      <c r="BDS49" s="429"/>
      <c r="BDT49" s="429"/>
      <c r="BDU49" s="429"/>
      <c r="BDV49" s="429"/>
      <c r="BDW49" s="429"/>
      <c r="BDX49" s="429"/>
      <c r="BDY49" s="429"/>
      <c r="BDZ49" s="429"/>
      <c r="BEA49" s="429"/>
      <c r="BEB49" s="429"/>
      <c r="BEC49" s="429"/>
      <c r="BED49" s="429"/>
      <c r="BEE49" s="429"/>
      <c r="BEF49" s="429"/>
      <c r="BEG49" s="429"/>
      <c r="BEH49" s="429"/>
      <c r="BEI49" s="429"/>
      <c r="BEJ49" s="429"/>
      <c r="BEK49" s="429"/>
      <c r="BEL49" s="429"/>
      <c r="BEM49" s="429"/>
      <c r="BEN49" s="429"/>
      <c r="BEO49" s="429"/>
      <c r="BEP49" s="429"/>
      <c r="BEQ49" s="429"/>
      <c r="BER49" s="429"/>
      <c r="BES49" s="429"/>
      <c r="BET49" s="429"/>
      <c r="BEU49" s="429"/>
      <c r="BEV49" s="429"/>
      <c r="BEW49" s="429"/>
      <c r="BEX49" s="429"/>
      <c r="BEY49" s="429"/>
      <c r="BEZ49" s="429"/>
      <c r="BFA49" s="429"/>
      <c r="BFB49" s="429"/>
      <c r="BFC49" s="429"/>
      <c r="BFD49" s="429"/>
      <c r="BFE49" s="429"/>
      <c r="BFF49" s="429"/>
      <c r="BFG49" s="429"/>
      <c r="BFH49" s="429"/>
      <c r="BFI49" s="429"/>
      <c r="BFJ49" s="429"/>
      <c r="BFK49" s="429"/>
      <c r="BFL49" s="429"/>
      <c r="BFM49" s="429"/>
      <c r="BFN49" s="429"/>
      <c r="BFO49" s="429"/>
      <c r="BFP49" s="429"/>
      <c r="BFQ49" s="429"/>
      <c r="BFR49" s="429"/>
      <c r="BFS49" s="429"/>
      <c r="BFT49" s="429"/>
      <c r="BFU49" s="429"/>
      <c r="BFV49" s="429"/>
      <c r="BFW49" s="429"/>
      <c r="BFX49" s="429"/>
      <c r="BFY49" s="429"/>
      <c r="BFZ49" s="429"/>
      <c r="BGA49" s="429"/>
      <c r="BGB49" s="429"/>
      <c r="BGC49" s="429"/>
      <c r="BGD49" s="429"/>
      <c r="BGE49" s="429"/>
      <c r="BGF49" s="429"/>
      <c r="BGG49" s="429"/>
      <c r="BGH49" s="429"/>
      <c r="BGI49" s="429"/>
      <c r="BGJ49" s="429"/>
      <c r="BGK49" s="429"/>
      <c r="BGL49" s="429"/>
      <c r="BGM49" s="429"/>
      <c r="BGN49" s="429"/>
      <c r="BGO49" s="429"/>
      <c r="BGP49" s="429"/>
      <c r="BGQ49" s="429"/>
      <c r="BGR49" s="429"/>
      <c r="BGS49" s="429"/>
      <c r="BGT49" s="429"/>
      <c r="BGU49" s="429"/>
      <c r="BGV49" s="429"/>
      <c r="BGW49" s="429"/>
      <c r="BGX49" s="429"/>
      <c r="BGY49" s="429"/>
      <c r="BGZ49" s="429"/>
      <c r="BHA49" s="429"/>
      <c r="BHB49" s="429"/>
      <c r="BHC49" s="429"/>
      <c r="BHD49" s="429"/>
      <c r="BHE49" s="429"/>
      <c r="BHF49" s="429"/>
      <c r="BHG49" s="429"/>
      <c r="BHH49" s="429"/>
      <c r="BHI49" s="429"/>
      <c r="BHJ49" s="429"/>
      <c r="BHK49" s="429"/>
      <c r="BHL49" s="429"/>
      <c r="BHM49" s="429"/>
      <c r="BHN49" s="429"/>
      <c r="BHO49" s="429"/>
      <c r="BHP49" s="429"/>
      <c r="BHQ49" s="429"/>
      <c r="BHR49" s="429"/>
      <c r="BHS49" s="429"/>
      <c r="BHT49" s="429"/>
      <c r="BHU49" s="429"/>
      <c r="BHV49" s="429"/>
      <c r="BHW49" s="429"/>
      <c r="BHX49" s="429"/>
      <c r="BHY49" s="429"/>
      <c r="BHZ49" s="429"/>
      <c r="BIA49" s="429"/>
      <c r="BIB49" s="429"/>
      <c r="BIC49" s="429"/>
      <c r="BID49" s="429"/>
      <c r="BIE49" s="429"/>
      <c r="BIF49" s="429"/>
      <c r="BIG49" s="429"/>
      <c r="BIH49" s="429"/>
      <c r="BII49" s="429"/>
      <c r="BIJ49" s="429"/>
      <c r="BIK49" s="429"/>
      <c r="BIL49" s="429"/>
      <c r="BIM49" s="429"/>
      <c r="BIN49" s="429"/>
      <c r="BIO49" s="429"/>
      <c r="BIP49" s="429"/>
      <c r="BIQ49" s="429"/>
      <c r="BIR49" s="429"/>
      <c r="BIS49" s="429"/>
      <c r="BIT49" s="429"/>
      <c r="BIU49" s="429"/>
      <c r="BIV49" s="429"/>
      <c r="BIW49" s="429"/>
      <c r="BIX49" s="429"/>
      <c r="BIY49" s="429"/>
      <c r="BIZ49" s="429"/>
      <c r="BJA49" s="429"/>
      <c r="BJB49" s="429"/>
      <c r="BJC49" s="429"/>
      <c r="BJD49" s="429"/>
      <c r="BJE49" s="429"/>
      <c r="BJF49" s="429"/>
      <c r="BJG49" s="429"/>
      <c r="BJH49" s="429"/>
      <c r="BJI49" s="429"/>
      <c r="BJJ49" s="429"/>
      <c r="BJK49" s="429"/>
      <c r="BJL49" s="429"/>
      <c r="BJM49" s="429"/>
      <c r="BJN49" s="429"/>
      <c r="BJO49" s="429"/>
      <c r="BJP49" s="429"/>
      <c r="BJQ49" s="429"/>
      <c r="BJR49" s="429"/>
      <c r="BJS49" s="429"/>
      <c r="BJT49" s="429"/>
      <c r="BJU49" s="429"/>
      <c r="BJV49" s="429"/>
      <c r="BJW49" s="429"/>
      <c r="BJX49" s="429"/>
      <c r="BJY49" s="429"/>
      <c r="BJZ49" s="429"/>
      <c r="BKA49" s="429"/>
      <c r="BKB49" s="429"/>
      <c r="BKC49" s="429"/>
      <c r="BKD49" s="429"/>
      <c r="BKE49" s="429"/>
      <c r="BKF49" s="429"/>
      <c r="BKG49" s="429"/>
      <c r="BKH49" s="429"/>
      <c r="BKI49" s="429"/>
      <c r="BKJ49" s="429"/>
      <c r="BKK49" s="429"/>
      <c r="BKL49" s="429"/>
      <c r="BKM49" s="429"/>
      <c r="BKN49" s="429"/>
      <c r="BKO49" s="429"/>
      <c r="BKP49" s="429"/>
      <c r="BKQ49" s="429"/>
      <c r="BKR49" s="429"/>
      <c r="BKS49" s="429"/>
      <c r="BKT49" s="429"/>
      <c r="BKU49" s="429"/>
      <c r="BKV49" s="429"/>
      <c r="BKW49" s="429"/>
      <c r="BKX49" s="429"/>
      <c r="BKY49" s="429"/>
      <c r="BKZ49" s="429"/>
      <c r="BLA49" s="429"/>
      <c r="BLB49" s="429"/>
      <c r="BLC49" s="429"/>
      <c r="BLD49" s="429"/>
      <c r="BLE49" s="429"/>
      <c r="BLF49" s="429"/>
      <c r="BLG49" s="429"/>
      <c r="BLH49" s="429"/>
      <c r="BLI49" s="429"/>
      <c r="BLJ49" s="429"/>
      <c r="BLK49" s="429"/>
      <c r="BLL49" s="429"/>
      <c r="BLM49" s="429"/>
      <c r="BLN49" s="429"/>
      <c r="BLO49" s="429"/>
      <c r="BLP49" s="429"/>
      <c r="BLQ49" s="429"/>
      <c r="BLR49" s="429"/>
      <c r="BLS49" s="429"/>
      <c r="BLT49" s="429"/>
      <c r="BLU49" s="429"/>
      <c r="BLV49" s="429"/>
      <c r="BLW49" s="429"/>
      <c r="BLX49" s="429"/>
      <c r="BLY49" s="429"/>
      <c r="BLZ49" s="429"/>
      <c r="BMA49" s="429"/>
      <c r="BMB49" s="429"/>
      <c r="BMC49" s="429"/>
      <c r="BMD49" s="429"/>
      <c r="BME49" s="429"/>
      <c r="BMF49" s="429"/>
      <c r="BMG49" s="429"/>
      <c r="BMH49" s="429"/>
      <c r="BMI49" s="429"/>
      <c r="BMJ49" s="429"/>
      <c r="BMK49" s="429"/>
      <c r="BML49" s="429"/>
      <c r="BMM49" s="429"/>
      <c r="BMN49" s="429"/>
      <c r="BMO49" s="429"/>
      <c r="BMP49" s="429"/>
      <c r="BMQ49" s="429"/>
      <c r="BMR49" s="429"/>
      <c r="BMS49" s="429"/>
      <c r="BMT49" s="429"/>
      <c r="BMU49" s="429"/>
      <c r="BMV49" s="429"/>
      <c r="BMW49" s="429"/>
      <c r="BMX49" s="429"/>
      <c r="BMY49" s="429"/>
      <c r="BMZ49" s="429"/>
      <c r="BNA49" s="429"/>
      <c r="BNB49" s="429"/>
      <c r="BNC49" s="429"/>
      <c r="BND49" s="429"/>
      <c r="BNE49" s="429"/>
      <c r="BNF49" s="429"/>
      <c r="BNG49" s="429"/>
      <c r="BNH49" s="429"/>
      <c r="BNI49" s="429"/>
      <c r="BNJ49" s="429"/>
      <c r="BNK49" s="429"/>
      <c r="BNL49" s="429"/>
      <c r="BNM49" s="429"/>
      <c r="BNN49" s="429"/>
      <c r="BNO49" s="429"/>
      <c r="BNP49" s="429"/>
      <c r="BNQ49" s="429"/>
      <c r="BNR49" s="429"/>
      <c r="BNS49" s="429"/>
      <c r="BNT49" s="429"/>
      <c r="BNU49" s="429"/>
      <c r="BNV49" s="429"/>
      <c r="BNW49" s="429"/>
      <c r="BNX49" s="429"/>
      <c r="BNY49" s="429"/>
      <c r="BNZ49" s="429"/>
      <c r="BOA49" s="429"/>
      <c r="BOB49" s="429"/>
      <c r="BOC49" s="429"/>
      <c r="BOD49" s="429"/>
      <c r="BOE49" s="429"/>
      <c r="BOF49" s="429"/>
      <c r="BOG49" s="429"/>
      <c r="BOH49" s="429"/>
      <c r="BOI49" s="429"/>
      <c r="BOJ49" s="429"/>
      <c r="BOK49" s="429"/>
      <c r="BOL49" s="429"/>
      <c r="BOM49" s="429"/>
      <c r="BON49" s="429"/>
      <c r="BOO49" s="429"/>
      <c r="BOP49" s="429"/>
      <c r="BOQ49" s="429"/>
      <c r="BOR49" s="429"/>
      <c r="BOS49" s="429"/>
      <c r="BOT49" s="429"/>
      <c r="BOU49" s="429"/>
      <c r="BOV49" s="429"/>
      <c r="BOW49" s="429"/>
      <c r="BOX49" s="429"/>
      <c r="BOY49" s="429"/>
      <c r="BOZ49" s="429"/>
      <c r="BPA49" s="429"/>
      <c r="BPB49" s="429"/>
      <c r="BPC49" s="429"/>
      <c r="BPD49" s="429"/>
      <c r="BPE49" s="429"/>
      <c r="BPF49" s="429"/>
      <c r="BPG49" s="429"/>
      <c r="BPH49" s="429"/>
      <c r="BPI49" s="429"/>
      <c r="BPJ49" s="429"/>
      <c r="BPK49" s="429"/>
      <c r="BPL49" s="429"/>
      <c r="BPM49" s="429"/>
      <c r="BPN49" s="429"/>
      <c r="BPO49" s="429"/>
      <c r="BPP49" s="429"/>
      <c r="BPQ49" s="429"/>
      <c r="BPR49" s="429"/>
      <c r="BPS49" s="429"/>
      <c r="BPT49" s="429"/>
      <c r="BPU49" s="429"/>
      <c r="BPV49" s="429"/>
      <c r="BPW49" s="429"/>
      <c r="BPX49" s="429"/>
      <c r="BPY49" s="429"/>
      <c r="BPZ49" s="429"/>
      <c r="BQA49" s="429"/>
      <c r="BQB49" s="429"/>
      <c r="BQC49" s="429"/>
      <c r="BQD49" s="429"/>
      <c r="BQE49" s="429"/>
      <c r="BQF49" s="429"/>
      <c r="BQG49" s="429"/>
      <c r="BQH49" s="429"/>
      <c r="BQI49" s="429"/>
      <c r="BQJ49" s="429"/>
      <c r="BQK49" s="429"/>
      <c r="BQL49" s="429"/>
      <c r="BQM49" s="429"/>
      <c r="BQN49" s="429"/>
      <c r="BQO49" s="429"/>
      <c r="BQP49" s="429"/>
      <c r="BQQ49" s="429"/>
      <c r="BQR49" s="429"/>
      <c r="BQS49" s="429"/>
      <c r="BQT49" s="429"/>
      <c r="BQU49" s="429"/>
      <c r="BQV49" s="429"/>
      <c r="BQW49" s="429"/>
      <c r="BQX49" s="429"/>
      <c r="BQY49" s="429"/>
      <c r="BQZ49" s="429"/>
      <c r="BRA49" s="429"/>
      <c r="BRB49" s="429"/>
      <c r="BRC49" s="429"/>
      <c r="BRD49" s="429"/>
      <c r="BRE49" s="429"/>
      <c r="BRF49" s="429"/>
      <c r="BRG49" s="429"/>
      <c r="BRH49" s="429"/>
      <c r="BRI49" s="429"/>
      <c r="BRJ49" s="429"/>
      <c r="BRK49" s="429"/>
      <c r="BRL49" s="429"/>
      <c r="BRM49" s="429"/>
      <c r="BRN49" s="429"/>
      <c r="BRO49" s="429"/>
      <c r="BRP49" s="429"/>
      <c r="BRQ49" s="429"/>
      <c r="BRR49" s="429"/>
      <c r="BRS49" s="429"/>
      <c r="BRT49" s="429"/>
      <c r="BRU49" s="429"/>
      <c r="BRV49" s="429"/>
      <c r="BRW49" s="429"/>
      <c r="BRX49" s="429"/>
      <c r="BRY49" s="429"/>
      <c r="BRZ49" s="429"/>
      <c r="BSA49" s="429"/>
      <c r="BSB49" s="429"/>
      <c r="BSC49" s="429"/>
      <c r="BSD49" s="429"/>
      <c r="BSE49" s="429"/>
      <c r="BSF49" s="429"/>
      <c r="BSG49" s="429"/>
      <c r="BSH49" s="429"/>
      <c r="BSI49" s="429"/>
      <c r="BSJ49" s="429"/>
      <c r="BSK49" s="429"/>
      <c r="BSL49" s="429"/>
      <c r="BSM49" s="429"/>
      <c r="BSN49" s="429"/>
      <c r="BSO49" s="429"/>
      <c r="BSP49" s="429"/>
      <c r="BSQ49" s="429"/>
      <c r="BSR49" s="429"/>
      <c r="BSS49" s="429"/>
      <c r="BST49" s="429"/>
      <c r="BSU49" s="429"/>
      <c r="BSV49" s="429"/>
      <c r="BSW49" s="429"/>
      <c r="BSX49" s="429"/>
      <c r="BSY49" s="429"/>
      <c r="BSZ49" s="429"/>
      <c r="BTA49" s="429"/>
      <c r="BTB49" s="429"/>
      <c r="BTC49" s="429"/>
      <c r="BTD49" s="429"/>
      <c r="BTE49" s="429"/>
      <c r="BTF49" s="429"/>
      <c r="BTG49" s="429"/>
      <c r="BTH49" s="429"/>
      <c r="BTI49" s="429"/>
      <c r="BTJ49" s="429"/>
      <c r="BTK49" s="429"/>
      <c r="BTL49" s="429"/>
      <c r="BTM49" s="429"/>
      <c r="BTN49" s="429"/>
      <c r="BTO49" s="429"/>
      <c r="BTP49" s="429"/>
      <c r="BTQ49" s="429"/>
      <c r="BTR49" s="429"/>
      <c r="BTS49" s="429"/>
      <c r="BTT49" s="429"/>
      <c r="BTU49" s="429"/>
      <c r="BTV49" s="429"/>
      <c r="BTW49" s="429"/>
      <c r="BTX49" s="429"/>
      <c r="BTY49" s="429"/>
      <c r="BTZ49" s="429"/>
      <c r="BUA49" s="429"/>
      <c r="BUB49" s="429"/>
      <c r="BUC49" s="429"/>
      <c r="BUD49" s="429"/>
      <c r="BUE49" s="429"/>
      <c r="BUF49" s="429"/>
      <c r="BUG49" s="429"/>
      <c r="BUH49" s="429"/>
      <c r="BUI49" s="429"/>
      <c r="BUJ49" s="429"/>
      <c r="BUK49" s="429"/>
      <c r="BUL49" s="429"/>
      <c r="BUM49" s="429"/>
      <c r="BUN49" s="429"/>
      <c r="BUO49" s="429"/>
      <c r="BUP49" s="429"/>
      <c r="BUQ49" s="429"/>
      <c r="BUR49" s="429"/>
      <c r="BUS49" s="429"/>
      <c r="BUT49" s="429"/>
      <c r="BUU49" s="429"/>
      <c r="BUV49" s="429"/>
      <c r="BUW49" s="429"/>
      <c r="BUX49" s="429"/>
      <c r="BUY49" s="429"/>
      <c r="BUZ49" s="429"/>
      <c r="BVA49" s="429"/>
      <c r="BVB49" s="429"/>
      <c r="BVC49" s="429"/>
      <c r="BVD49" s="429"/>
      <c r="BVE49" s="429"/>
      <c r="BVF49" s="429"/>
      <c r="BVG49" s="429"/>
      <c r="BVH49" s="429"/>
      <c r="BVI49" s="429"/>
      <c r="BVJ49" s="429"/>
      <c r="BVK49" s="429"/>
      <c r="BVL49" s="429"/>
      <c r="BVM49" s="429"/>
      <c r="BVN49" s="429"/>
      <c r="BVO49" s="429"/>
      <c r="BVP49" s="429"/>
      <c r="BVQ49" s="429"/>
      <c r="BVR49" s="429"/>
      <c r="BVS49" s="429"/>
      <c r="BVT49" s="429"/>
      <c r="BVU49" s="429"/>
      <c r="BVV49" s="429"/>
      <c r="BVW49" s="429"/>
      <c r="BVX49" s="429"/>
      <c r="BVY49" s="429"/>
      <c r="BVZ49" s="429"/>
      <c r="BWA49" s="429"/>
      <c r="BWB49" s="429"/>
      <c r="BWC49" s="429"/>
      <c r="BWD49" s="429"/>
      <c r="BWE49" s="429"/>
      <c r="BWF49" s="429"/>
      <c r="BWG49" s="429"/>
      <c r="BWH49" s="429"/>
      <c r="BWI49" s="429"/>
      <c r="BWJ49" s="429"/>
      <c r="BWK49" s="429"/>
      <c r="BWL49" s="429"/>
      <c r="BWM49" s="429"/>
      <c r="BWN49" s="429"/>
      <c r="BWO49" s="429"/>
      <c r="BWP49" s="429"/>
      <c r="BWQ49" s="429"/>
      <c r="BWR49" s="429"/>
      <c r="BWS49" s="429"/>
      <c r="BWT49" s="429"/>
      <c r="BWU49" s="429"/>
      <c r="BWV49" s="429"/>
      <c r="BWW49" s="429"/>
      <c r="BWX49" s="429"/>
      <c r="BWY49" s="429"/>
      <c r="BWZ49" s="429"/>
      <c r="BXA49" s="429"/>
      <c r="BXB49" s="429"/>
      <c r="BXC49" s="429"/>
      <c r="BXD49" s="429"/>
      <c r="BXE49" s="429"/>
      <c r="BXF49" s="429"/>
      <c r="BXG49" s="429"/>
      <c r="BXH49" s="429"/>
      <c r="BXI49" s="429"/>
      <c r="BXJ49" s="429"/>
      <c r="BXK49" s="429"/>
      <c r="BXL49" s="429"/>
      <c r="BXM49" s="429"/>
      <c r="BXN49" s="429"/>
      <c r="BXO49" s="429"/>
      <c r="BXP49" s="429"/>
      <c r="BXQ49" s="429"/>
      <c r="BXR49" s="429"/>
      <c r="BXS49" s="429"/>
      <c r="BXT49" s="429"/>
      <c r="BXU49" s="429"/>
      <c r="BXV49" s="429"/>
      <c r="BXW49" s="429"/>
      <c r="BXX49" s="429"/>
      <c r="BXY49" s="429"/>
      <c r="BXZ49" s="429"/>
      <c r="BYA49" s="429"/>
      <c r="BYB49" s="429"/>
      <c r="BYC49" s="429"/>
      <c r="BYD49" s="429"/>
      <c r="BYE49" s="429"/>
      <c r="BYF49" s="429"/>
      <c r="BYG49" s="429"/>
      <c r="BYH49" s="429"/>
      <c r="BYI49" s="429"/>
      <c r="BYJ49" s="429"/>
      <c r="BYK49" s="429"/>
      <c r="BYL49" s="429"/>
      <c r="BYM49" s="429"/>
      <c r="BYN49" s="429"/>
      <c r="BYO49" s="429"/>
      <c r="BYP49" s="429"/>
      <c r="BYQ49" s="429"/>
      <c r="BYR49" s="429"/>
      <c r="BYS49" s="429"/>
      <c r="BYT49" s="429"/>
      <c r="BYU49" s="429"/>
      <c r="BYV49" s="429"/>
      <c r="BYW49" s="429"/>
      <c r="BYX49" s="429"/>
      <c r="BYY49" s="429"/>
      <c r="BYZ49" s="429"/>
      <c r="BZA49" s="429"/>
      <c r="BZB49" s="429"/>
      <c r="BZC49" s="429"/>
      <c r="BZD49" s="429"/>
      <c r="BZE49" s="429"/>
      <c r="BZF49" s="429"/>
      <c r="BZG49" s="429"/>
      <c r="BZH49" s="429"/>
      <c r="BZI49" s="429"/>
      <c r="BZJ49" s="429"/>
      <c r="BZK49" s="429"/>
      <c r="BZL49" s="429"/>
      <c r="BZM49" s="429"/>
      <c r="BZN49" s="429"/>
      <c r="BZO49" s="429"/>
      <c r="BZP49" s="429"/>
      <c r="BZQ49" s="429"/>
      <c r="BZR49" s="429"/>
      <c r="BZS49" s="429"/>
      <c r="BZT49" s="429"/>
      <c r="BZU49" s="429"/>
      <c r="BZV49" s="429"/>
      <c r="BZW49" s="429"/>
      <c r="BZX49" s="429"/>
      <c r="BZY49" s="429"/>
      <c r="BZZ49" s="429"/>
      <c r="CAA49" s="429"/>
      <c r="CAB49" s="429"/>
      <c r="CAC49" s="429"/>
      <c r="CAD49" s="429"/>
      <c r="CAE49" s="429"/>
      <c r="CAF49" s="429"/>
      <c r="CAG49" s="429"/>
      <c r="CAH49" s="429"/>
      <c r="CAI49" s="429"/>
      <c r="CAJ49" s="429"/>
      <c r="CAK49" s="429"/>
      <c r="CAL49" s="429"/>
      <c r="CAM49" s="429"/>
      <c r="CAN49" s="429"/>
      <c r="CAO49" s="429"/>
      <c r="CAP49" s="429"/>
      <c r="CAQ49" s="429"/>
      <c r="CAR49" s="429"/>
      <c r="CAS49" s="429"/>
      <c r="CAT49" s="429"/>
      <c r="CAU49" s="429"/>
      <c r="CAV49" s="429"/>
      <c r="CAW49" s="429"/>
      <c r="CAX49" s="429"/>
      <c r="CAY49" s="429"/>
      <c r="CAZ49" s="429"/>
      <c r="CBA49" s="429"/>
      <c r="CBB49" s="429"/>
      <c r="CBC49" s="429"/>
      <c r="CBD49" s="429"/>
      <c r="CBE49" s="429"/>
      <c r="CBF49" s="429"/>
      <c r="CBG49" s="429"/>
      <c r="CBH49" s="429"/>
      <c r="CBI49" s="429"/>
      <c r="CBJ49" s="429"/>
      <c r="CBK49" s="429"/>
      <c r="CBL49" s="429"/>
      <c r="CBM49" s="429"/>
      <c r="CBN49" s="429"/>
      <c r="CBO49" s="429"/>
      <c r="CBP49" s="429"/>
      <c r="CBQ49" s="429"/>
      <c r="CBR49" s="429"/>
      <c r="CBS49" s="429"/>
      <c r="CBT49" s="429"/>
      <c r="CBU49" s="429"/>
      <c r="CBV49" s="429"/>
      <c r="CBW49" s="429"/>
      <c r="CBX49" s="429"/>
      <c r="CBY49" s="429"/>
      <c r="CBZ49" s="429"/>
      <c r="CCA49" s="429"/>
      <c r="CCB49" s="429"/>
      <c r="CCC49" s="429"/>
      <c r="CCD49" s="429"/>
      <c r="CCE49" s="429"/>
      <c r="CCF49" s="429"/>
      <c r="CCG49" s="429"/>
      <c r="CCH49" s="429"/>
      <c r="CCI49" s="429"/>
      <c r="CCJ49" s="429"/>
      <c r="CCK49" s="429"/>
      <c r="CCL49" s="429"/>
      <c r="CCM49" s="429"/>
      <c r="CCN49" s="429"/>
      <c r="CCO49" s="429"/>
      <c r="CCP49" s="429"/>
      <c r="CCQ49" s="429"/>
      <c r="CCR49" s="429"/>
      <c r="CCS49" s="429"/>
      <c r="CCT49" s="429"/>
      <c r="CCU49" s="429"/>
      <c r="CCV49" s="429"/>
      <c r="CCW49" s="429"/>
      <c r="CCX49" s="429"/>
      <c r="CCY49" s="429"/>
      <c r="CCZ49" s="429"/>
      <c r="CDA49" s="429"/>
      <c r="CDB49" s="429"/>
      <c r="CDC49" s="429"/>
      <c r="CDD49" s="429"/>
      <c r="CDE49" s="429"/>
      <c r="CDF49" s="429"/>
      <c r="CDG49" s="429"/>
      <c r="CDH49" s="429"/>
      <c r="CDI49" s="429"/>
      <c r="CDJ49" s="429"/>
      <c r="CDK49" s="429"/>
      <c r="CDL49" s="429"/>
      <c r="CDM49" s="429"/>
      <c r="CDN49" s="429"/>
      <c r="CDO49" s="429"/>
      <c r="CDP49" s="429"/>
      <c r="CDQ49" s="429"/>
      <c r="CDR49" s="429"/>
      <c r="CDS49" s="429"/>
      <c r="CDT49" s="429"/>
      <c r="CDU49" s="429"/>
      <c r="CDV49" s="429"/>
      <c r="CDW49" s="429"/>
      <c r="CDX49" s="429"/>
      <c r="CDY49" s="429"/>
      <c r="CDZ49" s="429"/>
      <c r="CEA49" s="429"/>
      <c r="CEB49" s="429"/>
      <c r="CEC49" s="429"/>
      <c r="CED49" s="429"/>
      <c r="CEE49" s="429"/>
      <c r="CEF49" s="429"/>
      <c r="CEG49" s="429"/>
      <c r="CEH49" s="429"/>
      <c r="CEI49" s="429"/>
      <c r="CEJ49" s="429"/>
      <c r="CEK49" s="429"/>
      <c r="CEL49" s="429"/>
      <c r="CEM49" s="429"/>
      <c r="CEN49" s="429"/>
      <c r="CEO49" s="429"/>
      <c r="CEP49" s="429"/>
      <c r="CEQ49" s="429"/>
      <c r="CER49" s="429"/>
      <c r="CES49" s="429"/>
      <c r="CET49" s="429"/>
      <c r="CEU49" s="429"/>
      <c r="CEV49" s="429"/>
      <c r="CEW49" s="429"/>
      <c r="CEX49" s="429"/>
      <c r="CEY49" s="429"/>
      <c r="CEZ49" s="429"/>
      <c r="CFA49" s="429"/>
      <c r="CFB49" s="429"/>
      <c r="CFC49" s="429"/>
      <c r="CFD49" s="429"/>
      <c r="CFE49" s="429"/>
      <c r="CFF49" s="429"/>
      <c r="CFG49" s="429"/>
      <c r="CFH49" s="429"/>
      <c r="CFI49" s="429"/>
      <c r="CFJ49" s="429"/>
      <c r="CFK49" s="429"/>
      <c r="CFL49" s="429"/>
      <c r="CFM49" s="429"/>
      <c r="CFN49" s="429"/>
      <c r="CFO49" s="429"/>
      <c r="CFP49" s="429"/>
      <c r="CFQ49" s="429"/>
      <c r="CFR49" s="429"/>
      <c r="CFS49" s="429"/>
      <c r="CFT49" s="429"/>
      <c r="CFU49" s="429"/>
      <c r="CFV49" s="429"/>
      <c r="CFW49" s="429"/>
      <c r="CFX49" s="429"/>
      <c r="CFY49" s="429"/>
      <c r="CFZ49" s="429"/>
      <c r="CGA49" s="429"/>
      <c r="CGB49" s="429"/>
      <c r="CGC49" s="429"/>
      <c r="CGD49" s="429"/>
      <c r="CGE49" s="429"/>
      <c r="CGF49" s="429"/>
      <c r="CGG49" s="429"/>
      <c r="CGH49" s="429"/>
      <c r="CGI49" s="429"/>
      <c r="CGJ49" s="429"/>
      <c r="CGK49" s="429"/>
      <c r="CGL49" s="429"/>
      <c r="CGM49" s="429"/>
      <c r="CGN49" s="429"/>
      <c r="CGO49" s="429"/>
      <c r="CGP49" s="429"/>
      <c r="CGQ49" s="429"/>
      <c r="CGR49" s="429"/>
      <c r="CGS49" s="429"/>
      <c r="CGT49" s="429"/>
      <c r="CGU49" s="429"/>
      <c r="CGV49" s="429"/>
      <c r="CGW49" s="429"/>
      <c r="CGX49" s="429"/>
      <c r="CGY49" s="429"/>
      <c r="CGZ49" s="429"/>
      <c r="CHA49" s="429"/>
      <c r="CHB49" s="429"/>
      <c r="CHC49" s="429"/>
      <c r="CHD49" s="429"/>
      <c r="CHE49" s="429"/>
      <c r="CHF49" s="429"/>
      <c r="CHG49" s="429"/>
      <c r="CHH49" s="429"/>
      <c r="CHI49" s="429"/>
      <c r="CHJ49" s="429"/>
      <c r="CHK49" s="429"/>
      <c r="CHL49" s="429"/>
      <c r="CHM49" s="429"/>
      <c r="CHN49" s="429"/>
      <c r="CHO49" s="429"/>
      <c r="CHP49" s="429"/>
      <c r="CHQ49" s="429"/>
      <c r="CHR49" s="429"/>
      <c r="CHS49" s="429"/>
      <c r="CHT49" s="429"/>
      <c r="CHU49" s="429"/>
      <c r="CHV49" s="429"/>
      <c r="CHW49" s="429"/>
      <c r="CHX49" s="429"/>
      <c r="CHY49" s="429"/>
      <c r="CHZ49" s="429"/>
      <c r="CIA49" s="429"/>
      <c r="CIB49" s="429"/>
      <c r="CIC49" s="429"/>
      <c r="CID49" s="429"/>
      <c r="CIE49" s="429"/>
      <c r="CIF49" s="429"/>
      <c r="CIG49" s="429"/>
      <c r="CIH49" s="429"/>
      <c r="CII49" s="429"/>
      <c r="CIJ49" s="429"/>
      <c r="CIK49" s="429"/>
      <c r="CIL49" s="429"/>
      <c r="CIM49" s="429"/>
      <c r="CIN49" s="429"/>
      <c r="CIO49" s="429"/>
      <c r="CIP49" s="429"/>
      <c r="CIQ49" s="429"/>
      <c r="CIR49" s="429"/>
      <c r="CIS49" s="429"/>
      <c r="CIT49" s="429"/>
      <c r="CIU49" s="429"/>
      <c r="CIV49" s="429"/>
      <c r="CIW49" s="429"/>
      <c r="CIX49" s="429"/>
      <c r="CIY49" s="429"/>
      <c r="CIZ49" s="429"/>
      <c r="CJA49" s="429"/>
      <c r="CJB49" s="429"/>
      <c r="CJC49" s="429"/>
      <c r="CJD49" s="429"/>
      <c r="CJE49" s="429"/>
      <c r="CJF49" s="429"/>
      <c r="CJG49" s="429"/>
      <c r="CJH49" s="429"/>
      <c r="CJI49" s="429"/>
      <c r="CJJ49" s="429"/>
      <c r="CJK49" s="429"/>
      <c r="CJL49" s="429"/>
      <c r="CJM49" s="429"/>
      <c r="CJN49" s="429"/>
      <c r="CJO49" s="429"/>
      <c r="CJP49" s="429"/>
      <c r="CJQ49" s="429"/>
      <c r="CJR49" s="429"/>
      <c r="CJS49" s="429"/>
      <c r="CJT49" s="429"/>
      <c r="CJU49" s="429"/>
      <c r="CJV49" s="429"/>
      <c r="CJW49" s="429"/>
      <c r="CJX49" s="429"/>
      <c r="CJY49" s="429"/>
      <c r="CJZ49" s="429"/>
      <c r="CKA49" s="429"/>
      <c r="CKB49" s="429"/>
      <c r="CKC49" s="429"/>
      <c r="CKD49" s="429"/>
      <c r="CKE49" s="429"/>
      <c r="CKF49" s="429"/>
      <c r="CKG49" s="429"/>
      <c r="CKH49" s="429"/>
      <c r="CKI49" s="429"/>
      <c r="CKJ49" s="429"/>
      <c r="CKK49" s="429"/>
      <c r="CKL49" s="429"/>
      <c r="CKM49" s="429"/>
      <c r="CKN49" s="429"/>
      <c r="CKO49" s="429"/>
      <c r="CKP49" s="429"/>
      <c r="CKQ49" s="429"/>
      <c r="CKR49" s="429"/>
      <c r="CKS49" s="429"/>
      <c r="CKT49" s="429"/>
      <c r="CKU49" s="429"/>
      <c r="CKV49" s="429"/>
      <c r="CKW49" s="429"/>
      <c r="CKX49" s="429"/>
      <c r="CKY49" s="429"/>
      <c r="CKZ49" s="429"/>
      <c r="CLA49" s="429"/>
      <c r="CLB49" s="429"/>
      <c r="CLC49" s="429"/>
      <c r="CLD49" s="429"/>
      <c r="CLE49" s="429"/>
      <c r="CLF49" s="429"/>
      <c r="CLG49" s="429"/>
      <c r="CLH49" s="429"/>
      <c r="CLI49" s="429"/>
      <c r="CLJ49" s="429"/>
      <c r="CLK49" s="429"/>
      <c r="CLL49" s="429"/>
      <c r="CLM49" s="429"/>
      <c r="CLN49" s="429"/>
      <c r="CLO49" s="429"/>
      <c r="CLP49" s="429"/>
      <c r="CLQ49" s="429"/>
      <c r="CLR49" s="429"/>
      <c r="CLS49" s="429"/>
      <c r="CLT49" s="429"/>
      <c r="CLU49" s="429"/>
      <c r="CLV49" s="429"/>
      <c r="CLW49" s="429"/>
      <c r="CLX49" s="429"/>
      <c r="CLY49" s="429"/>
      <c r="CLZ49" s="429"/>
      <c r="CMA49" s="429"/>
      <c r="CMB49" s="429"/>
      <c r="CMC49" s="429"/>
      <c r="CMD49" s="429"/>
      <c r="CME49" s="429"/>
      <c r="CMF49" s="429"/>
      <c r="CMG49" s="429"/>
      <c r="CMH49" s="429"/>
      <c r="CMI49" s="429"/>
      <c r="CMJ49" s="429"/>
      <c r="CMK49" s="429"/>
      <c r="CML49" s="429"/>
      <c r="CMM49" s="429"/>
      <c r="CMN49" s="429"/>
      <c r="CMO49" s="429"/>
      <c r="CMP49" s="429"/>
      <c r="CMQ49" s="429"/>
      <c r="CMR49" s="429"/>
      <c r="CMS49" s="429"/>
      <c r="CMT49" s="429"/>
      <c r="CMU49" s="429"/>
      <c r="CMV49" s="429"/>
      <c r="CMW49" s="429"/>
      <c r="CMX49" s="429"/>
      <c r="CMY49" s="429"/>
      <c r="CMZ49" s="429"/>
      <c r="CNA49" s="429"/>
      <c r="CNB49" s="429"/>
      <c r="CNC49" s="429"/>
      <c r="CND49" s="429"/>
      <c r="CNE49" s="429"/>
      <c r="CNF49" s="429"/>
      <c r="CNG49" s="429"/>
      <c r="CNH49" s="429"/>
      <c r="CNI49" s="429"/>
      <c r="CNJ49" s="429"/>
      <c r="CNK49" s="429"/>
      <c r="CNL49" s="429"/>
      <c r="CNM49" s="429"/>
      <c r="CNN49" s="429"/>
      <c r="CNO49" s="429"/>
      <c r="CNP49" s="429"/>
      <c r="CNQ49" s="429"/>
      <c r="CNR49" s="429"/>
      <c r="CNS49" s="429"/>
      <c r="CNT49" s="429"/>
      <c r="CNU49" s="429"/>
      <c r="CNV49" s="429"/>
      <c r="CNW49" s="429"/>
      <c r="CNX49" s="429"/>
      <c r="CNY49" s="429"/>
      <c r="CNZ49" s="429"/>
      <c r="COA49" s="429"/>
      <c r="COB49" s="429"/>
      <c r="COC49" s="429"/>
      <c r="COD49" s="429"/>
      <c r="COE49" s="429"/>
      <c r="COF49" s="429"/>
      <c r="COG49" s="429"/>
      <c r="COH49" s="429"/>
      <c r="COI49" s="429"/>
      <c r="COJ49" s="429"/>
      <c r="COK49" s="429"/>
      <c r="COL49" s="429"/>
      <c r="COM49" s="429"/>
      <c r="CON49" s="429"/>
      <c r="COO49" s="429"/>
      <c r="COP49" s="429"/>
      <c r="COQ49" s="429"/>
      <c r="COR49" s="429"/>
      <c r="COS49" s="429"/>
      <c r="COT49" s="429"/>
      <c r="COU49" s="429"/>
      <c r="COV49" s="429"/>
      <c r="COW49" s="429"/>
      <c r="COX49" s="429"/>
      <c r="COY49" s="429"/>
      <c r="COZ49" s="429"/>
      <c r="CPA49" s="429"/>
      <c r="CPB49" s="429"/>
      <c r="CPC49" s="429"/>
      <c r="CPD49" s="429"/>
      <c r="CPE49" s="429"/>
      <c r="CPF49" s="429"/>
      <c r="CPG49" s="429"/>
      <c r="CPH49" s="429"/>
      <c r="CPI49" s="429"/>
      <c r="CPJ49" s="429"/>
      <c r="CPK49" s="429"/>
      <c r="CPL49" s="429"/>
      <c r="CPM49" s="429"/>
      <c r="CPN49" s="429"/>
      <c r="CPO49" s="429"/>
      <c r="CPP49" s="429"/>
      <c r="CPQ49" s="429"/>
      <c r="CPR49" s="429"/>
      <c r="CPS49" s="429"/>
      <c r="CPT49" s="429"/>
      <c r="CPU49" s="429"/>
      <c r="CPV49" s="429"/>
      <c r="CPW49" s="429"/>
      <c r="CPX49" s="429"/>
      <c r="CPY49" s="429"/>
      <c r="CPZ49" s="429"/>
      <c r="CQA49" s="429"/>
      <c r="CQB49" s="429"/>
      <c r="CQC49" s="429"/>
      <c r="CQD49" s="429"/>
      <c r="CQE49" s="429"/>
      <c r="CQF49" s="429"/>
      <c r="CQG49" s="429"/>
      <c r="CQH49" s="429"/>
      <c r="CQI49" s="429"/>
      <c r="CQJ49" s="429"/>
      <c r="CQK49" s="429"/>
      <c r="CQL49" s="429"/>
      <c r="CQM49" s="429"/>
      <c r="CQN49" s="429"/>
      <c r="CQO49" s="429"/>
      <c r="CQP49" s="429"/>
      <c r="CQQ49" s="429"/>
      <c r="CQR49" s="429"/>
      <c r="CQS49" s="429"/>
      <c r="CQT49" s="429"/>
      <c r="CQU49" s="429"/>
      <c r="CQV49" s="429"/>
      <c r="CQW49" s="429"/>
      <c r="CQX49" s="429"/>
      <c r="CQY49" s="429"/>
      <c r="CQZ49" s="429"/>
      <c r="CRA49" s="429"/>
      <c r="CRB49" s="429"/>
      <c r="CRC49" s="429"/>
      <c r="CRD49" s="429"/>
      <c r="CRE49" s="429"/>
      <c r="CRF49" s="429"/>
      <c r="CRG49" s="429"/>
      <c r="CRH49" s="429"/>
      <c r="CRI49" s="429"/>
      <c r="CRJ49" s="429"/>
      <c r="CRK49" s="429"/>
      <c r="CRL49" s="429"/>
      <c r="CRM49" s="429"/>
      <c r="CRN49" s="429"/>
      <c r="CRO49" s="429"/>
      <c r="CRP49" s="429"/>
      <c r="CRQ49" s="429"/>
      <c r="CRR49" s="429"/>
      <c r="CRS49" s="429"/>
      <c r="CRT49" s="429"/>
      <c r="CRU49" s="429"/>
      <c r="CRV49" s="429"/>
      <c r="CRW49" s="429"/>
      <c r="CRX49" s="429"/>
      <c r="CRY49" s="429"/>
      <c r="CRZ49" s="429"/>
      <c r="CSA49" s="429"/>
      <c r="CSB49" s="429"/>
      <c r="CSC49" s="429"/>
      <c r="CSD49" s="429"/>
      <c r="CSE49" s="429"/>
      <c r="CSF49" s="429"/>
      <c r="CSG49" s="429"/>
      <c r="CSH49" s="429"/>
      <c r="CSI49" s="429"/>
      <c r="CSJ49" s="429"/>
      <c r="CSK49" s="429"/>
      <c r="CSL49" s="429"/>
      <c r="CSM49" s="429"/>
      <c r="CSN49" s="429"/>
      <c r="CSO49" s="429"/>
      <c r="CSP49" s="429"/>
      <c r="CSQ49" s="429"/>
      <c r="CSR49" s="429"/>
      <c r="CSS49" s="429"/>
      <c r="CST49" s="429"/>
      <c r="CSU49" s="429"/>
      <c r="CSV49" s="429"/>
      <c r="CSW49" s="429"/>
      <c r="CSX49" s="429"/>
      <c r="CSY49" s="429"/>
      <c r="CSZ49" s="429"/>
      <c r="CTA49" s="429"/>
      <c r="CTB49" s="429"/>
      <c r="CTC49" s="429"/>
      <c r="CTD49" s="429"/>
      <c r="CTE49" s="429"/>
      <c r="CTF49" s="429"/>
      <c r="CTG49" s="429"/>
      <c r="CTH49" s="429"/>
      <c r="CTI49" s="429"/>
      <c r="CTJ49" s="429"/>
      <c r="CTK49" s="429"/>
      <c r="CTL49" s="429"/>
      <c r="CTM49" s="429"/>
      <c r="CTN49" s="429"/>
      <c r="CTO49" s="429"/>
      <c r="CTP49" s="429"/>
      <c r="CTQ49" s="429"/>
      <c r="CTR49" s="429"/>
      <c r="CTS49" s="429"/>
      <c r="CTT49" s="429"/>
      <c r="CTU49" s="429"/>
      <c r="CTV49" s="429"/>
      <c r="CTW49" s="429"/>
      <c r="CTX49" s="429"/>
      <c r="CTY49" s="429"/>
      <c r="CTZ49" s="429"/>
      <c r="CUA49" s="429"/>
      <c r="CUB49" s="429"/>
      <c r="CUC49" s="429"/>
      <c r="CUD49" s="429"/>
      <c r="CUE49" s="429"/>
      <c r="CUF49" s="429"/>
      <c r="CUG49" s="429"/>
      <c r="CUH49" s="429"/>
      <c r="CUI49" s="429"/>
      <c r="CUJ49" s="429"/>
      <c r="CUK49" s="429"/>
      <c r="CUL49" s="429"/>
      <c r="CUM49" s="429"/>
      <c r="CUN49" s="429"/>
      <c r="CUO49" s="429"/>
      <c r="CUP49" s="429"/>
      <c r="CUQ49" s="429"/>
      <c r="CUR49" s="429"/>
      <c r="CUS49" s="429"/>
      <c r="CUT49" s="429"/>
      <c r="CUU49" s="429"/>
      <c r="CUV49" s="429"/>
      <c r="CUW49" s="429"/>
      <c r="CUX49" s="429"/>
      <c r="CUY49" s="429"/>
      <c r="CUZ49" s="429"/>
      <c r="CVA49" s="429"/>
      <c r="CVB49" s="429"/>
      <c r="CVC49" s="429"/>
      <c r="CVD49" s="429"/>
      <c r="CVE49" s="429"/>
      <c r="CVF49" s="429"/>
      <c r="CVG49" s="429"/>
      <c r="CVH49" s="429"/>
      <c r="CVI49" s="429"/>
      <c r="CVJ49" s="429"/>
      <c r="CVK49" s="429"/>
      <c r="CVL49" s="429"/>
      <c r="CVM49" s="429"/>
      <c r="CVN49" s="429"/>
      <c r="CVO49" s="429"/>
      <c r="CVP49" s="429"/>
      <c r="CVQ49" s="429"/>
      <c r="CVR49" s="429"/>
      <c r="CVS49" s="429"/>
      <c r="CVT49" s="429"/>
      <c r="CVU49" s="429"/>
      <c r="CVV49" s="429"/>
      <c r="CVW49" s="429"/>
      <c r="CVX49" s="429"/>
      <c r="CVY49" s="429"/>
      <c r="CVZ49" s="429"/>
      <c r="CWA49" s="429"/>
      <c r="CWB49" s="429"/>
      <c r="CWC49" s="429"/>
      <c r="CWD49" s="429"/>
      <c r="CWE49" s="429"/>
      <c r="CWF49" s="429"/>
      <c r="CWG49" s="429"/>
      <c r="CWH49" s="429"/>
      <c r="CWI49" s="429"/>
      <c r="CWJ49" s="429"/>
      <c r="CWK49" s="429"/>
      <c r="CWL49" s="429"/>
      <c r="CWM49" s="429"/>
      <c r="CWN49" s="429"/>
      <c r="CWO49" s="429"/>
      <c r="CWP49" s="429"/>
      <c r="CWQ49" s="429"/>
      <c r="CWR49" s="429"/>
      <c r="CWS49" s="429"/>
      <c r="CWT49" s="429"/>
      <c r="CWU49" s="429"/>
      <c r="CWV49" s="429"/>
      <c r="CWW49" s="429"/>
      <c r="CWX49" s="429"/>
      <c r="CWY49" s="429"/>
      <c r="CWZ49" s="429"/>
      <c r="CXA49" s="429"/>
      <c r="CXB49" s="429"/>
      <c r="CXC49" s="429"/>
      <c r="CXD49" s="429"/>
      <c r="CXE49" s="429"/>
      <c r="CXF49" s="429"/>
      <c r="CXG49" s="429"/>
      <c r="CXH49" s="429"/>
      <c r="CXI49" s="429"/>
      <c r="CXJ49" s="429"/>
      <c r="CXK49" s="429"/>
      <c r="CXL49" s="429"/>
      <c r="CXM49" s="429"/>
      <c r="CXN49" s="429"/>
      <c r="CXO49" s="429"/>
      <c r="CXP49" s="429"/>
      <c r="CXQ49" s="429"/>
      <c r="CXR49" s="429"/>
      <c r="CXS49" s="429"/>
      <c r="CXT49" s="429"/>
      <c r="CXU49" s="429"/>
      <c r="CXV49" s="429"/>
      <c r="CXW49" s="429"/>
      <c r="CXX49" s="429"/>
      <c r="CXY49" s="429"/>
      <c r="CXZ49" s="429"/>
      <c r="CYA49" s="429"/>
      <c r="CYB49" s="429"/>
      <c r="CYC49" s="429"/>
      <c r="CYD49" s="429"/>
      <c r="CYE49" s="429"/>
      <c r="CYF49" s="429"/>
      <c r="CYG49" s="429"/>
      <c r="CYH49" s="429"/>
      <c r="CYI49" s="429"/>
      <c r="CYJ49" s="429"/>
      <c r="CYK49" s="429"/>
      <c r="CYL49" s="429"/>
      <c r="CYM49" s="429"/>
      <c r="CYN49" s="429"/>
      <c r="CYO49" s="429"/>
      <c r="CYP49" s="429"/>
      <c r="CYQ49" s="429"/>
      <c r="CYR49" s="429"/>
      <c r="CYS49" s="429"/>
      <c r="CYT49" s="429"/>
      <c r="CYU49" s="429"/>
      <c r="CYV49" s="429"/>
      <c r="CYW49" s="429"/>
      <c r="CYX49" s="429"/>
      <c r="CYY49" s="429"/>
      <c r="CYZ49" s="429"/>
      <c r="CZA49" s="429"/>
      <c r="CZB49" s="429"/>
      <c r="CZC49" s="429"/>
      <c r="CZD49" s="429"/>
      <c r="CZE49" s="429"/>
      <c r="CZF49" s="429"/>
      <c r="CZG49" s="429"/>
      <c r="CZH49" s="429"/>
      <c r="CZI49" s="429"/>
      <c r="CZJ49" s="429"/>
      <c r="CZK49" s="429"/>
      <c r="CZL49" s="429"/>
      <c r="CZM49" s="429"/>
      <c r="CZN49" s="429"/>
      <c r="CZO49" s="429"/>
      <c r="CZP49" s="429"/>
      <c r="CZQ49" s="429"/>
      <c r="CZR49" s="429"/>
      <c r="CZS49" s="429"/>
      <c r="CZT49" s="429"/>
      <c r="CZU49" s="429"/>
      <c r="CZV49" s="429"/>
      <c r="CZW49" s="429"/>
      <c r="CZX49" s="429"/>
      <c r="CZY49" s="429"/>
      <c r="CZZ49" s="429"/>
      <c r="DAA49" s="429"/>
      <c r="DAB49" s="429"/>
      <c r="DAC49" s="429"/>
      <c r="DAD49" s="429"/>
      <c r="DAE49" s="429"/>
      <c r="DAF49" s="429"/>
      <c r="DAG49" s="429"/>
      <c r="DAH49" s="429"/>
      <c r="DAI49" s="429"/>
      <c r="DAJ49" s="429"/>
      <c r="DAK49" s="429"/>
      <c r="DAL49" s="429"/>
      <c r="DAM49" s="429"/>
      <c r="DAN49" s="429"/>
      <c r="DAO49" s="429"/>
      <c r="DAP49" s="429"/>
      <c r="DAQ49" s="429"/>
      <c r="DAR49" s="429"/>
      <c r="DAS49" s="429"/>
      <c r="DAT49" s="429"/>
      <c r="DAU49" s="429"/>
      <c r="DAV49" s="429"/>
      <c r="DAW49" s="429"/>
      <c r="DAX49" s="429"/>
      <c r="DAY49" s="429"/>
      <c r="DAZ49" s="429"/>
      <c r="DBA49" s="429"/>
      <c r="DBB49" s="429"/>
      <c r="DBC49" s="429"/>
      <c r="DBD49" s="429"/>
      <c r="DBE49" s="429"/>
      <c r="DBF49" s="429"/>
      <c r="DBG49" s="429"/>
      <c r="DBH49" s="429"/>
      <c r="DBI49" s="429"/>
      <c r="DBJ49" s="429"/>
      <c r="DBK49" s="429"/>
      <c r="DBL49" s="429"/>
      <c r="DBM49" s="429"/>
      <c r="DBN49" s="429"/>
      <c r="DBO49" s="429"/>
      <c r="DBP49" s="429"/>
      <c r="DBQ49" s="429"/>
      <c r="DBR49" s="429"/>
      <c r="DBS49" s="429"/>
      <c r="DBT49" s="429"/>
      <c r="DBU49" s="429"/>
      <c r="DBV49" s="429"/>
      <c r="DBW49" s="429"/>
      <c r="DBX49" s="429"/>
      <c r="DBY49" s="429"/>
      <c r="DBZ49" s="429"/>
      <c r="DCA49" s="429"/>
      <c r="DCB49" s="429"/>
      <c r="DCC49" s="429"/>
      <c r="DCD49" s="429"/>
      <c r="DCE49" s="429"/>
      <c r="DCF49" s="429"/>
      <c r="DCG49" s="429"/>
      <c r="DCH49" s="429"/>
      <c r="DCI49" s="429"/>
      <c r="DCJ49" s="429"/>
      <c r="DCK49" s="429"/>
      <c r="DCL49" s="429"/>
      <c r="DCM49" s="429"/>
      <c r="DCN49" s="429"/>
      <c r="DCO49" s="429"/>
      <c r="DCP49" s="429"/>
      <c r="DCQ49" s="429"/>
      <c r="DCR49" s="429"/>
      <c r="DCS49" s="429"/>
      <c r="DCT49" s="429"/>
      <c r="DCU49" s="429"/>
      <c r="DCV49" s="429"/>
      <c r="DCW49" s="429"/>
      <c r="DCX49" s="429"/>
      <c r="DCY49" s="429"/>
      <c r="DCZ49" s="429"/>
      <c r="DDA49" s="429"/>
      <c r="DDB49" s="429"/>
      <c r="DDC49" s="429"/>
      <c r="DDD49" s="429"/>
      <c r="DDE49" s="429"/>
      <c r="DDF49" s="429"/>
      <c r="DDG49" s="429"/>
      <c r="DDH49" s="429"/>
      <c r="DDI49" s="429"/>
      <c r="DDJ49" s="429"/>
      <c r="DDK49" s="429"/>
      <c r="DDL49" s="429"/>
      <c r="DDM49" s="429"/>
      <c r="DDN49" s="429"/>
      <c r="DDO49" s="429"/>
      <c r="DDP49" s="429"/>
      <c r="DDQ49" s="429"/>
      <c r="DDR49" s="429"/>
      <c r="DDS49" s="429"/>
      <c r="DDT49" s="429"/>
      <c r="DDU49" s="429"/>
      <c r="DDV49" s="429"/>
      <c r="DDW49" s="429"/>
      <c r="DDX49" s="429"/>
      <c r="DDY49" s="429"/>
      <c r="DDZ49" s="429"/>
      <c r="DEA49" s="429"/>
      <c r="DEB49" s="429"/>
      <c r="DEC49" s="429"/>
      <c r="DED49" s="429"/>
      <c r="DEE49" s="429"/>
      <c r="DEF49" s="429"/>
      <c r="DEG49" s="429"/>
      <c r="DEH49" s="429"/>
      <c r="DEI49" s="429"/>
      <c r="DEJ49" s="429"/>
      <c r="DEK49" s="429"/>
      <c r="DEL49" s="429"/>
      <c r="DEM49" s="429"/>
      <c r="DEN49" s="429"/>
      <c r="DEO49" s="429"/>
      <c r="DEP49" s="429"/>
      <c r="DEQ49" s="429"/>
      <c r="DER49" s="429"/>
      <c r="DES49" s="429"/>
      <c r="DET49" s="429"/>
      <c r="DEU49" s="429"/>
      <c r="DEV49" s="429"/>
      <c r="DEW49" s="429"/>
      <c r="DEX49" s="429"/>
      <c r="DEY49" s="429"/>
      <c r="DEZ49" s="429"/>
      <c r="DFA49" s="429"/>
      <c r="DFB49" s="429"/>
      <c r="DFC49" s="429"/>
      <c r="DFD49" s="429"/>
      <c r="DFE49" s="429"/>
      <c r="DFF49" s="429"/>
      <c r="DFG49" s="429"/>
      <c r="DFH49" s="429"/>
      <c r="DFI49" s="429"/>
      <c r="DFJ49" s="429"/>
      <c r="DFK49" s="429"/>
      <c r="DFL49" s="429"/>
      <c r="DFM49" s="429"/>
      <c r="DFN49" s="429"/>
      <c r="DFO49" s="429"/>
      <c r="DFP49" s="429"/>
      <c r="DFQ49" s="429"/>
      <c r="DFR49" s="429"/>
      <c r="DFS49" s="429"/>
      <c r="DFT49" s="429"/>
      <c r="DFU49" s="429"/>
      <c r="DFV49" s="429"/>
      <c r="DFW49" s="429"/>
      <c r="DFX49" s="429"/>
      <c r="DFY49" s="429"/>
      <c r="DFZ49" s="429"/>
      <c r="DGA49" s="429"/>
      <c r="DGB49" s="429"/>
      <c r="DGC49" s="429"/>
      <c r="DGD49" s="429"/>
      <c r="DGE49" s="429"/>
      <c r="DGF49" s="429"/>
      <c r="DGG49" s="429"/>
      <c r="DGH49" s="429"/>
      <c r="DGI49" s="429"/>
      <c r="DGJ49" s="429"/>
      <c r="DGK49" s="429"/>
      <c r="DGL49" s="429"/>
      <c r="DGM49" s="429"/>
      <c r="DGN49" s="429"/>
      <c r="DGO49" s="429"/>
      <c r="DGP49" s="429"/>
      <c r="DGQ49" s="429"/>
      <c r="DGR49" s="429"/>
      <c r="DGS49" s="429"/>
      <c r="DGT49" s="429"/>
      <c r="DGU49" s="429"/>
      <c r="DGV49" s="429"/>
      <c r="DGW49" s="429"/>
      <c r="DGX49" s="429"/>
      <c r="DGY49" s="429"/>
      <c r="DGZ49" s="429"/>
      <c r="DHA49" s="429"/>
      <c r="DHB49" s="429"/>
      <c r="DHC49" s="429"/>
      <c r="DHD49" s="429"/>
      <c r="DHE49" s="429"/>
      <c r="DHF49" s="429"/>
      <c r="DHG49" s="429"/>
      <c r="DHH49" s="429"/>
      <c r="DHI49" s="429"/>
      <c r="DHJ49" s="429"/>
      <c r="DHK49" s="429"/>
      <c r="DHL49" s="429"/>
      <c r="DHM49" s="429"/>
      <c r="DHN49" s="429"/>
      <c r="DHO49" s="429"/>
      <c r="DHP49" s="429"/>
      <c r="DHQ49" s="429"/>
      <c r="DHR49" s="429"/>
      <c r="DHS49" s="429"/>
      <c r="DHT49" s="429"/>
      <c r="DHU49" s="429"/>
      <c r="DHV49" s="429"/>
      <c r="DHW49" s="429"/>
      <c r="DHX49" s="429"/>
      <c r="DHY49" s="429"/>
      <c r="DHZ49" s="429"/>
      <c r="DIA49" s="429"/>
      <c r="DIB49" s="429"/>
      <c r="DIC49" s="429"/>
      <c r="DID49" s="429"/>
      <c r="DIE49" s="429"/>
      <c r="DIF49" s="429"/>
      <c r="DIG49" s="429"/>
      <c r="DIH49" s="429"/>
      <c r="DII49" s="429"/>
      <c r="DIJ49" s="429"/>
      <c r="DIK49" s="429"/>
      <c r="DIL49" s="429"/>
      <c r="DIM49" s="429"/>
      <c r="DIN49" s="429"/>
      <c r="DIO49" s="429"/>
      <c r="DIP49" s="429"/>
      <c r="DIQ49" s="429"/>
      <c r="DIR49" s="429"/>
      <c r="DIS49" s="429"/>
      <c r="DIT49" s="429"/>
      <c r="DIU49" s="429"/>
      <c r="DIV49" s="429"/>
      <c r="DIW49" s="429"/>
      <c r="DIX49" s="429"/>
      <c r="DIY49" s="429"/>
      <c r="DIZ49" s="429"/>
      <c r="DJA49" s="429"/>
      <c r="DJB49" s="429"/>
      <c r="DJC49" s="429"/>
      <c r="DJD49" s="429"/>
      <c r="DJE49" s="429"/>
      <c r="DJF49" s="429"/>
      <c r="DJG49" s="429"/>
      <c r="DJH49" s="429"/>
      <c r="DJI49" s="429"/>
      <c r="DJJ49" s="429"/>
      <c r="DJK49" s="429"/>
      <c r="DJL49" s="429"/>
      <c r="DJM49" s="429"/>
      <c r="DJN49" s="429"/>
      <c r="DJO49" s="429"/>
      <c r="DJP49" s="429"/>
      <c r="DJQ49" s="429"/>
      <c r="DJR49" s="429"/>
      <c r="DJS49" s="429"/>
      <c r="DJT49" s="429"/>
      <c r="DJU49" s="429"/>
      <c r="DJV49" s="429"/>
      <c r="DJW49" s="429"/>
      <c r="DJX49" s="429"/>
      <c r="DJY49" s="429"/>
      <c r="DJZ49" s="429"/>
      <c r="DKA49" s="429"/>
      <c r="DKB49" s="429"/>
      <c r="DKC49" s="429"/>
      <c r="DKD49" s="429"/>
      <c r="DKE49" s="429"/>
      <c r="DKF49" s="429"/>
      <c r="DKG49" s="429"/>
      <c r="DKH49" s="429"/>
      <c r="DKI49" s="429"/>
      <c r="DKJ49" s="429"/>
      <c r="DKK49" s="429"/>
      <c r="DKL49" s="429"/>
      <c r="DKM49" s="429"/>
      <c r="DKN49" s="429"/>
      <c r="DKO49" s="429"/>
      <c r="DKP49" s="429"/>
      <c r="DKQ49" s="429"/>
      <c r="DKR49" s="429"/>
      <c r="DKS49" s="429"/>
      <c r="DKT49" s="429"/>
      <c r="DKU49" s="429"/>
      <c r="DKV49" s="429"/>
      <c r="DKW49" s="429"/>
      <c r="DKX49" s="429"/>
      <c r="DKY49" s="429"/>
      <c r="DKZ49" s="429"/>
      <c r="DLA49" s="429"/>
      <c r="DLB49" s="429"/>
      <c r="DLC49" s="429"/>
      <c r="DLD49" s="429"/>
      <c r="DLE49" s="429"/>
      <c r="DLF49" s="429"/>
      <c r="DLG49" s="429"/>
      <c r="DLH49" s="429"/>
      <c r="DLI49" s="429"/>
      <c r="DLJ49" s="429"/>
      <c r="DLK49" s="429"/>
      <c r="DLL49" s="429"/>
      <c r="DLM49" s="429"/>
      <c r="DLN49" s="429"/>
      <c r="DLO49" s="429"/>
      <c r="DLP49" s="429"/>
      <c r="DLQ49" s="429"/>
      <c r="DLR49" s="429"/>
      <c r="DLS49" s="429"/>
      <c r="DLT49" s="429"/>
      <c r="DLU49" s="429"/>
      <c r="DLV49" s="429"/>
      <c r="DLW49" s="429"/>
      <c r="DLX49" s="429"/>
      <c r="DLY49" s="429"/>
      <c r="DLZ49" s="429"/>
      <c r="DMA49" s="429"/>
      <c r="DMB49" s="429"/>
      <c r="DMC49" s="429"/>
      <c r="DMD49" s="429"/>
      <c r="DME49" s="429"/>
      <c r="DMF49" s="429"/>
      <c r="DMG49" s="429"/>
      <c r="DMH49" s="429"/>
      <c r="DMI49" s="429"/>
      <c r="DMJ49" s="429"/>
      <c r="DMK49" s="429"/>
      <c r="DML49" s="429"/>
      <c r="DMM49" s="429"/>
      <c r="DMN49" s="429"/>
      <c r="DMO49" s="429"/>
      <c r="DMP49" s="429"/>
      <c r="DMQ49" s="429"/>
      <c r="DMR49" s="429"/>
      <c r="DMS49" s="429"/>
      <c r="DMT49" s="429"/>
      <c r="DMU49" s="429"/>
      <c r="DMV49" s="429"/>
      <c r="DMW49" s="429"/>
      <c r="DMX49" s="429"/>
      <c r="DMY49" s="429"/>
      <c r="DMZ49" s="429"/>
      <c r="DNA49" s="429"/>
      <c r="DNB49" s="429"/>
      <c r="DNC49" s="429"/>
      <c r="DND49" s="429"/>
      <c r="DNE49" s="429"/>
      <c r="DNF49" s="429"/>
      <c r="DNG49" s="429"/>
      <c r="DNH49" s="429"/>
      <c r="DNI49" s="429"/>
      <c r="DNJ49" s="429"/>
      <c r="DNK49" s="429"/>
      <c r="DNL49" s="429"/>
      <c r="DNM49" s="429"/>
      <c r="DNN49" s="429"/>
      <c r="DNO49" s="429"/>
      <c r="DNP49" s="429"/>
      <c r="DNQ49" s="429"/>
      <c r="DNR49" s="429"/>
      <c r="DNS49" s="429"/>
      <c r="DNT49" s="429"/>
      <c r="DNU49" s="429"/>
      <c r="DNV49" s="429"/>
      <c r="DNW49" s="429"/>
      <c r="DNX49" s="429"/>
      <c r="DNY49" s="429"/>
      <c r="DNZ49" s="429"/>
      <c r="DOA49" s="429"/>
      <c r="DOB49" s="429"/>
      <c r="DOC49" s="429"/>
      <c r="DOD49" s="429"/>
      <c r="DOE49" s="429"/>
      <c r="DOF49" s="429"/>
      <c r="DOG49" s="429"/>
      <c r="DOH49" s="429"/>
      <c r="DOI49" s="429"/>
      <c r="DOJ49" s="429"/>
      <c r="DOK49" s="429"/>
      <c r="DOL49" s="429"/>
      <c r="DOM49" s="429"/>
      <c r="DON49" s="429"/>
      <c r="DOO49" s="429"/>
      <c r="DOP49" s="429"/>
      <c r="DOQ49" s="429"/>
      <c r="DOR49" s="429"/>
      <c r="DOS49" s="429"/>
      <c r="DOT49" s="429"/>
      <c r="DOU49" s="429"/>
      <c r="DOV49" s="429"/>
      <c r="DOW49" s="429"/>
      <c r="DOX49" s="429"/>
      <c r="DOY49" s="429"/>
      <c r="DOZ49" s="429"/>
      <c r="DPA49" s="429"/>
      <c r="DPB49" s="429"/>
      <c r="DPC49" s="429"/>
      <c r="DPD49" s="429"/>
      <c r="DPE49" s="429"/>
      <c r="DPF49" s="429"/>
      <c r="DPG49" s="429"/>
      <c r="DPH49" s="429"/>
      <c r="DPI49" s="429"/>
      <c r="DPJ49" s="429"/>
      <c r="DPK49" s="429"/>
      <c r="DPL49" s="429"/>
      <c r="DPM49" s="429"/>
      <c r="DPN49" s="429"/>
      <c r="DPO49" s="429"/>
      <c r="DPP49" s="429"/>
      <c r="DPQ49" s="429"/>
      <c r="DPR49" s="429"/>
      <c r="DPS49" s="429"/>
      <c r="DPT49" s="429"/>
      <c r="DPU49" s="429"/>
      <c r="DPV49" s="429"/>
      <c r="DPW49" s="429"/>
      <c r="DPX49" s="429"/>
      <c r="DPY49" s="429"/>
      <c r="DPZ49" s="429"/>
      <c r="DQA49" s="429"/>
      <c r="DQB49" s="429"/>
      <c r="DQC49" s="429"/>
      <c r="DQD49" s="429"/>
      <c r="DQE49" s="429"/>
      <c r="DQF49" s="429"/>
      <c r="DQG49" s="429"/>
      <c r="DQH49" s="429"/>
      <c r="DQI49" s="429"/>
      <c r="DQJ49" s="429"/>
      <c r="DQK49" s="429"/>
      <c r="DQL49" s="429"/>
      <c r="DQM49" s="429"/>
      <c r="DQN49" s="429"/>
      <c r="DQO49" s="429"/>
      <c r="DQP49" s="429"/>
      <c r="DQQ49" s="429"/>
      <c r="DQR49" s="429"/>
      <c r="DQS49" s="429"/>
      <c r="DQT49" s="429"/>
      <c r="DQU49" s="429"/>
      <c r="DQV49" s="429"/>
      <c r="DQW49" s="429"/>
      <c r="DQX49" s="429"/>
      <c r="DQY49" s="429"/>
      <c r="DQZ49" s="429"/>
      <c r="DRA49" s="429"/>
      <c r="DRB49" s="429"/>
      <c r="DRC49" s="429"/>
      <c r="DRD49" s="429"/>
      <c r="DRE49" s="429"/>
      <c r="DRF49" s="429"/>
      <c r="DRG49" s="429"/>
      <c r="DRH49" s="429"/>
      <c r="DRI49" s="429"/>
      <c r="DRJ49" s="429"/>
      <c r="DRK49" s="429"/>
      <c r="DRL49" s="429"/>
      <c r="DRM49" s="429"/>
      <c r="DRN49" s="429"/>
      <c r="DRO49" s="429"/>
      <c r="DRP49" s="429"/>
      <c r="DRQ49" s="429"/>
      <c r="DRR49" s="429"/>
      <c r="DRS49" s="429"/>
      <c r="DRT49" s="429"/>
      <c r="DRU49" s="429"/>
      <c r="DRV49" s="429"/>
      <c r="DRW49" s="429"/>
      <c r="DRX49" s="429"/>
      <c r="DRY49" s="429"/>
      <c r="DRZ49" s="429"/>
      <c r="DSA49" s="429"/>
      <c r="DSB49" s="429"/>
      <c r="DSC49" s="429"/>
      <c r="DSD49" s="429"/>
      <c r="DSE49" s="429"/>
      <c r="DSF49" s="429"/>
      <c r="DSG49" s="429"/>
      <c r="DSH49" s="429"/>
      <c r="DSI49" s="429"/>
      <c r="DSJ49" s="429"/>
      <c r="DSK49" s="429"/>
      <c r="DSL49" s="429"/>
      <c r="DSM49" s="429"/>
      <c r="DSN49" s="429"/>
      <c r="DSO49" s="429"/>
      <c r="DSP49" s="429"/>
      <c r="DSQ49" s="429"/>
      <c r="DSR49" s="429"/>
      <c r="DSS49" s="429"/>
      <c r="DST49" s="429"/>
      <c r="DSU49" s="429"/>
      <c r="DSV49" s="429"/>
      <c r="DSW49" s="429"/>
      <c r="DSX49" s="429"/>
      <c r="DSY49" s="429"/>
      <c r="DSZ49" s="429"/>
      <c r="DTA49" s="429"/>
      <c r="DTB49" s="429"/>
      <c r="DTC49" s="429"/>
      <c r="DTD49" s="429"/>
      <c r="DTE49" s="429"/>
      <c r="DTF49" s="429"/>
      <c r="DTG49" s="429"/>
      <c r="DTH49" s="429"/>
      <c r="DTI49" s="429"/>
      <c r="DTJ49" s="429"/>
      <c r="DTK49" s="429"/>
      <c r="DTL49" s="429"/>
      <c r="DTM49" s="429"/>
      <c r="DTN49" s="429"/>
      <c r="DTO49" s="429"/>
      <c r="DTP49" s="429"/>
      <c r="DTQ49" s="429"/>
      <c r="DTR49" s="429"/>
      <c r="DTS49" s="429"/>
      <c r="DTT49" s="429"/>
      <c r="DTU49" s="429"/>
      <c r="DTV49" s="429"/>
      <c r="DTW49" s="429"/>
      <c r="DTX49" s="429"/>
      <c r="DTY49" s="429"/>
      <c r="DTZ49" s="429"/>
      <c r="DUA49" s="429"/>
      <c r="DUB49" s="429"/>
      <c r="DUC49" s="429"/>
      <c r="DUD49" s="429"/>
      <c r="DUE49" s="429"/>
      <c r="DUF49" s="429"/>
      <c r="DUG49" s="429"/>
      <c r="DUH49" s="429"/>
      <c r="DUI49" s="429"/>
      <c r="DUJ49" s="429"/>
      <c r="DUK49" s="429"/>
      <c r="DUL49" s="429"/>
      <c r="DUM49" s="429"/>
      <c r="DUN49" s="429"/>
      <c r="DUO49" s="429"/>
      <c r="DUP49" s="429"/>
      <c r="DUQ49" s="429"/>
      <c r="DUR49" s="429"/>
      <c r="DUS49" s="429"/>
      <c r="DUT49" s="429"/>
      <c r="DUU49" s="429"/>
      <c r="DUV49" s="429"/>
      <c r="DUW49" s="429"/>
      <c r="DUX49" s="429"/>
      <c r="DUY49" s="429"/>
      <c r="DUZ49" s="429"/>
      <c r="DVA49" s="429"/>
      <c r="DVB49" s="429"/>
      <c r="DVC49" s="429"/>
      <c r="DVD49" s="429"/>
      <c r="DVE49" s="429"/>
      <c r="DVF49" s="429"/>
      <c r="DVG49" s="429"/>
      <c r="DVH49" s="429"/>
      <c r="DVI49" s="429"/>
      <c r="DVJ49" s="429"/>
      <c r="DVK49" s="429"/>
      <c r="DVL49" s="429"/>
      <c r="DVM49" s="429"/>
      <c r="DVN49" s="429"/>
      <c r="DVO49" s="429"/>
      <c r="DVP49" s="429"/>
      <c r="DVQ49" s="429"/>
      <c r="DVR49" s="429"/>
      <c r="DVS49" s="429"/>
      <c r="DVT49" s="429"/>
      <c r="DVU49" s="429"/>
      <c r="DVV49" s="429"/>
      <c r="DVW49" s="429"/>
      <c r="DVX49" s="429"/>
      <c r="DVY49" s="429"/>
      <c r="DVZ49" s="429"/>
      <c r="DWA49" s="429"/>
      <c r="DWB49" s="429"/>
      <c r="DWC49" s="429"/>
      <c r="DWD49" s="429"/>
      <c r="DWE49" s="429"/>
      <c r="DWF49" s="429"/>
      <c r="DWG49" s="429"/>
      <c r="DWH49" s="429"/>
      <c r="DWI49" s="429"/>
      <c r="DWJ49" s="429"/>
      <c r="DWK49" s="429"/>
      <c r="DWL49" s="429"/>
      <c r="DWM49" s="429"/>
      <c r="DWN49" s="429"/>
      <c r="DWO49" s="429"/>
      <c r="DWP49" s="429"/>
      <c r="DWQ49" s="429"/>
      <c r="DWR49" s="429"/>
      <c r="DWS49" s="429"/>
      <c r="DWT49" s="429"/>
      <c r="DWU49" s="429"/>
      <c r="DWV49" s="429"/>
      <c r="DWW49" s="429"/>
      <c r="DWX49" s="429"/>
      <c r="DWY49" s="429"/>
      <c r="DWZ49" s="429"/>
      <c r="DXA49" s="429"/>
      <c r="DXB49" s="429"/>
      <c r="DXC49" s="429"/>
      <c r="DXD49" s="429"/>
      <c r="DXE49" s="429"/>
      <c r="DXF49" s="429"/>
      <c r="DXG49" s="429"/>
      <c r="DXH49" s="429"/>
      <c r="DXI49" s="429"/>
      <c r="DXJ49" s="429"/>
      <c r="DXK49" s="429"/>
      <c r="DXL49" s="429"/>
      <c r="DXM49" s="429"/>
      <c r="DXN49" s="429"/>
      <c r="DXO49" s="429"/>
      <c r="DXP49" s="429"/>
      <c r="DXQ49" s="429"/>
      <c r="DXR49" s="429"/>
      <c r="DXS49" s="429"/>
      <c r="DXT49" s="429"/>
      <c r="DXU49" s="429"/>
      <c r="DXV49" s="429"/>
      <c r="DXW49" s="429"/>
      <c r="DXX49" s="429"/>
      <c r="DXY49" s="429"/>
      <c r="DXZ49" s="429"/>
      <c r="DYA49" s="429"/>
      <c r="DYB49" s="429"/>
      <c r="DYC49" s="429"/>
      <c r="DYD49" s="429"/>
      <c r="DYE49" s="429"/>
      <c r="DYF49" s="429"/>
      <c r="DYG49" s="429"/>
      <c r="DYH49" s="429"/>
      <c r="DYI49" s="429"/>
      <c r="DYJ49" s="429"/>
      <c r="DYK49" s="429"/>
      <c r="DYL49" s="429"/>
      <c r="DYM49" s="429"/>
      <c r="DYN49" s="429"/>
      <c r="DYO49" s="429"/>
      <c r="DYP49" s="429"/>
      <c r="DYQ49" s="429"/>
      <c r="DYR49" s="429"/>
      <c r="DYS49" s="429"/>
      <c r="DYT49" s="429"/>
      <c r="DYU49" s="429"/>
      <c r="DYV49" s="429"/>
      <c r="DYW49" s="429"/>
      <c r="DYX49" s="429"/>
      <c r="DYY49" s="429"/>
      <c r="DYZ49" s="429"/>
      <c r="DZA49" s="429"/>
      <c r="DZB49" s="429"/>
      <c r="DZC49" s="429"/>
      <c r="DZD49" s="429"/>
      <c r="DZE49" s="429"/>
      <c r="DZF49" s="429"/>
      <c r="DZG49" s="429"/>
      <c r="DZH49" s="429"/>
      <c r="DZI49" s="429"/>
      <c r="DZJ49" s="429"/>
      <c r="DZK49" s="429"/>
      <c r="DZL49" s="429"/>
      <c r="DZM49" s="429"/>
      <c r="DZN49" s="429"/>
      <c r="DZO49" s="429"/>
      <c r="DZP49" s="429"/>
      <c r="DZQ49" s="429"/>
      <c r="DZR49" s="429"/>
      <c r="DZS49" s="429"/>
      <c r="DZT49" s="429"/>
      <c r="DZU49" s="429"/>
      <c r="DZV49" s="429"/>
      <c r="DZW49" s="429"/>
      <c r="DZX49" s="429"/>
      <c r="DZY49" s="429"/>
      <c r="DZZ49" s="429"/>
      <c r="EAA49" s="429"/>
      <c r="EAB49" s="429"/>
      <c r="EAC49" s="429"/>
      <c r="EAD49" s="429"/>
      <c r="EAE49" s="429"/>
      <c r="EAF49" s="429"/>
      <c r="EAG49" s="429"/>
      <c r="EAH49" s="429"/>
      <c r="EAI49" s="429"/>
      <c r="EAJ49" s="429"/>
      <c r="EAK49" s="429"/>
      <c r="EAL49" s="429"/>
      <c r="EAM49" s="429"/>
      <c r="EAN49" s="429"/>
      <c r="EAO49" s="429"/>
      <c r="EAP49" s="429"/>
      <c r="EAQ49" s="429"/>
      <c r="EAR49" s="429"/>
      <c r="EAS49" s="429"/>
      <c r="EAT49" s="429"/>
      <c r="EAU49" s="429"/>
      <c r="EAV49" s="429"/>
      <c r="EAW49" s="429"/>
      <c r="EAX49" s="429"/>
      <c r="EAY49" s="429"/>
      <c r="EAZ49" s="429"/>
      <c r="EBA49" s="429"/>
      <c r="EBB49" s="429"/>
      <c r="EBC49" s="429"/>
      <c r="EBD49" s="429"/>
      <c r="EBE49" s="429"/>
      <c r="EBF49" s="429"/>
      <c r="EBG49" s="429"/>
      <c r="EBH49" s="429"/>
      <c r="EBI49" s="429"/>
      <c r="EBJ49" s="429"/>
      <c r="EBK49" s="429"/>
      <c r="EBL49" s="429"/>
      <c r="EBM49" s="429"/>
      <c r="EBN49" s="429"/>
      <c r="EBO49" s="429"/>
      <c r="EBP49" s="429"/>
      <c r="EBQ49" s="429"/>
      <c r="EBR49" s="429"/>
      <c r="EBS49" s="429"/>
      <c r="EBT49" s="429"/>
      <c r="EBU49" s="429"/>
      <c r="EBV49" s="429"/>
      <c r="EBW49" s="429"/>
      <c r="EBX49" s="429"/>
      <c r="EBY49" s="429"/>
      <c r="EBZ49" s="429"/>
      <c r="ECA49" s="429"/>
      <c r="ECB49" s="429"/>
      <c r="ECC49" s="429"/>
      <c r="ECD49" s="429"/>
      <c r="ECE49" s="429"/>
      <c r="ECF49" s="429"/>
      <c r="ECG49" s="429"/>
      <c r="ECH49" s="429"/>
      <c r="ECI49" s="429"/>
      <c r="ECJ49" s="429"/>
      <c r="ECK49" s="429"/>
      <c r="ECL49" s="429"/>
      <c r="ECM49" s="429"/>
      <c r="ECN49" s="429"/>
      <c r="ECO49" s="429"/>
      <c r="ECP49" s="429"/>
      <c r="ECQ49" s="429"/>
      <c r="ECR49" s="429"/>
      <c r="ECS49" s="429"/>
      <c r="ECT49" s="429"/>
      <c r="ECU49" s="429"/>
      <c r="ECV49" s="429"/>
      <c r="ECW49" s="429"/>
      <c r="ECX49" s="429"/>
      <c r="ECY49" s="429"/>
      <c r="ECZ49" s="429"/>
      <c r="EDA49" s="429"/>
      <c r="EDB49" s="429"/>
      <c r="EDC49" s="429"/>
      <c r="EDD49" s="429"/>
      <c r="EDE49" s="429"/>
      <c r="EDF49" s="429"/>
      <c r="EDG49" s="429"/>
      <c r="EDH49" s="429"/>
      <c r="EDI49" s="429"/>
      <c r="EDJ49" s="429"/>
      <c r="EDK49" s="429"/>
      <c r="EDL49" s="429"/>
      <c r="EDM49" s="429"/>
      <c r="EDN49" s="429"/>
      <c r="EDO49" s="429"/>
      <c r="EDP49" s="429"/>
      <c r="EDQ49" s="429"/>
      <c r="EDR49" s="429"/>
      <c r="EDS49" s="429"/>
      <c r="EDT49" s="429"/>
      <c r="EDU49" s="429"/>
      <c r="EDV49" s="429"/>
      <c r="EDW49" s="429"/>
      <c r="EDX49" s="429"/>
      <c r="EDY49" s="429"/>
      <c r="EDZ49" s="429"/>
      <c r="EEA49" s="429"/>
      <c r="EEB49" s="429"/>
      <c r="EEC49" s="429"/>
      <c r="EED49" s="429"/>
      <c r="EEE49" s="429"/>
      <c r="EEF49" s="429"/>
      <c r="EEG49" s="429"/>
      <c r="EEH49" s="429"/>
      <c r="EEI49" s="429"/>
      <c r="EEJ49" s="429"/>
      <c r="EEK49" s="429"/>
      <c r="EEL49" s="429"/>
      <c r="EEM49" s="429"/>
      <c r="EEN49" s="429"/>
      <c r="EEO49" s="429"/>
      <c r="EEP49" s="429"/>
      <c r="EEQ49" s="429"/>
      <c r="EER49" s="429"/>
      <c r="EES49" s="429"/>
      <c r="EET49" s="429"/>
      <c r="EEU49" s="429"/>
      <c r="EEV49" s="429"/>
      <c r="EEW49" s="429"/>
      <c r="EEX49" s="429"/>
      <c r="EEY49" s="429"/>
      <c r="EEZ49" s="429"/>
      <c r="EFA49" s="429"/>
      <c r="EFB49" s="429"/>
      <c r="EFC49" s="429"/>
      <c r="EFD49" s="429"/>
      <c r="EFE49" s="429"/>
      <c r="EFF49" s="429"/>
      <c r="EFG49" s="429"/>
      <c r="EFH49" s="429"/>
      <c r="EFI49" s="429"/>
      <c r="EFJ49" s="429"/>
      <c r="EFK49" s="429"/>
      <c r="EFL49" s="429"/>
      <c r="EFM49" s="429"/>
      <c r="EFN49" s="429"/>
      <c r="EFO49" s="429"/>
      <c r="EFP49" s="429"/>
      <c r="EFQ49" s="429"/>
      <c r="EFR49" s="429"/>
      <c r="EFS49" s="429"/>
      <c r="EFT49" s="429"/>
      <c r="EFU49" s="429"/>
      <c r="EFV49" s="429"/>
      <c r="EFW49" s="429"/>
      <c r="EFX49" s="429"/>
      <c r="EFY49" s="429"/>
      <c r="EFZ49" s="429"/>
      <c r="EGA49" s="429"/>
      <c r="EGB49" s="429"/>
      <c r="EGC49" s="429"/>
      <c r="EGD49" s="429"/>
      <c r="EGE49" s="429"/>
      <c r="EGF49" s="429"/>
      <c r="EGG49" s="429"/>
      <c r="EGH49" s="429"/>
      <c r="EGI49" s="429"/>
      <c r="EGJ49" s="429"/>
      <c r="EGK49" s="429"/>
      <c r="EGL49" s="429"/>
      <c r="EGM49" s="429"/>
      <c r="EGN49" s="429"/>
      <c r="EGO49" s="429"/>
      <c r="EGP49" s="429"/>
      <c r="EGQ49" s="429"/>
      <c r="EGR49" s="429"/>
      <c r="EGS49" s="429"/>
      <c r="EGT49" s="429"/>
      <c r="EGU49" s="429"/>
      <c r="EGV49" s="429"/>
      <c r="EGW49" s="429"/>
      <c r="EGX49" s="429"/>
      <c r="EGY49" s="429"/>
      <c r="EGZ49" s="429"/>
      <c r="EHA49" s="429"/>
      <c r="EHB49" s="429"/>
      <c r="EHC49" s="429"/>
      <c r="EHD49" s="429"/>
      <c r="EHE49" s="429"/>
      <c r="EHF49" s="429"/>
      <c r="EHG49" s="429"/>
      <c r="EHH49" s="429"/>
      <c r="EHI49" s="429"/>
      <c r="EHJ49" s="429"/>
      <c r="EHK49" s="429"/>
      <c r="EHL49" s="429"/>
      <c r="EHM49" s="429"/>
      <c r="EHN49" s="429"/>
      <c r="EHO49" s="429"/>
      <c r="EHP49" s="429"/>
      <c r="EHQ49" s="429"/>
      <c r="EHR49" s="429"/>
      <c r="EHS49" s="429"/>
      <c r="EHT49" s="429"/>
      <c r="EHU49" s="429"/>
      <c r="EHV49" s="429"/>
      <c r="EHW49" s="429"/>
      <c r="EHX49" s="429"/>
      <c r="EHY49" s="429"/>
      <c r="EHZ49" s="429"/>
      <c r="EIA49" s="429"/>
      <c r="EIB49" s="429"/>
      <c r="EIC49" s="429"/>
      <c r="EID49" s="429"/>
      <c r="EIE49" s="429"/>
      <c r="EIF49" s="429"/>
      <c r="EIG49" s="429"/>
      <c r="EIH49" s="429"/>
      <c r="EII49" s="429"/>
      <c r="EIJ49" s="429"/>
      <c r="EIK49" s="429"/>
      <c r="EIL49" s="429"/>
      <c r="EIM49" s="429"/>
      <c r="EIN49" s="429"/>
      <c r="EIO49" s="429"/>
      <c r="EIP49" s="429"/>
      <c r="EIQ49" s="429"/>
      <c r="EIR49" s="429"/>
      <c r="EIS49" s="429"/>
      <c r="EIT49" s="429"/>
      <c r="EIU49" s="429"/>
      <c r="EIV49" s="429"/>
      <c r="EIW49" s="429"/>
      <c r="EIX49" s="429"/>
      <c r="EIY49" s="429"/>
      <c r="EIZ49" s="429"/>
      <c r="EJA49" s="429"/>
      <c r="EJB49" s="429"/>
      <c r="EJC49" s="429"/>
      <c r="EJD49" s="429"/>
      <c r="EJE49" s="429"/>
      <c r="EJF49" s="429"/>
      <c r="EJG49" s="429"/>
      <c r="EJH49" s="429"/>
      <c r="EJI49" s="429"/>
      <c r="EJJ49" s="429"/>
      <c r="EJK49" s="429"/>
      <c r="EJL49" s="429"/>
      <c r="EJM49" s="429"/>
      <c r="EJN49" s="429"/>
      <c r="EJO49" s="429"/>
      <c r="EJP49" s="429"/>
      <c r="EJQ49" s="429"/>
      <c r="EJR49" s="429"/>
      <c r="EJS49" s="429"/>
      <c r="EJT49" s="429"/>
      <c r="EJU49" s="429"/>
      <c r="EJV49" s="429"/>
      <c r="EJW49" s="429"/>
      <c r="EJX49" s="429"/>
      <c r="EJY49" s="429"/>
      <c r="EJZ49" s="429"/>
      <c r="EKA49" s="429"/>
      <c r="EKB49" s="429"/>
      <c r="EKC49" s="429"/>
      <c r="EKD49" s="429"/>
      <c r="EKE49" s="429"/>
      <c r="EKF49" s="429"/>
      <c r="EKG49" s="429"/>
      <c r="EKH49" s="429"/>
      <c r="EKI49" s="429"/>
      <c r="EKJ49" s="429"/>
      <c r="EKK49" s="429"/>
      <c r="EKL49" s="429"/>
      <c r="EKM49" s="429"/>
      <c r="EKN49" s="429"/>
      <c r="EKO49" s="429"/>
      <c r="EKP49" s="429"/>
      <c r="EKQ49" s="429"/>
      <c r="EKR49" s="429"/>
      <c r="EKS49" s="429"/>
      <c r="EKT49" s="429"/>
      <c r="EKU49" s="429"/>
      <c r="EKV49" s="429"/>
      <c r="EKW49" s="429"/>
      <c r="EKX49" s="429"/>
      <c r="EKY49" s="429"/>
      <c r="EKZ49" s="429"/>
      <c r="ELA49" s="429"/>
      <c r="ELB49" s="429"/>
      <c r="ELC49" s="429"/>
      <c r="ELD49" s="429"/>
      <c r="ELE49" s="429"/>
      <c r="ELF49" s="429"/>
      <c r="ELG49" s="429"/>
      <c r="ELH49" s="429"/>
      <c r="ELI49" s="429"/>
      <c r="ELJ49" s="429"/>
      <c r="ELK49" s="429"/>
      <c r="ELL49" s="429"/>
      <c r="ELM49" s="429"/>
      <c r="ELN49" s="429"/>
      <c r="ELO49" s="429"/>
      <c r="ELP49" s="429"/>
      <c r="ELQ49" s="429"/>
      <c r="ELR49" s="429"/>
      <c r="ELS49" s="429"/>
      <c r="ELT49" s="429"/>
      <c r="ELU49" s="429"/>
      <c r="ELV49" s="429"/>
      <c r="ELW49" s="429"/>
      <c r="ELX49" s="429"/>
      <c r="ELY49" s="429"/>
      <c r="ELZ49" s="429"/>
      <c r="EMA49" s="429"/>
      <c r="EMB49" s="429"/>
      <c r="EMC49" s="429"/>
      <c r="EMD49" s="429"/>
      <c r="EME49" s="429"/>
      <c r="EMF49" s="429"/>
      <c r="EMG49" s="429"/>
      <c r="EMH49" s="429"/>
      <c r="EMI49" s="429"/>
      <c r="EMJ49" s="429"/>
      <c r="EMK49" s="429"/>
      <c r="EML49" s="429"/>
      <c r="EMM49" s="429"/>
      <c r="EMN49" s="429"/>
      <c r="EMO49" s="429"/>
      <c r="EMP49" s="429"/>
      <c r="EMQ49" s="429"/>
      <c r="EMR49" s="429"/>
      <c r="EMS49" s="429"/>
      <c r="EMT49" s="429"/>
      <c r="EMU49" s="429"/>
      <c r="EMV49" s="429"/>
      <c r="EMW49" s="429"/>
      <c r="EMX49" s="429"/>
      <c r="EMY49" s="429"/>
      <c r="EMZ49" s="429"/>
      <c r="ENA49" s="429"/>
      <c r="ENB49" s="429"/>
      <c r="ENC49" s="429"/>
      <c r="END49" s="429"/>
      <c r="ENE49" s="429"/>
      <c r="ENF49" s="429"/>
      <c r="ENG49" s="429"/>
      <c r="ENH49" s="429"/>
      <c r="ENI49" s="429"/>
      <c r="ENJ49" s="429"/>
      <c r="ENK49" s="429"/>
      <c r="ENL49" s="429"/>
      <c r="ENM49" s="429"/>
      <c r="ENN49" s="429"/>
      <c r="ENO49" s="429"/>
      <c r="ENP49" s="429"/>
      <c r="ENQ49" s="429"/>
      <c r="ENR49" s="429"/>
      <c r="ENS49" s="429"/>
      <c r="ENT49" s="429"/>
      <c r="ENU49" s="429"/>
      <c r="ENV49" s="429"/>
      <c r="ENW49" s="429"/>
      <c r="ENX49" s="429"/>
      <c r="ENY49" s="429"/>
      <c r="ENZ49" s="429"/>
      <c r="EOA49" s="429"/>
      <c r="EOB49" s="429"/>
      <c r="EOC49" s="429"/>
      <c r="EOD49" s="429"/>
      <c r="EOE49" s="429"/>
      <c r="EOF49" s="429"/>
      <c r="EOG49" s="429"/>
      <c r="EOH49" s="429"/>
      <c r="EOI49" s="429"/>
      <c r="EOJ49" s="429"/>
      <c r="EOK49" s="429"/>
      <c r="EOL49" s="429"/>
      <c r="EOM49" s="429"/>
      <c r="EON49" s="429"/>
      <c r="EOO49" s="429"/>
      <c r="EOP49" s="429"/>
      <c r="EOQ49" s="429"/>
      <c r="EOR49" s="429"/>
      <c r="EOS49" s="429"/>
      <c r="EOT49" s="429"/>
      <c r="EOU49" s="429"/>
      <c r="EOV49" s="429"/>
      <c r="EOW49" s="429"/>
      <c r="EOX49" s="429"/>
      <c r="EOY49" s="429"/>
      <c r="EOZ49" s="429"/>
      <c r="EPA49" s="429"/>
      <c r="EPB49" s="429"/>
      <c r="EPC49" s="429"/>
      <c r="EPD49" s="429"/>
      <c r="EPE49" s="429"/>
      <c r="EPF49" s="429"/>
      <c r="EPG49" s="429"/>
      <c r="EPH49" s="429"/>
      <c r="EPI49" s="429"/>
      <c r="EPJ49" s="429"/>
      <c r="EPK49" s="429"/>
      <c r="EPL49" s="429"/>
      <c r="EPM49" s="429"/>
      <c r="EPN49" s="429"/>
      <c r="EPO49" s="429"/>
      <c r="EPP49" s="429"/>
      <c r="EPQ49" s="429"/>
      <c r="EPR49" s="429"/>
      <c r="EPS49" s="429"/>
      <c r="EPT49" s="429"/>
      <c r="EPU49" s="429"/>
      <c r="EPV49" s="429"/>
      <c r="EPW49" s="429"/>
      <c r="EPX49" s="429"/>
      <c r="EPY49" s="429"/>
      <c r="EPZ49" s="429"/>
      <c r="EQA49" s="429"/>
      <c r="EQB49" s="429"/>
      <c r="EQC49" s="429"/>
      <c r="EQD49" s="429"/>
      <c r="EQE49" s="429"/>
      <c r="EQF49" s="429"/>
      <c r="EQG49" s="429"/>
      <c r="EQH49" s="429"/>
      <c r="EQI49" s="429"/>
      <c r="EQJ49" s="429"/>
      <c r="EQK49" s="429"/>
      <c r="EQL49" s="429"/>
      <c r="EQM49" s="429"/>
      <c r="EQN49" s="429"/>
      <c r="EQO49" s="429"/>
      <c r="EQP49" s="429"/>
      <c r="EQQ49" s="429"/>
      <c r="EQR49" s="429"/>
      <c r="EQS49" s="429"/>
      <c r="EQT49" s="429"/>
      <c r="EQU49" s="429"/>
      <c r="EQV49" s="429"/>
      <c r="EQW49" s="429"/>
      <c r="EQX49" s="429"/>
      <c r="EQY49" s="429"/>
      <c r="EQZ49" s="429"/>
      <c r="ERA49" s="429"/>
      <c r="ERB49" s="429"/>
      <c r="ERC49" s="429"/>
      <c r="ERD49" s="429"/>
      <c r="ERE49" s="429"/>
      <c r="ERF49" s="429"/>
      <c r="ERG49" s="429"/>
      <c r="ERH49" s="429"/>
      <c r="ERI49" s="429"/>
      <c r="ERJ49" s="429"/>
      <c r="ERK49" s="429"/>
      <c r="ERL49" s="429"/>
      <c r="ERM49" s="429"/>
      <c r="ERN49" s="429"/>
      <c r="ERO49" s="429"/>
      <c r="ERP49" s="429"/>
      <c r="ERQ49" s="429"/>
      <c r="ERR49" s="429"/>
      <c r="ERS49" s="429"/>
      <c r="ERT49" s="429"/>
      <c r="ERU49" s="429"/>
      <c r="ERV49" s="429"/>
      <c r="ERW49" s="429"/>
      <c r="ERX49" s="429"/>
      <c r="ERY49" s="429"/>
      <c r="ERZ49" s="429"/>
      <c r="ESA49" s="429"/>
      <c r="ESB49" s="429"/>
      <c r="ESC49" s="429"/>
      <c r="ESD49" s="429"/>
      <c r="ESE49" s="429"/>
      <c r="ESF49" s="429"/>
      <c r="ESG49" s="429"/>
      <c r="ESH49" s="429"/>
      <c r="ESI49" s="429"/>
      <c r="ESJ49" s="429"/>
      <c r="ESK49" s="429"/>
      <c r="ESL49" s="429"/>
      <c r="ESM49" s="429"/>
      <c r="ESN49" s="429"/>
      <c r="ESO49" s="429"/>
      <c r="ESP49" s="429"/>
      <c r="ESQ49" s="429"/>
      <c r="ESR49" s="429"/>
      <c r="ESS49" s="429"/>
      <c r="EST49" s="429"/>
      <c r="ESU49" s="429"/>
      <c r="ESV49" s="429"/>
      <c r="ESW49" s="429"/>
      <c r="ESX49" s="429"/>
      <c r="ESY49" s="429"/>
      <c r="ESZ49" s="429"/>
      <c r="ETA49" s="429"/>
      <c r="ETB49" s="429"/>
      <c r="ETC49" s="429"/>
      <c r="ETD49" s="429"/>
      <c r="ETE49" s="429"/>
      <c r="ETF49" s="429"/>
      <c r="ETG49" s="429"/>
      <c r="ETH49" s="429"/>
      <c r="ETI49" s="429"/>
      <c r="ETJ49" s="429"/>
      <c r="ETK49" s="429"/>
      <c r="ETL49" s="429"/>
      <c r="ETM49" s="429"/>
      <c r="ETN49" s="429"/>
      <c r="ETO49" s="429"/>
      <c r="ETP49" s="429"/>
      <c r="ETQ49" s="429"/>
      <c r="ETR49" s="429"/>
      <c r="ETS49" s="429"/>
      <c r="ETT49" s="429"/>
      <c r="ETU49" s="429"/>
      <c r="ETV49" s="429"/>
      <c r="ETW49" s="429"/>
      <c r="ETX49" s="429"/>
      <c r="ETY49" s="429"/>
      <c r="ETZ49" s="429"/>
      <c r="EUA49" s="429"/>
      <c r="EUB49" s="429"/>
      <c r="EUC49" s="429"/>
      <c r="EUD49" s="429"/>
      <c r="EUE49" s="429"/>
      <c r="EUF49" s="429"/>
      <c r="EUG49" s="429"/>
      <c r="EUH49" s="429"/>
      <c r="EUI49" s="429"/>
      <c r="EUJ49" s="429"/>
      <c r="EUK49" s="429"/>
      <c r="EUL49" s="429"/>
      <c r="EUM49" s="429"/>
      <c r="EUN49" s="429"/>
      <c r="EUO49" s="429"/>
      <c r="EUP49" s="429"/>
      <c r="EUQ49" s="429"/>
      <c r="EUR49" s="429"/>
      <c r="EUS49" s="429"/>
      <c r="EUT49" s="429"/>
      <c r="EUU49" s="429"/>
      <c r="EUV49" s="429"/>
      <c r="EUW49" s="429"/>
      <c r="EUX49" s="429"/>
      <c r="EUY49" s="429"/>
      <c r="EUZ49" s="429"/>
      <c r="EVA49" s="429"/>
      <c r="EVB49" s="429"/>
      <c r="EVC49" s="429"/>
      <c r="EVD49" s="429"/>
      <c r="EVE49" s="429"/>
      <c r="EVF49" s="429"/>
      <c r="EVG49" s="429"/>
      <c r="EVH49" s="429"/>
      <c r="EVI49" s="429"/>
      <c r="EVJ49" s="429"/>
      <c r="EVK49" s="429"/>
      <c r="EVL49" s="429"/>
      <c r="EVM49" s="429"/>
      <c r="EVN49" s="429"/>
      <c r="EVO49" s="429"/>
      <c r="EVP49" s="429"/>
      <c r="EVQ49" s="429"/>
      <c r="EVR49" s="429"/>
      <c r="EVS49" s="429"/>
      <c r="EVT49" s="429"/>
      <c r="EVU49" s="429"/>
      <c r="EVV49" s="429"/>
      <c r="EVW49" s="429"/>
      <c r="EVX49" s="429"/>
      <c r="EVY49" s="429"/>
      <c r="EVZ49" s="429"/>
      <c r="EWA49" s="429"/>
      <c r="EWB49" s="429"/>
      <c r="EWC49" s="429"/>
      <c r="EWD49" s="429"/>
      <c r="EWE49" s="429"/>
      <c r="EWF49" s="429"/>
      <c r="EWG49" s="429"/>
      <c r="EWH49" s="429"/>
      <c r="EWI49" s="429"/>
      <c r="EWJ49" s="429"/>
      <c r="EWK49" s="429"/>
      <c r="EWL49" s="429"/>
      <c r="EWM49" s="429"/>
      <c r="EWN49" s="429"/>
      <c r="EWO49" s="429"/>
      <c r="EWP49" s="429"/>
      <c r="EWQ49" s="429"/>
      <c r="EWR49" s="429"/>
      <c r="EWS49" s="429"/>
      <c r="EWT49" s="429"/>
      <c r="EWU49" s="429"/>
      <c r="EWV49" s="429"/>
      <c r="EWW49" s="429"/>
      <c r="EWX49" s="429"/>
      <c r="EWY49" s="429"/>
      <c r="EWZ49" s="429"/>
      <c r="EXA49" s="429"/>
      <c r="EXB49" s="429"/>
      <c r="EXC49" s="429"/>
      <c r="EXD49" s="429"/>
      <c r="EXE49" s="429"/>
      <c r="EXF49" s="429"/>
      <c r="EXG49" s="429"/>
      <c r="EXH49" s="429"/>
      <c r="EXI49" s="429"/>
      <c r="EXJ49" s="429"/>
      <c r="EXK49" s="429"/>
      <c r="EXL49" s="429"/>
      <c r="EXM49" s="429"/>
      <c r="EXN49" s="429"/>
      <c r="EXO49" s="429"/>
      <c r="EXP49" s="429"/>
      <c r="EXQ49" s="429"/>
      <c r="EXR49" s="429"/>
      <c r="EXS49" s="429"/>
      <c r="EXT49" s="429"/>
      <c r="EXU49" s="429"/>
      <c r="EXV49" s="429"/>
      <c r="EXW49" s="429"/>
      <c r="EXX49" s="429"/>
      <c r="EXY49" s="429"/>
      <c r="EXZ49" s="429"/>
      <c r="EYA49" s="429"/>
      <c r="EYB49" s="429"/>
      <c r="EYC49" s="429"/>
      <c r="EYD49" s="429"/>
      <c r="EYE49" s="429"/>
      <c r="EYF49" s="429"/>
      <c r="EYG49" s="429"/>
      <c r="EYH49" s="429"/>
      <c r="EYI49" s="429"/>
      <c r="EYJ49" s="429"/>
      <c r="EYK49" s="429"/>
      <c r="EYL49" s="429"/>
      <c r="EYM49" s="429"/>
      <c r="EYN49" s="429"/>
      <c r="EYO49" s="429"/>
      <c r="EYP49" s="429"/>
      <c r="EYQ49" s="429"/>
      <c r="EYR49" s="429"/>
      <c r="EYS49" s="429"/>
      <c r="EYT49" s="429"/>
      <c r="EYU49" s="429"/>
      <c r="EYV49" s="429"/>
      <c r="EYW49" s="429"/>
      <c r="EYX49" s="429"/>
      <c r="EYY49" s="429"/>
      <c r="EYZ49" s="429"/>
      <c r="EZA49" s="429"/>
      <c r="EZB49" s="429"/>
      <c r="EZC49" s="429"/>
      <c r="EZD49" s="429"/>
      <c r="EZE49" s="429"/>
      <c r="EZF49" s="429"/>
      <c r="EZG49" s="429"/>
      <c r="EZH49" s="429"/>
      <c r="EZI49" s="429"/>
      <c r="EZJ49" s="429"/>
      <c r="EZK49" s="429"/>
      <c r="EZL49" s="429"/>
      <c r="EZM49" s="429"/>
      <c r="EZN49" s="429"/>
      <c r="EZO49" s="429"/>
      <c r="EZP49" s="429"/>
      <c r="EZQ49" s="429"/>
      <c r="EZR49" s="429"/>
      <c r="EZS49" s="429"/>
      <c r="EZT49" s="429"/>
      <c r="EZU49" s="429"/>
      <c r="EZV49" s="429"/>
      <c r="EZW49" s="429"/>
      <c r="EZX49" s="429"/>
      <c r="EZY49" s="429"/>
      <c r="EZZ49" s="429"/>
      <c r="FAA49" s="429"/>
      <c r="FAB49" s="429"/>
      <c r="FAC49" s="429"/>
      <c r="FAD49" s="429"/>
      <c r="FAE49" s="429"/>
      <c r="FAF49" s="429"/>
      <c r="FAG49" s="429"/>
      <c r="FAH49" s="429"/>
      <c r="FAI49" s="429"/>
      <c r="FAJ49" s="429"/>
      <c r="FAK49" s="429"/>
      <c r="FAL49" s="429"/>
      <c r="FAM49" s="429"/>
      <c r="FAN49" s="429"/>
      <c r="FAO49" s="429"/>
      <c r="FAP49" s="429"/>
      <c r="FAQ49" s="429"/>
      <c r="FAR49" s="429"/>
      <c r="FAS49" s="429"/>
      <c r="FAT49" s="429"/>
      <c r="FAU49" s="429"/>
      <c r="FAV49" s="429"/>
      <c r="FAW49" s="429"/>
      <c r="FAX49" s="429"/>
      <c r="FAY49" s="429"/>
      <c r="FAZ49" s="429"/>
      <c r="FBA49" s="429"/>
      <c r="FBB49" s="429"/>
      <c r="FBC49" s="429"/>
      <c r="FBD49" s="429"/>
      <c r="FBE49" s="429"/>
      <c r="FBF49" s="429"/>
      <c r="FBG49" s="429"/>
      <c r="FBH49" s="429"/>
      <c r="FBI49" s="429"/>
      <c r="FBJ49" s="429"/>
      <c r="FBK49" s="429"/>
      <c r="FBL49" s="429"/>
      <c r="FBM49" s="429"/>
      <c r="FBN49" s="429"/>
      <c r="FBO49" s="429"/>
      <c r="FBP49" s="429"/>
      <c r="FBQ49" s="429"/>
      <c r="FBR49" s="429"/>
      <c r="FBS49" s="429"/>
      <c r="FBT49" s="429"/>
      <c r="FBU49" s="429"/>
      <c r="FBV49" s="429"/>
      <c r="FBW49" s="429"/>
      <c r="FBX49" s="429"/>
      <c r="FBY49" s="429"/>
      <c r="FBZ49" s="429"/>
      <c r="FCA49" s="429"/>
      <c r="FCB49" s="429"/>
      <c r="FCC49" s="429"/>
      <c r="FCD49" s="429"/>
      <c r="FCE49" s="429"/>
      <c r="FCF49" s="429"/>
      <c r="FCG49" s="429"/>
      <c r="FCH49" s="429"/>
      <c r="FCI49" s="429"/>
      <c r="FCJ49" s="429"/>
      <c r="FCK49" s="429"/>
      <c r="FCL49" s="429"/>
      <c r="FCM49" s="429"/>
      <c r="FCN49" s="429"/>
      <c r="FCO49" s="429"/>
      <c r="FCP49" s="429"/>
      <c r="FCQ49" s="429"/>
      <c r="FCR49" s="429"/>
      <c r="FCS49" s="429"/>
      <c r="FCT49" s="429"/>
      <c r="FCU49" s="429"/>
      <c r="FCV49" s="429"/>
      <c r="FCW49" s="429"/>
      <c r="FCX49" s="429"/>
      <c r="FCY49" s="429"/>
      <c r="FCZ49" s="429"/>
      <c r="FDA49" s="429"/>
      <c r="FDB49" s="429"/>
      <c r="FDC49" s="429"/>
      <c r="FDD49" s="429"/>
      <c r="FDE49" s="429"/>
      <c r="FDF49" s="429"/>
      <c r="FDG49" s="429"/>
      <c r="FDH49" s="429"/>
      <c r="FDI49" s="429"/>
      <c r="FDJ49" s="429"/>
      <c r="FDK49" s="429"/>
      <c r="FDL49" s="429"/>
      <c r="FDM49" s="429"/>
      <c r="FDN49" s="429"/>
      <c r="FDO49" s="429"/>
      <c r="FDP49" s="429"/>
      <c r="FDQ49" s="429"/>
      <c r="FDR49" s="429"/>
      <c r="FDS49" s="429"/>
      <c r="FDT49" s="429"/>
      <c r="FDU49" s="429"/>
      <c r="FDV49" s="429"/>
      <c r="FDW49" s="429"/>
      <c r="FDX49" s="429"/>
      <c r="FDY49" s="429"/>
      <c r="FDZ49" s="429"/>
      <c r="FEA49" s="429"/>
      <c r="FEB49" s="429"/>
      <c r="FEC49" s="429"/>
      <c r="FED49" s="429"/>
      <c r="FEE49" s="429"/>
      <c r="FEF49" s="429"/>
      <c r="FEG49" s="429"/>
      <c r="FEH49" s="429"/>
      <c r="FEI49" s="429"/>
      <c r="FEJ49" s="429"/>
      <c r="FEK49" s="429"/>
      <c r="FEL49" s="429"/>
      <c r="FEM49" s="429"/>
      <c r="FEN49" s="429"/>
      <c r="FEO49" s="429"/>
      <c r="FEP49" s="429"/>
      <c r="FEQ49" s="429"/>
      <c r="FER49" s="429"/>
      <c r="FES49" s="429"/>
      <c r="FET49" s="429"/>
      <c r="FEU49" s="429"/>
      <c r="FEV49" s="429"/>
      <c r="FEW49" s="429"/>
      <c r="FEX49" s="429"/>
      <c r="FEY49" s="429"/>
      <c r="FEZ49" s="429"/>
      <c r="FFA49" s="429"/>
      <c r="FFB49" s="429"/>
      <c r="FFC49" s="429"/>
      <c r="FFD49" s="429"/>
      <c r="FFE49" s="429"/>
      <c r="FFF49" s="429"/>
      <c r="FFG49" s="429"/>
      <c r="FFH49" s="429"/>
      <c r="FFI49" s="429"/>
      <c r="FFJ49" s="429"/>
      <c r="FFK49" s="429"/>
      <c r="FFL49" s="429"/>
      <c r="FFM49" s="429"/>
      <c r="FFN49" s="429"/>
      <c r="FFO49" s="429"/>
      <c r="FFP49" s="429"/>
      <c r="FFQ49" s="429"/>
      <c r="FFR49" s="429"/>
      <c r="FFS49" s="429"/>
      <c r="FFT49" s="429"/>
      <c r="FFU49" s="429"/>
      <c r="FFV49" s="429"/>
      <c r="FFW49" s="429"/>
      <c r="FFX49" s="429"/>
      <c r="FFY49" s="429"/>
      <c r="FFZ49" s="429"/>
      <c r="FGA49" s="429"/>
      <c r="FGB49" s="429"/>
      <c r="FGC49" s="429"/>
      <c r="FGD49" s="429"/>
      <c r="FGE49" s="429"/>
      <c r="FGF49" s="429"/>
      <c r="FGG49" s="429"/>
      <c r="FGH49" s="429"/>
      <c r="FGI49" s="429"/>
      <c r="FGJ49" s="429"/>
      <c r="FGK49" s="429"/>
      <c r="FGL49" s="429"/>
      <c r="FGM49" s="429"/>
      <c r="FGN49" s="429"/>
      <c r="FGO49" s="429"/>
      <c r="FGP49" s="429"/>
      <c r="FGQ49" s="429"/>
      <c r="FGR49" s="429"/>
      <c r="FGS49" s="429"/>
      <c r="FGT49" s="429"/>
      <c r="FGU49" s="429"/>
      <c r="FGV49" s="429"/>
      <c r="FGW49" s="429"/>
      <c r="FGX49" s="429"/>
      <c r="FGY49" s="429"/>
      <c r="FGZ49" s="429"/>
      <c r="FHA49" s="429"/>
      <c r="FHB49" s="429"/>
      <c r="FHC49" s="429"/>
      <c r="FHD49" s="429"/>
      <c r="FHE49" s="429"/>
      <c r="FHF49" s="429"/>
      <c r="FHG49" s="429"/>
      <c r="FHH49" s="429"/>
      <c r="FHI49" s="429"/>
      <c r="FHJ49" s="429"/>
      <c r="FHK49" s="429"/>
      <c r="FHL49" s="429"/>
      <c r="FHM49" s="429"/>
      <c r="FHN49" s="429"/>
      <c r="FHO49" s="429"/>
      <c r="FHP49" s="429"/>
      <c r="FHQ49" s="429"/>
      <c r="FHR49" s="429"/>
      <c r="FHS49" s="429"/>
      <c r="FHT49" s="429"/>
      <c r="FHU49" s="429"/>
      <c r="FHV49" s="429"/>
      <c r="FHW49" s="429"/>
      <c r="FHX49" s="429"/>
      <c r="FHY49" s="429"/>
      <c r="FHZ49" s="429"/>
      <c r="FIA49" s="429"/>
      <c r="FIB49" s="429"/>
      <c r="FIC49" s="429"/>
      <c r="FID49" s="429"/>
      <c r="FIE49" s="429"/>
      <c r="FIF49" s="429"/>
      <c r="FIG49" s="429"/>
      <c r="FIH49" s="429"/>
      <c r="FII49" s="429"/>
      <c r="FIJ49" s="429"/>
      <c r="FIK49" s="429"/>
      <c r="FIL49" s="429"/>
      <c r="FIM49" s="429"/>
      <c r="FIN49" s="429"/>
      <c r="FIO49" s="429"/>
      <c r="FIP49" s="429"/>
      <c r="FIQ49" s="429"/>
      <c r="FIR49" s="429"/>
      <c r="FIS49" s="429"/>
      <c r="FIT49" s="429"/>
      <c r="FIU49" s="429"/>
      <c r="FIV49" s="429"/>
      <c r="FIW49" s="429"/>
      <c r="FIX49" s="429"/>
      <c r="FIY49" s="429"/>
      <c r="FIZ49" s="429"/>
      <c r="FJA49" s="429"/>
      <c r="FJB49" s="429"/>
      <c r="FJC49" s="429"/>
      <c r="FJD49" s="429"/>
      <c r="FJE49" s="429"/>
      <c r="FJF49" s="429"/>
      <c r="FJG49" s="429"/>
      <c r="FJH49" s="429"/>
      <c r="FJI49" s="429"/>
      <c r="FJJ49" s="429"/>
      <c r="FJK49" s="429"/>
      <c r="FJL49" s="429"/>
      <c r="FJM49" s="429"/>
      <c r="FJN49" s="429"/>
      <c r="FJO49" s="429"/>
      <c r="FJP49" s="429"/>
      <c r="FJQ49" s="429"/>
      <c r="FJR49" s="429"/>
      <c r="FJS49" s="429"/>
      <c r="FJT49" s="429"/>
      <c r="FJU49" s="429"/>
      <c r="FJV49" s="429"/>
      <c r="FJW49" s="429"/>
      <c r="FJX49" s="429"/>
      <c r="FJY49" s="429"/>
      <c r="FJZ49" s="429"/>
      <c r="FKA49" s="429"/>
      <c r="FKB49" s="429"/>
      <c r="FKC49" s="429"/>
      <c r="FKD49" s="429"/>
      <c r="FKE49" s="429"/>
      <c r="FKF49" s="429"/>
      <c r="FKG49" s="429"/>
      <c r="FKH49" s="429"/>
      <c r="FKI49" s="429"/>
      <c r="FKJ49" s="429"/>
      <c r="FKK49" s="429"/>
      <c r="FKL49" s="429"/>
      <c r="FKM49" s="429"/>
      <c r="FKN49" s="429"/>
      <c r="FKO49" s="429"/>
      <c r="FKP49" s="429"/>
      <c r="FKQ49" s="429"/>
      <c r="FKR49" s="429"/>
      <c r="FKS49" s="429"/>
      <c r="FKT49" s="429"/>
      <c r="FKU49" s="429"/>
      <c r="FKV49" s="429"/>
      <c r="FKW49" s="429"/>
      <c r="FKX49" s="429"/>
      <c r="FKY49" s="429"/>
      <c r="FKZ49" s="429"/>
      <c r="FLA49" s="429"/>
      <c r="FLB49" s="429"/>
      <c r="FLC49" s="429"/>
      <c r="FLD49" s="429"/>
      <c r="FLE49" s="429"/>
      <c r="FLF49" s="429"/>
      <c r="FLG49" s="429"/>
      <c r="FLH49" s="429"/>
      <c r="FLI49" s="429"/>
      <c r="FLJ49" s="429"/>
      <c r="FLK49" s="429"/>
      <c r="FLL49" s="429"/>
      <c r="FLM49" s="429"/>
      <c r="FLN49" s="429"/>
      <c r="FLO49" s="429"/>
      <c r="FLP49" s="429"/>
      <c r="FLQ49" s="429"/>
      <c r="FLR49" s="429"/>
      <c r="FLS49" s="429"/>
      <c r="FLT49" s="429"/>
      <c r="FLU49" s="429"/>
      <c r="FLV49" s="429"/>
      <c r="FLW49" s="429"/>
      <c r="FLX49" s="429"/>
      <c r="FLY49" s="429"/>
      <c r="FLZ49" s="429"/>
      <c r="FMA49" s="429"/>
      <c r="FMB49" s="429"/>
      <c r="FMC49" s="429"/>
      <c r="FMD49" s="429"/>
      <c r="FME49" s="429"/>
      <c r="FMF49" s="429"/>
      <c r="FMG49" s="429"/>
      <c r="FMH49" s="429"/>
      <c r="FMI49" s="429"/>
      <c r="FMJ49" s="429"/>
      <c r="FMK49" s="429"/>
      <c r="FML49" s="429"/>
      <c r="FMM49" s="429"/>
      <c r="FMN49" s="429"/>
      <c r="FMO49" s="429"/>
      <c r="FMP49" s="429"/>
      <c r="FMQ49" s="429"/>
      <c r="FMR49" s="429"/>
      <c r="FMS49" s="429"/>
      <c r="FMT49" s="429"/>
      <c r="FMU49" s="429"/>
      <c r="FMV49" s="429"/>
      <c r="FMW49" s="429"/>
      <c r="FMX49" s="429"/>
      <c r="FMY49" s="429"/>
      <c r="FMZ49" s="429"/>
      <c r="FNA49" s="429"/>
      <c r="FNB49" s="429"/>
      <c r="FNC49" s="429"/>
      <c r="FND49" s="429"/>
      <c r="FNE49" s="429"/>
      <c r="FNF49" s="429"/>
      <c r="FNG49" s="429"/>
      <c r="FNH49" s="429"/>
      <c r="FNI49" s="429"/>
      <c r="FNJ49" s="429"/>
      <c r="FNK49" s="429"/>
      <c r="FNL49" s="429"/>
      <c r="FNM49" s="429"/>
      <c r="FNN49" s="429"/>
      <c r="FNO49" s="429"/>
      <c r="FNP49" s="429"/>
      <c r="FNQ49" s="429"/>
      <c r="FNR49" s="429"/>
      <c r="FNS49" s="429"/>
      <c r="FNT49" s="429"/>
      <c r="FNU49" s="429"/>
      <c r="FNV49" s="429"/>
      <c r="FNW49" s="429"/>
      <c r="FNX49" s="429"/>
      <c r="FNY49" s="429"/>
      <c r="FNZ49" s="429"/>
      <c r="FOA49" s="429"/>
      <c r="FOB49" s="429"/>
      <c r="FOC49" s="429"/>
      <c r="FOD49" s="429"/>
      <c r="FOE49" s="429"/>
      <c r="FOF49" s="429"/>
      <c r="FOG49" s="429"/>
      <c r="FOH49" s="429"/>
      <c r="FOI49" s="429"/>
      <c r="FOJ49" s="429"/>
      <c r="FOK49" s="429"/>
      <c r="FOL49" s="429"/>
      <c r="FOM49" s="429"/>
      <c r="FON49" s="429"/>
      <c r="FOO49" s="429"/>
      <c r="FOP49" s="429"/>
      <c r="FOQ49" s="429"/>
      <c r="FOR49" s="429"/>
      <c r="FOS49" s="429"/>
      <c r="FOT49" s="429"/>
      <c r="FOU49" s="429"/>
      <c r="FOV49" s="429"/>
      <c r="FOW49" s="429"/>
      <c r="FOX49" s="429"/>
      <c r="FOY49" s="429"/>
      <c r="FOZ49" s="429"/>
      <c r="FPA49" s="429"/>
      <c r="FPB49" s="429"/>
      <c r="FPC49" s="429"/>
      <c r="FPD49" s="429"/>
      <c r="FPE49" s="429"/>
      <c r="FPF49" s="429"/>
      <c r="FPG49" s="429"/>
      <c r="FPH49" s="429"/>
      <c r="FPI49" s="429"/>
      <c r="FPJ49" s="429"/>
      <c r="FPK49" s="429"/>
      <c r="FPL49" s="429"/>
      <c r="FPM49" s="429"/>
      <c r="FPN49" s="429"/>
      <c r="FPO49" s="429"/>
      <c r="FPP49" s="429"/>
      <c r="FPQ49" s="429"/>
      <c r="FPR49" s="429"/>
      <c r="FPS49" s="429"/>
      <c r="FPT49" s="429"/>
      <c r="FPU49" s="429"/>
      <c r="FPV49" s="429"/>
      <c r="FPW49" s="429"/>
      <c r="FPX49" s="429"/>
      <c r="FPY49" s="429"/>
      <c r="FPZ49" s="429"/>
      <c r="FQA49" s="429"/>
      <c r="FQB49" s="429"/>
      <c r="FQC49" s="429"/>
      <c r="FQD49" s="429"/>
      <c r="FQE49" s="429"/>
      <c r="FQF49" s="429"/>
      <c r="FQG49" s="429"/>
      <c r="FQH49" s="429"/>
      <c r="FQI49" s="429"/>
      <c r="FQJ49" s="429"/>
      <c r="FQK49" s="429"/>
      <c r="FQL49" s="429"/>
      <c r="FQM49" s="429"/>
      <c r="FQN49" s="429"/>
      <c r="FQO49" s="429"/>
      <c r="FQP49" s="429"/>
      <c r="FQQ49" s="429"/>
      <c r="FQR49" s="429"/>
      <c r="FQS49" s="429"/>
      <c r="FQT49" s="429"/>
      <c r="FQU49" s="429"/>
      <c r="FQV49" s="429"/>
      <c r="FQW49" s="429"/>
      <c r="FQX49" s="429"/>
      <c r="FQY49" s="429"/>
      <c r="FQZ49" s="429"/>
      <c r="FRA49" s="429"/>
      <c r="FRB49" s="429"/>
      <c r="FRC49" s="429"/>
      <c r="FRD49" s="429"/>
      <c r="FRE49" s="429"/>
      <c r="FRF49" s="429"/>
      <c r="FRG49" s="429"/>
      <c r="FRH49" s="429"/>
      <c r="FRI49" s="429"/>
      <c r="FRJ49" s="429"/>
      <c r="FRK49" s="429"/>
      <c r="FRL49" s="429"/>
      <c r="FRM49" s="429"/>
      <c r="FRN49" s="429"/>
      <c r="FRO49" s="429"/>
      <c r="FRP49" s="429"/>
      <c r="FRQ49" s="429"/>
      <c r="FRR49" s="429"/>
      <c r="FRS49" s="429"/>
      <c r="FRT49" s="429"/>
      <c r="FRU49" s="429"/>
      <c r="FRV49" s="429"/>
      <c r="FRW49" s="429"/>
      <c r="FRX49" s="429"/>
      <c r="FRY49" s="429"/>
      <c r="FRZ49" s="429"/>
      <c r="FSA49" s="429"/>
      <c r="FSB49" s="429"/>
      <c r="FSC49" s="429"/>
      <c r="FSD49" s="429"/>
      <c r="FSE49" s="429"/>
      <c r="FSF49" s="429"/>
      <c r="FSG49" s="429"/>
      <c r="FSH49" s="429"/>
      <c r="FSI49" s="429"/>
      <c r="FSJ49" s="429"/>
      <c r="FSK49" s="429"/>
      <c r="FSL49" s="429"/>
      <c r="FSM49" s="429"/>
      <c r="FSN49" s="429"/>
      <c r="FSO49" s="429"/>
      <c r="FSP49" s="429"/>
      <c r="FSQ49" s="429"/>
      <c r="FSR49" s="429"/>
      <c r="FSS49" s="429"/>
      <c r="FST49" s="429"/>
      <c r="FSU49" s="429"/>
      <c r="FSV49" s="429"/>
      <c r="FSW49" s="429"/>
      <c r="FSX49" s="429"/>
      <c r="FSY49" s="429"/>
      <c r="FSZ49" s="429"/>
      <c r="FTA49" s="429"/>
      <c r="FTB49" s="429"/>
      <c r="FTC49" s="429"/>
      <c r="FTD49" s="429"/>
      <c r="FTE49" s="429"/>
      <c r="FTF49" s="429"/>
      <c r="FTG49" s="429"/>
      <c r="FTH49" s="429"/>
      <c r="FTI49" s="429"/>
      <c r="FTJ49" s="429"/>
      <c r="FTK49" s="429"/>
      <c r="FTL49" s="429"/>
      <c r="FTM49" s="429"/>
      <c r="FTN49" s="429"/>
      <c r="FTO49" s="429"/>
      <c r="FTP49" s="429"/>
      <c r="FTQ49" s="429"/>
      <c r="FTR49" s="429"/>
      <c r="FTS49" s="429"/>
      <c r="FTT49" s="429"/>
      <c r="FTU49" s="429"/>
      <c r="FTV49" s="429"/>
      <c r="FTW49" s="429"/>
      <c r="FTX49" s="429"/>
      <c r="FTY49" s="429"/>
      <c r="FTZ49" s="429"/>
      <c r="FUA49" s="429"/>
      <c r="FUB49" s="429"/>
      <c r="FUC49" s="429"/>
      <c r="FUD49" s="429"/>
      <c r="FUE49" s="429"/>
      <c r="FUF49" s="429"/>
      <c r="FUG49" s="429"/>
      <c r="FUH49" s="429"/>
      <c r="FUI49" s="429"/>
      <c r="FUJ49" s="429"/>
      <c r="FUK49" s="429"/>
      <c r="FUL49" s="429"/>
      <c r="FUM49" s="429"/>
      <c r="FUN49" s="429"/>
      <c r="FUO49" s="429"/>
      <c r="FUP49" s="429"/>
      <c r="FUQ49" s="429"/>
      <c r="FUR49" s="429"/>
      <c r="FUS49" s="429"/>
      <c r="FUT49" s="429"/>
      <c r="FUU49" s="429"/>
      <c r="FUV49" s="429"/>
      <c r="FUW49" s="429"/>
      <c r="FUX49" s="429"/>
      <c r="FUY49" s="429"/>
      <c r="FUZ49" s="429"/>
      <c r="FVA49" s="429"/>
      <c r="FVB49" s="429"/>
      <c r="FVC49" s="429"/>
      <c r="FVD49" s="429"/>
      <c r="FVE49" s="429"/>
      <c r="FVF49" s="429"/>
      <c r="FVG49" s="429"/>
      <c r="FVH49" s="429"/>
      <c r="FVI49" s="429"/>
      <c r="FVJ49" s="429"/>
      <c r="FVK49" s="429"/>
      <c r="FVL49" s="429"/>
      <c r="FVM49" s="429"/>
      <c r="FVN49" s="429"/>
      <c r="FVO49" s="429"/>
      <c r="FVP49" s="429"/>
      <c r="FVQ49" s="429"/>
      <c r="FVR49" s="429"/>
      <c r="FVS49" s="429"/>
      <c r="FVT49" s="429"/>
      <c r="FVU49" s="429"/>
      <c r="FVV49" s="429"/>
      <c r="FVW49" s="429"/>
      <c r="FVX49" s="429"/>
      <c r="FVY49" s="429"/>
      <c r="FVZ49" s="429"/>
      <c r="FWA49" s="429"/>
      <c r="FWB49" s="429"/>
      <c r="FWC49" s="429"/>
      <c r="FWD49" s="429"/>
      <c r="FWE49" s="429"/>
      <c r="FWF49" s="429"/>
      <c r="FWG49" s="429"/>
      <c r="FWH49" s="429"/>
      <c r="FWI49" s="429"/>
      <c r="FWJ49" s="429"/>
      <c r="FWK49" s="429"/>
      <c r="FWL49" s="429"/>
      <c r="FWM49" s="429"/>
      <c r="FWN49" s="429"/>
      <c r="FWO49" s="429"/>
      <c r="FWP49" s="429"/>
      <c r="FWQ49" s="429"/>
      <c r="FWR49" s="429"/>
      <c r="FWS49" s="429"/>
      <c r="FWT49" s="429"/>
      <c r="FWU49" s="429"/>
      <c r="FWV49" s="429"/>
      <c r="FWW49" s="429"/>
      <c r="FWX49" s="429"/>
      <c r="FWY49" s="429"/>
      <c r="FWZ49" s="429"/>
      <c r="FXA49" s="429"/>
      <c r="FXB49" s="429"/>
      <c r="FXC49" s="429"/>
      <c r="FXD49" s="429"/>
      <c r="FXE49" s="429"/>
      <c r="FXF49" s="429"/>
      <c r="FXG49" s="429"/>
      <c r="FXH49" s="429"/>
      <c r="FXI49" s="429"/>
      <c r="FXJ49" s="429"/>
      <c r="FXK49" s="429"/>
      <c r="FXL49" s="429"/>
      <c r="FXM49" s="429"/>
      <c r="FXN49" s="429"/>
      <c r="FXO49" s="429"/>
      <c r="FXP49" s="429"/>
      <c r="FXQ49" s="429"/>
      <c r="FXR49" s="429"/>
      <c r="FXS49" s="429"/>
      <c r="FXT49" s="429"/>
      <c r="FXU49" s="429"/>
      <c r="FXV49" s="429"/>
      <c r="FXW49" s="429"/>
      <c r="FXX49" s="429"/>
      <c r="FXY49" s="429"/>
      <c r="FXZ49" s="429"/>
      <c r="FYA49" s="429"/>
      <c r="FYB49" s="429"/>
      <c r="FYC49" s="429"/>
      <c r="FYD49" s="429"/>
      <c r="FYE49" s="429"/>
      <c r="FYF49" s="429"/>
      <c r="FYG49" s="429"/>
      <c r="FYH49" s="429"/>
      <c r="FYI49" s="429"/>
      <c r="FYJ49" s="429"/>
      <c r="FYK49" s="429"/>
      <c r="FYL49" s="429"/>
      <c r="FYM49" s="429"/>
      <c r="FYN49" s="429"/>
      <c r="FYO49" s="429"/>
      <c r="FYP49" s="429"/>
      <c r="FYQ49" s="429"/>
      <c r="FYR49" s="429"/>
      <c r="FYS49" s="429"/>
      <c r="FYT49" s="429"/>
      <c r="FYU49" s="429"/>
      <c r="FYV49" s="429"/>
      <c r="FYW49" s="429"/>
      <c r="FYX49" s="429"/>
      <c r="FYY49" s="429"/>
      <c r="FYZ49" s="429"/>
      <c r="FZA49" s="429"/>
      <c r="FZB49" s="429"/>
      <c r="FZC49" s="429"/>
      <c r="FZD49" s="429"/>
      <c r="FZE49" s="429"/>
      <c r="FZF49" s="429"/>
      <c r="FZG49" s="429"/>
      <c r="FZH49" s="429"/>
      <c r="FZI49" s="429"/>
      <c r="FZJ49" s="429"/>
      <c r="FZK49" s="429"/>
      <c r="FZL49" s="429"/>
      <c r="FZM49" s="429"/>
      <c r="FZN49" s="429"/>
      <c r="FZO49" s="429"/>
      <c r="FZP49" s="429"/>
      <c r="FZQ49" s="429"/>
      <c r="FZR49" s="429"/>
      <c r="FZS49" s="429"/>
      <c r="FZT49" s="429"/>
      <c r="FZU49" s="429"/>
      <c r="FZV49" s="429"/>
      <c r="FZW49" s="429"/>
      <c r="FZX49" s="429"/>
      <c r="FZY49" s="429"/>
      <c r="FZZ49" s="429"/>
      <c r="GAA49" s="429"/>
      <c r="GAB49" s="429"/>
      <c r="GAC49" s="429"/>
      <c r="GAD49" s="429"/>
      <c r="GAE49" s="429"/>
      <c r="GAF49" s="429"/>
      <c r="GAG49" s="429"/>
      <c r="GAH49" s="429"/>
      <c r="GAI49" s="429"/>
      <c r="GAJ49" s="429"/>
      <c r="GAK49" s="429"/>
      <c r="GAL49" s="429"/>
      <c r="GAM49" s="429"/>
      <c r="GAN49" s="429"/>
      <c r="GAO49" s="429"/>
      <c r="GAP49" s="429"/>
      <c r="GAQ49" s="429"/>
      <c r="GAR49" s="429"/>
      <c r="GAS49" s="429"/>
      <c r="GAT49" s="429"/>
      <c r="GAU49" s="429"/>
      <c r="GAV49" s="429"/>
      <c r="GAW49" s="429"/>
      <c r="GAX49" s="429"/>
      <c r="GAY49" s="429"/>
      <c r="GAZ49" s="429"/>
      <c r="GBA49" s="429"/>
      <c r="GBB49" s="429"/>
      <c r="GBC49" s="429"/>
      <c r="GBD49" s="429"/>
      <c r="GBE49" s="429"/>
      <c r="GBF49" s="429"/>
      <c r="GBG49" s="429"/>
      <c r="GBH49" s="429"/>
      <c r="GBI49" s="429"/>
      <c r="GBJ49" s="429"/>
      <c r="GBK49" s="429"/>
      <c r="GBL49" s="429"/>
      <c r="GBM49" s="429"/>
      <c r="GBN49" s="429"/>
      <c r="GBO49" s="429"/>
      <c r="GBP49" s="429"/>
      <c r="GBQ49" s="429"/>
      <c r="GBR49" s="429"/>
      <c r="GBS49" s="429"/>
      <c r="GBT49" s="429"/>
      <c r="GBU49" s="429"/>
      <c r="GBV49" s="429"/>
      <c r="GBW49" s="429"/>
      <c r="GBX49" s="429"/>
      <c r="GBY49" s="429"/>
      <c r="GBZ49" s="429"/>
      <c r="GCA49" s="429"/>
      <c r="GCB49" s="429"/>
      <c r="GCC49" s="429"/>
      <c r="GCD49" s="429"/>
      <c r="GCE49" s="429"/>
      <c r="GCF49" s="429"/>
      <c r="GCG49" s="429"/>
      <c r="GCH49" s="429"/>
      <c r="GCI49" s="429"/>
      <c r="GCJ49" s="429"/>
      <c r="GCK49" s="429"/>
      <c r="GCL49" s="429"/>
      <c r="GCM49" s="429"/>
      <c r="GCN49" s="429"/>
      <c r="GCO49" s="429"/>
      <c r="GCP49" s="429"/>
      <c r="GCQ49" s="429"/>
      <c r="GCR49" s="429"/>
      <c r="GCS49" s="429"/>
      <c r="GCT49" s="429"/>
      <c r="GCU49" s="429"/>
      <c r="GCV49" s="429"/>
      <c r="GCW49" s="429"/>
      <c r="GCX49" s="429"/>
      <c r="GCY49" s="429"/>
      <c r="GCZ49" s="429"/>
      <c r="GDA49" s="429"/>
      <c r="GDB49" s="429"/>
      <c r="GDC49" s="429"/>
      <c r="GDD49" s="429"/>
      <c r="GDE49" s="429"/>
      <c r="GDF49" s="429"/>
      <c r="GDG49" s="429"/>
      <c r="GDH49" s="429"/>
      <c r="GDI49" s="429"/>
      <c r="GDJ49" s="429"/>
      <c r="GDK49" s="429"/>
      <c r="GDL49" s="429"/>
      <c r="GDM49" s="429"/>
      <c r="GDN49" s="429"/>
      <c r="GDO49" s="429"/>
      <c r="GDP49" s="429"/>
      <c r="GDQ49" s="429"/>
      <c r="GDR49" s="429"/>
      <c r="GDS49" s="429"/>
      <c r="GDT49" s="429"/>
      <c r="GDU49" s="429"/>
      <c r="GDV49" s="429"/>
      <c r="GDW49" s="429"/>
      <c r="GDX49" s="429"/>
      <c r="GDY49" s="429"/>
      <c r="GDZ49" s="429"/>
      <c r="GEA49" s="429"/>
      <c r="GEB49" s="429"/>
      <c r="GEC49" s="429"/>
      <c r="GED49" s="429"/>
      <c r="GEE49" s="429"/>
      <c r="GEF49" s="429"/>
      <c r="GEG49" s="429"/>
      <c r="GEH49" s="429"/>
      <c r="GEI49" s="429"/>
      <c r="GEJ49" s="429"/>
      <c r="GEK49" s="429"/>
      <c r="GEL49" s="429"/>
      <c r="GEM49" s="429"/>
      <c r="GEN49" s="429"/>
      <c r="GEO49" s="429"/>
      <c r="GEP49" s="429"/>
      <c r="GEQ49" s="429"/>
      <c r="GER49" s="429"/>
      <c r="GES49" s="429"/>
      <c r="GET49" s="429"/>
      <c r="GEU49" s="429"/>
      <c r="GEV49" s="429"/>
      <c r="GEW49" s="429"/>
      <c r="GEX49" s="429"/>
      <c r="GEY49" s="429"/>
      <c r="GEZ49" s="429"/>
      <c r="GFA49" s="429"/>
      <c r="GFB49" s="429"/>
      <c r="GFC49" s="429"/>
      <c r="GFD49" s="429"/>
      <c r="GFE49" s="429"/>
      <c r="GFF49" s="429"/>
      <c r="GFG49" s="429"/>
      <c r="GFH49" s="429"/>
      <c r="GFI49" s="429"/>
      <c r="GFJ49" s="429"/>
      <c r="GFK49" s="429"/>
      <c r="GFL49" s="429"/>
      <c r="GFM49" s="429"/>
      <c r="GFN49" s="429"/>
      <c r="GFO49" s="429"/>
      <c r="GFP49" s="429"/>
      <c r="GFQ49" s="429"/>
      <c r="GFR49" s="429"/>
      <c r="GFS49" s="429"/>
      <c r="GFT49" s="429"/>
      <c r="GFU49" s="429"/>
      <c r="GFV49" s="429"/>
      <c r="GFW49" s="429"/>
      <c r="GFX49" s="429"/>
      <c r="GFY49" s="429"/>
      <c r="GFZ49" s="429"/>
      <c r="GGA49" s="429"/>
      <c r="GGB49" s="429"/>
      <c r="GGC49" s="429"/>
      <c r="GGD49" s="429"/>
      <c r="GGE49" s="429"/>
      <c r="GGF49" s="429"/>
      <c r="GGG49" s="429"/>
      <c r="GGH49" s="429"/>
      <c r="GGI49" s="429"/>
      <c r="GGJ49" s="429"/>
      <c r="GGK49" s="429"/>
      <c r="GGL49" s="429"/>
      <c r="GGM49" s="429"/>
      <c r="GGN49" s="429"/>
      <c r="GGO49" s="429"/>
      <c r="GGP49" s="429"/>
      <c r="GGQ49" s="429"/>
      <c r="GGR49" s="429"/>
      <c r="GGS49" s="429"/>
      <c r="GGT49" s="429"/>
      <c r="GGU49" s="429"/>
      <c r="GGV49" s="429"/>
      <c r="GGW49" s="429"/>
      <c r="GGX49" s="429"/>
      <c r="GGY49" s="429"/>
      <c r="GGZ49" s="429"/>
      <c r="GHA49" s="429"/>
      <c r="GHB49" s="429"/>
      <c r="GHC49" s="429"/>
      <c r="GHD49" s="429"/>
      <c r="GHE49" s="429"/>
      <c r="GHF49" s="429"/>
      <c r="GHG49" s="429"/>
      <c r="GHH49" s="429"/>
      <c r="GHI49" s="429"/>
      <c r="GHJ49" s="429"/>
      <c r="GHK49" s="429"/>
      <c r="GHL49" s="429"/>
      <c r="GHM49" s="429"/>
      <c r="GHN49" s="429"/>
      <c r="GHO49" s="429"/>
      <c r="GHP49" s="429"/>
      <c r="GHQ49" s="429"/>
      <c r="GHR49" s="429"/>
      <c r="GHS49" s="429"/>
      <c r="GHT49" s="429"/>
      <c r="GHU49" s="429"/>
      <c r="GHV49" s="429"/>
      <c r="GHW49" s="429"/>
      <c r="GHX49" s="429"/>
      <c r="GHY49" s="429"/>
      <c r="GHZ49" s="429"/>
      <c r="GIA49" s="429"/>
      <c r="GIB49" s="429"/>
      <c r="GIC49" s="429"/>
      <c r="GID49" s="429"/>
      <c r="GIE49" s="429"/>
      <c r="GIF49" s="429"/>
      <c r="GIG49" s="429"/>
      <c r="GIH49" s="429"/>
      <c r="GII49" s="429"/>
      <c r="GIJ49" s="429"/>
      <c r="GIK49" s="429"/>
      <c r="GIL49" s="429"/>
      <c r="GIM49" s="429"/>
      <c r="GIN49" s="429"/>
      <c r="GIO49" s="429"/>
      <c r="GIP49" s="429"/>
      <c r="GIQ49" s="429"/>
      <c r="GIR49" s="429"/>
      <c r="GIS49" s="429"/>
      <c r="GIT49" s="429"/>
      <c r="GIU49" s="429"/>
      <c r="GIV49" s="429"/>
      <c r="GIW49" s="429"/>
      <c r="GIX49" s="429"/>
      <c r="GIY49" s="429"/>
      <c r="GIZ49" s="429"/>
      <c r="GJA49" s="429"/>
      <c r="GJB49" s="429"/>
      <c r="GJC49" s="429"/>
      <c r="GJD49" s="429"/>
      <c r="GJE49" s="429"/>
      <c r="GJF49" s="429"/>
      <c r="GJG49" s="429"/>
      <c r="GJH49" s="429"/>
      <c r="GJI49" s="429"/>
      <c r="GJJ49" s="429"/>
      <c r="GJK49" s="429"/>
      <c r="GJL49" s="429"/>
      <c r="GJM49" s="429"/>
      <c r="GJN49" s="429"/>
      <c r="GJO49" s="429"/>
      <c r="GJP49" s="429"/>
      <c r="GJQ49" s="429"/>
      <c r="GJR49" s="429"/>
      <c r="GJS49" s="429"/>
      <c r="GJT49" s="429"/>
      <c r="GJU49" s="429"/>
      <c r="GJV49" s="429"/>
      <c r="GJW49" s="429"/>
      <c r="GJX49" s="429"/>
      <c r="GJY49" s="429"/>
      <c r="GJZ49" s="429"/>
      <c r="GKA49" s="429"/>
      <c r="GKB49" s="429"/>
      <c r="GKC49" s="429"/>
      <c r="GKD49" s="429"/>
      <c r="GKE49" s="429"/>
      <c r="GKF49" s="429"/>
      <c r="GKG49" s="429"/>
      <c r="GKH49" s="429"/>
      <c r="GKI49" s="429"/>
      <c r="GKJ49" s="429"/>
      <c r="GKK49" s="429"/>
      <c r="GKL49" s="429"/>
      <c r="GKM49" s="429"/>
      <c r="GKN49" s="429"/>
      <c r="GKO49" s="429"/>
      <c r="GKP49" s="429"/>
      <c r="GKQ49" s="429"/>
      <c r="GKR49" s="429"/>
      <c r="GKS49" s="429"/>
      <c r="GKT49" s="429"/>
      <c r="GKU49" s="429"/>
      <c r="GKV49" s="429"/>
      <c r="GKW49" s="429"/>
      <c r="GKX49" s="429"/>
      <c r="GKY49" s="429"/>
      <c r="GKZ49" s="429"/>
      <c r="GLA49" s="429"/>
      <c r="GLB49" s="429"/>
      <c r="GLC49" s="429"/>
      <c r="GLD49" s="429"/>
      <c r="GLE49" s="429"/>
      <c r="GLF49" s="429"/>
      <c r="GLG49" s="429"/>
      <c r="GLH49" s="429"/>
      <c r="GLI49" s="429"/>
      <c r="GLJ49" s="429"/>
      <c r="GLK49" s="429"/>
      <c r="GLL49" s="429"/>
      <c r="GLM49" s="429"/>
      <c r="GLN49" s="429"/>
      <c r="GLO49" s="429"/>
      <c r="GLP49" s="429"/>
      <c r="GLQ49" s="429"/>
      <c r="GLR49" s="429"/>
      <c r="GLS49" s="429"/>
      <c r="GLT49" s="429"/>
      <c r="GLU49" s="429"/>
      <c r="GLV49" s="429"/>
      <c r="GLW49" s="429"/>
      <c r="GLX49" s="429"/>
      <c r="GLY49" s="429"/>
      <c r="GLZ49" s="429"/>
      <c r="GMA49" s="429"/>
      <c r="GMB49" s="429"/>
      <c r="GMC49" s="429"/>
      <c r="GMD49" s="429"/>
      <c r="GME49" s="429"/>
      <c r="GMF49" s="429"/>
      <c r="GMG49" s="429"/>
      <c r="GMH49" s="429"/>
      <c r="GMI49" s="429"/>
      <c r="GMJ49" s="429"/>
      <c r="GMK49" s="429"/>
      <c r="GML49" s="429"/>
      <c r="GMM49" s="429"/>
      <c r="GMN49" s="429"/>
      <c r="GMO49" s="429"/>
      <c r="GMP49" s="429"/>
      <c r="GMQ49" s="429"/>
      <c r="GMR49" s="429"/>
      <c r="GMS49" s="429"/>
      <c r="GMT49" s="429"/>
      <c r="GMU49" s="429"/>
      <c r="GMV49" s="429"/>
      <c r="GMW49" s="429"/>
      <c r="GMX49" s="429"/>
      <c r="GMY49" s="429"/>
      <c r="GMZ49" s="429"/>
      <c r="GNA49" s="429"/>
      <c r="GNB49" s="429"/>
      <c r="GNC49" s="429"/>
      <c r="GND49" s="429"/>
      <c r="GNE49" s="429"/>
      <c r="GNF49" s="429"/>
      <c r="GNG49" s="429"/>
      <c r="GNH49" s="429"/>
      <c r="GNI49" s="429"/>
      <c r="GNJ49" s="429"/>
      <c r="GNK49" s="429"/>
      <c r="GNL49" s="429"/>
      <c r="GNM49" s="429"/>
      <c r="GNN49" s="429"/>
      <c r="GNO49" s="429"/>
      <c r="GNP49" s="429"/>
      <c r="GNQ49" s="429"/>
      <c r="GNR49" s="429"/>
      <c r="GNS49" s="429"/>
      <c r="GNT49" s="429"/>
      <c r="GNU49" s="429"/>
      <c r="GNV49" s="429"/>
      <c r="GNW49" s="429"/>
      <c r="GNX49" s="429"/>
      <c r="GNY49" s="429"/>
      <c r="GNZ49" s="429"/>
      <c r="GOA49" s="429"/>
      <c r="GOB49" s="429"/>
      <c r="GOC49" s="429"/>
      <c r="GOD49" s="429"/>
      <c r="GOE49" s="429"/>
      <c r="GOF49" s="429"/>
      <c r="GOG49" s="429"/>
      <c r="GOH49" s="429"/>
      <c r="GOI49" s="429"/>
      <c r="GOJ49" s="429"/>
      <c r="GOK49" s="429"/>
      <c r="GOL49" s="429"/>
      <c r="GOM49" s="429"/>
      <c r="GON49" s="429"/>
      <c r="GOO49" s="429"/>
      <c r="GOP49" s="429"/>
      <c r="GOQ49" s="429"/>
      <c r="GOR49" s="429"/>
      <c r="GOS49" s="429"/>
      <c r="GOT49" s="429"/>
      <c r="GOU49" s="429"/>
      <c r="GOV49" s="429"/>
      <c r="GOW49" s="429"/>
      <c r="GOX49" s="429"/>
      <c r="GOY49" s="429"/>
      <c r="GOZ49" s="429"/>
      <c r="GPA49" s="429"/>
      <c r="GPB49" s="429"/>
      <c r="GPC49" s="429"/>
      <c r="GPD49" s="429"/>
      <c r="GPE49" s="429"/>
      <c r="GPF49" s="429"/>
      <c r="GPG49" s="429"/>
      <c r="GPH49" s="429"/>
      <c r="GPI49" s="429"/>
      <c r="GPJ49" s="429"/>
      <c r="GPK49" s="429"/>
      <c r="GPL49" s="429"/>
      <c r="GPM49" s="429"/>
      <c r="GPN49" s="429"/>
      <c r="GPO49" s="429"/>
      <c r="GPP49" s="429"/>
      <c r="GPQ49" s="429"/>
      <c r="GPR49" s="429"/>
      <c r="GPS49" s="429"/>
      <c r="GPT49" s="429"/>
      <c r="GPU49" s="429"/>
      <c r="GPV49" s="429"/>
      <c r="GPW49" s="429"/>
      <c r="GPX49" s="429"/>
      <c r="GPY49" s="429"/>
      <c r="GPZ49" s="429"/>
      <c r="GQA49" s="429"/>
      <c r="GQB49" s="429"/>
      <c r="GQC49" s="429"/>
      <c r="GQD49" s="429"/>
      <c r="GQE49" s="429"/>
      <c r="GQF49" s="429"/>
      <c r="GQG49" s="429"/>
      <c r="GQH49" s="429"/>
      <c r="GQI49" s="429"/>
      <c r="GQJ49" s="429"/>
      <c r="GQK49" s="429"/>
      <c r="GQL49" s="429"/>
      <c r="GQM49" s="429"/>
      <c r="GQN49" s="429"/>
      <c r="GQO49" s="429"/>
      <c r="GQP49" s="429"/>
      <c r="GQQ49" s="429"/>
      <c r="GQR49" s="429"/>
      <c r="GQS49" s="429"/>
      <c r="GQT49" s="429"/>
      <c r="GQU49" s="429"/>
      <c r="GQV49" s="429"/>
      <c r="GQW49" s="429"/>
      <c r="GQX49" s="429"/>
      <c r="GQY49" s="429"/>
      <c r="GQZ49" s="429"/>
      <c r="GRA49" s="429"/>
      <c r="GRB49" s="429"/>
      <c r="GRC49" s="429"/>
      <c r="GRD49" s="429"/>
      <c r="GRE49" s="429"/>
      <c r="GRF49" s="429"/>
      <c r="GRG49" s="429"/>
      <c r="GRH49" s="429"/>
      <c r="GRI49" s="429"/>
      <c r="GRJ49" s="429"/>
      <c r="GRK49" s="429"/>
      <c r="GRL49" s="429"/>
      <c r="GRM49" s="429"/>
      <c r="GRN49" s="429"/>
      <c r="GRO49" s="429"/>
      <c r="GRP49" s="429"/>
      <c r="GRQ49" s="429"/>
      <c r="GRR49" s="429"/>
      <c r="GRS49" s="429"/>
      <c r="GRT49" s="429"/>
      <c r="GRU49" s="429"/>
      <c r="GRV49" s="429"/>
      <c r="GRW49" s="429"/>
      <c r="GRX49" s="429"/>
      <c r="GRY49" s="429"/>
      <c r="GRZ49" s="429"/>
      <c r="GSA49" s="429"/>
      <c r="GSB49" s="429"/>
      <c r="GSC49" s="429"/>
      <c r="GSD49" s="429"/>
      <c r="GSE49" s="429"/>
      <c r="GSF49" s="429"/>
      <c r="GSG49" s="429"/>
      <c r="GSH49" s="429"/>
      <c r="GSI49" s="429"/>
      <c r="GSJ49" s="429"/>
      <c r="GSK49" s="429"/>
      <c r="GSL49" s="429"/>
      <c r="GSM49" s="429"/>
      <c r="GSN49" s="429"/>
      <c r="GSO49" s="429"/>
      <c r="GSP49" s="429"/>
      <c r="GSQ49" s="429"/>
      <c r="GSR49" s="429"/>
      <c r="GSS49" s="429"/>
      <c r="GST49" s="429"/>
      <c r="GSU49" s="429"/>
      <c r="GSV49" s="429"/>
      <c r="GSW49" s="429"/>
      <c r="GSX49" s="429"/>
      <c r="GSY49" s="429"/>
      <c r="GSZ49" s="429"/>
      <c r="GTA49" s="429"/>
      <c r="GTB49" s="429"/>
      <c r="GTC49" s="429"/>
      <c r="GTD49" s="429"/>
      <c r="GTE49" s="429"/>
      <c r="GTF49" s="429"/>
      <c r="GTG49" s="429"/>
      <c r="GTH49" s="429"/>
      <c r="GTI49" s="429"/>
      <c r="GTJ49" s="429"/>
      <c r="GTK49" s="429"/>
      <c r="GTL49" s="429"/>
      <c r="GTM49" s="429"/>
      <c r="GTN49" s="429"/>
      <c r="GTO49" s="429"/>
      <c r="GTP49" s="429"/>
      <c r="GTQ49" s="429"/>
      <c r="GTR49" s="429"/>
      <c r="GTS49" s="429"/>
      <c r="GTT49" s="429"/>
      <c r="GTU49" s="429"/>
      <c r="GTV49" s="429"/>
      <c r="GTW49" s="429"/>
      <c r="GTX49" s="429"/>
      <c r="GTY49" s="429"/>
      <c r="GTZ49" s="429"/>
      <c r="GUA49" s="429"/>
      <c r="GUB49" s="429"/>
      <c r="GUC49" s="429"/>
      <c r="GUD49" s="429"/>
      <c r="GUE49" s="429"/>
      <c r="GUF49" s="429"/>
      <c r="GUG49" s="429"/>
      <c r="GUH49" s="429"/>
      <c r="GUI49" s="429"/>
      <c r="GUJ49" s="429"/>
      <c r="GUK49" s="429"/>
      <c r="GUL49" s="429"/>
      <c r="GUM49" s="429"/>
      <c r="GUN49" s="429"/>
      <c r="GUO49" s="429"/>
      <c r="GUP49" s="429"/>
      <c r="GUQ49" s="429"/>
      <c r="GUR49" s="429"/>
      <c r="GUS49" s="429"/>
      <c r="GUT49" s="429"/>
      <c r="GUU49" s="429"/>
      <c r="GUV49" s="429"/>
      <c r="GUW49" s="429"/>
      <c r="GUX49" s="429"/>
      <c r="GUY49" s="429"/>
      <c r="GUZ49" s="429"/>
      <c r="GVA49" s="429"/>
      <c r="GVB49" s="429"/>
      <c r="GVC49" s="429"/>
      <c r="GVD49" s="429"/>
      <c r="GVE49" s="429"/>
      <c r="GVF49" s="429"/>
      <c r="GVG49" s="429"/>
      <c r="GVH49" s="429"/>
      <c r="GVI49" s="429"/>
      <c r="GVJ49" s="429"/>
      <c r="GVK49" s="429"/>
      <c r="GVL49" s="429"/>
      <c r="GVM49" s="429"/>
      <c r="GVN49" s="429"/>
      <c r="GVO49" s="429"/>
      <c r="GVP49" s="429"/>
      <c r="GVQ49" s="429"/>
      <c r="GVR49" s="429"/>
      <c r="GVS49" s="429"/>
      <c r="GVT49" s="429"/>
      <c r="GVU49" s="429"/>
      <c r="GVV49" s="429"/>
      <c r="GVW49" s="429"/>
      <c r="GVX49" s="429"/>
      <c r="GVY49" s="429"/>
      <c r="GVZ49" s="429"/>
      <c r="GWA49" s="429"/>
      <c r="GWB49" s="429"/>
      <c r="GWC49" s="429"/>
      <c r="GWD49" s="429"/>
      <c r="GWE49" s="429"/>
      <c r="GWF49" s="429"/>
      <c r="GWG49" s="429"/>
      <c r="GWH49" s="429"/>
      <c r="GWI49" s="429"/>
      <c r="GWJ49" s="429"/>
      <c r="GWK49" s="429"/>
      <c r="GWL49" s="429"/>
      <c r="GWM49" s="429"/>
      <c r="GWN49" s="429"/>
      <c r="GWO49" s="429"/>
      <c r="GWP49" s="429"/>
      <c r="GWQ49" s="429"/>
      <c r="GWR49" s="429"/>
      <c r="GWS49" s="429"/>
      <c r="GWT49" s="429"/>
      <c r="GWU49" s="429"/>
      <c r="GWV49" s="429"/>
      <c r="GWW49" s="429"/>
      <c r="GWX49" s="429"/>
      <c r="GWY49" s="429"/>
      <c r="GWZ49" s="429"/>
      <c r="GXA49" s="429"/>
      <c r="GXB49" s="429"/>
      <c r="GXC49" s="429"/>
      <c r="GXD49" s="429"/>
      <c r="GXE49" s="429"/>
      <c r="GXF49" s="429"/>
      <c r="GXG49" s="429"/>
      <c r="GXH49" s="429"/>
      <c r="GXI49" s="429"/>
      <c r="GXJ49" s="429"/>
      <c r="GXK49" s="429"/>
      <c r="GXL49" s="429"/>
      <c r="GXM49" s="429"/>
      <c r="GXN49" s="429"/>
      <c r="GXO49" s="429"/>
      <c r="GXP49" s="429"/>
      <c r="GXQ49" s="429"/>
      <c r="GXR49" s="429"/>
      <c r="GXS49" s="429"/>
      <c r="GXT49" s="429"/>
      <c r="GXU49" s="429"/>
      <c r="GXV49" s="429"/>
      <c r="GXW49" s="429"/>
      <c r="GXX49" s="429"/>
      <c r="GXY49" s="429"/>
      <c r="GXZ49" s="429"/>
      <c r="GYA49" s="429"/>
      <c r="GYB49" s="429"/>
      <c r="GYC49" s="429"/>
      <c r="GYD49" s="429"/>
      <c r="GYE49" s="429"/>
      <c r="GYF49" s="429"/>
      <c r="GYG49" s="429"/>
      <c r="GYH49" s="429"/>
      <c r="GYI49" s="429"/>
      <c r="GYJ49" s="429"/>
      <c r="GYK49" s="429"/>
      <c r="GYL49" s="429"/>
      <c r="GYM49" s="429"/>
      <c r="GYN49" s="429"/>
      <c r="GYO49" s="429"/>
      <c r="GYP49" s="429"/>
      <c r="GYQ49" s="429"/>
      <c r="GYR49" s="429"/>
      <c r="GYS49" s="429"/>
      <c r="GYT49" s="429"/>
      <c r="GYU49" s="429"/>
      <c r="GYV49" s="429"/>
      <c r="GYW49" s="429"/>
      <c r="GYX49" s="429"/>
      <c r="GYY49" s="429"/>
      <c r="GYZ49" s="429"/>
      <c r="GZA49" s="429"/>
      <c r="GZB49" s="429"/>
      <c r="GZC49" s="429"/>
      <c r="GZD49" s="429"/>
      <c r="GZE49" s="429"/>
      <c r="GZF49" s="429"/>
      <c r="GZG49" s="429"/>
      <c r="GZH49" s="429"/>
      <c r="GZI49" s="429"/>
      <c r="GZJ49" s="429"/>
      <c r="GZK49" s="429"/>
      <c r="GZL49" s="429"/>
      <c r="GZM49" s="429"/>
      <c r="GZN49" s="429"/>
      <c r="GZO49" s="429"/>
      <c r="GZP49" s="429"/>
      <c r="GZQ49" s="429"/>
      <c r="GZR49" s="429"/>
      <c r="GZS49" s="429"/>
      <c r="GZT49" s="429"/>
      <c r="GZU49" s="429"/>
      <c r="GZV49" s="429"/>
      <c r="GZW49" s="429"/>
      <c r="GZX49" s="429"/>
      <c r="GZY49" s="429"/>
      <c r="GZZ49" s="429"/>
      <c r="HAA49" s="429"/>
      <c r="HAB49" s="429"/>
      <c r="HAC49" s="429"/>
      <c r="HAD49" s="429"/>
      <c r="HAE49" s="429"/>
      <c r="HAF49" s="429"/>
      <c r="HAG49" s="429"/>
      <c r="HAH49" s="429"/>
      <c r="HAI49" s="429"/>
      <c r="HAJ49" s="429"/>
      <c r="HAK49" s="429"/>
      <c r="HAL49" s="429"/>
      <c r="HAM49" s="429"/>
      <c r="HAN49" s="429"/>
      <c r="HAO49" s="429"/>
      <c r="HAP49" s="429"/>
      <c r="HAQ49" s="429"/>
      <c r="HAR49" s="429"/>
      <c r="HAS49" s="429"/>
      <c r="HAT49" s="429"/>
      <c r="HAU49" s="429"/>
      <c r="HAV49" s="429"/>
      <c r="HAW49" s="429"/>
      <c r="HAX49" s="429"/>
      <c r="HAY49" s="429"/>
      <c r="HAZ49" s="429"/>
      <c r="HBA49" s="429"/>
      <c r="HBB49" s="429"/>
      <c r="HBC49" s="429"/>
      <c r="HBD49" s="429"/>
      <c r="HBE49" s="429"/>
      <c r="HBF49" s="429"/>
      <c r="HBG49" s="429"/>
      <c r="HBH49" s="429"/>
      <c r="HBI49" s="429"/>
      <c r="HBJ49" s="429"/>
      <c r="HBK49" s="429"/>
      <c r="HBL49" s="429"/>
      <c r="HBM49" s="429"/>
      <c r="HBN49" s="429"/>
      <c r="HBO49" s="429"/>
      <c r="HBP49" s="429"/>
      <c r="HBQ49" s="429"/>
      <c r="HBR49" s="429"/>
      <c r="HBS49" s="429"/>
      <c r="HBT49" s="429"/>
      <c r="HBU49" s="429"/>
      <c r="HBV49" s="429"/>
      <c r="HBW49" s="429"/>
      <c r="HBX49" s="429"/>
      <c r="HBY49" s="429"/>
      <c r="HBZ49" s="429"/>
      <c r="HCA49" s="429"/>
      <c r="HCB49" s="429"/>
      <c r="HCC49" s="429"/>
      <c r="HCD49" s="429"/>
      <c r="HCE49" s="429"/>
      <c r="HCF49" s="429"/>
      <c r="HCG49" s="429"/>
      <c r="HCH49" s="429"/>
      <c r="HCI49" s="429"/>
      <c r="HCJ49" s="429"/>
      <c r="HCK49" s="429"/>
      <c r="HCL49" s="429"/>
      <c r="HCM49" s="429"/>
      <c r="HCN49" s="429"/>
      <c r="HCO49" s="429"/>
      <c r="HCP49" s="429"/>
      <c r="HCQ49" s="429"/>
      <c r="HCR49" s="429"/>
      <c r="HCS49" s="429"/>
      <c r="HCT49" s="429"/>
      <c r="HCU49" s="429"/>
      <c r="HCV49" s="429"/>
      <c r="HCW49" s="429"/>
      <c r="HCX49" s="429"/>
      <c r="HCY49" s="429"/>
      <c r="HCZ49" s="429"/>
      <c r="HDA49" s="429"/>
      <c r="HDB49" s="429"/>
      <c r="HDC49" s="429"/>
      <c r="HDD49" s="429"/>
      <c r="HDE49" s="429"/>
      <c r="HDF49" s="429"/>
      <c r="HDG49" s="429"/>
      <c r="HDH49" s="429"/>
      <c r="HDI49" s="429"/>
      <c r="HDJ49" s="429"/>
      <c r="HDK49" s="429"/>
      <c r="HDL49" s="429"/>
      <c r="HDM49" s="429"/>
      <c r="HDN49" s="429"/>
      <c r="HDO49" s="429"/>
      <c r="HDP49" s="429"/>
      <c r="HDQ49" s="429"/>
      <c r="HDR49" s="429"/>
      <c r="HDS49" s="429"/>
      <c r="HDT49" s="429"/>
      <c r="HDU49" s="429"/>
      <c r="HDV49" s="429"/>
      <c r="HDW49" s="429"/>
      <c r="HDX49" s="429"/>
      <c r="HDY49" s="429"/>
      <c r="HDZ49" s="429"/>
      <c r="HEA49" s="429"/>
      <c r="HEB49" s="429"/>
      <c r="HEC49" s="429"/>
      <c r="HED49" s="429"/>
      <c r="HEE49" s="429"/>
      <c r="HEF49" s="429"/>
      <c r="HEG49" s="429"/>
      <c r="HEH49" s="429"/>
      <c r="HEI49" s="429"/>
      <c r="HEJ49" s="429"/>
      <c r="HEK49" s="429"/>
      <c r="HEL49" s="429"/>
      <c r="HEM49" s="429"/>
      <c r="HEN49" s="429"/>
      <c r="HEO49" s="429"/>
      <c r="HEP49" s="429"/>
      <c r="HEQ49" s="429"/>
      <c r="HER49" s="429"/>
      <c r="HES49" s="429"/>
      <c r="HET49" s="429"/>
      <c r="HEU49" s="429"/>
      <c r="HEV49" s="429"/>
      <c r="HEW49" s="429"/>
      <c r="HEX49" s="429"/>
      <c r="HEY49" s="429"/>
      <c r="HEZ49" s="429"/>
      <c r="HFA49" s="429"/>
      <c r="HFB49" s="429"/>
      <c r="HFC49" s="429"/>
      <c r="HFD49" s="429"/>
      <c r="HFE49" s="429"/>
      <c r="HFF49" s="429"/>
      <c r="HFG49" s="429"/>
      <c r="HFH49" s="429"/>
      <c r="HFI49" s="429"/>
      <c r="HFJ49" s="429"/>
      <c r="HFK49" s="429"/>
      <c r="HFL49" s="429"/>
      <c r="HFM49" s="429"/>
      <c r="HFN49" s="429"/>
      <c r="HFO49" s="429"/>
      <c r="HFP49" s="429"/>
      <c r="HFQ49" s="429"/>
      <c r="HFR49" s="429"/>
      <c r="HFS49" s="429"/>
      <c r="HFT49" s="429"/>
      <c r="HFU49" s="429"/>
      <c r="HFV49" s="429"/>
      <c r="HFW49" s="429"/>
      <c r="HFX49" s="429"/>
      <c r="HFY49" s="429"/>
      <c r="HFZ49" s="429"/>
      <c r="HGA49" s="429"/>
      <c r="HGB49" s="429"/>
      <c r="HGC49" s="429"/>
      <c r="HGD49" s="429"/>
      <c r="HGE49" s="429"/>
      <c r="HGF49" s="429"/>
      <c r="HGG49" s="429"/>
      <c r="HGH49" s="429"/>
      <c r="HGI49" s="429"/>
      <c r="HGJ49" s="429"/>
      <c r="HGK49" s="429"/>
      <c r="HGL49" s="429"/>
      <c r="HGM49" s="429"/>
      <c r="HGN49" s="429"/>
      <c r="HGO49" s="429"/>
      <c r="HGP49" s="429"/>
      <c r="HGQ49" s="429"/>
      <c r="HGR49" s="429"/>
      <c r="HGS49" s="429"/>
      <c r="HGT49" s="429"/>
      <c r="HGU49" s="429"/>
      <c r="HGV49" s="429"/>
      <c r="HGW49" s="429"/>
      <c r="HGX49" s="429"/>
      <c r="HGY49" s="429"/>
      <c r="HGZ49" s="429"/>
      <c r="HHA49" s="429"/>
      <c r="HHB49" s="429"/>
      <c r="HHC49" s="429"/>
      <c r="HHD49" s="429"/>
      <c r="HHE49" s="429"/>
      <c r="HHF49" s="429"/>
      <c r="HHG49" s="429"/>
      <c r="HHH49" s="429"/>
      <c r="HHI49" s="429"/>
      <c r="HHJ49" s="429"/>
      <c r="HHK49" s="429"/>
      <c r="HHL49" s="429"/>
      <c r="HHM49" s="429"/>
      <c r="HHN49" s="429"/>
      <c r="HHO49" s="429"/>
      <c r="HHP49" s="429"/>
      <c r="HHQ49" s="429"/>
      <c r="HHR49" s="429"/>
      <c r="HHS49" s="429"/>
      <c r="HHT49" s="429"/>
      <c r="HHU49" s="429"/>
      <c r="HHV49" s="429"/>
      <c r="HHW49" s="429"/>
      <c r="HHX49" s="429"/>
      <c r="HHY49" s="429"/>
      <c r="HHZ49" s="429"/>
      <c r="HIA49" s="429"/>
      <c r="HIB49" s="429"/>
      <c r="HIC49" s="429"/>
      <c r="HID49" s="429"/>
      <c r="HIE49" s="429"/>
      <c r="HIF49" s="429"/>
      <c r="HIG49" s="429"/>
      <c r="HIH49" s="429"/>
      <c r="HII49" s="429"/>
      <c r="HIJ49" s="429"/>
      <c r="HIK49" s="429"/>
      <c r="HIL49" s="429"/>
      <c r="HIM49" s="429"/>
      <c r="HIN49" s="429"/>
      <c r="HIO49" s="429"/>
      <c r="HIP49" s="429"/>
      <c r="HIQ49" s="429"/>
      <c r="HIR49" s="429"/>
      <c r="HIS49" s="429"/>
      <c r="HIT49" s="429"/>
      <c r="HIU49" s="429"/>
      <c r="HIV49" s="429"/>
      <c r="HIW49" s="429"/>
      <c r="HIX49" s="429"/>
      <c r="HIY49" s="429"/>
      <c r="HIZ49" s="429"/>
      <c r="HJA49" s="429"/>
      <c r="HJB49" s="429"/>
      <c r="HJC49" s="429"/>
      <c r="HJD49" s="429"/>
      <c r="HJE49" s="429"/>
      <c r="HJF49" s="429"/>
      <c r="HJG49" s="429"/>
      <c r="HJH49" s="429"/>
      <c r="HJI49" s="429"/>
      <c r="HJJ49" s="429"/>
      <c r="HJK49" s="429"/>
      <c r="HJL49" s="429"/>
      <c r="HJM49" s="429"/>
      <c r="HJN49" s="429"/>
      <c r="HJO49" s="429"/>
      <c r="HJP49" s="429"/>
      <c r="HJQ49" s="429"/>
      <c r="HJR49" s="429"/>
      <c r="HJS49" s="429"/>
      <c r="HJT49" s="429"/>
      <c r="HJU49" s="429"/>
      <c r="HJV49" s="429"/>
      <c r="HJW49" s="429"/>
      <c r="HJX49" s="429"/>
      <c r="HJY49" s="429"/>
      <c r="HJZ49" s="429"/>
      <c r="HKA49" s="429"/>
      <c r="HKB49" s="429"/>
      <c r="HKC49" s="429"/>
      <c r="HKD49" s="429"/>
      <c r="HKE49" s="429"/>
      <c r="HKF49" s="429"/>
      <c r="HKG49" s="429"/>
      <c r="HKH49" s="429"/>
      <c r="HKI49" s="429"/>
      <c r="HKJ49" s="429"/>
      <c r="HKK49" s="429"/>
      <c r="HKL49" s="429"/>
      <c r="HKM49" s="429"/>
      <c r="HKN49" s="429"/>
      <c r="HKO49" s="429"/>
      <c r="HKP49" s="429"/>
      <c r="HKQ49" s="429"/>
      <c r="HKR49" s="429"/>
      <c r="HKS49" s="429"/>
      <c r="HKT49" s="429"/>
      <c r="HKU49" s="429"/>
      <c r="HKV49" s="429"/>
      <c r="HKW49" s="429"/>
      <c r="HKX49" s="429"/>
      <c r="HKY49" s="429"/>
      <c r="HKZ49" s="429"/>
      <c r="HLA49" s="429"/>
      <c r="HLB49" s="429"/>
      <c r="HLC49" s="429"/>
      <c r="HLD49" s="429"/>
      <c r="HLE49" s="429"/>
      <c r="HLF49" s="429"/>
      <c r="HLG49" s="429"/>
      <c r="HLH49" s="429"/>
      <c r="HLI49" s="429"/>
      <c r="HLJ49" s="429"/>
      <c r="HLK49" s="429"/>
      <c r="HLL49" s="429"/>
      <c r="HLM49" s="429"/>
      <c r="HLN49" s="429"/>
      <c r="HLO49" s="429"/>
      <c r="HLP49" s="429"/>
      <c r="HLQ49" s="429"/>
      <c r="HLR49" s="429"/>
      <c r="HLS49" s="429"/>
      <c r="HLT49" s="429"/>
      <c r="HLU49" s="429"/>
      <c r="HLV49" s="429"/>
      <c r="HLW49" s="429"/>
      <c r="HLX49" s="429"/>
      <c r="HLY49" s="429"/>
      <c r="HLZ49" s="429"/>
      <c r="HMA49" s="429"/>
      <c r="HMB49" s="429"/>
      <c r="HMC49" s="429"/>
      <c r="HMD49" s="429"/>
      <c r="HME49" s="429"/>
      <c r="HMF49" s="429"/>
      <c r="HMG49" s="429"/>
      <c r="HMH49" s="429"/>
      <c r="HMI49" s="429"/>
      <c r="HMJ49" s="429"/>
      <c r="HMK49" s="429"/>
      <c r="HML49" s="429"/>
      <c r="HMM49" s="429"/>
      <c r="HMN49" s="429"/>
      <c r="HMO49" s="429"/>
      <c r="HMP49" s="429"/>
      <c r="HMQ49" s="429"/>
      <c r="HMR49" s="429"/>
      <c r="HMS49" s="429"/>
      <c r="HMT49" s="429"/>
      <c r="HMU49" s="429"/>
      <c r="HMV49" s="429"/>
      <c r="HMW49" s="429"/>
      <c r="HMX49" s="429"/>
      <c r="HMY49" s="429"/>
      <c r="HMZ49" s="429"/>
      <c r="HNA49" s="429"/>
      <c r="HNB49" s="429"/>
      <c r="HNC49" s="429"/>
      <c r="HND49" s="429"/>
      <c r="HNE49" s="429"/>
      <c r="HNF49" s="429"/>
      <c r="HNG49" s="429"/>
      <c r="HNH49" s="429"/>
      <c r="HNI49" s="429"/>
      <c r="HNJ49" s="429"/>
      <c r="HNK49" s="429"/>
      <c r="HNL49" s="429"/>
      <c r="HNM49" s="429"/>
      <c r="HNN49" s="429"/>
      <c r="HNO49" s="429"/>
      <c r="HNP49" s="429"/>
      <c r="HNQ49" s="429"/>
      <c r="HNR49" s="429"/>
      <c r="HNS49" s="429"/>
      <c r="HNT49" s="429"/>
      <c r="HNU49" s="429"/>
      <c r="HNV49" s="429"/>
      <c r="HNW49" s="429"/>
      <c r="HNX49" s="429"/>
      <c r="HNY49" s="429"/>
      <c r="HNZ49" s="429"/>
      <c r="HOA49" s="429"/>
      <c r="HOB49" s="429"/>
      <c r="HOC49" s="429"/>
      <c r="HOD49" s="429"/>
      <c r="HOE49" s="429"/>
      <c r="HOF49" s="429"/>
      <c r="HOG49" s="429"/>
      <c r="HOH49" s="429"/>
      <c r="HOI49" s="429"/>
      <c r="HOJ49" s="429"/>
      <c r="HOK49" s="429"/>
      <c r="HOL49" s="429"/>
      <c r="HOM49" s="429"/>
      <c r="HON49" s="429"/>
      <c r="HOO49" s="429"/>
      <c r="HOP49" s="429"/>
      <c r="HOQ49" s="429"/>
      <c r="HOR49" s="429"/>
      <c r="HOS49" s="429"/>
      <c r="HOT49" s="429"/>
      <c r="HOU49" s="429"/>
      <c r="HOV49" s="429"/>
      <c r="HOW49" s="429"/>
      <c r="HOX49" s="429"/>
      <c r="HOY49" s="429"/>
      <c r="HOZ49" s="429"/>
      <c r="HPA49" s="429"/>
      <c r="HPB49" s="429"/>
      <c r="HPC49" s="429"/>
      <c r="HPD49" s="429"/>
      <c r="HPE49" s="429"/>
      <c r="HPF49" s="429"/>
      <c r="HPG49" s="429"/>
      <c r="HPH49" s="429"/>
      <c r="HPI49" s="429"/>
      <c r="HPJ49" s="429"/>
      <c r="HPK49" s="429"/>
      <c r="HPL49" s="429"/>
      <c r="HPM49" s="429"/>
      <c r="HPN49" s="429"/>
      <c r="HPO49" s="429"/>
      <c r="HPP49" s="429"/>
      <c r="HPQ49" s="429"/>
      <c r="HPR49" s="429"/>
      <c r="HPS49" s="429"/>
      <c r="HPT49" s="429"/>
      <c r="HPU49" s="429"/>
      <c r="HPV49" s="429"/>
      <c r="HPW49" s="429"/>
      <c r="HPX49" s="429"/>
      <c r="HPY49" s="429"/>
      <c r="HPZ49" s="429"/>
      <c r="HQA49" s="429"/>
      <c r="HQB49" s="429"/>
      <c r="HQC49" s="429"/>
      <c r="HQD49" s="429"/>
      <c r="HQE49" s="429"/>
      <c r="HQF49" s="429"/>
      <c r="HQG49" s="429"/>
      <c r="HQH49" s="429"/>
      <c r="HQI49" s="429"/>
      <c r="HQJ49" s="429"/>
      <c r="HQK49" s="429"/>
      <c r="HQL49" s="429"/>
      <c r="HQM49" s="429"/>
      <c r="HQN49" s="429"/>
      <c r="HQO49" s="429"/>
      <c r="HQP49" s="429"/>
      <c r="HQQ49" s="429"/>
      <c r="HQR49" s="429"/>
      <c r="HQS49" s="429"/>
      <c r="HQT49" s="429"/>
      <c r="HQU49" s="429"/>
      <c r="HQV49" s="429"/>
      <c r="HQW49" s="429"/>
      <c r="HQX49" s="429"/>
      <c r="HQY49" s="429"/>
      <c r="HQZ49" s="429"/>
      <c r="HRA49" s="429"/>
      <c r="HRB49" s="429"/>
      <c r="HRC49" s="429"/>
      <c r="HRD49" s="429"/>
      <c r="HRE49" s="429"/>
      <c r="HRF49" s="429"/>
      <c r="HRG49" s="429"/>
      <c r="HRH49" s="429"/>
      <c r="HRI49" s="429"/>
      <c r="HRJ49" s="429"/>
      <c r="HRK49" s="429"/>
      <c r="HRL49" s="429"/>
      <c r="HRM49" s="429"/>
      <c r="HRN49" s="429"/>
      <c r="HRO49" s="429"/>
      <c r="HRP49" s="429"/>
      <c r="HRQ49" s="429"/>
      <c r="HRR49" s="429"/>
      <c r="HRS49" s="429"/>
      <c r="HRT49" s="429"/>
      <c r="HRU49" s="429"/>
      <c r="HRV49" s="429"/>
      <c r="HRW49" s="429"/>
      <c r="HRX49" s="429"/>
      <c r="HRY49" s="429"/>
      <c r="HRZ49" s="429"/>
      <c r="HSA49" s="429"/>
      <c r="HSB49" s="429"/>
      <c r="HSC49" s="429"/>
      <c r="HSD49" s="429"/>
      <c r="HSE49" s="429"/>
      <c r="HSF49" s="429"/>
      <c r="HSG49" s="429"/>
      <c r="HSH49" s="429"/>
      <c r="HSI49" s="429"/>
      <c r="HSJ49" s="429"/>
      <c r="HSK49" s="429"/>
      <c r="HSL49" s="429"/>
      <c r="HSM49" s="429"/>
      <c r="HSN49" s="429"/>
      <c r="HSO49" s="429"/>
      <c r="HSP49" s="429"/>
      <c r="HSQ49" s="429"/>
      <c r="HSR49" s="429"/>
      <c r="HSS49" s="429"/>
      <c r="HST49" s="429"/>
      <c r="HSU49" s="429"/>
      <c r="HSV49" s="429"/>
      <c r="HSW49" s="429"/>
      <c r="HSX49" s="429"/>
      <c r="HSY49" s="429"/>
      <c r="HSZ49" s="429"/>
      <c r="HTA49" s="429"/>
      <c r="HTB49" s="429"/>
      <c r="HTC49" s="429"/>
      <c r="HTD49" s="429"/>
      <c r="HTE49" s="429"/>
      <c r="HTF49" s="429"/>
      <c r="HTG49" s="429"/>
      <c r="HTH49" s="429"/>
      <c r="HTI49" s="429"/>
      <c r="HTJ49" s="429"/>
      <c r="HTK49" s="429"/>
      <c r="HTL49" s="429"/>
      <c r="HTM49" s="429"/>
      <c r="HTN49" s="429"/>
      <c r="HTO49" s="429"/>
      <c r="HTP49" s="429"/>
      <c r="HTQ49" s="429"/>
      <c r="HTR49" s="429"/>
      <c r="HTS49" s="429"/>
      <c r="HTT49" s="429"/>
      <c r="HTU49" s="429"/>
      <c r="HTV49" s="429"/>
      <c r="HTW49" s="429"/>
      <c r="HTX49" s="429"/>
      <c r="HTY49" s="429"/>
      <c r="HTZ49" s="429"/>
      <c r="HUA49" s="429"/>
      <c r="HUB49" s="429"/>
      <c r="HUC49" s="429"/>
      <c r="HUD49" s="429"/>
      <c r="HUE49" s="429"/>
      <c r="HUF49" s="429"/>
      <c r="HUG49" s="429"/>
      <c r="HUH49" s="429"/>
      <c r="HUI49" s="429"/>
      <c r="HUJ49" s="429"/>
      <c r="HUK49" s="429"/>
      <c r="HUL49" s="429"/>
      <c r="HUM49" s="429"/>
      <c r="HUN49" s="429"/>
      <c r="HUO49" s="429"/>
      <c r="HUP49" s="429"/>
      <c r="HUQ49" s="429"/>
      <c r="HUR49" s="429"/>
      <c r="HUS49" s="429"/>
      <c r="HUT49" s="429"/>
      <c r="HUU49" s="429"/>
      <c r="HUV49" s="429"/>
      <c r="HUW49" s="429"/>
      <c r="HUX49" s="429"/>
      <c r="HUY49" s="429"/>
      <c r="HUZ49" s="429"/>
      <c r="HVA49" s="429"/>
      <c r="HVB49" s="429"/>
      <c r="HVC49" s="429"/>
      <c r="HVD49" s="429"/>
      <c r="HVE49" s="429"/>
      <c r="HVF49" s="429"/>
      <c r="HVG49" s="429"/>
      <c r="HVH49" s="429"/>
      <c r="HVI49" s="429"/>
      <c r="HVJ49" s="429"/>
      <c r="HVK49" s="429"/>
      <c r="HVL49" s="429"/>
      <c r="HVM49" s="429"/>
      <c r="HVN49" s="429"/>
      <c r="HVO49" s="429"/>
      <c r="HVP49" s="429"/>
      <c r="HVQ49" s="429"/>
      <c r="HVR49" s="429"/>
      <c r="HVS49" s="429"/>
      <c r="HVT49" s="429"/>
      <c r="HVU49" s="429"/>
      <c r="HVV49" s="429"/>
      <c r="HVW49" s="429"/>
      <c r="HVX49" s="429"/>
      <c r="HVY49" s="429"/>
      <c r="HVZ49" s="429"/>
      <c r="HWA49" s="429"/>
      <c r="HWB49" s="429"/>
      <c r="HWC49" s="429"/>
      <c r="HWD49" s="429"/>
      <c r="HWE49" s="429"/>
      <c r="HWF49" s="429"/>
      <c r="HWG49" s="429"/>
      <c r="HWH49" s="429"/>
      <c r="HWI49" s="429"/>
      <c r="HWJ49" s="429"/>
      <c r="HWK49" s="429"/>
      <c r="HWL49" s="429"/>
      <c r="HWM49" s="429"/>
      <c r="HWN49" s="429"/>
      <c r="HWO49" s="429"/>
      <c r="HWP49" s="429"/>
      <c r="HWQ49" s="429"/>
      <c r="HWR49" s="429"/>
      <c r="HWS49" s="429"/>
      <c r="HWT49" s="429"/>
      <c r="HWU49" s="429"/>
      <c r="HWV49" s="429"/>
      <c r="HWW49" s="429"/>
      <c r="HWX49" s="429"/>
      <c r="HWY49" s="429"/>
      <c r="HWZ49" s="429"/>
      <c r="HXA49" s="429"/>
      <c r="HXB49" s="429"/>
      <c r="HXC49" s="429"/>
      <c r="HXD49" s="429"/>
      <c r="HXE49" s="429"/>
      <c r="HXF49" s="429"/>
      <c r="HXG49" s="429"/>
      <c r="HXH49" s="429"/>
      <c r="HXI49" s="429"/>
      <c r="HXJ49" s="429"/>
      <c r="HXK49" s="429"/>
      <c r="HXL49" s="429"/>
      <c r="HXM49" s="429"/>
      <c r="HXN49" s="429"/>
      <c r="HXO49" s="429"/>
      <c r="HXP49" s="429"/>
      <c r="HXQ49" s="429"/>
      <c r="HXR49" s="429"/>
      <c r="HXS49" s="429"/>
      <c r="HXT49" s="429"/>
      <c r="HXU49" s="429"/>
      <c r="HXV49" s="429"/>
      <c r="HXW49" s="429"/>
      <c r="HXX49" s="429"/>
      <c r="HXY49" s="429"/>
      <c r="HXZ49" s="429"/>
      <c r="HYA49" s="429"/>
      <c r="HYB49" s="429"/>
      <c r="HYC49" s="429"/>
      <c r="HYD49" s="429"/>
      <c r="HYE49" s="429"/>
      <c r="HYF49" s="429"/>
      <c r="HYG49" s="429"/>
      <c r="HYH49" s="429"/>
      <c r="HYI49" s="429"/>
      <c r="HYJ49" s="429"/>
      <c r="HYK49" s="429"/>
      <c r="HYL49" s="429"/>
      <c r="HYM49" s="429"/>
      <c r="HYN49" s="429"/>
      <c r="HYO49" s="429"/>
      <c r="HYP49" s="429"/>
      <c r="HYQ49" s="429"/>
      <c r="HYR49" s="429"/>
      <c r="HYS49" s="429"/>
      <c r="HYT49" s="429"/>
      <c r="HYU49" s="429"/>
      <c r="HYV49" s="429"/>
      <c r="HYW49" s="429"/>
      <c r="HYX49" s="429"/>
      <c r="HYY49" s="429"/>
      <c r="HYZ49" s="429"/>
      <c r="HZA49" s="429"/>
      <c r="HZB49" s="429"/>
      <c r="HZC49" s="429"/>
      <c r="HZD49" s="429"/>
      <c r="HZE49" s="429"/>
      <c r="HZF49" s="429"/>
      <c r="HZG49" s="429"/>
      <c r="HZH49" s="429"/>
      <c r="HZI49" s="429"/>
      <c r="HZJ49" s="429"/>
      <c r="HZK49" s="429"/>
      <c r="HZL49" s="429"/>
      <c r="HZM49" s="429"/>
      <c r="HZN49" s="429"/>
      <c r="HZO49" s="429"/>
      <c r="HZP49" s="429"/>
      <c r="HZQ49" s="429"/>
      <c r="HZR49" s="429"/>
      <c r="HZS49" s="429"/>
      <c r="HZT49" s="429"/>
      <c r="HZU49" s="429"/>
      <c r="HZV49" s="429"/>
      <c r="HZW49" s="429"/>
      <c r="HZX49" s="429"/>
      <c r="HZY49" s="429"/>
      <c r="HZZ49" s="429"/>
      <c r="IAA49" s="429"/>
      <c r="IAB49" s="429"/>
      <c r="IAC49" s="429"/>
      <c r="IAD49" s="429"/>
      <c r="IAE49" s="429"/>
      <c r="IAF49" s="429"/>
      <c r="IAG49" s="429"/>
      <c r="IAH49" s="429"/>
      <c r="IAI49" s="429"/>
      <c r="IAJ49" s="429"/>
      <c r="IAK49" s="429"/>
      <c r="IAL49" s="429"/>
      <c r="IAM49" s="429"/>
      <c r="IAN49" s="429"/>
      <c r="IAO49" s="429"/>
      <c r="IAP49" s="429"/>
      <c r="IAQ49" s="429"/>
      <c r="IAR49" s="429"/>
      <c r="IAS49" s="429"/>
      <c r="IAT49" s="429"/>
      <c r="IAU49" s="429"/>
      <c r="IAV49" s="429"/>
      <c r="IAW49" s="429"/>
      <c r="IAX49" s="429"/>
      <c r="IAY49" s="429"/>
      <c r="IAZ49" s="429"/>
      <c r="IBA49" s="429"/>
      <c r="IBB49" s="429"/>
      <c r="IBC49" s="429"/>
      <c r="IBD49" s="429"/>
      <c r="IBE49" s="429"/>
      <c r="IBF49" s="429"/>
      <c r="IBG49" s="429"/>
      <c r="IBH49" s="429"/>
      <c r="IBI49" s="429"/>
      <c r="IBJ49" s="429"/>
      <c r="IBK49" s="429"/>
      <c r="IBL49" s="429"/>
      <c r="IBM49" s="429"/>
      <c r="IBN49" s="429"/>
      <c r="IBO49" s="429"/>
      <c r="IBP49" s="429"/>
      <c r="IBQ49" s="429"/>
      <c r="IBR49" s="429"/>
      <c r="IBS49" s="429"/>
      <c r="IBT49" s="429"/>
      <c r="IBU49" s="429"/>
      <c r="IBV49" s="429"/>
      <c r="IBW49" s="429"/>
      <c r="IBX49" s="429"/>
      <c r="IBY49" s="429"/>
      <c r="IBZ49" s="429"/>
      <c r="ICA49" s="429"/>
      <c r="ICB49" s="429"/>
      <c r="ICC49" s="429"/>
      <c r="ICD49" s="429"/>
      <c r="ICE49" s="429"/>
      <c r="ICF49" s="429"/>
      <c r="ICG49" s="429"/>
      <c r="ICH49" s="429"/>
      <c r="ICI49" s="429"/>
      <c r="ICJ49" s="429"/>
      <c r="ICK49" s="429"/>
      <c r="ICL49" s="429"/>
      <c r="ICM49" s="429"/>
      <c r="ICN49" s="429"/>
      <c r="ICO49" s="429"/>
      <c r="ICP49" s="429"/>
      <c r="ICQ49" s="429"/>
      <c r="ICR49" s="429"/>
      <c r="ICS49" s="429"/>
      <c r="ICT49" s="429"/>
      <c r="ICU49" s="429"/>
      <c r="ICV49" s="429"/>
      <c r="ICW49" s="429"/>
      <c r="ICX49" s="429"/>
      <c r="ICY49" s="429"/>
      <c r="ICZ49" s="429"/>
      <c r="IDA49" s="429"/>
      <c r="IDB49" s="429"/>
      <c r="IDC49" s="429"/>
      <c r="IDD49" s="429"/>
      <c r="IDE49" s="429"/>
      <c r="IDF49" s="429"/>
      <c r="IDG49" s="429"/>
      <c r="IDH49" s="429"/>
      <c r="IDI49" s="429"/>
      <c r="IDJ49" s="429"/>
      <c r="IDK49" s="429"/>
      <c r="IDL49" s="429"/>
      <c r="IDM49" s="429"/>
      <c r="IDN49" s="429"/>
      <c r="IDO49" s="429"/>
      <c r="IDP49" s="429"/>
      <c r="IDQ49" s="429"/>
      <c r="IDR49" s="429"/>
      <c r="IDS49" s="429"/>
      <c r="IDT49" s="429"/>
      <c r="IDU49" s="429"/>
      <c r="IDV49" s="429"/>
      <c r="IDW49" s="429"/>
      <c r="IDX49" s="429"/>
      <c r="IDY49" s="429"/>
      <c r="IDZ49" s="429"/>
      <c r="IEA49" s="429"/>
      <c r="IEB49" s="429"/>
      <c r="IEC49" s="429"/>
      <c r="IED49" s="429"/>
      <c r="IEE49" s="429"/>
      <c r="IEF49" s="429"/>
      <c r="IEG49" s="429"/>
      <c r="IEH49" s="429"/>
      <c r="IEI49" s="429"/>
      <c r="IEJ49" s="429"/>
      <c r="IEK49" s="429"/>
      <c r="IEL49" s="429"/>
      <c r="IEM49" s="429"/>
      <c r="IEN49" s="429"/>
      <c r="IEO49" s="429"/>
      <c r="IEP49" s="429"/>
      <c r="IEQ49" s="429"/>
      <c r="IER49" s="429"/>
      <c r="IES49" s="429"/>
      <c r="IET49" s="429"/>
      <c r="IEU49" s="429"/>
      <c r="IEV49" s="429"/>
      <c r="IEW49" s="429"/>
      <c r="IEX49" s="429"/>
      <c r="IEY49" s="429"/>
      <c r="IEZ49" s="429"/>
      <c r="IFA49" s="429"/>
      <c r="IFB49" s="429"/>
      <c r="IFC49" s="429"/>
      <c r="IFD49" s="429"/>
      <c r="IFE49" s="429"/>
      <c r="IFF49" s="429"/>
      <c r="IFG49" s="429"/>
      <c r="IFH49" s="429"/>
      <c r="IFI49" s="429"/>
      <c r="IFJ49" s="429"/>
      <c r="IFK49" s="429"/>
      <c r="IFL49" s="429"/>
      <c r="IFM49" s="429"/>
      <c r="IFN49" s="429"/>
      <c r="IFO49" s="429"/>
      <c r="IFP49" s="429"/>
      <c r="IFQ49" s="429"/>
      <c r="IFR49" s="429"/>
      <c r="IFS49" s="429"/>
      <c r="IFT49" s="429"/>
      <c r="IFU49" s="429"/>
      <c r="IFV49" s="429"/>
      <c r="IFW49" s="429"/>
      <c r="IFX49" s="429"/>
      <c r="IFY49" s="429"/>
      <c r="IFZ49" s="429"/>
      <c r="IGA49" s="429"/>
      <c r="IGB49" s="429"/>
      <c r="IGC49" s="429"/>
      <c r="IGD49" s="429"/>
      <c r="IGE49" s="429"/>
      <c r="IGF49" s="429"/>
      <c r="IGG49" s="429"/>
      <c r="IGH49" s="429"/>
      <c r="IGI49" s="429"/>
      <c r="IGJ49" s="429"/>
      <c r="IGK49" s="429"/>
      <c r="IGL49" s="429"/>
      <c r="IGM49" s="429"/>
      <c r="IGN49" s="429"/>
      <c r="IGO49" s="429"/>
      <c r="IGP49" s="429"/>
      <c r="IGQ49" s="429"/>
      <c r="IGR49" s="429"/>
      <c r="IGS49" s="429"/>
      <c r="IGT49" s="429"/>
      <c r="IGU49" s="429"/>
      <c r="IGV49" s="429"/>
      <c r="IGW49" s="429"/>
      <c r="IGX49" s="429"/>
      <c r="IGY49" s="429"/>
      <c r="IGZ49" s="429"/>
      <c r="IHA49" s="429"/>
      <c r="IHB49" s="429"/>
      <c r="IHC49" s="429"/>
      <c r="IHD49" s="429"/>
      <c r="IHE49" s="429"/>
      <c r="IHF49" s="429"/>
      <c r="IHG49" s="429"/>
      <c r="IHH49" s="429"/>
      <c r="IHI49" s="429"/>
      <c r="IHJ49" s="429"/>
      <c r="IHK49" s="429"/>
      <c r="IHL49" s="429"/>
      <c r="IHM49" s="429"/>
      <c r="IHN49" s="429"/>
      <c r="IHO49" s="429"/>
      <c r="IHP49" s="429"/>
      <c r="IHQ49" s="429"/>
      <c r="IHR49" s="429"/>
      <c r="IHS49" s="429"/>
      <c r="IHT49" s="429"/>
      <c r="IHU49" s="429"/>
      <c r="IHV49" s="429"/>
      <c r="IHW49" s="429"/>
      <c r="IHX49" s="429"/>
      <c r="IHY49" s="429"/>
      <c r="IHZ49" s="429"/>
      <c r="IIA49" s="429"/>
      <c r="IIB49" s="429"/>
      <c r="IIC49" s="429"/>
      <c r="IID49" s="429"/>
      <c r="IIE49" s="429"/>
      <c r="IIF49" s="429"/>
      <c r="IIG49" s="429"/>
      <c r="IIH49" s="429"/>
      <c r="III49" s="429"/>
      <c r="IIJ49" s="429"/>
      <c r="IIK49" s="429"/>
      <c r="IIL49" s="429"/>
      <c r="IIM49" s="429"/>
      <c r="IIN49" s="429"/>
      <c r="IIO49" s="429"/>
      <c r="IIP49" s="429"/>
      <c r="IIQ49" s="429"/>
      <c r="IIR49" s="429"/>
      <c r="IIS49" s="429"/>
      <c r="IIT49" s="429"/>
      <c r="IIU49" s="429"/>
      <c r="IIV49" s="429"/>
      <c r="IIW49" s="429"/>
      <c r="IIX49" s="429"/>
      <c r="IIY49" s="429"/>
      <c r="IIZ49" s="429"/>
      <c r="IJA49" s="429"/>
      <c r="IJB49" s="429"/>
      <c r="IJC49" s="429"/>
      <c r="IJD49" s="429"/>
      <c r="IJE49" s="429"/>
      <c r="IJF49" s="429"/>
      <c r="IJG49" s="429"/>
      <c r="IJH49" s="429"/>
      <c r="IJI49" s="429"/>
      <c r="IJJ49" s="429"/>
      <c r="IJK49" s="429"/>
      <c r="IJL49" s="429"/>
      <c r="IJM49" s="429"/>
      <c r="IJN49" s="429"/>
      <c r="IJO49" s="429"/>
      <c r="IJP49" s="429"/>
      <c r="IJQ49" s="429"/>
      <c r="IJR49" s="429"/>
      <c r="IJS49" s="429"/>
      <c r="IJT49" s="429"/>
      <c r="IJU49" s="429"/>
      <c r="IJV49" s="429"/>
      <c r="IJW49" s="429"/>
      <c r="IJX49" s="429"/>
      <c r="IJY49" s="429"/>
      <c r="IJZ49" s="429"/>
      <c r="IKA49" s="429"/>
      <c r="IKB49" s="429"/>
      <c r="IKC49" s="429"/>
      <c r="IKD49" s="429"/>
      <c r="IKE49" s="429"/>
      <c r="IKF49" s="429"/>
      <c r="IKG49" s="429"/>
      <c r="IKH49" s="429"/>
      <c r="IKI49" s="429"/>
      <c r="IKJ49" s="429"/>
      <c r="IKK49" s="429"/>
      <c r="IKL49" s="429"/>
      <c r="IKM49" s="429"/>
      <c r="IKN49" s="429"/>
      <c r="IKO49" s="429"/>
      <c r="IKP49" s="429"/>
      <c r="IKQ49" s="429"/>
      <c r="IKR49" s="429"/>
      <c r="IKS49" s="429"/>
      <c r="IKT49" s="429"/>
      <c r="IKU49" s="429"/>
      <c r="IKV49" s="429"/>
      <c r="IKW49" s="429"/>
      <c r="IKX49" s="429"/>
      <c r="IKY49" s="429"/>
      <c r="IKZ49" s="429"/>
      <c r="ILA49" s="429"/>
      <c r="ILB49" s="429"/>
      <c r="ILC49" s="429"/>
      <c r="ILD49" s="429"/>
      <c r="ILE49" s="429"/>
      <c r="ILF49" s="429"/>
      <c r="ILG49" s="429"/>
      <c r="ILH49" s="429"/>
      <c r="ILI49" s="429"/>
      <c r="ILJ49" s="429"/>
      <c r="ILK49" s="429"/>
      <c r="ILL49" s="429"/>
      <c r="ILM49" s="429"/>
      <c r="ILN49" s="429"/>
      <c r="ILO49" s="429"/>
      <c r="ILP49" s="429"/>
      <c r="ILQ49" s="429"/>
      <c r="ILR49" s="429"/>
      <c r="ILS49" s="429"/>
      <c r="ILT49" s="429"/>
      <c r="ILU49" s="429"/>
      <c r="ILV49" s="429"/>
      <c r="ILW49" s="429"/>
      <c r="ILX49" s="429"/>
      <c r="ILY49" s="429"/>
      <c r="ILZ49" s="429"/>
      <c r="IMA49" s="429"/>
      <c r="IMB49" s="429"/>
      <c r="IMC49" s="429"/>
      <c r="IMD49" s="429"/>
      <c r="IME49" s="429"/>
      <c r="IMF49" s="429"/>
      <c r="IMG49" s="429"/>
      <c r="IMH49" s="429"/>
      <c r="IMI49" s="429"/>
      <c r="IMJ49" s="429"/>
      <c r="IMK49" s="429"/>
      <c r="IML49" s="429"/>
      <c r="IMM49" s="429"/>
      <c r="IMN49" s="429"/>
      <c r="IMO49" s="429"/>
      <c r="IMP49" s="429"/>
      <c r="IMQ49" s="429"/>
      <c r="IMR49" s="429"/>
      <c r="IMS49" s="429"/>
      <c r="IMT49" s="429"/>
      <c r="IMU49" s="429"/>
      <c r="IMV49" s="429"/>
      <c r="IMW49" s="429"/>
      <c r="IMX49" s="429"/>
      <c r="IMY49" s="429"/>
      <c r="IMZ49" s="429"/>
      <c r="INA49" s="429"/>
      <c r="INB49" s="429"/>
      <c r="INC49" s="429"/>
      <c r="IND49" s="429"/>
      <c r="INE49" s="429"/>
      <c r="INF49" s="429"/>
      <c r="ING49" s="429"/>
      <c r="INH49" s="429"/>
      <c r="INI49" s="429"/>
      <c r="INJ49" s="429"/>
      <c r="INK49" s="429"/>
      <c r="INL49" s="429"/>
      <c r="INM49" s="429"/>
      <c r="INN49" s="429"/>
      <c r="INO49" s="429"/>
      <c r="INP49" s="429"/>
      <c r="INQ49" s="429"/>
      <c r="INR49" s="429"/>
      <c r="INS49" s="429"/>
      <c r="INT49" s="429"/>
      <c r="INU49" s="429"/>
      <c r="INV49" s="429"/>
      <c r="INW49" s="429"/>
      <c r="INX49" s="429"/>
      <c r="INY49" s="429"/>
      <c r="INZ49" s="429"/>
      <c r="IOA49" s="429"/>
      <c r="IOB49" s="429"/>
      <c r="IOC49" s="429"/>
      <c r="IOD49" s="429"/>
      <c r="IOE49" s="429"/>
      <c r="IOF49" s="429"/>
      <c r="IOG49" s="429"/>
      <c r="IOH49" s="429"/>
      <c r="IOI49" s="429"/>
      <c r="IOJ49" s="429"/>
      <c r="IOK49" s="429"/>
      <c r="IOL49" s="429"/>
      <c r="IOM49" s="429"/>
      <c r="ION49" s="429"/>
      <c r="IOO49" s="429"/>
      <c r="IOP49" s="429"/>
      <c r="IOQ49" s="429"/>
      <c r="IOR49" s="429"/>
      <c r="IOS49" s="429"/>
      <c r="IOT49" s="429"/>
      <c r="IOU49" s="429"/>
      <c r="IOV49" s="429"/>
      <c r="IOW49" s="429"/>
      <c r="IOX49" s="429"/>
      <c r="IOY49" s="429"/>
      <c r="IOZ49" s="429"/>
      <c r="IPA49" s="429"/>
      <c r="IPB49" s="429"/>
      <c r="IPC49" s="429"/>
      <c r="IPD49" s="429"/>
      <c r="IPE49" s="429"/>
      <c r="IPF49" s="429"/>
      <c r="IPG49" s="429"/>
      <c r="IPH49" s="429"/>
      <c r="IPI49" s="429"/>
      <c r="IPJ49" s="429"/>
      <c r="IPK49" s="429"/>
      <c r="IPL49" s="429"/>
      <c r="IPM49" s="429"/>
      <c r="IPN49" s="429"/>
      <c r="IPO49" s="429"/>
      <c r="IPP49" s="429"/>
      <c r="IPQ49" s="429"/>
      <c r="IPR49" s="429"/>
      <c r="IPS49" s="429"/>
      <c r="IPT49" s="429"/>
      <c r="IPU49" s="429"/>
      <c r="IPV49" s="429"/>
      <c r="IPW49" s="429"/>
      <c r="IPX49" s="429"/>
      <c r="IPY49" s="429"/>
      <c r="IPZ49" s="429"/>
      <c r="IQA49" s="429"/>
      <c r="IQB49" s="429"/>
      <c r="IQC49" s="429"/>
      <c r="IQD49" s="429"/>
      <c r="IQE49" s="429"/>
      <c r="IQF49" s="429"/>
      <c r="IQG49" s="429"/>
      <c r="IQH49" s="429"/>
      <c r="IQI49" s="429"/>
      <c r="IQJ49" s="429"/>
      <c r="IQK49" s="429"/>
      <c r="IQL49" s="429"/>
      <c r="IQM49" s="429"/>
      <c r="IQN49" s="429"/>
      <c r="IQO49" s="429"/>
      <c r="IQP49" s="429"/>
      <c r="IQQ49" s="429"/>
      <c r="IQR49" s="429"/>
      <c r="IQS49" s="429"/>
      <c r="IQT49" s="429"/>
      <c r="IQU49" s="429"/>
      <c r="IQV49" s="429"/>
      <c r="IQW49" s="429"/>
      <c r="IQX49" s="429"/>
      <c r="IQY49" s="429"/>
      <c r="IQZ49" s="429"/>
      <c r="IRA49" s="429"/>
      <c r="IRB49" s="429"/>
      <c r="IRC49" s="429"/>
      <c r="IRD49" s="429"/>
      <c r="IRE49" s="429"/>
      <c r="IRF49" s="429"/>
      <c r="IRG49" s="429"/>
      <c r="IRH49" s="429"/>
      <c r="IRI49" s="429"/>
      <c r="IRJ49" s="429"/>
      <c r="IRK49" s="429"/>
      <c r="IRL49" s="429"/>
      <c r="IRM49" s="429"/>
      <c r="IRN49" s="429"/>
      <c r="IRO49" s="429"/>
      <c r="IRP49" s="429"/>
      <c r="IRQ49" s="429"/>
      <c r="IRR49" s="429"/>
      <c r="IRS49" s="429"/>
      <c r="IRT49" s="429"/>
      <c r="IRU49" s="429"/>
      <c r="IRV49" s="429"/>
      <c r="IRW49" s="429"/>
      <c r="IRX49" s="429"/>
      <c r="IRY49" s="429"/>
      <c r="IRZ49" s="429"/>
      <c r="ISA49" s="429"/>
      <c r="ISB49" s="429"/>
      <c r="ISC49" s="429"/>
      <c r="ISD49" s="429"/>
      <c r="ISE49" s="429"/>
      <c r="ISF49" s="429"/>
      <c r="ISG49" s="429"/>
      <c r="ISH49" s="429"/>
      <c r="ISI49" s="429"/>
      <c r="ISJ49" s="429"/>
      <c r="ISK49" s="429"/>
      <c r="ISL49" s="429"/>
      <c r="ISM49" s="429"/>
      <c r="ISN49" s="429"/>
      <c r="ISO49" s="429"/>
      <c r="ISP49" s="429"/>
      <c r="ISQ49" s="429"/>
      <c r="ISR49" s="429"/>
      <c r="ISS49" s="429"/>
      <c r="IST49" s="429"/>
      <c r="ISU49" s="429"/>
      <c r="ISV49" s="429"/>
      <c r="ISW49" s="429"/>
      <c r="ISX49" s="429"/>
      <c r="ISY49" s="429"/>
      <c r="ISZ49" s="429"/>
      <c r="ITA49" s="429"/>
      <c r="ITB49" s="429"/>
      <c r="ITC49" s="429"/>
      <c r="ITD49" s="429"/>
      <c r="ITE49" s="429"/>
      <c r="ITF49" s="429"/>
      <c r="ITG49" s="429"/>
      <c r="ITH49" s="429"/>
      <c r="ITI49" s="429"/>
      <c r="ITJ49" s="429"/>
      <c r="ITK49" s="429"/>
      <c r="ITL49" s="429"/>
      <c r="ITM49" s="429"/>
      <c r="ITN49" s="429"/>
      <c r="ITO49" s="429"/>
      <c r="ITP49" s="429"/>
      <c r="ITQ49" s="429"/>
      <c r="ITR49" s="429"/>
      <c r="ITS49" s="429"/>
      <c r="ITT49" s="429"/>
      <c r="ITU49" s="429"/>
      <c r="ITV49" s="429"/>
      <c r="ITW49" s="429"/>
      <c r="ITX49" s="429"/>
      <c r="ITY49" s="429"/>
      <c r="ITZ49" s="429"/>
      <c r="IUA49" s="429"/>
      <c r="IUB49" s="429"/>
      <c r="IUC49" s="429"/>
      <c r="IUD49" s="429"/>
      <c r="IUE49" s="429"/>
      <c r="IUF49" s="429"/>
      <c r="IUG49" s="429"/>
      <c r="IUH49" s="429"/>
      <c r="IUI49" s="429"/>
      <c r="IUJ49" s="429"/>
      <c r="IUK49" s="429"/>
      <c r="IUL49" s="429"/>
      <c r="IUM49" s="429"/>
      <c r="IUN49" s="429"/>
      <c r="IUO49" s="429"/>
      <c r="IUP49" s="429"/>
      <c r="IUQ49" s="429"/>
      <c r="IUR49" s="429"/>
      <c r="IUS49" s="429"/>
      <c r="IUT49" s="429"/>
      <c r="IUU49" s="429"/>
      <c r="IUV49" s="429"/>
      <c r="IUW49" s="429"/>
      <c r="IUX49" s="429"/>
      <c r="IUY49" s="429"/>
      <c r="IUZ49" s="429"/>
      <c r="IVA49" s="429"/>
      <c r="IVB49" s="429"/>
      <c r="IVC49" s="429"/>
      <c r="IVD49" s="429"/>
      <c r="IVE49" s="429"/>
      <c r="IVF49" s="429"/>
      <c r="IVG49" s="429"/>
      <c r="IVH49" s="429"/>
      <c r="IVI49" s="429"/>
      <c r="IVJ49" s="429"/>
      <c r="IVK49" s="429"/>
      <c r="IVL49" s="429"/>
      <c r="IVM49" s="429"/>
      <c r="IVN49" s="429"/>
      <c r="IVO49" s="429"/>
      <c r="IVP49" s="429"/>
      <c r="IVQ49" s="429"/>
      <c r="IVR49" s="429"/>
      <c r="IVS49" s="429"/>
      <c r="IVT49" s="429"/>
      <c r="IVU49" s="429"/>
      <c r="IVV49" s="429"/>
      <c r="IVW49" s="429"/>
      <c r="IVX49" s="429"/>
      <c r="IVY49" s="429"/>
      <c r="IVZ49" s="429"/>
      <c r="IWA49" s="429"/>
      <c r="IWB49" s="429"/>
      <c r="IWC49" s="429"/>
      <c r="IWD49" s="429"/>
      <c r="IWE49" s="429"/>
      <c r="IWF49" s="429"/>
      <c r="IWG49" s="429"/>
      <c r="IWH49" s="429"/>
      <c r="IWI49" s="429"/>
      <c r="IWJ49" s="429"/>
      <c r="IWK49" s="429"/>
      <c r="IWL49" s="429"/>
      <c r="IWM49" s="429"/>
      <c r="IWN49" s="429"/>
      <c r="IWO49" s="429"/>
      <c r="IWP49" s="429"/>
      <c r="IWQ49" s="429"/>
      <c r="IWR49" s="429"/>
      <c r="IWS49" s="429"/>
      <c r="IWT49" s="429"/>
      <c r="IWU49" s="429"/>
      <c r="IWV49" s="429"/>
      <c r="IWW49" s="429"/>
      <c r="IWX49" s="429"/>
      <c r="IWY49" s="429"/>
      <c r="IWZ49" s="429"/>
      <c r="IXA49" s="429"/>
      <c r="IXB49" s="429"/>
      <c r="IXC49" s="429"/>
      <c r="IXD49" s="429"/>
      <c r="IXE49" s="429"/>
      <c r="IXF49" s="429"/>
      <c r="IXG49" s="429"/>
      <c r="IXH49" s="429"/>
      <c r="IXI49" s="429"/>
      <c r="IXJ49" s="429"/>
      <c r="IXK49" s="429"/>
      <c r="IXL49" s="429"/>
      <c r="IXM49" s="429"/>
      <c r="IXN49" s="429"/>
      <c r="IXO49" s="429"/>
      <c r="IXP49" s="429"/>
      <c r="IXQ49" s="429"/>
      <c r="IXR49" s="429"/>
      <c r="IXS49" s="429"/>
      <c r="IXT49" s="429"/>
      <c r="IXU49" s="429"/>
      <c r="IXV49" s="429"/>
      <c r="IXW49" s="429"/>
      <c r="IXX49" s="429"/>
      <c r="IXY49" s="429"/>
      <c r="IXZ49" s="429"/>
      <c r="IYA49" s="429"/>
      <c r="IYB49" s="429"/>
      <c r="IYC49" s="429"/>
      <c r="IYD49" s="429"/>
      <c r="IYE49" s="429"/>
      <c r="IYF49" s="429"/>
      <c r="IYG49" s="429"/>
      <c r="IYH49" s="429"/>
      <c r="IYI49" s="429"/>
      <c r="IYJ49" s="429"/>
      <c r="IYK49" s="429"/>
      <c r="IYL49" s="429"/>
      <c r="IYM49" s="429"/>
      <c r="IYN49" s="429"/>
      <c r="IYO49" s="429"/>
      <c r="IYP49" s="429"/>
      <c r="IYQ49" s="429"/>
      <c r="IYR49" s="429"/>
      <c r="IYS49" s="429"/>
      <c r="IYT49" s="429"/>
      <c r="IYU49" s="429"/>
      <c r="IYV49" s="429"/>
      <c r="IYW49" s="429"/>
      <c r="IYX49" s="429"/>
      <c r="IYY49" s="429"/>
      <c r="IYZ49" s="429"/>
      <c r="IZA49" s="429"/>
      <c r="IZB49" s="429"/>
      <c r="IZC49" s="429"/>
      <c r="IZD49" s="429"/>
      <c r="IZE49" s="429"/>
      <c r="IZF49" s="429"/>
      <c r="IZG49" s="429"/>
      <c r="IZH49" s="429"/>
      <c r="IZI49" s="429"/>
      <c r="IZJ49" s="429"/>
      <c r="IZK49" s="429"/>
      <c r="IZL49" s="429"/>
      <c r="IZM49" s="429"/>
      <c r="IZN49" s="429"/>
      <c r="IZO49" s="429"/>
      <c r="IZP49" s="429"/>
      <c r="IZQ49" s="429"/>
      <c r="IZR49" s="429"/>
      <c r="IZS49" s="429"/>
      <c r="IZT49" s="429"/>
      <c r="IZU49" s="429"/>
      <c r="IZV49" s="429"/>
      <c r="IZW49" s="429"/>
      <c r="IZX49" s="429"/>
      <c r="IZY49" s="429"/>
      <c r="IZZ49" s="429"/>
      <c r="JAA49" s="429"/>
      <c r="JAB49" s="429"/>
      <c r="JAC49" s="429"/>
      <c r="JAD49" s="429"/>
      <c r="JAE49" s="429"/>
      <c r="JAF49" s="429"/>
      <c r="JAG49" s="429"/>
      <c r="JAH49" s="429"/>
      <c r="JAI49" s="429"/>
      <c r="JAJ49" s="429"/>
      <c r="JAK49" s="429"/>
      <c r="JAL49" s="429"/>
      <c r="JAM49" s="429"/>
      <c r="JAN49" s="429"/>
      <c r="JAO49" s="429"/>
      <c r="JAP49" s="429"/>
      <c r="JAQ49" s="429"/>
      <c r="JAR49" s="429"/>
      <c r="JAS49" s="429"/>
      <c r="JAT49" s="429"/>
      <c r="JAU49" s="429"/>
      <c r="JAV49" s="429"/>
      <c r="JAW49" s="429"/>
      <c r="JAX49" s="429"/>
      <c r="JAY49" s="429"/>
      <c r="JAZ49" s="429"/>
      <c r="JBA49" s="429"/>
      <c r="JBB49" s="429"/>
      <c r="JBC49" s="429"/>
      <c r="JBD49" s="429"/>
      <c r="JBE49" s="429"/>
      <c r="JBF49" s="429"/>
      <c r="JBG49" s="429"/>
      <c r="JBH49" s="429"/>
      <c r="JBI49" s="429"/>
      <c r="JBJ49" s="429"/>
      <c r="JBK49" s="429"/>
      <c r="JBL49" s="429"/>
      <c r="JBM49" s="429"/>
      <c r="JBN49" s="429"/>
      <c r="JBO49" s="429"/>
      <c r="JBP49" s="429"/>
      <c r="JBQ49" s="429"/>
      <c r="JBR49" s="429"/>
      <c r="JBS49" s="429"/>
      <c r="JBT49" s="429"/>
      <c r="JBU49" s="429"/>
      <c r="JBV49" s="429"/>
      <c r="JBW49" s="429"/>
      <c r="JBX49" s="429"/>
      <c r="JBY49" s="429"/>
      <c r="JBZ49" s="429"/>
      <c r="JCA49" s="429"/>
      <c r="JCB49" s="429"/>
      <c r="JCC49" s="429"/>
      <c r="JCD49" s="429"/>
      <c r="JCE49" s="429"/>
      <c r="JCF49" s="429"/>
      <c r="JCG49" s="429"/>
      <c r="JCH49" s="429"/>
      <c r="JCI49" s="429"/>
      <c r="JCJ49" s="429"/>
      <c r="JCK49" s="429"/>
      <c r="JCL49" s="429"/>
      <c r="JCM49" s="429"/>
      <c r="JCN49" s="429"/>
      <c r="JCO49" s="429"/>
      <c r="JCP49" s="429"/>
      <c r="JCQ49" s="429"/>
      <c r="JCR49" s="429"/>
      <c r="JCS49" s="429"/>
      <c r="JCT49" s="429"/>
      <c r="JCU49" s="429"/>
      <c r="JCV49" s="429"/>
      <c r="JCW49" s="429"/>
      <c r="JCX49" s="429"/>
      <c r="JCY49" s="429"/>
      <c r="JCZ49" s="429"/>
      <c r="JDA49" s="429"/>
      <c r="JDB49" s="429"/>
      <c r="JDC49" s="429"/>
      <c r="JDD49" s="429"/>
      <c r="JDE49" s="429"/>
      <c r="JDF49" s="429"/>
      <c r="JDG49" s="429"/>
      <c r="JDH49" s="429"/>
      <c r="JDI49" s="429"/>
      <c r="JDJ49" s="429"/>
      <c r="JDK49" s="429"/>
      <c r="JDL49" s="429"/>
      <c r="JDM49" s="429"/>
      <c r="JDN49" s="429"/>
      <c r="JDO49" s="429"/>
      <c r="JDP49" s="429"/>
      <c r="JDQ49" s="429"/>
      <c r="JDR49" s="429"/>
      <c r="JDS49" s="429"/>
      <c r="JDT49" s="429"/>
      <c r="JDU49" s="429"/>
      <c r="JDV49" s="429"/>
      <c r="JDW49" s="429"/>
      <c r="JDX49" s="429"/>
      <c r="JDY49" s="429"/>
      <c r="JDZ49" s="429"/>
      <c r="JEA49" s="429"/>
      <c r="JEB49" s="429"/>
      <c r="JEC49" s="429"/>
      <c r="JED49" s="429"/>
      <c r="JEE49" s="429"/>
      <c r="JEF49" s="429"/>
      <c r="JEG49" s="429"/>
      <c r="JEH49" s="429"/>
      <c r="JEI49" s="429"/>
      <c r="JEJ49" s="429"/>
      <c r="JEK49" s="429"/>
      <c r="JEL49" s="429"/>
      <c r="JEM49" s="429"/>
      <c r="JEN49" s="429"/>
      <c r="JEO49" s="429"/>
      <c r="JEP49" s="429"/>
      <c r="JEQ49" s="429"/>
      <c r="JER49" s="429"/>
      <c r="JES49" s="429"/>
      <c r="JET49" s="429"/>
      <c r="JEU49" s="429"/>
      <c r="JEV49" s="429"/>
      <c r="JEW49" s="429"/>
      <c r="JEX49" s="429"/>
      <c r="JEY49" s="429"/>
      <c r="JEZ49" s="429"/>
      <c r="JFA49" s="429"/>
      <c r="JFB49" s="429"/>
      <c r="JFC49" s="429"/>
      <c r="JFD49" s="429"/>
      <c r="JFE49" s="429"/>
      <c r="JFF49" s="429"/>
      <c r="JFG49" s="429"/>
      <c r="JFH49" s="429"/>
      <c r="JFI49" s="429"/>
      <c r="JFJ49" s="429"/>
      <c r="JFK49" s="429"/>
      <c r="JFL49" s="429"/>
      <c r="JFM49" s="429"/>
      <c r="JFN49" s="429"/>
      <c r="JFO49" s="429"/>
      <c r="JFP49" s="429"/>
      <c r="JFQ49" s="429"/>
      <c r="JFR49" s="429"/>
      <c r="JFS49" s="429"/>
      <c r="JFT49" s="429"/>
      <c r="JFU49" s="429"/>
      <c r="JFV49" s="429"/>
      <c r="JFW49" s="429"/>
      <c r="JFX49" s="429"/>
      <c r="JFY49" s="429"/>
      <c r="JFZ49" s="429"/>
      <c r="JGA49" s="429"/>
      <c r="JGB49" s="429"/>
      <c r="JGC49" s="429"/>
      <c r="JGD49" s="429"/>
      <c r="JGE49" s="429"/>
      <c r="JGF49" s="429"/>
      <c r="JGG49" s="429"/>
      <c r="JGH49" s="429"/>
      <c r="JGI49" s="429"/>
      <c r="JGJ49" s="429"/>
      <c r="JGK49" s="429"/>
      <c r="JGL49" s="429"/>
      <c r="JGM49" s="429"/>
      <c r="JGN49" s="429"/>
      <c r="JGO49" s="429"/>
      <c r="JGP49" s="429"/>
      <c r="JGQ49" s="429"/>
      <c r="JGR49" s="429"/>
      <c r="JGS49" s="429"/>
      <c r="JGT49" s="429"/>
      <c r="JGU49" s="429"/>
      <c r="JGV49" s="429"/>
      <c r="JGW49" s="429"/>
      <c r="JGX49" s="429"/>
      <c r="JGY49" s="429"/>
      <c r="JGZ49" s="429"/>
      <c r="JHA49" s="429"/>
      <c r="JHB49" s="429"/>
      <c r="JHC49" s="429"/>
      <c r="JHD49" s="429"/>
      <c r="JHE49" s="429"/>
      <c r="JHF49" s="429"/>
      <c r="JHG49" s="429"/>
      <c r="JHH49" s="429"/>
      <c r="JHI49" s="429"/>
      <c r="JHJ49" s="429"/>
      <c r="JHK49" s="429"/>
      <c r="JHL49" s="429"/>
      <c r="JHM49" s="429"/>
      <c r="JHN49" s="429"/>
      <c r="JHO49" s="429"/>
      <c r="JHP49" s="429"/>
      <c r="JHQ49" s="429"/>
      <c r="JHR49" s="429"/>
      <c r="JHS49" s="429"/>
      <c r="JHT49" s="429"/>
      <c r="JHU49" s="429"/>
      <c r="JHV49" s="429"/>
      <c r="JHW49" s="429"/>
      <c r="JHX49" s="429"/>
      <c r="JHY49" s="429"/>
      <c r="JHZ49" s="429"/>
      <c r="JIA49" s="429"/>
      <c r="JIB49" s="429"/>
      <c r="JIC49" s="429"/>
      <c r="JID49" s="429"/>
      <c r="JIE49" s="429"/>
      <c r="JIF49" s="429"/>
      <c r="JIG49" s="429"/>
      <c r="JIH49" s="429"/>
      <c r="JII49" s="429"/>
      <c r="JIJ49" s="429"/>
      <c r="JIK49" s="429"/>
      <c r="JIL49" s="429"/>
      <c r="JIM49" s="429"/>
      <c r="JIN49" s="429"/>
      <c r="JIO49" s="429"/>
      <c r="JIP49" s="429"/>
      <c r="JIQ49" s="429"/>
      <c r="JIR49" s="429"/>
      <c r="JIS49" s="429"/>
      <c r="JIT49" s="429"/>
      <c r="JIU49" s="429"/>
      <c r="JIV49" s="429"/>
      <c r="JIW49" s="429"/>
      <c r="JIX49" s="429"/>
      <c r="JIY49" s="429"/>
      <c r="JIZ49" s="429"/>
      <c r="JJA49" s="429"/>
      <c r="JJB49" s="429"/>
      <c r="JJC49" s="429"/>
      <c r="JJD49" s="429"/>
      <c r="JJE49" s="429"/>
      <c r="JJF49" s="429"/>
      <c r="JJG49" s="429"/>
      <c r="JJH49" s="429"/>
      <c r="JJI49" s="429"/>
      <c r="JJJ49" s="429"/>
      <c r="JJK49" s="429"/>
      <c r="JJL49" s="429"/>
      <c r="JJM49" s="429"/>
      <c r="JJN49" s="429"/>
      <c r="JJO49" s="429"/>
      <c r="JJP49" s="429"/>
      <c r="JJQ49" s="429"/>
      <c r="JJR49" s="429"/>
      <c r="JJS49" s="429"/>
      <c r="JJT49" s="429"/>
      <c r="JJU49" s="429"/>
      <c r="JJV49" s="429"/>
      <c r="JJW49" s="429"/>
      <c r="JJX49" s="429"/>
      <c r="JJY49" s="429"/>
      <c r="JJZ49" s="429"/>
      <c r="JKA49" s="429"/>
      <c r="JKB49" s="429"/>
      <c r="JKC49" s="429"/>
      <c r="JKD49" s="429"/>
      <c r="JKE49" s="429"/>
      <c r="JKF49" s="429"/>
      <c r="JKG49" s="429"/>
      <c r="JKH49" s="429"/>
      <c r="JKI49" s="429"/>
      <c r="JKJ49" s="429"/>
      <c r="JKK49" s="429"/>
      <c r="JKL49" s="429"/>
      <c r="JKM49" s="429"/>
      <c r="JKN49" s="429"/>
      <c r="JKO49" s="429"/>
      <c r="JKP49" s="429"/>
      <c r="JKQ49" s="429"/>
      <c r="JKR49" s="429"/>
      <c r="JKS49" s="429"/>
      <c r="JKT49" s="429"/>
      <c r="JKU49" s="429"/>
      <c r="JKV49" s="429"/>
      <c r="JKW49" s="429"/>
      <c r="JKX49" s="429"/>
      <c r="JKY49" s="429"/>
      <c r="JKZ49" s="429"/>
      <c r="JLA49" s="429"/>
      <c r="JLB49" s="429"/>
      <c r="JLC49" s="429"/>
      <c r="JLD49" s="429"/>
      <c r="JLE49" s="429"/>
      <c r="JLF49" s="429"/>
      <c r="JLG49" s="429"/>
      <c r="JLH49" s="429"/>
      <c r="JLI49" s="429"/>
      <c r="JLJ49" s="429"/>
      <c r="JLK49" s="429"/>
      <c r="JLL49" s="429"/>
      <c r="JLM49" s="429"/>
      <c r="JLN49" s="429"/>
      <c r="JLO49" s="429"/>
      <c r="JLP49" s="429"/>
      <c r="JLQ49" s="429"/>
      <c r="JLR49" s="429"/>
      <c r="JLS49" s="429"/>
      <c r="JLT49" s="429"/>
      <c r="JLU49" s="429"/>
      <c r="JLV49" s="429"/>
      <c r="JLW49" s="429"/>
      <c r="JLX49" s="429"/>
      <c r="JLY49" s="429"/>
      <c r="JLZ49" s="429"/>
      <c r="JMA49" s="429"/>
      <c r="JMB49" s="429"/>
      <c r="JMC49" s="429"/>
      <c r="JMD49" s="429"/>
      <c r="JME49" s="429"/>
      <c r="JMF49" s="429"/>
      <c r="JMG49" s="429"/>
      <c r="JMH49" s="429"/>
      <c r="JMI49" s="429"/>
      <c r="JMJ49" s="429"/>
      <c r="JMK49" s="429"/>
      <c r="JML49" s="429"/>
      <c r="JMM49" s="429"/>
      <c r="JMN49" s="429"/>
      <c r="JMO49" s="429"/>
      <c r="JMP49" s="429"/>
      <c r="JMQ49" s="429"/>
      <c r="JMR49" s="429"/>
      <c r="JMS49" s="429"/>
      <c r="JMT49" s="429"/>
      <c r="JMU49" s="429"/>
      <c r="JMV49" s="429"/>
      <c r="JMW49" s="429"/>
      <c r="JMX49" s="429"/>
      <c r="JMY49" s="429"/>
      <c r="JMZ49" s="429"/>
      <c r="JNA49" s="429"/>
      <c r="JNB49" s="429"/>
      <c r="JNC49" s="429"/>
      <c r="JND49" s="429"/>
      <c r="JNE49" s="429"/>
      <c r="JNF49" s="429"/>
      <c r="JNG49" s="429"/>
      <c r="JNH49" s="429"/>
      <c r="JNI49" s="429"/>
      <c r="JNJ49" s="429"/>
      <c r="JNK49" s="429"/>
      <c r="JNL49" s="429"/>
      <c r="JNM49" s="429"/>
      <c r="JNN49" s="429"/>
      <c r="JNO49" s="429"/>
      <c r="JNP49" s="429"/>
      <c r="JNQ49" s="429"/>
      <c r="JNR49" s="429"/>
      <c r="JNS49" s="429"/>
      <c r="JNT49" s="429"/>
      <c r="JNU49" s="429"/>
      <c r="JNV49" s="429"/>
      <c r="JNW49" s="429"/>
      <c r="JNX49" s="429"/>
      <c r="JNY49" s="429"/>
      <c r="JNZ49" s="429"/>
      <c r="JOA49" s="429"/>
      <c r="JOB49" s="429"/>
      <c r="JOC49" s="429"/>
      <c r="JOD49" s="429"/>
      <c r="JOE49" s="429"/>
      <c r="JOF49" s="429"/>
      <c r="JOG49" s="429"/>
      <c r="JOH49" s="429"/>
      <c r="JOI49" s="429"/>
      <c r="JOJ49" s="429"/>
      <c r="JOK49" s="429"/>
      <c r="JOL49" s="429"/>
      <c r="JOM49" s="429"/>
      <c r="JON49" s="429"/>
      <c r="JOO49" s="429"/>
      <c r="JOP49" s="429"/>
      <c r="JOQ49" s="429"/>
      <c r="JOR49" s="429"/>
      <c r="JOS49" s="429"/>
      <c r="JOT49" s="429"/>
      <c r="JOU49" s="429"/>
      <c r="JOV49" s="429"/>
      <c r="JOW49" s="429"/>
      <c r="JOX49" s="429"/>
      <c r="JOY49" s="429"/>
      <c r="JOZ49" s="429"/>
      <c r="JPA49" s="429"/>
      <c r="JPB49" s="429"/>
      <c r="JPC49" s="429"/>
      <c r="JPD49" s="429"/>
      <c r="JPE49" s="429"/>
      <c r="JPF49" s="429"/>
      <c r="JPG49" s="429"/>
      <c r="JPH49" s="429"/>
      <c r="JPI49" s="429"/>
      <c r="JPJ49" s="429"/>
      <c r="JPK49" s="429"/>
      <c r="JPL49" s="429"/>
      <c r="JPM49" s="429"/>
      <c r="JPN49" s="429"/>
      <c r="JPO49" s="429"/>
      <c r="JPP49" s="429"/>
      <c r="JPQ49" s="429"/>
      <c r="JPR49" s="429"/>
      <c r="JPS49" s="429"/>
      <c r="JPT49" s="429"/>
      <c r="JPU49" s="429"/>
      <c r="JPV49" s="429"/>
      <c r="JPW49" s="429"/>
      <c r="JPX49" s="429"/>
      <c r="JPY49" s="429"/>
      <c r="JPZ49" s="429"/>
      <c r="JQA49" s="429"/>
      <c r="JQB49" s="429"/>
      <c r="JQC49" s="429"/>
      <c r="JQD49" s="429"/>
      <c r="JQE49" s="429"/>
      <c r="JQF49" s="429"/>
      <c r="JQG49" s="429"/>
      <c r="JQH49" s="429"/>
      <c r="JQI49" s="429"/>
      <c r="JQJ49" s="429"/>
      <c r="JQK49" s="429"/>
      <c r="JQL49" s="429"/>
      <c r="JQM49" s="429"/>
      <c r="JQN49" s="429"/>
      <c r="JQO49" s="429"/>
      <c r="JQP49" s="429"/>
      <c r="JQQ49" s="429"/>
      <c r="JQR49" s="429"/>
      <c r="JQS49" s="429"/>
      <c r="JQT49" s="429"/>
      <c r="JQU49" s="429"/>
      <c r="JQV49" s="429"/>
      <c r="JQW49" s="429"/>
      <c r="JQX49" s="429"/>
      <c r="JQY49" s="429"/>
      <c r="JQZ49" s="429"/>
      <c r="JRA49" s="429"/>
      <c r="JRB49" s="429"/>
      <c r="JRC49" s="429"/>
      <c r="JRD49" s="429"/>
      <c r="JRE49" s="429"/>
      <c r="JRF49" s="429"/>
      <c r="JRG49" s="429"/>
      <c r="JRH49" s="429"/>
      <c r="JRI49" s="429"/>
      <c r="JRJ49" s="429"/>
      <c r="JRK49" s="429"/>
      <c r="JRL49" s="429"/>
      <c r="JRM49" s="429"/>
      <c r="JRN49" s="429"/>
      <c r="JRO49" s="429"/>
      <c r="JRP49" s="429"/>
      <c r="JRQ49" s="429"/>
      <c r="JRR49" s="429"/>
      <c r="JRS49" s="429"/>
      <c r="JRT49" s="429"/>
      <c r="JRU49" s="429"/>
      <c r="JRV49" s="429"/>
      <c r="JRW49" s="429"/>
      <c r="JRX49" s="429"/>
      <c r="JRY49" s="429"/>
      <c r="JRZ49" s="429"/>
      <c r="JSA49" s="429"/>
      <c r="JSB49" s="429"/>
      <c r="JSC49" s="429"/>
      <c r="JSD49" s="429"/>
      <c r="JSE49" s="429"/>
      <c r="JSF49" s="429"/>
      <c r="JSG49" s="429"/>
      <c r="JSH49" s="429"/>
      <c r="JSI49" s="429"/>
      <c r="JSJ49" s="429"/>
      <c r="JSK49" s="429"/>
      <c r="JSL49" s="429"/>
      <c r="JSM49" s="429"/>
      <c r="JSN49" s="429"/>
      <c r="JSO49" s="429"/>
      <c r="JSP49" s="429"/>
      <c r="JSQ49" s="429"/>
      <c r="JSR49" s="429"/>
      <c r="JSS49" s="429"/>
      <c r="JST49" s="429"/>
      <c r="JSU49" s="429"/>
      <c r="JSV49" s="429"/>
      <c r="JSW49" s="429"/>
      <c r="JSX49" s="429"/>
      <c r="JSY49" s="429"/>
      <c r="JSZ49" s="429"/>
      <c r="JTA49" s="429"/>
      <c r="JTB49" s="429"/>
      <c r="JTC49" s="429"/>
      <c r="JTD49" s="429"/>
      <c r="JTE49" s="429"/>
      <c r="JTF49" s="429"/>
      <c r="JTG49" s="429"/>
      <c r="JTH49" s="429"/>
      <c r="JTI49" s="429"/>
      <c r="JTJ49" s="429"/>
      <c r="JTK49" s="429"/>
      <c r="JTL49" s="429"/>
      <c r="JTM49" s="429"/>
      <c r="JTN49" s="429"/>
      <c r="JTO49" s="429"/>
      <c r="JTP49" s="429"/>
      <c r="JTQ49" s="429"/>
      <c r="JTR49" s="429"/>
      <c r="JTS49" s="429"/>
      <c r="JTT49" s="429"/>
      <c r="JTU49" s="429"/>
      <c r="JTV49" s="429"/>
      <c r="JTW49" s="429"/>
      <c r="JTX49" s="429"/>
      <c r="JTY49" s="429"/>
      <c r="JTZ49" s="429"/>
      <c r="JUA49" s="429"/>
      <c r="JUB49" s="429"/>
      <c r="JUC49" s="429"/>
      <c r="JUD49" s="429"/>
      <c r="JUE49" s="429"/>
      <c r="JUF49" s="429"/>
      <c r="JUG49" s="429"/>
      <c r="JUH49" s="429"/>
      <c r="JUI49" s="429"/>
      <c r="JUJ49" s="429"/>
      <c r="JUK49" s="429"/>
      <c r="JUL49" s="429"/>
      <c r="JUM49" s="429"/>
      <c r="JUN49" s="429"/>
      <c r="JUO49" s="429"/>
      <c r="JUP49" s="429"/>
      <c r="JUQ49" s="429"/>
      <c r="JUR49" s="429"/>
      <c r="JUS49" s="429"/>
      <c r="JUT49" s="429"/>
      <c r="JUU49" s="429"/>
      <c r="JUV49" s="429"/>
      <c r="JUW49" s="429"/>
      <c r="JUX49" s="429"/>
      <c r="JUY49" s="429"/>
      <c r="JUZ49" s="429"/>
      <c r="JVA49" s="429"/>
      <c r="JVB49" s="429"/>
      <c r="JVC49" s="429"/>
      <c r="JVD49" s="429"/>
      <c r="JVE49" s="429"/>
      <c r="JVF49" s="429"/>
      <c r="JVG49" s="429"/>
      <c r="JVH49" s="429"/>
      <c r="JVI49" s="429"/>
      <c r="JVJ49" s="429"/>
      <c r="JVK49" s="429"/>
      <c r="JVL49" s="429"/>
      <c r="JVM49" s="429"/>
      <c r="JVN49" s="429"/>
      <c r="JVO49" s="429"/>
      <c r="JVP49" s="429"/>
      <c r="JVQ49" s="429"/>
      <c r="JVR49" s="429"/>
      <c r="JVS49" s="429"/>
      <c r="JVT49" s="429"/>
      <c r="JVU49" s="429"/>
      <c r="JVV49" s="429"/>
      <c r="JVW49" s="429"/>
      <c r="JVX49" s="429"/>
      <c r="JVY49" s="429"/>
      <c r="JVZ49" s="429"/>
      <c r="JWA49" s="429"/>
      <c r="JWB49" s="429"/>
      <c r="JWC49" s="429"/>
      <c r="JWD49" s="429"/>
      <c r="JWE49" s="429"/>
      <c r="JWF49" s="429"/>
      <c r="JWG49" s="429"/>
      <c r="JWH49" s="429"/>
      <c r="JWI49" s="429"/>
      <c r="JWJ49" s="429"/>
      <c r="JWK49" s="429"/>
      <c r="JWL49" s="429"/>
      <c r="JWM49" s="429"/>
      <c r="JWN49" s="429"/>
      <c r="JWO49" s="429"/>
      <c r="JWP49" s="429"/>
      <c r="JWQ49" s="429"/>
      <c r="JWR49" s="429"/>
      <c r="JWS49" s="429"/>
      <c r="JWT49" s="429"/>
      <c r="JWU49" s="429"/>
      <c r="JWV49" s="429"/>
      <c r="JWW49" s="429"/>
      <c r="JWX49" s="429"/>
      <c r="JWY49" s="429"/>
      <c r="JWZ49" s="429"/>
      <c r="JXA49" s="429"/>
      <c r="JXB49" s="429"/>
      <c r="JXC49" s="429"/>
      <c r="JXD49" s="429"/>
      <c r="JXE49" s="429"/>
      <c r="JXF49" s="429"/>
      <c r="JXG49" s="429"/>
      <c r="JXH49" s="429"/>
      <c r="JXI49" s="429"/>
      <c r="JXJ49" s="429"/>
      <c r="JXK49" s="429"/>
      <c r="JXL49" s="429"/>
      <c r="JXM49" s="429"/>
      <c r="JXN49" s="429"/>
      <c r="JXO49" s="429"/>
      <c r="JXP49" s="429"/>
      <c r="JXQ49" s="429"/>
      <c r="JXR49" s="429"/>
      <c r="JXS49" s="429"/>
      <c r="JXT49" s="429"/>
      <c r="JXU49" s="429"/>
      <c r="JXV49" s="429"/>
      <c r="JXW49" s="429"/>
      <c r="JXX49" s="429"/>
      <c r="JXY49" s="429"/>
      <c r="JXZ49" s="429"/>
      <c r="JYA49" s="429"/>
      <c r="JYB49" s="429"/>
      <c r="JYC49" s="429"/>
      <c r="JYD49" s="429"/>
      <c r="JYE49" s="429"/>
      <c r="JYF49" s="429"/>
      <c r="JYG49" s="429"/>
      <c r="JYH49" s="429"/>
      <c r="JYI49" s="429"/>
      <c r="JYJ49" s="429"/>
      <c r="JYK49" s="429"/>
      <c r="JYL49" s="429"/>
      <c r="JYM49" s="429"/>
      <c r="JYN49" s="429"/>
      <c r="JYO49" s="429"/>
      <c r="JYP49" s="429"/>
      <c r="JYQ49" s="429"/>
      <c r="JYR49" s="429"/>
      <c r="JYS49" s="429"/>
      <c r="JYT49" s="429"/>
      <c r="JYU49" s="429"/>
      <c r="JYV49" s="429"/>
      <c r="JYW49" s="429"/>
      <c r="JYX49" s="429"/>
      <c r="JYY49" s="429"/>
      <c r="JYZ49" s="429"/>
      <c r="JZA49" s="429"/>
      <c r="JZB49" s="429"/>
      <c r="JZC49" s="429"/>
      <c r="JZD49" s="429"/>
      <c r="JZE49" s="429"/>
      <c r="JZF49" s="429"/>
      <c r="JZG49" s="429"/>
      <c r="JZH49" s="429"/>
      <c r="JZI49" s="429"/>
      <c r="JZJ49" s="429"/>
      <c r="JZK49" s="429"/>
      <c r="JZL49" s="429"/>
      <c r="JZM49" s="429"/>
      <c r="JZN49" s="429"/>
      <c r="JZO49" s="429"/>
      <c r="JZP49" s="429"/>
      <c r="JZQ49" s="429"/>
      <c r="JZR49" s="429"/>
      <c r="JZS49" s="429"/>
      <c r="JZT49" s="429"/>
      <c r="JZU49" s="429"/>
      <c r="JZV49" s="429"/>
      <c r="JZW49" s="429"/>
      <c r="JZX49" s="429"/>
      <c r="JZY49" s="429"/>
      <c r="JZZ49" s="429"/>
      <c r="KAA49" s="429"/>
      <c r="KAB49" s="429"/>
      <c r="KAC49" s="429"/>
      <c r="KAD49" s="429"/>
      <c r="KAE49" s="429"/>
      <c r="KAF49" s="429"/>
      <c r="KAG49" s="429"/>
      <c r="KAH49" s="429"/>
      <c r="KAI49" s="429"/>
      <c r="KAJ49" s="429"/>
      <c r="KAK49" s="429"/>
      <c r="KAL49" s="429"/>
      <c r="KAM49" s="429"/>
      <c r="KAN49" s="429"/>
      <c r="KAO49" s="429"/>
      <c r="KAP49" s="429"/>
      <c r="KAQ49" s="429"/>
      <c r="KAR49" s="429"/>
      <c r="KAS49" s="429"/>
      <c r="KAT49" s="429"/>
      <c r="KAU49" s="429"/>
      <c r="KAV49" s="429"/>
      <c r="KAW49" s="429"/>
      <c r="KAX49" s="429"/>
      <c r="KAY49" s="429"/>
      <c r="KAZ49" s="429"/>
      <c r="KBA49" s="429"/>
      <c r="KBB49" s="429"/>
      <c r="KBC49" s="429"/>
      <c r="KBD49" s="429"/>
      <c r="KBE49" s="429"/>
      <c r="KBF49" s="429"/>
      <c r="KBG49" s="429"/>
      <c r="KBH49" s="429"/>
      <c r="KBI49" s="429"/>
      <c r="KBJ49" s="429"/>
      <c r="KBK49" s="429"/>
      <c r="KBL49" s="429"/>
      <c r="KBM49" s="429"/>
      <c r="KBN49" s="429"/>
      <c r="KBO49" s="429"/>
      <c r="KBP49" s="429"/>
      <c r="KBQ49" s="429"/>
      <c r="KBR49" s="429"/>
      <c r="KBS49" s="429"/>
      <c r="KBT49" s="429"/>
      <c r="KBU49" s="429"/>
      <c r="KBV49" s="429"/>
      <c r="KBW49" s="429"/>
      <c r="KBX49" s="429"/>
      <c r="KBY49" s="429"/>
      <c r="KBZ49" s="429"/>
      <c r="KCA49" s="429"/>
      <c r="KCB49" s="429"/>
      <c r="KCC49" s="429"/>
      <c r="KCD49" s="429"/>
      <c r="KCE49" s="429"/>
      <c r="KCF49" s="429"/>
      <c r="KCG49" s="429"/>
      <c r="KCH49" s="429"/>
      <c r="KCI49" s="429"/>
      <c r="KCJ49" s="429"/>
      <c r="KCK49" s="429"/>
      <c r="KCL49" s="429"/>
      <c r="KCM49" s="429"/>
      <c r="KCN49" s="429"/>
      <c r="KCO49" s="429"/>
      <c r="KCP49" s="429"/>
      <c r="KCQ49" s="429"/>
      <c r="KCR49" s="429"/>
      <c r="KCS49" s="429"/>
      <c r="KCT49" s="429"/>
      <c r="KCU49" s="429"/>
      <c r="KCV49" s="429"/>
      <c r="KCW49" s="429"/>
      <c r="KCX49" s="429"/>
      <c r="KCY49" s="429"/>
      <c r="KCZ49" s="429"/>
      <c r="KDA49" s="429"/>
      <c r="KDB49" s="429"/>
      <c r="KDC49" s="429"/>
      <c r="KDD49" s="429"/>
      <c r="KDE49" s="429"/>
      <c r="KDF49" s="429"/>
      <c r="KDG49" s="429"/>
      <c r="KDH49" s="429"/>
      <c r="KDI49" s="429"/>
      <c r="KDJ49" s="429"/>
      <c r="KDK49" s="429"/>
      <c r="KDL49" s="429"/>
      <c r="KDM49" s="429"/>
      <c r="KDN49" s="429"/>
      <c r="KDO49" s="429"/>
      <c r="KDP49" s="429"/>
      <c r="KDQ49" s="429"/>
      <c r="KDR49" s="429"/>
      <c r="KDS49" s="429"/>
      <c r="KDT49" s="429"/>
      <c r="KDU49" s="429"/>
      <c r="KDV49" s="429"/>
      <c r="KDW49" s="429"/>
      <c r="KDX49" s="429"/>
      <c r="KDY49" s="429"/>
      <c r="KDZ49" s="429"/>
      <c r="KEA49" s="429"/>
      <c r="KEB49" s="429"/>
      <c r="KEC49" s="429"/>
      <c r="KED49" s="429"/>
      <c r="KEE49" s="429"/>
      <c r="KEF49" s="429"/>
      <c r="KEG49" s="429"/>
      <c r="KEH49" s="429"/>
      <c r="KEI49" s="429"/>
      <c r="KEJ49" s="429"/>
      <c r="KEK49" s="429"/>
      <c r="KEL49" s="429"/>
      <c r="KEM49" s="429"/>
      <c r="KEN49" s="429"/>
      <c r="KEO49" s="429"/>
      <c r="KEP49" s="429"/>
      <c r="KEQ49" s="429"/>
      <c r="KER49" s="429"/>
      <c r="KES49" s="429"/>
      <c r="KET49" s="429"/>
      <c r="KEU49" s="429"/>
      <c r="KEV49" s="429"/>
      <c r="KEW49" s="429"/>
      <c r="KEX49" s="429"/>
      <c r="KEY49" s="429"/>
      <c r="KEZ49" s="429"/>
      <c r="KFA49" s="429"/>
      <c r="KFB49" s="429"/>
      <c r="KFC49" s="429"/>
      <c r="KFD49" s="429"/>
      <c r="KFE49" s="429"/>
      <c r="KFF49" s="429"/>
      <c r="KFG49" s="429"/>
      <c r="KFH49" s="429"/>
      <c r="KFI49" s="429"/>
      <c r="KFJ49" s="429"/>
      <c r="KFK49" s="429"/>
      <c r="KFL49" s="429"/>
      <c r="KFM49" s="429"/>
      <c r="KFN49" s="429"/>
      <c r="KFO49" s="429"/>
      <c r="KFP49" s="429"/>
      <c r="KFQ49" s="429"/>
      <c r="KFR49" s="429"/>
      <c r="KFS49" s="429"/>
      <c r="KFT49" s="429"/>
      <c r="KFU49" s="429"/>
      <c r="KFV49" s="429"/>
      <c r="KFW49" s="429"/>
      <c r="KFX49" s="429"/>
      <c r="KFY49" s="429"/>
      <c r="KFZ49" s="429"/>
      <c r="KGA49" s="429"/>
      <c r="KGB49" s="429"/>
      <c r="KGC49" s="429"/>
      <c r="KGD49" s="429"/>
      <c r="KGE49" s="429"/>
      <c r="KGF49" s="429"/>
      <c r="KGG49" s="429"/>
      <c r="KGH49" s="429"/>
      <c r="KGI49" s="429"/>
      <c r="KGJ49" s="429"/>
      <c r="KGK49" s="429"/>
      <c r="KGL49" s="429"/>
      <c r="KGM49" s="429"/>
      <c r="KGN49" s="429"/>
      <c r="KGO49" s="429"/>
      <c r="KGP49" s="429"/>
      <c r="KGQ49" s="429"/>
      <c r="KGR49" s="429"/>
      <c r="KGS49" s="429"/>
      <c r="KGT49" s="429"/>
      <c r="KGU49" s="429"/>
      <c r="KGV49" s="429"/>
      <c r="KGW49" s="429"/>
      <c r="KGX49" s="429"/>
      <c r="KGY49" s="429"/>
      <c r="KGZ49" s="429"/>
      <c r="KHA49" s="429"/>
      <c r="KHB49" s="429"/>
      <c r="KHC49" s="429"/>
      <c r="KHD49" s="429"/>
      <c r="KHE49" s="429"/>
      <c r="KHF49" s="429"/>
      <c r="KHG49" s="429"/>
      <c r="KHH49" s="429"/>
      <c r="KHI49" s="429"/>
      <c r="KHJ49" s="429"/>
      <c r="KHK49" s="429"/>
      <c r="KHL49" s="429"/>
      <c r="KHM49" s="429"/>
      <c r="KHN49" s="429"/>
      <c r="KHO49" s="429"/>
      <c r="KHP49" s="429"/>
      <c r="KHQ49" s="429"/>
      <c r="KHR49" s="429"/>
      <c r="KHS49" s="429"/>
      <c r="KHT49" s="429"/>
      <c r="KHU49" s="429"/>
      <c r="KHV49" s="429"/>
      <c r="KHW49" s="429"/>
      <c r="KHX49" s="429"/>
      <c r="KHY49" s="429"/>
      <c r="KHZ49" s="429"/>
      <c r="KIA49" s="429"/>
      <c r="KIB49" s="429"/>
      <c r="KIC49" s="429"/>
      <c r="KID49" s="429"/>
      <c r="KIE49" s="429"/>
      <c r="KIF49" s="429"/>
      <c r="KIG49" s="429"/>
      <c r="KIH49" s="429"/>
      <c r="KII49" s="429"/>
      <c r="KIJ49" s="429"/>
      <c r="KIK49" s="429"/>
      <c r="KIL49" s="429"/>
      <c r="KIM49" s="429"/>
      <c r="KIN49" s="429"/>
      <c r="KIO49" s="429"/>
      <c r="KIP49" s="429"/>
      <c r="KIQ49" s="429"/>
      <c r="KIR49" s="429"/>
      <c r="KIS49" s="429"/>
      <c r="KIT49" s="429"/>
      <c r="KIU49" s="429"/>
      <c r="KIV49" s="429"/>
      <c r="KIW49" s="429"/>
      <c r="KIX49" s="429"/>
      <c r="KIY49" s="429"/>
      <c r="KIZ49" s="429"/>
      <c r="KJA49" s="429"/>
      <c r="KJB49" s="429"/>
      <c r="KJC49" s="429"/>
      <c r="KJD49" s="429"/>
      <c r="KJE49" s="429"/>
      <c r="KJF49" s="429"/>
      <c r="KJG49" s="429"/>
      <c r="KJH49" s="429"/>
      <c r="KJI49" s="429"/>
      <c r="KJJ49" s="429"/>
      <c r="KJK49" s="429"/>
      <c r="KJL49" s="429"/>
      <c r="KJM49" s="429"/>
      <c r="KJN49" s="429"/>
      <c r="KJO49" s="429"/>
      <c r="KJP49" s="429"/>
      <c r="KJQ49" s="429"/>
      <c r="KJR49" s="429"/>
      <c r="KJS49" s="429"/>
      <c r="KJT49" s="429"/>
      <c r="KJU49" s="429"/>
      <c r="KJV49" s="429"/>
      <c r="KJW49" s="429"/>
      <c r="KJX49" s="429"/>
      <c r="KJY49" s="429"/>
      <c r="KJZ49" s="429"/>
      <c r="KKA49" s="429"/>
      <c r="KKB49" s="429"/>
      <c r="KKC49" s="429"/>
      <c r="KKD49" s="429"/>
      <c r="KKE49" s="429"/>
      <c r="KKF49" s="429"/>
      <c r="KKG49" s="429"/>
      <c r="KKH49" s="429"/>
      <c r="KKI49" s="429"/>
      <c r="KKJ49" s="429"/>
      <c r="KKK49" s="429"/>
      <c r="KKL49" s="429"/>
      <c r="KKM49" s="429"/>
      <c r="KKN49" s="429"/>
      <c r="KKO49" s="429"/>
      <c r="KKP49" s="429"/>
      <c r="KKQ49" s="429"/>
      <c r="KKR49" s="429"/>
      <c r="KKS49" s="429"/>
      <c r="KKT49" s="429"/>
      <c r="KKU49" s="429"/>
      <c r="KKV49" s="429"/>
      <c r="KKW49" s="429"/>
      <c r="KKX49" s="429"/>
      <c r="KKY49" s="429"/>
      <c r="KKZ49" s="429"/>
      <c r="KLA49" s="429"/>
      <c r="KLB49" s="429"/>
      <c r="KLC49" s="429"/>
      <c r="KLD49" s="429"/>
      <c r="KLE49" s="429"/>
      <c r="KLF49" s="429"/>
      <c r="KLG49" s="429"/>
      <c r="KLH49" s="429"/>
      <c r="KLI49" s="429"/>
      <c r="KLJ49" s="429"/>
      <c r="KLK49" s="429"/>
      <c r="KLL49" s="429"/>
      <c r="KLM49" s="429"/>
      <c r="KLN49" s="429"/>
      <c r="KLO49" s="429"/>
      <c r="KLP49" s="429"/>
      <c r="KLQ49" s="429"/>
      <c r="KLR49" s="429"/>
      <c r="KLS49" s="429"/>
      <c r="KLT49" s="429"/>
      <c r="KLU49" s="429"/>
      <c r="KLV49" s="429"/>
      <c r="KLW49" s="429"/>
      <c r="KLX49" s="429"/>
      <c r="KLY49" s="429"/>
      <c r="KLZ49" s="429"/>
      <c r="KMA49" s="429"/>
      <c r="KMB49" s="429"/>
      <c r="KMC49" s="429"/>
      <c r="KMD49" s="429"/>
      <c r="KME49" s="429"/>
      <c r="KMF49" s="429"/>
      <c r="KMG49" s="429"/>
      <c r="KMH49" s="429"/>
      <c r="KMI49" s="429"/>
      <c r="KMJ49" s="429"/>
      <c r="KMK49" s="429"/>
      <c r="KML49" s="429"/>
      <c r="KMM49" s="429"/>
      <c r="KMN49" s="429"/>
      <c r="KMO49" s="429"/>
      <c r="KMP49" s="429"/>
      <c r="KMQ49" s="429"/>
      <c r="KMR49" s="429"/>
      <c r="KMS49" s="429"/>
      <c r="KMT49" s="429"/>
      <c r="KMU49" s="429"/>
      <c r="KMV49" s="429"/>
      <c r="KMW49" s="429"/>
      <c r="KMX49" s="429"/>
      <c r="KMY49" s="429"/>
      <c r="KMZ49" s="429"/>
      <c r="KNA49" s="429"/>
      <c r="KNB49" s="429"/>
      <c r="KNC49" s="429"/>
      <c r="KND49" s="429"/>
      <c r="KNE49" s="429"/>
      <c r="KNF49" s="429"/>
      <c r="KNG49" s="429"/>
      <c r="KNH49" s="429"/>
      <c r="KNI49" s="429"/>
      <c r="KNJ49" s="429"/>
      <c r="KNK49" s="429"/>
      <c r="KNL49" s="429"/>
      <c r="KNM49" s="429"/>
      <c r="KNN49" s="429"/>
      <c r="KNO49" s="429"/>
      <c r="KNP49" s="429"/>
      <c r="KNQ49" s="429"/>
      <c r="KNR49" s="429"/>
      <c r="KNS49" s="429"/>
      <c r="KNT49" s="429"/>
      <c r="KNU49" s="429"/>
      <c r="KNV49" s="429"/>
      <c r="KNW49" s="429"/>
      <c r="KNX49" s="429"/>
      <c r="KNY49" s="429"/>
      <c r="KNZ49" s="429"/>
      <c r="KOA49" s="429"/>
      <c r="KOB49" s="429"/>
      <c r="KOC49" s="429"/>
      <c r="KOD49" s="429"/>
      <c r="KOE49" s="429"/>
      <c r="KOF49" s="429"/>
      <c r="KOG49" s="429"/>
      <c r="KOH49" s="429"/>
      <c r="KOI49" s="429"/>
      <c r="KOJ49" s="429"/>
      <c r="KOK49" s="429"/>
      <c r="KOL49" s="429"/>
      <c r="KOM49" s="429"/>
      <c r="KON49" s="429"/>
      <c r="KOO49" s="429"/>
      <c r="KOP49" s="429"/>
      <c r="KOQ49" s="429"/>
      <c r="KOR49" s="429"/>
      <c r="KOS49" s="429"/>
      <c r="KOT49" s="429"/>
      <c r="KOU49" s="429"/>
      <c r="KOV49" s="429"/>
      <c r="KOW49" s="429"/>
      <c r="KOX49" s="429"/>
      <c r="KOY49" s="429"/>
      <c r="KOZ49" s="429"/>
      <c r="KPA49" s="429"/>
      <c r="KPB49" s="429"/>
      <c r="KPC49" s="429"/>
      <c r="KPD49" s="429"/>
      <c r="KPE49" s="429"/>
      <c r="KPF49" s="429"/>
      <c r="KPG49" s="429"/>
      <c r="KPH49" s="429"/>
      <c r="KPI49" s="429"/>
      <c r="KPJ49" s="429"/>
      <c r="KPK49" s="429"/>
      <c r="KPL49" s="429"/>
      <c r="KPM49" s="429"/>
      <c r="KPN49" s="429"/>
      <c r="KPO49" s="429"/>
      <c r="KPP49" s="429"/>
      <c r="KPQ49" s="429"/>
      <c r="KPR49" s="429"/>
      <c r="KPS49" s="429"/>
      <c r="KPT49" s="429"/>
      <c r="KPU49" s="429"/>
      <c r="KPV49" s="429"/>
      <c r="KPW49" s="429"/>
      <c r="KPX49" s="429"/>
      <c r="KPY49" s="429"/>
      <c r="KPZ49" s="429"/>
      <c r="KQA49" s="429"/>
      <c r="KQB49" s="429"/>
      <c r="KQC49" s="429"/>
      <c r="KQD49" s="429"/>
      <c r="KQE49" s="429"/>
      <c r="KQF49" s="429"/>
      <c r="KQG49" s="429"/>
      <c r="KQH49" s="429"/>
      <c r="KQI49" s="429"/>
      <c r="KQJ49" s="429"/>
      <c r="KQK49" s="429"/>
      <c r="KQL49" s="429"/>
      <c r="KQM49" s="429"/>
      <c r="KQN49" s="429"/>
      <c r="KQO49" s="429"/>
      <c r="KQP49" s="429"/>
      <c r="KQQ49" s="429"/>
      <c r="KQR49" s="429"/>
      <c r="KQS49" s="429"/>
      <c r="KQT49" s="429"/>
      <c r="KQU49" s="429"/>
      <c r="KQV49" s="429"/>
      <c r="KQW49" s="429"/>
      <c r="KQX49" s="429"/>
      <c r="KQY49" s="429"/>
      <c r="KQZ49" s="429"/>
      <c r="KRA49" s="429"/>
      <c r="KRB49" s="429"/>
      <c r="KRC49" s="429"/>
      <c r="KRD49" s="429"/>
      <c r="KRE49" s="429"/>
      <c r="KRF49" s="429"/>
      <c r="KRG49" s="429"/>
      <c r="KRH49" s="429"/>
      <c r="KRI49" s="429"/>
      <c r="KRJ49" s="429"/>
      <c r="KRK49" s="429"/>
      <c r="KRL49" s="429"/>
      <c r="KRM49" s="429"/>
      <c r="KRN49" s="429"/>
      <c r="KRO49" s="429"/>
      <c r="KRP49" s="429"/>
      <c r="KRQ49" s="429"/>
      <c r="KRR49" s="429"/>
      <c r="KRS49" s="429"/>
      <c r="KRT49" s="429"/>
      <c r="KRU49" s="429"/>
      <c r="KRV49" s="429"/>
      <c r="KRW49" s="429"/>
      <c r="KRX49" s="429"/>
      <c r="KRY49" s="429"/>
      <c r="KRZ49" s="429"/>
      <c r="KSA49" s="429"/>
      <c r="KSB49" s="429"/>
      <c r="KSC49" s="429"/>
      <c r="KSD49" s="429"/>
      <c r="KSE49" s="429"/>
      <c r="KSF49" s="429"/>
      <c r="KSG49" s="429"/>
      <c r="KSH49" s="429"/>
      <c r="KSI49" s="429"/>
      <c r="KSJ49" s="429"/>
      <c r="KSK49" s="429"/>
      <c r="KSL49" s="429"/>
      <c r="KSM49" s="429"/>
      <c r="KSN49" s="429"/>
      <c r="KSO49" s="429"/>
      <c r="KSP49" s="429"/>
      <c r="KSQ49" s="429"/>
      <c r="KSR49" s="429"/>
      <c r="KSS49" s="429"/>
      <c r="KST49" s="429"/>
      <c r="KSU49" s="429"/>
      <c r="KSV49" s="429"/>
      <c r="KSW49" s="429"/>
      <c r="KSX49" s="429"/>
      <c r="KSY49" s="429"/>
      <c r="KSZ49" s="429"/>
      <c r="KTA49" s="429"/>
      <c r="KTB49" s="429"/>
      <c r="KTC49" s="429"/>
      <c r="KTD49" s="429"/>
      <c r="KTE49" s="429"/>
      <c r="KTF49" s="429"/>
      <c r="KTG49" s="429"/>
      <c r="KTH49" s="429"/>
      <c r="KTI49" s="429"/>
      <c r="KTJ49" s="429"/>
      <c r="KTK49" s="429"/>
      <c r="KTL49" s="429"/>
      <c r="KTM49" s="429"/>
      <c r="KTN49" s="429"/>
      <c r="KTO49" s="429"/>
      <c r="KTP49" s="429"/>
      <c r="KTQ49" s="429"/>
      <c r="KTR49" s="429"/>
      <c r="KTS49" s="429"/>
      <c r="KTT49" s="429"/>
      <c r="KTU49" s="429"/>
      <c r="KTV49" s="429"/>
      <c r="KTW49" s="429"/>
      <c r="KTX49" s="429"/>
      <c r="KTY49" s="429"/>
      <c r="KTZ49" s="429"/>
      <c r="KUA49" s="429"/>
      <c r="KUB49" s="429"/>
      <c r="KUC49" s="429"/>
      <c r="KUD49" s="429"/>
      <c r="KUE49" s="429"/>
      <c r="KUF49" s="429"/>
      <c r="KUG49" s="429"/>
      <c r="KUH49" s="429"/>
      <c r="KUI49" s="429"/>
      <c r="KUJ49" s="429"/>
      <c r="KUK49" s="429"/>
      <c r="KUL49" s="429"/>
      <c r="KUM49" s="429"/>
      <c r="KUN49" s="429"/>
      <c r="KUO49" s="429"/>
      <c r="KUP49" s="429"/>
      <c r="KUQ49" s="429"/>
      <c r="KUR49" s="429"/>
      <c r="KUS49" s="429"/>
      <c r="KUT49" s="429"/>
      <c r="KUU49" s="429"/>
      <c r="KUV49" s="429"/>
      <c r="KUW49" s="429"/>
      <c r="KUX49" s="429"/>
      <c r="KUY49" s="429"/>
      <c r="KUZ49" s="429"/>
      <c r="KVA49" s="429"/>
      <c r="KVB49" s="429"/>
      <c r="KVC49" s="429"/>
      <c r="KVD49" s="429"/>
      <c r="KVE49" s="429"/>
      <c r="KVF49" s="429"/>
      <c r="KVG49" s="429"/>
      <c r="KVH49" s="429"/>
      <c r="KVI49" s="429"/>
      <c r="KVJ49" s="429"/>
      <c r="KVK49" s="429"/>
      <c r="KVL49" s="429"/>
      <c r="KVM49" s="429"/>
      <c r="KVN49" s="429"/>
      <c r="KVO49" s="429"/>
      <c r="KVP49" s="429"/>
      <c r="KVQ49" s="429"/>
      <c r="KVR49" s="429"/>
      <c r="KVS49" s="429"/>
      <c r="KVT49" s="429"/>
      <c r="KVU49" s="429"/>
      <c r="KVV49" s="429"/>
      <c r="KVW49" s="429"/>
      <c r="KVX49" s="429"/>
      <c r="KVY49" s="429"/>
      <c r="KVZ49" s="429"/>
      <c r="KWA49" s="429"/>
      <c r="KWB49" s="429"/>
      <c r="KWC49" s="429"/>
      <c r="KWD49" s="429"/>
      <c r="KWE49" s="429"/>
      <c r="KWF49" s="429"/>
      <c r="KWG49" s="429"/>
      <c r="KWH49" s="429"/>
      <c r="KWI49" s="429"/>
      <c r="KWJ49" s="429"/>
      <c r="KWK49" s="429"/>
      <c r="KWL49" s="429"/>
      <c r="KWM49" s="429"/>
      <c r="KWN49" s="429"/>
      <c r="KWO49" s="429"/>
      <c r="KWP49" s="429"/>
      <c r="KWQ49" s="429"/>
      <c r="KWR49" s="429"/>
      <c r="KWS49" s="429"/>
      <c r="KWT49" s="429"/>
      <c r="KWU49" s="429"/>
      <c r="KWV49" s="429"/>
      <c r="KWW49" s="429"/>
      <c r="KWX49" s="429"/>
      <c r="KWY49" s="429"/>
      <c r="KWZ49" s="429"/>
      <c r="KXA49" s="429"/>
      <c r="KXB49" s="429"/>
      <c r="KXC49" s="429"/>
      <c r="KXD49" s="429"/>
      <c r="KXE49" s="429"/>
      <c r="KXF49" s="429"/>
      <c r="KXG49" s="429"/>
      <c r="KXH49" s="429"/>
      <c r="KXI49" s="429"/>
      <c r="KXJ49" s="429"/>
      <c r="KXK49" s="429"/>
      <c r="KXL49" s="429"/>
      <c r="KXM49" s="429"/>
      <c r="KXN49" s="429"/>
      <c r="KXO49" s="429"/>
      <c r="KXP49" s="429"/>
      <c r="KXQ49" s="429"/>
      <c r="KXR49" s="429"/>
      <c r="KXS49" s="429"/>
      <c r="KXT49" s="429"/>
      <c r="KXU49" s="429"/>
      <c r="KXV49" s="429"/>
      <c r="KXW49" s="429"/>
      <c r="KXX49" s="429"/>
      <c r="KXY49" s="429"/>
      <c r="KXZ49" s="429"/>
      <c r="KYA49" s="429"/>
      <c r="KYB49" s="429"/>
      <c r="KYC49" s="429"/>
      <c r="KYD49" s="429"/>
      <c r="KYE49" s="429"/>
      <c r="KYF49" s="429"/>
      <c r="KYG49" s="429"/>
      <c r="KYH49" s="429"/>
      <c r="KYI49" s="429"/>
      <c r="KYJ49" s="429"/>
      <c r="KYK49" s="429"/>
      <c r="KYL49" s="429"/>
      <c r="KYM49" s="429"/>
      <c r="KYN49" s="429"/>
      <c r="KYO49" s="429"/>
      <c r="KYP49" s="429"/>
      <c r="KYQ49" s="429"/>
      <c r="KYR49" s="429"/>
      <c r="KYS49" s="429"/>
      <c r="KYT49" s="429"/>
      <c r="KYU49" s="429"/>
      <c r="KYV49" s="429"/>
      <c r="KYW49" s="429"/>
      <c r="KYX49" s="429"/>
      <c r="KYY49" s="429"/>
      <c r="KYZ49" s="429"/>
      <c r="KZA49" s="429"/>
      <c r="KZB49" s="429"/>
      <c r="KZC49" s="429"/>
      <c r="KZD49" s="429"/>
      <c r="KZE49" s="429"/>
      <c r="KZF49" s="429"/>
      <c r="KZG49" s="429"/>
      <c r="KZH49" s="429"/>
      <c r="KZI49" s="429"/>
      <c r="KZJ49" s="429"/>
      <c r="KZK49" s="429"/>
      <c r="KZL49" s="429"/>
      <c r="KZM49" s="429"/>
      <c r="KZN49" s="429"/>
      <c r="KZO49" s="429"/>
      <c r="KZP49" s="429"/>
      <c r="KZQ49" s="429"/>
      <c r="KZR49" s="429"/>
      <c r="KZS49" s="429"/>
      <c r="KZT49" s="429"/>
      <c r="KZU49" s="429"/>
      <c r="KZV49" s="429"/>
      <c r="KZW49" s="429"/>
      <c r="KZX49" s="429"/>
      <c r="KZY49" s="429"/>
      <c r="KZZ49" s="429"/>
      <c r="LAA49" s="429"/>
      <c r="LAB49" s="429"/>
      <c r="LAC49" s="429"/>
      <c r="LAD49" s="429"/>
      <c r="LAE49" s="429"/>
      <c r="LAF49" s="429"/>
      <c r="LAG49" s="429"/>
      <c r="LAH49" s="429"/>
      <c r="LAI49" s="429"/>
      <c r="LAJ49" s="429"/>
      <c r="LAK49" s="429"/>
      <c r="LAL49" s="429"/>
      <c r="LAM49" s="429"/>
      <c r="LAN49" s="429"/>
      <c r="LAO49" s="429"/>
      <c r="LAP49" s="429"/>
      <c r="LAQ49" s="429"/>
      <c r="LAR49" s="429"/>
      <c r="LAS49" s="429"/>
      <c r="LAT49" s="429"/>
      <c r="LAU49" s="429"/>
      <c r="LAV49" s="429"/>
      <c r="LAW49" s="429"/>
      <c r="LAX49" s="429"/>
      <c r="LAY49" s="429"/>
      <c r="LAZ49" s="429"/>
      <c r="LBA49" s="429"/>
      <c r="LBB49" s="429"/>
      <c r="LBC49" s="429"/>
      <c r="LBD49" s="429"/>
      <c r="LBE49" s="429"/>
      <c r="LBF49" s="429"/>
      <c r="LBG49" s="429"/>
      <c r="LBH49" s="429"/>
      <c r="LBI49" s="429"/>
      <c r="LBJ49" s="429"/>
      <c r="LBK49" s="429"/>
      <c r="LBL49" s="429"/>
      <c r="LBM49" s="429"/>
      <c r="LBN49" s="429"/>
      <c r="LBO49" s="429"/>
      <c r="LBP49" s="429"/>
      <c r="LBQ49" s="429"/>
      <c r="LBR49" s="429"/>
      <c r="LBS49" s="429"/>
      <c r="LBT49" s="429"/>
      <c r="LBU49" s="429"/>
      <c r="LBV49" s="429"/>
      <c r="LBW49" s="429"/>
      <c r="LBX49" s="429"/>
      <c r="LBY49" s="429"/>
      <c r="LBZ49" s="429"/>
      <c r="LCA49" s="429"/>
      <c r="LCB49" s="429"/>
      <c r="LCC49" s="429"/>
      <c r="LCD49" s="429"/>
      <c r="LCE49" s="429"/>
      <c r="LCF49" s="429"/>
      <c r="LCG49" s="429"/>
      <c r="LCH49" s="429"/>
      <c r="LCI49" s="429"/>
      <c r="LCJ49" s="429"/>
      <c r="LCK49" s="429"/>
      <c r="LCL49" s="429"/>
      <c r="LCM49" s="429"/>
      <c r="LCN49" s="429"/>
      <c r="LCO49" s="429"/>
      <c r="LCP49" s="429"/>
      <c r="LCQ49" s="429"/>
      <c r="LCR49" s="429"/>
      <c r="LCS49" s="429"/>
      <c r="LCT49" s="429"/>
      <c r="LCU49" s="429"/>
      <c r="LCV49" s="429"/>
      <c r="LCW49" s="429"/>
      <c r="LCX49" s="429"/>
      <c r="LCY49" s="429"/>
      <c r="LCZ49" s="429"/>
      <c r="LDA49" s="429"/>
      <c r="LDB49" s="429"/>
      <c r="LDC49" s="429"/>
      <c r="LDD49" s="429"/>
      <c r="LDE49" s="429"/>
      <c r="LDF49" s="429"/>
      <c r="LDG49" s="429"/>
      <c r="LDH49" s="429"/>
      <c r="LDI49" s="429"/>
      <c r="LDJ49" s="429"/>
      <c r="LDK49" s="429"/>
      <c r="LDL49" s="429"/>
      <c r="LDM49" s="429"/>
      <c r="LDN49" s="429"/>
      <c r="LDO49" s="429"/>
      <c r="LDP49" s="429"/>
      <c r="LDQ49" s="429"/>
      <c r="LDR49" s="429"/>
      <c r="LDS49" s="429"/>
      <c r="LDT49" s="429"/>
      <c r="LDU49" s="429"/>
      <c r="LDV49" s="429"/>
      <c r="LDW49" s="429"/>
      <c r="LDX49" s="429"/>
      <c r="LDY49" s="429"/>
      <c r="LDZ49" s="429"/>
      <c r="LEA49" s="429"/>
      <c r="LEB49" s="429"/>
      <c r="LEC49" s="429"/>
      <c r="LED49" s="429"/>
      <c r="LEE49" s="429"/>
      <c r="LEF49" s="429"/>
      <c r="LEG49" s="429"/>
      <c r="LEH49" s="429"/>
      <c r="LEI49" s="429"/>
      <c r="LEJ49" s="429"/>
      <c r="LEK49" s="429"/>
      <c r="LEL49" s="429"/>
      <c r="LEM49" s="429"/>
      <c r="LEN49" s="429"/>
      <c r="LEO49" s="429"/>
      <c r="LEP49" s="429"/>
      <c r="LEQ49" s="429"/>
      <c r="LER49" s="429"/>
      <c r="LES49" s="429"/>
      <c r="LET49" s="429"/>
      <c r="LEU49" s="429"/>
      <c r="LEV49" s="429"/>
      <c r="LEW49" s="429"/>
      <c r="LEX49" s="429"/>
      <c r="LEY49" s="429"/>
      <c r="LEZ49" s="429"/>
      <c r="LFA49" s="429"/>
      <c r="LFB49" s="429"/>
      <c r="LFC49" s="429"/>
      <c r="LFD49" s="429"/>
      <c r="LFE49" s="429"/>
      <c r="LFF49" s="429"/>
      <c r="LFG49" s="429"/>
      <c r="LFH49" s="429"/>
      <c r="LFI49" s="429"/>
      <c r="LFJ49" s="429"/>
      <c r="LFK49" s="429"/>
      <c r="LFL49" s="429"/>
      <c r="LFM49" s="429"/>
      <c r="LFN49" s="429"/>
      <c r="LFO49" s="429"/>
      <c r="LFP49" s="429"/>
      <c r="LFQ49" s="429"/>
      <c r="LFR49" s="429"/>
      <c r="LFS49" s="429"/>
      <c r="LFT49" s="429"/>
      <c r="LFU49" s="429"/>
      <c r="LFV49" s="429"/>
      <c r="LFW49" s="429"/>
      <c r="LFX49" s="429"/>
      <c r="LFY49" s="429"/>
      <c r="LFZ49" s="429"/>
      <c r="LGA49" s="429"/>
      <c r="LGB49" s="429"/>
      <c r="LGC49" s="429"/>
      <c r="LGD49" s="429"/>
      <c r="LGE49" s="429"/>
      <c r="LGF49" s="429"/>
      <c r="LGG49" s="429"/>
      <c r="LGH49" s="429"/>
      <c r="LGI49" s="429"/>
      <c r="LGJ49" s="429"/>
      <c r="LGK49" s="429"/>
      <c r="LGL49" s="429"/>
      <c r="LGM49" s="429"/>
      <c r="LGN49" s="429"/>
      <c r="LGO49" s="429"/>
      <c r="LGP49" s="429"/>
      <c r="LGQ49" s="429"/>
      <c r="LGR49" s="429"/>
      <c r="LGS49" s="429"/>
      <c r="LGT49" s="429"/>
      <c r="LGU49" s="429"/>
      <c r="LGV49" s="429"/>
      <c r="LGW49" s="429"/>
      <c r="LGX49" s="429"/>
      <c r="LGY49" s="429"/>
      <c r="LGZ49" s="429"/>
      <c r="LHA49" s="429"/>
      <c r="LHB49" s="429"/>
      <c r="LHC49" s="429"/>
      <c r="LHD49" s="429"/>
      <c r="LHE49" s="429"/>
      <c r="LHF49" s="429"/>
      <c r="LHG49" s="429"/>
      <c r="LHH49" s="429"/>
      <c r="LHI49" s="429"/>
      <c r="LHJ49" s="429"/>
      <c r="LHK49" s="429"/>
      <c r="LHL49" s="429"/>
      <c r="LHM49" s="429"/>
      <c r="LHN49" s="429"/>
      <c r="LHO49" s="429"/>
      <c r="LHP49" s="429"/>
      <c r="LHQ49" s="429"/>
      <c r="LHR49" s="429"/>
      <c r="LHS49" s="429"/>
      <c r="LHT49" s="429"/>
      <c r="LHU49" s="429"/>
      <c r="LHV49" s="429"/>
      <c r="LHW49" s="429"/>
      <c r="LHX49" s="429"/>
      <c r="LHY49" s="429"/>
      <c r="LHZ49" s="429"/>
      <c r="LIA49" s="429"/>
      <c r="LIB49" s="429"/>
      <c r="LIC49" s="429"/>
      <c r="LID49" s="429"/>
      <c r="LIE49" s="429"/>
      <c r="LIF49" s="429"/>
      <c r="LIG49" s="429"/>
      <c r="LIH49" s="429"/>
      <c r="LII49" s="429"/>
      <c r="LIJ49" s="429"/>
      <c r="LIK49" s="429"/>
      <c r="LIL49" s="429"/>
      <c r="LIM49" s="429"/>
      <c r="LIN49" s="429"/>
      <c r="LIO49" s="429"/>
      <c r="LIP49" s="429"/>
      <c r="LIQ49" s="429"/>
      <c r="LIR49" s="429"/>
      <c r="LIS49" s="429"/>
      <c r="LIT49" s="429"/>
      <c r="LIU49" s="429"/>
      <c r="LIV49" s="429"/>
      <c r="LIW49" s="429"/>
      <c r="LIX49" s="429"/>
      <c r="LIY49" s="429"/>
      <c r="LIZ49" s="429"/>
      <c r="LJA49" s="429"/>
      <c r="LJB49" s="429"/>
      <c r="LJC49" s="429"/>
      <c r="LJD49" s="429"/>
      <c r="LJE49" s="429"/>
      <c r="LJF49" s="429"/>
      <c r="LJG49" s="429"/>
      <c r="LJH49" s="429"/>
      <c r="LJI49" s="429"/>
      <c r="LJJ49" s="429"/>
      <c r="LJK49" s="429"/>
      <c r="LJL49" s="429"/>
      <c r="LJM49" s="429"/>
      <c r="LJN49" s="429"/>
      <c r="LJO49" s="429"/>
      <c r="LJP49" s="429"/>
      <c r="LJQ49" s="429"/>
      <c r="LJR49" s="429"/>
      <c r="LJS49" s="429"/>
      <c r="LJT49" s="429"/>
      <c r="LJU49" s="429"/>
      <c r="LJV49" s="429"/>
      <c r="LJW49" s="429"/>
      <c r="LJX49" s="429"/>
      <c r="LJY49" s="429"/>
      <c r="LJZ49" s="429"/>
      <c r="LKA49" s="429"/>
      <c r="LKB49" s="429"/>
      <c r="LKC49" s="429"/>
      <c r="LKD49" s="429"/>
      <c r="LKE49" s="429"/>
      <c r="LKF49" s="429"/>
      <c r="LKG49" s="429"/>
      <c r="LKH49" s="429"/>
      <c r="LKI49" s="429"/>
      <c r="LKJ49" s="429"/>
      <c r="LKK49" s="429"/>
      <c r="LKL49" s="429"/>
      <c r="LKM49" s="429"/>
      <c r="LKN49" s="429"/>
      <c r="LKO49" s="429"/>
      <c r="LKP49" s="429"/>
      <c r="LKQ49" s="429"/>
      <c r="LKR49" s="429"/>
      <c r="LKS49" s="429"/>
      <c r="LKT49" s="429"/>
      <c r="LKU49" s="429"/>
      <c r="LKV49" s="429"/>
      <c r="LKW49" s="429"/>
      <c r="LKX49" s="429"/>
      <c r="LKY49" s="429"/>
      <c r="LKZ49" s="429"/>
      <c r="LLA49" s="429"/>
      <c r="LLB49" s="429"/>
      <c r="LLC49" s="429"/>
      <c r="LLD49" s="429"/>
      <c r="LLE49" s="429"/>
      <c r="LLF49" s="429"/>
      <c r="LLG49" s="429"/>
      <c r="LLH49" s="429"/>
      <c r="LLI49" s="429"/>
      <c r="LLJ49" s="429"/>
      <c r="LLK49" s="429"/>
      <c r="LLL49" s="429"/>
      <c r="LLM49" s="429"/>
      <c r="LLN49" s="429"/>
      <c r="LLO49" s="429"/>
      <c r="LLP49" s="429"/>
      <c r="LLQ49" s="429"/>
      <c r="LLR49" s="429"/>
      <c r="LLS49" s="429"/>
      <c r="LLT49" s="429"/>
      <c r="LLU49" s="429"/>
      <c r="LLV49" s="429"/>
      <c r="LLW49" s="429"/>
      <c r="LLX49" s="429"/>
      <c r="LLY49" s="429"/>
      <c r="LLZ49" s="429"/>
      <c r="LMA49" s="429"/>
      <c r="LMB49" s="429"/>
      <c r="LMC49" s="429"/>
      <c r="LMD49" s="429"/>
      <c r="LME49" s="429"/>
      <c r="LMF49" s="429"/>
      <c r="LMG49" s="429"/>
      <c r="LMH49" s="429"/>
      <c r="LMI49" s="429"/>
      <c r="LMJ49" s="429"/>
      <c r="LMK49" s="429"/>
      <c r="LML49" s="429"/>
      <c r="LMM49" s="429"/>
      <c r="LMN49" s="429"/>
      <c r="LMO49" s="429"/>
      <c r="LMP49" s="429"/>
      <c r="LMQ49" s="429"/>
      <c r="LMR49" s="429"/>
      <c r="LMS49" s="429"/>
      <c r="LMT49" s="429"/>
      <c r="LMU49" s="429"/>
      <c r="LMV49" s="429"/>
      <c r="LMW49" s="429"/>
      <c r="LMX49" s="429"/>
      <c r="LMY49" s="429"/>
      <c r="LMZ49" s="429"/>
      <c r="LNA49" s="429"/>
      <c r="LNB49" s="429"/>
      <c r="LNC49" s="429"/>
      <c r="LND49" s="429"/>
      <c r="LNE49" s="429"/>
      <c r="LNF49" s="429"/>
      <c r="LNG49" s="429"/>
      <c r="LNH49" s="429"/>
      <c r="LNI49" s="429"/>
      <c r="LNJ49" s="429"/>
      <c r="LNK49" s="429"/>
      <c r="LNL49" s="429"/>
      <c r="LNM49" s="429"/>
      <c r="LNN49" s="429"/>
      <c r="LNO49" s="429"/>
      <c r="LNP49" s="429"/>
      <c r="LNQ49" s="429"/>
      <c r="LNR49" s="429"/>
      <c r="LNS49" s="429"/>
      <c r="LNT49" s="429"/>
      <c r="LNU49" s="429"/>
      <c r="LNV49" s="429"/>
      <c r="LNW49" s="429"/>
      <c r="LNX49" s="429"/>
      <c r="LNY49" s="429"/>
      <c r="LNZ49" s="429"/>
      <c r="LOA49" s="429"/>
      <c r="LOB49" s="429"/>
      <c r="LOC49" s="429"/>
      <c r="LOD49" s="429"/>
      <c r="LOE49" s="429"/>
      <c r="LOF49" s="429"/>
      <c r="LOG49" s="429"/>
      <c r="LOH49" s="429"/>
      <c r="LOI49" s="429"/>
      <c r="LOJ49" s="429"/>
      <c r="LOK49" s="429"/>
      <c r="LOL49" s="429"/>
      <c r="LOM49" s="429"/>
      <c r="LON49" s="429"/>
      <c r="LOO49" s="429"/>
      <c r="LOP49" s="429"/>
      <c r="LOQ49" s="429"/>
      <c r="LOR49" s="429"/>
      <c r="LOS49" s="429"/>
      <c r="LOT49" s="429"/>
      <c r="LOU49" s="429"/>
      <c r="LOV49" s="429"/>
      <c r="LOW49" s="429"/>
      <c r="LOX49" s="429"/>
      <c r="LOY49" s="429"/>
      <c r="LOZ49" s="429"/>
      <c r="LPA49" s="429"/>
      <c r="LPB49" s="429"/>
      <c r="LPC49" s="429"/>
      <c r="LPD49" s="429"/>
      <c r="LPE49" s="429"/>
      <c r="LPF49" s="429"/>
      <c r="LPG49" s="429"/>
      <c r="LPH49" s="429"/>
      <c r="LPI49" s="429"/>
      <c r="LPJ49" s="429"/>
      <c r="LPK49" s="429"/>
      <c r="LPL49" s="429"/>
      <c r="LPM49" s="429"/>
      <c r="LPN49" s="429"/>
      <c r="LPO49" s="429"/>
      <c r="LPP49" s="429"/>
      <c r="LPQ49" s="429"/>
      <c r="LPR49" s="429"/>
      <c r="LPS49" s="429"/>
      <c r="LPT49" s="429"/>
      <c r="LPU49" s="429"/>
      <c r="LPV49" s="429"/>
      <c r="LPW49" s="429"/>
      <c r="LPX49" s="429"/>
      <c r="LPY49" s="429"/>
      <c r="LPZ49" s="429"/>
      <c r="LQA49" s="429"/>
      <c r="LQB49" s="429"/>
      <c r="LQC49" s="429"/>
      <c r="LQD49" s="429"/>
      <c r="LQE49" s="429"/>
      <c r="LQF49" s="429"/>
      <c r="LQG49" s="429"/>
      <c r="LQH49" s="429"/>
      <c r="LQI49" s="429"/>
      <c r="LQJ49" s="429"/>
      <c r="LQK49" s="429"/>
      <c r="LQL49" s="429"/>
      <c r="LQM49" s="429"/>
      <c r="LQN49" s="429"/>
      <c r="LQO49" s="429"/>
      <c r="LQP49" s="429"/>
      <c r="LQQ49" s="429"/>
      <c r="LQR49" s="429"/>
      <c r="LQS49" s="429"/>
      <c r="LQT49" s="429"/>
      <c r="LQU49" s="429"/>
      <c r="LQV49" s="429"/>
      <c r="LQW49" s="429"/>
      <c r="LQX49" s="429"/>
      <c r="LQY49" s="429"/>
      <c r="LQZ49" s="429"/>
      <c r="LRA49" s="429"/>
      <c r="LRB49" s="429"/>
      <c r="LRC49" s="429"/>
      <c r="LRD49" s="429"/>
      <c r="LRE49" s="429"/>
      <c r="LRF49" s="429"/>
      <c r="LRG49" s="429"/>
      <c r="LRH49" s="429"/>
      <c r="LRI49" s="429"/>
      <c r="LRJ49" s="429"/>
      <c r="LRK49" s="429"/>
      <c r="LRL49" s="429"/>
      <c r="LRM49" s="429"/>
      <c r="LRN49" s="429"/>
      <c r="LRO49" s="429"/>
      <c r="LRP49" s="429"/>
      <c r="LRQ49" s="429"/>
      <c r="LRR49" s="429"/>
      <c r="LRS49" s="429"/>
      <c r="LRT49" s="429"/>
      <c r="LRU49" s="429"/>
      <c r="LRV49" s="429"/>
      <c r="LRW49" s="429"/>
      <c r="LRX49" s="429"/>
      <c r="LRY49" s="429"/>
      <c r="LRZ49" s="429"/>
      <c r="LSA49" s="429"/>
      <c r="LSB49" s="429"/>
      <c r="LSC49" s="429"/>
      <c r="LSD49" s="429"/>
      <c r="LSE49" s="429"/>
      <c r="LSF49" s="429"/>
      <c r="LSG49" s="429"/>
      <c r="LSH49" s="429"/>
      <c r="LSI49" s="429"/>
      <c r="LSJ49" s="429"/>
      <c r="LSK49" s="429"/>
      <c r="LSL49" s="429"/>
      <c r="LSM49" s="429"/>
      <c r="LSN49" s="429"/>
      <c r="LSO49" s="429"/>
      <c r="LSP49" s="429"/>
      <c r="LSQ49" s="429"/>
      <c r="LSR49" s="429"/>
      <c r="LSS49" s="429"/>
      <c r="LST49" s="429"/>
      <c r="LSU49" s="429"/>
      <c r="LSV49" s="429"/>
      <c r="LSW49" s="429"/>
      <c r="LSX49" s="429"/>
      <c r="LSY49" s="429"/>
      <c r="LSZ49" s="429"/>
      <c r="LTA49" s="429"/>
      <c r="LTB49" s="429"/>
      <c r="LTC49" s="429"/>
      <c r="LTD49" s="429"/>
      <c r="LTE49" s="429"/>
      <c r="LTF49" s="429"/>
      <c r="LTG49" s="429"/>
      <c r="LTH49" s="429"/>
      <c r="LTI49" s="429"/>
      <c r="LTJ49" s="429"/>
      <c r="LTK49" s="429"/>
      <c r="LTL49" s="429"/>
      <c r="LTM49" s="429"/>
      <c r="LTN49" s="429"/>
      <c r="LTO49" s="429"/>
      <c r="LTP49" s="429"/>
      <c r="LTQ49" s="429"/>
      <c r="LTR49" s="429"/>
      <c r="LTS49" s="429"/>
      <c r="LTT49" s="429"/>
      <c r="LTU49" s="429"/>
      <c r="LTV49" s="429"/>
      <c r="LTW49" s="429"/>
      <c r="LTX49" s="429"/>
      <c r="LTY49" s="429"/>
      <c r="LTZ49" s="429"/>
      <c r="LUA49" s="429"/>
      <c r="LUB49" s="429"/>
      <c r="LUC49" s="429"/>
      <c r="LUD49" s="429"/>
      <c r="LUE49" s="429"/>
      <c r="LUF49" s="429"/>
      <c r="LUG49" s="429"/>
      <c r="LUH49" s="429"/>
      <c r="LUI49" s="429"/>
      <c r="LUJ49" s="429"/>
      <c r="LUK49" s="429"/>
      <c r="LUL49" s="429"/>
      <c r="LUM49" s="429"/>
      <c r="LUN49" s="429"/>
      <c r="LUO49" s="429"/>
      <c r="LUP49" s="429"/>
      <c r="LUQ49" s="429"/>
      <c r="LUR49" s="429"/>
      <c r="LUS49" s="429"/>
      <c r="LUT49" s="429"/>
      <c r="LUU49" s="429"/>
      <c r="LUV49" s="429"/>
      <c r="LUW49" s="429"/>
      <c r="LUX49" s="429"/>
      <c r="LUY49" s="429"/>
      <c r="LUZ49" s="429"/>
      <c r="LVA49" s="429"/>
      <c r="LVB49" s="429"/>
      <c r="LVC49" s="429"/>
      <c r="LVD49" s="429"/>
      <c r="LVE49" s="429"/>
      <c r="LVF49" s="429"/>
      <c r="LVG49" s="429"/>
      <c r="LVH49" s="429"/>
      <c r="LVI49" s="429"/>
      <c r="LVJ49" s="429"/>
      <c r="LVK49" s="429"/>
      <c r="LVL49" s="429"/>
      <c r="LVM49" s="429"/>
      <c r="LVN49" s="429"/>
      <c r="LVO49" s="429"/>
      <c r="LVP49" s="429"/>
      <c r="LVQ49" s="429"/>
      <c r="LVR49" s="429"/>
      <c r="LVS49" s="429"/>
      <c r="LVT49" s="429"/>
      <c r="LVU49" s="429"/>
      <c r="LVV49" s="429"/>
      <c r="LVW49" s="429"/>
      <c r="LVX49" s="429"/>
      <c r="LVY49" s="429"/>
      <c r="LVZ49" s="429"/>
      <c r="LWA49" s="429"/>
      <c r="LWB49" s="429"/>
      <c r="LWC49" s="429"/>
      <c r="LWD49" s="429"/>
      <c r="LWE49" s="429"/>
      <c r="LWF49" s="429"/>
      <c r="LWG49" s="429"/>
      <c r="LWH49" s="429"/>
      <c r="LWI49" s="429"/>
      <c r="LWJ49" s="429"/>
      <c r="LWK49" s="429"/>
      <c r="LWL49" s="429"/>
      <c r="LWM49" s="429"/>
      <c r="LWN49" s="429"/>
      <c r="LWO49" s="429"/>
      <c r="LWP49" s="429"/>
      <c r="LWQ49" s="429"/>
      <c r="LWR49" s="429"/>
      <c r="LWS49" s="429"/>
      <c r="LWT49" s="429"/>
      <c r="LWU49" s="429"/>
      <c r="LWV49" s="429"/>
      <c r="LWW49" s="429"/>
      <c r="LWX49" s="429"/>
      <c r="LWY49" s="429"/>
      <c r="LWZ49" s="429"/>
      <c r="LXA49" s="429"/>
      <c r="LXB49" s="429"/>
      <c r="LXC49" s="429"/>
      <c r="LXD49" s="429"/>
      <c r="LXE49" s="429"/>
      <c r="LXF49" s="429"/>
      <c r="LXG49" s="429"/>
      <c r="LXH49" s="429"/>
      <c r="LXI49" s="429"/>
      <c r="LXJ49" s="429"/>
      <c r="LXK49" s="429"/>
      <c r="LXL49" s="429"/>
      <c r="LXM49" s="429"/>
      <c r="LXN49" s="429"/>
      <c r="LXO49" s="429"/>
      <c r="LXP49" s="429"/>
      <c r="LXQ49" s="429"/>
      <c r="LXR49" s="429"/>
      <c r="LXS49" s="429"/>
      <c r="LXT49" s="429"/>
      <c r="LXU49" s="429"/>
      <c r="LXV49" s="429"/>
      <c r="LXW49" s="429"/>
      <c r="LXX49" s="429"/>
      <c r="LXY49" s="429"/>
      <c r="LXZ49" s="429"/>
      <c r="LYA49" s="429"/>
      <c r="LYB49" s="429"/>
      <c r="LYC49" s="429"/>
      <c r="LYD49" s="429"/>
      <c r="LYE49" s="429"/>
      <c r="LYF49" s="429"/>
      <c r="LYG49" s="429"/>
      <c r="LYH49" s="429"/>
      <c r="LYI49" s="429"/>
      <c r="LYJ49" s="429"/>
      <c r="LYK49" s="429"/>
      <c r="LYL49" s="429"/>
      <c r="LYM49" s="429"/>
      <c r="LYN49" s="429"/>
      <c r="LYO49" s="429"/>
      <c r="LYP49" s="429"/>
      <c r="LYQ49" s="429"/>
      <c r="LYR49" s="429"/>
      <c r="LYS49" s="429"/>
      <c r="LYT49" s="429"/>
      <c r="LYU49" s="429"/>
      <c r="LYV49" s="429"/>
      <c r="LYW49" s="429"/>
      <c r="LYX49" s="429"/>
      <c r="LYY49" s="429"/>
      <c r="LYZ49" s="429"/>
      <c r="LZA49" s="429"/>
      <c r="LZB49" s="429"/>
      <c r="LZC49" s="429"/>
      <c r="LZD49" s="429"/>
      <c r="LZE49" s="429"/>
      <c r="LZF49" s="429"/>
      <c r="LZG49" s="429"/>
      <c r="LZH49" s="429"/>
      <c r="LZI49" s="429"/>
      <c r="LZJ49" s="429"/>
      <c r="LZK49" s="429"/>
      <c r="LZL49" s="429"/>
      <c r="LZM49" s="429"/>
      <c r="LZN49" s="429"/>
      <c r="LZO49" s="429"/>
      <c r="LZP49" s="429"/>
      <c r="LZQ49" s="429"/>
      <c r="LZR49" s="429"/>
      <c r="LZS49" s="429"/>
      <c r="LZT49" s="429"/>
      <c r="LZU49" s="429"/>
      <c r="LZV49" s="429"/>
      <c r="LZW49" s="429"/>
      <c r="LZX49" s="429"/>
      <c r="LZY49" s="429"/>
      <c r="LZZ49" s="429"/>
      <c r="MAA49" s="429"/>
      <c r="MAB49" s="429"/>
      <c r="MAC49" s="429"/>
      <c r="MAD49" s="429"/>
      <c r="MAE49" s="429"/>
      <c r="MAF49" s="429"/>
      <c r="MAG49" s="429"/>
      <c r="MAH49" s="429"/>
      <c r="MAI49" s="429"/>
      <c r="MAJ49" s="429"/>
      <c r="MAK49" s="429"/>
      <c r="MAL49" s="429"/>
      <c r="MAM49" s="429"/>
      <c r="MAN49" s="429"/>
      <c r="MAO49" s="429"/>
      <c r="MAP49" s="429"/>
      <c r="MAQ49" s="429"/>
      <c r="MAR49" s="429"/>
      <c r="MAS49" s="429"/>
      <c r="MAT49" s="429"/>
      <c r="MAU49" s="429"/>
      <c r="MAV49" s="429"/>
      <c r="MAW49" s="429"/>
      <c r="MAX49" s="429"/>
      <c r="MAY49" s="429"/>
      <c r="MAZ49" s="429"/>
      <c r="MBA49" s="429"/>
      <c r="MBB49" s="429"/>
      <c r="MBC49" s="429"/>
      <c r="MBD49" s="429"/>
      <c r="MBE49" s="429"/>
      <c r="MBF49" s="429"/>
      <c r="MBG49" s="429"/>
      <c r="MBH49" s="429"/>
      <c r="MBI49" s="429"/>
      <c r="MBJ49" s="429"/>
      <c r="MBK49" s="429"/>
      <c r="MBL49" s="429"/>
      <c r="MBM49" s="429"/>
      <c r="MBN49" s="429"/>
      <c r="MBO49" s="429"/>
      <c r="MBP49" s="429"/>
      <c r="MBQ49" s="429"/>
      <c r="MBR49" s="429"/>
      <c r="MBS49" s="429"/>
      <c r="MBT49" s="429"/>
      <c r="MBU49" s="429"/>
      <c r="MBV49" s="429"/>
      <c r="MBW49" s="429"/>
      <c r="MBX49" s="429"/>
      <c r="MBY49" s="429"/>
      <c r="MBZ49" s="429"/>
      <c r="MCA49" s="429"/>
      <c r="MCB49" s="429"/>
      <c r="MCC49" s="429"/>
      <c r="MCD49" s="429"/>
      <c r="MCE49" s="429"/>
      <c r="MCF49" s="429"/>
      <c r="MCG49" s="429"/>
      <c r="MCH49" s="429"/>
      <c r="MCI49" s="429"/>
      <c r="MCJ49" s="429"/>
      <c r="MCK49" s="429"/>
      <c r="MCL49" s="429"/>
      <c r="MCM49" s="429"/>
      <c r="MCN49" s="429"/>
      <c r="MCO49" s="429"/>
      <c r="MCP49" s="429"/>
      <c r="MCQ49" s="429"/>
      <c r="MCR49" s="429"/>
      <c r="MCS49" s="429"/>
      <c r="MCT49" s="429"/>
      <c r="MCU49" s="429"/>
      <c r="MCV49" s="429"/>
      <c r="MCW49" s="429"/>
      <c r="MCX49" s="429"/>
      <c r="MCY49" s="429"/>
      <c r="MCZ49" s="429"/>
      <c r="MDA49" s="429"/>
      <c r="MDB49" s="429"/>
      <c r="MDC49" s="429"/>
      <c r="MDD49" s="429"/>
      <c r="MDE49" s="429"/>
      <c r="MDF49" s="429"/>
      <c r="MDG49" s="429"/>
      <c r="MDH49" s="429"/>
      <c r="MDI49" s="429"/>
      <c r="MDJ49" s="429"/>
      <c r="MDK49" s="429"/>
      <c r="MDL49" s="429"/>
      <c r="MDM49" s="429"/>
      <c r="MDN49" s="429"/>
      <c r="MDO49" s="429"/>
      <c r="MDP49" s="429"/>
      <c r="MDQ49" s="429"/>
      <c r="MDR49" s="429"/>
      <c r="MDS49" s="429"/>
      <c r="MDT49" s="429"/>
      <c r="MDU49" s="429"/>
      <c r="MDV49" s="429"/>
      <c r="MDW49" s="429"/>
      <c r="MDX49" s="429"/>
      <c r="MDY49" s="429"/>
      <c r="MDZ49" s="429"/>
      <c r="MEA49" s="429"/>
      <c r="MEB49" s="429"/>
      <c r="MEC49" s="429"/>
      <c r="MED49" s="429"/>
      <c r="MEE49" s="429"/>
      <c r="MEF49" s="429"/>
      <c r="MEG49" s="429"/>
      <c r="MEH49" s="429"/>
      <c r="MEI49" s="429"/>
      <c r="MEJ49" s="429"/>
      <c r="MEK49" s="429"/>
      <c r="MEL49" s="429"/>
      <c r="MEM49" s="429"/>
      <c r="MEN49" s="429"/>
      <c r="MEO49" s="429"/>
      <c r="MEP49" s="429"/>
      <c r="MEQ49" s="429"/>
      <c r="MER49" s="429"/>
      <c r="MES49" s="429"/>
      <c r="MET49" s="429"/>
      <c r="MEU49" s="429"/>
      <c r="MEV49" s="429"/>
      <c r="MEW49" s="429"/>
      <c r="MEX49" s="429"/>
      <c r="MEY49" s="429"/>
      <c r="MEZ49" s="429"/>
      <c r="MFA49" s="429"/>
      <c r="MFB49" s="429"/>
      <c r="MFC49" s="429"/>
      <c r="MFD49" s="429"/>
      <c r="MFE49" s="429"/>
      <c r="MFF49" s="429"/>
      <c r="MFG49" s="429"/>
      <c r="MFH49" s="429"/>
      <c r="MFI49" s="429"/>
      <c r="MFJ49" s="429"/>
      <c r="MFK49" s="429"/>
      <c r="MFL49" s="429"/>
      <c r="MFM49" s="429"/>
      <c r="MFN49" s="429"/>
      <c r="MFO49" s="429"/>
      <c r="MFP49" s="429"/>
      <c r="MFQ49" s="429"/>
      <c r="MFR49" s="429"/>
      <c r="MFS49" s="429"/>
      <c r="MFT49" s="429"/>
      <c r="MFU49" s="429"/>
      <c r="MFV49" s="429"/>
      <c r="MFW49" s="429"/>
      <c r="MFX49" s="429"/>
      <c r="MFY49" s="429"/>
      <c r="MFZ49" s="429"/>
      <c r="MGA49" s="429"/>
      <c r="MGB49" s="429"/>
      <c r="MGC49" s="429"/>
      <c r="MGD49" s="429"/>
      <c r="MGE49" s="429"/>
      <c r="MGF49" s="429"/>
      <c r="MGG49" s="429"/>
      <c r="MGH49" s="429"/>
      <c r="MGI49" s="429"/>
      <c r="MGJ49" s="429"/>
      <c r="MGK49" s="429"/>
      <c r="MGL49" s="429"/>
      <c r="MGM49" s="429"/>
      <c r="MGN49" s="429"/>
      <c r="MGO49" s="429"/>
      <c r="MGP49" s="429"/>
      <c r="MGQ49" s="429"/>
      <c r="MGR49" s="429"/>
      <c r="MGS49" s="429"/>
      <c r="MGT49" s="429"/>
      <c r="MGU49" s="429"/>
      <c r="MGV49" s="429"/>
      <c r="MGW49" s="429"/>
      <c r="MGX49" s="429"/>
      <c r="MGY49" s="429"/>
      <c r="MGZ49" s="429"/>
      <c r="MHA49" s="429"/>
      <c r="MHB49" s="429"/>
      <c r="MHC49" s="429"/>
      <c r="MHD49" s="429"/>
      <c r="MHE49" s="429"/>
      <c r="MHF49" s="429"/>
      <c r="MHG49" s="429"/>
      <c r="MHH49" s="429"/>
      <c r="MHI49" s="429"/>
      <c r="MHJ49" s="429"/>
      <c r="MHK49" s="429"/>
      <c r="MHL49" s="429"/>
      <c r="MHM49" s="429"/>
      <c r="MHN49" s="429"/>
      <c r="MHO49" s="429"/>
      <c r="MHP49" s="429"/>
      <c r="MHQ49" s="429"/>
      <c r="MHR49" s="429"/>
      <c r="MHS49" s="429"/>
      <c r="MHT49" s="429"/>
      <c r="MHU49" s="429"/>
      <c r="MHV49" s="429"/>
      <c r="MHW49" s="429"/>
      <c r="MHX49" s="429"/>
      <c r="MHY49" s="429"/>
      <c r="MHZ49" s="429"/>
      <c r="MIA49" s="429"/>
      <c r="MIB49" s="429"/>
      <c r="MIC49" s="429"/>
      <c r="MID49" s="429"/>
      <c r="MIE49" s="429"/>
      <c r="MIF49" s="429"/>
      <c r="MIG49" s="429"/>
      <c r="MIH49" s="429"/>
      <c r="MII49" s="429"/>
      <c r="MIJ49" s="429"/>
      <c r="MIK49" s="429"/>
      <c r="MIL49" s="429"/>
      <c r="MIM49" s="429"/>
      <c r="MIN49" s="429"/>
      <c r="MIO49" s="429"/>
      <c r="MIP49" s="429"/>
      <c r="MIQ49" s="429"/>
      <c r="MIR49" s="429"/>
      <c r="MIS49" s="429"/>
      <c r="MIT49" s="429"/>
      <c r="MIU49" s="429"/>
      <c r="MIV49" s="429"/>
      <c r="MIW49" s="429"/>
      <c r="MIX49" s="429"/>
      <c r="MIY49" s="429"/>
      <c r="MIZ49" s="429"/>
      <c r="MJA49" s="429"/>
      <c r="MJB49" s="429"/>
      <c r="MJC49" s="429"/>
      <c r="MJD49" s="429"/>
      <c r="MJE49" s="429"/>
      <c r="MJF49" s="429"/>
      <c r="MJG49" s="429"/>
      <c r="MJH49" s="429"/>
      <c r="MJI49" s="429"/>
      <c r="MJJ49" s="429"/>
      <c r="MJK49" s="429"/>
      <c r="MJL49" s="429"/>
      <c r="MJM49" s="429"/>
      <c r="MJN49" s="429"/>
      <c r="MJO49" s="429"/>
      <c r="MJP49" s="429"/>
      <c r="MJQ49" s="429"/>
      <c r="MJR49" s="429"/>
      <c r="MJS49" s="429"/>
      <c r="MJT49" s="429"/>
      <c r="MJU49" s="429"/>
      <c r="MJV49" s="429"/>
      <c r="MJW49" s="429"/>
      <c r="MJX49" s="429"/>
      <c r="MJY49" s="429"/>
      <c r="MJZ49" s="429"/>
      <c r="MKA49" s="429"/>
      <c r="MKB49" s="429"/>
      <c r="MKC49" s="429"/>
      <c r="MKD49" s="429"/>
      <c r="MKE49" s="429"/>
      <c r="MKF49" s="429"/>
      <c r="MKG49" s="429"/>
      <c r="MKH49" s="429"/>
      <c r="MKI49" s="429"/>
      <c r="MKJ49" s="429"/>
      <c r="MKK49" s="429"/>
      <c r="MKL49" s="429"/>
      <c r="MKM49" s="429"/>
      <c r="MKN49" s="429"/>
      <c r="MKO49" s="429"/>
      <c r="MKP49" s="429"/>
      <c r="MKQ49" s="429"/>
      <c r="MKR49" s="429"/>
      <c r="MKS49" s="429"/>
      <c r="MKT49" s="429"/>
      <c r="MKU49" s="429"/>
      <c r="MKV49" s="429"/>
      <c r="MKW49" s="429"/>
      <c r="MKX49" s="429"/>
      <c r="MKY49" s="429"/>
      <c r="MKZ49" s="429"/>
      <c r="MLA49" s="429"/>
      <c r="MLB49" s="429"/>
      <c r="MLC49" s="429"/>
      <c r="MLD49" s="429"/>
      <c r="MLE49" s="429"/>
      <c r="MLF49" s="429"/>
      <c r="MLG49" s="429"/>
      <c r="MLH49" s="429"/>
      <c r="MLI49" s="429"/>
      <c r="MLJ49" s="429"/>
      <c r="MLK49" s="429"/>
      <c r="MLL49" s="429"/>
      <c r="MLM49" s="429"/>
      <c r="MLN49" s="429"/>
      <c r="MLO49" s="429"/>
      <c r="MLP49" s="429"/>
      <c r="MLQ49" s="429"/>
      <c r="MLR49" s="429"/>
      <c r="MLS49" s="429"/>
      <c r="MLT49" s="429"/>
      <c r="MLU49" s="429"/>
      <c r="MLV49" s="429"/>
      <c r="MLW49" s="429"/>
      <c r="MLX49" s="429"/>
      <c r="MLY49" s="429"/>
      <c r="MLZ49" s="429"/>
      <c r="MMA49" s="429"/>
      <c r="MMB49" s="429"/>
      <c r="MMC49" s="429"/>
      <c r="MMD49" s="429"/>
      <c r="MME49" s="429"/>
      <c r="MMF49" s="429"/>
      <c r="MMG49" s="429"/>
      <c r="MMH49" s="429"/>
      <c r="MMI49" s="429"/>
      <c r="MMJ49" s="429"/>
      <c r="MMK49" s="429"/>
      <c r="MML49" s="429"/>
      <c r="MMM49" s="429"/>
      <c r="MMN49" s="429"/>
      <c r="MMO49" s="429"/>
      <c r="MMP49" s="429"/>
      <c r="MMQ49" s="429"/>
      <c r="MMR49" s="429"/>
      <c r="MMS49" s="429"/>
      <c r="MMT49" s="429"/>
      <c r="MMU49" s="429"/>
      <c r="MMV49" s="429"/>
      <c r="MMW49" s="429"/>
      <c r="MMX49" s="429"/>
      <c r="MMY49" s="429"/>
      <c r="MMZ49" s="429"/>
      <c r="MNA49" s="429"/>
      <c r="MNB49" s="429"/>
      <c r="MNC49" s="429"/>
      <c r="MND49" s="429"/>
      <c r="MNE49" s="429"/>
      <c r="MNF49" s="429"/>
      <c r="MNG49" s="429"/>
      <c r="MNH49" s="429"/>
      <c r="MNI49" s="429"/>
      <c r="MNJ49" s="429"/>
      <c r="MNK49" s="429"/>
      <c r="MNL49" s="429"/>
      <c r="MNM49" s="429"/>
      <c r="MNN49" s="429"/>
      <c r="MNO49" s="429"/>
      <c r="MNP49" s="429"/>
      <c r="MNQ49" s="429"/>
      <c r="MNR49" s="429"/>
      <c r="MNS49" s="429"/>
      <c r="MNT49" s="429"/>
      <c r="MNU49" s="429"/>
      <c r="MNV49" s="429"/>
      <c r="MNW49" s="429"/>
      <c r="MNX49" s="429"/>
      <c r="MNY49" s="429"/>
      <c r="MNZ49" s="429"/>
      <c r="MOA49" s="429"/>
      <c r="MOB49" s="429"/>
      <c r="MOC49" s="429"/>
      <c r="MOD49" s="429"/>
      <c r="MOE49" s="429"/>
      <c r="MOF49" s="429"/>
      <c r="MOG49" s="429"/>
      <c r="MOH49" s="429"/>
      <c r="MOI49" s="429"/>
      <c r="MOJ49" s="429"/>
      <c r="MOK49" s="429"/>
      <c r="MOL49" s="429"/>
      <c r="MOM49" s="429"/>
      <c r="MON49" s="429"/>
      <c r="MOO49" s="429"/>
      <c r="MOP49" s="429"/>
      <c r="MOQ49" s="429"/>
      <c r="MOR49" s="429"/>
      <c r="MOS49" s="429"/>
      <c r="MOT49" s="429"/>
      <c r="MOU49" s="429"/>
      <c r="MOV49" s="429"/>
      <c r="MOW49" s="429"/>
      <c r="MOX49" s="429"/>
      <c r="MOY49" s="429"/>
      <c r="MOZ49" s="429"/>
      <c r="MPA49" s="429"/>
      <c r="MPB49" s="429"/>
      <c r="MPC49" s="429"/>
      <c r="MPD49" s="429"/>
      <c r="MPE49" s="429"/>
      <c r="MPF49" s="429"/>
      <c r="MPG49" s="429"/>
      <c r="MPH49" s="429"/>
      <c r="MPI49" s="429"/>
      <c r="MPJ49" s="429"/>
      <c r="MPK49" s="429"/>
      <c r="MPL49" s="429"/>
      <c r="MPM49" s="429"/>
      <c r="MPN49" s="429"/>
      <c r="MPO49" s="429"/>
      <c r="MPP49" s="429"/>
      <c r="MPQ49" s="429"/>
      <c r="MPR49" s="429"/>
      <c r="MPS49" s="429"/>
      <c r="MPT49" s="429"/>
      <c r="MPU49" s="429"/>
      <c r="MPV49" s="429"/>
      <c r="MPW49" s="429"/>
      <c r="MPX49" s="429"/>
      <c r="MPY49" s="429"/>
      <c r="MPZ49" s="429"/>
      <c r="MQA49" s="429"/>
      <c r="MQB49" s="429"/>
      <c r="MQC49" s="429"/>
      <c r="MQD49" s="429"/>
      <c r="MQE49" s="429"/>
      <c r="MQF49" s="429"/>
      <c r="MQG49" s="429"/>
      <c r="MQH49" s="429"/>
      <c r="MQI49" s="429"/>
      <c r="MQJ49" s="429"/>
      <c r="MQK49" s="429"/>
      <c r="MQL49" s="429"/>
      <c r="MQM49" s="429"/>
      <c r="MQN49" s="429"/>
      <c r="MQO49" s="429"/>
      <c r="MQP49" s="429"/>
      <c r="MQQ49" s="429"/>
      <c r="MQR49" s="429"/>
      <c r="MQS49" s="429"/>
      <c r="MQT49" s="429"/>
      <c r="MQU49" s="429"/>
      <c r="MQV49" s="429"/>
      <c r="MQW49" s="429"/>
      <c r="MQX49" s="429"/>
      <c r="MQY49" s="429"/>
      <c r="MQZ49" s="429"/>
      <c r="MRA49" s="429"/>
      <c r="MRB49" s="429"/>
      <c r="MRC49" s="429"/>
      <c r="MRD49" s="429"/>
      <c r="MRE49" s="429"/>
      <c r="MRF49" s="429"/>
      <c r="MRG49" s="429"/>
      <c r="MRH49" s="429"/>
      <c r="MRI49" s="429"/>
      <c r="MRJ49" s="429"/>
      <c r="MRK49" s="429"/>
      <c r="MRL49" s="429"/>
      <c r="MRM49" s="429"/>
      <c r="MRN49" s="429"/>
      <c r="MRO49" s="429"/>
      <c r="MRP49" s="429"/>
      <c r="MRQ49" s="429"/>
      <c r="MRR49" s="429"/>
      <c r="MRS49" s="429"/>
      <c r="MRT49" s="429"/>
      <c r="MRU49" s="429"/>
      <c r="MRV49" s="429"/>
      <c r="MRW49" s="429"/>
      <c r="MRX49" s="429"/>
      <c r="MRY49" s="429"/>
      <c r="MRZ49" s="429"/>
      <c r="MSA49" s="429"/>
      <c r="MSB49" s="429"/>
      <c r="MSC49" s="429"/>
      <c r="MSD49" s="429"/>
      <c r="MSE49" s="429"/>
      <c r="MSF49" s="429"/>
      <c r="MSG49" s="429"/>
      <c r="MSH49" s="429"/>
      <c r="MSI49" s="429"/>
      <c r="MSJ49" s="429"/>
      <c r="MSK49" s="429"/>
      <c r="MSL49" s="429"/>
      <c r="MSM49" s="429"/>
      <c r="MSN49" s="429"/>
      <c r="MSO49" s="429"/>
      <c r="MSP49" s="429"/>
      <c r="MSQ49" s="429"/>
      <c r="MSR49" s="429"/>
      <c r="MSS49" s="429"/>
      <c r="MST49" s="429"/>
      <c r="MSU49" s="429"/>
      <c r="MSV49" s="429"/>
      <c r="MSW49" s="429"/>
      <c r="MSX49" s="429"/>
      <c r="MSY49" s="429"/>
      <c r="MSZ49" s="429"/>
      <c r="MTA49" s="429"/>
      <c r="MTB49" s="429"/>
      <c r="MTC49" s="429"/>
      <c r="MTD49" s="429"/>
      <c r="MTE49" s="429"/>
      <c r="MTF49" s="429"/>
      <c r="MTG49" s="429"/>
      <c r="MTH49" s="429"/>
      <c r="MTI49" s="429"/>
      <c r="MTJ49" s="429"/>
      <c r="MTK49" s="429"/>
      <c r="MTL49" s="429"/>
      <c r="MTM49" s="429"/>
      <c r="MTN49" s="429"/>
      <c r="MTO49" s="429"/>
      <c r="MTP49" s="429"/>
      <c r="MTQ49" s="429"/>
      <c r="MTR49" s="429"/>
      <c r="MTS49" s="429"/>
      <c r="MTT49" s="429"/>
      <c r="MTU49" s="429"/>
      <c r="MTV49" s="429"/>
      <c r="MTW49" s="429"/>
      <c r="MTX49" s="429"/>
      <c r="MTY49" s="429"/>
      <c r="MTZ49" s="429"/>
      <c r="MUA49" s="429"/>
      <c r="MUB49" s="429"/>
      <c r="MUC49" s="429"/>
      <c r="MUD49" s="429"/>
      <c r="MUE49" s="429"/>
      <c r="MUF49" s="429"/>
      <c r="MUG49" s="429"/>
      <c r="MUH49" s="429"/>
      <c r="MUI49" s="429"/>
      <c r="MUJ49" s="429"/>
      <c r="MUK49" s="429"/>
      <c r="MUL49" s="429"/>
      <c r="MUM49" s="429"/>
      <c r="MUN49" s="429"/>
      <c r="MUO49" s="429"/>
      <c r="MUP49" s="429"/>
      <c r="MUQ49" s="429"/>
      <c r="MUR49" s="429"/>
      <c r="MUS49" s="429"/>
      <c r="MUT49" s="429"/>
      <c r="MUU49" s="429"/>
      <c r="MUV49" s="429"/>
      <c r="MUW49" s="429"/>
      <c r="MUX49" s="429"/>
      <c r="MUY49" s="429"/>
      <c r="MUZ49" s="429"/>
      <c r="MVA49" s="429"/>
      <c r="MVB49" s="429"/>
      <c r="MVC49" s="429"/>
      <c r="MVD49" s="429"/>
      <c r="MVE49" s="429"/>
      <c r="MVF49" s="429"/>
      <c r="MVG49" s="429"/>
      <c r="MVH49" s="429"/>
      <c r="MVI49" s="429"/>
      <c r="MVJ49" s="429"/>
      <c r="MVK49" s="429"/>
      <c r="MVL49" s="429"/>
      <c r="MVM49" s="429"/>
      <c r="MVN49" s="429"/>
      <c r="MVO49" s="429"/>
      <c r="MVP49" s="429"/>
      <c r="MVQ49" s="429"/>
      <c r="MVR49" s="429"/>
      <c r="MVS49" s="429"/>
      <c r="MVT49" s="429"/>
      <c r="MVU49" s="429"/>
      <c r="MVV49" s="429"/>
      <c r="MVW49" s="429"/>
      <c r="MVX49" s="429"/>
      <c r="MVY49" s="429"/>
      <c r="MVZ49" s="429"/>
      <c r="MWA49" s="429"/>
      <c r="MWB49" s="429"/>
      <c r="MWC49" s="429"/>
      <c r="MWD49" s="429"/>
      <c r="MWE49" s="429"/>
      <c r="MWF49" s="429"/>
      <c r="MWG49" s="429"/>
      <c r="MWH49" s="429"/>
      <c r="MWI49" s="429"/>
      <c r="MWJ49" s="429"/>
      <c r="MWK49" s="429"/>
      <c r="MWL49" s="429"/>
      <c r="MWM49" s="429"/>
      <c r="MWN49" s="429"/>
      <c r="MWO49" s="429"/>
      <c r="MWP49" s="429"/>
      <c r="MWQ49" s="429"/>
      <c r="MWR49" s="429"/>
      <c r="MWS49" s="429"/>
      <c r="MWT49" s="429"/>
      <c r="MWU49" s="429"/>
      <c r="MWV49" s="429"/>
      <c r="MWW49" s="429"/>
      <c r="MWX49" s="429"/>
      <c r="MWY49" s="429"/>
      <c r="MWZ49" s="429"/>
      <c r="MXA49" s="429"/>
      <c r="MXB49" s="429"/>
      <c r="MXC49" s="429"/>
      <c r="MXD49" s="429"/>
      <c r="MXE49" s="429"/>
      <c r="MXF49" s="429"/>
      <c r="MXG49" s="429"/>
      <c r="MXH49" s="429"/>
      <c r="MXI49" s="429"/>
      <c r="MXJ49" s="429"/>
      <c r="MXK49" s="429"/>
      <c r="MXL49" s="429"/>
      <c r="MXM49" s="429"/>
      <c r="MXN49" s="429"/>
      <c r="MXO49" s="429"/>
      <c r="MXP49" s="429"/>
      <c r="MXQ49" s="429"/>
      <c r="MXR49" s="429"/>
      <c r="MXS49" s="429"/>
      <c r="MXT49" s="429"/>
      <c r="MXU49" s="429"/>
      <c r="MXV49" s="429"/>
      <c r="MXW49" s="429"/>
      <c r="MXX49" s="429"/>
      <c r="MXY49" s="429"/>
      <c r="MXZ49" s="429"/>
      <c r="MYA49" s="429"/>
      <c r="MYB49" s="429"/>
      <c r="MYC49" s="429"/>
      <c r="MYD49" s="429"/>
      <c r="MYE49" s="429"/>
      <c r="MYF49" s="429"/>
      <c r="MYG49" s="429"/>
      <c r="MYH49" s="429"/>
      <c r="MYI49" s="429"/>
      <c r="MYJ49" s="429"/>
      <c r="MYK49" s="429"/>
      <c r="MYL49" s="429"/>
      <c r="MYM49" s="429"/>
      <c r="MYN49" s="429"/>
      <c r="MYO49" s="429"/>
      <c r="MYP49" s="429"/>
      <c r="MYQ49" s="429"/>
      <c r="MYR49" s="429"/>
      <c r="MYS49" s="429"/>
      <c r="MYT49" s="429"/>
      <c r="MYU49" s="429"/>
      <c r="MYV49" s="429"/>
      <c r="MYW49" s="429"/>
      <c r="MYX49" s="429"/>
      <c r="MYY49" s="429"/>
      <c r="MYZ49" s="429"/>
      <c r="MZA49" s="429"/>
      <c r="MZB49" s="429"/>
      <c r="MZC49" s="429"/>
      <c r="MZD49" s="429"/>
      <c r="MZE49" s="429"/>
      <c r="MZF49" s="429"/>
      <c r="MZG49" s="429"/>
      <c r="MZH49" s="429"/>
      <c r="MZI49" s="429"/>
      <c r="MZJ49" s="429"/>
      <c r="MZK49" s="429"/>
      <c r="MZL49" s="429"/>
      <c r="MZM49" s="429"/>
      <c r="MZN49" s="429"/>
      <c r="MZO49" s="429"/>
      <c r="MZP49" s="429"/>
      <c r="MZQ49" s="429"/>
      <c r="MZR49" s="429"/>
      <c r="MZS49" s="429"/>
      <c r="MZT49" s="429"/>
      <c r="MZU49" s="429"/>
      <c r="MZV49" s="429"/>
      <c r="MZW49" s="429"/>
      <c r="MZX49" s="429"/>
      <c r="MZY49" s="429"/>
      <c r="MZZ49" s="429"/>
      <c r="NAA49" s="429"/>
      <c r="NAB49" s="429"/>
      <c r="NAC49" s="429"/>
      <c r="NAD49" s="429"/>
      <c r="NAE49" s="429"/>
      <c r="NAF49" s="429"/>
      <c r="NAG49" s="429"/>
      <c r="NAH49" s="429"/>
      <c r="NAI49" s="429"/>
      <c r="NAJ49" s="429"/>
      <c r="NAK49" s="429"/>
      <c r="NAL49" s="429"/>
      <c r="NAM49" s="429"/>
      <c r="NAN49" s="429"/>
      <c r="NAO49" s="429"/>
      <c r="NAP49" s="429"/>
      <c r="NAQ49" s="429"/>
      <c r="NAR49" s="429"/>
      <c r="NAS49" s="429"/>
      <c r="NAT49" s="429"/>
      <c r="NAU49" s="429"/>
      <c r="NAV49" s="429"/>
      <c r="NAW49" s="429"/>
      <c r="NAX49" s="429"/>
      <c r="NAY49" s="429"/>
      <c r="NAZ49" s="429"/>
      <c r="NBA49" s="429"/>
      <c r="NBB49" s="429"/>
      <c r="NBC49" s="429"/>
      <c r="NBD49" s="429"/>
      <c r="NBE49" s="429"/>
      <c r="NBF49" s="429"/>
      <c r="NBG49" s="429"/>
      <c r="NBH49" s="429"/>
      <c r="NBI49" s="429"/>
      <c r="NBJ49" s="429"/>
      <c r="NBK49" s="429"/>
      <c r="NBL49" s="429"/>
      <c r="NBM49" s="429"/>
      <c r="NBN49" s="429"/>
      <c r="NBO49" s="429"/>
      <c r="NBP49" s="429"/>
      <c r="NBQ49" s="429"/>
      <c r="NBR49" s="429"/>
      <c r="NBS49" s="429"/>
      <c r="NBT49" s="429"/>
      <c r="NBU49" s="429"/>
      <c r="NBV49" s="429"/>
      <c r="NBW49" s="429"/>
      <c r="NBX49" s="429"/>
      <c r="NBY49" s="429"/>
      <c r="NBZ49" s="429"/>
      <c r="NCA49" s="429"/>
      <c r="NCB49" s="429"/>
      <c r="NCC49" s="429"/>
      <c r="NCD49" s="429"/>
      <c r="NCE49" s="429"/>
      <c r="NCF49" s="429"/>
      <c r="NCG49" s="429"/>
      <c r="NCH49" s="429"/>
      <c r="NCI49" s="429"/>
      <c r="NCJ49" s="429"/>
      <c r="NCK49" s="429"/>
      <c r="NCL49" s="429"/>
      <c r="NCM49" s="429"/>
      <c r="NCN49" s="429"/>
      <c r="NCO49" s="429"/>
      <c r="NCP49" s="429"/>
      <c r="NCQ49" s="429"/>
      <c r="NCR49" s="429"/>
      <c r="NCS49" s="429"/>
      <c r="NCT49" s="429"/>
      <c r="NCU49" s="429"/>
      <c r="NCV49" s="429"/>
      <c r="NCW49" s="429"/>
      <c r="NCX49" s="429"/>
      <c r="NCY49" s="429"/>
      <c r="NCZ49" s="429"/>
      <c r="NDA49" s="429"/>
      <c r="NDB49" s="429"/>
      <c r="NDC49" s="429"/>
      <c r="NDD49" s="429"/>
      <c r="NDE49" s="429"/>
      <c r="NDF49" s="429"/>
      <c r="NDG49" s="429"/>
      <c r="NDH49" s="429"/>
      <c r="NDI49" s="429"/>
      <c r="NDJ49" s="429"/>
      <c r="NDK49" s="429"/>
      <c r="NDL49" s="429"/>
      <c r="NDM49" s="429"/>
      <c r="NDN49" s="429"/>
      <c r="NDO49" s="429"/>
      <c r="NDP49" s="429"/>
      <c r="NDQ49" s="429"/>
      <c r="NDR49" s="429"/>
      <c r="NDS49" s="429"/>
      <c r="NDT49" s="429"/>
      <c r="NDU49" s="429"/>
      <c r="NDV49" s="429"/>
      <c r="NDW49" s="429"/>
      <c r="NDX49" s="429"/>
      <c r="NDY49" s="429"/>
      <c r="NDZ49" s="429"/>
      <c r="NEA49" s="429"/>
      <c r="NEB49" s="429"/>
      <c r="NEC49" s="429"/>
      <c r="NED49" s="429"/>
      <c r="NEE49" s="429"/>
      <c r="NEF49" s="429"/>
      <c r="NEG49" s="429"/>
      <c r="NEH49" s="429"/>
      <c r="NEI49" s="429"/>
      <c r="NEJ49" s="429"/>
      <c r="NEK49" s="429"/>
      <c r="NEL49" s="429"/>
      <c r="NEM49" s="429"/>
      <c r="NEN49" s="429"/>
      <c r="NEO49" s="429"/>
      <c r="NEP49" s="429"/>
      <c r="NEQ49" s="429"/>
      <c r="NER49" s="429"/>
      <c r="NES49" s="429"/>
      <c r="NET49" s="429"/>
      <c r="NEU49" s="429"/>
      <c r="NEV49" s="429"/>
      <c r="NEW49" s="429"/>
      <c r="NEX49" s="429"/>
      <c r="NEY49" s="429"/>
      <c r="NEZ49" s="429"/>
      <c r="NFA49" s="429"/>
      <c r="NFB49" s="429"/>
      <c r="NFC49" s="429"/>
      <c r="NFD49" s="429"/>
      <c r="NFE49" s="429"/>
      <c r="NFF49" s="429"/>
      <c r="NFG49" s="429"/>
      <c r="NFH49" s="429"/>
      <c r="NFI49" s="429"/>
      <c r="NFJ49" s="429"/>
      <c r="NFK49" s="429"/>
      <c r="NFL49" s="429"/>
      <c r="NFM49" s="429"/>
      <c r="NFN49" s="429"/>
      <c r="NFO49" s="429"/>
      <c r="NFP49" s="429"/>
      <c r="NFQ49" s="429"/>
      <c r="NFR49" s="429"/>
      <c r="NFS49" s="429"/>
      <c r="NFT49" s="429"/>
      <c r="NFU49" s="429"/>
      <c r="NFV49" s="429"/>
      <c r="NFW49" s="429"/>
      <c r="NFX49" s="429"/>
      <c r="NFY49" s="429"/>
      <c r="NFZ49" s="429"/>
      <c r="NGA49" s="429"/>
      <c r="NGB49" s="429"/>
      <c r="NGC49" s="429"/>
      <c r="NGD49" s="429"/>
      <c r="NGE49" s="429"/>
      <c r="NGF49" s="429"/>
      <c r="NGG49" s="429"/>
      <c r="NGH49" s="429"/>
      <c r="NGI49" s="429"/>
      <c r="NGJ49" s="429"/>
      <c r="NGK49" s="429"/>
      <c r="NGL49" s="429"/>
      <c r="NGM49" s="429"/>
      <c r="NGN49" s="429"/>
      <c r="NGO49" s="429"/>
      <c r="NGP49" s="429"/>
      <c r="NGQ49" s="429"/>
      <c r="NGR49" s="429"/>
      <c r="NGS49" s="429"/>
      <c r="NGT49" s="429"/>
      <c r="NGU49" s="429"/>
      <c r="NGV49" s="429"/>
      <c r="NGW49" s="429"/>
      <c r="NGX49" s="429"/>
      <c r="NGY49" s="429"/>
      <c r="NGZ49" s="429"/>
      <c r="NHA49" s="429"/>
      <c r="NHB49" s="429"/>
      <c r="NHC49" s="429"/>
      <c r="NHD49" s="429"/>
      <c r="NHE49" s="429"/>
      <c r="NHF49" s="429"/>
      <c r="NHG49" s="429"/>
      <c r="NHH49" s="429"/>
      <c r="NHI49" s="429"/>
      <c r="NHJ49" s="429"/>
      <c r="NHK49" s="429"/>
      <c r="NHL49" s="429"/>
      <c r="NHM49" s="429"/>
      <c r="NHN49" s="429"/>
      <c r="NHO49" s="429"/>
      <c r="NHP49" s="429"/>
      <c r="NHQ49" s="429"/>
      <c r="NHR49" s="429"/>
      <c r="NHS49" s="429"/>
      <c r="NHT49" s="429"/>
      <c r="NHU49" s="429"/>
      <c r="NHV49" s="429"/>
      <c r="NHW49" s="429"/>
      <c r="NHX49" s="429"/>
      <c r="NHY49" s="429"/>
      <c r="NHZ49" s="429"/>
      <c r="NIA49" s="429"/>
      <c r="NIB49" s="429"/>
      <c r="NIC49" s="429"/>
      <c r="NID49" s="429"/>
      <c r="NIE49" s="429"/>
      <c r="NIF49" s="429"/>
      <c r="NIG49" s="429"/>
      <c r="NIH49" s="429"/>
      <c r="NII49" s="429"/>
      <c r="NIJ49" s="429"/>
      <c r="NIK49" s="429"/>
      <c r="NIL49" s="429"/>
      <c r="NIM49" s="429"/>
      <c r="NIN49" s="429"/>
      <c r="NIO49" s="429"/>
      <c r="NIP49" s="429"/>
      <c r="NIQ49" s="429"/>
      <c r="NIR49" s="429"/>
      <c r="NIS49" s="429"/>
      <c r="NIT49" s="429"/>
      <c r="NIU49" s="429"/>
      <c r="NIV49" s="429"/>
      <c r="NIW49" s="429"/>
      <c r="NIX49" s="429"/>
      <c r="NIY49" s="429"/>
      <c r="NIZ49" s="429"/>
      <c r="NJA49" s="429"/>
      <c r="NJB49" s="429"/>
      <c r="NJC49" s="429"/>
      <c r="NJD49" s="429"/>
      <c r="NJE49" s="429"/>
      <c r="NJF49" s="429"/>
      <c r="NJG49" s="429"/>
      <c r="NJH49" s="429"/>
      <c r="NJI49" s="429"/>
      <c r="NJJ49" s="429"/>
      <c r="NJK49" s="429"/>
      <c r="NJL49" s="429"/>
      <c r="NJM49" s="429"/>
      <c r="NJN49" s="429"/>
      <c r="NJO49" s="429"/>
      <c r="NJP49" s="429"/>
      <c r="NJQ49" s="429"/>
      <c r="NJR49" s="429"/>
      <c r="NJS49" s="429"/>
      <c r="NJT49" s="429"/>
      <c r="NJU49" s="429"/>
      <c r="NJV49" s="429"/>
      <c r="NJW49" s="429"/>
      <c r="NJX49" s="429"/>
      <c r="NJY49" s="429"/>
      <c r="NJZ49" s="429"/>
      <c r="NKA49" s="429"/>
      <c r="NKB49" s="429"/>
      <c r="NKC49" s="429"/>
      <c r="NKD49" s="429"/>
      <c r="NKE49" s="429"/>
      <c r="NKF49" s="429"/>
      <c r="NKG49" s="429"/>
      <c r="NKH49" s="429"/>
      <c r="NKI49" s="429"/>
      <c r="NKJ49" s="429"/>
      <c r="NKK49" s="429"/>
      <c r="NKL49" s="429"/>
      <c r="NKM49" s="429"/>
      <c r="NKN49" s="429"/>
      <c r="NKO49" s="429"/>
      <c r="NKP49" s="429"/>
      <c r="NKQ49" s="429"/>
      <c r="NKR49" s="429"/>
      <c r="NKS49" s="429"/>
      <c r="NKT49" s="429"/>
      <c r="NKU49" s="429"/>
      <c r="NKV49" s="429"/>
      <c r="NKW49" s="429"/>
      <c r="NKX49" s="429"/>
      <c r="NKY49" s="429"/>
      <c r="NKZ49" s="429"/>
      <c r="NLA49" s="429"/>
      <c r="NLB49" s="429"/>
      <c r="NLC49" s="429"/>
      <c r="NLD49" s="429"/>
      <c r="NLE49" s="429"/>
      <c r="NLF49" s="429"/>
      <c r="NLG49" s="429"/>
      <c r="NLH49" s="429"/>
      <c r="NLI49" s="429"/>
      <c r="NLJ49" s="429"/>
      <c r="NLK49" s="429"/>
      <c r="NLL49" s="429"/>
      <c r="NLM49" s="429"/>
      <c r="NLN49" s="429"/>
      <c r="NLO49" s="429"/>
      <c r="NLP49" s="429"/>
      <c r="NLQ49" s="429"/>
      <c r="NLR49" s="429"/>
      <c r="NLS49" s="429"/>
      <c r="NLT49" s="429"/>
      <c r="NLU49" s="429"/>
      <c r="NLV49" s="429"/>
      <c r="NLW49" s="429"/>
      <c r="NLX49" s="429"/>
      <c r="NLY49" s="429"/>
      <c r="NLZ49" s="429"/>
      <c r="NMA49" s="429"/>
      <c r="NMB49" s="429"/>
      <c r="NMC49" s="429"/>
      <c r="NMD49" s="429"/>
      <c r="NME49" s="429"/>
      <c r="NMF49" s="429"/>
      <c r="NMG49" s="429"/>
      <c r="NMH49" s="429"/>
      <c r="NMI49" s="429"/>
      <c r="NMJ49" s="429"/>
      <c r="NMK49" s="429"/>
      <c r="NML49" s="429"/>
      <c r="NMM49" s="429"/>
      <c r="NMN49" s="429"/>
      <c r="NMO49" s="429"/>
      <c r="NMP49" s="429"/>
      <c r="NMQ49" s="429"/>
      <c r="NMR49" s="429"/>
      <c r="NMS49" s="429"/>
      <c r="NMT49" s="429"/>
      <c r="NMU49" s="429"/>
      <c r="NMV49" s="429"/>
      <c r="NMW49" s="429"/>
      <c r="NMX49" s="429"/>
      <c r="NMY49" s="429"/>
      <c r="NMZ49" s="429"/>
      <c r="NNA49" s="429"/>
      <c r="NNB49" s="429"/>
      <c r="NNC49" s="429"/>
      <c r="NND49" s="429"/>
      <c r="NNE49" s="429"/>
      <c r="NNF49" s="429"/>
      <c r="NNG49" s="429"/>
      <c r="NNH49" s="429"/>
      <c r="NNI49" s="429"/>
      <c r="NNJ49" s="429"/>
      <c r="NNK49" s="429"/>
      <c r="NNL49" s="429"/>
      <c r="NNM49" s="429"/>
      <c r="NNN49" s="429"/>
      <c r="NNO49" s="429"/>
      <c r="NNP49" s="429"/>
      <c r="NNQ49" s="429"/>
      <c r="NNR49" s="429"/>
      <c r="NNS49" s="429"/>
      <c r="NNT49" s="429"/>
      <c r="NNU49" s="429"/>
      <c r="NNV49" s="429"/>
      <c r="NNW49" s="429"/>
      <c r="NNX49" s="429"/>
      <c r="NNY49" s="429"/>
      <c r="NNZ49" s="429"/>
      <c r="NOA49" s="429"/>
      <c r="NOB49" s="429"/>
      <c r="NOC49" s="429"/>
      <c r="NOD49" s="429"/>
      <c r="NOE49" s="429"/>
      <c r="NOF49" s="429"/>
      <c r="NOG49" s="429"/>
      <c r="NOH49" s="429"/>
      <c r="NOI49" s="429"/>
      <c r="NOJ49" s="429"/>
      <c r="NOK49" s="429"/>
      <c r="NOL49" s="429"/>
      <c r="NOM49" s="429"/>
      <c r="NON49" s="429"/>
      <c r="NOO49" s="429"/>
      <c r="NOP49" s="429"/>
      <c r="NOQ49" s="429"/>
      <c r="NOR49" s="429"/>
      <c r="NOS49" s="429"/>
      <c r="NOT49" s="429"/>
      <c r="NOU49" s="429"/>
      <c r="NOV49" s="429"/>
      <c r="NOW49" s="429"/>
      <c r="NOX49" s="429"/>
      <c r="NOY49" s="429"/>
      <c r="NOZ49" s="429"/>
      <c r="NPA49" s="429"/>
      <c r="NPB49" s="429"/>
      <c r="NPC49" s="429"/>
      <c r="NPD49" s="429"/>
      <c r="NPE49" s="429"/>
      <c r="NPF49" s="429"/>
      <c r="NPG49" s="429"/>
      <c r="NPH49" s="429"/>
      <c r="NPI49" s="429"/>
      <c r="NPJ49" s="429"/>
      <c r="NPK49" s="429"/>
      <c r="NPL49" s="429"/>
      <c r="NPM49" s="429"/>
      <c r="NPN49" s="429"/>
      <c r="NPO49" s="429"/>
      <c r="NPP49" s="429"/>
      <c r="NPQ49" s="429"/>
      <c r="NPR49" s="429"/>
      <c r="NPS49" s="429"/>
      <c r="NPT49" s="429"/>
      <c r="NPU49" s="429"/>
      <c r="NPV49" s="429"/>
      <c r="NPW49" s="429"/>
      <c r="NPX49" s="429"/>
      <c r="NPY49" s="429"/>
      <c r="NPZ49" s="429"/>
      <c r="NQA49" s="429"/>
      <c r="NQB49" s="429"/>
      <c r="NQC49" s="429"/>
      <c r="NQD49" s="429"/>
      <c r="NQE49" s="429"/>
      <c r="NQF49" s="429"/>
      <c r="NQG49" s="429"/>
      <c r="NQH49" s="429"/>
      <c r="NQI49" s="429"/>
      <c r="NQJ49" s="429"/>
      <c r="NQK49" s="429"/>
      <c r="NQL49" s="429"/>
      <c r="NQM49" s="429"/>
      <c r="NQN49" s="429"/>
      <c r="NQO49" s="429"/>
      <c r="NQP49" s="429"/>
      <c r="NQQ49" s="429"/>
      <c r="NQR49" s="429"/>
      <c r="NQS49" s="429"/>
      <c r="NQT49" s="429"/>
      <c r="NQU49" s="429"/>
      <c r="NQV49" s="429"/>
      <c r="NQW49" s="429"/>
      <c r="NQX49" s="429"/>
      <c r="NQY49" s="429"/>
      <c r="NQZ49" s="429"/>
      <c r="NRA49" s="429"/>
      <c r="NRB49" s="429"/>
      <c r="NRC49" s="429"/>
      <c r="NRD49" s="429"/>
      <c r="NRE49" s="429"/>
      <c r="NRF49" s="429"/>
      <c r="NRG49" s="429"/>
      <c r="NRH49" s="429"/>
      <c r="NRI49" s="429"/>
      <c r="NRJ49" s="429"/>
      <c r="NRK49" s="429"/>
      <c r="NRL49" s="429"/>
      <c r="NRM49" s="429"/>
      <c r="NRN49" s="429"/>
      <c r="NRO49" s="429"/>
      <c r="NRP49" s="429"/>
      <c r="NRQ49" s="429"/>
      <c r="NRR49" s="429"/>
      <c r="NRS49" s="429"/>
      <c r="NRT49" s="429"/>
      <c r="NRU49" s="429"/>
      <c r="NRV49" s="429"/>
      <c r="NRW49" s="429"/>
      <c r="NRX49" s="429"/>
      <c r="NRY49" s="429"/>
      <c r="NRZ49" s="429"/>
      <c r="NSA49" s="429"/>
      <c r="NSB49" s="429"/>
      <c r="NSC49" s="429"/>
      <c r="NSD49" s="429"/>
      <c r="NSE49" s="429"/>
      <c r="NSF49" s="429"/>
      <c r="NSG49" s="429"/>
      <c r="NSH49" s="429"/>
      <c r="NSI49" s="429"/>
      <c r="NSJ49" s="429"/>
      <c r="NSK49" s="429"/>
      <c r="NSL49" s="429"/>
      <c r="NSM49" s="429"/>
      <c r="NSN49" s="429"/>
      <c r="NSO49" s="429"/>
      <c r="NSP49" s="429"/>
      <c r="NSQ49" s="429"/>
      <c r="NSR49" s="429"/>
      <c r="NSS49" s="429"/>
      <c r="NST49" s="429"/>
      <c r="NSU49" s="429"/>
      <c r="NSV49" s="429"/>
      <c r="NSW49" s="429"/>
      <c r="NSX49" s="429"/>
      <c r="NSY49" s="429"/>
      <c r="NSZ49" s="429"/>
      <c r="NTA49" s="429"/>
      <c r="NTB49" s="429"/>
      <c r="NTC49" s="429"/>
      <c r="NTD49" s="429"/>
      <c r="NTE49" s="429"/>
      <c r="NTF49" s="429"/>
      <c r="NTG49" s="429"/>
      <c r="NTH49" s="429"/>
      <c r="NTI49" s="429"/>
      <c r="NTJ49" s="429"/>
      <c r="NTK49" s="429"/>
      <c r="NTL49" s="429"/>
      <c r="NTM49" s="429"/>
      <c r="NTN49" s="429"/>
      <c r="NTO49" s="429"/>
      <c r="NTP49" s="429"/>
      <c r="NTQ49" s="429"/>
      <c r="NTR49" s="429"/>
      <c r="NTS49" s="429"/>
      <c r="NTT49" s="429"/>
      <c r="NTU49" s="429"/>
      <c r="NTV49" s="429"/>
      <c r="NTW49" s="429"/>
      <c r="NTX49" s="429"/>
      <c r="NTY49" s="429"/>
      <c r="NTZ49" s="429"/>
      <c r="NUA49" s="429"/>
      <c r="NUB49" s="429"/>
      <c r="NUC49" s="429"/>
      <c r="NUD49" s="429"/>
      <c r="NUE49" s="429"/>
      <c r="NUF49" s="429"/>
      <c r="NUG49" s="429"/>
      <c r="NUH49" s="429"/>
      <c r="NUI49" s="429"/>
      <c r="NUJ49" s="429"/>
      <c r="NUK49" s="429"/>
      <c r="NUL49" s="429"/>
      <c r="NUM49" s="429"/>
      <c r="NUN49" s="429"/>
      <c r="NUO49" s="429"/>
      <c r="NUP49" s="429"/>
      <c r="NUQ49" s="429"/>
      <c r="NUR49" s="429"/>
      <c r="NUS49" s="429"/>
      <c r="NUT49" s="429"/>
      <c r="NUU49" s="429"/>
      <c r="NUV49" s="429"/>
      <c r="NUW49" s="429"/>
      <c r="NUX49" s="429"/>
      <c r="NUY49" s="429"/>
      <c r="NUZ49" s="429"/>
      <c r="NVA49" s="429"/>
      <c r="NVB49" s="429"/>
      <c r="NVC49" s="429"/>
      <c r="NVD49" s="429"/>
      <c r="NVE49" s="429"/>
      <c r="NVF49" s="429"/>
      <c r="NVG49" s="429"/>
      <c r="NVH49" s="429"/>
      <c r="NVI49" s="429"/>
      <c r="NVJ49" s="429"/>
      <c r="NVK49" s="429"/>
      <c r="NVL49" s="429"/>
      <c r="NVM49" s="429"/>
      <c r="NVN49" s="429"/>
      <c r="NVO49" s="429"/>
      <c r="NVP49" s="429"/>
      <c r="NVQ49" s="429"/>
      <c r="NVR49" s="429"/>
      <c r="NVS49" s="429"/>
      <c r="NVT49" s="429"/>
      <c r="NVU49" s="429"/>
      <c r="NVV49" s="429"/>
      <c r="NVW49" s="429"/>
      <c r="NVX49" s="429"/>
      <c r="NVY49" s="429"/>
      <c r="NVZ49" s="429"/>
      <c r="NWA49" s="429"/>
      <c r="NWB49" s="429"/>
      <c r="NWC49" s="429"/>
      <c r="NWD49" s="429"/>
      <c r="NWE49" s="429"/>
      <c r="NWF49" s="429"/>
      <c r="NWG49" s="429"/>
      <c r="NWH49" s="429"/>
      <c r="NWI49" s="429"/>
      <c r="NWJ49" s="429"/>
      <c r="NWK49" s="429"/>
      <c r="NWL49" s="429"/>
      <c r="NWM49" s="429"/>
      <c r="NWN49" s="429"/>
      <c r="NWO49" s="429"/>
      <c r="NWP49" s="429"/>
      <c r="NWQ49" s="429"/>
      <c r="NWR49" s="429"/>
      <c r="NWS49" s="429"/>
      <c r="NWT49" s="429"/>
      <c r="NWU49" s="429"/>
      <c r="NWV49" s="429"/>
      <c r="NWW49" s="429"/>
      <c r="NWX49" s="429"/>
      <c r="NWY49" s="429"/>
      <c r="NWZ49" s="429"/>
      <c r="NXA49" s="429"/>
      <c r="NXB49" s="429"/>
      <c r="NXC49" s="429"/>
      <c r="NXD49" s="429"/>
      <c r="NXE49" s="429"/>
      <c r="NXF49" s="429"/>
      <c r="NXG49" s="429"/>
      <c r="NXH49" s="429"/>
      <c r="NXI49" s="429"/>
      <c r="NXJ49" s="429"/>
      <c r="NXK49" s="429"/>
      <c r="NXL49" s="429"/>
      <c r="NXM49" s="429"/>
      <c r="NXN49" s="429"/>
      <c r="NXO49" s="429"/>
      <c r="NXP49" s="429"/>
      <c r="NXQ49" s="429"/>
      <c r="NXR49" s="429"/>
      <c r="NXS49" s="429"/>
      <c r="NXT49" s="429"/>
      <c r="NXU49" s="429"/>
      <c r="NXV49" s="429"/>
      <c r="NXW49" s="429"/>
      <c r="NXX49" s="429"/>
      <c r="NXY49" s="429"/>
      <c r="NXZ49" s="429"/>
      <c r="NYA49" s="429"/>
      <c r="NYB49" s="429"/>
      <c r="NYC49" s="429"/>
      <c r="NYD49" s="429"/>
      <c r="NYE49" s="429"/>
      <c r="NYF49" s="429"/>
      <c r="NYG49" s="429"/>
      <c r="NYH49" s="429"/>
      <c r="NYI49" s="429"/>
      <c r="NYJ49" s="429"/>
      <c r="NYK49" s="429"/>
      <c r="NYL49" s="429"/>
      <c r="NYM49" s="429"/>
      <c r="NYN49" s="429"/>
      <c r="NYO49" s="429"/>
      <c r="NYP49" s="429"/>
      <c r="NYQ49" s="429"/>
      <c r="NYR49" s="429"/>
      <c r="NYS49" s="429"/>
      <c r="NYT49" s="429"/>
      <c r="NYU49" s="429"/>
      <c r="NYV49" s="429"/>
      <c r="NYW49" s="429"/>
      <c r="NYX49" s="429"/>
      <c r="NYY49" s="429"/>
      <c r="NYZ49" s="429"/>
      <c r="NZA49" s="429"/>
      <c r="NZB49" s="429"/>
      <c r="NZC49" s="429"/>
      <c r="NZD49" s="429"/>
      <c r="NZE49" s="429"/>
      <c r="NZF49" s="429"/>
      <c r="NZG49" s="429"/>
      <c r="NZH49" s="429"/>
      <c r="NZI49" s="429"/>
      <c r="NZJ49" s="429"/>
      <c r="NZK49" s="429"/>
      <c r="NZL49" s="429"/>
      <c r="NZM49" s="429"/>
      <c r="NZN49" s="429"/>
      <c r="NZO49" s="429"/>
      <c r="NZP49" s="429"/>
      <c r="NZQ49" s="429"/>
      <c r="NZR49" s="429"/>
      <c r="NZS49" s="429"/>
      <c r="NZT49" s="429"/>
      <c r="NZU49" s="429"/>
      <c r="NZV49" s="429"/>
      <c r="NZW49" s="429"/>
      <c r="NZX49" s="429"/>
      <c r="NZY49" s="429"/>
      <c r="NZZ49" s="429"/>
      <c r="OAA49" s="429"/>
      <c r="OAB49" s="429"/>
      <c r="OAC49" s="429"/>
      <c r="OAD49" s="429"/>
      <c r="OAE49" s="429"/>
      <c r="OAF49" s="429"/>
      <c r="OAG49" s="429"/>
      <c r="OAH49" s="429"/>
      <c r="OAI49" s="429"/>
      <c r="OAJ49" s="429"/>
      <c r="OAK49" s="429"/>
      <c r="OAL49" s="429"/>
      <c r="OAM49" s="429"/>
      <c r="OAN49" s="429"/>
      <c r="OAO49" s="429"/>
      <c r="OAP49" s="429"/>
      <c r="OAQ49" s="429"/>
      <c r="OAR49" s="429"/>
      <c r="OAS49" s="429"/>
      <c r="OAT49" s="429"/>
      <c r="OAU49" s="429"/>
      <c r="OAV49" s="429"/>
      <c r="OAW49" s="429"/>
      <c r="OAX49" s="429"/>
      <c r="OAY49" s="429"/>
      <c r="OAZ49" s="429"/>
      <c r="OBA49" s="429"/>
      <c r="OBB49" s="429"/>
      <c r="OBC49" s="429"/>
      <c r="OBD49" s="429"/>
      <c r="OBE49" s="429"/>
      <c r="OBF49" s="429"/>
      <c r="OBG49" s="429"/>
      <c r="OBH49" s="429"/>
      <c r="OBI49" s="429"/>
      <c r="OBJ49" s="429"/>
      <c r="OBK49" s="429"/>
      <c r="OBL49" s="429"/>
      <c r="OBM49" s="429"/>
      <c r="OBN49" s="429"/>
      <c r="OBO49" s="429"/>
      <c r="OBP49" s="429"/>
      <c r="OBQ49" s="429"/>
      <c r="OBR49" s="429"/>
      <c r="OBS49" s="429"/>
      <c r="OBT49" s="429"/>
      <c r="OBU49" s="429"/>
      <c r="OBV49" s="429"/>
      <c r="OBW49" s="429"/>
      <c r="OBX49" s="429"/>
      <c r="OBY49" s="429"/>
      <c r="OBZ49" s="429"/>
      <c r="OCA49" s="429"/>
      <c r="OCB49" s="429"/>
      <c r="OCC49" s="429"/>
      <c r="OCD49" s="429"/>
      <c r="OCE49" s="429"/>
      <c r="OCF49" s="429"/>
      <c r="OCG49" s="429"/>
      <c r="OCH49" s="429"/>
      <c r="OCI49" s="429"/>
      <c r="OCJ49" s="429"/>
      <c r="OCK49" s="429"/>
      <c r="OCL49" s="429"/>
      <c r="OCM49" s="429"/>
      <c r="OCN49" s="429"/>
      <c r="OCO49" s="429"/>
      <c r="OCP49" s="429"/>
      <c r="OCQ49" s="429"/>
      <c r="OCR49" s="429"/>
      <c r="OCS49" s="429"/>
      <c r="OCT49" s="429"/>
      <c r="OCU49" s="429"/>
      <c r="OCV49" s="429"/>
      <c r="OCW49" s="429"/>
      <c r="OCX49" s="429"/>
      <c r="OCY49" s="429"/>
      <c r="OCZ49" s="429"/>
      <c r="ODA49" s="429"/>
      <c r="ODB49" s="429"/>
      <c r="ODC49" s="429"/>
      <c r="ODD49" s="429"/>
      <c r="ODE49" s="429"/>
      <c r="ODF49" s="429"/>
      <c r="ODG49" s="429"/>
      <c r="ODH49" s="429"/>
      <c r="ODI49" s="429"/>
      <c r="ODJ49" s="429"/>
      <c r="ODK49" s="429"/>
      <c r="ODL49" s="429"/>
      <c r="ODM49" s="429"/>
      <c r="ODN49" s="429"/>
      <c r="ODO49" s="429"/>
      <c r="ODP49" s="429"/>
      <c r="ODQ49" s="429"/>
      <c r="ODR49" s="429"/>
      <c r="ODS49" s="429"/>
      <c r="ODT49" s="429"/>
      <c r="ODU49" s="429"/>
      <c r="ODV49" s="429"/>
      <c r="ODW49" s="429"/>
      <c r="ODX49" s="429"/>
      <c r="ODY49" s="429"/>
      <c r="ODZ49" s="429"/>
      <c r="OEA49" s="429"/>
      <c r="OEB49" s="429"/>
      <c r="OEC49" s="429"/>
      <c r="OED49" s="429"/>
      <c r="OEE49" s="429"/>
      <c r="OEF49" s="429"/>
      <c r="OEG49" s="429"/>
      <c r="OEH49" s="429"/>
      <c r="OEI49" s="429"/>
      <c r="OEJ49" s="429"/>
      <c r="OEK49" s="429"/>
      <c r="OEL49" s="429"/>
      <c r="OEM49" s="429"/>
      <c r="OEN49" s="429"/>
      <c r="OEO49" s="429"/>
      <c r="OEP49" s="429"/>
      <c r="OEQ49" s="429"/>
      <c r="OER49" s="429"/>
      <c r="OES49" s="429"/>
      <c r="OET49" s="429"/>
      <c r="OEU49" s="429"/>
      <c r="OEV49" s="429"/>
      <c r="OEW49" s="429"/>
      <c r="OEX49" s="429"/>
      <c r="OEY49" s="429"/>
      <c r="OEZ49" s="429"/>
      <c r="OFA49" s="429"/>
      <c r="OFB49" s="429"/>
      <c r="OFC49" s="429"/>
      <c r="OFD49" s="429"/>
      <c r="OFE49" s="429"/>
      <c r="OFF49" s="429"/>
      <c r="OFG49" s="429"/>
      <c r="OFH49" s="429"/>
      <c r="OFI49" s="429"/>
      <c r="OFJ49" s="429"/>
      <c r="OFK49" s="429"/>
      <c r="OFL49" s="429"/>
      <c r="OFM49" s="429"/>
      <c r="OFN49" s="429"/>
      <c r="OFO49" s="429"/>
      <c r="OFP49" s="429"/>
      <c r="OFQ49" s="429"/>
      <c r="OFR49" s="429"/>
      <c r="OFS49" s="429"/>
      <c r="OFT49" s="429"/>
      <c r="OFU49" s="429"/>
      <c r="OFV49" s="429"/>
      <c r="OFW49" s="429"/>
      <c r="OFX49" s="429"/>
      <c r="OFY49" s="429"/>
      <c r="OFZ49" s="429"/>
      <c r="OGA49" s="429"/>
      <c r="OGB49" s="429"/>
      <c r="OGC49" s="429"/>
      <c r="OGD49" s="429"/>
      <c r="OGE49" s="429"/>
      <c r="OGF49" s="429"/>
      <c r="OGG49" s="429"/>
      <c r="OGH49" s="429"/>
      <c r="OGI49" s="429"/>
      <c r="OGJ49" s="429"/>
      <c r="OGK49" s="429"/>
      <c r="OGL49" s="429"/>
      <c r="OGM49" s="429"/>
      <c r="OGN49" s="429"/>
      <c r="OGO49" s="429"/>
      <c r="OGP49" s="429"/>
      <c r="OGQ49" s="429"/>
      <c r="OGR49" s="429"/>
      <c r="OGS49" s="429"/>
      <c r="OGT49" s="429"/>
      <c r="OGU49" s="429"/>
      <c r="OGV49" s="429"/>
      <c r="OGW49" s="429"/>
      <c r="OGX49" s="429"/>
      <c r="OGY49" s="429"/>
      <c r="OGZ49" s="429"/>
      <c r="OHA49" s="429"/>
      <c r="OHB49" s="429"/>
      <c r="OHC49" s="429"/>
      <c r="OHD49" s="429"/>
      <c r="OHE49" s="429"/>
      <c r="OHF49" s="429"/>
      <c r="OHG49" s="429"/>
      <c r="OHH49" s="429"/>
      <c r="OHI49" s="429"/>
      <c r="OHJ49" s="429"/>
      <c r="OHK49" s="429"/>
      <c r="OHL49" s="429"/>
      <c r="OHM49" s="429"/>
      <c r="OHN49" s="429"/>
      <c r="OHO49" s="429"/>
      <c r="OHP49" s="429"/>
      <c r="OHQ49" s="429"/>
      <c r="OHR49" s="429"/>
      <c r="OHS49" s="429"/>
      <c r="OHT49" s="429"/>
      <c r="OHU49" s="429"/>
      <c r="OHV49" s="429"/>
      <c r="OHW49" s="429"/>
      <c r="OHX49" s="429"/>
      <c r="OHY49" s="429"/>
      <c r="OHZ49" s="429"/>
      <c r="OIA49" s="429"/>
      <c r="OIB49" s="429"/>
      <c r="OIC49" s="429"/>
      <c r="OID49" s="429"/>
      <c r="OIE49" s="429"/>
      <c r="OIF49" s="429"/>
      <c r="OIG49" s="429"/>
      <c r="OIH49" s="429"/>
      <c r="OII49" s="429"/>
      <c r="OIJ49" s="429"/>
      <c r="OIK49" s="429"/>
      <c r="OIL49" s="429"/>
      <c r="OIM49" s="429"/>
      <c r="OIN49" s="429"/>
      <c r="OIO49" s="429"/>
      <c r="OIP49" s="429"/>
      <c r="OIQ49" s="429"/>
      <c r="OIR49" s="429"/>
      <c r="OIS49" s="429"/>
      <c r="OIT49" s="429"/>
      <c r="OIU49" s="429"/>
      <c r="OIV49" s="429"/>
      <c r="OIW49" s="429"/>
      <c r="OIX49" s="429"/>
      <c r="OIY49" s="429"/>
      <c r="OIZ49" s="429"/>
      <c r="OJA49" s="429"/>
      <c r="OJB49" s="429"/>
      <c r="OJC49" s="429"/>
      <c r="OJD49" s="429"/>
      <c r="OJE49" s="429"/>
      <c r="OJF49" s="429"/>
      <c r="OJG49" s="429"/>
      <c r="OJH49" s="429"/>
      <c r="OJI49" s="429"/>
      <c r="OJJ49" s="429"/>
      <c r="OJK49" s="429"/>
      <c r="OJL49" s="429"/>
      <c r="OJM49" s="429"/>
      <c r="OJN49" s="429"/>
      <c r="OJO49" s="429"/>
      <c r="OJP49" s="429"/>
      <c r="OJQ49" s="429"/>
      <c r="OJR49" s="429"/>
      <c r="OJS49" s="429"/>
      <c r="OJT49" s="429"/>
      <c r="OJU49" s="429"/>
      <c r="OJV49" s="429"/>
      <c r="OJW49" s="429"/>
      <c r="OJX49" s="429"/>
      <c r="OJY49" s="429"/>
      <c r="OJZ49" s="429"/>
      <c r="OKA49" s="429"/>
      <c r="OKB49" s="429"/>
      <c r="OKC49" s="429"/>
      <c r="OKD49" s="429"/>
      <c r="OKE49" s="429"/>
      <c r="OKF49" s="429"/>
      <c r="OKG49" s="429"/>
      <c r="OKH49" s="429"/>
      <c r="OKI49" s="429"/>
      <c r="OKJ49" s="429"/>
      <c r="OKK49" s="429"/>
      <c r="OKL49" s="429"/>
      <c r="OKM49" s="429"/>
      <c r="OKN49" s="429"/>
      <c r="OKO49" s="429"/>
      <c r="OKP49" s="429"/>
      <c r="OKQ49" s="429"/>
      <c r="OKR49" s="429"/>
      <c r="OKS49" s="429"/>
      <c r="OKT49" s="429"/>
      <c r="OKU49" s="429"/>
      <c r="OKV49" s="429"/>
      <c r="OKW49" s="429"/>
      <c r="OKX49" s="429"/>
      <c r="OKY49" s="429"/>
      <c r="OKZ49" s="429"/>
      <c r="OLA49" s="429"/>
      <c r="OLB49" s="429"/>
      <c r="OLC49" s="429"/>
      <c r="OLD49" s="429"/>
      <c r="OLE49" s="429"/>
      <c r="OLF49" s="429"/>
      <c r="OLG49" s="429"/>
      <c r="OLH49" s="429"/>
      <c r="OLI49" s="429"/>
      <c r="OLJ49" s="429"/>
      <c r="OLK49" s="429"/>
      <c r="OLL49" s="429"/>
      <c r="OLM49" s="429"/>
      <c r="OLN49" s="429"/>
      <c r="OLO49" s="429"/>
      <c r="OLP49" s="429"/>
      <c r="OLQ49" s="429"/>
      <c r="OLR49" s="429"/>
      <c r="OLS49" s="429"/>
      <c r="OLT49" s="429"/>
      <c r="OLU49" s="429"/>
      <c r="OLV49" s="429"/>
      <c r="OLW49" s="429"/>
      <c r="OLX49" s="429"/>
      <c r="OLY49" s="429"/>
      <c r="OLZ49" s="429"/>
      <c r="OMA49" s="429"/>
      <c r="OMB49" s="429"/>
      <c r="OMC49" s="429"/>
      <c r="OMD49" s="429"/>
      <c r="OME49" s="429"/>
      <c r="OMF49" s="429"/>
      <c r="OMG49" s="429"/>
      <c r="OMH49" s="429"/>
      <c r="OMI49" s="429"/>
      <c r="OMJ49" s="429"/>
      <c r="OMK49" s="429"/>
      <c r="OML49" s="429"/>
      <c r="OMM49" s="429"/>
      <c r="OMN49" s="429"/>
      <c r="OMO49" s="429"/>
      <c r="OMP49" s="429"/>
      <c r="OMQ49" s="429"/>
      <c r="OMR49" s="429"/>
      <c r="OMS49" s="429"/>
      <c r="OMT49" s="429"/>
      <c r="OMU49" s="429"/>
      <c r="OMV49" s="429"/>
      <c r="OMW49" s="429"/>
      <c r="OMX49" s="429"/>
      <c r="OMY49" s="429"/>
      <c r="OMZ49" s="429"/>
      <c r="ONA49" s="429"/>
      <c r="ONB49" s="429"/>
      <c r="ONC49" s="429"/>
      <c r="OND49" s="429"/>
      <c r="ONE49" s="429"/>
      <c r="ONF49" s="429"/>
      <c r="ONG49" s="429"/>
      <c r="ONH49" s="429"/>
      <c r="ONI49" s="429"/>
      <c r="ONJ49" s="429"/>
      <c r="ONK49" s="429"/>
      <c r="ONL49" s="429"/>
      <c r="ONM49" s="429"/>
      <c r="ONN49" s="429"/>
      <c r="ONO49" s="429"/>
      <c r="ONP49" s="429"/>
      <c r="ONQ49" s="429"/>
      <c r="ONR49" s="429"/>
      <c r="ONS49" s="429"/>
      <c r="ONT49" s="429"/>
      <c r="ONU49" s="429"/>
      <c r="ONV49" s="429"/>
      <c r="ONW49" s="429"/>
      <c r="ONX49" s="429"/>
      <c r="ONY49" s="429"/>
      <c r="ONZ49" s="429"/>
      <c r="OOA49" s="429"/>
      <c r="OOB49" s="429"/>
      <c r="OOC49" s="429"/>
      <c r="OOD49" s="429"/>
      <c r="OOE49" s="429"/>
      <c r="OOF49" s="429"/>
      <c r="OOG49" s="429"/>
      <c r="OOH49" s="429"/>
      <c r="OOI49" s="429"/>
      <c r="OOJ49" s="429"/>
      <c r="OOK49" s="429"/>
      <c r="OOL49" s="429"/>
      <c r="OOM49" s="429"/>
      <c r="OON49" s="429"/>
      <c r="OOO49" s="429"/>
      <c r="OOP49" s="429"/>
      <c r="OOQ49" s="429"/>
      <c r="OOR49" s="429"/>
      <c r="OOS49" s="429"/>
      <c r="OOT49" s="429"/>
      <c r="OOU49" s="429"/>
      <c r="OOV49" s="429"/>
      <c r="OOW49" s="429"/>
      <c r="OOX49" s="429"/>
      <c r="OOY49" s="429"/>
      <c r="OOZ49" s="429"/>
      <c r="OPA49" s="429"/>
      <c r="OPB49" s="429"/>
      <c r="OPC49" s="429"/>
      <c r="OPD49" s="429"/>
      <c r="OPE49" s="429"/>
      <c r="OPF49" s="429"/>
      <c r="OPG49" s="429"/>
      <c r="OPH49" s="429"/>
      <c r="OPI49" s="429"/>
      <c r="OPJ49" s="429"/>
      <c r="OPK49" s="429"/>
      <c r="OPL49" s="429"/>
      <c r="OPM49" s="429"/>
      <c r="OPN49" s="429"/>
      <c r="OPO49" s="429"/>
      <c r="OPP49" s="429"/>
      <c r="OPQ49" s="429"/>
      <c r="OPR49" s="429"/>
      <c r="OPS49" s="429"/>
      <c r="OPT49" s="429"/>
      <c r="OPU49" s="429"/>
      <c r="OPV49" s="429"/>
      <c r="OPW49" s="429"/>
      <c r="OPX49" s="429"/>
      <c r="OPY49" s="429"/>
      <c r="OPZ49" s="429"/>
      <c r="OQA49" s="429"/>
      <c r="OQB49" s="429"/>
      <c r="OQC49" s="429"/>
      <c r="OQD49" s="429"/>
      <c r="OQE49" s="429"/>
      <c r="OQF49" s="429"/>
      <c r="OQG49" s="429"/>
      <c r="OQH49" s="429"/>
      <c r="OQI49" s="429"/>
      <c r="OQJ49" s="429"/>
      <c r="OQK49" s="429"/>
      <c r="OQL49" s="429"/>
      <c r="OQM49" s="429"/>
      <c r="OQN49" s="429"/>
      <c r="OQO49" s="429"/>
      <c r="OQP49" s="429"/>
      <c r="OQQ49" s="429"/>
      <c r="OQR49" s="429"/>
      <c r="OQS49" s="429"/>
      <c r="OQT49" s="429"/>
      <c r="OQU49" s="429"/>
      <c r="OQV49" s="429"/>
      <c r="OQW49" s="429"/>
      <c r="OQX49" s="429"/>
      <c r="OQY49" s="429"/>
      <c r="OQZ49" s="429"/>
      <c r="ORA49" s="429"/>
      <c r="ORB49" s="429"/>
      <c r="ORC49" s="429"/>
      <c r="ORD49" s="429"/>
      <c r="ORE49" s="429"/>
      <c r="ORF49" s="429"/>
      <c r="ORG49" s="429"/>
      <c r="ORH49" s="429"/>
      <c r="ORI49" s="429"/>
      <c r="ORJ49" s="429"/>
      <c r="ORK49" s="429"/>
      <c r="ORL49" s="429"/>
      <c r="ORM49" s="429"/>
      <c r="ORN49" s="429"/>
      <c r="ORO49" s="429"/>
      <c r="ORP49" s="429"/>
      <c r="ORQ49" s="429"/>
      <c r="ORR49" s="429"/>
      <c r="ORS49" s="429"/>
      <c r="ORT49" s="429"/>
      <c r="ORU49" s="429"/>
      <c r="ORV49" s="429"/>
      <c r="ORW49" s="429"/>
      <c r="ORX49" s="429"/>
      <c r="ORY49" s="429"/>
      <c r="ORZ49" s="429"/>
      <c r="OSA49" s="429"/>
      <c r="OSB49" s="429"/>
      <c r="OSC49" s="429"/>
      <c r="OSD49" s="429"/>
      <c r="OSE49" s="429"/>
      <c r="OSF49" s="429"/>
      <c r="OSG49" s="429"/>
      <c r="OSH49" s="429"/>
      <c r="OSI49" s="429"/>
      <c r="OSJ49" s="429"/>
      <c r="OSK49" s="429"/>
      <c r="OSL49" s="429"/>
      <c r="OSM49" s="429"/>
      <c r="OSN49" s="429"/>
      <c r="OSO49" s="429"/>
      <c r="OSP49" s="429"/>
      <c r="OSQ49" s="429"/>
      <c r="OSR49" s="429"/>
      <c r="OSS49" s="429"/>
      <c r="OST49" s="429"/>
      <c r="OSU49" s="429"/>
      <c r="OSV49" s="429"/>
      <c r="OSW49" s="429"/>
      <c r="OSX49" s="429"/>
      <c r="OSY49" s="429"/>
      <c r="OSZ49" s="429"/>
      <c r="OTA49" s="429"/>
      <c r="OTB49" s="429"/>
      <c r="OTC49" s="429"/>
      <c r="OTD49" s="429"/>
      <c r="OTE49" s="429"/>
      <c r="OTF49" s="429"/>
      <c r="OTG49" s="429"/>
      <c r="OTH49" s="429"/>
      <c r="OTI49" s="429"/>
      <c r="OTJ49" s="429"/>
      <c r="OTK49" s="429"/>
      <c r="OTL49" s="429"/>
      <c r="OTM49" s="429"/>
      <c r="OTN49" s="429"/>
      <c r="OTO49" s="429"/>
      <c r="OTP49" s="429"/>
      <c r="OTQ49" s="429"/>
      <c r="OTR49" s="429"/>
      <c r="OTS49" s="429"/>
      <c r="OTT49" s="429"/>
      <c r="OTU49" s="429"/>
      <c r="OTV49" s="429"/>
      <c r="OTW49" s="429"/>
      <c r="OTX49" s="429"/>
      <c r="OTY49" s="429"/>
      <c r="OTZ49" s="429"/>
      <c r="OUA49" s="429"/>
      <c r="OUB49" s="429"/>
      <c r="OUC49" s="429"/>
      <c r="OUD49" s="429"/>
      <c r="OUE49" s="429"/>
      <c r="OUF49" s="429"/>
      <c r="OUG49" s="429"/>
      <c r="OUH49" s="429"/>
      <c r="OUI49" s="429"/>
      <c r="OUJ49" s="429"/>
      <c r="OUK49" s="429"/>
      <c r="OUL49" s="429"/>
      <c r="OUM49" s="429"/>
      <c r="OUN49" s="429"/>
      <c r="OUO49" s="429"/>
      <c r="OUP49" s="429"/>
      <c r="OUQ49" s="429"/>
      <c r="OUR49" s="429"/>
      <c r="OUS49" s="429"/>
      <c r="OUT49" s="429"/>
      <c r="OUU49" s="429"/>
      <c r="OUV49" s="429"/>
      <c r="OUW49" s="429"/>
      <c r="OUX49" s="429"/>
      <c r="OUY49" s="429"/>
      <c r="OUZ49" s="429"/>
      <c r="OVA49" s="429"/>
      <c r="OVB49" s="429"/>
      <c r="OVC49" s="429"/>
      <c r="OVD49" s="429"/>
      <c r="OVE49" s="429"/>
      <c r="OVF49" s="429"/>
      <c r="OVG49" s="429"/>
      <c r="OVH49" s="429"/>
      <c r="OVI49" s="429"/>
      <c r="OVJ49" s="429"/>
      <c r="OVK49" s="429"/>
      <c r="OVL49" s="429"/>
      <c r="OVM49" s="429"/>
      <c r="OVN49" s="429"/>
      <c r="OVO49" s="429"/>
      <c r="OVP49" s="429"/>
      <c r="OVQ49" s="429"/>
      <c r="OVR49" s="429"/>
      <c r="OVS49" s="429"/>
      <c r="OVT49" s="429"/>
      <c r="OVU49" s="429"/>
      <c r="OVV49" s="429"/>
      <c r="OVW49" s="429"/>
      <c r="OVX49" s="429"/>
      <c r="OVY49" s="429"/>
      <c r="OVZ49" s="429"/>
      <c r="OWA49" s="429"/>
      <c r="OWB49" s="429"/>
      <c r="OWC49" s="429"/>
      <c r="OWD49" s="429"/>
      <c r="OWE49" s="429"/>
      <c r="OWF49" s="429"/>
      <c r="OWG49" s="429"/>
      <c r="OWH49" s="429"/>
      <c r="OWI49" s="429"/>
      <c r="OWJ49" s="429"/>
      <c r="OWK49" s="429"/>
      <c r="OWL49" s="429"/>
      <c r="OWM49" s="429"/>
      <c r="OWN49" s="429"/>
      <c r="OWO49" s="429"/>
      <c r="OWP49" s="429"/>
      <c r="OWQ49" s="429"/>
      <c r="OWR49" s="429"/>
      <c r="OWS49" s="429"/>
      <c r="OWT49" s="429"/>
      <c r="OWU49" s="429"/>
      <c r="OWV49" s="429"/>
      <c r="OWW49" s="429"/>
      <c r="OWX49" s="429"/>
      <c r="OWY49" s="429"/>
      <c r="OWZ49" s="429"/>
      <c r="OXA49" s="429"/>
      <c r="OXB49" s="429"/>
      <c r="OXC49" s="429"/>
      <c r="OXD49" s="429"/>
      <c r="OXE49" s="429"/>
      <c r="OXF49" s="429"/>
      <c r="OXG49" s="429"/>
      <c r="OXH49" s="429"/>
      <c r="OXI49" s="429"/>
      <c r="OXJ49" s="429"/>
      <c r="OXK49" s="429"/>
      <c r="OXL49" s="429"/>
      <c r="OXM49" s="429"/>
      <c r="OXN49" s="429"/>
      <c r="OXO49" s="429"/>
      <c r="OXP49" s="429"/>
      <c r="OXQ49" s="429"/>
      <c r="OXR49" s="429"/>
      <c r="OXS49" s="429"/>
      <c r="OXT49" s="429"/>
      <c r="OXU49" s="429"/>
      <c r="OXV49" s="429"/>
      <c r="OXW49" s="429"/>
      <c r="OXX49" s="429"/>
      <c r="OXY49" s="429"/>
      <c r="OXZ49" s="429"/>
      <c r="OYA49" s="429"/>
      <c r="OYB49" s="429"/>
      <c r="OYC49" s="429"/>
      <c r="OYD49" s="429"/>
      <c r="OYE49" s="429"/>
      <c r="OYF49" s="429"/>
      <c r="OYG49" s="429"/>
      <c r="OYH49" s="429"/>
      <c r="OYI49" s="429"/>
      <c r="OYJ49" s="429"/>
      <c r="OYK49" s="429"/>
      <c r="OYL49" s="429"/>
      <c r="OYM49" s="429"/>
      <c r="OYN49" s="429"/>
      <c r="OYO49" s="429"/>
      <c r="OYP49" s="429"/>
      <c r="OYQ49" s="429"/>
      <c r="OYR49" s="429"/>
      <c r="OYS49" s="429"/>
      <c r="OYT49" s="429"/>
      <c r="OYU49" s="429"/>
      <c r="OYV49" s="429"/>
      <c r="OYW49" s="429"/>
      <c r="OYX49" s="429"/>
      <c r="OYY49" s="429"/>
      <c r="OYZ49" s="429"/>
      <c r="OZA49" s="429"/>
      <c r="OZB49" s="429"/>
      <c r="OZC49" s="429"/>
      <c r="OZD49" s="429"/>
      <c r="OZE49" s="429"/>
      <c r="OZF49" s="429"/>
      <c r="OZG49" s="429"/>
      <c r="OZH49" s="429"/>
      <c r="OZI49" s="429"/>
      <c r="OZJ49" s="429"/>
      <c r="OZK49" s="429"/>
      <c r="OZL49" s="429"/>
      <c r="OZM49" s="429"/>
      <c r="OZN49" s="429"/>
      <c r="OZO49" s="429"/>
      <c r="OZP49" s="429"/>
      <c r="OZQ49" s="429"/>
      <c r="OZR49" s="429"/>
      <c r="OZS49" s="429"/>
      <c r="OZT49" s="429"/>
      <c r="OZU49" s="429"/>
      <c r="OZV49" s="429"/>
      <c r="OZW49" s="429"/>
      <c r="OZX49" s="429"/>
      <c r="OZY49" s="429"/>
      <c r="OZZ49" s="429"/>
      <c r="PAA49" s="429"/>
      <c r="PAB49" s="429"/>
      <c r="PAC49" s="429"/>
      <c r="PAD49" s="429"/>
      <c r="PAE49" s="429"/>
      <c r="PAF49" s="429"/>
      <c r="PAG49" s="429"/>
      <c r="PAH49" s="429"/>
      <c r="PAI49" s="429"/>
      <c r="PAJ49" s="429"/>
      <c r="PAK49" s="429"/>
      <c r="PAL49" s="429"/>
      <c r="PAM49" s="429"/>
      <c r="PAN49" s="429"/>
      <c r="PAO49" s="429"/>
      <c r="PAP49" s="429"/>
      <c r="PAQ49" s="429"/>
      <c r="PAR49" s="429"/>
      <c r="PAS49" s="429"/>
      <c r="PAT49" s="429"/>
      <c r="PAU49" s="429"/>
      <c r="PAV49" s="429"/>
      <c r="PAW49" s="429"/>
      <c r="PAX49" s="429"/>
      <c r="PAY49" s="429"/>
      <c r="PAZ49" s="429"/>
      <c r="PBA49" s="429"/>
      <c r="PBB49" s="429"/>
      <c r="PBC49" s="429"/>
      <c r="PBD49" s="429"/>
      <c r="PBE49" s="429"/>
      <c r="PBF49" s="429"/>
      <c r="PBG49" s="429"/>
      <c r="PBH49" s="429"/>
      <c r="PBI49" s="429"/>
      <c r="PBJ49" s="429"/>
      <c r="PBK49" s="429"/>
      <c r="PBL49" s="429"/>
      <c r="PBM49" s="429"/>
      <c r="PBN49" s="429"/>
      <c r="PBO49" s="429"/>
      <c r="PBP49" s="429"/>
      <c r="PBQ49" s="429"/>
      <c r="PBR49" s="429"/>
      <c r="PBS49" s="429"/>
      <c r="PBT49" s="429"/>
      <c r="PBU49" s="429"/>
      <c r="PBV49" s="429"/>
      <c r="PBW49" s="429"/>
      <c r="PBX49" s="429"/>
      <c r="PBY49" s="429"/>
      <c r="PBZ49" s="429"/>
      <c r="PCA49" s="429"/>
      <c r="PCB49" s="429"/>
      <c r="PCC49" s="429"/>
      <c r="PCD49" s="429"/>
      <c r="PCE49" s="429"/>
      <c r="PCF49" s="429"/>
      <c r="PCG49" s="429"/>
      <c r="PCH49" s="429"/>
      <c r="PCI49" s="429"/>
      <c r="PCJ49" s="429"/>
      <c r="PCK49" s="429"/>
      <c r="PCL49" s="429"/>
      <c r="PCM49" s="429"/>
      <c r="PCN49" s="429"/>
      <c r="PCO49" s="429"/>
      <c r="PCP49" s="429"/>
      <c r="PCQ49" s="429"/>
      <c r="PCR49" s="429"/>
      <c r="PCS49" s="429"/>
      <c r="PCT49" s="429"/>
      <c r="PCU49" s="429"/>
      <c r="PCV49" s="429"/>
      <c r="PCW49" s="429"/>
      <c r="PCX49" s="429"/>
      <c r="PCY49" s="429"/>
      <c r="PCZ49" s="429"/>
      <c r="PDA49" s="429"/>
      <c r="PDB49" s="429"/>
      <c r="PDC49" s="429"/>
      <c r="PDD49" s="429"/>
      <c r="PDE49" s="429"/>
      <c r="PDF49" s="429"/>
      <c r="PDG49" s="429"/>
      <c r="PDH49" s="429"/>
      <c r="PDI49" s="429"/>
      <c r="PDJ49" s="429"/>
      <c r="PDK49" s="429"/>
      <c r="PDL49" s="429"/>
      <c r="PDM49" s="429"/>
      <c r="PDN49" s="429"/>
      <c r="PDO49" s="429"/>
      <c r="PDP49" s="429"/>
      <c r="PDQ49" s="429"/>
      <c r="PDR49" s="429"/>
      <c r="PDS49" s="429"/>
      <c r="PDT49" s="429"/>
      <c r="PDU49" s="429"/>
      <c r="PDV49" s="429"/>
      <c r="PDW49" s="429"/>
      <c r="PDX49" s="429"/>
      <c r="PDY49" s="429"/>
      <c r="PDZ49" s="429"/>
      <c r="PEA49" s="429"/>
      <c r="PEB49" s="429"/>
      <c r="PEC49" s="429"/>
      <c r="PED49" s="429"/>
      <c r="PEE49" s="429"/>
      <c r="PEF49" s="429"/>
      <c r="PEG49" s="429"/>
      <c r="PEH49" s="429"/>
      <c r="PEI49" s="429"/>
      <c r="PEJ49" s="429"/>
      <c r="PEK49" s="429"/>
      <c r="PEL49" s="429"/>
      <c r="PEM49" s="429"/>
      <c r="PEN49" s="429"/>
      <c r="PEO49" s="429"/>
      <c r="PEP49" s="429"/>
      <c r="PEQ49" s="429"/>
      <c r="PER49" s="429"/>
      <c r="PES49" s="429"/>
      <c r="PET49" s="429"/>
      <c r="PEU49" s="429"/>
      <c r="PEV49" s="429"/>
      <c r="PEW49" s="429"/>
      <c r="PEX49" s="429"/>
      <c r="PEY49" s="429"/>
      <c r="PEZ49" s="429"/>
      <c r="PFA49" s="429"/>
      <c r="PFB49" s="429"/>
      <c r="PFC49" s="429"/>
      <c r="PFD49" s="429"/>
      <c r="PFE49" s="429"/>
      <c r="PFF49" s="429"/>
      <c r="PFG49" s="429"/>
      <c r="PFH49" s="429"/>
      <c r="PFI49" s="429"/>
      <c r="PFJ49" s="429"/>
      <c r="PFK49" s="429"/>
      <c r="PFL49" s="429"/>
      <c r="PFM49" s="429"/>
      <c r="PFN49" s="429"/>
      <c r="PFO49" s="429"/>
      <c r="PFP49" s="429"/>
      <c r="PFQ49" s="429"/>
      <c r="PFR49" s="429"/>
      <c r="PFS49" s="429"/>
      <c r="PFT49" s="429"/>
      <c r="PFU49" s="429"/>
      <c r="PFV49" s="429"/>
      <c r="PFW49" s="429"/>
      <c r="PFX49" s="429"/>
      <c r="PFY49" s="429"/>
      <c r="PFZ49" s="429"/>
      <c r="PGA49" s="429"/>
      <c r="PGB49" s="429"/>
      <c r="PGC49" s="429"/>
      <c r="PGD49" s="429"/>
      <c r="PGE49" s="429"/>
      <c r="PGF49" s="429"/>
      <c r="PGG49" s="429"/>
      <c r="PGH49" s="429"/>
      <c r="PGI49" s="429"/>
      <c r="PGJ49" s="429"/>
      <c r="PGK49" s="429"/>
      <c r="PGL49" s="429"/>
      <c r="PGM49" s="429"/>
      <c r="PGN49" s="429"/>
      <c r="PGO49" s="429"/>
      <c r="PGP49" s="429"/>
      <c r="PGQ49" s="429"/>
      <c r="PGR49" s="429"/>
      <c r="PGS49" s="429"/>
      <c r="PGT49" s="429"/>
      <c r="PGU49" s="429"/>
      <c r="PGV49" s="429"/>
      <c r="PGW49" s="429"/>
      <c r="PGX49" s="429"/>
      <c r="PGY49" s="429"/>
      <c r="PGZ49" s="429"/>
      <c r="PHA49" s="429"/>
      <c r="PHB49" s="429"/>
      <c r="PHC49" s="429"/>
      <c r="PHD49" s="429"/>
      <c r="PHE49" s="429"/>
      <c r="PHF49" s="429"/>
      <c r="PHG49" s="429"/>
      <c r="PHH49" s="429"/>
      <c r="PHI49" s="429"/>
      <c r="PHJ49" s="429"/>
      <c r="PHK49" s="429"/>
      <c r="PHL49" s="429"/>
      <c r="PHM49" s="429"/>
      <c r="PHN49" s="429"/>
      <c r="PHO49" s="429"/>
      <c r="PHP49" s="429"/>
      <c r="PHQ49" s="429"/>
      <c r="PHR49" s="429"/>
      <c r="PHS49" s="429"/>
      <c r="PHT49" s="429"/>
      <c r="PHU49" s="429"/>
      <c r="PHV49" s="429"/>
      <c r="PHW49" s="429"/>
      <c r="PHX49" s="429"/>
      <c r="PHY49" s="429"/>
      <c r="PHZ49" s="429"/>
      <c r="PIA49" s="429"/>
      <c r="PIB49" s="429"/>
      <c r="PIC49" s="429"/>
      <c r="PID49" s="429"/>
      <c r="PIE49" s="429"/>
      <c r="PIF49" s="429"/>
      <c r="PIG49" s="429"/>
      <c r="PIH49" s="429"/>
      <c r="PII49" s="429"/>
      <c r="PIJ49" s="429"/>
      <c r="PIK49" s="429"/>
      <c r="PIL49" s="429"/>
      <c r="PIM49" s="429"/>
      <c r="PIN49" s="429"/>
      <c r="PIO49" s="429"/>
      <c r="PIP49" s="429"/>
      <c r="PIQ49" s="429"/>
      <c r="PIR49" s="429"/>
      <c r="PIS49" s="429"/>
      <c r="PIT49" s="429"/>
      <c r="PIU49" s="429"/>
      <c r="PIV49" s="429"/>
      <c r="PIW49" s="429"/>
      <c r="PIX49" s="429"/>
      <c r="PIY49" s="429"/>
      <c r="PIZ49" s="429"/>
      <c r="PJA49" s="429"/>
      <c r="PJB49" s="429"/>
      <c r="PJC49" s="429"/>
      <c r="PJD49" s="429"/>
      <c r="PJE49" s="429"/>
      <c r="PJF49" s="429"/>
      <c r="PJG49" s="429"/>
      <c r="PJH49" s="429"/>
      <c r="PJI49" s="429"/>
      <c r="PJJ49" s="429"/>
      <c r="PJK49" s="429"/>
      <c r="PJL49" s="429"/>
      <c r="PJM49" s="429"/>
      <c r="PJN49" s="429"/>
      <c r="PJO49" s="429"/>
      <c r="PJP49" s="429"/>
      <c r="PJQ49" s="429"/>
      <c r="PJR49" s="429"/>
      <c r="PJS49" s="429"/>
      <c r="PJT49" s="429"/>
      <c r="PJU49" s="429"/>
      <c r="PJV49" s="429"/>
      <c r="PJW49" s="429"/>
      <c r="PJX49" s="429"/>
      <c r="PJY49" s="429"/>
      <c r="PJZ49" s="429"/>
      <c r="PKA49" s="429"/>
      <c r="PKB49" s="429"/>
      <c r="PKC49" s="429"/>
      <c r="PKD49" s="429"/>
      <c r="PKE49" s="429"/>
      <c r="PKF49" s="429"/>
      <c r="PKG49" s="429"/>
      <c r="PKH49" s="429"/>
      <c r="PKI49" s="429"/>
      <c r="PKJ49" s="429"/>
      <c r="PKK49" s="429"/>
      <c r="PKL49" s="429"/>
      <c r="PKM49" s="429"/>
      <c r="PKN49" s="429"/>
      <c r="PKO49" s="429"/>
      <c r="PKP49" s="429"/>
      <c r="PKQ49" s="429"/>
      <c r="PKR49" s="429"/>
      <c r="PKS49" s="429"/>
      <c r="PKT49" s="429"/>
      <c r="PKU49" s="429"/>
      <c r="PKV49" s="429"/>
      <c r="PKW49" s="429"/>
      <c r="PKX49" s="429"/>
      <c r="PKY49" s="429"/>
      <c r="PKZ49" s="429"/>
      <c r="PLA49" s="429"/>
      <c r="PLB49" s="429"/>
      <c r="PLC49" s="429"/>
      <c r="PLD49" s="429"/>
      <c r="PLE49" s="429"/>
      <c r="PLF49" s="429"/>
      <c r="PLG49" s="429"/>
      <c r="PLH49" s="429"/>
      <c r="PLI49" s="429"/>
      <c r="PLJ49" s="429"/>
      <c r="PLK49" s="429"/>
      <c r="PLL49" s="429"/>
      <c r="PLM49" s="429"/>
      <c r="PLN49" s="429"/>
      <c r="PLO49" s="429"/>
      <c r="PLP49" s="429"/>
      <c r="PLQ49" s="429"/>
      <c r="PLR49" s="429"/>
      <c r="PLS49" s="429"/>
      <c r="PLT49" s="429"/>
      <c r="PLU49" s="429"/>
      <c r="PLV49" s="429"/>
      <c r="PLW49" s="429"/>
      <c r="PLX49" s="429"/>
      <c r="PLY49" s="429"/>
      <c r="PLZ49" s="429"/>
      <c r="PMA49" s="429"/>
      <c r="PMB49" s="429"/>
      <c r="PMC49" s="429"/>
      <c r="PMD49" s="429"/>
      <c r="PME49" s="429"/>
      <c r="PMF49" s="429"/>
      <c r="PMG49" s="429"/>
      <c r="PMH49" s="429"/>
      <c r="PMI49" s="429"/>
      <c r="PMJ49" s="429"/>
      <c r="PMK49" s="429"/>
      <c r="PML49" s="429"/>
      <c r="PMM49" s="429"/>
      <c r="PMN49" s="429"/>
      <c r="PMO49" s="429"/>
      <c r="PMP49" s="429"/>
      <c r="PMQ49" s="429"/>
      <c r="PMR49" s="429"/>
      <c r="PMS49" s="429"/>
      <c r="PMT49" s="429"/>
      <c r="PMU49" s="429"/>
      <c r="PMV49" s="429"/>
      <c r="PMW49" s="429"/>
      <c r="PMX49" s="429"/>
      <c r="PMY49" s="429"/>
      <c r="PMZ49" s="429"/>
      <c r="PNA49" s="429"/>
      <c r="PNB49" s="429"/>
      <c r="PNC49" s="429"/>
      <c r="PND49" s="429"/>
      <c r="PNE49" s="429"/>
      <c r="PNF49" s="429"/>
      <c r="PNG49" s="429"/>
      <c r="PNH49" s="429"/>
      <c r="PNI49" s="429"/>
      <c r="PNJ49" s="429"/>
      <c r="PNK49" s="429"/>
      <c r="PNL49" s="429"/>
      <c r="PNM49" s="429"/>
      <c r="PNN49" s="429"/>
      <c r="PNO49" s="429"/>
      <c r="PNP49" s="429"/>
      <c r="PNQ49" s="429"/>
      <c r="PNR49" s="429"/>
      <c r="PNS49" s="429"/>
      <c r="PNT49" s="429"/>
      <c r="PNU49" s="429"/>
      <c r="PNV49" s="429"/>
      <c r="PNW49" s="429"/>
      <c r="PNX49" s="429"/>
      <c r="PNY49" s="429"/>
      <c r="PNZ49" s="429"/>
      <c r="POA49" s="429"/>
      <c r="POB49" s="429"/>
      <c r="POC49" s="429"/>
      <c r="POD49" s="429"/>
      <c r="POE49" s="429"/>
      <c r="POF49" s="429"/>
      <c r="POG49" s="429"/>
      <c r="POH49" s="429"/>
      <c r="POI49" s="429"/>
      <c r="POJ49" s="429"/>
      <c r="POK49" s="429"/>
      <c r="POL49" s="429"/>
      <c r="POM49" s="429"/>
      <c r="PON49" s="429"/>
      <c r="POO49" s="429"/>
      <c r="POP49" s="429"/>
      <c r="POQ49" s="429"/>
      <c r="POR49" s="429"/>
      <c r="POS49" s="429"/>
      <c r="POT49" s="429"/>
      <c r="POU49" s="429"/>
      <c r="POV49" s="429"/>
      <c r="POW49" s="429"/>
      <c r="POX49" s="429"/>
      <c r="POY49" s="429"/>
      <c r="POZ49" s="429"/>
      <c r="PPA49" s="429"/>
      <c r="PPB49" s="429"/>
      <c r="PPC49" s="429"/>
      <c r="PPD49" s="429"/>
      <c r="PPE49" s="429"/>
      <c r="PPF49" s="429"/>
      <c r="PPG49" s="429"/>
      <c r="PPH49" s="429"/>
      <c r="PPI49" s="429"/>
      <c r="PPJ49" s="429"/>
      <c r="PPK49" s="429"/>
      <c r="PPL49" s="429"/>
      <c r="PPM49" s="429"/>
      <c r="PPN49" s="429"/>
      <c r="PPO49" s="429"/>
      <c r="PPP49" s="429"/>
      <c r="PPQ49" s="429"/>
      <c r="PPR49" s="429"/>
      <c r="PPS49" s="429"/>
      <c r="PPT49" s="429"/>
      <c r="PPU49" s="429"/>
      <c r="PPV49" s="429"/>
      <c r="PPW49" s="429"/>
      <c r="PPX49" s="429"/>
      <c r="PPY49" s="429"/>
      <c r="PPZ49" s="429"/>
      <c r="PQA49" s="429"/>
      <c r="PQB49" s="429"/>
      <c r="PQC49" s="429"/>
      <c r="PQD49" s="429"/>
      <c r="PQE49" s="429"/>
      <c r="PQF49" s="429"/>
      <c r="PQG49" s="429"/>
      <c r="PQH49" s="429"/>
      <c r="PQI49" s="429"/>
      <c r="PQJ49" s="429"/>
      <c r="PQK49" s="429"/>
      <c r="PQL49" s="429"/>
      <c r="PQM49" s="429"/>
      <c r="PQN49" s="429"/>
      <c r="PQO49" s="429"/>
      <c r="PQP49" s="429"/>
      <c r="PQQ49" s="429"/>
      <c r="PQR49" s="429"/>
      <c r="PQS49" s="429"/>
      <c r="PQT49" s="429"/>
      <c r="PQU49" s="429"/>
      <c r="PQV49" s="429"/>
      <c r="PQW49" s="429"/>
      <c r="PQX49" s="429"/>
      <c r="PQY49" s="429"/>
      <c r="PQZ49" s="429"/>
      <c r="PRA49" s="429"/>
      <c r="PRB49" s="429"/>
      <c r="PRC49" s="429"/>
      <c r="PRD49" s="429"/>
      <c r="PRE49" s="429"/>
      <c r="PRF49" s="429"/>
      <c r="PRG49" s="429"/>
      <c r="PRH49" s="429"/>
      <c r="PRI49" s="429"/>
      <c r="PRJ49" s="429"/>
      <c r="PRK49" s="429"/>
      <c r="PRL49" s="429"/>
      <c r="PRM49" s="429"/>
      <c r="PRN49" s="429"/>
      <c r="PRO49" s="429"/>
      <c r="PRP49" s="429"/>
      <c r="PRQ49" s="429"/>
      <c r="PRR49" s="429"/>
      <c r="PRS49" s="429"/>
      <c r="PRT49" s="429"/>
      <c r="PRU49" s="429"/>
      <c r="PRV49" s="429"/>
      <c r="PRW49" s="429"/>
      <c r="PRX49" s="429"/>
      <c r="PRY49" s="429"/>
      <c r="PRZ49" s="429"/>
      <c r="PSA49" s="429"/>
      <c r="PSB49" s="429"/>
      <c r="PSC49" s="429"/>
      <c r="PSD49" s="429"/>
      <c r="PSE49" s="429"/>
      <c r="PSF49" s="429"/>
      <c r="PSG49" s="429"/>
      <c r="PSH49" s="429"/>
      <c r="PSI49" s="429"/>
      <c r="PSJ49" s="429"/>
      <c r="PSK49" s="429"/>
      <c r="PSL49" s="429"/>
      <c r="PSM49" s="429"/>
      <c r="PSN49" s="429"/>
      <c r="PSO49" s="429"/>
      <c r="PSP49" s="429"/>
      <c r="PSQ49" s="429"/>
      <c r="PSR49" s="429"/>
      <c r="PSS49" s="429"/>
      <c r="PST49" s="429"/>
      <c r="PSU49" s="429"/>
      <c r="PSV49" s="429"/>
      <c r="PSW49" s="429"/>
      <c r="PSX49" s="429"/>
      <c r="PSY49" s="429"/>
      <c r="PSZ49" s="429"/>
      <c r="PTA49" s="429"/>
      <c r="PTB49" s="429"/>
      <c r="PTC49" s="429"/>
      <c r="PTD49" s="429"/>
      <c r="PTE49" s="429"/>
      <c r="PTF49" s="429"/>
      <c r="PTG49" s="429"/>
      <c r="PTH49" s="429"/>
      <c r="PTI49" s="429"/>
      <c r="PTJ49" s="429"/>
      <c r="PTK49" s="429"/>
      <c r="PTL49" s="429"/>
      <c r="PTM49" s="429"/>
      <c r="PTN49" s="429"/>
      <c r="PTO49" s="429"/>
      <c r="PTP49" s="429"/>
      <c r="PTQ49" s="429"/>
      <c r="PTR49" s="429"/>
      <c r="PTS49" s="429"/>
      <c r="PTT49" s="429"/>
      <c r="PTU49" s="429"/>
      <c r="PTV49" s="429"/>
      <c r="PTW49" s="429"/>
      <c r="PTX49" s="429"/>
      <c r="PTY49" s="429"/>
      <c r="PTZ49" s="429"/>
      <c r="PUA49" s="429"/>
      <c r="PUB49" s="429"/>
      <c r="PUC49" s="429"/>
      <c r="PUD49" s="429"/>
      <c r="PUE49" s="429"/>
      <c r="PUF49" s="429"/>
      <c r="PUG49" s="429"/>
      <c r="PUH49" s="429"/>
      <c r="PUI49" s="429"/>
      <c r="PUJ49" s="429"/>
      <c r="PUK49" s="429"/>
      <c r="PUL49" s="429"/>
      <c r="PUM49" s="429"/>
      <c r="PUN49" s="429"/>
      <c r="PUO49" s="429"/>
      <c r="PUP49" s="429"/>
      <c r="PUQ49" s="429"/>
      <c r="PUR49" s="429"/>
      <c r="PUS49" s="429"/>
      <c r="PUT49" s="429"/>
      <c r="PUU49" s="429"/>
      <c r="PUV49" s="429"/>
      <c r="PUW49" s="429"/>
      <c r="PUX49" s="429"/>
      <c r="PUY49" s="429"/>
      <c r="PUZ49" s="429"/>
      <c r="PVA49" s="429"/>
      <c r="PVB49" s="429"/>
      <c r="PVC49" s="429"/>
      <c r="PVD49" s="429"/>
      <c r="PVE49" s="429"/>
      <c r="PVF49" s="429"/>
      <c r="PVG49" s="429"/>
      <c r="PVH49" s="429"/>
      <c r="PVI49" s="429"/>
      <c r="PVJ49" s="429"/>
      <c r="PVK49" s="429"/>
      <c r="PVL49" s="429"/>
      <c r="PVM49" s="429"/>
      <c r="PVN49" s="429"/>
      <c r="PVO49" s="429"/>
      <c r="PVP49" s="429"/>
      <c r="PVQ49" s="429"/>
      <c r="PVR49" s="429"/>
      <c r="PVS49" s="429"/>
      <c r="PVT49" s="429"/>
      <c r="PVU49" s="429"/>
      <c r="PVV49" s="429"/>
      <c r="PVW49" s="429"/>
      <c r="PVX49" s="429"/>
      <c r="PVY49" s="429"/>
      <c r="PVZ49" s="429"/>
      <c r="PWA49" s="429"/>
      <c r="PWB49" s="429"/>
      <c r="PWC49" s="429"/>
      <c r="PWD49" s="429"/>
      <c r="PWE49" s="429"/>
      <c r="PWF49" s="429"/>
      <c r="PWG49" s="429"/>
      <c r="PWH49" s="429"/>
      <c r="PWI49" s="429"/>
      <c r="PWJ49" s="429"/>
      <c r="PWK49" s="429"/>
      <c r="PWL49" s="429"/>
      <c r="PWM49" s="429"/>
      <c r="PWN49" s="429"/>
      <c r="PWO49" s="429"/>
      <c r="PWP49" s="429"/>
      <c r="PWQ49" s="429"/>
      <c r="PWR49" s="429"/>
      <c r="PWS49" s="429"/>
      <c r="PWT49" s="429"/>
      <c r="PWU49" s="429"/>
      <c r="PWV49" s="429"/>
      <c r="PWW49" s="429"/>
      <c r="PWX49" s="429"/>
      <c r="PWY49" s="429"/>
      <c r="PWZ49" s="429"/>
      <c r="PXA49" s="429"/>
      <c r="PXB49" s="429"/>
      <c r="PXC49" s="429"/>
      <c r="PXD49" s="429"/>
      <c r="PXE49" s="429"/>
      <c r="PXF49" s="429"/>
      <c r="PXG49" s="429"/>
      <c r="PXH49" s="429"/>
      <c r="PXI49" s="429"/>
      <c r="PXJ49" s="429"/>
      <c r="PXK49" s="429"/>
      <c r="PXL49" s="429"/>
      <c r="PXM49" s="429"/>
      <c r="PXN49" s="429"/>
      <c r="PXO49" s="429"/>
      <c r="PXP49" s="429"/>
      <c r="PXQ49" s="429"/>
      <c r="PXR49" s="429"/>
      <c r="PXS49" s="429"/>
      <c r="PXT49" s="429"/>
      <c r="PXU49" s="429"/>
      <c r="PXV49" s="429"/>
      <c r="PXW49" s="429"/>
      <c r="PXX49" s="429"/>
      <c r="PXY49" s="429"/>
      <c r="PXZ49" s="429"/>
      <c r="PYA49" s="429"/>
      <c r="PYB49" s="429"/>
      <c r="PYC49" s="429"/>
      <c r="PYD49" s="429"/>
      <c r="PYE49" s="429"/>
      <c r="PYF49" s="429"/>
      <c r="PYG49" s="429"/>
      <c r="PYH49" s="429"/>
      <c r="PYI49" s="429"/>
      <c r="PYJ49" s="429"/>
      <c r="PYK49" s="429"/>
      <c r="PYL49" s="429"/>
      <c r="PYM49" s="429"/>
      <c r="PYN49" s="429"/>
      <c r="PYO49" s="429"/>
      <c r="PYP49" s="429"/>
      <c r="PYQ49" s="429"/>
      <c r="PYR49" s="429"/>
      <c r="PYS49" s="429"/>
      <c r="PYT49" s="429"/>
      <c r="PYU49" s="429"/>
      <c r="PYV49" s="429"/>
      <c r="PYW49" s="429"/>
      <c r="PYX49" s="429"/>
      <c r="PYY49" s="429"/>
      <c r="PYZ49" s="429"/>
      <c r="PZA49" s="429"/>
      <c r="PZB49" s="429"/>
      <c r="PZC49" s="429"/>
      <c r="PZD49" s="429"/>
      <c r="PZE49" s="429"/>
      <c r="PZF49" s="429"/>
      <c r="PZG49" s="429"/>
      <c r="PZH49" s="429"/>
      <c r="PZI49" s="429"/>
      <c r="PZJ49" s="429"/>
      <c r="PZK49" s="429"/>
      <c r="PZL49" s="429"/>
      <c r="PZM49" s="429"/>
      <c r="PZN49" s="429"/>
      <c r="PZO49" s="429"/>
      <c r="PZP49" s="429"/>
      <c r="PZQ49" s="429"/>
      <c r="PZR49" s="429"/>
      <c r="PZS49" s="429"/>
      <c r="PZT49" s="429"/>
      <c r="PZU49" s="429"/>
      <c r="PZV49" s="429"/>
      <c r="PZW49" s="429"/>
      <c r="PZX49" s="429"/>
      <c r="PZY49" s="429"/>
      <c r="PZZ49" s="429"/>
      <c r="QAA49" s="429"/>
      <c r="QAB49" s="429"/>
      <c r="QAC49" s="429"/>
      <c r="QAD49" s="429"/>
      <c r="QAE49" s="429"/>
      <c r="QAF49" s="429"/>
      <c r="QAG49" s="429"/>
      <c r="QAH49" s="429"/>
      <c r="QAI49" s="429"/>
      <c r="QAJ49" s="429"/>
      <c r="QAK49" s="429"/>
      <c r="QAL49" s="429"/>
      <c r="QAM49" s="429"/>
      <c r="QAN49" s="429"/>
      <c r="QAO49" s="429"/>
      <c r="QAP49" s="429"/>
      <c r="QAQ49" s="429"/>
      <c r="QAR49" s="429"/>
      <c r="QAS49" s="429"/>
      <c r="QAT49" s="429"/>
      <c r="QAU49" s="429"/>
      <c r="QAV49" s="429"/>
      <c r="QAW49" s="429"/>
      <c r="QAX49" s="429"/>
      <c r="QAY49" s="429"/>
      <c r="QAZ49" s="429"/>
      <c r="QBA49" s="429"/>
      <c r="QBB49" s="429"/>
      <c r="QBC49" s="429"/>
      <c r="QBD49" s="429"/>
      <c r="QBE49" s="429"/>
      <c r="QBF49" s="429"/>
      <c r="QBG49" s="429"/>
      <c r="QBH49" s="429"/>
      <c r="QBI49" s="429"/>
      <c r="QBJ49" s="429"/>
      <c r="QBK49" s="429"/>
      <c r="QBL49" s="429"/>
      <c r="QBM49" s="429"/>
      <c r="QBN49" s="429"/>
      <c r="QBO49" s="429"/>
      <c r="QBP49" s="429"/>
      <c r="QBQ49" s="429"/>
      <c r="QBR49" s="429"/>
      <c r="QBS49" s="429"/>
      <c r="QBT49" s="429"/>
      <c r="QBU49" s="429"/>
      <c r="QBV49" s="429"/>
      <c r="QBW49" s="429"/>
      <c r="QBX49" s="429"/>
      <c r="QBY49" s="429"/>
      <c r="QBZ49" s="429"/>
      <c r="QCA49" s="429"/>
      <c r="QCB49" s="429"/>
      <c r="QCC49" s="429"/>
      <c r="QCD49" s="429"/>
      <c r="QCE49" s="429"/>
      <c r="QCF49" s="429"/>
      <c r="QCG49" s="429"/>
      <c r="QCH49" s="429"/>
      <c r="QCI49" s="429"/>
      <c r="QCJ49" s="429"/>
      <c r="QCK49" s="429"/>
      <c r="QCL49" s="429"/>
      <c r="QCM49" s="429"/>
      <c r="QCN49" s="429"/>
      <c r="QCO49" s="429"/>
      <c r="QCP49" s="429"/>
      <c r="QCQ49" s="429"/>
      <c r="QCR49" s="429"/>
      <c r="QCS49" s="429"/>
      <c r="QCT49" s="429"/>
      <c r="QCU49" s="429"/>
      <c r="QCV49" s="429"/>
      <c r="QCW49" s="429"/>
      <c r="QCX49" s="429"/>
      <c r="QCY49" s="429"/>
      <c r="QCZ49" s="429"/>
      <c r="QDA49" s="429"/>
      <c r="QDB49" s="429"/>
      <c r="QDC49" s="429"/>
      <c r="QDD49" s="429"/>
      <c r="QDE49" s="429"/>
      <c r="QDF49" s="429"/>
      <c r="QDG49" s="429"/>
      <c r="QDH49" s="429"/>
      <c r="QDI49" s="429"/>
      <c r="QDJ49" s="429"/>
      <c r="QDK49" s="429"/>
      <c r="QDL49" s="429"/>
      <c r="QDM49" s="429"/>
      <c r="QDN49" s="429"/>
      <c r="QDO49" s="429"/>
      <c r="QDP49" s="429"/>
      <c r="QDQ49" s="429"/>
      <c r="QDR49" s="429"/>
      <c r="QDS49" s="429"/>
      <c r="QDT49" s="429"/>
      <c r="QDU49" s="429"/>
      <c r="QDV49" s="429"/>
      <c r="QDW49" s="429"/>
      <c r="QDX49" s="429"/>
      <c r="QDY49" s="429"/>
      <c r="QDZ49" s="429"/>
      <c r="QEA49" s="429"/>
      <c r="QEB49" s="429"/>
      <c r="QEC49" s="429"/>
      <c r="QED49" s="429"/>
      <c r="QEE49" s="429"/>
      <c r="QEF49" s="429"/>
      <c r="QEG49" s="429"/>
      <c r="QEH49" s="429"/>
      <c r="QEI49" s="429"/>
      <c r="QEJ49" s="429"/>
      <c r="QEK49" s="429"/>
      <c r="QEL49" s="429"/>
      <c r="QEM49" s="429"/>
      <c r="QEN49" s="429"/>
      <c r="QEO49" s="429"/>
      <c r="QEP49" s="429"/>
      <c r="QEQ49" s="429"/>
      <c r="QER49" s="429"/>
      <c r="QES49" s="429"/>
      <c r="QET49" s="429"/>
      <c r="QEU49" s="429"/>
      <c r="QEV49" s="429"/>
      <c r="QEW49" s="429"/>
      <c r="QEX49" s="429"/>
      <c r="QEY49" s="429"/>
      <c r="QEZ49" s="429"/>
      <c r="QFA49" s="429"/>
      <c r="QFB49" s="429"/>
      <c r="QFC49" s="429"/>
      <c r="QFD49" s="429"/>
      <c r="QFE49" s="429"/>
      <c r="QFF49" s="429"/>
      <c r="QFG49" s="429"/>
      <c r="QFH49" s="429"/>
      <c r="QFI49" s="429"/>
      <c r="QFJ49" s="429"/>
      <c r="QFK49" s="429"/>
      <c r="QFL49" s="429"/>
      <c r="QFM49" s="429"/>
      <c r="QFN49" s="429"/>
      <c r="QFO49" s="429"/>
      <c r="QFP49" s="429"/>
      <c r="QFQ49" s="429"/>
      <c r="QFR49" s="429"/>
      <c r="QFS49" s="429"/>
      <c r="QFT49" s="429"/>
      <c r="QFU49" s="429"/>
      <c r="QFV49" s="429"/>
      <c r="QFW49" s="429"/>
      <c r="QFX49" s="429"/>
      <c r="QFY49" s="429"/>
      <c r="QFZ49" s="429"/>
      <c r="QGA49" s="429"/>
      <c r="QGB49" s="429"/>
      <c r="QGC49" s="429"/>
      <c r="QGD49" s="429"/>
      <c r="QGE49" s="429"/>
      <c r="QGF49" s="429"/>
      <c r="QGG49" s="429"/>
      <c r="QGH49" s="429"/>
      <c r="QGI49" s="429"/>
      <c r="QGJ49" s="429"/>
      <c r="QGK49" s="429"/>
      <c r="QGL49" s="429"/>
      <c r="QGM49" s="429"/>
      <c r="QGN49" s="429"/>
      <c r="QGO49" s="429"/>
      <c r="QGP49" s="429"/>
      <c r="QGQ49" s="429"/>
      <c r="QGR49" s="429"/>
      <c r="QGS49" s="429"/>
      <c r="QGT49" s="429"/>
      <c r="QGU49" s="429"/>
      <c r="QGV49" s="429"/>
      <c r="QGW49" s="429"/>
      <c r="QGX49" s="429"/>
      <c r="QGY49" s="429"/>
      <c r="QGZ49" s="429"/>
      <c r="QHA49" s="429"/>
      <c r="QHB49" s="429"/>
      <c r="QHC49" s="429"/>
      <c r="QHD49" s="429"/>
      <c r="QHE49" s="429"/>
      <c r="QHF49" s="429"/>
      <c r="QHG49" s="429"/>
      <c r="QHH49" s="429"/>
      <c r="QHI49" s="429"/>
      <c r="QHJ49" s="429"/>
      <c r="QHK49" s="429"/>
      <c r="QHL49" s="429"/>
      <c r="QHM49" s="429"/>
      <c r="QHN49" s="429"/>
      <c r="QHO49" s="429"/>
      <c r="QHP49" s="429"/>
      <c r="QHQ49" s="429"/>
      <c r="QHR49" s="429"/>
      <c r="QHS49" s="429"/>
      <c r="QHT49" s="429"/>
      <c r="QHU49" s="429"/>
      <c r="QHV49" s="429"/>
      <c r="QHW49" s="429"/>
      <c r="QHX49" s="429"/>
      <c r="QHY49" s="429"/>
      <c r="QHZ49" s="429"/>
      <c r="QIA49" s="429"/>
      <c r="QIB49" s="429"/>
      <c r="QIC49" s="429"/>
      <c r="QID49" s="429"/>
      <c r="QIE49" s="429"/>
      <c r="QIF49" s="429"/>
      <c r="QIG49" s="429"/>
      <c r="QIH49" s="429"/>
      <c r="QII49" s="429"/>
      <c r="QIJ49" s="429"/>
      <c r="QIK49" s="429"/>
      <c r="QIL49" s="429"/>
      <c r="QIM49" s="429"/>
      <c r="QIN49" s="429"/>
      <c r="QIO49" s="429"/>
      <c r="QIP49" s="429"/>
      <c r="QIQ49" s="429"/>
      <c r="QIR49" s="429"/>
      <c r="QIS49" s="429"/>
      <c r="QIT49" s="429"/>
      <c r="QIU49" s="429"/>
      <c r="QIV49" s="429"/>
      <c r="QIW49" s="429"/>
      <c r="QIX49" s="429"/>
      <c r="QIY49" s="429"/>
      <c r="QIZ49" s="429"/>
      <c r="QJA49" s="429"/>
      <c r="QJB49" s="429"/>
      <c r="QJC49" s="429"/>
      <c r="QJD49" s="429"/>
      <c r="QJE49" s="429"/>
      <c r="QJF49" s="429"/>
      <c r="QJG49" s="429"/>
      <c r="QJH49" s="429"/>
      <c r="QJI49" s="429"/>
      <c r="QJJ49" s="429"/>
      <c r="QJK49" s="429"/>
      <c r="QJL49" s="429"/>
      <c r="QJM49" s="429"/>
      <c r="QJN49" s="429"/>
      <c r="QJO49" s="429"/>
      <c r="QJP49" s="429"/>
      <c r="QJQ49" s="429"/>
      <c r="QJR49" s="429"/>
      <c r="QJS49" s="429"/>
      <c r="QJT49" s="429"/>
      <c r="QJU49" s="429"/>
      <c r="QJV49" s="429"/>
      <c r="QJW49" s="429"/>
      <c r="QJX49" s="429"/>
      <c r="QJY49" s="429"/>
      <c r="QJZ49" s="429"/>
      <c r="QKA49" s="429"/>
      <c r="QKB49" s="429"/>
      <c r="QKC49" s="429"/>
      <c r="QKD49" s="429"/>
      <c r="QKE49" s="429"/>
      <c r="QKF49" s="429"/>
      <c r="QKG49" s="429"/>
      <c r="QKH49" s="429"/>
      <c r="QKI49" s="429"/>
      <c r="QKJ49" s="429"/>
      <c r="QKK49" s="429"/>
      <c r="QKL49" s="429"/>
      <c r="QKM49" s="429"/>
      <c r="QKN49" s="429"/>
      <c r="QKO49" s="429"/>
      <c r="QKP49" s="429"/>
      <c r="QKQ49" s="429"/>
      <c r="QKR49" s="429"/>
      <c r="QKS49" s="429"/>
      <c r="QKT49" s="429"/>
      <c r="QKU49" s="429"/>
      <c r="QKV49" s="429"/>
      <c r="QKW49" s="429"/>
      <c r="QKX49" s="429"/>
      <c r="QKY49" s="429"/>
      <c r="QKZ49" s="429"/>
      <c r="QLA49" s="429"/>
      <c r="QLB49" s="429"/>
      <c r="QLC49" s="429"/>
      <c r="QLD49" s="429"/>
      <c r="QLE49" s="429"/>
      <c r="QLF49" s="429"/>
      <c r="QLG49" s="429"/>
      <c r="QLH49" s="429"/>
      <c r="QLI49" s="429"/>
      <c r="QLJ49" s="429"/>
      <c r="QLK49" s="429"/>
      <c r="QLL49" s="429"/>
      <c r="QLM49" s="429"/>
      <c r="QLN49" s="429"/>
      <c r="QLO49" s="429"/>
      <c r="QLP49" s="429"/>
      <c r="QLQ49" s="429"/>
      <c r="QLR49" s="429"/>
      <c r="QLS49" s="429"/>
      <c r="QLT49" s="429"/>
      <c r="QLU49" s="429"/>
      <c r="QLV49" s="429"/>
      <c r="QLW49" s="429"/>
      <c r="QLX49" s="429"/>
      <c r="QLY49" s="429"/>
      <c r="QLZ49" s="429"/>
      <c r="QMA49" s="429"/>
      <c r="QMB49" s="429"/>
      <c r="QMC49" s="429"/>
      <c r="QMD49" s="429"/>
      <c r="QME49" s="429"/>
      <c r="QMF49" s="429"/>
      <c r="QMG49" s="429"/>
      <c r="QMH49" s="429"/>
      <c r="QMI49" s="429"/>
      <c r="QMJ49" s="429"/>
      <c r="QMK49" s="429"/>
      <c r="QML49" s="429"/>
      <c r="QMM49" s="429"/>
      <c r="QMN49" s="429"/>
      <c r="QMO49" s="429"/>
      <c r="QMP49" s="429"/>
      <c r="QMQ49" s="429"/>
      <c r="QMR49" s="429"/>
      <c r="QMS49" s="429"/>
      <c r="QMT49" s="429"/>
      <c r="QMU49" s="429"/>
      <c r="QMV49" s="429"/>
      <c r="QMW49" s="429"/>
      <c r="QMX49" s="429"/>
      <c r="QMY49" s="429"/>
      <c r="QMZ49" s="429"/>
      <c r="QNA49" s="429"/>
      <c r="QNB49" s="429"/>
      <c r="QNC49" s="429"/>
      <c r="QND49" s="429"/>
      <c r="QNE49" s="429"/>
      <c r="QNF49" s="429"/>
      <c r="QNG49" s="429"/>
      <c r="QNH49" s="429"/>
      <c r="QNI49" s="429"/>
      <c r="QNJ49" s="429"/>
      <c r="QNK49" s="429"/>
      <c r="QNL49" s="429"/>
      <c r="QNM49" s="429"/>
      <c r="QNN49" s="429"/>
      <c r="QNO49" s="429"/>
      <c r="QNP49" s="429"/>
      <c r="QNQ49" s="429"/>
      <c r="QNR49" s="429"/>
      <c r="QNS49" s="429"/>
      <c r="QNT49" s="429"/>
      <c r="QNU49" s="429"/>
      <c r="QNV49" s="429"/>
      <c r="QNW49" s="429"/>
      <c r="QNX49" s="429"/>
      <c r="QNY49" s="429"/>
      <c r="QNZ49" s="429"/>
      <c r="QOA49" s="429"/>
      <c r="QOB49" s="429"/>
      <c r="QOC49" s="429"/>
      <c r="QOD49" s="429"/>
      <c r="QOE49" s="429"/>
      <c r="QOF49" s="429"/>
      <c r="QOG49" s="429"/>
      <c r="QOH49" s="429"/>
      <c r="QOI49" s="429"/>
      <c r="QOJ49" s="429"/>
      <c r="QOK49" s="429"/>
      <c r="QOL49" s="429"/>
      <c r="QOM49" s="429"/>
      <c r="QON49" s="429"/>
      <c r="QOO49" s="429"/>
      <c r="QOP49" s="429"/>
      <c r="QOQ49" s="429"/>
      <c r="QOR49" s="429"/>
      <c r="QOS49" s="429"/>
      <c r="QOT49" s="429"/>
      <c r="QOU49" s="429"/>
      <c r="QOV49" s="429"/>
      <c r="QOW49" s="429"/>
      <c r="QOX49" s="429"/>
      <c r="QOY49" s="429"/>
      <c r="QOZ49" s="429"/>
      <c r="QPA49" s="429"/>
      <c r="QPB49" s="429"/>
      <c r="QPC49" s="429"/>
      <c r="QPD49" s="429"/>
      <c r="QPE49" s="429"/>
      <c r="QPF49" s="429"/>
      <c r="QPG49" s="429"/>
      <c r="QPH49" s="429"/>
      <c r="QPI49" s="429"/>
      <c r="QPJ49" s="429"/>
      <c r="QPK49" s="429"/>
      <c r="QPL49" s="429"/>
      <c r="QPM49" s="429"/>
      <c r="QPN49" s="429"/>
      <c r="QPO49" s="429"/>
      <c r="QPP49" s="429"/>
      <c r="QPQ49" s="429"/>
      <c r="QPR49" s="429"/>
      <c r="QPS49" s="429"/>
      <c r="QPT49" s="429"/>
      <c r="QPU49" s="429"/>
      <c r="QPV49" s="429"/>
      <c r="QPW49" s="429"/>
      <c r="QPX49" s="429"/>
      <c r="QPY49" s="429"/>
      <c r="QPZ49" s="429"/>
      <c r="QQA49" s="429"/>
      <c r="QQB49" s="429"/>
      <c r="QQC49" s="429"/>
      <c r="QQD49" s="429"/>
      <c r="QQE49" s="429"/>
      <c r="QQF49" s="429"/>
      <c r="QQG49" s="429"/>
      <c r="QQH49" s="429"/>
      <c r="QQI49" s="429"/>
      <c r="QQJ49" s="429"/>
      <c r="QQK49" s="429"/>
      <c r="QQL49" s="429"/>
      <c r="QQM49" s="429"/>
      <c r="QQN49" s="429"/>
      <c r="QQO49" s="429"/>
      <c r="QQP49" s="429"/>
      <c r="QQQ49" s="429"/>
      <c r="QQR49" s="429"/>
      <c r="QQS49" s="429"/>
      <c r="QQT49" s="429"/>
      <c r="QQU49" s="429"/>
      <c r="QQV49" s="429"/>
      <c r="QQW49" s="429"/>
      <c r="QQX49" s="429"/>
      <c r="QQY49" s="429"/>
      <c r="QQZ49" s="429"/>
      <c r="QRA49" s="429"/>
      <c r="QRB49" s="429"/>
      <c r="QRC49" s="429"/>
      <c r="QRD49" s="429"/>
      <c r="QRE49" s="429"/>
      <c r="QRF49" s="429"/>
      <c r="QRG49" s="429"/>
      <c r="QRH49" s="429"/>
      <c r="QRI49" s="429"/>
      <c r="QRJ49" s="429"/>
      <c r="QRK49" s="429"/>
      <c r="QRL49" s="429"/>
      <c r="QRM49" s="429"/>
      <c r="QRN49" s="429"/>
      <c r="QRO49" s="429"/>
      <c r="QRP49" s="429"/>
      <c r="QRQ49" s="429"/>
      <c r="QRR49" s="429"/>
      <c r="QRS49" s="429"/>
      <c r="QRT49" s="429"/>
      <c r="QRU49" s="429"/>
      <c r="QRV49" s="429"/>
      <c r="QRW49" s="429"/>
      <c r="QRX49" s="429"/>
      <c r="QRY49" s="429"/>
      <c r="QRZ49" s="429"/>
      <c r="QSA49" s="429"/>
      <c r="QSB49" s="429"/>
      <c r="QSC49" s="429"/>
      <c r="QSD49" s="429"/>
      <c r="QSE49" s="429"/>
      <c r="QSF49" s="429"/>
      <c r="QSG49" s="429"/>
      <c r="QSH49" s="429"/>
      <c r="QSI49" s="429"/>
      <c r="QSJ49" s="429"/>
      <c r="QSK49" s="429"/>
      <c r="QSL49" s="429"/>
      <c r="QSM49" s="429"/>
      <c r="QSN49" s="429"/>
      <c r="QSO49" s="429"/>
      <c r="QSP49" s="429"/>
      <c r="QSQ49" s="429"/>
      <c r="QSR49" s="429"/>
      <c r="QSS49" s="429"/>
      <c r="QST49" s="429"/>
      <c r="QSU49" s="429"/>
      <c r="QSV49" s="429"/>
      <c r="QSW49" s="429"/>
      <c r="QSX49" s="429"/>
      <c r="QSY49" s="429"/>
      <c r="QSZ49" s="429"/>
      <c r="QTA49" s="429"/>
      <c r="QTB49" s="429"/>
      <c r="QTC49" s="429"/>
      <c r="QTD49" s="429"/>
      <c r="QTE49" s="429"/>
      <c r="QTF49" s="429"/>
      <c r="QTG49" s="429"/>
      <c r="QTH49" s="429"/>
      <c r="QTI49" s="429"/>
      <c r="QTJ49" s="429"/>
      <c r="QTK49" s="429"/>
      <c r="QTL49" s="429"/>
      <c r="QTM49" s="429"/>
      <c r="QTN49" s="429"/>
      <c r="QTO49" s="429"/>
      <c r="QTP49" s="429"/>
      <c r="QTQ49" s="429"/>
      <c r="QTR49" s="429"/>
      <c r="QTS49" s="429"/>
      <c r="QTT49" s="429"/>
      <c r="QTU49" s="429"/>
      <c r="QTV49" s="429"/>
      <c r="QTW49" s="429"/>
      <c r="QTX49" s="429"/>
      <c r="QTY49" s="429"/>
      <c r="QTZ49" s="429"/>
      <c r="QUA49" s="429"/>
      <c r="QUB49" s="429"/>
      <c r="QUC49" s="429"/>
      <c r="QUD49" s="429"/>
      <c r="QUE49" s="429"/>
      <c r="QUF49" s="429"/>
      <c r="QUG49" s="429"/>
      <c r="QUH49" s="429"/>
      <c r="QUI49" s="429"/>
      <c r="QUJ49" s="429"/>
      <c r="QUK49" s="429"/>
      <c r="QUL49" s="429"/>
      <c r="QUM49" s="429"/>
      <c r="QUN49" s="429"/>
      <c r="QUO49" s="429"/>
      <c r="QUP49" s="429"/>
      <c r="QUQ49" s="429"/>
      <c r="QUR49" s="429"/>
      <c r="QUS49" s="429"/>
      <c r="QUT49" s="429"/>
      <c r="QUU49" s="429"/>
      <c r="QUV49" s="429"/>
      <c r="QUW49" s="429"/>
      <c r="QUX49" s="429"/>
      <c r="QUY49" s="429"/>
      <c r="QUZ49" s="429"/>
      <c r="QVA49" s="429"/>
      <c r="QVB49" s="429"/>
      <c r="QVC49" s="429"/>
      <c r="QVD49" s="429"/>
      <c r="QVE49" s="429"/>
      <c r="QVF49" s="429"/>
      <c r="QVG49" s="429"/>
      <c r="QVH49" s="429"/>
      <c r="QVI49" s="429"/>
      <c r="QVJ49" s="429"/>
      <c r="QVK49" s="429"/>
      <c r="QVL49" s="429"/>
      <c r="QVM49" s="429"/>
      <c r="QVN49" s="429"/>
      <c r="QVO49" s="429"/>
      <c r="QVP49" s="429"/>
      <c r="QVQ49" s="429"/>
      <c r="QVR49" s="429"/>
      <c r="QVS49" s="429"/>
      <c r="QVT49" s="429"/>
      <c r="QVU49" s="429"/>
      <c r="QVV49" s="429"/>
      <c r="QVW49" s="429"/>
      <c r="QVX49" s="429"/>
      <c r="QVY49" s="429"/>
      <c r="QVZ49" s="429"/>
      <c r="QWA49" s="429"/>
      <c r="QWB49" s="429"/>
      <c r="QWC49" s="429"/>
      <c r="QWD49" s="429"/>
      <c r="QWE49" s="429"/>
      <c r="QWF49" s="429"/>
      <c r="QWG49" s="429"/>
      <c r="QWH49" s="429"/>
      <c r="QWI49" s="429"/>
      <c r="QWJ49" s="429"/>
      <c r="QWK49" s="429"/>
      <c r="QWL49" s="429"/>
      <c r="QWM49" s="429"/>
      <c r="QWN49" s="429"/>
      <c r="QWO49" s="429"/>
      <c r="QWP49" s="429"/>
      <c r="QWQ49" s="429"/>
      <c r="QWR49" s="429"/>
      <c r="QWS49" s="429"/>
      <c r="QWT49" s="429"/>
      <c r="QWU49" s="429"/>
      <c r="QWV49" s="429"/>
      <c r="QWW49" s="429"/>
      <c r="QWX49" s="429"/>
      <c r="QWY49" s="429"/>
      <c r="QWZ49" s="429"/>
      <c r="QXA49" s="429"/>
      <c r="QXB49" s="429"/>
      <c r="QXC49" s="429"/>
      <c r="QXD49" s="429"/>
      <c r="QXE49" s="429"/>
      <c r="QXF49" s="429"/>
      <c r="QXG49" s="429"/>
      <c r="QXH49" s="429"/>
      <c r="QXI49" s="429"/>
      <c r="QXJ49" s="429"/>
      <c r="QXK49" s="429"/>
      <c r="QXL49" s="429"/>
      <c r="QXM49" s="429"/>
      <c r="QXN49" s="429"/>
      <c r="QXO49" s="429"/>
      <c r="QXP49" s="429"/>
      <c r="QXQ49" s="429"/>
      <c r="QXR49" s="429"/>
      <c r="QXS49" s="429"/>
      <c r="QXT49" s="429"/>
      <c r="QXU49" s="429"/>
      <c r="QXV49" s="429"/>
      <c r="QXW49" s="429"/>
      <c r="QXX49" s="429"/>
      <c r="QXY49" s="429"/>
      <c r="QXZ49" s="429"/>
      <c r="QYA49" s="429"/>
      <c r="QYB49" s="429"/>
      <c r="QYC49" s="429"/>
      <c r="QYD49" s="429"/>
      <c r="QYE49" s="429"/>
      <c r="QYF49" s="429"/>
      <c r="QYG49" s="429"/>
      <c r="QYH49" s="429"/>
      <c r="QYI49" s="429"/>
      <c r="QYJ49" s="429"/>
      <c r="QYK49" s="429"/>
      <c r="QYL49" s="429"/>
      <c r="QYM49" s="429"/>
      <c r="QYN49" s="429"/>
      <c r="QYO49" s="429"/>
      <c r="QYP49" s="429"/>
      <c r="QYQ49" s="429"/>
      <c r="QYR49" s="429"/>
      <c r="QYS49" s="429"/>
      <c r="QYT49" s="429"/>
      <c r="QYU49" s="429"/>
      <c r="QYV49" s="429"/>
      <c r="QYW49" s="429"/>
      <c r="QYX49" s="429"/>
      <c r="QYY49" s="429"/>
      <c r="QYZ49" s="429"/>
      <c r="QZA49" s="429"/>
      <c r="QZB49" s="429"/>
      <c r="QZC49" s="429"/>
      <c r="QZD49" s="429"/>
      <c r="QZE49" s="429"/>
      <c r="QZF49" s="429"/>
      <c r="QZG49" s="429"/>
      <c r="QZH49" s="429"/>
      <c r="QZI49" s="429"/>
      <c r="QZJ49" s="429"/>
      <c r="QZK49" s="429"/>
      <c r="QZL49" s="429"/>
      <c r="QZM49" s="429"/>
      <c r="QZN49" s="429"/>
      <c r="QZO49" s="429"/>
      <c r="QZP49" s="429"/>
      <c r="QZQ49" s="429"/>
      <c r="QZR49" s="429"/>
      <c r="QZS49" s="429"/>
      <c r="QZT49" s="429"/>
      <c r="QZU49" s="429"/>
      <c r="QZV49" s="429"/>
      <c r="QZW49" s="429"/>
      <c r="QZX49" s="429"/>
      <c r="QZY49" s="429"/>
      <c r="QZZ49" s="429"/>
      <c r="RAA49" s="429"/>
      <c r="RAB49" s="429"/>
      <c r="RAC49" s="429"/>
      <c r="RAD49" s="429"/>
      <c r="RAE49" s="429"/>
      <c r="RAF49" s="429"/>
      <c r="RAG49" s="429"/>
      <c r="RAH49" s="429"/>
      <c r="RAI49" s="429"/>
      <c r="RAJ49" s="429"/>
      <c r="RAK49" s="429"/>
      <c r="RAL49" s="429"/>
      <c r="RAM49" s="429"/>
      <c r="RAN49" s="429"/>
      <c r="RAO49" s="429"/>
      <c r="RAP49" s="429"/>
      <c r="RAQ49" s="429"/>
      <c r="RAR49" s="429"/>
      <c r="RAS49" s="429"/>
      <c r="RAT49" s="429"/>
      <c r="RAU49" s="429"/>
      <c r="RAV49" s="429"/>
      <c r="RAW49" s="429"/>
      <c r="RAX49" s="429"/>
      <c r="RAY49" s="429"/>
      <c r="RAZ49" s="429"/>
      <c r="RBA49" s="429"/>
      <c r="RBB49" s="429"/>
      <c r="RBC49" s="429"/>
      <c r="RBD49" s="429"/>
      <c r="RBE49" s="429"/>
      <c r="RBF49" s="429"/>
      <c r="RBG49" s="429"/>
      <c r="RBH49" s="429"/>
      <c r="RBI49" s="429"/>
      <c r="RBJ49" s="429"/>
      <c r="RBK49" s="429"/>
      <c r="RBL49" s="429"/>
      <c r="RBM49" s="429"/>
      <c r="RBN49" s="429"/>
      <c r="RBO49" s="429"/>
      <c r="RBP49" s="429"/>
      <c r="RBQ49" s="429"/>
      <c r="RBR49" s="429"/>
      <c r="RBS49" s="429"/>
      <c r="RBT49" s="429"/>
      <c r="RBU49" s="429"/>
      <c r="RBV49" s="429"/>
      <c r="RBW49" s="429"/>
      <c r="RBX49" s="429"/>
      <c r="RBY49" s="429"/>
      <c r="RBZ49" s="429"/>
      <c r="RCA49" s="429"/>
      <c r="RCB49" s="429"/>
      <c r="RCC49" s="429"/>
      <c r="RCD49" s="429"/>
      <c r="RCE49" s="429"/>
      <c r="RCF49" s="429"/>
      <c r="RCG49" s="429"/>
      <c r="RCH49" s="429"/>
      <c r="RCI49" s="429"/>
      <c r="RCJ49" s="429"/>
      <c r="RCK49" s="429"/>
      <c r="RCL49" s="429"/>
      <c r="RCM49" s="429"/>
      <c r="RCN49" s="429"/>
      <c r="RCO49" s="429"/>
      <c r="RCP49" s="429"/>
      <c r="RCQ49" s="429"/>
      <c r="RCR49" s="429"/>
      <c r="RCS49" s="429"/>
      <c r="RCT49" s="429"/>
      <c r="RCU49" s="429"/>
      <c r="RCV49" s="429"/>
      <c r="RCW49" s="429"/>
      <c r="RCX49" s="429"/>
      <c r="RCY49" s="429"/>
      <c r="RCZ49" s="429"/>
      <c r="RDA49" s="429"/>
      <c r="RDB49" s="429"/>
      <c r="RDC49" s="429"/>
      <c r="RDD49" s="429"/>
      <c r="RDE49" s="429"/>
      <c r="RDF49" s="429"/>
      <c r="RDG49" s="429"/>
      <c r="RDH49" s="429"/>
      <c r="RDI49" s="429"/>
      <c r="RDJ49" s="429"/>
      <c r="RDK49" s="429"/>
      <c r="RDL49" s="429"/>
      <c r="RDM49" s="429"/>
      <c r="RDN49" s="429"/>
      <c r="RDO49" s="429"/>
      <c r="RDP49" s="429"/>
      <c r="RDQ49" s="429"/>
      <c r="RDR49" s="429"/>
      <c r="RDS49" s="429"/>
      <c r="RDT49" s="429"/>
      <c r="RDU49" s="429"/>
      <c r="RDV49" s="429"/>
      <c r="RDW49" s="429"/>
      <c r="RDX49" s="429"/>
      <c r="RDY49" s="429"/>
      <c r="RDZ49" s="429"/>
      <c r="REA49" s="429"/>
      <c r="REB49" s="429"/>
      <c r="REC49" s="429"/>
      <c r="RED49" s="429"/>
      <c r="REE49" s="429"/>
      <c r="REF49" s="429"/>
      <c r="REG49" s="429"/>
      <c r="REH49" s="429"/>
      <c r="REI49" s="429"/>
      <c r="REJ49" s="429"/>
      <c r="REK49" s="429"/>
      <c r="REL49" s="429"/>
      <c r="REM49" s="429"/>
      <c r="REN49" s="429"/>
      <c r="REO49" s="429"/>
      <c r="REP49" s="429"/>
      <c r="REQ49" s="429"/>
      <c r="RER49" s="429"/>
      <c r="RES49" s="429"/>
      <c r="RET49" s="429"/>
      <c r="REU49" s="429"/>
      <c r="REV49" s="429"/>
      <c r="REW49" s="429"/>
      <c r="REX49" s="429"/>
      <c r="REY49" s="429"/>
      <c r="REZ49" s="429"/>
      <c r="RFA49" s="429"/>
      <c r="RFB49" s="429"/>
      <c r="RFC49" s="429"/>
      <c r="RFD49" s="429"/>
      <c r="RFE49" s="429"/>
      <c r="RFF49" s="429"/>
      <c r="RFG49" s="429"/>
      <c r="RFH49" s="429"/>
      <c r="RFI49" s="429"/>
      <c r="RFJ49" s="429"/>
      <c r="RFK49" s="429"/>
      <c r="RFL49" s="429"/>
      <c r="RFM49" s="429"/>
      <c r="RFN49" s="429"/>
      <c r="RFO49" s="429"/>
      <c r="RFP49" s="429"/>
      <c r="RFQ49" s="429"/>
      <c r="RFR49" s="429"/>
      <c r="RFS49" s="429"/>
      <c r="RFT49" s="429"/>
      <c r="RFU49" s="429"/>
      <c r="RFV49" s="429"/>
      <c r="RFW49" s="429"/>
      <c r="RFX49" s="429"/>
      <c r="RFY49" s="429"/>
      <c r="RFZ49" s="429"/>
      <c r="RGA49" s="429"/>
      <c r="RGB49" s="429"/>
      <c r="RGC49" s="429"/>
      <c r="RGD49" s="429"/>
      <c r="RGE49" s="429"/>
      <c r="RGF49" s="429"/>
      <c r="RGG49" s="429"/>
      <c r="RGH49" s="429"/>
      <c r="RGI49" s="429"/>
      <c r="RGJ49" s="429"/>
      <c r="RGK49" s="429"/>
      <c r="RGL49" s="429"/>
      <c r="RGM49" s="429"/>
      <c r="RGN49" s="429"/>
      <c r="RGO49" s="429"/>
      <c r="RGP49" s="429"/>
      <c r="RGQ49" s="429"/>
      <c r="RGR49" s="429"/>
      <c r="RGS49" s="429"/>
      <c r="RGT49" s="429"/>
      <c r="RGU49" s="429"/>
      <c r="RGV49" s="429"/>
      <c r="RGW49" s="429"/>
      <c r="RGX49" s="429"/>
      <c r="RGY49" s="429"/>
      <c r="RGZ49" s="429"/>
      <c r="RHA49" s="429"/>
      <c r="RHB49" s="429"/>
      <c r="RHC49" s="429"/>
      <c r="RHD49" s="429"/>
      <c r="RHE49" s="429"/>
      <c r="RHF49" s="429"/>
      <c r="RHG49" s="429"/>
      <c r="RHH49" s="429"/>
      <c r="RHI49" s="429"/>
      <c r="RHJ49" s="429"/>
      <c r="RHK49" s="429"/>
      <c r="RHL49" s="429"/>
      <c r="RHM49" s="429"/>
      <c r="RHN49" s="429"/>
      <c r="RHO49" s="429"/>
      <c r="RHP49" s="429"/>
      <c r="RHQ49" s="429"/>
      <c r="RHR49" s="429"/>
      <c r="RHS49" s="429"/>
      <c r="RHT49" s="429"/>
      <c r="RHU49" s="429"/>
      <c r="RHV49" s="429"/>
      <c r="RHW49" s="429"/>
      <c r="RHX49" s="429"/>
      <c r="RHY49" s="429"/>
      <c r="RHZ49" s="429"/>
      <c r="RIA49" s="429"/>
      <c r="RIB49" s="429"/>
      <c r="RIC49" s="429"/>
      <c r="RID49" s="429"/>
      <c r="RIE49" s="429"/>
      <c r="RIF49" s="429"/>
      <c r="RIG49" s="429"/>
      <c r="RIH49" s="429"/>
      <c r="RII49" s="429"/>
      <c r="RIJ49" s="429"/>
      <c r="RIK49" s="429"/>
      <c r="RIL49" s="429"/>
      <c r="RIM49" s="429"/>
      <c r="RIN49" s="429"/>
      <c r="RIO49" s="429"/>
      <c r="RIP49" s="429"/>
      <c r="RIQ49" s="429"/>
      <c r="RIR49" s="429"/>
      <c r="RIS49" s="429"/>
      <c r="RIT49" s="429"/>
      <c r="RIU49" s="429"/>
      <c r="RIV49" s="429"/>
      <c r="RIW49" s="429"/>
      <c r="RIX49" s="429"/>
      <c r="RIY49" s="429"/>
      <c r="RIZ49" s="429"/>
      <c r="RJA49" s="429"/>
      <c r="RJB49" s="429"/>
      <c r="RJC49" s="429"/>
      <c r="RJD49" s="429"/>
      <c r="RJE49" s="429"/>
      <c r="RJF49" s="429"/>
      <c r="RJG49" s="429"/>
      <c r="RJH49" s="429"/>
      <c r="RJI49" s="429"/>
      <c r="RJJ49" s="429"/>
      <c r="RJK49" s="429"/>
      <c r="RJL49" s="429"/>
      <c r="RJM49" s="429"/>
      <c r="RJN49" s="429"/>
      <c r="RJO49" s="429"/>
      <c r="RJP49" s="429"/>
      <c r="RJQ49" s="429"/>
      <c r="RJR49" s="429"/>
      <c r="RJS49" s="429"/>
      <c r="RJT49" s="429"/>
      <c r="RJU49" s="429"/>
      <c r="RJV49" s="429"/>
      <c r="RJW49" s="429"/>
      <c r="RJX49" s="429"/>
      <c r="RJY49" s="429"/>
      <c r="RJZ49" s="429"/>
      <c r="RKA49" s="429"/>
      <c r="RKB49" s="429"/>
      <c r="RKC49" s="429"/>
      <c r="RKD49" s="429"/>
      <c r="RKE49" s="429"/>
      <c r="RKF49" s="429"/>
      <c r="RKG49" s="429"/>
      <c r="RKH49" s="429"/>
      <c r="RKI49" s="429"/>
      <c r="RKJ49" s="429"/>
      <c r="RKK49" s="429"/>
      <c r="RKL49" s="429"/>
      <c r="RKM49" s="429"/>
      <c r="RKN49" s="429"/>
      <c r="RKO49" s="429"/>
      <c r="RKP49" s="429"/>
      <c r="RKQ49" s="429"/>
      <c r="RKR49" s="429"/>
      <c r="RKS49" s="429"/>
      <c r="RKT49" s="429"/>
      <c r="RKU49" s="429"/>
      <c r="RKV49" s="429"/>
      <c r="RKW49" s="429"/>
      <c r="RKX49" s="429"/>
      <c r="RKY49" s="429"/>
      <c r="RKZ49" s="429"/>
      <c r="RLA49" s="429"/>
      <c r="RLB49" s="429"/>
      <c r="RLC49" s="429"/>
      <c r="RLD49" s="429"/>
      <c r="RLE49" s="429"/>
      <c r="RLF49" s="429"/>
      <c r="RLG49" s="429"/>
      <c r="RLH49" s="429"/>
      <c r="RLI49" s="429"/>
      <c r="RLJ49" s="429"/>
      <c r="RLK49" s="429"/>
      <c r="RLL49" s="429"/>
      <c r="RLM49" s="429"/>
      <c r="RLN49" s="429"/>
      <c r="RLO49" s="429"/>
      <c r="RLP49" s="429"/>
      <c r="RLQ49" s="429"/>
      <c r="RLR49" s="429"/>
      <c r="RLS49" s="429"/>
      <c r="RLT49" s="429"/>
      <c r="RLU49" s="429"/>
      <c r="RLV49" s="429"/>
      <c r="RLW49" s="429"/>
      <c r="RLX49" s="429"/>
      <c r="RLY49" s="429"/>
      <c r="RLZ49" s="429"/>
      <c r="RMA49" s="429"/>
      <c r="RMB49" s="429"/>
      <c r="RMC49" s="429"/>
      <c r="RMD49" s="429"/>
      <c r="RME49" s="429"/>
      <c r="RMF49" s="429"/>
      <c r="RMG49" s="429"/>
      <c r="RMH49" s="429"/>
      <c r="RMI49" s="429"/>
      <c r="RMJ49" s="429"/>
      <c r="RMK49" s="429"/>
      <c r="RML49" s="429"/>
      <c r="RMM49" s="429"/>
      <c r="RMN49" s="429"/>
      <c r="RMO49" s="429"/>
      <c r="RMP49" s="429"/>
      <c r="RMQ49" s="429"/>
      <c r="RMR49" s="429"/>
      <c r="RMS49" s="429"/>
      <c r="RMT49" s="429"/>
      <c r="RMU49" s="429"/>
      <c r="RMV49" s="429"/>
      <c r="RMW49" s="429"/>
      <c r="RMX49" s="429"/>
      <c r="RMY49" s="429"/>
      <c r="RMZ49" s="429"/>
      <c r="RNA49" s="429"/>
      <c r="RNB49" s="429"/>
      <c r="RNC49" s="429"/>
      <c r="RND49" s="429"/>
      <c r="RNE49" s="429"/>
      <c r="RNF49" s="429"/>
      <c r="RNG49" s="429"/>
      <c r="RNH49" s="429"/>
      <c r="RNI49" s="429"/>
      <c r="RNJ49" s="429"/>
      <c r="RNK49" s="429"/>
      <c r="RNL49" s="429"/>
      <c r="RNM49" s="429"/>
      <c r="RNN49" s="429"/>
      <c r="RNO49" s="429"/>
      <c r="RNP49" s="429"/>
      <c r="RNQ49" s="429"/>
      <c r="RNR49" s="429"/>
      <c r="RNS49" s="429"/>
      <c r="RNT49" s="429"/>
      <c r="RNU49" s="429"/>
      <c r="RNV49" s="429"/>
      <c r="RNW49" s="429"/>
      <c r="RNX49" s="429"/>
      <c r="RNY49" s="429"/>
      <c r="RNZ49" s="429"/>
      <c r="ROA49" s="429"/>
      <c r="ROB49" s="429"/>
      <c r="ROC49" s="429"/>
      <c r="ROD49" s="429"/>
      <c r="ROE49" s="429"/>
      <c r="ROF49" s="429"/>
      <c r="ROG49" s="429"/>
      <c r="ROH49" s="429"/>
      <c r="ROI49" s="429"/>
      <c r="ROJ49" s="429"/>
      <c r="ROK49" s="429"/>
      <c r="ROL49" s="429"/>
      <c r="ROM49" s="429"/>
      <c r="RON49" s="429"/>
      <c r="ROO49" s="429"/>
      <c r="ROP49" s="429"/>
      <c r="ROQ49" s="429"/>
      <c r="ROR49" s="429"/>
      <c r="ROS49" s="429"/>
      <c r="ROT49" s="429"/>
      <c r="ROU49" s="429"/>
      <c r="ROV49" s="429"/>
      <c r="ROW49" s="429"/>
      <c r="ROX49" s="429"/>
      <c r="ROY49" s="429"/>
      <c r="ROZ49" s="429"/>
      <c r="RPA49" s="429"/>
      <c r="RPB49" s="429"/>
      <c r="RPC49" s="429"/>
      <c r="RPD49" s="429"/>
      <c r="RPE49" s="429"/>
      <c r="RPF49" s="429"/>
      <c r="RPG49" s="429"/>
      <c r="RPH49" s="429"/>
      <c r="RPI49" s="429"/>
      <c r="RPJ49" s="429"/>
      <c r="RPK49" s="429"/>
      <c r="RPL49" s="429"/>
      <c r="RPM49" s="429"/>
      <c r="RPN49" s="429"/>
      <c r="RPO49" s="429"/>
      <c r="RPP49" s="429"/>
      <c r="RPQ49" s="429"/>
      <c r="RPR49" s="429"/>
      <c r="RPS49" s="429"/>
      <c r="RPT49" s="429"/>
      <c r="RPU49" s="429"/>
      <c r="RPV49" s="429"/>
      <c r="RPW49" s="429"/>
      <c r="RPX49" s="429"/>
      <c r="RPY49" s="429"/>
      <c r="RPZ49" s="429"/>
      <c r="RQA49" s="429"/>
      <c r="RQB49" s="429"/>
      <c r="RQC49" s="429"/>
      <c r="RQD49" s="429"/>
      <c r="RQE49" s="429"/>
      <c r="RQF49" s="429"/>
      <c r="RQG49" s="429"/>
      <c r="RQH49" s="429"/>
      <c r="RQI49" s="429"/>
      <c r="RQJ49" s="429"/>
      <c r="RQK49" s="429"/>
      <c r="RQL49" s="429"/>
      <c r="RQM49" s="429"/>
      <c r="RQN49" s="429"/>
      <c r="RQO49" s="429"/>
      <c r="RQP49" s="429"/>
      <c r="RQQ49" s="429"/>
      <c r="RQR49" s="429"/>
      <c r="RQS49" s="429"/>
      <c r="RQT49" s="429"/>
      <c r="RQU49" s="429"/>
      <c r="RQV49" s="429"/>
      <c r="RQW49" s="429"/>
      <c r="RQX49" s="429"/>
      <c r="RQY49" s="429"/>
      <c r="RQZ49" s="429"/>
      <c r="RRA49" s="429"/>
      <c r="RRB49" s="429"/>
      <c r="RRC49" s="429"/>
      <c r="RRD49" s="429"/>
      <c r="RRE49" s="429"/>
      <c r="RRF49" s="429"/>
      <c r="RRG49" s="429"/>
      <c r="RRH49" s="429"/>
      <c r="RRI49" s="429"/>
      <c r="RRJ49" s="429"/>
      <c r="RRK49" s="429"/>
      <c r="RRL49" s="429"/>
      <c r="RRM49" s="429"/>
      <c r="RRN49" s="429"/>
      <c r="RRO49" s="429"/>
      <c r="RRP49" s="429"/>
      <c r="RRQ49" s="429"/>
      <c r="RRR49" s="429"/>
      <c r="RRS49" s="429"/>
      <c r="RRT49" s="429"/>
      <c r="RRU49" s="429"/>
      <c r="RRV49" s="429"/>
      <c r="RRW49" s="429"/>
      <c r="RRX49" s="429"/>
      <c r="RRY49" s="429"/>
      <c r="RRZ49" s="429"/>
      <c r="RSA49" s="429"/>
      <c r="RSB49" s="429"/>
      <c r="RSC49" s="429"/>
      <c r="RSD49" s="429"/>
      <c r="RSE49" s="429"/>
      <c r="RSF49" s="429"/>
      <c r="RSG49" s="429"/>
      <c r="RSH49" s="429"/>
      <c r="RSI49" s="429"/>
      <c r="RSJ49" s="429"/>
      <c r="RSK49" s="429"/>
      <c r="RSL49" s="429"/>
      <c r="RSM49" s="429"/>
      <c r="RSN49" s="429"/>
      <c r="RSO49" s="429"/>
      <c r="RSP49" s="429"/>
      <c r="RSQ49" s="429"/>
      <c r="RSR49" s="429"/>
      <c r="RSS49" s="429"/>
      <c r="RST49" s="429"/>
      <c r="RSU49" s="429"/>
      <c r="RSV49" s="429"/>
      <c r="RSW49" s="429"/>
      <c r="RSX49" s="429"/>
      <c r="RSY49" s="429"/>
      <c r="RSZ49" s="429"/>
      <c r="RTA49" s="429"/>
      <c r="RTB49" s="429"/>
      <c r="RTC49" s="429"/>
      <c r="RTD49" s="429"/>
      <c r="RTE49" s="429"/>
      <c r="RTF49" s="429"/>
      <c r="RTG49" s="429"/>
      <c r="RTH49" s="429"/>
      <c r="RTI49" s="429"/>
      <c r="RTJ49" s="429"/>
      <c r="RTK49" s="429"/>
      <c r="RTL49" s="429"/>
      <c r="RTM49" s="429"/>
      <c r="RTN49" s="429"/>
      <c r="RTO49" s="429"/>
      <c r="RTP49" s="429"/>
      <c r="RTQ49" s="429"/>
      <c r="RTR49" s="429"/>
      <c r="RTS49" s="429"/>
      <c r="RTT49" s="429"/>
      <c r="RTU49" s="429"/>
      <c r="RTV49" s="429"/>
      <c r="RTW49" s="429"/>
      <c r="RTX49" s="429"/>
      <c r="RTY49" s="429"/>
      <c r="RTZ49" s="429"/>
      <c r="RUA49" s="429"/>
      <c r="RUB49" s="429"/>
      <c r="RUC49" s="429"/>
      <c r="RUD49" s="429"/>
      <c r="RUE49" s="429"/>
      <c r="RUF49" s="429"/>
      <c r="RUG49" s="429"/>
      <c r="RUH49" s="429"/>
      <c r="RUI49" s="429"/>
      <c r="RUJ49" s="429"/>
      <c r="RUK49" s="429"/>
      <c r="RUL49" s="429"/>
      <c r="RUM49" s="429"/>
      <c r="RUN49" s="429"/>
      <c r="RUO49" s="429"/>
      <c r="RUP49" s="429"/>
      <c r="RUQ49" s="429"/>
      <c r="RUR49" s="429"/>
      <c r="RUS49" s="429"/>
      <c r="RUT49" s="429"/>
      <c r="RUU49" s="429"/>
      <c r="RUV49" s="429"/>
      <c r="RUW49" s="429"/>
      <c r="RUX49" s="429"/>
      <c r="RUY49" s="429"/>
      <c r="RUZ49" s="429"/>
      <c r="RVA49" s="429"/>
      <c r="RVB49" s="429"/>
      <c r="RVC49" s="429"/>
      <c r="RVD49" s="429"/>
      <c r="RVE49" s="429"/>
      <c r="RVF49" s="429"/>
      <c r="RVG49" s="429"/>
      <c r="RVH49" s="429"/>
      <c r="RVI49" s="429"/>
      <c r="RVJ49" s="429"/>
      <c r="RVK49" s="429"/>
      <c r="RVL49" s="429"/>
      <c r="RVM49" s="429"/>
      <c r="RVN49" s="429"/>
      <c r="RVO49" s="429"/>
      <c r="RVP49" s="429"/>
      <c r="RVQ49" s="429"/>
      <c r="RVR49" s="429"/>
      <c r="RVS49" s="429"/>
      <c r="RVT49" s="429"/>
      <c r="RVU49" s="429"/>
      <c r="RVV49" s="429"/>
      <c r="RVW49" s="429"/>
      <c r="RVX49" s="429"/>
      <c r="RVY49" s="429"/>
      <c r="RVZ49" s="429"/>
      <c r="RWA49" s="429"/>
      <c r="RWB49" s="429"/>
      <c r="RWC49" s="429"/>
      <c r="RWD49" s="429"/>
      <c r="RWE49" s="429"/>
      <c r="RWF49" s="429"/>
      <c r="RWG49" s="429"/>
      <c r="RWH49" s="429"/>
      <c r="RWI49" s="429"/>
      <c r="RWJ49" s="429"/>
      <c r="RWK49" s="429"/>
      <c r="RWL49" s="429"/>
      <c r="RWM49" s="429"/>
      <c r="RWN49" s="429"/>
      <c r="RWO49" s="429"/>
      <c r="RWP49" s="429"/>
      <c r="RWQ49" s="429"/>
      <c r="RWR49" s="429"/>
      <c r="RWS49" s="429"/>
      <c r="RWT49" s="429"/>
      <c r="RWU49" s="429"/>
      <c r="RWV49" s="429"/>
      <c r="RWW49" s="429"/>
      <c r="RWX49" s="429"/>
      <c r="RWY49" s="429"/>
      <c r="RWZ49" s="429"/>
      <c r="RXA49" s="429"/>
      <c r="RXB49" s="429"/>
      <c r="RXC49" s="429"/>
      <c r="RXD49" s="429"/>
      <c r="RXE49" s="429"/>
      <c r="RXF49" s="429"/>
      <c r="RXG49" s="429"/>
      <c r="RXH49" s="429"/>
      <c r="RXI49" s="429"/>
      <c r="RXJ49" s="429"/>
      <c r="RXK49" s="429"/>
      <c r="RXL49" s="429"/>
      <c r="RXM49" s="429"/>
      <c r="RXN49" s="429"/>
      <c r="RXO49" s="429"/>
      <c r="RXP49" s="429"/>
      <c r="RXQ49" s="429"/>
      <c r="RXR49" s="429"/>
      <c r="RXS49" s="429"/>
      <c r="RXT49" s="429"/>
      <c r="RXU49" s="429"/>
      <c r="RXV49" s="429"/>
      <c r="RXW49" s="429"/>
      <c r="RXX49" s="429"/>
      <c r="RXY49" s="429"/>
      <c r="RXZ49" s="429"/>
      <c r="RYA49" s="429"/>
      <c r="RYB49" s="429"/>
      <c r="RYC49" s="429"/>
      <c r="RYD49" s="429"/>
      <c r="RYE49" s="429"/>
      <c r="RYF49" s="429"/>
      <c r="RYG49" s="429"/>
      <c r="RYH49" s="429"/>
      <c r="RYI49" s="429"/>
      <c r="RYJ49" s="429"/>
      <c r="RYK49" s="429"/>
      <c r="RYL49" s="429"/>
      <c r="RYM49" s="429"/>
      <c r="RYN49" s="429"/>
      <c r="RYO49" s="429"/>
      <c r="RYP49" s="429"/>
      <c r="RYQ49" s="429"/>
      <c r="RYR49" s="429"/>
      <c r="RYS49" s="429"/>
      <c r="RYT49" s="429"/>
      <c r="RYU49" s="429"/>
      <c r="RYV49" s="429"/>
      <c r="RYW49" s="429"/>
      <c r="RYX49" s="429"/>
      <c r="RYY49" s="429"/>
      <c r="RYZ49" s="429"/>
      <c r="RZA49" s="429"/>
      <c r="RZB49" s="429"/>
      <c r="RZC49" s="429"/>
      <c r="RZD49" s="429"/>
      <c r="RZE49" s="429"/>
      <c r="RZF49" s="429"/>
      <c r="RZG49" s="429"/>
      <c r="RZH49" s="429"/>
      <c r="RZI49" s="429"/>
      <c r="RZJ49" s="429"/>
      <c r="RZK49" s="429"/>
      <c r="RZL49" s="429"/>
      <c r="RZM49" s="429"/>
      <c r="RZN49" s="429"/>
      <c r="RZO49" s="429"/>
      <c r="RZP49" s="429"/>
      <c r="RZQ49" s="429"/>
      <c r="RZR49" s="429"/>
      <c r="RZS49" s="429"/>
      <c r="RZT49" s="429"/>
      <c r="RZU49" s="429"/>
      <c r="RZV49" s="429"/>
      <c r="RZW49" s="429"/>
      <c r="RZX49" s="429"/>
      <c r="RZY49" s="429"/>
      <c r="RZZ49" s="429"/>
      <c r="SAA49" s="429"/>
      <c r="SAB49" s="429"/>
      <c r="SAC49" s="429"/>
      <c r="SAD49" s="429"/>
      <c r="SAE49" s="429"/>
      <c r="SAF49" s="429"/>
      <c r="SAG49" s="429"/>
      <c r="SAH49" s="429"/>
      <c r="SAI49" s="429"/>
      <c r="SAJ49" s="429"/>
      <c r="SAK49" s="429"/>
      <c r="SAL49" s="429"/>
      <c r="SAM49" s="429"/>
      <c r="SAN49" s="429"/>
      <c r="SAO49" s="429"/>
      <c r="SAP49" s="429"/>
      <c r="SAQ49" s="429"/>
      <c r="SAR49" s="429"/>
      <c r="SAS49" s="429"/>
      <c r="SAT49" s="429"/>
      <c r="SAU49" s="429"/>
      <c r="SAV49" s="429"/>
      <c r="SAW49" s="429"/>
      <c r="SAX49" s="429"/>
      <c r="SAY49" s="429"/>
      <c r="SAZ49" s="429"/>
      <c r="SBA49" s="429"/>
      <c r="SBB49" s="429"/>
      <c r="SBC49" s="429"/>
      <c r="SBD49" s="429"/>
      <c r="SBE49" s="429"/>
      <c r="SBF49" s="429"/>
      <c r="SBG49" s="429"/>
      <c r="SBH49" s="429"/>
      <c r="SBI49" s="429"/>
      <c r="SBJ49" s="429"/>
      <c r="SBK49" s="429"/>
      <c r="SBL49" s="429"/>
      <c r="SBM49" s="429"/>
      <c r="SBN49" s="429"/>
      <c r="SBO49" s="429"/>
      <c r="SBP49" s="429"/>
      <c r="SBQ49" s="429"/>
      <c r="SBR49" s="429"/>
      <c r="SBS49" s="429"/>
      <c r="SBT49" s="429"/>
      <c r="SBU49" s="429"/>
      <c r="SBV49" s="429"/>
      <c r="SBW49" s="429"/>
      <c r="SBX49" s="429"/>
      <c r="SBY49" s="429"/>
      <c r="SBZ49" s="429"/>
      <c r="SCA49" s="429"/>
      <c r="SCB49" s="429"/>
      <c r="SCC49" s="429"/>
      <c r="SCD49" s="429"/>
      <c r="SCE49" s="429"/>
      <c r="SCF49" s="429"/>
      <c r="SCG49" s="429"/>
      <c r="SCH49" s="429"/>
      <c r="SCI49" s="429"/>
      <c r="SCJ49" s="429"/>
      <c r="SCK49" s="429"/>
      <c r="SCL49" s="429"/>
      <c r="SCM49" s="429"/>
      <c r="SCN49" s="429"/>
      <c r="SCO49" s="429"/>
      <c r="SCP49" s="429"/>
      <c r="SCQ49" s="429"/>
      <c r="SCR49" s="429"/>
      <c r="SCS49" s="429"/>
      <c r="SCT49" s="429"/>
      <c r="SCU49" s="429"/>
      <c r="SCV49" s="429"/>
      <c r="SCW49" s="429"/>
      <c r="SCX49" s="429"/>
      <c r="SCY49" s="429"/>
      <c r="SCZ49" s="429"/>
      <c r="SDA49" s="429"/>
      <c r="SDB49" s="429"/>
      <c r="SDC49" s="429"/>
      <c r="SDD49" s="429"/>
      <c r="SDE49" s="429"/>
      <c r="SDF49" s="429"/>
      <c r="SDG49" s="429"/>
      <c r="SDH49" s="429"/>
      <c r="SDI49" s="429"/>
      <c r="SDJ49" s="429"/>
      <c r="SDK49" s="429"/>
      <c r="SDL49" s="429"/>
      <c r="SDM49" s="429"/>
      <c r="SDN49" s="429"/>
      <c r="SDO49" s="429"/>
      <c r="SDP49" s="429"/>
      <c r="SDQ49" s="429"/>
      <c r="SDR49" s="429"/>
      <c r="SDS49" s="429"/>
      <c r="SDT49" s="429"/>
      <c r="SDU49" s="429"/>
      <c r="SDV49" s="429"/>
      <c r="SDW49" s="429"/>
      <c r="SDX49" s="429"/>
      <c r="SDY49" s="429"/>
      <c r="SDZ49" s="429"/>
      <c r="SEA49" s="429"/>
      <c r="SEB49" s="429"/>
      <c r="SEC49" s="429"/>
      <c r="SED49" s="429"/>
      <c r="SEE49" s="429"/>
      <c r="SEF49" s="429"/>
      <c r="SEG49" s="429"/>
      <c r="SEH49" s="429"/>
      <c r="SEI49" s="429"/>
      <c r="SEJ49" s="429"/>
      <c r="SEK49" s="429"/>
      <c r="SEL49" s="429"/>
      <c r="SEM49" s="429"/>
      <c r="SEN49" s="429"/>
      <c r="SEO49" s="429"/>
      <c r="SEP49" s="429"/>
      <c r="SEQ49" s="429"/>
      <c r="SER49" s="429"/>
      <c r="SES49" s="429"/>
      <c r="SET49" s="429"/>
      <c r="SEU49" s="429"/>
      <c r="SEV49" s="429"/>
      <c r="SEW49" s="429"/>
      <c r="SEX49" s="429"/>
      <c r="SEY49" s="429"/>
      <c r="SEZ49" s="429"/>
      <c r="SFA49" s="429"/>
      <c r="SFB49" s="429"/>
      <c r="SFC49" s="429"/>
      <c r="SFD49" s="429"/>
      <c r="SFE49" s="429"/>
      <c r="SFF49" s="429"/>
      <c r="SFG49" s="429"/>
      <c r="SFH49" s="429"/>
      <c r="SFI49" s="429"/>
      <c r="SFJ49" s="429"/>
      <c r="SFK49" s="429"/>
      <c r="SFL49" s="429"/>
      <c r="SFM49" s="429"/>
      <c r="SFN49" s="429"/>
      <c r="SFO49" s="429"/>
      <c r="SFP49" s="429"/>
      <c r="SFQ49" s="429"/>
      <c r="SFR49" s="429"/>
      <c r="SFS49" s="429"/>
      <c r="SFT49" s="429"/>
      <c r="SFU49" s="429"/>
      <c r="SFV49" s="429"/>
      <c r="SFW49" s="429"/>
      <c r="SFX49" s="429"/>
      <c r="SFY49" s="429"/>
      <c r="SFZ49" s="429"/>
      <c r="SGA49" s="429"/>
      <c r="SGB49" s="429"/>
      <c r="SGC49" s="429"/>
      <c r="SGD49" s="429"/>
      <c r="SGE49" s="429"/>
      <c r="SGF49" s="429"/>
      <c r="SGG49" s="429"/>
      <c r="SGH49" s="429"/>
      <c r="SGI49" s="429"/>
      <c r="SGJ49" s="429"/>
      <c r="SGK49" s="429"/>
      <c r="SGL49" s="429"/>
      <c r="SGM49" s="429"/>
      <c r="SGN49" s="429"/>
      <c r="SGO49" s="429"/>
      <c r="SGP49" s="429"/>
      <c r="SGQ49" s="429"/>
      <c r="SGR49" s="429"/>
      <c r="SGS49" s="429"/>
      <c r="SGT49" s="429"/>
      <c r="SGU49" s="429"/>
      <c r="SGV49" s="429"/>
      <c r="SGW49" s="429"/>
      <c r="SGX49" s="429"/>
      <c r="SGY49" s="429"/>
      <c r="SGZ49" s="429"/>
      <c r="SHA49" s="429"/>
      <c r="SHB49" s="429"/>
      <c r="SHC49" s="429"/>
      <c r="SHD49" s="429"/>
      <c r="SHE49" s="429"/>
      <c r="SHF49" s="429"/>
      <c r="SHG49" s="429"/>
      <c r="SHH49" s="429"/>
      <c r="SHI49" s="429"/>
      <c r="SHJ49" s="429"/>
      <c r="SHK49" s="429"/>
      <c r="SHL49" s="429"/>
      <c r="SHM49" s="429"/>
      <c r="SHN49" s="429"/>
      <c r="SHO49" s="429"/>
      <c r="SHP49" s="429"/>
      <c r="SHQ49" s="429"/>
      <c r="SHR49" s="429"/>
      <c r="SHS49" s="429"/>
      <c r="SHT49" s="429"/>
      <c r="SHU49" s="429"/>
      <c r="SHV49" s="429"/>
      <c r="SHW49" s="429"/>
      <c r="SHX49" s="429"/>
      <c r="SHY49" s="429"/>
      <c r="SHZ49" s="429"/>
      <c r="SIA49" s="429"/>
      <c r="SIB49" s="429"/>
      <c r="SIC49" s="429"/>
      <c r="SID49" s="429"/>
      <c r="SIE49" s="429"/>
      <c r="SIF49" s="429"/>
      <c r="SIG49" s="429"/>
      <c r="SIH49" s="429"/>
      <c r="SII49" s="429"/>
      <c r="SIJ49" s="429"/>
      <c r="SIK49" s="429"/>
      <c r="SIL49" s="429"/>
      <c r="SIM49" s="429"/>
      <c r="SIN49" s="429"/>
      <c r="SIO49" s="429"/>
      <c r="SIP49" s="429"/>
      <c r="SIQ49" s="429"/>
      <c r="SIR49" s="429"/>
      <c r="SIS49" s="429"/>
      <c r="SIT49" s="429"/>
      <c r="SIU49" s="429"/>
      <c r="SIV49" s="429"/>
      <c r="SIW49" s="429"/>
      <c r="SIX49" s="429"/>
      <c r="SIY49" s="429"/>
      <c r="SIZ49" s="429"/>
      <c r="SJA49" s="429"/>
      <c r="SJB49" s="429"/>
      <c r="SJC49" s="429"/>
      <c r="SJD49" s="429"/>
      <c r="SJE49" s="429"/>
      <c r="SJF49" s="429"/>
      <c r="SJG49" s="429"/>
      <c r="SJH49" s="429"/>
      <c r="SJI49" s="429"/>
      <c r="SJJ49" s="429"/>
      <c r="SJK49" s="429"/>
      <c r="SJL49" s="429"/>
      <c r="SJM49" s="429"/>
      <c r="SJN49" s="429"/>
      <c r="SJO49" s="429"/>
      <c r="SJP49" s="429"/>
      <c r="SJQ49" s="429"/>
      <c r="SJR49" s="429"/>
      <c r="SJS49" s="429"/>
      <c r="SJT49" s="429"/>
      <c r="SJU49" s="429"/>
      <c r="SJV49" s="429"/>
      <c r="SJW49" s="429"/>
      <c r="SJX49" s="429"/>
      <c r="SJY49" s="429"/>
      <c r="SJZ49" s="429"/>
      <c r="SKA49" s="429"/>
      <c r="SKB49" s="429"/>
      <c r="SKC49" s="429"/>
      <c r="SKD49" s="429"/>
      <c r="SKE49" s="429"/>
      <c r="SKF49" s="429"/>
      <c r="SKG49" s="429"/>
      <c r="SKH49" s="429"/>
      <c r="SKI49" s="429"/>
      <c r="SKJ49" s="429"/>
      <c r="SKK49" s="429"/>
      <c r="SKL49" s="429"/>
      <c r="SKM49" s="429"/>
      <c r="SKN49" s="429"/>
      <c r="SKO49" s="429"/>
      <c r="SKP49" s="429"/>
      <c r="SKQ49" s="429"/>
      <c r="SKR49" s="429"/>
      <c r="SKS49" s="429"/>
      <c r="SKT49" s="429"/>
      <c r="SKU49" s="429"/>
      <c r="SKV49" s="429"/>
      <c r="SKW49" s="429"/>
      <c r="SKX49" s="429"/>
      <c r="SKY49" s="429"/>
      <c r="SKZ49" s="429"/>
      <c r="SLA49" s="429"/>
      <c r="SLB49" s="429"/>
      <c r="SLC49" s="429"/>
      <c r="SLD49" s="429"/>
      <c r="SLE49" s="429"/>
      <c r="SLF49" s="429"/>
      <c r="SLG49" s="429"/>
      <c r="SLH49" s="429"/>
      <c r="SLI49" s="429"/>
      <c r="SLJ49" s="429"/>
      <c r="SLK49" s="429"/>
      <c r="SLL49" s="429"/>
      <c r="SLM49" s="429"/>
      <c r="SLN49" s="429"/>
      <c r="SLO49" s="429"/>
      <c r="SLP49" s="429"/>
      <c r="SLQ49" s="429"/>
      <c r="SLR49" s="429"/>
      <c r="SLS49" s="429"/>
      <c r="SLT49" s="429"/>
      <c r="SLU49" s="429"/>
      <c r="SLV49" s="429"/>
      <c r="SLW49" s="429"/>
      <c r="SLX49" s="429"/>
      <c r="SLY49" s="429"/>
      <c r="SLZ49" s="429"/>
      <c r="SMA49" s="429"/>
      <c r="SMB49" s="429"/>
      <c r="SMC49" s="429"/>
      <c r="SMD49" s="429"/>
      <c r="SME49" s="429"/>
      <c r="SMF49" s="429"/>
      <c r="SMG49" s="429"/>
      <c r="SMH49" s="429"/>
      <c r="SMI49" s="429"/>
      <c r="SMJ49" s="429"/>
      <c r="SMK49" s="429"/>
      <c r="SML49" s="429"/>
      <c r="SMM49" s="429"/>
      <c r="SMN49" s="429"/>
      <c r="SMO49" s="429"/>
      <c r="SMP49" s="429"/>
      <c r="SMQ49" s="429"/>
      <c r="SMR49" s="429"/>
      <c r="SMS49" s="429"/>
      <c r="SMT49" s="429"/>
      <c r="SMU49" s="429"/>
      <c r="SMV49" s="429"/>
      <c r="SMW49" s="429"/>
      <c r="SMX49" s="429"/>
      <c r="SMY49" s="429"/>
      <c r="SMZ49" s="429"/>
      <c r="SNA49" s="429"/>
      <c r="SNB49" s="429"/>
      <c r="SNC49" s="429"/>
      <c r="SND49" s="429"/>
      <c r="SNE49" s="429"/>
      <c r="SNF49" s="429"/>
      <c r="SNG49" s="429"/>
      <c r="SNH49" s="429"/>
      <c r="SNI49" s="429"/>
      <c r="SNJ49" s="429"/>
      <c r="SNK49" s="429"/>
      <c r="SNL49" s="429"/>
      <c r="SNM49" s="429"/>
      <c r="SNN49" s="429"/>
      <c r="SNO49" s="429"/>
      <c r="SNP49" s="429"/>
      <c r="SNQ49" s="429"/>
      <c r="SNR49" s="429"/>
      <c r="SNS49" s="429"/>
      <c r="SNT49" s="429"/>
      <c r="SNU49" s="429"/>
      <c r="SNV49" s="429"/>
      <c r="SNW49" s="429"/>
      <c r="SNX49" s="429"/>
      <c r="SNY49" s="429"/>
      <c r="SNZ49" s="429"/>
      <c r="SOA49" s="429"/>
      <c r="SOB49" s="429"/>
      <c r="SOC49" s="429"/>
      <c r="SOD49" s="429"/>
      <c r="SOE49" s="429"/>
      <c r="SOF49" s="429"/>
      <c r="SOG49" s="429"/>
      <c r="SOH49" s="429"/>
      <c r="SOI49" s="429"/>
      <c r="SOJ49" s="429"/>
      <c r="SOK49" s="429"/>
      <c r="SOL49" s="429"/>
      <c r="SOM49" s="429"/>
      <c r="SON49" s="429"/>
      <c r="SOO49" s="429"/>
      <c r="SOP49" s="429"/>
      <c r="SOQ49" s="429"/>
      <c r="SOR49" s="429"/>
      <c r="SOS49" s="429"/>
      <c r="SOT49" s="429"/>
      <c r="SOU49" s="429"/>
      <c r="SOV49" s="429"/>
      <c r="SOW49" s="429"/>
      <c r="SOX49" s="429"/>
      <c r="SOY49" s="429"/>
      <c r="SOZ49" s="429"/>
      <c r="SPA49" s="429"/>
      <c r="SPB49" s="429"/>
      <c r="SPC49" s="429"/>
      <c r="SPD49" s="429"/>
      <c r="SPE49" s="429"/>
      <c r="SPF49" s="429"/>
      <c r="SPG49" s="429"/>
      <c r="SPH49" s="429"/>
      <c r="SPI49" s="429"/>
      <c r="SPJ49" s="429"/>
      <c r="SPK49" s="429"/>
      <c r="SPL49" s="429"/>
      <c r="SPM49" s="429"/>
      <c r="SPN49" s="429"/>
      <c r="SPO49" s="429"/>
      <c r="SPP49" s="429"/>
      <c r="SPQ49" s="429"/>
      <c r="SPR49" s="429"/>
      <c r="SPS49" s="429"/>
      <c r="SPT49" s="429"/>
      <c r="SPU49" s="429"/>
      <c r="SPV49" s="429"/>
      <c r="SPW49" s="429"/>
      <c r="SPX49" s="429"/>
      <c r="SPY49" s="429"/>
      <c r="SPZ49" s="429"/>
      <c r="SQA49" s="429"/>
      <c r="SQB49" s="429"/>
      <c r="SQC49" s="429"/>
      <c r="SQD49" s="429"/>
      <c r="SQE49" s="429"/>
      <c r="SQF49" s="429"/>
      <c r="SQG49" s="429"/>
      <c r="SQH49" s="429"/>
      <c r="SQI49" s="429"/>
      <c r="SQJ49" s="429"/>
      <c r="SQK49" s="429"/>
      <c r="SQL49" s="429"/>
      <c r="SQM49" s="429"/>
      <c r="SQN49" s="429"/>
      <c r="SQO49" s="429"/>
      <c r="SQP49" s="429"/>
      <c r="SQQ49" s="429"/>
      <c r="SQR49" s="429"/>
      <c r="SQS49" s="429"/>
      <c r="SQT49" s="429"/>
      <c r="SQU49" s="429"/>
      <c r="SQV49" s="429"/>
      <c r="SQW49" s="429"/>
      <c r="SQX49" s="429"/>
      <c r="SQY49" s="429"/>
      <c r="SQZ49" s="429"/>
      <c r="SRA49" s="429"/>
      <c r="SRB49" s="429"/>
      <c r="SRC49" s="429"/>
      <c r="SRD49" s="429"/>
      <c r="SRE49" s="429"/>
      <c r="SRF49" s="429"/>
      <c r="SRG49" s="429"/>
      <c r="SRH49" s="429"/>
      <c r="SRI49" s="429"/>
      <c r="SRJ49" s="429"/>
      <c r="SRK49" s="429"/>
      <c r="SRL49" s="429"/>
      <c r="SRM49" s="429"/>
      <c r="SRN49" s="429"/>
      <c r="SRO49" s="429"/>
      <c r="SRP49" s="429"/>
      <c r="SRQ49" s="429"/>
      <c r="SRR49" s="429"/>
      <c r="SRS49" s="429"/>
      <c r="SRT49" s="429"/>
      <c r="SRU49" s="429"/>
      <c r="SRV49" s="429"/>
      <c r="SRW49" s="429"/>
      <c r="SRX49" s="429"/>
      <c r="SRY49" s="429"/>
      <c r="SRZ49" s="429"/>
      <c r="SSA49" s="429"/>
      <c r="SSB49" s="429"/>
      <c r="SSC49" s="429"/>
      <c r="SSD49" s="429"/>
      <c r="SSE49" s="429"/>
      <c r="SSF49" s="429"/>
      <c r="SSG49" s="429"/>
      <c r="SSH49" s="429"/>
      <c r="SSI49" s="429"/>
      <c r="SSJ49" s="429"/>
      <c r="SSK49" s="429"/>
      <c r="SSL49" s="429"/>
      <c r="SSM49" s="429"/>
      <c r="SSN49" s="429"/>
      <c r="SSO49" s="429"/>
      <c r="SSP49" s="429"/>
      <c r="SSQ49" s="429"/>
      <c r="SSR49" s="429"/>
      <c r="SSS49" s="429"/>
      <c r="SST49" s="429"/>
      <c r="SSU49" s="429"/>
      <c r="SSV49" s="429"/>
      <c r="SSW49" s="429"/>
      <c r="SSX49" s="429"/>
      <c r="SSY49" s="429"/>
      <c r="SSZ49" s="429"/>
      <c r="STA49" s="429"/>
      <c r="STB49" s="429"/>
      <c r="STC49" s="429"/>
      <c r="STD49" s="429"/>
      <c r="STE49" s="429"/>
      <c r="STF49" s="429"/>
      <c r="STG49" s="429"/>
      <c r="STH49" s="429"/>
      <c r="STI49" s="429"/>
      <c r="STJ49" s="429"/>
      <c r="STK49" s="429"/>
      <c r="STL49" s="429"/>
      <c r="STM49" s="429"/>
      <c r="STN49" s="429"/>
      <c r="STO49" s="429"/>
      <c r="STP49" s="429"/>
      <c r="STQ49" s="429"/>
      <c r="STR49" s="429"/>
      <c r="STS49" s="429"/>
      <c r="STT49" s="429"/>
      <c r="STU49" s="429"/>
      <c r="STV49" s="429"/>
      <c r="STW49" s="429"/>
      <c r="STX49" s="429"/>
      <c r="STY49" s="429"/>
      <c r="STZ49" s="429"/>
      <c r="SUA49" s="429"/>
      <c r="SUB49" s="429"/>
      <c r="SUC49" s="429"/>
      <c r="SUD49" s="429"/>
      <c r="SUE49" s="429"/>
      <c r="SUF49" s="429"/>
      <c r="SUG49" s="429"/>
      <c r="SUH49" s="429"/>
      <c r="SUI49" s="429"/>
      <c r="SUJ49" s="429"/>
      <c r="SUK49" s="429"/>
      <c r="SUL49" s="429"/>
      <c r="SUM49" s="429"/>
      <c r="SUN49" s="429"/>
      <c r="SUO49" s="429"/>
      <c r="SUP49" s="429"/>
      <c r="SUQ49" s="429"/>
      <c r="SUR49" s="429"/>
      <c r="SUS49" s="429"/>
      <c r="SUT49" s="429"/>
      <c r="SUU49" s="429"/>
      <c r="SUV49" s="429"/>
      <c r="SUW49" s="429"/>
      <c r="SUX49" s="429"/>
      <c r="SUY49" s="429"/>
      <c r="SUZ49" s="429"/>
      <c r="SVA49" s="429"/>
      <c r="SVB49" s="429"/>
      <c r="SVC49" s="429"/>
      <c r="SVD49" s="429"/>
      <c r="SVE49" s="429"/>
      <c r="SVF49" s="429"/>
      <c r="SVG49" s="429"/>
      <c r="SVH49" s="429"/>
      <c r="SVI49" s="429"/>
      <c r="SVJ49" s="429"/>
      <c r="SVK49" s="429"/>
      <c r="SVL49" s="429"/>
      <c r="SVM49" s="429"/>
      <c r="SVN49" s="429"/>
      <c r="SVO49" s="429"/>
      <c r="SVP49" s="429"/>
      <c r="SVQ49" s="429"/>
      <c r="SVR49" s="429"/>
      <c r="SVS49" s="429"/>
      <c r="SVT49" s="429"/>
      <c r="SVU49" s="429"/>
      <c r="SVV49" s="429"/>
      <c r="SVW49" s="429"/>
      <c r="SVX49" s="429"/>
      <c r="SVY49" s="429"/>
      <c r="SVZ49" s="429"/>
      <c r="SWA49" s="429"/>
      <c r="SWB49" s="429"/>
      <c r="SWC49" s="429"/>
      <c r="SWD49" s="429"/>
      <c r="SWE49" s="429"/>
      <c r="SWF49" s="429"/>
      <c r="SWG49" s="429"/>
      <c r="SWH49" s="429"/>
      <c r="SWI49" s="429"/>
      <c r="SWJ49" s="429"/>
      <c r="SWK49" s="429"/>
      <c r="SWL49" s="429"/>
      <c r="SWM49" s="429"/>
      <c r="SWN49" s="429"/>
      <c r="SWO49" s="429"/>
      <c r="SWP49" s="429"/>
      <c r="SWQ49" s="429"/>
      <c r="SWR49" s="429"/>
      <c r="SWS49" s="429"/>
      <c r="SWT49" s="429"/>
      <c r="SWU49" s="429"/>
      <c r="SWV49" s="429"/>
      <c r="SWW49" s="429"/>
      <c r="SWX49" s="429"/>
      <c r="SWY49" s="429"/>
      <c r="SWZ49" s="429"/>
      <c r="SXA49" s="429"/>
      <c r="SXB49" s="429"/>
      <c r="SXC49" s="429"/>
      <c r="SXD49" s="429"/>
      <c r="SXE49" s="429"/>
      <c r="SXF49" s="429"/>
      <c r="SXG49" s="429"/>
      <c r="SXH49" s="429"/>
      <c r="SXI49" s="429"/>
      <c r="SXJ49" s="429"/>
      <c r="SXK49" s="429"/>
      <c r="SXL49" s="429"/>
      <c r="SXM49" s="429"/>
      <c r="SXN49" s="429"/>
      <c r="SXO49" s="429"/>
      <c r="SXP49" s="429"/>
      <c r="SXQ49" s="429"/>
      <c r="SXR49" s="429"/>
      <c r="SXS49" s="429"/>
      <c r="SXT49" s="429"/>
      <c r="SXU49" s="429"/>
      <c r="SXV49" s="429"/>
      <c r="SXW49" s="429"/>
      <c r="SXX49" s="429"/>
      <c r="SXY49" s="429"/>
      <c r="SXZ49" s="429"/>
      <c r="SYA49" s="429"/>
      <c r="SYB49" s="429"/>
      <c r="SYC49" s="429"/>
      <c r="SYD49" s="429"/>
      <c r="SYE49" s="429"/>
      <c r="SYF49" s="429"/>
      <c r="SYG49" s="429"/>
      <c r="SYH49" s="429"/>
      <c r="SYI49" s="429"/>
      <c r="SYJ49" s="429"/>
      <c r="SYK49" s="429"/>
      <c r="SYL49" s="429"/>
      <c r="SYM49" s="429"/>
      <c r="SYN49" s="429"/>
      <c r="SYO49" s="429"/>
      <c r="SYP49" s="429"/>
      <c r="SYQ49" s="429"/>
      <c r="SYR49" s="429"/>
      <c r="SYS49" s="429"/>
      <c r="SYT49" s="429"/>
      <c r="SYU49" s="429"/>
      <c r="SYV49" s="429"/>
      <c r="SYW49" s="429"/>
      <c r="SYX49" s="429"/>
      <c r="SYY49" s="429"/>
      <c r="SYZ49" s="429"/>
      <c r="SZA49" s="429"/>
      <c r="SZB49" s="429"/>
      <c r="SZC49" s="429"/>
      <c r="SZD49" s="429"/>
      <c r="SZE49" s="429"/>
      <c r="SZF49" s="429"/>
      <c r="SZG49" s="429"/>
      <c r="SZH49" s="429"/>
      <c r="SZI49" s="429"/>
      <c r="SZJ49" s="429"/>
      <c r="SZK49" s="429"/>
      <c r="SZL49" s="429"/>
      <c r="SZM49" s="429"/>
      <c r="SZN49" s="429"/>
      <c r="SZO49" s="429"/>
      <c r="SZP49" s="429"/>
      <c r="SZQ49" s="429"/>
      <c r="SZR49" s="429"/>
      <c r="SZS49" s="429"/>
      <c r="SZT49" s="429"/>
      <c r="SZU49" s="429"/>
      <c r="SZV49" s="429"/>
      <c r="SZW49" s="429"/>
      <c r="SZX49" s="429"/>
      <c r="SZY49" s="429"/>
      <c r="SZZ49" s="429"/>
      <c r="TAA49" s="429"/>
      <c r="TAB49" s="429"/>
      <c r="TAC49" s="429"/>
      <c r="TAD49" s="429"/>
      <c r="TAE49" s="429"/>
      <c r="TAF49" s="429"/>
      <c r="TAG49" s="429"/>
      <c r="TAH49" s="429"/>
      <c r="TAI49" s="429"/>
      <c r="TAJ49" s="429"/>
      <c r="TAK49" s="429"/>
      <c r="TAL49" s="429"/>
      <c r="TAM49" s="429"/>
      <c r="TAN49" s="429"/>
      <c r="TAO49" s="429"/>
      <c r="TAP49" s="429"/>
      <c r="TAQ49" s="429"/>
      <c r="TAR49" s="429"/>
      <c r="TAS49" s="429"/>
      <c r="TAT49" s="429"/>
      <c r="TAU49" s="429"/>
      <c r="TAV49" s="429"/>
      <c r="TAW49" s="429"/>
      <c r="TAX49" s="429"/>
      <c r="TAY49" s="429"/>
      <c r="TAZ49" s="429"/>
      <c r="TBA49" s="429"/>
      <c r="TBB49" s="429"/>
      <c r="TBC49" s="429"/>
      <c r="TBD49" s="429"/>
      <c r="TBE49" s="429"/>
      <c r="TBF49" s="429"/>
      <c r="TBG49" s="429"/>
      <c r="TBH49" s="429"/>
      <c r="TBI49" s="429"/>
      <c r="TBJ49" s="429"/>
      <c r="TBK49" s="429"/>
      <c r="TBL49" s="429"/>
      <c r="TBM49" s="429"/>
      <c r="TBN49" s="429"/>
      <c r="TBO49" s="429"/>
      <c r="TBP49" s="429"/>
      <c r="TBQ49" s="429"/>
      <c r="TBR49" s="429"/>
      <c r="TBS49" s="429"/>
      <c r="TBT49" s="429"/>
      <c r="TBU49" s="429"/>
      <c r="TBV49" s="429"/>
      <c r="TBW49" s="429"/>
      <c r="TBX49" s="429"/>
      <c r="TBY49" s="429"/>
      <c r="TBZ49" s="429"/>
      <c r="TCA49" s="429"/>
      <c r="TCB49" s="429"/>
      <c r="TCC49" s="429"/>
      <c r="TCD49" s="429"/>
      <c r="TCE49" s="429"/>
      <c r="TCF49" s="429"/>
      <c r="TCG49" s="429"/>
      <c r="TCH49" s="429"/>
      <c r="TCI49" s="429"/>
      <c r="TCJ49" s="429"/>
      <c r="TCK49" s="429"/>
      <c r="TCL49" s="429"/>
      <c r="TCM49" s="429"/>
      <c r="TCN49" s="429"/>
      <c r="TCO49" s="429"/>
      <c r="TCP49" s="429"/>
      <c r="TCQ49" s="429"/>
      <c r="TCR49" s="429"/>
      <c r="TCS49" s="429"/>
      <c r="TCT49" s="429"/>
      <c r="TCU49" s="429"/>
      <c r="TCV49" s="429"/>
      <c r="TCW49" s="429"/>
      <c r="TCX49" s="429"/>
      <c r="TCY49" s="429"/>
      <c r="TCZ49" s="429"/>
      <c r="TDA49" s="429"/>
      <c r="TDB49" s="429"/>
      <c r="TDC49" s="429"/>
      <c r="TDD49" s="429"/>
      <c r="TDE49" s="429"/>
      <c r="TDF49" s="429"/>
      <c r="TDG49" s="429"/>
      <c r="TDH49" s="429"/>
      <c r="TDI49" s="429"/>
      <c r="TDJ49" s="429"/>
      <c r="TDK49" s="429"/>
      <c r="TDL49" s="429"/>
      <c r="TDM49" s="429"/>
      <c r="TDN49" s="429"/>
      <c r="TDO49" s="429"/>
      <c r="TDP49" s="429"/>
      <c r="TDQ49" s="429"/>
      <c r="TDR49" s="429"/>
      <c r="TDS49" s="429"/>
      <c r="TDT49" s="429"/>
      <c r="TDU49" s="429"/>
      <c r="TDV49" s="429"/>
      <c r="TDW49" s="429"/>
      <c r="TDX49" s="429"/>
      <c r="TDY49" s="429"/>
      <c r="TDZ49" s="429"/>
      <c r="TEA49" s="429"/>
      <c r="TEB49" s="429"/>
      <c r="TEC49" s="429"/>
      <c r="TED49" s="429"/>
      <c r="TEE49" s="429"/>
      <c r="TEF49" s="429"/>
      <c r="TEG49" s="429"/>
      <c r="TEH49" s="429"/>
      <c r="TEI49" s="429"/>
      <c r="TEJ49" s="429"/>
      <c r="TEK49" s="429"/>
      <c r="TEL49" s="429"/>
      <c r="TEM49" s="429"/>
      <c r="TEN49" s="429"/>
      <c r="TEO49" s="429"/>
      <c r="TEP49" s="429"/>
      <c r="TEQ49" s="429"/>
      <c r="TER49" s="429"/>
      <c r="TES49" s="429"/>
      <c r="TET49" s="429"/>
      <c r="TEU49" s="429"/>
      <c r="TEV49" s="429"/>
      <c r="TEW49" s="429"/>
      <c r="TEX49" s="429"/>
      <c r="TEY49" s="429"/>
      <c r="TEZ49" s="429"/>
      <c r="TFA49" s="429"/>
      <c r="TFB49" s="429"/>
      <c r="TFC49" s="429"/>
      <c r="TFD49" s="429"/>
      <c r="TFE49" s="429"/>
      <c r="TFF49" s="429"/>
      <c r="TFG49" s="429"/>
      <c r="TFH49" s="429"/>
      <c r="TFI49" s="429"/>
      <c r="TFJ49" s="429"/>
      <c r="TFK49" s="429"/>
      <c r="TFL49" s="429"/>
      <c r="TFM49" s="429"/>
      <c r="TFN49" s="429"/>
      <c r="TFO49" s="429"/>
      <c r="TFP49" s="429"/>
      <c r="TFQ49" s="429"/>
      <c r="TFR49" s="429"/>
      <c r="TFS49" s="429"/>
      <c r="TFT49" s="429"/>
      <c r="TFU49" s="429"/>
      <c r="TFV49" s="429"/>
      <c r="TFW49" s="429"/>
      <c r="TFX49" s="429"/>
      <c r="TFY49" s="429"/>
      <c r="TFZ49" s="429"/>
      <c r="TGA49" s="429"/>
      <c r="TGB49" s="429"/>
      <c r="TGC49" s="429"/>
      <c r="TGD49" s="429"/>
      <c r="TGE49" s="429"/>
      <c r="TGF49" s="429"/>
      <c r="TGG49" s="429"/>
      <c r="TGH49" s="429"/>
      <c r="TGI49" s="429"/>
      <c r="TGJ49" s="429"/>
      <c r="TGK49" s="429"/>
      <c r="TGL49" s="429"/>
      <c r="TGM49" s="429"/>
      <c r="TGN49" s="429"/>
      <c r="TGO49" s="429"/>
      <c r="TGP49" s="429"/>
      <c r="TGQ49" s="429"/>
      <c r="TGR49" s="429"/>
      <c r="TGS49" s="429"/>
      <c r="TGT49" s="429"/>
      <c r="TGU49" s="429"/>
      <c r="TGV49" s="429"/>
      <c r="TGW49" s="429"/>
      <c r="TGX49" s="429"/>
      <c r="TGY49" s="429"/>
      <c r="TGZ49" s="429"/>
      <c r="THA49" s="429"/>
      <c r="THB49" s="429"/>
      <c r="THC49" s="429"/>
      <c r="THD49" s="429"/>
      <c r="THE49" s="429"/>
      <c r="THF49" s="429"/>
      <c r="THG49" s="429"/>
      <c r="THH49" s="429"/>
      <c r="THI49" s="429"/>
      <c r="THJ49" s="429"/>
      <c r="THK49" s="429"/>
      <c r="THL49" s="429"/>
      <c r="THM49" s="429"/>
      <c r="THN49" s="429"/>
      <c r="THO49" s="429"/>
      <c r="THP49" s="429"/>
      <c r="THQ49" s="429"/>
      <c r="THR49" s="429"/>
      <c r="THS49" s="429"/>
      <c r="THT49" s="429"/>
      <c r="THU49" s="429"/>
      <c r="THV49" s="429"/>
      <c r="THW49" s="429"/>
      <c r="THX49" s="429"/>
      <c r="THY49" s="429"/>
      <c r="THZ49" s="429"/>
      <c r="TIA49" s="429"/>
      <c r="TIB49" s="429"/>
      <c r="TIC49" s="429"/>
      <c r="TID49" s="429"/>
      <c r="TIE49" s="429"/>
      <c r="TIF49" s="429"/>
      <c r="TIG49" s="429"/>
      <c r="TIH49" s="429"/>
      <c r="TII49" s="429"/>
      <c r="TIJ49" s="429"/>
      <c r="TIK49" s="429"/>
      <c r="TIL49" s="429"/>
      <c r="TIM49" s="429"/>
      <c r="TIN49" s="429"/>
      <c r="TIO49" s="429"/>
      <c r="TIP49" s="429"/>
      <c r="TIQ49" s="429"/>
      <c r="TIR49" s="429"/>
      <c r="TIS49" s="429"/>
      <c r="TIT49" s="429"/>
      <c r="TIU49" s="429"/>
      <c r="TIV49" s="429"/>
      <c r="TIW49" s="429"/>
      <c r="TIX49" s="429"/>
      <c r="TIY49" s="429"/>
      <c r="TIZ49" s="429"/>
      <c r="TJA49" s="429"/>
      <c r="TJB49" s="429"/>
      <c r="TJC49" s="429"/>
      <c r="TJD49" s="429"/>
      <c r="TJE49" s="429"/>
      <c r="TJF49" s="429"/>
      <c r="TJG49" s="429"/>
      <c r="TJH49" s="429"/>
      <c r="TJI49" s="429"/>
      <c r="TJJ49" s="429"/>
      <c r="TJK49" s="429"/>
      <c r="TJL49" s="429"/>
      <c r="TJM49" s="429"/>
      <c r="TJN49" s="429"/>
      <c r="TJO49" s="429"/>
      <c r="TJP49" s="429"/>
      <c r="TJQ49" s="429"/>
      <c r="TJR49" s="429"/>
      <c r="TJS49" s="429"/>
      <c r="TJT49" s="429"/>
      <c r="TJU49" s="429"/>
      <c r="TJV49" s="429"/>
      <c r="TJW49" s="429"/>
      <c r="TJX49" s="429"/>
      <c r="TJY49" s="429"/>
      <c r="TJZ49" s="429"/>
      <c r="TKA49" s="429"/>
      <c r="TKB49" s="429"/>
      <c r="TKC49" s="429"/>
      <c r="TKD49" s="429"/>
      <c r="TKE49" s="429"/>
      <c r="TKF49" s="429"/>
      <c r="TKG49" s="429"/>
      <c r="TKH49" s="429"/>
      <c r="TKI49" s="429"/>
      <c r="TKJ49" s="429"/>
      <c r="TKK49" s="429"/>
      <c r="TKL49" s="429"/>
      <c r="TKM49" s="429"/>
      <c r="TKN49" s="429"/>
      <c r="TKO49" s="429"/>
      <c r="TKP49" s="429"/>
      <c r="TKQ49" s="429"/>
      <c r="TKR49" s="429"/>
      <c r="TKS49" s="429"/>
      <c r="TKT49" s="429"/>
      <c r="TKU49" s="429"/>
      <c r="TKV49" s="429"/>
      <c r="TKW49" s="429"/>
      <c r="TKX49" s="429"/>
      <c r="TKY49" s="429"/>
      <c r="TKZ49" s="429"/>
      <c r="TLA49" s="429"/>
      <c r="TLB49" s="429"/>
      <c r="TLC49" s="429"/>
      <c r="TLD49" s="429"/>
      <c r="TLE49" s="429"/>
      <c r="TLF49" s="429"/>
      <c r="TLG49" s="429"/>
      <c r="TLH49" s="429"/>
      <c r="TLI49" s="429"/>
      <c r="TLJ49" s="429"/>
      <c r="TLK49" s="429"/>
      <c r="TLL49" s="429"/>
      <c r="TLM49" s="429"/>
      <c r="TLN49" s="429"/>
      <c r="TLO49" s="429"/>
      <c r="TLP49" s="429"/>
      <c r="TLQ49" s="429"/>
      <c r="TLR49" s="429"/>
      <c r="TLS49" s="429"/>
      <c r="TLT49" s="429"/>
      <c r="TLU49" s="429"/>
      <c r="TLV49" s="429"/>
      <c r="TLW49" s="429"/>
      <c r="TLX49" s="429"/>
      <c r="TLY49" s="429"/>
      <c r="TLZ49" s="429"/>
      <c r="TMA49" s="429"/>
      <c r="TMB49" s="429"/>
      <c r="TMC49" s="429"/>
      <c r="TMD49" s="429"/>
      <c r="TME49" s="429"/>
      <c r="TMF49" s="429"/>
      <c r="TMG49" s="429"/>
      <c r="TMH49" s="429"/>
      <c r="TMI49" s="429"/>
      <c r="TMJ49" s="429"/>
      <c r="TMK49" s="429"/>
      <c r="TML49" s="429"/>
      <c r="TMM49" s="429"/>
      <c r="TMN49" s="429"/>
      <c r="TMO49" s="429"/>
      <c r="TMP49" s="429"/>
      <c r="TMQ49" s="429"/>
      <c r="TMR49" s="429"/>
      <c r="TMS49" s="429"/>
      <c r="TMT49" s="429"/>
      <c r="TMU49" s="429"/>
      <c r="TMV49" s="429"/>
      <c r="TMW49" s="429"/>
      <c r="TMX49" s="429"/>
      <c r="TMY49" s="429"/>
      <c r="TMZ49" s="429"/>
      <c r="TNA49" s="429"/>
      <c r="TNB49" s="429"/>
      <c r="TNC49" s="429"/>
      <c r="TND49" s="429"/>
      <c r="TNE49" s="429"/>
      <c r="TNF49" s="429"/>
      <c r="TNG49" s="429"/>
      <c r="TNH49" s="429"/>
      <c r="TNI49" s="429"/>
      <c r="TNJ49" s="429"/>
      <c r="TNK49" s="429"/>
      <c r="TNL49" s="429"/>
      <c r="TNM49" s="429"/>
      <c r="TNN49" s="429"/>
      <c r="TNO49" s="429"/>
      <c r="TNP49" s="429"/>
      <c r="TNQ49" s="429"/>
      <c r="TNR49" s="429"/>
      <c r="TNS49" s="429"/>
      <c r="TNT49" s="429"/>
      <c r="TNU49" s="429"/>
      <c r="TNV49" s="429"/>
      <c r="TNW49" s="429"/>
      <c r="TNX49" s="429"/>
      <c r="TNY49" s="429"/>
      <c r="TNZ49" s="429"/>
      <c r="TOA49" s="429"/>
      <c r="TOB49" s="429"/>
      <c r="TOC49" s="429"/>
      <c r="TOD49" s="429"/>
      <c r="TOE49" s="429"/>
      <c r="TOF49" s="429"/>
      <c r="TOG49" s="429"/>
      <c r="TOH49" s="429"/>
      <c r="TOI49" s="429"/>
      <c r="TOJ49" s="429"/>
      <c r="TOK49" s="429"/>
      <c r="TOL49" s="429"/>
      <c r="TOM49" s="429"/>
      <c r="TON49" s="429"/>
      <c r="TOO49" s="429"/>
      <c r="TOP49" s="429"/>
      <c r="TOQ49" s="429"/>
      <c r="TOR49" s="429"/>
      <c r="TOS49" s="429"/>
      <c r="TOT49" s="429"/>
      <c r="TOU49" s="429"/>
      <c r="TOV49" s="429"/>
      <c r="TOW49" s="429"/>
      <c r="TOX49" s="429"/>
      <c r="TOY49" s="429"/>
      <c r="TOZ49" s="429"/>
      <c r="TPA49" s="429"/>
      <c r="TPB49" s="429"/>
      <c r="TPC49" s="429"/>
      <c r="TPD49" s="429"/>
      <c r="TPE49" s="429"/>
      <c r="TPF49" s="429"/>
      <c r="TPG49" s="429"/>
      <c r="TPH49" s="429"/>
      <c r="TPI49" s="429"/>
      <c r="TPJ49" s="429"/>
      <c r="TPK49" s="429"/>
      <c r="TPL49" s="429"/>
      <c r="TPM49" s="429"/>
      <c r="TPN49" s="429"/>
      <c r="TPO49" s="429"/>
      <c r="TPP49" s="429"/>
      <c r="TPQ49" s="429"/>
      <c r="TPR49" s="429"/>
      <c r="TPS49" s="429"/>
      <c r="TPT49" s="429"/>
      <c r="TPU49" s="429"/>
      <c r="TPV49" s="429"/>
      <c r="TPW49" s="429"/>
      <c r="TPX49" s="429"/>
      <c r="TPY49" s="429"/>
      <c r="TPZ49" s="429"/>
      <c r="TQA49" s="429"/>
      <c r="TQB49" s="429"/>
      <c r="TQC49" s="429"/>
      <c r="TQD49" s="429"/>
      <c r="TQE49" s="429"/>
      <c r="TQF49" s="429"/>
      <c r="TQG49" s="429"/>
      <c r="TQH49" s="429"/>
      <c r="TQI49" s="429"/>
      <c r="TQJ49" s="429"/>
      <c r="TQK49" s="429"/>
      <c r="TQL49" s="429"/>
      <c r="TQM49" s="429"/>
      <c r="TQN49" s="429"/>
      <c r="TQO49" s="429"/>
      <c r="TQP49" s="429"/>
      <c r="TQQ49" s="429"/>
      <c r="TQR49" s="429"/>
      <c r="TQS49" s="429"/>
      <c r="TQT49" s="429"/>
      <c r="TQU49" s="429"/>
      <c r="TQV49" s="429"/>
      <c r="TQW49" s="429"/>
      <c r="TQX49" s="429"/>
      <c r="TQY49" s="429"/>
      <c r="TQZ49" s="429"/>
      <c r="TRA49" s="429"/>
      <c r="TRB49" s="429"/>
      <c r="TRC49" s="429"/>
      <c r="TRD49" s="429"/>
      <c r="TRE49" s="429"/>
      <c r="TRF49" s="429"/>
      <c r="TRG49" s="429"/>
      <c r="TRH49" s="429"/>
      <c r="TRI49" s="429"/>
      <c r="TRJ49" s="429"/>
      <c r="TRK49" s="429"/>
      <c r="TRL49" s="429"/>
      <c r="TRM49" s="429"/>
      <c r="TRN49" s="429"/>
      <c r="TRO49" s="429"/>
      <c r="TRP49" s="429"/>
      <c r="TRQ49" s="429"/>
      <c r="TRR49" s="429"/>
      <c r="TRS49" s="429"/>
      <c r="TRT49" s="429"/>
      <c r="TRU49" s="429"/>
      <c r="TRV49" s="429"/>
      <c r="TRW49" s="429"/>
      <c r="TRX49" s="429"/>
      <c r="TRY49" s="429"/>
      <c r="TRZ49" s="429"/>
      <c r="TSA49" s="429"/>
      <c r="TSB49" s="429"/>
      <c r="TSC49" s="429"/>
      <c r="TSD49" s="429"/>
      <c r="TSE49" s="429"/>
      <c r="TSF49" s="429"/>
      <c r="TSG49" s="429"/>
      <c r="TSH49" s="429"/>
      <c r="TSI49" s="429"/>
      <c r="TSJ49" s="429"/>
      <c r="TSK49" s="429"/>
      <c r="TSL49" s="429"/>
      <c r="TSM49" s="429"/>
      <c r="TSN49" s="429"/>
      <c r="TSO49" s="429"/>
      <c r="TSP49" s="429"/>
      <c r="TSQ49" s="429"/>
      <c r="TSR49" s="429"/>
      <c r="TSS49" s="429"/>
      <c r="TST49" s="429"/>
      <c r="TSU49" s="429"/>
      <c r="TSV49" s="429"/>
      <c r="TSW49" s="429"/>
      <c r="TSX49" s="429"/>
      <c r="TSY49" s="429"/>
      <c r="TSZ49" s="429"/>
      <c r="TTA49" s="429"/>
      <c r="TTB49" s="429"/>
      <c r="TTC49" s="429"/>
      <c r="TTD49" s="429"/>
      <c r="TTE49" s="429"/>
      <c r="TTF49" s="429"/>
      <c r="TTG49" s="429"/>
      <c r="TTH49" s="429"/>
      <c r="TTI49" s="429"/>
      <c r="TTJ49" s="429"/>
      <c r="TTK49" s="429"/>
      <c r="TTL49" s="429"/>
      <c r="TTM49" s="429"/>
      <c r="TTN49" s="429"/>
      <c r="TTO49" s="429"/>
      <c r="TTP49" s="429"/>
      <c r="TTQ49" s="429"/>
      <c r="TTR49" s="429"/>
      <c r="TTS49" s="429"/>
      <c r="TTT49" s="429"/>
      <c r="TTU49" s="429"/>
      <c r="TTV49" s="429"/>
      <c r="TTW49" s="429"/>
      <c r="TTX49" s="429"/>
      <c r="TTY49" s="429"/>
      <c r="TTZ49" s="429"/>
      <c r="TUA49" s="429"/>
      <c r="TUB49" s="429"/>
      <c r="TUC49" s="429"/>
      <c r="TUD49" s="429"/>
      <c r="TUE49" s="429"/>
      <c r="TUF49" s="429"/>
      <c r="TUG49" s="429"/>
      <c r="TUH49" s="429"/>
      <c r="TUI49" s="429"/>
      <c r="TUJ49" s="429"/>
      <c r="TUK49" s="429"/>
      <c r="TUL49" s="429"/>
      <c r="TUM49" s="429"/>
      <c r="TUN49" s="429"/>
      <c r="TUO49" s="429"/>
      <c r="TUP49" s="429"/>
      <c r="TUQ49" s="429"/>
      <c r="TUR49" s="429"/>
      <c r="TUS49" s="429"/>
      <c r="TUT49" s="429"/>
      <c r="TUU49" s="429"/>
      <c r="TUV49" s="429"/>
      <c r="TUW49" s="429"/>
      <c r="TUX49" s="429"/>
      <c r="TUY49" s="429"/>
      <c r="TUZ49" s="429"/>
      <c r="TVA49" s="429"/>
      <c r="TVB49" s="429"/>
      <c r="TVC49" s="429"/>
      <c r="TVD49" s="429"/>
      <c r="TVE49" s="429"/>
      <c r="TVF49" s="429"/>
      <c r="TVG49" s="429"/>
      <c r="TVH49" s="429"/>
      <c r="TVI49" s="429"/>
      <c r="TVJ49" s="429"/>
      <c r="TVK49" s="429"/>
      <c r="TVL49" s="429"/>
      <c r="TVM49" s="429"/>
      <c r="TVN49" s="429"/>
      <c r="TVO49" s="429"/>
      <c r="TVP49" s="429"/>
      <c r="TVQ49" s="429"/>
      <c r="TVR49" s="429"/>
      <c r="TVS49" s="429"/>
      <c r="TVT49" s="429"/>
      <c r="TVU49" s="429"/>
      <c r="TVV49" s="429"/>
      <c r="TVW49" s="429"/>
      <c r="TVX49" s="429"/>
      <c r="TVY49" s="429"/>
      <c r="TVZ49" s="429"/>
      <c r="TWA49" s="429"/>
      <c r="TWB49" s="429"/>
      <c r="TWC49" s="429"/>
      <c r="TWD49" s="429"/>
      <c r="TWE49" s="429"/>
      <c r="TWF49" s="429"/>
      <c r="TWG49" s="429"/>
      <c r="TWH49" s="429"/>
      <c r="TWI49" s="429"/>
      <c r="TWJ49" s="429"/>
      <c r="TWK49" s="429"/>
      <c r="TWL49" s="429"/>
      <c r="TWM49" s="429"/>
      <c r="TWN49" s="429"/>
      <c r="TWO49" s="429"/>
      <c r="TWP49" s="429"/>
      <c r="TWQ49" s="429"/>
      <c r="TWR49" s="429"/>
      <c r="TWS49" s="429"/>
      <c r="TWT49" s="429"/>
      <c r="TWU49" s="429"/>
      <c r="TWV49" s="429"/>
      <c r="TWW49" s="429"/>
      <c r="TWX49" s="429"/>
      <c r="TWY49" s="429"/>
      <c r="TWZ49" s="429"/>
      <c r="TXA49" s="429"/>
      <c r="TXB49" s="429"/>
      <c r="TXC49" s="429"/>
      <c r="TXD49" s="429"/>
      <c r="TXE49" s="429"/>
      <c r="TXF49" s="429"/>
      <c r="TXG49" s="429"/>
      <c r="TXH49" s="429"/>
      <c r="TXI49" s="429"/>
      <c r="TXJ49" s="429"/>
      <c r="TXK49" s="429"/>
      <c r="TXL49" s="429"/>
      <c r="TXM49" s="429"/>
      <c r="TXN49" s="429"/>
      <c r="TXO49" s="429"/>
      <c r="TXP49" s="429"/>
      <c r="TXQ49" s="429"/>
      <c r="TXR49" s="429"/>
      <c r="TXS49" s="429"/>
      <c r="TXT49" s="429"/>
      <c r="TXU49" s="429"/>
      <c r="TXV49" s="429"/>
      <c r="TXW49" s="429"/>
      <c r="TXX49" s="429"/>
      <c r="TXY49" s="429"/>
      <c r="TXZ49" s="429"/>
      <c r="TYA49" s="429"/>
      <c r="TYB49" s="429"/>
      <c r="TYC49" s="429"/>
      <c r="TYD49" s="429"/>
      <c r="TYE49" s="429"/>
      <c r="TYF49" s="429"/>
      <c r="TYG49" s="429"/>
      <c r="TYH49" s="429"/>
      <c r="TYI49" s="429"/>
      <c r="TYJ49" s="429"/>
      <c r="TYK49" s="429"/>
      <c r="TYL49" s="429"/>
      <c r="TYM49" s="429"/>
      <c r="TYN49" s="429"/>
      <c r="TYO49" s="429"/>
      <c r="TYP49" s="429"/>
      <c r="TYQ49" s="429"/>
      <c r="TYR49" s="429"/>
      <c r="TYS49" s="429"/>
      <c r="TYT49" s="429"/>
      <c r="TYU49" s="429"/>
      <c r="TYV49" s="429"/>
      <c r="TYW49" s="429"/>
      <c r="TYX49" s="429"/>
      <c r="TYY49" s="429"/>
      <c r="TYZ49" s="429"/>
      <c r="TZA49" s="429"/>
      <c r="TZB49" s="429"/>
      <c r="TZC49" s="429"/>
      <c r="TZD49" s="429"/>
      <c r="TZE49" s="429"/>
      <c r="TZF49" s="429"/>
      <c r="TZG49" s="429"/>
      <c r="TZH49" s="429"/>
      <c r="TZI49" s="429"/>
      <c r="TZJ49" s="429"/>
      <c r="TZK49" s="429"/>
      <c r="TZL49" s="429"/>
      <c r="TZM49" s="429"/>
      <c r="TZN49" s="429"/>
      <c r="TZO49" s="429"/>
      <c r="TZP49" s="429"/>
      <c r="TZQ49" s="429"/>
      <c r="TZR49" s="429"/>
      <c r="TZS49" s="429"/>
      <c r="TZT49" s="429"/>
      <c r="TZU49" s="429"/>
      <c r="TZV49" s="429"/>
      <c r="TZW49" s="429"/>
      <c r="TZX49" s="429"/>
      <c r="TZY49" s="429"/>
      <c r="TZZ49" s="429"/>
      <c r="UAA49" s="429"/>
      <c r="UAB49" s="429"/>
      <c r="UAC49" s="429"/>
      <c r="UAD49" s="429"/>
      <c r="UAE49" s="429"/>
      <c r="UAF49" s="429"/>
      <c r="UAG49" s="429"/>
      <c r="UAH49" s="429"/>
      <c r="UAI49" s="429"/>
      <c r="UAJ49" s="429"/>
      <c r="UAK49" s="429"/>
      <c r="UAL49" s="429"/>
      <c r="UAM49" s="429"/>
      <c r="UAN49" s="429"/>
      <c r="UAO49" s="429"/>
      <c r="UAP49" s="429"/>
      <c r="UAQ49" s="429"/>
      <c r="UAR49" s="429"/>
      <c r="UAS49" s="429"/>
      <c r="UAT49" s="429"/>
      <c r="UAU49" s="429"/>
      <c r="UAV49" s="429"/>
      <c r="UAW49" s="429"/>
      <c r="UAX49" s="429"/>
      <c r="UAY49" s="429"/>
      <c r="UAZ49" s="429"/>
      <c r="UBA49" s="429"/>
      <c r="UBB49" s="429"/>
      <c r="UBC49" s="429"/>
      <c r="UBD49" s="429"/>
      <c r="UBE49" s="429"/>
      <c r="UBF49" s="429"/>
      <c r="UBG49" s="429"/>
      <c r="UBH49" s="429"/>
      <c r="UBI49" s="429"/>
      <c r="UBJ49" s="429"/>
      <c r="UBK49" s="429"/>
      <c r="UBL49" s="429"/>
      <c r="UBM49" s="429"/>
      <c r="UBN49" s="429"/>
      <c r="UBO49" s="429"/>
      <c r="UBP49" s="429"/>
      <c r="UBQ49" s="429"/>
      <c r="UBR49" s="429"/>
      <c r="UBS49" s="429"/>
      <c r="UBT49" s="429"/>
      <c r="UBU49" s="429"/>
      <c r="UBV49" s="429"/>
      <c r="UBW49" s="429"/>
      <c r="UBX49" s="429"/>
      <c r="UBY49" s="429"/>
      <c r="UBZ49" s="429"/>
      <c r="UCA49" s="429"/>
      <c r="UCB49" s="429"/>
      <c r="UCC49" s="429"/>
      <c r="UCD49" s="429"/>
      <c r="UCE49" s="429"/>
      <c r="UCF49" s="429"/>
      <c r="UCG49" s="429"/>
      <c r="UCH49" s="429"/>
      <c r="UCI49" s="429"/>
      <c r="UCJ49" s="429"/>
      <c r="UCK49" s="429"/>
      <c r="UCL49" s="429"/>
      <c r="UCM49" s="429"/>
      <c r="UCN49" s="429"/>
      <c r="UCO49" s="429"/>
      <c r="UCP49" s="429"/>
      <c r="UCQ49" s="429"/>
      <c r="UCR49" s="429"/>
      <c r="UCS49" s="429"/>
      <c r="UCT49" s="429"/>
      <c r="UCU49" s="429"/>
      <c r="UCV49" s="429"/>
      <c r="UCW49" s="429"/>
      <c r="UCX49" s="429"/>
      <c r="UCY49" s="429"/>
      <c r="UCZ49" s="429"/>
      <c r="UDA49" s="429"/>
      <c r="UDB49" s="429"/>
      <c r="UDC49" s="429"/>
      <c r="UDD49" s="429"/>
      <c r="UDE49" s="429"/>
      <c r="UDF49" s="429"/>
      <c r="UDG49" s="429"/>
      <c r="UDH49" s="429"/>
      <c r="UDI49" s="429"/>
      <c r="UDJ49" s="429"/>
      <c r="UDK49" s="429"/>
      <c r="UDL49" s="429"/>
      <c r="UDM49" s="429"/>
      <c r="UDN49" s="429"/>
      <c r="UDO49" s="429"/>
      <c r="UDP49" s="429"/>
      <c r="UDQ49" s="429"/>
      <c r="UDR49" s="429"/>
      <c r="UDS49" s="429"/>
      <c r="UDT49" s="429"/>
      <c r="UDU49" s="429"/>
      <c r="UDV49" s="429"/>
      <c r="UDW49" s="429"/>
      <c r="UDX49" s="429"/>
      <c r="UDY49" s="429"/>
      <c r="UDZ49" s="429"/>
      <c r="UEA49" s="429"/>
      <c r="UEB49" s="429"/>
      <c r="UEC49" s="429"/>
      <c r="UED49" s="429"/>
      <c r="UEE49" s="429"/>
      <c r="UEF49" s="429"/>
      <c r="UEG49" s="429"/>
      <c r="UEH49" s="429"/>
      <c r="UEI49" s="429"/>
      <c r="UEJ49" s="429"/>
      <c r="UEK49" s="429"/>
      <c r="UEL49" s="429"/>
      <c r="UEM49" s="429"/>
      <c r="UEN49" s="429"/>
      <c r="UEO49" s="429"/>
      <c r="UEP49" s="429"/>
      <c r="UEQ49" s="429"/>
      <c r="UER49" s="429"/>
      <c r="UES49" s="429"/>
      <c r="UET49" s="429"/>
      <c r="UEU49" s="429"/>
      <c r="UEV49" s="429"/>
      <c r="UEW49" s="429"/>
      <c r="UEX49" s="429"/>
      <c r="UEY49" s="429"/>
      <c r="UEZ49" s="429"/>
      <c r="UFA49" s="429"/>
      <c r="UFB49" s="429"/>
      <c r="UFC49" s="429"/>
      <c r="UFD49" s="429"/>
      <c r="UFE49" s="429"/>
      <c r="UFF49" s="429"/>
      <c r="UFG49" s="429"/>
      <c r="UFH49" s="429"/>
      <c r="UFI49" s="429"/>
      <c r="UFJ49" s="429"/>
      <c r="UFK49" s="429"/>
      <c r="UFL49" s="429"/>
      <c r="UFM49" s="429"/>
      <c r="UFN49" s="429"/>
      <c r="UFO49" s="429"/>
      <c r="UFP49" s="429"/>
      <c r="UFQ49" s="429"/>
      <c r="UFR49" s="429"/>
      <c r="UFS49" s="429"/>
      <c r="UFT49" s="429"/>
      <c r="UFU49" s="429"/>
      <c r="UFV49" s="429"/>
      <c r="UFW49" s="429"/>
      <c r="UFX49" s="429"/>
      <c r="UFY49" s="429"/>
      <c r="UFZ49" s="429"/>
      <c r="UGA49" s="429"/>
      <c r="UGB49" s="429"/>
      <c r="UGC49" s="429"/>
      <c r="UGD49" s="429"/>
      <c r="UGE49" s="429"/>
      <c r="UGF49" s="429"/>
      <c r="UGG49" s="429"/>
      <c r="UGH49" s="429"/>
      <c r="UGI49" s="429"/>
      <c r="UGJ49" s="429"/>
      <c r="UGK49" s="429"/>
      <c r="UGL49" s="429"/>
      <c r="UGM49" s="429"/>
      <c r="UGN49" s="429"/>
      <c r="UGO49" s="429"/>
      <c r="UGP49" s="429"/>
      <c r="UGQ49" s="429"/>
      <c r="UGR49" s="429"/>
      <c r="UGS49" s="429"/>
      <c r="UGT49" s="429"/>
      <c r="UGU49" s="429"/>
      <c r="UGV49" s="429"/>
      <c r="UGW49" s="429"/>
      <c r="UGX49" s="429"/>
      <c r="UGY49" s="429"/>
      <c r="UGZ49" s="429"/>
      <c r="UHA49" s="429"/>
      <c r="UHB49" s="429"/>
      <c r="UHC49" s="429"/>
      <c r="UHD49" s="429"/>
      <c r="UHE49" s="429"/>
      <c r="UHF49" s="429"/>
      <c r="UHG49" s="429"/>
      <c r="UHH49" s="429"/>
      <c r="UHI49" s="429"/>
      <c r="UHJ49" s="429"/>
      <c r="UHK49" s="429"/>
      <c r="UHL49" s="429"/>
      <c r="UHM49" s="429"/>
      <c r="UHN49" s="429"/>
      <c r="UHO49" s="429"/>
      <c r="UHP49" s="429"/>
      <c r="UHQ49" s="429"/>
      <c r="UHR49" s="429"/>
      <c r="UHS49" s="429"/>
      <c r="UHT49" s="429"/>
      <c r="UHU49" s="429"/>
      <c r="UHV49" s="429"/>
      <c r="UHW49" s="429"/>
      <c r="UHX49" s="429"/>
      <c r="UHY49" s="429"/>
      <c r="UHZ49" s="429"/>
      <c r="UIA49" s="429"/>
      <c r="UIB49" s="429"/>
      <c r="UIC49" s="429"/>
      <c r="UID49" s="429"/>
      <c r="UIE49" s="429"/>
      <c r="UIF49" s="429"/>
      <c r="UIG49" s="429"/>
      <c r="UIH49" s="429"/>
      <c r="UII49" s="429"/>
      <c r="UIJ49" s="429"/>
      <c r="UIK49" s="429"/>
      <c r="UIL49" s="429"/>
      <c r="UIM49" s="429"/>
      <c r="UIN49" s="429"/>
      <c r="UIO49" s="429"/>
      <c r="UIP49" s="429"/>
      <c r="UIQ49" s="429"/>
      <c r="UIR49" s="429"/>
      <c r="UIS49" s="429"/>
      <c r="UIT49" s="429"/>
      <c r="UIU49" s="429"/>
      <c r="UIV49" s="429"/>
      <c r="UIW49" s="429"/>
      <c r="UIX49" s="429"/>
      <c r="UIY49" s="429"/>
      <c r="UIZ49" s="429"/>
      <c r="UJA49" s="429"/>
      <c r="UJB49" s="429"/>
      <c r="UJC49" s="429"/>
      <c r="UJD49" s="429"/>
      <c r="UJE49" s="429"/>
      <c r="UJF49" s="429"/>
      <c r="UJG49" s="429"/>
      <c r="UJH49" s="429"/>
      <c r="UJI49" s="429"/>
      <c r="UJJ49" s="429"/>
      <c r="UJK49" s="429"/>
      <c r="UJL49" s="429"/>
      <c r="UJM49" s="429"/>
      <c r="UJN49" s="429"/>
      <c r="UJO49" s="429"/>
      <c r="UJP49" s="429"/>
      <c r="UJQ49" s="429"/>
      <c r="UJR49" s="429"/>
      <c r="UJS49" s="429"/>
      <c r="UJT49" s="429"/>
      <c r="UJU49" s="429"/>
      <c r="UJV49" s="429"/>
      <c r="UJW49" s="429"/>
      <c r="UJX49" s="429"/>
      <c r="UJY49" s="429"/>
      <c r="UJZ49" s="429"/>
      <c r="UKA49" s="429"/>
      <c r="UKB49" s="429"/>
      <c r="UKC49" s="429"/>
      <c r="UKD49" s="429"/>
      <c r="UKE49" s="429"/>
      <c r="UKF49" s="429"/>
      <c r="UKG49" s="429"/>
      <c r="UKH49" s="429"/>
      <c r="UKI49" s="429"/>
      <c r="UKJ49" s="429"/>
      <c r="UKK49" s="429"/>
      <c r="UKL49" s="429"/>
      <c r="UKM49" s="429"/>
      <c r="UKN49" s="429"/>
      <c r="UKO49" s="429"/>
      <c r="UKP49" s="429"/>
      <c r="UKQ49" s="429"/>
      <c r="UKR49" s="429"/>
      <c r="UKS49" s="429"/>
      <c r="UKT49" s="429"/>
      <c r="UKU49" s="429"/>
      <c r="UKV49" s="429"/>
      <c r="UKW49" s="429"/>
      <c r="UKX49" s="429"/>
      <c r="UKY49" s="429"/>
      <c r="UKZ49" s="429"/>
      <c r="ULA49" s="429"/>
      <c r="ULB49" s="429"/>
      <c r="ULC49" s="429"/>
      <c r="ULD49" s="429"/>
      <c r="ULE49" s="429"/>
      <c r="ULF49" s="429"/>
      <c r="ULG49" s="429"/>
      <c r="ULH49" s="429"/>
      <c r="ULI49" s="429"/>
      <c r="ULJ49" s="429"/>
      <c r="ULK49" s="429"/>
      <c r="ULL49" s="429"/>
      <c r="ULM49" s="429"/>
      <c r="ULN49" s="429"/>
      <c r="ULO49" s="429"/>
      <c r="ULP49" s="429"/>
      <c r="ULQ49" s="429"/>
      <c r="ULR49" s="429"/>
      <c r="ULS49" s="429"/>
      <c r="ULT49" s="429"/>
      <c r="ULU49" s="429"/>
      <c r="ULV49" s="429"/>
      <c r="ULW49" s="429"/>
      <c r="ULX49" s="429"/>
      <c r="ULY49" s="429"/>
      <c r="ULZ49" s="429"/>
      <c r="UMA49" s="429"/>
      <c r="UMB49" s="429"/>
      <c r="UMC49" s="429"/>
      <c r="UMD49" s="429"/>
      <c r="UME49" s="429"/>
      <c r="UMF49" s="429"/>
      <c r="UMG49" s="429"/>
      <c r="UMH49" s="429"/>
      <c r="UMI49" s="429"/>
      <c r="UMJ49" s="429"/>
      <c r="UMK49" s="429"/>
      <c r="UML49" s="429"/>
      <c r="UMM49" s="429"/>
      <c r="UMN49" s="429"/>
      <c r="UMO49" s="429"/>
      <c r="UMP49" s="429"/>
      <c r="UMQ49" s="429"/>
      <c r="UMR49" s="429"/>
      <c r="UMS49" s="429"/>
      <c r="UMT49" s="429"/>
      <c r="UMU49" s="429"/>
      <c r="UMV49" s="429"/>
      <c r="UMW49" s="429"/>
      <c r="UMX49" s="429"/>
      <c r="UMY49" s="429"/>
      <c r="UMZ49" s="429"/>
      <c r="UNA49" s="429"/>
      <c r="UNB49" s="429"/>
      <c r="UNC49" s="429"/>
      <c r="UND49" s="429"/>
      <c r="UNE49" s="429"/>
      <c r="UNF49" s="429"/>
      <c r="UNG49" s="429"/>
      <c r="UNH49" s="429"/>
      <c r="UNI49" s="429"/>
      <c r="UNJ49" s="429"/>
      <c r="UNK49" s="429"/>
      <c r="UNL49" s="429"/>
      <c r="UNM49" s="429"/>
      <c r="UNN49" s="429"/>
      <c r="UNO49" s="429"/>
      <c r="UNP49" s="429"/>
      <c r="UNQ49" s="429"/>
      <c r="UNR49" s="429"/>
      <c r="UNS49" s="429"/>
      <c r="UNT49" s="429"/>
      <c r="UNU49" s="429"/>
      <c r="UNV49" s="429"/>
      <c r="UNW49" s="429"/>
      <c r="UNX49" s="429"/>
      <c r="UNY49" s="429"/>
      <c r="UNZ49" s="429"/>
      <c r="UOA49" s="429"/>
      <c r="UOB49" s="429"/>
      <c r="UOC49" s="429"/>
      <c r="UOD49" s="429"/>
      <c r="UOE49" s="429"/>
      <c r="UOF49" s="429"/>
      <c r="UOG49" s="429"/>
      <c r="UOH49" s="429"/>
      <c r="UOI49" s="429"/>
      <c r="UOJ49" s="429"/>
      <c r="UOK49" s="429"/>
      <c r="UOL49" s="429"/>
      <c r="UOM49" s="429"/>
      <c r="UON49" s="429"/>
      <c r="UOO49" s="429"/>
      <c r="UOP49" s="429"/>
      <c r="UOQ49" s="429"/>
      <c r="UOR49" s="429"/>
      <c r="UOS49" s="429"/>
      <c r="UOT49" s="429"/>
      <c r="UOU49" s="429"/>
      <c r="UOV49" s="429"/>
      <c r="UOW49" s="429"/>
      <c r="UOX49" s="429"/>
      <c r="UOY49" s="429"/>
      <c r="UOZ49" s="429"/>
      <c r="UPA49" s="429"/>
      <c r="UPB49" s="429"/>
      <c r="UPC49" s="429"/>
      <c r="UPD49" s="429"/>
      <c r="UPE49" s="429"/>
      <c r="UPF49" s="429"/>
      <c r="UPG49" s="429"/>
      <c r="UPH49" s="429"/>
      <c r="UPI49" s="429"/>
      <c r="UPJ49" s="429"/>
      <c r="UPK49" s="429"/>
      <c r="UPL49" s="429"/>
      <c r="UPM49" s="429"/>
      <c r="UPN49" s="429"/>
      <c r="UPO49" s="429"/>
      <c r="UPP49" s="429"/>
      <c r="UPQ49" s="429"/>
      <c r="UPR49" s="429"/>
      <c r="UPS49" s="429"/>
      <c r="UPT49" s="429"/>
      <c r="UPU49" s="429"/>
      <c r="UPV49" s="429"/>
      <c r="UPW49" s="429"/>
      <c r="UPX49" s="429"/>
      <c r="UPY49" s="429"/>
      <c r="UPZ49" s="429"/>
      <c r="UQA49" s="429"/>
      <c r="UQB49" s="429"/>
      <c r="UQC49" s="429"/>
      <c r="UQD49" s="429"/>
      <c r="UQE49" s="429"/>
      <c r="UQF49" s="429"/>
      <c r="UQG49" s="429"/>
      <c r="UQH49" s="429"/>
      <c r="UQI49" s="429"/>
      <c r="UQJ49" s="429"/>
      <c r="UQK49" s="429"/>
      <c r="UQL49" s="429"/>
      <c r="UQM49" s="429"/>
      <c r="UQN49" s="429"/>
      <c r="UQO49" s="429"/>
      <c r="UQP49" s="429"/>
      <c r="UQQ49" s="429"/>
      <c r="UQR49" s="429"/>
      <c r="UQS49" s="429"/>
      <c r="UQT49" s="429"/>
      <c r="UQU49" s="429"/>
      <c r="UQV49" s="429"/>
      <c r="UQW49" s="429"/>
      <c r="UQX49" s="429"/>
      <c r="UQY49" s="429"/>
      <c r="UQZ49" s="429"/>
      <c r="URA49" s="429"/>
      <c r="URB49" s="429"/>
      <c r="URC49" s="429"/>
      <c r="URD49" s="429"/>
      <c r="URE49" s="429"/>
      <c r="URF49" s="429"/>
      <c r="URG49" s="429"/>
      <c r="URH49" s="429"/>
      <c r="URI49" s="429"/>
      <c r="URJ49" s="429"/>
      <c r="URK49" s="429"/>
      <c r="URL49" s="429"/>
      <c r="URM49" s="429"/>
      <c r="URN49" s="429"/>
      <c r="URO49" s="429"/>
      <c r="URP49" s="429"/>
      <c r="URQ49" s="429"/>
      <c r="URR49" s="429"/>
      <c r="URS49" s="429"/>
      <c r="URT49" s="429"/>
      <c r="URU49" s="429"/>
      <c r="URV49" s="429"/>
      <c r="URW49" s="429"/>
      <c r="URX49" s="429"/>
      <c r="URY49" s="429"/>
      <c r="URZ49" s="429"/>
      <c r="USA49" s="429"/>
      <c r="USB49" s="429"/>
      <c r="USC49" s="429"/>
      <c r="USD49" s="429"/>
      <c r="USE49" s="429"/>
      <c r="USF49" s="429"/>
      <c r="USG49" s="429"/>
      <c r="USH49" s="429"/>
      <c r="USI49" s="429"/>
      <c r="USJ49" s="429"/>
      <c r="USK49" s="429"/>
      <c r="USL49" s="429"/>
      <c r="USM49" s="429"/>
      <c r="USN49" s="429"/>
      <c r="USO49" s="429"/>
      <c r="USP49" s="429"/>
      <c r="USQ49" s="429"/>
      <c r="USR49" s="429"/>
      <c r="USS49" s="429"/>
      <c r="UST49" s="429"/>
      <c r="USU49" s="429"/>
      <c r="USV49" s="429"/>
      <c r="USW49" s="429"/>
      <c r="USX49" s="429"/>
      <c r="USY49" s="429"/>
      <c r="USZ49" s="429"/>
      <c r="UTA49" s="429"/>
      <c r="UTB49" s="429"/>
      <c r="UTC49" s="429"/>
      <c r="UTD49" s="429"/>
      <c r="UTE49" s="429"/>
      <c r="UTF49" s="429"/>
      <c r="UTG49" s="429"/>
      <c r="UTH49" s="429"/>
      <c r="UTI49" s="429"/>
      <c r="UTJ49" s="429"/>
      <c r="UTK49" s="429"/>
      <c r="UTL49" s="429"/>
      <c r="UTM49" s="429"/>
      <c r="UTN49" s="429"/>
      <c r="UTO49" s="429"/>
      <c r="UTP49" s="429"/>
      <c r="UTQ49" s="429"/>
      <c r="UTR49" s="429"/>
      <c r="UTS49" s="429"/>
      <c r="UTT49" s="429"/>
      <c r="UTU49" s="429"/>
      <c r="UTV49" s="429"/>
      <c r="UTW49" s="429"/>
      <c r="UTX49" s="429"/>
      <c r="UTY49" s="429"/>
      <c r="UTZ49" s="429"/>
      <c r="UUA49" s="429"/>
      <c r="UUB49" s="429"/>
      <c r="UUC49" s="429"/>
      <c r="UUD49" s="429"/>
      <c r="UUE49" s="429"/>
      <c r="UUF49" s="429"/>
      <c r="UUG49" s="429"/>
      <c r="UUH49" s="429"/>
      <c r="UUI49" s="429"/>
      <c r="UUJ49" s="429"/>
      <c r="UUK49" s="429"/>
      <c r="UUL49" s="429"/>
      <c r="UUM49" s="429"/>
      <c r="UUN49" s="429"/>
      <c r="UUO49" s="429"/>
      <c r="UUP49" s="429"/>
      <c r="UUQ49" s="429"/>
      <c r="UUR49" s="429"/>
      <c r="UUS49" s="429"/>
      <c r="UUT49" s="429"/>
      <c r="UUU49" s="429"/>
      <c r="UUV49" s="429"/>
      <c r="UUW49" s="429"/>
      <c r="UUX49" s="429"/>
      <c r="UUY49" s="429"/>
      <c r="UUZ49" s="429"/>
      <c r="UVA49" s="429"/>
      <c r="UVB49" s="429"/>
      <c r="UVC49" s="429"/>
      <c r="UVD49" s="429"/>
      <c r="UVE49" s="429"/>
      <c r="UVF49" s="429"/>
      <c r="UVG49" s="429"/>
      <c r="UVH49" s="429"/>
      <c r="UVI49" s="429"/>
      <c r="UVJ49" s="429"/>
      <c r="UVK49" s="429"/>
      <c r="UVL49" s="429"/>
      <c r="UVM49" s="429"/>
      <c r="UVN49" s="429"/>
      <c r="UVO49" s="429"/>
      <c r="UVP49" s="429"/>
      <c r="UVQ49" s="429"/>
      <c r="UVR49" s="429"/>
      <c r="UVS49" s="429"/>
      <c r="UVT49" s="429"/>
      <c r="UVU49" s="429"/>
      <c r="UVV49" s="429"/>
      <c r="UVW49" s="429"/>
      <c r="UVX49" s="429"/>
      <c r="UVY49" s="429"/>
      <c r="UVZ49" s="429"/>
      <c r="UWA49" s="429"/>
      <c r="UWB49" s="429"/>
      <c r="UWC49" s="429"/>
      <c r="UWD49" s="429"/>
      <c r="UWE49" s="429"/>
      <c r="UWF49" s="429"/>
      <c r="UWG49" s="429"/>
      <c r="UWH49" s="429"/>
      <c r="UWI49" s="429"/>
      <c r="UWJ49" s="429"/>
      <c r="UWK49" s="429"/>
      <c r="UWL49" s="429"/>
      <c r="UWM49" s="429"/>
      <c r="UWN49" s="429"/>
      <c r="UWO49" s="429"/>
      <c r="UWP49" s="429"/>
      <c r="UWQ49" s="429"/>
      <c r="UWR49" s="429"/>
      <c r="UWS49" s="429"/>
      <c r="UWT49" s="429"/>
      <c r="UWU49" s="429"/>
      <c r="UWV49" s="429"/>
      <c r="UWW49" s="429"/>
      <c r="UWX49" s="429"/>
      <c r="UWY49" s="429"/>
      <c r="UWZ49" s="429"/>
      <c r="UXA49" s="429"/>
      <c r="UXB49" s="429"/>
      <c r="UXC49" s="429"/>
      <c r="UXD49" s="429"/>
      <c r="UXE49" s="429"/>
      <c r="UXF49" s="429"/>
      <c r="UXG49" s="429"/>
      <c r="UXH49" s="429"/>
      <c r="UXI49" s="429"/>
      <c r="UXJ49" s="429"/>
      <c r="UXK49" s="429"/>
      <c r="UXL49" s="429"/>
      <c r="UXM49" s="429"/>
      <c r="UXN49" s="429"/>
      <c r="UXO49" s="429"/>
      <c r="UXP49" s="429"/>
      <c r="UXQ49" s="429"/>
      <c r="UXR49" s="429"/>
      <c r="UXS49" s="429"/>
      <c r="UXT49" s="429"/>
      <c r="UXU49" s="429"/>
      <c r="UXV49" s="429"/>
      <c r="UXW49" s="429"/>
      <c r="UXX49" s="429"/>
      <c r="UXY49" s="429"/>
      <c r="UXZ49" s="429"/>
      <c r="UYA49" s="429"/>
      <c r="UYB49" s="429"/>
      <c r="UYC49" s="429"/>
      <c r="UYD49" s="429"/>
      <c r="UYE49" s="429"/>
      <c r="UYF49" s="429"/>
      <c r="UYG49" s="429"/>
      <c r="UYH49" s="429"/>
      <c r="UYI49" s="429"/>
      <c r="UYJ49" s="429"/>
      <c r="UYK49" s="429"/>
      <c r="UYL49" s="429"/>
      <c r="UYM49" s="429"/>
      <c r="UYN49" s="429"/>
      <c r="UYO49" s="429"/>
      <c r="UYP49" s="429"/>
      <c r="UYQ49" s="429"/>
      <c r="UYR49" s="429"/>
      <c r="UYS49" s="429"/>
      <c r="UYT49" s="429"/>
      <c r="UYU49" s="429"/>
      <c r="UYV49" s="429"/>
      <c r="UYW49" s="429"/>
      <c r="UYX49" s="429"/>
      <c r="UYY49" s="429"/>
      <c r="UYZ49" s="429"/>
      <c r="UZA49" s="429"/>
      <c r="UZB49" s="429"/>
      <c r="UZC49" s="429"/>
      <c r="UZD49" s="429"/>
      <c r="UZE49" s="429"/>
      <c r="UZF49" s="429"/>
      <c r="UZG49" s="429"/>
      <c r="UZH49" s="429"/>
      <c r="UZI49" s="429"/>
      <c r="UZJ49" s="429"/>
      <c r="UZK49" s="429"/>
      <c r="UZL49" s="429"/>
      <c r="UZM49" s="429"/>
      <c r="UZN49" s="429"/>
      <c r="UZO49" s="429"/>
      <c r="UZP49" s="429"/>
      <c r="UZQ49" s="429"/>
      <c r="UZR49" s="429"/>
      <c r="UZS49" s="429"/>
      <c r="UZT49" s="429"/>
      <c r="UZU49" s="429"/>
      <c r="UZV49" s="429"/>
      <c r="UZW49" s="429"/>
      <c r="UZX49" s="429"/>
      <c r="UZY49" s="429"/>
      <c r="UZZ49" s="429"/>
      <c r="VAA49" s="429"/>
      <c r="VAB49" s="429"/>
      <c r="VAC49" s="429"/>
      <c r="VAD49" s="429"/>
      <c r="VAE49" s="429"/>
      <c r="VAF49" s="429"/>
      <c r="VAG49" s="429"/>
      <c r="VAH49" s="429"/>
      <c r="VAI49" s="429"/>
      <c r="VAJ49" s="429"/>
      <c r="VAK49" s="429"/>
      <c r="VAL49" s="429"/>
      <c r="VAM49" s="429"/>
      <c r="VAN49" s="429"/>
      <c r="VAO49" s="429"/>
      <c r="VAP49" s="429"/>
      <c r="VAQ49" s="429"/>
      <c r="VAR49" s="429"/>
      <c r="VAS49" s="429"/>
      <c r="VAT49" s="429"/>
      <c r="VAU49" s="429"/>
      <c r="VAV49" s="429"/>
      <c r="VAW49" s="429"/>
      <c r="VAX49" s="429"/>
      <c r="VAY49" s="429"/>
      <c r="VAZ49" s="429"/>
      <c r="VBA49" s="429"/>
      <c r="VBB49" s="429"/>
      <c r="VBC49" s="429"/>
      <c r="VBD49" s="429"/>
      <c r="VBE49" s="429"/>
      <c r="VBF49" s="429"/>
      <c r="VBG49" s="429"/>
      <c r="VBH49" s="429"/>
      <c r="VBI49" s="429"/>
      <c r="VBJ49" s="429"/>
      <c r="VBK49" s="429"/>
      <c r="VBL49" s="429"/>
      <c r="VBM49" s="429"/>
      <c r="VBN49" s="429"/>
      <c r="VBO49" s="429"/>
      <c r="VBP49" s="429"/>
      <c r="VBQ49" s="429"/>
      <c r="VBR49" s="429"/>
      <c r="VBS49" s="429"/>
      <c r="VBT49" s="429"/>
      <c r="VBU49" s="429"/>
      <c r="VBV49" s="429"/>
      <c r="VBW49" s="429"/>
      <c r="VBX49" s="429"/>
      <c r="VBY49" s="429"/>
      <c r="VBZ49" s="429"/>
      <c r="VCA49" s="429"/>
      <c r="VCB49" s="429"/>
      <c r="VCC49" s="429"/>
      <c r="VCD49" s="429"/>
      <c r="VCE49" s="429"/>
      <c r="VCF49" s="429"/>
      <c r="VCG49" s="429"/>
      <c r="VCH49" s="429"/>
      <c r="VCI49" s="429"/>
      <c r="VCJ49" s="429"/>
      <c r="VCK49" s="429"/>
      <c r="VCL49" s="429"/>
      <c r="VCM49" s="429"/>
      <c r="VCN49" s="429"/>
      <c r="VCO49" s="429"/>
      <c r="VCP49" s="429"/>
      <c r="VCQ49" s="429"/>
      <c r="VCR49" s="429"/>
      <c r="VCS49" s="429"/>
      <c r="VCT49" s="429"/>
      <c r="VCU49" s="429"/>
      <c r="VCV49" s="429"/>
      <c r="VCW49" s="429"/>
      <c r="VCX49" s="429"/>
      <c r="VCY49" s="429"/>
      <c r="VCZ49" s="429"/>
      <c r="VDA49" s="429"/>
      <c r="VDB49" s="429"/>
      <c r="VDC49" s="429"/>
      <c r="VDD49" s="429"/>
      <c r="VDE49" s="429"/>
      <c r="VDF49" s="429"/>
      <c r="VDG49" s="429"/>
      <c r="VDH49" s="429"/>
      <c r="VDI49" s="429"/>
      <c r="VDJ49" s="429"/>
      <c r="VDK49" s="429"/>
      <c r="VDL49" s="429"/>
      <c r="VDM49" s="429"/>
      <c r="VDN49" s="429"/>
      <c r="VDO49" s="429"/>
      <c r="VDP49" s="429"/>
      <c r="VDQ49" s="429"/>
      <c r="VDR49" s="429"/>
      <c r="VDS49" s="429"/>
      <c r="VDT49" s="429"/>
      <c r="VDU49" s="429"/>
      <c r="VDV49" s="429"/>
      <c r="VDW49" s="429"/>
      <c r="VDX49" s="429"/>
      <c r="VDY49" s="429"/>
      <c r="VDZ49" s="429"/>
      <c r="VEA49" s="429"/>
      <c r="VEB49" s="429"/>
      <c r="VEC49" s="429"/>
      <c r="VED49" s="429"/>
      <c r="VEE49" s="429"/>
      <c r="VEF49" s="429"/>
      <c r="VEG49" s="429"/>
      <c r="VEH49" s="429"/>
      <c r="VEI49" s="429"/>
      <c r="VEJ49" s="429"/>
      <c r="VEK49" s="429"/>
      <c r="VEL49" s="429"/>
      <c r="VEM49" s="429"/>
      <c r="VEN49" s="429"/>
      <c r="VEO49" s="429"/>
      <c r="VEP49" s="429"/>
      <c r="VEQ49" s="429"/>
      <c r="VER49" s="429"/>
      <c r="VES49" s="429"/>
      <c r="VET49" s="429"/>
      <c r="VEU49" s="429"/>
      <c r="VEV49" s="429"/>
      <c r="VEW49" s="429"/>
      <c r="VEX49" s="429"/>
      <c r="VEY49" s="429"/>
      <c r="VEZ49" s="429"/>
      <c r="VFA49" s="429"/>
      <c r="VFB49" s="429"/>
      <c r="VFC49" s="429"/>
      <c r="VFD49" s="429"/>
      <c r="VFE49" s="429"/>
      <c r="VFF49" s="429"/>
      <c r="VFG49" s="429"/>
      <c r="VFH49" s="429"/>
      <c r="VFI49" s="429"/>
      <c r="VFJ49" s="429"/>
      <c r="VFK49" s="429"/>
      <c r="VFL49" s="429"/>
      <c r="VFM49" s="429"/>
      <c r="VFN49" s="429"/>
      <c r="VFO49" s="429"/>
      <c r="VFP49" s="429"/>
      <c r="VFQ49" s="429"/>
      <c r="VFR49" s="429"/>
      <c r="VFS49" s="429"/>
      <c r="VFT49" s="429"/>
      <c r="VFU49" s="429"/>
      <c r="VFV49" s="429"/>
      <c r="VFW49" s="429"/>
      <c r="VFX49" s="429"/>
      <c r="VFY49" s="429"/>
      <c r="VFZ49" s="429"/>
      <c r="VGA49" s="429"/>
      <c r="VGB49" s="429"/>
      <c r="VGC49" s="429"/>
      <c r="VGD49" s="429"/>
      <c r="VGE49" s="429"/>
      <c r="VGF49" s="429"/>
      <c r="VGG49" s="429"/>
      <c r="VGH49" s="429"/>
      <c r="VGI49" s="429"/>
      <c r="VGJ49" s="429"/>
      <c r="VGK49" s="429"/>
      <c r="VGL49" s="429"/>
      <c r="VGM49" s="429"/>
      <c r="VGN49" s="429"/>
      <c r="VGO49" s="429"/>
      <c r="VGP49" s="429"/>
      <c r="VGQ49" s="429"/>
      <c r="VGR49" s="429"/>
      <c r="VGS49" s="429"/>
      <c r="VGT49" s="429"/>
      <c r="VGU49" s="429"/>
      <c r="VGV49" s="429"/>
      <c r="VGW49" s="429"/>
      <c r="VGX49" s="429"/>
      <c r="VGY49" s="429"/>
      <c r="VGZ49" s="429"/>
      <c r="VHA49" s="429"/>
      <c r="VHB49" s="429"/>
      <c r="VHC49" s="429"/>
      <c r="VHD49" s="429"/>
      <c r="VHE49" s="429"/>
      <c r="VHF49" s="429"/>
      <c r="VHG49" s="429"/>
      <c r="VHH49" s="429"/>
      <c r="VHI49" s="429"/>
      <c r="VHJ49" s="429"/>
      <c r="VHK49" s="429"/>
      <c r="VHL49" s="429"/>
      <c r="VHM49" s="429"/>
      <c r="VHN49" s="429"/>
      <c r="VHO49" s="429"/>
      <c r="VHP49" s="429"/>
      <c r="VHQ49" s="429"/>
      <c r="VHR49" s="429"/>
      <c r="VHS49" s="429"/>
      <c r="VHT49" s="429"/>
      <c r="VHU49" s="429"/>
      <c r="VHV49" s="429"/>
      <c r="VHW49" s="429"/>
      <c r="VHX49" s="429"/>
      <c r="VHY49" s="429"/>
      <c r="VHZ49" s="429"/>
      <c r="VIA49" s="429"/>
      <c r="VIB49" s="429"/>
      <c r="VIC49" s="429"/>
      <c r="VID49" s="429"/>
      <c r="VIE49" s="429"/>
      <c r="VIF49" s="429"/>
      <c r="VIG49" s="429"/>
      <c r="VIH49" s="429"/>
      <c r="VII49" s="429"/>
      <c r="VIJ49" s="429"/>
      <c r="VIK49" s="429"/>
      <c r="VIL49" s="429"/>
      <c r="VIM49" s="429"/>
      <c r="VIN49" s="429"/>
      <c r="VIO49" s="429"/>
      <c r="VIP49" s="429"/>
      <c r="VIQ49" s="429"/>
      <c r="VIR49" s="429"/>
      <c r="VIS49" s="429"/>
      <c r="VIT49" s="429"/>
      <c r="VIU49" s="429"/>
      <c r="VIV49" s="429"/>
      <c r="VIW49" s="429"/>
      <c r="VIX49" s="429"/>
      <c r="VIY49" s="429"/>
      <c r="VIZ49" s="429"/>
      <c r="VJA49" s="429"/>
      <c r="VJB49" s="429"/>
      <c r="VJC49" s="429"/>
      <c r="VJD49" s="429"/>
      <c r="VJE49" s="429"/>
      <c r="VJF49" s="429"/>
      <c r="VJG49" s="429"/>
      <c r="VJH49" s="429"/>
      <c r="VJI49" s="429"/>
      <c r="VJJ49" s="429"/>
      <c r="VJK49" s="429"/>
      <c r="VJL49" s="429"/>
      <c r="VJM49" s="429"/>
      <c r="VJN49" s="429"/>
      <c r="VJO49" s="429"/>
      <c r="VJP49" s="429"/>
      <c r="VJQ49" s="429"/>
      <c r="VJR49" s="429"/>
      <c r="VJS49" s="429"/>
      <c r="VJT49" s="429"/>
      <c r="VJU49" s="429"/>
      <c r="VJV49" s="429"/>
      <c r="VJW49" s="429"/>
      <c r="VJX49" s="429"/>
      <c r="VJY49" s="429"/>
      <c r="VJZ49" s="429"/>
      <c r="VKA49" s="429"/>
      <c r="VKB49" s="429"/>
      <c r="VKC49" s="429"/>
      <c r="VKD49" s="429"/>
      <c r="VKE49" s="429"/>
      <c r="VKF49" s="429"/>
      <c r="VKG49" s="429"/>
      <c r="VKH49" s="429"/>
      <c r="VKI49" s="429"/>
      <c r="VKJ49" s="429"/>
      <c r="VKK49" s="429"/>
      <c r="VKL49" s="429"/>
      <c r="VKM49" s="429"/>
      <c r="VKN49" s="429"/>
      <c r="VKO49" s="429"/>
      <c r="VKP49" s="429"/>
      <c r="VKQ49" s="429"/>
      <c r="VKR49" s="429"/>
      <c r="VKS49" s="429"/>
      <c r="VKT49" s="429"/>
      <c r="VKU49" s="429"/>
      <c r="VKV49" s="429"/>
      <c r="VKW49" s="429"/>
      <c r="VKX49" s="429"/>
      <c r="VKY49" s="429"/>
      <c r="VKZ49" s="429"/>
      <c r="VLA49" s="429"/>
      <c r="VLB49" s="429"/>
      <c r="VLC49" s="429"/>
      <c r="VLD49" s="429"/>
      <c r="VLE49" s="429"/>
      <c r="VLF49" s="429"/>
      <c r="VLG49" s="429"/>
      <c r="VLH49" s="429"/>
      <c r="VLI49" s="429"/>
      <c r="VLJ49" s="429"/>
      <c r="VLK49" s="429"/>
      <c r="VLL49" s="429"/>
      <c r="VLM49" s="429"/>
      <c r="VLN49" s="429"/>
      <c r="VLO49" s="429"/>
      <c r="VLP49" s="429"/>
      <c r="VLQ49" s="429"/>
      <c r="VLR49" s="429"/>
      <c r="VLS49" s="429"/>
      <c r="VLT49" s="429"/>
      <c r="VLU49" s="429"/>
      <c r="VLV49" s="429"/>
      <c r="VLW49" s="429"/>
      <c r="VLX49" s="429"/>
      <c r="VLY49" s="429"/>
      <c r="VLZ49" s="429"/>
      <c r="VMA49" s="429"/>
      <c r="VMB49" s="429"/>
      <c r="VMC49" s="429"/>
      <c r="VMD49" s="429"/>
      <c r="VME49" s="429"/>
      <c r="VMF49" s="429"/>
      <c r="VMG49" s="429"/>
      <c r="VMH49" s="429"/>
      <c r="VMI49" s="429"/>
      <c r="VMJ49" s="429"/>
      <c r="VMK49" s="429"/>
      <c r="VML49" s="429"/>
      <c r="VMM49" s="429"/>
      <c r="VMN49" s="429"/>
      <c r="VMO49" s="429"/>
      <c r="VMP49" s="429"/>
      <c r="VMQ49" s="429"/>
      <c r="VMR49" s="429"/>
      <c r="VMS49" s="429"/>
      <c r="VMT49" s="429"/>
      <c r="VMU49" s="429"/>
      <c r="VMV49" s="429"/>
      <c r="VMW49" s="429"/>
      <c r="VMX49" s="429"/>
      <c r="VMY49" s="429"/>
      <c r="VMZ49" s="429"/>
      <c r="VNA49" s="429"/>
      <c r="VNB49" s="429"/>
      <c r="VNC49" s="429"/>
      <c r="VND49" s="429"/>
      <c r="VNE49" s="429"/>
      <c r="VNF49" s="429"/>
      <c r="VNG49" s="429"/>
      <c r="VNH49" s="429"/>
      <c r="VNI49" s="429"/>
      <c r="VNJ49" s="429"/>
      <c r="VNK49" s="429"/>
      <c r="VNL49" s="429"/>
      <c r="VNM49" s="429"/>
      <c r="VNN49" s="429"/>
      <c r="VNO49" s="429"/>
      <c r="VNP49" s="429"/>
      <c r="VNQ49" s="429"/>
      <c r="VNR49" s="429"/>
      <c r="VNS49" s="429"/>
      <c r="VNT49" s="429"/>
      <c r="VNU49" s="429"/>
      <c r="VNV49" s="429"/>
      <c r="VNW49" s="429"/>
      <c r="VNX49" s="429"/>
      <c r="VNY49" s="429"/>
      <c r="VNZ49" s="429"/>
      <c r="VOA49" s="429"/>
      <c r="VOB49" s="429"/>
      <c r="VOC49" s="429"/>
      <c r="VOD49" s="429"/>
      <c r="VOE49" s="429"/>
      <c r="VOF49" s="429"/>
      <c r="VOG49" s="429"/>
      <c r="VOH49" s="429"/>
      <c r="VOI49" s="429"/>
      <c r="VOJ49" s="429"/>
      <c r="VOK49" s="429"/>
      <c r="VOL49" s="429"/>
      <c r="VOM49" s="429"/>
      <c r="VON49" s="429"/>
      <c r="VOO49" s="429"/>
      <c r="VOP49" s="429"/>
      <c r="VOQ49" s="429"/>
      <c r="VOR49" s="429"/>
      <c r="VOS49" s="429"/>
      <c r="VOT49" s="429"/>
      <c r="VOU49" s="429"/>
      <c r="VOV49" s="429"/>
      <c r="VOW49" s="429"/>
      <c r="VOX49" s="429"/>
      <c r="VOY49" s="429"/>
      <c r="VOZ49" s="429"/>
      <c r="VPA49" s="429"/>
      <c r="VPB49" s="429"/>
      <c r="VPC49" s="429"/>
      <c r="VPD49" s="429"/>
      <c r="VPE49" s="429"/>
      <c r="VPF49" s="429"/>
      <c r="VPG49" s="429"/>
      <c r="VPH49" s="429"/>
      <c r="VPI49" s="429"/>
      <c r="VPJ49" s="429"/>
      <c r="VPK49" s="429"/>
      <c r="VPL49" s="429"/>
      <c r="VPM49" s="429"/>
      <c r="VPN49" s="429"/>
      <c r="VPO49" s="429"/>
      <c r="VPP49" s="429"/>
      <c r="VPQ49" s="429"/>
      <c r="VPR49" s="429"/>
      <c r="VPS49" s="429"/>
      <c r="VPT49" s="429"/>
      <c r="VPU49" s="429"/>
      <c r="VPV49" s="429"/>
      <c r="VPW49" s="429"/>
      <c r="VPX49" s="429"/>
      <c r="VPY49" s="429"/>
      <c r="VPZ49" s="429"/>
      <c r="VQA49" s="429"/>
      <c r="VQB49" s="429"/>
      <c r="VQC49" s="429"/>
      <c r="VQD49" s="429"/>
      <c r="VQE49" s="429"/>
      <c r="VQF49" s="429"/>
      <c r="VQG49" s="429"/>
      <c r="VQH49" s="429"/>
      <c r="VQI49" s="429"/>
      <c r="VQJ49" s="429"/>
      <c r="VQK49" s="429"/>
      <c r="VQL49" s="429"/>
      <c r="VQM49" s="429"/>
      <c r="VQN49" s="429"/>
      <c r="VQO49" s="429"/>
      <c r="VQP49" s="429"/>
      <c r="VQQ49" s="429"/>
      <c r="VQR49" s="429"/>
      <c r="VQS49" s="429"/>
      <c r="VQT49" s="429"/>
      <c r="VQU49" s="429"/>
      <c r="VQV49" s="429"/>
      <c r="VQW49" s="429"/>
      <c r="VQX49" s="429"/>
      <c r="VQY49" s="429"/>
      <c r="VQZ49" s="429"/>
      <c r="VRA49" s="429"/>
      <c r="VRB49" s="429"/>
      <c r="VRC49" s="429"/>
      <c r="VRD49" s="429"/>
      <c r="VRE49" s="429"/>
      <c r="VRF49" s="429"/>
      <c r="VRG49" s="429"/>
      <c r="VRH49" s="429"/>
      <c r="VRI49" s="429"/>
      <c r="VRJ49" s="429"/>
      <c r="VRK49" s="429"/>
      <c r="VRL49" s="429"/>
      <c r="VRM49" s="429"/>
      <c r="VRN49" s="429"/>
      <c r="VRO49" s="429"/>
      <c r="VRP49" s="429"/>
      <c r="VRQ49" s="429"/>
      <c r="VRR49" s="429"/>
      <c r="VRS49" s="429"/>
      <c r="VRT49" s="429"/>
      <c r="VRU49" s="429"/>
      <c r="VRV49" s="429"/>
      <c r="VRW49" s="429"/>
      <c r="VRX49" s="429"/>
      <c r="VRY49" s="429"/>
      <c r="VRZ49" s="429"/>
      <c r="VSA49" s="429"/>
      <c r="VSB49" s="429"/>
      <c r="VSC49" s="429"/>
      <c r="VSD49" s="429"/>
      <c r="VSE49" s="429"/>
      <c r="VSF49" s="429"/>
      <c r="VSG49" s="429"/>
      <c r="VSH49" s="429"/>
      <c r="VSI49" s="429"/>
      <c r="VSJ49" s="429"/>
      <c r="VSK49" s="429"/>
      <c r="VSL49" s="429"/>
      <c r="VSM49" s="429"/>
      <c r="VSN49" s="429"/>
      <c r="VSO49" s="429"/>
      <c r="VSP49" s="429"/>
      <c r="VSQ49" s="429"/>
      <c r="VSR49" s="429"/>
      <c r="VSS49" s="429"/>
      <c r="VST49" s="429"/>
      <c r="VSU49" s="429"/>
      <c r="VSV49" s="429"/>
      <c r="VSW49" s="429"/>
      <c r="VSX49" s="429"/>
      <c r="VSY49" s="429"/>
      <c r="VSZ49" s="429"/>
      <c r="VTA49" s="429"/>
      <c r="VTB49" s="429"/>
      <c r="VTC49" s="429"/>
      <c r="VTD49" s="429"/>
      <c r="VTE49" s="429"/>
      <c r="VTF49" s="429"/>
      <c r="VTG49" s="429"/>
      <c r="VTH49" s="429"/>
      <c r="VTI49" s="429"/>
      <c r="VTJ49" s="429"/>
      <c r="VTK49" s="429"/>
      <c r="VTL49" s="429"/>
      <c r="VTM49" s="429"/>
      <c r="VTN49" s="429"/>
      <c r="VTO49" s="429"/>
      <c r="VTP49" s="429"/>
      <c r="VTQ49" s="429"/>
      <c r="VTR49" s="429"/>
      <c r="VTS49" s="429"/>
      <c r="VTT49" s="429"/>
      <c r="VTU49" s="429"/>
      <c r="VTV49" s="429"/>
      <c r="VTW49" s="429"/>
      <c r="VTX49" s="429"/>
      <c r="VTY49" s="429"/>
      <c r="VTZ49" s="429"/>
      <c r="VUA49" s="429"/>
      <c r="VUB49" s="429"/>
      <c r="VUC49" s="429"/>
      <c r="VUD49" s="429"/>
      <c r="VUE49" s="429"/>
      <c r="VUF49" s="429"/>
      <c r="VUG49" s="429"/>
      <c r="VUH49" s="429"/>
      <c r="VUI49" s="429"/>
      <c r="VUJ49" s="429"/>
      <c r="VUK49" s="429"/>
      <c r="VUL49" s="429"/>
      <c r="VUM49" s="429"/>
      <c r="VUN49" s="429"/>
      <c r="VUO49" s="429"/>
      <c r="VUP49" s="429"/>
      <c r="VUQ49" s="429"/>
      <c r="VUR49" s="429"/>
      <c r="VUS49" s="429"/>
      <c r="VUT49" s="429"/>
      <c r="VUU49" s="429"/>
      <c r="VUV49" s="429"/>
      <c r="VUW49" s="429"/>
      <c r="VUX49" s="429"/>
      <c r="VUY49" s="429"/>
      <c r="VUZ49" s="429"/>
      <c r="VVA49" s="429"/>
      <c r="VVB49" s="429"/>
      <c r="VVC49" s="429"/>
      <c r="VVD49" s="429"/>
      <c r="VVE49" s="429"/>
      <c r="VVF49" s="429"/>
      <c r="VVG49" s="429"/>
      <c r="VVH49" s="429"/>
      <c r="VVI49" s="429"/>
      <c r="VVJ49" s="429"/>
      <c r="VVK49" s="429"/>
      <c r="VVL49" s="429"/>
      <c r="VVM49" s="429"/>
      <c r="VVN49" s="429"/>
      <c r="VVO49" s="429"/>
      <c r="VVP49" s="429"/>
      <c r="VVQ49" s="429"/>
      <c r="VVR49" s="429"/>
      <c r="VVS49" s="429"/>
      <c r="VVT49" s="429"/>
      <c r="VVU49" s="429"/>
      <c r="VVV49" s="429"/>
      <c r="VVW49" s="429"/>
      <c r="VVX49" s="429"/>
      <c r="VVY49" s="429"/>
      <c r="VVZ49" s="429"/>
      <c r="VWA49" s="429"/>
      <c r="VWB49" s="429"/>
      <c r="VWC49" s="429"/>
      <c r="VWD49" s="429"/>
      <c r="VWE49" s="429"/>
      <c r="VWF49" s="429"/>
      <c r="VWG49" s="429"/>
      <c r="VWH49" s="429"/>
      <c r="VWI49" s="429"/>
      <c r="VWJ49" s="429"/>
      <c r="VWK49" s="429"/>
      <c r="VWL49" s="429"/>
      <c r="VWM49" s="429"/>
      <c r="VWN49" s="429"/>
      <c r="VWO49" s="429"/>
      <c r="VWP49" s="429"/>
      <c r="VWQ49" s="429"/>
      <c r="VWR49" s="429"/>
      <c r="VWS49" s="429"/>
      <c r="VWT49" s="429"/>
      <c r="VWU49" s="429"/>
      <c r="VWV49" s="429"/>
      <c r="VWW49" s="429"/>
      <c r="VWX49" s="429"/>
      <c r="VWY49" s="429"/>
      <c r="VWZ49" s="429"/>
      <c r="VXA49" s="429"/>
      <c r="VXB49" s="429"/>
      <c r="VXC49" s="429"/>
      <c r="VXD49" s="429"/>
      <c r="VXE49" s="429"/>
      <c r="VXF49" s="429"/>
      <c r="VXG49" s="429"/>
      <c r="VXH49" s="429"/>
      <c r="VXI49" s="429"/>
      <c r="VXJ49" s="429"/>
      <c r="VXK49" s="429"/>
      <c r="VXL49" s="429"/>
      <c r="VXM49" s="429"/>
      <c r="VXN49" s="429"/>
      <c r="VXO49" s="429"/>
      <c r="VXP49" s="429"/>
      <c r="VXQ49" s="429"/>
      <c r="VXR49" s="429"/>
      <c r="VXS49" s="429"/>
      <c r="VXT49" s="429"/>
      <c r="VXU49" s="429"/>
      <c r="VXV49" s="429"/>
      <c r="VXW49" s="429"/>
      <c r="VXX49" s="429"/>
      <c r="VXY49" s="429"/>
      <c r="VXZ49" s="429"/>
      <c r="VYA49" s="429"/>
      <c r="VYB49" s="429"/>
      <c r="VYC49" s="429"/>
      <c r="VYD49" s="429"/>
      <c r="VYE49" s="429"/>
      <c r="VYF49" s="429"/>
      <c r="VYG49" s="429"/>
      <c r="VYH49" s="429"/>
      <c r="VYI49" s="429"/>
      <c r="VYJ49" s="429"/>
      <c r="VYK49" s="429"/>
      <c r="VYL49" s="429"/>
      <c r="VYM49" s="429"/>
      <c r="VYN49" s="429"/>
      <c r="VYO49" s="429"/>
      <c r="VYP49" s="429"/>
      <c r="VYQ49" s="429"/>
      <c r="VYR49" s="429"/>
      <c r="VYS49" s="429"/>
      <c r="VYT49" s="429"/>
      <c r="VYU49" s="429"/>
      <c r="VYV49" s="429"/>
      <c r="VYW49" s="429"/>
      <c r="VYX49" s="429"/>
      <c r="VYY49" s="429"/>
      <c r="VYZ49" s="429"/>
      <c r="VZA49" s="429"/>
      <c r="VZB49" s="429"/>
      <c r="VZC49" s="429"/>
      <c r="VZD49" s="429"/>
      <c r="VZE49" s="429"/>
      <c r="VZF49" s="429"/>
      <c r="VZG49" s="429"/>
      <c r="VZH49" s="429"/>
      <c r="VZI49" s="429"/>
      <c r="VZJ49" s="429"/>
      <c r="VZK49" s="429"/>
      <c r="VZL49" s="429"/>
      <c r="VZM49" s="429"/>
      <c r="VZN49" s="429"/>
      <c r="VZO49" s="429"/>
      <c r="VZP49" s="429"/>
      <c r="VZQ49" s="429"/>
      <c r="VZR49" s="429"/>
      <c r="VZS49" s="429"/>
      <c r="VZT49" s="429"/>
      <c r="VZU49" s="429"/>
      <c r="VZV49" s="429"/>
      <c r="VZW49" s="429"/>
      <c r="VZX49" s="429"/>
      <c r="VZY49" s="429"/>
      <c r="VZZ49" s="429"/>
      <c r="WAA49" s="429"/>
      <c r="WAB49" s="429"/>
      <c r="WAC49" s="429"/>
      <c r="WAD49" s="429"/>
      <c r="WAE49" s="429"/>
      <c r="WAF49" s="429"/>
      <c r="WAG49" s="429"/>
      <c r="WAH49" s="429"/>
      <c r="WAI49" s="429"/>
      <c r="WAJ49" s="429"/>
      <c r="WAK49" s="429"/>
      <c r="WAL49" s="429"/>
      <c r="WAM49" s="429"/>
      <c r="WAN49" s="429"/>
      <c r="WAO49" s="429"/>
      <c r="WAP49" s="429"/>
      <c r="WAQ49" s="429"/>
      <c r="WAR49" s="429"/>
      <c r="WAS49" s="429"/>
      <c r="WAT49" s="429"/>
      <c r="WAU49" s="429"/>
      <c r="WAV49" s="429"/>
      <c r="WAW49" s="429"/>
      <c r="WAX49" s="429"/>
      <c r="WAY49" s="429"/>
      <c r="WAZ49" s="429"/>
      <c r="WBA49" s="429"/>
      <c r="WBB49" s="429"/>
      <c r="WBC49" s="429"/>
      <c r="WBD49" s="429"/>
      <c r="WBE49" s="429"/>
      <c r="WBF49" s="429"/>
      <c r="WBG49" s="429"/>
      <c r="WBH49" s="429"/>
      <c r="WBI49" s="429"/>
      <c r="WBJ49" s="429"/>
      <c r="WBK49" s="429"/>
      <c r="WBL49" s="429"/>
      <c r="WBM49" s="429"/>
      <c r="WBN49" s="429"/>
      <c r="WBO49" s="429"/>
      <c r="WBP49" s="429"/>
      <c r="WBQ49" s="429"/>
      <c r="WBR49" s="429"/>
      <c r="WBS49" s="429"/>
      <c r="WBT49" s="429"/>
      <c r="WBU49" s="429"/>
      <c r="WBV49" s="429"/>
      <c r="WBW49" s="429"/>
      <c r="WBX49" s="429"/>
      <c r="WBY49" s="429"/>
      <c r="WBZ49" s="429"/>
      <c r="WCA49" s="429"/>
      <c r="WCB49" s="429"/>
      <c r="WCC49" s="429"/>
      <c r="WCD49" s="429"/>
      <c r="WCE49" s="429"/>
      <c r="WCF49" s="429"/>
      <c r="WCG49" s="429"/>
      <c r="WCH49" s="429"/>
      <c r="WCI49" s="429"/>
      <c r="WCJ49" s="429"/>
      <c r="WCK49" s="429"/>
      <c r="WCL49" s="429"/>
      <c r="WCM49" s="429"/>
      <c r="WCN49" s="429"/>
      <c r="WCO49" s="429"/>
      <c r="WCP49" s="429"/>
      <c r="WCQ49" s="429"/>
      <c r="WCR49" s="429"/>
      <c r="WCS49" s="429"/>
      <c r="WCT49" s="429"/>
      <c r="WCU49" s="429"/>
      <c r="WCV49" s="429"/>
      <c r="WCW49" s="429"/>
      <c r="WCX49" s="429"/>
      <c r="WCY49" s="429"/>
      <c r="WCZ49" s="429"/>
      <c r="WDA49" s="429"/>
      <c r="WDB49" s="429"/>
      <c r="WDC49" s="429"/>
      <c r="WDD49" s="429"/>
      <c r="WDE49" s="429"/>
      <c r="WDF49" s="429"/>
      <c r="WDG49" s="429"/>
      <c r="WDH49" s="429"/>
      <c r="WDI49" s="429"/>
      <c r="WDJ49" s="429"/>
      <c r="WDK49" s="429"/>
      <c r="WDL49" s="429"/>
      <c r="WDM49" s="429"/>
      <c r="WDN49" s="429"/>
      <c r="WDO49" s="429"/>
      <c r="WDP49" s="429"/>
      <c r="WDQ49" s="429"/>
      <c r="WDR49" s="429"/>
      <c r="WDS49" s="429"/>
      <c r="WDT49" s="429"/>
      <c r="WDU49" s="429"/>
      <c r="WDV49" s="429"/>
      <c r="WDW49" s="429"/>
      <c r="WDX49" s="429"/>
      <c r="WDY49" s="429"/>
      <c r="WDZ49" s="429"/>
      <c r="WEA49" s="429"/>
      <c r="WEB49" s="429"/>
      <c r="WEC49" s="429"/>
      <c r="WED49" s="429"/>
      <c r="WEE49" s="429"/>
      <c r="WEF49" s="429"/>
      <c r="WEG49" s="429"/>
      <c r="WEH49" s="429"/>
      <c r="WEI49" s="429"/>
      <c r="WEJ49" s="429"/>
      <c r="WEK49" s="429"/>
      <c r="WEL49" s="429"/>
      <c r="WEM49" s="429"/>
      <c r="WEN49" s="429"/>
      <c r="WEO49" s="429"/>
      <c r="WEP49" s="429"/>
      <c r="WEQ49" s="429"/>
      <c r="WER49" s="429"/>
      <c r="WES49" s="429"/>
      <c r="WET49" s="429"/>
      <c r="WEU49" s="429"/>
      <c r="WEV49" s="429"/>
      <c r="WEW49" s="429"/>
      <c r="WEX49" s="429"/>
      <c r="WEY49" s="429"/>
      <c r="WEZ49" s="429"/>
      <c r="WFA49" s="429"/>
      <c r="WFB49" s="429"/>
      <c r="WFC49" s="429"/>
      <c r="WFD49" s="429"/>
      <c r="WFE49" s="429"/>
      <c r="WFF49" s="429"/>
      <c r="WFG49" s="429"/>
      <c r="WFH49" s="429"/>
      <c r="WFI49" s="429"/>
      <c r="WFJ49" s="429"/>
      <c r="WFK49" s="429"/>
      <c r="WFL49" s="429"/>
      <c r="WFM49" s="429"/>
      <c r="WFN49" s="429"/>
      <c r="WFO49" s="429"/>
      <c r="WFP49" s="429"/>
      <c r="WFQ49" s="429"/>
      <c r="WFR49" s="429"/>
      <c r="WFS49" s="429"/>
      <c r="WFT49" s="429"/>
      <c r="WFU49" s="429"/>
      <c r="WFV49" s="429"/>
      <c r="WFW49" s="429"/>
      <c r="WFX49" s="429"/>
      <c r="WFY49" s="429"/>
      <c r="WFZ49" s="429"/>
      <c r="WGA49" s="429"/>
      <c r="WGB49" s="429"/>
      <c r="WGC49" s="429"/>
      <c r="WGD49" s="429"/>
      <c r="WGE49" s="429"/>
      <c r="WGF49" s="429"/>
      <c r="WGG49" s="429"/>
      <c r="WGH49" s="429"/>
      <c r="WGI49" s="429"/>
      <c r="WGJ49" s="429"/>
      <c r="WGK49" s="429"/>
      <c r="WGL49" s="429"/>
      <c r="WGM49" s="429"/>
      <c r="WGN49" s="429"/>
      <c r="WGO49" s="429"/>
      <c r="WGP49" s="429"/>
      <c r="WGQ49" s="429"/>
      <c r="WGR49" s="429"/>
      <c r="WGS49" s="429"/>
      <c r="WGT49" s="429"/>
      <c r="WGU49" s="429"/>
      <c r="WGV49" s="429"/>
      <c r="WGW49" s="429"/>
      <c r="WGX49" s="429"/>
      <c r="WGY49" s="429"/>
      <c r="WGZ49" s="429"/>
      <c r="WHA49" s="429"/>
      <c r="WHB49" s="429"/>
      <c r="WHC49" s="429"/>
      <c r="WHD49" s="429"/>
      <c r="WHE49" s="429"/>
      <c r="WHF49" s="429"/>
      <c r="WHG49" s="429"/>
      <c r="WHH49" s="429"/>
      <c r="WHI49" s="429"/>
      <c r="WHJ49" s="429"/>
      <c r="WHK49" s="429"/>
      <c r="WHL49" s="429"/>
      <c r="WHM49" s="429"/>
      <c r="WHN49" s="429"/>
      <c r="WHO49" s="429"/>
      <c r="WHP49" s="429"/>
      <c r="WHQ49" s="429"/>
      <c r="WHR49" s="429"/>
      <c r="WHS49" s="429"/>
      <c r="WHT49" s="429"/>
      <c r="WHU49" s="429"/>
      <c r="WHV49" s="429"/>
      <c r="WHW49" s="429"/>
      <c r="WHX49" s="429"/>
      <c r="WHY49" s="429"/>
      <c r="WHZ49" s="429"/>
      <c r="WIA49" s="429"/>
      <c r="WIB49" s="429"/>
      <c r="WIC49" s="429"/>
      <c r="WID49" s="429"/>
      <c r="WIE49" s="429"/>
      <c r="WIF49" s="429"/>
      <c r="WIG49" s="429"/>
      <c r="WIH49" s="429"/>
      <c r="WII49" s="429"/>
      <c r="WIJ49" s="429"/>
      <c r="WIK49" s="429"/>
      <c r="WIL49" s="429"/>
      <c r="WIM49" s="429"/>
      <c r="WIN49" s="429"/>
      <c r="WIO49" s="429"/>
      <c r="WIP49" s="429"/>
      <c r="WIQ49" s="429"/>
      <c r="WIR49" s="429"/>
      <c r="WIS49" s="429"/>
      <c r="WIT49" s="429"/>
      <c r="WIU49" s="429"/>
      <c r="WIV49" s="429"/>
      <c r="WIW49" s="429"/>
      <c r="WIX49" s="429"/>
      <c r="WIY49" s="429"/>
      <c r="WIZ49" s="429"/>
      <c r="WJA49" s="429"/>
      <c r="WJB49" s="429"/>
      <c r="WJC49" s="429"/>
      <c r="WJD49" s="429"/>
      <c r="WJE49" s="429"/>
      <c r="WJF49" s="429"/>
      <c r="WJG49" s="429"/>
      <c r="WJH49" s="429"/>
      <c r="WJI49" s="429"/>
      <c r="WJJ49" s="429"/>
      <c r="WJK49" s="429"/>
      <c r="WJL49" s="429"/>
      <c r="WJM49" s="429"/>
      <c r="WJN49" s="429"/>
      <c r="WJO49" s="429"/>
      <c r="WJP49" s="429"/>
      <c r="WJQ49" s="429"/>
      <c r="WJR49" s="429"/>
      <c r="WJS49" s="429"/>
      <c r="WJT49" s="429"/>
      <c r="WJU49" s="429"/>
      <c r="WJV49" s="429"/>
      <c r="WJW49" s="429"/>
      <c r="WJX49" s="429"/>
      <c r="WJY49" s="429"/>
      <c r="WJZ49" s="429"/>
      <c r="WKA49" s="429"/>
      <c r="WKB49" s="429"/>
      <c r="WKC49" s="429"/>
      <c r="WKD49" s="429"/>
      <c r="WKE49" s="429"/>
      <c r="WKF49" s="429"/>
      <c r="WKG49" s="429"/>
      <c r="WKH49" s="429"/>
      <c r="WKI49" s="429"/>
      <c r="WKJ49" s="429"/>
      <c r="WKK49" s="429"/>
      <c r="WKL49" s="429"/>
      <c r="WKM49" s="429"/>
      <c r="WKN49" s="429"/>
      <c r="WKO49" s="429"/>
      <c r="WKP49" s="429"/>
      <c r="WKQ49" s="429"/>
      <c r="WKR49" s="429"/>
      <c r="WKS49" s="429"/>
      <c r="WKT49" s="429"/>
      <c r="WKU49" s="429"/>
      <c r="WKV49" s="429"/>
      <c r="WKW49" s="429"/>
      <c r="WKX49" s="429"/>
      <c r="WKY49" s="429"/>
      <c r="WKZ49" s="429"/>
      <c r="WLA49" s="429"/>
      <c r="WLB49" s="429"/>
      <c r="WLC49" s="429"/>
      <c r="WLD49" s="429"/>
      <c r="WLE49" s="429"/>
      <c r="WLF49" s="429"/>
      <c r="WLG49" s="429"/>
      <c r="WLH49" s="429"/>
      <c r="WLI49" s="429"/>
      <c r="WLJ49" s="429"/>
      <c r="WLK49" s="429"/>
      <c r="WLL49" s="429"/>
      <c r="WLM49" s="429"/>
      <c r="WLN49" s="429"/>
      <c r="WLO49" s="429"/>
      <c r="WLP49" s="429"/>
      <c r="WLQ49" s="429"/>
      <c r="WLR49" s="429"/>
      <c r="WLS49" s="429"/>
      <c r="WLT49" s="429"/>
      <c r="WLU49" s="429"/>
      <c r="WLV49" s="429"/>
      <c r="WLW49" s="429"/>
      <c r="WLX49" s="429"/>
      <c r="WLY49" s="429"/>
      <c r="WLZ49" s="429"/>
      <c r="WMA49" s="429"/>
      <c r="WMB49" s="429"/>
      <c r="WMC49" s="429"/>
      <c r="WMD49" s="429"/>
      <c r="WME49" s="429"/>
      <c r="WMF49" s="429"/>
      <c r="WMG49" s="429"/>
      <c r="WMH49" s="429"/>
      <c r="WMI49" s="429"/>
      <c r="WMJ49" s="429"/>
      <c r="WMK49" s="429"/>
      <c r="WML49" s="429"/>
      <c r="WMM49" s="429"/>
      <c r="WMN49" s="429"/>
      <c r="WMO49" s="429"/>
      <c r="WMP49" s="429"/>
      <c r="WMQ49" s="429"/>
      <c r="WMR49" s="429"/>
      <c r="WMS49" s="429"/>
      <c r="WMT49" s="429"/>
      <c r="WMU49" s="429"/>
      <c r="WMV49" s="429"/>
      <c r="WMW49" s="429"/>
      <c r="WMX49" s="429"/>
      <c r="WMY49" s="429"/>
      <c r="WMZ49" s="429"/>
      <c r="WNA49" s="429"/>
      <c r="WNB49" s="429"/>
      <c r="WNC49" s="429"/>
      <c r="WND49" s="429"/>
      <c r="WNE49" s="429"/>
      <c r="WNF49" s="429"/>
      <c r="WNG49" s="429"/>
      <c r="WNH49" s="429"/>
      <c r="WNI49" s="429"/>
      <c r="WNJ49" s="429"/>
      <c r="WNK49" s="429"/>
      <c r="WNL49" s="429"/>
      <c r="WNM49" s="429"/>
      <c r="WNN49" s="429"/>
      <c r="WNO49" s="429"/>
      <c r="WNP49" s="429"/>
      <c r="WNQ49" s="429"/>
      <c r="WNR49" s="429"/>
      <c r="WNS49" s="429"/>
      <c r="WNT49" s="429"/>
      <c r="WNU49" s="429"/>
      <c r="WNV49" s="429"/>
      <c r="WNW49" s="429"/>
      <c r="WNX49" s="429"/>
      <c r="WNY49" s="429"/>
      <c r="WNZ49" s="429"/>
      <c r="WOA49" s="429"/>
      <c r="WOB49" s="429"/>
      <c r="WOC49" s="429"/>
      <c r="WOD49" s="429"/>
      <c r="WOE49" s="429"/>
      <c r="WOF49" s="429"/>
      <c r="WOG49" s="429"/>
      <c r="WOH49" s="429"/>
      <c r="WOI49" s="429"/>
      <c r="WOJ49" s="429"/>
      <c r="WOK49" s="429"/>
      <c r="WOL49" s="429"/>
      <c r="WOM49" s="429"/>
      <c r="WON49" s="429"/>
      <c r="WOO49" s="429"/>
      <c r="WOP49" s="429"/>
      <c r="WOQ49" s="429"/>
      <c r="WOR49" s="429"/>
      <c r="WOS49" s="429"/>
      <c r="WOT49" s="429"/>
      <c r="WOU49" s="429"/>
      <c r="WOV49" s="429"/>
      <c r="WOW49" s="429"/>
      <c r="WOX49" s="429"/>
      <c r="WOY49" s="429"/>
      <c r="WOZ49" s="429"/>
      <c r="WPA49" s="429"/>
      <c r="WPB49" s="429"/>
      <c r="WPC49" s="429"/>
      <c r="WPD49" s="429"/>
      <c r="WPE49" s="429"/>
      <c r="WPF49" s="429"/>
      <c r="WPG49" s="429"/>
      <c r="WPH49" s="429"/>
      <c r="WPI49" s="429"/>
      <c r="WPJ49" s="429"/>
      <c r="WPK49" s="429"/>
      <c r="WPL49" s="429"/>
      <c r="WPM49" s="429"/>
      <c r="WPN49" s="429"/>
      <c r="WPO49" s="429"/>
      <c r="WPP49" s="429"/>
      <c r="WPQ49" s="429"/>
      <c r="WPR49" s="429"/>
      <c r="WPS49" s="429"/>
      <c r="WPT49" s="429"/>
      <c r="WPU49" s="429"/>
      <c r="WPV49" s="429"/>
      <c r="WPW49" s="429"/>
      <c r="WPX49" s="429"/>
      <c r="WPY49" s="429"/>
      <c r="WPZ49" s="429"/>
      <c r="WQA49" s="429"/>
      <c r="WQB49" s="429"/>
      <c r="WQC49" s="429"/>
      <c r="WQD49" s="429"/>
      <c r="WQE49" s="429"/>
      <c r="WQF49" s="429"/>
      <c r="WQG49" s="429"/>
      <c r="WQH49" s="429"/>
      <c r="WQI49" s="429"/>
      <c r="WQJ49" s="429"/>
      <c r="WQK49" s="429"/>
      <c r="WQL49" s="429"/>
      <c r="WQM49" s="429"/>
      <c r="WQN49" s="429"/>
      <c r="WQO49" s="429"/>
      <c r="WQP49" s="429"/>
      <c r="WQQ49" s="429"/>
      <c r="WQR49" s="429"/>
      <c r="WQS49" s="429"/>
      <c r="WQT49" s="429"/>
      <c r="WQU49" s="429"/>
      <c r="WQV49" s="429"/>
      <c r="WQW49" s="429"/>
      <c r="WQX49" s="429"/>
      <c r="WQY49" s="429"/>
      <c r="WQZ49" s="429"/>
      <c r="WRA49" s="429"/>
      <c r="WRB49" s="429"/>
      <c r="WRC49" s="429"/>
      <c r="WRD49" s="429"/>
      <c r="WRE49" s="429"/>
      <c r="WRF49" s="429"/>
      <c r="WRG49" s="429"/>
      <c r="WRH49" s="429"/>
      <c r="WRI49" s="429"/>
      <c r="WRJ49" s="429"/>
      <c r="WRK49" s="429"/>
      <c r="WRL49" s="429"/>
      <c r="WRM49" s="429"/>
      <c r="WRN49" s="429"/>
      <c r="WRO49" s="429"/>
      <c r="WRP49" s="429"/>
      <c r="WRQ49" s="429"/>
      <c r="WRR49" s="429"/>
      <c r="WRS49" s="429"/>
      <c r="WRT49" s="429"/>
      <c r="WRU49" s="429"/>
      <c r="WRV49" s="429"/>
      <c r="WRW49" s="429"/>
      <c r="WRX49" s="429"/>
      <c r="WRY49" s="429"/>
      <c r="WRZ49" s="429"/>
      <c r="WSA49" s="429"/>
      <c r="WSB49" s="429"/>
      <c r="WSC49" s="429"/>
      <c r="WSD49" s="429"/>
      <c r="WSE49" s="429"/>
      <c r="WSF49" s="429"/>
      <c r="WSG49" s="429"/>
      <c r="WSH49" s="429"/>
      <c r="WSI49" s="429"/>
      <c r="WSJ49" s="429"/>
      <c r="WSK49" s="429"/>
      <c r="WSL49" s="429"/>
      <c r="WSM49" s="429"/>
      <c r="WSN49" s="429"/>
      <c r="WSO49" s="429"/>
      <c r="WSP49" s="429"/>
      <c r="WSQ49" s="429"/>
      <c r="WSR49" s="429"/>
      <c r="WSS49" s="429"/>
      <c r="WST49" s="429"/>
      <c r="WSU49" s="429"/>
      <c r="WSV49" s="429"/>
      <c r="WSW49" s="429"/>
      <c r="WSX49" s="429"/>
      <c r="WSY49" s="429"/>
      <c r="WSZ49" s="429"/>
      <c r="WTA49" s="429"/>
      <c r="WTB49" s="429"/>
      <c r="WTC49" s="429"/>
      <c r="WTD49" s="429"/>
      <c r="WTE49" s="429"/>
      <c r="WTF49" s="429"/>
      <c r="WTG49" s="429"/>
      <c r="WTH49" s="429"/>
      <c r="WTI49" s="429"/>
      <c r="WTJ49" s="429"/>
      <c r="WTK49" s="429"/>
      <c r="WTL49" s="429"/>
      <c r="WTM49" s="429"/>
      <c r="WTN49" s="429"/>
      <c r="WTO49" s="429"/>
      <c r="WTP49" s="429"/>
      <c r="WTQ49" s="429"/>
      <c r="WTR49" s="429"/>
      <c r="WTS49" s="429"/>
      <c r="WTT49" s="429"/>
      <c r="WTU49" s="429"/>
      <c r="WTV49" s="429"/>
      <c r="WTW49" s="429"/>
      <c r="WTX49" s="429"/>
      <c r="WTY49" s="429"/>
      <c r="WTZ49" s="429"/>
      <c r="WUA49" s="429"/>
      <c r="WUB49" s="429"/>
      <c r="WUC49" s="429"/>
      <c r="WUD49" s="429"/>
      <c r="WUE49" s="429"/>
      <c r="WUF49" s="429"/>
      <c r="WUG49" s="429"/>
      <c r="WUH49" s="429"/>
      <c r="WUI49" s="429"/>
      <c r="WUJ49" s="429"/>
      <c r="WUK49" s="429"/>
      <c r="WUL49" s="429"/>
      <c r="WUM49" s="429"/>
      <c r="WUN49" s="429"/>
      <c r="WUO49" s="429"/>
      <c r="WUP49" s="429"/>
      <c r="WUQ49" s="429"/>
      <c r="WUR49" s="429"/>
      <c r="WUS49" s="429"/>
      <c r="WUT49" s="429"/>
      <c r="WUU49" s="429"/>
      <c r="WUV49" s="429"/>
      <c r="WUW49" s="429"/>
      <c r="WUX49" s="429"/>
      <c r="WUY49" s="429"/>
      <c r="WUZ49" s="429"/>
      <c r="WVA49" s="429"/>
      <c r="WVB49" s="429"/>
      <c r="WVC49" s="429"/>
      <c r="WVD49" s="429"/>
      <c r="WVE49" s="429"/>
      <c r="WVF49" s="429"/>
      <c r="WVG49" s="429"/>
      <c r="WVH49" s="429"/>
      <c r="WVI49" s="429"/>
      <c r="WVJ49" s="429"/>
      <c r="WVK49" s="429"/>
      <c r="WVL49" s="429"/>
      <c r="WVM49" s="429"/>
      <c r="WVN49" s="429"/>
      <c r="WVO49" s="429"/>
      <c r="WVP49" s="429"/>
      <c r="WVQ49" s="429"/>
      <c r="WVR49" s="429"/>
      <c r="WVS49" s="429"/>
      <c r="WVT49" s="429"/>
      <c r="WVU49" s="429"/>
      <c r="WVV49" s="429"/>
      <c r="WVW49" s="429"/>
      <c r="WVX49" s="429"/>
      <c r="WVY49" s="429"/>
      <c r="WVZ49" s="429"/>
      <c r="WWA49" s="429"/>
      <c r="WWB49" s="429"/>
      <c r="WWC49" s="429"/>
      <c r="WWD49" s="429"/>
      <c r="WWE49" s="429"/>
      <c r="WWF49" s="429"/>
      <c r="WWG49" s="429"/>
      <c r="WWH49" s="429"/>
      <c r="WWI49" s="429"/>
      <c r="WWJ49" s="429"/>
      <c r="WWK49" s="429"/>
      <c r="WWL49" s="429"/>
      <c r="WWM49" s="429"/>
      <c r="WWN49" s="429"/>
      <c r="WWO49" s="429"/>
      <c r="WWP49" s="429"/>
      <c r="WWQ49" s="429"/>
      <c r="WWR49" s="429"/>
      <c r="WWS49" s="429"/>
      <c r="WWT49" s="429"/>
      <c r="WWU49" s="429"/>
      <c r="WWV49" s="429"/>
      <c r="WWW49" s="429"/>
      <c r="WWX49" s="429"/>
      <c r="WWY49" s="429"/>
      <c r="WWZ49" s="429"/>
      <c r="WXA49" s="429"/>
      <c r="WXB49" s="429"/>
      <c r="WXC49" s="429"/>
      <c r="WXD49" s="429"/>
      <c r="WXE49" s="429"/>
      <c r="WXF49" s="429"/>
      <c r="WXG49" s="429"/>
      <c r="WXH49" s="429"/>
      <c r="WXI49" s="429"/>
      <c r="WXJ49" s="429"/>
      <c r="WXK49" s="429"/>
      <c r="WXL49" s="429"/>
      <c r="WXM49" s="429"/>
      <c r="WXN49" s="429"/>
      <c r="WXO49" s="429"/>
      <c r="WXP49" s="429"/>
      <c r="WXQ49" s="429"/>
      <c r="WXR49" s="429"/>
      <c r="WXS49" s="429"/>
      <c r="WXT49" s="429"/>
      <c r="WXU49" s="429"/>
      <c r="WXV49" s="429"/>
      <c r="WXW49" s="429"/>
      <c r="WXX49" s="429"/>
      <c r="WXY49" s="429"/>
      <c r="WXZ49" s="429"/>
      <c r="WYA49" s="429"/>
      <c r="WYB49" s="429"/>
      <c r="WYC49" s="429"/>
      <c r="WYD49" s="429"/>
      <c r="WYE49" s="429"/>
      <c r="WYF49" s="429"/>
      <c r="WYG49" s="429"/>
      <c r="WYH49" s="429"/>
      <c r="WYI49" s="429"/>
      <c r="WYJ49" s="429"/>
      <c r="WYK49" s="429"/>
      <c r="WYL49" s="429"/>
      <c r="WYM49" s="429"/>
      <c r="WYN49" s="429"/>
      <c r="WYO49" s="429"/>
      <c r="WYP49" s="429"/>
      <c r="WYQ49" s="429"/>
      <c r="WYR49" s="429"/>
      <c r="WYS49" s="429"/>
      <c r="WYT49" s="429"/>
      <c r="WYU49" s="429"/>
      <c r="WYV49" s="429"/>
      <c r="WYW49" s="429"/>
      <c r="WYX49" s="429"/>
      <c r="WYY49" s="429"/>
      <c r="WYZ49" s="429"/>
      <c r="WZA49" s="429"/>
      <c r="WZB49" s="429"/>
      <c r="WZC49" s="429"/>
      <c r="WZD49" s="429"/>
      <c r="WZE49" s="429"/>
      <c r="WZF49" s="429"/>
      <c r="WZG49" s="429"/>
      <c r="WZH49" s="429"/>
      <c r="WZI49" s="429"/>
      <c r="WZJ49" s="429"/>
      <c r="WZK49" s="429"/>
      <c r="WZL49" s="429"/>
      <c r="WZM49" s="429"/>
      <c r="WZN49" s="429"/>
      <c r="WZO49" s="429"/>
      <c r="WZP49" s="429"/>
      <c r="WZQ49" s="429"/>
      <c r="WZR49" s="429"/>
      <c r="WZS49" s="429"/>
      <c r="WZT49" s="429"/>
      <c r="WZU49" s="429"/>
      <c r="WZV49" s="429"/>
      <c r="WZW49" s="429"/>
      <c r="WZX49" s="429"/>
      <c r="WZY49" s="429"/>
      <c r="WZZ49" s="429"/>
      <c r="XAA49" s="429"/>
      <c r="XAB49" s="429"/>
      <c r="XAC49" s="429"/>
      <c r="XAD49" s="429"/>
      <c r="XAE49" s="429"/>
      <c r="XAF49" s="429"/>
      <c r="XAG49" s="429"/>
      <c r="XAH49" s="429"/>
      <c r="XAI49" s="429"/>
      <c r="XAJ49" s="429"/>
      <c r="XAK49" s="429"/>
      <c r="XAL49" s="429"/>
      <c r="XAM49" s="429"/>
      <c r="XAN49" s="429"/>
      <c r="XAO49" s="429"/>
      <c r="XAP49" s="429"/>
      <c r="XAQ49" s="429"/>
      <c r="XAR49" s="429"/>
      <c r="XAS49" s="429"/>
      <c r="XAT49" s="429"/>
      <c r="XAU49" s="429"/>
      <c r="XAV49" s="429"/>
      <c r="XAW49" s="429"/>
      <c r="XAX49" s="429"/>
      <c r="XAY49" s="429"/>
      <c r="XAZ49" s="429"/>
      <c r="XBA49" s="429"/>
      <c r="XBB49" s="429"/>
      <c r="XBC49" s="429"/>
      <c r="XBD49" s="429"/>
      <c r="XBE49" s="429"/>
      <c r="XBF49" s="429"/>
      <c r="XBG49" s="429"/>
      <c r="XBH49" s="429"/>
      <c r="XBI49" s="429"/>
      <c r="XBJ49" s="429"/>
      <c r="XBK49" s="429"/>
      <c r="XBL49" s="429"/>
      <c r="XBM49" s="429"/>
      <c r="XBN49" s="429"/>
      <c r="XBO49" s="429"/>
      <c r="XBP49" s="429"/>
      <c r="XBQ49" s="429"/>
      <c r="XBR49" s="429"/>
      <c r="XBS49" s="429"/>
      <c r="XBT49" s="429"/>
      <c r="XBU49" s="429"/>
      <c r="XBV49" s="429"/>
      <c r="XBW49" s="429"/>
      <c r="XBX49" s="429"/>
      <c r="XBY49" s="429"/>
      <c r="XBZ49" s="429"/>
      <c r="XCA49" s="429"/>
      <c r="XCB49" s="429"/>
      <c r="XCC49" s="429"/>
      <c r="XCD49" s="429"/>
      <c r="XCE49" s="429"/>
      <c r="XCF49" s="429"/>
      <c r="XCG49" s="429"/>
      <c r="XCH49" s="429"/>
      <c r="XCI49" s="429"/>
      <c r="XCJ49" s="429"/>
      <c r="XCK49" s="429"/>
      <c r="XCL49" s="429"/>
      <c r="XCM49" s="429"/>
      <c r="XCN49" s="429"/>
      <c r="XCO49" s="429"/>
      <c r="XCP49" s="429"/>
      <c r="XCQ49" s="429"/>
      <c r="XCR49" s="429"/>
      <c r="XCS49" s="429"/>
      <c r="XCT49" s="429"/>
      <c r="XCU49" s="429"/>
      <c r="XCV49" s="429"/>
      <c r="XCW49" s="429"/>
      <c r="XCX49" s="429"/>
      <c r="XCY49" s="429"/>
      <c r="XCZ49" s="429"/>
      <c r="XDA49" s="429"/>
      <c r="XDB49" s="429"/>
      <c r="XDC49" s="429"/>
      <c r="XDD49" s="429"/>
      <c r="XDE49" s="429"/>
      <c r="XDF49" s="429"/>
      <c r="XDG49" s="429"/>
      <c r="XDH49" s="429"/>
      <c r="XDI49" s="429"/>
      <c r="XDJ49" s="429"/>
      <c r="XDK49" s="429"/>
      <c r="XDL49" s="429"/>
      <c r="XDM49" s="429"/>
      <c r="XDN49" s="429"/>
      <c r="XDO49" s="429"/>
      <c r="XDP49" s="429"/>
      <c r="XDQ49" s="429"/>
      <c r="XDR49" s="429"/>
      <c r="XDS49" s="429"/>
      <c r="XDT49" s="429"/>
      <c r="XDU49" s="429"/>
      <c r="XDV49" s="429"/>
      <c r="XDW49" s="429"/>
      <c r="XDX49" s="429"/>
      <c r="XDY49" s="429"/>
      <c r="XDZ49" s="429"/>
      <c r="XEA49" s="429"/>
      <c r="XEB49" s="429"/>
      <c r="XEC49" s="429"/>
      <c r="XED49" s="429"/>
      <c r="XEE49" s="429"/>
      <c r="XEF49" s="429"/>
      <c r="XEG49" s="429"/>
      <c r="XEH49" s="429"/>
      <c r="XEI49" s="429"/>
      <c r="XEJ49" s="429"/>
      <c r="XEK49" s="429"/>
      <c r="XEL49" s="429"/>
      <c r="XEM49" s="429"/>
      <c r="XEN49" s="429"/>
      <c r="XEO49" s="429"/>
      <c r="XEP49" s="429"/>
      <c r="XEQ49" s="429"/>
      <c r="XER49" s="429"/>
      <c r="XES49" s="429"/>
      <c r="XET49" s="429"/>
      <c r="XEU49" s="429"/>
      <c r="XEV49" s="429"/>
      <c r="XEW49" s="429"/>
      <c r="XEX49" s="429"/>
      <c r="XEY49" s="429"/>
      <c r="XEZ49" s="429"/>
      <c r="XFA49" s="429"/>
      <c r="XFB49" s="429"/>
    </row>
    <row r="50" spans="1:16382" s="495" customFormat="1" ht="15" customHeight="1">
      <c r="A50" s="429">
        <v>1</v>
      </c>
      <c r="B50" s="429"/>
      <c r="C50" s="429"/>
      <c r="D50" s="429"/>
      <c r="E50" s="429"/>
      <c r="F50" s="432"/>
      <c r="G50" s="429"/>
      <c r="H50" s="429"/>
      <c r="I50" s="429"/>
      <c r="J50" s="429"/>
      <c r="K50" s="429"/>
      <c r="L50" s="429"/>
      <c r="M50" s="429"/>
      <c r="N50" s="490"/>
      <c r="O50" s="491"/>
      <c r="P50" s="492"/>
      <c r="Q50" s="493"/>
      <c r="R50" s="494"/>
      <c r="T50" s="496"/>
      <c r="U50" s="496"/>
      <c r="V50" s="496"/>
      <c r="W50" s="496"/>
      <c r="X50" s="496"/>
      <c r="Y50" s="496"/>
      <c r="Z50" s="496"/>
      <c r="AA50" s="496"/>
      <c r="AB50" s="496"/>
      <c r="AC50" s="496"/>
      <c r="AD50" s="496"/>
      <c r="AE50" s="496"/>
      <c r="AF50" s="496"/>
      <c r="AG50" s="496"/>
      <c r="AH50" s="496"/>
      <c r="AI50" s="462"/>
      <c r="AJ50" s="459"/>
      <c r="AK50" s="459"/>
      <c r="AL50" s="456"/>
      <c r="AM50" s="497"/>
      <c r="AN50" s="497"/>
      <c r="AO50" s="497"/>
      <c r="AP50" s="497"/>
      <c r="AQ50" s="497"/>
      <c r="AR50" s="497"/>
      <c r="AS50" s="497"/>
      <c r="AT50" s="497"/>
      <c r="AU50" s="497"/>
      <c r="AV50" s="497"/>
      <c r="AW50" s="497"/>
      <c r="AX50" s="497"/>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c r="HN50" s="429"/>
      <c r="HO50" s="429"/>
      <c r="HP50" s="429"/>
      <c r="HQ50" s="429"/>
      <c r="HR50" s="429"/>
      <c r="HS50" s="429"/>
      <c r="HT50" s="429"/>
      <c r="HU50" s="429"/>
      <c r="HV50" s="429"/>
      <c r="HW50" s="429"/>
      <c r="HX50" s="429"/>
      <c r="HY50" s="429"/>
      <c r="HZ50" s="429"/>
      <c r="IA50" s="429"/>
      <c r="IB50" s="429"/>
      <c r="IC50" s="429"/>
      <c r="ID50" s="429"/>
      <c r="IE50" s="429"/>
      <c r="IF50" s="429"/>
      <c r="IG50" s="429"/>
      <c r="IH50" s="429"/>
      <c r="II50" s="429"/>
      <c r="IJ50" s="429"/>
      <c r="IK50" s="429"/>
      <c r="IL50" s="429"/>
      <c r="IM50" s="429"/>
      <c r="IN50" s="429"/>
      <c r="IO50" s="429"/>
      <c r="IP50" s="429"/>
      <c r="IQ50" s="429"/>
      <c r="IR50" s="429"/>
      <c r="IS50" s="429"/>
      <c r="IT50" s="429"/>
      <c r="IU50" s="429"/>
      <c r="IV50" s="429"/>
      <c r="IW50" s="429"/>
      <c r="IX50" s="429"/>
      <c r="IY50" s="429"/>
      <c r="IZ50" s="429"/>
      <c r="JA50" s="429"/>
      <c r="JB50" s="429"/>
      <c r="JC50" s="429"/>
      <c r="JD50" s="429"/>
      <c r="JE50" s="429"/>
      <c r="JF50" s="429"/>
      <c r="JG50" s="429"/>
      <c r="JH50" s="429"/>
      <c r="JI50" s="429"/>
      <c r="JJ50" s="429"/>
      <c r="JK50" s="429"/>
      <c r="JL50" s="429"/>
      <c r="JM50" s="429"/>
      <c r="JN50" s="429"/>
      <c r="JO50" s="429"/>
      <c r="JP50" s="429"/>
      <c r="JQ50" s="429"/>
      <c r="JR50" s="429"/>
      <c r="JS50" s="429"/>
      <c r="JT50" s="429"/>
      <c r="JU50" s="429"/>
      <c r="JV50" s="429"/>
      <c r="JW50" s="429"/>
      <c r="JX50" s="429"/>
      <c r="JY50" s="429"/>
      <c r="JZ50" s="429"/>
      <c r="KA50" s="429"/>
      <c r="KB50" s="429"/>
      <c r="KC50" s="429"/>
      <c r="KD50" s="429"/>
      <c r="KE50" s="429"/>
      <c r="KF50" s="429"/>
      <c r="KG50" s="429"/>
      <c r="KH50" s="429"/>
      <c r="KI50" s="429"/>
      <c r="KJ50" s="429"/>
      <c r="KK50" s="429"/>
      <c r="KL50" s="429"/>
      <c r="KM50" s="429"/>
      <c r="KN50" s="429"/>
      <c r="KO50" s="429"/>
      <c r="KP50" s="429"/>
      <c r="KQ50" s="429"/>
      <c r="KR50" s="429"/>
      <c r="KS50" s="429"/>
      <c r="KT50" s="429"/>
      <c r="KU50" s="429"/>
      <c r="KV50" s="429"/>
      <c r="KW50" s="429"/>
      <c r="KX50" s="429"/>
      <c r="KY50" s="429"/>
      <c r="KZ50" s="429"/>
      <c r="LA50" s="429"/>
      <c r="LB50" s="429"/>
      <c r="LC50" s="429"/>
      <c r="LD50" s="429"/>
      <c r="LE50" s="429"/>
      <c r="LF50" s="429"/>
      <c r="LG50" s="429"/>
      <c r="LH50" s="429"/>
      <c r="LI50" s="429"/>
      <c r="LJ50" s="429"/>
      <c r="LK50" s="429"/>
      <c r="LL50" s="429"/>
      <c r="LM50" s="429"/>
      <c r="LN50" s="429"/>
      <c r="LO50" s="429"/>
      <c r="LP50" s="429"/>
      <c r="LQ50" s="429"/>
      <c r="LR50" s="429"/>
      <c r="LS50" s="429"/>
      <c r="LT50" s="429"/>
      <c r="LU50" s="429"/>
      <c r="LV50" s="429"/>
      <c r="LW50" s="429"/>
      <c r="LX50" s="429"/>
      <c r="LY50" s="429"/>
      <c r="LZ50" s="429"/>
      <c r="MA50" s="429"/>
      <c r="MB50" s="429"/>
      <c r="MC50" s="429"/>
      <c r="MD50" s="429"/>
      <c r="ME50" s="429"/>
      <c r="MF50" s="429"/>
      <c r="MG50" s="429"/>
      <c r="MH50" s="429"/>
      <c r="MI50" s="429"/>
      <c r="MJ50" s="429"/>
      <c r="MK50" s="429"/>
      <c r="ML50" s="429"/>
      <c r="MM50" s="429"/>
      <c r="MN50" s="429"/>
      <c r="MO50" s="429"/>
      <c r="MP50" s="429"/>
      <c r="MQ50" s="429"/>
      <c r="MR50" s="429"/>
      <c r="MS50" s="429"/>
      <c r="MT50" s="429"/>
      <c r="MU50" s="429"/>
      <c r="MV50" s="429"/>
      <c r="MW50" s="429"/>
      <c r="MX50" s="429"/>
      <c r="MY50" s="429"/>
      <c r="MZ50" s="429"/>
      <c r="NA50" s="429"/>
      <c r="NB50" s="429"/>
      <c r="NC50" s="429"/>
      <c r="ND50" s="429"/>
      <c r="NE50" s="429"/>
      <c r="NF50" s="429"/>
      <c r="NG50" s="429"/>
      <c r="NH50" s="429"/>
      <c r="NI50" s="429"/>
      <c r="NJ50" s="429"/>
      <c r="NK50" s="429"/>
      <c r="NL50" s="429"/>
      <c r="NM50" s="429"/>
      <c r="NN50" s="429"/>
      <c r="NO50" s="429"/>
      <c r="NP50" s="429"/>
      <c r="NQ50" s="429"/>
      <c r="NR50" s="429"/>
      <c r="NS50" s="429"/>
      <c r="NT50" s="429"/>
      <c r="NU50" s="429"/>
      <c r="NV50" s="429"/>
      <c r="NW50" s="429"/>
      <c r="NX50" s="429"/>
      <c r="NY50" s="429"/>
      <c r="NZ50" s="429"/>
      <c r="OA50" s="429"/>
      <c r="OB50" s="429"/>
      <c r="OC50" s="429"/>
      <c r="OD50" s="429"/>
      <c r="OE50" s="429"/>
      <c r="OF50" s="429"/>
      <c r="OG50" s="429"/>
      <c r="OH50" s="429"/>
      <c r="OI50" s="429"/>
      <c r="OJ50" s="429"/>
      <c r="OK50" s="429"/>
      <c r="OL50" s="429"/>
      <c r="OM50" s="429"/>
      <c r="ON50" s="429"/>
      <c r="OO50" s="429"/>
      <c r="OP50" s="429"/>
      <c r="OQ50" s="429"/>
      <c r="OR50" s="429"/>
      <c r="OS50" s="429"/>
      <c r="OT50" s="429"/>
      <c r="OU50" s="429"/>
      <c r="OV50" s="429"/>
      <c r="OW50" s="429"/>
      <c r="OX50" s="429"/>
      <c r="OY50" s="429"/>
      <c r="OZ50" s="429"/>
      <c r="PA50" s="429"/>
      <c r="PB50" s="429"/>
      <c r="PC50" s="429"/>
      <c r="PD50" s="429"/>
      <c r="PE50" s="429"/>
      <c r="PF50" s="429"/>
      <c r="PG50" s="429"/>
      <c r="PH50" s="429"/>
      <c r="PI50" s="429"/>
      <c r="PJ50" s="429"/>
      <c r="PK50" s="429"/>
      <c r="PL50" s="429"/>
      <c r="PM50" s="429"/>
      <c r="PN50" s="429"/>
      <c r="PO50" s="429"/>
      <c r="PP50" s="429"/>
      <c r="PQ50" s="429"/>
      <c r="PR50" s="429"/>
      <c r="PS50" s="429"/>
      <c r="PT50" s="429"/>
      <c r="PU50" s="429"/>
      <c r="PV50" s="429"/>
      <c r="PW50" s="429"/>
      <c r="PX50" s="429"/>
      <c r="PY50" s="429"/>
      <c r="PZ50" s="429"/>
      <c r="QA50" s="429"/>
      <c r="QB50" s="429"/>
      <c r="QC50" s="429"/>
      <c r="QD50" s="429"/>
      <c r="QE50" s="429"/>
      <c r="QF50" s="429"/>
      <c r="QG50" s="429"/>
      <c r="QH50" s="429"/>
      <c r="QI50" s="429"/>
      <c r="QJ50" s="429"/>
      <c r="QK50" s="429"/>
      <c r="QL50" s="429"/>
      <c r="QM50" s="429"/>
      <c r="QN50" s="429"/>
      <c r="QO50" s="429"/>
      <c r="QP50" s="429"/>
      <c r="QQ50" s="429"/>
      <c r="QR50" s="429"/>
      <c r="QS50" s="429"/>
      <c r="QT50" s="429"/>
      <c r="QU50" s="429"/>
      <c r="QV50" s="429"/>
      <c r="QW50" s="429"/>
      <c r="QX50" s="429"/>
      <c r="QY50" s="429"/>
      <c r="QZ50" s="429"/>
      <c r="RA50" s="429"/>
      <c r="RB50" s="429"/>
      <c r="RC50" s="429"/>
      <c r="RD50" s="429"/>
      <c r="RE50" s="429"/>
      <c r="RF50" s="429"/>
      <c r="RG50" s="429"/>
      <c r="RH50" s="429"/>
      <c r="RI50" s="429"/>
      <c r="RJ50" s="429"/>
      <c r="RK50" s="429"/>
      <c r="RL50" s="429"/>
      <c r="RM50" s="429"/>
      <c r="RN50" s="429"/>
      <c r="RO50" s="429"/>
      <c r="RP50" s="429"/>
      <c r="RQ50" s="429"/>
      <c r="RR50" s="429"/>
      <c r="RS50" s="429"/>
      <c r="RT50" s="429"/>
      <c r="RU50" s="429"/>
      <c r="RV50" s="429"/>
      <c r="RW50" s="429"/>
      <c r="RX50" s="429"/>
      <c r="RY50" s="429"/>
      <c r="RZ50" s="429"/>
      <c r="SA50" s="429"/>
      <c r="SB50" s="429"/>
      <c r="SC50" s="429"/>
      <c r="SD50" s="429"/>
      <c r="SE50" s="429"/>
      <c r="SF50" s="429"/>
      <c r="SG50" s="429"/>
      <c r="SH50" s="429"/>
      <c r="SI50" s="429"/>
      <c r="SJ50" s="429"/>
      <c r="SK50" s="429"/>
      <c r="SL50" s="429"/>
      <c r="SM50" s="429"/>
      <c r="SN50" s="429"/>
      <c r="SO50" s="429"/>
      <c r="SP50" s="429"/>
      <c r="SQ50" s="429"/>
      <c r="SR50" s="429"/>
      <c r="SS50" s="429"/>
      <c r="ST50" s="429"/>
      <c r="SU50" s="429"/>
      <c r="SV50" s="429"/>
      <c r="SW50" s="429"/>
      <c r="SX50" s="429"/>
      <c r="SY50" s="429"/>
      <c r="SZ50" s="429"/>
      <c r="TA50" s="429"/>
      <c r="TB50" s="429"/>
      <c r="TC50" s="429"/>
      <c r="TD50" s="429"/>
      <c r="TE50" s="429"/>
      <c r="TF50" s="429"/>
      <c r="TG50" s="429"/>
      <c r="TH50" s="429"/>
      <c r="TI50" s="429"/>
      <c r="TJ50" s="429"/>
      <c r="TK50" s="429"/>
      <c r="TL50" s="429"/>
      <c r="TM50" s="429"/>
      <c r="TN50" s="429"/>
      <c r="TO50" s="429"/>
      <c r="TP50" s="429"/>
      <c r="TQ50" s="429"/>
      <c r="TR50" s="429"/>
      <c r="TS50" s="429"/>
      <c r="TT50" s="429"/>
      <c r="TU50" s="429"/>
      <c r="TV50" s="429"/>
      <c r="TW50" s="429"/>
      <c r="TX50" s="429"/>
      <c r="TY50" s="429"/>
      <c r="TZ50" s="429"/>
      <c r="UA50" s="429"/>
      <c r="UB50" s="429"/>
      <c r="UC50" s="429"/>
      <c r="UD50" s="429"/>
      <c r="UE50" s="429"/>
      <c r="UF50" s="429"/>
      <c r="UG50" s="429"/>
      <c r="UH50" s="429"/>
      <c r="UI50" s="429"/>
      <c r="UJ50" s="429"/>
      <c r="UK50" s="429"/>
      <c r="UL50" s="429"/>
      <c r="UM50" s="429"/>
      <c r="UN50" s="429"/>
      <c r="UO50" s="429"/>
      <c r="UP50" s="429"/>
      <c r="UQ50" s="429"/>
      <c r="UR50" s="429"/>
      <c r="US50" s="429"/>
      <c r="UT50" s="429"/>
      <c r="UU50" s="429"/>
      <c r="UV50" s="429"/>
      <c r="UW50" s="429"/>
      <c r="UX50" s="429"/>
      <c r="UY50" s="429"/>
      <c r="UZ50" s="429"/>
      <c r="VA50" s="429"/>
      <c r="VB50" s="429"/>
      <c r="VC50" s="429"/>
      <c r="VD50" s="429"/>
      <c r="VE50" s="429"/>
      <c r="VF50" s="429"/>
      <c r="VG50" s="429"/>
      <c r="VH50" s="429"/>
      <c r="VI50" s="429"/>
      <c r="VJ50" s="429"/>
      <c r="VK50" s="429"/>
      <c r="VL50" s="429"/>
      <c r="VM50" s="429"/>
      <c r="VN50" s="429"/>
      <c r="VO50" s="429"/>
      <c r="VP50" s="429"/>
      <c r="VQ50" s="429"/>
      <c r="VR50" s="429"/>
      <c r="VS50" s="429"/>
      <c r="VT50" s="429"/>
      <c r="VU50" s="429"/>
      <c r="VV50" s="429"/>
      <c r="VW50" s="429"/>
      <c r="VX50" s="429"/>
      <c r="VY50" s="429"/>
      <c r="VZ50" s="429"/>
      <c r="WA50" s="429"/>
      <c r="WB50" s="429"/>
      <c r="WC50" s="429"/>
      <c r="WD50" s="429"/>
      <c r="WE50" s="429"/>
      <c r="WF50" s="429"/>
      <c r="WG50" s="429"/>
      <c r="WH50" s="429"/>
      <c r="WI50" s="429"/>
      <c r="WJ50" s="429"/>
      <c r="WK50" s="429"/>
      <c r="WL50" s="429"/>
      <c r="WM50" s="429"/>
      <c r="WN50" s="429"/>
      <c r="WO50" s="429"/>
      <c r="WP50" s="429"/>
      <c r="WQ50" s="429"/>
      <c r="WR50" s="429"/>
      <c r="WS50" s="429"/>
      <c r="WT50" s="429"/>
      <c r="WU50" s="429"/>
      <c r="WV50" s="429"/>
      <c r="WW50" s="429"/>
      <c r="WX50" s="429"/>
      <c r="WY50" s="429"/>
      <c r="WZ50" s="429"/>
      <c r="XA50" s="429"/>
      <c r="XB50" s="429"/>
      <c r="XC50" s="429"/>
      <c r="XD50" s="429"/>
      <c r="XE50" s="429"/>
      <c r="XF50" s="429"/>
      <c r="XG50" s="429"/>
      <c r="XH50" s="429"/>
      <c r="XI50" s="429"/>
      <c r="XJ50" s="429"/>
      <c r="XK50" s="429"/>
      <c r="XL50" s="429"/>
      <c r="XM50" s="429"/>
      <c r="XN50" s="429"/>
      <c r="XO50" s="429"/>
      <c r="XP50" s="429"/>
      <c r="XQ50" s="429"/>
      <c r="XR50" s="429"/>
      <c r="XS50" s="429"/>
      <c r="XT50" s="429"/>
      <c r="XU50" s="429"/>
      <c r="XV50" s="429"/>
      <c r="XW50" s="429"/>
      <c r="XX50" s="429"/>
      <c r="XY50" s="429"/>
      <c r="XZ50" s="429"/>
      <c r="YA50" s="429"/>
      <c r="YB50" s="429"/>
      <c r="YC50" s="429"/>
      <c r="YD50" s="429"/>
      <c r="YE50" s="429"/>
      <c r="YF50" s="429"/>
      <c r="YG50" s="429"/>
      <c r="YH50" s="429"/>
      <c r="YI50" s="429"/>
      <c r="YJ50" s="429"/>
      <c r="YK50" s="429"/>
      <c r="YL50" s="429"/>
      <c r="YM50" s="429"/>
      <c r="YN50" s="429"/>
      <c r="YO50" s="429"/>
      <c r="YP50" s="429"/>
      <c r="YQ50" s="429"/>
      <c r="YR50" s="429"/>
      <c r="YS50" s="429"/>
      <c r="YT50" s="429"/>
      <c r="YU50" s="429"/>
      <c r="YV50" s="429"/>
      <c r="YW50" s="429"/>
      <c r="YX50" s="429"/>
      <c r="YY50" s="429"/>
      <c r="YZ50" s="429"/>
      <c r="ZA50" s="429"/>
      <c r="ZB50" s="429"/>
      <c r="ZC50" s="429"/>
      <c r="ZD50" s="429"/>
      <c r="ZE50" s="429"/>
      <c r="ZF50" s="429"/>
      <c r="ZG50" s="429"/>
      <c r="ZH50" s="429"/>
      <c r="ZI50" s="429"/>
      <c r="ZJ50" s="429"/>
      <c r="ZK50" s="429"/>
      <c r="ZL50" s="429"/>
      <c r="ZM50" s="429"/>
      <c r="ZN50" s="429"/>
      <c r="ZO50" s="429"/>
      <c r="ZP50" s="429"/>
      <c r="ZQ50" s="429"/>
      <c r="ZR50" s="429"/>
      <c r="ZS50" s="429"/>
      <c r="ZT50" s="429"/>
      <c r="ZU50" s="429"/>
      <c r="ZV50" s="429"/>
      <c r="ZW50" s="429"/>
      <c r="ZX50" s="429"/>
      <c r="ZY50" s="429"/>
      <c r="ZZ50" s="429"/>
      <c r="AAA50" s="429"/>
      <c r="AAB50" s="429"/>
      <c r="AAC50" s="429"/>
      <c r="AAD50" s="429"/>
      <c r="AAE50" s="429"/>
      <c r="AAF50" s="429"/>
      <c r="AAG50" s="429"/>
      <c r="AAH50" s="429"/>
      <c r="AAI50" s="429"/>
      <c r="AAJ50" s="429"/>
      <c r="AAK50" s="429"/>
      <c r="AAL50" s="429"/>
      <c r="AAM50" s="429"/>
      <c r="AAN50" s="429"/>
      <c r="AAO50" s="429"/>
      <c r="AAP50" s="429"/>
      <c r="AAQ50" s="429"/>
      <c r="AAR50" s="429"/>
      <c r="AAS50" s="429"/>
      <c r="AAT50" s="429"/>
      <c r="AAU50" s="429"/>
      <c r="AAV50" s="429"/>
      <c r="AAW50" s="429"/>
      <c r="AAX50" s="429"/>
      <c r="AAY50" s="429"/>
      <c r="AAZ50" s="429"/>
      <c r="ABA50" s="429"/>
      <c r="ABB50" s="429"/>
      <c r="ABC50" s="429"/>
      <c r="ABD50" s="429"/>
      <c r="ABE50" s="429"/>
      <c r="ABF50" s="429"/>
      <c r="ABG50" s="429"/>
      <c r="ABH50" s="429"/>
      <c r="ABI50" s="429"/>
      <c r="ABJ50" s="429"/>
      <c r="ABK50" s="429"/>
      <c r="ABL50" s="429"/>
      <c r="ABM50" s="429"/>
      <c r="ABN50" s="429"/>
      <c r="ABO50" s="429"/>
      <c r="ABP50" s="429"/>
      <c r="ABQ50" s="429"/>
      <c r="ABR50" s="429"/>
      <c r="ABS50" s="429"/>
      <c r="ABT50" s="429"/>
      <c r="ABU50" s="429"/>
      <c r="ABV50" s="429"/>
      <c r="ABW50" s="429"/>
      <c r="ABX50" s="429"/>
      <c r="ABY50" s="429"/>
      <c r="ABZ50" s="429"/>
      <c r="ACA50" s="429"/>
      <c r="ACB50" s="429"/>
      <c r="ACC50" s="429"/>
      <c r="ACD50" s="429"/>
      <c r="ACE50" s="429"/>
      <c r="ACF50" s="429"/>
      <c r="ACG50" s="429"/>
      <c r="ACH50" s="429"/>
      <c r="ACI50" s="429"/>
      <c r="ACJ50" s="429"/>
      <c r="ACK50" s="429"/>
      <c r="ACL50" s="429"/>
      <c r="ACM50" s="429"/>
      <c r="ACN50" s="429"/>
      <c r="ACO50" s="429"/>
      <c r="ACP50" s="429"/>
      <c r="ACQ50" s="429"/>
      <c r="ACR50" s="429"/>
      <c r="ACS50" s="429"/>
      <c r="ACT50" s="429"/>
      <c r="ACU50" s="429"/>
      <c r="ACV50" s="429"/>
      <c r="ACW50" s="429"/>
      <c r="ACX50" s="429"/>
      <c r="ACY50" s="429"/>
      <c r="ACZ50" s="429"/>
      <c r="ADA50" s="429"/>
      <c r="ADB50" s="429"/>
      <c r="ADC50" s="429"/>
      <c r="ADD50" s="429"/>
      <c r="ADE50" s="429"/>
      <c r="ADF50" s="429"/>
      <c r="ADG50" s="429"/>
      <c r="ADH50" s="429"/>
      <c r="ADI50" s="429"/>
      <c r="ADJ50" s="429"/>
      <c r="ADK50" s="429"/>
      <c r="ADL50" s="429"/>
      <c r="ADM50" s="429"/>
      <c r="ADN50" s="429"/>
      <c r="ADO50" s="429"/>
      <c r="ADP50" s="429"/>
      <c r="ADQ50" s="429"/>
      <c r="ADR50" s="429"/>
      <c r="ADS50" s="429"/>
      <c r="ADT50" s="429"/>
      <c r="ADU50" s="429"/>
      <c r="ADV50" s="429"/>
      <c r="ADW50" s="429"/>
      <c r="ADX50" s="429"/>
      <c r="ADY50" s="429"/>
      <c r="ADZ50" s="429"/>
      <c r="AEA50" s="429"/>
      <c r="AEB50" s="429"/>
      <c r="AEC50" s="429"/>
      <c r="AED50" s="429"/>
      <c r="AEE50" s="429"/>
      <c r="AEF50" s="429"/>
      <c r="AEG50" s="429"/>
      <c r="AEH50" s="429"/>
      <c r="AEI50" s="429"/>
      <c r="AEJ50" s="429"/>
      <c r="AEK50" s="429"/>
      <c r="AEL50" s="429"/>
      <c r="AEM50" s="429"/>
      <c r="AEN50" s="429"/>
      <c r="AEO50" s="429"/>
      <c r="AEP50" s="429"/>
      <c r="AEQ50" s="429"/>
      <c r="AER50" s="429"/>
      <c r="AES50" s="429"/>
      <c r="AET50" s="429"/>
      <c r="AEU50" s="429"/>
      <c r="AEV50" s="429"/>
      <c r="AEW50" s="429"/>
      <c r="AEX50" s="429"/>
      <c r="AEY50" s="429"/>
      <c r="AEZ50" s="429"/>
      <c r="AFA50" s="429"/>
      <c r="AFB50" s="429"/>
      <c r="AFC50" s="429"/>
      <c r="AFD50" s="429"/>
      <c r="AFE50" s="429"/>
      <c r="AFF50" s="429"/>
      <c r="AFG50" s="429"/>
      <c r="AFH50" s="429"/>
      <c r="AFI50" s="429"/>
      <c r="AFJ50" s="429"/>
      <c r="AFK50" s="429"/>
      <c r="AFL50" s="429"/>
      <c r="AFM50" s="429"/>
      <c r="AFN50" s="429"/>
      <c r="AFO50" s="429"/>
      <c r="AFP50" s="429"/>
      <c r="AFQ50" s="429"/>
      <c r="AFR50" s="429"/>
      <c r="AFS50" s="429"/>
      <c r="AFT50" s="429"/>
      <c r="AFU50" s="429"/>
      <c r="AFV50" s="429"/>
      <c r="AFW50" s="429"/>
      <c r="AFX50" s="429"/>
      <c r="AFY50" s="429"/>
      <c r="AFZ50" s="429"/>
      <c r="AGA50" s="429"/>
      <c r="AGB50" s="429"/>
      <c r="AGC50" s="429"/>
      <c r="AGD50" s="429"/>
      <c r="AGE50" s="429"/>
      <c r="AGF50" s="429"/>
      <c r="AGG50" s="429"/>
      <c r="AGH50" s="429"/>
      <c r="AGI50" s="429"/>
      <c r="AGJ50" s="429"/>
      <c r="AGK50" s="429"/>
      <c r="AGL50" s="429"/>
      <c r="AGM50" s="429"/>
      <c r="AGN50" s="429"/>
      <c r="AGO50" s="429"/>
      <c r="AGP50" s="429"/>
      <c r="AGQ50" s="429"/>
      <c r="AGR50" s="429"/>
      <c r="AGS50" s="429"/>
      <c r="AGT50" s="429"/>
      <c r="AGU50" s="429"/>
      <c r="AGV50" s="429"/>
      <c r="AGW50" s="429"/>
      <c r="AGX50" s="429"/>
      <c r="AGY50" s="429"/>
      <c r="AGZ50" s="429"/>
      <c r="AHA50" s="429"/>
      <c r="AHB50" s="429"/>
      <c r="AHC50" s="429"/>
      <c r="AHD50" s="429"/>
      <c r="AHE50" s="429"/>
      <c r="AHF50" s="429"/>
      <c r="AHG50" s="429"/>
      <c r="AHH50" s="429"/>
      <c r="AHI50" s="429"/>
      <c r="AHJ50" s="429"/>
      <c r="AHK50" s="429"/>
      <c r="AHL50" s="429"/>
      <c r="AHM50" s="429"/>
      <c r="AHN50" s="429"/>
      <c r="AHO50" s="429"/>
      <c r="AHP50" s="429"/>
      <c r="AHQ50" s="429"/>
      <c r="AHR50" s="429"/>
      <c r="AHS50" s="429"/>
      <c r="AHT50" s="429"/>
      <c r="AHU50" s="429"/>
      <c r="AHV50" s="429"/>
      <c r="AHW50" s="429"/>
      <c r="AHX50" s="429"/>
      <c r="AHY50" s="429"/>
      <c r="AHZ50" s="429"/>
      <c r="AIA50" s="429"/>
      <c r="AIB50" s="429"/>
      <c r="AIC50" s="429"/>
      <c r="AID50" s="429"/>
      <c r="AIE50" s="429"/>
      <c r="AIF50" s="429"/>
      <c r="AIG50" s="429"/>
      <c r="AIH50" s="429"/>
      <c r="AII50" s="429"/>
      <c r="AIJ50" s="429"/>
      <c r="AIK50" s="429"/>
      <c r="AIL50" s="429"/>
      <c r="AIM50" s="429"/>
      <c r="AIN50" s="429"/>
      <c r="AIO50" s="429"/>
      <c r="AIP50" s="429"/>
      <c r="AIQ50" s="429"/>
      <c r="AIR50" s="429"/>
      <c r="AIS50" s="429"/>
      <c r="AIT50" s="429"/>
      <c r="AIU50" s="429"/>
      <c r="AIV50" s="429"/>
      <c r="AIW50" s="429"/>
      <c r="AIX50" s="429"/>
      <c r="AIY50" s="429"/>
      <c r="AIZ50" s="429"/>
      <c r="AJA50" s="429"/>
      <c r="AJB50" s="429"/>
      <c r="AJC50" s="429"/>
      <c r="AJD50" s="429"/>
      <c r="AJE50" s="429"/>
      <c r="AJF50" s="429"/>
      <c r="AJG50" s="429"/>
      <c r="AJH50" s="429"/>
      <c r="AJI50" s="429"/>
      <c r="AJJ50" s="429"/>
      <c r="AJK50" s="429"/>
      <c r="AJL50" s="429"/>
      <c r="AJM50" s="429"/>
      <c r="AJN50" s="429"/>
      <c r="AJO50" s="429"/>
      <c r="AJP50" s="429"/>
      <c r="AJQ50" s="429"/>
      <c r="AJR50" s="429"/>
      <c r="AJS50" s="429"/>
      <c r="AJT50" s="429"/>
      <c r="AJU50" s="429"/>
      <c r="AJV50" s="429"/>
      <c r="AJW50" s="429"/>
      <c r="AJX50" s="429"/>
      <c r="AJY50" s="429"/>
      <c r="AJZ50" s="429"/>
      <c r="AKA50" s="429"/>
      <c r="AKB50" s="429"/>
      <c r="AKC50" s="429"/>
      <c r="AKD50" s="429"/>
      <c r="AKE50" s="429"/>
      <c r="AKF50" s="429"/>
      <c r="AKG50" s="429"/>
      <c r="AKH50" s="429"/>
      <c r="AKI50" s="429"/>
      <c r="AKJ50" s="429"/>
      <c r="AKK50" s="429"/>
      <c r="AKL50" s="429"/>
      <c r="AKM50" s="429"/>
      <c r="AKN50" s="429"/>
      <c r="AKO50" s="429"/>
      <c r="AKP50" s="429"/>
      <c r="AKQ50" s="429"/>
      <c r="AKR50" s="429"/>
      <c r="AKS50" s="429"/>
      <c r="AKT50" s="429"/>
      <c r="AKU50" s="429"/>
      <c r="AKV50" s="429"/>
      <c r="AKW50" s="429"/>
      <c r="AKX50" s="429"/>
      <c r="AKY50" s="429"/>
      <c r="AKZ50" s="429"/>
      <c r="ALA50" s="429"/>
      <c r="ALB50" s="429"/>
      <c r="ALC50" s="429"/>
      <c r="ALD50" s="429"/>
      <c r="ALE50" s="429"/>
      <c r="ALF50" s="429"/>
      <c r="ALG50" s="429"/>
      <c r="ALH50" s="429"/>
      <c r="ALI50" s="429"/>
      <c r="ALJ50" s="429"/>
      <c r="ALK50" s="429"/>
      <c r="ALL50" s="429"/>
      <c r="ALM50" s="429"/>
      <c r="ALN50" s="429"/>
      <c r="ALO50" s="429"/>
      <c r="ALP50" s="429"/>
      <c r="ALQ50" s="429"/>
      <c r="ALR50" s="429"/>
      <c r="ALS50" s="429"/>
      <c r="ALT50" s="429"/>
      <c r="ALU50" s="429"/>
      <c r="ALV50" s="429"/>
      <c r="ALW50" s="429"/>
      <c r="ALX50" s="429"/>
      <c r="ALY50" s="429"/>
      <c r="ALZ50" s="429"/>
      <c r="AMA50" s="429"/>
      <c r="AMB50" s="429"/>
      <c r="AMC50" s="429"/>
      <c r="AMD50" s="429"/>
      <c r="AME50" s="429"/>
      <c r="AMF50" s="429"/>
      <c r="AMG50" s="429"/>
      <c r="AMH50" s="429"/>
      <c r="AMI50" s="429"/>
      <c r="AMJ50" s="429"/>
      <c r="AMK50" s="429"/>
      <c r="AML50" s="429"/>
      <c r="AMM50" s="429"/>
      <c r="AMN50" s="429"/>
      <c r="AMO50" s="429"/>
      <c r="AMP50" s="429"/>
      <c r="AMQ50" s="429"/>
      <c r="AMR50" s="429"/>
      <c r="AMS50" s="429"/>
      <c r="AMT50" s="429"/>
      <c r="AMU50" s="429"/>
      <c r="AMV50" s="429"/>
      <c r="AMW50" s="429"/>
      <c r="AMX50" s="429"/>
      <c r="AMY50" s="429"/>
      <c r="AMZ50" s="429"/>
      <c r="ANA50" s="429"/>
      <c r="ANB50" s="429"/>
      <c r="ANC50" s="429"/>
      <c r="AND50" s="429"/>
      <c r="ANE50" s="429"/>
      <c r="ANF50" s="429"/>
      <c r="ANG50" s="429"/>
      <c r="ANH50" s="429"/>
      <c r="ANI50" s="429"/>
      <c r="ANJ50" s="429"/>
      <c r="ANK50" s="429"/>
      <c r="ANL50" s="429"/>
      <c r="ANM50" s="429"/>
      <c r="ANN50" s="429"/>
      <c r="ANO50" s="429"/>
      <c r="ANP50" s="429"/>
      <c r="ANQ50" s="429"/>
      <c r="ANR50" s="429"/>
      <c r="ANS50" s="429"/>
      <c r="ANT50" s="429"/>
      <c r="ANU50" s="429"/>
      <c r="ANV50" s="429"/>
      <c r="ANW50" s="429"/>
      <c r="ANX50" s="429"/>
      <c r="ANY50" s="429"/>
      <c r="ANZ50" s="429"/>
      <c r="AOA50" s="429"/>
      <c r="AOB50" s="429"/>
      <c r="AOC50" s="429"/>
      <c r="AOD50" s="429"/>
      <c r="AOE50" s="429"/>
      <c r="AOF50" s="429"/>
      <c r="AOG50" s="429"/>
      <c r="AOH50" s="429"/>
      <c r="AOI50" s="429"/>
      <c r="AOJ50" s="429"/>
      <c r="AOK50" s="429"/>
      <c r="AOL50" s="429"/>
      <c r="AOM50" s="429"/>
      <c r="AON50" s="429"/>
      <c r="AOO50" s="429"/>
      <c r="AOP50" s="429"/>
      <c r="AOQ50" s="429"/>
      <c r="AOR50" s="429"/>
      <c r="AOS50" s="429"/>
      <c r="AOT50" s="429"/>
      <c r="AOU50" s="429"/>
      <c r="AOV50" s="429"/>
      <c r="AOW50" s="429"/>
      <c r="AOX50" s="429"/>
      <c r="AOY50" s="429"/>
      <c r="AOZ50" s="429"/>
      <c r="APA50" s="429"/>
      <c r="APB50" s="429"/>
      <c r="APC50" s="429"/>
      <c r="APD50" s="429"/>
      <c r="APE50" s="429"/>
      <c r="APF50" s="429"/>
      <c r="APG50" s="429"/>
      <c r="APH50" s="429"/>
      <c r="API50" s="429"/>
      <c r="APJ50" s="429"/>
      <c r="APK50" s="429"/>
      <c r="APL50" s="429"/>
      <c r="APM50" s="429"/>
      <c r="APN50" s="429"/>
      <c r="APO50" s="429"/>
      <c r="APP50" s="429"/>
      <c r="APQ50" s="429"/>
      <c r="APR50" s="429"/>
      <c r="APS50" s="429"/>
      <c r="APT50" s="429"/>
      <c r="APU50" s="429"/>
      <c r="APV50" s="429"/>
      <c r="APW50" s="429"/>
      <c r="APX50" s="429"/>
      <c r="APY50" s="429"/>
      <c r="APZ50" s="429"/>
      <c r="AQA50" s="429"/>
      <c r="AQB50" s="429"/>
      <c r="AQC50" s="429"/>
      <c r="AQD50" s="429"/>
      <c r="AQE50" s="429"/>
      <c r="AQF50" s="429"/>
      <c r="AQG50" s="429"/>
      <c r="AQH50" s="429"/>
      <c r="AQI50" s="429"/>
      <c r="AQJ50" s="429"/>
      <c r="AQK50" s="429"/>
      <c r="AQL50" s="429"/>
      <c r="AQM50" s="429"/>
      <c r="AQN50" s="429"/>
      <c r="AQO50" s="429"/>
      <c r="AQP50" s="429"/>
      <c r="AQQ50" s="429"/>
      <c r="AQR50" s="429"/>
      <c r="AQS50" s="429"/>
      <c r="AQT50" s="429"/>
      <c r="AQU50" s="429"/>
      <c r="AQV50" s="429"/>
      <c r="AQW50" s="429"/>
      <c r="AQX50" s="429"/>
      <c r="AQY50" s="429"/>
      <c r="AQZ50" s="429"/>
      <c r="ARA50" s="429"/>
      <c r="ARB50" s="429"/>
      <c r="ARC50" s="429"/>
      <c r="ARD50" s="429"/>
      <c r="ARE50" s="429"/>
      <c r="ARF50" s="429"/>
      <c r="ARG50" s="429"/>
      <c r="ARH50" s="429"/>
      <c r="ARI50" s="429"/>
      <c r="ARJ50" s="429"/>
      <c r="ARK50" s="429"/>
      <c r="ARL50" s="429"/>
      <c r="ARM50" s="429"/>
      <c r="ARN50" s="429"/>
      <c r="ARO50" s="429"/>
      <c r="ARP50" s="429"/>
      <c r="ARQ50" s="429"/>
      <c r="ARR50" s="429"/>
      <c r="ARS50" s="429"/>
      <c r="ART50" s="429"/>
      <c r="ARU50" s="429"/>
      <c r="ARV50" s="429"/>
      <c r="ARW50" s="429"/>
      <c r="ARX50" s="429"/>
      <c r="ARY50" s="429"/>
      <c r="ARZ50" s="429"/>
      <c r="ASA50" s="429"/>
      <c r="ASB50" s="429"/>
      <c r="ASC50" s="429"/>
      <c r="ASD50" s="429"/>
      <c r="ASE50" s="429"/>
      <c r="ASF50" s="429"/>
      <c r="ASG50" s="429"/>
      <c r="ASH50" s="429"/>
      <c r="ASI50" s="429"/>
      <c r="ASJ50" s="429"/>
      <c r="ASK50" s="429"/>
      <c r="ASL50" s="429"/>
      <c r="ASM50" s="429"/>
      <c r="ASN50" s="429"/>
      <c r="ASO50" s="429"/>
      <c r="ASP50" s="429"/>
      <c r="ASQ50" s="429"/>
      <c r="ASR50" s="429"/>
      <c r="ASS50" s="429"/>
      <c r="AST50" s="429"/>
      <c r="ASU50" s="429"/>
      <c r="ASV50" s="429"/>
      <c r="ASW50" s="429"/>
      <c r="ASX50" s="429"/>
      <c r="ASY50" s="429"/>
      <c r="ASZ50" s="429"/>
      <c r="ATA50" s="429"/>
      <c r="ATB50" s="429"/>
      <c r="ATC50" s="429"/>
      <c r="ATD50" s="429"/>
      <c r="ATE50" s="429"/>
      <c r="ATF50" s="429"/>
      <c r="ATG50" s="429"/>
      <c r="ATH50" s="429"/>
      <c r="ATI50" s="429"/>
      <c r="ATJ50" s="429"/>
      <c r="ATK50" s="429"/>
      <c r="ATL50" s="429"/>
      <c r="ATM50" s="429"/>
      <c r="ATN50" s="429"/>
      <c r="ATO50" s="429"/>
      <c r="ATP50" s="429"/>
      <c r="ATQ50" s="429"/>
      <c r="ATR50" s="429"/>
      <c r="ATS50" s="429"/>
      <c r="ATT50" s="429"/>
      <c r="ATU50" s="429"/>
      <c r="ATV50" s="429"/>
      <c r="ATW50" s="429"/>
      <c r="ATX50" s="429"/>
      <c r="ATY50" s="429"/>
      <c r="ATZ50" s="429"/>
      <c r="AUA50" s="429"/>
      <c r="AUB50" s="429"/>
      <c r="AUC50" s="429"/>
      <c r="AUD50" s="429"/>
      <c r="AUE50" s="429"/>
      <c r="AUF50" s="429"/>
      <c r="AUG50" s="429"/>
      <c r="AUH50" s="429"/>
      <c r="AUI50" s="429"/>
      <c r="AUJ50" s="429"/>
      <c r="AUK50" s="429"/>
      <c r="AUL50" s="429"/>
      <c r="AUM50" s="429"/>
      <c r="AUN50" s="429"/>
      <c r="AUO50" s="429"/>
      <c r="AUP50" s="429"/>
      <c r="AUQ50" s="429"/>
      <c r="AUR50" s="429"/>
      <c r="AUS50" s="429"/>
      <c r="AUT50" s="429"/>
      <c r="AUU50" s="429"/>
      <c r="AUV50" s="429"/>
      <c r="AUW50" s="429"/>
      <c r="AUX50" s="429"/>
      <c r="AUY50" s="429"/>
      <c r="AUZ50" s="429"/>
      <c r="AVA50" s="429"/>
      <c r="AVB50" s="429"/>
      <c r="AVC50" s="429"/>
      <c r="AVD50" s="429"/>
      <c r="AVE50" s="429"/>
      <c r="AVF50" s="429"/>
      <c r="AVG50" s="429"/>
      <c r="AVH50" s="429"/>
      <c r="AVI50" s="429"/>
      <c r="AVJ50" s="429"/>
      <c r="AVK50" s="429"/>
      <c r="AVL50" s="429"/>
      <c r="AVM50" s="429"/>
      <c r="AVN50" s="429"/>
      <c r="AVO50" s="429"/>
      <c r="AVP50" s="429"/>
      <c r="AVQ50" s="429"/>
      <c r="AVR50" s="429"/>
      <c r="AVS50" s="429"/>
      <c r="AVT50" s="429"/>
      <c r="AVU50" s="429"/>
      <c r="AVV50" s="429"/>
      <c r="AVW50" s="429"/>
      <c r="AVX50" s="429"/>
      <c r="AVY50" s="429"/>
      <c r="AVZ50" s="429"/>
      <c r="AWA50" s="429"/>
      <c r="AWB50" s="429"/>
      <c r="AWC50" s="429"/>
      <c r="AWD50" s="429"/>
      <c r="AWE50" s="429"/>
      <c r="AWF50" s="429"/>
      <c r="AWG50" s="429"/>
      <c r="AWH50" s="429"/>
      <c r="AWI50" s="429"/>
      <c r="AWJ50" s="429"/>
      <c r="AWK50" s="429"/>
      <c r="AWL50" s="429"/>
      <c r="AWM50" s="429"/>
      <c r="AWN50" s="429"/>
      <c r="AWO50" s="429"/>
      <c r="AWP50" s="429"/>
      <c r="AWQ50" s="429"/>
      <c r="AWR50" s="429"/>
      <c r="AWS50" s="429"/>
      <c r="AWT50" s="429"/>
      <c r="AWU50" s="429"/>
      <c r="AWV50" s="429"/>
      <c r="AWW50" s="429"/>
      <c r="AWX50" s="429"/>
      <c r="AWY50" s="429"/>
      <c r="AWZ50" s="429"/>
      <c r="AXA50" s="429"/>
      <c r="AXB50" s="429"/>
      <c r="AXC50" s="429"/>
      <c r="AXD50" s="429"/>
      <c r="AXE50" s="429"/>
      <c r="AXF50" s="429"/>
      <c r="AXG50" s="429"/>
      <c r="AXH50" s="429"/>
      <c r="AXI50" s="429"/>
      <c r="AXJ50" s="429"/>
      <c r="AXK50" s="429"/>
      <c r="AXL50" s="429"/>
      <c r="AXM50" s="429"/>
      <c r="AXN50" s="429"/>
      <c r="AXO50" s="429"/>
      <c r="AXP50" s="429"/>
      <c r="AXQ50" s="429"/>
      <c r="AXR50" s="429"/>
      <c r="AXS50" s="429"/>
      <c r="AXT50" s="429"/>
      <c r="AXU50" s="429"/>
      <c r="AXV50" s="429"/>
      <c r="AXW50" s="429"/>
      <c r="AXX50" s="429"/>
      <c r="AXY50" s="429"/>
      <c r="AXZ50" s="429"/>
      <c r="AYA50" s="429"/>
      <c r="AYB50" s="429"/>
      <c r="AYC50" s="429"/>
      <c r="AYD50" s="429"/>
      <c r="AYE50" s="429"/>
      <c r="AYF50" s="429"/>
      <c r="AYG50" s="429"/>
      <c r="AYH50" s="429"/>
      <c r="AYI50" s="429"/>
      <c r="AYJ50" s="429"/>
      <c r="AYK50" s="429"/>
      <c r="AYL50" s="429"/>
      <c r="AYM50" s="429"/>
      <c r="AYN50" s="429"/>
      <c r="AYO50" s="429"/>
      <c r="AYP50" s="429"/>
      <c r="AYQ50" s="429"/>
      <c r="AYR50" s="429"/>
      <c r="AYS50" s="429"/>
      <c r="AYT50" s="429"/>
      <c r="AYU50" s="429"/>
      <c r="AYV50" s="429"/>
      <c r="AYW50" s="429"/>
      <c r="AYX50" s="429"/>
      <c r="AYY50" s="429"/>
      <c r="AYZ50" s="429"/>
      <c r="AZA50" s="429"/>
      <c r="AZB50" s="429"/>
      <c r="AZC50" s="429"/>
      <c r="AZD50" s="429"/>
      <c r="AZE50" s="429"/>
      <c r="AZF50" s="429"/>
      <c r="AZG50" s="429"/>
      <c r="AZH50" s="429"/>
      <c r="AZI50" s="429"/>
      <c r="AZJ50" s="429"/>
      <c r="AZK50" s="429"/>
      <c r="AZL50" s="429"/>
      <c r="AZM50" s="429"/>
      <c r="AZN50" s="429"/>
      <c r="AZO50" s="429"/>
      <c r="AZP50" s="429"/>
      <c r="AZQ50" s="429"/>
      <c r="AZR50" s="429"/>
      <c r="AZS50" s="429"/>
      <c r="AZT50" s="429"/>
      <c r="AZU50" s="429"/>
      <c r="AZV50" s="429"/>
      <c r="AZW50" s="429"/>
      <c r="AZX50" s="429"/>
      <c r="AZY50" s="429"/>
      <c r="AZZ50" s="429"/>
      <c r="BAA50" s="429"/>
      <c r="BAB50" s="429"/>
      <c r="BAC50" s="429"/>
      <c r="BAD50" s="429"/>
      <c r="BAE50" s="429"/>
      <c r="BAF50" s="429"/>
      <c r="BAG50" s="429"/>
      <c r="BAH50" s="429"/>
      <c r="BAI50" s="429"/>
      <c r="BAJ50" s="429"/>
      <c r="BAK50" s="429"/>
      <c r="BAL50" s="429"/>
      <c r="BAM50" s="429"/>
      <c r="BAN50" s="429"/>
      <c r="BAO50" s="429"/>
      <c r="BAP50" s="429"/>
      <c r="BAQ50" s="429"/>
      <c r="BAR50" s="429"/>
      <c r="BAS50" s="429"/>
      <c r="BAT50" s="429"/>
      <c r="BAU50" s="429"/>
      <c r="BAV50" s="429"/>
      <c r="BAW50" s="429"/>
      <c r="BAX50" s="429"/>
      <c r="BAY50" s="429"/>
      <c r="BAZ50" s="429"/>
      <c r="BBA50" s="429"/>
      <c r="BBB50" s="429"/>
      <c r="BBC50" s="429"/>
      <c r="BBD50" s="429"/>
      <c r="BBE50" s="429"/>
      <c r="BBF50" s="429"/>
      <c r="BBG50" s="429"/>
      <c r="BBH50" s="429"/>
      <c r="BBI50" s="429"/>
      <c r="BBJ50" s="429"/>
      <c r="BBK50" s="429"/>
      <c r="BBL50" s="429"/>
      <c r="BBM50" s="429"/>
      <c r="BBN50" s="429"/>
      <c r="BBO50" s="429"/>
      <c r="BBP50" s="429"/>
      <c r="BBQ50" s="429"/>
      <c r="BBR50" s="429"/>
      <c r="BBS50" s="429"/>
      <c r="BBT50" s="429"/>
      <c r="BBU50" s="429"/>
      <c r="BBV50" s="429"/>
      <c r="BBW50" s="429"/>
      <c r="BBX50" s="429"/>
      <c r="BBY50" s="429"/>
      <c r="BBZ50" s="429"/>
      <c r="BCA50" s="429"/>
      <c r="BCB50" s="429"/>
      <c r="BCC50" s="429"/>
      <c r="BCD50" s="429"/>
      <c r="BCE50" s="429"/>
      <c r="BCF50" s="429"/>
      <c r="BCG50" s="429"/>
      <c r="BCH50" s="429"/>
      <c r="BCI50" s="429"/>
      <c r="BCJ50" s="429"/>
      <c r="BCK50" s="429"/>
      <c r="BCL50" s="429"/>
      <c r="BCM50" s="429"/>
      <c r="BCN50" s="429"/>
      <c r="BCO50" s="429"/>
      <c r="BCP50" s="429"/>
      <c r="BCQ50" s="429"/>
      <c r="BCR50" s="429"/>
      <c r="BCS50" s="429"/>
      <c r="BCT50" s="429"/>
      <c r="BCU50" s="429"/>
      <c r="BCV50" s="429"/>
      <c r="BCW50" s="429"/>
      <c r="BCX50" s="429"/>
      <c r="BCY50" s="429"/>
      <c r="BCZ50" s="429"/>
      <c r="BDA50" s="429"/>
      <c r="BDB50" s="429"/>
      <c r="BDC50" s="429"/>
      <c r="BDD50" s="429"/>
      <c r="BDE50" s="429"/>
      <c r="BDF50" s="429"/>
      <c r="BDG50" s="429"/>
      <c r="BDH50" s="429"/>
      <c r="BDI50" s="429"/>
      <c r="BDJ50" s="429"/>
      <c r="BDK50" s="429"/>
      <c r="BDL50" s="429"/>
      <c r="BDM50" s="429"/>
      <c r="BDN50" s="429"/>
      <c r="BDO50" s="429"/>
      <c r="BDP50" s="429"/>
      <c r="BDQ50" s="429"/>
      <c r="BDR50" s="429"/>
      <c r="BDS50" s="429"/>
      <c r="BDT50" s="429"/>
      <c r="BDU50" s="429"/>
      <c r="BDV50" s="429"/>
      <c r="BDW50" s="429"/>
      <c r="BDX50" s="429"/>
      <c r="BDY50" s="429"/>
      <c r="BDZ50" s="429"/>
      <c r="BEA50" s="429"/>
      <c r="BEB50" s="429"/>
      <c r="BEC50" s="429"/>
      <c r="BED50" s="429"/>
      <c r="BEE50" s="429"/>
      <c r="BEF50" s="429"/>
      <c r="BEG50" s="429"/>
      <c r="BEH50" s="429"/>
      <c r="BEI50" s="429"/>
      <c r="BEJ50" s="429"/>
      <c r="BEK50" s="429"/>
      <c r="BEL50" s="429"/>
      <c r="BEM50" s="429"/>
      <c r="BEN50" s="429"/>
      <c r="BEO50" s="429"/>
      <c r="BEP50" s="429"/>
      <c r="BEQ50" s="429"/>
      <c r="BER50" s="429"/>
      <c r="BES50" s="429"/>
      <c r="BET50" s="429"/>
      <c r="BEU50" s="429"/>
      <c r="BEV50" s="429"/>
      <c r="BEW50" s="429"/>
      <c r="BEX50" s="429"/>
      <c r="BEY50" s="429"/>
      <c r="BEZ50" s="429"/>
      <c r="BFA50" s="429"/>
      <c r="BFB50" s="429"/>
      <c r="BFC50" s="429"/>
      <c r="BFD50" s="429"/>
      <c r="BFE50" s="429"/>
      <c r="BFF50" s="429"/>
      <c r="BFG50" s="429"/>
      <c r="BFH50" s="429"/>
      <c r="BFI50" s="429"/>
      <c r="BFJ50" s="429"/>
      <c r="BFK50" s="429"/>
      <c r="BFL50" s="429"/>
      <c r="BFM50" s="429"/>
      <c r="BFN50" s="429"/>
      <c r="BFO50" s="429"/>
      <c r="BFP50" s="429"/>
      <c r="BFQ50" s="429"/>
      <c r="BFR50" s="429"/>
      <c r="BFS50" s="429"/>
      <c r="BFT50" s="429"/>
      <c r="BFU50" s="429"/>
      <c r="BFV50" s="429"/>
      <c r="BFW50" s="429"/>
      <c r="BFX50" s="429"/>
      <c r="BFY50" s="429"/>
      <c r="BFZ50" s="429"/>
      <c r="BGA50" s="429"/>
      <c r="BGB50" s="429"/>
      <c r="BGC50" s="429"/>
      <c r="BGD50" s="429"/>
      <c r="BGE50" s="429"/>
      <c r="BGF50" s="429"/>
      <c r="BGG50" s="429"/>
      <c r="BGH50" s="429"/>
      <c r="BGI50" s="429"/>
      <c r="BGJ50" s="429"/>
      <c r="BGK50" s="429"/>
      <c r="BGL50" s="429"/>
      <c r="BGM50" s="429"/>
      <c r="BGN50" s="429"/>
      <c r="BGO50" s="429"/>
      <c r="BGP50" s="429"/>
      <c r="BGQ50" s="429"/>
      <c r="BGR50" s="429"/>
      <c r="BGS50" s="429"/>
      <c r="BGT50" s="429"/>
      <c r="BGU50" s="429"/>
      <c r="BGV50" s="429"/>
      <c r="BGW50" s="429"/>
      <c r="BGX50" s="429"/>
      <c r="BGY50" s="429"/>
      <c r="BGZ50" s="429"/>
      <c r="BHA50" s="429"/>
      <c r="BHB50" s="429"/>
      <c r="BHC50" s="429"/>
      <c r="BHD50" s="429"/>
      <c r="BHE50" s="429"/>
      <c r="BHF50" s="429"/>
      <c r="BHG50" s="429"/>
      <c r="BHH50" s="429"/>
      <c r="BHI50" s="429"/>
      <c r="BHJ50" s="429"/>
      <c r="BHK50" s="429"/>
      <c r="BHL50" s="429"/>
      <c r="BHM50" s="429"/>
      <c r="BHN50" s="429"/>
      <c r="BHO50" s="429"/>
      <c r="BHP50" s="429"/>
      <c r="BHQ50" s="429"/>
      <c r="BHR50" s="429"/>
      <c r="BHS50" s="429"/>
      <c r="BHT50" s="429"/>
      <c r="BHU50" s="429"/>
      <c r="BHV50" s="429"/>
      <c r="BHW50" s="429"/>
      <c r="BHX50" s="429"/>
      <c r="BHY50" s="429"/>
      <c r="BHZ50" s="429"/>
      <c r="BIA50" s="429"/>
      <c r="BIB50" s="429"/>
      <c r="BIC50" s="429"/>
      <c r="BID50" s="429"/>
      <c r="BIE50" s="429"/>
      <c r="BIF50" s="429"/>
      <c r="BIG50" s="429"/>
      <c r="BIH50" s="429"/>
      <c r="BII50" s="429"/>
      <c r="BIJ50" s="429"/>
      <c r="BIK50" s="429"/>
      <c r="BIL50" s="429"/>
      <c r="BIM50" s="429"/>
      <c r="BIN50" s="429"/>
      <c r="BIO50" s="429"/>
      <c r="BIP50" s="429"/>
      <c r="BIQ50" s="429"/>
      <c r="BIR50" s="429"/>
      <c r="BIS50" s="429"/>
      <c r="BIT50" s="429"/>
      <c r="BIU50" s="429"/>
      <c r="BIV50" s="429"/>
      <c r="BIW50" s="429"/>
      <c r="BIX50" s="429"/>
      <c r="BIY50" s="429"/>
      <c r="BIZ50" s="429"/>
      <c r="BJA50" s="429"/>
      <c r="BJB50" s="429"/>
      <c r="BJC50" s="429"/>
      <c r="BJD50" s="429"/>
      <c r="BJE50" s="429"/>
      <c r="BJF50" s="429"/>
      <c r="BJG50" s="429"/>
      <c r="BJH50" s="429"/>
      <c r="BJI50" s="429"/>
      <c r="BJJ50" s="429"/>
      <c r="BJK50" s="429"/>
      <c r="BJL50" s="429"/>
      <c r="BJM50" s="429"/>
      <c r="BJN50" s="429"/>
      <c r="BJO50" s="429"/>
      <c r="BJP50" s="429"/>
      <c r="BJQ50" s="429"/>
      <c r="BJR50" s="429"/>
      <c r="BJS50" s="429"/>
      <c r="BJT50" s="429"/>
      <c r="BJU50" s="429"/>
      <c r="BJV50" s="429"/>
      <c r="BJW50" s="429"/>
      <c r="BJX50" s="429"/>
      <c r="BJY50" s="429"/>
      <c r="BJZ50" s="429"/>
      <c r="BKA50" s="429"/>
      <c r="BKB50" s="429"/>
      <c r="BKC50" s="429"/>
      <c r="BKD50" s="429"/>
      <c r="BKE50" s="429"/>
      <c r="BKF50" s="429"/>
      <c r="BKG50" s="429"/>
      <c r="BKH50" s="429"/>
      <c r="BKI50" s="429"/>
      <c r="BKJ50" s="429"/>
      <c r="BKK50" s="429"/>
      <c r="BKL50" s="429"/>
      <c r="BKM50" s="429"/>
      <c r="BKN50" s="429"/>
      <c r="BKO50" s="429"/>
      <c r="BKP50" s="429"/>
      <c r="BKQ50" s="429"/>
      <c r="BKR50" s="429"/>
      <c r="BKS50" s="429"/>
      <c r="BKT50" s="429"/>
      <c r="BKU50" s="429"/>
      <c r="BKV50" s="429"/>
      <c r="BKW50" s="429"/>
      <c r="BKX50" s="429"/>
      <c r="BKY50" s="429"/>
      <c r="BKZ50" s="429"/>
      <c r="BLA50" s="429"/>
      <c r="BLB50" s="429"/>
      <c r="BLC50" s="429"/>
      <c r="BLD50" s="429"/>
      <c r="BLE50" s="429"/>
      <c r="BLF50" s="429"/>
      <c r="BLG50" s="429"/>
      <c r="BLH50" s="429"/>
      <c r="BLI50" s="429"/>
      <c r="BLJ50" s="429"/>
      <c r="BLK50" s="429"/>
      <c r="BLL50" s="429"/>
      <c r="BLM50" s="429"/>
      <c r="BLN50" s="429"/>
      <c r="BLO50" s="429"/>
      <c r="BLP50" s="429"/>
      <c r="BLQ50" s="429"/>
      <c r="BLR50" s="429"/>
      <c r="BLS50" s="429"/>
      <c r="BLT50" s="429"/>
      <c r="BLU50" s="429"/>
      <c r="BLV50" s="429"/>
      <c r="BLW50" s="429"/>
      <c r="BLX50" s="429"/>
      <c r="BLY50" s="429"/>
      <c r="BLZ50" s="429"/>
      <c r="BMA50" s="429"/>
      <c r="BMB50" s="429"/>
      <c r="BMC50" s="429"/>
      <c r="BMD50" s="429"/>
      <c r="BME50" s="429"/>
      <c r="BMF50" s="429"/>
      <c r="BMG50" s="429"/>
      <c r="BMH50" s="429"/>
      <c r="BMI50" s="429"/>
      <c r="BMJ50" s="429"/>
      <c r="BMK50" s="429"/>
      <c r="BML50" s="429"/>
      <c r="BMM50" s="429"/>
      <c r="BMN50" s="429"/>
      <c r="BMO50" s="429"/>
      <c r="BMP50" s="429"/>
      <c r="BMQ50" s="429"/>
      <c r="BMR50" s="429"/>
      <c r="BMS50" s="429"/>
      <c r="BMT50" s="429"/>
      <c r="BMU50" s="429"/>
      <c r="BMV50" s="429"/>
      <c r="BMW50" s="429"/>
      <c r="BMX50" s="429"/>
      <c r="BMY50" s="429"/>
      <c r="BMZ50" s="429"/>
      <c r="BNA50" s="429"/>
      <c r="BNB50" s="429"/>
      <c r="BNC50" s="429"/>
      <c r="BND50" s="429"/>
      <c r="BNE50" s="429"/>
      <c r="BNF50" s="429"/>
      <c r="BNG50" s="429"/>
      <c r="BNH50" s="429"/>
      <c r="BNI50" s="429"/>
      <c r="BNJ50" s="429"/>
      <c r="BNK50" s="429"/>
      <c r="BNL50" s="429"/>
      <c r="BNM50" s="429"/>
      <c r="BNN50" s="429"/>
      <c r="BNO50" s="429"/>
      <c r="BNP50" s="429"/>
      <c r="BNQ50" s="429"/>
      <c r="BNR50" s="429"/>
      <c r="BNS50" s="429"/>
      <c r="BNT50" s="429"/>
      <c r="BNU50" s="429"/>
      <c r="BNV50" s="429"/>
      <c r="BNW50" s="429"/>
      <c r="BNX50" s="429"/>
      <c r="BNY50" s="429"/>
      <c r="BNZ50" s="429"/>
      <c r="BOA50" s="429"/>
      <c r="BOB50" s="429"/>
      <c r="BOC50" s="429"/>
      <c r="BOD50" s="429"/>
      <c r="BOE50" s="429"/>
      <c r="BOF50" s="429"/>
      <c r="BOG50" s="429"/>
      <c r="BOH50" s="429"/>
      <c r="BOI50" s="429"/>
      <c r="BOJ50" s="429"/>
      <c r="BOK50" s="429"/>
      <c r="BOL50" s="429"/>
      <c r="BOM50" s="429"/>
      <c r="BON50" s="429"/>
      <c r="BOO50" s="429"/>
      <c r="BOP50" s="429"/>
      <c r="BOQ50" s="429"/>
      <c r="BOR50" s="429"/>
      <c r="BOS50" s="429"/>
      <c r="BOT50" s="429"/>
      <c r="BOU50" s="429"/>
      <c r="BOV50" s="429"/>
      <c r="BOW50" s="429"/>
      <c r="BOX50" s="429"/>
      <c r="BOY50" s="429"/>
      <c r="BOZ50" s="429"/>
      <c r="BPA50" s="429"/>
      <c r="BPB50" s="429"/>
      <c r="BPC50" s="429"/>
      <c r="BPD50" s="429"/>
      <c r="BPE50" s="429"/>
      <c r="BPF50" s="429"/>
      <c r="BPG50" s="429"/>
      <c r="BPH50" s="429"/>
      <c r="BPI50" s="429"/>
      <c r="BPJ50" s="429"/>
      <c r="BPK50" s="429"/>
      <c r="BPL50" s="429"/>
      <c r="BPM50" s="429"/>
      <c r="BPN50" s="429"/>
      <c r="BPO50" s="429"/>
      <c r="BPP50" s="429"/>
      <c r="BPQ50" s="429"/>
      <c r="BPR50" s="429"/>
      <c r="BPS50" s="429"/>
      <c r="BPT50" s="429"/>
      <c r="BPU50" s="429"/>
      <c r="BPV50" s="429"/>
      <c r="BPW50" s="429"/>
      <c r="BPX50" s="429"/>
      <c r="BPY50" s="429"/>
      <c r="BPZ50" s="429"/>
      <c r="BQA50" s="429"/>
      <c r="BQB50" s="429"/>
      <c r="BQC50" s="429"/>
      <c r="BQD50" s="429"/>
      <c r="BQE50" s="429"/>
      <c r="BQF50" s="429"/>
      <c r="BQG50" s="429"/>
      <c r="BQH50" s="429"/>
      <c r="BQI50" s="429"/>
      <c r="BQJ50" s="429"/>
      <c r="BQK50" s="429"/>
      <c r="BQL50" s="429"/>
      <c r="BQM50" s="429"/>
      <c r="BQN50" s="429"/>
      <c r="BQO50" s="429"/>
      <c r="BQP50" s="429"/>
      <c r="BQQ50" s="429"/>
      <c r="BQR50" s="429"/>
      <c r="BQS50" s="429"/>
      <c r="BQT50" s="429"/>
      <c r="BQU50" s="429"/>
      <c r="BQV50" s="429"/>
      <c r="BQW50" s="429"/>
      <c r="BQX50" s="429"/>
      <c r="BQY50" s="429"/>
      <c r="BQZ50" s="429"/>
      <c r="BRA50" s="429"/>
      <c r="BRB50" s="429"/>
      <c r="BRC50" s="429"/>
      <c r="BRD50" s="429"/>
      <c r="BRE50" s="429"/>
      <c r="BRF50" s="429"/>
      <c r="BRG50" s="429"/>
      <c r="BRH50" s="429"/>
      <c r="BRI50" s="429"/>
      <c r="BRJ50" s="429"/>
      <c r="BRK50" s="429"/>
      <c r="BRL50" s="429"/>
      <c r="BRM50" s="429"/>
      <c r="BRN50" s="429"/>
      <c r="BRO50" s="429"/>
      <c r="BRP50" s="429"/>
      <c r="BRQ50" s="429"/>
      <c r="BRR50" s="429"/>
      <c r="BRS50" s="429"/>
      <c r="BRT50" s="429"/>
      <c r="BRU50" s="429"/>
      <c r="BRV50" s="429"/>
      <c r="BRW50" s="429"/>
      <c r="BRX50" s="429"/>
      <c r="BRY50" s="429"/>
      <c r="BRZ50" s="429"/>
      <c r="BSA50" s="429"/>
      <c r="BSB50" s="429"/>
      <c r="BSC50" s="429"/>
      <c r="BSD50" s="429"/>
      <c r="BSE50" s="429"/>
      <c r="BSF50" s="429"/>
      <c r="BSG50" s="429"/>
      <c r="BSH50" s="429"/>
      <c r="BSI50" s="429"/>
      <c r="BSJ50" s="429"/>
      <c r="BSK50" s="429"/>
      <c r="BSL50" s="429"/>
      <c r="BSM50" s="429"/>
      <c r="BSN50" s="429"/>
      <c r="BSO50" s="429"/>
      <c r="BSP50" s="429"/>
      <c r="BSQ50" s="429"/>
      <c r="BSR50" s="429"/>
      <c r="BSS50" s="429"/>
      <c r="BST50" s="429"/>
      <c r="BSU50" s="429"/>
      <c r="BSV50" s="429"/>
      <c r="BSW50" s="429"/>
      <c r="BSX50" s="429"/>
      <c r="BSY50" s="429"/>
      <c r="BSZ50" s="429"/>
      <c r="BTA50" s="429"/>
      <c r="BTB50" s="429"/>
      <c r="BTC50" s="429"/>
      <c r="BTD50" s="429"/>
      <c r="BTE50" s="429"/>
      <c r="BTF50" s="429"/>
      <c r="BTG50" s="429"/>
      <c r="BTH50" s="429"/>
      <c r="BTI50" s="429"/>
      <c r="BTJ50" s="429"/>
      <c r="BTK50" s="429"/>
      <c r="BTL50" s="429"/>
      <c r="BTM50" s="429"/>
      <c r="BTN50" s="429"/>
      <c r="BTO50" s="429"/>
      <c r="BTP50" s="429"/>
      <c r="BTQ50" s="429"/>
      <c r="BTR50" s="429"/>
      <c r="BTS50" s="429"/>
      <c r="BTT50" s="429"/>
      <c r="BTU50" s="429"/>
      <c r="BTV50" s="429"/>
      <c r="BTW50" s="429"/>
      <c r="BTX50" s="429"/>
      <c r="BTY50" s="429"/>
      <c r="BTZ50" s="429"/>
      <c r="BUA50" s="429"/>
      <c r="BUB50" s="429"/>
      <c r="BUC50" s="429"/>
      <c r="BUD50" s="429"/>
      <c r="BUE50" s="429"/>
      <c r="BUF50" s="429"/>
      <c r="BUG50" s="429"/>
      <c r="BUH50" s="429"/>
      <c r="BUI50" s="429"/>
      <c r="BUJ50" s="429"/>
      <c r="BUK50" s="429"/>
      <c r="BUL50" s="429"/>
      <c r="BUM50" s="429"/>
      <c r="BUN50" s="429"/>
      <c r="BUO50" s="429"/>
      <c r="BUP50" s="429"/>
      <c r="BUQ50" s="429"/>
      <c r="BUR50" s="429"/>
      <c r="BUS50" s="429"/>
      <c r="BUT50" s="429"/>
      <c r="BUU50" s="429"/>
      <c r="BUV50" s="429"/>
      <c r="BUW50" s="429"/>
      <c r="BUX50" s="429"/>
      <c r="BUY50" s="429"/>
      <c r="BUZ50" s="429"/>
      <c r="BVA50" s="429"/>
      <c r="BVB50" s="429"/>
      <c r="BVC50" s="429"/>
      <c r="BVD50" s="429"/>
      <c r="BVE50" s="429"/>
      <c r="BVF50" s="429"/>
      <c r="BVG50" s="429"/>
      <c r="BVH50" s="429"/>
      <c r="BVI50" s="429"/>
      <c r="BVJ50" s="429"/>
      <c r="BVK50" s="429"/>
      <c r="BVL50" s="429"/>
      <c r="BVM50" s="429"/>
      <c r="BVN50" s="429"/>
      <c r="BVO50" s="429"/>
      <c r="BVP50" s="429"/>
      <c r="BVQ50" s="429"/>
      <c r="BVR50" s="429"/>
      <c r="BVS50" s="429"/>
      <c r="BVT50" s="429"/>
      <c r="BVU50" s="429"/>
      <c r="BVV50" s="429"/>
      <c r="BVW50" s="429"/>
      <c r="BVX50" s="429"/>
      <c r="BVY50" s="429"/>
      <c r="BVZ50" s="429"/>
      <c r="BWA50" s="429"/>
      <c r="BWB50" s="429"/>
      <c r="BWC50" s="429"/>
      <c r="BWD50" s="429"/>
      <c r="BWE50" s="429"/>
      <c r="BWF50" s="429"/>
      <c r="BWG50" s="429"/>
      <c r="BWH50" s="429"/>
      <c r="BWI50" s="429"/>
      <c r="BWJ50" s="429"/>
      <c r="BWK50" s="429"/>
      <c r="BWL50" s="429"/>
      <c r="BWM50" s="429"/>
      <c r="BWN50" s="429"/>
      <c r="BWO50" s="429"/>
      <c r="BWP50" s="429"/>
      <c r="BWQ50" s="429"/>
      <c r="BWR50" s="429"/>
      <c r="BWS50" s="429"/>
      <c r="BWT50" s="429"/>
      <c r="BWU50" s="429"/>
      <c r="BWV50" s="429"/>
      <c r="BWW50" s="429"/>
      <c r="BWX50" s="429"/>
      <c r="BWY50" s="429"/>
      <c r="BWZ50" s="429"/>
      <c r="BXA50" s="429"/>
      <c r="BXB50" s="429"/>
      <c r="BXC50" s="429"/>
      <c r="BXD50" s="429"/>
      <c r="BXE50" s="429"/>
      <c r="BXF50" s="429"/>
      <c r="BXG50" s="429"/>
      <c r="BXH50" s="429"/>
      <c r="BXI50" s="429"/>
      <c r="BXJ50" s="429"/>
      <c r="BXK50" s="429"/>
      <c r="BXL50" s="429"/>
      <c r="BXM50" s="429"/>
      <c r="BXN50" s="429"/>
      <c r="BXO50" s="429"/>
      <c r="BXP50" s="429"/>
      <c r="BXQ50" s="429"/>
      <c r="BXR50" s="429"/>
      <c r="BXS50" s="429"/>
      <c r="BXT50" s="429"/>
      <c r="BXU50" s="429"/>
      <c r="BXV50" s="429"/>
      <c r="BXW50" s="429"/>
      <c r="BXX50" s="429"/>
      <c r="BXY50" s="429"/>
      <c r="BXZ50" s="429"/>
      <c r="BYA50" s="429"/>
      <c r="BYB50" s="429"/>
      <c r="BYC50" s="429"/>
      <c r="BYD50" s="429"/>
      <c r="BYE50" s="429"/>
      <c r="BYF50" s="429"/>
      <c r="BYG50" s="429"/>
      <c r="BYH50" s="429"/>
      <c r="BYI50" s="429"/>
      <c r="BYJ50" s="429"/>
      <c r="BYK50" s="429"/>
      <c r="BYL50" s="429"/>
      <c r="BYM50" s="429"/>
      <c r="BYN50" s="429"/>
      <c r="BYO50" s="429"/>
      <c r="BYP50" s="429"/>
      <c r="BYQ50" s="429"/>
      <c r="BYR50" s="429"/>
      <c r="BYS50" s="429"/>
      <c r="BYT50" s="429"/>
      <c r="BYU50" s="429"/>
      <c r="BYV50" s="429"/>
      <c r="BYW50" s="429"/>
      <c r="BYX50" s="429"/>
      <c r="BYY50" s="429"/>
      <c r="BYZ50" s="429"/>
      <c r="BZA50" s="429"/>
      <c r="BZB50" s="429"/>
      <c r="BZC50" s="429"/>
      <c r="BZD50" s="429"/>
      <c r="BZE50" s="429"/>
      <c r="BZF50" s="429"/>
      <c r="BZG50" s="429"/>
      <c r="BZH50" s="429"/>
      <c r="BZI50" s="429"/>
      <c r="BZJ50" s="429"/>
      <c r="BZK50" s="429"/>
      <c r="BZL50" s="429"/>
      <c r="BZM50" s="429"/>
      <c r="BZN50" s="429"/>
      <c r="BZO50" s="429"/>
      <c r="BZP50" s="429"/>
      <c r="BZQ50" s="429"/>
      <c r="BZR50" s="429"/>
      <c r="BZS50" s="429"/>
      <c r="BZT50" s="429"/>
      <c r="BZU50" s="429"/>
      <c r="BZV50" s="429"/>
      <c r="BZW50" s="429"/>
      <c r="BZX50" s="429"/>
      <c r="BZY50" s="429"/>
      <c r="BZZ50" s="429"/>
      <c r="CAA50" s="429"/>
      <c r="CAB50" s="429"/>
      <c r="CAC50" s="429"/>
      <c r="CAD50" s="429"/>
      <c r="CAE50" s="429"/>
      <c r="CAF50" s="429"/>
      <c r="CAG50" s="429"/>
      <c r="CAH50" s="429"/>
      <c r="CAI50" s="429"/>
      <c r="CAJ50" s="429"/>
      <c r="CAK50" s="429"/>
      <c r="CAL50" s="429"/>
      <c r="CAM50" s="429"/>
      <c r="CAN50" s="429"/>
      <c r="CAO50" s="429"/>
      <c r="CAP50" s="429"/>
      <c r="CAQ50" s="429"/>
      <c r="CAR50" s="429"/>
      <c r="CAS50" s="429"/>
      <c r="CAT50" s="429"/>
      <c r="CAU50" s="429"/>
      <c r="CAV50" s="429"/>
      <c r="CAW50" s="429"/>
      <c r="CAX50" s="429"/>
      <c r="CAY50" s="429"/>
      <c r="CAZ50" s="429"/>
      <c r="CBA50" s="429"/>
      <c r="CBB50" s="429"/>
      <c r="CBC50" s="429"/>
      <c r="CBD50" s="429"/>
      <c r="CBE50" s="429"/>
      <c r="CBF50" s="429"/>
      <c r="CBG50" s="429"/>
      <c r="CBH50" s="429"/>
      <c r="CBI50" s="429"/>
      <c r="CBJ50" s="429"/>
      <c r="CBK50" s="429"/>
      <c r="CBL50" s="429"/>
      <c r="CBM50" s="429"/>
      <c r="CBN50" s="429"/>
      <c r="CBO50" s="429"/>
      <c r="CBP50" s="429"/>
      <c r="CBQ50" s="429"/>
      <c r="CBR50" s="429"/>
      <c r="CBS50" s="429"/>
      <c r="CBT50" s="429"/>
      <c r="CBU50" s="429"/>
      <c r="CBV50" s="429"/>
      <c r="CBW50" s="429"/>
      <c r="CBX50" s="429"/>
      <c r="CBY50" s="429"/>
      <c r="CBZ50" s="429"/>
      <c r="CCA50" s="429"/>
      <c r="CCB50" s="429"/>
      <c r="CCC50" s="429"/>
      <c r="CCD50" s="429"/>
      <c r="CCE50" s="429"/>
      <c r="CCF50" s="429"/>
      <c r="CCG50" s="429"/>
      <c r="CCH50" s="429"/>
      <c r="CCI50" s="429"/>
      <c r="CCJ50" s="429"/>
      <c r="CCK50" s="429"/>
      <c r="CCL50" s="429"/>
      <c r="CCM50" s="429"/>
      <c r="CCN50" s="429"/>
      <c r="CCO50" s="429"/>
      <c r="CCP50" s="429"/>
      <c r="CCQ50" s="429"/>
      <c r="CCR50" s="429"/>
      <c r="CCS50" s="429"/>
      <c r="CCT50" s="429"/>
      <c r="CCU50" s="429"/>
      <c r="CCV50" s="429"/>
      <c r="CCW50" s="429"/>
      <c r="CCX50" s="429"/>
      <c r="CCY50" s="429"/>
      <c r="CCZ50" s="429"/>
      <c r="CDA50" s="429"/>
      <c r="CDB50" s="429"/>
      <c r="CDC50" s="429"/>
      <c r="CDD50" s="429"/>
      <c r="CDE50" s="429"/>
      <c r="CDF50" s="429"/>
      <c r="CDG50" s="429"/>
      <c r="CDH50" s="429"/>
      <c r="CDI50" s="429"/>
      <c r="CDJ50" s="429"/>
      <c r="CDK50" s="429"/>
      <c r="CDL50" s="429"/>
      <c r="CDM50" s="429"/>
      <c r="CDN50" s="429"/>
      <c r="CDO50" s="429"/>
      <c r="CDP50" s="429"/>
      <c r="CDQ50" s="429"/>
      <c r="CDR50" s="429"/>
      <c r="CDS50" s="429"/>
      <c r="CDT50" s="429"/>
      <c r="CDU50" s="429"/>
      <c r="CDV50" s="429"/>
      <c r="CDW50" s="429"/>
      <c r="CDX50" s="429"/>
      <c r="CDY50" s="429"/>
      <c r="CDZ50" s="429"/>
      <c r="CEA50" s="429"/>
      <c r="CEB50" s="429"/>
      <c r="CEC50" s="429"/>
      <c r="CED50" s="429"/>
      <c r="CEE50" s="429"/>
      <c r="CEF50" s="429"/>
      <c r="CEG50" s="429"/>
      <c r="CEH50" s="429"/>
      <c r="CEI50" s="429"/>
      <c r="CEJ50" s="429"/>
      <c r="CEK50" s="429"/>
      <c r="CEL50" s="429"/>
      <c r="CEM50" s="429"/>
      <c r="CEN50" s="429"/>
      <c r="CEO50" s="429"/>
      <c r="CEP50" s="429"/>
      <c r="CEQ50" s="429"/>
      <c r="CER50" s="429"/>
      <c r="CES50" s="429"/>
      <c r="CET50" s="429"/>
      <c r="CEU50" s="429"/>
      <c r="CEV50" s="429"/>
      <c r="CEW50" s="429"/>
      <c r="CEX50" s="429"/>
      <c r="CEY50" s="429"/>
      <c r="CEZ50" s="429"/>
      <c r="CFA50" s="429"/>
      <c r="CFB50" s="429"/>
      <c r="CFC50" s="429"/>
      <c r="CFD50" s="429"/>
      <c r="CFE50" s="429"/>
      <c r="CFF50" s="429"/>
      <c r="CFG50" s="429"/>
      <c r="CFH50" s="429"/>
      <c r="CFI50" s="429"/>
      <c r="CFJ50" s="429"/>
      <c r="CFK50" s="429"/>
      <c r="CFL50" s="429"/>
      <c r="CFM50" s="429"/>
      <c r="CFN50" s="429"/>
      <c r="CFO50" s="429"/>
      <c r="CFP50" s="429"/>
      <c r="CFQ50" s="429"/>
      <c r="CFR50" s="429"/>
      <c r="CFS50" s="429"/>
      <c r="CFT50" s="429"/>
      <c r="CFU50" s="429"/>
      <c r="CFV50" s="429"/>
      <c r="CFW50" s="429"/>
      <c r="CFX50" s="429"/>
      <c r="CFY50" s="429"/>
      <c r="CFZ50" s="429"/>
      <c r="CGA50" s="429"/>
      <c r="CGB50" s="429"/>
      <c r="CGC50" s="429"/>
      <c r="CGD50" s="429"/>
      <c r="CGE50" s="429"/>
      <c r="CGF50" s="429"/>
      <c r="CGG50" s="429"/>
      <c r="CGH50" s="429"/>
      <c r="CGI50" s="429"/>
      <c r="CGJ50" s="429"/>
      <c r="CGK50" s="429"/>
      <c r="CGL50" s="429"/>
      <c r="CGM50" s="429"/>
      <c r="CGN50" s="429"/>
      <c r="CGO50" s="429"/>
      <c r="CGP50" s="429"/>
      <c r="CGQ50" s="429"/>
      <c r="CGR50" s="429"/>
      <c r="CGS50" s="429"/>
      <c r="CGT50" s="429"/>
      <c r="CGU50" s="429"/>
      <c r="CGV50" s="429"/>
      <c r="CGW50" s="429"/>
      <c r="CGX50" s="429"/>
      <c r="CGY50" s="429"/>
      <c r="CGZ50" s="429"/>
      <c r="CHA50" s="429"/>
      <c r="CHB50" s="429"/>
      <c r="CHC50" s="429"/>
      <c r="CHD50" s="429"/>
      <c r="CHE50" s="429"/>
      <c r="CHF50" s="429"/>
      <c r="CHG50" s="429"/>
      <c r="CHH50" s="429"/>
      <c r="CHI50" s="429"/>
      <c r="CHJ50" s="429"/>
      <c r="CHK50" s="429"/>
      <c r="CHL50" s="429"/>
      <c r="CHM50" s="429"/>
      <c r="CHN50" s="429"/>
      <c r="CHO50" s="429"/>
      <c r="CHP50" s="429"/>
      <c r="CHQ50" s="429"/>
      <c r="CHR50" s="429"/>
      <c r="CHS50" s="429"/>
      <c r="CHT50" s="429"/>
      <c r="CHU50" s="429"/>
      <c r="CHV50" s="429"/>
      <c r="CHW50" s="429"/>
      <c r="CHX50" s="429"/>
      <c r="CHY50" s="429"/>
      <c r="CHZ50" s="429"/>
      <c r="CIA50" s="429"/>
      <c r="CIB50" s="429"/>
      <c r="CIC50" s="429"/>
      <c r="CID50" s="429"/>
      <c r="CIE50" s="429"/>
      <c r="CIF50" s="429"/>
      <c r="CIG50" s="429"/>
      <c r="CIH50" s="429"/>
      <c r="CII50" s="429"/>
      <c r="CIJ50" s="429"/>
      <c r="CIK50" s="429"/>
      <c r="CIL50" s="429"/>
      <c r="CIM50" s="429"/>
      <c r="CIN50" s="429"/>
      <c r="CIO50" s="429"/>
      <c r="CIP50" s="429"/>
      <c r="CIQ50" s="429"/>
      <c r="CIR50" s="429"/>
      <c r="CIS50" s="429"/>
      <c r="CIT50" s="429"/>
      <c r="CIU50" s="429"/>
      <c r="CIV50" s="429"/>
      <c r="CIW50" s="429"/>
      <c r="CIX50" s="429"/>
      <c r="CIY50" s="429"/>
      <c r="CIZ50" s="429"/>
      <c r="CJA50" s="429"/>
      <c r="CJB50" s="429"/>
      <c r="CJC50" s="429"/>
      <c r="CJD50" s="429"/>
      <c r="CJE50" s="429"/>
      <c r="CJF50" s="429"/>
      <c r="CJG50" s="429"/>
      <c r="CJH50" s="429"/>
      <c r="CJI50" s="429"/>
      <c r="CJJ50" s="429"/>
      <c r="CJK50" s="429"/>
      <c r="CJL50" s="429"/>
      <c r="CJM50" s="429"/>
      <c r="CJN50" s="429"/>
      <c r="CJO50" s="429"/>
      <c r="CJP50" s="429"/>
      <c r="CJQ50" s="429"/>
      <c r="CJR50" s="429"/>
      <c r="CJS50" s="429"/>
      <c r="CJT50" s="429"/>
      <c r="CJU50" s="429"/>
      <c r="CJV50" s="429"/>
      <c r="CJW50" s="429"/>
      <c r="CJX50" s="429"/>
      <c r="CJY50" s="429"/>
      <c r="CJZ50" s="429"/>
      <c r="CKA50" s="429"/>
      <c r="CKB50" s="429"/>
      <c r="CKC50" s="429"/>
      <c r="CKD50" s="429"/>
      <c r="CKE50" s="429"/>
      <c r="CKF50" s="429"/>
      <c r="CKG50" s="429"/>
      <c r="CKH50" s="429"/>
      <c r="CKI50" s="429"/>
      <c r="CKJ50" s="429"/>
      <c r="CKK50" s="429"/>
      <c r="CKL50" s="429"/>
      <c r="CKM50" s="429"/>
      <c r="CKN50" s="429"/>
      <c r="CKO50" s="429"/>
      <c r="CKP50" s="429"/>
      <c r="CKQ50" s="429"/>
      <c r="CKR50" s="429"/>
      <c r="CKS50" s="429"/>
      <c r="CKT50" s="429"/>
      <c r="CKU50" s="429"/>
      <c r="CKV50" s="429"/>
      <c r="CKW50" s="429"/>
      <c r="CKX50" s="429"/>
      <c r="CKY50" s="429"/>
      <c r="CKZ50" s="429"/>
      <c r="CLA50" s="429"/>
      <c r="CLB50" s="429"/>
      <c r="CLC50" s="429"/>
      <c r="CLD50" s="429"/>
      <c r="CLE50" s="429"/>
      <c r="CLF50" s="429"/>
      <c r="CLG50" s="429"/>
      <c r="CLH50" s="429"/>
      <c r="CLI50" s="429"/>
      <c r="CLJ50" s="429"/>
      <c r="CLK50" s="429"/>
      <c r="CLL50" s="429"/>
      <c r="CLM50" s="429"/>
      <c r="CLN50" s="429"/>
      <c r="CLO50" s="429"/>
      <c r="CLP50" s="429"/>
      <c r="CLQ50" s="429"/>
      <c r="CLR50" s="429"/>
      <c r="CLS50" s="429"/>
      <c r="CLT50" s="429"/>
      <c r="CLU50" s="429"/>
      <c r="CLV50" s="429"/>
      <c r="CLW50" s="429"/>
      <c r="CLX50" s="429"/>
      <c r="CLY50" s="429"/>
      <c r="CLZ50" s="429"/>
      <c r="CMA50" s="429"/>
      <c r="CMB50" s="429"/>
      <c r="CMC50" s="429"/>
      <c r="CMD50" s="429"/>
      <c r="CME50" s="429"/>
      <c r="CMF50" s="429"/>
      <c r="CMG50" s="429"/>
      <c r="CMH50" s="429"/>
      <c r="CMI50" s="429"/>
      <c r="CMJ50" s="429"/>
      <c r="CMK50" s="429"/>
      <c r="CML50" s="429"/>
      <c r="CMM50" s="429"/>
      <c r="CMN50" s="429"/>
      <c r="CMO50" s="429"/>
      <c r="CMP50" s="429"/>
      <c r="CMQ50" s="429"/>
      <c r="CMR50" s="429"/>
      <c r="CMS50" s="429"/>
      <c r="CMT50" s="429"/>
      <c r="CMU50" s="429"/>
      <c r="CMV50" s="429"/>
      <c r="CMW50" s="429"/>
      <c r="CMX50" s="429"/>
      <c r="CMY50" s="429"/>
      <c r="CMZ50" s="429"/>
      <c r="CNA50" s="429"/>
      <c r="CNB50" s="429"/>
      <c r="CNC50" s="429"/>
      <c r="CND50" s="429"/>
      <c r="CNE50" s="429"/>
      <c r="CNF50" s="429"/>
      <c r="CNG50" s="429"/>
      <c r="CNH50" s="429"/>
      <c r="CNI50" s="429"/>
      <c r="CNJ50" s="429"/>
      <c r="CNK50" s="429"/>
      <c r="CNL50" s="429"/>
      <c r="CNM50" s="429"/>
      <c r="CNN50" s="429"/>
      <c r="CNO50" s="429"/>
      <c r="CNP50" s="429"/>
      <c r="CNQ50" s="429"/>
      <c r="CNR50" s="429"/>
      <c r="CNS50" s="429"/>
      <c r="CNT50" s="429"/>
      <c r="CNU50" s="429"/>
      <c r="CNV50" s="429"/>
      <c r="CNW50" s="429"/>
      <c r="CNX50" s="429"/>
      <c r="CNY50" s="429"/>
      <c r="CNZ50" s="429"/>
      <c r="COA50" s="429"/>
      <c r="COB50" s="429"/>
      <c r="COC50" s="429"/>
      <c r="COD50" s="429"/>
      <c r="COE50" s="429"/>
      <c r="COF50" s="429"/>
      <c r="COG50" s="429"/>
      <c r="COH50" s="429"/>
      <c r="COI50" s="429"/>
      <c r="COJ50" s="429"/>
      <c r="COK50" s="429"/>
      <c r="COL50" s="429"/>
      <c r="COM50" s="429"/>
      <c r="CON50" s="429"/>
      <c r="COO50" s="429"/>
      <c r="COP50" s="429"/>
      <c r="COQ50" s="429"/>
      <c r="COR50" s="429"/>
      <c r="COS50" s="429"/>
      <c r="COT50" s="429"/>
      <c r="COU50" s="429"/>
      <c r="COV50" s="429"/>
      <c r="COW50" s="429"/>
      <c r="COX50" s="429"/>
      <c r="COY50" s="429"/>
      <c r="COZ50" s="429"/>
      <c r="CPA50" s="429"/>
      <c r="CPB50" s="429"/>
      <c r="CPC50" s="429"/>
      <c r="CPD50" s="429"/>
      <c r="CPE50" s="429"/>
      <c r="CPF50" s="429"/>
      <c r="CPG50" s="429"/>
      <c r="CPH50" s="429"/>
      <c r="CPI50" s="429"/>
      <c r="CPJ50" s="429"/>
      <c r="CPK50" s="429"/>
      <c r="CPL50" s="429"/>
      <c r="CPM50" s="429"/>
      <c r="CPN50" s="429"/>
      <c r="CPO50" s="429"/>
      <c r="CPP50" s="429"/>
      <c r="CPQ50" s="429"/>
      <c r="CPR50" s="429"/>
      <c r="CPS50" s="429"/>
      <c r="CPT50" s="429"/>
      <c r="CPU50" s="429"/>
      <c r="CPV50" s="429"/>
      <c r="CPW50" s="429"/>
      <c r="CPX50" s="429"/>
      <c r="CPY50" s="429"/>
      <c r="CPZ50" s="429"/>
      <c r="CQA50" s="429"/>
      <c r="CQB50" s="429"/>
      <c r="CQC50" s="429"/>
      <c r="CQD50" s="429"/>
      <c r="CQE50" s="429"/>
      <c r="CQF50" s="429"/>
      <c r="CQG50" s="429"/>
      <c r="CQH50" s="429"/>
      <c r="CQI50" s="429"/>
      <c r="CQJ50" s="429"/>
      <c r="CQK50" s="429"/>
      <c r="CQL50" s="429"/>
      <c r="CQM50" s="429"/>
      <c r="CQN50" s="429"/>
      <c r="CQO50" s="429"/>
      <c r="CQP50" s="429"/>
      <c r="CQQ50" s="429"/>
      <c r="CQR50" s="429"/>
      <c r="CQS50" s="429"/>
      <c r="CQT50" s="429"/>
      <c r="CQU50" s="429"/>
      <c r="CQV50" s="429"/>
      <c r="CQW50" s="429"/>
      <c r="CQX50" s="429"/>
      <c r="CQY50" s="429"/>
      <c r="CQZ50" s="429"/>
      <c r="CRA50" s="429"/>
      <c r="CRB50" s="429"/>
      <c r="CRC50" s="429"/>
      <c r="CRD50" s="429"/>
      <c r="CRE50" s="429"/>
      <c r="CRF50" s="429"/>
      <c r="CRG50" s="429"/>
      <c r="CRH50" s="429"/>
      <c r="CRI50" s="429"/>
      <c r="CRJ50" s="429"/>
      <c r="CRK50" s="429"/>
      <c r="CRL50" s="429"/>
      <c r="CRM50" s="429"/>
      <c r="CRN50" s="429"/>
      <c r="CRO50" s="429"/>
      <c r="CRP50" s="429"/>
      <c r="CRQ50" s="429"/>
      <c r="CRR50" s="429"/>
      <c r="CRS50" s="429"/>
      <c r="CRT50" s="429"/>
      <c r="CRU50" s="429"/>
      <c r="CRV50" s="429"/>
      <c r="CRW50" s="429"/>
      <c r="CRX50" s="429"/>
      <c r="CRY50" s="429"/>
      <c r="CRZ50" s="429"/>
      <c r="CSA50" s="429"/>
      <c r="CSB50" s="429"/>
      <c r="CSC50" s="429"/>
      <c r="CSD50" s="429"/>
      <c r="CSE50" s="429"/>
      <c r="CSF50" s="429"/>
      <c r="CSG50" s="429"/>
      <c r="CSH50" s="429"/>
      <c r="CSI50" s="429"/>
      <c r="CSJ50" s="429"/>
      <c r="CSK50" s="429"/>
      <c r="CSL50" s="429"/>
      <c r="CSM50" s="429"/>
      <c r="CSN50" s="429"/>
      <c r="CSO50" s="429"/>
      <c r="CSP50" s="429"/>
      <c r="CSQ50" s="429"/>
      <c r="CSR50" s="429"/>
      <c r="CSS50" s="429"/>
      <c r="CST50" s="429"/>
      <c r="CSU50" s="429"/>
      <c r="CSV50" s="429"/>
      <c r="CSW50" s="429"/>
      <c r="CSX50" s="429"/>
      <c r="CSY50" s="429"/>
      <c r="CSZ50" s="429"/>
      <c r="CTA50" s="429"/>
      <c r="CTB50" s="429"/>
      <c r="CTC50" s="429"/>
      <c r="CTD50" s="429"/>
      <c r="CTE50" s="429"/>
      <c r="CTF50" s="429"/>
      <c r="CTG50" s="429"/>
      <c r="CTH50" s="429"/>
      <c r="CTI50" s="429"/>
      <c r="CTJ50" s="429"/>
      <c r="CTK50" s="429"/>
      <c r="CTL50" s="429"/>
      <c r="CTM50" s="429"/>
      <c r="CTN50" s="429"/>
      <c r="CTO50" s="429"/>
      <c r="CTP50" s="429"/>
      <c r="CTQ50" s="429"/>
      <c r="CTR50" s="429"/>
      <c r="CTS50" s="429"/>
      <c r="CTT50" s="429"/>
      <c r="CTU50" s="429"/>
      <c r="CTV50" s="429"/>
      <c r="CTW50" s="429"/>
      <c r="CTX50" s="429"/>
      <c r="CTY50" s="429"/>
      <c r="CTZ50" s="429"/>
      <c r="CUA50" s="429"/>
      <c r="CUB50" s="429"/>
      <c r="CUC50" s="429"/>
      <c r="CUD50" s="429"/>
      <c r="CUE50" s="429"/>
      <c r="CUF50" s="429"/>
      <c r="CUG50" s="429"/>
      <c r="CUH50" s="429"/>
      <c r="CUI50" s="429"/>
      <c r="CUJ50" s="429"/>
      <c r="CUK50" s="429"/>
      <c r="CUL50" s="429"/>
      <c r="CUM50" s="429"/>
      <c r="CUN50" s="429"/>
      <c r="CUO50" s="429"/>
      <c r="CUP50" s="429"/>
      <c r="CUQ50" s="429"/>
      <c r="CUR50" s="429"/>
      <c r="CUS50" s="429"/>
      <c r="CUT50" s="429"/>
      <c r="CUU50" s="429"/>
      <c r="CUV50" s="429"/>
      <c r="CUW50" s="429"/>
      <c r="CUX50" s="429"/>
      <c r="CUY50" s="429"/>
      <c r="CUZ50" s="429"/>
      <c r="CVA50" s="429"/>
      <c r="CVB50" s="429"/>
      <c r="CVC50" s="429"/>
      <c r="CVD50" s="429"/>
      <c r="CVE50" s="429"/>
      <c r="CVF50" s="429"/>
      <c r="CVG50" s="429"/>
      <c r="CVH50" s="429"/>
      <c r="CVI50" s="429"/>
      <c r="CVJ50" s="429"/>
      <c r="CVK50" s="429"/>
      <c r="CVL50" s="429"/>
      <c r="CVM50" s="429"/>
      <c r="CVN50" s="429"/>
      <c r="CVO50" s="429"/>
      <c r="CVP50" s="429"/>
      <c r="CVQ50" s="429"/>
      <c r="CVR50" s="429"/>
      <c r="CVS50" s="429"/>
      <c r="CVT50" s="429"/>
      <c r="CVU50" s="429"/>
      <c r="CVV50" s="429"/>
      <c r="CVW50" s="429"/>
      <c r="CVX50" s="429"/>
      <c r="CVY50" s="429"/>
      <c r="CVZ50" s="429"/>
      <c r="CWA50" s="429"/>
      <c r="CWB50" s="429"/>
      <c r="CWC50" s="429"/>
      <c r="CWD50" s="429"/>
      <c r="CWE50" s="429"/>
      <c r="CWF50" s="429"/>
      <c r="CWG50" s="429"/>
      <c r="CWH50" s="429"/>
      <c r="CWI50" s="429"/>
      <c r="CWJ50" s="429"/>
      <c r="CWK50" s="429"/>
      <c r="CWL50" s="429"/>
      <c r="CWM50" s="429"/>
      <c r="CWN50" s="429"/>
      <c r="CWO50" s="429"/>
      <c r="CWP50" s="429"/>
      <c r="CWQ50" s="429"/>
      <c r="CWR50" s="429"/>
      <c r="CWS50" s="429"/>
      <c r="CWT50" s="429"/>
      <c r="CWU50" s="429"/>
      <c r="CWV50" s="429"/>
      <c r="CWW50" s="429"/>
      <c r="CWX50" s="429"/>
      <c r="CWY50" s="429"/>
      <c r="CWZ50" s="429"/>
      <c r="CXA50" s="429"/>
      <c r="CXB50" s="429"/>
      <c r="CXC50" s="429"/>
      <c r="CXD50" s="429"/>
      <c r="CXE50" s="429"/>
      <c r="CXF50" s="429"/>
      <c r="CXG50" s="429"/>
      <c r="CXH50" s="429"/>
      <c r="CXI50" s="429"/>
      <c r="CXJ50" s="429"/>
      <c r="CXK50" s="429"/>
      <c r="CXL50" s="429"/>
      <c r="CXM50" s="429"/>
      <c r="CXN50" s="429"/>
      <c r="CXO50" s="429"/>
      <c r="CXP50" s="429"/>
      <c r="CXQ50" s="429"/>
      <c r="CXR50" s="429"/>
      <c r="CXS50" s="429"/>
      <c r="CXT50" s="429"/>
      <c r="CXU50" s="429"/>
      <c r="CXV50" s="429"/>
      <c r="CXW50" s="429"/>
      <c r="CXX50" s="429"/>
      <c r="CXY50" s="429"/>
      <c r="CXZ50" s="429"/>
      <c r="CYA50" s="429"/>
      <c r="CYB50" s="429"/>
      <c r="CYC50" s="429"/>
      <c r="CYD50" s="429"/>
      <c r="CYE50" s="429"/>
      <c r="CYF50" s="429"/>
      <c r="CYG50" s="429"/>
      <c r="CYH50" s="429"/>
      <c r="CYI50" s="429"/>
      <c r="CYJ50" s="429"/>
      <c r="CYK50" s="429"/>
      <c r="CYL50" s="429"/>
      <c r="CYM50" s="429"/>
      <c r="CYN50" s="429"/>
      <c r="CYO50" s="429"/>
      <c r="CYP50" s="429"/>
      <c r="CYQ50" s="429"/>
      <c r="CYR50" s="429"/>
      <c r="CYS50" s="429"/>
      <c r="CYT50" s="429"/>
      <c r="CYU50" s="429"/>
      <c r="CYV50" s="429"/>
      <c r="CYW50" s="429"/>
      <c r="CYX50" s="429"/>
      <c r="CYY50" s="429"/>
      <c r="CYZ50" s="429"/>
      <c r="CZA50" s="429"/>
      <c r="CZB50" s="429"/>
      <c r="CZC50" s="429"/>
      <c r="CZD50" s="429"/>
      <c r="CZE50" s="429"/>
      <c r="CZF50" s="429"/>
      <c r="CZG50" s="429"/>
      <c r="CZH50" s="429"/>
      <c r="CZI50" s="429"/>
      <c r="CZJ50" s="429"/>
      <c r="CZK50" s="429"/>
      <c r="CZL50" s="429"/>
      <c r="CZM50" s="429"/>
      <c r="CZN50" s="429"/>
      <c r="CZO50" s="429"/>
      <c r="CZP50" s="429"/>
      <c r="CZQ50" s="429"/>
      <c r="CZR50" s="429"/>
      <c r="CZS50" s="429"/>
      <c r="CZT50" s="429"/>
      <c r="CZU50" s="429"/>
      <c r="CZV50" s="429"/>
      <c r="CZW50" s="429"/>
      <c r="CZX50" s="429"/>
      <c r="CZY50" s="429"/>
      <c r="CZZ50" s="429"/>
      <c r="DAA50" s="429"/>
      <c r="DAB50" s="429"/>
      <c r="DAC50" s="429"/>
      <c r="DAD50" s="429"/>
      <c r="DAE50" s="429"/>
      <c r="DAF50" s="429"/>
      <c r="DAG50" s="429"/>
      <c r="DAH50" s="429"/>
      <c r="DAI50" s="429"/>
      <c r="DAJ50" s="429"/>
      <c r="DAK50" s="429"/>
      <c r="DAL50" s="429"/>
      <c r="DAM50" s="429"/>
      <c r="DAN50" s="429"/>
      <c r="DAO50" s="429"/>
      <c r="DAP50" s="429"/>
      <c r="DAQ50" s="429"/>
      <c r="DAR50" s="429"/>
      <c r="DAS50" s="429"/>
      <c r="DAT50" s="429"/>
      <c r="DAU50" s="429"/>
      <c r="DAV50" s="429"/>
      <c r="DAW50" s="429"/>
      <c r="DAX50" s="429"/>
      <c r="DAY50" s="429"/>
      <c r="DAZ50" s="429"/>
      <c r="DBA50" s="429"/>
      <c r="DBB50" s="429"/>
      <c r="DBC50" s="429"/>
      <c r="DBD50" s="429"/>
      <c r="DBE50" s="429"/>
      <c r="DBF50" s="429"/>
      <c r="DBG50" s="429"/>
      <c r="DBH50" s="429"/>
      <c r="DBI50" s="429"/>
      <c r="DBJ50" s="429"/>
      <c r="DBK50" s="429"/>
      <c r="DBL50" s="429"/>
      <c r="DBM50" s="429"/>
      <c r="DBN50" s="429"/>
      <c r="DBO50" s="429"/>
      <c r="DBP50" s="429"/>
      <c r="DBQ50" s="429"/>
      <c r="DBR50" s="429"/>
      <c r="DBS50" s="429"/>
      <c r="DBT50" s="429"/>
      <c r="DBU50" s="429"/>
      <c r="DBV50" s="429"/>
      <c r="DBW50" s="429"/>
      <c r="DBX50" s="429"/>
      <c r="DBY50" s="429"/>
      <c r="DBZ50" s="429"/>
      <c r="DCA50" s="429"/>
      <c r="DCB50" s="429"/>
      <c r="DCC50" s="429"/>
      <c r="DCD50" s="429"/>
      <c r="DCE50" s="429"/>
      <c r="DCF50" s="429"/>
      <c r="DCG50" s="429"/>
      <c r="DCH50" s="429"/>
      <c r="DCI50" s="429"/>
      <c r="DCJ50" s="429"/>
      <c r="DCK50" s="429"/>
      <c r="DCL50" s="429"/>
      <c r="DCM50" s="429"/>
      <c r="DCN50" s="429"/>
      <c r="DCO50" s="429"/>
      <c r="DCP50" s="429"/>
      <c r="DCQ50" s="429"/>
      <c r="DCR50" s="429"/>
      <c r="DCS50" s="429"/>
      <c r="DCT50" s="429"/>
      <c r="DCU50" s="429"/>
      <c r="DCV50" s="429"/>
      <c r="DCW50" s="429"/>
      <c r="DCX50" s="429"/>
      <c r="DCY50" s="429"/>
      <c r="DCZ50" s="429"/>
      <c r="DDA50" s="429"/>
      <c r="DDB50" s="429"/>
      <c r="DDC50" s="429"/>
      <c r="DDD50" s="429"/>
      <c r="DDE50" s="429"/>
      <c r="DDF50" s="429"/>
      <c r="DDG50" s="429"/>
      <c r="DDH50" s="429"/>
      <c r="DDI50" s="429"/>
      <c r="DDJ50" s="429"/>
      <c r="DDK50" s="429"/>
      <c r="DDL50" s="429"/>
      <c r="DDM50" s="429"/>
      <c r="DDN50" s="429"/>
      <c r="DDO50" s="429"/>
      <c r="DDP50" s="429"/>
      <c r="DDQ50" s="429"/>
      <c r="DDR50" s="429"/>
      <c r="DDS50" s="429"/>
      <c r="DDT50" s="429"/>
      <c r="DDU50" s="429"/>
      <c r="DDV50" s="429"/>
      <c r="DDW50" s="429"/>
      <c r="DDX50" s="429"/>
      <c r="DDY50" s="429"/>
      <c r="DDZ50" s="429"/>
      <c r="DEA50" s="429"/>
      <c r="DEB50" s="429"/>
      <c r="DEC50" s="429"/>
      <c r="DED50" s="429"/>
      <c r="DEE50" s="429"/>
      <c r="DEF50" s="429"/>
      <c r="DEG50" s="429"/>
      <c r="DEH50" s="429"/>
      <c r="DEI50" s="429"/>
      <c r="DEJ50" s="429"/>
      <c r="DEK50" s="429"/>
      <c r="DEL50" s="429"/>
      <c r="DEM50" s="429"/>
      <c r="DEN50" s="429"/>
      <c r="DEO50" s="429"/>
      <c r="DEP50" s="429"/>
      <c r="DEQ50" s="429"/>
      <c r="DER50" s="429"/>
      <c r="DES50" s="429"/>
      <c r="DET50" s="429"/>
      <c r="DEU50" s="429"/>
      <c r="DEV50" s="429"/>
      <c r="DEW50" s="429"/>
      <c r="DEX50" s="429"/>
      <c r="DEY50" s="429"/>
      <c r="DEZ50" s="429"/>
      <c r="DFA50" s="429"/>
      <c r="DFB50" s="429"/>
      <c r="DFC50" s="429"/>
      <c r="DFD50" s="429"/>
      <c r="DFE50" s="429"/>
      <c r="DFF50" s="429"/>
      <c r="DFG50" s="429"/>
      <c r="DFH50" s="429"/>
      <c r="DFI50" s="429"/>
      <c r="DFJ50" s="429"/>
      <c r="DFK50" s="429"/>
      <c r="DFL50" s="429"/>
      <c r="DFM50" s="429"/>
      <c r="DFN50" s="429"/>
      <c r="DFO50" s="429"/>
      <c r="DFP50" s="429"/>
      <c r="DFQ50" s="429"/>
      <c r="DFR50" s="429"/>
      <c r="DFS50" s="429"/>
      <c r="DFT50" s="429"/>
      <c r="DFU50" s="429"/>
      <c r="DFV50" s="429"/>
      <c r="DFW50" s="429"/>
      <c r="DFX50" s="429"/>
      <c r="DFY50" s="429"/>
      <c r="DFZ50" s="429"/>
      <c r="DGA50" s="429"/>
      <c r="DGB50" s="429"/>
      <c r="DGC50" s="429"/>
      <c r="DGD50" s="429"/>
      <c r="DGE50" s="429"/>
      <c r="DGF50" s="429"/>
      <c r="DGG50" s="429"/>
      <c r="DGH50" s="429"/>
      <c r="DGI50" s="429"/>
      <c r="DGJ50" s="429"/>
      <c r="DGK50" s="429"/>
      <c r="DGL50" s="429"/>
      <c r="DGM50" s="429"/>
      <c r="DGN50" s="429"/>
      <c r="DGO50" s="429"/>
      <c r="DGP50" s="429"/>
      <c r="DGQ50" s="429"/>
      <c r="DGR50" s="429"/>
      <c r="DGS50" s="429"/>
      <c r="DGT50" s="429"/>
      <c r="DGU50" s="429"/>
      <c r="DGV50" s="429"/>
      <c r="DGW50" s="429"/>
      <c r="DGX50" s="429"/>
      <c r="DGY50" s="429"/>
      <c r="DGZ50" s="429"/>
      <c r="DHA50" s="429"/>
      <c r="DHB50" s="429"/>
      <c r="DHC50" s="429"/>
      <c r="DHD50" s="429"/>
      <c r="DHE50" s="429"/>
      <c r="DHF50" s="429"/>
      <c r="DHG50" s="429"/>
      <c r="DHH50" s="429"/>
      <c r="DHI50" s="429"/>
      <c r="DHJ50" s="429"/>
      <c r="DHK50" s="429"/>
      <c r="DHL50" s="429"/>
      <c r="DHM50" s="429"/>
      <c r="DHN50" s="429"/>
      <c r="DHO50" s="429"/>
      <c r="DHP50" s="429"/>
      <c r="DHQ50" s="429"/>
      <c r="DHR50" s="429"/>
      <c r="DHS50" s="429"/>
      <c r="DHT50" s="429"/>
      <c r="DHU50" s="429"/>
      <c r="DHV50" s="429"/>
      <c r="DHW50" s="429"/>
      <c r="DHX50" s="429"/>
      <c r="DHY50" s="429"/>
      <c r="DHZ50" s="429"/>
      <c r="DIA50" s="429"/>
      <c r="DIB50" s="429"/>
      <c r="DIC50" s="429"/>
      <c r="DID50" s="429"/>
      <c r="DIE50" s="429"/>
      <c r="DIF50" s="429"/>
      <c r="DIG50" s="429"/>
      <c r="DIH50" s="429"/>
      <c r="DII50" s="429"/>
      <c r="DIJ50" s="429"/>
      <c r="DIK50" s="429"/>
      <c r="DIL50" s="429"/>
      <c r="DIM50" s="429"/>
      <c r="DIN50" s="429"/>
      <c r="DIO50" s="429"/>
      <c r="DIP50" s="429"/>
      <c r="DIQ50" s="429"/>
      <c r="DIR50" s="429"/>
      <c r="DIS50" s="429"/>
      <c r="DIT50" s="429"/>
      <c r="DIU50" s="429"/>
      <c r="DIV50" s="429"/>
      <c r="DIW50" s="429"/>
      <c r="DIX50" s="429"/>
      <c r="DIY50" s="429"/>
      <c r="DIZ50" s="429"/>
      <c r="DJA50" s="429"/>
      <c r="DJB50" s="429"/>
      <c r="DJC50" s="429"/>
      <c r="DJD50" s="429"/>
      <c r="DJE50" s="429"/>
      <c r="DJF50" s="429"/>
      <c r="DJG50" s="429"/>
      <c r="DJH50" s="429"/>
      <c r="DJI50" s="429"/>
      <c r="DJJ50" s="429"/>
      <c r="DJK50" s="429"/>
      <c r="DJL50" s="429"/>
      <c r="DJM50" s="429"/>
      <c r="DJN50" s="429"/>
      <c r="DJO50" s="429"/>
      <c r="DJP50" s="429"/>
      <c r="DJQ50" s="429"/>
      <c r="DJR50" s="429"/>
      <c r="DJS50" s="429"/>
      <c r="DJT50" s="429"/>
      <c r="DJU50" s="429"/>
      <c r="DJV50" s="429"/>
      <c r="DJW50" s="429"/>
      <c r="DJX50" s="429"/>
      <c r="DJY50" s="429"/>
      <c r="DJZ50" s="429"/>
      <c r="DKA50" s="429"/>
      <c r="DKB50" s="429"/>
      <c r="DKC50" s="429"/>
      <c r="DKD50" s="429"/>
      <c r="DKE50" s="429"/>
      <c r="DKF50" s="429"/>
      <c r="DKG50" s="429"/>
      <c r="DKH50" s="429"/>
      <c r="DKI50" s="429"/>
      <c r="DKJ50" s="429"/>
      <c r="DKK50" s="429"/>
      <c r="DKL50" s="429"/>
      <c r="DKM50" s="429"/>
      <c r="DKN50" s="429"/>
      <c r="DKO50" s="429"/>
      <c r="DKP50" s="429"/>
      <c r="DKQ50" s="429"/>
      <c r="DKR50" s="429"/>
      <c r="DKS50" s="429"/>
      <c r="DKT50" s="429"/>
      <c r="DKU50" s="429"/>
      <c r="DKV50" s="429"/>
      <c r="DKW50" s="429"/>
      <c r="DKX50" s="429"/>
      <c r="DKY50" s="429"/>
      <c r="DKZ50" s="429"/>
      <c r="DLA50" s="429"/>
      <c r="DLB50" s="429"/>
      <c r="DLC50" s="429"/>
      <c r="DLD50" s="429"/>
      <c r="DLE50" s="429"/>
      <c r="DLF50" s="429"/>
      <c r="DLG50" s="429"/>
      <c r="DLH50" s="429"/>
      <c r="DLI50" s="429"/>
      <c r="DLJ50" s="429"/>
      <c r="DLK50" s="429"/>
      <c r="DLL50" s="429"/>
      <c r="DLM50" s="429"/>
      <c r="DLN50" s="429"/>
      <c r="DLO50" s="429"/>
      <c r="DLP50" s="429"/>
      <c r="DLQ50" s="429"/>
      <c r="DLR50" s="429"/>
      <c r="DLS50" s="429"/>
      <c r="DLT50" s="429"/>
      <c r="DLU50" s="429"/>
      <c r="DLV50" s="429"/>
      <c r="DLW50" s="429"/>
      <c r="DLX50" s="429"/>
      <c r="DLY50" s="429"/>
      <c r="DLZ50" s="429"/>
      <c r="DMA50" s="429"/>
      <c r="DMB50" s="429"/>
      <c r="DMC50" s="429"/>
      <c r="DMD50" s="429"/>
      <c r="DME50" s="429"/>
      <c r="DMF50" s="429"/>
      <c r="DMG50" s="429"/>
      <c r="DMH50" s="429"/>
      <c r="DMI50" s="429"/>
      <c r="DMJ50" s="429"/>
      <c r="DMK50" s="429"/>
      <c r="DML50" s="429"/>
      <c r="DMM50" s="429"/>
      <c r="DMN50" s="429"/>
      <c r="DMO50" s="429"/>
      <c r="DMP50" s="429"/>
      <c r="DMQ50" s="429"/>
      <c r="DMR50" s="429"/>
      <c r="DMS50" s="429"/>
      <c r="DMT50" s="429"/>
      <c r="DMU50" s="429"/>
      <c r="DMV50" s="429"/>
      <c r="DMW50" s="429"/>
      <c r="DMX50" s="429"/>
      <c r="DMY50" s="429"/>
      <c r="DMZ50" s="429"/>
      <c r="DNA50" s="429"/>
      <c r="DNB50" s="429"/>
      <c r="DNC50" s="429"/>
      <c r="DND50" s="429"/>
      <c r="DNE50" s="429"/>
      <c r="DNF50" s="429"/>
      <c r="DNG50" s="429"/>
      <c r="DNH50" s="429"/>
      <c r="DNI50" s="429"/>
      <c r="DNJ50" s="429"/>
      <c r="DNK50" s="429"/>
      <c r="DNL50" s="429"/>
      <c r="DNM50" s="429"/>
      <c r="DNN50" s="429"/>
      <c r="DNO50" s="429"/>
      <c r="DNP50" s="429"/>
      <c r="DNQ50" s="429"/>
      <c r="DNR50" s="429"/>
      <c r="DNS50" s="429"/>
      <c r="DNT50" s="429"/>
      <c r="DNU50" s="429"/>
      <c r="DNV50" s="429"/>
      <c r="DNW50" s="429"/>
      <c r="DNX50" s="429"/>
      <c r="DNY50" s="429"/>
      <c r="DNZ50" s="429"/>
      <c r="DOA50" s="429"/>
      <c r="DOB50" s="429"/>
      <c r="DOC50" s="429"/>
      <c r="DOD50" s="429"/>
      <c r="DOE50" s="429"/>
      <c r="DOF50" s="429"/>
      <c r="DOG50" s="429"/>
      <c r="DOH50" s="429"/>
      <c r="DOI50" s="429"/>
      <c r="DOJ50" s="429"/>
      <c r="DOK50" s="429"/>
      <c r="DOL50" s="429"/>
      <c r="DOM50" s="429"/>
      <c r="DON50" s="429"/>
      <c r="DOO50" s="429"/>
      <c r="DOP50" s="429"/>
      <c r="DOQ50" s="429"/>
      <c r="DOR50" s="429"/>
      <c r="DOS50" s="429"/>
      <c r="DOT50" s="429"/>
      <c r="DOU50" s="429"/>
      <c r="DOV50" s="429"/>
      <c r="DOW50" s="429"/>
      <c r="DOX50" s="429"/>
      <c r="DOY50" s="429"/>
      <c r="DOZ50" s="429"/>
      <c r="DPA50" s="429"/>
      <c r="DPB50" s="429"/>
      <c r="DPC50" s="429"/>
      <c r="DPD50" s="429"/>
      <c r="DPE50" s="429"/>
      <c r="DPF50" s="429"/>
      <c r="DPG50" s="429"/>
      <c r="DPH50" s="429"/>
      <c r="DPI50" s="429"/>
      <c r="DPJ50" s="429"/>
      <c r="DPK50" s="429"/>
      <c r="DPL50" s="429"/>
      <c r="DPM50" s="429"/>
      <c r="DPN50" s="429"/>
      <c r="DPO50" s="429"/>
      <c r="DPP50" s="429"/>
      <c r="DPQ50" s="429"/>
      <c r="DPR50" s="429"/>
      <c r="DPS50" s="429"/>
      <c r="DPT50" s="429"/>
      <c r="DPU50" s="429"/>
      <c r="DPV50" s="429"/>
      <c r="DPW50" s="429"/>
      <c r="DPX50" s="429"/>
      <c r="DPY50" s="429"/>
      <c r="DPZ50" s="429"/>
      <c r="DQA50" s="429"/>
      <c r="DQB50" s="429"/>
      <c r="DQC50" s="429"/>
      <c r="DQD50" s="429"/>
      <c r="DQE50" s="429"/>
      <c r="DQF50" s="429"/>
      <c r="DQG50" s="429"/>
      <c r="DQH50" s="429"/>
      <c r="DQI50" s="429"/>
      <c r="DQJ50" s="429"/>
      <c r="DQK50" s="429"/>
      <c r="DQL50" s="429"/>
      <c r="DQM50" s="429"/>
      <c r="DQN50" s="429"/>
      <c r="DQO50" s="429"/>
      <c r="DQP50" s="429"/>
      <c r="DQQ50" s="429"/>
      <c r="DQR50" s="429"/>
      <c r="DQS50" s="429"/>
      <c r="DQT50" s="429"/>
      <c r="DQU50" s="429"/>
      <c r="DQV50" s="429"/>
      <c r="DQW50" s="429"/>
      <c r="DQX50" s="429"/>
      <c r="DQY50" s="429"/>
      <c r="DQZ50" s="429"/>
      <c r="DRA50" s="429"/>
      <c r="DRB50" s="429"/>
      <c r="DRC50" s="429"/>
      <c r="DRD50" s="429"/>
      <c r="DRE50" s="429"/>
      <c r="DRF50" s="429"/>
      <c r="DRG50" s="429"/>
      <c r="DRH50" s="429"/>
      <c r="DRI50" s="429"/>
      <c r="DRJ50" s="429"/>
      <c r="DRK50" s="429"/>
      <c r="DRL50" s="429"/>
      <c r="DRM50" s="429"/>
      <c r="DRN50" s="429"/>
      <c r="DRO50" s="429"/>
      <c r="DRP50" s="429"/>
      <c r="DRQ50" s="429"/>
      <c r="DRR50" s="429"/>
      <c r="DRS50" s="429"/>
      <c r="DRT50" s="429"/>
      <c r="DRU50" s="429"/>
      <c r="DRV50" s="429"/>
      <c r="DRW50" s="429"/>
      <c r="DRX50" s="429"/>
      <c r="DRY50" s="429"/>
      <c r="DRZ50" s="429"/>
      <c r="DSA50" s="429"/>
      <c r="DSB50" s="429"/>
      <c r="DSC50" s="429"/>
      <c r="DSD50" s="429"/>
      <c r="DSE50" s="429"/>
      <c r="DSF50" s="429"/>
      <c r="DSG50" s="429"/>
      <c r="DSH50" s="429"/>
      <c r="DSI50" s="429"/>
      <c r="DSJ50" s="429"/>
      <c r="DSK50" s="429"/>
      <c r="DSL50" s="429"/>
      <c r="DSM50" s="429"/>
      <c r="DSN50" s="429"/>
      <c r="DSO50" s="429"/>
      <c r="DSP50" s="429"/>
      <c r="DSQ50" s="429"/>
      <c r="DSR50" s="429"/>
      <c r="DSS50" s="429"/>
      <c r="DST50" s="429"/>
      <c r="DSU50" s="429"/>
      <c r="DSV50" s="429"/>
      <c r="DSW50" s="429"/>
      <c r="DSX50" s="429"/>
      <c r="DSY50" s="429"/>
      <c r="DSZ50" s="429"/>
      <c r="DTA50" s="429"/>
      <c r="DTB50" s="429"/>
      <c r="DTC50" s="429"/>
      <c r="DTD50" s="429"/>
      <c r="DTE50" s="429"/>
      <c r="DTF50" s="429"/>
      <c r="DTG50" s="429"/>
      <c r="DTH50" s="429"/>
      <c r="DTI50" s="429"/>
      <c r="DTJ50" s="429"/>
      <c r="DTK50" s="429"/>
      <c r="DTL50" s="429"/>
      <c r="DTM50" s="429"/>
      <c r="DTN50" s="429"/>
      <c r="DTO50" s="429"/>
      <c r="DTP50" s="429"/>
      <c r="DTQ50" s="429"/>
      <c r="DTR50" s="429"/>
      <c r="DTS50" s="429"/>
      <c r="DTT50" s="429"/>
      <c r="DTU50" s="429"/>
      <c r="DTV50" s="429"/>
      <c r="DTW50" s="429"/>
      <c r="DTX50" s="429"/>
      <c r="DTY50" s="429"/>
      <c r="DTZ50" s="429"/>
      <c r="DUA50" s="429"/>
      <c r="DUB50" s="429"/>
      <c r="DUC50" s="429"/>
      <c r="DUD50" s="429"/>
      <c r="DUE50" s="429"/>
      <c r="DUF50" s="429"/>
      <c r="DUG50" s="429"/>
      <c r="DUH50" s="429"/>
      <c r="DUI50" s="429"/>
      <c r="DUJ50" s="429"/>
      <c r="DUK50" s="429"/>
      <c r="DUL50" s="429"/>
      <c r="DUM50" s="429"/>
      <c r="DUN50" s="429"/>
      <c r="DUO50" s="429"/>
      <c r="DUP50" s="429"/>
      <c r="DUQ50" s="429"/>
      <c r="DUR50" s="429"/>
      <c r="DUS50" s="429"/>
      <c r="DUT50" s="429"/>
      <c r="DUU50" s="429"/>
      <c r="DUV50" s="429"/>
      <c r="DUW50" s="429"/>
      <c r="DUX50" s="429"/>
      <c r="DUY50" s="429"/>
      <c r="DUZ50" s="429"/>
      <c r="DVA50" s="429"/>
      <c r="DVB50" s="429"/>
      <c r="DVC50" s="429"/>
      <c r="DVD50" s="429"/>
      <c r="DVE50" s="429"/>
      <c r="DVF50" s="429"/>
      <c r="DVG50" s="429"/>
      <c r="DVH50" s="429"/>
      <c r="DVI50" s="429"/>
      <c r="DVJ50" s="429"/>
      <c r="DVK50" s="429"/>
      <c r="DVL50" s="429"/>
      <c r="DVM50" s="429"/>
      <c r="DVN50" s="429"/>
      <c r="DVO50" s="429"/>
      <c r="DVP50" s="429"/>
      <c r="DVQ50" s="429"/>
      <c r="DVR50" s="429"/>
      <c r="DVS50" s="429"/>
      <c r="DVT50" s="429"/>
      <c r="DVU50" s="429"/>
      <c r="DVV50" s="429"/>
      <c r="DVW50" s="429"/>
      <c r="DVX50" s="429"/>
      <c r="DVY50" s="429"/>
      <c r="DVZ50" s="429"/>
      <c r="DWA50" s="429"/>
      <c r="DWB50" s="429"/>
      <c r="DWC50" s="429"/>
      <c r="DWD50" s="429"/>
      <c r="DWE50" s="429"/>
      <c r="DWF50" s="429"/>
      <c r="DWG50" s="429"/>
      <c r="DWH50" s="429"/>
      <c r="DWI50" s="429"/>
      <c r="DWJ50" s="429"/>
      <c r="DWK50" s="429"/>
      <c r="DWL50" s="429"/>
      <c r="DWM50" s="429"/>
      <c r="DWN50" s="429"/>
      <c r="DWO50" s="429"/>
      <c r="DWP50" s="429"/>
      <c r="DWQ50" s="429"/>
      <c r="DWR50" s="429"/>
      <c r="DWS50" s="429"/>
      <c r="DWT50" s="429"/>
      <c r="DWU50" s="429"/>
      <c r="DWV50" s="429"/>
      <c r="DWW50" s="429"/>
      <c r="DWX50" s="429"/>
      <c r="DWY50" s="429"/>
      <c r="DWZ50" s="429"/>
      <c r="DXA50" s="429"/>
      <c r="DXB50" s="429"/>
      <c r="DXC50" s="429"/>
      <c r="DXD50" s="429"/>
      <c r="DXE50" s="429"/>
      <c r="DXF50" s="429"/>
      <c r="DXG50" s="429"/>
      <c r="DXH50" s="429"/>
      <c r="DXI50" s="429"/>
      <c r="DXJ50" s="429"/>
      <c r="DXK50" s="429"/>
      <c r="DXL50" s="429"/>
      <c r="DXM50" s="429"/>
      <c r="DXN50" s="429"/>
      <c r="DXO50" s="429"/>
      <c r="DXP50" s="429"/>
      <c r="DXQ50" s="429"/>
      <c r="DXR50" s="429"/>
      <c r="DXS50" s="429"/>
      <c r="DXT50" s="429"/>
      <c r="DXU50" s="429"/>
      <c r="DXV50" s="429"/>
      <c r="DXW50" s="429"/>
      <c r="DXX50" s="429"/>
      <c r="DXY50" s="429"/>
      <c r="DXZ50" s="429"/>
      <c r="DYA50" s="429"/>
      <c r="DYB50" s="429"/>
      <c r="DYC50" s="429"/>
      <c r="DYD50" s="429"/>
      <c r="DYE50" s="429"/>
      <c r="DYF50" s="429"/>
      <c r="DYG50" s="429"/>
      <c r="DYH50" s="429"/>
      <c r="DYI50" s="429"/>
      <c r="DYJ50" s="429"/>
      <c r="DYK50" s="429"/>
      <c r="DYL50" s="429"/>
      <c r="DYM50" s="429"/>
      <c r="DYN50" s="429"/>
      <c r="DYO50" s="429"/>
      <c r="DYP50" s="429"/>
      <c r="DYQ50" s="429"/>
      <c r="DYR50" s="429"/>
      <c r="DYS50" s="429"/>
      <c r="DYT50" s="429"/>
      <c r="DYU50" s="429"/>
      <c r="DYV50" s="429"/>
      <c r="DYW50" s="429"/>
      <c r="DYX50" s="429"/>
      <c r="DYY50" s="429"/>
      <c r="DYZ50" s="429"/>
      <c r="DZA50" s="429"/>
      <c r="DZB50" s="429"/>
      <c r="DZC50" s="429"/>
      <c r="DZD50" s="429"/>
      <c r="DZE50" s="429"/>
      <c r="DZF50" s="429"/>
      <c r="DZG50" s="429"/>
      <c r="DZH50" s="429"/>
      <c r="DZI50" s="429"/>
      <c r="DZJ50" s="429"/>
      <c r="DZK50" s="429"/>
      <c r="DZL50" s="429"/>
      <c r="DZM50" s="429"/>
      <c r="DZN50" s="429"/>
      <c r="DZO50" s="429"/>
      <c r="DZP50" s="429"/>
      <c r="DZQ50" s="429"/>
      <c r="DZR50" s="429"/>
      <c r="DZS50" s="429"/>
      <c r="DZT50" s="429"/>
      <c r="DZU50" s="429"/>
      <c r="DZV50" s="429"/>
      <c r="DZW50" s="429"/>
      <c r="DZX50" s="429"/>
      <c r="DZY50" s="429"/>
      <c r="DZZ50" s="429"/>
      <c r="EAA50" s="429"/>
      <c r="EAB50" s="429"/>
      <c r="EAC50" s="429"/>
      <c r="EAD50" s="429"/>
      <c r="EAE50" s="429"/>
      <c r="EAF50" s="429"/>
      <c r="EAG50" s="429"/>
      <c r="EAH50" s="429"/>
      <c r="EAI50" s="429"/>
      <c r="EAJ50" s="429"/>
      <c r="EAK50" s="429"/>
      <c r="EAL50" s="429"/>
      <c r="EAM50" s="429"/>
      <c r="EAN50" s="429"/>
      <c r="EAO50" s="429"/>
      <c r="EAP50" s="429"/>
      <c r="EAQ50" s="429"/>
      <c r="EAR50" s="429"/>
      <c r="EAS50" s="429"/>
      <c r="EAT50" s="429"/>
      <c r="EAU50" s="429"/>
      <c r="EAV50" s="429"/>
      <c r="EAW50" s="429"/>
      <c r="EAX50" s="429"/>
      <c r="EAY50" s="429"/>
      <c r="EAZ50" s="429"/>
      <c r="EBA50" s="429"/>
      <c r="EBB50" s="429"/>
      <c r="EBC50" s="429"/>
      <c r="EBD50" s="429"/>
      <c r="EBE50" s="429"/>
      <c r="EBF50" s="429"/>
      <c r="EBG50" s="429"/>
      <c r="EBH50" s="429"/>
      <c r="EBI50" s="429"/>
      <c r="EBJ50" s="429"/>
      <c r="EBK50" s="429"/>
      <c r="EBL50" s="429"/>
      <c r="EBM50" s="429"/>
      <c r="EBN50" s="429"/>
      <c r="EBO50" s="429"/>
      <c r="EBP50" s="429"/>
      <c r="EBQ50" s="429"/>
      <c r="EBR50" s="429"/>
      <c r="EBS50" s="429"/>
      <c r="EBT50" s="429"/>
      <c r="EBU50" s="429"/>
      <c r="EBV50" s="429"/>
      <c r="EBW50" s="429"/>
      <c r="EBX50" s="429"/>
      <c r="EBY50" s="429"/>
      <c r="EBZ50" s="429"/>
      <c r="ECA50" s="429"/>
      <c r="ECB50" s="429"/>
      <c r="ECC50" s="429"/>
      <c r="ECD50" s="429"/>
      <c r="ECE50" s="429"/>
      <c r="ECF50" s="429"/>
      <c r="ECG50" s="429"/>
      <c r="ECH50" s="429"/>
      <c r="ECI50" s="429"/>
      <c r="ECJ50" s="429"/>
      <c r="ECK50" s="429"/>
      <c r="ECL50" s="429"/>
      <c r="ECM50" s="429"/>
      <c r="ECN50" s="429"/>
      <c r="ECO50" s="429"/>
      <c r="ECP50" s="429"/>
      <c r="ECQ50" s="429"/>
      <c r="ECR50" s="429"/>
      <c r="ECS50" s="429"/>
      <c r="ECT50" s="429"/>
      <c r="ECU50" s="429"/>
      <c r="ECV50" s="429"/>
      <c r="ECW50" s="429"/>
      <c r="ECX50" s="429"/>
      <c r="ECY50" s="429"/>
      <c r="ECZ50" s="429"/>
      <c r="EDA50" s="429"/>
      <c r="EDB50" s="429"/>
      <c r="EDC50" s="429"/>
      <c r="EDD50" s="429"/>
      <c r="EDE50" s="429"/>
      <c r="EDF50" s="429"/>
      <c r="EDG50" s="429"/>
      <c r="EDH50" s="429"/>
      <c r="EDI50" s="429"/>
      <c r="EDJ50" s="429"/>
      <c r="EDK50" s="429"/>
      <c r="EDL50" s="429"/>
      <c r="EDM50" s="429"/>
      <c r="EDN50" s="429"/>
      <c r="EDO50" s="429"/>
      <c r="EDP50" s="429"/>
      <c r="EDQ50" s="429"/>
      <c r="EDR50" s="429"/>
      <c r="EDS50" s="429"/>
      <c r="EDT50" s="429"/>
      <c r="EDU50" s="429"/>
      <c r="EDV50" s="429"/>
      <c r="EDW50" s="429"/>
      <c r="EDX50" s="429"/>
      <c r="EDY50" s="429"/>
      <c r="EDZ50" s="429"/>
      <c r="EEA50" s="429"/>
      <c r="EEB50" s="429"/>
      <c r="EEC50" s="429"/>
      <c r="EED50" s="429"/>
      <c r="EEE50" s="429"/>
      <c r="EEF50" s="429"/>
      <c r="EEG50" s="429"/>
      <c r="EEH50" s="429"/>
      <c r="EEI50" s="429"/>
      <c r="EEJ50" s="429"/>
      <c r="EEK50" s="429"/>
      <c r="EEL50" s="429"/>
      <c r="EEM50" s="429"/>
      <c r="EEN50" s="429"/>
      <c r="EEO50" s="429"/>
      <c r="EEP50" s="429"/>
      <c r="EEQ50" s="429"/>
      <c r="EER50" s="429"/>
      <c r="EES50" s="429"/>
      <c r="EET50" s="429"/>
      <c r="EEU50" s="429"/>
      <c r="EEV50" s="429"/>
      <c r="EEW50" s="429"/>
      <c r="EEX50" s="429"/>
      <c r="EEY50" s="429"/>
      <c r="EEZ50" s="429"/>
      <c r="EFA50" s="429"/>
      <c r="EFB50" s="429"/>
      <c r="EFC50" s="429"/>
      <c r="EFD50" s="429"/>
      <c r="EFE50" s="429"/>
      <c r="EFF50" s="429"/>
      <c r="EFG50" s="429"/>
      <c r="EFH50" s="429"/>
      <c r="EFI50" s="429"/>
      <c r="EFJ50" s="429"/>
      <c r="EFK50" s="429"/>
      <c r="EFL50" s="429"/>
      <c r="EFM50" s="429"/>
      <c r="EFN50" s="429"/>
      <c r="EFO50" s="429"/>
      <c r="EFP50" s="429"/>
      <c r="EFQ50" s="429"/>
      <c r="EFR50" s="429"/>
      <c r="EFS50" s="429"/>
      <c r="EFT50" s="429"/>
      <c r="EFU50" s="429"/>
      <c r="EFV50" s="429"/>
      <c r="EFW50" s="429"/>
      <c r="EFX50" s="429"/>
      <c r="EFY50" s="429"/>
      <c r="EFZ50" s="429"/>
      <c r="EGA50" s="429"/>
      <c r="EGB50" s="429"/>
      <c r="EGC50" s="429"/>
      <c r="EGD50" s="429"/>
      <c r="EGE50" s="429"/>
      <c r="EGF50" s="429"/>
      <c r="EGG50" s="429"/>
      <c r="EGH50" s="429"/>
      <c r="EGI50" s="429"/>
      <c r="EGJ50" s="429"/>
      <c r="EGK50" s="429"/>
      <c r="EGL50" s="429"/>
      <c r="EGM50" s="429"/>
      <c r="EGN50" s="429"/>
      <c r="EGO50" s="429"/>
      <c r="EGP50" s="429"/>
      <c r="EGQ50" s="429"/>
      <c r="EGR50" s="429"/>
      <c r="EGS50" s="429"/>
      <c r="EGT50" s="429"/>
      <c r="EGU50" s="429"/>
      <c r="EGV50" s="429"/>
      <c r="EGW50" s="429"/>
      <c r="EGX50" s="429"/>
      <c r="EGY50" s="429"/>
      <c r="EGZ50" s="429"/>
      <c r="EHA50" s="429"/>
      <c r="EHB50" s="429"/>
      <c r="EHC50" s="429"/>
      <c r="EHD50" s="429"/>
      <c r="EHE50" s="429"/>
      <c r="EHF50" s="429"/>
      <c r="EHG50" s="429"/>
      <c r="EHH50" s="429"/>
      <c r="EHI50" s="429"/>
      <c r="EHJ50" s="429"/>
      <c r="EHK50" s="429"/>
      <c r="EHL50" s="429"/>
      <c r="EHM50" s="429"/>
      <c r="EHN50" s="429"/>
      <c r="EHO50" s="429"/>
      <c r="EHP50" s="429"/>
      <c r="EHQ50" s="429"/>
      <c r="EHR50" s="429"/>
      <c r="EHS50" s="429"/>
      <c r="EHT50" s="429"/>
      <c r="EHU50" s="429"/>
      <c r="EHV50" s="429"/>
      <c r="EHW50" s="429"/>
      <c r="EHX50" s="429"/>
      <c r="EHY50" s="429"/>
      <c r="EHZ50" s="429"/>
      <c r="EIA50" s="429"/>
      <c r="EIB50" s="429"/>
      <c r="EIC50" s="429"/>
      <c r="EID50" s="429"/>
      <c r="EIE50" s="429"/>
      <c r="EIF50" s="429"/>
      <c r="EIG50" s="429"/>
      <c r="EIH50" s="429"/>
      <c r="EII50" s="429"/>
      <c r="EIJ50" s="429"/>
      <c r="EIK50" s="429"/>
      <c r="EIL50" s="429"/>
      <c r="EIM50" s="429"/>
      <c r="EIN50" s="429"/>
      <c r="EIO50" s="429"/>
      <c r="EIP50" s="429"/>
      <c r="EIQ50" s="429"/>
      <c r="EIR50" s="429"/>
      <c r="EIS50" s="429"/>
      <c r="EIT50" s="429"/>
      <c r="EIU50" s="429"/>
      <c r="EIV50" s="429"/>
      <c r="EIW50" s="429"/>
      <c r="EIX50" s="429"/>
      <c r="EIY50" s="429"/>
      <c r="EIZ50" s="429"/>
      <c r="EJA50" s="429"/>
      <c r="EJB50" s="429"/>
      <c r="EJC50" s="429"/>
      <c r="EJD50" s="429"/>
      <c r="EJE50" s="429"/>
      <c r="EJF50" s="429"/>
      <c r="EJG50" s="429"/>
      <c r="EJH50" s="429"/>
      <c r="EJI50" s="429"/>
      <c r="EJJ50" s="429"/>
      <c r="EJK50" s="429"/>
      <c r="EJL50" s="429"/>
      <c r="EJM50" s="429"/>
      <c r="EJN50" s="429"/>
      <c r="EJO50" s="429"/>
      <c r="EJP50" s="429"/>
      <c r="EJQ50" s="429"/>
      <c r="EJR50" s="429"/>
      <c r="EJS50" s="429"/>
      <c r="EJT50" s="429"/>
      <c r="EJU50" s="429"/>
      <c r="EJV50" s="429"/>
      <c r="EJW50" s="429"/>
      <c r="EJX50" s="429"/>
      <c r="EJY50" s="429"/>
      <c r="EJZ50" s="429"/>
      <c r="EKA50" s="429"/>
      <c r="EKB50" s="429"/>
      <c r="EKC50" s="429"/>
      <c r="EKD50" s="429"/>
      <c r="EKE50" s="429"/>
      <c r="EKF50" s="429"/>
      <c r="EKG50" s="429"/>
      <c r="EKH50" s="429"/>
      <c r="EKI50" s="429"/>
      <c r="EKJ50" s="429"/>
      <c r="EKK50" s="429"/>
      <c r="EKL50" s="429"/>
      <c r="EKM50" s="429"/>
      <c r="EKN50" s="429"/>
      <c r="EKO50" s="429"/>
      <c r="EKP50" s="429"/>
      <c r="EKQ50" s="429"/>
      <c r="EKR50" s="429"/>
      <c r="EKS50" s="429"/>
      <c r="EKT50" s="429"/>
      <c r="EKU50" s="429"/>
      <c r="EKV50" s="429"/>
      <c r="EKW50" s="429"/>
      <c r="EKX50" s="429"/>
      <c r="EKY50" s="429"/>
      <c r="EKZ50" s="429"/>
      <c r="ELA50" s="429"/>
      <c r="ELB50" s="429"/>
      <c r="ELC50" s="429"/>
      <c r="ELD50" s="429"/>
      <c r="ELE50" s="429"/>
      <c r="ELF50" s="429"/>
      <c r="ELG50" s="429"/>
      <c r="ELH50" s="429"/>
      <c r="ELI50" s="429"/>
      <c r="ELJ50" s="429"/>
      <c r="ELK50" s="429"/>
      <c r="ELL50" s="429"/>
      <c r="ELM50" s="429"/>
      <c r="ELN50" s="429"/>
      <c r="ELO50" s="429"/>
      <c r="ELP50" s="429"/>
      <c r="ELQ50" s="429"/>
      <c r="ELR50" s="429"/>
      <c r="ELS50" s="429"/>
      <c r="ELT50" s="429"/>
      <c r="ELU50" s="429"/>
      <c r="ELV50" s="429"/>
      <c r="ELW50" s="429"/>
      <c r="ELX50" s="429"/>
      <c r="ELY50" s="429"/>
      <c r="ELZ50" s="429"/>
      <c r="EMA50" s="429"/>
      <c r="EMB50" s="429"/>
      <c r="EMC50" s="429"/>
      <c r="EMD50" s="429"/>
      <c r="EME50" s="429"/>
      <c r="EMF50" s="429"/>
      <c r="EMG50" s="429"/>
      <c r="EMH50" s="429"/>
      <c r="EMI50" s="429"/>
      <c r="EMJ50" s="429"/>
      <c r="EMK50" s="429"/>
      <c r="EML50" s="429"/>
      <c r="EMM50" s="429"/>
      <c r="EMN50" s="429"/>
      <c r="EMO50" s="429"/>
      <c r="EMP50" s="429"/>
      <c r="EMQ50" s="429"/>
      <c r="EMR50" s="429"/>
      <c r="EMS50" s="429"/>
      <c r="EMT50" s="429"/>
      <c r="EMU50" s="429"/>
      <c r="EMV50" s="429"/>
      <c r="EMW50" s="429"/>
      <c r="EMX50" s="429"/>
      <c r="EMY50" s="429"/>
      <c r="EMZ50" s="429"/>
      <c r="ENA50" s="429"/>
      <c r="ENB50" s="429"/>
      <c r="ENC50" s="429"/>
      <c r="END50" s="429"/>
      <c r="ENE50" s="429"/>
      <c r="ENF50" s="429"/>
      <c r="ENG50" s="429"/>
      <c r="ENH50" s="429"/>
      <c r="ENI50" s="429"/>
      <c r="ENJ50" s="429"/>
      <c r="ENK50" s="429"/>
      <c r="ENL50" s="429"/>
      <c r="ENM50" s="429"/>
      <c r="ENN50" s="429"/>
      <c r="ENO50" s="429"/>
      <c r="ENP50" s="429"/>
      <c r="ENQ50" s="429"/>
      <c r="ENR50" s="429"/>
      <c r="ENS50" s="429"/>
      <c r="ENT50" s="429"/>
      <c r="ENU50" s="429"/>
      <c r="ENV50" s="429"/>
      <c r="ENW50" s="429"/>
      <c r="ENX50" s="429"/>
      <c r="ENY50" s="429"/>
      <c r="ENZ50" s="429"/>
      <c r="EOA50" s="429"/>
      <c r="EOB50" s="429"/>
      <c r="EOC50" s="429"/>
      <c r="EOD50" s="429"/>
      <c r="EOE50" s="429"/>
      <c r="EOF50" s="429"/>
      <c r="EOG50" s="429"/>
      <c r="EOH50" s="429"/>
      <c r="EOI50" s="429"/>
      <c r="EOJ50" s="429"/>
      <c r="EOK50" s="429"/>
      <c r="EOL50" s="429"/>
      <c r="EOM50" s="429"/>
      <c r="EON50" s="429"/>
      <c r="EOO50" s="429"/>
      <c r="EOP50" s="429"/>
      <c r="EOQ50" s="429"/>
      <c r="EOR50" s="429"/>
      <c r="EOS50" s="429"/>
      <c r="EOT50" s="429"/>
      <c r="EOU50" s="429"/>
      <c r="EOV50" s="429"/>
      <c r="EOW50" s="429"/>
      <c r="EOX50" s="429"/>
      <c r="EOY50" s="429"/>
      <c r="EOZ50" s="429"/>
      <c r="EPA50" s="429"/>
      <c r="EPB50" s="429"/>
      <c r="EPC50" s="429"/>
      <c r="EPD50" s="429"/>
      <c r="EPE50" s="429"/>
      <c r="EPF50" s="429"/>
      <c r="EPG50" s="429"/>
      <c r="EPH50" s="429"/>
      <c r="EPI50" s="429"/>
      <c r="EPJ50" s="429"/>
      <c r="EPK50" s="429"/>
      <c r="EPL50" s="429"/>
      <c r="EPM50" s="429"/>
      <c r="EPN50" s="429"/>
      <c r="EPO50" s="429"/>
      <c r="EPP50" s="429"/>
      <c r="EPQ50" s="429"/>
      <c r="EPR50" s="429"/>
      <c r="EPS50" s="429"/>
      <c r="EPT50" s="429"/>
      <c r="EPU50" s="429"/>
      <c r="EPV50" s="429"/>
      <c r="EPW50" s="429"/>
      <c r="EPX50" s="429"/>
      <c r="EPY50" s="429"/>
      <c r="EPZ50" s="429"/>
      <c r="EQA50" s="429"/>
      <c r="EQB50" s="429"/>
      <c r="EQC50" s="429"/>
      <c r="EQD50" s="429"/>
      <c r="EQE50" s="429"/>
      <c r="EQF50" s="429"/>
      <c r="EQG50" s="429"/>
      <c r="EQH50" s="429"/>
      <c r="EQI50" s="429"/>
      <c r="EQJ50" s="429"/>
      <c r="EQK50" s="429"/>
      <c r="EQL50" s="429"/>
      <c r="EQM50" s="429"/>
      <c r="EQN50" s="429"/>
      <c r="EQO50" s="429"/>
      <c r="EQP50" s="429"/>
      <c r="EQQ50" s="429"/>
      <c r="EQR50" s="429"/>
      <c r="EQS50" s="429"/>
      <c r="EQT50" s="429"/>
      <c r="EQU50" s="429"/>
      <c r="EQV50" s="429"/>
      <c r="EQW50" s="429"/>
      <c r="EQX50" s="429"/>
      <c r="EQY50" s="429"/>
      <c r="EQZ50" s="429"/>
      <c r="ERA50" s="429"/>
      <c r="ERB50" s="429"/>
      <c r="ERC50" s="429"/>
      <c r="ERD50" s="429"/>
      <c r="ERE50" s="429"/>
      <c r="ERF50" s="429"/>
      <c r="ERG50" s="429"/>
      <c r="ERH50" s="429"/>
      <c r="ERI50" s="429"/>
      <c r="ERJ50" s="429"/>
      <c r="ERK50" s="429"/>
      <c r="ERL50" s="429"/>
      <c r="ERM50" s="429"/>
      <c r="ERN50" s="429"/>
      <c r="ERO50" s="429"/>
      <c r="ERP50" s="429"/>
      <c r="ERQ50" s="429"/>
      <c r="ERR50" s="429"/>
      <c r="ERS50" s="429"/>
      <c r="ERT50" s="429"/>
      <c r="ERU50" s="429"/>
      <c r="ERV50" s="429"/>
      <c r="ERW50" s="429"/>
      <c r="ERX50" s="429"/>
      <c r="ERY50" s="429"/>
      <c r="ERZ50" s="429"/>
      <c r="ESA50" s="429"/>
      <c r="ESB50" s="429"/>
      <c r="ESC50" s="429"/>
      <c r="ESD50" s="429"/>
      <c r="ESE50" s="429"/>
      <c r="ESF50" s="429"/>
      <c r="ESG50" s="429"/>
      <c r="ESH50" s="429"/>
      <c r="ESI50" s="429"/>
      <c r="ESJ50" s="429"/>
      <c r="ESK50" s="429"/>
      <c r="ESL50" s="429"/>
      <c r="ESM50" s="429"/>
      <c r="ESN50" s="429"/>
      <c r="ESO50" s="429"/>
      <c r="ESP50" s="429"/>
      <c r="ESQ50" s="429"/>
      <c r="ESR50" s="429"/>
      <c r="ESS50" s="429"/>
      <c r="EST50" s="429"/>
      <c r="ESU50" s="429"/>
      <c r="ESV50" s="429"/>
      <c r="ESW50" s="429"/>
      <c r="ESX50" s="429"/>
      <c r="ESY50" s="429"/>
      <c r="ESZ50" s="429"/>
      <c r="ETA50" s="429"/>
      <c r="ETB50" s="429"/>
      <c r="ETC50" s="429"/>
      <c r="ETD50" s="429"/>
      <c r="ETE50" s="429"/>
      <c r="ETF50" s="429"/>
      <c r="ETG50" s="429"/>
      <c r="ETH50" s="429"/>
      <c r="ETI50" s="429"/>
      <c r="ETJ50" s="429"/>
      <c r="ETK50" s="429"/>
      <c r="ETL50" s="429"/>
      <c r="ETM50" s="429"/>
      <c r="ETN50" s="429"/>
      <c r="ETO50" s="429"/>
      <c r="ETP50" s="429"/>
      <c r="ETQ50" s="429"/>
      <c r="ETR50" s="429"/>
      <c r="ETS50" s="429"/>
      <c r="ETT50" s="429"/>
      <c r="ETU50" s="429"/>
      <c r="ETV50" s="429"/>
      <c r="ETW50" s="429"/>
      <c r="ETX50" s="429"/>
      <c r="ETY50" s="429"/>
      <c r="ETZ50" s="429"/>
      <c r="EUA50" s="429"/>
      <c r="EUB50" s="429"/>
      <c r="EUC50" s="429"/>
      <c r="EUD50" s="429"/>
      <c r="EUE50" s="429"/>
      <c r="EUF50" s="429"/>
      <c r="EUG50" s="429"/>
      <c r="EUH50" s="429"/>
      <c r="EUI50" s="429"/>
      <c r="EUJ50" s="429"/>
      <c r="EUK50" s="429"/>
      <c r="EUL50" s="429"/>
      <c r="EUM50" s="429"/>
      <c r="EUN50" s="429"/>
      <c r="EUO50" s="429"/>
      <c r="EUP50" s="429"/>
      <c r="EUQ50" s="429"/>
      <c r="EUR50" s="429"/>
      <c r="EUS50" s="429"/>
      <c r="EUT50" s="429"/>
      <c r="EUU50" s="429"/>
      <c r="EUV50" s="429"/>
      <c r="EUW50" s="429"/>
      <c r="EUX50" s="429"/>
      <c r="EUY50" s="429"/>
      <c r="EUZ50" s="429"/>
      <c r="EVA50" s="429"/>
      <c r="EVB50" s="429"/>
      <c r="EVC50" s="429"/>
      <c r="EVD50" s="429"/>
      <c r="EVE50" s="429"/>
      <c r="EVF50" s="429"/>
      <c r="EVG50" s="429"/>
      <c r="EVH50" s="429"/>
      <c r="EVI50" s="429"/>
      <c r="EVJ50" s="429"/>
      <c r="EVK50" s="429"/>
      <c r="EVL50" s="429"/>
      <c r="EVM50" s="429"/>
      <c r="EVN50" s="429"/>
      <c r="EVO50" s="429"/>
      <c r="EVP50" s="429"/>
      <c r="EVQ50" s="429"/>
      <c r="EVR50" s="429"/>
      <c r="EVS50" s="429"/>
      <c r="EVT50" s="429"/>
      <c r="EVU50" s="429"/>
      <c r="EVV50" s="429"/>
      <c r="EVW50" s="429"/>
      <c r="EVX50" s="429"/>
      <c r="EVY50" s="429"/>
      <c r="EVZ50" s="429"/>
      <c r="EWA50" s="429"/>
      <c r="EWB50" s="429"/>
      <c r="EWC50" s="429"/>
      <c r="EWD50" s="429"/>
      <c r="EWE50" s="429"/>
      <c r="EWF50" s="429"/>
      <c r="EWG50" s="429"/>
      <c r="EWH50" s="429"/>
      <c r="EWI50" s="429"/>
      <c r="EWJ50" s="429"/>
      <c r="EWK50" s="429"/>
      <c r="EWL50" s="429"/>
      <c r="EWM50" s="429"/>
      <c r="EWN50" s="429"/>
      <c r="EWO50" s="429"/>
      <c r="EWP50" s="429"/>
      <c r="EWQ50" s="429"/>
      <c r="EWR50" s="429"/>
      <c r="EWS50" s="429"/>
      <c r="EWT50" s="429"/>
      <c r="EWU50" s="429"/>
      <c r="EWV50" s="429"/>
      <c r="EWW50" s="429"/>
      <c r="EWX50" s="429"/>
      <c r="EWY50" s="429"/>
      <c r="EWZ50" s="429"/>
      <c r="EXA50" s="429"/>
      <c r="EXB50" s="429"/>
      <c r="EXC50" s="429"/>
      <c r="EXD50" s="429"/>
      <c r="EXE50" s="429"/>
      <c r="EXF50" s="429"/>
      <c r="EXG50" s="429"/>
      <c r="EXH50" s="429"/>
      <c r="EXI50" s="429"/>
      <c r="EXJ50" s="429"/>
      <c r="EXK50" s="429"/>
      <c r="EXL50" s="429"/>
      <c r="EXM50" s="429"/>
      <c r="EXN50" s="429"/>
      <c r="EXO50" s="429"/>
      <c r="EXP50" s="429"/>
      <c r="EXQ50" s="429"/>
      <c r="EXR50" s="429"/>
      <c r="EXS50" s="429"/>
      <c r="EXT50" s="429"/>
      <c r="EXU50" s="429"/>
      <c r="EXV50" s="429"/>
      <c r="EXW50" s="429"/>
      <c r="EXX50" s="429"/>
      <c r="EXY50" s="429"/>
      <c r="EXZ50" s="429"/>
      <c r="EYA50" s="429"/>
      <c r="EYB50" s="429"/>
      <c r="EYC50" s="429"/>
      <c r="EYD50" s="429"/>
      <c r="EYE50" s="429"/>
      <c r="EYF50" s="429"/>
      <c r="EYG50" s="429"/>
      <c r="EYH50" s="429"/>
      <c r="EYI50" s="429"/>
      <c r="EYJ50" s="429"/>
      <c r="EYK50" s="429"/>
      <c r="EYL50" s="429"/>
      <c r="EYM50" s="429"/>
      <c r="EYN50" s="429"/>
      <c r="EYO50" s="429"/>
      <c r="EYP50" s="429"/>
      <c r="EYQ50" s="429"/>
      <c r="EYR50" s="429"/>
      <c r="EYS50" s="429"/>
      <c r="EYT50" s="429"/>
      <c r="EYU50" s="429"/>
      <c r="EYV50" s="429"/>
      <c r="EYW50" s="429"/>
      <c r="EYX50" s="429"/>
      <c r="EYY50" s="429"/>
      <c r="EYZ50" s="429"/>
      <c r="EZA50" s="429"/>
      <c r="EZB50" s="429"/>
      <c r="EZC50" s="429"/>
      <c r="EZD50" s="429"/>
      <c r="EZE50" s="429"/>
      <c r="EZF50" s="429"/>
      <c r="EZG50" s="429"/>
      <c r="EZH50" s="429"/>
      <c r="EZI50" s="429"/>
      <c r="EZJ50" s="429"/>
      <c r="EZK50" s="429"/>
      <c r="EZL50" s="429"/>
      <c r="EZM50" s="429"/>
      <c r="EZN50" s="429"/>
      <c r="EZO50" s="429"/>
      <c r="EZP50" s="429"/>
      <c r="EZQ50" s="429"/>
      <c r="EZR50" s="429"/>
      <c r="EZS50" s="429"/>
      <c r="EZT50" s="429"/>
      <c r="EZU50" s="429"/>
      <c r="EZV50" s="429"/>
      <c r="EZW50" s="429"/>
      <c r="EZX50" s="429"/>
      <c r="EZY50" s="429"/>
      <c r="EZZ50" s="429"/>
      <c r="FAA50" s="429"/>
      <c r="FAB50" s="429"/>
      <c r="FAC50" s="429"/>
      <c r="FAD50" s="429"/>
      <c r="FAE50" s="429"/>
      <c r="FAF50" s="429"/>
      <c r="FAG50" s="429"/>
      <c r="FAH50" s="429"/>
      <c r="FAI50" s="429"/>
      <c r="FAJ50" s="429"/>
      <c r="FAK50" s="429"/>
      <c r="FAL50" s="429"/>
      <c r="FAM50" s="429"/>
      <c r="FAN50" s="429"/>
      <c r="FAO50" s="429"/>
      <c r="FAP50" s="429"/>
      <c r="FAQ50" s="429"/>
      <c r="FAR50" s="429"/>
      <c r="FAS50" s="429"/>
      <c r="FAT50" s="429"/>
      <c r="FAU50" s="429"/>
      <c r="FAV50" s="429"/>
      <c r="FAW50" s="429"/>
      <c r="FAX50" s="429"/>
      <c r="FAY50" s="429"/>
      <c r="FAZ50" s="429"/>
      <c r="FBA50" s="429"/>
      <c r="FBB50" s="429"/>
      <c r="FBC50" s="429"/>
      <c r="FBD50" s="429"/>
      <c r="FBE50" s="429"/>
      <c r="FBF50" s="429"/>
      <c r="FBG50" s="429"/>
      <c r="FBH50" s="429"/>
      <c r="FBI50" s="429"/>
      <c r="FBJ50" s="429"/>
      <c r="FBK50" s="429"/>
      <c r="FBL50" s="429"/>
      <c r="FBM50" s="429"/>
      <c r="FBN50" s="429"/>
      <c r="FBO50" s="429"/>
      <c r="FBP50" s="429"/>
      <c r="FBQ50" s="429"/>
      <c r="FBR50" s="429"/>
      <c r="FBS50" s="429"/>
      <c r="FBT50" s="429"/>
      <c r="FBU50" s="429"/>
      <c r="FBV50" s="429"/>
      <c r="FBW50" s="429"/>
      <c r="FBX50" s="429"/>
      <c r="FBY50" s="429"/>
      <c r="FBZ50" s="429"/>
      <c r="FCA50" s="429"/>
      <c r="FCB50" s="429"/>
      <c r="FCC50" s="429"/>
      <c r="FCD50" s="429"/>
      <c r="FCE50" s="429"/>
      <c r="FCF50" s="429"/>
      <c r="FCG50" s="429"/>
      <c r="FCH50" s="429"/>
      <c r="FCI50" s="429"/>
      <c r="FCJ50" s="429"/>
      <c r="FCK50" s="429"/>
      <c r="FCL50" s="429"/>
      <c r="FCM50" s="429"/>
      <c r="FCN50" s="429"/>
      <c r="FCO50" s="429"/>
      <c r="FCP50" s="429"/>
      <c r="FCQ50" s="429"/>
      <c r="FCR50" s="429"/>
      <c r="FCS50" s="429"/>
      <c r="FCT50" s="429"/>
      <c r="FCU50" s="429"/>
      <c r="FCV50" s="429"/>
      <c r="FCW50" s="429"/>
      <c r="FCX50" s="429"/>
      <c r="FCY50" s="429"/>
      <c r="FCZ50" s="429"/>
      <c r="FDA50" s="429"/>
      <c r="FDB50" s="429"/>
      <c r="FDC50" s="429"/>
      <c r="FDD50" s="429"/>
      <c r="FDE50" s="429"/>
      <c r="FDF50" s="429"/>
      <c r="FDG50" s="429"/>
      <c r="FDH50" s="429"/>
      <c r="FDI50" s="429"/>
      <c r="FDJ50" s="429"/>
      <c r="FDK50" s="429"/>
      <c r="FDL50" s="429"/>
      <c r="FDM50" s="429"/>
      <c r="FDN50" s="429"/>
      <c r="FDO50" s="429"/>
      <c r="FDP50" s="429"/>
      <c r="FDQ50" s="429"/>
      <c r="FDR50" s="429"/>
      <c r="FDS50" s="429"/>
      <c r="FDT50" s="429"/>
      <c r="FDU50" s="429"/>
      <c r="FDV50" s="429"/>
      <c r="FDW50" s="429"/>
      <c r="FDX50" s="429"/>
      <c r="FDY50" s="429"/>
      <c r="FDZ50" s="429"/>
      <c r="FEA50" s="429"/>
      <c r="FEB50" s="429"/>
      <c r="FEC50" s="429"/>
      <c r="FED50" s="429"/>
      <c r="FEE50" s="429"/>
      <c r="FEF50" s="429"/>
      <c r="FEG50" s="429"/>
      <c r="FEH50" s="429"/>
      <c r="FEI50" s="429"/>
      <c r="FEJ50" s="429"/>
      <c r="FEK50" s="429"/>
      <c r="FEL50" s="429"/>
      <c r="FEM50" s="429"/>
      <c r="FEN50" s="429"/>
      <c r="FEO50" s="429"/>
      <c r="FEP50" s="429"/>
      <c r="FEQ50" s="429"/>
      <c r="FER50" s="429"/>
      <c r="FES50" s="429"/>
      <c r="FET50" s="429"/>
      <c r="FEU50" s="429"/>
      <c r="FEV50" s="429"/>
      <c r="FEW50" s="429"/>
      <c r="FEX50" s="429"/>
      <c r="FEY50" s="429"/>
      <c r="FEZ50" s="429"/>
      <c r="FFA50" s="429"/>
      <c r="FFB50" s="429"/>
      <c r="FFC50" s="429"/>
      <c r="FFD50" s="429"/>
      <c r="FFE50" s="429"/>
      <c r="FFF50" s="429"/>
      <c r="FFG50" s="429"/>
      <c r="FFH50" s="429"/>
      <c r="FFI50" s="429"/>
      <c r="FFJ50" s="429"/>
      <c r="FFK50" s="429"/>
      <c r="FFL50" s="429"/>
      <c r="FFM50" s="429"/>
      <c r="FFN50" s="429"/>
      <c r="FFO50" s="429"/>
      <c r="FFP50" s="429"/>
      <c r="FFQ50" s="429"/>
      <c r="FFR50" s="429"/>
      <c r="FFS50" s="429"/>
      <c r="FFT50" s="429"/>
      <c r="FFU50" s="429"/>
      <c r="FFV50" s="429"/>
      <c r="FFW50" s="429"/>
      <c r="FFX50" s="429"/>
      <c r="FFY50" s="429"/>
      <c r="FFZ50" s="429"/>
      <c r="FGA50" s="429"/>
      <c r="FGB50" s="429"/>
      <c r="FGC50" s="429"/>
      <c r="FGD50" s="429"/>
      <c r="FGE50" s="429"/>
      <c r="FGF50" s="429"/>
      <c r="FGG50" s="429"/>
      <c r="FGH50" s="429"/>
      <c r="FGI50" s="429"/>
      <c r="FGJ50" s="429"/>
      <c r="FGK50" s="429"/>
      <c r="FGL50" s="429"/>
      <c r="FGM50" s="429"/>
      <c r="FGN50" s="429"/>
      <c r="FGO50" s="429"/>
      <c r="FGP50" s="429"/>
      <c r="FGQ50" s="429"/>
      <c r="FGR50" s="429"/>
      <c r="FGS50" s="429"/>
      <c r="FGT50" s="429"/>
      <c r="FGU50" s="429"/>
      <c r="FGV50" s="429"/>
      <c r="FGW50" s="429"/>
      <c r="FGX50" s="429"/>
      <c r="FGY50" s="429"/>
      <c r="FGZ50" s="429"/>
      <c r="FHA50" s="429"/>
      <c r="FHB50" s="429"/>
      <c r="FHC50" s="429"/>
      <c r="FHD50" s="429"/>
      <c r="FHE50" s="429"/>
      <c r="FHF50" s="429"/>
      <c r="FHG50" s="429"/>
      <c r="FHH50" s="429"/>
      <c r="FHI50" s="429"/>
      <c r="FHJ50" s="429"/>
      <c r="FHK50" s="429"/>
      <c r="FHL50" s="429"/>
      <c r="FHM50" s="429"/>
      <c r="FHN50" s="429"/>
      <c r="FHO50" s="429"/>
      <c r="FHP50" s="429"/>
      <c r="FHQ50" s="429"/>
      <c r="FHR50" s="429"/>
      <c r="FHS50" s="429"/>
      <c r="FHT50" s="429"/>
      <c r="FHU50" s="429"/>
      <c r="FHV50" s="429"/>
      <c r="FHW50" s="429"/>
      <c r="FHX50" s="429"/>
      <c r="FHY50" s="429"/>
      <c r="FHZ50" s="429"/>
      <c r="FIA50" s="429"/>
      <c r="FIB50" s="429"/>
      <c r="FIC50" s="429"/>
      <c r="FID50" s="429"/>
      <c r="FIE50" s="429"/>
      <c r="FIF50" s="429"/>
      <c r="FIG50" s="429"/>
      <c r="FIH50" s="429"/>
      <c r="FII50" s="429"/>
      <c r="FIJ50" s="429"/>
      <c r="FIK50" s="429"/>
      <c r="FIL50" s="429"/>
      <c r="FIM50" s="429"/>
      <c r="FIN50" s="429"/>
      <c r="FIO50" s="429"/>
      <c r="FIP50" s="429"/>
      <c r="FIQ50" s="429"/>
      <c r="FIR50" s="429"/>
      <c r="FIS50" s="429"/>
      <c r="FIT50" s="429"/>
      <c r="FIU50" s="429"/>
      <c r="FIV50" s="429"/>
      <c r="FIW50" s="429"/>
      <c r="FIX50" s="429"/>
      <c r="FIY50" s="429"/>
      <c r="FIZ50" s="429"/>
      <c r="FJA50" s="429"/>
      <c r="FJB50" s="429"/>
      <c r="FJC50" s="429"/>
      <c r="FJD50" s="429"/>
      <c r="FJE50" s="429"/>
      <c r="FJF50" s="429"/>
      <c r="FJG50" s="429"/>
      <c r="FJH50" s="429"/>
      <c r="FJI50" s="429"/>
      <c r="FJJ50" s="429"/>
      <c r="FJK50" s="429"/>
      <c r="FJL50" s="429"/>
      <c r="FJM50" s="429"/>
      <c r="FJN50" s="429"/>
      <c r="FJO50" s="429"/>
      <c r="FJP50" s="429"/>
      <c r="FJQ50" s="429"/>
      <c r="FJR50" s="429"/>
      <c r="FJS50" s="429"/>
      <c r="FJT50" s="429"/>
      <c r="FJU50" s="429"/>
      <c r="FJV50" s="429"/>
      <c r="FJW50" s="429"/>
      <c r="FJX50" s="429"/>
      <c r="FJY50" s="429"/>
      <c r="FJZ50" s="429"/>
      <c r="FKA50" s="429"/>
      <c r="FKB50" s="429"/>
      <c r="FKC50" s="429"/>
      <c r="FKD50" s="429"/>
      <c r="FKE50" s="429"/>
      <c r="FKF50" s="429"/>
      <c r="FKG50" s="429"/>
      <c r="FKH50" s="429"/>
      <c r="FKI50" s="429"/>
      <c r="FKJ50" s="429"/>
      <c r="FKK50" s="429"/>
      <c r="FKL50" s="429"/>
      <c r="FKM50" s="429"/>
      <c r="FKN50" s="429"/>
      <c r="FKO50" s="429"/>
      <c r="FKP50" s="429"/>
      <c r="FKQ50" s="429"/>
      <c r="FKR50" s="429"/>
      <c r="FKS50" s="429"/>
      <c r="FKT50" s="429"/>
      <c r="FKU50" s="429"/>
      <c r="FKV50" s="429"/>
      <c r="FKW50" s="429"/>
      <c r="FKX50" s="429"/>
      <c r="FKY50" s="429"/>
      <c r="FKZ50" s="429"/>
      <c r="FLA50" s="429"/>
      <c r="FLB50" s="429"/>
      <c r="FLC50" s="429"/>
      <c r="FLD50" s="429"/>
      <c r="FLE50" s="429"/>
      <c r="FLF50" s="429"/>
      <c r="FLG50" s="429"/>
      <c r="FLH50" s="429"/>
      <c r="FLI50" s="429"/>
      <c r="FLJ50" s="429"/>
      <c r="FLK50" s="429"/>
      <c r="FLL50" s="429"/>
      <c r="FLM50" s="429"/>
      <c r="FLN50" s="429"/>
      <c r="FLO50" s="429"/>
      <c r="FLP50" s="429"/>
      <c r="FLQ50" s="429"/>
      <c r="FLR50" s="429"/>
      <c r="FLS50" s="429"/>
      <c r="FLT50" s="429"/>
      <c r="FLU50" s="429"/>
      <c r="FLV50" s="429"/>
      <c r="FLW50" s="429"/>
      <c r="FLX50" s="429"/>
      <c r="FLY50" s="429"/>
      <c r="FLZ50" s="429"/>
      <c r="FMA50" s="429"/>
      <c r="FMB50" s="429"/>
      <c r="FMC50" s="429"/>
      <c r="FMD50" s="429"/>
      <c r="FME50" s="429"/>
      <c r="FMF50" s="429"/>
      <c r="FMG50" s="429"/>
      <c r="FMH50" s="429"/>
      <c r="FMI50" s="429"/>
      <c r="FMJ50" s="429"/>
      <c r="FMK50" s="429"/>
      <c r="FML50" s="429"/>
      <c r="FMM50" s="429"/>
      <c r="FMN50" s="429"/>
      <c r="FMO50" s="429"/>
      <c r="FMP50" s="429"/>
      <c r="FMQ50" s="429"/>
      <c r="FMR50" s="429"/>
      <c r="FMS50" s="429"/>
      <c r="FMT50" s="429"/>
      <c r="FMU50" s="429"/>
      <c r="FMV50" s="429"/>
      <c r="FMW50" s="429"/>
      <c r="FMX50" s="429"/>
      <c r="FMY50" s="429"/>
      <c r="FMZ50" s="429"/>
      <c r="FNA50" s="429"/>
      <c r="FNB50" s="429"/>
      <c r="FNC50" s="429"/>
      <c r="FND50" s="429"/>
      <c r="FNE50" s="429"/>
      <c r="FNF50" s="429"/>
      <c r="FNG50" s="429"/>
      <c r="FNH50" s="429"/>
      <c r="FNI50" s="429"/>
      <c r="FNJ50" s="429"/>
      <c r="FNK50" s="429"/>
      <c r="FNL50" s="429"/>
      <c r="FNM50" s="429"/>
      <c r="FNN50" s="429"/>
      <c r="FNO50" s="429"/>
      <c r="FNP50" s="429"/>
      <c r="FNQ50" s="429"/>
      <c r="FNR50" s="429"/>
      <c r="FNS50" s="429"/>
      <c r="FNT50" s="429"/>
      <c r="FNU50" s="429"/>
      <c r="FNV50" s="429"/>
      <c r="FNW50" s="429"/>
      <c r="FNX50" s="429"/>
      <c r="FNY50" s="429"/>
      <c r="FNZ50" s="429"/>
      <c r="FOA50" s="429"/>
      <c r="FOB50" s="429"/>
      <c r="FOC50" s="429"/>
      <c r="FOD50" s="429"/>
      <c r="FOE50" s="429"/>
      <c r="FOF50" s="429"/>
      <c r="FOG50" s="429"/>
      <c r="FOH50" s="429"/>
      <c r="FOI50" s="429"/>
      <c r="FOJ50" s="429"/>
      <c r="FOK50" s="429"/>
      <c r="FOL50" s="429"/>
      <c r="FOM50" s="429"/>
      <c r="FON50" s="429"/>
      <c r="FOO50" s="429"/>
      <c r="FOP50" s="429"/>
      <c r="FOQ50" s="429"/>
      <c r="FOR50" s="429"/>
      <c r="FOS50" s="429"/>
      <c r="FOT50" s="429"/>
      <c r="FOU50" s="429"/>
      <c r="FOV50" s="429"/>
      <c r="FOW50" s="429"/>
      <c r="FOX50" s="429"/>
      <c r="FOY50" s="429"/>
      <c r="FOZ50" s="429"/>
      <c r="FPA50" s="429"/>
      <c r="FPB50" s="429"/>
      <c r="FPC50" s="429"/>
      <c r="FPD50" s="429"/>
      <c r="FPE50" s="429"/>
      <c r="FPF50" s="429"/>
      <c r="FPG50" s="429"/>
      <c r="FPH50" s="429"/>
      <c r="FPI50" s="429"/>
      <c r="FPJ50" s="429"/>
      <c r="FPK50" s="429"/>
      <c r="FPL50" s="429"/>
      <c r="FPM50" s="429"/>
      <c r="FPN50" s="429"/>
      <c r="FPO50" s="429"/>
      <c r="FPP50" s="429"/>
      <c r="FPQ50" s="429"/>
      <c r="FPR50" s="429"/>
      <c r="FPS50" s="429"/>
      <c r="FPT50" s="429"/>
      <c r="FPU50" s="429"/>
      <c r="FPV50" s="429"/>
      <c r="FPW50" s="429"/>
      <c r="FPX50" s="429"/>
      <c r="FPY50" s="429"/>
      <c r="FPZ50" s="429"/>
      <c r="FQA50" s="429"/>
      <c r="FQB50" s="429"/>
      <c r="FQC50" s="429"/>
      <c r="FQD50" s="429"/>
      <c r="FQE50" s="429"/>
      <c r="FQF50" s="429"/>
      <c r="FQG50" s="429"/>
      <c r="FQH50" s="429"/>
      <c r="FQI50" s="429"/>
      <c r="FQJ50" s="429"/>
      <c r="FQK50" s="429"/>
      <c r="FQL50" s="429"/>
      <c r="FQM50" s="429"/>
      <c r="FQN50" s="429"/>
      <c r="FQO50" s="429"/>
      <c r="FQP50" s="429"/>
      <c r="FQQ50" s="429"/>
      <c r="FQR50" s="429"/>
      <c r="FQS50" s="429"/>
      <c r="FQT50" s="429"/>
      <c r="FQU50" s="429"/>
      <c r="FQV50" s="429"/>
      <c r="FQW50" s="429"/>
      <c r="FQX50" s="429"/>
      <c r="FQY50" s="429"/>
      <c r="FQZ50" s="429"/>
      <c r="FRA50" s="429"/>
      <c r="FRB50" s="429"/>
      <c r="FRC50" s="429"/>
      <c r="FRD50" s="429"/>
      <c r="FRE50" s="429"/>
      <c r="FRF50" s="429"/>
      <c r="FRG50" s="429"/>
      <c r="FRH50" s="429"/>
      <c r="FRI50" s="429"/>
      <c r="FRJ50" s="429"/>
      <c r="FRK50" s="429"/>
      <c r="FRL50" s="429"/>
      <c r="FRM50" s="429"/>
      <c r="FRN50" s="429"/>
      <c r="FRO50" s="429"/>
      <c r="FRP50" s="429"/>
      <c r="FRQ50" s="429"/>
      <c r="FRR50" s="429"/>
      <c r="FRS50" s="429"/>
      <c r="FRT50" s="429"/>
      <c r="FRU50" s="429"/>
      <c r="FRV50" s="429"/>
      <c r="FRW50" s="429"/>
      <c r="FRX50" s="429"/>
      <c r="FRY50" s="429"/>
      <c r="FRZ50" s="429"/>
      <c r="FSA50" s="429"/>
      <c r="FSB50" s="429"/>
      <c r="FSC50" s="429"/>
      <c r="FSD50" s="429"/>
      <c r="FSE50" s="429"/>
      <c r="FSF50" s="429"/>
      <c r="FSG50" s="429"/>
      <c r="FSH50" s="429"/>
      <c r="FSI50" s="429"/>
      <c r="FSJ50" s="429"/>
      <c r="FSK50" s="429"/>
      <c r="FSL50" s="429"/>
      <c r="FSM50" s="429"/>
      <c r="FSN50" s="429"/>
      <c r="FSO50" s="429"/>
      <c r="FSP50" s="429"/>
      <c r="FSQ50" s="429"/>
      <c r="FSR50" s="429"/>
      <c r="FSS50" s="429"/>
      <c r="FST50" s="429"/>
      <c r="FSU50" s="429"/>
      <c r="FSV50" s="429"/>
      <c r="FSW50" s="429"/>
      <c r="FSX50" s="429"/>
      <c r="FSY50" s="429"/>
      <c r="FSZ50" s="429"/>
      <c r="FTA50" s="429"/>
      <c r="FTB50" s="429"/>
      <c r="FTC50" s="429"/>
      <c r="FTD50" s="429"/>
      <c r="FTE50" s="429"/>
      <c r="FTF50" s="429"/>
      <c r="FTG50" s="429"/>
      <c r="FTH50" s="429"/>
      <c r="FTI50" s="429"/>
      <c r="FTJ50" s="429"/>
      <c r="FTK50" s="429"/>
      <c r="FTL50" s="429"/>
      <c r="FTM50" s="429"/>
      <c r="FTN50" s="429"/>
      <c r="FTO50" s="429"/>
      <c r="FTP50" s="429"/>
      <c r="FTQ50" s="429"/>
      <c r="FTR50" s="429"/>
      <c r="FTS50" s="429"/>
      <c r="FTT50" s="429"/>
      <c r="FTU50" s="429"/>
      <c r="FTV50" s="429"/>
      <c r="FTW50" s="429"/>
      <c r="FTX50" s="429"/>
      <c r="FTY50" s="429"/>
      <c r="FTZ50" s="429"/>
      <c r="FUA50" s="429"/>
      <c r="FUB50" s="429"/>
      <c r="FUC50" s="429"/>
      <c r="FUD50" s="429"/>
      <c r="FUE50" s="429"/>
      <c r="FUF50" s="429"/>
      <c r="FUG50" s="429"/>
      <c r="FUH50" s="429"/>
      <c r="FUI50" s="429"/>
      <c r="FUJ50" s="429"/>
      <c r="FUK50" s="429"/>
      <c r="FUL50" s="429"/>
      <c r="FUM50" s="429"/>
      <c r="FUN50" s="429"/>
      <c r="FUO50" s="429"/>
      <c r="FUP50" s="429"/>
      <c r="FUQ50" s="429"/>
      <c r="FUR50" s="429"/>
      <c r="FUS50" s="429"/>
      <c r="FUT50" s="429"/>
      <c r="FUU50" s="429"/>
      <c r="FUV50" s="429"/>
      <c r="FUW50" s="429"/>
      <c r="FUX50" s="429"/>
      <c r="FUY50" s="429"/>
      <c r="FUZ50" s="429"/>
      <c r="FVA50" s="429"/>
      <c r="FVB50" s="429"/>
      <c r="FVC50" s="429"/>
      <c r="FVD50" s="429"/>
      <c r="FVE50" s="429"/>
      <c r="FVF50" s="429"/>
      <c r="FVG50" s="429"/>
      <c r="FVH50" s="429"/>
      <c r="FVI50" s="429"/>
      <c r="FVJ50" s="429"/>
      <c r="FVK50" s="429"/>
      <c r="FVL50" s="429"/>
      <c r="FVM50" s="429"/>
      <c r="FVN50" s="429"/>
      <c r="FVO50" s="429"/>
      <c r="FVP50" s="429"/>
      <c r="FVQ50" s="429"/>
      <c r="FVR50" s="429"/>
      <c r="FVS50" s="429"/>
      <c r="FVT50" s="429"/>
      <c r="FVU50" s="429"/>
      <c r="FVV50" s="429"/>
      <c r="FVW50" s="429"/>
      <c r="FVX50" s="429"/>
      <c r="FVY50" s="429"/>
      <c r="FVZ50" s="429"/>
      <c r="FWA50" s="429"/>
      <c r="FWB50" s="429"/>
      <c r="FWC50" s="429"/>
      <c r="FWD50" s="429"/>
      <c r="FWE50" s="429"/>
      <c r="FWF50" s="429"/>
      <c r="FWG50" s="429"/>
      <c r="FWH50" s="429"/>
      <c r="FWI50" s="429"/>
      <c r="FWJ50" s="429"/>
      <c r="FWK50" s="429"/>
      <c r="FWL50" s="429"/>
      <c r="FWM50" s="429"/>
      <c r="FWN50" s="429"/>
      <c r="FWO50" s="429"/>
      <c r="FWP50" s="429"/>
      <c r="FWQ50" s="429"/>
      <c r="FWR50" s="429"/>
      <c r="FWS50" s="429"/>
      <c r="FWT50" s="429"/>
      <c r="FWU50" s="429"/>
      <c r="FWV50" s="429"/>
      <c r="FWW50" s="429"/>
      <c r="FWX50" s="429"/>
      <c r="FWY50" s="429"/>
      <c r="FWZ50" s="429"/>
      <c r="FXA50" s="429"/>
      <c r="FXB50" s="429"/>
      <c r="FXC50" s="429"/>
      <c r="FXD50" s="429"/>
      <c r="FXE50" s="429"/>
      <c r="FXF50" s="429"/>
      <c r="FXG50" s="429"/>
      <c r="FXH50" s="429"/>
      <c r="FXI50" s="429"/>
      <c r="FXJ50" s="429"/>
      <c r="FXK50" s="429"/>
      <c r="FXL50" s="429"/>
      <c r="FXM50" s="429"/>
      <c r="FXN50" s="429"/>
      <c r="FXO50" s="429"/>
      <c r="FXP50" s="429"/>
      <c r="FXQ50" s="429"/>
      <c r="FXR50" s="429"/>
      <c r="FXS50" s="429"/>
      <c r="FXT50" s="429"/>
      <c r="FXU50" s="429"/>
      <c r="FXV50" s="429"/>
      <c r="FXW50" s="429"/>
      <c r="FXX50" s="429"/>
      <c r="FXY50" s="429"/>
      <c r="FXZ50" s="429"/>
      <c r="FYA50" s="429"/>
      <c r="FYB50" s="429"/>
      <c r="FYC50" s="429"/>
      <c r="FYD50" s="429"/>
      <c r="FYE50" s="429"/>
      <c r="FYF50" s="429"/>
      <c r="FYG50" s="429"/>
      <c r="FYH50" s="429"/>
      <c r="FYI50" s="429"/>
      <c r="FYJ50" s="429"/>
      <c r="FYK50" s="429"/>
      <c r="FYL50" s="429"/>
      <c r="FYM50" s="429"/>
      <c r="FYN50" s="429"/>
      <c r="FYO50" s="429"/>
      <c r="FYP50" s="429"/>
      <c r="FYQ50" s="429"/>
      <c r="FYR50" s="429"/>
      <c r="FYS50" s="429"/>
      <c r="FYT50" s="429"/>
      <c r="FYU50" s="429"/>
      <c r="FYV50" s="429"/>
      <c r="FYW50" s="429"/>
      <c r="FYX50" s="429"/>
      <c r="FYY50" s="429"/>
      <c r="FYZ50" s="429"/>
      <c r="FZA50" s="429"/>
      <c r="FZB50" s="429"/>
      <c r="FZC50" s="429"/>
      <c r="FZD50" s="429"/>
      <c r="FZE50" s="429"/>
      <c r="FZF50" s="429"/>
      <c r="FZG50" s="429"/>
      <c r="FZH50" s="429"/>
      <c r="FZI50" s="429"/>
      <c r="FZJ50" s="429"/>
      <c r="FZK50" s="429"/>
      <c r="FZL50" s="429"/>
      <c r="FZM50" s="429"/>
      <c r="FZN50" s="429"/>
      <c r="FZO50" s="429"/>
      <c r="FZP50" s="429"/>
      <c r="FZQ50" s="429"/>
      <c r="FZR50" s="429"/>
      <c r="FZS50" s="429"/>
      <c r="FZT50" s="429"/>
      <c r="FZU50" s="429"/>
      <c r="FZV50" s="429"/>
      <c r="FZW50" s="429"/>
      <c r="FZX50" s="429"/>
      <c r="FZY50" s="429"/>
      <c r="FZZ50" s="429"/>
      <c r="GAA50" s="429"/>
      <c r="GAB50" s="429"/>
      <c r="GAC50" s="429"/>
      <c r="GAD50" s="429"/>
      <c r="GAE50" s="429"/>
      <c r="GAF50" s="429"/>
      <c r="GAG50" s="429"/>
      <c r="GAH50" s="429"/>
      <c r="GAI50" s="429"/>
      <c r="GAJ50" s="429"/>
      <c r="GAK50" s="429"/>
      <c r="GAL50" s="429"/>
      <c r="GAM50" s="429"/>
      <c r="GAN50" s="429"/>
      <c r="GAO50" s="429"/>
      <c r="GAP50" s="429"/>
      <c r="GAQ50" s="429"/>
      <c r="GAR50" s="429"/>
      <c r="GAS50" s="429"/>
      <c r="GAT50" s="429"/>
      <c r="GAU50" s="429"/>
      <c r="GAV50" s="429"/>
      <c r="GAW50" s="429"/>
      <c r="GAX50" s="429"/>
      <c r="GAY50" s="429"/>
      <c r="GAZ50" s="429"/>
      <c r="GBA50" s="429"/>
      <c r="GBB50" s="429"/>
      <c r="GBC50" s="429"/>
      <c r="GBD50" s="429"/>
      <c r="GBE50" s="429"/>
      <c r="GBF50" s="429"/>
      <c r="GBG50" s="429"/>
      <c r="GBH50" s="429"/>
      <c r="GBI50" s="429"/>
      <c r="GBJ50" s="429"/>
      <c r="GBK50" s="429"/>
      <c r="GBL50" s="429"/>
      <c r="GBM50" s="429"/>
      <c r="GBN50" s="429"/>
      <c r="GBO50" s="429"/>
      <c r="GBP50" s="429"/>
      <c r="GBQ50" s="429"/>
      <c r="GBR50" s="429"/>
      <c r="GBS50" s="429"/>
      <c r="GBT50" s="429"/>
      <c r="GBU50" s="429"/>
      <c r="GBV50" s="429"/>
      <c r="GBW50" s="429"/>
      <c r="GBX50" s="429"/>
      <c r="GBY50" s="429"/>
      <c r="GBZ50" s="429"/>
      <c r="GCA50" s="429"/>
      <c r="GCB50" s="429"/>
      <c r="GCC50" s="429"/>
      <c r="GCD50" s="429"/>
      <c r="GCE50" s="429"/>
      <c r="GCF50" s="429"/>
      <c r="GCG50" s="429"/>
      <c r="GCH50" s="429"/>
      <c r="GCI50" s="429"/>
      <c r="GCJ50" s="429"/>
      <c r="GCK50" s="429"/>
      <c r="GCL50" s="429"/>
      <c r="GCM50" s="429"/>
      <c r="GCN50" s="429"/>
      <c r="GCO50" s="429"/>
      <c r="GCP50" s="429"/>
      <c r="GCQ50" s="429"/>
      <c r="GCR50" s="429"/>
      <c r="GCS50" s="429"/>
      <c r="GCT50" s="429"/>
      <c r="GCU50" s="429"/>
      <c r="GCV50" s="429"/>
      <c r="GCW50" s="429"/>
      <c r="GCX50" s="429"/>
      <c r="GCY50" s="429"/>
      <c r="GCZ50" s="429"/>
      <c r="GDA50" s="429"/>
      <c r="GDB50" s="429"/>
      <c r="GDC50" s="429"/>
      <c r="GDD50" s="429"/>
      <c r="GDE50" s="429"/>
      <c r="GDF50" s="429"/>
      <c r="GDG50" s="429"/>
      <c r="GDH50" s="429"/>
      <c r="GDI50" s="429"/>
      <c r="GDJ50" s="429"/>
      <c r="GDK50" s="429"/>
      <c r="GDL50" s="429"/>
      <c r="GDM50" s="429"/>
      <c r="GDN50" s="429"/>
      <c r="GDO50" s="429"/>
      <c r="GDP50" s="429"/>
      <c r="GDQ50" s="429"/>
      <c r="GDR50" s="429"/>
      <c r="GDS50" s="429"/>
      <c r="GDT50" s="429"/>
      <c r="GDU50" s="429"/>
      <c r="GDV50" s="429"/>
      <c r="GDW50" s="429"/>
      <c r="GDX50" s="429"/>
      <c r="GDY50" s="429"/>
      <c r="GDZ50" s="429"/>
      <c r="GEA50" s="429"/>
      <c r="GEB50" s="429"/>
      <c r="GEC50" s="429"/>
      <c r="GED50" s="429"/>
      <c r="GEE50" s="429"/>
      <c r="GEF50" s="429"/>
      <c r="GEG50" s="429"/>
      <c r="GEH50" s="429"/>
      <c r="GEI50" s="429"/>
      <c r="GEJ50" s="429"/>
      <c r="GEK50" s="429"/>
      <c r="GEL50" s="429"/>
      <c r="GEM50" s="429"/>
      <c r="GEN50" s="429"/>
      <c r="GEO50" s="429"/>
      <c r="GEP50" s="429"/>
      <c r="GEQ50" s="429"/>
      <c r="GER50" s="429"/>
      <c r="GES50" s="429"/>
      <c r="GET50" s="429"/>
      <c r="GEU50" s="429"/>
      <c r="GEV50" s="429"/>
      <c r="GEW50" s="429"/>
      <c r="GEX50" s="429"/>
      <c r="GEY50" s="429"/>
      <c r="GEZ50" s="429"/>
      <c r="GFA50" s="429"/>
      <c r="GFB50" s="429"/>
      <c r="GFC50" s="429"/>
      <c r="GFD50" s="429"/>
      <c r="GFE50" s="429"/>
      <c r="GFF50" s="429"/>
      <c r="GFG50" s="429"/>
      <c r="GFH50" s="429"/>
      <c r="GFI50" s="429"/>
      <c r="GFJ50" s="429"/>
      <c r="GFK50" s="429"/>
      <c r="GFL50" s="429"/>
      <c r="GFM50" s="429"/>
      <c r="GFN50" s="429"/>
      <c r="GFO50" s="429"/>
      <c r="GFP50" s="429"/>
      <c r="GFQ50" s="429"/>
      <c r="GFR50" s="429"/>
      <c r="GFS50" s="429"/>
      <c r="GFT50" s="429"/>
      <c r="GFU50" s="429"/>
      <c r="GFV50" s="429"/>
      <c r="GFW50" s="429"/>
      <c r="GFX50" s="429"/>
      <c r="GFY50" s="429"/>
      <c r="GFZ50" s="429"/>
      <c r="GGA50" s="429"/>
      <c r="GGB50" s="429"/>
      <c r="GGC50" s="429"/>
      <c r="GGD50" s="429"/>
      <c r="GGE50" s="429"/>
      <c r="GGF50" s="429"/>
      <c r="GGG50" s="429"/>
      <c r="GGH50" s="429"/>
      <c r="GGI50" s="429"/>
      <c r="GGJ50" s="429"/>
      <c r="GGK50" s="429"/>
      <c r="GGL50" s="429"/>
      <c r="GGM50" s="429"/>
      <c r="GGN50" s="429"/>
      <c r="GGO50" s="429"/>
      <c r="GGP50" s="429"/>
      <c r="GGQ50" s="429"/>
      <c r="GGR50" s="429"/>
      <c r="GGS50" s="429"/>
      <c r="GGT50" s="429"/>
      <c r="GGU50" s="429"/>
      <c r="GGV50" s="429"/>
      <c r="GGW50" s="429"/>
      <c r="GGX50" s="429"/>
      <c r="GGY50" s="429"/>
      <c r="GGZ50" s="429"/>
      <c r="GHA50" s="429"/>
      <c r="GHB50" s="429"/>
      <c r="GHC50" s="429"/>
      <c r="GHD50" s="429"/>
      <c r="GHE50" s="429"/>
      <c r="GHF50" s="429"/>
      <c r="GHG50" s="429"/>
      <c r="GHH50" s="429"/>
      <c r="GHI50" s="429"/>
      <c r="GHJ50" s="429"/>
      <c r="GHK50" s="429"/>
      <c r="GHL50" s="429"/>
      <c r="GHM50" s="429"/>
      <c r="GHN50" s="429"/>
      <c r="GHO50" s="429"/>
      <c r="GHP50" s="429"/>
      <c r="GHQ50" s="429"/>
      <c r="GHR50" s="429"/>
      <c r="GHS50" s="429"/>
      <c r="GHT50" s="429"/>
      <c r="GHU50" s="429"/>
      <c r="GHV50" s="429"/>
      <c r="GHW50" s="429"/>
      <c r="GHX50" s="429"/>
      <c r="GHY50" s="429"/>
      <c r="GHZ50" s="429"/>
      <c r="GIA50" s="429"/>
      <c r="GIB50" s="429"/>
      <c r="GIC50" s="429"/>
      <c r="GID50" s="429"/>
      <c r="GIE50" s="429"/>
      <c r="GIF50" s="429"/>
      <c r="GIG50" s="429"/>
      <c r="GIH50" s="429"/>
      <c r="GII50" s="429"/>
      <c r="GIJ50" s="429"/>
      <c r="GIK50" s="429"/>
      <c r="GIL50" s="429"/>
      <c r="GIM50" s="429"/>
      <c r="GIN50" s="429"/>
      <c r="GIO50" s="429"/>
      <c r="GIP50" s="429"/>
      <c r="GIQ50" s="429"/>
      <c r="GIR50" s="429"/>
      <c r="GIS50" s="429"/>
      <c r="GIT50" s="429"/>
      <c r="GIU50" s="429"/>
      <c r="GIV50" s="429"/>
      <c r="GIW50" s="429"/>
      <c r="GIX50" s="429"/>
      <c r="GIY50" s="429"/>
      <c r="GIZ50" s="429"/>
      <c r="GJA50" s="429"/>
      <c r="GJB50" s="429"/>
      <c r="GJC50" s="429"/>
      <c r="GJD50" s="429"/>
      <c r="GJE50" s="429"/>
      <c r="GJF50" s="429"/>
      <c r="GJG50" s="429"/>
      <c r="GJH50" s="429"/>
      <c r="GJI50" s="429"/>
      <c r="GJJ50" s="429"/>
      <c r="GJK50" s="429"/>
      <c r="GJL50" s="429"/>
      <c r="GJM50" s="429"/>
      <c r="GJN50" s="429"/>
      <c r="GJO50" s="429"/>
      <c r="GJP50" s="429"/>
      <c r="GJQ50" s="429"/>
      <c r="GJR50" s="429"/>
      <c r="GJS50" s="429"/>
      <c r="GJT50" s="429"/>
      <c r="GJU50" s="429"/>
      <c r="GJV50" s="429"/>
      <c r="GJW50" s="429"/>
      <c r="GJX50" s="429"/>
      <c r="GJY50" s="429"/>
      <c r="GJZ50" s="429"/>
      <c r="GKA50" s="429"/>
      <c r="GKB50" s="429"/>
      <c r="GKC50" s="429"/>
      <c r="GKD50" s="429"/>
      <c r="GKE50" s="429"/>
      <c r="GKF50" s="429"/>
      <c r="GKG50" s="429"/>
      <c r="GKH50" s="429"/>
      <c r="GKI50" s="429"/>
      <c r="GKJ50" s="429"/>
      <c r="GKK50" s="429"/>
      <c r="GKL50" s="429"/>
      <c r="GKM50" s="429"/>
      <c r="GKN50" s="429"/>
      <c r="GKO50" s="429"/>
      <c r="GKP50" s="429"/>
      <c r="GKQ50" s="429"/>
      <c r="GKR50" s="429"/>
      <c r="GKS50" s="429"/>
      <c r="GKT50" s="429"/>
      <c r="GKU50" s="429"/>
      <c r="GKV50" s="429"/>
      <c r="GKW50" s="429"/>
      <c r="GKX50" s="429"/>
      <c r="GKY50" s="429"/>
      <c r="GKZ50" s="429"/>
      <c r="GLA50" s="429"/>
      <c r="GLB50" s="429"/>
      <c r="GLC50" s="429"/>
      <c r="GLD50" s="429"/>
      <c r="GLE50" s="429"/>
      <c r="GLF50" s="429"/>
      <c r="GLG50" s="429"/>
      <c r="GLH50" s="429"/>
      <c r="GLI50" s="429"/>
      <c r="GLJ50" s="429"/>
      <c r="GLK50" s="429"/>
      <c r="GLL50" s="429"/>
      <c r="GLM50" s="429"/>
      <c r="GLN50" s="429"/>
      <c r="GLO50" s="429"/>
      <c r="GLP50" s="429"/>
      <c r="GLQ50" s="429"/>
      <c r="GLR50" s="429"/>
      <c r="GLS50" s="429"/>
      <c r="GLT50" s="429"/>
      <c r="GLU50" s="429"/>
      <c r="GLV50" s="429"/>
      <c r="GLW50" s="429"/>
      <c r="GLX50" s="429"/>
      <c r="GLY50" s="429"/>
      <c r="GLZ50" s="429"/>
      <c r="GMA50" s="429"/>
      <c r="GMB50" s="429"/>
      <c r="GMC50" s="429"/>
      <c r="GMD50" s="429"/>
      <c r="GME50" s="429"/>
      <c r="GMF50" s="429"/>
      <c r="GMG50" s="429"/>
      <c r="GMH50" s="429"/>
      <c r="GMI50" s="429"/>
      <c r="GMJ50" s="429"/>
      <c r="GMK50" s="429"/>
      <c r="GML50" s="429"/>
      <c r="GMM50" s="429"/>
      <c r="GMN50" s="429"/>
      <c r="GMO50" s="429"/>
      <c r="GMP50" s="429"/>
      <c r="GMQ50" s="429"/>
      <c r="GMR50" s="429"/>
      <c r="GMS50" s="429"/>
      <c r="GMT50" s="429"/>
      <c r="GMU50" s="429"/>
      <c r="GMV50" s="429"/>
      <c r="GMW50" s="429"/>
      <c r="GMX50" s="429"/>
      <c r="GMY50" s="429"/>
      <c r="GMZ50" s="429"/>
      <c r="GNA50" s="429"/>
      <c r="GNB50" s="429"/>
      <c r="GNC50" s="429"/>
      <c r="GND50" s="429"/>
      <c r="GNE50" s="429"/>
      <c r="GNF50" s="429"/>
      <c r="GNG50" s="429"/>
      <c r="GNH50" s="429"/>
      <c r="GNI50" s="429"/>
      <c r="GNJ50" s="429"/>
      <c r="GNK50" s="429"/>
      <c r="GNL50" s="429"/>
      <c r="GNM50" s="429"/>
      <c r="GNN50" s="429"/>
      <c r="GNO50" s="429"/>
      <c r="GNP50" s="429"/>
      <c r="GNQ50" s="429"/>
      <c r="GNR50" s="429"/>
      <c r="GNS50" s="429"/>
      <c r="GNT50" s="429"/>
      <c r="GNU50" s="429"/>
      <c r="GNV50" s="429"/>
      <c r="GNW50" s="429"/>
      <c r="GNX50" s="429"/>
      <c r="GNY50" s="429"/>
      <c r="GNZ50" s="429"/>
      <c r="GOA50" s="429"/>
      <c r="GOB50" s="429"/>
      <c r="GOC50" s="429"/>
      <c r="GOD50" s="429"/>
      <c r="GOE50" s="429"/>
      <c r="GOF50" s="429"/>
      <c r="GOG50" s="429"/>
      <c r="GOH50" s="429"/>
      <c r="GOI50" s="429"/>
      <c r="GOJ50" s="429"/>
      <c r="GOK50" s="429"/>
      <c r="GOL50" s="429"/>
      <c r="GOM50" s="429"/>
      <c r="GON50" s="429"/>
      <c r="GOO50" s="429"/>
      <c r="GOP50" s="429"/>
      <c r="GOQ50" s="429"/>
      <c r="GOR50" s="429"/>
      <c r="GOS50" s="429"/>
      <c r="GOT50" s="429"/>
      <c r="GOU50" s="429"/>
      <c r="GOV50" s="429"/>
      <c r="GOW50" s="429"/>
      <c r="GOX50" s="429"/>
      <c r="GOY50" s="429"/>
      <c r="GOZ50" s="429"/>
      <c r="GPA50" s="429"/>
      <c r="GPB50" s="429"/>
      <c r="GPC50" s="429"/>
      <c r="GPD50" s="429"/>
      <c r="GPE50" s="429"/>
      <c r="GPF50" s="429"/>
      <c r="GPG50" s="429"/>
      <c r="GPH50" s="429"/>
      <c r="GPI50" s="429"/>
      <c r="GPJ50" s="429"/>
      <c r="GPK50" s="429"/>
      <c r="GPL50" s="429"/>
      <c r="GPM50" s="429"/>
      <c r="GPN50" s="429"/>
      <c r="GPO50" s="429"/>
      <c r="GPP50" s="429"/>
      <c r="GPQ50" s="429"/>
      <c r="GPR50" s="429"/>
      <c r="GPS50" s="429"/>
      <c r="GPT50" s="429"/>
      <c r="GPU50" s="429"/>
      <c r="GPV50" s="429"/>
      <c r="GPW50" s="429"/>
      <c r="GPX50" s="429"/>
      <c r="GPY50" s="429"/>
      <c r="GPZ50" s="429"/>
      <c r="GQA50" s="429"/>
      <c r="GQB50" s="429"/>
      <c r="GQC50" s="429"/>
      <c r="GQD50" s="429"/>
      <c r="GQE50" s="429"/>
      <c r="GQF50" s="429"/>
      <c r="GQG50" s="429"/>
      <c r="GQH50" s="429"/>
      <c r="GQI50" s="429"/>
      <c r="GQJ50" s="429"/>
      <c r="GQK50" s="429"/>
      <c r="GQL50" s="429"/>
      <c r="GQM50" s="429"/>
      <c r="GQN50" s="429"/>
      <c r="GQO50" s="429"/>
      <c r="GQP50" s="429"/>
      <c r="GQQ50" s="429"/>
      <c r="GQR50" s="429"/>
      <c r="GQS50" s="429"/>
      <c r="GQT50" s="429"/>
      <c r="GQU50" s="429"/>
      <c r="GQV50" s="429"/>
      <c r="GQW50" s="429"/>
      <c r="GQX50" s="429"/>
      <c r="GQY50" s="429"/>
      <c r="GQZ50" s="429"/>
      <c r="GRA50" s="429"/>
      <c r="GRB50" s="429"/>
      <c r="GRC50" s="429"/>
      <c r="GRD50" s="429"/>
      <c r="GRE50" s="429"/>
      <c r="GRF50" s="429"/>
      <c r="GRG50" s="429"/>
      <c r="GRH50" s="429"/>
      <c r="GRI50" s="429"/>
      <c r="GRJ50" s="429"/>
      <c r="GRK50" s="429"/>
      <c r="GRL50" s="429"/>
      <c r="GRM50" s="429"/>
      <c r="GRN50" s="429"/>
      <c r="GRO50" s="429"/>
      <c r="GRP50" s="429"/>
      <c r="GRQ50" s="429"/>
      <c r="GRR50" s="429"/>
      <c r="GRS50" s="429"/>
      <c r="GRT50" s="429"/>
      <c r="GRU50" s="429"/>
      <c r="GRV50" s="429"/>
      <c r="GRW50" s="429"/>
      <c r="GRX50" s="429"/>
      <c r="GRY50" s="429"/>
      <c r="GRZ50" s="429"/>
      <c r="GSA50" s="429"/>
      <c r="GSB50" s="429"/>
      <c r="GSC50" s="429"/>
      <c r="GSD50" s="429"/>
      <c r="GSE50" s="429"/>
      <c r="GSF50" s="429"/>
      <c r="GSG50" s="429"/>
      <c r="GSH50" s="429"/>
      <c r="GSI50" s="429"/>
      <c r="GSJ50" s="429"/>
      <c r="GSK50" s="429"/>
      <c r="GSL50" s="429"/>
      <c r="GSM50" s="429"/>
      <c r="GSN50" s="429"/>
      <c r="GSO50" s="429"/>
      <c r="GSP50" s="429"/>
      <c r="GSQ50" s="429"/>
      <c r="GSR50" s="429"/>
      <c r="GSS50" s="429"/>
      <c r="GST50" s="429"/>
      <c r="GSU50" s="429"/>
      <c r="GSV50" s="429"/>
      <c r="GSW50" s="429"/>
      <c r="GSX50" s="429"/>
      <c r="GSY50" s="429"/>
      <c r="GSZ50" s="429"/>
      <c r="GTA50" s="429"/>
      <c r="GTB50" s="429"/>
      <c r="GTC50" s="429"/>
      <c r="GTD50" s="429"/>
      <c r="GTE50" s="429"/>
      <c r="GTF50" s="429"/>
      <c r="GTG50" s="429"/>
      <c r="GTH50" s="429"/>
      <c r="GTI50" s="429"/>
      <c r="GTJ50" s="429"/>
      <c r="GTK50" s="429"/>
      <c r="GTL50" s="429"/>
      <c r="GTM50" s="429"/>
      <c r="GTN50" s="429"/>
      <c r="GTO50" s="429"/>
      <c r="GTP50" s="429"/>
      <c r="GTQ50" s="429"/>
      <c r="GTR50" s="429"/>
      <c r="GTS50" s="429"/>
      <c r="GTT50" s="429"/>
      <c r="GTU50" s="429"/>
      <c r="GTV50" s="429"/>
      <c r="GTW50" s="429"/>
      <c r="GTX50" s="429"/>
      <c r="GTY50" s="429"/>
      <c r="GTZ50" s="429"/>
      <c r="GUA50" s="429"/>
      <c r="GUB50" s="429"/>
      <c r="GUC50" s="429"/>
      <c r="GUD50" s="429"/>
      <c r="GUE50" s="429"/>
      <c r="GUF50" s="429"/>
      <c r="GUG50" s="429"/>
      <c r="GUH50" s="429"/>
      <c r="GUI50" s="429"/>
      <c r="GUJ50" s="429"/>
      <c r="GUK50" s="429"/>
      <c r="GUL50" s="429"/>
      <c r="GUM50" s="429"/>
      <c r="GUN50" s="429"/>
      <c r="GUO50" s="429"/>
      <c r="GUP50" s="429"/>
      <c r="GUQ50" s="429"/>
      <c r="GUR50" s="429"/>
      <c r="GUS50" s="429"/>
      <c r="GUT50" s="429"/>
      <c r="GUU50" s="429"/>
      <c r="GUV50" s="429"/>
      <c r="GUW50" s="429"/>
      <c r="GUX50" s="429"/>
      <c r="GUY50" s="429"/>
      <c r="GUZ50" s="429"/>
      <c r="GVA50" s="429"/>
      <c r="GVB50" s="429"/>
      <c r="GVC50" s="429"/>
      <c r="GVD50" s="429"/>
      <c r="GVE50" s="429"/>
      <c r="GVF50" s="429"/>
      <c r="GVG50" s="429"/>
      <c r="GVH50" s="429"/>
      <c r="GVI50" s="429"/>
      <c r="GVJ50" s="429"/>
      <c r="GVK50" s="429"/>
      <c r="GVL50" s="429"/>
      <c r="GVM50" s="429"/>
      <c r="GVN50" s="429"/>
      <c r="GVO50" s="429"/>
      <c r="GVP50" s="429"/>
      <c r="GVQ50" s="429"/>
      <c r="GVR50" s="429"/>
      <c r="GVS50" s="429"/>
      <c r="GVT50" s="429"/>
      <c r="GVU50" s="429"/>
      <c r="GVV50" s="429"/>
      <c r="GVW50" s="429"/>
      <c r="GVX50" s="429"/>
      <c r="GVY50" s="429"/>
      <c r="GVZ50" s="429"/>
      <c r="GWA50" s="429"/>
      <c r="GWB50" s="429"/>
      <c r="GWC50" s="429"/>
      <c r="GWD50" s="429"/>
      <c r="GWE50" s="429"/>
      <c r="GWF50" s="429"/>
      <c r="GWG50" s="429"/>
      <c r="GWH50" s="429"/>
      <c r="GWI50" s="429"/>
      <c r="GWJ50" s="429"/>
      <c r="GWK50" s="429"/>
      <c r="GWL50" s="429"/>
      <c r="GWM50" s="429"/>
      <c r="GWN50" s="429"/>
      <c r="GWO50" s="429"/>
      <c r="GWP50" s="429"/>
      <c r="GWQ50" s="429"/>
      <c r="GWR50" s="429"/>
      <c r="GWS50" s="429"/>
      <c r="GWT50" s="429"/>
      <c r="GWU50" s="429"/>
      <c r="GWV50" s="429"/>
      <c r="GWW50" s="429"/>
      <c r="GWX50" s="429"/>
      <c r="GWY50" s="429"/>
      <c r="GWZ50" s="429"/>
      <c r="GXA50" s="429"/>
      <c r="GXB50" s="429"/>
      <c r="GXC50" s="429"/>
      <c r="GXD50" s="429"/>
      <c r="GXE50" s="429"/>
      <c r="GXF50" s="429"/>
      <c r="GXG50" s="429"/>
      <c r="GXH50" s="429"/>
      <c r="GXI50" s="429"/>
      <c r="GXJ50" s="429"/>
      <c r="GXK50" s="429"/>
      <c r="GXL50" s="429"/>
      <c r="GXM50" s="429"/>
      <c r="GXN50" s="429"/>
      <c r="GXO50" s="429"/>
      <c r="GXP50" s="429"/>
      <c r="GXQ50" s="429"/>
      <c r="GXR50" s="429"/>
      <c r="GXS50" s="429"/>
      <c r="GXT50" s="429"/>
      <c r="GXU50" s="429"/>
      <c r="GXV50" s="429"/>
      <c r="GXW50" s="429"/>
      <c r="GXX50" s="429"/>
      <c r="GXY50" s="429"/>
      <c r="GXZ50" s="429"/>
      <c r="GYA50" s="429"/>
      <c r="GYB50" s="429"/>
      <c r="GYC50" s="429"/>
      <c r="GYD50" s="429"/>
      <c r="GYE50" s="429"/>
      <c r="GYF50" s="429"/>
      <c r="GYG50" s="429"/>
      <c r="GYH50" s="429"/>
      <c r="GYI50" s="429"/>
      <c r="GYJ50" s="429"/>
      <c r="GYK50" s="429"/>
      <c r="GYL50" s="429"/>
      <c r="GYM50" s="429"/>
      <c r="GYN50" s="429"/>
      <c r="GYO50" s="429"/>
      <c r="GYP50" s="429"/>
      <c r="GYQ50" s="429"/>
      <c r="GYR50" s="429"/>
      <c r="GYS50" s="429"/>
      <c r="GYT50" s="429"/>
      <c r="GYU50" s="429"/>
      <c r="GYV50" s="429"/>
      <c r="GYW50" s="429"/>
      <c r="GYX50" s="429"/>
      <c r="GYY50" s="429"/>
      <c r="GYZ50" s="429"/>
      <c r="GZA50" s="429"/>
      <c r="GZB50" s="429"/>
      <c r="GZC50" s="429"/>
      <c r="GZD50" s="429"/>
      <c r="GZE50" s="429"/>
      <c r="GZF50" s="429"/>
      <c r="GZG50" s="429"/>
      <c r="GZH50" s="429"/>
      <c r="GZI50" s="429"/>
      <c r="GZJ50" s="429"/>
      <c r="GZK50" s="429"/>
      <c r="GZL50" s="429"/>
      <c r="GZM50" s="429"/>
      <c r="GZN50" s="429"/>
      <c r="GZO50" s="429"/>
      <c r="GZP50" s="429"/>
      <c r="GZQ50" s="429"/>
      <c r="GZR50" s="429"/>
      <c r="GZS50" s="429"/>
      <c r="GZT50" s="429"/>
      <c r="GZU50" s="429"/>
      <c r="GZV50" s="429"/>
      <c r="GZW50" s="429"/>
      <c r="GZX50" s="429"/>
      <c r="GZY50" s="429"/>
      <c r="GZZ50" s="429"/>
      <c r="HAA50" s="429"/>
      <c r="HAB50" s="429"/>
      <c r="HAC50" s="429"/>
      <c r="HAD50" s="429"/>
      <c r="HAE50" s="429"/>
      <c r="HAF50" s="429"/>
      <c r="HAG50" s="429"/>
      <c r="HAH50" s="429"/>
      <c r="HAI50" s="429"/>
      <c r="HAJ50" s="429"/>
      <c r="HAK50" s="429"/>
      <c r="HAL50" s="429"/>
      <c r="HAM50" s="429"/>
      <c r="HAN50" s="429"/>
      <c r="HAO50" s="429"/>
      <c r="HAP50" s="429"/>
      <c r="HAQ50" s="429"/>
      <c r="HAR50" s="429"/>
      <c r="HAS50" s="429"/>
      <c r="HAT50" s="429"/>
      <c r="HAU50" s="429"/>
      <c r="HAV50" s="429"/>
      <c r="HAW50" s="429"/>
      <c r="HAX50" s="429"/>
      <c r="HAY50" s="429"/>
      <c r="HAZ50" s="429"/>
      <c r="HBA50" s="429"/>
      <c r="HBB50" s="429"/>
      <c r="HBC50" s="429"/>
      <c r="HBD50" s="429"/>
      <c r="HBE50" s="429"/>
      <c r="HBF50" s="429"/>
      <c r="HBG50" s="429"/>
      <c r="HBH50" s="429"/>
      <c r="HBI50" s="429"/>
      <c r="HBJ50" s="429"/>
      <c r="HBK50" s="429"/>
      <c r="HBL50" s="429"/>
      <c r="HBM50" s="429"/>
      <c r="HBN50" s="429"/>
      <c r="HBO50" s="429"/>
      <c r="HBP50" s="429"/>
      <c r="HBQ50" s="429"/>
      <c r="HBR50" s="429"/>
      <c r="HBS50" s="429"/>
      <c r="HBT50" s="429"/>
      <c r="HBU50" s="429"/>
      <c r="HBV50" s="429"/>
      <c r="HBW50" s="429"/>
      <c r="HBX50" s="429"/>
      <c r="HBY50" s="429"/>
      <c r="HBZ50" s="429"/>
      <c r="HCA50" s="429"/>
      <c r="HCB50" s="429"/>
      <c r="HCC50" s="429"/>
      <c r="HCD50" s="429"/>
      <c r="HCE50" s="429"/>
      <c r="HCF50" s="429"/>
      <c r="HCG50" s="429"/>
      <c r="HCH50" s="429"/>
      <c r="HCI50" s="429"/>
      <c r="HCJ50" s="429"/>
      <c r="HCK50" s="429"/>
      <c r="HCL50" s="429"/>
      <c r="HCM50" s="429"/>
      <c r="HCN50" s="429"/>
      <c r="HCO50" s="429"/>
      <c r="HCP50" s="429"/>
      <c r="HCQ50" s="429"/>
      <c r="HCR50" s="429"/>
      <c r="HCS50" s="429"/>
      <c r="HCT50" s="429"/>
      <c r="HCU50" s="429"/>
      <c r="HCV50" s="429"/>
      <c r="HCW50" s="429"/>
      <c r="HCX50" s="429"/>
      <c r="HCY50" s="429"/>
      <c r="HCZ50" s="429"/>
      <c r="HDA50" s="429"/>
      <c r="HDB50" s="429"/>
      <c r="HDC50" s="429"/>
      <c r="HDD50" s="429"/>
      <c r="HDE50" s="429"/>
      <c r="HDF50" s="429"/>
      <c r="HDG50" s="429"/>
      <c r="HDH50" s="429"/>
      <c r="HDI50" s="429"/>
      <c r="HDJ50" s="429"/>
      <c r="HDK50" s="429"/>
      <c r="HDL50" s="429"/>
      <c r="HDM50" s="429"/>
      <c r="HDN50" s="429"/>
      <c r="HDO50" s="429"/>
      <c r="HDP50" s="429"/>
      <c r="HDQ50" s="429"/>
      <c r="HDR50" s="429"/>
      <c r="HDS50" s="429"/>
      <c r="HDT50" s="429"/>
      <c r="HDU50" s="429"/>
      <c r="HDV50" s="429"/>
      <c r="HDW50" s="429"/>
      <c r="HDX50" s="429"/>
      <c r="HDY50" s="429"/>
      <c r="HDZ50" s="429"/>
      <c r="HEA50" s="429"/>
      <c r="HEB50" s="429"/>
      <c r="HEC50" s="429"/>
      <c r="HED50" s="429"/>
      <c r="HEE50" s="429"/>
      <c r="HEF50" s="429"/>
      <c r="HEG50" s="429"/>
      <c r="HEH50" s="429"/>
      <c r="HEI50" s="429"/>
      <c r="HEJ50" s="429"/>
      <c r="HEK50" s="429"/>
      <c r="HEL50" s="429"/>
      <c r="HEM50" s="429"/>
      <c r="HEN50" s="429"/>
      <c r="HEO50" s="429"/>
      <c r="HEP50" s="429"/>
      <c r="HEQ50" s="429"/>
      <c r="HER50" s="429"/>
      <c r="HES50" s="429"/>
      <c r="HET50" s="429"/>
      <c r="HEU50" s="429"/>
      <c r="HEV50" s="429"/>
      <c r="HEW50" s="429"/>
      <c r="HEX50" s="429"/>
      <c r="HEY50" s="429"/>
      <c r="HEZ50" s="429"/>
      <c r="HFA50" s="429"/>
      <c r="HFB50" s="429"/>
      <c r="HFC50" s="429"/>
      <c r="HFD50" s="429"/>
      <c r="HFE50" s="429"/>
      <c r="HFF50" s="429"/>
      <c r="HFG50" s="429"/>
      <c r="HFH50" s="429"/>
      <c r="HFI50" s="429"/>
      <c r="HFJ50" s="429"/>
      <c r="HFK50" s="429"/>
      <c r="HFL50" s="429"/>
      <c r="HFM50" s="429"/>
      <c r="HFN50" s="429"/>
      <c r="HFO50" s="429"/>
      <c r="HFP50" s="429"/>
      <c r="HFQ50" s="429"/>
      <c r="HFR50" s="429"/>
      <c r="HFS50" s="429"/>
      <c r="HFT50" s="429"/>
      <c r="HFU50" s="429"/>
      <c r="HFV50" s="429"/>
      <c r="HFW50" s="429"/>
      <c r="HFX50" s="429"/>
      <c r="HFY50" s="429"/>
      <c r="HFZ50" s="429"/>
      <c r="HGA50" s="429"/>
      <c r="HGB50" s="429"/>
      <c r="HGC50" s="429"/>
      <c r="HGD50" s="429"/>
      <c r="HGE50" s="429"/>
      <c r="HGF50" s="429"/>
      <c r="HGG50" s="429"/>
      <c r="HGH50" s="429"/>
      <c r="HGI50" s="429"/>
      <c r="HGJ50" s="429"/>
      <c r="HGK50" s="429"/>
      <c r="HGL50" s="429"/>
      <c r="HGM50" s="429"/>
      <c r="HGN50" s="429"/>
      <c r="HGO50" s="429"/>
      <c r="HGP50" s="429"/>
      <c r="HGQ50" s="429"/>
      <c r="HGR50" s="429"/>
      <c r="HGS50" s="429"/>
      <c r="HGT50" s="429"/>
      <c r="HGU50" s="429"/>
      <c r="HGV50" s="429"/>
      <c r="HGW50" s="429"/>
      <c r="HGX50" s="429"/>
      <c r="HGY50" s="429"/>
      <c r="HGZ50" s="429"/>
      <c r="HHA50" s="429"/>
      <c r="HHB50" s="429"/>
      <c r="HHC50" s="429"/>
      <c r="HHD50" s="429"/>
      <c r="HHE50" s="429"/>
      <c r="HHF50" s="429"/>
      <c r="HHG50" s="429"/>
      <c r="HHH50" s="429"/>
      <c r="HHI50" s="429"/>
      <c r="HHJ50" s="429"/>
      <c r="HHK50" s="429"/>
      <c r="HHL50" s="429"/>
      <c r="HHM50" s="429"/>
      <c r="HHN50" s="429"/>
      <c r="HHO50" s="429"/>
      <c r="HHP50" s="429"/>
      <c r="HHQ50" s="429"/>
      <c r="HHR50" s="429"/>
      <c r="HHS50" s="429"/>
      <c r="HHT50" s="429"/>
      <c r="HHU50" s="429"/>
      <c r="HHV50" s="429"/>
      <c r="HHW50" s="429"/>
      <c r="HHX50" s="429"/>
      <c r="HHY50" s="429"/>
      <c r="HHZ50" s="429"/>
      <c r="HIA50" s="429"/>
      <c r="HIB50" s="429"/>
      <c r="HIC50" s="429"/>
      <c r="HID50" s="429"/>
      <c r="HIE50" s="429"/>
      <c r="HIF50" s="429"/>
      <c r="HIG50" s="429"/>
      <c r="HIH50" s="429"/>
      <c r="HII50" s="429"/>
      <c r="HIJ50" s="429"/>
      <c r="HIK50" s="429"/>
      <c r="HIL50" s="429"/>
      <c r="HIM50" s="429"/>
      <c r="HIN50" s="429"/>
      <c r="HIO50" s="429"/>
      <c r="HIP50" s="429"/>
      <c r="HIQ50" s="429"/>
      <c r="HIR50" s="429"/>
      <c r="HIS50" s="429"/>
      <c r="HIT50" s="429"/>
      <c r="HIU50" s="429"/>
      <c r="HIV50" s="429"/>
      <c r="HIW50" s="429"/>
      <c r="HIX50" s="429"/>
      <c r="HIY50" s="429"/>
      <c r="HIZ50" s="429"/>
      <c r="HJA50" s="429"/>
      <c r="HJB50" s="429"/>
      <c r="HJC50" s="429"/>
      <c r="HJD50" s="429"/>
      <c r="HJE50" s="429"/>
      <c r="HJF50" s="429"/>
      <c r="HJG50" s="429"/>
      <c r="HJH50" s="429"/>
      <c r="HJI50" s="429"/>
      <c r="HJJ50" s="429"/>
      <c r="HJK50" s="429"/>
      <c r="HJL50" s="429"/>
      <c r="HJM50" s="429"/>
      <c r="HJN50" s="429"/>
      <c r="HJO50" s="429"/>
      <c r="HJP50" s="429"/>
      <c r="HJQ50" s="429"/>
      <c r="HJR50" s="429"/>
      <c r="HJS50" s="429"/>
      <c r="HJT50" s="429"/>
      <c r="HJU50" s="429"/>
      <c r="HJV50" s="429"/>
      <c r="HJW50" s="429"/>
      <c r="HJX50" s="429"/>
      <c r="HJY50" s="429"/>
      <c r="HJZ50" s="429"/>
      <c r="HKA50" s="429"/>
      <c r="HKB50" s="429"/>
      <c r="HKC50" s="429"/>
      <c r="HKD50" s="429"/>
      <c r="HKE50" s="429"/>
      <c r="HKF50" s="429"/>
      <c r="HKG50" s="429"/>
      <c r="HKH50" s="429"/>
      <c r="HKI50" s="429"/>
      <c r="HKJ50" s="429"/>
      <c r="HKK50" s="429"/>
      <c r="HKL50" s="429"/>
      <c r="HKM50" s="429"/>
      <c r="HKN50" s="429"/>
      <c r="HKO50" s="429"/>
      <c r="HKP50" s="429"/>
      <c r="HKQ50" s="429"/>
      <c r="HKR50" s="429"/>
      <c r="HKS50" s="429"/>
      <c r="HKT50" s="429"/>
      <c r="HKU50" s="429"/>
      <c r="HKV50" s="429"/>
      <c r="HKW50" s="429"/>
      <c r="HKX50" s="429"/>
      <c r="HKY50" s="429"/>
      <c r="HKZ50" s="429"/>
      <c r="HLA50" s="429"/>
      <c r="HLB50" s="429"/>
      <c r="HLC50" s="429"/>
      <c r="HLD50" s="429"/>
      <c r="HLE50" s="429"/>
      <c r="HLF50" s="429"/>
      <c r="HLG50" s="429"/>
      <c r="HLH50" s="429"/>
      <c r="HLI50" s="429"/>
      <c r="HLJ50" s="429"/>
      <c r="HLK50" s="429"/>
      <c r="HLL50" s="429"/>
      <c r="HLM50" s="429"/>
      <c r="HLN50" s="429"/>
      <c r="HLO50" s="429"/>
      <c r="HLP50" s="429"/>
      <c r="HLQ50" s="429"/>
      <c r="HLR50" s="429"/>
      <c r="HLS50" s="429"/>
      <c r="HLT50" s="429"/>
      <c r="HLU50" s="429"/>
      <c r="HLV50" s="429"/>
      <c r="HLW50" s="429"/>
      <c r="HLX50" s="429"/>
      <c r="HLY50" s="429"/>
      <c r="HLZ50" s="429"/>
      <c r="HMA50" s="429"/>
      <c r="HMB50" s="429"/>
      <c r="HMC50" s="429"/>
      <c r="HMD50" s="429"/>
      <c r="HME50" s="429"/>
      <c r="HMF50" s="429"/>
      <c r="HMG50" s="429"/>
      <c r="HMH50" s="429"/>
      <c r="HMI50" s="429"/>
      <c r="HMJ50" s="429"/>
      <c r="HMK50" s="429"/>
      <c r="HML50" s="429"/>
      <c r="HMM50" s="429"/>
      <c r="HMN50" s="429"/>
      <c r="HMO50" s="429"/>
      <c r="HMP50" s="429"/>
      <c r="HMQ50" s="429"/>
      <c r="HMR50" s="429"/>
      <c r="HMS50" s="429"/>
      <c r="HMT50" s="429"/>
      <c r="HMU50" s="429"/>
      <c r="HMV50" s="429"/>
      <c r="HMW50" s="429"/>
      <c r="HMX50" s="429"/>
      <c r="HMY50" s="429"/>
      <c r="HMZ50" s="429"/>
      <c r="HNA50" s="429"/>
      <c r="HNB50" s="429"/>
      <c r="HNC50" s="429"/>
      <c r="HND50" s="429"/>
      <c r="HNE50" s="429"/>
      <c r="HNF50" s="429"/>
      <c r="HNG50" s="429"/>
      <c r="HNH50" s="429"/>
      <c r="HNI50" s="429"/>
      <c r="HNJ50" s="429"/>
      <c r="HNK50" s="429"/>
      <c r="HNL50" s="429"/>
      <c r="HNM50" s="429"/>
      <c r="HNN50" s="429"/>
      <c r="HNO50" s="429"/>
      <c r="HNP50" s="429"/>
      <c r="HNQ50" s="429"/>
      <c r="HNR50" s="429"/>
      <c r="HNS50" s="429"/>
      <c r="HNT50" s="429"/>
      <c r="HNU50" s="429"/>
      <c r="HNV50" s="429"/>
      <c r="HNW50" s="429"/>
      <c r="HNX50" s="429"/>
      <c r="HNY50" s="429"/>
      <c r="HNZ50" s="429"/>
      <c r="HOA50" s="429"/>
      <c r="HOB50" s="429"/>
      <c r="HOC50" s="429"/>
      <c r="HOD50" s="429"/>
      <c r="HOE50" s="429"/>
      <c r="HOF50" s="429"/>
      <c r="HOG50" s="429"/>
      <c r="HOH50" s="429"/>
      <c r="HOI50" s="429"/>
      <c r="HOJ50" s="429"/>
      <c r="HOK50" s="429"/>
      <c r="HOL50" s="429"/>
      <c r="HOM50" s="429"/>
      <c r="HON50" s="429"/>
      <c r="HOO50" s="429"/>
      <c r="HOP50" s="429"/>
      <c r="HOQ50" s="429"/>
      <c r="HOR50" s="429"/>
      <c r="HOS50" s="429"/>
      <c r="HOT50" s="429"/>
      <c r="HOU50" s="429"/>
      <c r="HOV50" s="429"/>
      <c r="HOW50" s="429"/>
      <c r="HOX50" s="429"/>
      <c r="HOY50" s="429"/>
      <c r="HOZ50" s="429"/>
      <c r="HPA50" s="429"/>
      <c r="HPB50" s="429"/>
      <c r="HPC50" s="429"/>
      <c r="HPD50" s="429"/>
      <c r="HPE50" s="429"/>
      <c r="HPF50" s="429"/>
      <c r="HPG50" s="429"/>
      <c r="HPH50" s="429"/>
      <c r="HPI50" s="429"/>
      <c r="HPJ50" s="429"/>
      <c r="HPK50" s="429"/>
      <c r="HPL50" s="429"/>
      <c r="HPM50" s="429"/>
      <c r="HPN50" s="429"/>
      <c r="HPO50" s="429"/>
      <c r="HPP50" s="429"/>
      <c r="HPQ50" s="429"/>
      <c r="HPR50" s="429"/>
      <c r="HPS50" s="429"/>
      <c r="HPT50" s="429"/>
      <c r="HPU50" s="429"/>
      <c r="HPV50" s="429"/>
      <c r="HPW50" s="429"/>
      <c r="HPX50" s="429"/>
      <c r="HPY50" s="429"/>
      <c r="HPZ50" s="429"/>
      <c r="HQA50" s="429"/>
      <c r="HQB50" s="429"/>
      <c r="HQC50" s="429"/>
      <c r="HQD50" s="429"/>
      <c r="HQE50" s="429"/>
      <c r="HQF50" s="429"/>
      <c r="HQG50" s="429"/>
      <c r="HQH50" s="429"/>
      <c r="HQI50" s="429"/>
      <c r="HQJ50" s="429"/>
      <c r="HQK50" s="429"/>
      <c r="HQL50" s="429"/>
      <c r="HQM50" s="429"/>
      <c r="HQN50" s="429"/>
      <c r="HQO50" s="429"/>
      <c r="HQP50" s="429"/>
      <c r="HQQ50" s="429"/>
      <c r="HQR50" s="429"/>
      <c r="HQS50" s="429"/>
      <c r="HQT50" s="429"/>
      <c r="HQU50" s="429"/>
      <c r="HQV50" s="429"/>
      <c r="HQW50" s="429"/>
      <c r="HQX50" s="429"/>
      <c r="HQY50" s="429"/>
      <c r="HQZ50" s="429"/>
      <c r="HRA50" s="429"/>
      <c r="HRB50" s="429"/>
      <c r="HRC50" s="429"/>
      <c r="HRD50" s="429"/>
      <c r="HRE50" s="429"/>
      <c r="HRF50" s="429"/>
      <c r="HRG50" s="429"/>
      <c r="HRH50" s="429"/>
      <c r="HRI50" s="429"/>
      <c r="HRJ50" s="429"/>
      <c r="HRK50" s="429"/>
      <c r="HRL50" s="429"/>
      <c r="HRM50" s="429"/>
      <c r="HRN50" s="429"/>
      <c r="HRO50" s="429"/>
      <c r="HRP50" s="429"/>
      <c r="HRQ50" s="429"/>
      <c r="HRR50" s="429"/>
      <c r="HRS50" s="429"/>
      <c r="HRT50" s="429"/>
      <c r="HRU50" s="429"/>
      <c r="HRV50" s="429"/>
      <c r="HRW50" s="429"/>
      <c r="HRX50" s="429"/>
      <c r="HRY50" s="429"/>
      <c r="HRZ50" s="429"/>
      <c r="HSA50" s="429"/>
      <c r="HSB50" s="429"/>
      <c r="HSC50" s="429"/>
      <c r="HSD50" s="429"/>
      <c r="HSE50" s="429"/>
      <c r="HSF50" s="429"/>
      <c r="HSG50" s="429"/>
      <c r="HSH50" s="429"/>
      <c r="HSI50" s="429"/>
      <c r="HSJ50" s="429"/>
      <c r="HSK50" s="429"/>
      <c r="HSL50" s="429"/>
      <c r="HSM50" s="429"/>
      <c r="HSN50" s="429"/>
      <c r="HSO50" s="429"/>
      <c r="HSP50" s="429"/>
      <c r="HSQ50" s="429"/>
      <c r="HSR50" s="429"/>
      <c r="HSS50" s="429"/>
      <c r="HST50" s="429"/>
      <c r="HSU50" s="429"/>
      <c r="HSV50" s="429"/>
      <c r="HSW50" s="429"/>
      <c r="HSX50" s="429"/>
      <c r="HSY50" s="429"/>
      <c r="HSZ50" s="429"/>
      <c r="HTA50" s="429"/>
      <c r="HTB50" s="429"/>
      <c r="HTC50" s="429"/>
      <c r="HTD50" s="429"/>
      <c r="HTE50" s="429"/>
      <c r="HTF50" s="429"/>
      <c r="HTG50" s="429"/>
      <c r="HTH50" s="429"/>
      <c r="HTI50" s="429"/>
      <c r="HTJ50" s="429"/>
      <c r="HTK50" s="429"/>
      <c r="HTL50" s="429"/>
      <c r="HTM50" s="429"/>
      <c r="HTN50" s="429"/>
      <c r="HTO50" s="429"/>
      <c r="HTP50" s="429"/>
      <c r="HTQ50" s="429"/>
      <c r="HTR50" s="429"/>
      <c r="HTS50" s="429"/>
      <c r="HTT50" s="429"/>
      <c r="HTU50" s="429"/>
      <c r="HTV50" s="429"/>
      <c r="HTW50" s="429"/>
      <c r="HTX50" s="429"/>
      <c r="HTY50" s="429"/>
      <c r="HTZ50" s="429"/>
      <c r="HUA50" s="429"/>
      <c r="HUB50" s="429"/>
      <c r="HUC50" s="429"/>
      <c r="HUD50" s="429"/>
      <c r="HUE50" s="429"/>
      <c r="HUF50" s="429"/>
      <c r="HUG50" s="429"/>
      <c r="HUH50" s="429"/>
      <c r="HUI50" s="429"/>
      <c r="HUJ50" s="429"/>
      <c r="HUK50" s="429"/>
      <c r="HUL50" s="429"/>
      <c r="HUM50" s="429"/>
      <c r="HUN50" s="429"/>
      <c r="HUO50" s="429"/>
      <c r="HUP50" s="429"/>
      <c r="HUQ50" s="429"/>
      <c r="HUR50" s="429"/>
      <c r="HUS50" s="429"/>
      <c r="HUT50" s="429"/>
      <c r="HUU50" s="429"/>
      <c r="HUV50" s="429"/>
      <c r="HUW50" s="429"/>
      <c r="HUX50" s="429"/>
      <c r="HUY50" s="429"/>
      <c r="HUZ50" s="429"/>
      <c r="HVA50" s="429"/>
      <c r="HVB50" s="429"/>
      <c r="HVC50" s="429"/>
      <c r="HVD50" s="429"/>
      <c r="HVE50" s="429"/>
      <c r="HVF50" s="429"/>
      <c r="HVG50" s="429"/>
      <c r="HVH50" s="429"/>
      <c r="HVI50" s="429"/>
      <c r="HVJ50" s="429"/>
      <c r="HVK50" s="429"/>
      <c r="HVL50" s="429"/>
      <c r="HVM50" s="429"/>
      <c r="HVN50" s="429"/>
      <c r="HVO50" s="429"/>
      <c r="HVP50" s="429"/>
      <c r="HVQ50" s="429"/>
      <c r="HVR50" s="429"/>
      <c r="HVS50" s="429"/>
      <c r="HVT50" s="429"/>
      <c r="HVU50" s="429"/>
      <c r="HVV50" s="429"/>
      <c r="HVW50" s="429"/>
      <c r="HVX50" s="429"/>
      <c r="HVY50" s="429"/>
      <c r="HVZ50" s="429"/>
      <c r="HWA50" s="429"/>
      <c r="HWB50" s="429"/>
      <c r="HWC50" s="429"/>
      <c r="HWD50" s="429"/>
      <c r="HWE50" s="429"/>
      <c r="HWF50" s="429"/>
      <c r="HWG50" s="429"/>
      <c r="HWH50" s="429"/>
      <c r="HWI50" s="429"/>
      <c r="HWJ50" s="429"/>
      <c r="HWK50" s="429"/>
      <c r="HWL50" s="429"/>
      <c r="HWM50" s="429"/>
      <c r="HWN50" s="429"/>
      <c r="HWO50" s="429"/>
      <c r="HWP50" s="429"/>
      <c r="HWQ50" s="429"/>
      <c r="HWR50" s="429"/>
      <c r="HWS50" s="429"/>
      <c r="HWT50" s="429"/>
      <c r="HWU50" s="429"/>
      <c r="HWV50" s="429"/>
      <c r="HWW50" s="429"/>
      <c r="HWX50" s="429"/>
      <c r="HWY50" s="429"/>
      <c r="HWZ50" s="429"/>
      <c r="HXA50" s="429"/>
      <c r="HXB50" s="429"/>
      <c r="HXC50" s="429"/>
      <c r="HXD50" s="429"/>
      <c r="HXE50" s="429"/>
      <c r="HXF50" s="429"/>
      <c r="HXG50" s="429"/>
      <c r="HXH50" s="429"/>
      <c r="HXI50" s="429"/>
      <c r="HXJ50" s="429"/>
      <c r="HXK50" s="429"/>
      <c r="HXL50" s="429"/>
      <c r="HXM50" s="429"/>
      <c r="HXN50" s="429"/>
      <c r="HXO50" s="429"/>
      <c r="HXP50" s="429"/>
      <c r="HXQ50" s="429"/>
      <c r="HXR50" s="429"/>
      <c r="HXS50" s="429"/>
      <c r="HXT50" s="429"/>
      <c r="HXU50" s="429"/>
      <c r="HXV50" s="429"/>
      <c r="HXW50" s="429"/>
      <c r="HXX50" s="429"/>
      <c r="HXY50" s="429"/>
      <c r="HXZ50" s="429"/>
      <c r="HYA50" s="429"/>
      <c r="HYB50" s="429"/>
      <c r="HYC50" s="429"/>
      <c r="HYD50" s="429"/>
      <c r="HYE50" s="429"/>
      <c r="HYF50" s="429"/>
      <c r="HYG50" s="429"/>
      <c r="HYH50" s="429"/>
      <c r="HYI50" s="429"/>
      <c r="HYJ50" s="429"/>
      <c r="HYK50" s="429"/>
      <c r="HYL50" s="429"/>
      <c r="HYM50" s="429"/>
      <c r="HYN50" s="429"/>
      <c r="HYO50" s="429"/>
      <c r="HYP50" s="429"/>
      <c r="HYQ50" s="429"/>
      <c r="HYR50" s="429"/>
      <c r="HYS50" s="429"/>
      <c r="HYT50" s="429"/>
      <c r="HYU50" s="429"/>
      <c r="HYV50" s="429"/>
      <c r="HYW50" s="429"/>
      <c r="HYX50" s="429"/>
      <c r="HYY50" s="429"/>
      <c r="HYZ50" s="429"/>
      <c r="HZA50" s="429"/>
      <c r="HZB50" s="429"/>
      <c r="HZC50" s="429"/>
      <c r="HZD50" s="429"/>
      <c r="HZE50" s="429"/>
      <c r="HZF50" s="429"/>
      <c r="HZG50" s="429"/>
      <c r="HZH50" s="429"/>
      <c r="HZI50" s="429"/>
      <c r="HZJ50" s="429"/>
      <c r="HZK50" s="429"/>
      <c r="HZL50" s="429"/>
      <c r="HZM50" s="429"/>
      <c r="HZN50" s="429"/>
      <c r="HZO50" s="429"/>
      <c r="HZP50" s="429"/>
      <c r="HZQ50" s="429"/>
      <c r="HZR50" s="429"/>
      <c r="HZS50" s="429"/>
      <c r="HZT50" s="429"/>
      <c r="HZU50" s="429"/>
      <c r="HZV50" s="429"/>
      <c r="HZW50" s="429"/>
      <c r="HZX50" s="429"/>
      <c r="HZY50" s="429"/>
      <c r="HZZ50" s="429"/>
      <c r="IAA50" s="429"/>
      <c r="IAB50" s="429"/>
      <c r="IAC50" s="429"/>
      <c r="IAD50" s="429"/>
      <c r="IAE50" s="429"/>
      <c r="IAF50" s="429"/>
      <c r="IAG50" s="429"/>
      <c r="IAH50" s="429"/>
      <c r="IAI50" s="429"/>
      <c r="IAJ50" s="429"/>
      <c r="IAK50" s="429"/>
      <c r="IAL50" s="429"/>
      <c r="IAM50" s="429"/>
      <c r="IAN50" s="429"/>
      <c r="IAO50" s="429"/>
      <c r="IAP50" s="429"/>
      <c r="IAQ50" s="429"/>
      <c r="IAR50" s="429"/>
      <c r="IAS50" s="429"/>
      <c r="IAT50" s="429"/>
      <c r="IAU50" s="429"/>
      <c r="IAV50" s="429"/>
      <c r="IAW50" s="429"/>
      <c r="IAX50" s="429"/>
      <c r="IAY50" s="429"/>
      <c r="IAZ50" s="429"/>
      <c r="IBA50" s="429"/>
      <c r="IBB50" s="429"/>
      <c r="IBC50" s="429"/>
      <c r="IBD50" s="429"/>
      <c r="IBE50" s="429"/>
      <c r="IBF50" s="429"/>
      <c r="IBG50" s="429"/>
      <c r="IBH50" s="429"/>
      <c r="IBI50" s="429"/>
      <c r="IBJ50" s="429"/>
      <c r="IBK50" s="429"/>
      <c r="IBL50" s="429"/>
      <c r="IBM50" s="429"/>
      <c r="IBN50" s="429"/>
      <c r="IBO50" s="429"/>
      <c r="IBP50" s="429"/>
      <c r="IBQ50" s="429"/>
      <c r="IBR50" s="429"/>
      <c r="IBS50" s="429"/>
      <c r="IBT50" s="429"/>
      <c r="IBU50" s="429"/>
      <c r="IBV50" s="429"/>
      <c r="IBW50" s="429"/>
      <c r="IBX50" s="429"/>
      <c r="IBY50" s="429"/>
      <c r="IBZ50" s="429"/>
      <c r="ICA50" s="429"/>
      <c r="ICB50" s="429"/>
      <c r="ICC50" s="429"/>
      <c r="ICD50" s="429"/>
      <c r="ICE50" s="429"/>
      <c r="ICF50" s="429"/>
      <c r="ICG50" s="429"/>
      <c r="ICH50" s="429"/>
      <c r="ICI50" s="429"/>
      <c r="ICJ50" s="429"/>
      <c r="ICK50" s="429"/>
      <c r="ICL50" s="429"/>
      <c r="ICM50" s="429"/>
      <c r="ICN50" s="429"/>
      <c r="ICO50" s="429"/>
      <c r="ICP50" s="429"/>
      <c r="ICQ50" s="429"/>
      <c r="ICR50" s="429"/>
      <c r="ICS50" s="429"/>
      <c r="ICT50" s="429"/>
      <c r="ICU50" s="429"/>
      <c r="ICV50" s="429"/>
      <c r="ICW50" s="429"/>
      <c r="ICX50" s="429"/>
      <c r="ICY50" s="429"/>
      <c r="ICZ50" s="429"/>
      <c r="IDA50" s="429"/>
      <c r="IDB50" s="429"/>
      <c r="IDC50" s="429"/>
      <c r="IDD50" s="429"/>
      <c r="IDE50" s="429"/>
      <c r="IDF50" s="429"/>
      <c r="IDG50" s="429"/>
      <c r="IDH50" s="429"/>
      <c r="IDI50" s="429"/>
      <c r="IDJ50" s="429"/>
      <c r="IDK50" s="429"/>
      <c r="IDL50" s="429"/>
      <c r="IDM50" s="429"/>
      <c r="IDN50" s="429"/>
      <c r="IDO50" s="429"/>
      <c r="IDP50" s="429"/>
      <c r="IDQ50" s="429"/>
      <c r="IDR50" s="429"/>
      <c r="IDS50" s="429"/>
      <c r="IDT50" s="429"/>
      <c r="IDU50" s="429"/>
      <c r="IDV50" s="429"/>
      <c r="IDW50" s="429"/>
      <c r="IDX50" s="429"/>
      <c r="IDY50" s="429"/>
      <c r="IDZ50" s="429"/>
      <c r="IEA50" s="429"/>
      <c r="IEB50" s="429"/>
      <c r="IEC50" s="429"/>
      <c r="IED50" s="429"/>
      <c r="IEE50" s="429"/>
      <c r="IEF50" s="429"/>
      <c r="IEG50" s="429"/>
      <c r="IEH50" s="429"/>
      <c r="IEI50" s="429"/>
      <c r="IEJ50" s="429"/>
      <c r="IEK50" s="429"/>
      <c r="IEL50" s="429"/>
      <c r="IEM50" s="429"/>
      <c r="IEN50" s="429"/>
      <c r="IEO50" s="429"/>
      <c r="IEP50" s="429"/>
      <c r="IEQ50" s="429"/>
      <c r="IER50" s="429"/>
      <c r="IES50" s="429"/>
      <c r="IET50" s="429"/>
      <c r="IEU50" s="429"/>
      <c r="IEV50" s="429"/>
      <c r="IEW50" s="429"/>
      <c r="IEX50" s="429"/>
      <c r="IEY50" s="429"/>
      <c r="IEZ50" s="429"/>
      <c r="IFA50" s="429"/>
      <c r="IFB50" s="429"/>
      <c r="IFC50" s="429"/>
      <c r="IFD50" s="429"/>
      <c r="IFE50" s="429"/>
      <c r="IFF50" s="429"/>
      <c r="IFG50" s="429"/>
      <c r="IFH50" s="429"/>
      <c r="IFI50" s="429"/>
      <c r="IFJ50" s="429"/>
      <c r="IFK50" s="429"/>
      <c r="IFL50" s="429"/>
      <c r="IFM50" s="429"/>
      <c r="IFN50" s="429"/>
      <c r="IFO50" s="429"/>
      <c r="IFP50" s="429"/>
      <c r="IFQ50" s="429"/>
      <c r="IFR50" s="429"/>
      <c r="IFS50" s="429"/>
      <c r="IFT50" s="429"/>
      <c r="IFU50" s="429"/>
      <c r="IFV50" s="429"/>
      <c r="IFW50" s="429"/>
      <c r="IFX50" s="429"/>
      <c r="IFY50" s="429"/>
      <c r="IFZ50" s="429"/>
      <c r="IGA50" s="429"/>
      <c r="IGB50" s="429"/>
      <c r="IGC50" s="429"/>
      <c r="IGD50" s="429"/>
      <c r="IGE50" s="429"/>
      <c r="IGF50" s="429"/>
      <c r="IGG50" s="429"/>
      <c r="IGH50" s="429"/>
      <c r="IGI50" s="429"/>
      <c r="IGJ50" s="429"/>
      <c r="IGK50" s="429"/>
      <c r="IGL50" s="429"/>
      <c r="IGM50" s="429"/>
      <c r="IGN50" s="429"/>
      <c r="IGO50" s="429"/>
      <c r="IGP50" s="429"/>
      <c r="IGQ50" s="429"/>
      <c r="IGR50" s="429"/>
      <c r="IGS50" s="429"/>
      <c r="IGT50" s="429"/>
      <c r="IGU50" s="429"/>
      <c r="IGV50" s="429"/>
      <c r="IGW50" s="429"/>
      <c r="IGX50" s="429"/>
      <c r="IGY50" s="429"/>
      <c r="IGZ50" s="429"/>
      <c r="IHA50" s="429"/>
      <c r="IHB50" s="429"/>
      <c r="IHC50" s="429"/>
      <c r="IHD50" s="429"/>
      <c r="IHE50" s="429"/>
      <c r="IHF50" s="429"/>
      <c r="IHG50" s="429"/>
      <c r="IHH50" s="429"/>
      <c r="IHI50" s="429"/>
      <c r="IHJ50" s="429"/>
      <c r="IHK50" s="429"/>
      <c r="IHL50" s="429"/>
      <c r="IHM50" s="429"/>
      <c r="IHN50" s="429"/>
      <c r="IHO50" s="429"/>
      <c r="IHP50" s="429"/>
      <c r="IHQ50" s="429"/>
      <c r="IHR50" s="429"/>
      <c r="IHS50" s="429"/>
      <c r="IHT50" s="429"/>
      <c r="IHU50" s="429"/>
      <c r="IHV50" s="429"/>
      <c r="IHW50" s="429"/>
      <c r="IHX50" s="429"/>
      <c r="IHY50" s="429"/>
      <c r="IHZ50" s="429"/>
      <c r="IIA50" s="429"/>
      <c r="IIB50" s="429"/>
      <c r="IIC50" s="429"/>
      <c r="IID50" s="429"/>
      <c r="IIE50" s="429"/>
      <c r="IIF50" s="429"/>
      <c r="IIG50" s="429"/>
      <c r="IIH50" s="429"/>
      <c r="III50" s="429"/>
      <c r="IIJ50" s="429"/>
      <c r="IIK50" s="429"/>
      <c r="IIL50" s="429"/>
      <c r="IIM50" s="429"/>
      <c r="IIN50" s="429"/>
      <c r="IIO50" s="429"/>
      <c r="IIP50" s="429"/>
      <c r="IIQ50" s="429"/>
      <c r="IIR50" s="429"/>
      <c r="IIS50" s="429"/>
      <c r="IIT50" s="429"/>
      <c r="IIU50" s="429"/>
      <c r="IIV50" s="429"/>
      <c r="IIW50" s="429"/>
      <c r="IIX50" s="429"/>
      <c r="IIY50" s="429"/>
      <c r="IIZ50" s="429"/>
      <c r="IJA50" s="429"/>
      <c r="IJB50" s="429"/>
      <c r="IJC50" s="429"/>
      <c r="IJD50" s="429"/>
      <c r="IJE50" s="429"/>
      <c r="IJF50" s="429"/>
      <c r="IJG50" s="429"/>
      <c r="IJH50" s="429"/>
      <c r="IJI50" s="429"/>
      <c r="IJJ50" s="429"/>
      <c r="IJK50" s="429"/>
      <c r="IJL50" s="429"/>
      <c r="IJM50" s="429"/>
      <c r="IJN50" s="429"/>
      <c r="IJO50" s="429"/>
      <c r="IJP50" s="429"/>
      <c r="IJQ50" s="429"/>
      <c r="IJR50" s="429"/>
      <c r="IJS50" s="429"/>
      <c r="IJT50" s="429"/>
      <c r="IJU50" s="429"/>
      <c r="IJV50" s="429"/>
      <c r="IJW50" s="429"/>
      <c r="IJX50" s="429"/>
      <c r="IJY50" s="429"/>
      <c r="IJZ50" s="429"/>
      <c r="IKA50" s="429"/>
      <c r="IKB50" s="429"/>
      <c r="IKC50" s="429"/>
      <c r="IKD50" s="429"/>
      <c r="IKE50" s="429"/>
      <c r="IKF50" s="429"/>
      <c r="IKG50" s="429"/>
      <c r="IKH50" s="429"/>
      <c r="IKI50" s="429"/>
      <c r="IKJ50" s="429"/>
      <c r="IKK50" s="429"/>
      <c r="IKL50" s="429"/>
      <c r="IKM50" s="429"/>
      <c r="IKN50" s="429"/>
      <c r="IKO50" s="429"/>
      <c r="IKP50" s="429"/>
      <c r="IKQ50" s="429"/>
      <c r="IKR50" s="429"/>
      <c r="IKS50" s="429"/>
      <c r="IKT50" s="429"/>
      <c r="IKU50" s="429"/>
      <c r="IKV50" s="429"/>
      <c r="IKW50" s="429"/>
      <c r="IKX50" s="429"/>
      <c r="IKY50" s="429"/>
      <c r="IKZ50" s="429"/>
      <c r="ILA50" s="429"/>
      <c r="ILB50" s="429"/>
      <c r="ILC50" s="429"/>
      <c r="ILD50" s="429"/>
      <c r="ILE50" s="429"/>
      <c r="ILF50" s="429"/>
      <c r="ILG50" s="429"/>
      <c r="ILH50" s="429"/>
      <c r="ILI50" s="429"/>
      <c r="ILJ50" s="429"/>
      <c r="ILK50" s="429"/>
      <c r="ILL50" s="429"/>
      <c r="ILM50" s="429"/>
      <c r="ILN50" s="429"/>
      <c r="ILO50" s="429"/>
      <c r="ILP50" s="429"/>
      <c r="ILQ50" s="429"/>
      <c r="ILR50" s="429"/>
      <c r="ILS50" s="429"/>
      <c r="ILT50" s="429"/>
      <c r="ILU50" s="429"/>
      <c r="ILV50" s="429"/>
      <c r="ILW50" s="429"/>
      <c r="ILX50" s="429"/>
      <c r="ILY50" s="429"/>
      <c r="ILZ50" s="429"/>
      <c r="IMA50" s="429"/>
      <c r="IMB50" s="429"/>
      <c r="IMC50" s="429"/>
      <c r="IMD50" s="429"/>
      <c r="IME50" s="429"/>
      <c r="IMF50" s="429"/>
      <c r="IMG50" s="429"/>
      <c r="IMH50" s="429"/>
      <c r="IMI50" s="429"/>
      <c r="IMJ50" s="429"/>
      <c r="IMK50" s="429"/>
      <c r="IML50" s="429"/>
      <c r="IMM50" s="429"/>
      <c r="IMN50" s="429"/>
      <c r="IMO50" s="429"/>
      <c r="IMP50" s="429"/>
      <c r="IMQ50" s="429"/>
      <c r="IMR50" s="429"/>
      <c r="IMS50" s="429"/>
      <c r="IMT50" s="429"/>
      <c r="IMU50" s="429"/>
      <c r="IMV50" s="429"/>
      <c r="IMW50" s="429"/>
      <c r="IMX50" s="429"/>
      <c r="IMY50" s="429"/>
      <c r="IMZ50" s="429"/>
      <c r="INA50" s="429"/>
      <c r="INB50" s="429"/>
      <c r="INC50" s="429"/>
      <c r="IND50" s="429"/>
      <c r="INE50" s="429"/>
      <c r="INF50" s="429"/>
      <c r="ING50" s="429"/>
      <c r="INH50" s="429"/>
      <c r="INI50" s="429"/>
      <c r="INJ50" s="429"/>
      <c r="INK50" s="429"/>
      <c r="INL50" s="429"/>
      <c r="INM50" s="429"/>
      <c r="INN50" s="429"/>
      <c r="INO50" s="429"/>
      <c r="INP50" s="429"/>
      <c r="INQ50" s="429"/>
      <c r="INR50" s="429"/>
      <c r="INS50" s="429"/>
      <c r="INT50" s="429"/>
      <c r="INU50" s="429"/>
      <c r="INV50" s="429"/>
      <c r="INW50" s="429"/>
      <c r="INX50" s="429"/>
      <c r="INY50" s="429"/>
      <c r="INZ50" s="429"/>
      <c r="IOA50" s="429"/>
      <c r="IOB50" s="429"/>
      <c r="IOC50" s="429"/>
      <c r="IOD50" s="429"/>
      <c r="IOE50" s="429"/>
      <c r="IOF50" s="429"/>
      <c r="IOG50" s="429"/>
      <c r="IOH50" s="429"/>
      <c r="IOI50" s="429"/>
      <c r="IOJ50" s="429"/>
      <c r="IOK50" s="429"/>
      <c r="IOL50" s="429"/>
      <c r="IOM50" s="429"/>
      <c r="ION50" s="429"/>
      <c r="IOO50" s="429"/>
      <c r="IOP50" s="429"/>
      <c r="IOQ50" s="429"/>
      <c r="IOR50" s="429"/>
      <c r="IOS50" s="429"/>
      <c r="IOT50" s="429"/>
      <c r="IOU50" s="429"/>
      <c r="IOV50" s="429"/>
      <c r="IOW50" s="429"/>
      <c r="IOX50" s="429"/>
      <c r="IOY50" s="429"/>
      <c r="IOZ50" s="429"/>
      <c r="IPA50" s="429"/>
      <c r="IPB50" s="429"/>
      <c r="IPC50" s="429"/>
      <c r="IPD50" s="429"/>
      <c r="IPE50" s="429"/>
      <c r="IPF50" s="429"/>
      <c r="IPG50" s="429"/>
      <c r="IPH50" s="429"/>
      <c r="IPI50" s="429"/>
      <c r="IPJ50" s="429"/>
      <c r="IPK50" s="429"/>
      <c r="IPL50" s="429"/>
      <c r="IPM50" s="429"/>
      <c r="IPN50" s="429"/>
      <c r="IPO50" s="429"/>
      <c r="IPP50" s="429"/>
      <c r="IPQ50" s="429"/>
      <c r="IPR50" s="429"/>
      <c r="IPS50" s="429"/>
      <c r="IPT50" s="429"/>
      <c r="IPU50" s="429"/>
      <c r="IPV50" s="429"/>
      <c r="IPW50" s="429"/>
      <c r="IPX50" s="429"/>
      <c r="IPY50" s="429"/>
      <c r="IPZ50" s="429"/>
      <c r="IQA50" s="429"/>
      <c r="IQB50" s="429"/>
      <c r="IQC50" s="429"/>
      <c r="IQD50" s="429"/>
      <c r="IQE50" s="429"/>
      <c r="IQF50" s="429"/>
      <c r="IQG50" s="429"/>
      <c r="IQH50" s="429"/>
      <c r="IQI50" s="429"/>
      <c r="IQJ50" s="429"/>
      <c r="IQK50" s="429"/>
      <c r="IQL50" s="429"/>
      <c r="IQM50" s="429"/>
      <c r="IQN50" s="429"/>
      <c r="IQO50" s="429"/>
      <c r="IQP50" s="429"/>
      <c r="IQQ50" s="429"/>
      <c r="IQR50" s="429"/>
      <c r="IQS50" s="429"/>
      <c r="IQT50" s="429"/>
      <c r="IQU50" s="429"/>
      <c r="IQV50" s="429"/>
      <c r="IQW50" s="429"/>
      <c r="IQX50" s="429"/>
      <c r="IQY50" s="429"/>
      <c r="IQZ50" s="429"/>
      <c r="IRA50" s="429"/>
      <c r="IRB50" s="429"/>
      <c r="IRC50" s="429"/>
      <c r="IRD50" s="429"/>
      <c r="IRE50" s="429"/>
      <c r="IRF50" s="429"/>
      <c r="IRG50" s="429"/>
      <c r="IRH50" s="429"/>
      <c r="IRI50" s="429"/>
      <c r="IRJ50" s="429"/>
      <c r="IRK50" s="429"/>
      <c r="IRL50" s="429"/>
      <c r="IRM50" s="429"/>
      <c r="IRN50" s="429"/>
      <c r="IRO50" s="429"/>
      <c r="IRP50" s="429"/>
      <c r="IRQ50" s="429"/>
      <c r="IRR50" s="429"/>
      <c r="IRS50" s="429"/>
      <c r="IRT50" s="429"/>
      <c r="IRU50" s="429"/>
      <c r="IRV50" s="429"/>
      <c r="IRW50" s="429"/>
      <c r="IRX50" s="429"/>
      <c r="IRY50" s="429"/>
      <c r="IRZ50" s="429"/>
      <c r="ISA50" s="429"/>
      <c r="ISB50" s="429"/>
      <c r="ISC50" s="429"/>
      <c r="ISD50" s="429"/>
      <c r="ISE50" s="429"/>
      <c r="ISF50" s="429"/>
      <c r="ISG50" s="429"/>
      <c r="ISH50" s="429"/>
      <c r="ISI50" s="429"/>
      <c r="ISJ50" s="429"/>
      <c r="ISK50" s="429"/>
      <c r="ISL50" s="429"/>
      <c r="ISM50" s="429"/>
      <c r="ISN50" s="429"/>
      <c r="ISO50" s="429"/>
      <c r="ISP50" s="429"/>
      <c r="ISQ50" s="429"/>
      <c r="ISR50" s="429"/>
      <c r="ISS50" s="429"/>
      <c r="IST50" s="429"/>
      <c r="ISU50" s="429"/>
      <c r="ISV50" s="429"/>
      <c r="ISW50" s="429"/>
      <c r="ISX50" s="429"/>
      <c r="ISY50" s="429"/>
      <c r="ISZ50" s="429"/>
      <c r="ITA50" s="429"/>
      <c r="ITB50" s="429"/>
      <c r="ITC50" s="429"/>
      <c r="ITD50" s="429"/>
      <c r="ITE50" s="429"/>
      <c r="ITF50" s="429"/>
      <c r="ITG50" s="429"/>
      <c r="ITH50" s="429"/>
      <c r="ITI50" s="429"/>
      <c r="ITJ50" s="429"/>
      <c r="ITK50" s="429"/>
      <c r="ITL50" s="429"/>
      <c r="ITM50" s="429"/>
      <c r="ITN50" s="429"/>
      <c r="ITO50" s="429"/>
      <c r="ITP50" s="429"/>
      <c r="ITQ50" s="429"/>
      <c r="ITR50" s="429"/>
      <c r="ITS50" s="429"/>
      <c r="ITT50" s="429"/>
      <c r="ITU50" s="429"/>
      <c r="ITV50" s="429"/>
      <c r="ITW50" s="429"/>
      <c r="ITX50" s="429"/>
      <c r="ITY50" s="429"/>
      <c r="ITZ50" s="429"/>
      <c r="IUA50" s="429"/>
      <c r="IUB50" s="429"/>
      <c r="IUC50" s="429"/>
      <c r="IUD50" s="429"/>
      <c r="IUE50" s="429"/>
      <c r="IUF50" s="429"/>
      <c r="IUG50" s="429"/>
      <c r="IUH50" s="429"/>
      <c r="IUI50" s="429"/>
      <c r="IUJ50" s="429"/>
      <c r="IUK50" s="429"/>
      <c r="IUL50" s="429"/>
      <c r="IUM50" s="429"/>
      <c r="IUN50" s="429"/>
      <c r="IUO50" s="429"/>
      <c r="IUP50" s="429"/>
      <c r="IUQ50" s="429"/>
      <c r="IUR50" s="429"/>
      <c r="IUS50" s="429"/>
      <c r="IUT50" s="429"/>
      <c r="IUU50" s="429"/>
      <c r="IUV50" s="429"/>
      <c r="IUW50" s="429"/>
      <c r="IUX50" s="429"/>
      <c r="IUY50" s="429"/>
      <c r="IUZ50" s="429"/>
      <c r="IVA50" s="429"/>
      <c r="IVB50" s="429"/>
      <c r="IVC50" s="429"/>
      <c r="IVD50" s="429"/>
      <c r="IVE50" s="429"/>
      <c r="IVF50" s="429"/>
      <c r="IVG50" s="429"/>
      <c r="IVH50" s="429"/>
      <c r="IVI50" s="429"/>
      <c r="IVJ50" s="429"/>
      <c r="IVK50" s="429"/>
      <c r="IVL50" s="429"/>
      <c r="IVM50" s="429"/>
      <c r="IVN50" s="429"/>
      <c r="IVO50" s="429"/>
      <c r="IVP50" s="429"/>
      <c r="IVQ50" s="429"/>
      <c r="IVR50" s="429"/>
      <c r="IVS50" s="429"/>
      <c r="IVT50" s="429"/>
      <c r="IVU50" s="429"/>
      <c r="IVV50" s="429"/>
      <c r="IVW50" s="429"/>
      <c r="IVX50" s="429"/>
      <c r="IVY50" s="429"/>
      <c r="IVZ50" s="429"/>
      <c r="IWA50" s="429"/>
      <c r="IWB50" s="429"/>
      <c r="IWC50" s="429"/>
      <c r="IWD50" s="429"/>
      <c r="IWE50" s="429"/>
      <c r="IWF50" s="429"/>
      <c r="IWG50" s="429"/>
      <c r="IWH50" s="429"/>
      <c r="IWI50" s="429"/>
      <c r="IWJ50" s="429"/>
      <c r="IWK50" s="429"/>
      <c r="IWL50" s="429"/>
      <c r="IWM50" s="429"/>
      <c r="IWN50" s="429"/>
      <c r="IWO50" s="429"/>
      <c r="IWP50" s="429"/>
      <c r="IWQ50" s="429"/>
      <c r="IWR50" s="429"/>
      <c r="IWS50" s="429"/>
      <c r="IWT50" s="429"/>
      <c r="IWU50" s="429"/>
      <c r="IWV50" s="429"/>
      <c r="IWW50" s="429"/>
      <c r="IWX50" s="429"/>
      <c r="IWY50" s="429"/>
      <c r="IWZ50" s="429"/>
      <c r="IXA50" s="429"/>
      <c r="IXB50" s="429"/>
      <c r="IXC50" s="429"/>
      <c r="IXD50" s="429"/>
      <c r="IXE50" s="429"/>
      <c r="IXF50" s="429"/>
      <c r="IXG50" s="429"/>
      <c r="IXH50" s="429"/>
      <c r="IXI50" s="429"/>
      <c r="IXJ50" s="429"/>
      <c r="IXK50" s="429"/>
      <c r="IXL50" s="429"/>
      <c r="IXM50" s="429"/>
      <c r="IXN50" s="429"/>
      <c r="IXO50" s="429"/>
      <c r="IXP50" s="429"/>
      <c r="IXQ50" s="429"/>
      <c r="IXR50" s="429"/>
      <c r="IXS50" s="429"/>
      <c r="IXT50" s="429"/>
      <c r="IXU50" s="429"/>
      <c r="IXV50" s="429"/>
      <c r="IXW50" s="429"/>
      <c r="IXX50" s="429"/>
      <c r="IXY50" s="429"/>
      <c r="IXZ50" s="429"/>
      <c r="IYA50" s="429"/>
      <c r="IYB50" s="429"/>
      <c r="IYC50" s="429"/>
      <c r="IYD50" s="429"/>
      <c r="IYE50" s="429"/>
      <c r="IYF50" s="429"/>
      <c r="IYG50" s="429"/>
      <c r="IYH50" s="429"/>
      <c r="IYI50" s="429"/>
      <c r="IYJ50" s="429"/>
      <c r="IYK50" s="429"/>
      <c r="IYL50" s="429"/>
      <c r="IYM50" s="429"/>
      <c r="IYN50" s="429"/>
      <c r="IYO50" s="429"/>
      <c r="IYP50" s="429"/>
      <c r="IYQ50" s="429"/>
      <c r="IYR50" s="429"/>
      <c r="IYS50" s="429"/>
      <c r="IYT50" s="429"/>
      <c r="IYU50" s="429"/>
      <c r="IYV50" s="429"/>
      <c r="IYW50" s="429"/>
      <c r="IYX50" s="429"/>
      <c r="IYY50" s="429"/>
      <c r="IYZ50" s="429"/>
      <c r="IZA50" s="429"/>
      <c r="IZB50" s="429"/>
      <c r="IZC50" s="429"/>
      <c r="IZD50" s="429"/>
      <c r="IZE50" s="429"/>
      <c r="IZF50" s="429"/>
      <c r="IZG50" s="429"/>
      <c r="IZH50" s="429"/>
      <c r="IZI50" s="429"/>
      <c r="IZJ50" s="429"/>
      <c r="IZK50" s="429"/>
      <c r="IZL50" s="429"/>
      <c r="IZM50" s="429"/>
      <c r="IZN50" s="429"/>
      <c r="IZO50" s="429"/>
      <c r="IZP50" s="429"/>
      <c r="IZQ50" s="429"/>
      <c r="IZR50" s="429"/>
      <c r="IZS50" s="429"/>
      <c r="IZT50" s="429"/>
      <c r="IZU50" s="429"/>
      <c r="IZV50" s="429"/>
      <c r="IZW50" s="429"/>
      <c r="IZX50" s="429"/>
      <c r="IZY50" s="429"/>
      <c r="IZZ50" s="429"/>
      <c r="JAA50" s="429"/>
      <c r="JAB50" s="429"/>
      <c r="JAC50" s="429"/>
      <c r="JAD50" s="429"/>
      <c r="JAE50" s="429"/>
      <c r="JAF50" s="429"/>
      <c r="JAG50" s="429"/>
      <c r="JAH50" s="429"/>
      <c r="JAI50" s="429"/>
      <c r="JAJ50" s="429"/>
      <c r="JAK50" s="429"/>
      <c r="JAL50" s="429"/>
      <c r="JAM50" s="429"/>
      <c r="JAN50" s="429"/>
      <c r="JAO50" s="429"/>
      <c r="JAP50" s="429"/>
      <c r="JAQ50" s="429"/>
      <c r="JAR50" s="429"/>
      <c r="JAS50" s="429"/>
      <c r="JAT50" s="429"/>
      <c r="JAU50" s="429"/>
      <c r="JAV50" s="429"/>
      <c r="JAW50" s="429"/>
      <c r="JAX50" s="429"/>
      <c r="JAY50" s="429"/>
      <c r="JAZ50" s="429"/>
      <c r="JBA50" s="429"/>
      <c r="JBB50" s="429"/>
      <c r="JBC50" s="429"/>
      <c r="JBD50" s="429"/>
      <c r="JBE50" s="429"/>
      <c r="JBF50" s="429"/>
      <c r="JBG50" s="429"/>
      <c r="JBH50" s="429"/>
      <c r="JBI50" s="429"/>
      <c r="JBJ50" s="429"/>
      <c r="JBK50" s="429"/>
      <c r="JBL50" s="429"/>
      <c r="JBM50" s="429"/>
      <c r="JBN50" s="429"/>
      <c r="JBO50" s="429"/>
      <c r="JBP50" s="429"/>
      <c r="JBQ50" s="429"/>
      <c r="JBR50" s="429"/>
      <c r="JBS50" s="429"/>
      <c r="JBT50" s="429"/>
      <c r="JBU50" s="429"/>
      <c r="JBV50" s="429"/>
      <c r="JBW50" s="429"/>
      <c r="JBX50" s="429"/>
      <c r="JBY50" s="429"/>
      <c r="JBZ50" s="429"/>
      <c r="JCA50" s="429"/>
      <c r="JCB50" s="429"/>
      <c r="JCC50" s="429"/>
      <c r="JCD50" s="429"/>
      <c r="JCE50" s="429"/>
      <c r="JCF50" s="429"/>
      <c r="JCG50" s="429"/>
      <c r="JCH50" s="429"/>
      <c r="JCI50" s="429"/>
      <c r="JCJ50" s="429"/>
      <c r="JCK50" s="429"/>
      <c r="JCL50" s="429"/>
      <c r="JCM50" s="429"/>
      <c r="JCN50" s="429"/>
      <c r="JCO50" s="429"/>
      <c r="JCP50" s="429"/>
      <c r="JCQ50" s="429"/>
      <c r="JCR50" s="429"/>
      <c r="JCS50" s="429"/>
      <c r="JCT50" s="429"/>
      <c r="JCU50" s="429"/>
      <c r="JCV50" s="429"/>
      <c r="JCW50" s="429"/>
      <c r="JCX50" s="429"/>
      <c r="JCY50" s="429"/>
      <c r="JCZ50" s="429"/>
      <c r="JDA50" s="429"/>
      <c r="JDB50" s="429"/>
      <c r="JDC50" s="429"/>
      <c r="JDD50" s="429"/>
      <c r="JDE50" s="429"/>
      <c r="JDF50" s="429"/>
      <c r="JDG50" s="429"/>
      <c r="JDH50" s="429"/>
      <c r="JDI50" s="429"/>
      <c r="JDJ50" s="429"/>
      <c r="JDK50" s="429"/>
      <c r="JDL50" s="429"/>
      <c r="JDM50" s="429"/>
      <c r="JDN50" s="429"/>
      <c r="JDO50" s="429"/>
      <c r="JDP50" s="429"/>
      <c r="JDQ50" s="429"/>
      <c r="JDR50" s="429"/>
      <c r="JDS50" s="429"/>
      <c r="JDT50" s="429"/>
      <c r="JDU50" s="429"/>
      <c r="JDV50" s="429"/>
      <c r="JDW50" s="429"/>
      <c r="JDX50" s="429"/>
      <c r="JDY50" s="429"/>
      <c r="JDZ50" s="429"/>
      <c r="JEA50" s="429"/>
      <c r="JEB50" s="429"/>
      <c r="JEC50" s="429"/>
      <c r="JED50" s="429"/>
      <c r="JEE50" s="429"/>
      <c r="JEF50" s="429"/>
      <c r="JEG50" s="429"/>
      <c r="JEH50" s="429"/>
      <c r="JEI50" s="429"/>
      <c r="JEJ50" s="429"/>
      <c r="JEK50" s="429"/>
      <c r="JEL50" s="429"/>
      <c r="JEM50" s="429"/>
      <c r="JEN50" s="429"/>
      <c r="JEO50" s="429"/>
      <c r="JEP50" s="429"/>
      <c r="JEQ50" s="429"/>
      <c r="JER50" s="429"/>
      <c r="JES50" s="429"/>
      <c r="JET50" s="429"/>
      <c r="JEU50" s="429"/>
      <c r="JEV50" s="429"/>
      <c r="JEW50" s="429"/>
      <c r="JEX50" s="429"/>
      <c r="JEY50" s="429"/>
      <c r="JEZ50" s="429"/>
      <c r="JFA50" s="429"/>
      <c r="JFB50" s="429"/>
      <c r="JFC50" s="429"/>
      <c r="JFD50" s="429"/>
      <c r="JFE50" s="429"/>
      <c r="JFF50" s="429"/>
      <c r="JFG50" s="429"/>
      <c r="JFH50" s="429"/>
      <c r="JFI50" s="429"/>
      <c r="JFJ50" s="429"/>
      <c r="JFK50" s="429"/>
      <c r="JFL50" s="429"/>
      <c r="JFM50" s="429"/>
      <c r="JFN50" s="429"/>
      <c r="JFO50" s="429"/>
      <c r="JFP50" s="429"/>
      <c r="JFQ50" s="429"/>
      <c r="JFR50" s="429"/>
      <c r="JFS50" s="429"/>
      <c r="JFT50" s="429"/>
      <c r="JFU50" s="429"/>
      <c r="JFV50" s="429"/>
      <c r="JFW50" s="429"/>
      <c r="JFX50" s="429"/>
      <c r="JFY50" s="429"/>
      <c r="JFZ50" s="429"/>
      <c r="JGA50" s="429"/>
      <c r="JGB50" s="429"/>
      <c r="JGC50" s="429"/>
      <c r="JGD50" s="429"/>
      <c r="JGE50" s="429"/>
      <c r="JGF50" s="429"/>
      <c r="JGG50" s="429"/>
      <c r="JGH50" s="429"/>
      <c r="JGI50" s="429"/>
      <c r="JGJ50" s="429"/>
      <c r="JGK50" s="429"/>
      <c r="JGL50" s="429"/>
      <c r="JGM50" s="429"/>
      <c r="JGN50" s="429"/>
      <c r="JGO50" s="429"/>
      <c r="JGP50" s="429"/>
      <c r="JGQ50" s="429"/>
      <c r="JGR50" s="429"/>
      <c r="JGS50" s="429"/>
      <c r="JGT50" s="429"/>
      <c r="JGU50" s="429"/>
      <c r="JGV50" s="429"/>
      <c r="JGW50" s="429"/>
      <c r="JGX50" s="429"/>
      <c r="JGY50" s="429"/>
      <c r="JGZ50" s="429"/>
      <c r="JHA50" s="429"/>
      <c r="JHB50" s="429"/>
      <c r="JHC50" s="429"/>
      <c r="JHD50" s="429"/>
      <c r="JHE50" s="429"/>
      <c r="JHF50" s="429"/>
      <c r="JHG50" s="429"/>
      <c r="JHH50" s="429"/>
      <c r="JHI50" s="429"/>
      <c r="JHJ50" s="429"/>
      <c r="JHK50" s="429"/>
      <c r="JHL50" s="429"/>
      <c r="JHM50" s="429"/>
      <c r="JHN50" s="429"/>
      <c r="JHO50" s="429"/>
      <c r="JHP50" s="429"/>
      <c r="JHQ50" s="429"/>
      <c r="JHR50" s="429"/>
      <c r="JHS50" s="429"/>
      <c r="JHT50" s="429"/>
      <c r="JHU50" s="429"/>
      <c r="JHV50" s="429"/>
      <c r="JHW50" s="429"/>
      <c r="JHX50" s="429"/>
      <c r="JHY50" s="429"/>
      <c r="JHZ50" s="429"/>
      <c r="JIA50" s="429"/>
      <c r="JIB50" s="429"/>
      <c r="JIC50" s="429"/>
      <c r="JID50" s="429"/>
      <c r="JIE50" s="429"/>
      <c r="JIF50" s="429"/>
      <c r="JIG50" s="429"/>
      <c r="JIH50" s="429"/>
      <c r="JII50" s="429"/>
      <c r="JIJ50" s="429"/>
      <c r="JIK50" s="429"/>
      <c r="JIL50" s="429"/>
      <c r="JIM50" s="429"/>
      <c r="JIN50" s="429"/>
      <c r="JIO50" s="429"/>
      <c r="JIP50" s="429"/>
      <c r="JIQ50" s="429"/>
      <c r="JIR50" s="429"/>
      <c r="JIS50" s="429"/>
      <c r="JIT50" s="429"/>
      <c r="JIU50" s="429"/>
      <c r="JIV50" s="429"/>
      <c r="JIW50" s="429"/>
      <c r="JIX50" s="429"/>
      <c r="JIY50" s="429"/>
      <c r="JIZ50" s="429"/>
      <c r="JJA50" s="429"/>
      <c r="JJB50" s="429"/>
      <c r="JJC50" s="429"/>
      <c r="JJD50" s="429"/>
      <c r="JJE50" s="429"/>
      <c r="JJF50" s="429"/>
      <c r="JJG50" s="429"/>
      <c r="JJH50" s="429"/>
      <c r="JJI50" s="429"/>
      <c r="JJJ50" s="429"/>
      <c r="JJK50" s="429"/>
      <c r="JJL50" s="429"/>
      <c r="JJM50" s="429"/>
      <c r="JJN50" s="429"/>
      <c r="JJO50" s="429"/>
      <c r="JJP50" s="429"/>
      <c r="JJQ50" s="429"/>
      <c r="JJR50" s="429"/>
      <c r="JJS50" s="429"/>
      <c r="JJT50" s="429"/>
      <c r="JJU50" s="429"/>
      <c r="JJV50" s="429"/>
      <c r="JJW50" s="429"/>
      <c r="JJX50" s="429"/>
      <c r="JJY50" s="429"/>
      <c r="JJZ50" s="429"/>
      <c r="JKA50" s="429"/>
      <c r="JKB50" s="429"/>
      <c r="JKC50" s="429"/>
      <c r="JKD50" s="429"/>
      <c r="JKE50" s="429"/>
      <c r="JKF50" s="429"/>
      <c r="JKG50" s="429"/>
      <c r="JKH50" s="429"/>
      <c r="JKI50" s="429"/>
      <c r="JKJ50" s="429"/>
      <c r="JKK50" s="429"/>
      <c r="JKL50" s="429"/>
      <c r="JKM50" s="429"/>
      <c r="JKN50" s="429"/>
      <c r="JKO50" s="429"/>
      <c r="JKP50" s="429"/>
      <c r="JKQ50" s="429"/>
      <c r="JKR50" s="429"/>
      <c r="JKS50" s="429"/>
      <c r="JKT50" s="429"/>
      <c r="JKU50" s="429"/>
      <c r="JKV50" s="429"/>
      <c r="JKW50" s="429"/>
      <c r="JKX50" s="429"/>
      <c r="JKY50" s="429"/>
      <c r="JKZ50" s="429"/>
      <c r="JLA50" s="429"/>
      <c r="JLB50" s="429"/>
      <c r="JLC50" s="429"/>
      <c r="JLD50" s="429"/>
      <c r="JLE50" s="429"/>
      <c r="JLF50" s="429"/>
      <c r="JLG50" s="429"/>
      <c r="JLH50" s="429"/>
      <c r="JLI50" s="429"/>
      <c r="JLJ50" s="429"/>
      <c r="JLK50" s="429"/>
      <c r="JLL50" s="429"/>
      <c r="JLM50" s="429"/>
      <c r="JLN50" s="429"/>
      <c r="JLO50" s="429"/>
      <c r="JLP50" s="429"/>
      <c r="JLQ50" s="429"/>
      <c r="JLR50" s="429"/>
      <c r="JLS50" s="429"/>
      <c r="JLT50" s="429"/>
      <c r="JLU50" s="429"/>
      <c r="JLV50" s="429"/>
      <c r="JLW50" s="429"/>
      <c r="JLX50" s="429"/>
      <c r="JLY50" s="429"/>
      <c r="JLZ50" s="429"/>
      <c r="JMA50" s="429"/>
      <c r="JMB50" s="429"/>
      <c r="JMC50" s="429"/>
      <c r="JMD50" s="429"/>
      <c r="JME50" s="429"/>
      <c r="JMF50" s="429"/>
      <c r="JMG50" s="429"/>
      <c r="JMH50" s="429"/>
      <c r="JMI50" s="429"/>
      <c r="JMJ50" s="429"/>
      <c r="JMK50" s="429"/>
      <c r="JML50" s="429"/>
      <c r="JMM50" s="429"/>
      <c r="JMN50" s="429"/>
      <c r="JMO50" s="429"/>
      <c r="JMP50" s="429"/>
      <c r="JMQ50" s="429"/>
      <c r="JMR50" s="429"/>
      <c r="JMS50" s="429"/>
      <c r="JMT50" s="429"/>
      <c r="JMU50" s="429"/>
      <c r="JMV50" s="429"/>
      <c r="JMW50" s="429"/>
      <c r="JMX50" s="429"/>
      <c r="JMY50" s="429"/>
      <c r="JMZ50" s="429"/>
      <c r="JNA50" s="429"/>
      <c r="JNB50" s="429"/>
      <c r="JNC50" s="429"/>
      <c r="JND50" s="429"/>
      <c r="JNE50" s="429"/>
      <c r="JNF50" s="429"/>
      <c r="JNG50" s="429"/>
      <c r="JNH50" s="429"/>
      <c r="JNI50" s="429"/>
      <c r="JNJ50" s="429"/>
      <c r="JNK50" s="429"/>
      <c r="JNL50" s="429"/>
      <c r="JNM50" s="429"/>
      <c r="JNN50" s="429"/>
      <c r="JNO50" s="429"/>
      <c r="JNP50" s="429"/>
      <c r="JNQ50" s="429"/>
      <c r="JNR50" s="429"/>
      <c r="JNS50" s="429"/>
      <c r="JNT50" s="429"/>
      <c r="JNU50" s="429"/>
      <c r="JNV50" s="429"/>
      <c r="JNW50" s="429"/>
      <c r="JNX50" s="429"/>
      <c r="JNY50" s="429"/>
      <c r="JNZ50" s="429"/>
      <c r="JOA50" s="429"/>
      <c r="JOB50" s="429"/>
      <c r="JOC50" s="429"/>
      <c r="JOD50" s="429"/>
      <c r="JOE50" s="429"/>
      <c r="JOF50" s="429"/>
      <c r="JOG50" s="429"/>
      <c r="JOH50" s="429"/>
      <c r="JOI50" s="429"/>
      <c r="JOJ50" s="429"/>
      <c r="JOK50" s="429"/>
      <c r="JOL50" s="429"/>
      <c r="JOM50" s="429"/>
      <c r="JON50" s="429"/>
      <c r="JOO50" s="429"/>
      <c r="JOP50" s="429"/>
      <c r="JOQ50" s="429"/>
      <c r="JOR50" s="429"/>
      <c r="JOS50" s="429"/>
      <c r="JOT50" s="429"/>
      <c r="JOU50" s="429"/>
      <c r="JOV50" s="429"/>
      <c r="JOW50" s="429"/>
      <c r="JOX50" s="429"/>
      <c r="JOY50" s="429"/>
      <c r="JOZ50" s="429"/>
      <c r="JPA50" s="429"/>
      <c r="JPB50" s="429"/>
      <c r="JPC50" s="429"/>
      <c r="JPD50" s="429"/>
      <c r="JPE50" s="429"/>
      <c r="JPF50" s="429"/>
      <c r="JPG50" s="429"/>
      <c r="JPH50" s="429"/>
      <c r="JPI50" s="429"/>
      <c r="JPJ50" s="429"/>
      <c r="JPK50" s="429"/>
      <c r="JPL50" s="429"/>
      <c r="JPM50" s="429"/>
      <c r="JPN50" s="429"/>
      <c r="JPO50" s="429"/>
      <c r="JPP50" s="429"/>
      <c r="JPQ50" s="429"/>
      <c r="JPR50" s="429"/>
      <c r="JPS50" s="429"/>
      <c r="JPT50" s="429"/>
      <c r="JPU50" s="429"/>
      <c r="JPV50" s="429"/>
      <c r="JPW50" s="429"/>
      <c r="JPX50" s="429"/>
      <c r="JPY50" s="429"/>
      <c r="JPZ50" s="429"/>
      <c r="JQA50" s="429"/>
      <c r="JQB50" s="429"/>
      <c r="JQC50" s="429"/>
      <c r="JQD50" s="429"/>
      <c r="JQE50" s="429"/>
      <c r="JQF50" s="429"/>
      <c r="JQG50" s="429"/>
      <c r="JQH50" s="429"/>
      <c r="JQI50" s="429"/>
      <c r="JQJ50" s="429"/>
      <c r="JQK50" s="429"/>
      <c r="JQL50" s="429"/>
      <c r="JQM50" s="429"/>
      <c r="JQN50" s="429"/>
      <c r="JQO50" s="429"/>
      <c r="JQP50" s="429"/>
      <c r="JQQ50" s="429"/>
      <c r="JQR50" s="429"/>
      <c r="JQS50" s="429"/>
      <c r="JQT50" s="429"/>
      <c r="JQU50" s="429"/>
      <c r="JQV50" s="429"/>
      <c r="JQW50" s="429"/>
      <c r="JQX50" s="429"/>
      <c r="JQY50" s="429"/>
      <c r="JQZ50" s="429"/>
      <c r="JRA50" s="429"/>
      <c r="JRB50" s="429"/>
      <c r="JRC50" s="429"/>
      <c r="JRD50" s="429"/>
      <c r="JRE50" s="429"/>
      <c r="JRF50" s="429"/>
      <c r="JRG50" s="429"/>
      <c r="JRH50" s="429"/>
      <c r="JRI50" s="429"/>
      <c r="JRJ50" s="429"/>
      <c r="JRK50" s="429"/>
      <c r="JRL50" s="429"/>
      <c r="JRM50" s="429"/>
      <c r="JRN50" s="429"/>
      <c r="JRO50" s="429"/>
      <c r="JRP50" s="429"/>
      <c r="JRQ50" s="429"/>
      <c r="JRR50" s="429"/>
      <c r="JRS50" s="429"/>
      <c r="JRT50" s="429"/>
      <c r="JRU50" s="429"/>
      <c r="JRV50" s="429"/>
      <c r="JRW50" s="429"/>
      <c r="JRX50" s="429"/>
      <c r="JRY50" s="429"/>
      <c r="JRZ50" s="429"/>
      <c r="JSA50" s="429"/>
      <c r="JSB50" s="429"/>
      <c r="JSC50" s="429"/>
      <c r="JSD50" s="429"/>
      <c r="JSE50" s="429"/>
      <c r="JSF50" s="429"/>
      <c r="JSG50" s="429"/>
      <c r="JSH50" s="429"/>
      <c r="JSI50" s="429"/>
      <c r="JSJ50" s="429"/>
      <c r="JSK50" s="429"/>
      <c r="JSL50" s="429"/>
      <c r="JSM50" s="429"/>
      <c r="JSN50" s="429"/>
      <c r="JSO50" s="429"/>
      <c r="JSP50" s="429"/>
      <c r="JSQ50" s="429"/>
      <c r="JSR50" s="429"/>
      <c r="JSS50" s="429"/>
      <c r="JST50" s="429"/>
      <c r="JSU50" s="429"/>
      <c r="JSV50" s="429"/>
      <c r="JSW50" s="429"/>
      <c r="JSX50" s="429"/>
      <c r="JSY50" s="429"/>
      <c r="JSZ50" s="429"/>
      <c r="JTA50" s="429"/>
      <c r="JTB50" s="429"/>
      <c r="JTC50" s="429"/>
      <c r="JTD50" s="429"/>
      <c r="JTE50" s="429"/>
      <c r="JTF50" s="429"/>
      <c r="JTG50" s="429"/>
      <c r="JTH50" s="429"/>
      <c r="JTI50" s="429"/>
      <c r="JTJ50" s="429"/>
      <c r="JTK50" s="429"/>
      <c r="JTL50" s="429"/>
      <c r="JTM50" s="429"/>
      <c r="JTN50" s="429"/>
      <c r="JTO50" s="429"/>
      <c r="JTP50" s="429"/>
      <c r="JTQ50" s="429"/>
      <c r="JTR50" s="429"/>
      <c r="JTS50" s="429"/>
      <c r="JTT50" s="429"/>
      <c r="JTU50" s="429"/>
      <c r="JTV50" s="429"/>
      <c r="JTW50" s="429"/>
      <c r="JTX50" s="429"/>
      <c r="JTY50" s="429"/>
      <c r="JTZ50" s="429"/>
      <c r="JUA50" s="429"/>
      <c r="JUB50" s="429"/>
      <c r="JUC50" s="429"/>
      <c r="JUD50" s="429"/>
      <c r="JUE50" s="429"/>
      <c r="JUF50" s="429"/>
      <c r="JUG50" s="429"/>
      <c r="JUH50" s="429"/>
      <c r="JUI50" s="429"/>
      <c r="JUJ50" s="429"/>
      <c r="JUK50" s="429"/>
      <c r="JUL50" s="429"/>
      <c r="JUM50" s="429"/>
      <c r="JUN50" s="429"/>
      <c r="JUO50" s="429"/>
      <c r="JUP50" s="429"/>
      <c r="JUQ50" s="429"/>
      <c r="JUR50" s="429"/>
      <c r="JUS50" s="429"/>
      <c r="JUT50" s="429"/>
      <c r="JUU50" s="429"/>
      <c r="JUV50" s="429"/>
      <c r="JUW50" s="429"/>
      <c r="JUX50" s="429"/>
      <c r="JUY50" s="429"/>
      <c r="JUZ50" s="429"/>
      <c r="JVA50" s="429"/>
      <c r="JVB50" s="429"/>
      <c r="JVC50" s="429"/>
      <c r="JVD50" s="429"/>
      <c r="JVE50" s="429"/>
      <c r="JVF50" s="429"/>
      <c r="JVG50" s="429"/>
      <c r="JVH50" s="429"/>
      <c r="JVI50" s="429"/>
      <c r="JVJ50" s="429"/>
      <c r="JVK50" s="429"/>
      <c r="JVL50" s="429"/>
      <c r="JVM50" s="429"/>
      <c r="JVN50" s="429"/>
      <c r="JVO50" s="429"/>
      <c r="JVP50" s="429"/>
      <c r="JVQ50" s="429"/>
      <c r="JVR50" s="429"/>
      <c r="JVS50" s="429"/>
      <c r="JVT50" s="429"/>
      <c r="JVU50" s="429"/>
      <c r="JVV50" s="429"/>
      <c r="JVW50" s="429"/>
      <c r="JVX50" s="429"/>
      <c r="JVY50" s="429"/>
      <c r="JVZ50" s="429"/>
      <c r="JWA50" s="429"/>
      <c r="JWB50" s="429"/>
      <c r="JWC50" s="429"/>
      <c r="JWD50" s="429"/>
      <c r="JWE50" s="429"/>
      <c r="JWF50" s="429"/>
      <c r="JWG50" s="429"/>
      <c r="JWH50" s="429"/>
      <c r="JWI50" s="429"/>
      <c r="JWJ50" s="429"/>
      <c r="JWK50" s="429"/>
      <c r="JWL50" s="429"/>
      <c r="JWM50" s="429"/>
      <c r="JWN50" s="429"/>
      <c r="JWO50" s="429"/>
      <c r="JWP50" s="429"/>
      <c r="JWQ50" s="429"/>
      <c r="JWR50" s="429"/>
      <c r="JWS50" s="429"/>
      <c r="JWT50" s="429"/>
      <c r="JWU50" s="429"/>
      <c r="JWV50" s="429"/>
      <c r="JWW50" s="429"/>
      <c r="JWX50" s="429"/>
      <c r="JWY50" s="429"/>
      <c r="JWZ50" s="429"/>
      <c r="JXA50" s="429"/>
      <c r="JXB50" s="429"/>
      <c r="JXC50" s="429"/>
      <c r="JXD50" s="429"/>
      <c r="JXE50" s="429"/>
      <c r="JXF50" s="429"/>
      <c r="JXG50" s="429"/>
      <c r="JXH50" s="429"/>
      <c r="JXI50" s="429"/>
      <c r="JXJ50" s="429"/>
      <c r="JXK50" s="429"/>
      <c r="JXL50" s="429"/>
      <c r="JXM50" s="429"/>
      <c r="JXN50" s="429"/>
      <c r="JXO50" s="429"/>
      <c r="JXP50" s="429"/>
      <c r="JXQ50" s="429"/>
      <c r="JXR50" s="429"/>
      <c r="JXS50" s="429"/>
      <c r="JXT50" s="429"/>
      <c r="JXU50" s="429"/>
      <c r="JXV50" s="429"/>
      <c r="JXW50" s="429"/>
      <c r="JXX50" s="429"/>
      <c r="JXY50" s="429"/>
      <c r="JXZ50" s="429"/>
      <c r="JYA50" s="429"/>
      <c r="JYB50" s="429"/>
      <c r="JYC50" s="429"/>
      <c r="JYD50" s="429"/>
      <c r="JYE50" s="429"/>
      <c r="JYF50" s="429"/>
      <c r="JYG50" s="429"/>
      <c r="JYH50" s="429"/>
      <c r="JYI50" s="429"/>
      <c r="JYJ50" s="429"/>
      <c r="JYK50" s="429"/>
      <c r="JYL50" s="429"/>
      <c r="JYM50" s="429"/>
      <c r="JYN50" s="429"/>
      <c r="JYO50" s="429"/>
      <c r="JYP50" s="429"/>
      <c r="JYQ50" s="429"/>
      <c r="JYR50" s="429"/>
      <c r="JYS50" s="429"/>
      <c r="JYT50" s="429"/>
      <c r="JYU50" s="429"/>
      <c r="JYV50" s="429"/>
      <c r="JYW50" s="429"/>
      <c r="JYX50" s="429"/>
      <c r="JYY50" s="429"/>
      <c r="JYZ50" s="429"/>
      <c r="JZA50" s="429"/>
      <c r="JZB50" s="429"/>
      <c r="JZC50" s="429"/>
      <c r="JZD50" s="429"/>
      <c r="JZE50" s="429"/>
      <c r="JZF50" s="429"/>
      <c r="JZG50" s="429"/>
      <c r="JZH50" s="429"/>
      <c r="JZI50" s="429"/>
      <c r="JZJ50" s="429"/>
      <c r="JZK50" s="429"/>
      <c r="JZL50" s="429"/>
      <c r="JZM50" s="429"/>
      <c r="JZN50" s="429"/>
      <c r="JZO50" s="429"/>
      <c r="JZP50" s="429"/>
      <c r="JZQ50" s="429"/>
      <c r="JZR50" s="429"/>
      <c r="JZS50" s="429"/>
      <c r="JZT50" s="429"/>
      <c r="JZU50" s="429"/>
      <c r="JZV50" s="429"/>
      <c r="JZW50" s="429"/>
      <c r="JZX50" s="429"/>
      <c r="JZY50" s="429"/>
      <c r="JZZ50" s="429"/>
      <c r="KAA50" s="429"/>
      <c r="KAB50" s="429"/>
      <c r="KAC50" s="429"/>
      <c r="KAD50" s="429"/>
      <c r="KAE50" s="429"/>
      <c r="KAF50" s="429"/>
      <c r="KAG50" s="429"/>
      <c r="KAH50" s="429"/>
      <c r="KAI50" s="429"/>
      <c r="KAJ50" s="429"/>
      <c r="KAK50" s="429"/>
      <c r="KAL50" s="429"/>
      <c r="KAM50" s="429"/>
      <c r="KAN50" s="429"/>
      <c r="KAO50" s="429"/>
      <c r="KAP50" s="429"/>
      <c r="KAQ50" s="429"/>
      <c r="KAR50" s="429"/>
      <c r="KAS50" s="429"/>
      <c r="KAT50" s="429"/>
      <c r="KAU50" s="429"/>
      <c r="KAV50" s="429"/>
      <c r="KAW50" s="429"/>
      <c r="KAX50" s="429"/>
      <c r="KAY50" s="429"/>
      <c r="KAZ50" s="429"/>
      <c r="KBA50" s="429"/>
      <c r="KBB50" s="429"/>
      <c r="KBC50" s="429"/>
      <c r="KBD50" s="429"/>
      <c r="KBE50" s="429"/>
      <c r="KBF50" s="429"/>
      <c r="KBG50" s="429"/>
      <c r="KBH50" s="429"/>
      <c r="KBI50" s="429"/>
      <c r="KBJ50" s="429"/>
      <c r="KBK50" s="429"/>
      <c r="KBL50" s="429"/>
      <c r="KBM50" s="429"/>
      <c r="KBN50" s="429"/>
      <c r="KBO50" s="429"/>
      <c r="KBP50" s="429"/>
      <c r="KBQ50" s="429"/>
      <c r="KBR50" s="429"/>
      <c r="KBS50" s="429"/>
      <c r="KBT50" s="429"/>
      <c r="KBU50" s="429"/>
      <c r="KBV50" s="429"/>
      <c r="KBW50" s="429"/>
      <c r="KBX50" s="429"/>
      <c r="KBY50" s="429"/>
      <c r="KBZ50" s="429"/>
      <c r="KCA50" s="429"/>
      <c r="KCB50" s="429"/>
      <c r="KCC50" s="429"/>
      <c r="KCD50" s="429"/>
      <c r="KCE50" s="429"/>
      <c r="KCF50" s="429"/>
      <c r="KCG50" s="429"/>
      <c r="KCH50" s="429"/>
      <c r="KCI50" s="429"/>
      <c r="KCJ50" s="429"/>
      <c r="KCK50" s="429"/>
      <c r="KCL50" s="429"/>
      <c r="KCM50" s="429"/>
      <c r="KCN50" s="429"/>
      <c r="KCO50" s="429"/>
      <c r="KCP50" s="429"/>
      <c r="KCQ50" s="429"/>
      <c r="KCR50" s="429"/>
      <c r="KCS50" s="429"/>
      <c r="KCT50" s="429"/>
      <c r="KCU50" s="429"/>
      <c r="KCV50" s="429"/>
      <c r="KCW50" s="429"/>
      <c r="KCX50" s="429"/>
      <c r="KCY50" s="429"/>
      <c r="KCZ50" s="429"/>
      <c r="KDA50" s="429"/>
      <c r="KDB50" s="429"/>
      <c r="KDC50" s="429"/>
      <c r="KDD50" s="429"/>
      <c r="KDE50" s="429"/>
      <c r="KDF50" s="429"/>
      <c r="KDG50" s="429"/>
      <c r="KDH50" s="429"/>
      <c r="KDI50" s="429"/>
      <c r="KDJ50" s="429"/>
      <c r="KDK50" s="429"/>
      <c r="KDL50" s="429"/>
      <c r="KDM50" s="429"/>
      <c r="KDN50" s="429"/>
      <c r="KDO50" s="429"/>
      <c r="KDP50" s="429"/>
      <c r="KDQ50" s="429"/>
      <c r="KDR50" s="429"/>
      <c r="KDS50" s="429"/>
      <c r="KDT50" s="429"/>
      <c r="KDU50" s="429"/>
      <c r="KDV50" s="429"/>
      <c r="KDW50" s="429"/>
      <c r="KDX50" s="429"/>
      <c r="KDY50" s="429"/>
      <c r="KDZ50" s="429"/>
      <c r="KEA50" s="429"/>
      <c r="KEB50" s="429"/>
      <c r="KEC50" s="429"/>
      <c r="KED50" s="429"/>
      <c r="KEE50" s="429"/>
      <c r="KEF50" s="429"/>
      <c r="KEG50" s="429"/>
      <c r="KEH50" s="429"/>
      <c r="KEI50" s="429"/>
      <c r="KEJ50" s="429"/>
      <c r="KEK50" s="429"/>
      <c r="KEL50" s="429"/>
      <c r="KEM50" s="429"/>
      <c r="KEN50" s="429"/>
      <c r="KEO50" s="429"/>
      <c r="KEP50" s="429"/>
      <c r="KEQ50" s="429"/>
      <c r="KER50" s="429"/>
      <c r="KES50" s="429"/>
      <c r="KET50" s="429"/>
      <c r="KEU50" s="429"/>
      <c r="KEV50" s="429"/>
      <c r="KEW50" s="429"/>
      <c r="KEX50" s="429"/>
      <c r="KEY50" s="429"/>
      <c r="KEZ50" s="429"/>
      <c r="KFA50" s="429"/>
      <c r="KFB50" s="429"/>
      <c r="KFC50" s="429"/>
      <c r="KFD50" s="429"/>
      <c r="KFE50" s="429"/>
      <c r="KFF50" s="429"/>
      <c r="KFG50" s="429"/>
      <c r="KFH50" s="429"/>
      <c r="KFI50" s="429"/>
      <c r="KFJ50" s="429"/>
      <c r="KFK50" s="429"/>
      <c r="KFL50" s="429"/>
      <c r="KFM50" s="429"/>
      <c r="KFN50" s="429"/>
      <c r="KFO50" s="429"/>
      <c r="KFP50" s="429"/>
      <c r="KFQ50" s="429"/>
      <c r="KFR50" s="429"/>
      <c r="KFS50" s="429"/>
      <c r="KFT50" s="429"/>
      <c r="KFU50" s="429"/>
      <c r="KFV50" s="429"/>
      <c r="KFW50" s="429"/>
      <c r="KFX50" s="429"/>
      <c r="KFY50" s="429"/>
      <c r="KFZ50" s="429"/>
      <c r="KGA50" s="429"/>
      <c r="KGB50" s="429"/>
      <c r="KGC50" s="429"/>
      <c r="KGD50" s="429"/>
      <c r="KGE50" s="429"/>
      <c r="KGF50" s="429"/>
      <c r="KGG50" s="429"/>
      <c r="KGH50" s="429"/>
      <c r="KGI50" s="429"/>
      <c r="KGJ50" s="429"/>
      <c r="KGK50" s="429"/>
      <c r="KGL50" s="429"/>
      <c r="KGM50" s="429"/>
      <c r="KGN50" s="429"/>
      <c r="KGO50" s="429"/>
      <c r="KGP50" s="429"/>
      <c r="KGQ50" s="429"/>
      <c r="KGR50" s="429"/>
      <c r="KGS50" s="429"/>
      <c r="KGT50" s="429"/>
      <c r="KGU50" s="429"/>
      <c r="KGV50" s="429"/>
      <c r="KGW50" s="429"/>
      <c r="KGX50" s="429"/>
      <c r="KGY50" s="429"/>
      <c r="KGZ50" s="429"/>
      <c r="KHA50" s="429"/>
      <c r="KHB50" s="429"/>
      <c r="KHC50" s="429"/>
      <c r="KHD50" s="429"/>
      <c r="KHE50" s="429"/>
      <c r="KHF50" s="429"/>
      <c r="KHG50" s="429"/>
      <c r="KHH50" s="429"/>
      <c r="KHI50" s="429"/>
      <c r="KHJ50" s="429"/>
      <c r="KHK50" s="429"/>
      <c r="KHL50" s="429"/>
      <c r="KHM50" s="429"/>
      <c r="KHN50" s="429"/>
      <c r="KHO50" s="429"/>
      <c r="KHP50" s="429"/>
      <c r="KHQ50" s="429"/>
      <c r="KHR50" s="429"/>
      <c r="KHS50" s="429"/>
      <c r="KHT50" s="429"/>
      <c r="KHU50" s="429"/>
      <c r="KHV50" s="429"/>
      <c r="KHW50" s="429"/>
      <c r="KHX50" s="429"/>
      <c r="KHY50" s="429"/>
      <c r="KHZ50" s="429"/>
      <c r="KIA50" s="429"/>
      <c r="KIB50" s="429"/>
      <c r="KIC50" s="429"/>
      <c r="KID50" s="429"/>
      <c r="KIE50" s="429"/>
      <c r="KIF50" s="429"/>
      <c r="KIG50" s="429"/>
      <c r="KIH50" s="429"/>
      <c r="KII50" s="429"/>
      <c r="KIJ50" s="429"/>
      <c r="KIK50" s="429"/>
      <c r="KIL50" s="429"/>
      <c r="KIM50" s="429"/>
      <c r="KIN50" s="429"/>
      <c r="KIO50" s="429"/>
      <c r="KIP50" s="429"/>
      <c r="KIQ50" s="429"/>
      <c r="KIR50" s="429"/>
      <c r="KIS50" s="429"/>
      <c r="KIT50" s="429"/>
      <c r="KIU50" s="429"/>
      <c r="KIV50" s="429"/>
      <c r="KIW50" s="429"/>
      <c r="KIX50" s="429"/>
      <c r="KIY50" s="429"/>
      <c r="KIZ50" s="429"/>
      <c r="KJA50" s="429"/>
      <c r="KJB50" s="429"/>
      <c r="KJC50" s="429"/>
      <c r="KJD50" s="429"/>
      <c r="KJE50" s="429"/>
      <c r="KJF50" s="429"/>
      <c r="KJG50" s="429"/>
      <c r="KJH50" s="429"/>
      <c r="KJI50" s="429"/>
      <c r="KJJ50" s="429"/>
      <c r="KJK50" s="429"/>
      <c r="KJL50" s="429"/>
      <c r="KJM50" s="429"/>
      <c r="KJN50" s="429"/>
      <c r="KJO50" s="429"/>
      <c r="KJP50" s="429"/>
      <c r="KJQ50" s="429"/>
      <c r="KJR50" s="429"/>
      <c r="KJS50" s="429"/>
      <c r="KJT50" s="429"/>
      <c r="KJU50" s="429"/>
      <c r="KJV50" s="429"/>
      <c r="KJW50" s="429"/>
      <c r="KJX50" s="429"/>
      <c r="KJY50" s="429"/>
      <c r="KJZ50" s="429"/>
      <c r="KKA50" s="429"/>
      <c r="KKB50" s="429"/>
      <c r="KKC50" s="429"/>
      <c r="KKD50" s="429"/>
      <c r="KKE50" s="429"/>
      <c r="KKF50" s="429"/>
      <c r="KKG50" s="429"/>
      <c r="KKH50" s="429"/>
      <c r="KKI50" s="429"/>
      <c r="KKJ50" s="429"/>
      <c r="KKK50" s="429"/>
      <c r="KKL50" s="429"/>
      <c r="KKM50" s="429"/>
      <c r="KKN50" s="429"/>
      <c r="KKO50" s="429"/>
      <c r="KKP50" s="429"/>
      <c r="KKQ50" s="429"/>
      <c r="KKR50" s="429"/>
      <c r="KKS50" s="429"/>
      <c r="KKT50" s="429"/>
      <c r="KKU50" s="429"/>
      <c r="KKV50" s="429"/>
      <c r="KKW50" s="429"/>
      <c r="KKX50" s="429"/>
      <c r="KKY50" s="429"/>
      <c r="KKZ50" s="429"/>
      <c r="KLA50" s="429"/>
      <c r="KLB50" s="429"/>
      <c r="KLC50" s="429"/>
      <c r="KLD50" s="429"/>
      <c r="KLE50" s="429"/>
      <c r="KLF50" s="429"/>
      <c r="KLG50" s="429"/>
      <c r="KLH50" s="429"/>
      <c r="KLI50" s="429"/>
      <c r="KLJ50" s="429"/>
      <c r="KLK50" s="429"/>
      <c r="KLL50" s="429"/>
      <c r="KLM50" s="429"/>
      <c r="KLN50" s="429"/>
      <c r="KLO50" s="429"/>
      <c r="KLP50" s="429"/>
      <c r="KLQ50" s="429"/>
      <c r="KLR50" s="429"/>
      <c r="KLS50" s="429"/>
      <c r="KLT50" s="429"/>
      <c r="KLU50" s="429"/>
      <c r="KLV50" s="429"/>
      <c r="KLW50" s="429"/>
      <c r="KLX50" s="429"/>
      <c r="KLY50" s="429"/>
      <c r="KLZ50" s="429"/>
      <c r="KMA50" s="429"/>
      <c r="KMB50" s="429"/>
      <c r="KMC50" s="429"/>
      <c r="KMD50" s="429"/>
      <c r="KME50" s="429"/>
      <c r="KMF50" s="429"/>
      <c r="KMG50" s="429"/>
      <c r="KMH50" s="429"/>
      <c r="KMI50" s="429"/>
      <c r="KMJ50" s="429"/>
      <c r="KMK50" s="429"/>
      <c r="KML50" s="429"/>
      <c r="KMM50" s="429"/>
      <c r="KMN50" s="429"/>
      <c r="KMO50" s="429"/>
      <c r="KMP50" s="429"/>
      <c r="KMQ50" s="429"/>
      <c r="KMR50" s="429"/>
      <c r="KMS50" s="429"/>
      <c r="KMT50" s="429"/>
      <c r="KMU50" s="429"/>
      <c r="KMV50" s="429"/>
      <c r="KMW50" s="429"/>
      <c r="KMX50" s="429"/>
      <c r="KMY50" s="429"/>
      <c r="KMZ50" s="429"/>
      <c r="KNA50" s="429"/>
      <c r="KNB50" s="429"/>
      <c r="KNC50" s="429"/>
      <c r="KND50" s="429"/>
      <c r="KNE50" s="429"/>
      <c r="KNF50" s="429"/>
      <c r="KNG50" s="429"/>
      <c r="KNH50" s="429"/>
      <c r="KNI50" s="429"/>
      <c r="KNJ50" s="429"/>
      <c r="KNK50" s="429"/>
      <c r="KNL50" s="429"/>
      <c r="KNM50" s="429"/>
      <c r="KNN50" s="429"/>
      <c r="KNO50" s="429"/>
      <c r="KNP50" s="429"/>
      <c r="KNQ50" s="429"/>
      <c r="KNR50" s="429"/>
      <c r="KNS50" s="429"/>
      <c r="KNT50" s="429"/>
      <c r="KNU50" s="429"/>
      <c r="KNV50" s="429"/>
      <c r="KNW50" s="429"/>
      <c r="KNX50" s="429"/>
      <c r="KNY50" s="429"/>
      <c r="KNZ50" s="429"/>
      <c r="KOA50" s="429"/>
      <c r="KOB50" s="429"/>
      <c r="KOC50" s="429"/>
      <c r="KOD50" s="429"/>
      <c r="KOE50" s="429"/>
      <c r="KOF50" s="429"/>
      <c r="KOG50" s="429"/>
      <c r="KOH50" s="429"/>
      <c r="KOI50" s="429"/>
      <c r="KOJ50" s="429"/>
      <c r="KOK50" s="429"/>
      <c r="KOL50" s="429"/>
      <c r="KOM50" s="429"/>
      <c r="KON50" s="429"/>
      <c r="KOO50" s="429"/>
      <c r="KOP50" s="429"/>
      <c r="KOQ50" s="429"/>
      <c r="KOR50" s="429"/>
      <c r="KOS50" s="429"/>
      <c r="KOT50" s="429"/>
      <c r="KOU50" s="429"/>
      <c r="KOV50" s="429"/>
      <c r="KOW50" s="429"/>
      <c r="KOX50" s="429"/>
      <c r="KOY50" s="429"/>
      <c r="KOZ50" s="429"/>
      <c r="KPA50" s="429"/>
      <c r="KPB50" s="429"/>
      <c r="KPC50" s="429"/>
      <c r="KPD50" s="429"/>
      <c r="KPE50" s="429"/>
      <c r="KPF50" s="429"/>
      <c r="KPG50" s="429"/>
      <c r="KPH50" s="429"/>
      <c r="KPI50" s="429"/>
      <c r="KPJ50" s="429"/>
      <c r="KPK50" s="429"/>
      <c r="KPL50" s="429"/>
      <c r="KPM50" s="429"/>
      <c r="KPN50" s="429"/>
      <c r="KPO50" s="429"/>
      <c r="KPP50" s="429"/>
      <c r="KPQ50" s="429"/>
      <c r="KPR50" s="429"/>
      <c r="KPS50" s="429"/>
      <c r="KPT50" s="429"/>
      <c r="KPU50" s="429"/>
      <c r="KPV50" s="429"/>
      <c r="KPW50" s="429"/>
      <c r="KPX50" s="429"/>
      <c r="KPY50" s="429"/>
      <c r="KPZ50" s="429"/>
      <c r="KQA50" s="429"/>
      <c r="KQB50" s="429"/>
      <c r="KQC50" s="429"/>
      <c r="KQD50" s="429"/>
      <c r="KQE50" s="429"/>
      <c r="KQF50" s="429"/>
      <c r="KQG50" s="429"/>
      <c r="KQH50" s="429"/>
      <c r="KQI50" s="429"/>
      <c r="KQJ50" s="429"/>
      <c r="KQK50" s="429"/>
      <c r="KQL50" s="429"/>
      <c r="KQM50" s="429"/>
      <c r="KQN50" s="429"/>
      <c r="KQO50" s="429"/>
      <c r="KQP50" s="429"/>
      <c r="KQQ50" s="429"/>
      <c r="KQR50" s="429"/>
      <c r="KQS50" s="429"/>
      <c r="KQT50" s="429"/>
      <c r="KQU50" s="429"/>
      <c r="KQV50" s="429"/>
      <c r="KQW50" s="429"/>
      <c r="KQX50" s="429"/>
      <c r="KQY50" s="429"/>
      <c r="KQZ50" s="429"/>
      <c r="KRA50" s="429"/>
      <c r="KRB50" s="429"/>
      <c r="KRC50" s="429"/>
      <c r="KRD50" s="429"/>
      <c r="KRE50" s="429"/>
      <c r="KRF50" s="429"/>
      <c r="KRG50" s="429"/>
      <c r="KRH50" s="429"/>
      <c r="KRI50" s="429"/>
      <c r="KRJ50" s="429"/>
      <c r="KRK50" s="429"/>
      <c r="KRL50" s="429"/>
      <c r="KRM50" s="429"/>
      <c r="KRN50" s="429"/>
      <c r="KRO50" s="429"/>
      <c r="KRP50" s="429"/>
      <c r="KRQ50" s="429"/>
      <c r="KRR50" s="429"/>
      <c r="KRS50" s="429"/>
      <c r="KRT50" s="429"/>
      <c r="KRU50" s="429"/>
      <c r="KRV50" s="429"/>
      <c r="KRW50" s="429"/>
      <c r="KRX50" s="429"/>
      <c r="KRY50" s="429"/>
      <c r="KRZ50" s="429"/>
      <c r="KSA50" s="429"/>
      <c r="KSB50" s="429"/>
      <c r="KSC50" s="429"/>
      <c r="KSD50" s="429"/>
      <c r="KSE50" s="429"/>
      <c r="KSF50" s="429"/>
      <c r="KSG50" s="429"/>
      <c r="KSH50" s="429"/>
      <c r="KSI50" s="429"/>
      <c r="KSJ50" s="429"/>
      <c r="KSK50" s="429"/>
      <c r="KSL50" s="429"/>
      <c r="KSM50" s="429"/>
      <c r="KSN50" s="429"/>
      <c r="KSO50" s="429"/>
      <c r="KSP50" s="429"/>
      <c r="KSQ50" s="429"/>
      <c r="KSR50" s="429"/>
      <c r="KSS50" s="429"/>
      <c r="KST50" s="429"/>
      <c r="KSU50" s="429"/>
      <c r="KSV50" s="429"/>
      <c r="KSW50" s="429"/>
      <c r="KSX50" s="429"/>
      <c r="KSY50" s="429"/>
      <c r="KSZ50" s="429"/>
      <c r="KTA50" s="429"/>
      <c r="KTB50" s="429"/>
      <c r="KTC50" s="429"/>
      <c r="KTD50" s="429"/>
      <c r="KTE50" s="429"/>
      <c r="KTF50" s="429"/>
      <c r="KTG50" s="429"/>
      <c r="KTH50" s="429"/>
      <c r="KTI50" s="429"/>
      <c r="KTJ50" s="429"/>
      <c r="KTK50" s="429"/>
      <c r="KTL50" s="429"/>
      <c r="KTM50" s="429"/>
      <c r="KTN50" s="429"/>
      <c r="KTO50" s="429"/>
      <c r="KTP50" s="429"/>
      <c r="KTQ50" s="429"/>
      <c r="KTR50" s="429"/>
      <c r="KTS50" s="429"/>
      <c r="KTT50" s="429"/>
      <c r="KTU50" s="429"/>
      <c r="KTV50" s="429"/>
      <c r="KTW50" s="429"/>
      <c r="KTX50" s="429"/>
      <c r="KTY50" s="429"/>
      <c r="KTZ50" s="429"/>
      <c r="KUA50" s="429"/>
      <c r="KUB50" s="429"/>
      <c r="KUC50" s="429"/>
      <c r="KUD50" s="429"/>
      <c r="KUE50" s="429"/>
      <c r="KUF50" s="429"/>
      <c r="KUG50" s="429"/>
      <c r="KUH50" s="429"/>
      <c r="KUI50" s="429"/>
      <c r="KUJ50" s="429"/>
      <c r="KUK50" s="429"/>
      <c r="KUL50" s="429"/>
      <c r="KUM50" s="429"/>
      <c r="KUN50" s="429"/>
      <c r="KUO50" s="429"/>
      <c r="KUP50" s="429"/>
      <c r="KUQ50" s="429"/>
      <c r="KUR50" s="429"/>
      <c r="KUS50" s="429"/>
      <c r="KUT50" s="429"/>
      <c r="KUU50" s="429"/>
      <c r="KUV50" s="429"/>
      <c r="KUW50" s="429"/>
      <c r="KUX50" s="429"/>
      <c r="KUY50" s="429"/>
      <c r="KUZ50" s="429"/>
      <c r="KVA50" s="429"/>
      <c r="KVB50" s="429"/>
      <c r="KVC50" s="429"/>
      <c r="KVD50" s="429"/>
      <c r="KVE50" s="429"/>
      <c r="KVF50" s="429"/>
      <c r="KVG50" s="429"/>
      <c r="KVH50" s="429"/>
      <c r="KVI50" s="429"/>
      <c r="KVJ50" s="429"/>
      <c r="KVK50" s="429"/>
      <c r="KVL50" s="429"/>
      <c r="KVM50" s="429"/>
      <c r="KVN50" s="429"/>
      <c r="KVO50" s="429"/>
      <c r="KVP50" s="429"/>
      <c r="KVQ50" s="429"/>
      <c r="KVR50" s="429"/>
      <c r="KVS50" s="429"/>
      <c r="KVT50" s="429"/>
      <c r="KVU50" s="429"/>
      <c r="KVV50" s="429"/>
      <c r="KVW50" s="429"/>
      <c r="KVX50" s="429"/>
      <c r="KVY50" s="429"/>
      <c r="KVZ50" s="429"/>
      <c r="KWA50" s="429"/>
      <c r="KWB50" s="429"/>
      <c r="KWC50" s="429"/>
      <c r="KWD50" s="429"/>
      <c r="KWE50" s="429"/>
      <c r="KWF50" s="429"/>
      <c r="KWG50" s="429"/>
      <c r="KWH50" s="429"/>
      <c r="KWI50" s="429"/>
      <c r="KWJ50" s="429"/>
      <c r="KWK50" s="429"/>
      <c r="KWL50" s="429"/>
      <c r="KWM50" s="429"/>
      <c r="KWN50" s="429"/>
      <c r="KWO50" s="429"/>
      <c r="KWP50" s="429"/>
      <c r="KWQ50" s="429"/>
      <c r="KWR50" s="429"/>
      <c r="KWS50" s="429"/>
      <c r="KWT50" s="429"/>
      <c r="KWU50" s="429"/>
      <c r="KWV50" s="429"/>
      <c r="KWW50" s="429"/>
      <c r="KWX50" s="429"/>
      <c r="KWY50" s="429"/>
      <c r="KWZ50" s="429"/>
      <c r="KXA50" s="429"/>
      <c r="KXB50" s="429"/>
      <c r="KXC50" s="429"/>
      <c r="KXD50" s="429"/>
      <c r="KXE50" s="429"/>
      <c r="KXF50" s="429"/>
      <c r="KXG50" s="429"/>
      <c r="KXH50" s="429"/>
      <c r="KXI50" s="429"/>
      <c r="KXJ50" s="429"/>
      <c r="KXK50" s="429"/>
      <c r="KXL50" s="429"/>
      <c r="KXM50" s="429"/>
      <c r="KXN50" s="429"/>
      <c r="KXO50" s="429"/>
      <c r="KXP50" s="429"/>
      <c r="KXQ50" s="429"/>
      <c r="KXR50" s="429"/>
      <c r="KXS50" s="429"/>
      <c r="KXT50" s="429"/>
      <c r="KXU50" s="429"/>
      <c r="KXV50" s="429"/>
      <c r="KXW50" s="429"/>
      <c r="KXX50" s="429"/>
      <c r="KXY50" s="429"/>
      <c r="KXZ50" s="429"/>
      <c r="KYA50" s="429"/>
      <c r="KYB50" s="429"/>
      <c r="KYC50" s="429"/>
      <c r="KYD50" s="429"/>
      <c r="KYE50" s="429"/>
      <c r="KYF50" s="429"/>
      <c r="KYG50" s="429"/>
      <c r="KYH50" s="429"/>
      <c r="KYI50" s="429"/>
      <c r="KYJ50" s="429"/>
      <c r="KYK50" s="429"/>
      <c r="KYL50" s="429"/>
      <c r="KYM50" s="429"/>
      <c r="KYN50" s="429"/>
      <c r="KYO50" s="429"/>
      <c r="KYP50" s="429"/>
      <c r="KYQ50" s="429"/>
      <c r="KYR50" s="429"/>
      <c r="KYS50" s="429"/>
      <c r="KYT50" s="429"/>
      <c r="KYU50" s="429"/>
      <c r="KYV50" s="429"/>
      <c r="KYW50" s="429"/>
      <c r="KYX50" s="429"/>
      <c r="KYY50" s="429"/>
      <c r="KYZ50" s="429"/>
      <c r="KZA50" s="429"/>
      <c r="KZB50" s="429"/>
      <c r="KZC50" s="429"/>
      <c r="KZD50" s="429"/>
      <c r="KZE50" s="429"/>
      <c r="KZF50" s="429"/>
      <c r="KZG50" s="429"/>
      <c r="KZH50" s="429"/>
      <c r="KZI50" s="429"/>
      <c r="KZJ50" s="429"/>
      <c r="KZK50" s="429"/>
      <c r="KZL50" s="429"/>
      <c r="KZM50" s="429"/>
      <c r="KZN50" s="429"/>
      <c r="KZO50" s="429"/>
      <c r="KZP50" s="429"/>
      <c r="KZQ50" s="429"/>
      <c r="KZR50" s="429"/>
      <c r="KZS50" s="429"/>
      <c r="KZT50" s="429"/>
      <c r="KZU50" s="429"/>
      <c r="KZV50" s="429"/>
      <c r="KZW50" s="429"/>
      <c r="KZX50" s="429"/>
      <c r="KZY50" s="429"/>
      <c r="KZZ50" s="429"/>
      <c r="LAA50" s="429"/>
      <c r="LAB50" s="429"/>
      <c r="LAC50" s="429"/>
      <c r="LAD50" s="429"/>
      <c r="LAE50" s="429"/>
      <c r="LAF50" s="429"/>
      <c r="LAG50" s="429"/>
      <c r="LAH50" s="429"/>
      <c r="LAI50" s="429"/>
      <c r="LAJ50" s="429"/>
      <c r="LAK50" s="429"/>
      <c r="LAL50" s="429"/>
      <c r="LAM50" s="429"/>
      <c r="LAN50" s="429"/>
      <c r="LAO50" s="429"/>
      <c r="LAP50" s="429"/>
      <c r="LAQ50" s="429"/>
      <c r="LAR50" s="429"/>
      <c r="LAS50" s="429"/>
      <c r="LAT50" s="429"/>
      <c r="LAU50" s="429"/>
      <c r="LAV50" s="429"/>
      <c r="LAW50" s="429"/>
      <c r="LAX50" s="429"/>
      <c r="LAY50" s="429"/>
      <c r="LAZ50" s="429"/>
      <c r="LBA50" s="429"/>
      <c r="LBB50" s="429"/>
      <c r="LBC50" s="429"/>
      <c r="LBD50" s="429"/>
      <c r="LBE50" s="429"/>
      <c r="LBF50" s="429"/>
      <c r="LBG50" s="429"/>
      <c r="LBH50" s="429"/>
      <c r="LBI50" s="429"/>
      <c r="LBJ50" s="429"/>
      <c r="LBK50" s="429"/>
      <c r="LBL50" s="429"/>
      <c r="LBM50" s="429"/>
      <c r="LBN50" s="429"/>
      <c r="LBO50" s="429"/>
      <c r="LBP50" s="429"/>
      <c r="LBQ50" s="429"/>
      <c r="LBR50" s="429"/>
      <c r="LBS50" s="429"/>
      <c r="LBT50" s="429"/>
      <c r="LBU50" s="429"/>
      <c r="LBV50" s="429"/>
      <c r="LBW50" s="429"/>
      <c r="LBX50" s="429"/>
      <c r="LBY50" s="429"/>
      <c r="LBZ50" s="429"/>
      <c r="LCA50" s="429"/>
      <c r="LCB50" s="429"/>
      <c r="LCC50" s="429"/>
      <c r="LCD50" s="429"/>
      <c r="LCE50" s="429"/>
      <c r="LCF50" s="429"/>
      <c r="LCG50" s="429"/>
      <c r="LCH50" s="429"/>
      <c r="LCI50" s="429"/>
      <c r="LCJ50" s="429"/>
      <c r="LCK50" s="429"/>
      <c r="LCL50" s="429"/>
      <c r="LCM50" s="429"/>
      <c r="LCN50" s="429"/>
      <c r="LCO50" s="429"/>
      <c r="LCP50" s="429"/>
      <c r="LCQ50" s="429"/>
      <c r="LCR50" s="429"/>
      <c r="LCS50" s="429"/>
      <c r="LCT50" s="429"/>
      <c r="LCU50" s="429"/>
      <c r="LCV50" s="429"/>
      <c r="LCW50" s="429"/>
      <c r="LCX50" s="429"/>
      <c r="LCY50" s="429"/>
      <c r="LCZ50" s="429"/>
      <c r="LDA50" s="429"/>
      <c r="LDB50" s="429"/>
      <c r="LDC50" s="429"/>
      <c r="LDD50" s="429"/>
      <c r="LDE50" s="429"/>
      <c r="LDF50" s="429"/>
      <c r="LDG50" s="429"/>
      <c r="LDH50" s="429"/>
      <c r="LDI50" s="429"/>
      <c r="LDJ50" s="429"/>
      <c r="LDK50" s="429"/>
      <c r="LDL50" s="429"/>
      <c r="LDM50" s="429"/>
      <c r="LDN50" s="429"/>
      <c r="LDO50" s="429"/>
      <c r="LDP50" s="429"/>
      <c r="LDQ50" s="429"/>
      <c r="LDR50" s="429"/>
      <c r="LDS50" s="429"/>
      <c r="LDT50" s="429"/>
      <c r="LDU50" s="429"/>
      <c r="LDV50" s="429"/>
      <c r="LDW50" s="429"/>
      <c r="LDX50" s="429"/>
      <c r="LDY50" s="429"/>
      <c r="LDZ50" s="429"/>
      <c r="LEA50" s="429"/>
      <c r="LEB50" s="429"/>
      <c r="LEC50" s="429"/>
      <c r="LED50" s="429"/>
      <c r="LEE50" s="429"/>
      <c r="LEF50" s="429"/>
      <c r="LEG50" s="429"/>
      <c r="LEH50" s="429"/>
      <c r="LEI50" s="429"/>
      <c r="LEJ50" s="429"/>
      <c r="LEK50" s="429"/>
      <c r="LEL50" s="429"/>
      <c r="LEM50" s="429"/>
      <c r="LEN50" s="429"/>
      <c r="LEO50" s="429"/>
      <c r="LEP50" s="429"/>
      <c r="LEQ50" s="429"/>
      <c r="LER50" s="429"/>
      <c r="LES50" s="429"/>
      <c r="LET50" s="429"/>
      <c r="LEU50" s="429"/>
      <c r="LEV50" s="429"/>
      <c r="LEW50" s="429"/>
      <c r="LEX50" s="429"/>
      <c r="LEY50" s="429"/>
      <c r="LEZ50" s="429"/>
      <c r="LFA50" s="429"/>
      <c r="LFB50" s="429"/>
      <c r="LFC50" s="429"/>
      <c r="LFD50" s="429"/>
      <c r="LFE50" s="429"/>
      <c r="LFF50" s="429"/>
      <c r="LFG50" s="429"/>
      <c r="LFH50" s="429"/>
      <c r="LFI50" s="429"/>
      <c r="LFJ50" s="429"/>
      <c r="LFK50" s="429"/>
      <c r="LFL50" s="429"/>
      <c r="LFM50" s="429"/>
      <c r="LFN50" s="429"/>
      <c r="LFO50" s="429"/>
      <c r="LFP50" s="429"/>
      <c r="LFQ50" s="429"/>
      <c r="LFR50" s="429"/>
      <c r="LFS50" s="429"/>
      <c r="LFT50" s="429"/>
      <c r="LFU50" s="429"/>
      <c r="LFV50" s="429"/>
      <c r="LFW50" s="429"/>
      <c r="LFX50" s="429"/>
      <c r="LFY50" s="429"/>
      <c r="LFZ50" s="429"/>
      <c r="LGA50" s="429"/>
      <c r="LGB50" s="429"/>
      <c r="LGC50" s="429"/>
      <c r="LGD50" s="429"/>
      <c r="LGE50" s="429"/>
      <c r="LGF50" s="429"/>
      <c r="LGG50" s="429"/>
      <c r="LGH50" s="429"/>
      <c r="LGI50" s="429"/>
      <c r="LGJ50" s="429"/>
      <c r="LGK50" s="429"/>
      <c r="LGL50" s="429"/>
      <c r="LGM50" s="429"/>
      <c r="LGN50" s="429"/>
      <c r="LGO50" s="429"/>
      <c r="LGP50" s="429"/>
      <c r="LGQ50" s="429"/>
      <c r="LGR50" s="429"/>
      <c r="LGS50" s="429"/>
      <c r="LGT50" s="429"/>
      <c r="LGU50" s="429"/>
      <c r="LGV50" s="429"/>
      <c r="LGW50" s="429"/>
      <c r="LGX50" s="429"/>
      <c r="LGY50" s="429"/>
      <c r="LGZ50" s="429"/>
      <c r="LHA50" s="429"/>
      <c r="LHB50" s="429"/>
      <c r="LHC50" s="429"/>
      <c r="LHD50" s="429"/>
      <c r="LHE50" s="429"/>
      <c r="LHF50" s="429"/>
      <c r="LHG50" s="429"/>
      <c r="LHH50" s="429"/>
      <c r="LHI50" s="429"/>
      <c r="LHJ50" s="429"/>
      <c r="LHK50" s="429"/>
      <c r="LHL50" s="429"/>
      <c r="LHM50" s="429"/>
      <c r="LHN50" s="429"/>
      <c r="LHO50" s="429"/>
      <c r="LHP50" s="429"/>
      <c r="LHQ50" s="429"/>
      <c r="LHR50" s="429"/>
      <c r="LHS50" s="429"/>
      <c r="LHT50" s="429"/>
      <c r="LHU50" s="429"/>
      <c r="LHV50" s="429"/>
      <c r="LHW50" s="429"/>
      <c r="LHX50" s="429"/>
      <c r="LHY50" s="429"/>
      <c r="LHZ50" s="429"/>
      <c r="LIA50" s="429"/>
      <c r="LIB50" s="429"/>
      <c r="LIC50" s="429"/>
      <c r="LID50" s="429"/>
      <c r="LIE50" s="429"/>
      <c r="LIF50" s="429"/>
      <c r="LIG50" s="429"/>
      <c r="LIH50" s="429"/>
      <c r="LII50" s="429"/>
      <c r="LIJ50" s="429"/>
      <c r="LIK50" s="429"/>
      <c r="LIL50" s="429"/>
      <c r="LIM50" s="429"/>
      <c r="LIN50" s="429"/>
      <c r="LIO50" s="429"/>
      <c r="LIP50" s="429"/>
      <c r="LIQ50" s="429"/>
      <c r="LIR50" s="429"/>
      <c r="LIS50" s="429"/>
      <c r="LIT50" s="429"/>
      <c r="LIU50" s="429"/>
      <c r="LIV50" s="429"/>
      <c r="LIW50" s="429"/>
      <c r="LIX50" s="429"/>
      <c r="LIY50" s="429"/>
      <c r="LIZ50" s="429"/>
      <c r="LJA50" s="429"/>
      <c r="LJB50" s="429"/>
      <c r="LJC50" s="429"/>
      <c r="LJD50" s="429"/>
      <c r="LJE50" s="429"/>
      <c r="LJF50" s="429"/>
      <c r="LJG50" s="429"/>
      <c r="LJH50" s="429"/>
      <c r="LJI50" s="429"/>
      <c r="LJJ50" s="429"/>
      <c r="LJK50" s="429"/>
      <c r="LJL50" s="429"/>
      <c r="LJM50" s="429"/>
      <c r="LJN50" s="429"/>
      <c r="LJO50" s="429"/>
      <c r="LJP50" s="429"/>
      <c r="LJQ50" s="429"/>
      <c r="LJR50" s="429"/>
      <c r="LJS50" s="429"/>
      <c r="LJT50" s="429"/>
      <c r="LJU50" s="429"/>
      <c r="LJV50" s="429"/>
      <c r="LJW50" s="429"/>
      <c r="LJX50" s="429"/>
      <c r="LJY50" s="429"/>
      <c r="LJZ50" s="429"/>
      <c r="LKA50" s="429"/>
      <c r="LKB50" s="429"/>
      <c r="LKC50" s="429"/>
      <c r="LKD50" s="429"/>
      <c r="LKE50" s="429"/>
      <c r="LKF50" s="429"/>
      <c r="LKG50" s="429"/>
      <c r="LKH50" s="429"/>
      <c r="LKI50" s="429"/>
      <c r="LKJ50" s="429"/>
      <c r="LKK50" s="429"/>
      <c r="LKL50" s="429"/>
      <c r="LKM50" s="429"/>
      <c r="LKN50" s="429"/>
      <c r="LKO50" s="429"/>
      <c r="LKP50" s="429"/>
      <c r="LKQ50" s="429"/>
      <c r="LKR50" s="429"/>
      <c r="LKS50" s="429"/>
      <c r="LKT50" s="429"/>
      <c r="LKU50" s="429"/>
      <c r="LKV50" s="429"/>
      <c r="LKW50" s="429"/>
      <c r="LKX50" s="429"/>
      <c r="LKY50" s="429"/>
      <c r="LKZ50" s="429"/>
      <c r="LLA50" s="429"/>
      <c r="LLB50" s="429"/>
      <c r="LLC50" s="429"/>
      <c r="LLD50" s="429"/>
      <c r="LLE50" s="429"/>
      <c r="LLF50" s="429"/>
      <c r="LLG50" s="429"/>
      <c r="LLH50" s="429"/>
      <c r="LLI50" s="429"/>
      <c r="LLJ50" s="429"/>
      <c r="LLK50" s="429"/>
      <c r="LLL50" s="429"/>
      <c r="LLM50" s="429"/>
      <c r="LLN50" s="429"/>
      <c r="LLO50" s="429"/>
      <c r="LLP50" s="429"/>
      <c r="LLQ50" s="429"/>
      <c r="LLR50" s="429"/>
      <c r="LLS50" s="429"/>
      <c r="LLT50" s="429"/>
      <c r="LLU50" s="429"/>
      <c r="LLV50" s="429"/>
      <c r="LLW50" s="429"/>
      <c r="LLX50" s="429"/>
      <c r="LLY50" s="429"/>
      <c r="LLZ50" s="429"/>
      <c r="LMA50" s="429"/>
      <c r="LMB50" s="429"/>
      <c r="LMC50" s="429"/>
      <c r="LMD50" s="429"/>
      <c r="LME50" s="429"/>
      <c r="LMF50" s="429"/>
      <c r="LMG50" s="429"/>
      <c r="LMH50" s="429"/>
      <c r="LMI50" s="429"/>
      <c r="LMJ50" s="429"/>
      <c r="LMK50" s="429"/>
      <c r="LML50" s="429"/>
      <c r="LMM50" s="429"/>
      <c r="LMN50" s="429"/>
      <c r="LMO50" s="429"/>
      <c r="LMP50" s="429"/>
      <c r="LMQ50" s="429"/>
      <c r="LMR50" s="429"/>
      <c r="LMS50" s="429"/>
      <c r="LMT50" s="429"/>
      <c r="LMU50" s="429"/>
      <c r="LMV50" s="429"/>
      <c r="LMW50" s="429"/>
      <c r="LMX50" s="429"/>
      <c r="LMY50" s="429"/>
      <c r="LMZ50" s="429"/>
      <c r="LNA50" s="429"/>
      <c r="LNB50" s="429"/>
      <c r="LNC50" s="429"/>
      <c r="LND50" s="429"/>
      <c r="LNE50" s="429"/>
      <c r="LNF50" s="429"/>
      <c r="LNG50" s="429"/>
      <c r="LNH50" s="429"/>
      <c r="LNI50" s="429"/>
      <c r="LNJ50" s="429"/>
      <c r="LNK50" s="429"/>
      <c r="LNL50" s="429"/>
      <c r="LNM50" s="429"/>
      <c r="LNN50" s="429"/>
      <c r="LNO50" s="429"/>
      <c r="LNP50" s="429"/>
      <c r="LNQ50" s="429"/>
      <c r="LNR50" s="429"/>
      <c r="LNS50" s="429"/>
      <c r="LNT50" s="429"/>
      <c r="LNU50" s="429"/>
      <c r="LNV50" s="429"/>
      <c r="LNW50" s="429"/>
      <c r="LNX50" s="429"/>
      <c r="LNY50" s="429"/>
      <c r="LNZ50" s="429"/>
      <c r="LOA50" s="429"/>
      <c r="LOB50" s="429"/>
      <c r="LOC50" s="429"/>
      <c r="LOD50" s="429"/>
      <c r="LOE50" s="429"/>
      <c r="LOF50" s="429"/>
      <c r="LOG50" s="429"/>
      <c r="LOH50" s="429"/>
      <c r="LOI50" s="429"/>
      <c r="LOJ50" s="429"/>
      <c r="LOK50" s="429"/>
      <c r="LOL50" s="429"/>
      <c r="LOM50" s="429"/>
      <c r="LON50" s="429"/>
      <c r="LOO50" s="429"/>
      <c r="LOP50" s="429"/>
      <c r="LOQ50" s="429"/>
      <c r="LOR50" s="429"/>
      <c r="LOS50" s="429"/>
      <c r="LOT50" s="429"/>
      <c r="LOU50" s="429"/>
      <c r="LOV50" s="429"/>
      <c r="LOW50" s="429"/>
      <c r="LOX50" s="429"/>
      <c r="LOY50" s="429"/>
      <c r="LOZ50" s="429"/>
      <c r="LPA50" s="429"/>
      <c r="LPB50" s="429"/>
      <c r="LPC50" s="429"/>
      <c r="LPD50" s="429"/>
      <c r="LPE50" s="429"/>
      <c r="LPF50" s="429"/>
      <c r="LPG50" s="429"/>
      <c r="LPH50" s="429"/>
      <c r="LPI50" s="429"/>
      <c r="LPJ50" s="429"/>
      <c r="LPK50" s="429"/>
      <c r="LPL50" s="429"/>
      <c r="LPM50" s="429"/>
      <c r="LPN50" s="429"/>
      <c r="LPO50" s="429"/>
      <c r="LPP50" s="429"/>
      <c r="LPQ50" s="429"/>
      <c r="LPR50" s="429"/>
      <c r="LPS50" s="429"/>
      <c r="LPT50" s="429"/>
      <c r="LPU50" s="429"/>
      <c r="LPV50" s="429"/>
      <c r="LPW50" s="429"/>
      <c r="LPX50" s="429"/>
      <c r="LPY50" s="429"/>
      <c r="LPZ50" s="429"/>
      <c r="LQA50" s="429"/>
      <c r="LQB50" s="429"/>
      <c r="LQC50" s="429"/>
      <c r="LQD50" s="429"/>
      <c r="LQE50" s="429"/>
      <c r="LQF50" s="429"/>
      <c r="LQG50" s="429"/>
      <c r="LQH50" s="429"/>
      <c r="LQI50" s="429"/>
      <c r="LQJ50" s="429"/>
      <c r="LQK50" s="429"/>
      <c r="LQL50" s="429"/>
      <c r="LQM50" s="429"/>
      <c r="LQN50" s="429"/>
      <c r="LQO50" s="429"/>
      <c r="LQP50" s="429"/>
      <c r="LQQ50" s="429"/>
      <c r="LQR50" s="429"/>
      <c r="LQS50" s="429"/>
      <c r="LQT50" s="429"/>
      <c r="LQU50" s="429"/>
      <c r="LQV50" s="429"/>
      <c r="LQW50" s="429"/>
      <c r="LQX50" s="429"/>
      <c r="LQY50" s="429"/>
      <c r="LQZ50" s="429"/>
      <c r="LRA50" s="429"/>
      <c r="LRB50" s="429"/>
      <c r="LRC50" s="429"/>
      <c r="LRD50" s="429"/>
      <c r="LRE50" s="429"/>
      <c r="LRF50" s="429"/>
      <c r="LRG50" s="429"/>
      <c r="LRH50" s="429"/>
      <c r="LRI50" s="429"/>
      <c r="LRJ50" s="429"/>
      <c r="LRK50" s="429"/>
      <c r="LRL50" s="429"/>
      <c r="LRM50" s="429"/>
      <c r="LRN50" s="429"/>
      <c r="LRO50" s="429"/>
      <c r="LRP50" s="429"/>
      <c r="LRQ50" s="429"/>
      <c r="LRR50" s="429"/>
      <c r="LRS50" s="429"/>
      <c r="LRT50" s="429"/>
      <c r="LRU50" s="429"/>
      <c r="LRV50" s="429"/>
      <c r="LRW50" s="429"/>
      <c r="LRX50" s="429"/>
      <c r="LRY50" s="429"/>
      <c r="LRZ50" s="429"/>
      <c r="LSA50" s="429"/>
      <c r="LSB50" s="429"/>
      <c r="LSC50" s="429"/>
      <c r="LSD50" s="429"/>
      <c r="LSE50" s="429"/>
      <c r="LSF50" s="429"/>
      <c r="LSG50" s="429"/>
      <c r="LSH50" s="429"/>
      <c r="LSI50" s="429"/>
      <c r="LSJ50" s="429"/>
      <c r="LSK50" s="429"/>
      <c r="LSL50" s="429"/>
      <c r="LSM50" s="429"/>
      <c r="LSN50" s="429"/>
      <c r="LSO50" s="429"/>
      <c r="LSP50" s="429"/>
      <c r="LSQ50" s="429"/>
      <c r="LSR50" s="429"/>
      <c r="LSS50" s="429"/>
      <c r="LST50" s="429"/>
      <c r="LSU50" s="429"/>
      <c r="LSV50" s="429"/>
      <c r="LSW50" s="429"/>
      <c r="LSX50" s="429"/>
      <c r="LSY50" s="429"/>
      <c r="LSZ50" s="429"/>
      <c r="LTA50" s="429"/>
      <c r="LTB50" s="429"/>
      <c r="LTC50" s="429"/>
      <c r="LTD50" s="429"/>
      <c r="LTE50" s="429"/>
      <c r="LTF50" s="429"/>
      <c r="LTG50" s="429"/>
      <c r="LTH50" s="429"/>
      <c r="LTI50" s="429"/>
      <c r="LTJ50" s="429"/>
      <c r="LTK50" s="429"/>
      <c r="LTL50" s="429"/>
      <c r="LTM50" s="429"/>
      <c r="LTN50" s="429"/>
      <c r="LTO50" s="429"/>
      <c r="LTP50" s="429"/>
      <c r="LTQ50" s="429"/>
      <c r="LTR50" s="429"/>
      <c r="LTS50" s="429"/>
      <c r="LTT50" s="429"/>
      <c r="LTU50" s="429"/>
      <c r="LTV50" s="429"/>
      <c r="LTW50" s="429"/>
      <c r="LTX50" s="429"/>
      <c r="LTY50" s="429"/>
      <c r="LTZ50" s="429"/>
      <c r="LUA50" s="429"/>
      <c r="LUB50" s="429"/>
      <c r="LUC50" s="429"/>
      <c r="LUD50" s="429"/>
      <c r="LUE50" s="429"/>
      <c r="LUF50" s="429"/>
      <c r="LUG50" s="429"/>
      <c r="LUH50" s="429"/>
      <c r="LUI50" s="429"/>
      <c r="LUJ50" s="429"/>
      <c r="LUK50" s="429"/>
      <c r="LUL50" s="429"/>
      <c r="LUM50" s="429"/>
      <c r="LUN50" s="429"/>
      <c r="LUO50" s="429"/>
      <c r="LUP50" s="429"/>
      <c r="LUQ50" s="429"/>
      <c r="LUR50" s="429"/>
      <c r="LUS50" s="429"/>
      <c r="LUT50" s="429"/>
      <c r="LUU50" s="429"/>
      <c r="LUV50" s="429"/>
      <c r="LUW50" s="429"/>
      <c r="LUX50" s="429"/>
      <c r="LUY50" s="429"/>
      <c r="LUZ50" s="429"/>
      <c r="LVA50" s="429"/>
      <c r="LVB50" s="429"/>
      <c r="LVC50" s="429"/>
      <c r="LVD50" s="429"/>
      <c r="LVE50" s="429"/>
      <c r="LVF50" s="429"/>
      <c r="LVG50" s="429"/>
      <c r="LVH50" s="429"/>
      <c r="LVI50" s="429"/>
      <c r="LVJ50" s="429"/>
      <c r="LVK50" s="429"/>
      <c r="LVL50" s="429"/>
      <c r="LVM50" s="429"/>
      <c r="LVN50" s="429"/>
      <c r="LVO50" s="429"/>
      <c r="LVP50" s="429"/>
      <c r="LVQ50" s="429"/>
      <c r="LVR50" s="429"/>
      <c r="LVS50" s="429"/>
      <c r="LVT50" s="429"/>
      <c r="LVU50" s="429"/>
      <c r="LVV50" s="429"/>
      <c r="LVW50" s="429"/>
      <c r="LVX50" s="429"/>
      <c r="LVY50" s="429"/>
      <c r="LVZ50" s="429"/>
      <c r="LWA50" s="429"/>
      <c r="LWB50" s="429"/>
      <c r="LWC50" s="429"/>
      <c r="LWD50" s="429"/>
      <c r="LWE50" s="429"/>
      <c r="LWF50" s="429"/>
      <c r="LWG50" s="429"/>
      <c r="LWH50" s="429"/>
      <c r="LWI50" s="429"/>
      <c r="LWJ50" s="429"/>
      <c r="LWK50" s="429"/>
      <c r="LWL50" s="429"/>
      <c r="LWM50" s="429"/>
      <c r="LWN50" s="429"/>
      <c r="LWO50" s="429"/>
      <c r="LWP50" s="429"/>
      <c r="LWQ50" s="429"/>
      <c r="LWR50" s="429"/>
      <c r="LWS50" s="429"/>
      <c r="LWT50" s="429"/>
      <c r="LWU50" s="429"/>
      <c r="LWV50" s="429"/>
      <c r="LWW50" s="429"/>
      <c r="LWX50" s="429"/>
      <c r="LWY50" s="429"/>
      <c r="LWZ50" s="429"/>
      <c r="LXA50" s="429"/>
      <c r="LXB50" s="429"/>
      <c r="LXC50" s="429"/>
      <c r="LXD50" s="429"/>
      <c r="LXE50" s="429"/>
      <c r="LXF50" s="429"/>
      <c r="LXG50" s="429"/>
      <c r="LXH50" s="429"/>
      <c r="LXI50" s="429"/>
      <c r="LXJ50" s="429"/>
      <c r="LXK50" s="429"/>
      <c r="LXL50" s="429"/>
      <c r="LXM50" s="429"/>
      <c r="LXN50" s="429"/>
      <c r="LXO50" s="429"/>
      <c r="LXP50" s="429"/>
      <c r="LXQ50" s="429"/>
      <c r="LXR50" s="429"/>
      <c r="LXS50" s="429"/>
      <c r="LXT50" s="429"/>
      <c r="LXU50" s="429"/>
      <c r="LXV50" s="429"/>
      <c r="LXW50" s="429"/>
      <c r="LXX50" s="429"/>
      <c r="LXY50" s="429"/>
      <c r="LXZ50" s="429"/>
      <c r="LYA50" s="429"/>
      <c r="LYB50" s="429"/>
      <c r="LYC50" s="429"/>
      <c r="LYD50" s="429"/>
      <c r="LYE50" s="429"/>
      <c r="LYF50" s="429"/>
      <c r="LYG50" s="429"/>
      <c r="LYH50" s="429"/>
      <c r="LYI50" s="429"/>
      <c r="LYJ50" s="429"/>
      <c r="LYK50" s="429"/>
      <c r="LYL50" s="429"/>
      <c r="LYM50" s="429"/>
      <c r="LYN50" s="429"/>
      <c r="LYO50" s="429"/>
      <c r="LYP50" s="429"/>
      <c r="LYQ50" s="429"/>
      <c r="LYR50" s="429"/>
      <c r="LYS50" s="429"/>
      <c r="LYT50" s="429"/>
      <c r="LYU50" s="429"/>
      <c r="LYV50" s="429"/>
      <c r="LYW50" s="429"/>
      <c r="LYX50" s="429"/>
      <c r="LYY50" s="429"/>
      <c r="LYZ50" s="429"/>
      <c r="LZA50" s="429"/>
      <c r="LZB50" s="429"/>
      <c r="LZC50" s="429"/>
      <c r="LZD50" s="429"/>
      <c r="LZE50" s="429"/>
      <c r="LZF50" s="429"/>
      <c r="LZG50" s="429"/>
      <c r="LZH50" s="429"/>
      <c r="LZI50" s="429"/>
      <c r="LZJ50" s="429"/>
      <c r="LZK50" s="429"/>
      <c r="LZL50" s="429"/>
      <c r="LZM50" s="429"/>
      <c r="LZN50" s="429"/>
      <c r="LZO50" s="429"/>
      <c r="LZP50" s="429"/>
      <c r="LZQ50" s="429"/>
      <c r="LZR50" s="429"/>
      <c r="LZS50" s="429"/>
      <c r="LZT50" s="429"/>
      <c r="LZU50" s="429"/>
      <c r="LZV50" s="429"/>
      <c r="LZW50" s="429"/>
      <c r="LZX50" s="429"/>
      <c r="LZY50" s="429"/>
      <c r="LZZ50" s="429"/>
      <c r="MAA50" s="429"/>
      <c r="MAB50" s="429"/>
      <c r="MAC50" s="429"/>
      <c r="MAD50" s="429"/>
      <c r="MAE50" s="429"/>
      <c r="MAF50" s="429"/>
      <c r="MAG50" s="429"/>
      <c r="MAH50" s="429"/>
      <c r="MAI50" s="429"/>
      <c r="MAJ50" s="429"/>
      <c r="MAK50" s="429"/>
      <c r="MAL50" s="429"/>
      <c r="MAM50" s="429"/>
      <c r="MAN50" s="429"/>
      <c r="MAO50" s="429"/>
      <c r="MAP50" s="429"/>
      <c r="MAQ50" s="429"/>
      <c r="MAR50" s="429"/>
      <c r="MAS50" s="429"/>
      <c r="MAT50" s="429"/>
      <c r="MAU50" s="429"/>
      <c r="MAV50" s="429"/>
      <c r="MAW50" s="429"/>
      <c r="MAX50" s="429"/>
      <c r="MAY50" s="429"/>
      <c r="MAZ50" s="429"/>
      <c r="MBA50" s="429"/>
      <c r="MBB50" s="429"/>
      <c r="MBC50" s="429"/>
      <c r="MBD50" s="429"/>
      <c r="MBE50" s="429"/>
      <c r="MBF50" s="429"/>
      <c r="MBG50" s="429"/>
      <c r="MBH50" s="429"/>
      <c r="MBI50" s="429"/>
      <c r="MBJ50" s="429"/>
      <c r="MBK50" s="429"/>
      <c r="MBL50" s="429"/>
      <c r="MBM50" s="429"/>
      <c r="MBN50" s="429"/>
      <c r="MBO50" s="429"/>
      <c r="MBP50" s="429"/>
      <c r="MBQ50" s="429"/>
      <c r="MBR50" s="429"/>
      <c r="MBS50" s="429"/>
      <c r="MBT50" s="429"/>
      <c r="MBU50" s="429"/>
      <c r="MBV50" s="429"/>
      <c r="MBW50" s="429"/>
      <c r="MBX50" s="429"/>
      <c r="MBY50" s="429"/>
      <c r="MBZ50" s="429"/>
      <c r="MCA50" s="429"/>
      <c r="MCB50" s="429"/>
      <c r="MCC50" s="429"/>
      <c r="MCD50" s="429"/>
      <c r="MCE50" s="429"/>
      <c r="MCF50" s="429"/>
      <c r="MCG50" s="429"/>
      <c r="MCH50" s="429"/>
      <c r="MCI50" s="429"/>
      <c r="MCJ50" s="429"/>
      <c r="MCK50" s="429"/>
      <c r="MCL50" s="429"/>
      <c r="MCM50" s="429"/>
      <c r="MCN50" s="429"/>
      <c r="MCO50" s="429"/>
      <c r="MCP50" s="429"/>
      <c r="MCQ50" s="429"/>
      <c r="MCR50" s="429"/>
      <c r="MCS50" s="429"/>
      <c r="MCT50" s="429"/>
      <c r="MCU50" s="429"/>
      <c r="MCV50" s="429"/>
      <c r="MCW50" s="429"/>
      <c r="MCX50" s="429"/>
      <c r="MCY50" s="429"/>
      <c r="MCZ50" s="429"/>
      <c r="MDA50" s="429"/>
      <c r="MDB50" s="429"/>
      <c r="MDC50" s="429"/>
      <c r="MDD50" s="429"/>
      <c r="MDE50" s="429"/>
      <c r="MDF50" s="429"/>
      <c r="MDG50" s="429"/>
      <c r="MDH50" s="429"/>
      <c r="MDI50" s="429"/>
      <c r="MDJ50" s="429"/>
      <c r="MDK50" s="429"/>
      <c r="MDL50" s="429"/>
      <c r="MDM50" s="429"/>
      <c r="MDN50" s="429"/>
      <c r="MDO50" s="429"/>
      <c r="MDP50" s="429"/>
      <c r="MDQ50" s="429"/>
      <c r="MDR50" s="429"/>
      <c r="MDS50" s="429"/>
      <c r="MDT50" s="429"/>
      <c r="MDU50" s="429"/>
      <c r="MDV50" s="429"/>
      <c r="MDW50" s="429"/>
      <c r="MDX50" s="429"/>
      <c r="MDY50" s="429"/>
      <c r="MDZ50" s="429"/>
      <c r="MEA50" s="429"/>
      <c r="MEB50" s="429"/>
      <c r="MEC50" s="429"/>
      <c r="MED50" s="429"/>
      <c r="MEE50" s="429"/>
      <c r="MEF50" s="429"/>
      <c r="MEG50" s="429"/>
      <c r="MEH50" s="429"/>
      <c r="MEI50" s="429"/>
      <c r="MEJ50" s="429"/>
      <c r="MEK50" s="429"/>
      <c r="MEL50" s="429"/>
      <c r="MEM50" s="429"/>
      <c r="MEN50" s="429"/>
      <c r="MEO50" s="429"/>
      <c r="MEP50" s="429"/>
      <c r="MEQ50" s="429"/>
      <c r="MER50" s="429"/>
      <c r="MES50" s="429"/>
      <c r="MET50" s="429"/>
      <c r="MEU50" s="429"/>
      <c r="MEV50" s="429"/>
      <c r="MEW50" s="429"/>
      <c r="MEX50" s="429"/>
      <c r="MEY50" s="429"/>
      <c r="MEZ50" s="429"/>
      <c r="MFA50" s="429"/>
      <c r="MFB50" s="429"/>
      <c r="MFC50" s="429"/>
      <c r="MFD50" s="429"/>
      <c r="MFE50" s="429"/>
      <c r="MFF50" s="429"/>
      <c r="MFG50" s="429"/>
      <c r="MFH50" s="429"/>
      <c r="MFI50" s="429"/>
      <c r="MFJ50" s="429"/>
      <c r="MFK50" s="429"/>
      <c r="MFL50" s="429"/>
      <c r="MFM50" s="429"/>
      <c r="MFN50" s="429"/>
      <c r="MFO50" s="429"/>
      <c r="MFP50" s="429"/>
      <c r="MFQ50" s="429"/>
      <c r="MFR50" s="429"/>
      <c r="MFS50" s="429"/>
      <c r="MFT50" s="429"/>
      <c r="MFU50" s="429"/>
      <c r="MFV50" s="429"/>
      <c r="MFW50" s="429"/>
      <c r="MFX50" s="429"/>
      <c r="MFY50" s="429"/>
      <c r="MFZ50" s="429"/>
      <c r="MGA50" s="429"/>
      <c r="MGB50" s="429"/>
      <c r="MGC50" s="429"/>
      <c r="MGD50" s="429"/>
      <c r="MGE50" s="429"/>
      <c r="MGF50" s="429"/>
      <c r="MGG50" s="429"/>
      <c r="MGH50" s="429"/>
      <c r="MGI50" s="429"/>
      <c r="MGJ50" s="429"/>
      <c r="MGK50" s="429"/>
      <c r="MGL50" s="429"/>
      <c r="MGM50" s="429"/>
      <c r="MGN50" s="429"/>
      <c r="MGO50" s="429"/>
      <c r="MGP50" s="429"/>
      <c r="MGQ50" s="429"/>
      <c r="MGR50" s="429"/>
      <c r="MGS50" s="429"/>
      <c r="MGT50" s="429"/>
      <c r="MGU50" s="429"/>
      <c r="MGV50" s="429"/>
      <c r="MGW50" s="429"/>
      <c r="MGX50" s="429"/>
      <c r="MGY50" s="429"/>
      <c r="MGZ50" s="429"/>
      <c r="MHA50" s="429"/>
      <c r="MHB50" s="429"/>
      <c r="MHC50" s="429"/>
      <c r="MHD50" s="429"/>
      <c r="MHE50" s="429"/>
      <c r="MHF50" s="429"/>
      <c r="MHG50" s="429"/>
      <c r="MHH50" s="429"/>
      <c r="MHI50" s="429"/>
      <c r="MHJ50" s="429"/>
      <c r="MHK50" s="429"/>
      <c r="MHL50" s="429"/>
      <c r="MHM50" s="429"/>
      <c r="MHN50" s="429"/>
      <c r="MHO50" s="429"/>
      <c r="MHP50" s="429"/>
      <c r="MHQ50" s="429"/>
      <c r="MHR50" s="429"/>
      <c r="MHS50" s="429"/>
      <c r="MHT50" s="429"/>
      <c r="MHU50" s="429"/>
      <c r="MHV50" s="429"/>
      <c r="MHW50" s="429"/>
      <c r="MHX50" s="429"/>
      <c r="MHY50" s="429"/>
      <c r="MHZ50" s="429"/>
      <c r="MIA50" s="429"/>
      <c r="MIB50" s="429"/>
      <c r="MIC50" s="429"/>
      <c r="MID50" s="429"/>
      <c r="MIE50" s="429"/>
      <c r="MIF50" s="429"/>
      <c r="MIG50" s="429"/>
      <c r="MIH50" s="429"/>
      <c r="MII50" s="429"/>
      <c r="MIJ50" s="429"/>
      <c r="MIK50" s="429"/>
      <c r="MIL50" s="429"/>
      <c r="MIM50" s="429"/>
      <c r="MIN50" s="429"/>
      <c r="MIO50" s="429"/>
      <c r="MIP50" s="429"/>
      <c r="MIQ50" s="429"/>
      <c r="MIR50" s="429"/>
      <c r="MIS50" s="429"/>
      <c r="MIT50" s="429"/>
      <c r="MIU50" s="429"/>
      <c r="MIV50" s="429"/>
      <c r="MIW50" s="429"/>
      <c r="MIX50" s="429"/>
      <c r="MIY50" s="429"/>
      <c r="MIZ50" s="429"/>
      <c r="MJA50" s="429"/>
      <c r="MJB50" s="429"/>
      <c r="MJC50" s="429"/>
      <c r="MJD50" s="429"/>
      <c r="MJE50" s="429"/>
      <c r="MJF50" s="429"/>
      <c r="MJG50" s="429"/>
      <c r="MJH50" s="429"/>
      <c r="MJI50" s="429"/>
      <c r="MJJ50" s="429"/>
      <c r="MJK50" s="429"/>
      <c r="MJL50" s="429"/>
      <c r="MJM50" s="429"/>
      <c r="MJN50" s="429"/>
      <c r="MJO50" s="429"/>
      <c r="MJP50" s="429"/>
      <c r="MJQ50" s="429"/>
      <c r="MJR50" s="429"/>
      <c r="MJS50" s="429"/>
      <c r="MJT50" s="429"/>
      <c r="MJU50" s="429"/>
      <c r="MJV50" s="429"/>
      <c r="MJW50" s="429"/>
      <c r="MJX50" s="429"/>
      <c r="MJY50" s="429"/>
      <c r="MJZ50" s="429"/>
      <c r="MKA50" s="429"/>
      <c r="MKB50" s="429"/>
      <c r="MKC50" s="429"/>
      <c r="MKD50" s="429"/>
      <c r="MKE50" s="429"/>
      <c r="MKF50" s="429"/>
      <c r="MKG50" s="429"/>
      <c r="MKH50" s="429"/>
      <c r="MKI50" s="429"/>
      <c r="MKJ50" s="429"/>
      <c r="MKK50" s="429"/>
      <c r="MKL50" s="429"/>
      <c r="MKM50" s="429"/>
      <c r="MKN50" s="429"/>
      <c r="MKO50" s="429"/>
      <c r="MKP50" s="429"/>
      <c r="MKQ50" s="429"/>
      <c r="MKR50" s="429"/>
      <c r="MKS50" s="429"/>
      <c r="MKT50" s="429"/>
      <c r="MKU50" s="429"/>
      <c r="MKV50" s="429"/>
      <c r="MKW50" s="429"/>
      <c r="MKX50" s="429"/>
      <c r="MKY50" s="429"/>
      <c r="MKZ50" s="429"/>
      <c r="MLA50" s="429"/>
      <c r="MLB50" s="429"/>
      <c r="MLC50" s="429"/>
      <c r="MLD50" s="429"/>
      <c r="MLE50" s="429"/>
      <c r="MLF50" s="429"/>
      <c r="MLG50" s="429"/>
      <c r="MLH50" s="429"/>
      <c r="MLI50" s="429"/>
      <c r="MLJ50" s="429"/>
      <c r="MLK50" s="429"/>
      <c r="MLL50" s="429"/>
      <c r="MLM50" s="429"/>
      <c r="MLN50" s="429"/>
      <c r="MLO50" s="429"/>
      <c r="MLP50" s="429"/>
      <c r="MLQ50" s="429"/>
      <c r="MLR50" s="429"/>
      <c r="MLS50" s="429"/>
      <c r="MLT50" s="429"/>
      <c r="MLU50" s="429"/>
      <c r="MLV50" s="429"/>
      <c r="MLW50" s="429"/>
      <c r="MLX50" s="429"/>
      <c r="MLY50" s="429"/>
      <c r="MLZ50" s="429"/>
      <c r="MMA50" s="429"/>
      <c r="MMB50" s="429"/>
      <c r="MMC50" s="429"/>
      <c r="MMD50" s="429"/>
      <c r="MME50" s="429"/>
      <c r="MMF50" s="429"/>
      <c r="MMG50" s="429"/>
      <c r="MMH50" s="429"/>
      <c r="MMI50" s="429"/>
      <c r="MMJ50" s="429"/>
      <c r="MMK50" s="429"/>
      <c r="MML50" s="429"/>
      <c r="MMM50" s="429"/>
      <c r="MMN50" s="429"/>
      <c r="MMO50" s="429"/>
      <c r="MMP50" s="429"/>
      <c r="MMQ50" s="429"/>
      <c r="MMR50" s="429"/>
      <c r="MMS50" s="429"/>
      <c r="MMT50" s="429"/>
      <c r="MMU50" s="429"/>
      <c r="MMV50" s="429"/>
      <c r="MMW50" s="429"/>
      <c r="MMX50" s="429"/>
      <c r="MMY50" s="429"/>
      <c r="MMZ50" s="429"/>
      <c r="MNA50" s="429"/>
      <c r="MNB50" s="429"/>
      <c r="MNC50" s="429"/>
      <c r="MND50" s="429"/>
      <c r="MNE50" s="429"/>
      <c r="MNF50" s="429"/>
      <c r="MNG50" s="429"/>
      <c r="MNH50" s="429"/>
      <c r="MNI50" s="429"/>
      <c r="MNJ50" s="429"/>
      <c r="MNK50" s="429"/>
      <c r="MNL50" s="429"/>
      <c r="MNM50" s="429"/>
      <c r="MNN50" s="429"/>
      <c r="MNO50" s="429"/>
      <c r="MNP50" s="429"/>
      <c r="MNQ50" s="429"/>
      <c r="MNR50" s="429"/>
      <c r="MNS50" s="429"/>
      <c r="MNT50" s="429"/>
      <c r="MNU50" s="429"/>
      <c r="MNV50" s="429"/>
      <c r="MNW50" s="429"/>
      <c r="MNX50" s="429"/>
      <c r="MNY50" s="429"/>
      <c r="MNZ50" s="429"/>
      <c r="MOA50" s="429"/>
      <c r="MOB50" s="429"/>
      <c r="MOC50" s="429"/>
      <c r="MOD50" s="429"/>
      <c r="MOE50" s="429"/>
      <c r="MOF50" s="429"/>
      <c r="MOG50" s="429"/>
      <c r="MOH50" s="429"/>
      <c r="MOI50" s="429"/>
      <c r="MOJ50" s="429"/>
      <c r="MOK50" s="429"/>
      <c r="MOL50" s="429"/>
      <c r="MOM50" s="429"/>
      <c r="MON50" s="429"/>
      <c r="MOO50" s="429"/>
      <c r="MOP50" s="429"/>
      <c r="MOQ50" s="429"/>
      <c r="MOR50" s="429"/>
      <c r="MOS50" s="429"/>
      <c r="MOT50" s="429"/>
      <c r="MOU50" s="429"/>
      <c r="MOV50" s="429"/>
      <c r="MOW50" s="429"/>
      <c r="MOX50" s="429"/>
      <c r="MOY50" s="429"/>
      <c r="MOZ50" s="429"/>
      <c r="MPA50" s="429"/>
      <c r="MPB50" s="429"/>
      <c r="MPC50" s="429"/>
      <c r="MPD50" s="429"/>
      <c r="MPE50" s="429"/>
      <c r="MPF50" s="429"/>
      <c r="MPG50" s="429"/>
      <c r="MPH50" s="429"/>
      <c r="MPI50" s="429"/>
      <c r="MPJ50" s="429"/>
      <c r="MPK50" s="429"/>
      <c r="MPL50" s="429"/>
      <c r="MPM50" s="429"/>
      <c r="MPN50" s="429"/>
      <c r="MPO50" s="429"/>
      <c r="MPP50" s="429"/>
      <c r="MPQ50" s="429"/>
      <c r="MPR50" s="429"/>
      <c r="MPS50" s="429"/>
      <c r="MPT50" s="429"/>
      <c r="MPU50" s="429"/>
      <c r="MPV50" s="429"/>
      <c r="MPW50" s="429"/>
      <c r="MPX50" s="429"/>
      <c r="MPY50" s="429"/>
      <c r="MPZ50" s="429"/>
      <c r="MQA50" s="429"/>
      <c r="MQB50" s="429"/>
      <c r="MQC50" s="429"/>
      <c r="MQD50" s="429"/>
      <c r="MQE50" s="429"/>
      <c r="MQF50" s="429"/>
      <c r="MQG50" s="429"/>
      <c r="MQH50" s="429"/>
      <c r="MQI50" s="429"/>
      <c r="MQJ50" s="429"/>
      <c r="MQK50" s="429"/>
      <c r="MQL50" s="429"/>
      <c r="MQM50" s="429"/>
      <c r="MQN50" s="429"/>
      <c r="MQO50" s="429"/>
      <c r="MQP50" s="429"/>
      <c r="MQQ50" s="429"/>
      <c r="MQR50" s="429"/>
      <c r="MQS50" s="429"/>
      <c r="MQT50" s="429"/>
      <c r="MQU50" s="429"/>
      <c r="MQV50" s="429"/>
      <c r="MQW50" s="429"/>
      <c r="MQX50" s="429"/>
      <c r="MQY50" s="429"/>
      <c r="MQZ50" s="429"/>
      <c r="MRA50" s="429"/>
      <c r="MRB50" s="429"/>
      <c r="MRC50" s="429"/>
      <c r="MRD50" s="429"/>
      <c r="MRE50" s="429"/>
      <c r="MRF50" s="429"/>
      <c r="MRG50" s="429"/>
      <c r="MRH50" s="429"/>
      <c r="MRI50" s="429"/>
      <c r="MRJ50" s="429"/>
      <c r="MRK50" s="429"/>
      <c r="MRL50" s="429"/>
      <c r="MRM50" s="429"/>
      <c r="MRN50" s="429"/>
      <c r="MRO50" s="429"/>
      <c r="MRP50" s="429"/>
      <c r="MRQ50" s="429"/>
      <c r="MRR50" s="429"/>
      <c r="MRS50" s="429"/>
      <c r="MRT50" s="429"/>
      <c r="MRU50" s="429"/>
      <c r="MRV50" s="429"/>
      <c r="MRW50" s="429"/>
      <c r="MRX50" s="429"/>
      <c r="MRY50" s="429"/>
      <c r="MRZ50" s="429"/>
      <c r="MSA50" s="429"/>
      <c r="MSB50" s="429"/>
      <c r="MSC50" s="429"/>
      <c r="MSD50" s="429"/>
      <c r="MSE50" s="429"/>
      <c r="MSF50" s="429"/>
      <c r="MSG50" s="429"/>
      <c r="MSH50" s="429"/>
      <c r="MSI50" s="429"/>
      <c r="MSJ50" s="429"/>
      <c r="MSK50" s="429"/>
      <c r="MSL50" s="429"/>
      <c r="MSM50" s="429"/>
      <c r="MSN50" s="429"/>
      <c r="MSO50" s="429"/>
      <c r="MSP50" s="429"/>
      <c r="MSQ50" s="429"/>
      <c r="MSR50" s="429"/>
      <c r="MSS50" s="429"/>
      <c r="MST50" s="429"/>
      <c r="MSU50" s="429"/>
      <c r="MSV50" s="429"/>
      <c r="MSW50" s="429"/>
      <c r="MSX50" s="429"/>
      <c r="MSY50" s="429"/>
      <c r="MSZ50" s="429"/>
      <c r="MTA50" s="429"/>
      <c r="MTB50" s="429"/>
      <c r="MTC50" s="429"/>
      <c r="MTD50" s="429"/>
      <c r="MTE50" s="429"/>
      <c r="MTF50" s="429"/>
      <c r="MTG50" s="429"/>
      <c r="MTH50" s="429"/>
      <c r="MTI50" s="429"/>
      <c r="MTJ50" s="429"/>
      <c r="MTK50" s="429"/>
      <c r="MTL50" s="429"/>
      <c r="MTM50" s="429"/>
      <c r="MTN50" s="429"/>
      <c r="MTO50" s="429"/>
      <c r="MTP50" s="429"/>
      <c r="MTQ50" s="429"/>
      <c r="MTR50" s="429"/>
      <c r="MTS50" s="429"/>
      <c r="MTT50" s="429"/>
      <c r="MTU50" s="429"/>
      <c r="MTV50" s="429"/>
      <c r="MTW50" s="429"/>
      <c r="MTX50" s="429"/>
      <c r="MTY50" s="429"/>
      <c r="MTZ50" s="429"/>
      <c r="MUA50" s="429"/>
      <c r="MUB50" s="429"/>
      <c r="MUC50" s="429"/>
      <c r="MUD50" s="429"/>
      <c r="MUE50" s="429"/>
      <c r="MUF50" s="429"/>
      <c r="MUG50" s="429"/>
      <c r="MUH50" s="429"/>
      <c r="MUI50" s="429"/>
      <c r="MUJ50" s="429"/>
      <c r="MUK50" s="429"/>
      <c r="MUL50" s="429"/>
      <c r="MUM50" s="429"/>
      <c r="MUN50" s="429"/>
      <c r="MUO50" s="429"/>
      <c r="MUP50" s="429"/>
      <c r="MUQ50" s="429"/>
      <c r="MUR50" s="429"/>
      <c r="MUS50" s="429"/>
      <c r="MUT50" s="429"/>
      <c r="MUU50" s="429"/>
      <c r="MUV50" s="429"/>
      <c r="MUW50" s="429"/>
      <c r="MUX50" s="429"/>
      <c r="MUY50" s="429"/>
      <c r="MUZ50" s="429"/>
      <c r="MVA50" s="429"/>
      <c r="MVB50" s="429"/>
      <c r="MVC50" s="429"/>
      <c r="MVD50" s="429"/>
      <c r="MVE50" s="429"/>
      <c r="MVF50" s="429"/>
      <c r="MVG50" s="429"/>
      <c r="MVH50" s="429"/>
      <c r="MVI50" s="429"/>
      <c r="MVJ50" s="429"/>
      <c r="MVK50" s="429"/>
      <c r="MVL50" s="429"/>
      <c r="MVM50" s="429"/>
      <c r="MVN50" s="429"/>
      <c r="MVO50" s="429"/>
      <c r="MVP50" s="429"/>
      <c r="MVQ50" s="429"/>
      <c r="MVR50" s="429"/>
      <c r="MVS50" s="429"/>
      <c r="MVT50" s="429"/>
      <c r="MVU50" s="429"/>
      <c r="MVV50" s="429"/>
      <c r="MVW50" s="429"/>
      <c r="MVX50" s="429"/>
      <c r="MVY50" s="429"/>
      <c r="MVZ50" s="429"/>
      <c r="MWA50" s="429"/>
      <c r="MWB50" s="429"/>
      <c r="MWC50" s="429"/>
      <c r="MWD50" s="429"/>
      <c r="MWE50" s="429"/>
      <c r="MWF50" s="429"/>
      <c r="MWG50" s="429"/>
      <c r="MWH50" s="429"/>
      <c r="MWI50" s="429"/>
      <c r="MWJ50" s="429"/>
      <c r="MWK50" s="429"/>
      <c r="MWL50" s="429"/>
      <c r="MWM50" s="429"/>
      <c r="MWN50" s="429"/>
      <c r="MWO50" s="429"/>
      <c r="MWP50" s="429"/>
      <c r="MWQ50" s="429"/>
      <c r="MWR50" s="429"/>
      <c r="MWS50" s="429"/>
      <c r="MWT50" s="429"/>
      <c r="MWU50" s="429"/>
      <c r="MWV50" s="429"/>
      <c r="MWW50" s="429"/>
      <c r="MWX50" s="429"/>
      <c r="MWY50" s="429"/>
      <c r="MWZ50" s="429"/>
      <c r="MXA50" s="429"/>
      <c r="MXB50" s="429"/>
      <c r="MXC50" s="429"/>
      <c r="MXD50" s="429"/>
      <c r="MXE50" s="429"/>
      <c r="MXF50" s="429"/>
      <c r="MXG50" s="429"/>
      <c r="MXH50" s="429"/>
      <c r="MXI50" s="429"/>
      <c r="MXJ50" s="429"/>
      <c r="MXK50" s="429"/>
      <c r="MXL50" s="429"/>
      <c r="MXM50" s="429"/>
      <c r="MXN50" s="429"/>
      <c r="MXO50" s="429"/>
      <c r="MXP50" s="429"/>
      <c r="MXQ50" s="429"/>
      <c r="MXR50" s="429"/>
      <c r="MXS50" s="429"/>
      <c r="MXT50" s="429"/>
      <c r="MXU50" s="429"/>
      <c r="MXV50" s="429"/>
      <c r="MXW50" s="429"/>
      <c r="MXX50" s="429"/>
      <c r="MXY50" s="429"/>
      <c r="MXZ50" s="429"/>
      <c r="MYA50" s="429"/>
      <c r="MYB50" s="429"/>
      <c r="MYC50" s="429"/>
      <c r="MYD50" s="429"/>
      <c r="MYE50" s="429"/>
      <c r="MYF50" s="429"/>
      <c r="MYG50" s="429"/>
      <c r="MYH50" s="429"/>
      <c r="MYI50" s="429"/>
      <c r="MYJ50" s="429"/>
      <c r="MYK50" s="429"/>
      <c r="MYL50" s="429"/>
      <c r="MYM50" s="429"/>
      <c r="MYN50" s="429"/>
      <c r="MYO50" s="429"/>
      <c r="MYP50" s="429"/>
      <c r="MYQ50" s="429"/>
      <c r="MYR50" s="429"/>
      <c r="MYS50" s="429"/>
      <c r="MYT50" s="429"/>
      <c r="MYU50" s="429"/>
      <c r="MYV50" s="429"/>
      <c r="MYW50" s="429"/>
      <c r="MYX50" s="429"/>
      <c r="MYY50" s="429"/>
      <c r="MYZ50" s="429"/>
      <c r="MZA50" s="429"/>
      <c r="MZB50" s="429"/>
      <c r="MZC50" s="429"/>
      <c r="MZD50" s="429"/>
      <c r="MZE50" s="429"/>
      <c r="MZF50" s="429"/>
      <c r="MZG50" s="429"/>
      <c r="MZH50" s="429"/>
      <c r="MZI50" s="429"/>
      <c r="MZJ50" s="429"/>
      <c r="MZK50" s="429"/>
      <c r="MZL50" s="429"/>
      <c r="MZM50" s="429"/>
      <c r="MZN50" s="429"/>
      <c r="MZO50" s="429"/>
      <c r="MZP50" s="429"/>
      <c r="MZQ50" s="429"/>
      <c r="MZR50" s="429"/>
      <c r="MZS50" s="429"/>
      <c r="MZT50" s="429"/>
      <c r="MZU50" s="429"/>
      <c r="MZV50" s="429"/>
      <c r="MZW50" s="429"/>
      <c r="MZX50" s="429"/>
      <c r="MZY50" s="429"/>
      <c r="MZZ50" s="429"/>
      <c r="NAA50" s="429"/>
      <c r="NAB50" s="429"/>
      <c r="NAC50" s="429"/>
      <c r="NAD50" s="429"/>
      <c r="NAE50" s="429"/>
      <c r="NAF50" s="429"/>
      <c r="NAG50" s="429"/>
      <c r="NAH50" s="429"/>
      <c r="NAI50" s="429"/>
      <c r="NAJ50" s="429"/>
      <c r="NAK50" s="429"/>
      <c r="NAL50" s="429"/>
      <c r="NAM50" s="429"/>
      <c r="NAN50" s="429"/>
      <c r="NAO50" s="429"/>
      <c r="NAP50" s="429"/>
      <c r="NAQ50" s="429"/>
      <c r="NAR50" s="429"/>
      <c r="NAS50" s="429"/>
      <c r="NAT50" s="429"/>
      <c r="NAU50" s="429"/>
      <c r="NAV50" s="429"/>
      <c r="NAW50" s="429"/>
      <c r="NAX50" s="429"/>
      <c r="NAY50" s="429"/>
      <c r="NAZ50" s="429"/>
      <c r="NBA50" s="429"/>
      <c r="NBB50" s="429"/>
      <c r="NBC50" s="429"/>
      <c r="NBD50" s="429"/>
      <c r="NBE50" s="429"/>
      <c r="NBF50" s="429"/>
      <c r="NBG50" s="429"/>
      <c r="NBH50" s="429"/>
      <c r="NBI50" s="429"/>
      <c r="NBJ50" s="429"/>
      <c r="NBK50" s="429"/>
      <c r="NBL50" s="429"/>
      <c r="NBM50" s="429"/>
      <c r="NBN50" s="429"/>
      <c r="NBO50" s="429"/>
      <c r="NBP50" s="429"/>
      <c r="NBQ50" s="429"/>
      <c r="NBR50" s="429"/>
      <c r="NBS50" s="429"/>
      <c r="NBT50" s="429"/>
      <c r="NBU50" s="429"/>
      <c r="NBV50" s="429"/>
      <c r="NBW50" s="429"/>
      <c r="NBX50" s="429"/>
      <c r="NBY50" s="429"/>
      <c r="NBZ50" s="429"/>
      <c r="NCA50" s="429"/>
      <c r="NCB50" s="429"/>
      <c r="NCC50" s="429"/>
      <c r="NCD50" s="429"/>
      <c r="NCE50" s="429"/>
      <c r="NCF50" s="429"/>
      <c r="NCG50" s="429"/>
      <c r="NCH50" s="429"/>
      <c r="NCI50" s="429"/>
      <c r="NCJ50" s="429"/>
      <c r="NCK50" s="429"/>
      <c r="NCL50" s="429"/>
      <c r="NCM50" s="429"/>
      <c r="NCN50" s="429"/>
      <c r="NCO50" s="429"/>
      <c r="NCP50" s="429"/>
      <c r="NCQ50" s="429"/>
      <c r="NCR50" s="429"/>
      <c r="NCS50" s="429"/>
      <c r="NCT50" s="429"/>
      <c r="NCU50" s="429"/>
      <c r="NCV50" s="429"/>
      <c r="NCW50" s="429"/>
      <c r="NCX50" s="429"/>
      <c r="NCY50" s="429"/>
      <c r="NCZ50" s="429"/>
      <c r="NDA50" s="429"/>
      <c r="NDB50" s="429"/>
      <c r="NDC50" s="429"/>
      <c r="NDD50" s="429"/>
      <c r="NDE50" s="429"/>
      <c r="NDF50" s="429"/>
      <c r="NDG50" s="429"/>
      <c r="NDH50" s="429"/>
      <c r="NDI50" s="429"/>
      <c r="NDJ50" s="429"/>
      <c r="NDK50" s="429"/>
      <c r="NDL50" s="429"/>
      <c r="NDM50" s="429"/>
      <c r="NDN50" s="429"/>
      <c r="NDO50" s="429"/>
      <c r="NDP50" s="429"/>
      <c r="NDQ50" s="429"/>
      <c r="NDR50" s="429"/>
      <c r="NDS50" s="429"/>
      <c r="NDT50" s="429"/>
      <c r="NDU50" s="429"/>
      <c r="NDV50" s="429"/>
      <c r="NDW50" s="429"/>
      <c r="NDX50" s="429"/>
      <c r="NDY50" s="429"/>
      <c r="NDZ50" s="429"/>
      <c r="NEA50" s="429"/>
      <c r="NEB50" s="429"/>
      <c r="NEC50" s="429"/>
      <c r="NED50" s="429"/>
      <c r="NEE50" s="429"/>
      <c r="NEF50" s="429"/>
      <c r="NEG50" s="429"/>
      <c r="NEH50" s="429"/>
      <c r="NEI50" s="429"/>
      <c r="NEJ50" s="429"/>
      <c r="NEK50" s="429"/>
      <c r="NEL50" s="429"/>
      <c r="NEM50" s="429"/>
      <c r="NEN50" s="429"/>
      <c r="NEO50" s="429"/>
      <c r="NEP50" s="429"/>
      <c r="NEQ50" s="429"/>
      <c r="NER50" s="429"/>
      <c r="NES50" s="429"/>
      <c r="NET50" s="429"/>
      <c r="NEU50" s="429"/>
      <c r="NEV50" s="429"/>
      <c r="NEW50" s="429"/>
      <c r="NEX50" s="429"/>
      <c r="NEY50" s="429"/>
      <c r="NEZ50" s="429"/>
      <c r="NFA50" s="429"/>
      <c r="NFB50" s="429"/>
      <c r="NFC50" s="429"/>
      <c r="NFD50" s="429"/>
      <c r="NFE50" s="429"/>
      <c r="NFF50" s="429"/>
      <c r="NFG50" s="429"/>
      <c r="NFH50" s="429"/>
      <c r="NFI50" s="429"/>
      <c r="NFJ50" s="429"/>
      <c r="NFK50" s="429"/>
      <c r="NFL50" s="429"/>
      <c r="NFM50" s="429"/>
      <c r="NFN50" s="429"/>
      <c r="NFO50" s="429"/>
      <c r="NFP50" s="429"/>
      <c r="NFQ50" s="429"/>
      <c r="NFR50" s="429"/>
      <c r="NFS50" s="429"/>
      <c r="NFT50" s="429"/>
      <c r="NFU50" s="429"/>
      <c r="NFV50" s="429"/>
      <c r="NFW50" s="429"/>
      <c r="NFX50" s="429"/>
      <c r="NFY50" s="429"/>
      <c r="NFZ50" s="429"/>
      <c r="NGA50" s="429"/>
      <c r="NGB50" s="429"/>
      <c r="NGC50" s="429"/>
      <c r="NGD50" s="429"/>
      <c r="NGE50" s="429"/>
      <c r="NGF50" s="429"/>
      <c r="NGG50" s="429"/>
      <c r="NGH50" s="429"/>
      <c r="NGI50" s="429"/>
      <c r="NGJ50" s="429"/>
      <c r="NGK50" s="429"/>
      <c r="NGL50" s="429"/>
      <c r="NGM50" s="429"/>
      <c r="NGN50" s="429"/>
      <c r="NGO50" s="429"/>
      <c r="NGP50" s="429"/>
      <c r="NGQ50" s="429"/>
      <c r="NGR50" s="429"/>
      <c r="NGS50" s="429"/>
      <c r="NGT50" s="429"/>
      <c r="NGU50" s="429"/>
      <c r="NGV50" s="429"/>
      <c r="NGW50" s="429"/>
      <c r="NGX50" s="429"/>
      <c r="NGY50" s="429"/>
      <c r="NGZ50" s="429"/>
      <c r="NHA50" s="429"/>
      <c r="NHB50" s="429"/>
      <c r="NHC50" s="429"/>
      <c r="NHD50" s="429"/>
      <c r="NHE50" s="429"/>
      <c r="NHF50" s="429"/>
      <c r="NHG50" s="429"/>
      <c r="NHH50" s="429"/>
      <c r="NHI50" s="429"/>
      <c r="NHJ50" s="429"/>
      <c r="NHK50" s="429"/>
      <c r="NHL50" s="429"/>
      <c r="NHM50" s="429"/>
      <c r="NHN50" s="429"/>
      <c r="NHO50" s="429"/>
      <c r="NHP50" s="429"/>
      <c r="NHQ50" s="429"/>
      <c r="NHR50" s="429"/>
      <c r="NHS50" s="429"/>
      <c r="NHT50" s="429"/>
      <c r="NHU50" s="429"/>
      <c r="NHV50" s="429"/>
      <c r="NHW50" s="429"/>
      <c r="NHX50" s="429"/>
      <c r="NHY50" s="429"/>
      <c r="NHZ50" s="429"/>
      <c r="NIA50" s="429"/>
      <c r="NIB50" s="429"/>
      <c r="NIC50" s="429"/>
      <c r="NID50" s="429"/>
      <c r="NIE50" s="429"/>
      <c r="NIF50" s="429"/>
      <c r="NIG50" s="429"/>
      <c r="NIH50" s="429"/>
      <c r="NII50" s="429"/>
      <c r="NIJ50" s="429"/>
      <c r="NIK50" s="429"/>
      <c r="NIL50" s="429"/>
      <c r="NIM50" s="429"/>
      <c r="NIN50" s="429"/>
      <c r="NIO50" s="429"/>
      <c r="NIP50" s="429"/>
      <c r="NIQ50" s="429"/>
      <c r="NIR50" s="429"/>
      <c r="NIS50" s="429"/>
      <c r="NIT50" s="429"/>
      <c r="NIU50" s="429"/>
      <c r="NIV50" s="429"/>
      <c r="NIW50" s="429"/>
      <c r="NIX50" s="429"/>
      <c r="NIY50" s="429"/>
      <c r="NIZ50" s="429"/>
      <c r="NJA50" s="429"/>
      <c r="NJB50" s="429"/>
      <c r="NJC50" s="429"/>
      <c r="NJD50" s="429"/>
      <c r="NJE50" s="429"/>
      <c r="NJF50" s="429"/>
      <c r="NJG50" s="429"/>
      <c r="NJH50" s="429"/>
      <c r="NJI50" s="429"/>
      <c r="NJJ50" s="429"/>
      <c r="NJK50" s="429"/>
      <c r="NJL50" s="429"/>
      <c r="NJM50" s="429"/>
      <c r="NJN50" s="429"/>
      <c r="NJO50" s="429"/>
      <c r="NJP50" s="429"/>
      <c r="NJQ50" s="429"/>
      <c r="NJR50" s="429"/>
      <c r="NJS50" s="429"/>
      <c r="NJT50" s="429"/>
      <c r="NJU50" s="429"/>
      <c r="NJV50" s="429"/>
      <c r="NJW50" s="429"/>
      <c r="NJX50" s="429"/>
      <c r="NJY50" s="429"/>
      <c r="NJZ50" s="429"/>
      <c r="NKA50" s="429"/>
      <c r="NKB50" s="429"/>
      <c r="NKC50" s="429"/>
      <c r="NKD50" s="429"/>
      <c r="NKE50" s="429"/>
      <c r="NKF50" s="429"/>
      <c r="NKG50" s="429"/>
      <c r="NKH50" s="429"/>
      <c r="NKI50" s="429"/>
      <c r="NKJ50" s="429"/>
      <c r="NKK50" s="429"/>
      <c r="NKL50" s="429"/>
      <c r="NKM50" s="429"/>
      <c r="NKN50" s="429"/>
      <c r="NKO50" s="429"/>
      <c r="NKP50" s="429"/>
      <c r="NKQ50" s="429"/>
      <c r="NKR50" s="429"/>
      <c r="NKS50" s="429"/>
      <c r="NKT50" s="429"/>
      <c r="NKU50" s="429"/>
      <c r="NKV50" s="429"/>
      <c r="NKW50" s="429"/>
      <c r="NKX50" s="429"/>
      <c r="NKY50" s="429"/>
      <c r="NKZ50" s="429"/>
      <c r="NLA50" s="429"/>
      <c r="NLB50" s="429"/>
      <c r="NLC50" s="429"/>
      <c r="NLD50" s="429"/>
      <c r="NLE50" s="429"/>
      <c r="NLF50" s="429"/>
      <c r="NLG50" s="429"/>
      <c r="NLH50" s="429"/>
      <c r="NLI50" s="429"/>
      <c r="NLJ50" s="429"/>
      <c r="NLK50" s="429"/>
      <c r="NLL50" s="429"/>
      <c r="NLM50" s="429"/>
      <c r="NLN50" s="429"/>
      <c r="NLO50" s="429"/>
      <c r="NLP50" s="429"/>
      <c r="NLQ50" s="429"/>
      <c r="NLR50" s="429"/>
      <c r="NLS50" s="429"/>
      <c r="NLT50" s="429"/>
      <c r="NLU50" s="429"/>
      <c r="NLV50" s="429"/>
      <c r="NLW50" s="429"/>
      <c r="NLX50" s="429"/>
      <c r="NLY50" s="429"/>
      <c r="NLZ50" s="429"/>
      <c r="NMA50" s="429"/>
      <c r="NMB50" s="429"/>
      <c r="NMC50" s="429"/>
      <c r="NMD50" s="429"/>
      <c r="NME50" s="429"/>
      <c r="NMF50" s="429"/>
      <c r="NMG50" s="429"/>
      <c r="NMH50" s="429"/>
      <c r="NMI50" s="429"/>
      <c r="NMJ50" s="429"/>
      <c r="NMK50" s="429"/>
      <c r="NML50" s="429"/>
      <c r="NMM50" s="429"/>
      <c r="NMN50" s="429"/>
      <c r="NMO50" s="429"/>
      <c r="NMP50" s="429"/>
      <c r="NMQ50" s="429"/>
      <c r="NMR50" s="429"/>
      <c r="NMS50" s="429"/>
      <c r="NMT50" s="429"/>
      <c r="NMU50" s="429"/>
      <c r="NMV50" s="429"/>
      <c r="NMW50" s="429"/>
      <c r="NMX50" s="429"/>
      <c r="NMY50" s="429"/>
      <c r="NMZ50" s="429"/>
      <c r="NNA50" s="429"/>
      <c r="NNB50" s="429"/>
      <c r="NNC50" s="429"/>
      <c r="NND50" s="429"/>
      <c r="NNE50" s="429"/>
      <c r="NNF50" s="429"/>
      <c r="NNG50" s="429"/>
      <c r="NNH50" s="429"/>
      <c r="NNI50" s="429"/>
      <c r="NNJ50" s="429"/>
      <c r="NNK50" s="429"/>
      <c r="NNL50" s="429"/>
      <c r="NNM50" s="429"/>
      <c r="NNN50" s="429"/>
      <c r="NNO50" s="429"/>
      <c r="NNP50" s="429"/>
      <c r="NNQ50" s="429"/>
      <c r="NNR50" s="429"/>
      <c r="NNS50" s="429"/>
      <c r="NNT50" s="429"/>
      <c r="NNU50" s="429"/>
      <c r="NNV50" s="429"/>
      <c r="NNW50" s="429"/>
      <c r="NNX50" s="429"/>
      <c r="NNY50" s="429"/>
      <c r="NNZ50" s="429"/>
      <c r="NOA50" s="429"/>
      <c r="NOB50" s="429"/>
      <c r="NOC50" s="429"/>
      <c r="NOD50" s="429"/>
      <c r="NOE50" s="429"/>
      <c r="NOF50" s="429"/>
      <c r="NOG50" s="429"/>
      <c r="NOH50" s="429"/>
      <c r="NOI50" s="429"/>
      <c r="NOJ50" s="429"/>
      <c r="NOK50" s="429"/>
      <c r="NOL50" s="429"/>
      <c r="NOM50" s="429"/>
      <c r="NON50" s="429"/>
      <c r="NOO50" s="429"/>
      <c r="NOP50" s="429"/>
      <c r="NOQ50" s="429"/>
      <c r="NOR50" s="429"/>
      <c r="NOS50" s="429"/>
      <c r="NOT50" s="429"/>
      <c r="NOU50" s="429"/>
      <c r="NOV50" s="429"/>
      <c r="NOW50" s="429"/>
      <c r="NOX50" s="429"/>
      <c r="NOY50" s="429"/>
      <c r="NOZ50" s="429"/>
      <c r="NPA50" s="429"/>
      <c r="NPB50" s="429"/>
      <c r="NPC50" s="429"/>
      <c r="NPD50" s="429"/>
      <c r="NPE50" s="429"/>
      <c r="NPF50" s="429"/>
      <c r="NPG50" s="429"/>
      <c r="NPH50" s="429"/>
      <c r="NPI50" s="429"/>
      <c r="NPJ50" s="429"/>
      <c r="NPK50" s="429"/>
      <c r="NPL50" s="429"/>
      <c r="NPM50" s="429"/>
      <c r="NPN50" s="429"/>
      <c r="NPO50" s="429"/>
      <c r="NPP50" s="429"/>
      <c r="NPQ50" s="429"/>
      <c r="NPR50" s="429"/>
      <c r="NPS50" s="429"/>
      <c r="NPT50" s="429"/>
      <c r="NPU50" s="429"/>
      <c r="NPV50" s="429"/>
      <c r="NPW50" s="429"/>
      <c r="NPX50" s="429"/>
      <c r="NPY50" s="429"/>
      <c r="NPZ50" s="429"/>
      <c r="NQA50" s="429"/>
      <c r="NQB50" s="429"/>
      <c r="NQC50" s="429"/>
      <c r="NQD50" s="429"/>
      <c r="NQE50" s="429"/>
      <c r="NQF50" s="429"/>
      <c r="NQG50" s="429"/>
      <c r="NQH50" s="429"/>
      <c r="NQI50" s="429"/>
      <c r="NQJ50" s="429"/>
      <c r="NQK50" s="429"/>
      <c r="NQL50" s="429"/>
      <c r="NQM50" s="429"/>
      <c r="NQN50" s="429"/>
      <c r="NQO50" s="429"/>
      <c r="NQP50" s="429"/>
      <c r="NQQ50" s="429"/>
      <c r="NQR50" s="429"/>
      <c r="NQS50" s="429"/>
      <c r="NQT50" s="429"/>
      <c r="NQU50" s="429"/>
      <c r="NQV50" s="429"/>
      <c r="NQW50" s="429"/>
      <c r="NQX50" s="429"/>
      <c r="NQY50" s="429"/>
      <c r="NQZ50" s="429"/>
      <c r="NRA50" s="429"/>
      <c r="NRB50" s="429"/>
      <c r="NRC50" s="429"/>
      <c r="NRD50" s="429"/>
      <c r="NRE50" s="429"/>
      <c r="NRF50" s="429"/>
      <c r="NRG50" s="429"/>
      <c r="NRH50" s="429"/>
      <c r="NRI50" s="429"/>
      <c r="NRJ50" s="429"/>
      <c r="NRK50" s="429"/>
      <c r="NRL50" s="429"/>
      <c r="NRM50" s="429"/>
      <c r="NRN50" s="429"/>
      <c r="NRO50" s="429"/>
      <c r="NRP50" s="429"/>
      <c r="NRQ50" s="429"/>
      <c r="NRR50" s="429"/>
      <c r="NRS50" s="429"/>
      <c r="NRT50" s="429"/>
      <c r="NRU50" s="429"/>
      <c r="NRV50" s="429"/>
      <c r="NRW50" s="429"/>
      <c r="NRX50" s="429"/>
      <c r="NRY50" s="429"/>
      <c r="NRZ50" s="429"/>
      <c r="NSA50" s="429"/>
      <c r="NSB50" s="429"/>
      <c r="NSC50" s="429"/>
      <c r="NSD50" s="429"/>
      <c r="NSE50" s="429"/>
      <c r="NSF50" s="429"/>
      <c r="NSG50" s="429"/>
      <c r="NSH50" s="429"/>
      <c r="NSI50" s="429"/>
      <c r="NSJ50" s="429"/>
      <c r="NSK50" s="429"/>
      <c r="NSL50" s="429"/>
      <c r="NSM50" s="429"/>
      <c r="NSN50" s="429"/>
      <c r="NSO50" s="429"/>
      <c r="NSP50" s="429"/>
      <c r="NSQ50" s="429"/>
      <c r="NSR50" s="429"/>
      <c r="NSS50" s="429"/>
      <c r="NST50" s="429"/>
      <c r="NSU50" s="429"/>
      <c r="NSV50" s="429"/>
      <c r="NSW50" s="429"/>
      <c r="NSX50" s="429"/>
      <c r="NSY50" s="429"/>
      <c r="NSZ50" s="429"/>
      <c r="NTA50" s="429"/>
      <c r="NTB50" s="429"/>
      <c r="NTC50" s="429"/>
      <c r="NTD50" s="429"/>
      <c r="NTE50" s="429"/>
      <c r="NTF50" s="429"/>
      <c r="NTG50" s="429"/>
      <c r="NTH50" s="429"/>
      <c r="NTI50" s="429"/>
      <c r="NTJ50" s="429"/>
      <c r="NTK50" s="429"/>
      <c r="NTL50" s="429"/>
      <c r="NTM50" s="429"/>
      <c r="NTN50" s="429"/>
      <c r="NTO50" s="429"/>
      <c r="NTP50" s="429"/>
      <c r="NTQ50" s="429"/>
      <c r="NTR50" s="429"/>
      <c r="NTS50" s="429"/>
      <c r="NTT50" s="429"/>
      <c r="NTU50" s="429"/>
      <c r="NTV50" s="429"/>
      <c r="NTW50" s="429"/>
      <c r="NTX50" s="429"/>
      <c r="NTY50" s="429"/>
      <c r="NTZ50" s="429"/>
      <c r="NUA50" s="429"/>
      <c r="NUB50" s="429"/>
      <c r="NUC50" s="429"/>
      <c r="NUD50" s="429"/>
      <c r="NUE50" s="429"/>
      <c r="NUF50" s="429"/>
      <c r="NUG50" s="429"/>
      <c r="NUH50" s="429"/>
      <c r="NUI50" s="429"/>
      <c r="NUJ50" s="429"/>
      <c r="NUK50" s="429"/>
      <c r="NUL50" s="429"/>
      <c r="NUM50" s="429"/>
      <c r="NUN50" s="429"/>
      <c r="NUO50" s="429"/>
      <c r="NUP50" s="429"/>
      <c r="NUQ50" s="429"/>
      <c r="NUR50" s="429"/>
      <c r="NUS50" s="429"/>
      <c r="NUT50" s="429"/>
      <c r="NUU50" s="429"/>
      <c r="NUV50" s="429"/>
      <c r="NUW50" s="429"/>
      <c r="NUX50" s="429"/>
      <c r="NUY50" s="429"/>
      <c r="NUZ50" s="429"/>
      <c r="NVA50" s="429"/>
      <c r="NVB50" s="429"/>
      <c r="NVC50" s="429"/>
      <c r="NVD50" s="429"/>
      <c r="NVE50" s="429"/>
      <c r="NVF50" s="429"/>
      <c r="NVG50" s="429"/>
      <c r="NVH50" s="429"/>
      <c r="NVI50" s="429"/>
      <c r="NVJ50" s="429"/>
      <c r="NVK50" s="429"/>
      <c r="NVL50" s="429"/>
      <c r="NVM50" s="429"/>
      <c r="NVN50" s="429"/>
      <c r="NVO50" s="429"/>
      <c r="NVP50" s="429"/>
      <c r="NVQ50" s="429"/>
      <c r="NVR50" s="429"/>
      <c r="NVS50" s="429"/>
      <c r="NVT50" s="429"/>
      <c r="NVU50" s="429"/>
      <c r="NVV50" s="429"/>
      <c r="NVW50" s="429"/>
      <c r="NVX50" s="429"/>
      <c r="NVY50" s="429"/>
      <c r="NVZ50" s="429"/>
      <c r="NWA50" s="429"/>
      <c r="NWB50" s="429"/>
      <c r="NWC50" s="429"/>
      <c r="NWD50" s="429"/>
      <c r="NWE50" s="429"/>
      <c r="NWF50" s="429"/>
      <c r="NWG50" s="429"/>
      <c r="NWH50" s="429"/>
      <c r="NWI50" s="429"/>
      <c r="NWJ50" s="429"/>
      <c r="NWK50" s="429"/>
      <c r="NWL50" s="429"/>
      <c r="NWM50" s="429"/>
      <c r="NWN50" s="429"/>
      <c r="NWO50" s="429"/>
      <c r="NWP50" s="429"/>
      <c r="NWQ50" s="429"/>
      <c r="NWR50" s="429"/>
      <c r="NWS50" s="429"/>
      <c r="NWT50" s="429"/>
      <c r="NWU50" s="429"/>
      <c r="NWV50" s="429"/>
      <c r="NWW50" s="429"/>
      <c r="NWX50" s="429"/>
      <c r="NWY50" s="429"/>
      <c r="NWZ50" s="429"/>
      <c r="NXA50" s="429"/>
      <c r="NXB50" s="429"/>
      <c r="NXC50" s="429"/>
      <c r="NXD50" s="429"/>
      <c r="NXE50" s="429"/>
      <c r="NXF50" s="429"/>
      <c r="NXG50" s="429"/>
      <c r="NXH50" s="429"/>
      <c r="NXI50" s="429"/>
      <c r="NXJ50" s="429"/>
      <c r="NXK50" s="429"/>
      <c r="NXL50" s="429"/>
      <c r="NXM50" s="429"/>
      <c r="NXN50" s="429"/>
      <c r="NXO50" s="429"/>
      <c r="NXP50" s="429"/>
      <c r="NXQ50" s="429"/>
      <c r="NXR50" s="429"/>
      <c r="NXS50" s="429"/>
      <c r="NXT50" s="429"/>
      <c r="NXU50" s="429"/>
      <c r="NXV50" s="429"/>
      <c r="NXW50" s="429"/>
      <c r="NXX50" s="429"/>
      <c r="NXY50" s="429"/>
      <c r="NXZ50" s="429"/>
      <c r="NYA50" s="429"/>
      <c r="NYB50" s="429"/>
      <c r="NYC50" s="429"/>
      <c r="NYD50" s="429"/>
      <c r="NYE50" s="429"/>
      <c r="NYF50" s="429"/>
      <c r="NYG50" s="429"/>
      <c r="NYH50" s="429"/>
      <c r="NYI50" s="429"/>
      <c r="NYJ50" s="429"/>
      <c r="NYK50" s="429"/>
      <c r="NYL50" s="429"/>
      <c r="NYM50" s="429"/>
      <c r="NYN50" s="429"/>
      <c r="NYO50" s="429"/>
      <c r="NYP50" s="429"/>
      <c r="NYQ50" s="429"/>
      <c r="NYR50" s="429"/>
      <c r="NYS50" s="429"/>
      <c r="NYT50" s="429"/>
      <c r="NYU50" s="429"/>
      <c r="NYV50" s="429"/>
      <c r="NYW50" s="429"/>
      <c r="NYX50" s="429"/>
      <c r="NYY50" s="429"/>
      <c r="NYZ50" s="429"/>
      <c r="NZA50" s="429"/>
      <c r="NZB50" s="429"/>
      <c r="NZC50" s="429"/>
      <c r="NZD50" s="429"/>
      <c r="NZE50" s="429"/>
      <c r="NZF50" s="429"/>
      <c r="NZG50" s="429"/>
      <c r="NZH50" s="429"/>
      <c r="NZI50" s="429"/>
      <c r="NZJ50" s="429"/>
      <c r="NZK50" s="429"/>
      <c r="NZL50" s="429"/>
      <c r="NZM50" s="429"/>
      <c r="NZN50" s="429"/>
      <c r="NZO50" s="429"/>
      <c r="NZP50" s="429"/>
      <c r="NZQ50" s="429"/>
      <c r="NZR50" s="429"/>
      <c r="NZS50" s="429"/>
      <c r="NZT50" s="429"/>
      <c r="NZU50" s="429"/>
      <c r="NZV50" s="429"/>
      <c r="NZW50" s="429"/>
      <c r="NZX50" s="429"/>
      <c r="NZY50" s="429"/>
      <c r="NZZ50" s="429"/>
      <c r="OAA50" s="429"/>
      <c r="OAB50" s="429"/>
      <c r="OAC50" s="429"/>
      <c r="OAD50" s="429"/>
      <c r="OAE50" s="429"/>
      <c r="OAF50" s="429"/>
      <c r="OAG50" s="429"/>
      <c r="OAH50" s="429"/>
      <c r="OAI50" s="429"/>
      <c r="OAJ50" s="429"/>
      <c r="OAK50" s="429"/>
      <c r="OAL50" s="429"/>
      <c r="OAM50" s="429"/>
      <c r="OAN50" s="429"/>
      <c r="OAO50" s="429"/>
      <c r="OAP50" s="429"/>
      <c r="OAQ50" s="429"/>
      <c r="OAR50" s="429"/>
      <c r="OAS50" s="429"/>
      <c r="OAT50" s="429"/>
      <c r="OAU50" s="429"/>
      <c r="OAV50" s="429"/>
      <c r="OAW50" s="429"/>
      <c r="OAX50" s="429"/>
      <c r="OAY50" s="429"/>
      <c r="OAZ50" s="429"/>
      <c r="OBA50" s="429"/>
      <c r="OBB50" s="429"/>
      <c r="OBC50" s="429"/>
      <c r="OBD50" s="429"/>
      <c r="OBE50" s="429"/>
      <c r="OBF50" s="429"/>
      <c r="OBG50" s="429"/>
      <c r="OBH50" s="429"/>
      <c r="OBI50" s="429"/>
      <c r="OBJ50" s="429"/>
      <c r="OBK50" s="429"/>
      <c r="OBL50" s="429"/>
      <c r="OBM50" s="429"/>
      <c r="OBN50" s="429"/>
      <c r="OBO50" s="429"/>
      <c r="OBP50" s="429"/>
      <c r="OBQ50" s="429"/>
      <c r="OBR50" s="429"/>
      <c r="OBS50" s="429"/>
      <c r="OBT50" s="429"/>
      <c r="OBU50" s="429"/>
      <c r="OBV50" s="429"/>
      <c r="OBW50" s="429"/>
      <c r="OBX50" s="429"/>
      <c r="OBY50" s="429"/>
      <c r="OBZ50" s="429"/>
      <c r="OCA50" s="429"/>
      <c r="OCB50" s="429"/>
      <c r="OCC50" s="429"/>
      <c r="OCD50" s="429"/>
      <c r="OCE50" s="429"/>
      <c r="OCF50" s="429"/>
      <c r="OCG50" s="429"/>
      <c r="OCH50" s="429"/>
      <c r="OCI50" s="429"/>
      <c r="OCJ50" s="429"/>
      <c r="OCK50" s="429"/>
      <c r="OCL50" s="429"/>
      <c r="OCM50" s="429"/>
      <c r="OCN50" s="429"/>
      <c r="OCO50" s="429"/>
      <c r="OCP50" s="429"/>
      <c r="OCQ50" s="429"/>
      <c r="OCR50" s="429"/>
      <c r="OCS50" s="429"/>
      <c r="OCT50" s="429"/>
      <c r="OCU50" s="429"/>
      <c r="OCV50" s="429"/>
      <c r="OCW50" s="429"/>
      <c r="OCX50" s="429"/>
      <c r="OCY50" s="429"/>
      <c r="OCZ50" s="429"/>
      <c r="ODA50" s="429"/>
      <c r="ODB50" s="429"/>
      <c r="ODC50" s="429"/>
      <c r="ODD50" s="429"/>
      <c r="ODE50" s="429"/>
      <c r="ODF50" s="429"/>
      <c r="ODG50" s="429"/>
      <c r="ODH50" s="429"/>
      <c r="ODI50" s="429"/>
      <c r="ODJ50" s="429"/>
      <c r="ODK50" s="429"/>
      <c r="ODL50" s="429"/>
      <c r="ODM50" s="429"/>
      <c r="ODN50" s="429"/>
      <c r="ODO50" s="429"/>
      <c r="ODP50" s="429"/>
      <c r="ODQ50" s="429"/>
      <c r="ODR50" s="429"/>
      <c r="ODS50" s="429"/>
      <c r="ODT50" s="429"/>
      <c r="ODU50" s="429"/>
      <c r="ODV50" s="429"/>
      <c r="ODW50" s="429"/>
      <c r="ODX50" s="429"/>
      <c r="ODY50" s="429"/>
      <c r="ODZ50" s="429"/>
      <c r="OEA50" s="429"/>
      <c r="OEB50" s="429"/>
      <c r="OEC50" s="429"/>
      <c r="OED50" s="429"/>
      <c r="OEE50" s="429"/>
      <c r="OEF50" s="429"/>
      <c r="OEG50" s="429"/>
      <c r="OEH50" s="429"/>
      <c r="OEI50" s="429"/>
      <c r="OEJ50" s="429"/>
      <c r="OEK50" s="429"/>
      <c r="OEL50" s="429"/>
      <c r="OEM50" s="429"/>
      <c r="OEN50" s="429"/>
      <c r="OEO50" s="429"/>
      <c r="OEP50" s="429"/>
      <c r="OEQ50" s="429"/>
      <c r="OER50" s="429"/>
      <c r="OES50" s="429"/>
      <c r="OET50" s="429"/>
      <c r="OEU50" s="429"/>
      <c r="OEV50" s="429"/>
      <c r="OEW50" s="429"/>
      <c r="OEX50" s="429"/>
      <c r="OEY50" s="429"/>
      <c r="OEZ50" s="429"/>
      <c r="OFA50" s="429"/>
      <c r="OFB50" s="429"/>
      <c r="OFC50" s="429"/>
      <c r="OFD50" s="429"/>
      <c r="OFE50" s="429"/>
      <c r="OFF50" s="429"/>
      <c r="OFG50" s="429"/>
      <c r="OFH50" s="429"/>
      <c r="OFI50" s="429"/>
      <c r="OFJ50" s="429"/>
      <c r="OFK50" s="429"/>
      <c r="OFL50" s="429"/>
      <c r="OFM50" s="429"/>
      <c r="OFN50" s="429"/>
      <c r="OFO50" s="429"/>
      <c r="OFP50" s="429"/>
      <c r="OFQ50" s="429"/>
      <c r="OFR50" s="429"/>
      <c r="OFS50" s="429"/>
      <c r="OFT50" s="429"/>
      <c r="OFU50" s="429"/>
      <c r="OFV50" s="429"/>
      <c r="OFW50" s="429"/>
      <c r="OFX50" s="429"/>
      <c r="OFY50" s="429"/>
      <c r="OFZ50" s="429"/>
      <c r="OGA50" s="429"/>
      <c r="OGB50" s="429"/>
      <c r="OGC50" s="429"/>
      <c r="OGD50" s="429"/>
      <c r="OGE50" s="429"/>
      <c r="OGF50" s="429"/>
      <c r="OGG50" s="429"/>
      <c r="OGH50" s="429"/>
      <c r="OGI50" s="429"/>
      <c r="OGJ50" s="429"/>
      <c r="OGK50" s="429"/>
      <c r="OGL50" s="429"/>
      <c r="OGM50" s="429"/>
      <c r="OGN50" s="429"/>
      <c r="OGO50" s="429"/>
      <c r="OGP50" s="429"/>
      <c r="OGQ50" s="429"/>
      <c r="OGR50" s="429"/>
      <c r="OGS50" s="429"/>
      <c r="OGT50" s="429"/>
      <c r="OGU50" s="429"/>
      <c r="OGV50" s="429"/>
      <c r="OGW50" s="429"/>
      <c r="OGX50" s="429"/>
      <c r="OGY50" s="429"/>
      <c r="OGZ50" s="429"/>
      <c r="OHA50" s="429"/>
      <c r="OHB50" s="429"/>
      <c r="OHC50" s="429"/>
      <c r="OHD50" s="429"/>
      <c r="OHE50" s="429"/>
      <c r="OHF50" s="429"/>
      <c r="OHG50" s="429"/>
      <c r="OHH50" s="429"/>
      <c r="OHI50" s="429"/>
      <c r="OHJ50" s="429"/>
      <c r="OHK50" s="429"/>
      <c r="OHL50" s="429"/>
      <c r="OHM50" s="429"/>
      <c r="OHN50" s="429"/>
      <c r="OHO50" s="429"/>
      <c r="OHP50" s="429"/>
      <c r="OHQ50" s="429"/>
      <c r="OHR50" s="429"/>
      <c r="OHS50" s="429"/>
      <c r="OHT50" s="429"/>
      <c r="OHU50" s="429"/>
      <c r="OHV50" s="429"/>
      <c r="OHW50" s="429"/>
      <c r="OHX50" s="429"/>
      <c r="OHY50" s="429"/>
      <c r="OHZ50" s="429"/>
      <c r="OIA50" s="429"/>
      <c r="OIB50" s="429"/>
      <c r="OIC50" s="429"/>
      <c r="OID50" s="429"/>
      <c r="OIE50" s="429"/>
      <c r="OIF50" s="429"/>
      <c r="OIG50" s="429"/>
      <c r="OIH50" s="429"/>
      <c r="OII50" s="429"/>
      <c r="OIJ50" s="429"/>
      <c r="OIK50" s="429"/>
      <c r="OIL50" s="429"/>
      <c r="OIM50" s="429"/>
      <c r="OIN50" s="429"/>
      <c r="OIO50" s="429"/>
      <c r="OIP50" s="429"/>
      <c r="OIQ50" s="429"/>
      <c r="OIR50" s="429"/>
      <c r="OIS50" s="429"/>
      <c r="OIT50" s="429"/>
      <c r="OIU50" s="429"/>
      <c r="OIV50" s="429"/>
      <c r="OIW50" s="429"/>
      <c r="OIX50" s="429"/>
      <c r="OIY50" s="429"/>
      <c r="OIZ50" s="429"/>
      <c r="OJA50" s="429"/>
      <c r="OJB50" s="429"/>
      <c r="OJC50" s="429"/>
      <c r="OJD50" s="429"/>
      <c r="OJE50" s="429"/>
      <c r="OJF50" s="429"/>
      <c r="OJG50" s="429"/>
      <c r="OJH50" s="429"/>
      <c r="OJI50" s="429"/>
      <c r="OJJ50" s="429"/>
      <c r="OJK50" s="429"/>
      <c r="OJL50" s="429"/>
      <c r="OJM50" s="429"/>
      <c r="OJN50" s="429"/>
      <c r="OJO50" s="429"/>
      <c r="OJP50" s="429"/>
      <c r="OJQ50" s="429"/>
      <c r="OJR50" s="429"/>
      <c r="OJS50" s="429"/>
      <c r="OJT50" s="429"/>
      <c r="OJU50" s="429"/>
      <c r="OJV50" s="429"/>
      <c r="OJW50" s="429"/>
      <c r="OJX50" s="429"/>
      <c r="OJY50" s="429"/>
      <c r="OJZ50" s="429"/>
      <c r="OKA50" s="429"/>
      <c r="OKB50" s="429"/>
      <c r="OKC50" s="429"/>
      <c r="OKD50" s="429"/>
      <c r="OKE50" s="429"/>
      <c r="OKF50" s="429"/>
      <c r="OKG50" s="429"/>
      <c r="OKH50" s="429"/>
      <c r="OKI50" s="429"/>
      <c r="OKJ50" s="429"/>
      <c r="OKK50" s="429"/>
      <c r="OKL50" s="429"/>
      <c r="OKM50" s="429"/>
      <c r="OKN50" s="429"/>
      <c r="OKO50" s="429"/>
      <c r="OKP50" s="429"/>
      <c r="OKQ50" s="429"/>
      <c r="OKR50" s="429"/>
      <c r="OKS50" s="429"/>
      <c r="OKT50" s="429"/>
      <c r="OKU50" s="429"/>
      <c r="OKV50" s="429"/>
      <c r="OKW50" s="429"/>
      <c r="OKX50" s="429"/>
      <c r="OKY50" s="429"/>
      <c r="OKZ50" s="429"/>
      <c r="OLA50" s="429"/>
      <c r="OLB50" s="429"/>
      <c r="OLC50" s="429"/>
      <c r="OLD50" s="429"/>
      <c r="OLE50" s="429"/>
      <c r="OLF50" s="429"/>
      <c r="OLG50" s="429"/>
      <c r="OLH50" s="429"/>
      <c r="OLI50" s="429"/>
      <c r="OLJ50" s="429"/>
      <c r="OLK50" s="429"/>
      <c r="OLL50" s="429"/>
      <c r="OLM50" s="429"/>
      <c r="OLN50" s="429"/>
      <c r="OLO50" s="429"/>
      <c r="OLP50" s="429"/>
      <c r="OLQ50" s="429"/>
      <c r="OLR50" s="429"/>
      <c r="OLS50" s="429"/>
      <c r="OLT50" s="429"/>
      <c r="OLU50" s="429"/>
      <c r="OLV50" s="429"/>
      <c r="OLW50" s="429"/>
      <c r="OLX50" s="429"/>
      <c r="OLY50" s="429"/>
      <c r="OLZ50" s="429"/>
      <c r="OMA50" s="429"/>
      <c r="OMB50" s="429"/>
      <c r="OMC50" s="429"/>
      <c r="OMD50" s="429"/>
      <c r="OME50" s="429"/>
      <c r="OMF50" s="429"/>
      <c r="OMG50" s="429"/>
      <c r="OMH50" s="429"/>
      <c r="OMI50" s="429"/>
      <c r="OMJ50" s="429"/>
      <c r="OMK50" s="429"/>
      <c r="OML50" s="429"/>
      <c r="OMM50" s="429"/>
      <c r="OMN50" s="429"/>
      <c r="OMO50" s="429"/>
      <c r="OMP50" s="429"/>
      <c r="OMQ50" s="429"/>
      <c r="OMR50" s="429"/>
      <c r="OMS50" s="429"/>
      <c r="OMT50" s="429"/>
      <c r="OMU50" s="429"/>
      <c r="OMV50" s="429"/>
      <c r="OMW50" s="429"/>
      <c r="OMX50" s="429"/>
      <c r="OMY50" s="429"/>
      <c r="OMZ50" s="429"/>
      <c r="ONA50" s="429"/>
      <c r="ONB50" s="429"/>
      <c r="ONC50" s="429"/>
      <c r="OND50" s="429"/>
      <c r="ONE50" s="429"/>
      <c r="ONF50" s="429"/>
      <c r="ONG50" s="429"/>
      <c r="ONH50" s="429"/>
      <c r="ONI50" s="429"/>
      <c r="ONJ50" s="429"/>
      <c r="ONK50" s="429"/>
      <c r="ONL50" s="429"/>
      <c r="ONM50" s="429"/>
      <c r="ONN50" s="429"/>
      <c r="ONO50" s="429"/>
      <c r="ONP50" s="429"/>
      <c r="ONQ50" s="429"/>
      <c r="ONR50" s="429"/>
      <c r="ONS50" s="429"/>
      <c r="ONT50" s="429"/>
      <c r="ONU50" s="429"/>
      <c r="ONV50" s="429"/>
      <c r="ONW50" s="429"/>
      <c r="ONX50" s="429"/>
      <c r="ONY50" s="429"/>
      <c r="ONZ50" s="429"/>
      <c r="OOA50" s="429"/>
      <c r="OOB50" s="429"/>
      <c r="OOC50" s="429"/>
      <c r="OOD50" s="429"/>
      <c r="OOE50" s="429"/>
      <c r="OOF50" s="429"/>
      <c r="OOG50" s="429"/>
      <c r="OOH50" s="429"/>
      <c r="OOI50" s="429"/>
      <c r="OOJ50" s="429"/>
      <c r="OOK50" s="429"/>
      <c r="OOL50" s="429"/>
      <c r="OOM50" s="429"/>
      <c r="OON50" s="429"/>
      <c r="OOO50" s="429"/>
      <c r="OOP50" s="429"/>
      <c r="OOQ50" s="429"/>
      <c r="OOR50" s="429"/>
      <c r="OOS50" s="429"/>
      <c r="OOT50" s="429"/>
      <c r="OOU50" s="429"/>
      <c r="OOV50" s="429"/>
      <c r="OOW50" s="429"/>
      <c r="OOX50" s="429"/>
      <c r="OOY50" s="429"/>
      <c r="OOZ50" s="429"/>
      <c r="OPA50" s="429"/>
      <c r="OPB50" s="429"/>
      <c r="OPC50" s="429"/>
      <c r="OPD50" s="429"/>
      <c r="OPE50" s="429"/>
      <c r="OPF50" s="429"/>
      <c r="OPG50" s="429"/>
      <c r="OPH50" s="429"/>
      <c r="OPI50" s="429"/>
      <c r="OPJ50" s="429"/>
      <c r="OPK50" s="429"/>
      <c r="OPL50" s="429"/>
      <c r="OPM50" s="429"/>
      <c r="OPN50" s="429"/>
      <c r="OPO50" s="429"/>
      <c r="OPP50" s="429"/>
      <c r="OPQ50" s="429"/>
      <c r="OPR50" s="429"/>
      <c r="OPS50" s="429"/>
      <c r="OPT50" s="429"/>
      <c r="OPU50" s="429"/>
      <c r="OPV50" s="429"/>
      <c r="OPW50" s="429"/>
      <c r="OPX50" s="429"/>
      <c r="OPY50" s="429"/>
      <c r="OPZ50" s="429"/>
      <c r="OQA50" s="429"/>
      <c r="OQB50" s="429"/>
      <c r="OQC50" s="429"/>
      <c r="OQD50" s="429"/>
      <c r="OQE50" s="429"/>
      <c r="OQF50" s="429"/>
      <c r="OQG50" s="429"/>
      <c r="OQH50" s="429"/>
      <c r="OQI50" s="429"/>
      <c r="OQJ50" s="429"/>
      <c r="OQK50" s="429"/>
      <c r="OQL50" s="429"/>
      <c r="OQM50" s="429"/>
      <c r="OQN50" s="429"/>
      <c r="OQO50" s="429"/>
      <c r="OQP50" s="429"/>
      <c r="OQQ50" s="429"/>
      <c r="OQR50" s="429"/>
      <c r="OQS50" s="429"/>
      <c r="OQT50" s="429"/>
      <c r="OQU50" s="429"/>
      <c r="OQV50" s="429"/>
      <c r="OQW50" s="429"/>
      <c r="OQX50" s="429"/>
      <c r="OQY50" s="429"/>
      <c r="OQZ50" s="429"/>
      <c r="ORA50" s="429"/>
      <c r="ORB50" s="429"/>
      <c r="ORC50" s="429"/>
      <c r="ORD50" s="429"/>
      <c r="ORE50" s="429"/>
      <c r="ORF50" s="429"/>
      <c r="ORG50" s="429"/>
      <c r="ORH50" s="429"/>
      <c r="ORI50" s="429"/>
      <c r="ORJ50" s="429"/>
      <c r="ORK50" s="429"/>
      <c r="ORL50" s="429"/>
      <c r="ORM50" s="429"/>
      <c r="ORN50" s="429"/>
      <c r="ORO50" s="429"/>
      <c r="ORP50" s="429"/>
      <c r="ORQ50" s="429"/>
      <c r="ORR50" s="429"/>
      <c r="ORS50" s="429"/>
      <c r="ORT50" s="429"/>
      <c r="ORU50" s="429"/>
      <c r="ORV50" s="429"/>
      <c r="ORW50" s="429"/>
      <c r="ORX50" s="429"/>
      <c r="ORY50" s="429"/>
      <c r="ORZ50" s="429"/>
      <c r="OSA50" s="429"/>
      <c r="OSB50" s="429"/>
      <c r="OSC50" s="429"/>
      <c r="OSD50" s="429"/>
      <c r="OSE50" s="429"/>
      <c r="OSF50" s="429"/>
      <c r="OSG50" s="429"/>
      <c r="OSH50" s="429"/>
      <c r="OSI50" s="429"/>
      <c r="OSJ50" s="429"/>
      <c r="OSK50" s="429"/>
      <c r="OSL50" s="429"/>
      <c r="OSM50" s="429"/>
      <c r="OSN50" s="429"/>
      <c r="OSO50" s="429"/>
      <c r="OSP50" s="429"/>
      <c r="OSQ50" s="429"/>
      <c r="OSR50" s="429"/>
      <c r="OSS50" s="429"/>
      <c r="OST50" s="429"/>
      <c r="OSU50" s="429"/>
      <c r="OSV50" s="429"/>
      <c r="OSW50" s="429"/>
      <c r="OSX50" s="429"/>
      <c r="OSY50" s="429"/>
      <c r="OSZ50" s="429"/>
      <c r="OTA50" s="429"/>
      <c r="OTB50" s="429"/>
      <c r="OTC50" s="429"/>
      <c r="OTD50" s="429"/>
      <c r="OTE50" s="429"/>
      <c r="OTF50" s="429"/>
      <c r="OTG50" s="429"/>
      <c r="OTH50" s="429"/>
      <c r="OTI50" s="429"/>
      <c r="OTJ50" s="429"/>
      <c r="OTK50" s="429"/>
      <c r="OTL50" s="429"/>
      <c r="OTM50" s="429"/>
      <c r="OTN50" s="429"/>
      <c r="OTO50" s="429"/>
      <c r="OTP50" s="429"/>
      <c r="OTQ50" s="429"/>
      <c r="OTR50" s="429"/>
      <c r="OTS50" s="429"/>
      <c r="OTT50" s="429"/>
      <c r="OTU50" s="429"/>
      <c r="OTV50" s="429"/>
      <c r="OTW50" s="429"/>
      <c r="OTX50" s="429"/>
      <c r="OTY50" s="429"/>
      <c r="OTZ50" s="429"/>
      <c r="OUA50" s="429"/>
      <c r="OUB50" s="429"/>
      <c r="OUC50" s="429"/>
      <c r="OUD50" s="429"/>
      <c r="OUE50" s="429"/>
      <c r="OUF50" s="429"/>
      <c r="OUG50" s="429"/>
      <c r="OUH50" s="429"/>
      <c r="OUI50" s="429"/>
      <c r="OUJ50" s="429"/>
      <c r="OUK50" s="429"/>
      <c r="OUL50" s="429"/>
      <c r="OUM50" s="429"/>
      <c r="OUN50" s="429"/>
      <c r="OUO50" s="429"/>
      <c r="OUP50" s="429"/>
      <c r="OUQ50" s="429"/>
      <c r="OUR50" s="429"/>
      <c r="OUS50" s="429"/>
      <c r="OUT50" s="429"/>
      <c r="OUU50" s="429"/>
      <c r="OUV50" s="429"/>
      <c r="OUW50" s="429"/>
      <c r="OUX50" s="429"/>
      <c r="OUY50" s="429"/>
      <c r="OUZ50" s="429"/>
      <c r="OVA50" s="429"/>
      <c r="OVB50" s="429"/>
      <c r="OVC50" s="429"/>
      <c r="OVD50" s="429"/>
      <c r="OVE50" s="429"/>
      <c r="OVF50" s="429"/>
      <c r="OVG50" s="429"/>
      <c r="OVH50" s="429"/>
      <c r="OVI50" s="429"/>
      <c r="OVJ50" s="429"/>
      <c r="OVK50" s="429"/>
      <c r="OVL50" s="429"/>
      <c r="OVM50" s="429"/>
      <c r="OVN50" s="429"/>
      <c r="OVO50" s="429"/>
      <c r="OVP50" s="429"/>
      <c r="OVQ50" s="429"/>
      <c r="OVR50" s="429"/>
      <c r="OVS50" s="429"/>
      <c r="OVT50" s="429"/>
      <c r="OVU50" s="429"/>
      <c r="OVV50" s="429"/>
      <c r="OVW50" s="429"/>
      <c r="OVX50" s="429"/>
      <c r="OVY50" s="429"/>
      <c r="OVZ50" s="429"/>
      <c r="OWA50" s="429"/>
      <c r="OWB50" s="429"/>
      <c r="OWC50" s="429"/>
      <c r="OWD50" s="429"/>
      <c r="OWE50" s="429"/>
      <c r="OWF50" s="429"/>
      <c r="OWG50" s="429"/>
      <c r="OWH50" s="429"/>
      <c r="OWI50" s="429"/>
      <c r="OWJ50" s="429"/>
      <c r="OWK50" s="429"/>
      <c r="OWL50" s="429"/>
      <c r="OWM50" s="429"/>
      <c r="OWN50" s="429"/>
      <c r="OWO50" s="429"/>
      <c r="OWP50" s="429"/>
      <c r="OWQ50" s="429"/>
      <c r="OWR50" s="429"/>
      <c r="OWS50" s="429"/>
      <c r="OWT50" s="429"/>
      <c r="OWU50" s="429"/>
      <c r="OWV50" s="429"/>
      <c r="OWW50" s="429"/>
      <c r="OWX50" s="429"/>
      <c r="OWY50" s="429"/>
      <c r="OWZ50" s="429"/>
      <c r="OXA50" s="429"/>
      <c r="OXB50" s="429"/>
      <c r="OXC50" s="429"/>
      <c r="OXD50" s="429"/>
      <c r="OXE50" s="429"/>
      <c r="OXF50" s="429"/>
      <c r="OXG50" s="429"/>
      <c r="OXH50" s="429"/>
      <c r="OXI50" s="429"/>
      <c r="OXJ50" s="429"/>
      <c r="OXK50" s="429"/>
      <c r="OXL50" s="429"/>
      <c r="OXM50" s="429"/>
      <c r="OXN50" s="429"/>
      <c r="OXO50" s="429"/>
      <c r="OXP50" s="429"/>
      <c r="OXQ50" s="429"/>
      <c r="OXR50" s="429"/>
      <c r="OXS50" s="429"/>
      <c r="OXT50" s="429"/>
      <c r="OXU50" s="429"/>
      <c r="OXV50" s="429"/>
      <c r="OXW50" s="429"/>
      <c r="OXX50" s="429"/>
      <c r="OXY50" s="429"/>
      <c r="OXZ50" s="429"/>
      <c r="OYA50" s="429"/>
      <c r="OYB50" s="429"/>
      <c r="OYC50" s="429"/>
      <c r="OYD50" s="429"/>
      <c r="OYE50" s="429"/>
      <c r="OYF50" s="429"/>
      <c r="OYG50" s="429"/>
      <c r="OYH50" s="429"/>
      <c r="OYI50" s="429"/>
      <c r="OYJ50" s="429"/>
      <c r="OYK50" s="429"/>
      <c r="OYL50" s="429"/>
      <c r="OYM50" s="429"/>
      <c r="OYN50" s="429"/>
      <c r="OYO50" s="429"/>
      <c r="OYP50" s="429"/>
      <c r="OYQ50" s="429"/>
      <c r="OYR50" s="429"/>
      <c r="OYS50" s="429"/>
      <c r="OYT50" s="429"/>
      <c r="OYU50" s="429"/>
      <c r="OYV50" s="429"/>
      <c r="OYW50" s="429"/>
      <c r="OYX50" s="429"/>
      <c r="OYY50" s="429"/>
      <c r="OYZ50" s="429"/>
      <c r="OZA50" s="429"/>
      <c r="OZB50" s="429"/>
      <c r="OZC50" s="429"/>
      <c r="OZD50" s="429"/>
      <c r="OZE50" s="429"/>
      <c r="OZF50" s="429"/>
      <c r="OZG50" s="429"/>
      <c r="OZH50" s="429"/>
      <c r="OZI50" s="429"/>
      <c r="OZJ50" s="429"/>
      <c r="OZK50" s="429"/>
      <c r="OZL50" s="429"/>
      <c r="OZM50" s="429"/>
      <c r="OZN50" s="429"/>
      <c r="OZO50" s="429"/>
      <c r="OZP50" s="429"/>
      <c r="OZQ50" s="429"/>
      <c r="OZR50" s="429"/>
      <c r="OZS50" s="429"/>
      <c r="OZT50" s="429"/>
      <c r="OZU50" s="429"/>
      <c r="OZV50" s="429"/>
      <c r="OZW50" s="429"/>
      <c r="OZX50" s="429"/>
      <c r="OZY50" s="429"/>
      <c r="OZZ50" s="429"/>
      <c r="PAA50" s="429"/>
      <c r="PAB50" s="429"/>
      <c r="PAC50" s="429"/>
      <c r="PAD50" s="429"/>
      <c r="PAE50" s="429"/>
      <c r="PAF50" s="429"/>
      <c r="PAG50" s="429"/>
      <c r="PAH50" s="429"/>
      <c r="PAI50" s="429"/>
      <c r="PAJ50" s="429"/>
      <c r="PAK50" s="429"/>
      <c r="PAL50" s="429"/>
      <c r="PAM50" s="429"/>
      <c r="PAN50" s="429"/>
      <c r="PAO50" s="429"/>
      <c r="PAP50" s="429"/>
      <c r="PAQ50" s="429"/>
      <c r="PAR50" s="429"/>
      <c r="PAS50" s="429"/>
      <c r="PAT50" s="429"/>
      <c r="PAU50" s="429"/>
      <c r="PAV50" s="429"/>
      <c r="PAW50" s="429"/>
      <c r="PAX50" s="429"/>
      <c r="PAY50" s="429"/>
      <c r="PAZ50" s="429"/>
      <c r="PBA50" s="429"/>
      <c r="PBB50" s="429"/>
      <c r="PBC50" s="429"/>
      <c r="PBD50" s="429"/>
      <c r="PBE50" s="429"/>
      <c r="PBF50" s="429"/>
      <c r="PBG50" s="429"/>
      <c r="PBH50" s="429"/>
      <c r="PBI50" s="429"/>
      <c r="PBJ50" s="429"/>
      <c r="PBK50" s="429"/>
      <c r="PBL50" s="429"/>
      <c r="PBM50" s="429"/>
      <c r="PBN50" s="429"/>
      <c r="PBO50" s="429"/>
      <c r="PBP50" s="429"/>
      <c r="PBQ50" s="429"/>
      <c r="PBR50" s="429"/>
      <c r="PBS50" s="429"/>
      <c r="PBT50" s="429"/>
      <c r="PBU50" s="429"/>
      <c r="PBV50" s="429"/>
      <c r="PBW50" s="429"/>
      <c r="PBX50" s="429"/>
      <c r="PBY50" s="429"/>
      <c r="PBZ50" s="429"/>
      <c r="PCA50" s="429"/>
      <c r="PCB50" s="429"/>
      <c r="PCC50" s="429"/>
      <c r="PCD50" s="429"/>
      <c r="PCE50" s="429"/>
      <c r="PCF50" s="429"/>
      <c r="PCG50" s="429"/>
      <c r="PCH50" s="429"/>
      <c r="PCI50" s="429"/>
      <c r="PCJ50" s="429"/>
      <c r="PCK50" s="429"/>
      <c r="PCL50" s="429"/>
      <c r="PCM50" s="429"/>
      <c r="PCN50" s="429"/>
      <c r="PCO50" s="429"/>
      <c r="PCP50" s="429"/>
      <c r="PCQ50" s="429"/>
      <c r="PCR50" s="429"/>
      <c r="PCS50" s="429"/>
      <c r="PCT50" s="429"/>
      <c r="PCU50" s="429"/>
      <c r="PCV50" s="429"/>
      <c r="PCW50" s="429"/>
      <c r="PCX50" s="429"/>
      <c r="PCY50" s="429"/>
      <c r="PCZ50" s="429"/>
      <c r="PDA50" s="429"/>
      <c r="PDB50" s="429"/>
      <c r="PDC50" s="429"/>
      <c r="PDD50" s="429"/>
      <c r="PDE50" s="429"/>
      <c r="PDF50" s="429"/>
      <c r="PDG50" s="429"/>
      <c r="PDH50" s="429"/>
      <c r="PDI50" s="429"/>
      <c r="PDJ50" s="429"/>
      <c r="PDK50" s="429"/>
      <c r="PDL50" s="429"/>
      <c r="PDM50" s="429"/>
      <c r="PDN50" s="429"/>
      <c r="PDO50" s="429"/>
      <c r="PDP50" s="429"/>
      <c r="PDQ50" s="429"/>
      <c r="PDR50" s="429"/>
      <c r="PDS50" s="429"/>
      <c r="PDT50" s="429"/>
      <c r="PDU50" s="429"/>
      <c r="PDV50" s="429"/>
      <c r="PDW50" s="429"/>
      <c r="PDX50" s="429"/>
      <c r="PDY50" s="429"/>
      <c r="PDZ50" s="429"/>
      <c r="PEA50" s="429"/>
      <c r="PEB50" s="429"/>
      <c r="PEC50" s="429"/>
      <c r="PED50" s="429"/>
      <c r="PEE50" s="429"/>
      <c r="PEF50" s="429"/>
      <c r="PEG50" s="429"/>
      <c r="PEH50" s="429"/>
      <c r="PEI50" s="429"/>
      <c r="PEJ50" s="429"/>
      <c r="PEK50" s="429"/>
      <c r="PEL50" s="429"/>
      <c r="PEM50" s="429"/>
      <c r="PEN50" s="429"/>
      <c r="PEO50" s="429"/>
      <c r="PEP50" s="429"/>
      <c r="PEQ50" s="429"/>
      <c r="PER50" s="429"/>
      <c r="PES50" s="429"/>
      <c r="PET50" s="429"/>
      <c r="PEU50" s="429"/>
      <c r="PEV50" s="429"/>
      <c r="PEW50" s="429"/>
      <c r="PEX50" s="429"/>
      <c r="PEY50" s="429"/>
      <c r="PEZ50" s="429"/>
      <c r="PFA50" s="429"/>
      <c r="PFB50" s="429"/>
      <c r="PFC50" s="429"/>
      <c r="PFD50" s="429"/>
      <c r="PFE50" s="429"/>
      <c r="PFF50" s="429"/>
      <c r="PFG50" s="429"/>
      <c r="PFH50" s="429"/>
      <c r="PFI50" s="429"/>
      <c r="PFJ50" s="429"/>
      <c r="PFK50" s="429"/>
      <c r="PFL50" s="429"/>
      <c r="PFM50" s="429"/>
      <c r="PFN50" s="429"/>
      <c r="PFO50" s="429"/>
      <c r="PFP50" s="429"/>
      <c r="PFQ50" s="429"/>
      <c r="PFR50" s="429"/>
      <c r="PFS50" s="429"/>
      <c r="PFT50" s="429"/>
      <c r="PFU50" s="429"/>
      <c r="PFV50" s="429"/>
      <c r="PFW50" s="429"/>
      <c r="PFX50" s="429"/>
      <c r="PFY50" s="429"/>
      <c r="PFZ50" s="429"/>
      <c r="PGA50" s="429"/>
      <c r="PGB50" s="429"/>
      <c r="PGC50" s="429"/>
      <c r="PGD50" s="429"/>
      <c r="PGE50" s="429"/>
      <c r="PGF50" s="429"/>
      <c r="PGG50" s="429"/>
      <c r="PGH50" s="429"/>
      <c r="PGI50" s="429"/>
      <c r="PGJ50" s="429"/>
      <c r="PGK50" s="429"/>
      <c r="PGL50" s="429"/>
      <c r="PGM50" s="429"/>
      <c r="PGN50" s="429"/>
      <c r="PGO50" s="429"/>
      <c r="PGP50" s="429"/>
      <c r="PGQ50" s="429"/>
      <c r="PGR50" s="429"/>
      <c r="PGS50" s="429"/>
      <c r="PGT50" s="429"/>
      <c r="PGU50" s="429"/>
      <c r="PGV50" s="429"/>
      <c r="PGW50" s="429"/>
      <c r="PGX50" s="429"/>
      <c r="PGY50" s="429"/>
      <c r="PGZ50" s="429"/>
      <c r="PHA50" s="429"/>
      <c r="PHB50" s="429"/>
      <c r="PHC50" s="429"/>
      <c r="PHD50" s="429"/>
      <c r="PHE50" s="429"/>
      <c r="PHF50" s="429"/>
      <c r="PHG50" s="429"/>
      <c r="PHH50" s="429"/>
      <c r="PHI50" s="429"/>
      <c r="PHJ50" s="429"/>
      <c r="PHK50" s="429"/>
      <c r="PHL50" s="429"/>
      <c r="PHM50" s="429"/>
      <c r="PHN50" s="429"/>
      <c r="PHO50" s="429"/>
      <c r="PHP50" s="429"/>
      <c r="PHQ50" s="429"/>
      <c r="PHR50" s="429"/>
      <c r="PHS50" s="429"/>
      <c r="PHT50" s="429"/>
      <c r="PHU50" s="429"/>
      <c r="PHV50" s="429"/>
      <c r="PHW50" s="429"/>
      <c r="PHX50" s="429"/>
      <c r="PHY50" s="429"/>
      <c r="PHZ50" s="429"/>
      <c r="PIA50" s="429"/>
      <c r="PIB50" s="429"/>
      <c r="PIC50" s="429"/>
      <c r="PID50" s="429"/>
      <c r="PIE50" s="429"/>
      <c r="PIF50" s="429"/>
      <c r="PIG50" s="429"/>
      <c r="PIH50" s="429"/>
      <c r="PII50" s="429"/>
      <c r="PIJ50" s="429"/>
      <c r="PIK50" s="429"/>
      <c r="PIL50" s="429"/>
      <c r="PIM50" s="429"/>
      <c r="PIN50" s="429"/>
      <c r="PIO50" s="429"/>
      <c r="PIP50" s="429"/>
      <c r="PIQ50" s="429"/>
      <c r="PIR50" s="429"/>
      <c r="PIS50" s="429"/>
      <c r="PIT50" s="429"/>
      <c r="PIU50" s="429"/>
      <c r="PIV50" s="429"/>
      <c r="PIW50" s="429"/>
      <c r="PIX50" s="429"/>
      <c r="PIY50" s="429"/>
      <c r="PIZ50" s="429"/>
      <c r="PJA50" s="429"/>
      <c r="PJB50" s="429"/>
      <c r="PJC50" s="429"/>
      <c r="PJD50" s="429"/>
      <c r="PJE50" s="429"/>
      <c r="PJF50" s="429"/>
      <c r="PJG50" s="429"/>
      <c r="PJH50" s="429"/>
      <c r="PJI50" s="429"/>
      <c r="PJJ50" s="429"/>
      <c r="PJK50" s="429"/>
      <c r="PJL50" s="429"/>
      <c r="PJM50" s="429"/>
      <c r="PJN50" s="429"/>
      <c r="PJO50" s="429"/>
      <c r="PJP50" s="429"/>
      <c r="PJQ50" s="429"/>
      <c r="PJR50" s="429"/>
      <c r="PJS50" s="429"/>
      <c r="PJT50" s="429"/>
      <c r="PJU50" s="429"/>
      <c r="PJV50" s="429"/>
      <c r="PJW50" s="429"/>
      <c r="PJX50" s="429"/>
      <c r="PJY50" s="429"/>
      <c r="PJZ50" s="429"/>
      <c r="PKA50" s="429"/>
      <c r="PKB50" s="429"/>
      <c r="PKC50" s="429"/>
      <c r="PKD50" s="429"/>
      <c r="PKE50" s="429"/>
      <c r="PKF50" s="429"/>
      <c r="PKG50" s="429"/>
      <c r="PKH50" s="429"/>
      <c r="PKI50" s="429"/>
      <c r="PKJ50" s="429"/>
      <c r="PKK50" s="429"/>
      <c r="PKL50" s="429"/>
      <c r="PKM50" s="429"/>
      <c r="PKN50" s="429"/>
      <c r="PKO50" s="429"/>
      <c r="PKP50" s="429"/>
      <c r="PKQ50" s="429"/>
      <c r="PKR50" s="429"/>
      <c r="PKS50" s="429"/>
      <c r="PKT50" s="429"/>
      <c r="PKU50" s="429"/>
      <c r="PKV50" s="429"/>
      <c r="PKW50" s="429"/>
      <c r="PKX50" s="429"/>
      <c r="PKY50" s="429"/>
      <c r="PKZ50" s="429"/>
      <c r="PLA50" s="429"/>
      <c r="PLB50" s="429"/>
      <c r="PLC50" s="429"/>
      <c r="PLD50" s="429"/>
      <c r="PLE50" s="429"/>
      <c r="PLF50" s="429"/>
      <c r="PLG50" s="429"/>
      <c r="PLH50" s="429"/>
      <c r="PLI50" s="429"/>
      <c r="PLJ50" s="429"/>
      <c r="PLK50" s="429"/>
      <c r="PLL50" s="429"/>
      <c r="PLM50" s="429"/>
      <c r="PLN50" s="429"/>
      <c r="PLO50" s="429"/>
      <c r="PLP50" s="429"/>
      <c r="PLQ50" s="429"/>
      <c r="PLR50" s="429"/>
      <c r="PLS50" s="429"/>
      <c r="PLT50" s="429"/>
      <c r="PLU50" s="429"/>
      <c r="PLV50" s="429"/>
      <c r="PLW50" s="429"/>
      <c r="PLX50" s="429"/>
      <c r="PLY50" s="429"/>
      <c r="PLZ50" s="429"/>
      <c r="PMA50" s="429"/>
      <c r="PMB50" s="429"/>
      <c r="PMC50" s="429"/>
      <c r="PMD50" s="429"/>
      <c r="PME50" s="429"/>
      <c r="PMF50" s="429"/>
      <c r="PMG50" s="429"/>
      <c r="PMH50" s="429"/>
      <c r="PMI50" s="429"/>
      <c r="PMJ50" s="429"/>
      <c r="PMK50" s="429"/>
      <c r="PML50" s="429"/>
      <c r="PMM50" s="429"/>
      <c r="PMN50" s="429"/>
      <c r="PMO50" s="429"/>
      <c r="PMP50" s="429"/>
      <c r="PMQ50" s="429"/>
      <c r="PMR50" s="429"/>
      <c r="PMS50" s="429"/>
      <c r="PMT50" s="429"/>
      <c r="PMU50" s="429"/>
      <c r="PMV50" s="429"/>
      <c r="PMW50" s="429"/>
      <c r="PMX50" s="429"/>
      <c r="PMY50" s="429"/>
      <c r="PMZ50" s="429"/>
      <c r="PNA50" s="429"/>
      <c r="PNB50" s="429"/>
      <c r="PNC50" s="429"/>
      <c r="PND50" s="429"/>
      <c r="PNE50" s="429"/>
      <c r="PNF50" s="429"/>
      <c r="PNG50" s="429"/>
      <c r="PNH50" s="429"/>
      <c r="PNI50" s="429"/>
      <c r="PNJ50" s="429"/>
      <c r="PNK50" s="429"/>
      <c r="PNL50" s="429"/>
      <c r="PNM50" s="429"/>
      <c r="PNN50" s="429"/>
      <c r="PNO50" s="429"/>
      <c r="PNP50" s="429"/>
      <c r="PNQ50" s="429"/>
      <c r="PNR50" s="429"/>
      <c r="PNS50" s="429"/>
      <c r="PNT50" s="429"/>
      <c r="PNU50" s="429"/>
      <c r="PNV50" s="429"/>
      <c r="PNW50" s="429"/>
      <c r="PNX50" s="429"/>
      <c r="PNY50" s="429"/>
      <c r="PNZ50" s="429"/>
      <c r="POA50" s="429"/>
      <c r="POB50" s="429"/>
      <c r="POC50" s="429"/>
      <c r="POD50" s="429"/>
      <c r="POE50" s="429"/>
      <c r="POF50" s="429"/>
      <c r="POG50" s="429"/>
      <c r="POH50" s="429"/>
      <c r="POI50" s="429"/>
      <c r="POJ50" s="429"/>
      <c r="POK50" s="429"/>
      <c r="POL50" s="429"/>
      <c r="POM50" s="429"/>
      <c r="PON50" s="429"/>
      <c r="POO50" s="429"/>
      <c r="POP50" s="429"/>
      <c r="POQ50" s="429"/>
      <c r="POR50" s="429"/>
      <c r="POS50" s="429"/>
      <c r="POT50" s="429"/>
      <c r="POU50" s="429"/>
      <c r="POV50" s="429"/>
      <c r="POW50" s="429"/>
      <c r="POX50" s="429"/>
      <c r="POY50" s="429"/>
      <c r="POZ50" s="429"/>
      <c r="PPA50" s="429"/>
      <c r="PPB50" s="429"/>
      <c r="PPC50" s="429"/>
      <c r="PPD50" s="429"/>
      <c r="PPE50" s="429"/>
      <c r="PPF50" s="429"/>
      <c r="PPG50" s="429"/>
      <c r="PPH50" s="429"/>
      <c r="PPI50" s="429"/>
      <c r="PPJ50" s="429"/>
      <c r="PPK50" s="429"/>
      <c r="PPL50" s="429"/>
      <c r="PPM50" s="429"/>
      <c r="PPN50" s="429"/>
      <c r="PPO50" s="429"/>
      <c r="PPP50" s="429"/>
      <c r="PPQ50" s="429"/>
      <c r="PPR50" s="429"/>
      <c r="PPS50" s="429"/>
      <c r="PPT50" s="429"/>
      <c r="PPU50" s="429"/>
      <c r="PPV50" s="429"/>
      <c r="PPW50" s="429"/>
      <c r="PPX50" s="429"/>
      <c r="PPY50" s="429"/>
      <c r="PPZ50" s="429"/>
      <c r="PQA50" s="429"/>
      <c r="PQB50" s="429"/>
      <c r="PQC50" s="429"/>
      <c r="PQD50" s="429"/>
      <c r="PQE50" s="429"/>
      <c r="PQF50" s="429"/>
      <c r="PQG50" s="429"/>
      <c r="PQH50" s="429"/>
      <c r="PQI50" s="429"/>
      <c r="PQJ50" s="429"/>
      <c r="PQK50" s="429"/>
      <c r="PQL50" s="429"/>
      <c r="PQM50" s="429"/>
      <c r="PQN50" s="429"/>
      <c r="PQO50" s="429"/>
      <c r="PQP50" s="429"/>
      <c r="PQQ50" s="429"/>
      <c r="PQR50" s="429"/>
      <c r="PQS50" s="429"/>
      <c r="PQT50" s="429"/>
      <c r="PQU50" s="429"/>
      <c r="PQV50" s="429"/>
      <c r="PQW50" s="429"/>
      <c r="PQX50" s="429"/>
      <c r="PQY50" s="429"/>
      <c r="PQZ50" s="429"/>
      <c r="PRA50" s="429"/>
      <c r="PRB50" s="429"/>
      <c r="PRC50" s="429"/>
      <c r="PRD50" s="429"/>
      <c r="PRE50" s="429"/>
      <c r="PRF50" s="429"/>
      <c r="PRG50" s="429"/>
      <c r="PRH50" s="429"/>
      <c r="PRI50" s="429"/>
      <c r="PRJ50" s="429"/>
      <c r="PRK50" s="429"/>
      <c r="PRL50" s="429"/>
      <c r="PRM50" s="429"/>
      <c r="PRN50" s="429"/>
      <c r="PRO50" s="429"/>
      <c r="PRP50" s="429"/>
      <c r="PRQ50" s="429"/>
      <c r="PRR50" s="429"/>
      <c r="PRS50" s="429"/>
      <c r="PRT50" s="429"/>
      <c r="PRU50" s="429"/>
      <c r="PRV50" s="429"/>
      <c r="PRW50" s="429"/>
      <c r="PRX50" s="429"/>
      <c r="PRY50" s="429"/>
      <c r="PRZ50" s="429"/>
      <c r="PSA50" s="429"/>
      <c r="PSB50" s="429"/>
      <c r="PSC50" s="429"/>
      <c r="PSD50" s="429"/>
      <c r="PSE50" s="429"/>
      <c r="PSF50" s="429"/>
      <c r="PSG50" s="429"/>
      <c r="PSH50" s="429"/>
      <c r="PSI50" s="429"/>
      <c r="PSJ50" s="429"/>
      <c r="PSK50" s="429"/>
      <c r="PSL50" s="429"/>
      <c r="PSM50" s="429"/>
      <c r="PSN50" s="429"/>
      <c r="PSO50" s="429"/>
      <c r="PSP50" s="429"/>
      <c r="PSQ50" s="429"/>
      <c r="PSR50" s="429"/>
      <c r="PSS50" s="429"/>
      <c r="PST50" s="429"/>
      <c r="PSU50" s="429"/>
      <c r="PSV50" s="429"/>
      <c r="PSW50" s="429"/>
      <c r="PSX50" s="429"/>
      <c r="PSY50" s="429"/>
      <c r="PSZ50" s="429"/>
      <c r="PTA50" s="429"/>
      <c r="PTB50" s="429"/>
      <c r="PTC50" s="429"/>
      <c r="PTD50" s="429"/>
      <c r="PTE50" s="429"/>
      <c r="PTF50" s="429"/>
      <c r="PTG50" s="429"/>
      <c r="PTH50" s="429"/>
      <c r="PTI50" s="429"/>
      <c r="PTJ50" s="429"/>
      <c r="PTK50" s="429"/>
      <c r="PTL50" s="429"/>
      <c r="PTM50" s="429"/>
      <c r="PTN50" s="429"/>
      <c r="PTO50" s="429"/>
      <c r="PTP50" s="429"/>
      <c r="PTQ50" s="429"/>
      <c r="PTR50" s="429"/>
      <c r="PTS50" s="429"/>
      <c r="PTT50" s="429"/>
      <c r="PTU50" s="429"/>
      <c r="PTV50" s="429"/>
      <c r="PTW50" s="429"/>
      <c r="PTX50" s="429"/>
      <c r="PTY50" s="429"/>
      <c r="PTZ50" s="429"/>
      <c r="PUA50" s="429"/>
      <c r="PUB50" s="429"/>
      <c r="PUC50" s="429"/>
      <c r="PUD50" s="429"/>
      <c r="PUE50" s="429"/>
      <c r="PUF50" s="429"/>
      <c r="PUG50" s="429"/>
      <c r="PUH50" s="429"/>
      <c r="PUI50" s="429"/>
      <c r="PUJ50" s="429"/>
      <c r="PUK50" s="429"/>
      <c r="PUL50" s="429"/>
      <c r="PUM50" s="429"/>
      <c r="PUN50" s="429"/>
      <c r="PUO50" s="429"/>
      <c r="PUP50" s="429"/>
      <c r="PUQ50" s="429"/>
      <c r="PUR50" s="429"/>
      <c r="PUS50" s="429"/>
      <c r="PUT50" s="429"/>
      <c r="PUU50" s="429"/>
      <c r="PUV50" s="429"/>
      <c r="PUW50" s="429"/>
      <c r="PUX50" s="429"/>
      <c r="PUY50" s="429"/>
      <c r="PUZ50" s="429"/>
      <c r="PVA50" s="429"/>
      <c r="PVB50" s="429"/>
      <c r="PVC50" s="429"/>
      <c r="PVD50" s="429"/>
      <c r="PVE50" s="429"/>
      <c r="PVF50" s="429"/>
      <c r="PVG50" s="429"/>
      <c r="PVH50" s="429"/>
      <c r="PVI50" s="429"/>
      <c r="PVJ50" s="429"/>
      <c r="PVK50" s="429"/>
      <c r="PVL50" s="429"/>
      <c r="PVM50" s="429"/>
      <c r="PVN50" s="429"/>
      <c r="PVO50" s="429"/>
      <c r="PVP50" s="429"/>
      <c r="PVQ50" s="429"/>
      <c r="PVR50" s="429"/>
      <c r="PVS50" s="429"/>
      <c r="PVT50" s="429"/>
      <c r="PVU50" s="429"/>
      <c r="PVV50" s="429"/>
      <c r="PVW50" s="429"/>
      <c r="PVX50" s="429"/>
      <c r="PVY50" s="429"/>
      <c r="PVZ50" s="429"/>
      <c r="PWA50" s="429"/>
      <c r="PWB50" s="429"/>
      <c r="PWC50" s="429"/>
      <c r="PWD50" s="429"/>
      <c r="PWE50" s="429"/>
      <c r="PWF50" s="429"/>
      <c r="PWG50" s="429"/>
      <c r="PWH50" s="429"/>
      <c r="PWI50" s="429"/>
      <c r="PWJ50" s="429"/>
      <c r="PWK50" s="429"/>
      <c r="PWL50" s="429"/>
      <c r="PWM50" s="429"/>
      <c r="PWN50" s="429"/>
      <c r="PWO50" s="429"/>
      <c r="PWP50" s="429"/>
      <c r="PWQ50" s="429"/>
      <c r="PWR50" s="429"/>
      <c r="PWS50" s="429"/>
      <c r="PWT50" s="429"/>
      <c r="PWU50" s="429"/>
      <c r="PWV50" s="429"/>
      <c r="PWW50" s="429"/>
      <c r="PWX50" s="429"/>
      <c r="PWY50" s="429"/>
      <c r="PWZ50" s="429"/>
      <c r="PXA50" s="429"/>
      <c r="PXB50" s="429"/>
      <c r="PXC50" s="429"/>
      <c r="PXD50" s="429"/>
      <c r="PXE50" s="429"/>
      <c r="PXF50" s="429"/>
      <c r="PXG50" s="429"/>
      <c r="PXH50" s="429"/>
      <c r="PXI50" s="429"/>
      <c r="PXJ50" s="429"/>
      <c r="PXK50" s="429"/>
      <c r="PXL50" s="429"/>
      <c r="PXM50" s="429"/>
      <c r="PXN50" s="429"/>
      <c r="PXO50" s="429"/>
      <c r="PXP50" s="429"/>
      <c r="PXQ50" s="429"/>
      <c r="PXR50" s="429"/>
      <c r="PXS50" s="429"/>
      <c r="PXT50" s="429"/>
      <c r="PXU50" s="429"/>
      <c r="PXV50" s="429"/>
      <c r="PXW50" s="429"/>
      <c r="PXX50" s="429"/>
      <c r="PXY50" s="429"/>
      <c r="PXZ50" s="429"/>
      <c r="PYA50" s="429"/>
      <c r="PYB50" s="429"/>
      <c r="PYC50" s="429"/>
      <c r="PYD50" s="429"/>
      <c r="PYE50" s="429"/>
      <c r="PYF50" s="429"/>
      <c r="PYG50" s="429"/>
      <c r="PYH50" s="429"/>
      <c r="PYI50" s="429"/>
      <c r="PYJ50" s="429"/>
      <c r="PYK50" s="429"/>
      <c r="PYL50" s="429"/>
      <c r="PYM50" s="429"/>
      <c r="PYN50" s="429"/>
      <c r="PYO50" s="429"/>
      <c r="PYP50" s="429"/>
      <c r="PYQ50" s="429"/>
      <c r="PYR50" s="429"/>
      <c r="PYS50" s="429"/>
      <c r="PYT50" s="429"/>
      <c r="PYU50" s="429"/>
      <c r="PYV50" s="429"/>
      <c r="PYW50" s="429"/>
      <c r="PYX50" s="429"/>
      <c r="PYY50" s="429"/>
      <c r="PYZ50" s="429"/>
      <c r="PZA50" s="429"/>
      <c r="PZB50" s="429"/>
      <c r="PZC50" s="429"/>
      <c r="PZD50" s="429"/>
      <c r="PZE50" s="429"/>
      <c r="PZF50" s="429"/>
      <c r="PZG50" s="429"/>
      <c r="PZH50" s="429"/>
      <c r="PZI50" s="429"/>
      <c r="PZJ50" s="429"/>
      <c r="PZK50" s="429"/>
      <c r="PZL50" s="429"/>
      <c r="PZM50" s="429"/>
      <c r="PZN50" s="429"/>
      <c r="PZO50" s="429"/>
      <c r="PZP50" s="429"/>
      <c r="PZQ50" s="429"/>
      <c r="PZR50" s="429"/>
      <c r="PZS50" s="429"/>
      <c r="PZT50" s="429"/>
      <c r="PZU50" s="429"/>
      <c r="PZV50" s="429"/>
      <c r="PZW50" s="429"/>
      <c r="PZX50" s="429"/>
      <c r="PZY50" s="429"/>
      <c r="PZZ50" s="429"/>
      <c r="QAA50" s="429"/>
      <c r="QAB50" s="429"/>
      <c r="QAC50" s="429"/>
      <c r="QAD50" s="429"/>
      <c r="QAE50" s="429"/>
      <c r="QAF50" s="429"/>
      <c r="QAG50" s="429"/>
      <c r="QAH50" s="429"/>
      <c r="QAI50" s="429"/>
      <c r="QAJ50" s="429"/>
      <c r="QAK50" s="429"/>
      <c r="QAL50" s="429"/>
      <c r="QAM50" s="429"/>
      <c r="QAN50" s="429"/>
      <c r="QAO50" s="429"/>
      <c r="QAP50" s="429"/>
      <c r="QAQ50" s="429"/>
      <c r="QAR50" s="429"/>
      <c r="QAS50" s="429"/>
      <c r="QAT50" s="429"/>
      <c r="QAU50" s="429"/>
      <c r="QAV50" s="429"/>
      <c r="QAW50" s="429"/>
      <c r="QAX50" s="429"/>
      <c r="QAY50" s="429"/>
      <c r="QAZ50" s="429"/>
      <c r="QBA50" s="429"/>
      <c r="QBB50" s="429"/>
      <c r="QBC50" s="429"/>
      <c r="QBD50" s="429"/>
      <c r="QBE50" s="429"/>
      <c r="QBF50" s="429"/>
      <c r="QBG50" s="429"/>
      <c r="QBH50" s="429"/>
      <c r="QBI50" s="429"/>
      <c r="QBJ50" s="429"/>
      <c r="QBK50" s="429"/>
      <c r="QBL50" s="429"/>
      <c r="QBM50" s="429"/>
      <c r="QBN50" s="429"/>
      <c r="QBO50" s="429"/>
      <c r="QBP50" s="429"/>
      <c r="QBQ50" s="429"/>
      <c r="QBR50" s="429"/>
      <c r="QBS50" s="429"/>
      <c r="QBT50" s="429"/>
      <c r="QBU50" s="429"/>
      <c r="QBV50" s="429"/>
      <c r="QBW50" s="429"/>
      <c r="QBX50" s="429"/>
      <c r="QBY50" s="429"/>
      <c r="QBZ50" s="429"/>
      <c r="QCA50" s="429"/>
      <c r="QCB50" s="429"/>
      <c r="QCC50" s="429"/>
      <c r="QCD50" s="429"/>
      <c r="QCE50" s="429"/>
      <c r="QCF50" s="429"/>
      <c r="QCG50" s="429"/>
      <c r="QCH50" s="429"/>
      <c r="QCI50" s="429"/>
      <c r="QCJ50" s="429"/>
      <c r="QCK50" s="429"/>
      <c r="QCL50" s="429"/>
      <c r="QCM50" s="429"/>
      <c r="QCN50" s="429"/>
      <c r="QCO50" s="429"/>
      <c r="QCP50" s="429"/>
      <c r="QCQ50" s="429"/>
      <c r="QCR50" s="429"/>
      <c r="QCS50" s="429"/>
      <c r="QCT50" s="429"/>
      <c r="QCU50" s="429"/>
      <c r="QCV50" s="429"/>
      <c r="QCW50" s="429"/>
      <c r="QCX50" s="429"/>
      <c r="QCY50" s="429"/>
      <c r="QCZ50" s="429"/>
      <c r="QDA50" s="429"/>
      <c r="QDB50" s="429"/>
      <c r="QDC50" s="429"/>
      <c r="QDD50" s="429"/>
      <c r="QDE50" s="429"/>
      <c r="QDF50" s="429"/>
      <c r="QDG50" s="429"/>
      <c r="QDH50" s="429"/>
      <c r="QDI50" s="429"/>
      <c r="QDJ50" s="429"/>
      <c r="QDK50" s="429"/>
      <c r="QDL50" s="429"/>
      <c r="QDM50" s="429"/>
      <c r="QDN50" s="429"/>
      <c r="QDO50" s="429"/>
      <c r="QDP50" s="429"/>
      <c r="QDQ50" s="429"/>
      <c r="QDR50" s="429"/>
      <c r="QDS50" s="429"/>
      <c r="QDT50" s="429"/>
      <c r="QDU50" s="429"/>
      <c r="QDV50" s="429"/>
      <c r="QDW50" s="429"/>
      <c r="QDX50" s="429"/>
      <c r="QDY50" s="429"/>
      <c r="QDZ50" s="429"/>
      <c r="QEA50" s="429"/>
      <c r="QEB50" s="429"/>
      <c r="QEC50" s="429"/>
      <c r="QED50" s="429"/>
      <c r="QEE50" s="429"/>
      <c r="QEF50" s="429"/>
      <c r="QEG50" s="429"/>
      <c r="QEH50" s="429"/>
      <c r="QEI50" s="429"/>
      <c r="QEJ50" s="429"/>
      <c r="QEK50" s="429"/>
      <c r="QEL50" s="429"/>
      <c r="QEM50" s="429"/>
      <c r="QEN50" s="429"/>
      <c r="QEO50" s="429"/>
      <c r="QEP50" s="429"/>
      <c r="QEQ50" s="429"/>
      <c r="QER50" s="429"/>
      <c r="QES50" s="429"/>
      <c r="QET50" s="429"/>
      <c r="QEU50" s="429"/>
      <c r="QEV50" s="429"/>
      <c r="QEW50" s="429"/>
      <c r="QEX50" s="429"/>
      <c r="QEY50" s="429"/>
      <c r="QEZ50" s="429"/>
      <c r="QFA50" s="429"/>
      <c r="QFB50" s="429"/>
      <c r="QFC50" s="429"/>
      <c r="QFD50" s="429"/>
      <c r="QFE50" s="429"/>
      <c r="QFF50" s="429"/>
      <c r="QFG50" s="429"/>
      <c r="QFH50" s="429"/>
      <c r="QFI50" s="429"/>
      <c r="QFJ50" s="429"/>
      <c r="QFK50" s="429"/>
      <c r="QFL50" s="429"/>
      <c r="QFM50" s="429"/>
      <c r="QFN50" s="429"/>
      <c r="QFO50" s="429"/>
      <c r="QFP50" s="429"/>
      <c r="QFQ50" s="429"/>
      <c r="QFR50" s="429"/>
      <c r="QFS50" s="429"/>
      <c r="QFT50" s="429"/>
      <c r="QFU50" s="429"/>
      <c r="QFV50" s="429"/>
      <c r="QFW50" s="429"/>
      <c r="QFX50" s="429"/>
      <c r="QFY50" s="429"/>
      <c r="QFZ50" s="429"/>
      <c r="QGA50" s="429"/>
      <c r="QGB50" s="429"/>
      <c r="QGC50" s="429"/>
      <c r="QGD50" s="429"/>
      <c r="QGE50" s="429"/>
      <c r="QGF50" s="429"/>
      <c r="QGG50" s="429"/>
      <c r="QGH50" s="429"/>
      <c r="QGI50" s="429"/>
      <c r="QGJ50" s="429"/>
      <c r="QGK50" s="429"/>
      <c r="QGL50" s="429"/>
      <c r="QGM50" s="429"/>
      <c r="QGN50" s="429"/>
      <c r="QGO50" s="429"/>
      <c r="QGP50" s="429"/>
      <c r="QGQ50" s="429"/>
      <c r="QGR50" s="429"/>
      <c r="QGS50" s="429"/>
      <c r="QGT50" s="429"/>
      <c r="QGU50" s="429"/>
      <c r="QGV50" s="429"/>
      <c r="QGW50" s="429"/>
      <c r="QGX50" s="429"/>
      <c r="QGY50" s="429"/>
      <c r="QGZ50" s="429"/>
      <c r="QHA50" s="429"/>
      <c r="QHB50" s="429"/>
      <c r="QHC50" s="429"/>
      <c r="QHD50" s="429"/>
      <c r="QHE50" s="429"/>
      <c r="QHF50" s="429"/>
      <c r="QHG50" s="429"/>
      <c r="QHH50" s="429"/>
      <c r="QHI50" s="429"/>
      <c r="QHJ50" s="429"/>
      <c r="QHK50" s="429"/>
      <c r="QHL50" s="429"/>
      <c r="QHM50" s="429"/>
      <c r="QHN50" s="429"/>
      <c r="QHO50" s="429"/>
      <c r="QHP50" s="429"/>
      <c r="QHQ50" s="429"/>
      <c r="QHR50" s="429"/>
      <c r="QHS50" s="429"/>
      <c r="QHT50" s="429"/>
      <c r="QHU50" s="429"/>
      <c r="QHV50" s="429"/>
      <c r="QHW50" s="429"/>
      <c r="QHX50" s="429"/>
      <c r="QHY50" s="429"/>
      <c r="QHZ50" s="429"/>
      <c r="QIA50" s="429"/>
      <c r="QIB50" s="429"/>
      <c r="QIC50" s="429"/>
      <c r="QID50" s="429"/>
      <c r="QIE50" s="429"/>
      <c r="QIF50" s="429"/>
      <c r="QIG50" s="429"/>
      <c r="QIH50" s="429"/>
      <c r="QII50" s="429"/>
      <c r="QIJ50" s="429"/>
      <c r="QIK50" s="429"/>
      <c r="QIL50" s="429"/>
      <c r="QIM50" s="429"/>
      <c r="QIN50" s="429"/>
      <c r="QIO50" s="429"/>
      <c r="QIP50" s="429"/>
      <c r="QIQ50" s="429"/>
      <c r="QIR50" s="429"/>
      <c r="QIS50" s="429"/>
      <c r="QIT50" s="429"/>
      <c r="QIU50" s="429"/>
      <c r="QIV50" s="429"/>
      <c r="QIW50" s="429"/>
      <c r="QIX50" s="429"/>
      <c r="QIY50" s="429"/>
      <c r="QIZ50" s="429"/>
      <c r="QJA50" s="429"/>
      <c r="QJB50" s="429"/>
      <c r="QJC50" s="429"/>
      <c r="QJD50" s="429"/>
      <c r="QJE50" s="429"/>
      <c r="QJF50" s="429"/>
      <c r="QJG50" s="429"/>
      <c r="QJH50" s="429"/>
      <c r="QJI50" s="429"/>
      <c r="QJJ50" s="429"/>
      <c r="QJK50" s="429"/>
      <c r="QJL50" s="429"/>
      <c r="QJM50" s="429"/>
      <c r="QJN50" s="429"/>
      <c r="QJO50" s="429"/>
      <c r="QJP50" s="429"/>
      <c r="QJQ50" s="429"/>
      <c r="QJR50" s="429"/>
      <c r="QJS50" s="429"/>
      <c r="QJT50" s="429"/>
      <c r="QJU50" s="429"/>
      <c r="QJV50" s="429"/>
      <c r="QJW50" s="429"/>
      <c r="QJX50" s="429"/>
      <c r="QJY50" s="429"/>
      <c r="QJZ50" s="429"/>
      <c r="QKA50" s="429"/>
      <c r="QKB50" s="429"/>
      <c r="QKC50" s="429"/>
      <c r="QKD50" s="429"/>
      <c r="QKE50" s="429"/>
      <c r="QKF50" s="429"/>
      <c r="QKG50" s="429"/>
      <c r="QKH50" s="429"/>
      <c r="QKI50" s="429"/>
      <c r="QKJ50" s="429"/>
      <c r="QKK50" s="429"/>
      <c r="QKL50" s="429"/>
      <c r="QKM50" s="429"/>
      <c r="QKN50" s="429"/>
      <c r="QKO50" s="429"/>
      <c r="QKP50" s="429"/>
      <c r="QKQ50" s="429"/>
      <c r="QKR50" s="429"/>
      <c r="QKS50" s="429"/>
      <c r="QKT50" s="429"/>
      <c r="QKU50" s="429"/>
      <c r="QKV50" s="429"/>
      <c r="QKW50" s="429"/>
      <c r="QKX50" s="429"/>
      <c r="QKY50" s="429"/>
      <c r="QKZ50" s="429"/>
      <c r="QLA50" s="429"/>
      <c r="QLB50" s="429"/>
      <c r="QLC50" s="429"/>
      <c r="QLD50" s="429"/>
      <c r="QLE50" s="429"/>
      <c r="QLF50" s="429"/>
      <c r="QLG50" s="429"/>
      <c r="QLH50" s="429"/>
      <c r="QLI50" s="429"/>
      <c r="QLJ50" s="429"/>
      <c r="QLK50" s="429"/>
      <c r="QLL50" s="429"/>
      <c r="QLM50" s="429"/>
      <c r="QLN50" s="429"/>
      <c r="QLO50" s="429"/>
      <c r="QLP50" s="429"/>
      <c r="QLQ50" s="429"/>
      <c r="QLR50" s="429"/>
      <c r="QLS50" s="429"/>
      <c r="QLT50" s="429"/>
      <c r="QLU50" s="429"/>
      <c r="QLV50" s="429"/>
      <c r="QLW50" s="429"/>
      <c r="QLX50" s="429"/>
      <c r="QLY50" s="429"/>
      <c r="QLZ50" s="429"/>
      <c r="QMA50" s="429"/>
      <c r="QMB50" s="429"/>
      <c r="QMC50" s="429"/>
      <c r="QMD50" s="429"/>
      <c r="QME50" s="429"/>
      <c r="QMF50" s="429"/>
      <c r="QMG50" s="429"/>
      <c r="QMH50" s="429"/>
      <c r="QMI50" s="429"/>
      <c r="QMJ50" s="429"/>
      <c r="QMK50" s="429"/>
      <c r="QML50" s="429"/>
      <c r="QMM50" s="429"/>
      <c r="QMN50" s="429"/>
      <c r="QMO50" s="429"/>
      <c r="QMP50" s="429"/>
      <c r="QMQ50" s="429"/>
      <c r="QMR50" s="429"/>
      <c r="QMS50" s="429"/>
      <c r="QMT50" s="429"/>
      <c r="QMU50" s="429"/>
      <c r="QMV50" s="429"/>
      <c r="QMW50" s="429"/>
      <c r="QMX50" s="429"/>
      <c r="QMY50" s="429"/>
      <c r="QMZ50" s="429"/>
      <c r="QNA50" s="429"/>
      <c r="QNB50" s="429"/>
      <c r="QNC50" s="429"/>
      <c r="QND50" s="429"/>
      <c r="QNE50" s="429"/>
      <c r="QNF50" s="429"/>
      <c r="QNG50" s="429"/>
      <c r="QNH50" s="429"/>
      <c r="QNI50" s="429"/>
      <c r="QNJ50" s="429"/>
      <c r="QNK50" s="429"/>
      <c r="QNL50" s="429"/>
      <c r="QNM50" s="429"/>
      <c r="QNN50" s="429"/>
      <c r="QNO50" s="429"/>
      <c r="QNP50" s="429"/>
      <c r="QNQ50" s="429"/>
      <c r="QNR50" s="429"/>
      <c r="QNS50" s="429"/>
      <c r="QNT50" s="429"/>
      <c r="QNU50" s="429"/>
      <c r="QNV50" s="429"/>
      <c r="QNW50" s="429"/>
      <c r="QNX50" s="429"/>
      <c r="QNY50" s="429"/>
      <c r="QNZ50" s="429"/>
      <c r="QOA50" s="429"/>
      <c r="QOB50" s="429"/>
      <c r="QOC50" s="429"/>
      <c r="QOD50" s="429"/>
      <c r="QOE50" s="429"/>
      <c r="QOF50" s="429"/>
      <c r="QOG50" s="429"/>
      <c r="QOH50" s="429"/>
      <c r="QOI50" s="429"/>
      <c r="QOJ50" s="429"/>
      <c r="QOK50" s="429"/>
      <c r="QOL50" s="429"/>
      <c r="QOM50" s="429"/>
      <c r="QON50" s="429"/>
      <c r="QOO50" s="429"/>
      <c r="QOP50" s="429"/>
      <c r="QOQ50" s="429"/>
      <c r="QOR50" s="429"/>
      <c r="QOS50" s="429"/>
      <c r="QOT50" s="429"/>
      <c r="QOU50" s="429"/>
      <c r="QOV50" s="429"/>
      <c r="QOW50" s="429"/>
      <c r="QOX50" s="429"/>
      <c r="QOY50" s="429"/>
      <c r="QOZ50" s="429"/>
      <c r="QPA50" s="429"/>
      <c r="QPB50" s="429"/>
      <c r="QPC50" s="429"/>
      <c r="QPD50" s="429"/>
      <c r="QPE50" s="429"/>
      <c r="QPF50" s="429"/>
      <c r="QPG50" s="429"/>
      <c r="QPH50" s="429"/>
      <c r="QPI50" s="429"/>
      <c r="QPJ50" s="429"/>
      <c r="QPK50" s="429"/>
      <c r="QPL50" s="429"/>
      <c r="QPM50" s="429"/>
      <c r="QPN50" s="429"/>
      <c r="QPO50" s="429"/>
      <c r="QPP50" s="429"/>
      <c r="QPQ50" s="429"/>
      <c r="QPR50" s="429"/>
      <c r="QPS50" s="429"/>
      <c r="QPT50" s="429"/>
      <c r="QPU50" s="429"/>
      <c r="QPV50" s="429"/>
      <c r="QPW50" s="429"/>
      <c r="QPX50" s="429"/>
      <c r="QPY50" s="429"/>
      <c r="QPZ50" s="429"/>
      <c r="QQA50" s="429"/>
      <c r="QQB50" s="429"/>
      <c r="QQC50" s="429"/>
      <c r="QQD50" s="429"/>
      <c r="QQE50" s="429"/>
      <c r="QQF50" s="429"/>
      <c r="QQG50" s="429"/>
      <c r="QQH50" s="429"/>
      <c r="QQI50" s="429"/>
      <c r="QQJ50" s="429"/>
      <c r="QQK50" s="429"/>
      <c r="QQL50" s="429"/>
      <c r="QQM50" s="429"/>
      <c r="QQN50" s="429"/>
      <c r="QQO50" s="429"/>
      <c r="QQP50" s="429"/>
      <c r="QQQ50" s="429"/>
      <c r="QQR50" s="429"/>
      <c r="QQS50" s="429"/>
      <c r="QQT50" s="429"/>
      <c r="QQU50" s="429"/>
      <c r="QQV50" s="429"/>
      <c r="QQW50" s="429"/>
      <c r="QQX50" s="429"/>
      <c r="QQY50" s="429"/>
      <c r="QQZ50" s="429"/>
      <c r="QRA50" s="429"/>
      <c r="QRB50" s="429"/>
      <c r="QRC50" s="429"/>
      <c r="QRD50" s="429"/>
      <c r="QRE50" s="429"/>
      <c r="QRF50" s="429"/>
      <c r="QRG50" s="429"/>
      <c r="QRH50" s="429"/>
      <c r="QRI50" s="429"/>
      <c r="QRJ50" s="429"/>
      <c r="QRK50" s="429"/>
      <c r="QRL50" s="429"/>
      <c r="QRM50" s="429"/>
      <c r="QRN50" s="429"/>
      <c r="QRO50" s="429"/>
      <c r="QRP50" s="429"/>
      <c r="QRQ50" s="429"/>
      <c r="QRR50" s="429"/>
      <c r="QRS50" s="429"/>
      <c r="QRT50" s="429"/>
      <c r="QRU50" s="429"/>
      <c r="QRV50" s="429"/>
      <c r="QRW50" s="429"/>
      <c r="QRX50" s="429"/>
      <c r="QRY50" s="429"/>
      <c r="QRZ50" s="429"/>
      <c r="QSA50" s="429"/>
      <c r="QSB50" s="429"/>
      <c r="QSC50" s="429"/>
      <c r="QSD50" s="429"/>
      <c r="QSE50" s="429"/>
      <c r="QSF50" s="429"/>
      <c r="QSG50" s="429"/>
      <c r="QSH50" s="429"/>
      <c r="QSI50" s="429"/>
      <c r="QSJ50" s="429"/>
      <c r="QSK50" s="429"/>
      <c r="QSL50" s="429"/>
      <c r="QSM50" s="429"/>
      <c r="QSN50" s="429"/>
      <c r="QSO50" s="429"/>
      <c r="QSP50" s="429"/>
      <c r="QSQ50" s="429"/>
      <c r="QSR50" s="429"/>
      <c r="QSS50" s="429"/>
      <c r="QST50" s="429"/>
      <c r="QSU50" s="429"/>
      <c r="QSV50" s="429"/>
      <c r="QSW50" s="429"/>
      <c r="QSX50" s="429"/>
      <c r="QSY50" s="429"/>
      <c r="QSZ50" s="429"/>
      <c r="QTA50" s="429"/>
      <c r="QTB50" s="429"/>
      <c r="QTC50" s="429"/>
      <c r="QTD50" s="429"/>
      <c r="QTE50" s="429"/>
      <c r="QTF50" s="429"/>
      <c r="QTG50" s="429"/>
      <c r="QTH50" s="429"/>
      <c r="QTI50" s="429"/>
      <c r="QTJ50" s="429"/>
      <c r="QTK50" s="429"/>
      <c r="QTL50" s="429"/>
      <c r="QTM50" s="429"/>
      <c r="QTN50" s="429"/>
      <c r="QTO50" s="429"/>
      <c r="QTP50" s="429"/>
      <c r="QTQ50" s="429"/>
      <c r="QTR50" s="429"/>
      <c r="QTS50" s="429"/>
      <c r="QTT50" s="429"/>
      <c r="QTU50" s="429"/>
      <c r="QTV50" s="429"/>
      <c r="QTW50" s="429"/>
      <c r="QTX50" s="429"/>
      <c r="QTY50" s="429"/>
      <c r="QTZ50" s="429"/>
      <c r="QUA50" s="429"/>
      <c r="QUB50" s="429"/>
      <c r="QUC50" s="429"/>
      <c r="QUD50" s="429"/>
      <c r="QUE50" s="429"/>
      <c r="QUF50" s="429"/>
      <c r="QUG50" s="429"/>
      <c r="QUH50" s="429"/>
      <c r="QUI50" s="429"/>
      <c r="QUJ50" s="429"/>
      <c r="QUK50" s="429"/>
      <c r="QUL50" s="429"/>
      <c r="QUM50" s="429"/>
      <c r="QUN50" s="429"/>
      <c r="QUO50" s="429"/>
      <c r="QUP50" s="429"/>
      <c r="QUQ50" s="429"/>
      <c r="QUR50" s="429"/>
      <c r="QUS50" s="429"/>
      <c r="QUT50" s="429"/>
      <c r="QUU50" s="429"/>
      <c r="QUV50" s="429"/>
      <c r="QUW50" s="429"/>
      <c r="QUX50" s="429"/>
      <c r="QUY50" s="429"/>
      <c r="QUZ50" s="429"/>
      <c r="QVA50" s="429"/>
      <c r="QVB50" s="429"/>
      <c r="QVC50" s="429"/>
      <c r="QVD50" s="429"/>
      <c r="QVE50" s="429"/>
      <c r="QVF50" s="429"/>
      <c r="QVG50" s="429"/>
      <c r="QVH50" s="429"/>
      <c r="QVI50" s="429"/>
      <c r="QVJ50" s="429"/>
      <c r="QVK50" s="429"/>
      <c r="QVL50" s="429"/>
      <c r="QVM50" s="429"/>
      <c r="QVN50" s="429"/>
      <c r="QVO50" s="429"/>
      <c r="QVP50" s="429"/>
      <c r="QVQ50" s="429"/>
      <c r="QVR50" s="429"/>
      <c r="QVS50" s="429"/>
      <c r="QVT50" s="429"/>
      <c r="QVU50" s="429"/>
      <c r="QVV50" s="429"/>
      <c r="QVW50" s="429"/>
      <c r="QVX50" s="429"/>
      <c r="QVY50" s="429"/>
      <c r="QVZ50" s="429"/>
      <c r="QWA50" s="429"/>
      <c r="QWB50" s="429"/>
      <c r="QWC50" s="429"/>
      <c r="QWD50" s="429"/>
      <c r="QWE50" s="429"/>
      <c r="QWF50" s="429"/>
      <c r="QWG50" s="429"/>
      <c r="QWH50" s="429"/>
      <c r="QWI50" s="429"/>
      <c r="QWJ50" s="429"/>
      <c r="QWK50" s="429"/>
      <c r="QWL50" s="429"/>
      <c r="QWM50" s="429"/>
      <c r="QWN50" s="429"/>
      <c r="QWO50" s="429"/>
      <c r="QWP50" s="429"/>
      <c r="QWQ50" s="429"/>
      <c r="QWR50" s="429"/>
      <c r="QWS50" s="429"/>
      <c r="QWT50" s="429"/>
      <c r="QWU50" s="429"/>
      <c r="QWV50" s="429"/>
      <c r="QWW50" s="429"/>
      <c r="QWX50" s="429"/>
      <c r="QWY50" s="429"/>
      <c r="QWZ50" s="429"/>
      <c r="QXA50" s="429"/>
      <c r="QXB50" s="429"/>
      <c r="QXC50" s="429"/>
      <c r="QXD50" s="429"/>
      <c r="QXE50" s="429"/>
      <c r="QXF50" s="429"/>
      <c r="QXG50" s="429"/>
      <c r="QXH50" s="429"/>
      <c r="QXI50" s="429"/>
      <c r="QXJ50" s="429"/>
      <c r="QXK50" s="429"/>
      <c r="QXL50" s="429"/>
      <c r="QXM50" s="429"/>
      <c r="QXN50" s="429"/>
      <c r="QXO50" s="429"/>
      <c r="QXP50" s="429"/>
      <c r="QXQ50" s="429"/>
      <c r="QXR50" s="429"/>
      <c r="QXS50" s="429"/>
      <c r="QXT50" s="429"/>
      <c r="QXU50" s="429"/>
      <c r="QXV50" s="429"/>
      <c r="QXW50" s="429"/>
      <c r="QXX50" s="429"/>
      <c r="QXY50" s="429"/>
      <c r="QXZ50" s="429"/>
      <c r="QYA50" s="429"/>
      <c r="QYB50" s="429"/>
      <c r="QYC50" s="429"/>
      <c r="QYD50" s="429"/>
      <c r="QYE50" s="429"/>
      <c r="QYF50" s="429"/>
      <c r="QYG50" s="429"/>
      <c r="QYH50" s="429"/>
      <c r="QYI50" s="429"/>
      <c r="QYJ50" s="429"/>
      <c r="QYK50" s="429"/>
      <c r="QYL50" s="429"/>
      <c r="QYM50" s="429"/>
      <c r="QYN50" s="429"/>
      <c r="QYO50" s="429"/>
      <c r="QYP50" s="429"/>
      <c r="QYQ50" s="429"/>
      <c r="QYR50" s="429"/>
      <c r="QYS50" s="429"/>
      <c r="QYT50" s="429"/>
      <c r="QYU50" s="429"/>
      <c r="QYV50" s="429"/>
      <c r="QYW50" s="429"/>
      <c r="QYX50" s="429"/>
      <c r="QYY50" s="429"/>
      <c r="QYZ50" s="429"/>
      <c r="QZA50" s="429"/>
      <c r="QZB50" s="429"/>
      <c r="QZC50" s="429"/>
      <c r="QZD50" s="429"/>
      <c r="QZE50" s="429"/>
      <c r="QZF50" s="429"/>
      <c r="QZG50" s="429"/>
      <c r="QZH50" s="429"/>
      <c r="QZI50" s="429"/>
      <c r="QZJ50" s="429"/>
      <c r="QZK50" s="429"/>
      <c r="QZL50" s="429"/>
      <c r="QZM50" s="429"/>
      <c r="QZN50" s="429"/>
      <c r="QZO50" s="429"/>
      <c r="QZP50" s="429"/>
      <c r="QZQ50" s="429"/>
      <c r="QZR50" s="429"/>
      <c r="QZS50" s="429"/>
      <c r="QZT50" s="429"/>
      <c r="QZU50" s="429"/>
      <c r="QZV50" s="429"/>
      <c r="QZW50" s="429"/>
      <c r="QZX50" s="429"/>
      <c r="QZY50" s="429"/>
      <c r="QZZ50" s="429"/>
      <c r="RAA50" s="429"/>
      <c r="RAB50" s="429"/>
      <c r="RAC50" s="429"/>
      <c r="RAD50" s="429"/>
      <c r="RAE50" s="429"/>
      <c r="RAF50" s="429"/>
      <c r="RAG50" s="429"/>
      <c r="RAH50" s="429"/>
      <c r="RAI50" s="429"/>
      <c r="RAJ50" s="429"/>
      <c r="RAK50" s="429"/>
      <c r="RAL50" s="429"/>
      <c r="RAM50" s="429"/>
      <c r="RAN50" s="429"/>
      <c r="RAO50" s="429"/>
      <c r="RAP50" s="429"/>
      <c r="RAQ50" s="429"/>
      <c r="RAR50" s="429"/>
      <c r="RAS50" s="429"/>
      <c r="RAT50" s="429"/>
      <c r="RAU50" s="429"/>
      <c r="RAV50" s="429"/>
      <c r="RAW50" s="429"/>
      <c r="RAX50" s="429"/>
      <c r="RAY50" s="429"/>
      <c r="RAZ50" s="429"/>
      <c r="RBA50" s="429"/>
      <c r="RBB50" s="429"/>
      <c r="RBC50" s="429"/>
      <c r="RBD50" s="429"/>
      <c r="RBE50" s="429"/>
      <c r="RBF50" s="429"/>
      <c r="RBG50" s="429"/>
      <c r="RBH50" s="429"/>
      <c r="RBI50" s="429"/>
      <c r="RBJ50" s="429"/>
      <c r="RBK50" s="429"/>
      <c r="RBL50" s="429"/>
      <c r="RBM50" s="429"/>
      <c r="RBN50" s="429"/>
      <c r="RBO50" s="429"/>
      <c r="RBP50" s="429"/>
      <c r="RBQ50" s="429"/>
      <c r="RBR50" s="429"/>
      <c r="RBS50" s="429"/>
      <c r="RBT50" s="429"/>
      <c r="RBU50" s="429"/>
      <c r="RBV50" s="429"/>
      <c r="RBW50" s="429"/>
      <c r="RBX50" s="429"/>
      <c r="RBY50" s="429"/>
      <c r="RBZ50" s="429"/>
      <c r="RCA50" s="429"/>
      <c r="RCB50" s="429"/>
      <c r="RCC50" s="429"/>
      <c r="RCD50" s="429"/>
      <c r="RCE50" s="429"/>
      <c r="RCF50" s="429"/>
      <c r="RCG50" s="429"/>
      <c r="RCH50" s="429"/>
      <c r="RCI50" s="429"/>
      <c r="RCJ50" s="429"/>
      <c r="RCK50" s="429"/>
      <c r="RCL50" s="429"/>
      <c r="RCM50" s="429"/>
      <c r="RCN50" s="429"/>
      <c r="RCO50" s="429"/>
      <c r="RCP50" s="429"/>
      <c r="RCQ50" s="429"/>
      <c r="RCR50" s="429"/>
      <c r="RCS50" s="429"/>
      <c r="RCT50" s="429"/>
      <c r="RCU50" s="429"/>
      <c r="RCV50" s="429"/>
      <c r="RCW50" s="429"/>
      <c r="RCX50" s="429"/>
      <c r="RCY50" s="429"/>
      <c r="RCZ50" s="429"/>
      <c r="RDA50" s="429"/>
      <c r="RDB50" s="429"/>
      <c r="RDC50" s="429"/>
      <c r="RDD50" s="429"/>
      <c r="RDE50" s="429"/>
      <c r="RDF50" s="429"/>
      <c r="RDG50" s="429"/>
      <c r="RDH50" s="429"/>
      <c r="RDI50" s="429"/>
      <c r="RDJ50" s="429"/>
      <c r="RDK50" s="429"/>
      <c r="RDL50" s="429"/>
      <c r="RDM50" s="429"/>
      <c r="RDN50" s="429"/>
      <c r="RDO50" s="429"/>
      <c r="RDP50" s="429"/>
      <c r="RDQ50" s="429"/>
      <c r="RDR50" s="429"/>
      <c r="RDS50" s="429"/>
      <c r="RDT50" s="429"/>
      <c r="RDU50" s="429"/>
      <c r="RDV50" s="429"/>
      <c r="RDW50" s="429"/>
      <c r="RDX50" s="429"/>
      <c r="RDY50" s="429"/>
      <c r="RDZ50" s="429"/>
      <c r="REA50" s="429"/>
      <c r="REB50" s="429"/>
      <c r="REC50" s="429"/>
      <c r="RED50" s="429"/>
      <c r="REE50" s="429"/>
      <c r="REF50" s="429"/>
      <c r="REG50" s="429"/>
      <c r="REH50" s="429"/>
      <c r="REI50" s="429"/>
      <c r="REJ50" s="429"/>
      <c r="REK50" s="429"/>
      <c r="REL50" s="429"/>
      <c r="REM50" s="429"/>
      <c r="REN50" s="429"/>
      <c r="REO50" s="429"/>
      <c r="REP50" s="429"/>
      <c r="REQ50" s="429"/>
      <c r="RER50" s="429"/>
      <c r="RES50" s="429"/>
      <c r="RET50" s="429"/>
      <c r="REU50" s="429"/>
      <c r="REV50" s="429"/>
      <c r="REW50" s="429"/>
      <c r="REX50" s="429"/>
      <c r="REY50" s="429"/>
      <c r="REZ50" s="429"/>
      <c r="RFA50" s="429"/>
      <c r="RFB50" s="429"/>
      <c r="RFC50" s="429"/>
      <c r="RFD50" s="429"/>
      <c r="RFE50" s="429"/>
      <c r="RFF50" s="429"/>
      <c r="RFG50" s="429"/>
      <c r="RFH50" s="429"/>
      <c r="RFI50" s="429"/>
      <c r="RFJ50" s="429"/>
      <c r="RFK50" s="429"/>
      <c r="RFL50" s="429"/>
      <c r="RFM50" s="429"/>
      <c r="RFN50" s="429"/>
      <c r="RFO50" s="429"/>
      <c r="RFP50" s="429"/>
      <c r="RFQ50" s="429"/>
      <c r="RFR50" s="429"/>
      <c r="RFS50" s="429"/>
      <c r="RFT50" s="429"/>
      <c r="RFU50" s="429"/>
      <c r="RFV50" s="429"/>
      <c r="RFW50" s="429"/>
      <c r="RFX50" s="429"/>
      <c r="RFY50" s="429"/>
      <c r="RFZ50" s="429"/>
      <c r="RGA50" s="429"/>
      <c r="RGB50" s="429"/>
      <c r="RGC50" s="429"/>
      <c r="RGD50" s="429"/>
      <c r="RGE50" s="429"/>
      <c r="RGF50" s="429"/>
      <c r="RGG50" s="429"/>
      <c r="RGH50" s="429"/>
      <c r="RGI50" s="429"/>
      <c r="RGJ50" s="429"/>
      <c r="RGK50" s="429"/>
      <c r="RGL50" s="429"/>
      <c r="RGM50" s="429"/>
      <c r="RGN50" s="429"/>
      <c r="RGO50" s="429"/>
      <c r="RGP50" s="429"/>
      <c r="RGQ50" s="429"/>
      <c r="RGR50" s="429"/>
      <c r="RGS50" s="429"/>
      <c r="RGT50" s="429"/>
      <c r="RGU50" s="429"/>
      <c r="RGV50" s="429"/>
      <c r="RGW50" s="429"/>
      <c r="RGX50" s="429"/>
      <c r="RGY50" s="429"/>
      <c r="RGZ50" s="429"/>
      <c r="RHA50" s="429"/>
      <c r="RHB50" s="429"/>
      <c r="RHC50" s="429"/>
      <c r="RHD50" s="429"/>
      <c r="RHE50" s="429"/>
      <c r="RHF50" s="429"/>
      <c r="RHG50" s="429"/>
      <c r="RHH50" s="429"/>
      <c r="RHI50" s="429"/>
      <c r="RHJ50" s="429"/>
      <c r="RHK50" s="429"/>
      <c r="RHL50" s="429"/>
      <c r="RHM50" s="429"/>
      <c r="RHN50" s="429"/>
      <c r="RHO50" s="429"/>
      <c r="RHP50" s="429"/>
      <c r="RHQ50" s="429"/>
      <c r="RHR50" s="429"/>
      <c r="RHS50" s="429"/>
      <c r="RHT50" s="429"/>
      <c r="RHU50" s="429"/>
      <c r="RHV50" s="429"/>
      <c r="RHW50" s="429"/>
      <c r="RHX50" s="429"/>
      <c r="RHY50" s="429"/>
      <c r="RHZ50" s="429"/>
      <c r="RIA50" s="429"/>
      <c r="RIB50" s="429"/>
      <c r="RIC50" s="429"/>
      <c r="RID50" s="429"/>
      <c r="RIE50" s="429"/>
      <c r="RIF50" s="429"/>
      <c r="RIG50" s="429"/>
      <c r="RIH50" s="429"/>
      <c r="RII50" s="429"/>
      <c r="RIJ50" s="429"/>
      <c r="RIK50" s="429"/>
      <c r="RIL50" s="429"/>
      <c r="RIM50" s="429"/>
      <c r="RIN50" s="429"/>
      <c r="RIO50" s="429"/>
      <c r="RIP50" s="429"/>
      <c r="RIQ50" s="429"/>
      <c r="RIR50" s="429"/>
      <c r="RIS50" s="429"/>
      <c r="RIT50" s="429"/>
      <c r="RIU50" s="429"/>
      <c r="RIV50" s="429"/>
      <c r="RIW50" s="429"/>
      <c r="RIX50" s="429"/>
      <c r="RIY50" s="429"/>
      <c r="RIZ50" s="429"/>
      <c r="RJA50" s="429"/>
      <c r="RJB50" s="429"/>
      <c r="RJC50" s="429"/>
      <c r="RJD50" s="429"/>
      <c r="RJE50" s="429"/>
      <c r="RJF50" s="429"/>
      <c r="RJG50" s="429"/>
      <c r="RJH50" s="429"/>
      <c r="RJI50" s="429"/>
      <c r="RJJ50" s="429"/>
      <c r="RJK50" s="429"/>
      <c r="RJL50" s="429"/>
      <c r="RJM50" s="429"/>
      <c r="RJN50" s="429"/>
      <c r="RJO50" s="429"/>
      <c r="RJP50" s="429"/>
      <c r="RJQ50" s="429"/>
      <c r="RJR50" s="429"/>
      <c r="RJS50" s="429"/>
      <c r="RJT50" s="429"/>
      <c r="RJU50" s="429"/>
      <c r="RJV50" s="429"/>
      <c r="RJW50" s="429"/>
      <c r="RJX50" s="429"/>
      <c r="RJY50" s="429"/>
      <c r="RJZ50" s="429"/>
      <c r="RKA50" s="429"/>
      <c r="RKB50" s="429"/>
      <c r="RKC50" s="429"/>
      <c r="RKD50" s="429"/>
      <c r="RKE50" s="429"/>
      <c r="RKF50" s="429"/>
      <c r="RKG50" s="429"/>
      <c r="RKH50" s="429"/>
      <c r="RKI50" s="429"/>
      <c r="RKJ50" s="429"/>
      <c r="RKK50" s="429"/>
      <c r="RKL50" s="429"/>
      <c r="RKM50" s="429"/>
      <c r="RKN50" s="429"/>
      <c r="RKO50" s="429"/>
      <c r="RKP50" s="429"/>
      <c r="RKQ50" s="429"/>
      <c r="RKR50" s="429"/>
      <c r="RKS50" s="429"/>
      <c r="RKT50" s="429"/>
      <c r="RKU50" s="429"/>
      <c r="RKV50" s="429"/>
      <c r="RKW50" s="429"/>
      <c r="RKX50" s="429"/>
      <c r="RKY50" s="429"/>
      <c r="RKZ50" s="429"/>
      <c r="RLA50" s="429"/>
      <c r="RLB50" s="429"/>
      <c r="RLC50" s="429"/>
      <c r="RLD50" s="429"/>
      <c r="RLE50" s="429"/>
      <c r="RLF50" s="429"/>
      <c r="RLG50" s="429"/>
      <c r="RLH50" s="429"/>
      <c r="RLI50" s="429"/>
      <c r="RLJ50" s="429"/>
      <c r="RLK50" s="429"/>
      <c r="RLL50" s="429"/>
      <c r="RLM50" s="429"/>
      <c r="RLN50" s="429"/>
      <c r="RLO50" s="429"/>
      <c r="RLP50" s="429"/>
      <c r="RLQ50" s="429"/>
      <c r="RLR50" s="429"/>
      <c r="RLS50" s="429"/>
      <c r="RLT50" s="429"/>
      <c r="RLU50" s="429"/>
      <c r="RLV50" s="429"/>
      <c r="RLW50" s="429"/>
      <c r="RLX50" s="429"/>
      <c r="RLY50" s="429"/>
      <c r="RLZ50" s="429"/>
      <c r="RMA50" s="429"/>
      <c r="RMB50" s="429"/>
      <c r="RMC50" s="429"/>
      <c r="RMD50" s="429"/>
      <c r="RME50" s="429"/>
      <c r="RMF50" s="429"/>
      <c r="RMG50" s="429"/>
      <c r="RMH50" s="429"/>
      <c r="RMI50" s="429"/>
      <c r="RMJ50" s="429"/>
      <c r="RMK50" s="429"/>
      <c r="RML50" s="429"/>
      <c r="RMM50" s="429"/>
      <c r="RMN50" s="429"/>
      <c r="RMO50" s="429"/>
      <c r="RMP50" s="429"/>
      <c r="RMQ50" s="429"/>
      <c r="RMR50" s="429"/>
      <c r="RMS50" s="429"/>
      <c r="RMT50" s="429"/>
      <c r="RMU50" s="429"/>
      <c r="RMV50" s="429"/>
      <c r="RMW50" s="429"/>
      <c r="RMX50" s="429"/>
      <c r="RMY50" s="429"/>
      <c r="RMZ50" s="429"/>
      <c r="RNA50" s="429"/>
      <c r="RNB50" s="429"/>
      <c r="RNC50" s="429"/>
      <c r="RND50" s="429"/>
      <c r="RNE50" s="429"/>
      <c r="RNF50" s="429"/>
      <c r="RNG50" s="429"/>
      <c r="RNH50" s="429"/>
      <c r="RNI50" s="429"/>
      <c r="RNJ50" s="429"/>
      <c r="RNK50" s="429"/>
      <c r="RNL50" s="429"/>
      <c r="RNM50" s="429"/>
      <c r="RNN50" s="429"/>
      <c r="RNO50" s="429"/>
      <c r="RNP50" s="429"/>
      <c r="RNQ50" s="429"/>
      <c r="RNR50" s="429"/>
      <c r="RNS50" s="429"/>
      <c r="RNT50" s="429"/>
      <c r="RNU50" s="429"/>
      <c r="RNV50" s="429"/>
      <c r="RNW50" s="429"/>
      <c r="RNX50" s="429"/>
      <c r="RNY50" s="429"/>
      <c r="RNZ50" s="429"/>
      <c r="ROA50" s="429"/>
      <c r="ROB50" s="429"/>
      <c r="ROC50" s="429"/>
      <c r="ROD50" s="429"/>
      <c r="ROE50" s="429"/>
      <c r="ROF50" s="429"/>
      <c r="ROG50" s="429"/>
      <c r="ROH50" s="429"/>
      <c r="ROI50" s="429"/>
      <c r="ROJ50" s="429"/>
      <c r="ROK50" s="429"/>
      <c r="ROL50" s="429"/>
      <c r="ROM50" s="429"/>
      <c r="RON50" s="429"/>
      <c r="ROO50" s="429"/>
      <c r="ROP50" s="429"/>
      <c r="ROQ50" s="429"/>
      <c r="ROR50" s="429"/>
      <c r="ROS50" s="429"/>
      <c r="ROT50" s="429"/>
      <c r="ROU50" s="429"/>
      <c r="ROV50" s="429"/>
      <c r="ROW50" s="429"/>
      <c r="ROX50" s="429"/>
      <c r="ROY50" s="429"/>
      <c r="ROZ50" s="429"/>
      <c r="RPA50" s="429"/>
      <c r="RPB50" s="429"/>
      <c r="RPC50" s="429"/>
      <c r="RPD50" s="429"/>
      <c r="RPE50" s="429"/>
      <c r="RPF50" s="429"/>
      <c r="RPG50" s="429"/>
      <c r="RPH50" s="429"/>
      <c r="RPI50" s="429"/>
      <c r="RPJ50" s="429"/>
      <c r="RPK50" s="429"/>
      <c r="RPL50" s="429"/>
      <c r="RPM50" s="429"/>
      <c r="RPN50" s="429"/>
      <c r="RPO50" s="429"/>
      <c r="RPP50" s="429"/>
      <c r="RPQ50" s="429"/>
      <c r="RPR50" s="429"/>
      <c r="RPS50" s="429"/>
      <c r="RPT50" s="429"/>
      <c r="RPU50" s="429"/>
      <c r="RPV50" s="429"/>
      <c r="RPW50" s="429"/>
      <c r="RPX50" s="429"/>
      <c r="RPY50" s="429"/>
      <c r="RPZ50" s="429"/>
      <c r="RQA50" s="429"/>
      <c r="RQB50" s="429"/>
      <c r="RQC50" s="429"/>
      <c r="RQD50" s="429"/>
      <c r="RQE50" s="429"/>
      <c r="RQF50" s="429"/>
      <c r="RQG50" s="429"/>
      <c r="RQH50" s="429"/>
      <c r="RQI50" s="429"/>
      <c r="RQJ50" s="429"/>
      <c r="RQK50" s="429"/>
      <c r="RQL50" s="429"/>
      <c r="RQM50" s="429"/>
      <c r="RQN50" s="429"/>
      <c r="RQO50" s="429"/>
      <c r="RQP50" s="429"/>
      <c r="RQQ50" s="429"/>
      <c r="RQR50" s="429"/>
      <c r="RQS50" s="429"/>
      <c r="RQT50" s="429"/>
      <c r="RQU50" s="429"/>
      <c r="RQV50" s="429"/>
      <c r="RQW50" s="429"/>
      <c r="RQX50" s="429"/>
      <c r="RQY50" s="429"/>
      <c r="RQZ50" s="429"/>
      <c r="RRA50" s="429"/>
      <c r="RRB50" s="429"/>
      <c r="RRC50" s="429"/>
      <c r="RRD50" s="429"/>
      <c r="RRE50" s="429"/>
      <c r="RRF50" s="429"/>
      <c r="RRG50" s="429"/>
      <c r="RRH50" s="429"/>
      <c r="RRI50" s="429"/>
      <c r="RRJ50" s="429"/>
      <c r="RRK50" s="429"/>
      <c r="RRL50" s="429"/>
      <c r="RRM50" s="429"/>
      <c r="RRN50" s="429"/>
      <c r="RRO50" s="429"/>
      <c r="RRP50" s="429"/>
      <c r="RRQ50" s="429"/>
      <c r="RRR50" s="429"/>
      <c r="RRS50" s="429"/>
      <c r="RRT50" s="429"/>
      <c r="RRU50" s="429"/>
      <c r="RRV50" s="429"/>
      <c r="RRW50" s="429"/>
      <c r="RRX50" s="429"/>
      <c r="RRY50" s="429"/>
      <c r="RRZ50" s="429"/>
      <c r="RSA50" s="429"/>
      <c r="RSB50" s="429"/>
      <c r="RSC50" s="429"/>
      <c r="RSD50" s="429"/>
      <c r="RSE50" s="429"/>
      <c r="RSF50" s="429"/>
      <c r="RSG50" s="429"/>
      <c r="RSH50" s="429"/>
      <c r="RSI50" s="429"/>
      <c r="RSJ50" s="429"/>
      <c r="RSK50" s="429"/>
      <c r="RSL50" s="429"/>
      <c r="RSM50" s="429"/>
      <c r="RSN50" s="429"/>
      <c r="RSO50" s="429"/>
      <c r="RSP50" s="429"/>
      <c r="RSQ50" s="429"/>
      <c r="RSR50" s="429"/>
      <c r="RSS50" s="429"/>
      <c r="RST50" s="429"/>
      <c r="RSU50" s="429"/>
      <c r="RSV50" s="429"/>
      <c r="RSW50" s="429"/>
      <c r="RSX50" s="429"/>
      <c r="RSY50" s="429"/>
      <c r="RSZ50" s="429"/>
      <c r="RTA50" s="429"/>
      <c r="RTB50" s="429"/>
      <c r="RTC50" s="429"/>
      <c r="RTD50" s="429"/>
      <c r="RTE50" s="429"/>
      <c r="RTF50" s="429"/>
      <c r="RTG50" s="429"/>
      <c r="RTH50" s="429"/>
      <c r="RTI50" s="429"/>
      <c r="RTJ50" s="429"/>
      <c r="RTK50" s="429"/>
      <c r="RTL50" s="429"/>
      <c r="RTM50" s="429"/>
      <c r="RTN50" s="429"/>
      <c r="RTO50" s="429"/>
      <c r="RTP50" s="429"/>
      <c r="RTQ50" s="429"/>
      <c r="RTR50" s="429"/>
      <c r="RTS50" s="429"/>
      <c r="RTT50" s="429"/>
      <c r="RTU50" s="429"/>
      <c r="RTV50" s="429"/>
      <c r="RTW50" s="429"/>
      <c r="RTX50" s="429"/>
      <c r="RTY50" s="429"/>
      <c r="RTZ50" s="429"/>
      <c r="RUA50" s="429"/>
      <c r="RUB50" s="429"/>
      <c r="RUC50" s="429"/>
      <c r="RUD50" s="429"/>
      <c r="RUE50" s="429"/>
      <c r="RUF50" s="429"/>
      <c r="RUG50" s="429"/>
      <c r="RUH50" s="429"/>
      <c r="RUI50" s="429"/>
      <c r="RUJ50" s="429"/>
      <c r="RUK50" s="429"/>
      <c r="RUL50" s="429"/>
      <c r="RUM50" s="429"/>
      <c r="RUN50" s="429"/>
      <c r="RUO50" s="429"/>
      <c r="RUP50" s="429"/>
      <c r="RUQ50" s="429"/>
      <c r="RUR50" s="429"/>
      <c r="RUS50" s="429"/>
      <c r="RUT50" s="429"/>
      <c r="RUU50" s="429"/>
      <c r="RUV50" s="429"/>
      <c r="RUW50" s="429"/>
      <c r="RUX50" s="429"/>
      <c r="RUY50" s="429"/>
      <c r="RUZ50" s="429"/>
      <c r="RVA50" s="429"/>
      <c r="RVB50" s="429"/>
      <c r="RVC50" s="429"/>
      <c r="RVD50" s="429"/>
      <c r="RVE50" s="429"/>
      <c r="RVF50" s="429"/>
      <c r="RVG50" s="429"/>
      <c r="RVH50" s="429"/>
      <c r="RVI50" s="429"/>
      <c r="RVJ50" s="429"/>
      <c r="RVK50" s="429"/>
      <c r="RVL50" s="429"/>
      <c r="RVM50" s="429"/>
      <c r="RVN50" s="429"/>
      <c r="RVO50" s="429"/>
      <c r="RVP50" s="429"/>
      <c r="RVQ50" s="429"/>
      <c r="RVR50" s="429"/>
      <c r="RVS50" s="429"/>
      <c r="RVT50" s="429"/>
      <c r="RVU50" s="429"/>
      <c r="RVV50" s="429"/>
      <c r="RVW50" s="429"/>
      <c r="RVX50" s="429"/>
      <c r="RVY50" s="429"/>
      <c r="RVZ50" s="429"/>
      <c r="RWA50" s="429"/>
      <c r="RWB50" s="429"/>
      <c r="RWC50" s="429"/>
      <c r="RWD50" s="429"/>
      <c r="RWE50" s="429"/>
      <c r="RWF50" s="429"/>
      <c r="RWG50" s="429"/>
      <c r="RWH50" s="429"/>
      <c r="RWI50" s="429"/>
      <c r="RWJ50" s="429"/>
      <c r="RWK50" s="429"/>
      <c r="RWL50" s="429"/>
      <c r="RWM50" s="429"/>
      <c r="RWN50" s="429"/>
      <c r="RWO50" s="429"/>
      <c r="RWP50" s="429"/>
      <c r="RWQ50" s="429"/>
      <c r="RWR50" s="429"/>
      <c r="RWS50" s="429"/>
      <c r="RWT50" s="429"/>
      <c r="RWU50" s="429"/>
      <c r="RWV50" s="429"/>
      <c r="RWW50" s="429"/>
      <c r="RWX50" s="429"/>
      <c r="RWY50" s="429"/>
      <c r="RWZ50" s="429"/>
      <c r="RXA50" s="429"/>
      <c r="RXB50" s="429"/>
      <c r="RXC50" s="429"/>
      <c r="RXD50" s="429"/>
      <c r="RXE50" s="429"/>
      <c r="RXF50" s="429"/>
      <c r="RXG50" s="429"/>
      <c r="RXH50" s="429"/>
      <c r="RXI50" s="429"/>
      <c r="RXJ50" s="429"/>
      <c r="RXK50" s="429"/>
      <c r="RXL50" s="429"/>
      <c r="RXM50" s="429"/>
      <c r="RXN50" s="429"/>
      <c r="RXO50" s="429"/>
      <c r="RXP50" s="429"/>
      <c r="RXQ50" s="429"/>
      <c r="RXR50" s="429"/>
      <c r="RXS50" s="429"/>
      <c r="RXT50" s="429"/>
      <c r="RXU50" s="429"/>
      <c r="RXV50" s="429"/>
      <c r="RXW50" s="429"/>
      <c r="RXX50" s="429"/>
      <c r="RXY50" s="429"/>
      <c r="RXZ50" s="429"/>
      <c r="RYA50" s="429"/>
      <c r="RYB50" s="429"/>
      <c r="RYC50" s="429"/>
      <c r="RYD50" s="429"/>
      <c r="RYE50" s="429"/>
      <c r="RYF50" s="429"/>
      <c r="RYG50" s="429"/>
      <c r="RYH50" s="429"/>
      <c r="RYI50" s="429"/>
      <c r="RYJ50" s="429"/>
      <c r="RYK50" s="429"/>
      <c r="RYL50" s="429"/>
      <c r="RYM50" s="429"/>
      <c r="RYN50" s="429"/>
      <c r="RYO50" s="429"/>
      <c r="RYP50" s="429"/>
      <c r="RYQ50" s="429"/>
      <c r="RYR50" s="429"/>
      <c r="RYS50" s="429"/>
      <c r="RYT50" s="429"/>
      <c r="RYU50" s="429"/>
      <c r="RYV50" s="429"/>
      <c r="RYW50" s="429"/>
      <c r="RYX50" s="429"/>
      <c r="RYY50" s="429"/>
      <c r="RYZ50" s="429"/>
      <c r="RZA50" s="429"/>
      <c r="RZB50" s="429"/>
      <c r="RZC50" s="429"/>
      <c r="RZD50" s="429"/>
      <c r="RZE50" s="429"/>
      <c r="RZF50" s="429"/>
      <c r="RZG50" s="429"/>
      <c r="RZH50" s="429"/>
      <c r="RZI50" s="429"/>
      <c r="RZJ50" s="429"/>
      <c r="RZK50" s="429"/>
      <c r="RZL50" s="429"/>
      <c r="RZM50" s="429"/>
      <c r="RZN50" s="429"/>
      <c r="RZO50" s="429"/>
      <c r="RZP50" s="429"/>
      <c r="RZQ50" s="429"/>
      <c r="RZR50" s="429"/>
      <c r="RZS50" s="429"/>
      <c r="RZT50" s="429"/>
      <c r="RZU50" s="429"/>
      <c r="RZV50" s="429"/>
      <c r="RZW50" s="429"/>
      <c r="RZX50" s="429"/>
      <c r="RZY50" s="429"/>
      <c r="RZZ50" s="429"/>
      <c r="SAA50" s="429"/>
      <c r="SAB50" s="429"/>
      <c r="SAC50" s="429"/>
      <c r="SAD50" s="429"/>
      <c r="SAE50" s="429"/>
      <c r="SAF50" s="429"/>
      <c r="SAG50" s="429"/>
      <c r="SAH50" s="429"/>
      <c r="SAI50" s="429"/>
      <c r="SAJ50" s="429"/>
      <c r="SAK50" s="429"/>
      <c r="SAL50" s="429"/>
      <c r="SAM50" s="429"/>
      <c r="SAN50" s="429"/>
      <c r="SAO50" s="429"/>
      <c r="SAP50" s="429"/>
      <c r="SAQ50" s="429"/>
      <c r="SAR50" s="429"/>
      <c r="SAS50" s="429"/>
      <c r="SAT50" s="429"/>
      <c r="SAU50" s="429"/>
      <c r="SAV50" s="429"/>
      <c r="SAW50" s="429"/>
      <c r="SAX50" s="429"/>
      <c r="SAY50" s="429"/>
      <c r="SAZ50" s="429"/>
      <c r="SBA50" s="429"/>
      <c r="SBB50" s="429"/>
      <c r="SBC50" s="429"/>
      <c r="SBD50" s="429"/>
      <c r="SBE50" s="429"/>
      <c r="SBF50" s="429"/>
      <c r="SBG50" s="429"/>
      <c r="SBH50" s="429"/>
      <c r="SBI50" s="429"/>
      <c r="SBJ50" s="429"/>
      <c r="SBK50" s="429"/>
      <c r="SBL50" s="429"/>
      <c r="SBM50" s="429"/>
      <c r="SBN50" s="429"/>
      <c r="SBO50" s="429"/>
      <c r="SBP50" s="429"/>
      <c r="SBQ50" s="429"/>
      <c r="SBR50" s="429"/>
      <c r="SBS50" s="429"/>
      <c r="SBT50" s="429"/>
      <c r="SBU50" s="429"/>
      <c r="SBV50" s="429"/>
      <c r="SBW50" s="429"/>
      <c r="SBX50" s="429"/>
      <c r="SBY50" s="429"/>
      <c r="SBZ50" s="429"/>
      <c r="SCA50" s="429"/>
      <c r="SCB50" s="429"/>
      <c r="SCC50" s="429"/>
      <c r="SCD50" s="429"/>
      <c r="SCE50" s="429"/>
      <c r="SCF50" s="429"/>
      <c r="SCG50" s="429"/>
      <c r="SCH50" s="429"/>
      <c r="SCI50" s="429"/>
      <c r="SCJ50" s="429"/>
      <c r="SCK50" s="429"/>
      <c r="SCL50" s="429"/>
      <c r="SCM50" s="429"/>
      <c r="SCN50" s="429"/>
      <c r="SCO50" s="429"/>
      <c r="SCP50" s="429"/>
      <c r="SCQ50" s="429"/>
      <c r="SCR50" s="429"/>
      <c r="SCS50" s="429"/>
      <c r="SCT50" s="429"/>
      <c r="SCU50" s="429"/>
      <c r="SCV50" s="429"/>
      <c r="SCW50" s="429"/>
      <c r="SCX50" s="429"/>
      <c r="SCY50" s="429"/>
      <c r="SCZ50" s="429"/>
      <c r="SDA50" s="429"/>
      <c r="SDB50" s="429"/>
      <c r="SDC50" s="429"/>
      <c r="SDD50" s="429"/>
      <c r="SDE50" s="429"/>
      <c r="SDF50" s="429"/>
      <c r="SDG50" s="429"/>
      <c r="SDH50" s="429"/>
      <c r="SDI50" s="429"/>
      <c r="SDJ50" s="429"/>
      <c r="SDK50" s="429"/>
      <c r="SDL50" s="429"/>
      <c r="SDM50" s="429"/>
      <c r="SDN50" s="429"/>
      <c r="SDO50" s="429"/>
      <c r="SDP50" s="429"/>
      <c r="SDQ50" s="429"/>
      <c r="SDR50" s="429"/>
      <c r="SDS50" s="429"/>
      <c r="SDT50" s="429"/>
      <c r="SDU50" s="429"/>
      <c r="SDV50" s="429"/>
      <c r="SDW50" s="429"/>
      <c r="SDX50" s="429"/>
      <c r="SDY50" s="429"/>
      <c r="SDZ50" s="429"/>
      <c r="SEA50" s="429"/>
      <c r="SEB50" s="429"/>
      <c r="SEC50" s="429"/>
      <c r="SED50" s="429"/>
      <c r="SEE50" s="429"/>
      <c r="SEF50" s="429"/>
      <c r="SEG50" s="429"/>
      <c r="SEH50" s="429"/>
      <c r="SEI50" s="429"/>
      <c r="SEJ50" s="429"/>
      <c r="SEK50" s="429"/>
      <c r="SEL50" s="429"/>
      <c r="SEM50" s="429"/>
      <c r="SEN50" s="429"/>
      <c r="SEO50" s="429"/>
      <c r="SEP50" s="429"/>
      <c r="SEQ50" s="429"/>
      <c r="SER50" s="429"/>
      <c r="SES50" s="429"/>
      <c r="SET50" s="429"/>
      <c r="SEU50" s="429"/>
      <c r="SEV50" s="429"/>
      <c r="SEW50" s="429"/>
      <c r="SEX50" s="429"/>
      <c r="SEY50" s="429"/>
      <c r="SEZ50" s="429"/>
      <c r="SFA50" s="429"/>
      <c r="SFB50" s="429"/>
      <c r="SFC50" s="429"/>
      <c r="SFD50" s="429"/>
      <c r="SFE50" s="429"/>
      <c r="SFF50" s="429"/>
      <c r="SFG50" s="429"/>
      <c r="SFH50" s="429"/>
      <c r="SFI50" s="429"/>
      <c r="SFJ50" s="429"/>
      <c r="SFK50" s="429"/>
      <c r="SFL50" s="429"/>
      <c r="SFM50" s="429"/>
      <c r="SFN50" s="429"/>
      <c r="SFO50" s="429"/>
      <c r="SFP50" s="429"/>
      <c r="SFQ50" s="429"/>
      <c r="SFR50" s="429"/>
      <c r="SFS50" s="429"/>
      <c r="SFT50" s="429"/>
      <c r="SFU50" s="429"/>
      <c r="SFV50" s="429"/>
      <c r="SFW50" s="429"/>
      <c r="SFX50" s="429"/>
      <c r="SFY50" s="429"/>
      <c r="SFZ50" s="429"/>
      <c r="SGA50" s="429"/>
      <c r="SGB50" s="429"/>
      <c r="SGC50" s="429"/>
      <c r="SGD50" s="429"/>
      <c r="SGE50" s="429"/>
      <c r="SGF50" s="429"/>
      <c r="SGG50" s="429"/>
      <c r="SGH50" s="429"/>
      <c r="SGI50" s="429"/>
      <c r="SGJ50" s="429"/>
      <c r="SGK50" s="429"/>
      <c r="SGL50" s="429"/>
      <c r="SGM50" s="429"/>
      <c r="SGN50" s="429"/>
      <c r="SGO50" s="429"/>
      <c r="SGP50" s="429"/>
      <c r="SGQ50" s="429"/>
      <c r="SGR50" s="429"/>
      <c r="SGS50" s="429"/>
      <c r="SGT50" s="429"/>
      <c r="SGU50" s="429"/>
      <c r="SGV50" s="429"/>
      <c r="SGW50" s="429"/>
      <c r="SGX50" s="429"/>
      <c r="SGY50" s="429"/>
      <c r="SGZ50" s="429"/>
      <c r="SHA50" s="429"/>
      <c r="SHB50" s="429"/>
      <c r="SHC50" s="429"/>
      <c r="SHD50" s="429"/>
      <c r="SHE50" s="429"/>
      <c r="SHF50" s="429"/>
      <c r="SHG50" s="429"/>
      <c r="SHH50" s="429"/>
      <c r="SHI50" s="429"/>
      <c r="SHJ50" s="429"/>
      <c r="SHK50" s="429"/>
      <c r="SHL50" s="429"/>
      <c r="SHM50" s="429"/>
      <c r="SHN50" s="429"/>
      <c r="SHO50" s="429"/>
      <c r="SHP50" s="429"/>
      <c r="SHQ50" s="429"/>
      <c r="SHR50" s="429"/>
      <c r="SHS50" s="429"/>
      <c r="SHT50" s="429"/>
      <c r="SHU50" s="429"/>
      <c r="SHV50" s="429"/>
      <c r="SHW50" s="429"/>
      <c r="SHX50" s="429"/>
      <c r="SHY50" s="429"/>
      <c r="SHZ50" s="429"/>
      <c r="SIA50" s="429"/>
      <c r="SIB50" s="429"/>
      <c r="SIC50" s="429"/>
      <c r="SID50" s="429"/>
      <c r="SIE50" s="429"/>
      <c r="SIF50" s="429"/>
      <c r="SIG50" s="429"/>
      <c r="SIH50" s="429"/>
      <c r="SII50" s="429"/>
      <c r="SIJ50" s="429"/>
      <c r="SIK50" s="429"/>
      <c r="SIL50" s="429"/>
      <c r="SIM50" s="429"/>
      <c r="SIN50" s="429"/>
      <c r="SIO50" s="429"/>
      <c r="SIP50" s="429"/>
      <c r="SIQ50" s="429"/>
      <c r="SIR50" s="429"/>
      <c r="SIS50" s="429"/>
      <c r="SIT50" s="429"/>
      <c r="SIU50" s="429"/>
      <c r="SIV50" s="429"/>
      <c r="SIW50" s="429"/>
      <c r="SIX50" s="429"/>
      <c r="SIY50" s="429"/>
      <c r="SIZ50" s="429"/>
      <c r="SJA50" s="429"/>
      <c r="SJB50" s="429"/>
      <c r="SJC50" s="429"/>
      <c r="SJD50" s="429"/>
      <c r="SJE50" s="429"/>
      <c r="SJF50" s="429"/>
      <c r="SJG50" s="429"/>
      <c r="SJH50" s="429"/>
      <c r="SJI50" s="429"/>
      <c r="SJJ50" s="429"/>
      <c r="SJK50" s="429"/>
      <c r="SJL50" s="429"/>
      <c r="SJM50" s="429"/>
      <c r="SJN50" s="429"/>
      <c r="SJO50" s="429"/>
      <c r="SJP50" s="429"/>
      <c r="SJQ50" s="429"/>
      <c r="SJR50" s="429"/>
      <c r="SJS50" s="429"/>
      <c r="SJT50" s="429"/>
      <c r="SJU50" s="429"/>
      <c r="SJV50" s="429"/>
      <c r="SJW50" s="429"/>
      <c r="SJX50" s="429"/>
      <c r="SJY50" s="429"/>
      <c r="SJZ50" s="429"/>
      <c r="SKA50" s="429"/>
      <c r="SKB50" s="429"/>
      <c r="SKC50" s="429"/>
      <c r="SKD50" s="429"/>
      <c r="SKE50" s="429"/>
      <c r="SKF50" s="429"/>
      <c r="SKG50" s="429"/>
      <c r="SKH50" s="429"/>
      <c r="SKI50" s="429"/>
      <c r="SKJ50" s="429"/>
      <c r="SKK50" s="429"/>
      <c r="SKL50" s="429"/>
      <c r="SKM50" s="429"/>
      <c r="SKN50" s="429"/>
      <c r="SKO50" s="429"/>
      <c r="SKP50" s="429"/>
      <c r="SKQ50" s="429"/>
      <c r="SKR50" s="429"/>
      <c r="SKS50" s="429"/>
      <c r="SKT50" s="429"/>
      <c r="SKU50" s="429"/>
      <c r="SKV50" s="429"/>
      <c r="SKW50" s="429"/>
      <c r="SKX50" s="429"/>
      <c r="SKY50" s="429"/>
      <c r="SKZ50" s="429"/>
      <c r="SLA50" s="429"/>
      <c r="SLB50" s="429"/>
      <c r="SLC50" s="429"/>
      <c r="SLD50" s="429"/>
      <c r="SLE50" s="429"/>
      <c r="SLF50" s="429"/>
      <c r="SLG50" s="429"/>
      <c r="SLH50" s="429"/>
      <c r="SLI50" s="429"/>
      <c r="SLJ50" s="429"/>
      <c r="SLK50" s="429"/>
      <c r="SLL50" s="429"/>
      <c r="SLM50" s="429"/>
      <c r="SLN50" s="429"/>
      <c r="SLO50" s="429"/>
      <c r="SLP50" s="429"/>
      <c r="SLQ50" s="429"/>
      <c r="SLR50" s="429"/>
      <c r="SLS50" s="429"/>
      <c r="SLT50" s="429"/>
      <c r="SLU50" s="429"/>
      <c r="SLV50" s="429"/>
      <c r="SLW50" s="429"/>
      <c r="SLX50" s="429"/>
      <c r="SLY50" s="429"/>
      <c r="SLZ50" s="429"/>
      <c r="SMA50" s="429"/>
      <c r="SMB50" s="429"/>
      <c r="SMC50" s="429"/>
      <c r="SMD50" s="429"/>
      <c r="SME50" s="429"/>
      <c r="SMF50" s="429"/>
      <c r="SMG50" s="429"/>
      <c r="SMH50" s="429"/>
      <c r="SMI50" s="429"/>
      <c r="SMJ50" s="429"/>
      <c r="SMK50" s="429"/>
      <c r="SML50" s="429"/>
      <c r="SMM50" s="429"/>
      <c r="SMN50" s="429"/>
      <c r="SMO50" s="429"/>
      <c r="SMP50" s="429"/>
      <c r="SMQ50" s="429"/>
      <c r="SMR50" s="429"/>
      <c r="SMS50" s="429"/>
      <c r="SMT50" s="429"/>
      <c r="SMU50" s="429"/>
      <c r="SMV50" s="429"/>
      <c r="SMW50" s="429"/>
      <c r="SMX50" s="429"/>
      <c r="SMY50" s="429"/>
      <c r="SMZ50" s="429"/>
      <c r="SNA50" s="429"/>
      <c r="SNB50" s="429"/>
      <c r="SNC50" s="429"/>
      <c r="SND50" s="429"/>
      <c r="SNE50" s="429"/>
      <c r="SNF50" s="429"/>
      <c r="SNG50" s="429"/>
      <c r="SNH50" s="429"/>
      <c r="SNI50" s="429"/>
      <c r="SNJ50" s="429"/>
      <c r="SNK50" s="429"/>
      <c r="SNL50" s="429"/>
      <c r="SNM50" s="429"/>
      <c r="SNN50" s="429"/>
      <c r="SNO50" s="429"/>
      <c r="SNP50" s="429"/>
      <c r="SNQ50" s="429"/>
      <c r="SNR50" s="429"/>
      <c r="SNS50" s="429"/>
      <c r="SNT50" s="429"/>
      <c r="SNU50" s="429"/>
      <c r="SNV50" s="429"/>
      <c r="SNW50" s="429"/>
      <c r="SNX50" s="429"/>
      <c r="SNY50" s="429"/>
      <c r="SNZ50" s="429"/>
      <c r="SOA50" s="429"/>
      <c r="SOB50" s="429"/>
      <c r="SOC50" s="429"/>
      <c r="SOD50" s="429"/>
      <c r="SOE50" s="429"/>
      <c r="SOF50" s="429"/>
      <c r="SOG50" s="429"/>
      <c r="SOH50" s="429"/>
      <c r="SOI50" s="429"/>
      <c r="SOJ50" s="429"/>
      <c r="SOK50" s="429"/>
      <c r="SOL50" s="429"/>
      <c r="SOM50" s="429"/>
      <c r="SON50" s="429"/>
      <c r="SOO50" s="429"/>
      <c r="SOP50" s="429"/>
      <c r="SOQ50" s="429"/>
      <c r="SOR50" s="429"/>
      <c r="SOS50" s="429"/>
      <c r="SOT50" s="429"/>
      <c r="SOU50" s="429"/>
      <c r="SOV50" s="429"/>
      <c r="SOW50" s="429"/>
      <c r="SOX50" s="429"/>
      <c r="SOY50" s="429"/>
      <c r="SOZ50" s="429"/>
      <c r="SPA50" s="429"/>
      <c r="SPB50" s="429"/>
      <c r="SPC50" s="429"/>
      <c r="SPD50" s="429"/>
      <c r="SPE50" s="429"/>
      <c r="SPF50" s="429"/>
      <c r="SPG50" s="429"/>
      <c r="SPH50" s="429"/>
      <c r="SPI50" s="429"/>
      <c r="SPJ50" s="429"/>
      <c r="SPK50" s="429"/>
      <c r="SPL50" s="429"/>
      <c r="SPM50" s="429"/>
      <c r="SPN50" s="429"/>
      <c r="SPO50" s="429"/>
      <c r="SPP50" s="429"/>
      <c r="SPQ50" s="429"/>
      <c r="SPR50" s="429"/>
      <c r="SPS50" s="429"/>
      <c r="SPT50" s="429"/>
      <c r="SPU50" s="429"/>
      <c r="SPV50" s="429"/>
      <c r="SPW50" s="429"/>
      <c r="SPX50" s="429"/>
      <c r="SPY50" s="429"/>
      <c r="SPZ50" s="429"/>
      <c r="SQA50" s="429"/>
      <c r="SQB50" s="429"/>
      <c r="SQC50" s="429"/>
      <c r="SQD50" s="429"/>
      <c r="SQE50" s="429"/>
      <c r="SQF50" s="429"/>
      <c r="SQG50" s="429"/>
      <c r="SQH50" s="429"/>
      <c r="SQI50" s="429"/>
      <c r="SQJ50" s="429"/>
      <c r="SQK50" s="429"/>
      <c r="SQL50" s="429"/>
      <c r="SQM50" s="429"/>
      <c r="SQN50" s="429"/>
      <c r="SQO50" s="429"/>
      <c r="SQP50" s="429"/>
      <c r="SQQ50" s="429"/>
      <c r="SQR50" s="429"/>
      <c r="SQS50" s="429"/>
      <c r="SQT50" s="429"/>
      <c r="SQU50" s="429"/>
      <c r="SQV50" s="429"/>
      <c r="SQW50" s="429"/>
      <c r="SQX50" s="429"/>
      <c r="SQY50" s="429"/>
      <c r="SQZ50" s="429"/>
      <c r="SRA50" s="429"/>
      <c r="SRB50" s="429"/>
      <c r="SRC50" s="429"/>
      <c r="SRD50" s="429"/>
      <c r="SRE50" s="429"/>
      <c r="SRF50" s="429"/>
      <c r="SRG50" s="429"/>
      <c r="SRH50" s="429"/>
      <c r="SRI50" s="429"/>
      <c r="SRJ50" s="429"/>
      <c r="SRK50" s="429"/>
      <c r="SRL50" s="429"/>
      <c r="SRM50" s="429"/>
      <c r="SRN50" s="429"/>
      <c r="SRO50" s="429"/>
      <c r="SRP50" s="429"/>
      <c r="SRQ50" s="429"/>
      <c r="SRR50" s="429"/>
      <c r="SRS50" s="429"/>
      <c r="SRT50" s="429"/>
      <c r="SRU50" s="429"/>
      <c r="SRV50" s="429"/>
      <c r="SRW50" s="429"/>
      <c r="SRX50" s="429"/>
      <c r="SRY50" s="429"/>
      <c r="SRZ50" s="429"/>
      <c r="SSA50" s="429"/>
      <c r="SSB50" s="429"/>
      <c r="SSC50" s="429"/>
      <c r="SSD50" s="429"/>
      <c r="SSE50" s="429"/>
      <c r="SSF50" s="429"/>
      <c r="SSG50" s="429"/>
      <c r="SSH50" s="429"/>
      <c r="SSI50" s="429"/>
      <c r="SSJ50" s="429"/>
      <c r="SSK50" s="429"/>
      <c r="SSL50" s="429"/>
      <c r="SSM50" s="429"/>
      <c r="SSN50" s="429"/>
      <c r="SSO50" s="429"/>
      <c r="SSP50" s="429"/>
      <c r="SSQ50" s="429"/>
      <c r="SSR50" s="429"/>
      <c r="SSS50" s="429"/>
      <c r="SST50" s="429"/>
      <c r="SSU50" s="429"/>
      <c r="SSV50" s="429"/>
      <c r="SSW50" s="429"/>
      <c r="SSX50" s="429"/>
      <c r="SSY50" s="429"/>
      <c r="SSZ50" s="429"/>
      <c r="STA50" s="429"/>
      <c r="STB50" s="429"/>
      <c r="STC50" s="429"/>
      <c r="STD50" s="429"/>
      <c r="STE50" s="429"/>
      <c r="STF50" s="429"/>
      <c r="STG50" s="429"/>
      <c r="STH50" s="429"/>
      <c r="STI50" s="429"/>
      <c r="STJ50" s="429"/>
      <c r="STK50" s="429"/>
      <c r="STL50" s="429"/>
      <c r="STM50" s="429"/>
      <c r="STN50" s="429"/>
      <c r="STO50" s="429"/>
      <c r="STP50" s="429"/>
      <c r="STQ50" s="429"/>
      <c r="STR50" s="429"/>
      <c r="STS50" s="429"/>
      <c r="STT50" s="429"/>
      <c r="STU50" s="429"/>
      <c r="STV50" s="429"/>
      <c r="STW50" s="429"/>
      <c r="STX50" s="429"/>
      <c r="STY50" s="429"/>
      <c r="STZ50" s="429"/>
      <c r="SUA50" s="429"/>
      <c r="SUB50" s="429"/>
      <c r="SUC50" s="429"/>
      <c r="SUD50" s="429"/>
      <c r="SUE50" s="429"/>
      <c r="SUF50" s="429"/>
      <c r="SUG50" s="429"/>
      <c r="SUH50" s="429"/>
      <c r="SUI50" s="429"/>
      <c r="SUJ50" s="429"/>
      <c r="SUK50" s="429"/>
      <c r="SUL50" s="429"/>
      <c r="SUM50" s="429"/>
      <c r="SUN50" s="429"/>
      <c r="SUO50" s="429"/>
      <c r="SUP50" s="429"/>
      <c r="SUQ50" s="429"/>
      <c r="SUR50" s="429"/>
      <c r="SUS50" s="429"/>
      <c r="SUT50" s="429"/>
      <c r="SUU50" s="429"/>
      <c r="SUV50" s="429"/>
      <c r="SUW50" s="429"/>
      <c r="SUX50" s="429"/>
      <c r="SUY50" s="429"/>
      <c r="SUZ50" s="429"/>
      <c r="SVA50" s="429"/>
      <c r="SVB50" s="429"/>
      <c r="SVC50" s="429"/>
      <c r="SVD50" s="429"/>
      <c r="SVE50" s="429"/>
      <c r="SVF50" s="429"/>
      <c r="SVG50" s="429"/>
      <c r="SVH50" s="429"/>
      <c r="SVI50" s="429"/>
      <c r="SVJ50" s="429"/>
      <c r="SVK50" s="429"/>
      <c r="SVL50" s="429"/>
      <c r="SVM50" s="429"/>
      <c r="SVN50" s="429"/>
      <c r="SVO50" s="429"/>
      <c r="SVP50" s="429"/>
      <c r="SVQ50" s="429"/>
      <c r="SVR50" s="429"/>
      <c r="SVS50" s="429"/>
      <c r="SVT50" s="429"/>
      <c r="SVU50" s="429"/>
      <c r="SVV50" s="429"/>
      <c r="SVW50" s="429"/>
      <c r="SVX50" s="429"/>
      <c r="SVY50" s="429"/>
      <c r="SVZ50" s="429"/>
      <c r="SWA50" s="429"/>
      <c r="SWB50" s="429"/>
      <c r="SWC50" s="429"/>
      <c r="SWD50" s="429"/>
      <c r="SWE50" s="429"/>
      <c r="SWF50" s="429"/>
      <c r="SWG50" s="429"/>
      <c r="SWH50" s="429"/>
      <c r="SWI50" s="429"/>
      <c r="SWJ50" s="429"/>
      <c r="SWK50" s="429"/>
      <c r="SWL50" s="429"/>
      <c r="SWM50" s="429"/>
      <c r="SWN50" s="429"/>
      <c r="SWO50" s="429"/>
      <c r="SWP50" s="429"/>
      <c r="SWQ50" s="429"/>
      <c r="SWR50" s="429"/>
      <c r="SWS50" s="429"/>
      <c r="SWT50" s="429"/>
      <c r="SWU50" s="429"/>
      <c r="SWV50" s="429"/>
      <c r="SWW50" s="429"/>
      <c r="SWX50" s="429"/>
      <c r="SWY50" s="429"/>
      <c r="SWZ50" s="429"/>
      <c r="SXA50" s="429"/>
      <c r="SXB50" s="429"/>
      <c r="SXC50" s="429"/>
      <c r="SXD50" s="429"/>
      <c r="SXE50" s="429"/>
      <c r="SXF50" s="429"/>
      <c r="SXG50" s="429"/>
      <c r="SXH50" s="429"/>
      <c r="SXI50" s="429"/>
      <c r="SXJ50" s="429"/>
      <c r="SXK50" s="429"/>
      <c r="SXL50" s="429"/>
      <c r="SXM50" s="429"/>
      <c r="SXN50" s="429"/>
      <c r="SXO50" s="429"/>
      <c r="SXP50" s="429"/>
      <c r="SXQ50" s="429"/>
      <c r="SXR50" s="429"/>
      <c r="SXS50" s="429"/>
      <c r="SXT50" s="429"/>
      <c r="SXU50" s="429"/>
      <c r="SXV50" s="429"/>
      <c r="SXW50" s="429"/>
      <c r="SXX50" s="429"/>
      <c r="SXY50" s="429"/>
      <c r="SXZ50" s="429"/>
      <c r="SYA50" s="429"/>
      <c r="SYB50" s="429"/>
      <c r="SYC50" s="429"/>
      <c r="SYD50" s="429"/>
      <c r="SYE50" s="429"/>
      <c r="SYF50" s="429"/>
      <c r="SYG50" s="429"/>
      <c r="SYH50" s="429"/>
      <c r="SYI50" s="429"/>
      <c r="SYJ50" s="429"/>
      <c r="SYK50" s="429"/>
      <c r="SYL50" s="429"/>
      <c r="SYM50" s="429"/>
      <c r="SYN50" s="429"/>
      <c r="SYO50" s="429"/>
      <c r="SYP50" s="429"/>
      <c r="SYQ50" s="429"/>
      <c r="SYR50" s="429"/>
      <c r="SYS50" s="429"/>
      <c r="SYT50" s="429"/>
      <c r="SYU50" s="429"/>
      <c r="SYV50" s="429"/>
      <c r="SYW50" s="429"/>
      <c r="SYX50" s="429"/>
      <c r="SYY50" s="429"/>
      <c r="SYZ50" s="429"/>
      <c r="SZA50" s="429"/>
      <c r="SZB50" s="429"/>
      <c r="SZC50" s="429"/>
      <c r="SZD50" s="429"/>
      <c r="SZE50" s="429"/>
      <c r="SZF50" s="429"/>
      <c r="SZG50" s="429"/>
      <c r="SZH50" s="429"/>
      <c r="SZI50" s="429"/>
      <c r="SZJ50" s="429"/>
      <c r="SZK50" s="429"/>
      <c r="SZL50" s="429"/>
      <c r="SZM50" s="429"/>
      <c r="SZN50" s="429"/>
      <c r="SZO50" s="429"/>
      <c r="SZP50" s="429"/>
      <c r="SZQ50" s="429"/>
      <c r="SZR50" s="429"/>
      <c r="SZS50" s="429"/>
      <c r="SZT50" s="429"/>
      <c r="SZU50" s="429"/>
      <c r="SZV50" s="429"/>
      <c r="SZW50" s="429"/>
      <c r="SZX50" s="429"/>
      <c r="SZY50" s="429"/>
      <c r="SZZ50" s="429"/>
      <c r="TAA50" s="429"/>
      <c r="TAB50" s="429"/>
      <c r="TAC50" s="429"/>
      <c r="TAD50" s="429"/>
      <c r="TAE50" s="429"/>
      <c r="TAF50" s="429"/>
      <c r="TAG50" s="429"/>
      <c r="TAH50" s="429"/>
      <c r="TAI50" s="429"/>
      <c r="TAJ50" s="429"/>
      <c r="TAK50" s="429"/>
      <c r="TAL50" s="429"/>
      <c r="TAM50" s="429"/>
      <c r="TAN50" s="429"/>
      <c r="TAO50" s="429"/>
      <c r="TAP50" s="429"/>
      <c r="TAQ50" s="429"/>
      <c r="TAR50" s="429"/>
      <c r="TAS50" s="429"/>
      <c r="TAT50" s="429"/>
      <c r="TAU50" s="429"/>
      <c r="TAV50" s="429"/>
      <c r="TAW50" s="429"/>
      <c r="TAX50" s="429"/>
      <c r="TAY50" s="429"/>
      <c r="TAZ50" s="429"/>
      <c r="TBA50" s="429"/>
      <c r="TBB50" s="429"/>
      <c r="TBC50" s="429"/>
      <c r="TBD50" s="429"/>
      <c r="TBE50" s="429"/>
      <c r="TBF50" s="429"/>
      <c r="TBG50" s="429"/>
      <c r="TBH50" s="429"/>
      <c r="TBI50" s="429"/>
      <c r="TBJ50" s="429"/>
      <c r="TBK50" s="429"/>
      <c r="TBL50" s="429"/>
      <c r="TBM50" s="429"/>
      <c r="TBN50" s="429"/>
      <c r="TBO50" s="429"/>
      <c r="TBP50" s="429"/>
      <c r="TBQ50" s="429"/>
      <c r="TBR50" s="429"/>
      <c r="TBS50" s="429"/>
      <c r="TBT50" s="429"/>
      <c r="TBU50" s="429"/>
      <c r="TBV50" s="429"/>
      <c r="TBW50" s="429"/>
      <c r="TBX50" s="429"/>
      <c r="TBY50" s="429"/>
      <c r="TBZ50" s="429"/>
      <c r="TCA50" s="429"/>
      <c r="TCB50" s="429"/>
      <c r="TCC50" s="429"/>
      <c r="TCD50" s="429"/>
      <c r="TCE50" s="429"/>
      <c r="TCF50" s="429"/>
      <c r="TCG50" s="429"/>
      <c r="TCH50" s="429"/>
      <c r="TCI50" s="429"/>
      <c r="TCJ50" s="429"/>
      <c r="TCK50" s="429"/>
      <c r="TCL50" s="429"/>
      <c r="TCM50" s="429"/>
      <c r="TCN50" s="429"/>
      <c r="TCO50" s="429"/>
      <c r="TCP50" s="429"/>
      <c r="TCQ50" s="429"/>
      <c r="TCR50" s="429"/>
      <c r="TCS50" s="429"/>
      <c r="TCT50" s="429"/>
      <c r="TCU50" s="429"/>
      <c r="TCV50" s="429"/>
      <c r="TCW50" s="429"/>
      <c r="TCX50" s="429"/>
      <c r="TCY50" s="429"/>
      <c r="TCZ50" s="429"/>
      <c r="TDA50" s="429"/>
      <c r="TDB50" s="429"/>
      <c r="TDC50" s="429"/>
      <c r="TDD50" s="429"/>
      <c r="TDE50" s="429"/>
      <c r="TDF50" s="429"/>
      <c r="TDG50" s="429"/>
      <c r="TDH50" s="429"/>
      <c r="TDI50" s="429"/>
      <c r="TDJ50" s="429"/>
      <c r="TDK50" s="429"/>
      <c r="TDL50" s="429"/>
      <c r="TDM50" s="429"/>
      <c r="TDN50" s="429"/>
      <c r="TDO50" s="429"/>
      <c r="TDP50" s="429"/>
      <c r="TDQ50" s="429"/>
      <c r="TDR50" s="429"/>
      <c r="TDS50" s="429"/>
      <c r="TDT50" s="429"/>
      <c r="TDU50" s="429"/>
      <c r="TDV50" s="429"/>
      <c r="TDW50" s="429"/>
      <c r="TDX50" s="429"/>
      <c r="TDY50" s="429"/>
      <c r="TDZ50" s="429"/>
      <c r="TEA50" s="429"/>
      <c r="TEB50" s="429"/>
      <c r="TEC50" s="429"/>
      <c r="TED50" s="429"/>
      <c r="TEE50" s="429"/>
      <c r="TEF50" s="429"/>
      <c r="TEG50" s="429"/>
      <c r="TEH50" s="429"/>
      <c r="TEI50" s="429"/>
      <c r="TEJ50" s="429"/>
      <c r="TEK50" s="429"/>
      <c r="TEL50" s="429"/>
      <c r="TEM50" s="429"/>
      <c r="TEN50" s="429"/>
      <c r="TEO50" s="429"/>
      <c r="TEP50" s="429"/>
      <c r="TEQ50" s="429"/>
      <c r="TER50" s="429"/>
      <c r="TES50" s="429"/>
      <c r="TET50" s="429"/>
      <c r="TEU50" s="429"/>
      <c r="TEV50" s="429"/>
      <c r="TEW50" s="429"/>
      <c r="TEX50" s="429"/>
      <c r="TEY50" s="429"/>
      <c r="TEZ50" s="429"/>
      <c r="TFA50" s="429"/>
      <c r="TFB50" s="429"/>
      <c r="TFC50" s="429"/>
      <c r="TFD50" s="429"/>
      <c r="TFE50" s="429"/>
      <c r="TFF50" s="429"/>
      <c r="TFG50" s="429"/>
      <c r="TFH50" s="429"/>
      <c r="TFI50" s="429"/>
      <c r="TFJ50" s="429"/>
      <c r="TFK50" s="429"/>
      <c r="TFL50" s="429"/>
      <c r="TFM50" s="429"/>
      <c r="TFN50" s="429"/>
      <c r="TFO50" s="429"/>
      <c r="TFP50" s="429"/>
      <c r="TFQ50" s="429"/>
      <c r="TFR50" s="429"/>
      <c r="TFS50" s="429"/>
      <c r="TFT50" s="429"/>
      <c r="TFU50" s="429"/>
      <c r="TFV50" s="429"/>
      <c r="TFW50" s="429"/>
      <c r="TFX50" s="429"/>
      <c r="TFY50" s="429"/>
      <c r="TFZ50" s="429"/>
      <c r="TGA50" s="429"/>
      <c r="TGB50" s="429"/>
      <c r="TGC50" s="429"/>
      <c r="TGD50" s="429"/>
      <c r="TGE50" s="429"/>
      <c r="TGF50" s="429"/>
      <c r="TGG50" s="429"/>
      <c r="TGH50" s="429"/>
      <c r="TGI50" s="429"/>
      <c r="TGJ50" s="429"/>
      <c r="TGK50" s="429"/>
      <c r="TGL50" s="429"/>
      <c r="TGM50" s="429"/>
      <c r="TGN50" s="429"/>
      <c r="TGO50" s="429"/>
      <c r="TGP50" s="429"/>
      <c r="TGQ50" s="429"/>
      <c r="TGR50" s="429"/>
      <c r="TGS50" s="429"/>
      <c r="TGT50" s="429"/>
      <c r="TGU50" s="429"/>
      <c r="TGV50" s="429"/>
      <c r="TGW50" s="429"/>
      <c r="TGX50" s="429"/>
      <c r="TGY50" s="429"/>
      <c r="TGZ50" s="429"/>
      <c r="THA50" s="429"/>
      <c r="THB50" s="429"/>
      <c r="THC50" s="429"/>
      <c r="THD50" s="429"/>
      <c r="THE50" s="429"/>
      <c r="THF50" s="429"/>
      <c r="THG50" s="429"/>
      <c r="THH50" s="429"/>
      <c r="THI50" s="429"/>
      <c r="THJ50" s="429"/>
      <c r="THK50" s="429"/>
      <c r="THL50" s="429"/>
      <c r="THM50" s="429"/>
      <c r="THN50" s="429"/>
      <c r="THO50" s="429"/>
      <c r="THP50" s="429"/>
      <c r="THQ50" s="429"/>
      <c r="THR50" s="429"/>
      <c r="THS50" s="429"/>
      <c r="THT50" s="429"/>
      <c r="THU50" s="429"/>
      <c r="THV50" s="429"/>
      <c r="THW50" s="429"/>
      <c r="THX50" s="429"/>
      <c r="THY50" s="429"/>
      <c r="THZ50" s="429"/>
      <c r="TIA50" s="429"/>
      <c r="TIB50" s="429"/>
      <c r="TIC50" s="429"/>
      <c r="TID50" s="429"/>
      <c r="TIE50" s="429"/>
      <c r="TIF50" s="429"/>
      <c r="TIG50" s="429"/>
      <c r="TIH50" s="429"/>
      <c r="TII50" s="429"/>
      <c r="TIJ50" s="429"/>
      <c r="TIK50" s="429"/>
      <c r="TIL50" s="429"/>
      <c r="TIM50" s="429"/>
      <c r="TIN50" s="429"/>
      <c r="TIO50" s="429"/>
      <c r="TIP50" s="429"/>
      <c r="TIQ50" s="429"/>
      <c r="TIR50" s="429"/>
      <c r="TIS50" s="429"/>
      <c r="TIT50" s="429"/>
      <c r="TIU50" s="429"/>
      <c r="TIV50" s="429"/>
      <c r="TIW50" s="429"/>
      <c r="TIX50" s="429"/>
      <c r="TIY50" s="429"/>
      <c r="TIZ50" s="429"/>
      <c r="TJA50" s="429"/>
      <c r="TJB50" s="429"/>
      <c r="TJC50" s="429"/>
      <c r="TJD50" s="429"/>
      <c r="TJE50" s="429"/>
      <c r="TJF50" s="429"/>
      <c r="TJG50" s="429"/>
      <c r="TJH50" s="429"/>
      <c r="TJI50" s="429"/>
      <c r="TJJ50" s="429"/>
      <c r="TJK50" s="429"/>
      <c r="TJL50" s="429"/>
      <c r="TJM50" s="429"/>
      <c r="TJN50" s="429"/>
      <c r="TJO50" s="429"/>
      <c r="TJP50" s="429"/>
      <c r="TJQ50" s="429"/>
      <c r="TJR50" s="429"/>
      <c r="TJS50" s="429"/>
      <c r="TJT50" s="429"/>
      <c r="TJU50" s="429"/>
      <c r="TJV50" s="429"/>
      <c r="TJW50" s="429"/>
      <c r="TJX50" s="429"/>
      <c r="TJY50" s="429"/>
      <c r="TJZ50" s="429"/>
      <c r="TKA50" s="429"/>
      <c r="TKB50" s="429"/>
      <c r="TKC50" s="429"/>
      <c r="TKD50" s="429"/>
      <c r="TKE50" s="429"/>
      <c r="TKF50" s="429"/>
      <c r="TKG50" s="429"/>
      <c r="TKH50" s="429"/>
      <c r="TKI50" s="429"/>
      <c r="TKJ50" s="429"/>
      <c r="TKK50" s="429"/>
      <c r="TKL50" s="429"/>
      <c r="TKM50" s="429"/>
      <c r="TKN50" s="429"/>
      <c r="TKO50" s="429"/>
      <c r="TKP50" s="429"/>
      <c r="TKQ50" s="429"/>
      <c r="TKR50" s="429"/>
      <c r="TKS50" s="429"/>
      <c r="TKT50" s="429"/>
      <c r="TKU50" s="429"/>
      <c r="TKV50" s="429"/>
      <c r="TKW50" s="429"/>
      <c r="TKX50" s="429"/>
      <c r="TKY50" s="429"/>
      <c r="TKZ50" s="429"/>
      <c r="TLA50" s="429"/>
      <c r="TLB50" s="429"/>
      <c r="TLC50" s="429"/>
      <c r="TLD50" s="429"/>
      <c r="TLE50" s="429"/>
      <c r="TLF50" s="429"/>
      <c r="TLG50" s="429"/>
      <c r="TLH50" s="429"/>
      <c r="TLI50" s="429"/>
      <c r="TLJ50" s="429"/>
      <c r="TLK50" s="429"/>
      <c r="TLL50" s="429"/>
      <c r="TLM50" s="429"/>
      <c r="TLN50" s="429"/>
      <c r="TLO50" s="429"/>
      <c r="TLP50" s="429"/>
      <c r="TLQ50" s="429"/>
      <c r="TLR50" s="429"/>
      <c r="TLS50" s="429"/>
      <c r="TLT50" s="429"/>
      <c r="TLU50" s="429"/>
      <c r="TLV50" s="429"/>
      <c r="TLW50" s="429"/>
      <c r="TLX50" s="429"/>
      <c r="TLY50" s="429"/>
      <c r="TLZ50" s="429"/>
      <c r="TMA50" s="429"/>
      <c r="TMB50" s="429"/>
      <c r="TMC50" s="429"/>
      <c r="TMD50" s="429"/>
      <c r="TME50" s="429"/>
      <c r="TMF50" s="429"/>
      <c r="TMG50" s="429"/>
      <c r="TMH50" s="429"/>
      <c r="TMI50" s="429"/>
      <c r="TMJ50" s="429"/>
      <c r="TMK50" s="429"/>
      <c r="TML50" s="429"/>
      <c r="TMM50" s="429"/>
      <c r="TMN50" s="429"/>
      <c r="TMO50" s="429"/>
      <c r="TMP50" s="429"/>
      <c r="TMQ50" s="429"/>
      <c r="TMR50" s="429"/>
      <c r="TMS50" s="429"/>
      <c r="TMT50" s="429"/>
      <c r="TMU50" s="429"/>
      <c r="TMV50" s="429"/>
      <c r="TMW50" s="429"/>
      <c r="TMX50" s="429"/>
      <c r="TMY50" s="429"/>
      <c r="TMZ50" s="429"/>
      <c r="TNA50" s="429"/>
      <c r="TNB50" s="429"/>
      <c r="TNC50" s="429"/>
      <c r="TND50" s="429"/>
      <c r="TNE50" s="429"/>
      <c r="TNF50" s="429"/>
      <c r="TNG50" s="429"/>
      <c r="TNH50" s="429"/>
      <c r="TNI50" s="429"/>
      <c r="TNJ50" s="429"/>
      <c r="TNK50" s="429"/>
      <c r="TNL50" s="429"/>
      <c r="TNM50" s="429"/>
      <c r="TNN50" s="429"/>
      <c r="TNO50" s="429"/>
      <c r="TNP50" s="429"/>
      <c r="TNQ50" s="429"/>
      <c r="TNR50" s="429"/>
      <c r="TNS50" s="429"/>
      <c r="TNT50" s="429"/>
      <c r="TNU50" s="429"/>
      <c r="TNV50" s="429"/>
      <c r="TNW50" s="429"/>
      <c r="TNX50" s="429"/>
      <c r="TNY50" s="429"/>
      <c r="TNZ50" s="429"/>
      <c r="TOA50" s="429"/>
      <c r="TOB50" s="429"/>
      <c r="TOC50" s="429"/>
      <c r="TOD50" s="429"/>
      <c r="TOE50" s="429"/>
      <c r="TOF50" s="429"/>
      <c r="TOG50" s="429"/>
      <c r="TOH50" s="429"/>
      <c r="TOI50" s="429"/>
      <c r="TOJ50" s="429"/>
      <c r="TOK50" s="429"/>
      <c r="TOL50" s="429"/>
      <c r="TOM50" s="429"/>
      <c r="TON50" s="429"/>
      <c r="TOO50" s="429"/>
      <c r="TOP50" s="429"/>
      <c r="TOQ50" s="429"/>
      <c r="TOR50" s="429"/>
      <c r="TOS50" s="429"/>
      <c r="TOT50" s="429"/>
      <c r="TOU50" s="429"/>
      <c r="TOV50" s="429"/>
      <c r="TOW50" s="429"/>
      <c r="TOX50" s="429"/>
      <c r="TOY50" s="429"/>
      <c r="TOZ50" s="429"/>
      <c r="TPA50" s="429"/>
      <c r="TPB50" s="429"/>
      <c r="TPC50" s="429"/>
      <c r="TPD50" s="429"/>
      <c r="TPE50" s="429"/>
      <c r="TPF50" s="429"/>
      <c r="TPG50" s="429"/>
      <c r="TPH50" s="429"/>
      <c r="TPI50" s="429"/>
      <c r="TPJ50" s="429"/>
      <c r="TPK50" s="429"/>
      <c r="TPL50" s="429"/>
      <c r="TPM50" s="429"/>
      <c r="TPN50" s="429"/>
      <c r="TPO50" s="429"/>
      <c r="TPP50" s="429"/>
      <c r="TPQ50" s="429"/>
      <c r="TPR50" s="429"/>
      <c r="TPS50" s="429"/>
      <c r="TPT50" s="429"/>
      <c r="TPU50" s="429"/>
      <c r="TPV50" s="429"/>
      <c r="TPW50" s="429"/>
      <c r="TPX50" s="429"/>
      <c r="TPY50" s="429"/>
      <c r="TPZ50" s="429"/>
      <c r="TQA50" s="429"/>
      <c r="TQB50" s="429"/>
      <c r="TQC50" s="429"/>
      <c r="TQD50" s="429"/>
      <c r="TQE50" s="429"/>
      <c r="TQF50" s="429"/>
      <c r="TQG50" s="429"/>
      <c r="TQH50" s="429"/>
      <c r="TQI50" s="429"/>
      <c r="TQJ50" s="429"/>
      <c r="TQK50" s="429"/>
      <c r="TQL50" s="429"/>
      <c r="TQM50" s="429"/>
      <c r="TQN50" s="429"/>
      <c r="TQO50" s="429"/>
      <c r="TQP50" s="429"/>
      <c r="TQQ50" s="429"/>
      <c r="TQR50" s="429"/>
      <c r="TQS50" s="429"/>
      <c r="TQT50" s="429"/>
      <c r="TQU50" s="429"/>
      <c r="TQV50" s="429"/>
      <c r="TQW50" s="429"/>
      <c r="TQX50" s="429"/>
      <c r="TQY50" s="429"/>
      <c r="TQZ50" s="429"/>
      <c r="TRA50" s="429"/>
      <c r="TRB50" s="429"/>
      <c r="TRC50" s="429"/>
      <c r="TRD50" s="429"/>
      <c r="TRE50" s="429"/>
      <c r="TRF50" s="429"/>
      <c r="TRG50" s="429"/>
      <c r="TRH50" s="429"/>
      <c r="TRI50" s="429"/>
      <c r="TRJ50" s="429"/>
      <c r="TRK50" s="429"/>
      <c r="TRL50" s="429"/>
      <c r="TRM50" s="429"/>
      <c r="TRN50" s="429"/>
      <c r="TRO50" s="429"/>
      <c r="TRP50" s="429"/>
      <c r="TRQ50" s="429"/>
      <c r="TRR50" s="429"/>
      <c r="TRS50" s="429"/>
      <c r="TRT50" s="429"/>
      <c r="TRU50" s="429"/>
      <c r="TRV50" s="429"/>
      <c r="TRW50" s="429"/>
      <c r="TRX50" s="429"/>
      <c r="TRY50" s="429"/>
      <c r="TRZ50" s="429"/>
      <c r="TSA50" s="429"/>
      <c r="TSB50" s="429"/>
      <c r="TSC50" s="429"/>
      <c r="TSD50" s="429"/>
      <c r="TSE50" s="429"/>
      <c r="TSF50" s="429"/>
      <c r="TSG50" s="429"/>
      <c r="TSH50" s="429"/>
      <c r="TSI50" s="429"/>
      <c r="TSJ50" s="429"/>
      <c r="TSK50" s="429"/>
      <c r="TSL50" s="429"/>
      <c r="TSM50" s="429"/>
      <c r="TSN50" s="429"/>
      <c r="TSO50" s="429"/>
      <c r="TSP50" s="429"/>
      <c r="TSQ50" s="429"/>
      <c r="TSR50" s="429"/>
      <c r="TSS50" s="429"/>
      <c r="TST50" s="429"/>
      <c r="TSU50" s="429"/>
      <c r="TSV50" s="429"/>
      <c r="TSW50" s="429"/>
      <c r="TSX50" s="429"/>
      <c r="TSY50" s="429"/>
      <c r="TSZ50" s="429"/>
      <c r="TTA50" s="429"/>
      <c r="TTB50" s="429"/>
      <c r="TTC50" s="429"/>
      <c r="TTD50" s="429"/>
      <c r="TTE50" s="429"/>
      <c r="TTF50" s="429"/>
      <c r="TTG50" s="429"/>
      <c r="TTH50" s="429"/>
      <c r="TTI50" s="429"/>
      <c r="TTJ50" s="429"/>
      <c r="TTK50" s="429"/>
      <c r="TTL50" s="429"/>
      <c r="TTM50" s="429"/>
      <c r="TTN50" s="429"/>
      <c r="TTO50" s="429"/>
      <c r="TTP50" s="429"/>
      <c r="TTQ50" s="429"/>
      <c r="TTR50" s="429"/>
      <c r="TTS50" s="429"/>
      <c r="TTT50" s="429"/>
      <c r="TTU50" s="429"/>
      <c r="TTV50" s="429"/>
      <c r="TTW50" s="429"/>
      <c r="TTX50" s="429"/>
      <c r="TTY50" s="429"/>
      <c r="TTZ50" s="429"/>
      <c r="TUA50" s="429"/>
      <c r="TUB50" s="429"/>
      <c r="TUC50" s="429"/>
      <c r="TUD50" s="429"/>
      <c r="TUE50" s="429"/>
      <c r="TUF50" s="429"/>
      <c r="TUG50" s="429"/>
      <c r="TUH50" s="429"/>
      <c r="TUI50" s="429"/>
      <c r="TUJ50" s="429"/>
      <c r="TUK50" s="429"/>
      <c r="TUL50" s="429"/>
      <c r="TUM50" s="429"/>
      <c r="TUN50" s="429"/>
      <c r="TUO50" s="429"/>
      <c r="TUP50" s="429"/>
      <c r="TUQ50" s="429"/>
      <c r="TUR50" s="429"/>
      <c r="TUS50" s="429"/>
      <c r="TUT50" s="429"/>
      <c r="TUU50" s="429"/>
      <c r="TUV50" s="429"/>
      <c r="TUW50" s="429"/>
      <c r="TUX50" s="429"/>
      <c r="TUY50" s="429"/>
      <c r="TUZ50" s="429"/>
      <c r="TVA50" s="429"/>
      <c r="TVB50" s="429"/>
      <c r="TVC50" s="429"/>
      <c r="TVD50" s="429"/>
      <c r="TVE50" s="429"/>
      <c r="TVF50" s="429"/>
      <c r="TVG50" s="429"/>
      <c r="TVH50" s="429"/>
      <c r="TVI50" s="429"/>
      <c r="TVJ50" s="429"/>
      <c r="TVK50" s="429"/>
      <c r="TVL50" s="429"/>
      <c r="TVM50" s="429"/>
      <c r="TVN50" s="429"/>
      <c r="TVO50" s="429"/>
      <c r="TVP50" s="429"/>
      <c r="TVQ50" s="429"/>
      <c r="TVR50" s="429"/>
      <c r="TVS50" s="429"/>
      <c r="TVT50" s="429"/>
      <c r="TVU50" s="429"/>
      <c r="TVV50" s="429"/>
      <c r="TVW50" s="429"/>
      <c r="TVX50" s="429"/>
      <c r="TVY50" s="429"/>
      <c r="TVZ50" s="429"/>
      <c r="TWA50" s="429"/>
      <c r="TWB50" s="429"/>
      <c r="TWC50" s="429"/>
      <c r="TWD50" s="429"/>
      <c r="TWE50" s="429"/>
      <c r="TWF50" s="429"/>
      <c r="TWG50" s="429"/>
      <c r="TWH50" s="429"/>
      <c r="TWI50" s="429"/>
      <c r="TWJ50" s="429"/>
      <c r="TWK50" s="429"/>
      <c r="TWL50" s="429"/>
      <c r="TWM50" s="429"/>
      <c r="TWN50" s="429"/>
      <c r="TWO50" s="429"/>
      <c r="TWP50" s="429"/>
      <c r="TWQ50" s="429"/>
      <c r="TWR50" s="429"/>
      <c r="TWS50" s="429"/>
      <c r="TWT50" s="429"/>
      <c r="TWU50" s="429"/>
      <c r="TWV50" s="429"/>
      <c r="TWW50" s="429"/>
      <c r="TWX50" s="429"/>
      <c r="TWY50" s="429"/>
      <c r="TWZ50" s="429"/>
      <c r="TXA50" s="429"/>
      <c r="TXB50" s="429"/>
      <c r="TXC50" s="429"/>
      <c r="TXD50" s="429"/>
      <c r="TXE50" s="429"/>
      <c r="TXF50" s="429"/>
      <c r="TXG50" s="429"/>
      <c r="TXH50" s="429"/>
      <c r="TXI50" s="429"/>
      <c r="TXJ50" s="429"/>
      <c r="TXK50" s="429"/>
      <c r="TXL50" s="429"/>
      <c r="TXM50" s="429"/>
      <c r="TXN50" s="429"/>
      <c r="TXO50" s="429"/>
      <c r="TXP50" s="429"/>
      <c r="TXQ50" s="429"/>
      <c r="TXR50" s="429"/>
      <c r="TXS50" s="429"/>
      <c r="TXT50" s="429"/>
      <c r="TXU50" s="429"/>
      <c r="TXV50" s="429"/>
      <c r="TXW50" s="429"/>
      <c r="TXX50" s="429"/>
      <c r="TXY50" s="429"/>
      <c r="TXZ50" s="429"/>
      <c r="TYA50" s="429"/>
      <c r="TYB50" s="429"/>
      <c r="TYC50" s="429"/>
      <c r="TYD50" s="429"/>
      <c r="TYE50" s="429"/>
      <c r="TYF50" s="429"/>
      <c r="TYG50" s="429"/>
      <c r="TYH50" s="429"/>
      <c r="TYI50" s="429"/>
      <c r="TYJ50" s="429"/>
      <c r="TYK50" s="429"/>
      <c r="TYL50" s="429"/>
      <c r="TYM50" s="429"/>
      <c r="TYN50" s="429"/>
      <c r="TYO50" s="429"/>
      <c r="TYP50" s="429"/>
      <c r="TYQ50" s="429"/>
      <c r="TYR50" s="429"/>
      <c r="TYS50" s="429"/>
      <c r="TYT50" s="429"/>
      <c r="TYU50" s="429"/>
      <c r="TYV50" s="429"/>
      <c r="TYW50" s="429"/>
      <c r="TYX50" s="429"/>
      <c r="TYY50" s="429"/>
      <c r="TYZ50" s="429"/>
      <c r="TZA50" s="429"/>
      <c r="TZB50" s="429"/>
      <c r="TZC50" s="429"/>
      <c r="TZD50" s="429"/>
      <c r="TZE50" s="429"/>
      <c r="TZF50" s="429"/>
      <c r="TZG50" s="429"/>
      <c r="TZH50" s="429"/>
      <c r="TZI50" s="429"/>
      <c r="TZJ50" s="429"/>
      <c r="TZK50" s="429"/>
      <c r="TZL50" s="429"/>
      <c r="TZM50" s="429"/>
      <c r="TZN50" s="429"/>
      <c r="TZO50" s="429"/>
      <c r="TZP50" s="429"/>
      <c r="TZQ50" s="429"/>
      <c r="TZR50" s="429"/>
      <c r="TZS50" s="429"/>
      <c r="TZT50" s="429"/>
      <c r="TZU50" s="429"/>
      <c r="TZV50" s="429"/>
      <c r="TZW50" s="429"/>
      <c r="TZX50" s="429"/>
      <c r="TZY50" s="429"/>
      <c r="TZZ50" s="429"/>
      <c r="UAA50" s="429"/>
      <c r="UAB50" s="429"/>
      <c r="UAC50" s="429"/>
      <c r="UAD50" s="429"/>
      <c r="UAE50" s="429"/>
      <c r="UAF50" s="429"/>
      <c r="UAG50" s="429"/>
      <c r="UAH50" s="429"/>
      <c r="UAI50" s="429"/>
      <c r="UAJ50" s="429"/>
      <c r="UAK50" s="429"/>
      <c r="UAL50" s="429"/>
      <c r="UAM50" s="429"/>
      <c r="UAN50" s="429"/>
      <c r="UAO50" s="429"/>
      <c r="UAP50" s="429"/>
      <c r="UAQ50" s="429"/>
      <c r="UAR50" s="429"/>
      <c r="UAS50" s="429"/>
      <c r="UAT50" s="429"/>
      <c r="UAU50" s="429"/>
      <c r="UAV50" s="429"/>
      <c r="UAW50" s="429"/>
      <c r="UAX50" s="429"/>
      <c r="UAY50" s="429"/>
      <c r="UAZ50" s="429"/>
      <c r="UBA50" s="429"/>
      <c r="UBB50" s="429"/>
      <c r="UBC50" s="429"/>
      <c r="UBD50" s="429"/>
      <c r="UBE50" s="429"/>
      <c r="UBF50" s="429"/>
      <c r="UBG50" s="429"/>
      <c r="UBH50" s="429"/>
      <c r="UBI50" s="429"/>
      <c r="UBJ50" s="429"/>
      <c r="UBK50" s="429"/>
      <c r="UBL50" s="429"/>
      <c r="UBM50" s="429"/>
      <c r="UBN50" s="429"/>
      <c r="UBO50" s="429"/>
      <c r="UBP50" s="429"/>
      <c r="UBQ50" s="429"/>
      <c r="UBR50" s="429"/>
      <c r="UBS50" s="429"/>
      <c r="UBT50" s="429"/>
      <c r="UBU50" s="429"/>
      <c r="UBV50" s="429"/>
      <c r="UBW50" s="429"/>
      <c r="UBX50" s="429"/>
      <c r="UBY50" s="429"/>
      <c r="UBZ50" s="429"/>
      <c r="UCA50" s="429"/>
      <c r="UCB50" s="429"/>
      <c r="UCC50" s="429"/>
      <c r="UCD50" s="429"/>
      <c r="UCE50" s="429"/>
      <c r="UCF50" s="429"/>
      <c r="UCG50" s="429"/>
      <c r="UCH50" s="429"/>
      <c r="UCI50" s="429"/>
      <c r="UCJ50" s="429"/>
      <c r="UCK50" s="429"/>
      <c r="UCL50" s="429"/>
      <c r="UCM50" s="429"/>
      <c r="UCN50" s="429"/>
      <c r="UCO50" s="429"/>
      <c r="UCP50" s="429"/>
      <c r="UCQ50" s="429"/>
      <c r="UCR50" s="429"/>
      <c r="UCS50" s="429"/>
      <c r="UCT50" s="429"/>
      <c r="UCU50" s="429"/>
      <c r="UCV50" s="429"/>
      <c r="UCW50" s="429"/>
      <c r="UCX50" s="429"/>
      <c r="UCY50" s="429"/>
      <c r="UCZ50" s="429"/>
      <c r="UDA50" s="429"/>
      <c r="UDB50" s="429"/>
      <c r="UDC50" s="429"/>
      <c r="UDD50" s="429"/>
      <c r="UDE50" s="429"/>
      <c r="UDF50" s="429"/>
      <c r="UDG50" s="429"/>
      <c r="UDH50" s="429"/>
      <c r="UDI50" s="429"/>
      <c r="UDJ50" s="429"/>
      <c r="UDK50" s="429"/>
      <c r="UDL50" s="429"/>
      <c r="UDM50" s="429"/>
      <c r="UDN50" s="429"/>
      <c r="UDO50" s="429"/>
      <c r="UDP50" s="429"/>
      <c r="UDQ50" s="429"/>
      <c r="UDR50" s="429"/>
      <c r="UDS50" s="429"/>
      <c r="UDT50" s="429"/>
      <c r="UDU50" s="429"/>
      <c r="UDV50" s="429"/>
      <c r="UDW50" s="429"/>
      <c r="UDX50" s="429"/>
      <c r="UDY50" s="429"/>
      <c r="UDZ50" s="429"/>
      <c r="UEA50" s="429"/>
      <c r="UEB50" s="429"/>
      <c r="UEC50" s="429"/>
      <c r="UED50" s="429"/>
      <c r="UEE50" s="429"/>
      <c r="UEF50" s="429"/>
      <c r="UEG50" s="429"/>
      <c r="UEH50" s="429"/>
      <c r="UEI50" s="429"/>
      <c r="UEJ50" s="429"/>
      <c r="UEK50" s="429"/>
      <c r="UEL50" s="429"/>
      <c r="UEM50" s="429"/>
      <c r="UEN50" s="429"/>
      <c r="UEO50" s="429"/>
      <c r="UEP50" s="429"/>
      <c r="UEQ50" s="429"/>
      <c r="UER50" s="429"/>
      <c r="UES50" s="429"/>
      <c r="UET50" s="429"/>
      <c r="UEU50" s="429"/>
      <c r="UEV50" s="429"/>
      <c r="UEW50" s="429"/>
      <c r="UEX50" s="429"/>
      <c r="UEY50" s="429"/>
      <c r="UEZ50" s="429"/>
      <c r="UFA50" s="429"/>
      <c r="UFB50" s="429"/>
      <c r="UFC50" s="429"/>
      <c r="UFD50" s="429"/>
      <c r="UFE50" s="429"/>
      <c r="UFF50" s="429"/>
      <c r="UFG50" s="429"/>
      <c r="UFH50" s="429"/>
      <c r="UFI50" s="429"/>
      <c r="UFJ50" s="429"/>
      <c r="UFK50" s="429"/>
      <c r="UFL50" s="429"/>
      <c r="UFM50" s="429"/>
      <c r="UFN50" s="429"/>
      <c r="UFO50" s="429"/>
      <c r="UFP50" s="429"/>
      <c r="UFQ50" s="429"/>
      <c r="UFR50" s="429"/>
      <c r="UFS50" s="429"/>
      <c r="UFT50" s="429"/>
      <c r="UFU50" s="429"/>
      <c r="UFV50" s="429"/>
      <c r="UFW50" s="429"/>
      <c r="UFX50" s="429"/>
      <c r="UFY50" s="429"/>
      <c r="UFZ50" s="429"/>
      <c r="UGA50" s="429"/>
      <c r="UGB50" s="429"/>
      <c r="UGC50" s="429"/>
      <c r="UGD50" s="429"/>
      <c r="UGE50" s="429"/>
      <c r="UGF50" s="429"/>
      <c r="UGG50" s="429"/>
      <c r="UGH50" s="429"/>
      <c r="UGI50" s="429"/>
      <c r="UGJ50" s="429"/>
      <c r="UGK50" s="429"/>
      <c r="UGL50" s="429"/>
      <c r="UGM50" s="429"/>
      <c r="UGN50" s="429"/>
      <c r="UGO50" s="429"/>
      <c r="UGP50" s="429"/>
      <c r="UGQ50" s="429"/>
      <c r="UGR50" s="429"/>
      <c r="UGS50" s="429"/>
      <c r="UGT50" s="429"/>
      <c r="UGU50" s="429"/>
      <c r="UGV50" s="429"/>
      <c r="UGW50" s="429"/>
      <c r="UGX50" s="429"/>
      <c r="UGY50" s="429"/>
      <c r="UGZ50" s="429"/>
      <c r="UHA50" s="429"/>
      <c r="UHB50" s="429"/>
      <c r="UHC50" s="429"/>
      <c r="UHD50" s="429"/>
      <c r="UHE50" s="429"/>
      <c r="UHF50" s="429"/>
      <c r="UHG50" s="429"/>
      <c r="UHH50" s="429"/>
      <c r="UHI50" s="429"/>
      <c r="UHJ50" s="429"/>
      <c r="UHK50" s="429"/>
      <c r="UHL50" s="429"/>
      <c r="UHM50" s="429"/>
      <c r="UHN50" s="429"/>
      <c r="UHO50" s="429"/>
      <c r="UHP50" s="429"/>
      <c r="UHQ50" s="429"/>
      <c r="UHR50" s="429"/>
      <c r="UHS50" s="429"/>
      <c r="UHT50" s="429"/>
      <c r="UHU50" s="429"/>
      <c r="UHV50" s="429"/>
      <c r="UHW50" s="429"/>
      <c r="UHX50" s="429"/>
      <c r="UHY50" s="429"/>
      <c r="UHZ50" s="429"/>
      <c r="UIA50" s="429"/>
      <c r="UIB50" s="429"/>
      <c r="UIC50" s="429"/>
      <c r="UID50" s="429"/>
      <c r="UIE50" s="429"/>
      <c r="UIF50" s="429"/>
      <c r="UIG50" s="429"/>
      <c r="UIH50" s="429"/>
      <c r="UII50" s="429"/>
      <c r="UIJ50" s="429"/>
      <c r="UIK50" s="429"/>
      <c r="UIL50" s="429"/>
      <c r="UIM50" s="429"/>
      <c r="UIN50" s="429"/>
      <c r="UIO50" s="429"/>
      <c r="UIP50" s="429"/>
      <c r="UIQ50" s="429"/>
      <c r="UIR50" s="429"/>
      <c r="UIS50" s="429"/>
      <c r="UIT50" s="429"/>
      <c r="UIU50" s="429"/>
      <c r="UIV50" s="429"/>
      <c r="UIW50" s="429"/>
      <c r="UIX50" s="429"/>
      <c r="UIY50" s="429"/>
      <c r="UIZ50" s="429"/>
      <c r="UJA50" s="429"/>
      <c r="UJB50" s="429"/>
      <c r="UJC50" s="429"/>
      <c r="UJD50" s="429"/>
      <c r="UJE50" s="429"/>
      <c r="UJF50" s="429"/>
      <c r="UJG50" s="429"/>
      <c r="UJH50" s="429"/>
      <c r="UJI50" s="429"/>
      <c r="UJJ50" s="429"/>
      <c r="UJK50" s="429"/>
      <c r="UJL50" s="429"/>
      <c r="UJM50" s="429"/>
      <c r="UJN50" s="429"/>
      <c r="UJO50" s="429"/>
      <c r="UJP50" s="429"/>
      <c r="UJQ50" s="429"/>
      <c r="UJR50" s="429"/>
      <c r="UJS50" s="429"/>
      <c r="UJT50" s="429"/>
      <c r="UJU50" s="429"/>
      <c r="UJV50" s="429"/>
      <c r="UJW50" s="429"/>
      <c r="UJX50" s="429"/>
      <c r="UJY50" s="429"/>
      <c r="UJZ50" s="429"/>
      <c r="UKA50" s="429"/>
      <c r="UKB50" s="429"/>
      <c r="UKC50" s="429"/>
      <c r="UKD50" s="429"/>
      <c r="UKE50" s="429"/>
      <c r="UKF50" s="429"/>
      <c r="UKG50" s="429"/>
      <c r="UKH50" s="429"/>
      <c r="UKI50" s="429"/>
      <c r="UKJ50" s="429"/>
      <c r="UKK50" s="429"/>
      <c r="UKL50" s="429"/>
      <c r="UKM50" s="429"/>
      <c r="UKN50" s="429"/>
      <c r="UKO50" s="429"/>
      <c r="UKP50" s="429"/>
      <c r="UKQ50" s="429"/>
      <c r="UKR50" s="429"/>
      <c r="UKS50" s="429"/>
      <c r="UKT50" s="429"/>
      <c r="UKU50" s="429"/>
      <c r="UKV50" s="429"/>
      <c r="UKW50" s="429"/>
      <c r="UKX50" s="429"/>
      <c r="UKY50" s="429"/>
      <c r="UKZ50" s="429"/>
      <c r="ULA50" s="429"/>
      <c r="ULB50" s="429"/>
      <c r="ULC50" s="429"/>
      <c r="ULD50" s="429"/>
      <c r="ULE50" s="429"/>
      <c r="ULF50" s="429"/>
      <c r="ULG50" s="429"/>
      <c r="ULH50" s="429"/>
      <c r="ULI50" s="429"/>
      <c r="ULJ50" s="429"/>
      <c r="ULK50" s="429"/>
      <c r="ULL50" s="429"/>
      <c r="ULM50" s="429"/>
      <c r="ULN50" s="429"/>
      <c r="ULO50" s="429"/>
      <c r="ULP50" s="429"/>
      <c r="ULQ50" s="429"/>
      <c r="ULR50" s="429"/>
      <c r="ULS50" s="429"/>
      <c r="ULT50" s="429"/>
      <c r="ULU50" s="429"/>
      <c r="ULV50" s="429"/>
      <c r="ULW50" s="429"/>
      <c r="ULX50" s="429"/>
      <c r="ULY50" s="429"/>
      <c r="ULZ50" s="429"/>
      <c r="UMA50" s="429"/>
      <c r="UMB50" s="429"/>
      <c r="UMC50" s="429"/>
      <c r="UMD50" s="429"/>
      <c r="UME50" s="429"/>
      <c r="UMF50" s="429"/>
      <c r="UMG50" s="429"/>
      <c r="UMH50" s="429"/>
      <c r="UMI50" s="429"/>
      <c r="UMJ50" s="429"/>
      <c r="UMK50" s="429"/>
      <c r="UML50" s="429"/>
      <c r="UMM50" s="429"/>
      <c r="UMN50" s="429"/>
      <c r="UMO50" s="429"/>
      <c r="UMP50" s="429"/>
      <c r="UMQ50" s="429"/>
      <c r="UMR50" s="429"/>
      <c r="UMS50" s="429"/>
      <c r="UMT50" s="429"/>
      <c r="UMU50" s="429"/>
      <c r="UMV50" s="429"/>
      <c r="UMW50" s="429"/>
      <c r="UMX50" s="429"/>
      <c r="UMY50" s="429"/>
      <c r="UMZ50" s="429"/>
      <c r="UNA50" s="429"/>
      <c r="UNB50" s="429"/>
      <c r="UNC50" s="429"/>
      <c r="UND50" s="429"/>
      <c r="UNE50" s="429"/>
      <c r="UNF50" s="429"/>
      <c r="UNG50" s="429"/>
      <c r="UNH50" s="429"/>
      <c r="UNI50" s="429"/>
      <c r="UNJ50" s="429"/>
      <c r="UNK50" s="429"/>
      <c r="UNL50" s="429"/>
      <c r="UNM50" s="429"/>
      <c r="UNN50" s="429"/>
      <c r="UNO50" s="429"/>
      <c r="UNP50" s="429"/>
      <c r="UNQ50" s="429"/>
      <c r="UNR50" s="429"/>
      <c r="UNS50" s="429"/>
      <c r="UNT50" s="429"/>
      <c r="UNU50" s="429"/>
      <c r="UNV50" s="429"/>
      <c r="UNW50" s="429"/>
      <c r="UNX50" s="429"/>
      <c r="UNY50" s="429"/>
      <c r="UNZ50" s="429"/>
      <c r="UOA50" s="429"/>
      <c r="UOB50" s="429"/>
      <c r="UOC50" s="429"/>
      <c r="UOD50" s="429"/>
      <c r="UOE50" s="429"/>
      <c r="UOF50" s="429"/>
      <c r="UOG50" s="429"/>
      <c r="UOH50" s="429"/>
      <c r="UOI50" s="429"/>
      <c r="UOJ50" s="429"/>
      <c r="UOK50" s="429"/>
      <c r="UOL50" s="429"/>
      <c r="UOM50" s="429"/>
      <c r="UON50" s="429"/>
      <c r="UOO50" s="429"/>
      <c r="UOP50" s="429"/>
      <c r="UOQ50" s="429"/>
      <c r="UOR50" s="429"/>
      <c r="UOS50" s="429"/>
      <c r="UOT50" s="429"/>
      <c r="UOU50" s="429"/>
      <c r="UOV50" s="429"/>
      <c r="UOW50" s="429"/>
      <c r="UOX50" s="429"/>
      <c r="UOY50" s="429"/>
      <c r="UOZ50" s="429"/>
      <c r="UPA50" s="429"/>
      <c r="UPB50" s="429"/>
      <c r="UPC50" s="429"/>
      <c r="UPD50" s="429"/>
      <c r="UPE50" s="429"/>
      <c r="UPF50" s="429"/>
      <c r="UPG50" s="429"/>
      <c r="UPH50" s="429"/>
      <c r="UPI50" s="429"/>
      <c r="UPJ50" s="429"/>
      <c r="UPK50" s="429"/>
      <c r="UPL50" s="429"/>
      <c r="UPM50" s="429"/>
      <c r="UPN50" s="429"/>
      <c r="UPO50" s="429"/>
      <c r="UPP50" s="429"/>
      <c r="UPQ50" s="429"/>
      <c r="UPR50" s="429"/>
      <c r="UPS50" s="429"/>
      <c r="UPT50" s="429"/>
      <c r="UPU50" s="429"/>
      <c r="UPV50" s="429"/>
      <c r="UPW50" s="429"/>
      <c r="UPX50" s="429"/>
      <c r="UPY50" s="429"/>
      <c r="UPZ50" s="429"/>
      <c r="UQA50" s="429"/>
      <c r="UQB50" s="429"/>
      <c r="UQC50" s="429"/>
      <c r="UQD50" s="429"/>
      <c r="UQE50" s="429"/>
      <c r="UQF50" s="429"/>
      <c r="UQG50" s="429"/>
      <c r="UQH50" s="429"/>
      <c r="UQI50" s="429"/>
      <c r="UQJ50" s="429"/>
      <c r="UQK50" s="429"/>
      <c r="UQL50" s="429"/>
      <c r="UQM50" s="429"/>
      <c r="UQN50" s="429"/>
      <c r="UQO50" s="429"/>
      <c r="UQP50" s="429"/>
      <c r="UQQ50" s="429"/>
      <c r="UQR50" s="429"/>
      <c r="UQS50" s="429"/>
      <c r="UQT50" s="429"/>
      <c r="UQU50" s="429"/>
      <c r="UQV50" s="429"/>
      <c r="UQW50" s="429"/>
      <c r="UQX50" s="429"/>
      <c r="UQY50" s="429"/>
      <c r="UQZ50" s="429"/>
      <c r="URA50" s="429"/>
      <c r="URB50" s="429"/>
      <c r="URC50" s="429"/>
      <c r="URD50" s="429"/>
      <c r="URE50" s="429"/>
      <c r="URF50" s="429"/>
      <c r="URG50" s="429"/>
      <c r="URH50" s="429"/>
      <c r="URI50" s="429"/>
      <c r="URJ50" s="429"/>
      <c r="URK50" s="429"/>
      <c r="URL50" s="429"/>
      <c r="URM50" s="429"/>
      <c r="URN50" s="429"/>
      <c r="URO50" s="429"/>
      <c r="URP50" s="429"/>
      <c r="URQ50" s="429"/>
      <c r="URR50" s="429"/>
      <c r="URS50" s="429"/>
      <c r="URT50" s="429"/>
      <c r="URU50" s="429"/>
      <c r="URV50" s="429"/>
      <c r="URW50" s="429"/>
      <c r="URX50" s="429"/>
      <c r="URY50" s="429"/>
      <c r="URZ50" s="429"/>
      <c r="USA50" s="429"/>
      <c r="USB50" s="429"/>
      <c r="USC50" s="429"/>
      <c r="USD50" s="429"/>
      <c r="USE50" s="429"/>
      <c r="USF50" s="429"/>
      <c r="USG50" s="429"/>
      <c r="USH50" s="429"/>
      <c r="USI50" s="429"/>
      <c r="USJ50" s="429"/>
      <c r="USK50" s="429"/>
      <c r="USL50" s="429"/>
      <c r="USM50" s="429"/>
      <c r="USN50" s="429"/>
      <c r="USO50" s="429"/>
      <c r="USP50" s="429"/>
      <c r="USQ50" s="429"/>
      <c r="USR50" s="429"/>
      <c r="USS50" s="429"/>
      <c r="UST50" s="429"/>
      <c r="USU50" s="429"/>
      <c r="USV50" s="429"/>
      <c r="USW50" s="429"/>
      <c r="USX50" s="429"/>
      <c r="USY50" s="429"/>
      <c r="USZ50" s="429"/>
      <c r="UTA50" s="429"/>
      <c r="UTB50" s="429"/>
      <c r="UTC50" s="429"/>
      <c r="UTD50" s="429"/>
      <c r="UTE50" s="429"/>
      <c r="UTF50" s="429"/>
      <c r="UTG50" s="429"/>
      <c r="UTH50" s="429"/>
      <c r="UTI50" s="429"/>
      <c r="UTJ50" s="429"/>
      <c r="UTK50" s="429"/>
      <c r="UTL50" s="429"/>
      <c r="UTM50" s="429"/>
      <c r="UTN50" s="429"/>
      <c r="UTO50" s="429"/>
      <c r="UTP50" s="429"/>
      <c r="UTQ50" s="429"/>
      <c r="UTR50" s="429"/>
      <c r="UTS50" s="429"/>
      <c r="UTT50" s="429"/>
      <c r="UTU50" s="429"/>
      <c r="UTV50" s="429"/>
      <c r="UTW50" s="429"/>
      <c r="UTX50" s="429"/>
      <c r="UTY50" s="429"/>
      <c r="UTZ50" s="429"/>
      <c r="UUA50" s="429"/>
      <c r="UUB50" s="429"/>
      <c r="UUC50" s="429"/>
      <c r="UUD50" s="429"/>
      <c r="UUE50" s="429"/>
      <c r="UUF50" s="429"/>
      <c r="UUG50" s="429"/>
      <c r="UUH50" s="429"/>
      <c r="UUI50" s="429"/>
      <c r="UUJ50" s="429"/>
      <c r="UUK50" s="429"/>
      <c r="UUL50" s="429"/>
      <c r="UUM50" s="429"/>
      <c r="UUN50" s="429"/>
      <c r="UUO50" s="429"/>
      <c r="UUP50" s="429"/>
      <c r="UUQ50" s="429"/>
      <c r="UUR50" s="429"/>
      <c r="UUS50" s="429"/>
      <c r="UUT50" s="429"/>
      <c r="UUU50" s="429"/>
      <c r="UUV50" s="429"/>
      <c r="UUW50" s="429"/>
      <c r="UUX50" s="429"/>
      <c r="UUY50" s="429"/>
      <c r="UUZ50" s="429"/>
      <c r="UVA50" s="429"/>
      <c r="UVB50" s="429"/>
      <c r="UVC50" s="429"/>
      <c r="UVD50" s="429"/>
      <c r="UVE50" s="429"/>
      <c r="UVF50" s="429"/>
      <c r="UVG50" s="429"/>
      <c r="UVH50" s="429"/>
      <c r="UVI50" s="429"/>
      <c r="UVJ50" s="429"/>
      <c r="UVK50" s="429"/>
      <c r="UVL50" s="429"/>
      <c r="UVM50" s="429"/>
      <c r="UVN50" s="429"/>
      <c r="UVO50" s="429"/>
      <c r="UVP50" s="429"/>
      <c r="UVQ50" s="429"/>
      <c r="UVR50" s="429"/>
      <c r="UVS50" s="429"/>
      <c r="UVT50" s="429"/>
      <c r="UVU50" s="429"/>
      <c r="UVV50" s="429"/>
      <c r="UVW50" s="429"/>
      <c r="UVX50" s="429"/>
      <c r="UVY50" s="429"/>
      <c r="UVZ50" s="429"/>
      <c r="UWA50" s="429"/>
      <c r="UWB50" s="429"/>
      <c r="UWC50" s="429"/>
      <c r="UWD50" s="429"/>
      <c r="UWE50" s="429"/>
      <c r="UWF50" s="429"/>
      <c r="UWG50" s="429"/>
      <c r="UWH50" s="429"/>
      <c r="UWI50" s="429"/>
      <c r="UWJ50" s="429"/>
      <c r="UWK50" s="429"/>
      <c r="UWL50" s="429"/>
      <c r="UWM50" s="429"/>
      <c r="UWN50" s="429"/>
      <c r="UWO50" s="429"/>
      <c r="UWP50" s="429"/>
      <c r="UWQ50" s="429"/>
      <c r="UWR50" s="429"/>
      <c r="UWS50" s="429"/>
      <c r="UWT50" s="429"/>
      <c r="UWU50" s="429"/>
      <c r="UWV50" s="429"/>
      <c r="UWW50" s="429"/>
      <c r="UWX50" s="429"/>
      <c r="UWY50" s="429"/>
      <c r="UWZ50" s="429"/>
      <c r="UXA50" s="429"/>
      <c r="UXB50" s="429"/>
      <c r="UXC50" s="429"/>
      <c r="UXD50" s="429"/>
      <c r="UXE50" s="429"/>
      <c r="UXF50" s="429"/>
      <c r="UXG50" s="429"/>
      <c r="UXH50" s="429"/>
      <c r="UXI50" s="429"/>
      <c r="UXJ50" s="429"/>
      <c r="UXK50" s="429"/>
      <c r="UXL50" s="429"/>
      <c r="UXM50" s="429"/>
      <c r="UXN50" s="429"/>
      <c r="UXO50" s="429"/>
      <c r="UXP50" s="429"/>
      <c r="UXQ50" s="429"/>
      <c r="UXR50" s="429"/>
      <c r="UXS50" s="429"/>
      <c r="UXT50" s="429"/>
      <c r="UXU50" s="429"/>
      <c r="UXV50" s="429"/>
      <c r="UXW50" s="429"/>
      <c r="UXX50" s="429"/>
      <c r="UXY50" s="429"/>
      <c r="UXZ50" s="429"/>
      <c r="UYA50" s="429"/>
      <c r="UYB50" s="429"/>
      <c r="UYC50" s="429"/>
      <c r="UYD50" s="429"/>
      <c r="UYE50" s="429"/>
      <c r="UYF50" s="429"/>
      <c r="UYG50" s="429"/>
      <c r="UYH50" s="429"/>
      <c r="UYI50" s="429"/>
      <c r="UYJ50" s="429"/>
      <c r="UYK50" s="429"/>
      <c r="UYL50" s="429"/>
      <c r="UYM50" s="429"/>
      <c r="UYN50" s="429"/>
      <c r="UYO50" s="429"/>
      <c r="UYP50" s="429"/>
      <c r="UYQ50" s="429"/>
      <c r="UYR50" s="429"/>
      <c r="UYS50" s="429"/>
      <c r="UYT50" s="429"/>
      <c r="UYU50" s="429"/>
      <c r="UYV50" s="429"/>
      <c r="UYW50" s="429"/>
      <c r="UYX50" s="429"/>
      <c r="UYY50" s="429"/>
      <c r="UYZ50" s="429"/>
      <c r="UZA50" s="429"/>
      <c r="UZB50" s="429"/>
      <c r="UZC50" s="429"/>
      <c r="UZD50" s="429"/>
      <c r="UZE50" s="429"/>
      <c r="UZF50" s="429"/>
      <c r="UZG50" s="429"/>
      <c r="UZH50" s="429"/>
      <c r="UZI50" s="429"/>
      <c r="UZJ50" s="429"/>
      <c r="UZK50" s="429"/>
      <c r="UZL50" s="429"/>
      <c r="UZM50" s="429"/>
      <c r="UZN50" s="429"/>
      <c r="UZO50" s="429"/>
      <c r="UZP50" s="429"/>
      <c r="UZQ50" s="429"/>
      <c r="UZR50" s="429"/>
      <c r="UZS50" s="429"/>
      <c r="UZT50" s="429"/>
      <c r="UZU50" s="429"/>
      <c r="UZV50" s="429"/>
      <c r="UZW50" s="429"/>
      <c r="UZX50" s="429"/>
      <c r="UZY50" s="429"/>
      <c r="UZZ50" s="429"/>
      <c r="VAA50" s="429"/>
      <c r="VAB50" s="429"/>
      <c r="VAC50" s="429"/>
      <c r="VAD50" s="429"/>
      <c r="VAE50" s="429"/>
      <c r="VAF50" s="429"/>
      <c r="VAG50" s="429"/>
      <c r="VAH50" s="429"/>
      <c r="VAI50" s="429"/>
      <c r="VAJ50" s="429"/>
      <c r="VAK50" s="429"/>
      <c r="VAL50" s="429"/>
      <c r="VAM50" s="429"/>
      <c r="VAN50" s="429"/>
      <c r="VAO50" s="429"/>
      <c r="VAP50" s="429"/>
      <c r="VAQ50" s="429"/>
      <c r="VAR50" s="429"/>
      <c r="VAS50" s="429"/>
      <c r="VAT50" s="429"/>
      <c r="VAU50" s="429"/>
      <c r="VAV50" s="429"/>
      <c r="VAW50" s="429"/>
      <c r="VAX50" s="429"/>
      <c r="VAY50" s="429"/>
      <c r="VAZ50" s="429"/>
      <c r="VBA50" s="429"/>
      <c r="VBB50" s="429"/>
      <c r="VBC50" s="429"/>
      <c r="VBD50" s="429"/>
      <c r="VBE50" s="429"/>
      <c r="VBF50" s="429"/>
      <c r="VBG50" s="429"/>
      <c r="VBH50" s="429"/>
      <c r="VBI50" s="429"/>
      <c r="VBJ50" s="429"/>
      <c r="VBK50" s="429"/>
      <c r="VBL50" s="429"/>
      <c r="VBM50" s="429"/>
      <c r="VBN50" s="429"/>
      <c r="VBO50" s="429"/>
      <c r="VBP50" s="429"/>
      <c r="VBQ50" s="429"/>
      <c r="VBR50" s="429"/>
      <c r="VBS50" s="429"/>
      <c r="VBT50" s="429"/>
      <c r="VBU50" s="429"/>
      <c r="VBV50" s="429"/>
      <c r="VBW50" s="429"/>
      <c r="VBX50" s="429"/>
      <c r="VBY50" s="429"/>
      <c r="VBZ50" s="429"/>
      <c r="VCA50" s="429"/>
      <c r="VCB50" s="429"/>
      <c r="VCC50" s="429"/>
      <c r="VCD50" s="429"/>
      <c r="VCE50" s="429"/>
      <c r="VCF50" s="429"/>
      <c r="VCG50" s="429"/>
      <c r="VCH50" s="429"/>
      <c r="VCI50" s="429"/>
      <c r="VCJ50" s="429"/>
      <c r="VCK50" s="429"/>
      <c r="VCL50" s="429"/>
      <c r="VCM50" s="429"/>
      <c r="VCN50" s="429"/>
      <c r="VCO50" s="429"/>
      <c r="VCP50" s="429"/>
      <c r="VCQ50" s="429"/>
      <c r="VCR50" s="429"/>
      <c r="VCS50" s="429"/>
      <c r="VCT50" s="429"/>
      <c r="VCU50" s="429"/>
      <c r="VCV50" s="429"/>
      <c r="VCW50" s="429"/>
      <c r="VCX50" s="429"/>
      <c r="VCY50" s="429"/>
      <c r="VCZ50" s="429"/>
      <c r="VDA50" s="429"/>
      <c r="VDB50" s="429"/>
      <c r="VDC50" s="429"/>
      <c r="VDD50" s="429"/>
      <c r="VDE50" s="429"/>
      <c r="VDF50" s="429"/>
      <c r="VDG50" s="429"/>
      <c r="VDH50" s="429"/>
      <c r="VDI50" s="429"/>
      <c r="VDJ50" s="429"/>
      <c r="VDK50" s="429"/>
      <c r="VDL50" s="429"/>
      <c r="VDM50" s="429"/>
      <c r="VDN50" s="429"/>
      <c r="VDO50" s="429"/>
      <c r="VDP50" s="429"/>
      <c r="VDQ50" s="429"/>
      <c r="VDR50" s="429"/>
      <c r="VDS50" s="429"/>
      <c r="VDT50" s="429"/>
      <c r="VDU50" s="429"/>
      <c r="VDV50" s="429"/>
      <c r="VDW50" s="429"/>
      <c r="VDX50" s="429"/>
      <c r="VDY50" s="429"/>
      <c r="VDZ50" s="429"/>
      <c r="VEA50" s="429"/>
      <c r="VEB50" s="429"/>
      <c r="VEC50" s="429"/>
      <c r="VED50" s="429"/>
      <c r="VEE50" s="429"/>
      <c r="VEF50" s="429"/>
      <c r="VEG50" s="429"/>
      <c r="VEH50" s="429"/>
      <c r="VEI50" s="429"/>
      <c r="VEJ50" s="429"/>
      <c r="VEK50" s="429"/>
      <c r="VEL50" s="429"/>
      <c r="VEM50" s="429"/>
      <c r="VEN50" s="429"/>
      <c r="VEO50" s="429"/>
      <c r="VEP50" s="429"/>
      <c r="VEQ50" s="429"/>
      <c r="VER50" s="429"/>
      <c r="VES50" s="429"/>
      <c r="VET50" s="429"/>
      <c r="VEU50" s="429"/>
      <c r="VEV50" s="429"/>
      <c r="VEW50" s="429"/>
      <c r="VEX50" s="429"/>
      <c r="VEY50" s="429"/>
      <c r="VEZ50" s="429"/>
      <c r="VFA50" s="429"/>
      <c r="VFB50" s="429"/>
      <c r="VFC50" s="429"/>
      <c r="VFD50" s="429"/>
      <c r="VFE50" s="429"/>
      <c r="VFF50" s="429"/>
      <c r="VFG50" s="429"/>
      <c r="VFH50" s="429"/>
      <c r="VFI50" s="429"/>
      <c r="VFJ50" s="429"/>
      <c r="VFK50" s="429"/>
      <c r="VFL50" s="429"/>
      <c r="VFM50" s="429"/>
      <c r="VFN50" s="429"/>
      <c r="VFO50" s="429"/>
      <c r="VFP50" s="429"/>
      <c r="VFQ50" s="429"/>
      <c r="VFR50" s="429"/>
      <c r="VFS50" s="429"/>
      <c r="VFT50" s="429"/>
      <c r="VFU50" s="429"/>
      <c r="VFV50" s="429"/>
      <c r="VFW50" s="429"/>
      <c r="VFX50" s="429"/>
      <c r="VFY50" s="429"/>
      <c r="VFZ50" s="429"/>
      <c r="VGA50" s="429"/>
      <c r="VGB50" s="429"/>
      <c r="VGC50" s="429"/>
      <c r="VGD50" s="429"/>
      <c r="VGE50" s="429"/>
      <c r="VGF50" s="429"/>
      <c r="VGG50" s="429"/>
      <c r="VGH50" s="429"/>
      <c r="VGI50" s="429"/>
      <c r="VGJ50" s="429"/>
      <c r="VGK50" s="429"/>
      <c r="VGL50" s="429"/>
      <c r="VGM50" s="429"/>
      <c r="VGN50" s="429"/>
      <c r="VGO50" s="429"/>
      <c r="VGP50" s="429"/>
      <c r="VGQ50" s="429"/>
      <c r="VGR50" s="429"/>
      <c r="VGS50" s="429"/>
      <c r="VGT50" s="429"/>
      <c r="VGU50" s="429"/>
      <c r="VGV50" s="429"/>
      <c r="VGW50" s="429"/>
      <c r="VGX50" s="429"/>
      <c r="VGY50" s="429"/>
      <c r="VGZ50" s="429"/>
      <c r="VHA50" s="429"/>
      <c r="VHB50" s="429"/>
      <c r="VHC50" s="429"/>
      <c r="VHD50" s="429"/>
      <c r="VHE50" s="429"/>
      <c r="VHF50" s="429"/>
      <c r="VHG50" s="429"/>
      <c r="VHH50" s="429"/>
      <c r="VHI50" s="429"/>
      <c r="VHJ50" s="429"/>
      <c r="VHK50" s="429"/>
      <c r="VHL50" s="429"/>
      <c r="VHM50" s="429"/>
      <c r="VHN50" s="429"/>
      <c r="VHO50" s="429"/>
      <c r="VHP50" s="429"/>
      <c r="VHQ50" s="429"/>
      <c r="VHR50" s="429"/>
      <c r="VHS50" s="429"/>
      <c r="VHT50" s="429"/>
      <c r="VHU50" s="429"/>
      <c r="VHV50" s="429"/>
      <c r="VHW50" s="429"/>
      <c r="VHX50" s="429"/>
      <c r="VHY50" s="429"/>
      <c r="VHZ50" s="429"/>
      <c r="VIA50" s="429"/>
      <c r="VIB50" s="429"/>
      <c r="VIC50" s="429"/>
      <c r="VID50" s="429"/>
      <c r="VIE50" s="429"/>
      <c r="VIF50" s="429"/>
      <c r="VIG50" s="429"/>
      <c r="VIH50" s="429"/>
      <c r="VII50" s="429"/>
      <c r="VIJ50" s="429"/>
      <c r="VIK50" s="429"/>
      <c r="VIL50" s="429"/>
      <c r="VIM50" s="429"/>
      <c r="VIN50" s="429"/>
      <c r="VIO50" s="429"/>
      <c r="VIP50" s="429"/>
      <c r="VIQ50" s="429"/>
      <c r="VIR50" s="429"/>
      <c r="VIS50" s="429"/>
      <c r="VIT50" s="429"/>
      <c r="VIU50" s="429"/>
      <c r="VIV50" s="429"/>
      <c r="VIW50" s="429"/>
      <c r="VIX50" s="429"/>
      <c r="VIY50" s="429"/>
      <c r="VIZ50" s="429"/>
      <c r="VJA50" s="429"/>
      <c r="VJB50" s="429"/>
      <c r="VJC50" s="429"/>
      <c r="VJD50" s="429"/>
      <c r="VJE50" s="429"/>
      <c r="VJF50" s="429"/>
      <c r="VJG50" s="429"/>
      <c r="VJH50" s="429"/>
      <c r="VJI50" s="429"/>
      <c r="VJJ50" s="429"/>
      <c r="VJK50" s="429"/>
      <c r="VJL50" s="429"/>
      <c r="VJM50" s="429"/>
      <c r="VJN50" s="429"/>
      <c r="VJO50" s="429"/>
      <c r="VJP50" s="429"/>
      <c r="VJQ50" s="429"/>
      <c r="VJR50" s="429"/>
      <c r="VJS50" s="429"/>
      <c r="VJT50" s="429"/>
      <c r="VJU50" s="429"/>
      <c r="VJV50" s="429"/>
      <c r="VJW50" s="429"/>
      <c r="VJX50" s="429"/>
      <c r="VJY50" s="429"/>
      <c r="VJZ50" s="429"/>
      <c r="VKA50" s="429"/>
      <c r="VKB50" s="429"/>
      <c r="VKC50" s="429"/>
      <c r="VKD50" s="429"/>
      <c r="VKE50" s="429"/>
      <c r="VKF50" s="429"/>
      <c r="VKG50" s="429"/>
      <c r="VKH50" s="429"/>
      <c r="VKI50" s="429"/>
      <c r="VKJ50" s="429"/>
      <c r="VKK50" s="429"/>
      <c r="VKL50" s="429"/>
      <c r="VKM50" s="429"/>
      <c r="VKN50" s="429"/>
      <c r="VKO50" s="429"/>
      <c r="VKP50" s="429"/>
      <c r="VKQ50" s="429"/>
      <c r="VKR50" s="429"/>
      <c r="VKS50" s="429"/>
      <c r="VKT50" s="429"/>
      <c r="VKU50" s="429"/>
      <c r="VKV50" s="429"/>
      <c r="VKW50" s="429"/>
      <c r="VKX50" s="429"/>
      <c r="VKY50" s="429"/>
      <c r="VKZ50" s="429"/>
      <c r="VLA50" s="429"/>
      <c r="VLB50" s="429"/>
      <c r="VLC50" s="429"/>
      <c r="VLD50" s="429"/>
      <c r="VLE50" s="429"/>
      <c r="VLF50" s="429"/>
      <c r="VLG50" s="429"/>
      <c r="VLH50" s="429"/>
      <c r="VLI50" s="429"/>
      <c r="VLJ50" s="429"/>
      <c r="VLK50" s="429"/>
      <c r="VLL50" s="429"/>
      <c r="VLM50" s="429"/>
      <c r="VLN50" s="429"/>
      <c r="VLO50" s="429"/>
      <c r="VLP50" s="429"/>
      <c r="VLQ50" s="429"/>
      <c r="VLR50" s="429"/>
      <c r="VLS50" s="429"/>
      <c r="VLT50" s="429"/>
      <c r="VLU50" s="429"/>
      <c r="VLV50" s="429"/>
      <c r="VLW50" s="429"/>
      <c r="VLX50" s="429"/>
      <c r="VLY50" s="429"/>
      <c r="VLZ50" s="429"/>
      <c r="VMA50" s="429"/>
      <c r="VMB50" s="429"/>
      <c r="VMC50" s="429"/>
      <c r="VMD50" s="429"/>
      <c r="VME50" s="429"/>
      <c r="VMF50" s="429"/>
      <c r="VMG50" s="429"/>
      <c r="VMH50" s="429"/>
      <c r="VMI50" s="429"/>
      <c r="VMJ50" s="429"/>
      <c r="VMK50" s="429"/>
      <c r="VML50" s="429"/>
      <c r="VMM50" s="429"/>
      <c r="VMN50" s="429"/>
      <c r="VMO50" s="429"/>
      <c r="VMP50" s="429"/>
      <c r="VMQ50" s="429"/>
      <c r="VMR50" s="429"/>
      <c r="VMS50" s="429"/>
      <c r="VMT50" s="429"/>
      <c r="VMU50" s="429"/>
      <c r="VMV50" s="429"/>
      <c r="VMW50" s="429"/>
      <c r="VMX50" s="429"/>
      <c r="VMY50" s="429"/>
      <c r="VMZ50" s="429"/>
      <c r="VNA50" s="429"/>
      <c r="VNB50" s="429"/>
      <c r="VNC50" s="429"/>
      <c r="VND50" s="429"/>
      <c r="VNE50" s="429"/>
      <c r="VNF50" s="429"/>
      <c r="VNG50" s="429"/>
      <c r="VNH50" s="429"/>
      <c r="VNI50" s="429"/>
      <c r="VNJ50" s="429"/>
      <c r="VNK50" s="429"/>
      <c r="VNL50" s="429"/>
      <c r="VNM50" s="429"/>
      <c r="VNN50" s="429"/>
      <c r="VNO50" s="429"/>
      <c r="VNP50" s="429"/>
      <c r="VNQ50" s="429"/>
      <c r="VNR50" s="429"/>
      <c r="VNS50" s="429"/>
      <c r="VNT50" s="429"/>
      <c r="VNU50" s="429"/>
      <c r="VNV50" s="429"/>
      <c r="VNW50" s="429"/>
      <c r="VNX50" s="429"/>
      <c r="VNY50" s="429"/>
      <c r="VNZ50" s="429"/>
      <c r="VOA50" s="429"/>
      <c r="VOB50" s="429"/>
      <c r="VOC50" s="429"/>
      <c r="VOD50" s="429"/>
      <c r="VOE50" s="429"/>
      <c r="VOF50" s="429"/>
      <c r="VOG50" s="429"/>
      <c r="VOH50" s="429"/>
      <c r="VOI50" s="429"/>
      <c r="VOJ50" s="429"/>
      <c r="VOK50" s="429"/>
      <c r="VOL50" s="429"/>
      <c r="VOM50" s="429"/>
      <c r="VON50" s="429"/>
      <c r="VOO50" s="429"/>
      <c r="VOP50" s="429"/>
      <c r="VOQ50" s="429"/>
      <c r="VOR50" s="429"/>
      <c r="VOS50" s="429"/>
      <c r="VOT50" s="429"/>
      <c r="VOU50" s="429"/>
      <c r="VOV50" s="429"/>
      <c r="VOW50" s="429"/>
      <c r="VOX50" s="429"/>
      <c r="VOY50" s="429"/>
      <c r="VOZ50" s="429"/>
      <c r="VPA50" s="429"/>
      <c r="VPB50" s="429"/>
      <c r="VPC50" s="429"/>
      <c r="VPD50" s="429"/>
      <c r="VPE50" s="429"/>
      <c r="VPF50" s="429"/>
      <c r="VPG50" s="429"/>
      <c r="VPH50" s="429"/>
      <c r="VPI50" s="429"/>
      <c r="VPJ50" s="429"/>
      <c r="VPK50" s="429"/>
      <c r="VPL50" s="429"/>
      <c r="VPM50" s="429"/>
      <c r="VPN50" s="429"/>
      <c r="VPO50" s="429"/>
      <c r="VPP50" s="429"/>
      <c r="VPQ50" s="429"/>
      <c r="VPR50" s="429"/>
      <c r="VPS50" s="429"/>
      <c r="VPT50" s="429"/>
      <c r="VPU50" s="429"/>
      <c r="VPV50" s="429"/>
      <c r="VPW50" s="429"/>
      <c r="VPX50" s="429"/>
      <c r="VPY50" s="429"/>
      <c r="VPZ50" s="429"/>
      <c r="VQA50" s="429"/>
      <c r="VQB50" s="429"/>
      <c r="VQC50" s="429"/>
      <c r="VQD50" s="429"/>
      <c r="VQE50" s="429"/>
      <c r="VQF50" s="429"/>
      <c r="VQG50" s="429"/>
      <c r="VQH50" s="429"/>
      <c r="VQI50" s="429"/>
      <c r="VQJ50" s="429"/>
      <c r="VQK50" s="429"/>
      <c r="VQL50" s="429"/>
      <c r="VQM50" s="429"/>
      <c r="VQN50" s="429"/>
      <c r="VQO50" s="429"/>
      <c r="VQP50" s="429"/>
      <c r="VQQ50" s="429"/>
      <c r="VQR50" s="429"/>
      <c r="VQS50" s="429"/>
      <c r="VQT50" s="429"/>
      <c r="VQU50" s="429"/>
      <c r="VQV50" s="429"/>
      <c r="VQW50" s="429"/>
      <c r="VQX50" s="429"/>
      <c r="VQY50" s="429"/>
      <c r="VQZ50" s="429"/>
      <c r="VRA50" s="429"/>
      <c r="VRB50" s="429"/>
      <c r="VRC50" s="429"/>
      <c r="VRD50" s="429"/>
      <c r="VRE50" s="429"/>
      <c r="VRF50" s="429"/>
      <c r="VRG50" s="429"/>
      <c r="VRH50" s="429"/>
      <c r="VRI50" s="429"/>
      <c r="VRJ50" s="429"/>
      <c r="VRK50" s="429"/>
      <c r="VRL50" s="429"/>
      <c r="VRM50" s="429"/>
      <c r="VRN50" s="429"/>
      <c r="VRO50" s="429"/>
      <c r="VRP50" s="429"/>
      <c r="VRQ50" s="429"/>
      <c r="VRR50" s="429"/>
      <c r="VRS50" s="429"/>
      <c r="VRT50" s="429"/>
      <c r="VRU50" s="429"/>
      <c r="VRV50" s="429"/>
      <c r="VRW50" s="429"/>
      <c r="VRX50" s="429"/>
      <c r="VRY50" s="429"/>
      <c r="VRZ50" s="429"/>
      <c r="VSA50" s="429"/>
      <c r="VSB50" s="429"/>
      <c r="VSC50" s="429"/>
      <c r="VSD50" s="429"/>
      <c r="VSE50" s="429"/>
      <c r="VSF50" s="429"/>
      <c r="VSG50" s="429"/>
      <c r="VSH50" s="429"/>
      <c r="VSI50" s="429"/>
      <c r="VSJ50" s="429"/>
      <c r="VSK50" s="429"/>
      <c r="VSL50" s="429"/>
      <c r="VSM50" s="429"/>
      <c r="VSN50" s="429"/>
      <c r="VSO50" s="429"/>
      <c r="VSP50" s="429"/>
      <c r="VSQ50" s="429"/>
      <c r="VSR50" s="429"/>
      <c r="VSS50" s="429"/>
      <c r="VST50" s="429"/>
      <c r="VSU50" s="429"/>
      <c r="VSV50" s="429"/>
      <c r="VSW50" s="429"/>
      <c r="VSX50" s="429"/>
      <c r="VSY50" s="429"/>
      <c r="VSZ50" s="429"/>
      <c r="VTA50" s="429"/>
      <c r="VTB50" s="429"/>
      <c r="VTC50" s="429"/>
      <c r="VTD50" s="429"/>
      <c r="VTE50" s="429"/>
      <c r="VTF50" s="429"/>
      <c r="VTG50" s="429"/>
      <c r="VTH50" s="429"/>
      <c r="VTI50" s="429"/>
      <c r="VTJ50" s="429"/>
      <c r="VTK50" s="429"/>
      <c r="VTL50" s="429"/>
      <c r="VTM50" s="429"/>
      <c r="VTN50" s="429"/>
      <c r="VTO50" s="429"/>
      <c r="VTP50" s="429"/>
      <c r="VTQ50" s="429"/>
      <c r="VTR50" s="429"/>
      <c r="VTS50" s="429"/>
      <c r="VTT50" s="429"/>
      <c r="VTU50" s="429"/>
      <c r="VTV50" s="429"/>
      <c r="VTW50" s="429"/>
      <c r="VTX50" s="429"/>
      <c r="VTY50" s="429"/>
      <c r="VTZ50" s="429"/>
      <c r="VUA50" s="429"/>
      <c r="VUB50" s="429"/>
      <c r="VUC50" s="429"/>
      <c r="VUD50" s="429"/>
      <c r="VUE50" s="429"/>
      <c r="VUF50" s="429"/>
      <c r="VUG50" s="429"/>
      <c r="VUH50" s="429"/>
      <c r="VUI50" s="429"/>
      <c r="VUJ50" s="429"/>
      <c r="VUK50" s="429"/>
      <c r="VUL50" s="429"/>
      <c r="VUM50" s="429"/>
      <c r="VUN50" s="429"/>
      <c r="VUO50" s="429"/>
      <c r="VUP50" s="429"/>
      <c r="VUQ50" s="429"/>
      <c r="VUR50" s="429"/>
      <c r="VUS50" s="429"/>
      <c r="VUT50" s="429"/>
      <c r="VUU50" s="429"/>
      <c r="VUV50" s="429"/>
      <c r="VUW50" s="429"/>
      <c r="VUX50" s="429"/>
      <c r="VUY50" s="429"/>
      <c r="VUZ50" s="429"/>
      <c r="VVA50" s="429"/>
      <c r="VVB50" s="429"/>
      <c r="VVC50" s="429"/>
      <c r="VVD50" s="429"/>
      <c r="VVE50" s="429"/>
      <c r="VVF50" s="429"/>
      <c r="VVG50" s="429"/>
      <c r="VVH50" s="429"/>
      <c r="VVI50" s="429"/>
      <c r="VVJ50" s="429"/>
      <c r="VVK50" s="429"/>
      <c r="VVL50" s="429"/>
      <c r="VVM50" s="429"/>
      <c r="VVN50" s="429"/>
      <c r="VVO50" s="429"/>
      <c r="VVP50" s="429"/>
      <c r="VVQ50" s="429"/>
      <c r="VVR50" s="429"/>
      <c r="VVS50" s="429"/>
      <c r="VVT50" s="429"/>
      <c r="VVU50" s="429"/>
      <c r="VVV50" s="429"/>
      <c r="VVW50" s="429"/>
      <c r="VVX50" s="429"/>
      <c r="VVY50" s="429"/>
      <c r="VVZ50" s="429"/>
      <c r="VWA50" s="429"/>
      <c r="VWB50" s="429"/>
      <c r="VWC50" s="429"/>
      <c r="VWD50" s="429"/>
      <c r="VWE50" s="429"/>
      <c r="VWF50" s="429"/>
      <c r="VWG50" s="429"/>
      <c r="VWH50" s="429"/>
      <c r="VWI50" s="429"/>
      <c r="VWJ50" s="429"/>
      <c r="VWK50" s="429"/>
      <c r="VWL50" s="429"/>
      <c r="VWM50" s="429"/>
      <c r="VWN50" s="429"/>
      <c r="VWO50" s="429"/>
      <c r="VWP50" s="429"/>
      <c r="VWQ50" s="429"/>
      <c r="VWR50" s="429"/>
      <c r="VWS50" s="429"/>
      <c r="VWT50" s="429"/>
      <c r="VWU50" s="429"/>
      <c r="VWV50" s="429"/>
      <c r="VWW50" s="429"/>
      <c r="VWX50" s="429"/>
      <c r="VWY50" s="429"/>
      <c r="VWZ50" s="429"/>
      <c r="VXA50" s="429"/>
      <c r="VXB50" s="429"/>
      <c r="VXC50" s="429"/>
      <c r="VXD50" s="429"/>
      <c r="VXE50" s="429"/>
      <c r="VXF50" s="429"/>
      <c r="VXG50" s="429"/>
      <c r="VXH50" s="429"/>
      <c r="VXI50" s="429"/>
      <c r="VXJ50" s="429"/>
      <c r="VXK50" s="429"/>
      <c r="VXL50" s="429"/>
      <c r="VXM50" s="429"/>
      <c r="VXN50" s="429"/>
      <c r="VXO50" s="429"/>
      <c r="VXP50" s="429"/>
      <c r="VXQ50" s="429"/>
      <c r="VXR50" s="429"/>
      <c r="VXS50" s="429"/>
      <c r="VXT50" s="429"/>
      <c r="VXU50" s="429"/>
      <c r="VXV50" s="429"/>
      <c r="VXW50" s="429"/>
      <c r="VXX50" s="429"/>
      <c r="VXY50" s="429"/>
      <c r="VXZ50" s="429"/>
      <c r="VYA50" s="429"/>
      <c r="VYB50" s="429"/>
      <c r="VYC50" s="429"/>
      <c r="VYD50" s="429"/>
      <c r="VYE50" s="429"/>
      <c r="VYF50" s="429"/>
      <c r="VYG50" s="429"/>
      <c r="VYH50" s="429"/>
      <c r="VYI50" s="429"/>
      <c r="VYJ50" s="429"/>
      <c r="VYK50" s="429"/>
      <c r="VYL50" s="429"/>
      <c r="VYM50" s="429"/>
      <c r="VYN50" s="429"/>
      <c r="VYO50" s="429"/>
      <c r="VYP50" s="429"/>
      <c r="VYQ50" s="429"/>
      <c r="VYR50" s="429"/>
      <c r="VYS50" s="429"/>
      <c r="VYT50" s="429"/>
      <c r="VYU50" s="429"/>
      <c r="VYV50" s="429"/>
      <c r="VYW50" s="429"/>
      <c r="VYX50" s="429"/>
      <c r="VYY50" s="429"/>
      <c r="VYZ50" s="429"/>
      <c r="VZA50" s="429"/>
      <c r="VZB50" s="429"/>
      <c r="VZC50" s="429"/>
      <c r="VZD50" s="429"/>
      <c r="VZE50" s="429"/>
      <c r="VZF50" s="429"/>
      <c r="VZG50" s="429"/>
      <c r="VZH50" s="429"/>
      <c r="VZI50" s="429"/>
      <c r="VZJ50" s="429"/>
      <c r="VZK50" s="429"/>
      <c r="VZL50" s="429"/>
      <c r="VZM50" s="429"/>
      <c r="VZN50" s="429"/>
      <c r="VZO50" s="429"/>
      <c r="VZP50" s="429"/>
      <c r="VZQ50" s="429"/>
      <c r="VZR50" s="429"/>
      <c r="VZS50" s="429"/>
      <c r="VZT50" s="429"/>
      <c r="VZU50" s="429"/>
      <c r="VZV50" s="429"/>
      <c r="VZW50" s="429"/>
      <c r="VZX50" s="429"/>
      <c r="VZY50" s="429"/>
      <c r="VZZ50" s="429"/>
      <c r="WAA50" s="429"/>
      <c r="WAB50" s="429"/>
      <c r="WAC50" s="429"/>
      <c r="WAD50" s="429"/>
      <c r="WAE50" s="429"/>
      <c r="WAF50" s="429"/>
      <c r="WAG50" s="429"/>
      <c r="WAH50" s="429"/>
      <c r="WAI50" s="429"/>
      <c r="WAJ50" s="429"/>
      <c r="WAK50" s="429"/>
      <c r="WAL50" s="429"/>
      <c r="WAM50" s="429"/>
      <c r="WAN50" s="429"/>
      <c r="WAO50" s="429"/>
      <c r="WAP50" s="429"/>
      <c r="WAQ50" s="429"/>
      <c r="WAR50" s="429"/>
      <c r="WAS50" s="429"/>
      <c r="WAT50" s="429"/>
      <c r="WAU50" s="429"/>
      <c r="WAV50" s="429"/>
      <c r="WAW50" s="429"/>
      <c r="WAX50" s="429"/>
      <c r="WAY50" s="429"/>
      <c r="WAZ50" s="429"/>
      <c r="WBA50" s="429"/>
      <c r="WBB50" s="429"/>
      <c r="WBC50" s="429"/>
      <c r="WBD50" s="429"/>
      <c r="WBE50" s="429"/>
      <c r="WBF50" s="429"/>
      <c r="WBG50" s="429"/>
      <c r="WBH50" s="429"/>
      <c r="WBI50" s="429"/>
      <c r="WBJ50" s="429"/>
      <c r="WBK50" s="429"/>
      <c r="WBL50" s="429"/>
      <c r="WBM50" s="429"/>
      <c r="WBN50" s="429"/>
      <c r="WBO50" s="429"/>
      <c r="WBP50" s="429"/>
      <c r="WBQ50" s="429"/>
      <c r="WBR50" s="429"/>
      <c r="WBS50" s="429"/>
      <c r="WBT50" s="429"/>
      <c r="WBU50" s="429"/>
      <c r="WBV50" s="429"/>
      <c r="WBW50" s="429"/>
      <c r="WBX50" s="429"/>
      <c r="WBY50" s="429"/>
      <c r="WBZ50" s="429"/>
      <c r="WCA50" s="429"/>
      <c r="WCB50" s="429"/>
      <c r="WCC50" s="429"/>
      <c r="WCD50" s="429"/>
      <c r="WCE50" s="429"/>
      <c r="WCF50" s="429"/>
      <c r="WCG50" s="429"/>
      <c r="WCH50" s="429"/>
      <c r="WCI50" s="429"/>
      <c r="WCJ50" s="429"/>
      <c r="WCK50" s="429"/>
      <c r="WCL50" s="429"/>
      <c r="WCM50" s="429"/>
      <c r="WCN50" s="429"/>
      <c r="WCO50" s="429"/>
      <c r="WCP50" s="429"/>
      <c r="WCQ50" s="429"/>
      <c r="WCR50" s="429"/>
      <c r="WCS50" s="429"/>
      <c r="WCT50" s="429"/>
      <c r="WCU50" s="429"/>
      <c r="WCV50" s="429"/>
      <c r="WCW50" s="429"/>
      <c r="WCX50" s="429"/>
      <c r="WCY50" s="429"/>
      <c r="WCZ50" s="429"/>
      <c r="WDA50" s="429"/>
      <c r="WDB50" s="429"/>
      <c r="WDC50" s="429"/>
      <c r="WDD50" s="429"/>
      <c r="WDE50" s="429"/>
      <c r="WDF50" s="429"/>
      <c r="WDG50" s="429"/>
      <c r="WDH50" s="429"/>
      <c r="WDI50" s="429"/>
      <c r="WDJ50" s="429"/>
      <c r="WDK50" s="429"/>
      <c r="WDL50" s="429"/>
      <c r="WDM50" s="429"/>
      <c r="WDN50" s="429"/>
      <c r="WDO50" s="429"/>
      <c r="WDP50" s="429"/>
      <c r="WDQ50" s="429"/>
      <c r="WDR50" s="429"/>
      <c r="WDS50" s="429"/>
      <c r="WDT50" s="429"/>
      <c r="WDU50" s="429"/>
      <c r="WDV50" s="429"/>
      <c r="WDW50" s="429"/>
      <c r="WDX50" s="429"/>
      <c r="WDY50" s="429"/>
      <c r="WDZ50" s="429"/>
      <c r="WEA50" s="429"/>
      <c r="WEB50" s="429"/>
      <c r="WEC50" s="429"/>
      <c r="WED50" s="429"/>
      <c r="WEE50" s="429"/>
      <c r="WEF50" s="429"/>
      <c r="WEG50" s="429"/>
      <c r="WEH50" s="429"/>
      <c r="WEI50" s="429"/>
      <c r="WEJ50" s="429"/>
      <c r="WEK50" s="429"/>
      <c r="WEL50" s="429"/>
      <c r="WEM50" s="429"/>
      <c r="WEN50" s="429"/>
      <c r="WEO50" s="429"/>
      <c r="WEP50" s="429"/>
      <c r="WEQ50" s="429"/>
      <c r="WER50" s="429"/>
      <c r="WES50" s="429"/>
      <c r="WET50" s="429"/>
      <c r="WEU50" s="429"/>
      <c r="WEV50" s="429"/>
      <c r="WEW50" s="429"/>
      <c r="WEX50" s="429"/>
      <c r="WEY50" s="429"/>
      <c r="WEZ50" s="429"/>
      <c r="WFA50" s="429"/>
      <c r="WFB50" s="429"/>
      <c r="WFC50" s="429"/>
      <c r="WFD50" s="429"/>
      <c r="WFE50" s="429"/>
      <c r="WFF50" s="429"/>
      <c r="WFG50" s="429"/>
      <c r="WFH50" s="429"/>
      <c r="WFI50" s="429"/>
      <c r="WFJ50" s="429"/>
      <c r="WFK50" s="429"/>
      <c r="WFL50" s="429"/>
      <c r="WFM50" s="429"/>
      <c r="WFN50" s="429"/>
      <c r="WFO50" s="429"/>
      <c r="WFP50" s="429"/>
      <c r="WFQ50" s="429"/>
      <c r="WFR50" s="429"/>
      <c r="WFS50" s="429"/>
      <c r="WFT50" s="429"/>
      <c r="WFU50" s="429"/>
      <c r="WFV50" s="429"/>
      <c r="WFW50" s="429"/>
      <c r="WFX50" s="429"/>
      <c r="WFY50" s="429"/>
      <c r="WFZ50" s="429"/>
      <c r="WGA50" s="429"/>
      <c r="WGB50" s="429"/>
      <c r="WGC50" s="429"/>
      <c r="WGD50" s="429"/>
      <c r="WGE50" s="429"/>
      <c r="WGF50" s="429"/>
      <c r="WGG50" s="429"/>
      <c r="WGH50" s="429"/>
      <c r="WGI50" s="429"/>
      <c r="WGJ50" s="429"/>
      <c r="WGK50" s="429"/>
      <c r="WGL50" s="429"/>
      <c r="WGM50" s="429"/>
      <c r="WGN50" s="429"/>
      <c r="WGO50" s="429"/>
      <c r="WGP50" s="429"/>
      <c r="WGQ50" s="429"/>
      <c r="WGR50" s="429"/>
      <c r="WGS50" s="429"/>
      <c r="WGT50" s="429"/>
      <c r="WGU50" s="429"/>
      <c r="WGV50" s="429"/>
      <c r="WGW50" s="429"/>
      <c r="WGX50" s="429"/>
      <c r="WGY50" s="429"/>
      <c r="WGZ50" s="429"/>
      <c r="WHA50" s="429"/>
      <c r="WHB50" s="429"/>
      <c r="WHC50" s="429"/>
      <c r="WHD50" s="429"/>
      <c r="WHE50" s="429"/>
      <c r="WHF50" s="429"/>
      <c r="WHG50" s="429"/>
      <c r="WHH50" s="429"/>
      <c r="WHI50" s="429"/>
      <c r="WHJ50" s="429"/>
      <c r="WHK50" s="429"/>
      <c r="WHL50" s="429"/>
      <c r="WHM50" s="429"/>
      <c r="WHN50" s="429"/>
      <c r="WHO50" s="429"/>
      <c r="WHP50" s="429"/>
      <c r="WHQ50" s="429"/>
      <c r="WHR50" s="429"/>
      <c r="WHS50" s="429"/>
      <c r="WHT50" s="429"/>
      <c r="WHU50" s="429"/>
      <c r="WHV50" s="429"/>
      <c r="WHW50" s="429"/>
      <c r="WHX50" s="429"/>
      <c r="WHY50" s="429"/>
      <c r="WHZ50" s="429"/>
      <c r="WIA50" s="429"/>
      <c r="WIB50" s="429"/>
      <c r="WIC50" s="429"/>
      <c r="WID50" s="429"/>
      <c r="WIE50" s="429"/>
      <c r="WIF50" s="429"/>
      <c r="WIG50" s="429"/>
      <c r="WIH50" s="429"/>
      <c r="WII50" s="429"/>
      <c r="WIJ50" s="429"/>
      <c r="WIK50" s="429"/>
      <c r="WIL50" s="429"/>
      <c r="WIM50" s="429"/>
      <c r="WIN50" s="429"/>
      <c r="WIO50" s="429"/>
      <c r="WIP50" s="429"/>
      <c r="WIQ50" s="429"/>
      <c r="WIR50" s="429"/>
      <c r="WIS50" s="429"/>
      <c r="WIT50" s="429"/>
      <c r="WIU50" s="429"/>
      <c r="WIV50" s="429"/>
      <c r="WIW50" s="429"/>
      <c r="WIX50" s="429"/>
      <c r="WIY50" s="429"/>
      <c r="WIZ50" s="429"/>
      <c r="WJA50" s="429"/>
      <c r="WJB50" s="429"/>
      <c r="WJC50" s="429"/>
      <c r="WJD50" s="429"/>
      <c r="WJE50" s="429"/>
      <c r="WJF50" s="429"/>
      <c r="WJG50" s="429"/>
      <c r="WJH50" s="429"/>
      <c r="WJI50" s="429"/>
      <c r="WJJ50" s="429"/>
      <c r="WJK50" s="429"/>
      <c r="WJL50" s="429"/>
      <c r="WJM50" s="429"/>
      <c r="WJN50" s="429"/>
      <c r="WJO50" s="429"/>
      <c r="WJP50" s="429"/>
      <c r="WJQ50" s="429"/>
      <c r="WJR50" s="429"/>
      <c r="WJS50" s="429"/>
      <c r="WJT50" s="429"/>
      <c r="WJU50" s="429"/>
      <c r="WJV50" s="429"/>
      <c r="WJW50" s="429"/>
      <c r="WJX50" s="429"/>
      <c r="WJY50" s="429"/>
      <c r="WJZ50" s="429"/>
      <c r="WKA50" s="429"/>
      <c r="WKB50" s="429"/>
      <c r="WKC50" s="429"/>
      <c r="WKD50" s="429"/>
      <c r="WKE50" s="429"/>
      <c r="WKF50" s="429"/>
      <c r="WKG50" s="429"/>
      <c r="WKH50" s="429"/>
      <c r="WKI50" s="429"/>
      <c r="WKJ50" s="429"/>
      <c r="WKK50" s="429"/>
      <c r="WKL50" s="429"/>
      <c r="WKM50" s="429"/>
      <c r="WKN50" s="429"/>
      <c r="WKO50" s="429"/>
      <c r="WKP50" s="429"/>
      <c r="WKQ50" s="429"/>
      <c r="WKR50" s="429"/>
      <c r="WKS50" s="429"/>
      <c r="WKT50" s="429"/>
      <c r="WKU50" s="429"/>
      <c r="WKV50" s="429"/>
      <c r="WKW50" s="429"/>
      <c r="WKX50" s="429"/>
      <c r="WKY50" s="429"/>
      <c r="WKZ50" s="429"/>
      <c r="WLA50" s="429"/>
      <c r="WLB50" s="429"/>
      <c r="WLC50" s="429"/>
      <c r="WLD50" s="429"/>
      <c r="WLE50" s="429"/>
      <c r="WLF50" s="429"/>
      <c r="WLG50" s="429"/>
      <c r="WLH50" s="429"/>
      <c r="WLI50" s="429"/>
      <c r="WLJ50" s="429"/>
      <c r="WLK50" s="429"/>
      <c r="WLL50" s="429"/>
      <c r="WLM50" s="429"/>
      <c r="WLN50" s="429"/>
      <c r="WLO50" s="429"/>
      <c r="WLP50" s="429"/>
      <c r="WLQ50" s="429"/>
      <c r="WLR50" s="429"/>
      <c r="WLS50" s="429"/>
      <c r="WLT50" s="429"/>
      <c r="WLU50" s="429"/>
      <c r="WLV50" s="429"/>
      <c r="WLW50" s="429"/>
      <c r="WLX50" s="429"/>
      <c r="WLY50" s="429"/>
      <c r="WLZ50" s="429"/>
      <c r="WMA50" s="429"/>
      <c r="WMB50" s="429"/>
      <c r="WMC50" s="429"/>
      <c r="WMD50" s="429"/>
      <c r="WME50" s="429"/>
      <c r="WMF50" s="429"/>
      <c r="WMG50" s="429"/>
      <c r="WMH50" s="429"/>
      <c r="WMI50" s="429"/>
      <c r="WMJ50" s="429"/>
      <c r="WMK50" s="429"/>
      <c r="WML50" s="429"/>
      <c r="WMM50" s="429"/>
      <c r="WMN50" s="429"/>
      <c r="WMO50" s="429"/>
      <c r="WMP50" s="429"/>
      <c r="WMQ50" s="429"/>
      <c r="WMR50" s="429"/>
      <c r="WMS50" s="429"/>
      <c r="WMT50" s="429"/>
      <c r="WMU50" s="429"/>
      <c r="WMV50" s="429"/>
      <c r="WMW50" s="429"/>
      <c r="WMX50" s="429"/>
      <c r="WMY50" s="429"/>
      <c r="WMZ50" s="429"/>
      <c r="WNA50" s="429"/>
      <c r="WNB50" s="429"/>
      <c r="WNC50" s="429"/>
      <c r="WND50" s="429"/>
      <c r="WNE50" s="429"/>
      <c r="WNF50" s="429"/>
      <c r="WNG50" s="429"/>
      <c r="WNH50" s="429"/>
      <c r="WNI50" s="429"/>
      <c r="WNJ50" s="429"/>
      <c r="WNK50" s="429"/>
      <c r="WNL50" s="429"/>
      <c r="WNM50" s="429"/>
      <c r="WNN50" s="429"/>
      <c r="WNO50" s="429"/>
      <c r="WNP50" s="429"/>
      <c r="WNQ50" s="429"/>
      <c r="WNR50" s="429"/>
      <c r="WNS50" s="429"/>
      <c r="WNT50" s="429"/>
      <c r="WNU50" s="429"/>
      <c r="WNV50" s="429"/>
      <c r="WNW50" s="429"/>
      <c r="WNX50" s="429"/>
      <c r="WNY50" s="429"/>
      <c r="WNZ50" s="429"/>
      <c r="WOA50" s="429"/>
      <c r="WOB50" s="429"/>
      <c r="WOC50" s="429"/>
      <c r="WOD50" s="429"/>
      <c r="WOE50" s="429"/>
      <c r="WOF50" s="429"/>
      <c r="WOG50" s="429"/>
      <c r="WOH50" s="429"/>
      <c r="WOI50" s="429"/>
      <c r="WOJ50" s="429"/>
      <c r="WOK50" s="429"/>
      <c r="WOL50" s="429"/>
      <c r="WOM50" s="429"/>
      <c r="WON50" s="429"/>
      <c r="WOO50" s="429"/>
      <c r="WOP50" s="429"/>
      <c r="WOQ50" s="429"/>
      <c r="WOR50" s="429"/>
      <c r="WOS50" s="429"/>
      <c r="WOT50" s="429"/>
      <c r="WOU50" s="429"/>
      <c r="WOV50" s="429"/>
      <c r="WOW50" s="429"/>
      <c r="WOX50" s="429"/>
      <c r="WOY50" s="429"/>
      <c r="WOZ50" s="429"/>
      <c r="WPA50" s="429"/>
      <c r="WPB50" s="429"/>
      <c r="WPC50" s="429"/>
      <c r="WPD50" s="429"/>
      <c r="WPE50" s="429"/>
      <c r="WPF50" s="429"/>
      <c r="WPG50" s="429"/>
      <c r="WPH50" s="429"/>
      <c r="WPI50" s="429"/>
      <c r="WPJ50" s="429"/>
      <c r="WPK50" s="429"/>
      <c r="WPL50" s="429"/>
      <c r="WPM50" s="429"/>
      <c r="WPN50" s="429"/>
      <c r="WPO50" s="429"/>
      <c r="WPP50" s="429"/>
      <c r="WPQ50" s="429"/>
      <c r="WPR50" s="429"/>
      <c r="WPS50" s="429"/>
      <c r="WPT50" s="429"/>
      <c r="WPU50" s="429"/>
      <c r="WPV50" s="429"/>
      <c r="WPW50" s="429"/>
      <c r="WPX50" s="429"/>
      <c r="WPY50" s="429"/>
      <c r="WPZ50" s="429"/>
      <c r="WQA50" s="429"/>
      <c r="WQB50" s="429"/>
      <c r="WQC50" s="429"/>
      <c r="WQD50" s="429"/>
      <c r="WQE50" s="429"/>
      <c r="WQF50" s="429"/>
      <c r="WQG50" s="429"/>
      <c r="WQH50" s="429"/>
      <c r="WQI50" s="429"/>
      <c r="WQJ50" s="429"/>
      <c r="WQK50" s="429"/>
      <c r="WQL50" s="429"/>
      <c r="WQM50" s="429"/>
      <c r="WQN50" s="429"/>
      <c r="WQO50" s="429"/>
      <c r="WQP50" s="429"/>
      <c r="WQQ50" s="429"/>
      <c r="WQR50" s="429"/>
      <c r="WQS50" s="429"/>
      <c r="WQT50" s="429"/>
      <c r="WQU50" s="429"/>
      <c r="WQV50" s="429"/>
      <c r="WQW50" s="429"/>
      <c r="WQX50" s="429"/>
      <c r="WQY50" s="429"/>
      <c r="WQZ50" s="429"/>
      <c r="WRA50" s="429"/>
      <c r="WRB50" s="429"/>
      <c r="WRC50" s="429"/>
      <c r="WRD50" s="429"/>
      <c r="WRE50" s="429"/>
      <c r="WRF50" s="429"/>
      <c r="WRG50" s="429"/>
      <c r="WRH50" s="429"/>
      <c r="WRI50" s="429"/>
      <c r="WRJ50" s="429"/>
      <c r="WRK50" s="429"/>
      <c r="WRL50" s="429"/>
      <c r="WRM50" s="429"/>
      <c r="WRN50" s="429"/>
      <c r="WRO50" s="429"/>
      <c r="WRP50" s="429"/>
      <c r="WRQ50" s="429"/>
      <c r="WRR50" s="429"/>
      <c r="WRS50" s="429"/>
      <c r="WRT50" s="429"/>
      <c r="WRU50" s="429"/>
      <c r="WRV50" s="429"/>
      <c r="WRW50" s="429"/>
      <c r="WRX50" s="429"/>
      <c r="WRY50" s="429"/>
      <c r="WRZ50" s="429"/>
      <c r="WSA50" s="429"/>
      <c r="WSB50" s="429"/>
      <c r="WSC50" s="429"/>
      <c r="WSD50" s="429"/>
      <c r="WSE50" s="429"/>
      <c r="WSF50" s="429"/>
      <c r="WSG50" s="429"/>
      <c r="WSH50" s="429"/>
      <c r="WSI50" s="429"/>
      <c r="WSJ50" s="429"/>
      <c r="WSK50" s="429"/>
      <c r="WSL50" s="429"/>
      <c r="WSM50" s="429"/>
      <c r="WSN50" s="429"/>
      <c r="WSO50" s="429"/>
      <c r="WSP50" s="429"/>
      <c r="WSQ50" s="429"/>
      <c r="WSR50" s="429"/>
      <c r="WSS50" s="429"/>
      <c r="WST50" s="429"/>
      <c r="WSU50" s="429"/>
      <c r="WSV50" s="429"/>
      <c r="WSW50" s="429"/>
      <c r="WSX50" s="429"/>
      <c r="WSY50" s="429"/>
      <c r="WSZ50" s="429"/>
      <c r="WTA50" s="429"/>
      <c r="WTB50" s="429"/>
      <c r="WTC50" s="429"/>
      <c r="WTD50" s="429"/>
      <c r="WTE50" s="429"/>
      <c r="WTF50" s="429"/>
      <c r="WTG50" s="429"/>
      <c r="WTH50" s="429"/>
      <c r="WTI50" s="429"/>
      <c r="WTJ50" s="429"/>
      <c r="WTK50" s="429"/>
      <c r="WTL50" s="429"/>
      <c r="WTM50" s="429"/>
      <c r="WTN50" s="429"/>
      <c r="WTO50" s="429"/>
      <c r="WTP50" s="429"/>
      <c r="WTQ50" s="429"/>
      <c r="WTR50" s="429"/>
      <c r="WTS50" s="429"/>
      <c r="WTT50" s="429"/>
      <c r="WTU50" s="429"/>
      <c r="WTV50" s="429"/>
      <c r="WTW50" s="429"/>
      <c r="WTX50" s="429"/>
      <c r="WTY50" s="429"/>
      <c r="WTZ50" s="429"/>
      <c r="WUA50" s="429"/>
      <c r="WUB50" s="429"/>
      <c r="WUC50" s="429"/>
      <c r="WUD50" s="429"/>
      <c r="WUE50" s="429"/>
      <c r="WUF50" s="429"/>
      <c r="WUG50" s="429"/>
      <c r="WUH50" s="429"/>
      <c r="WUI50" s="429"/>
      <c r="WUJ50" s="429"/>
      <c r="WUK50" s="429"/>
      <c r="WUL50" s="429"/>
      <c r="WUM50" s="429"/>
      <c r="WUN50" s="429"/>
      <c r="WUO50" s="429"/>
      <c r="WUP50" s="429"/>
      <c r="WUQ50" s="429"/>
      <c r="WUR50" s="429"/>
      <c r="WUS50" s="429"/>
      <c r="WUT50" s="429"/>
      <c r="WUU50" s="429"/>
      <c r="WUV50" s="429"/>
      <c r="WUW50" s="429"/>
      <c r="WUX50" s="429"/>
      <c r="WUY50" s="429"/>
      <c r="WUZ50" s="429"/>
      <c r="WVA50" s="429"/>
      <c r="WVB50" s="429"/>
      <c r="WVC50" s="429"/>
      <c r="WVD50" s="429"/>
      <c r="WVE50" s="429"/>
      <c r="WVF50" s="429"/>
      <c r="WVG50" s="429"/>
      <c r="WVH50" s="429"/>
      <c r="WVI50" s="429"/>
      <c r="WVJ50" s="429"/>
      <c r="WVK50" s="429"/>
      <c r="WVL50" s="429"/>
      <c r="WVM50" s="429"/>
      <c r="WVN50" s="429"/>
      <c r="WVO50" s="429"/>
      <c r="WVP50" s="429"/>
      <c r="WVQ50" s="429"/>
      <c r="WVR50" s="429"/>
      <c r="WVS50" s="429"/>
      <c r="WVT50" s="429"/>
      <c r="WVU50" s="429"/>
      <c r="WVV50" s="429"/>
      <c r="WVW50" s="429"/>
      <c r="WVX50" s="429"/>
      <c r="WVY50" s="429"/>
      <c r="WVZ50" s="429"/>
      <c r="WWA50" s="429"/>
      <c r="WWB50" s="429"/>
      <c r="WWC50" s="429"/>
      <c r="WWD50" s="429"/>
      <c r="WWE50" s="429"/>
      <c r="WWF50" s="429"/>
      <c r="WWG50" s="429"/>
      <c r="WWH50" s="429"/>
      <c r="WWI50" s="429"/>
      <c r="WWJ50" s="429"/>
      <c r="WWK50" s="429"/>
      <c r="WWL50" s="429"/>
      <c r="WWM50" s="429"/>
      <c r="WWN50" s="429"/>
      <c r="WWO50" s="429"/>
      <c r="WWP50" s="429"/>
      <c r="WWQ50" s="429"/>
      <c r="WWR50" s="429"/>
      <c r="WWS50" s="429"/>
      <c r="WWT50" s="429"/>
      <c r="WWU50" s="429"/>
      <c r="WWV50" s="429"/>
      <c r="WWW50" s="429"/>
      <c r="WWX50" s="429"/>
      <c r="WWY50" s="429"/>
      <c r="WWZ50" s="429"/>
      <c r="WXA50" s="429"/>
      <c r="WXB50" s="429"/>
      <c r="WXC50" s="429"/>
      <c r="WXD50" s="429"/>
      <c r="WXE50" s="429"/>
      <c r="WXF50" s="429"/>
      <c r="WXG50" s="429"/>
      <c r="WXH50" s="429"/>
      <c r="WXI50" s="429"/>
      <c r="WXJ50" s="429"/>
      <c r="WXK50" s="429"/>
      <c r="WXL50" s="429"/>
      <c r="WXM50" s="429"/>
      <c r="WXN50" s="429"/>
      <c r="WXO50" s="429"/>
      <c r="WXP50" s="429"/>
      <c r="WXQ50" s="429"/>
      <c r="WXR50" s="429"/>
      <c r="WXS50" s="429"/>
      <c r="WXT50" s="429"/>
      <c r="WXU50" s="429"/>
      <c r="WXV50" s="429"/>
      <c r="WXW50" s="429"/>
      <c r="WXX50" s="429"/>
      <c r="WXY50" s="429"/>
      <c r="WXZ50" s="429"/>
      <c r="WYA50" s="429"/>
      <c r="WYB50" s="429"/>
      <c r="WYC50" s="429"/>
      <c r="WYD50" s="429"/>
      <c r="WYE50" s="429"/>
      <c r="WYF50" s="429"/>
      <c r="WYG50" s="429"/>
      <c r="WYH50" s="429"/>
      <c r="WYI50" s="429"/>
      <c r="WYJ50" s="429"/>
      <c r="WYK50" s="429"/>
      <c r="WYL50" s="429"/>
      <c r="WYM50" s="429"/>
      <c r="WYN50" s="429"/>
      <c r="WYO50" s="429"/>
      <c r="WYP50" s="429"/>
      <c r="WYQ50" s="429"/>
      <c r="WYR50" s="429"/>
      <c r="WYS50" s="429"/>
      <c r="WYT50" s="429"/>
      <c r="WYU50" s="429"/>
      <c r="WYV50" s="429"/>
      <c r="WYW50" s="429"/>
      <c r="WYX50" s="429"/>
      <c r="WYY50" s="429"/>
      <c r="WYZ50" s="429"/>
      <c r="WZA50" s="429"/>
      <c r="WZB50" s="429"/>
      <c r="WZC50" s="429"/>
      <c r="WZD50" s="429"/>
      <c r="WZE50" s="429"/>
      <c r="WZF50" s="429"/>
      <c r="WZG50" s="429"/>
      <c r="WZH50" s="429"/>
      <c r="WZI50" s="429"/>
      <c r="WZJ50" s="429"/>
      <c r="WZK50" s="429"/>
      <c r="WZL50" s="429"/>
      <c r="WZM50" s="429"/>
      <c r="WZN50" s="429"/>
      <c r="WZO50" s="429"/>
      <c r="WZP50" s="429"/>
      <c r="WZQ50" s="429"/>
      <c r="WZR50" s="429"/>
      <c r="WZS50" s="429"/>
      <c r="WZT50" s="429"/>
      <c r="WZU50" s="429"/>
      <c r="WZV50" s="429"/>
      <c r="WZW50" s="429"/>
      <c r="WZX50" s="429"/>
      <c r="WZY50" s="429"/>
      <c r="WZZ50" s="429"/>
      <c r="XAA50" s="429"/>
      <c r="XAB50" s="429"/>
      <c r="XAC50" s="429"/>
      <c r="XAD50" s="429"/>
      <c r="XAE50" s="429"/>
      <c r="XAF50" s="429"/>
      <c r="XAG50" s="429"/>
      <c r="XAH50" s="429"/>
      <c r="XAI50" s="429"/>
      <c r="XAJ50" s="429"/>
      <c r="XAK50" s="429"/>
      <c r="XAL50" s="429"/>
      <c r="XAM50" s="429"/>
      <c r="XAN50" s="429"/>
      <c r="XAO50" s="429"/>
      <c r="XAP50" s="429"/>
      <c r="XAQ50" s="429"/>
      <c r="XAR50" s="429"/>
      <c r="XAS50" s="429"/>
      <c r="XAT50" s="429"/>
      <c r="XAU50" s="429"/>
      <c r="XAV50" s="429"/>
      <c r="XAW50" s="429"/>
      <c r="XAX50" s="429"/>
      <c r="XAY50" s="429"/>
      <c r="XAZ50" s="429"/>
      <c r="XBA50" s="429"/>
      <c r="XBB50" s="429"/>
      <c r="XBC50" s="429"/>
      <c r="XBD50" s="429"/>
      <c r="XBE50" s="429"/>
      <c r="XBF50" s="429"/>
      <c r="XBG50" s="429"/>
      <c r="XBH50" s="429"/>
      <c r="XBI50" s="429"/>
      <c r="XBJ50" s="429"/>
      <c r="XBK50" s="429"/>
      <c r="XBL50" s="429"/>
      <c r="XBM50" s="429"/>
      <c r="XBN50" s="429"/>
      <c r="XBO50" s="429"/>
      <c r="XBP50" s="429"/>
      <c r="XBQ50" s="429"/>
      <c r="XBR50" s="429"/>
      <c r="XBS50" s="429"/>
      <c r="XBT50" s="429"/>
      <c r="XBU50" s="429"/>
      <c r="XBV50" s="429"/>
      <c r="XBW50" s="429"/>
      <c r="XBX50" s="429"/>
      <c r="XBY50" s="429"/>
      <c r="XBZ50" s="429"/>
      <c r="XCA50" s="429"/>
      <c r="XCB50" s="429"/>
      <c r="XCC50" s="429"/>
      <c r="XCD50" s="429"/>
      <c r="XCE50" s="429"/>
      <c r="XCF50" s="429"/>
      <c r="XCG50" s="429"/>
      <c r="XCH50" s="429"/>
      <c r="XCI50" s="429"/>
      <c r="XCJ50" s="429"/>
      <c r="XCK50" s="429"/>
      <c r="XCL50" s="429"/>
      <c r="XCM50" s="429"/>
      <c r="XCN50" s="429"/>
      <c r="XCO50" s="429"/>
      <c r="XCP50" s="429"/>
      <c r="XCQ50" s="429"/>
      <c r="XCR50" s="429"/>
      <c r="XCS50" s="429"/>
      <c r="XCT50" s="429"/>
      <c r="XCU50" s="429"/>
      <c r="XCV50" s="429"/>
      <c r="XCW50" s="429"/>
      <c r="XCX50" s="429"/>
      <c r="XCY50" s="429"/>
      <c r="XCZ50" s="429"/>
      <c r="XDA50" s="429"/>
      <c r="XDB50" s="429"/>
      <c r="XDC50" s="429"/>
      <c r="XDD50" s="429"/>
      <c r="XDE50" s="429"/>
      <c r="XDF50" s="429"/>
      <c r="XDG50" s="429"/>
      <c r="XDH50" s="429"/>
      <c r="XDI50" s="429"/>
      <c r="XDJ50" s="429"/>
      <c r="XDK50" s="429"/>
      <c r="XDL50" s="429"/>
      <c r="XDM50" s="429"/>
      <c r="XDN50" s="429"/>
      <c r="XDO50" s="429"/>
      <c r="XDP50" s="429"/>
      <c r="XDQ50" s="429"/>
      <c r="XDR50" s="429"/>
      <c r="XDS50" s="429"/>
      <c r="XDT50" s="429"/>
      <c r="XDU50" s="429"/>
      <c r="XDV50" s="429"/>
      <c r="XDW50" s="429"/>
      <c r="XDX50" s="429"/>
      <c r="XDY50" s="429"/>
      <c r="XDZ50" s="429"/>
      <c r="XEA50" s="429"/>
      <c r="XEB50" s="429"/>
      <c r="XEC50" s="429"/>
      <c r="XED50" s="429"/>
      <c r="XEE50" s="429"/>
      <c r="XEF50" s="429"/>
      <c r="XEG50" s="429"/>
      <c r="XEH50" s="429"/>
      <c r="XEI50" s="429"/>
      <c r="XEJ50" s="429"/>
      <c r="XEK50" s="429"/>
      <c r="XEL50" s="429"/>
      <c r="XEM50" s="429"/>
      <c r="XEN50" s="429"/>
      <c r="XEO50" s="429"/>
      <c r="XEP50" s="429"/>
      <c r="XEQ50" s="429"/>
      <c r="XER50" s="429"/>
      <c r="XES50" s="429"/>
      <c r="XET50" s="429"/>
      <c r="XEU50" s="429"/>
      <c r="XEV50" s="429"/>
      <c r="XEW50" s="429"/>
      <c r="XEX50" s="429"/>
      <c r="XEY50" s="429"/>
      <c r="XEZ50" s="429"/>
      <c r="XFA50" s="429"/>
      <c r="XFB50" s="429"/>
    </row>
    <row r="51" spans="1:16382" s="495" customFormat="1" ht="15" customHeight="1">
      <c r="A51" s="498">
        <v>1</v>
      </c>
      <c r="B51" s="472"/>
      <c r="C51" s="472"/>
      <c r="D51" s="472"/>
      <c r="E51" s="472" t="str">
        <f>VLOOKUP(1448,[2]Sprachindex!$A:$Z,$AL$9,FALSE)</f>
        <v>PREFABOND — ACCESSOIRES</v>
      </c>
      <c r="F51" s="472"/>
      <c r="G51" s="472"/>
      <c r="H51" s="472"/>
      <c r="I51" s="472"/>
      <c r="J51" s="472"/>
      <c r="K51" s="472"/>
      <c r="L51" s="472"/>
      <c r="M51" s="472"/>
      <c r="N51" s="490"/>
      <c r="O51" s="491"/>
      <c r="P51" s="492"/>
      <c r="Q51" s="493"/>
      <c r="R51" s="494"/>
      <c r="T51" s="496"/>
      <c r="U51" s="496"/>
      <c r="V51" s="496"/>
      <c r="W51" s="496"/>
      <c r="X51" s="496"/>
      <c r="Y51" s="496"/>
      <c r="Z51" s="496"/>
      <c r="AA51" s="496"/>
      <c r="AB51" s="496"/>
      <c r="AC51" s="496"/>
      <c r="AD51" s="496"/>
      <c r="AE51" s="496"/>
      <c r="AF51" s="496"/>
      <c r="AG51" s="496"/>
      <c r="AH51" s="496"/>
      <c r="AI51" s="462"/>
      <c r="AJ51" s="459"/>
      <c r="AK51" s="459"/>
      <c r="AL51" s="456"/>
      <c r="AM51" s="497"/>
      <c r="AN51" s="497"/>
      <c r="AO51" s="497"/>
      <c r="AP51" s="497"/>
      <c r="AQ51" s="497"/>
      <c r="AR51" s="497"/>
      <c r="AS51" s="497"/>
      <c r="AT51" s="497"/>
      <c r="AU51" s="497"/>
      <c r="AV51" s="497"/>
      <c r="AW51" s="497"/>
      <c r="AX51" s="497"/>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c r="HN51" s="429"/>
      <c r="HO51" s="429"/>
      <c r="HP51" s="429"/>
      <c r="HQ51" s="429"/>
      <c r="HR51" s="429"/>
      <c r="HS51" s="429"/>
      <c r="HT51" s="429"/>
      <c r="HU51" s="429"/>
      <c r="HV51" s="429"/>
      <c r="HW51" s="429"/>
      <c r="HX51" s="429"/>
      <c r="HY51" s="429"/>
      <c r="HZ51" s="429"/>
      <c r="IA51" s="429"/>
      <c r="IB51" s="429"/>
      <c r="IC51" s="429"/>
      <c r="ID51" s="429"/>
      <c r="IE51" s="429"/>
      <c r="IF51" s="429"/>
      <c r="IG51" s="429"/>
      <c r="IH51" s="429"/>
      <c r="II51" s="429"/>
      <c r="IJ51" s="429"/>
      <c r="IK51" s="429"/>
      <c r="IL51" s="429"/>
      <c r="IM51" s="429"/>
      <c r="IN51" s="429"/>
      <c r="IO51" s="429"/>
      <c r="IP51" s="429"/>
      <c r="IQ51" s="429"/>
      <c r="IR51" s="429"/>
      <c r="IS51" s="429"/>
      <c r="IT51" s="429"/>
      <c r="IU51" s="429"/>
      <c r="IV51" s="429"/>
      <c r="IW51" s="429"/>
      <c r="IX51" s="429"/>
      <c r="IY51" s="429"/>
      <c r="IZ51" s="429"/>
      <c r="JA51" s="429"/>
      <c r="JB51" s="429"/>
      <c r="JC51" s="429"/>
      <c r="JD51" s="429"/>
      <c r="JE51" s="429"/>
      <c r="JF51" s="429"/>
      <c r="JG51" s="429"/>
      <c r="JH51" s="429"/>
      <c r="JI51" s="429"/>
      <c r="JJ51" s="429"/>
      <c r="JK51" s="429"/>
      <c r="JL51" s="429"/>
      <c r="JM51" s="429"/>
      <c r="JN51" s="429"/>
      <c r="JO51" s="429"/>
      <c r="JP51" s="429"/>
      <c r="JQ51" s="429"/>
      <c r="JR51" s="429"/>
      <c r="JS51" s="429"/>
      <c r="JT51" s="429"/>
      <c r="JU51" s="429"/>
      <c r="JV51" s="429"/>
      <c r="JW51" s="429"/>
      <c r="JX51" s="429"/>
      <c r="JY51" s="429"/>
      <c r="JZ51" s="429"/>
      <c r="KA51" s="429"/>
      <c r="KB51" s="429"/>
      <c r="KC51" s="429"/>
      <c r="KD51" s="429"/>
      <c r="KE51" s="429"/>
      <c r="KF51" s="429"/>
      <c r="KG51" s="429"/>
      <c r="KH51" s="429"/>
      <c r="KI51" s="429"/>
      <c r="KJ51" s="429"/>
      <c r="KK51" s="429"/>
      <c r="KL51" s="429"/>
      <c r="KM51" s="429"/>
      <c r="KN51" s="429"/>
      <c r="KO51" s="429"/>
      <c r="KP51" s="429"/>
      <c r="KQ51" s="429"/>
      <c r="KR51" s="429"/>
      <c r="KS51" s="429"/>
      <c r="KT51" s="429"/>
      <c r="KU51" s="429"/>
      <c r="KV51" s="429"/>
      <c r="KW51" s="429"/>
      <c r="KX51" s="429"/>
      <c r="KY51" s="429"/>
      <c r="KZ51" s="429"/>
      <c r="LA51" s="429"/>
      <c r="LB51" s="429"/>
      <c r="LC51" s="429"/>
      <c r="LD51" s="429"/>
      <c r="LE51" s="429"/>
      <c r="LF51" s="429"/>
      <c r="LG51" s="429"/>
      <c r="LH51" s="429"/>
      <c r="LI51" s="429"/>
      <c r="LJ51" s="429"/>
      <c r="LK51" s="429"/>
      <c r="LL51" s="429"/>
      <c r="LM51" s="429"/>
      <c r="LN51" s="429"/>
      <c r="LO51" s="429"/>
      <c r="LP51" s="429"/>
      <c r="LQ51" s="429"/>
      <c r="LR51" s="429"/>
      <c r="LS51" s="429"/>
      <c r="LT51" s="429"/>
      <c r="LU51" s="429"/>
      <c r="LV51" s="429"/>
      <c r="LW51" s="429"/>
      <c r="LX51" s="429"/>
      <c r="LY51" s="429"/>
      <c r="LZ51" s="429"/>
      <c r="MA51" s="429"/>
      <c r="MB51" s="429"/>
      <c r="MC51" s="429"/>
      <c r="MD51" s="429"/>
      <c r="ME51" s="429"/>
      <c r="MF51" s="429"/>
      <c r="MG51" s="429"/>
      <c r="MH51" s="429"/>
      <c r="MI51" s="429"/>
      <c r="MJ51" s="429"/>
      <c r="MK51" s="429"/>
      <c r="ML51" s="429"/>
      <c r="MM51" s="429"/>
      <c r="MN51" s="429"/>
      <c r="MO51" s="429"/>
      <c r="MP51" s="429"/>
      <c r="MQ51" s="429"/>
      <c r="MR51" s="429"/>
      <c r="MS51" s="429"/>
      <c r="MT51" s="429"/>
      <c r="MU51" s="429"/>
      <c r="MV51" s="429"/>
      <c r="MW51" s="429"/>
      <c r="MX51" s="429"/>
      <c r="MY51" s="429"/>
      <c r="MZ51" s="429"/>
      <c r="NA51" s="429"/>
      <c r="NB51" s="429"/>
      <c r="NC51" s="429"/>
      <c r="ND51" s="429"/>
      <c r="NE51" s="429"/>
      <c r="NF51" s="429"/>
      <c r="NG51" s="429"/>
      <c r="NH51" s="429"/>
      <c r="NI51" s="429"/>
      <c r="NJ51" s="429"/>
      <c r="NK51" s="429"/>
      <c r="NL51" s="429"/>
      <c r="NM51" s="429"/>
      <c r="NN51" s="429"/>
      <c r="NO51" s="429"/>
      <c r="NP51" s="429"/>
      <c r="NQ51" s="429"/>
      <c r="NR51" s="429"/>
      <c r="NS51" s="429"/>
      <c r="NT51" s="429"/>
      <c r="NU51" s="429"/>
      <c r="NV51" s="429"/>
      <c r="NW51" s="429"/>
      <c r="NX51" s="429"/>
      <c r="NY51" s="429"/>
      <c r="NZ51" s="429"/>
      <c r="OA51" s="429"/>
      <c r="OB51" s="429"/>
      <c r="OC51" s="429"/>
      <c r="OD51" s="429"/>
      <c r="OE51" s="429"/>
      <c r="OF51" s="429"/>
      <c r="OG51" s="429"/>
      <c r="OH51" s="429"/>
      <c r="OI51" s="429"/>
      <c r="OJ51" s="429"/>
      <c r="OK51" s="429"/>
      <c r="OL51" s="429"/>
      <c r="OM51" s="429"/>
      <c r="ON51" s="429"/>
      <c r="OO51" s="429"/>
      <c r="OP51" s="429"/>
      <c r="OQ51" s="429"/>
      <c r="OR51" s="429"/>
      <c r="OS51" s="429"/>
      <c r="OT51" s="429"/>
      <c r="OU51" s="429"/>
      <c r="OV51" s="429"/>
      <c r="OW51" s="429"/>
      <c r="OX51" s="429"/>
      <c r="OY51" s="429"/>
      <c r="OZ51" s="429"/>
      <c r="PA51" s="429"/>
      <c r="PB51" s="429"/>
      <c r="PC51" s="429"/>
      <c r="PD51" s="429"/>
      <c r="PE51" s="429"/>
      <c r="PF51" s="429"/>
      <c r="PG51" s="429"/>
      <c r="PH51" s="429"/>
      <c r="PI51" s="429"/>
      <c r="PJ51" s="429"/>
      <c r="PK51" s="429"/>
      <c r="PL51" s="429"/>
      <c r="PM51" s="429"/>
      <c r="PN51" s="429"/>
      <c r="PO51" s="429"/>
      <c r="PP51" s="429"/>
      <c r="PQ51" s="429"/>
      <c r="PR51" s="429"/>
      <c r="PS51" s="429"/>
      <c r="PT51" s="429"/>
      <c r="PU51" s="429"/>
      <c r="PV51" s="429"/>
      <c r="PW51" s="429"/>
      <c r="PX51" s="429"/>
      <c r="PY51" s="429"/>
      <c r="PZ51" s="429"/>
      <c r="QA51" s="429"/>
      <c r="QB51" s="429"/>
      <c r="QC51" s="429"/>
      <c r="QD51" s="429"/>
      <c r="QE51" s="429"/>
      <c r="QF51" s="429"/>
      <c r="QG51" s="429"/>
      <c r="QH51" s="429"/>
      <c r="QI51" s="429"/>
      <c r="QJ51" s="429"/>
      <c r="QK51" s="429"/>
      <c r="QL51" s="429"/>
      <c r="QM51" s="429"/>
      <c r="QN51" s="429"/>
      <c r="QO51" s="429"/>
      <c r="QP51" s="429"/>
      <c r="QQ51" s="429"/>
      <c r="QR51" s="429"/>
      <c r="QS51" s="429"/>
      <c r="QT51" s="429"/>
      <c r="QU51" s="429"/>
      <c r="QV51" s="429"/>
      <c r="QW51" s="429"/>
      <c r="QX51" s="429"/>
      <c r="QY51" s="429"/>
      <c r="QZ51" s="429"/>
      <c r="RA51" s="429"/>
      <c r="RB51" s="429"/>
      <c r="RC51" s="429"/>
      <c r="RD51" s="429"/>
      <c r="RE51" s="429"/>
      <c r="RF51" s="429"/>
      <c r="RG51" s="429"/>
      <c r="RH51" s="429"/>
      <c r="RI51" s="429"/>
      <c r="RJ51" s="429"/>
      <c r="RK51" s="429"/>
      <c r="RL51" s="429"/>
      <c r="RM51" s="429"/>
      <c r="RN51" s="429"/>
      <c r="RO51" s="429"/>
      <c r="RP51" s="429"/>
      <c r="RQ51" s="429"/>
      <c r="RR51" s="429"/>
      <c r="RS51" s="429"/>
      <c r="RT51" s="429"/>
      <c r="RU51" s="429"/>
      <c r="RV51" s="429"/>
      <c r="RW51" s="429"/>
      <c r="RX51" s="429"/>
      <c r="RY51" s="429"/>
      <c r="RZ51" s="429"/>
      <c r="SA51" s="429"/>
      <c r="SB51" s="429"/>
      <c r="SC51" s="429"/>
      <c r="SD51" s="429"/>
      <c r="SE51" s="429"/>
      <c r="SF51" s="429"/>
      <c r="SG51" s="429"/>
      <c r="SH51" s="429"/>
      <c r="SI51" s="429"/>
      <c r="SJ51" s="429"/>
      <c r="SK51" s="429"/>
      <c r="SL51" s="429"/>
      <c r="SM51" s="429"/>
      <c r="SN51" s="429"/>
      <c r="SO51" s="429"/>
      <c r="SP51" s="429"/>
      <c r="SQ51" s="429"/>
      <c r="SR51" s="429"/>
      <c r="SS51" s="429"/>
      <c r="ST51" s="429"/>
      <c r="SU51" s="429"/>
      <c r="SV51" s="429"/>
      <c r="SW51" s="429"/>
      <c r="SX51" s="429"/>
      <c r="SY51" s="429"/>
      <c r="SZ51" s="429"/>
      <c r="TA51" s="429"/>
      <c r="TB51" s="429"/>
      <c r="TC51" s="429"/>
      <c r="TD51" s="429"/>
      <c r="TE51" s="429"/>
      <c r="TF51" s="429"/>
      <c r="TG51" s="429"/>
      <c r="TH51" s="429"/>
      <c r="TI51" s="429"/>
      <c r="TJ51" s="429"/>
      <c r="TK51" s="429"/>
      <c r="TL51" s="429"/>
      <c r="TM51" s="429"/>
      <c r="TN51" s="429"/>
      <c r="TO51" s="429"/>
      <c r="TP51" s="429"/>
      <c r="TQ51" s="429"/>
      <c r="TR51" s="429"/>
      <c r="TS51" s="429"/>
      <c r="TT51" s="429"/>
      <c r="TU51" s="429"/>
      <c r="TV51" s="429"/>
      <c r="TW51" s="429"/>
      <c r="TX51" s="429"/>
      <c r="TY51" s="429"/>
      <c r="TZ51" s="429"/>
      <c r="UA51" s="429"/>
      <c r="UB51" s="429"/>
      <c r="UC51" s="429"/>
      <c r="UD51" s="429"/>
      <c r="UE51" s="429"/>
      <c r="UF51" s="429"/>
      <c r="UG51" s="429"/>
      <c r="UH51" s="429"/>
      <c r="UI51" s="429"/>
      <c r="UJ51" s="429"/>
      <c r="UK51" s="429"/>
      <c r="UL51" s="429"/>
      <c r="UM51" s="429"/>
      <c r="UN51" s="429"/>
      <c r="UO51" s="429"/>
      <c r="UP51" s="429"/>
      <c r="UQ51" s="429"/>
      <c r="UR51" s="429"/>
      <c r="US51" s="429"/>
      <c r="UT51" s="429"/>
      <c r="UU51" s="429"/>
      <c r="UV51" s="429"/>
      <c r="UW51" s="429"/>
      <c r="UX51" s="429"/>
      <c r="UY51" s="429"/>
      <c r="UZ51" s="429"/>
      <c r="VA51" s="429"/>
      <c r="VB51" s="429"/>
      <c r="VC51" s="429"/>
      <c r="VD51" s="429"/>
      <c r="VE51" s="429"/>
      <c r="VF51" s="429"/>
      <c r="VG51" s="429"/>
      <c r="VH51" s="429"/>
      <c r="VI51" s="429"/>
      <c r="VJ51" s="429"/>
      <c r="VK51" s="429"/>
      <c r="VL51" s="429"/>
      <c r="VM51" s="429"/>
      <c r="VN51" s="429"/>
      <c r="VO51" s="429"/>
      <c r="VP51" s="429"/>
      <c r="VQ51" s="429"/>
      <c r="VR51" s="429"/>
      <c r="VS51" s="429"/>
      <c r="VT51" s="429"/>
      <c r="VU51" s="429"/>
      <c r="VV51" s="429"/>
      <c r="VW51" s="429"/>
      <c r="VX51" s="429"/>
      <c r="VY51" s="429"/>
      <c r="VZ51" s="429"/>
      <c r="WA51" s="429"/>
      <c r="WB51" s="429"/>
      <c r="WC51" s="429"/>
      <c r="WD51" s="429"/>
      <c r="WE51" s="429"/>
      <c r="WF51" s="429"/>
      <c r="WG51" s="429"/>
      <c r="WH51" s="429"/>
      <c r="WI51" s="429"/>
      <c r="WJ51" s="429"/>
      <c r="WK51" s="429"/>
      <c r="WL51" s="429"/>
      <c r="WM51" s="429"/>
      <c r="WN51" s="429"/>
      <c r="WO51" s="429"/>
      <c r="WP51" s="429"/>
      <c r="WQ51" s="429"/>
      <c r="WR51" s="429"/>
      <c r="WS51" s="429"/>
      <c r="WT51" s="429"/>
      <c r="WU51" s="429"/>
      <c r="WV51" s="429"/>
      <c r="WW51" s="429"/>
      <c r="WX51" s="429"/>
      <c r="WY51" s="429"/>
      <c r="WZ51" s="429"/>
      <c r="XA51" s="429"/>
      <c r="XB51" s="429"/>
      <c r="XC51" s="429"/>
      <c r="XD51" s="429"/>
      <c r="XE51" s="429"/>
      <c r="XF51" s="429"/>
      <c r="XG51" s="429"/>
      <c r="XH51" s="429"/>
      <c r="XI51" s="429"/>
      <c r="XJ51" s="429"/>
      <c r="XK51" s="429"/>
      <c r="XL51" s="429"/>
      <c r="XM51" s="429"/>
      <c r="XN51" s="429"/>
      <c r="XO51" s="429"/>
      <c r="XP51" s="429"/>
      <c r="XQ51" s="429"/>
      <c r="XR51" s="429"/>
      <c r="XS51" s="429"/>
      <c r="XT51" s="429"/>
      <c r="XU51" s="429"/>
      <c r="XV51" s="429"/>
      <c r="XW51" s="429"/>
      <c r="XX51" s="429"/>
      <c r="XY51" s="429"/>
      <c r="XZ51" s="429"/>
      <c r="YA51" s="429"/>
      <c r="YB51" s="429"/>
      <c r="YC51" s="429"/>
      <c r="YD51" s="429"/>
      <c r="YE51" s="429"/>
      <c r="YF51" s="429"/>
      <c r="YG51" s="429"/>
      <c r="YH51" s="429"/>
      <c r="YI51" s="429"/>
      <c r="YJ51" s="429"/>
      <c r="YK51" s="429"/>
      <c r="YL51" s="429"/>
      <c r="YM51" s="429"/>
      <c r="YN51" s="429"/>
      <c r="YO51" s="429"/>
      <c r="YP51" s="429"/>
      <c r="YQ51" s="429"/>
      <c r="YR51" s="429"/>
      <c r="YS51" s="429"/>
      <c r="YT51" s="429"/>
      <c r="YU51" s="429"/>
      <c r="YV51" s="429"/>
      <c r="YW51" s="429"/>
      <c r="YX51" s="429"/>
      <c r="YY51" s="429"/>
      <c r="YZ51" s="429"/>
      <c r="ZA51" s="429"/>
      <c r="ZB51" s="429"/>
      <c r="ZC51" s="429"/>
      <c r="ZD51" s="429"/>
      <c r="ZE51" s="429"/>
      <c r="ZF51" s="429"/>
      <c r="ZG51" s="429"/>
      <c r="ZH51" s="429"/>
      <c r="ZI51" s="429"/>
      <c r="ZJ51" s="429"/>
      <c r="ZK51" s="429"/>
      <c r="ZL51" s="429"/>
      <c r="ZM51" s="429"/>
      <c r="ZN51" s="429"/>
      <c r="ZO51" s="429"/>
      <c r="ZP51" s="429"/>
      <c r="ZQ51" s="429"/>
      <c r="ZR51" s="429"/>
      <c r="ZS51" s="429"/>
      <c r="ZT51" s="429"/>
      <c r="ZU51" s="429"/>
      <c r="ZV51" s="429"/>
      <c r="ZW51" s="429"/>
      <c r="ZX51" s="429"/>
      <c r="ZY51" s="429"/>
      <c r="ZZ51" s="429"/>
      <c r="AAA51" s="429"/>
      <c r="AAB51" s="429"/>
      <c r="AAC51" s="429"/>
      <c r="AAD51" s="429"/>
      <c r="AAE51" s="429"/>
      <c r="AAF51" s="429"/>
      <c r="AAG51" s="429"/>
      <c r="AAH51" s="429"/>
      <c r="AAI51" s="429"/>
      <c r="AAJ51" s="429"/>
      <c r="AAK51" s="429"/>
      <c r="AAL51" s="429"/>
      <c r="AAM51" s="429"/>
      <c r="AAN51" s="429"/>
      <c r="AAO51" s="429"/>
      <c r="AAP51" s="429"/>
      <c r="AAQ51" s="429"/>
      <c r="AAR51" s="429"/>
      <c r="AAS51" s="429"/>
      <c r="AAT51" s="429"/>
      <c r="AAU51" s="429"/>
      <c r="AAV51" s="429"/>
      <c r="AAW51" s="429"/>
      <c r="AAX51" s="429"/>
      <c r="AAY51" s="429"/>
      <c r="AAZ51" s="429"/>
      <c r="ABA51" s="429"/>
      <c r="ABB51" s="429"/>
      <c r="ABC51" s="429"/>
      <c r="ABD51" s="429"/>
      <c r="ABE51" s="429"/>
      <c r="ABF51" s="429"/>
      <c r="ABG51" s="429"/>
      <c r="ABH51" s="429"/>
      <c r="ABI51" s="429"/>
      <c r="ABJ51" s="429"/>
      <c r="ABK51" s="429"/>
      <c r="ABL51" s="429"/>
      <c r="ABM51" s="429"/>
      <c r="ABN51" s="429"/>
      <c r="ABO51" s="429"/>
      <c r="ABP51" s="429"/>
      <c r="ABQ51" s="429"/>
      <c r="ABR51" s="429"/>
      <c r="ABS51" s="429"/>
      <c r="ABT51" s="429"/>
      <c r="ABU51" s="429"/>
      <c r="ABV51" s="429"/>
      <c r="ABW51" s="429"/>
      <c r="ABX51" s="429"/>
      <c r="ABY51" s="429"/>
      <c r="ABZ51" s="429"/>
      <c r="ACA51" s="429"/>
      <c r="ACB51" s="429"/>
      <c r="ACC51" s="429"/>
      <c r="ACD51" s="429"/>
      <c r="ACE51" s="429"/>
      <c r="ACF51" s="429"/>
      <c r="ACG51" s="429"/>
      <c r="ACH51" s="429"/>
      <c r="ACI51" s="429"/>
      <c r="ACJ51" s="429"/>
      <c r="ACK51" s="429"/>
      <c r="ACL51" s="429"/>
      <c r="ACM51" s="429"/>
      <c r="ACN51" s="429"/>
      <c r="ACO51" s="429"/>
      <c r="ACP51" s="429"/>
      <c r="ACQ51" s="429"/>
      <c r="ACR51" s="429"/>
      <c r="ACS51" s="429"/>
      <c r="ACT51" s="429"/>
      <c r="ACU51" s="429"/>
      <c r="ACV51" s="429"/>
      <c r="ACW51" s="429"/>
      <c r="ACX51" s="429"/>
      <c r="ACY51" s="429"/>
      <c r="ACZ51" s="429"/>
      <c r="ADA51" s="429"/>
      <c r="ADB51" s="429"/>
      <c r="ADC51" s="429"/>
      <c r="ADD51" s="429"/>
      <c r="ADE51" s="429"/>
      <c r="ADF51" s="429"/>
      <c r="ADG51" s="429"/>
      <c r="ADH51" s="429"/>
      <c r="ADI51" s="429"/>
      <c r="ADJ51" s="429"/>
      <c r="ADK51" s="429"/>
      <c r="ADL51" s="429"/>
      <c r="ADM51" s="429"/>
      <c r="ADN51" s="429"/>
      <c r="ADO51" s="429"/>
      <c r="ADP51" s="429"/>
      <c r="ADQ51" s="429"/>
      <c r="ADR51" s="429"/>
      <c r="ADS51" s="429"/>
      <c r="ADT51" s="429"/>
      <c r="ADU51" s="429"/>
      <c r="ADV51" s="429"/>
      <c r="ADW51" s="429"/>
      <c r="ADX51" s="429"/>
      <c r="ADY51" s="429"/>
      <c r="ADZ51" s="429"/>
      <c r="AEA51" s="429"/>
      <c r="AEB51" s="429"/>
      <c r="AEC51" s="429"/>
      <c r="AED51" s="429"/>
      <c r="AEE51" s="429"/>
      <c r="AEF51" s="429"/>
      <c r="AEG51" s="429"/>
      <c r="AEH51" s="429"/>
      <c r="AEI51" s="429"/>
      <c r="AEJ51" s="429"/>
      <c r="AEK51" s="429"/>
      <c r="AEL51" s="429"/>
      <c r="AEM51" s="429"/>
      <c r="AEN51" s="429"/>
      <c r="AEO51" s="429"/>
      <c r="AEP51" s="429"/>
      <c r="AEQ51" s="429"/>
      <c r="AER51" s="429"/>
      <c r="AES51" s="429"/>
      <c r="AET51" s="429"/>
      <c r="AEU51" s="429"/>
      <c r="AEV51" s="429"/>
      <c r="AEW51" s="429"/>
      <c r="AEX51" s="429"/>
      <c r="AEY51" s="429"/>
      <c r="AEZ51" s="429"/>
      <c r="AFA51" s="429"/>
      <c r="AFB51" s="429"/>
      <c r="AFC51" s="429"/>
      <c r="AFD51" s="429"/>
      <c r="AFE51" s="429"/>
      <c r="AFF51" s="429"/>
      <c r="AFG51" s="429"/>
      <c r="AFH51" s="429"/>
      <c r="AFI51" s="429"/>
      <c r="AFJ51" s="429"/>
      <c r="AFK51" s="429"/>
      <c r="AFL51" s="429"/>
      <c r="AFM51" s="429"/>
      <c r="AFN51" s="429"/>
      <c r="AFO51" s="429"/>
      <c r="AFP51" s="429"/>
      <c r="AFQ51" s="429"/>
      <c r="AFR51" s="429"/>
      <c r="AFS51" s="429"/>
      <c r="AFT51" s="429"/>
      <c r="AFU51" s="429"/>
      <c r="AFV51" s="429"/>
      <c r="AFW51" s="429"/>
      <c r="AFX51" s="429"/>
      <c r="AFY51" s="429"/>
      <c r="AFZ51" s="429"/>
      <c r="AGA51" s="429"/>
      <c r="AGB51" s="429"/>
      <c r="AGC51" s="429"/>
      <c r="AGD51" s="429"/>
      <c r="AGE51" s="429"/>
      <c r="AGF51" s="429"/>
      <c r="AGG51" s="429"/>
      <c r="AGH51" s="429"/>
      <c r="AGI51" s="429"/>
      <c r="AGJ51" s="429"/>
      <c r="AGK51" s="429"/>
      <c r="AGL51" s="429"/>
      <c r="AGM51" s="429"/>
      <c r="AGN51" s="429"/>
      <c r="AGO51" s="429"/>
      <c r="AGP51" s="429"/>
      <c r="AGQ51" s="429"/>
      <c r="AGR51" s="429"/>
      <c r="AGS51" s="429"/>
      <c r="AGT51" s="429"/>
      <c r="AGU51" s="429"/>
      <c r="AGV51" s="429"/>
      <c r="AGW51" s="429"/>
      <c r="AGX51" s="429"/>
      <c r="AGY51" s="429"/>
      <c r="AGZ51" s="429"/>
      <c r="AHA51" s="429"/>
      <c r="AHB51" s="429"/>
      <c r="AHC51" s="429"/>
      <c r="AHD51" s="429"/>
      <c r="AHE51" s="429"/>
      <c r="AHF51" s="429"/>
      <c r="AHG51" s="429"/>
      <c r="AHH51" s="429"/>
      <c r="AHI51" s="429"/>
      <c r="AHJ51" s="429"/>
      <c r="AHK51" s="429"/>
      <c r="AHL51" s="429"/>
      <c r="AHM51" s="429"/>
      <c r="AHN51" s="429"/>
      <c r="AHO51" s="429"/>
      <c r="AHP51" s="429"/>
      <c r="AHQ51" s="429"/>
      <c r="AHR51" s="429"/>
      <c r="AHS51" s="429"/>
      <c r="AHT51" s="429"/>
      <c r="AHU51" s="429"/>
      <c r="AHV51" s="429"/>
      <c r="AHW51" s="429"/>
      <c r="AHX51" s="429"/>
      <c r="AHY51" s="429"/>
      <c r="AHZ51" s="429"/>
      <c r="AIA51" s="429"/>
      <c r="AIB51" s="429"/>
      <c r="AIC51" s="429"/>
      <c r="AID51" s="429"/>
      <c r="AIE51" s="429"/>
      <c r="AIF51" s="429"/>
      <c r="AIG51" s="429"/>
      <c r="AIH51" s="429"/>
      <c r="AII51" s="429"/>
      <c r="AIJ51" s="429"/>
      <c r="AIK51" s="429"/>
      <c r="AIL51" s="429"/>
      <c r="AIM51" s="429"/>
      <c r="AIN51" s="429"/>
      <c r="AIO51" s="429"/>
      <c r="AIP51" s="429"/>
      <c r="AIQ51" s="429"/>
      <c r="AIR51" s="429"/>
      <c r="AIS51" s="429"/>
      <c r="AIT51" s="429"/>
      <c r="AIU51" s="429"/>
      <c r="AIV51" s="429"/>
      <c r="AIW51" s="429"/>
      <c r="AIX51" s="429"/>
      <c r="AIY51" s="429"/>
      <c r="AIZ51" s="429"/>
      <c r="AJA51" s="429"/>
      <c r="AJB51" s="429"/>
      <c r="AJC51" s="429"/>
      <c r="AJD51" s="429"/>
      <c r="AJE51" s="429"/>
      <c r="AJF51" s="429"/>
      <c r="AJG51" s="429"/>
      <c r="AJH51" s="429"/>
      <c r="AJI51" s="429"/>
      <c r="AJJ51" s="429"/>
      <c r="AJK51" s="429"/>
      <c r="AJL51" s="429"/>
      <c r="AJM51" s="429"/>
      <c r="AJN51" s="429"/>
      <c r="AJO51" s="429"/>
      <c r="AJP51" s="429"/>
      <c r="AJQ51" s="429"/>
      <c r="AJR51" s="429"/>
      <c r="AJS51" s="429"/>
      <c r="AJT51" s="429"/>
      <c r="AJU51" s="429"/>
      <c r="AJV51" s="429"/>
      <c r="AJW51" s="429"/>
      <c r="AJX51" s="429"/>
      <c r="AJY51" s="429"/>
      <c r="AJZ51" s="429"/>
      <c r="AKA51" s="429"/>
      <c r="AKB51" s="429"/>
      <c r="AKC51" s="429"/>
      <c r="AKD51" s="429"/>
      <c r="AKE51" s="429"/>
      <c r="AKF51" s="429"/>
      <c r="AKG51" s="429"/>
      <c r="AKH51" s="429"/>
      <c r="AKI51" s="429"/>
      <c r="AKJ51" s="429"/>
      <c r="AKK51" s="429"/>
      <c r="AKL51" s="429"/>
      <c r="AKM51" s="429"/>
      <c r="AKN51" s="429"/>
      <c r="AKO51" s="429"/>
      <c r="AKP51" s="429"/>
      <c r="AKQ51" s="429"/>
      <c r="AKR51" s="429"/>
      <c r="AKS51" s="429"/>
      <c r="AKT51" s="429"/>
      <c r="AKU51" s="429"/>
      <c r="AKV51" s="429"/>
      <c r="AKW51" s="429"/>
      <c r="AKX51" s="429"/>
      <c r="AKY51" s="429"/>
      <c r="AKZ51" s="429"/>
      <c r="ALA51" s="429"/>
      <c r="ALB51" s="429"/>
      <c r="ALC51" s="429"/>
      <c r="ALD51" s="429"/>
      <c r="ALE51" s="429"/>
      <c r="ALF51" s="429"/>
      <c r="ALG51" s="429"/>
      <c r="ALH51" s="429"/>
      <c r="ALI51" s="429"/>
      <c r="ALJ51" s="429"/>
      <c r="ALK51" s="429"/>
      <c r="ALL51" s="429"/>
      <c r="ALM51" s="429"/>
      <c r="ALN51" s="429"/>
      <c r="ALO51" s="429"/>
      <c r="ALP51" s="429"/>
      <c r="ALQ51" s="429"/>
      <c r="ALR51" s="429"/>
      <c r="ALS51" s="429"/>
      <c r="ALT51" s="429"/>
      <c r="ALU51" s="429"/>
      <c r="ALV51" s="429"/>
      <c r="ALW51" s="429"/>
      <c r="ALX51" s="429"/>
      <c r="ALY51" s="429"/>
      <c r="ALZ51" s="429"/>
      <c r="AMA51" s="429"/>
      <c r="AMB51" s="429"/>
      <c r="AMC51" s="429"/>
      <c r="AMD51" s="429"/>
      <c r="AME51" s="429"/>
      <c r="AMF51" s="429"/>
      <c r="AMG51" s="429"/>
      <c r="AMH51" s="429"/>
      <c r="AMI51" s="429"/>
      <c r="AMJ51" s="429"/>
      <c r="AMK51" s="429"/>
      <c r="AML51" s="429"/>
      <c r="AMM51" s="429"/>
      <c r="AMN51" s="429"/>
      <c r="AMO51" s="429"/>
      <c r="AMP51" s="429"/>
      <c r="AMQ51" s="429"/>
      <c r="AMR51" s="429"/>
      <c r="AMS51" s="429"/>
      <c r="AMT51" s="429"/>
      <c r="AMU51" s="429"/>
      <c r="AMV51" s="429"/>
      <c r="AMW51" s="429"/>
      <c r="AMX51" s="429"/>
      <c r="AMY51" s="429"/>
      <c r="AMZ51" s="429"/>
      <c r="ANA51" s="429"/>
      <c r="ANB51" s="429"/>
      <c r="ANC51" s="429"/>
      <c r="AND51" s="429"/>
      <c r="ANE51" s="429"/>
      <c r="ANF51" s="429"/>
      <c r="ANG51" s="429"/>
      <c r="ANH51" s="429"/>
      <c r="ANI51" s="429"/>
      <c r="ANJ51" s="429"/>
      <c r="ANK51" s="429"/>
      <c r="ANL51" s="429"/>
      <c r="ANM51" s="429"/>
      <c r="ANN51" s="429"/>
      <c r="ANO51" s="429"/>
      <c r="ANP51" s="429"/>
      <c r="ANQ51" s="429"/>
      <c r="ANR51" s="429"/>
      <c r="ANS51" s="429"/>
      <c r="ANT51" s="429"/>
      <c r="ANU51" s="429"/>
      <c r="ANV51" s="429"/>
      <c r="ANW51" s="429"/>
      <c r="ANX51" s="429"/>
      <c r="ANY51" s="429"/>
      <c r="ANZ51" s="429"/>
      <c r="AOA51" s="429"/>
      <c r="AOB51" s="429"/>
      <c r="AOC51" s="429"/>
      <c r="AOD51" s="429"/>
      <c r="AOE51" s="429"/>
      <c r="AOF51" s="429"/>
      <c r="AOG51" s="429"/>
      <c r="AOH51" s="429"/>
      <c r="AOI51" s="429"/>
      <c r="AOJ51" s="429"/>
      <c r="AOK51" s="429"/>
      <c r="AOL51" s="429"/>
      <c r="AOM51" s="429"/>
      <c r="AON51" s="429"/>
      <c r="AOO51" s="429"/>
      <c r="AOP51" s="429"/>
      <c r="AOQ51" s="429"/>
      <c r="AOR51" s="429"/>
      <c r="AOS51" s="429"/>
      <c r="AOT51" s="429"/>
      <c r="AOU51" s="429"/>
      <c r="AOV51" s="429"/>
      <c r="AOW51" s="429"/>
      <c r="AOX51" s="429"/>
      <c r="AOY51" s="429"/>
      <c r="AOZ51" s="429"/>
      <c r="APA51" s="429"/>
      <c r="APB51" s="429"/>
      <c r="APC51" s="429"/>
      <c r="APD51" s="429"/>
      <c r="APE51" s="429"/>
      <c r="APF51" s="429"/>
      <c r="APG51" s="429"/>
      <c r="APH51" s="429"/>
      <c r="API51" s="429"/>
      <c r="APJ51" s="429"/>
      <c r="APK51" s="429"/>
      <c r="APL51" s="429"/>
      <c r="APM51" s="429"/>
      <c r="APN51" s="429"/>
      <c r="APO51" s="429"/>
      <c r="APP51" s="429"/>
      <c r="APQ51" s="429"/>
      <c r="APR51" s="429"/>
      <c r="APS51" s="429"/>
      <c r="APT51" s="429"/>
      <c r="APU51" s="429"/>
      <c r="APV51" s="429"/>
      <c r="APW51" s="429"/>
      <c r="APX51" s="429"/>
      <c r="APY51" s="429"/>
      <c r="APZ51" s="429"/>
      <c r="AQA51" s="429"/>
      <c r="AQB51" s="429"/>
      <c r="AQC51" s="429"/>
      <c r="AQD51" s="429"/>
      <c r="AQE51" s="429"/>
      <c r="AQF51" s="429"/>
      <c r="AQG51" s="429"/>
      <c r="AQH51" s="429"/>
      <c r="AQI51" s="429"/>
      <c r="AQJ51" s="429"/>
      <c r="AQK51" s="429"/>
      <c r="AQL51" s="429"/>
      <c r="AQM51" s="429"/>
      <c r="AQN51" s="429"/>
      <c r="AQO51" s="429"/>
      <c r="AQP51" s="429"/>
      <c r="AQQ51" s="429"/>
      <c r="AQR51" s="429"/>
      <c r="AQS51" s="429"/>
      <c r="AQT51" s="429"/>
      <c r="AQU51" s="429"/>
      <c r="AQV51" s="429"/>
      <c r="AQW51" s="429"/>
      <c r="AQX51" s="429"/>
      <c r="AQY51" s="429"/>
      <c r="AQZ51" s="429"/>
      <c r="ARA51" s="429"/>
      <c r="ARB51" s="429"/>
      <c r="ARC51" s="429"/>
      <c r="ARD51" s="429"/>
      <c r="ARE51" s="429"/>
      <c r="ARF51" s="429"/>
      <c r="ARG51" s="429"/>
      <c r="ARH51" s="429"/>
      <c r="ARI51" s="429"/>
      <c r="ARJ51" s="429"/>
      <c r="ARK51" s="429"/>
      <c r="ARL51" s="429"/>
      <c r="ARM51" s="429"/>
      <c r="ARN51" s="429"/>
      <c r="ARO51" s="429"/>
      <c r="ARP51" s="429"/>
      <c r="ARQ51" s="429"/>
      <c r="ARR51" s="429"/>
      <c r="ARS51" s="429"/>
      <c r="ART51" s="429"/>
      <c r="ARU51" s="429"/>
      <c r="ARV51" s="429"/>
      <c r="ARW51" s="429"/>
      <c r="ARX51" s="429"/>
      <c r="ARY51" s="429"/>
      <c r="ARZ51" s="429"/>
      <c r="ASA51" s="429"/>
      <c r="ASB51" s="429"/>
      <c r="ASC51" s="429"/>
      <c r="ASD51" s="429"/>
      <c r="ASE51" s="429"/>
      <c r="ASF51" s="429"/>
      <c r="ASG51" s="429"/>
      <c r="ASH51" s="429"/>
      <c r="ASI51" s="429"/>
      <c r="ASJ51" s="429"/>
      <c r="ASK51" s="429"/>
      <c r="ASL51" s="429"/>
      <c r="ASM51" s="429"/>
      <c r="ASN51" s="429"/>
      <c r="ASO51" s="429"/>
      <c r="ASP51" s="429"/>
      <c r="ASQ51" s="429"/>
      <c r="ASR51" s="429"/>
      <c r="ASS51" s="429"/>
      <c r="AST51" s="429"/>
      <c r="ASU51" s="429"/>
      <c r="ASV51" s="429"/>
      <c r="ASW51" s="429"/>
      <c r="ASX51" s="429"/>
      <c r="ASY51" s="429"/>
      <c r="ASZ51" s="429"/>
      <c r="ATA51" s="429"/>
      <c r="ATB51" s="429"/>
      <c r="ATC51" s="429"/>
      <c r="ATD51" s="429"/>
      <c r="ATE51" s="429"/>
      <c r="ATF51" s="429"/>
      <c r="ATG51" s="429"/>
      <c r="ATH51" s="429"/>
      <c r="ATI51" s="429"/>
      <c r="ATJ51" s="429"/>
      <c r="ATK51" s="429"/>
      <c r="ATL51" s="429"/>
      <c r="ATM51" s="429"/>
      <c r="ATN51" s="429"/>
      <c r="ATO51" s="429"/>
      <c r="ATP51" s="429"/>
      <c r="ATQ51" s="429"/>
      <c r="ATR51" s="429"/>
      <c r="ATS51" s="429"/>
      <c r="ATT51" s="429"/>
      <c r="ATU51" s="429"/>
      <c r="ATV51" s="429"/>
      <c r="ATW51" s="429"/>
      <c r="ATX51" s="429"/>
      <c r="ATY51" s="429"/>
      <c r="ATZ51" s="429"/>
      <c r="AUA51" s="429"/>
      <c r="AUB51" s="429"/>
      <c r="AUC51" s="429"/>
      <c r="AUD51" s="429"/>
      <c r="AUE51" s="429"/>
      <c r="AUF51" s="429"/>
      <c r="AUG51" s="429"/>
      <c r="AUH51" s="429"/>
      <c r="AUI51" s="429"/>
      <c r="AUJ51" s="429"/>
      <c r="AUK51" s="429"/>
      <c r="AUL51" s="429"/>
      <c r="AUM51" s="429"/>
      <c r="AUN51" s="429"/>
      <c r="AUO51" s="429"/>
      <c r="AUP51" s="429"/>
      <c r="AUQ51" s="429"/>
      <c r="AUR51" s="429"/>
      <c r="AUS51" s="429"/>
      <c r="AUT51" s="429"/>
      <c r="AUU51" s="429"/>
      <c r="AUV51" s="429"/>
      <c r="AUW51" s="429"/>
      <c r="AUX51" s="429"/>
      <c r="AUY51" s="429"/>
      <c r="AUZ51" s="429"/>
      <c r="AVA51" s="429"/>
      <c r="AVB51" s="429"/>
      <c r="AVC51" s="429"/>
      <c r="AVD51" s="429"/>
      <c r="AVE51" s="429"/>
      <c r="AVF51" s="429"/>
      <c r="AVG51" s="429"/>
      <c r="AVH51" s="429"/>
      <c r="AVI51" s="429"/>
      <c r="AVJ51" s="429"/>
      <c r="AVK51" s="429"/>
      <c r="AVL51" s="429"/>
      <c r="AVM51" s="429"/>
      <c r="AVN51" s="429"/>
      <c r="AVO51" s="429"/>
      <c r="AVP51" s="429"/>
      <c r="AVQ51" s="429"/>
      <c r="AVR51" s="429"/>
      <c r="AVS51" s="429"/>
      <c r="AVT51" s="429"/>
      <c r="AVU51" s="429"/>
      <c r="AVV51" s="429"/>
      <c r="AVW51" s="429"/>
      <c r="AVX51" s="429"/>
      <c r="AVY51" s="429"/>
      <c r="AVZ51" s="429"/>
      <c r="AWA51" s="429"/>
      <c r="AWB51" s="429"/>
      <c r="AWC51" s="429"/>
      <c r="AWD51" s="429"/>
      <c r="AWE51" s="429"/>
      <c r="AWF51" s="429"/>
      <c r="AWG51" s="429"/>
      <c r="AWH51" s="429"/>
      <c r="AWI51" s="429"/>
      <c r="AWJ51" s="429"/>
      <c r="AWK51" s="429"/>
      <c r="AWL51" s="429"/>
      <c r="AWM51" s="429"/>
      <c r="AWN51" s="429"/>
      <c r="AWO51" s="429"/>
      <c r="AWP51" s="429"/>
      <c r="AWQ51" s="429"/>
      <c r="AWR51" s="429"/>
      <c r="AWS51" s="429"/>
      <c r="AWT51" s="429"/>
      <c r="AWU51" s="429"/>
      <c r="AWV51" s="429"/>
      <c r="AWW51" s="429"/>
      <c r="AWX51" s="429"/>
      <c r="AWY51" s="429"/>
      <c r="AWZ51" s="429"/>
      <c r="AXA51" s="429"/>
      <c r="AXB51" s="429"/>
      <c r="AXC51" s="429"/>
      <c r="AXD51" s="429"/>
      <c r="AXE51" s="429"/>
      <c r="AXF51" s="429"/>
      <c r="AXG51" s="429"/>
      <c r="AXH51" s="429"/>
      <c r="AXI51" s="429"/>
      <c r="AXJ51" s="429"/>
      <c r="AXK51" s="429"/>
      <c r="AXL51" s="429"/>
      <c r="AXM51" s="429"/>
      <c r="AXN51" s="429"/>
      <c r="AXO51" s="429"/>
      <c r="AXP51" s="429"/>
      <c r="AXQ51" s="429"/>
      <c r="AXR51" s="429"/>
      <c r="AXS51" s="429"/>
      <c r="AXT51" s="429"/>
      <c r="AXU51" s="429"/>
      <c r="AXV51" s="429"/>
      <c r="AXW51" s="429"/>
      <c r="AXX51" s="429"/>
      <c r="AXY51" s="429"/>
      <c r="AXZ51" s="429"/>
      <c r="AYA51" s="429"/>
      <c r="AYB51" s="429"/>
      <c r="AYC51" s="429"/>
      <c r="AYD51" s="429"/>
      <c r="AYE51" s="429"/>
      <c r="AYF51" s="429"/>
      <c r="AYG51" s="429"/>
      <c r="AYH51" s="429"/>
      <c r="AYI51" s="429"/>
      <c r="AYJ51" s="429"/>
      <c r="AYK51" s="429"/>
      <c r="AYL51" s="429"/>
      <c r="AYM51" s="429"/>
      <c r="AYN51" s="429"/>
      <c r="AYO51" s="429"/>
      <c r="AYP51" s="429"/>
      <c r="AYQ51" s="429"/>
      <c r="AYR51" s="429"/>
      <c r="AYS51" s="429"/>
      <c r="AYT51" s="429"/>
      <c r="AYU51" s="429"/>
      <c r="AYV51" s="429"/>
      <c r="AYW51" s="429"/>
      <c r="AYX51" s="429"/>
      <c r="AYY51" s="429"/>
      <c r="AYZ51" s="429"/>
      <c r="AZA51" s="429"/>
      <c r="AZB51" s="429"/>
      <c r="AZC51" s="429"/>
      <c r="AZD51" s="429"/>
      <c r="AZE51" s="429"/>
      <c r="AZF51" s="429"/>
      <c r="AZG51" s="429"/>
      <c r="AZH51" s="429"/>
      <c r="AZI51" s="429"/>
      <c r="AZJ51" s="429"/>
      <c r="AZK51" s="429"/>
      <c r="AZL51" s="429"/>
      <c r="AZM51" s="429"/>
      <c r="AZN51" s="429"/>
      <c r="AZO51" s="429"/>
      <c r="AZP51" s="429"/>
      <c r="AZQ51" s="429"/>
      <c r="AZR51" s="429"/>
      <c r="AZS51" s="429"/>
      <c r="AZT51" s="429"/>
      <c r="AZU51" s="429"/>
      <c r="AZV51" s="429"/>
      <c r="AZW51" s="429"/>
      <c r="AZX51" s="429"/>
      <c r="AZY51" s="429"/>
      <c r="AZZ51" s="429"/>
      <c r="BAA51" s="429"/>
      <c r="BAB51" s="429"/>
      <c r="BAC51" s="429"/>
      <c r="BAD51" s="429"/>
      <c r="BAE51" s="429"/>
      <c r="BAF51" s="429"/>
      <c r="BAG51" s="429"/>
      <c r="BAH51" s="429"/>
      <c r="BAI51" s="429"/>
      <c r="BAJ51" s="429"/>
      <c r="BAK51" s="429"/>
      <c r="BAL51" s="429"/>
      <c r="BAM51" s="429"/>
      <c r="BAN51" s="429"/>
      <c r="BAO51" s="429"/>
      <c r="BAP51" s="429"/>
      <c r="BAQ51" s="429"/>
      <c r="BAR51" s="429"/>
      <c r="BAS51" s="429"/>
      <c r="BAT51" s="429"/>
      <c r="BAU51" s="429"/>
      <c r="BAV51" s="429"/>
      <c r="BAW51" s="429"/>
      <c r="BAX51" s="429"/>
      <c r="BAY51" s="429"/>
      <c r="BAZ51" s="429"/>
      <c r="BBA51" s="429"/>
      <c r="BBB51" s="429"/>
      <c r="BBC51" s="429"/>
      <c r="BBD51" s="429"/>
      <c r="BBE51" s="429"/>
      <c r="BBF51" s="429"/>
      <c r="BBG51" s="429"/>
      <c r="BBH51" s="429"/>
      <c r="BBI51" s="429"/>
      <c r="BBJ51" s="429"/>
      <c r="BBK51" s="429"/>
      <c r="BBL51" s="429"/>
      <c r="BBM51" s="429"/>
      <c r="BBN51" s="429"/>
      <c r="BBO51" s="429"/>
      <c r="BBP51" s="429"/>
      <c r="BBQ51" s="429"/>
      <c r="BBR51" s="429"/>
      <c r="BBS51" s="429"/>
      <c r="BBT51" s="429"/>
      <c r="BBU51" s="429"/>
      <c r="BBV51" s="429"/>
      <c r="BBW51" s="429"/>
      <c r="BBX51" s="429"/>
      <c r="BBY51" s="429"/>
      <c r="BBZ51" s="429"/>
      <c r="BCA51" s="429"/>
      <c r="BCB51" s="429"/>
      <c r="BCC51" s="429"/>
      <c r="BCD51" s="429"/>
      <c r="BCE51" s="429"/>
      <c r="BCF51" s="429"/>
      <c r="BCG51" s="429"/>
      <c r="BCH51" s="429"/>
      <c r="BCI51" s="429"/>
      <c r="BCJ51" s="429"/>
      <c r="BCK51" s="429"/>
      <c r="BCL51" s="429"/>
      <c r="BCM51" s="429"/>
      <c r="BCN51" s="429"/>
      <c r="BCO51" s="429"/>
      <c r="BCP51" s="429"/>
      <c r="BCQ51" s="429"/>
      <c r="BCR51" s="429"/>
      <c r="BCS51" s="429"/>
      <c r="BCT51" s="429"/>
      <c r="BCU51" s="429"/>
      <c r="BCV51" s="429"/>
      <c r="BCW51" s="429"/>
      <c r="BCX51" s="429"/>
      <c r="BCY51" s="429"/>
      <c r="BCZ51" s="429"/>
      <c r="BDA51" s="429"/>
      <c r="BDB51" s="429"/>
      <c r="BDC51" s="429"/>
      <c r="BDD51" s="429"/>
      <c r="BDE51" s="429"/>
      <c r="BDF51" s="429"/>
      <c r="BDG51" s="429"/>
      <c r="BDH51" s="429"/>
      <c r="BDI51" s="429"/>
      <c r="BDJ51" s="429"/>
      <c r="BDK51" s="429"/>
      <c r="BDL51" s="429"/>
      <c r="BDM51" s="429"/>
      <c r="BDN51" s="429"/>
      <c r="BDO51" s="429"/>
      <c r="BDP51" s="429"/>
      <c r="BDQ51" s="429"/>
      <c r="BDR51" s="429"/>
      <c r="BDS51" s="429"/>
      <c r="BDT51" s="429"/>
      <c r="BDU51" s="429"/>
      <c r="BDV51" s="429"/>
      <c r="BDW51" s="429"/>
      <c r="BDX51" s="429"/>
      <c r="BDY51" s="429"/>
      <c r="BDZ51" s="429"/>
      <c r="BEA51" s="429"/>
      <c r="BEB51" s="429"/>
      <c r="BEC51" s="429"/>
      <c r="BED51" s="429"/>
      <c r="BEE51" s="429"/>
      <c r="BEF51" s="429"/>
      <c r="BEG51" s="429"/>
      <c r="BEH51" s="429"/>
      <c r="BEI51" s="429"/>
      <c r="BEJ51" s="429"/>
      <c r="BEK51" s="429"/>
      <c r="BEL51" s="429"/>
      <c r="BEM51" s="429"/>
      <c r="BEN51" s="429"/>
      <c r="BEO51" s="429"/>
      <c r="BEP51" s="429"/>
      <c r="BEQ51" s="429"/>
      <c r="BER51" s="429"/>
      <c r="BES51" s="429"/>
      <c r="BET51" s="429"/>
      <c r="BEU51" s="429"/>
      <c r="BEV51" s="429"/>
      <c r="BEW51" s="429"/>
      <c r="BEX51" s="429"/>
      <c r="BEY51" s="429"/>
      <c r="BEZ51" s="429"/>
      <c r="BFA51" s="429"/>
      <c r="BFB51" s="429"/>
      <c r="BFC51" s="429"/>
      <c r="BFD51" s="429"/>
      <c r="BFE51" s="429"/>
      <c r="BFF51" s="429"/>
      <c r="BFG51" s="429"/>
      <c r="BFH51" s="429"/>
      <c r="BFI51" s="429"/>
      <c r="BFJ51" s="429"/>
      <c r="BFK51" s="429"/>
      <c r="BFL51" s="429"/>
      <c r="BFM51" s="429"/>
      <c r="BFN51" s="429"/>
      <c r="BFO51" s="429"/>
      <c r="BFP51" s="429"/>
      <c r="BFQ51" s="429"/>
      <c r="BFR51" s="429"/>
      <c r="BFS51" s="429"/>
      <c r="BFT51" s="429"/>
      <c r="BFU51" s="429"/>
      <c r="BFV51" s="429"/>
      <c r="BFW51" s="429"/>
      <c r="BFX51" s="429"/>
      <c r="BFY51" s="429"/>
      <c r="BFZ51" s="429"/>
      <c r="BGA51" s="429"/>
      <c r="BGB51" s="429"/>
      <c r="BGC51" s="429"/>
      <c r="BGD51" s="429"/>
      <c r="BGE51" s="429"/>
      <c r="BGF51" s="429"/>
      <c r="BGG51" s="429"/>
      <c r="BGH51" s="429"/>
      <c r="BGI51" s="429"/>
      <c r="BGJ51" s="429"/>
      <c r="BGK51" s="429"/>
      <c r="BGL51" s="429"/>
      <c r="BGM51" s="429"/>
      <c r="BGN51" s="429"/>
      <c r="BGO51" s="429"/>
      <c r="BGP51" s="429"/>
      <c r="BGQ51" s="429"/>
      <c r="BGR51" s="429"/>
      <c r="BGS51" s="429"/>
      <c r="BGT51" s="429"/>
      <c r="BGU51" s="429"/>
      <c r="BGV51" s="429"/>
      <c r="BGW51" s="429"/>
      <c r="BGX51" s="429"/>
      <c r="BGY51" s="429"/>
      <c r="BGZ51" s="429"/>
      <c r="BHA51" s="429"/>
      <c r="BHB51" s="429"/>
      <c r="BHC51" s="429"/>
      <c r="BHD51" s="429"/>
      <c r="BHE51" s="429"/>
      <c r="BHF51" s="429"/>
      <c r="BHG51" s="429"/>
      <c r="BHH51" s="429"/>
      <c r="BHI51" s="429"/>
      <c r="BHJ51" s="429"/>
      <c r="BHK51" s="429"/>
      <c r="BHL51" s="429"/>
      <c r="BHM51" s="429"/>
      <c r="BHN51" s="429"/>
      <c r="BHO51" s="429"/>
      <c r="BHP51" s="429"/>
      <c r="BHQ51" s="429"/>
      <c r="BHR51" s="429"/>
      <c r="BHS51" s="429"/>
      <c r="BHT51" s="429"/>
      <c r="BHU51" s="429"/>
      <c r="BHV51" s="429"/>
      <c r="BHW51" s="429"/>
      <c r="BHX51" s="429"/>
      <c r="BHY51" s="429"/>
      <c r="BHZ51" s="429"/>
      <c r="BIA51" s="429"/>
      <c r="BIB51" s="429"/>
      <c r="BIC51" s="429"/>
      <c r="BID51" s="429"/>
      <c r="BIE51" s="429"/>
      <c r="BIF51" s="429"/>
      <c r="BIG51" s="429"/>
      <c r="BIH51" s="429"/>
      <c r="BII51" s="429"/>
      <c r="BIJ51" s="429"/>
      <c r="BIK51" s="429"/>
      <c r="BIL51" s="429"/>
      <c r="BIM51" s="429"/>
      <c r="BIN51" s="429"/>
      <c r="BIO51" s="429"/>
      <c r="BIP51" s="429"/>
      <c r="BIQ51" s="429"/>
      <c r="BIR51" s="429"/>
      <c r="BIS51" s="429"/>
      <c r="BIT51" s="429"/>
      <c r="BIU51" s="429"/>
      <c r="BIV51" s="429"/>
      <c r="BIW51" s="429"/>
      <c r="BIX51" s="429"/>
      <c r="BIY51" s="429"/>
      <c r="BIZ51" s="429"/>
      <c r="BJA51" s="429"/>
      <c r="BJB51" s="429"/>
      <c r="BJC51" s="429"/>
      <c r="BJD51" s="429"/>
      <c r="BJE51" s="429"/>
      <c r="BJF51" s="429"/>
      <c r="BJG51" s="429"/>
      <c r="BJH51" s="429"/>
      <c r="BJI51" s="429"/>
      <c r="BJJ51" s="429"/>
      <c r="BJK51" s="429"/>
      <c r="BJL51" s="429"/>
      <c r="BJM51" s="429"/>
      <c r="BJN51" s="429"/>
      <c r="BJO51" s="429"/>
      <c r="BJP51" s="429"/>
      <c r="BJQ51" s="429"/>
      <c r="BJR51" s="429"/>
      <c r="BJS51" s="429"/>
      <c r="BJT51" s="429"/>
      <c r="BJU51" s="429"/>
      <c r="BJV51" s="429"/>
      <c r="BJW51" s="429"/>
      <c r="BJX51" s="429"/>
      <c r="BJY51" s="429"/>
      <c r="BJZ51" s="429"/>
      <c r="BKA51" s="429"/>
      <c r="BKB51" s="429"/>
      <c r="BKC51" s="429"/>
      <c r="BKD51" s="429"/>
      <c r="BKE51" s="429"/>
      <c r="BKF51" s="429"/>
      <c r="BKG51" s="429"/>
      <c r="BKH51" s="429"/>
      <c r="BKI51" s="429"/>
      <c r="BKJ51" s="429"/>
      <c r="BKK51" s="429"/>
      <c r="BKL51" s="429"/>
      <c r="BKM51" s="429"/>
      <c r="BKN51" s="429"/>
      <c r="BKO51" s="429"/>
      <c r="BKP51" s="429"/>
      <c r="BKQ51" s="429"/>
      <c r="BKR51" s="429"/>
      <c r="BKS51" s="429"/>
      <c r="BKT51" s="429"/>
      <c r="BKU51" s="429"/>
      <c r="BKV51" s="429"/>
      <c r="BKW51" s="429"/>
      <c r="BKX51" s="429"/>
      <c r="BKY51" s="429"/>
      <c r="BKZ51" s="429"/>
      <c r="BLA51" s="429"/>
      <c r="BLB51" s="429"/>
      <c r="BLC51" s="429"/>
      <c r="BLD51" s="429"/>
      <c r="BLE51" s="429"/>
      <c r="BLF51" s="429"/>
      <c r="BLG51" s="429"/>
      <c r="BLH51" s="429"/>
      <c r="BLI51" s="429"/>
      <c r="BLJ51" s="429"/>
      <c r="BLK51" s="429"/>
      <c r="BLL51" s="429"/>
      <c r="BLM51" s="429"/>
      <c r="BLN51" s="429"/>
      <c r="BLO51" s="429"/>
      <c r="BLP51" s="429"/>
      <c r="BLQ51" s="429"/>
      <c r="BLR51" s="429"/>
      <c r="BLS51" s="429"/>
      <c r="BLT51" s="429"/>
      <c r="BLU51" s="429"/>
      <c r="BLV51" s="429"/>
      <c r="BLW51" s="429"/>
      <c r="BLX51" s="429"/>
      <c r="BLY51" s="429"/>
      <c r="BLZ51" s="429"/>
      <c r="BMA51" s="429"/>
      <c r="BMB51" s="429"/>
      <c r="BMC51" s="429"/>
      <c r="BMD51" s="429"/>
      <c r="BME51" s="429"/>
      <c r="BMF51" s="429"/>
      <c r="BMG51" s="429"/>
      <c r="BMH51" s="429"/>
      <c r="BMI51" s="429"/>
      <c r="BMJ51" s="429"/>
      <c r="BMK51" s="429"/>
      <c r="BML51" s="429"/>
      <c r="BMM51" s="429"/>
      <c r="BMN51" s="429"/>
      <c r="BMO51" s="429"/>
      <c r="BMP51" s="429"/>
      <c r="BMQ51" s="429"/>
      <c r="BMR51" s="429"/>
      <c r="BMS51" s="429"/>
      <c r="BMT51" s="429"/>
      <c r="BMU51" s="429"/>
      <c r="BMV51" s="429"/>
      <c r="BMW51" s="429"/>
      <c r="BMX51" s="429"/>
      <c r="BMY51" s="429"/>
      <c r="BMZ51" s="429"/>
      <c r="BNA51" s="429"/>
      <c r="BNB51" s="429"/>
      <c r="BNC51" s="429"/>
      <c r="BND51" s="429"/>
      <c r="BNE51" s="429"/>
      <c r="BNF51" s="429"/>
      <c r="BNG51" s="429"/>
      <c r="BNH51" s="429"/>
      <c r="BNI51" s="429"/>
      <c r="BNJ51" s="429"/>
      <c r="BNK51" s="429"/>
      <c r="BNL51" s="429"/>
      <c r="BNM51" s="429"/>
      <c r="BNN51" s="429"/>
      <c r="BNO51" s="429"/>
      <c r="BNP51" s="429"/>
      <c r="BNQ51" s="429"/>
      <c r="BNR51" s="429"/>
      <c r="BNS51" s="429"/>
      <c r="BNT51" s="429"/>
      <c r="BNU51" s="429"/>
      <c r="BNV51" s="429"/>
      <c r="BNW51" s="429"/>
      <c r="BNX51" s="429"/>
      <c r="BNY51" s="429"/>
      <c r="BNZ51" s="429"/>
      <c r="BOA51" s="429"/>
      <c r="BOB51" s="429"/>
      <c r="BOC51" s="429"/>
      <c r="BOD51" s="429"/>
      <c r="BOE51" s="429"/>
      <c r="BOF51" s="429"/>
      <c r="BOG51" s="429"/>
      <c r="BOH51" s="429"/>
      <c r="BOI51" s="429"/>
      <c r="BOJ51" s="429"/>
      <c r="BOK51" s="429"/>
      <c r="BOL51" s="429"/>
      <c r="BOM51" s="429"/>
      <c r="BON51" s="429"/>
      <c r="BOO51" s="429"/>
      <c r="BOP51" s="429"/>
      <c r="BOQ51" s="429"/>
      <c r="BOR51" s="429"/>
      <c r="BOS51" s="429"/>
      <c r="BOT51" s="429"/>
      <c r="BOU51" s="429"/>
      <c r="BOV51" s="429"/>
      <c r="BOW51" s="429"/>
      <c r="BOX51" s="429"/>
      <c r="BOY51" s="429"/>
      <c r="BOZ51" s="429"/>
      <c r="BPA51" s="429"/>
      <c r="BPB51" s="429"/>
      <c r="BPC51" s="429"/>
      <c r="BPD51" s="429"/>
      <c r="BPE51" s="429"/>
      <c r="BPF51" s="429"/>
      <c r="BPG51" s="429"/>
      <c r="BPH51" s="429"/>
      <c r="BPI51" s="429"/>
      <c r="BPJ51" s="429"/>
      <c r="BPK51" s="429"/>
      <c r="BPL51" s="429"/>
      <c r="BPM51" s="429"/>
      <c r="BPN51" s="429"/>
      <c r="BPO51" s="429"/>
      <c r="BPP51" s="429"/>
      <c r="BPQ51" s="429"/>
      <c r="BPR51" s="429"/>
      <c r="BPS51" s="429"/>
      <c r="BPT51" s="429"/>
      <c r="BPU51" s="429"/>
      <c r="BPV51" s="429"/>
      <c r="BPW51" s="429"/>
      <c r="BPX51" s="429"/>
      <c r="BPY51" s="429"/>
      <c r="BPZ51" s="429"/>
      <c r="BQA51" s="429"/>
      <c r="BQB51" s="429"/>
      <c r="BQC51" s="429"/>
      <c r="BQD51" s="429"/>
      <c r="BQE51" s="429"/>
      <c r="BQF51" s="429"/>
      <c r="BQG51" s="429"/>
      <c r="BQH51" s="429"/>
      <c r="BQI51" s="429"/>
      <c r="BQJ51" s="429"/>
      <c r="BQK51" s="429"/>
      <c r="BQL51" s="429"/>
      <c r="BQM51" s="429"/>
      <c r="BQN51" s="429"/>
      <c r="BQO51" s="429"/>
      <c r="BQP51" s="429"/>
      <c r="BQQ51" s="429"/>
      <c r="BQR51" s="429"/>
      <c r="BQS51" s="429"/>
      <c r="BQT51" s="429"/>
      <c r="BQU51" s="429"/>
      <c r="BQV51" s="429"/>
      <c r="BQW51" s="429"/>
      <c r="BQX51" s="429"/>
      <c r="BQY51" s="429"/>
      <c r="BQZ51" s="429"/>
      <c r="BRA51" s="429"/>
      <c r="BRB51" s="429"/>
      <c r="BRC51" s="429"/>
      <c r="BRD51" s="429"/>
      <c r="BRE51" s="429"/>
      <c r="BRF51" s="429"/>
      <c r="BRG51" s="429"/>
      <c r="BRH51" s="429"/>
      <c r="BRI51" s="429"/>
      <c r="BRJ51" s="429"/>
      <c r="BRK51" s="429"/>
      <c r="BRL51" s="429"/>
      <c r="BRM51" s="429"/>
      <c r="BRN51" s="429"/>
      <c r="BRO51" s="429"/>
      <c r="BRP51" s="429"/>
      <c r="BRQ51" s="429"/>
      <c r="BRR51" s="429"/>
      <c r="BRS51" s="429"/>
      <c r="BRT51" s="429"/>
      <c r="BRU51" s="429"/>
      <c r="BRV51" s="429"/>
      <c r="BRW51" s="429"/>
      <c r="BRX51" s="429"/>
      <c r="BRY51" s="429"/>
      <c r="BRZ51" s="429"/>
      <c r="BSA51" s="429"/>
      <c r="BSB51" s="429"/>
      <c r="BSC51" s="429"/>
      <c r="BSD51" s="429"/>
      <c r="BSE51" s="429"/>
      <c r="BSF51" s="429"/>
      <c r="BSG51" s="429"/>
      <c r="BSH51" s="429"/>
      <c r="BSI51" s="429"/>
      <c r="BSJ51" s="429"/>
      <c r="BSK51" s="429"/>
      <c r="BSL51" s="429"/>
      <c r="BSM51" s="429"/>
      <c r="BSN51" s="429"/>
      <c r="BSO51" s="429"/>
      <c r="BSP51" s="429"/>
      <c r="BSQ51" s="429"/>
      <c r="BSR51" s="429"/>
      <c r="BSS51" s="429"/>
      <c r="BST51" s="429"/>
      <c r="BSU51" s="429"/>
      <c r="BSV51" s="429"/>
      <c r="BSW51" s="429"/>
      <c r="BSX51" s="429"/>
      <c r="BSY51" s="429"/>
      <c r="BSZ51" s="429"/>
      <c r="BTA51" s="429"/>
      <c r="BTB51" s="429"/>
      <c r="BTC51" s="429"/>
      <c r="BTD51" s="429"/>
      <c r="BTE51" s="429"/>
      <c r="BTF51" s="429"/>
      <c r="BTG51" s="429"/>
      <c r="BTH51" s="429"/>
      <c r="BTI51" s="429"/>
      <c r="BTJ51" s="429"/>
      <c r="BTK51" s="429"/>
      <c r="BTL51" s="429"/>
      <c r="BTM51" s="429"/>
      <c r="BTN51" s="429"/>
      <c r="BTO51" s="429"/>
      <c r="BTP51" s="429"/>
      <c r="BTQ51" s="429"/>
      <c r="BTR51" s="429"/>
      <c r="BTS51" s="429"/>
      <c r="BTT51" s="429"/>
      <c r="BTU51" s="429"/>
      <c r="BTV51" s="429"/>
      <c r="BTW51" s="429"/>
      <c r="BTX51" s="429"/>
      <c r="BTY51" s="429"/>
      <c r="BTZ51" s="429"/>
      <c r="BUA51" s="429"/>
      <c r="BUB51" s="429"/>
      <c r="BUC51" s="429"/>
      <c r="BUD51" s="429"/>
      <c r="BUE51" s="429"/>
      <c r="BUF51" s="429"/>
      <c r="BUG51" s="429"/>
      <c r="BUH51" s="429"/>
      <c r="BUI51" s="429"/>
      <c r="BUJ51" s="429"/>
      <c r="BUK51" s="429"/>
      <c r="BUL51" s="429"/>
      <c r="BUM51" s="429"/>
      <c r="BUN51" s="429"/>
      <c r="BUO51" s="429"/>
      <c r="BUP51" s="429"/>
      <c r="BUQ51" s="429"/>
      <c r="BUR51" s="429"/>
      <c r="BUS51" s="429"/>
      <c r="BUT51" s="429"/>
      <c r="BUU51" s="429"/>
      <c r="BUV51" s="429"/>
      <c r="BUW51" s="429"/>
      <c r="BUX51" s="429"/>
      <c r="BUY51" s="429"/>
      <c r="BUZ51" s="429"/>
      <c r="BVA51" s="429"/>
      <c r="BVB51" s="429"/>
      <c r="BVC51" s="429"/>
      <c r="BVD51" s="429"/>
      <c r="BVE51" s="429"/>
      <c r="BVF51" s="429"/>
      <c r="BVG51" s="429"/>
      <c r="BVH51" s="429"/>
      <c r="BVI51" s="429"/>
      <c r="BVJ51" s="429"/>
      <c r="BVK51" s="429"/>
      <c r="BVL51" s="429"/>
      <c r="BVM51" s="429"/>
      <c r="BVN51" s="429"/>
      <c r="BVO51" s="429"/>
      <c r="BVP51" s="429"/>
      <c r="BVQ51" s="429"/>
      <c r="BVR51" s="429"/>
      <c r="BVS51" s="429"/>
      <c r="BVT51" s="429"/>
      <c r="BVU51" s="429"/>
      <c r="BVV51" s="429"/>
      <c r="BVW51" s="429"/>
      <c r="BVX51" s="429"/>
      <c r="BVY51" s="429"/>
      <c r="BVZ51" s="429"/>
      <c r="BWA51" s="429"/>
      <c r="BWB51" s="429"/>
      <c r="BWC51" s="429"/>
      <c r="BWD51" s="429"/>
      <c r="BWE51" s="429"/>
      <c r="BWF51" s="429"/>
      <c r="BWG51" s="429"/>
      <c r="BWH51" s="429"/>
      <c r="BWI51" s="429"/>
      <c r="BWJ51" s="429"/>
      <c r="BWK51" s="429"/>
      <c r="BWL51" s="429"/>
      <c r="BWM51" s="429"/>
      <c r="BWN51" s="429"/>
      <c r="BWO51" s="429"/>
      <c r="BWP51" s="429"/>
      <c r="BWQ51" s="429"/>
      <c r="BWR51" s="429"/>
      <c r="BWS51" s="429"/>
      <c r="BWT51" s="429"/>
      <c r="BWU51" s="429"/>
      <c r="BWV51" s="429"/>
      <c r="BWW51" s="429"/>
      <c r="BWX51" s="429"/>
      <c r="BWY51" s="429"/>
      <c r="BWZ51" s="429"/>
      <c r="BXA51" s="429"/>
      <c r="BXB51" s="429"/>
      <c r="BXC51" s="429"/>
      <c r="BXD51" s="429"/>
      <c r="BXE51" s="429"/>
      <c r="BXF51" s="429"/>
      <c r="BXG51" s="429"/>
      <c r="BXH51" s="429"/>
      <c r="BXI51" s="429"/>
      <c r="BXJ51" s="429"/>
      <c r="BXK51" s="429"/>
      <c r="BXL51" s="429"/>
      <c r="BXM51" s="429"/>
      <c r="BXN51" s="429"/>
      <c r="BXO51" s="429"/>
      <c r="BXP51" s="429"/>
      <c r="BXQ51" s="429"/>
      <c r="BXR51" s="429"/>
      <c r="BXS51" s="429"/>
      <c r="BXT51" s="429"/>
      <c r="BXU51" s="429"/>
      <c r="BXV51" s="429"/>
      <c r="BXW51" s="429"/>
      <c r="BXX51" s="429"/>
      <c r="BXY51" s="429"/>
      <c r="BXZ51" s="429"/>
      <c r="BYA51" s="429"/>
      <c r="BYB51" s="429"/>
      <c r="BYC51" s="429"/>
      <c r="BYD51" s="429"/>
      <c r="BYE51" s="429"/>
      <c r="BYF51" s="429"/>
      <c r="BYG51" s="429"/>
      <c r="BYH51" s="429"/>
      <c r="BYI51" s="429"/>
      <c r="BYJ51" s="429"/>
      <c r="BYK51" s="429"/>
      <c r="BYL51" s="429"/>
      <c r="BYM51" s="429"/>
      <c r="BYN51" s="429"/>
      <c r="BYO51" s="429"/>
      <c r="BYP51" s="429"/>
      <c r="BYQ51" s="429"/>
      <c r="BYR51" s="429"/>
      <c r="BYS51" s="429"/>
      <c r="BYT51" s="429"/>
      <c r="BYU51" s="429"/>
      <c r="BYV51" s="429"/>
      <c r="BYW51" s="429"/>
      <c r="BYX51" s="429"/>
      <c r="BYY51" s="429"/>
      <c r="BYZ51" s="429"/>
      <c r="BZA51" s="429"/>
      <c r="BZB51" s="429"/>
      <c r="BZC51" s="429"/>
      <c r="BZD51" s="429"/>
      <c r="BZE51" s="429"/>
      <c r="BZF51" s="429"/>
      <c r="BZG51" s="429"/>
      <c r="BZH51" s="429"/>
      <c r="BZI51" s="429"/>
      <c r="BZJ51" s="429"/>
      <c r="BZK51" s="429"/>
      <c r="BZL51" s="429"/>
      <c r="BZM51" s="429"/>
      <c r="BZN51" s="429"/>
      <c r="BZO51" s="429"/>
      <c r="BZP51" s="429"/>
      <c r="BZQ51" s="429"/>
      <c r="BZR51" s="429"/>
      <c r="BZS51" s="429"/>
      <c r="BZT51" s="429"/>
      <c r="BZU51" s="429"/>
      <c r="BZV51" s="429"/>
      <c r="BZW51" s="429"/>
      <c r="BZX51" s="429"/>
      <c r="BZY51" s="429"/>
      <c r="BZZ51" s="429"/>
      <c r="CAA51" s="429"/>
      <c r="CAB51" s="429"/>
      <c r="CAC51" s="429"/>
      <c r="CAD51" s="429"/>
      <c r="CAE51" s="429"/>
      <c r="CAF51" s="429"/>
      <c r="CAG51" s="429"/>
      <c r="CAH51" s="429"/>
      <c r="CAI51" s="429"/>
      <c r="CAJ51" s="429"/>
      <c r="CAK51" s="429"/>
      <c r="CAL51" s="429"/>
      <c r="CAM51" s="429"/>
      <c r="CAN51" s="429"/>
      <c r="CAO51" s="429"/>
      <c r="CAP51" s="429"/>
      <c r="CAQ51" s="429"/>
      <c r="CAR51" s="429"/>
      <c r="CAS51" s="429"/>
      <c r="CAT51" s="429"/>
      <c r="CAU51" s="429"/>
      <c r="CAV51" s="429"/>
      <c r="CAW51" s="429"/>
      <c r="CAX51" s="429"/>
      <c r="CAY51" s="429"/>
      <c r="CAZ51" s="429"/>
      <c r="CBA51" s="429"/>
      <c r="CBB51" s="429"/>
      <c r="CBC51" s="429"/>
      <c r="CBD51" s="429"/>
      <c r="CBE51" s="429"/>
      <c r="CBF51" s="429"/>
      <c r="CBG51" s="429"/>
      <c r="CBH51" s="429"/>
      <c r="CBI51" s="429"/>
      <c r="CBJ51" s="429"/>
      <c r="CBK51" s="429"/>
      <c r="CBL51" s="429"/>
      <c r="CBM51" s="429"/>
      <c r="CBN51" s="429"/>
      <c r="CBO51" s="429"/>
      <c r="CBP51" s="429"/>
      <c r="CBQ51" s="429"/>
      <c r="CBR51" s="429"/>
      <c r="CBS51" s="429"/>
      <c r="CBT51" s="429"/>
      <c r="CBU51" s="429"/>
      <c r="CBV51" s="429"/>
      <c r="CBW51" s="429"/>
      <c r="CBX51" s="429"/>
      <c r="CBY51" s="429"/>
      <c r="CBZ51" s="429"/>
      <c r="CCA51" s="429"/>
      <c r="CCB51" s="429"/>
      <c r="CCC51" s="429"/>
      <c r="CCD51" s="429"/>
      <c r="CCE51" s="429"/>
      <c r="CCF51" s="429"/>
      <c r="CCG51" s="429"/>
      <c r="CCH51" s="429"/>
      <c r="CCI51" s="429"/>
      <c r="CCJ51" s="429"/>
      <c r="CCK51" s="429"/>
      <c r="CCL51" s="429"/>
      <c r="CCM51" s="429"/>
      <c r="CCN51" s="429"/>
      <c r="CCO51" s="429"/>
      <c r="CCP51" s="429"/>
      <c r="CCQ51" s="429"/>
      <c r="CCR51" s="429"/>
      <c r="CCS51" s="429"/>
      <c r="CCT51" s="429"/>
      <c r="CCU51" s="429"/>
      <c r="CCV51" s="429"/>
      <c r="CCW51" s="429"/>
      <c r="CCX51" s="429"/>
      <c r="CCY51" s="429"/>
      <c r="CCZ51" s="429"/>
      <c r="CDA51" s="429"/>
      <c r="CDB51" s="429"/>
      <c r="CDC51" s="429"/>
      <c r="CDD51" s="429"/>
      <c r="CDE51" s="429"/>
      <c r="CDF51" s="429"/>
      <c r="CDG51" s="429"/>
      <c r="CDH51" s="429"/>
      <c r="CDI51" s="429"/>
      <c r="CDJ51" s="429"/>
      <c r="CDK51" s="429"/>
      <c r="CDL51" s="429"/>
      <c r="CDM51" s="429"/>
      <c r="CDN51" s="429"/>
      <c r="CDO51" s="429"/>
      <c r="CDP51" s="429"/>
      <c r="CDQ51" s="429"/>
      <c r="CDR51" s="429"/>
      <c r="CDS51" s="429"/>
      <c r="CDT51" s="429"/>
      <c r="CDU51" s="429"/>
      <c r="CDV51" s="429"/>
      <c r="CDW51" s="429"/>
      <c r="CDX51" s="429"/>
      <c r="CDY51" s="429"/>
      <c r="CDZ51" s="429"/>
      <c r="CEA51" s="429"/>
      <c r="CEB51" s="429"/>
      <c r="CEC51" s="429"/>
      <c r="CED51" s="429"/>
      <c r="CEE51" s="429"/>
      <c r="CEF51" s="429"/>
      <c r="CEG51" s="429"/>
      <c r="CEH51" s="429"/>
      <c r="CEI51" s="429"/>
      <c r="CEJ51" s="429"/>
      <c r="CEK51" s="429"/>
      <c r="CEL51" s="429"/>
      <c r="CEM51" s="429"/>
      <c r="CEN51" s="429"/>
      <c r="CEO51" s="429"/>
      <c r="CEP51" s="429"/>
      <c r="CEQ51" s="429"/>
      <c r="CER51" s="429"/>
      <c r="CES51" s="429"/>
      <c r="CET51" s="429"/>
      <c r="CEU51" s="429"/>
      <c r="CEV51" s="429"/>
      <c r="CEW51" s="429"/>
      <c r="CEX51" s="429"/>
      <c r="CEY51" s="429"/>
      <c r="CEZ51" s="429"/>
      <c r="CFA51" s="429"/>
      <c r="CFB51" s="429"/>
      <c r="CFC51" s="429"/>
      <c r="CFD51" s="429"/>
      <c r="CFE51" s="429"/>
      <c r="CFF51" s="429"/>
      <c r="CFG51" s="429"/>
      <c r="CFH51" s="429"/>
      <c r="CFI51" s="429"/>
      <c r="CFJ51" s="429"/>
      <c r="CFK51" s="429"/>
      <c r="CFL51" s="429"/>
      <c r="CFM51" s="429"/>
      <c r="CFN51" s="429"/>
      <c r="CFO51" s="429"/>
      <c r="CFP51" s="429"/>
      <c r="CFQ51" s="429"/>
      <c r="CFR51" s="429"/>
      <c r="CFS51" s="429"/>
      <c r="CFT51" s="429"/>
      <c r="CFU51" s="429"/>
      <c r="CFV51" s="429"/>
      <c r="CFW51" s="429"/>
      <c r="CFX51" s="429"/>
      <c r="CFY51" s="429"/>
      <c r="CFZ51" s="429"/>
      <c r="CGA51" s="429"/>
      <c r="CGB51" s="429"/>
      <c r="CGC51" s="429"/>
      <c r="CGD51" s="429"/>
      <c r="CGE51" s="429"/>
      <c r="CGF51" s="429"/>
      <c r="CGG51" s="429"/>
      <c r="CGH51" s="429"/>
      <c r="CGI51" s="429"/>
      <c r="CGJ51" s="429"/>
      <c r="CGK51" s="429"/>
      <c r="CGL51" s="429"/>
      <c r="CGM51" s="429"/>
      <c r="CGN51" s="429"/>
      <c r="CGO51" s="429"/>
      <c r="CGP51" s="429"/>
      <c r="CGQ51" s="429"/>
      <c r="CGR51" s="429"/>
      <c r="CGS51" s="429"/>
      <c r="CGT51" s="429"/>
      <c r="CGU51" s="429"/>
      <c r="CGV51" s="429"/>
      <c r="CGW51" s="429"/>
      <c r="CGX51" s="429"/>
      <c r="CGY51" s="429"/>
      <c r="CGZ51" s="429"/>
      <c r="CHA51" s="429"/>
      <c r="CHB51" s="429"/>
      <c r="CHC51" s="429"/>
      <c r="CHD51" s="429"/>
      <c r="CHE51" s="429"/>
      <c r="CHF51" s="429"/>
      <c r="CHG51" s="429"/>
      <c r="CHH51" s="429"/>
      <c r="CHI51" s="429"/>
      <c r="CHJ51" s="429"/>
      <c r="CHK51" s="429"/>
      <c r="CHL51" s="429"/>
      <c r="CHM51" s="429"/>
      <c r="CHN51" s="429"/>
      <c r="CHO51" s="429"/>
      <c r="CHP51" s="429"/>
      <c r="CHQ51" s="429"/>
      <c r="CHR51" s="429"/>
      <c r="CHS51" s="429"/>
      <c r="CHT51" s="429"/>
      <c r="CHU51" s="429"/>
      <c r="CHV51" s="429"/>
      <c r="CHW51" s="429"/>
      <c r="CHX51" s="429"/>
      <c r="CHY51" s="429"/>
      <c r="CHZ51" s="429"/>
      <c r="CIA51" s="429"/>
      <c r="CIB51" s="429"/>
      <c r="CIC51" s="429"/>
      <c r="CID51" s="429"/>
      <c r="CIE51" s="429"/>
      <c r="CIF51" s="429"/>
      <c r="CIG51" s="429"/>
      <c r="CIH51" s="429"/>
      <c r="CII51" s="429"/>
      <c r="CIJ51" s="429"/>
      <c r="CIK51" s="429"/>
      <c r="CIL51" s="429"/>
      <c r="CIM51" s="429"/>
      <c r="CIN51" s="429"/>
      <c r="CIO51" s="429"/>
      <c r="CIP51" s="429"/>
      <c r="CIQ51" s="429"/>
      <c r="CIR51" s="429"/>
      <c r="CIS51" s="429"/>
      <c r="CIT51" s="429"/>
      <c r="CIU51" s="429"/>
      <c r="CIV51" s="429"/>
      <c r="CIW51" s="429"/>
      <c r="CIX51" s="429"/>
      <c r="CIY51" s="429"/>
      <c r="CIZ51" s="429"/>
      <c r="CJA51" s="429"/>
      <c r="CJB51" s="429"/>
      <c r="CJC51" s="429"/>
      <c r="CJD51" s="429"/>
      <c r="CJE51" s="429"/>
      <c r="CJF51" s="429"/>
      <c r="CJG51" s="429"/>
      <c r="CJH51" s="429"/>
      <c r="CJI51" s="429"/>
      <c r="CJJ51" s="429"/>
      <c r="CJK51" s="429"/>
      <c r="CJL51" s="429"/>
      <c r="CJM51" s="429"/>
      <c r="CJN51" s="429"/>
      <c r="CJO51" s="429"/>
      <c r="CJP51" s="429"/>
      <c r="CJQ51" s="429"/>
      <c r="CJR51" s="429"/>
      <c r="CJS51" s="429"/>
      <c r="CJT51" s="429"/>
      <c r="CJU51" s="429"/>
      <c r="CJV51" s="429"/>
      <c r="CJW51" s="429"/>
      <c r="CJX51" s="429"/>
      <c r="CJY51" s="429"/>
      <c r="CJZ51" s="429"/>
      <c r="CKA51" s="429"/>
      <c r="CKB51" s="429"/>
      <c r="CKC51" s="429"/>
      <c r="CKD51" s="429"/>
      <c r="CKE51" s="429"/>
      <c r="CKF51" s="429"/>
      <c r="CKG51" s="429"/>
      <c r="CKH51" s="429"/>
      <c r="CKI51" s="429"/>
      <c r="CKJ51" s="429"/>
      <c r="CKK51" s="429"/>
      <c r="CKL51" s="429"/>
      <c r="CKM51" s="429"/>
      <c r="CKN51" s="429"/>
      <c r="CKO51" s="429"/>
      <c r="CKP51" s="429"/>
      <c r="CKQ51" s="429"/>
      <c r="CKR51" s="429"/>
      <c r="CKS51" s="429"/>
      <c r="CKT51" s="429"/>
      <c r="CKU51" s="429"/>
      <c r="CKV51" s="429"/>
      <c r="CKW51" s="429"/>
      <c r="CKX51" s="429"/>
      <c r="CKY51" s="429"/>
      <c r="CKZ51" s="429"/>
      <c r="CLA51" s="429"/>
      <c r="CLB51" s="429"/>
      <c r="CLC51" s="429"/>
      <c r="CLD51" s="429"/>
      <c r="CLE51" s="429"/>
      <c r="CLF51" s="429"/>
      <c r="CLG51" s="429"/>
      <c r="CLH51" s="429"/>
      <c r="CLI51" s="429"/>
      <c r="CLJ51" s="429"/>
      <c r="CLK51" s="429"/>
      <c r="CLL51" s="429"/>
      <c r="CLM51" s="429"/>
      <c r="CLN51" s="429"/>
      <c r="CLO51" s="429"/>
      <c r="CLP51" s="429"/>
      <c r="CLQ51" s="429"/>
      <c r="CLR51" s="429"/>
      <c r="CLS51" s="429"/>
      <c r="CLT51" s="429"/>
      <c r="CLU51" s="429"/>
      <c r="CLV51" s="429"/>
      <c r="CLW51" s="429"/>
      <c r="CLX51" s="429"/>
      <c r="CLY51" s="429"/>
      <c r="CLZ51" s="429"/>
      <c r="CMA51" s="429"/>
      <c r="CMB51" s="429"/>
      <c r="CMC51" s="429"/>
      <c r="CMD51" s="429"/>
      <c r="CME51" s="429"/>
      <c r="CMF51" s="429"/>
      <c r="CMG51" s="429"/>
      <c r="CMH51" s="429"/>
      <c r="CMI51" s="429"/>
      <c r="CMJ51" s="429"/>
      <c r="CMK51" s="429"/>
      <c r="CML51" s="429"/>
      <c r="CMM51" s="429"/>
      <c r="CMN51" s="429"/>
      <c r="CMO51" s="429"/>
      <c r="CMP51" s="429"/>
      <c r="CMQ51" s="429"/>
      <c r="CMR51" s="429"/>
      <c r="CMS51" s="429"/>
      <c r="CMT51" s="429"/>
      <c r="CMU51" s="429"/>
      <c r="CMV51" s="429"/>
      <c r="CMW51" s="429"/>
      <c r="CMX51" s="429"/>
      <c r="CMY51" s="429"/>
      <c r="CMZ51" s="429"/>
      <c r="CNA51" s="429"/>
      <c r="CNB51" s="429"/>
      <c r="CNC51" s="429"/>
      <c r="CND51" s="429"/>
      <c r="CNE51" s="429"/>
      <c r="CNF51" s="429"/>
      <c r="CNG51" s="429"/>
      <c r="CNH51" s="429"/>
      <c r="CNI51" s="429"/>
      <c r="CNJ51" s="429"/>
      <c r="CNK51" s="429"/>
      <c r="CNL51" s="429"/>
      <c r="CNM51" s="429"/>
      <c r="CNN51" s="429"/>
      <c r="CNO51" s="429"/>
      <c r="CNP51" s="429"/>
      <c r="CNQ51" s="429"/>
      <c r="CNR51" s="429"/>
      <c r="CNS51" s="429"/>
      <c r="CNT51" s="429"/>
      <c r="CNU51" s="429"/>
      <c r="CNV51" s="429"/>
      <c r="CNW51" s="429"/>
      <c r="CNX51" s="429"/>
      <c r="CNY51" s="429"/>
      <c r="CNZ51" s="429"/>
      <c r="COA51" s="429"/>
      <c r="COB51" s="429"/>
      <c r="COC51" s="429"/>
      <c r="COD51" s="429"/>
      <c r="COE51" s="429"/>
      <c r="COF51" s="429"/>
      <c r="COG51" s="429"/>
      <c r="COH51" s="429"/>
      <c r="COI51" s="429"/>
      <c r="COJ51" s="429"/>
      <c r="COK51" s="429"/>
      <c r="COL51" s="429"/>
      <c r="COM51" s="429"/>
      <c r="CON51" s="429"/>
      <c r="COO51" s="429"/>
      <c r="COP51" s="429"/>
      <c r="COQ51" s="429"/>
      <c r="COR51" s="429"/>
      <c r="COS51" s="429"/>
      <c r="COT51" s="429"/>
      <c r="COU51" s="429"/>
      <c r="COV51" s="429"/>
      <c r="COW51" s="429"/>
      <c r="COX51" s="429"/>
      <c r="COY51" s="429"/>
      <c r="COZ51" s="429"/>
      <c r="CPA51" s="429"/>
      <c r="CPB51" s="429"/>
      <c r="CPC51" s="429"/>
      <c r="CPD51" s="429"/>
      <c r="CPE51" s="429"/>
      <c r="CPF51" s="429"/>
      <c r="CPG51" s="429"/>
      <c r="CPH51" s="429"/>
      <c r="CPI51" s="429"/>
      <c r="CPJ51" s="429"/>
      <c r="CPK51" s="429"/>
      <c r="CPL51" s="429"/>
      <c r="CPM51" s="429"/>
      <c r="CPN51" s="429"/>
      <c r="CPO51" s="429"/>
      <c r="CPP51" s="429"/>
      <c r="CPQ51" s="429"/>
      <c r="CPR51" s="429"/>
      <c r="CPS51" s="429"/>
      <c r="CPT51" s="429"/>
      <c r="CPU51" s="429"/>
      <c r="CPV51" s="429"/>
      <c r="CPW51" s="429"/>
      <c r="CPX51" s="429"/>
      <c r="CPY51" s="429"/>
      <c r="CPZ51" s="429"/>
      <c r="CQA51" s="429"/>
      <c r="CQB51" s="429"/>
      <c r="CQC51" s="429"/>
      <c r="CQD51" s="429"/>
      <c r="CQE51" s="429"/>
      <c r="CQF51" s="429"/>
      <c r="CQG51" s="429"/>
      <c r="CQH51" s="429"/>
      <c r="CQI51" s="429"/>
      <c r="CQJ51" s="429"/>
      <c r="CQK51" s="429"/>
      <c r="CQL51" s="429"/>
      <c r="CQM51" s="429"/>
      <c r="CQN51" s="429"/>
      <c r="CQO51" s="429"/>
      <c r="CQP51" s="429"/>
      <c r="CQQ51" s="429"/>
      <c r="CQR51" s="429"/>
      <c r="CQS51" s="429"/>
      <c r="CQT51" s="429"/>
      <c r="CQU51" s="429"/>
      <c r="CQV51" s="429"/>
      <c r="CQW51" s="429"/>
      <c r="CQX51" s="429"/>
      <c r="CQY51" s="429"/>
      <c r="CQZ51" s="429"/>
      <c r="CRA51" s="429"/>
      <c r="CRB51" s="429"/>
      <c r="CRC51" s="429"/>
      <c r="CRD51" s="429"/>
      <c r="CRE51" s="429"/>
      <c r="CRF51" s="429"/>
      <c r="CRG51" s="429"/>
      <c r="CRH51" s="429"/>
      <c r="CRI51" s="429"/>
      <c r="CRJ51" s="429"/>
      <c r="CRK51" s="429"/>
      <c r="CRL51" s="429"/>
      <c r="CRM51" s="429"/>
      <c r="CRN51" s="429"/>
      <c r="CRO51" s="429"/>
      <c r="CRP51" s="429"/>
      <c r="CRQ51" s="429"/>
      <c r="CRR51" s="429"/>
      <c r="CRS51" s="429"/>
      <c r="CRT51" s="429"/>
      <c r="CRU51" s="429"/>
      <c r="CRV51" s="429"/>
      <c r="CRW51" s="429"/>
      <c r="CRX51" s="429"/>
      <c r="CRY51" s="429"/>
      <c r="CRZ51" s="429"/>
      <c r="CSA51" s="429"/>
      <c r="CSB51" s="429"/>
      <c r="CSC51" s="429"/>
      <c r="CSD51" s="429"/>
      <c r="CSE51" s="429"/>
      <c r="CSF51" s="429"/>
      <c r="CSG51" s="429"/>
      <c r="CSH51" s="429"/>
      <c r="CSI51" s="429"/>
      <c r="CSJ51" s="429"/>
      <c r="CSK51" s="429"/>
      <c r="CSL51" s="429"/>
      <c r="CSM51" s="429"/>
      <c r="CSN51" s="429"/>
      <c r="CSO51" s="429"/>
      <c r="CSP51" s="429"/>
      <c r="CSQ51" s="429"/>
      <c r="CSR51" s="429"/>
      <c r="CSS51" s="429"/>
      <c r="CST51" s="429"/>
      <c r="CSU51" s="429"/>
      <c r="CSV51" s="429"/>
      <c r="CSW51" s="429"/>
      <c r="CSX51" s="429"/>
      <c r="CSY51" s="429"/>
      <c r="CSZ51" s="429"/>
      <c r="CTA51" s="429"/>
      <c r="CTB51" s="429"/>
      <c r="CTC51" s="429"/>
      <c r="CTD51" s="429"/>
      <c r="CTE51" s="429"/>
      <c r="CTF51" s="429"/>
      <c r="CTG51" s="429"/>
      <c r="CTH51" s="429"/>
      <c r="CTI51" s="429"/>
      <c r="CTJ51" s="429"/>
      <c r="CTK51" s="429"/>
      <c r="CTL51" s="429"/>
      <c r="CTM51" s="429"/>
      <c r="CTN51" s="429"/>
      <c r="CTO51" s="429"/>
      <c r="CTP51" s="429"/>
      <c r="CTQ51" s="429"/>
      <c r="CTR51" s="429"/>
      <c r="CTS51" s="429"/>
      <c r="CTT51" s="429"/>
      <c r="CTU51" s="429"/>
      <c r="CTV51" s="429"/>
      <c r="CTW51" s="429"/>
      <c r="CTX51" s="429"/>
      <c r="CTY51" s="429"/>
      <c r="CTZ51" s="429"/>
      <c r="CUA51" s="429"/>
      <c r="CUB51" s="429"/>
      <c r="CUC51" s="429"/>
      <c r="CUD51" s="429"/>
      <c r="CUE51" s="429"/>
      <c r="CUF51" s="429"/>
      <c r="CUG51" s="429"/>
      <c r="CUH51" s="429"/>
      <c r="CUI51" s="429"/>
      <c r="CUJ51" s="429"/>
      <c r="CUK51" s="429"/>
      <c r="CUL51" s="429"/>
      <c r="CUM51" s="429"/>
      <c r="CUN51" s="429"/>
      <c r="CUO51" s="429"/>
      <c r="CUP51" s="429"/>
      <c r="CUQ51" s="429"/>
      <c r="CUR51" s="429"/>
      <c r="CUS51" s="429"/>
      <c r="CUT51" s="429"/>
      <c r="CUU51" s="429"/>
      <c r="CUV51" s="429"/>
      <c r="CUW51" s="429"/>
      <c r="CUX51" s="429"/>
      <c r="CUY51" s="429"/>
      <c r="CUZ51" s="429"/>
      <c r="CVA51" s="429"/>
      <c r="CVB51" s="429"/>
      <c r="CVC51" s="429"/>
      <c r="CVD51" s="429"/>
      <c r="CVE51" s="429"/>
      <c r="CVF51" s="429"/>
      <c r="CVG51" s="429"/>
      <c r="CVH51" s="429"/>
      <c r="CVI51" s="429"/>
      <c r="CVJ51" s="429"/>
      <c r="CVK51" s="429"/>
      <c r="CVL51" s="429"/>
      <c r="CVM51" s="429"/>
      <c r="CVN51" s="429"/>
      <c r="CVO51" s="429"/>
      <c r="CVP51" s="429"/>
      <c r="CVQ51" s="429"/>
      <c r="CVR51" s="429"/>
      <c r="CVS51" s="429"/>
      <c r="CVT51" s="429"/>
      <c r="CVU51" s="429"/>
      <c r="CVV51" s="429"/>
      <c r="CVW51" s="429"/>
      <c r="CVX51" s="429"/>
      <c r="CVY51" s="429"/>
      <c r="CVZ51" s="429"/>
      <c r="CWA51" s="429"/>
      <c r="CWB51" s="429"/>
      <c r="CWC51" s="429"/>
      <c r="CWD51" s="429"/>
      <c r="CWE51" s="429"/>
      <c r="CWF51" s="429"/>
      <c r="CWG51" s="429"/>
      <c r="CWH51" s="429"/>
      <c r="CWI51" s="429"/>
      <c r="CWJ51" s="429"/>
      <c r="CWK51" s="429"/>
      <c r="CWL51" s="429"/>
      <c r="CWM51" s="429"/>
      <c r="CWN51" s="429"/>
      <c r="CWO51" s="429"/>
      <c r="CWP51" s="429"/>
      <c r="CWQ51" s="429"/>
      <c r="CWR51" s="429"/>
      <c r="CWS51" s="429"/>
      <c r="CWT51" s="429"/>
      <c r="CWU51" s="429"/>
      <c r="CWV51" s="429"/>
      <c r="CWW51" s="429"/>
      <c r="CWX51" s="429"/>
      <c r="CWY51" s="429"/>
      <c r="CWZ51" s="429"/>
      <c r="CXA51" s="429"/>
      <c r="CXB51" s="429"/>
      <c r="CXC51" s="429"/>
      <c r="CXD51" s="429"/>
      <c r="CXE51" s="429"/>
      <c r="CXF51" s="429"/>
      <c r="CXG51" s="429"/>
      <c r="CXH51" s="429"/>
      <c r="CXI51" s="429"/>
      <c r="CXJ51" s="429"/>
      <c r="CXK51" s="429"/>
      <c r="CXL51" s="429"/>
      <c r="CXM51" s="429"/>
      <c r="CXN51" s="429"/>
      <c r="CXO51" s="429"/>
      <c r="CXP51" s="429"/>
      <c r="CXQ51" s="429"/>
      <c r="CXR51" s="429"/>
      <c r="CXS51" s="429"/>
      <c r="CXT51" s="429"/>
      <c r="CXU51" s="429"/>
      <c r="CXV51" s="429"/>
      <c r="CXW51" s="429"/>
      <c r="CXX51" s="429"/>
      <c r="CXY51" s="429"/>
      <c r="CXZ51" s="429"/>
      <c r="CYA51" s="429"/>
      <c r="CYB51" s="429"/>
      <c r="CYC51" s="429"/>
      <c r="CYD51" s="429"/>
      <c r="CYE51" s="429"/>
      <c r="CYF51" s="429"/>
      <c r="CYG51" s="429"/>
      <c r="CYH51" s="429"/>
      <c r="CYI51" s="429"/>
      <c r="CYJ51" s="429"/>
      <c r="CYK51" s="429"/>
      <c r="CYL51" s="429"/>
      <c r="CYM51" s="429"/>
      <c r="CYN51" s="429"/>
      <c r="CYO51" s="429"/>
      <c r="CYP51" s="429"/>
      <c r="CYQ51" s="429"/>
      <c r="CYR51" s="429"/>
      <c r="CYS51" s="429"/>
      <c r="CYT51" s="429"/>
      <c r="CYU51" s="429"/>
      <c r="CYV51" s="429"/>
      <c r="CYW51" s="429"/>
      <c r="CYX51" s="429"/>
      <c r="CYY51" s="429"/>
      <c r="CYZ51" s="429"/>
      <c r="CZA51" s="429"/>
      <c r="CZB51" s="429"/>
      <c r="CZC51" s="429"/>
      <c r="CZD51" s="429"/>
      <c r="CZE51" s="429"/>
      <c r="CZF51" s="429"/>
      <c r="CZG51" s="429"/>
      <c r="CZH51" s="429"/>
      <c r="CZI51" s="429"/>
      <c r="CZJ51" s="429"/>
      <c r="CZK51" s="429"/>
      <c r="CZL51" s="429"/>
      <c r="CZM51" s="429"/>
      <c r="CZN51" s="429"/>
      <c r="CZO51" s="429"/>
      <c r="CZP51" s="429"/>
      <c r="CZQ51" s="429"/>
      <c r="CZR51" s="429"/>
      <c r="CZS51" s="429"/>
      <c r="CZT51" s="429"/>
      <c r="CZU51" s="429"/>
      <c r="CZV51" s="429"/>
      <c r="CZW51" s="429"/>
      <c r="CZX51" s="429"/>
      <c r="CZY51" s="429"/>
      <c r="CZZ51" s="429"/>
      <c r="DAA51" s="429"/>
      <c r="DAB51" s="429"/>
      <c r="DAC51" s="429"/>
      <c r="DAD51" s="429"/>
      <c r="DAE51" s="429"/>
      <c r="DAF51" s="429"/>
      <c r="DAG51" s="429"/>
      <c r="DAH51" s="429"/>
      <c r="DAI51" s="429"/>
      <c r="DAJ51" s="429"/>
      <c r="DAK51" s="429"/>
      <c r="DAL51" s="429"/>
      <c r="DAM51" s="429"/>
      <c r="DAN51" s="429"/>
      <c r="DAO51" s="429"/>
      <c r="DAP51" s="429"/>
      <c r="DAQ51" s="429"/>
      <c r="DAR51" s="429"/>
      <c r="DAS51" s="429"/>
      <c r="DAT51" s="429"/>
      <c r="DAU51" s="429"/>
      <c r="DAV51" s="429"/>
      <c r="DAW51" s="429"/>
      <c r="DAX51" s="429"/>
      <c r="DAY51" s="429"/>
      <c r="DAZ51" s="429"/>
      <c r="DBA51" s="429"/>
      <c r="DBB51" s="429"/>
      <c r="DBC51" s="429"/>
      <c r="DBD51" s="429"/>
      <c r="DBE51" s="429"/>
      <c r="DBF51" s="429"/>
      <c r="DBG51" s="429"/>
      <c r="DBH51" s="429"/>
      <c r="DBI51" s="429"/>
      <c r="DBJ51" s="429"/>
      <c r="DBK51" s="429"/>
      <c r="DBL51" s="429"/>
      <c r="DBM51" s="429"/>
      <c r="DBN51" s="429"/>
      <c r="DBO51" s="429"/>
      <c r="DBP51" s="429"/>
      <c r="DBQ51" s="429"/>
      <c r="DBR51" s="429"/>
      <c r="DBS51" s="429"/>
      <c r="DBT51" s="429"/>
      <c r="DBU51" s="429"/>
      <c r="DBV51" s="429"/>
      <c r="DBW51" s="429"/>
      <c r="DBX51" s="429"/>
      <c r="DBY51" s="429"/>
      <c r="DBZ51" s="429"/>
      <c r="DCA51" s="429"/>
      <c r="DCB51" s="429"/>
      <c r="DCC51" s="429"/>
      <c r="DCD51" s="429"/>
      <c r="DCE51" s="429"/>
      <c r="DCF51" s="429"/>
      <c r="DCG51" s="429"/>
      <c r="DCH51" s="429"/>
      <c r="DCI51" s="429"/>
      <c r="DCJ51" s="429"/>
      <c r="DCK51" s="429"/>
      <c r="DCL51" s="429"/>
      <c r="DCM51" s="429"/>
      <c r="DCN51" s="429"/>
      <c r="DCO51" s="429"/>
      <c r="DCP51" s="429"/>
      <c r="DCQ51" s="429"/>
      <c r="DCR51" s="429"/>
      <c r="DCS51" s="429"/>
      <c r="DCT51" s="429"/>
      <c r="DCU51" s="429"/>
      <c r="DCV51" s="429"/>
      <c r="DCW51" s="429"/>
      <c r="DCX51" s="429"/>
      <c r="DCY51" s="429"/>
      <c r="DCZ51" s="429"/>
      <c r="DDA51" s="429"/>
      <c r="DDB51" s="429"/>
      <c r="DDC51" s="429"/>
      <c r="DDD51" s="429"/>
      <c r="DDE51" s="429"/>
      <c r="DDF51" s="429"/>
      <c r="DDG51" s="429"/>
      <c r="DDH51" s="429"/>
      <c r="DDI51" s="429"/>
      <c r="DDJ51" s="429"/>
      <c r="DDK51" s="429"/>
      <c r="DDL51" s="429"/>
      <c r="DDM51" s="429"/>
      <c r="DDN51" s="429"/>
      <c r="DDO51" s="429"/>
      <c r="DDP51" s="429"/>
      <c r="DDQ51" s="429"/>
      <c r="DDR51" s="429"/>
      <c r="DDS51" s="429"/>
      <c r="DDT51" s="429"/>
      <c r="DDU51" s="429"/>
      <c r="DDV51" s="429"/>
      <c r="DDW51" s="429"/>
      <c r="DDX51" s="429"/>
      <c r="DDY51" s="429"/>
      <c r="DDZ51" s="429"/>
      <c r="DEA51" s="429"/>
      <c r="DEB51" s="429"/>
      <c r="DEC51" s="429"/>
      <c r="DED51" s="429"/>
      <c r="DEE51" s="429"/>
      <c r="DEF51" s="429"/>
      <c r="DEG51" s="429"/>
      <c r="DEH51" s="429"/>
      <c r="DEI51" s="429"/>
      <c r="DEJ51" s="429"/>
      <c r="DEK51" s="429"/>
      <c r="DEL51" s="429"/>
      <c r="DEM51" s="429"/>
      <c r="DEN51" s="429"/>
      <c r="DEO51" s="429"/>
      <c r="DEP51" s="429"/>
      <c r="DEQ51" s="429"/>
      <c r="DER51" s="429"/>
      <c r="DES51" s="429"/>
      <c r="DET51" s="429"/>
      <c r="DEU51" s="429"/>
      <c r="DEV51" s="429"/>
      <c r="DEW51" s="429"/>
      <c r="DEX51" s="429"/>
      <c r="DEY51" s="429"/>
      <c r="DEZ51" s="429"/>
      <c r="DFA51" s="429"/>
      <c r="DFB51" s="429"/>
      <c r="DFC51" s="429"/>
      <c r="DFD51" s="429"/>
      <c r="DFE51" s="429"/>
      <c r="DFF51" s="429"/>
      <c r="DFG51" s="429"/>
      <c r="DFH51" s="429"/>
      <c r="DFI51" s="429"/>
      <c r="DFJ51" s="429"/>
      <c r="DFK51" s="429"/>
      <c r="DFL51" s="429"/>
      <c r="DFM51" s="429"/>
      <c r="DFN51" s="429"/>
      <c r="DFO51" s="429"/>
      <c r="DFP51" s="429"/>
      <c r="DFQ51" s="429"/>
      <c r="DFR51" s="429"/>
      <c r="DFS51" s="429"/>
      <c r="DFT51" s="429"/>
      <c r="DFU51" s="429"/>
      <c r="DFV51" s="429"/>
      <c r="DFW51" s="429"/>
      <c r="DFX51" s="429"/>
      <c r="DFY51" s="429"/>
      <c r="DFZ51" s="429"/>
      <c r="DGA51" s="429"/>
      <c r="DGB51" s="429"/>
      <c r="DGC51" s="429"/>
      <c r="DGD51" s="429"/>
      <c r="DGE51" s="429"/>
      <c r="DGF51" s="429"/>
      <c r="DGG51" s="429"/>
      <c r="DGH51" s="429"/>
      <c r="DGI51" s="429"/>
      <c r="DGJ51" s="429"/>
      <c r="DGK51" s="429"/>
      <c r="DGL51" s="429"/>
      <c r="DGM51" s="429"/>
      <c r="DGN51" s="429"/>
      <c r="DGO51" s="429"/>
      <c r="DGP51" s="429"/>
      <c r="DGQ51" s="429"/>
      <c r="DGR51" s="429"/>
      <c r="DGS51" s="429"/>
      <c r="DGT51" s="429"/>
      <c r="DGU51" s="429"/>
      <c r="DGV51" s="429"/>
      <c r="DGW51" s="429"/>
      <c r="DGX51" s="429"/>
      <c r="DGY51" s="429"/>
      <c r="DGZ51" s="429"/>
      <c r="DHA51" s="429"/>
      <c r="DHB51" s="429"/>
      <c r="DHC51" s="429"/>
      <c r="DHD51" s="429"/>
      <c r="DHE51" s="429"/>
      <c r="DHF51" s="429"/>
      <c r="DHG51" s="429"/>
      <c r="DHH51" s="429"/>
      <c r="DHI51" s="429"/>
      <c r="DHJ51" s="429"/>
      <c r="DHK51" s="429"/>
      <c r="DHL51" s="429"/>
      <c r="DHM51" s="429"/>
      <c r="DHN51" s="429"/>
      <c r="DHO51" s="429"/>
      <c r="DHP51" s="429"/>
      <c r="DHQ51" s="429"/>
      <c r="DHR51" s="429"/>
      <c r="DHS51" s="429"/>
      <c r="DHT51" s="429"/>
      <c r="DHU51" s="429"/>
      <c r="DHV51" s="429"/>
      <c r="DHW51" s="429"/>
      <c r="DHX51" s="429"/>
      <c r="DHY51" s="429"/>
      <c r="DHZ51" s="429"/>
      <c r="DIA51" s="429"/>
      <c r="DIB51" s="429"/>
      <c r="DIC51" s="429"/>
      <c r="DID51" s="429"/>
      <c r="DIE51" s="429"/>
      <c r="DIF51" s="429"/>
      <c r="DIG51" s="429"/>
      <c r="DIH51" s="429"/>
      <c r="DII51" s="429"/>
      <c r="DIJ51" s="429"/>
      <c r="DIK51" s="429"/>
      <c r="DIL51" s="429"/>
      <c r="DIM51" s="429"/>
      <c r="DIN51" s="429"/>
      <c r="DIO51" s="429"/>
      <c r="DIP51" s="429"/>
      <c r="DIQ51" s="429"/>
      <c r="DIR51" s="429"/>
      <c r="DIS51" s="429"/>
      <c r="DIT51" s="429"/>
      <c r="DIU51" s="429"/>
      <c r="DIV51" s="429"/>
      <c r="DIW51" s="429"/>
      <c r="DIX51" s="429"/>
      <c r="DIY51" s="429"/>
      <c r="DIZ51" s="429"/>
      <c r="DJA51" s="429"/>
      <c r="DJB51" s="429"/>
      <c r="DJC51" s="429"/>
      <c r="DJD51" s="429"/>
      <c r="DJE51" s="429"/>
      <c r="DJF51" s="429"/>
      <c r="DJG51" s="429"/>
      <c r="DJH51" s="429"/>
      <c r="DJI51" s="429"/>
      <c r="DJJ51" s="429"/>
      <c r="DJK51" s="429"/>
      <c r="DJL51" s="429"/>
      <c r="DJM51" s="429"/>
      <c r="DJN51" s="429"/>
      <c r="DJO51" s="429"/>
      <c r="DJP51" s="429"/>
      <c r="DJQ51" s="429"/>
      <c r="DJR51" s="429"/>
      <c r="DJS51" s="429"/>
      <c r="DJT51" s="429"/>
      <c r="DJU51" s="429"/>
      <c r="DJV51" s="429"/>
      <c r="DJW51" s="429"/>
      <c r="DJX51" s="429"/>
      <c r="DJY51" s="429"/>
      <c r="DJZ51" s="429"/>
      <c r="DKA51" s="429"/>
      <c r="DKB51" s="429"/>
      <c r="DKC51" s="429"/>
      <c r="DKD51" s="429"/>
      <c r="DKE51" s="429"/>
      <c r="DKF51" s="429"/>
      <c r="DKG51" s="429"/>
      <c r="DKH51" s="429"/>
      <c r="DKI51" s="429"/>
      <c r="DKJ51" s="429"/>
      <c r="DKK51" s="429"/>
      <c r="DKL51" s="429"/>
      <c r="DKM51" s="429"/>
      <c r="DKN51" s="429"/>
      <c r="DKO51" s="429"/>
      <c r="DKP51" s="429"/>
      <c r="DKQ51" s="429"/>
      <c r="DKR51" s="429"/>
      <c r="DKS51" s="429"/>
      <c r="DKT51" s="429"/>
      <c r="DKU51" s="429"/>
      <c r="DKV51" s="429"/>
      <c r="DKW51" s="429"/>
      <c r="DKX51" s="429"/>
      <c r="DKY51" s="429"/>
      <c r="DKZ51" s="429"/>
      <c r="DLA51" s="429"/>
      <c r="DLB51" s="429"/>
      <c r="DLC51" s="429"/>
      <c r="DLD51" s="429"/>
      <c r="DLE51" s="429"/>
      <c r="DLF51" s="429"/>
      <c r="DLG51" s="429"/>
      <c r="DLH51" s="429"/>
      <c r="DLI51" s="429"/>
      <c r="DLJ51" s="429"/>
      <c r="DLK51" s="429"/>
      <c r="DLL51" s="429"/>
      <c r="DLM51" s="429"/>
      <c r="DLN51" s="429"/>
      <c r="DLO51" s="429"/>
      <c r="DLP51" s="429"/>
      <c r="DLQ51" s="429"/>
      <c r="DLR51" s="429"/>
      <c r="DLS51" s="429"/>
      <c r="DLT51" s="429"/>
      <c r="DLU51" s="429"/>
      <c r="DLV51" s="429"/>
      <c r="DLW51" s="429"/>
      <c r="DLX51" s="429"/>
      <c r="DLY51" s="429"/>
      <c r="DLZ51" s="429"/>
      <c r="DMA51" s="429"/>
      <c r="DMB51" s="429"/>
      <c r="DMC51" s="429"/>
      <c r="DMD51" s="429"/>
      <c r="DME51" s="429"/>
      <c r="DMF51" s="429"/>
      <c r="DMG51" s="429"/>
      <c r="DMH51" s="429"/>
      <c r="DMI51" s="429"/>
      <c r="DMJ51" s="429"/>
      <c r="DMK51" s="429"/>
      <c r="DML51" s="429"/>
      <c r="DMM51" s="429"/>
      <c r="DMN51" s="429"/>
      <c r="DMO51" s="429"/>
      <c r="DMP51" s="429"/>
      <c r="DMQ51" s="429"/>
      <c r="DMR51" s="429"/>
      <c r="DMS51" s="429"/>
      <c r="DMT51" s="429"/>
      <c r="DMU51" s="429"/>
      <c r="DMV51" s="429"/>
      <c r="DMW51" s="429"/>
      <c r="DMX51" s="429"/>
      <c r="DMY51" s="429"/>
      <c r="DMZ51" s="429"/>
      <c r="DNA51" s="429"/>
      <c r="DNB51" s="429"/>
      <c r="DNC51" s="429"/>
      <c r="DND51" s="429"/>
      <c r="DNE51" s="429"/>
      <c r="DNF51" s="429"/>
      <c r="DNG51" s="429"/>
      <c r="DNH51" s="429"/>
      <c r="DNI51" s="429"/>
      <c r="DNJ51" s="429"/>
      <c r="DNK51" s="429"/>
      <c r="DNL51" s="429"/>
      <c r="DNM51" s="429"/>
      <c r="DNN51" s="429"/>
      <c r="DNO51" s="429"/>
      <c r="DNP51" s="429"/>
      <c r="DNQ51" s="429"/>
      <c r="DNR51" s="429"/>
      <c r="DNS51" s="429"/>
      <c r="DNT51" s="429"/>
      <c r="DNU51" s="429"/>
      <c r="DNV51" s="429"/>
      <c r="DNW51" s="429"/>
      <c r="DNX51" s="429"/>
      <c r="DNY51" s="429"/>
      <c r="DNZ51" s="429"/>
      <c r="DOA51" s="429"/>
      <c r="DOB51" s="429"/>
      <c r="DOC51" s="429"/>
      <c r="DOD51" s="429"/>
      <c r="DOE51" s="429"/>
      <c r="DOF51" s="429"/>
      <c r="DOG51" s="429"/>
      <c r="DOH51" s="429"/>
      <c r="DOI51" s="429"/>
      <c r="DOJ51" s="429"/>
      <c r="DOK51" s="429"/>
      <c r="DOL51" s="429"/>
      <c r="DOM51" s="429"/>
      <c r="DON51" s="429"/>
      <c r="DOO51" s="429"/>
      <c r="DOP51" s="429"/>
      <c r="DOQ51" s="429"/>
      <c r="DOR51" s="429"/>
      <c r="DOS51" s="429"/>
      <c r="DOT51" s="429"/>
      <c r="DOU51" s="429"/>
      <c r="DOV51" s="429"/>
      <c r="DOW51" s="429"/>
      <c r="DOX51" s="429"/>
      <c r="DOY51" s="429"/>
      <c r="DOZ51" s="429"/>
      <c r="DPA51" s="429"/>
      <c r="DPB51" s="429"/>
      <c r="DPC51" s="429"/>
      <c r="DPD51" s="429"/>
      <c r="DPE51" s="429"/>
      <c r="DPF51" s="429"/>
      <c r="DPG51" s="429"/>
      <c r="DPH51" s="429"/>
      <c r="DPI51" s="429"/>
      <c r="DPJ51" s="429"/>
      <c r="DPK51" s="429"/>
      <c r="DPL51" s="429"/>
      <c r="DPM51" s="429"/>
      <c r="DPN51" s="429"/>
      <c r="DPO51" s="429"/>
      <c r="DPP51" s="429"/>
      <c r="DPQ51" s="429"/>
      <c r="DPR51" s="429"/>
      <c r="DPS51" s="429"/>
      <c r="DPT51" s="429"/>
      <c r="DPU51" s="429"/>
      <c r="DPV51" s="429"/>
      <c r="DPW51" s="429"/>
      <c r="DPX51" s="429"/>
      <c r="DPY51" s="429"/>
      <c r="DPZ51" s="429"/>
      <c r="DQA51" s="429"/>
      <c r="DQB51" s="429"/>
      <c r="DQC51" s="429"/>
      <c r="DQD51" s="429"/>
      <c r="DQE51" s="429"/>
      <c r="DQF51" s="429"/>
      <c r="DQG51" s="429"/>
      <c r="DQH51" s="429"/>
      <c r="DQI51" s="429"/>
      <c r="DQJ51" s="429"/>
      <c r="DQK51" s="429"/>
      <c r="DQL51" s="429"/>
      <c r="DQM51" s="429"/>
      <c r="DQN51" s="429"/>
      <c r="DQO51" s="429"/>
      <c r="DQP51" s="429"/>
      <c r="DQQ51" s="429"/>
      <c r="DQR51" s="429"/>
      <c r="DQS51" s="429"/>
      <c r="DQT51" s="429"/>
      <c r="DQU51" s="429"/>
      <c r="DQV51" s="429"/>
      <c r="DQW51" s="429"/>
      <c r="DQX51" s="429"/>
      <c r="DQY51" s="429"/>
      <c r="DQZ51" s="429"/>
      <c r="DRA51" s="429"/>
      <c r="DRB51" s="429"/>
      <c r="DRC51" s="429"/>
      <c r="DRD51" s="429"/>
      <c r="DRE51" s="429"/>
      <c r="DRF51" s="429"/>
      <c r="DRG51" s="429"/>
      <c r="DRH51" s="429"/>
      <c r="DRI51" s="429"/>
      <c r="DRJ51" s="429"/>
      <c r="DRK51" s="429"/>
      <c r="DRL51" s="429"/>
      <c r="DRM51" s="429"/>
      <c r="DRN51" s="429"/>
      <c r="DRO51" s="429"/>
      <c r="DRP51" s="429"/>
      <c r="DRQ51" s="429"/>
      <c r="DRR51" s="429"/>
      <c r="DRS51" s="429"/>
      <c r="DRT51" s="429"/>
      <c r="DRU51" s="429"/>
      <c r="DRV51" s="429"/>
      <c r="DRW51" s="429"/>
      <c r="DRX51" s="429"/>
      <c r="DRY51" s="429"/>
      <c r="DRZ51" s="429"/>
      <c r="DSA51" s="429"/>
      <c r="DSB51" s="429"/>
      <c r="DSC51" s="429"/>
      <c r="DSD51" s="429"/>
      <c r="DSE51" s="429"/>
      <c r="DSF51" s="429"/>
      <c r="DSG51" s="429"/>
      <c r="DSH51" s="429"/>
      <c r="DSI51" s="429"/>
      <c r="DSJ51" s="429"/>
      <c r="DSK51" s="429"/>
      <c r="DSL51" s="429"/>
      <c r="DSM51" s="429"/>
      <c r="DSN51" s="429"/>
      <c r="DSO51" s="429"/>
      <c r="DSP51" s="429"/>
      <c r="DSQ51" s="429"/>
      <c r="DSR51" s="429"/>
      <c r="DSS51" s="429"/>
      <c r="DST51" s="429"/>
      <c r="DSU51" s="429"/>
      <c r="DSV51" s="429"/>
      <c r="DSW51" s="429"/>
      <c r="DSX51" s="429"/>
      <c r="DSY51" s="429"/>
      <c r="DSZ51" s="429"/>
      <c r="DTA51" s="429"/>
      <c r="DTB51" s="429"/>
      <c r="DTC51" s="429"/>
      <c r="DTD51" s="429"/>
      <c r="DTE51" s="429"/>
      <c r="DTF51" s="429"/>
      <c r="DTG51" s="429"/>
      <c r="DTH51" s="429"/>
      <c r="DTI51" s="429"/>
      <c r="DTJ51" s="429"/>
      <c r="DTK51" s="429"/>
      <c r="DTL51" s="429"/>
      <c r="DTM51" s="429"/>
      <c r="DTN51" s="429"/>
      <c r="DTO51" s="429"/>
      <c r="DTP51" s="429"/>
      <c r="DTQ51" s="429"/>
      <c r="DTR51" s="429"/>
      <c r="DTS51" s="429"/>
      <c r="DTT51" s="429"/>
      <c r="DTU51" s="429"/>
      <c r="DTV51" s="429"/>
      <c r="DTW51" s="429"/>
      <c r="DTX51" s="429"/>
      <c r="DTY51" s="429"/>
      <c r="DTZ51" s="429"/>
      <c r="DUA51" s="429"/>
      <c r="DUB51" s="429"/>
      <c r="DUC51" s="429"/>
      <c r="DUD51" s="429"/>
      <c r="DUE51" s="429"/>
      <c r="DUF51" s="429"/>
      <c r="DUG51" s="429"/>
      <c r="DUH51" s="429"/>
      <c r="DUI51" s="429"/>
      <c r="DUJ51" s="429"/>
      <c r="DUK51" s="429"/>
      <c r="DUL51" s="429"/>
      <c r="DUM51" s="429"/>
      <c r="DUN51" s="429"/>
      <c r="DUO51" s="429"/>
      <c r="DUP51" s="429"/>
      <c r="DUQ51" s="429"/>
      <c r="DUR51" s="429"/>
      <c r="DUS51" s="429"/>
      <c r="DUT51" s="429"/>
      <c r="DUU51" s="429"/>
      <c r="DUV51" s="429"/>
      <c r="DUW51" s="429"/>
      <c r="DUX51" s="429"/>
      <c r="DUY51" s="429"/>
      <c r="DUZ51" s="429"/>
      <c r="DVA51" s="429"/>
      <c r="DVB51" s="429"/>
      <c r="DVC51" s="429"/>
      <c r="DVD51" s="429"/>
      <c r="DVE51" s="429"/>
      <c r="DVF51" s="429"/>
      <c r="DVG51" s="429"/>
      <c r="DVH51" s="429"/>
      <c r="DVI51" s="429"/>
      <c r="DVJ51" s="429"/>
      <c r="DVK51" s="429"/>
      <c r="DVL51" s="429"/>
      <c r="DVM51" s="429"/>
      <c r="DVN51" s="429"/>
      <c r="DVO51" s="429"/>
      <c r="DVP51" s="429"/>
      <c r="DVQ51" s="429"/>
      <c r="DVR51" s="429"/>
      <c r="DVS51" s="429"/>
      <c r="DVT51" s="429"/>
      <c r="DVU51" s="429"/>
      <c r="DVV51" s="429"/>
      <c r="DVW51" s="429"/>
      <c r="DVX51" s="429"/>
      <c r="DVY51" s="429"/>
      <c r="DVZ51" s="429"/>
      <c r="DWA51" s="429"/>
      <c r="DWB51" s="429"/>
      <c r="DWC51" s="429"/>
      <c r="DWD51" s="429"/>
      <c r="DWE51" s="429"/>
      <c r="DWF51" s="429"/>
      <c r="DWG51" s="429"/>
      <c r="DWH51" s="429"/>
      <c r="DWI51" s="429"/>
      <c r="DWJ51" s="429"/>
      <c r="DWK51" s="429"/>
      <c r="DWL51" s="429"/>
      <c r="DWM51" s="429"/>
      <c r="DWN51" s="429"/>
      <c r="DWO51" s="429"/>
      <c r="DWP51" s="429"/>
      <c r="DWQ51" s="429"/>
      <c r="DWR51" s="429"/>
      <c r="DWS51" s="429"/>
      <c r="DWT51" s="429"/>
      <c r="DWU51" s="429"/>
      <c r="DWV51" s="429"/>
      <c r="DWW51" s="429"/>
      <c r="DWX51" s="429"/>
      <c r="DWY51" s="429"/>
      <c r="DWZ51" s="429"/>
      <c r="DXA51" s="429"/>
      <c r="DXB51" s="429"/>
      <c r="DXC51" s="429"/>
      <c r="DXD51" s="429"/>
      <c r="DXE51" s="429"/>
      <c r="DXF51" s="429"/>
      <c r="DXG51" s="429"/>
      <c r="DXH51" s="429"/>
      <c r="DXI51" s="429"/>
      <c r="DXJ51" s="429"/>
      <c r="DXK51" s="429"/>
      <c r="DXL51" s="429"/>
      <c r="DXM51" s="429"/>
      <c r="DXN51" s="429"/>
      <c r="DXO51" s="429"/>
      <c r="DXP51" s="429"/>
      <c r="DXQ51" s="429"/>
      <c r="DXR51" s="429"/>
      <c r="DXS51" s="429"/>
      <c r="DXT51" s="429"/>
      <c r="DXU51" s="429"/>
      <c r="DXV51" s="429"/>
      <c r="DXW51" s="429"/>
      <c r="DXX51" s="429"/>
      <c r="DXY51" s="429"/>
      <c r="DXZ51" s="429"/>
      <c r="DYA51" s="429"/>
      <c r="DYB51" s="429"/>
      <c r="DYC51" s="429"/>
      <c r="DYD51" s="429"/>
      <c r="DYE51" s="429"/>
      <c r="DYF51" s="429"/>
      <c r="DYG51" s="429"/>
      <c r="DYH51" s="429"/>
      <c r="DYI51" s="429"/>
      <c r="DYJ51" s="429"/>
      <c r="DYK51" s="429"/>
      <c r="DYL51" s="429"/>
      <c r="DYM51" s="429"/>
      <c r="DYN51" s="429"/>
      <c r="DYO51" s="429"/>
      <c r="DYP51" s="429"/>
      <c r="DYQ51" s="429"/>
      <c r="DYR51" s="429"/>
      <c r="DYS51" s="429"/>
      <c r="DYT51" s="429"/>
      <c r="DYU51" s="429"/>
      <c r="DYV51" s="429"/>
      <c r="DYW51" s="429"/>
      <c r="DYX51" s="429"/>
      <c r="DYY51" s="429"/>
      <c r="DYZ51" s="429"/>
      <c r="DZA51" s="429"/>
      <c r="DZB51" s="429"/>
      <c r="DZC51" s="429"/>
      <c r="DZD51" s="429"/>
      <c r="DZE51" s="429"/>
      <c r="DZF51" s="429"/>
      <c r="DZG51" s="429"/>
      <c r="DZH51" s="429"/>
      <c r="DZI51" s="429"/>
      <c r="DZJ51" s="429"/>
      <c r="DZK51" s="429"/>
      <c r="DZL51" s="429"/>
      <c r="DZM51" s="429"/>
      <c r="DZN51" s="429"/>
      <c r="DZO51" s="429"/>
      <c r="DZP51" s="429"/>
      <c r="DZQ51" s="429"/>
      <c r="DZR51" s="429"/>
      <c r="DZS51" s="429"/>
      <c r="DZT51" s="429"/>
      <c r="DZU51" s="429"/>
      <c r="DZV51" s="429"/>
      <c r="DZW51" s="429"/>
      <c r="DZX51" s="429"/>
      <c r="DZY51" s="429"/>
      <c r="DZZ51" s="429"/>
      <c r="EAA51" s="429"/>
      <c r="EAB51" s="429"/>
      <c r="EAC51" s="429"/>
      <c r="EAD51" s="429"/>
      <c r="EAE51" s="429"/>
      <c r="EAF51" s="429"/>
      <c r="EAG51" s="429"/>
      <c r="EAH51" s="429"/>
      <c r="EAI51" s="429"/>
      <c r="EAJ51" s="429"/>
      <c r="EAK51" s="429"/>
      <c r="EAL51" s="429"/>
      <c r="EAM51" s="429"/>
      <c r="EAN51" s="429"/>
      <c r="EAO51" s="429"/>
      <c r="EAP51" s="429"/>
      <c r="EAQ51" s="429"/>
      <c r="EAR51" s="429"/>
      <c r="EAS51" s="429"/>
      <c r="EAT51" s="429"/>
      <c r="EAU51" s="429"/>
      <c r="EAV51" s="429"/>
      <c r="EAW51" s="429"/>
      <c r="EAX51" s="429"/>
      <c r="EAY51" s="429"/>
      <c r="EAZ51" s="429"/>
      <c r="EBA51" s="429"/>
      <c r="EBB51" s="429"/>
      <c r="EBC51" s="429"/>
      <c r="EBD51" s="429"/>
      <c r="EBE51" s="429"/>
      <c r="EBF51" s="429"/>
      <c r="EBG51" s="429"/>
      <c r="EBH51" s="429"/>
      <c r="EBI51" s="429"/>
      <c r="EBJ51" s="429"/>
      <c r="EBK51" s="429"/>
      <c r="EBL51" s="429"/>
      <c r="EBM51" s="429"/>
      <c r="EBN51" s="429"/>
      <c r="EBO51" s="429"/>
      <c r="EBP51" s="429"/>
      <c r="EBQ51" s="429"/>
      <c r="EBR51" s="429"/>
      <c r="EBS51" s="429"/>
      <c r="EBT51" s="429"/>
      <c r="EBU51" s="429"/>
      <c r="EBV51" s="429"/>
      <c r="EBW51" s="429"/>
      <c r="EBX51" s="429"/>
      <c r="EBY51" s="429"/>
      <c r="EBZ51" s="429"/>
      <c r="ECA51" s="429"/>
      <c r="ECB51" s="429"/>
      <c r="ECC51" s="429"/>
      <c r="ECD51" s="429"/>
      <c r="ECE51" s="429"/>
      <c r="ECF51" s="429"/>
      <c r="ECG51" s="429"/>
      <c r="ECH51" s="429"/>
      <c r="ECI51" s="429"/>
      <c r="ECJ51" s="429"/>
      <c r="ECK51" s="429"/>
      <c r="ECL51" s="429"/>
      <c r="ECM51" s="429"/>
      <c r="ECN51" s="429"/>
      <c r="ECO51" s="429"/>
      <c r="ECP51" s="429"/>
      <c r="ECQ51" s="429"/>
      <c r="ECR51" s="429"/>
      <c r="ECS51" s="429"/>
      <c r="ECT51" s="429"/>
      <c r="ECU51" s="429"/>
      <c r="ECV51" s="429"/>
      <c r="ECW51" s="429"/>
      <c r="ECX51" s="429"/>
      <c r="ECY51" s="429"/>
      <c r="ECZ51" s="429"/>
      <c r="EDA51" s="429"/>
      <c r="EDB51" s="429"/>
      <c r="EDC51" s="429"/>
      <c r="EDD51" s="429"/>
      <c r="EDE51" s="429"/>
      <c r="EDF51" s="429"/>
      <c r="EDG51" s="429"/>
      <c r="EDH51" s="429"/>
      <c r="EDI51" s="429"/>
      <c r="EDJ51" s="429"/>
      <c r="EDK51" s="429"/>
      <c r="EDL51" s="429"/>
      <c r="EDM51" s="429"/>
      <c r="EDN51" s="429"/>
      <c r="EDO51" s="429"/>
      <c r="EDP51" s="429"/>
      <c r="EDQ51" s="429"/>
      <c r="EDR51" s="429"/>
      <c r="EDS51" s="429"/>
      <c r="EDT51" s="429"/>
      <c r="EDU51" s="429"/>
      <c r="EDV51" s="429"/>
      <c r="EDW51" s="429"/>
      <c r="EDX51" s="429"/>
      <c r="EDY51" s="429"/>
      <c r="EDZ51" s="429"/>
      <c r="EEA51" s="429"/>
      <c r="EEB51" s="429"/>
      <c r="EEC51" s="429"/>
      <c r="EED51" s="429"/>
      <c r="EEE51" s="429"/>
      <c r="EEF51" s="429"/>
      <c r="EEG51" s="429"/>
      <c r="EEH51" s="429"/>
      <c r="EEI51" s="429"/>
      <c r="EEJ51" s="429"/>
      <c r="EEK51" s="429"/>
      <c r="EEL51" s="429"/>
      <c r="EEM51" s="429"/>
      <c r="EEN51" s="429"/>
      <c r="EEO51" s="429"/>
      <c r="EEP51" s="429"/>
      <c r="EEQ51" s="429"/>
      <c r="EER51" s="429"/>
      <c r="EES51" s="429"/>
      <c r="EET51" s="429"/>
      <c r="EEU51" s="429"/>
      <c r="EEV51" s="429"/>
      <c r="EEW51" s="429"/>
      <c r="EEX51" s="429"/>
      <c r="EEY51" s="429"/>
      <c r="EEZ51" s="429"/>
      <c r="EFA51" s="429"/>
      <c r="EFB51" s="429"/>
      <c r="EFC51" s="429"/>
      <c r="EFD51" s="429"/>
      <c r="EFE51" s="429"/>
      <c r="EFF51" s="429"/>
      <c r="EFG51" s="429"/>
      <c r="EFH51" s="429"/>
      <c r="EFI51" s="429"/>
      <c r="EFJ51" s="429"/>
      <c r="EFK51" s="429"/>
      <c r="EFL51" s="429"/>
      <c r="EFM51" s="429"/>
      <c r="EFN51" s="429"/>
      <c r="EFO51" s="429"/>
      <c r="EFP51" s="429"/>
      <c r="EFQ51" s="429"/>
      <c r="EFR51" s="429"/>
      <c r="EFS51" s="429"/>
      <c r="EFT51" s="429"/>
      <c r="EFU51" s="429"/>
      <c r="EFV51" s="429"/>
      <c r="EFW51" s="429"/>
      <c r="EFX51" s="429"/>
      <c r="EFY51" s="429"/>
      <c r="EFZ51" s="429"/>
      <c r="EGA51" s="429"/>
      <c r="EGB51" s="429"/>
      <c r="EGC51" s="429"/>
      <c r="EGD51" s="429"/>
      <c r="EGE51" s="429"/>
      <c r="EGF51" s="429"/>
      <c r="EGG51" s="429"/>
      <c r="EGH51" s="429"/>
      <c r="EGI51" s="429"/>
      <c r="EGJ51" s="429"/>
      <c r="EGK51" s="429"/>
      <c r="EGL51" s="429"/>
      <c r="EGM51" s="429"/>
      <c r="EGN51" s="429"/>
      <c r="EGO51" s="429"/>
      <c r="EGP51" s="429"/>
      <c r="EGQ51" s="429"/>
      <c r="EGR51" s="429"/>
      <c r="EGS51" s="429"/>
      <c r="EGT51" s="429"/>
      <c r="EGU51" s="429"/>
      <c r="EGV51" s="429"/>
      <c r="EGW51" s="429"/>
      <c r="EGX51" s="429"/>
      <c r="EGY51" s="429"/>
      <c r="EGZ51" s="429"/>
      <c r="EHA51" s="429"/>
      <c r="EHB51" s="429"/>
      <c r="EHC51" s="429"/>
      <c r="EHD51" s="429"/>
      <c r="EHE51" s="429"/>
      <c r="EHF51" s="429"/>
      <c r="EHG51" s="429"/>
      <c r="EHH51" s="429"/>
      <c r="EHI51" s="429"/>
      <c r="EHJ51" s="429"/>
      <c r="EHK51" s="429"/>
      <c r="EHL51" s="429"/>
      <c r="EHM51" s="429"/>
      <c r="EHN51" s="429"/>
      <c r="EHO51" s="429"/>
      <c r="EHP51" s="429"/>
      <c r="EHQ51" s="429"/>
      <c r="EHR51" s="429"/>
      <c r="EHS51" s="429"/>
      <c r="EHT51" s="429"/>
      <c r="EHU51" s="429"/>
      <c r="EHV51" s="429"/>
      <c r="EHW51" s="429"/>
      <c r="EHX51" s="429"/>
      <c r="EHY51" s="429"/>
      <c r="EHZ51" s="429"/>
      <c r="EIA51" s="429"/>
      <c r="EIB51" s="429"/>
      <c r="EIC51" s="429"/>
      <c r="EID51" s="429"/>
      <c r="EIE51" s="429"/>
      <c r="EIF51" s="429"/>
      <c r="EIG51" s="429"/>
      <c r="EIH51" s="429"/>
      <c r="EII51" s="429"/>
      <c r="EIJ51" s="429"/>
      <c r="EIK51" s="429"/>
      <c r="EIL51" s="429"/>
      <c r="EIM51" s="429"/>
      <c r="EIN51" s="429"/>
      <c r="EIO51" s="429"/>
      <c r="EIP51" s="429"/>
      <c r="EIQ51" s="429"/>
      <c r="EIR51" s="429"/>
      <c r="EIS51" s="429"/>
      <c r="EIT51" s="429"/>
      <c r="EIU51" s="429"/>
      <c r="EIV51" s="429"/>
      <c r="EIW51" s="429"/>
      <c r="EIX51" s="429"/>
      <c r="EIY51" s="429"/>
      <c r="EIZ51" s="429"/>
      <c r="EJA51" s="429"/>
      <c r="EJB51" s="429"/>
      <c r="EJC51" s="429"/>
      <c r="EJD51" s="429"/>
      <c r="EJE51" s="429"/>
      <c r="EJF51" s="429"/>
      <c r="EJG51" s="429"/>
      <c r="EJH51" s="429"/>
      <c r="EJI51" s="429"/>
      <c r="EJJ51" s="429"/>
      <c r="EJK51" s="429"/>
      <c r="EJL51" s="429"/>
      <c r="EJM51" s="429"/>
      <c r="EJN51" s="429"/>
      <c r="EJO51" s="429"/>
      <c r="EJP51" s="429"/>
      <c r="EJQ51" s="429"/>
      <c r="EJR51" s="429"/>
      <c r="EJS51" s="429"/>
      <c r="EJT51" s="429"/>
      <c r="EJU51" s="429"/>
      <c r="EJV51" s="429"/>
      <c r="EJW51" s="429"/>
      <c r="EJX51" s="429"/>
      <c r="EJY51" s="429"/>
      <c r="EJZ51" s="429"/>
      <c r="EKA51" s="429"/>
      <c r="EKB51" s="429"/>
      <c r="EKC51" s="429"/>
      <c r="EKD51" s="429"/>
      <c r="EKE51" s="429"/>
      <c r="EKF51" s="429"/>
      <c r="EKG51" s="429"/>
      <c r="EKH51" s="429"/>
      <c r="EKI51" s="429"/>
      <c r="EKJ51" s="429"/>
      <c r="EKK51" s="429"/>
      <c r="EKL51" s="429"/>
      <c r="EKM51" s="429"/>
      <c r="EKN51" s="429"/>
      <c r="EKO51" s="429"/>
      <c r="EKP51" s="429"/>
      <c r="EKQ51" s="429"/>
      <c r="EKR51" s="429"/>
      <c r="EKS51" s="429"/>
      <c r="EKT51" s="429"/>
      <c r="EKU51" s="429"/>
      <c r="EKV51" s="429"/>
      <c r="EKW51" s="429"/>
      <c r="EKX51" s="429"/>
      <c r="EKY51" s="429"/>
      <c r="EKZ51" s="429"/>
      <c r="ELA51" s="429"/>
      <c r="ELB51" s="429"/>
      <c r="ELC51" s="429"/>
      <c r="ELD51" s="429"/>
      <c r="ELE51" s="429"/>
      <c r="ELF51" s="429"/>
      <c r="ELG51" s="429"/>
      <c r="ELH51" s="429"/>
      <c r="ELI51" s="429"/>
      <c r="ELJ51" s="429"/>
      <c r="ELK51" s="429"/>
      <c r="ELL51" s="429"/>
      <c r="ELM51" s="429"/>
      <c r="ELN51" s="429"/>
      <c r="ELO51" s="429"/>
      <c r="ELP51" s="429"/>
      <c r="ELQ51" s="429"/>
      <c r="ELR51" s="429"/>
      <c r="ELS51" s="429"/>
      <c r="ELT51" s="429"/>
      <c r="ELU51" s="429"/>
      <c r="ELV51" s="429"/>
      <c r="ELW51" s="429"/>
      <c r="ELX51" s="429"/>
      <c r="ELY51" s="429"/>
      <c r="ELZ51" s="429"/>
      <c r="EMA51" s="429"/>
      <c r="EMB51" s="429"/>
      <c r="EMC51" s="429"/>
      <c r="EMD51" s="429"/>
      <c r="EME51" s="429"/>
      <c r="EMF51" s="429"/>
      <c r="EMG51" s="429"/>
      <c r="EMH51" s="429"/>
      <c r="EMI51" s="429"/>
      <c r="EMJ51" s="429"/>
      <c r="EMK51" s="429"/>
      <c r="EML51" s="429"/>
      <c r="EMM51" s="429"/>
      <c r="EMN51" s="429"/>
      <c r="EMO51" s="429"/>
      <c r="EMP51" s="429"/>
      <c r="EMQ51" s="429"/>
      <c r="EMR51" s="429"/>
      <c r="EMS51" s="429"/>
      <c r="EMT51" s="429"/>
      <c r="EMU51" s="429"/>
      <c r="EMV51" s="429"/>
      <c r="EMW51" s="429"/>
      <c r="EMX51" s="429"/>
      <c r="EMY51" s="429"/>
      <c r="EMZ51" s="429"/>
      <c r="ENA51" s="429"/>
      <c r="ENB51" s="429"/>
      <c r="ENC51" s="429"/>
      <c r="END51" s="429"/>
      <c r="ENE51" s="429"/>
      <c r="ENF51" s="429"/>
      <c r="ENG51" s="429"/>
      <c r="ENH51" s="429"/>
      <c r="ENI51" s="429"/>
      <c r="ENJ51" s="429"/>
      <c r="ENK51" s="429"/>
      <c r="ENL51" s="429"/>
      <c r="ENM51" s="429"/>
      <c r="ENN51" s="429"/>
      <c r="ENO51" s="429"/>
      <c r="ENP51" s="429"/>
      <c r="ENQ51" s="429"/>
      <c r="ENR51" s="429"/>
      <c r="ENS51" s="429"/>
      <c r="ENT51" s="429"/>
      <c r="ENU51" s="429"/>
      <c r="ENV51" s="429"/>
      <c r="ENW51" s="429"/>
      <c r="ENX51" s="429"/>
      <c r="ENY51" s="429"/>
      <c r="ENZ51" s="429"/>
      <c r="EOA51" s="429"/>
      <c r="EOB51" s="429"/>
      <c r="EOC51" s="429"/>
      <c r="EOD51" s="429"/>
      <c r="EOE51" s="429"/>
      <c r="EOF51" s="429"/>
      <c r="EOG51" s="429"/>
      <c r="EOH51" s="429"/>
      <c r="EOI51" s="429"/>
      <c r="EOJ51" s="429"/>
      <c r="EOK51" s="429"/>
      <c r="EOL51" s="429"/>
      <c r="EOM51" s="429"/>
      <c r="EON51" s="429"/>
      <c r="EOO51" s="429"/>
      <c r="EOP51" s="429"/>
      <c r="EOQ51" s="429"/>
      <c r="EOR51" s="429"/>
      <c r="EOS51" s="429"/>
      <c r="EOT51" s="429"/>
      <c r="EOU51" s="429"/>
      <c r="EOV51" s="429"/>
      <c r="EOW51" s="429"/>
      <c r="EOX51" s="429"/>
      <c r="EOY51" s="429"/>
      <c r="EOZ51" s="429"/>
      <c r="EPA51" s="429"/>
      <c r="EPB51" s="429"/>
      <c r="EPC51" s="429"/>
      <c r="EPD51" s="429"/>
      <c r="EPE51" s="429"/>
      <c r="EPF51" s="429"/>
      <c r="EPG51" s="429"/>
      <c r="EPH51" s="429"/>
      <c r="EPI51" s="429"/>
      <c r="EPJ51" s="429"/>
      <c r="EPK51" s="429"/>
      <c r="EPL51" s="429"/>
      <c r="EPM51" s="429"/>
      <c r="EPN51" s="429"/>
      <c r="EPO51" s="429"/>
      <c r="EPP51" s="429"/>
      <c r="EPQ51" s="429"/>
      <c r="EPR51" s="429"/>
      <c r="EPS51" s="429"/>
      <c r="EPT51" s="429"/>
      <c r="EPU51" s="429"/>
      <c r="EPV51" s="429"/>
      <c r="EPW51" s="429"/>
      <c r="EPX51" s="429"/>
      <c r="EPY51" s="429"/>
      <c r="EPZ51" s="429"/>
      <c r="EQA51" s="429"/>
      <c r="EQB51" s="429"/>
      <c r="EQC51" s="429"/>
      <c r="EQD51" s="429"/>
      <c r="EQE51" s="429"/>
      <c r="EQF51" s="429"/>
      <c r="EQG51" s="429"/>
      <c r="EQH51" s="429"/>
      <c r="EQI51" s="429"/>
      <c r="EQJ51" s="429"/>
      <c r="EQK51" s="429"/>
      <c r="EQL51" s="429"/>
      <c r="EQM51" s="429"/>
      <c r="EQN51" s="429"/>
      <c r="EQO51" s="429"/>
      <c r="EQP51" s="429"/>
      <c r="EQQ51" s="429"/>
      <c r="EQR51" s="429"/>
      <c r="EQS51" s="429"/>
      <c r="EQT51" s="429"/>
      <c r="EQU51" s="429"/>
      <c r="EQV51" s="429"/>
      <c r="EQW51" s="429"/>
      <c r="EQX51" s="429"/>
      <c r="EQY51" s="429"/>
      <c r="EQZ51" s="429"/>
      <c r="ERA51" s="429"/>
      <c r="ERB51" s="429"/>
      <c r="ERC51" s="429"/>
      <c r="ERD51" s="429"/>
      <c r="ERE51" s="429"/>
      <c r="ERF51" s="429"/>
      <c r="ERG51" s="429"/>
      <c r="ERH51" s="429"/>
      <c r="ERI51" s="429"/>
      <c r="ERJ51" s="429"/>
      <c r="ERK51" s="429"/>
      <c r="ERL51" s="429"/>
      <c r="ERM51" s="429"/>
      <c r="ERN51" s="429"/>
      <c r="ERO51" s="429"/>
      <c r="ERP51" s="429"/>
      <c r="ERQ51" s="429"/>
      <c r="ERR51" s="429"/>
      <c r="ERS51" s="429"/>
      <c r="ERT51" s="429"/>
      <c r="ERU51" s="429"/>
      <c r="ERV51" s="429"/>
      <c r="ERW51" s="429"/>
      <c r="ERX51" s="429"/>
      <c r="ERY51" s="429"/>
      <c r="ERZ51" s="429"/>
      <c r="ESA51" s="429"/>
      <c r="ESB51" s="429"/>
      <c r="ESC51" s="429"/>
      <c r="ESD51" s="429"/>
      <c r="ESE51" s="429"/>
      <c r="ESF51" s="429"/>
      <c r="ESG51" s="429"/>
      <c r="ESH51" s="429"/>
      <c r="ESI51" s="429"/>
      <c r="ESJ51" s="429"/>
      <c r="ESK51" s="429"/>
      <c r="ESL51" s="429"/>
      <c r="ESM51" s="429"/>
      <c r="ESN51" s="429"/>
      <c r="ESO51" s="429"/>
      <c r="ESP51" s="429"/>
      <c r="ESQ51" s="429"/>
      <c r="ESR51" s="429"/>
      <c r="ESS51" s="429"/>
      <c r="EST51" s="429"/>
      <c r="ESU51" s="429"/>
      <c r="ESV51" s="429"/>
      <c r="ESW51" s="429"/>
      <c r="ESX51" s="429"/>
      <c r="ESY51" s="429"/>
      <c r="ESZ51" s="429"/>
      <c r="ETA51" s="429"/>
      <c r="ETB51" s="429"/>
      <c r="ETC51" s="429"/>
      <c r="ETD51" s="429"/>
      <c r="ETE51" s="429"/>
      <c r="ETF51" s="429"/>
      <c r="ETG51" s="429"/>
      <c r="ETH51" s="429"/>
      <c r="ETI51" s="429"/>
      <c r="ETJ51" s="429"/>
      <c r="ETK51" s="429"/>
      <c r="ETL51" s="429"/>
      <c r="ETM51" s="429"/>
      <c r="ETN51" s="429"/>
      <c r="ETO51" s="429"/>
      <c r="ETP51" s="429"/>
      <c r="ETQ51" s="429"/>
      <c r="ETR51" s="429"/>
      <c r="ETS51" s="429"/>
      <c r="ETT51" s="429"/>
      <c r="ETU51" s="429"/>
      <c r="ETV51" s="429"/>
      <c r="ETW51" s="429"/>
      <c r="ETX51" s="429"/>
      <c r="ETY51" s="429"/>
      <c r="ETZ51" s="429"/>
      <c r="EUA51" s="429"/>
      <c r="EUB51" s="429"/>
      <c r="EUC51" s="429"/>
      <c r="EUD51" s="429"/>
      <c r="EUE51" s="429"/>
      <c r="EUF51" s="429"/>
      <c r="EUG51" s="429"/>
      <c r="EUH51" s="429"/>
      <c r="EUI51" s="429"/>
      <c r="EUJ51" s="429"/>
      <c r="EUK51" s="429"/>
      <c r="EUL51" s="429"/>
      <c r="EUM51" s="429"/>
      <c r="EUN51" s="429"/>
      <c r="EUO51" s="429"/>
      <c r="EUP51" s="429"/>
      <c r="EUQ51" s="429"/>
      <c r="EUR51" s="429"/>
      <c r="EUS51" s="429"/>
      <c r="EUT51" s="429"/>
      <c r="EUU51" s="429"/>
      <c r="EUV51" s="429"/>
      <c r="EUW51" s="429"/>
      <c r="EUX51" s="429"/>
      <c r="EUY51" s="429"/>
      <c r="EUZ51" s="429"/>
      <c r="EVA51" s="429"/>
      <c r="EVB51" s="429"/>
      <c r="EVC51" s="429"/>
      <c r="EVD51" s="429"/>
      <c r="EVE51" s="429"/>
      <c r="EVF51" s="429"/>
      <c r="EVG51" s="429"/>
      <c r="EVH51" s="429"/>
      <c r="EVI51" s="429"/>
      <c r="EVJ51" s="429"/>
      <c r="EVK51" s="429"/>
      <c r="EVL51" s="429"/>
      <c r="EVM51" s="429"/>
      <c r="EVN51" s="429"/>
      <c r="EVO51" s="429"/>
      <c r="EVP51" s="429"/>
      <c r="EVQ51" s="429"/>
      <c r="EVR51" s="429"/>
      <c r="EVS51" s="429"/>
      <c r="EVT51" s="429"/>
      <c r="EVU51" s="429"/>
      <c r="EVV51" s="429"/>
      <c r="EVW51" s="429"/>
      <c r="EVX51" s="429"/>
      <c r="EVY51" s="429"/>
      <c r="EVZ51" s="429"/>
      <c r="EWA51" s="429"/>
      <c r="EWB51" s="429"/>
      <c r="EWC51" s="429"/>
      <c r="EWD51" s="429"/>
      <c r="EWE51" s="429"/>
      <c r="EWF51" s="429"/>
      <c r="EWG51" s="429"/>
      <c r="EWH51" s="429"/>
      <c r="EWI51" s="429"/>
      <c r="EWJ51" s="429"/>
      <c r="EWK51" s="429"/>
      <c r="EWL51" s="429"/>
      <c r="EWM51" s="429"/>
      <c r="EWN51" s="429"/>
      <c r="EWO51" s="429"/>
      <c r="EWP51" s="429"/>
      <c r="EWQ51" s="429"/>
      <c r="EWR51" s="429"/>
      <c r="EWS51" s="429"/>
      <c r="EWT51" s="429"/>
      <c r="EWU51" s="429"/>
      <c r="EWV51" s="429"/>
      <c r="EWW51" s="429"/>
      <c r="EWX51" s="429"/>
      <c r="EWY51" s="429"/>
      <c r="EWZ51" s="429"/>
      <c r="EXA51" s="429"/>
      <c r="EXB51" s="429"/>
      <c r="EXC51" s="429"/>
      <c r="EXD51" s="429"/>
      <c r="EXE51" s="429"/>
      <c r="EXF51" s="429"/>
      <c r="EXG51" s="429"/>
      <c r="EXH51" s="429"/>
      <c r="EXI51" s="429"/>
      <c r="EXJ51" s="429"/>
      <c r="EXK51" s="429"/>
      <c r="EXL51" s="429"/>
      <c r="EXM51" s="429"/>
      <c r="EXN51" s="429"/>
      <c r="EXO51" s="429"/>
      <c r="EXP51" s="429"/>
      <c r="EXQ51" s="429"/>
      <c r="EXR51" s="429"/>
      <c r="EXS51" s="429"/>
      <c r="EXT51" s="429"/>
      <c r="EXU51" s="429"/>
      <c r="EXV51" s="429"/>
      <c r="EXW51" s="429"/>
      <c r="EXX51" s="429"/>
      <c r="EXY51" s="429"/>
      <c r="EXZ51" s="429"/>
      <c r="EYA51" s="429"/>
      <c r="EYB51" s="429"/>
      <c r="EYC51" s="429"/>
      <c r="EYD51" s="429"/>
      <c r="EYE51" s="429"/>
      <c r="EYF51" s="429"/>
      <c r="EYG51" s="429"/>
      <c r="EYH51" s="429"/>
      <c r="EYI51" s="429"/>
      <c r="EYJ51" s="429"/>
      <c r="EYK51" s="429"/>
      <c r="EYL51" s="429"/>
      <c r="EYM51" s="429"/>
      <c r="EYN51" s="429"/>
      <c r="EYO51" s="429"/>
      <c r="EYP51" s="429"/>
      <c r="EYQ51" s="429"/>
      <c r="EYR51" s="429"/>
      <c r="EYS51" s="429"/>
      <c r="EYT51" s="429"/>
      <c r="EYU51" s="429"/>
      <c r="EYV51" s="429"/>
      <c r="EYW51" s="429"/>
      <c r="EYX51" s="429"/>
      <c r="EYY51" s="429"/>
      <c r="EYZ51" s="429"/>
      <c r="EZA51" s="429"/>
      <c r="EZB51" s="429"/>
      <c r="EZC51" s="429"/>
      <c r="EZD51" s="429"/>
      <c r="EZE51" s="429"/>
      <c r="EZF51" s="429"/>
      <c r="EZG51" s="429"/>
      <c r="EZH51" s="429"/>
      <c r="EZI51" s="429"/>
      <c r="EZJ51" s="429"/>
      <c r="EZK51" s="429"/>
      <c r="EZL51" s="429"/>
      <c r="EZM51" s="429"/>
      <c r="EZN51" s="429"/>
      <c r="EZO51" s="429"/>
      <c r="EZP51" s="429"/>
      <c r="EZQ51" s="429"/>
      <c r="EZR51" s="429"/>
      <c r="EZS51" s="429"/>
      <c r="EZT51" s="429"/>
      <c r="EZU51" s="429"/>
      <c r="EZV51" s="429"/>
      <c r="EZW51" s="429"/>
      <c r="EZX51" s="429"/>
      <c r="EZY51" s="429"/>
      <c r="EZZ51" s="429"/>
      <c r="FAA51" s="429"/>
      <c r="FAB51" s="429"/>
      <c r="FAC51" s="429"/>
      <c r="FAD51" s="429"/>
      <c r="FAE51" s="429"/>
      <c r="FAF51" s="429"/>
      <c r="FAG51" s="429"/>
      <c r="FAH51" s="429"/>
      <c r="FAI51" s="429"/>
      <c r="FAJ51" s="429"/>
      <c r="FAK51" s="429"/>
      <c r="FAL51" s="429"/>
      <c r="FAM51" s="429"/>
      <c r="FAN51" s="429"/>
      <c r="FAO51" s="429"/>
      <c r="FAP51" s="429"/>
      <c r="FAQ51" s="429"/>
      <c r="FAR51" s="429"/>
      <c r="FAS51" s="429"/>
      <c r="FAT51" s="429"/>
      <c r="FAU51" s="429"/>
      <c r="FAV51" s="429"/>
      <c r="FAW51" s="429"/>
      <c r="FAX51" s="429"/>
      <c r="FAY51" s="429"/>
      <c r="FAZ51" s="429"/>
      <c r="FBA51" s="429"/>
      <c r="FBB51" s="429"/>
      <c r="FBC51" s="429"/>
      <c r="FBD51" s="429"/>
      <c r="FBE51" s="429"/>
      <c r="FBF51" s="429"/>
      <c r="FBG51" s="429"/>
      <c r="FBH51" s="429"/>
      <c r="FBI51" s="429"/>
      <c r="FBJ51" s="429"/>
      <c r="FBK51" s="429"/>
      <c r="FBL51" s="429"/>
      <c r="FBM51" s="429"/>
      <c r="FBN51" s="429"/>
      <c r="FBO51" s="429"/>
      <c r="FBP51" s="429"/>
      <c r="FBQ51" s="429"/>
      <c r="FBR51" s="429"/>
      <c r="FBS51" s="429"/>
      <c r="FBT51" s="429"/>
      <c r="FBU51" s="429"/>
      <c r="FBV51" s="429"/>
      <c r="FBW51" s="429"/>
      <c r="FBX51" s="429"/>
      <c r="FBY51" s="429"/>
      <c r="FBZ51" s="429"/>
      <c r="FCA51" s="429"/>
      <c r="FCB51" s="429"/>
      <c r="FCC51" s="429"/>
      <c r="FCD51" s="429"/>
      <c r="FCE51" s="429"/>
      <c r="FCF51" s="429"/>
      <c r="FCG51" s="429"/>
      <c r="FCH51" s="429"/>
      <c r="FCI51" s="429"/>
      <c r="FCJ51" s="429"/>
      <c r="FCK51" s="429"/>
      <c r="FCL51" s="429"/>
      <c r="FCM51" s="429"/>
      <c r="FCN51" s="429"/>
      <c r="FCO51" s="429"/>
      <c r="FCP51" s="429"/>
      <c r="FCQ51" s="429"/>
      <c r="FCR51" s="429"/>
      <c r="FCS51" s="429"/>
      <c r="FCT51" s="429"/>
      <c r="FCU51" s="429"/>
      <c r="FCV51" s="429"/>
      <c r="FCW51" s="429"/>
      <c r="FCX51" s="429"/>
      <c r="FCY51" s="429"/>
      <c r="FCZ51" s="429"/>
      <c r="FDA51" s="429"/>
      <c r="FDB51" s="429"/>
      <c r="FDC51" s="429"/>
      <c r="FDD51" s="429"/>
      <c r="FDE51" s="429"/>
      <c r="FDF51" s="429"/>
      <c r="FDG51" s="429"/>
      <c r="FDH51" s="429"/>
      <c r="FDI51" s="429"/>
      <c r="FDJ51" s="429"/>
      <c r="FDK51" s="429"/>
      <c r="FDL51" s="429"/>
      <c r="FDM51" s="429"/>
      <c r="FDN51" s="429"/>
      <c r="FDO51" s="429"/>
      <c r="FDP51" s="429"/>
      <c r="FDQ51" s="429"/>
      <c r="FDR51" s="429"/>
      <c r="FDS51" s="429"/>
      <c r="FDT51" s="429"/>
      <c r="FDU51" s="429"/>
      <c r="FDV51" s="429"/>
      <c r="FDW51" s="429"/>
      <c r="FDX51" s="429"/>
      <c r="FDY51" s="429"/>
      <c r="FDZ51" s="429"/>
      <c r="FEA51" s="429"/>
      <c r="FEB51" s="429"/>
      <c r="FEC51" s="429"/>
      <c r="FED51" s="429"/>
      <c r="FEE51" s="429"/>
      <c r="FEF51" s="429"/>
      <c r="FEG51" s="429"/>
      <c r="FEH51" s="429"/>
      <c r="FEI51" s="429"/>
      <c r="FEJ51" s="429"/>
      <c r="FEK51" s="429"/>
      <c r="FEL51" s="429"/>
      <c r="FEM51" s="429"/>
      <c r="FEN51" s="429"/>
      <c r="FEO51" s="429"/>
      <c r="FEP51" s="429"/>
      <c r="FEQ51" s="429"/>
      <c r="FER51" s="429"/>
      <c r="FES51" s="429"/>
      <c r="FET51" s="429"/>
      <c r="FEU51" s="429"/>
      <c r="FEV51" s="429"/>
      <c r="FEW51" s="429"/>
      <c r="FEX51" s="429"/>
      <c r="FEY51" s="429"/>
      <c r="FEZ51" s="429"/>
      <c r="FFA51" s="429"/>
      <c r="FFB51" s="429"/>
      <c r="FFC51" s="429"/>
      <c r="FFD51" s="429"/>
      <c r="FFE51" s="429"/>
      <c r="FFF51" s="429"/>
      <c r="FFG51" s="429"/>
      <c r="FFH51" s="429"/>
      <c r="FFI51" s="429"/>
      <c r="FFJ51" s="429"/>
      <c r="FFK51" s="429"/>
      <c r="FFL51" s="429"/>
      <c r="FFM51" s="429"/>
      <c r="FFN51" s="429"/>
      <c r="FFO51" s="429"/>
      <c r="FFP51" s="429"/>
      <c r="FFQ51" s="429"/>
      <c r="FFR51" s="429"/>
      <c r="FFS51" s="429"/>
      <c r="FFT51" s="429"/>
      <c r="FFU51" s="429"/>
      <c r="FFV51" s="429"/>
      <c r="FFW51" s="429"/>
      <c r="FFX51" s="429"/>
      <c r="FFY51" s="429"/>
      <c r="FFZ51" s="429"/>
      <c r="FGA51" s="429"/>
      <c r="FGB51" s="429"/>
      <c r="FGC51" s="429"/>
      <c r="FGD51" s="429"/>
      <c r="FGE51" s="429"/>
      <c r="FGF51" s="429"/>
      <c r="FGG51" s="429"/>
      <c r="FGH51" s="429"/>
      <c r="FGI51" s="429"/>
      <c r="FGJ51" s="429"/>
      <c r="FGK51" s="429"/>
      <c r="FGL51" s="429"/>
      <c r="FGM51" s="429"/>
      <c r="FGN51" s="429"/>
      <c r="FGO51" s="429"/>
      <c r="FGP51" s="429"/>
      <c r="FGQ51" s="429"/>
      <c r="FGR51" s="429"/>
      <c r="FGS51" s="429"/>
      <c r="FGT51" s="429"/>
      <c r="FGU51" s="429"/>
      <c r="FGV51" s="429"/>
      <c r="FGW51" s="429"/>
      <c r="FGX51" s="429"/>
      <c r="FGY51" s="429"/>
      <c r="FGZ51" s="429"/>
      <c r="FHA51" s="429"/>
      <c r="FHB51" s="429"/>
      <c r="FHC51" s="429"/>
      <c r="FHD51" s="429"/>
      <c r="FHE51" s="429"/>
      <c r="FHF51" s="429"/>
      <c r="FHG51" s="429"/>
      <c r="FHH51" s="429"/>
      <c r="FHI51" s="429"/>
      <c r="FHJ51" s="429"/>
      <c r="FHK51" s="429"/>
      <c r="FHL51" s="429"/>
      <c r="FHM51" s="429"/>
      <c r="FHN51" s="429"/>
      <c r="FHO51" s="429"/>
      <c r="FHP51" s="429"/>
      <c r="FHQ51" s="429"/>
      <c r="FHR51" s="429"/>
      <c r="FHS51" s="429"/>
      <c r="FHT51" s="429"/>
      <c r="FHU51" s="429"/>
      <c r="FHV51" s="429"/>
      <c r="FHW51" s="429"/>
      <c r="FHX51" s="429"/>
      <c r="FHY51" s="429"/>
      <c r="FHZ51" s="429"/>
      <c r="FIA51" s="429"/>
      <c r="FIB51" s="429"/>
      <c r="FIC51" s="429"/>
      <c r="FID51" s="429"/>
      <c r="FIE51" s="429"/>
      <c r="FIF51" s="429"/>
      <c r="FIG51" s="429"/>
      <c r="FIH51" s="429"/>
      <c r="FII51" s="429"/>
      <c r="FIJ51" s="429"/>
      <c r="FIK51" s="429"/>
      <c r="FIL51" s="429"/>
      <c r="FIM51" s="429"/>
      <c r="FIN51" s="429"/>
      <c r="FIO51" s="429"/>
      <c r="FIP51" s="429"/>
      <c r="FIQ51" s="429"/>
      <c r="FIR51" s="429"/>
      <c r="FIS51" s="429"/>
      <c r="FIT51" s="429"/>
      <c r="FIU51" s="429"/>
      <c r="FIV51" s="429"/>
      <c r="FIW51" s="429"/>
      <c r="FIX51" s="429"/>
      <c r="FIY51" s="429"/>
      <c r="FIZ51" s="429"/>
      <c r="FJA51" s="429"/>
      <c r="FJB51" s="429"/>
      <c r="FJC51" s="429"/>
      <c r="FJD51" s="429"/>
      <c r="FJE51" s="429"/>
      <c r="FJF51" s="429"/>
      <c r="FJG51" s="429"/>
      <c r="FJH51" s="429"/>
      <c r="FJI51" s="429"/>
      <c r="FJJ51" s="429"/>
      <c r="FJK51" s="429"/>
      <c r="FJL51" s="429"/>
      <c r="FJM51" s="429"/>
      <c r="FJN51" s="429"/>
      <c r="FJO51" s="429"/>
      <c r="FJP51" s="429"/>
      <c r="FJQ51" s="429"/>
      <c r="FJR51" s="429"/>
      <c r="FJS51" s="429"/>
      <c r="FJT51" s="429"/>
      <c r="FJU51" s="429"/>
      <c r="FJV51" s="429"/>
      <c r="FJW51" s="429"/>
      <c r="FJX51" s="429"/>
      <c r="FJY51" s="429"/>
      <c r="FJZ51" s="429"/>
      <c r="FKA51" s="429"/>
      <c r="FKB51" s="429"/>
      <c r="FKC51" s="429"/>
      <c r="FKD51" s="429"/>
      <c r="FKE51" s="429"/>
      <c r="FKF51" s="429"/>
      <c r="FKG51" s="429"/>
      <c r="FKH51" s="429"/>
      <c r="FKI51" s="429"/>
      <c r="FKJ51" s="429"/>
      <c r="FKK51" s="429"/>
      <c r="FKL51" s="429"/>
      <c r="FKM51" s="429"/>
      <c r="FKN51" s="429"/>
      <c r="FKO51" s="429"/>
      <c r="FKP51" s="429"/>
      <c r="FKQ51" s="429"/>
      <c r="FKR51" s="429"/>
      <c r="FKS51" s="429"/>
      <c r="FKT51" s="429"/>
      <c r="FKU51" s="429"/>
      <c r="FKV51" s="429"/>
      <c r="FKW51" s="429"/>
      <c r="FKX51" s="429"/>
      <c r="FKY51" s="429"/>
      <c r="FKZ51" s="429"/>
      <c r="FLA51" s="429"/>
      <c r="FLB51" s="429"/>
      <c r="FLC51" s="429"/>
      <c r="FLD51" s="429"/>
      <c r="FLE51" s="429"/>
      <c r="FLF51" s="429"/>
      <c r="FLG51" s="429"/>
      <c r="FLH51" s="429"/>
      <c r="FLI51" s="429"/>
      <c r="FLJ51" s="429"/>
      <c r="FLK51" s="429"/>
      <c r="FLL51" s="429"/>
      <c r="FLM51" s="429"/>
      <c r="FLN51" s="429"/>
      <c r="FLO51" s="429"/>
      <c r="FLP51" s="429"/>
      <c r="FLQ51" s="429"/>
      <c r="FLR51" s="429"/>
      <c r="FLS51" s="429"/>
      <c r="FLT51" s="429"/>
      <c r="FLU51" s="429"/>
      <c r="FLV51" s="429"/>
      <c r="FLW51" s="429"/>
      <c r="FLX51" s="429"/>
      <c r="FLY51" s="429"/>
      <c r="FLZ51" s="429"/>
      <c r="FMA51" s="429"/>
      <c r="FMB51" s="429"/>
      <c r="FMC51" s="429"/>
      <c r="FMD51" s="429"/>
      <c r="FME51" s="429"/>
      <c r="FMF51" s="429"/>
      <c r="FMG51" s="429"/>
      <c r="FMH51" s="429"/>
      <c r="FMI51" s="429"/>
      <c r="FMJ51" s="429"/>
      <c r="FMK51" s="429"/>
      <c r="FML51" s="429"/>
      <c r="FMM51" s="429"/>
      <c r="FMN51" s="429"/>
      <c r="FMO51" s="429"/>
      <c r="FMP51" s="429"/>
      <c r="FMQ51" s="429"/>
      <c r="FMR51" s="429"/>
      <c r="FMS51" s="429"/>
      <c r="FMT51" s="429"/>
      <c r="FMU51" s="429"/>
      <c r="FMV51" s="429"/>
      <c r="FMW51" s="429"/>
      <c r="FMX51" s="429"/>
      <c r="FMY51" s="429"/>
      <c r="FMZ51" s="429"/>
      <c r="FNA51" s="429"/>
      <c r="FNB51" s="429"/>
      <c r="FNC51" s="429"/>
      <c r="FND51" s="429"/>
      <c r="FNE51" s="429"/>
      <c r="FNF51" s="429"/>
      <c r="FNG51" s="429"/>
      <c r="FNH51" s="429"/>
      <c r="FNI51" s="429"/>
      <c r="FNJ51" s="429"/>
      <c r="FNK51" s="429"/>
      <c r="FNL51" s="429"/>
      <c r="FNM51" s="429"/>
      <c r="FNN51" s="429"/>
      <c r="FNO51" s="429"/>
      <c r="FNP51" s="429"/>
      <c r="FNQ51" s="429"/>
      <c r="FNR51" s="429"/>
      <c r="FNS51" s="429"/>
      <c r="FNT51" s="429"/>
      <c r="FNU51" s="429"/>
      <c r="FNV51" s="429"/>
      <c r="FNW51" s="429"/>
      <c r="FNX51" s="429"/>
      <c r="FNY51" s="429"/>
      <c r="FNZ51" s="429"/>
      <c r="FOA51" s="429"/>
      <c r="FOB51" s="429"/>
      <c r="FOC51" s="429"/>
      <c r="FOD51" s="429"/>
      <c r="FOE51" s="429"/>
      <c r="FOF51" s="429"/>
      <c r="FOG51" s="429"/>
      <c r="FOH51" s="429"/>
      <c r="FOI51" s="429"/>
      <c r="FOJ51" s="429"/>
      <c r="FOK51" s="429"/>
      <c r="FOL51" s="429"/>
      <c r="FOM51" s="429"/>
      <c r="FON51" s="429"/>
      <c r="FOO51" s="429"/>
      <c r="FOP51" s="429"/>
      <c r="FOQ51" s="429"/>
      <c r="FOR51" s="429"/>
      <c r="FOS51" s="429"/>
      <c r="FOT51" s="429"/>
      <c r="FOU51" s="429"/>
      <c r="FOV51" s="429"/>
      <c r="FOW51" s="429"/>
      <c r="FOX51" s="429"/>
      <c r="FOY51" s="429"/>
      <c r="FOZ51" s="429"/>
      <c r="FPA51" s="429"/>
      <c r="FPB51" s="429"/>
      <c r="FPC51" s="429"/>
      <c r="FPD51" s="429"/>
      <c r="FPE51" s="429"/>
      <c r="FPF51" s="429"/>
      <c r="FPG51" s="429"/>
      <c r="FPH51" s="429"/>
      <c r="FPI51" s="429"/>
      <c r="FPJ51" s="429"/>
      <c r="FPK51" s="429"/>
      <c r="FPL51" s="429"/>
      <c r="FPM51" s="429"/>
      <c r="FPN51" s="429"/>
      <c r="FPO51" s="429"/>
      <c r="FPP51" s="429"/>
      <c r="FPQ51" s="429"/>
      <c r="FPR51" s="429"/>
      <c r="FPS51" s="429"/>
      <c r="FPT51" s="429"/>
      <c r="FPU51" s="429"/>
      <c r="FPV51" s="429"/>
      <c r="FPW51" s="429"/>
      <c r="FPX51" s="429"/>
      <c r="FPY51" s="429"/>
      <c r="FPZ51" s="429"/>
      <c r="FQA51" s="429"/>
      <c r="FQB51" s="429"/>
      <c r="FQC51" s="429"/>
      <c r="FQD51" s="429"/>
      <c r="FQE51" s="429"/>
      <c r="FQF51" s="429"/>
      <c r="FQG51" s="429"/>
      <c r="FQH51" s="429"/>
      <c r="FQI51" s="429"/>
      <c r="FQJ51" s="429"/>
      <c r="FQK51" s="429"/>
      <c r="FQL51" s="429"/>
      <c r="FQM51" s="429"/>
      <c r="FQN51" s="429"/>
      <c r="FQO51" s="429"/>
      <c r="FQP51" s="429"/>
      <c r="FQQ51" s="429"/>
      <c r="FQR51" s="429"/>
      <c r="FQS51" s="429"/>
      <c r="FQT51" s="429"/>
      <c r="FQU51" s="429"/>
      <c r="FQV51" s="429"/>
      <c r="FQW51" s="429"/>
      <c r="FQX51" s="429"/>
      <c r="FQY51" s="429"/>
      <c r="FQZ51" s="429"/>
      <c r="FRA51" s="429"/>
      <c r="FRB51" s="429"/>
      <c r="FRC51" s="429"/>
      <c r="FRD51" s="429"/>
      <c r="FRE51" s="429"/>
      <c r="FRF51" s="429"/>
      <c r="FRG51" s="429"/>
      <c r="FRH51" s="429"/>
      <c r="FRI51" s="429"/>
      <c r="FRJ51" s="429"/>
      <c r="FRK51" s="429"/>
      <c r="FRL51" s="429"/>
      <c r="FRM51" s="429"/>
      <c r="FRN51" s="429"/>
      <c r="FRO51" s="429"/>
      <c r="FRP51" s="429"/>
      <c r="FRQ51" s="429"/>
      <c r="FRR51" s="429"/>
      <c r="FRS51" s="429"/>
      <c r="FRT51" s="429"/>
      <c r="FRU51" s="429"/>
      <c r="FRV51" s="429"/>
      <c r="FRW51" s="429"/>
      <c r="FRX51" s="429"/>
      <c r="FRY51" s="429"/>
      <c r="FRZ51" s="429"/>
      <c r="FSA51" s="429"/>
      <c r="FSB51" s="429"/>
      <c r="FSC51" s="429"/>
      <c r="FSD51" s="429"/>
      <c r="FSE51" s="429"/>
      <c r="FSF51" s="429"/>
      <c r="FSG51" s="429"/>
      <c r="FSH51" s="429"/>
      <c r="FSI51" s="429"/>
      <c r="FSJ51" s="429"/>
      <c r="FSK51" s="429"/>
      <c r="FSL51" s="429"/>
      <c r="FSM51" s="429"/>
      <c r="FSN51" s="429"/>
      <c r="FSO51" s="429"/>
      <c r="FSP51" s="429"/>
      <c r="FSQ51" s="429"/>
      <c r="FSR51" s="429"/>
      <c r="FSS51" s="429"/>
      <c r="FST51" s="429"/>
      <c r="FSU51" s="429"/>
      <c r="FSV51" s="429"/>
      <c r="FSW51" s="429"/>
      <c r="FSX51" s="429"/>
      <c r="FSY51" s="429"/>
      <c r="FSZ51" s="429"/>
      <c r="FTA51" s="429"/>
      <c r="FTB51" s="429"/>
      <c r="FTC51" s="429"/>
      <c r="FTD51" s="429"/>
      <c r="FTE51" s="429"/>
      <c r="FTF51" s="429"/>
      <c r="FTG51" s="429"/>
      <c r="FTH51" s="429"/>
      <c r="FTI51" s="429"/>
      <c r="FTJ51" s="429"/>
      <c r="FTK51" s="429"/>
      <c r="FTL51" s="429"/>
      <c r="FTM51" s="429"/>
      <c r="FTN51" s="429"/>
      <c r="FTO51" s="429"/>
      <c r="FTP51" s="429"/>
      <c r="FTQ51" s="429"/>
      <c r="FTR51" s="429"/>
      <c r="FTS51" s="429"/>
      <c r="FTT51" s="429"/>
      <c r="FTU51" s="429"/>
      <c r="FTV51" s="429"/>
      <c r="FTW51" s="429"/>
      <c r="FTX51" s="429"/>
      <c r="FTY51" s="429"/>
      <c r="FTZ51" s="429"/>
      <c r="FUA51" s="429"/>
      <c r="FUB51" s="429"/>
      <c r="FUC51" s="429"/>
      <c r="FUD51" s="429"/>
      <c r="FUE51" s="429"/>
      <c r="FUF51" s="429"/>
      <c r="FUG51" s="429"/>
      <c r="FUH51" s="429"/>
      <c r="FUI51" s="429"/>
      <c r="FUJ51" s="429"/>
      <c r="FUK51" s="429"/>
      <c r="FUL51" s="429"/>
      <c r="FUM51" s="429"/>
      <c r="FUN51" s="429"/>
      <c r="FUO51" s="429"/>
      <c r="FUP51" s="429"/>
      <c r="FUQ51" s="429"/>
      <c r="FUR51" s="429"/>
      <c r="FUS51" s="429"/>
      <c r="FUT51" s="429"/>
      <c r="FUU51" s="429"/>
      <c r="FUV51" s="429"/>
      <c r="FUW51" s="429"/>
      <c r="FUX51" s="429"/>
      <c r="FUY51" s="429"/>
      <c r="FUZ51" s="429"/>
      <c r="FVA51" s="429"/>
      <c r="FVB51" s="429"/>
      <c r="FVC51" s="429"/>
      <c r="FVD51" s="429"/>
      <c r="FVE51" s="429"/>
      <c r="FVF51" s="429"/>
      <c r="FVG51" s="429"/>
      <c r="FVH51" s="429"/>
      <c r="FVI51" s="429"/>
      <c r="FVJ51" s="429"/>
      <c r="FVK51" s="429"/>
      <c r="FVL51" s="429"/>
      <c r="FVM51" s="429"/>
      <c r="FVN51" s="429"/>
      <c r="FVO51" s="429"/>
      <c r="FVP51" s="429"/>
      <c r="FVQ51" s="429"/>
      <c r="FVR51" s="429"/>
      <c r="FVS51" s="429"/>
      <c r="FVT51" s="429"/>
      <c r="FVU51" s="429"/>
      <c r="FVV51" s="429"/>
      <c r="FVW51" s="429"/>
      <c r="FVX51" s="429"/>
      <c r="FVY51" s="429"/>
      <c r="FVZ51" s="429"/>
      <c r="FWA51" s="429"/>
      <c r="FWB51" s="429"/>
      <c r="FWC51" s="429"/>
      <c r="FWD51" s="429"/>
      <c r="FWE51" s="429"/>
      <c r="FWF51" s="429"/>
      <c r="FWG51" s="429"/>
      <c r="FWH51" s="429"/>
      <c r="FWI51" s="429"/>
      <c r="FWJ51" s="429"/>
      <c r="FWK51" s="429"/>
      <c r="FWL51" s="429"/>
      <c r="FWM51" s="429"/>
      <c r="FWN51" s="429"/>
      <c r="FWO51" s="429"/>
      <c r="FWP51" s="429"/>
      <c r="FWQ51" s="429"/>
      <c r="FWR51" s="429"/>
      <c r="FWS51" s="429"/>
      <c r="FWT51" s="429"/>
      <c r="FWU51" s="429"/>
      <c r="FWV51" s="429"/>
      <c r="FWW51" s="429"/>
      <c r="FWX51" s="429"/>
      <c r="FWY51" s="429"/>
      <c r="FWZ51" s="429"/>
      <c r="FXA51" s="429"/>
      <c r="FXB51" s="429"/>
      <c r="FXC51" s="429"/>
      <c r="FXD51" s="429"/>
      <c r="FXE51" s="429"/>
      <c r="FXF51" s="429"/>
      <c r="FXG51" s="429"/>
      <c r="FXH51" s="429"/>
      <c r="FXI51" s="429"/>
      <c r="FXJ51" s="429"/>
      <c r="FXK51" s="429"/>
      <c r="FXL51" s="429"/>
      <c r="FXM51" s="429"/>
      <c r="FXN51" s="429"/>
      <c r="FXO51" s="429"/>
      <c r="FXP51" s="429"/>
      <c r="FXQ51" s="429"/>
      <c r="FXR51" s="429"/>
      <c r="FXS51" s="429"/>
      <c r="FXT51" s="429"/>
      <c r="FXU51" s="429"/>
      <c r="FXV51" s="429"/>
      <c r="FXW51" s="429"/>
      <c r="FXX51" s="429"/>
      <c r="FXY51" s="429"/>
      <c r="FXZ51" s="429"/>
      <c r="FYA51" s="429"/>
      <c r="FYB51" s="429"/>
      <c r="FYC51" s="429"/>
      <c r="FYD51" s="429"/>
      <c r="FYE51" s="429"/>
      <c r="FYF51" s="429"/>
      <c r="FYG51" s="429"/>
      <c r="FYH51" s="429"/>
      <c r="FYI51" s="429"/>
      <c r="FYJ51" s="429"/>
      <c r="FYK51" s="429"/>
      <c r="FYL51" s="429"/>
      <c r="FYM51" s="429"/>
      <c r="FYN51" s="429"/>
      <c r="FYO51" s="429"/>
      <c r="FYP51" s="429"/>
      <c r="FYQ51" s="429"/>
      <c r="FYR51" s="429"/>
      <c r="FYS51" s="429"/>
      <c r="FYT51" s="429"/>
      <c r="FYU51" s="429"/>
      <c r="FYV51" s="429"/>
      <c r="FYW51" s="429"/>
      <c r="FYX51" s="429"/>
      <c r="FYY51" s="429"/>
      <c r="FYZ51" s="429"/>
      <c r="FZA51" s="429"/>
      <c r="FZB51" s="429"/>
      <c r="FZC51" s="429"/>
      <c r="FZD51" s="429"/>
      <c r="FZE51" s="429"/>
      <c r="FZF51" s="429"/>
      <c r="FZG51" s="429"/>
      <c r="FZH51" s="429"/>
      <c r="FZI51" s="429"/>
      <c r="FZJ51" s="429"/>
      <c r="FZK51" s="429"/>
      <c r="FZL51" s="429"/>
      <c r="FZM51" s="429"/>
      <c r="FZN51" s="429"/>
      <c r="FZO51" s="429"/>
      <c r="FZP51" s="429"/>
      <c r="FZQ51" s="429"/>
      <c r="FZR51" s="429"/>
      <c r="FZS51" s="429"/>
      <c r="FZT51" s="429"/>
      <c r="FZU51" s="429"/>
      <c r="FZV51" s="429"/>
      <c r="FZW51" s="429"/>
      <c r="FZX51" s="429"/>
      <c r="FZY51" s="429"/>
      <c r="FZZ51" s="429"/>
      <c r="GAA51" s="429"/>
      <c r="GAB51" s="429"/>
      <c r="GAC51" s="429"/>
      <c r="GAD51" s="429"/>
      <c r="GAE51" s="429"/>
      <c r="GAF51" s="429"/>
      <c r="GAG51" s="429"/>
      <c r="GAH51" s="429"/>
      <c r="GAI51" s="429"/>
      <c r="GAJ51" s="429"/>
      <c r="GAK51" s="429"/>
      <c r="GAL51" s="429"/>
      <c r="GAM51" s="429"/>
      <c r="GAN51" s="429"/>
      <c r="GAO51" s="429"/>
      <c r="GAP51" s="429"/>
      <c r="GAQ51" s="429"/>
      <c r="GAR51" s="429"/>
      <c r="GAS51" s="429"/>
      <c r="GAT51" s="429"/>
      <c r="GAU51" s="429"/>
      <c r="GAV51" s="429"/>
      <c r="GAW51" s="429"/>
      <c r="GAX51" s="429"/>
      <c r="GAY51" s="429"/>
      <c r="GAZ51" s="429"/>
      <c r="GBA51" s="429"/>
      <c r="GBB51" s="429"/>
      <c r="GBC51" s="429"/>
      <c r="GBD51" s="429"/>
      <c r="GBE51" s="429"/>
      <c r="GBF51" s="429"/>
      <c r="GBG51" s="429"/>
      <c r="GBH51" s="429"/>
      <c r="GBI51" s="429"/>
      <c r="GBJ51" s="429"/>
      <c r="GBK51" s="429"/>
      <c r="GBL51" s="429"/>
      <c r="GBM51" s="429"/>
      <c r="GBN51" s="429"/>
      <c r="GBO51" s="429"/>
      <c r="GBP51" s="429"/>
      <c r="GBQ51" s="429"/>
      <c r="GBR51" s="429"/>
      <c r="GBS51" s="429"/>
      <c r="GBT51" s="429"/>
      <c r="GBU51" s="429"/>
      <c r="GBV51" s="429"/>
      <c r="GBW51" s="429"/>
      <c r="GBX51" s="429"/>
      <c r="GBY51" s="429"/>
      <c r="GBZ51" s="429"/>
      <c r="GCA51" s="429"/>
      <c r="GCB51" s="429"/>
      <c r="GCC51" s="429"/>
      <c r="GCD51" s="429"/>
      <c r="GCE51" s="429"/>
      <c r="GCF51" s="429"/>
      <c r="GCG51" s="429"/>
      <c r="GCH51" s="429"/>
      <c r="GCI51" s="429"/>
      <c r="GCJ51" s="429"/>
      <c r="GCK51" s="429"/>
      <c r="GCL51" s="429"/>
      <c r="GCM51" s="429"/>
      <c r="GCN51" s="429"/>
      <c r="GCO51" s="429"/>
      <c r="GCP51" s="429"/>
      <c r="GCQ51" s="429"/>
      <c r="GCR51" s="429"/>
      <c r="GCS51" s="429"/>
      <c r="GCT51" s="429"/>
      <c r="GCU51" s="429"/>
      <c r="GCV51" s="429"/>
      <c r="GCW51" s="429"/>
      <c r="GCX51" s="429"/>
      <c r="GCY51" s="429"/>
      <c r="GCZ51" s="429"/>
      <c r="GDA51" s="429"/>
      <c r="GDB51" s="429"/>
      <c r="GDC51" s="429"/>
      <c r="GDD51" s="429"/>
      <c r="GDE51" s="429"/>
      <c r="GDF51" s="429"/>
      <c r="GDG51" s="429"/>
      <c r="GDH51" s="429"/>
      <c r="GDI51" s="429"/>
      <c r="GDJ51" s="429"/>
      <c r="GDK51" s="429"/>
      <c r="GDL51" s="429"/>
      <c r="GDM51" s="429"/>
      <c r="GDN51" s="429"/>
      <c r="GDO51" s="429"/>
      <c r="GDP51" s="429"/>
      <c r="GDQ51" s="429"/>
      <c r="GDR51" s="429"/>
      <c r="GDS51" s="429"/>
      <c r="GDT51" s="429"/>
      <c r="GDU51" s="429"/>
      <c r="GDV51" s="429"/>
      <c r="GDW51" s="429"/>
      <c r="GDX51" s="429"/>
      <c r="GDY51" s="429"/>
      <c r="GDZ51" s="429"/>
      <c r="GEA51" s="429"/>
      <c r="GEB51" s="429"/>
      <c r="GEC51" s="429"/>
      <c r="GED51" s="429"/>
      <c r="GEE51" s="429"/>
      <c r="GEF51" s="429"/>
      <c r="GEG51" s="429"/>
      <c r="GEH51" s="429"/>
      <c r="GEI51" s="429"/>
      <c r="GEJ51" s="429"/>
      <c r="GEK51" s="429"/>
      <c r="GEL51" s="429"/>
      <c r="GEM51" s="429"/>
      <c r="GEN51" s="429"/>
      <c r="GEO51" s="429"/>
      <c r="GEP51" s="429"/>
      <c r="GEQ51" s="429"/>
      <c r="GER51" s="429"/>
      <c r="GES51" s="429"/>
      <c r="GET51" s="429"/>
      <c r="GEU51" s="429"/>
      <c r="GEV51" s="429"/>
      <c r="GEW51" s="429"/>
      <c r="GEX51" s="429"/>
      <c r="GEY51" s="429"/>
      <c r="GEZ51" s="429"/>
      <c r="GFA51" s="429"/>
      <c r="GFB51" s="429"/>
      <c r="GFC51" s="429"/>
      <c r="GFD51" s="429"/>
      <c r="GFE51" s="429"/>
      <c r="GFF51" s="429"/>
      <c r="GFG51" s="429"/>
      <c r="GFH51" s="429"/>
      <c r="GFI51" s="429"/>
      <c r="GFJ51" s="429"/>
      <c r="GFK51" s="429"/>
      <c r="GFL51" s="429"/>
      <c r="GFM51" s="429"/>
      <c r="GFN51" s="429"/>
      <c r="GFO51" s="429"/>
      <c r="GFP51" s="429"/>
      <c r="GFQ51" s="429"/>
      <c r="GFR51" s="429"/>
      <c r="GFS51" s="429"/>
      <c r="GFT51" s="429"/>
      <c r="GFU51" s="429"/>
      <c r="GFV51" s="429"/>
      <c r="GFW51" s="429"/>
      <c r="GFX51" s="429"/>
      <c r="GFY51" s="429"/>
      <c r="GFZ51" s="429"/>
      <c r="GGA51" s="429"/>
      <c r="GGB51" s="429"/>
      <c r="GGC51" s="429"/>
      <c r="GGD51" s="429"/>
      <c r="GGE51" s="429"/>
      <c r="GGF51" s="429"/>
      <c r="GGG51" s="429"/>
      <c r="GGH51" s="429"/>
      <c r="GGI51" s="429"/>
      <c r="GGJ51" s="429"/>
      <c r="GGK51" s="429"/>
      <c r="GGL51" s="429"/>
      <c r="GGM51" s="429"/>
      <c r="GGN51" s="429"/>
      <c r="GGO51" s="429"/>
      <c r="GGP51" s="429"/>
      <c r="GGQ51" s="429"/>
      <c r="GGR51" s="429"/>
      <c r="GGS51" s="429"/>
      <c r="GGT51" s="429"/>
      <c r="GGU51" s="429"/>
      <c r="GGV51" s="429"/>
      <c r="GGW51" s="429"/>
      <c r="GGX51" s="429"/>
      <c r="GGY51" s="429"/>
      <c r="GGZ51" s="429"/>
      <c r="GHA51" s="429"/>
      <c r="GHB51" s="429"/>
      <c r="GHC51" s="429"/>
      <c r="GHD51" s="429"/>
      <c r="GHE51" s="429"/>
      <c r="GHF51" s="429"/>
      <c r="GHG51" s="429"/>
      <c r="GHH51" s="429"/>
      <c r="GHI51" s="429"/>
      <c r="GHJ51" s="429"/>
      <c r="GHK51" s="429"/>
      <c r="GHL51" s="429"/>
      <c r="GHM51" s="429"/>
      <c r="GHN51" s="429"/>
      <c r="GHO51" s="429"/>
      <c r="GHP51" s="429"/>
      <c r="GHQ51" s="429"/>
      <c r="GHR51" s="429"/>
      <c r="GHS51" s="429"/>
      <c r="GHT51" s="429"/>
      <c r="GHU51" s="429"/>
      <c r="GHV51" s="429"/>
      <c r="GHW51" s="429"/>
      <c r="GHX51" s="429"/>
      <c r="GHY51" s="429"/>
      <c r="GHZ51" s="429"/>
      <c r="GIA51" s="429"/>
      <c r="GIB51" s="429"/>
      <c r="GIC51" s="429"/>
      <c r="GID51" s="429"/>
      <c r="GIE51" s="429"/>
      <c r="GIF51" s="429"/>
      <c r="GIG51" s="429"/>
      <c r="GIH51" s="429"/>
      <c r="GII51" s="429"/>
      <c r="GIJ51" s="429"/>
      <c r="GIK51" s="429"/>
      <c r="GIL51" s="429"/>
      <c r="GIM51" s="429"/>
      <c r="GIN51" s="429"/>
      <c r="GIO51" s="429"/>
      <c r="GIP51" s="429"/>
      <c r="GIQ51" s="429"/>
      <c r="GIR51" s="429"/>
      <c r="GIS51" s="429"/>
      <c r="GIT51" s="429"/>
      <c r="GIU51" s="429"/>
      <c r="GIV51" s="429"/>
      <c r="GIW51" s="429"/>
      <c r="GIX51" s="429"/>
      <c r="GIY51" s="429"/>
      <c r="GIZ51" s="429"/>
      <c r="GJA51" s="429"/>
      <c r="GJB51" s="429"/>
      <c r="GJC51" s="429"/>
      <c r="GJD51" s="429"/>
      <c r="GJE51" s="429"/>
      <c r="GJF51" s="429"/>
      <c r="GJG51" s="429"/>
      <c r="GJH51" s="429"/>
      <c r="GJI51" s="429"/>
      <c r="GJJ51" s="429"/>
      <c r="GJK51" s="429"/>
      <c r="GJL51" s="429"/>
      <c r="GJM51" s="429"/>
      <c r="GJN51" s="429"/>
      <c r="GJO51" s="429"/>
      <c r="GJP51" s="429"/>
      <c r="GJQ51" s="429"/>
      <c r="GJR51" s="429"/>
      <c r="GJS51" s="429"/>
      <c r="GJT51" s="429"/>
      <c r="GJU51" s="429"/>
      <c r="GJV51" s="429"/>
      <c r="GJW51" s="429"/>
      <c r="GJX51" s="429"/>
      <c r="GJY51" s="429"/>
      <c r="GJZ51" s="429"/>
      <c r="GKA51" s="429"/>
      <c r="GKB51" s="429"/>
      <c r="GKC51" s="429"/>
      <c r="GKD51" s="429"/>
      <c r="GKE51" s="429"/>
      <c r="GKF51" s="429"/>
      <c r="GKG51" s="429"/>
      <c r="GKH51" s="429"/>
      <c r="GKI51" s="429"/>
      <c r="GKJ51" s="429"/>
      <c r="GKK51" s="429"/>
      <c r="GKL51" s="429"/>
      <c r="GKM51" s="429"/>
      <c r="GKN51" s="429"/>
      <c r="GKO51" s="429"/>
      <c r="GKP51" s="429"/>
      <c r="GKQ51" s="429"/>
      <c r="GKR51" s="429"/>
      <c r="GKS51" s="429"/>
      <c r="GKT51" s="429"/>
      <c r="GKU51" s="429"/>
      <c r="GKV51" s="429"/>
      <c r="GKW51" s="429"/>
      <c r="GKX51" s="429"/>
      <c r="GKY51" s="429"/>
      <c r="GKZ51" s="429"/>
      <c r="GLA51" s="429"/>
      <c r="GLB51" s="429"/>
      <c r="GLC51" s="429"/>
      <c r="GLD51" s="429"/>
      <c r="GLE51" s="429"/>
      <c r="GLF51" s="429"/>
      <c r="GLG51" s="429"/>
      <c r="GLH51" s="429"/>
      <c r="GLI51" s="429"/>
      <c r="GLJ51" s="429"/>
      <c r="GLK51" s="429"/>
      <c r="GLL51" s="429"/>
      <c r="GLM51" s="429"/>
      <c r="GLN51" s="429"/>
      <c r="GLO51" s="429"/>
      <c r="GLP51" s="429"/>
      <c r="GLQ51" s="429"/>
      <c r="GLR51" s="429"/>
      <c r="GLS51" s="429"/>
      <c r="GLT51" s="429"/>
      <c r="GLU51" s="429"/>
      <c r="GLV51" s="429"/>
      <c r="GLW51" s="429"/>
      <c r="GLX51" s="429"/>
      <c r="GLY51" s="429"/>
      <c r="GLZ51" s="429"/>
      <c r="GMA51" s="429"/>
      <c r="GMB51" s="429"/>
      <c r="GMC51" s="429"/>
      <c r="GMD51" s="429"/>
      <c r="GME51" s="429"/>
      <c r="GMF51" s="429"/>
      <c r="GMG51" s="429"/>
      <c r="GMH51" s="429"/>
      <c r="GMI51" s="429"/>
      <c r="GMJ51" s="429"/>
      <c r="GMK51" s="429"/>
      <c r="GML51" s="429"/>
      <c r="GMM51" s="429"/>
      <c r="GMN51" s="429"/>
      <c r="GMO51" s="429"/>
      <c r="GMP51" s="429"/>
      <c r="GMQ51" s="429"/>
      <c r="GMR51" s="429"/>
      <c r="GMS51" s="429"/>
      <c r="GMT51" s="429"/>
      <c r="GMU51" s="429"/>
      <c r="GMV51" s="429"/>
      <c r="GMW51" s="429"/>
      <c r="GMX51" s="429"/>
      <c r="GMY51" s="429"/>
      <c r="GMZ51" s="429"/>
      <c r="GNA51" s="429"/>
      <c r="GNB51" s="429"/>
      <c r="GNC51" s="429"/>
      <c r="GND51" s="429"/>
      <c r="GNE51" s="429"/>
      <c r="GNF51" s="429"/>
      <c r="GNG51" s="429"/>
      <c r="GNH51" s="429"/>
      <c r="GNI51" s="429"/>
      <c r="GNJ51" s="429"/>
      <c r="GNK51" s="429"/>
      <c r="GNL51" s="429"/>
      <c r="GNM51" s="429"/>
      <c r="GNN51" s="429"/>
      <c r="GNO51" s="429"/>
      <c r="GNP51" s="429"/>
      <c r="GNQ51" s="429"/>
      <c r="GNR51" s="429"/>
      <c r="GNS51" s="429"/>
      <c r="GNT51" s="429"/>
      <c r="GNU51" s="429"/>
      <c r="GNV51" s="429"/>
      <c r="GNW51" s="429"/>
      <c r="GNX51" s="429"/>
      <c r="GNY51" s="429"/>
      <c r="GNZ51" s="429"/>
      <c r="GOA51" s="429"/>
      <c r="GOB51" s="429"/>
      <c r="GOC51" s="429"/>
      <c r="GOD51" s="429"/>
      <c r="GOE51" s="429"/>
      <c r="GOF51" s="429"/>
      <c r="GOG51" s="429"/>
      <c r="GOH51" s="429"/>
      <c r="GOI51" s="429"/>
      <c r="GOJ51" s="429"/>
      <c r="GOK51" s="429"/>
      <c r="GOL51" s="429"/>
      <c r="GOM51" s="429"/>
      <c r="GON51" s="429"/>
      <c r="GOO51" s="429"/>
      <c r="GOP51" s="429"/>
      <c r="GOQ51" s="429"/>
      <c r="GOR51" s="429"/>
      <c r="GOS51" s="429"/>
      <c r="GOT51" s="429"/>
      <c r="GOU51" s="429"/>
      <c r="GOV51" s="429"/>
      <c r="GOW51" s="429"/>
      <c r="GOX51" s="429"/>
      <c r="GOY51" s="429"/>
      <c r="GOZ51" s="429"/>
      <c r="GPA51" s="429"/>
      <c r="GPB51" s="429"/>
      <c r="GPC51" s="429"/>
      <c r="GPD51" s="429"/>
      <c r="GPE51" s="429"/>
      <c r="GPF51" s="429"/>
      <c r="GPG51" s="429"/>
      <c r="GPH51" s="429"/>
      <c r="GPI51" s="429"/>
      <c r="GPJ51" s="429"/>
      <c r="GPK51" s="429"/>
      <c r="GPL51" s="429"/>
      <c r="GPM51" s="429"/>
      <c r="GPN51" s="429"/>
      <c r="GPO51" s="429"/>
      <c r="GPP51" s="429"/>
      <c r="GPQ51" s="429"/>
      <c r="GPR51" s="429"/>
      <c r="GPS51" s="429"/>
      <c r="GPT51" s="429"/>
      <c r="GPU51" s="429"/>
      <c r="GPV51" s="429"/>
      <c r="GPW51" s="429"/>
      <c r="GPX51" s="429"/>
      <c r="GPY51" s="429"/>
      <c r="GPZ51" s="429"/>
      <c r="GQA51" s="429"/>
      <c r="GQB51" s="429"/>
      <c r="GQC51" s="429"/>
      <c r="GQD51" s="429"/>
      <c r="GQE51" s="429"/>
      <c r="GQF51" s="429"/>
      <c r="GQG51" s="429"/>
      <c r="GQH51" s="429"/>
      <c r="GQI51" s="429"/>
      <c r="GQJ51" s="429"/>
      <c r="GQK51" s="429"/>
      <c r="GQL51" s="429"/>
      <c r="GQM51" s="429"/>
      <c r="GQN51" s="429"/>
      <c r="GQO51" s="429"/>
      <c r="GQP51" s="429"/>
      <c r="GQQ51" s="429"/>
      <c r="GQR51" s="429"/>
      <c r="GQS51" s="429"/>
      <c r="GQT51" s="429"/>
      <c r="GQU51" s="429"/>
      <c r="GQV51" s="429"/>
      <c r="GQW51" s="429"/>
      <c r="GQX51" s="429"/>
      <c r="GQY51" s="429"/>
      <c r="GQZ51" s="429"/>
      <c r="GRA51" s="429"/>
      <c r="GRB51" s="429"/>
      <c r="GRC51" s="429"/>
      <c r="GRD51" s="429"/>
      <c r="GRE51" s="429"/>
      <c r="GRF51" s="429"/>
      <c r="GRG51" s="429"/>
      <c r="GRH51" s="429"/>
      <c r="GRI51" s="429"/>
      <c r="GRJ51" s="429"/>
      <c r="GRK51" s="429"/>
      <c r="GRL51" s="429"/>
      <c r="GRM51" s="429"/>
      <c r="GRN51" s="429"/>
      <c r="GRO51" s="429"/>
      <c r="GRP51" s="429"/>
      <c r="GRQ51" s="429"/>
      <c r="GRR51" s="429"/>
      <c r="GRS51" s="429"/>
      <c r="GRT51" s="429"/>
      <c r="GRU51" s="429"/>
      <c r="GRV51" s="429"/>
      <c r="GRW51" s="429"/>
      <c r="GRX51" s="429"/>
      <c r="GRY51" s="429"/>
      <c r="GRZ51" s="429"/>
      <c r="GSA51" s="429"/>
      <c r="GSB51" s="429"/>
      <c r="GSC51" s="429"/>
      <c r="GSD51" s="429"/>
      <c r="GSE51" s="429"/>
      <c r="GSF51" s="429"/>
      <c r="GSG51" s="429"/>
      <c r="GSH51" s="429"/>
      <c r="GSI51" s="429"/>
      <c r="GSJ51" s="429"/>
      <c r="GSK51" s="429"/>
      <c r="GSL51" s="429"/>
      <c r="GSM51" s="429"/>
      <c r="GSN51" s="429"/>
      <c r="GSO51" s="429"/>
      <c r="GSP51" s="429"/>
      <c r="GSQ51" s="429"/>
      <c r="GSR51" s="429"/>
      <c r="GSS51" s="429"/>
      <c r="GST51" s="429"/>
      <c r="GSU51" s="429"/>
      <c r="GSV51" s="429"/>
      <c r="GSW51" s="429"/>
      <c r="GSX51" s="429"/>
      <c r="GSY51" s="429"/>
      <c r="GSZ51" s="429"/>
      <c r="GTA51" s="429"/>
      <c r="GTB51" s="429"/>
      <c r="GTC51" s="429"/>
      <c r="GTD51" s="429"/>
      <c r="GTE51" s="429"/>
      <c r="GTF51" s="429"/>
      <c r="GTG51" s="429"/>
      <c r="GTH51" s="429"/>
      <c r="GTI51" s="429"/>
      <c r="GTJ51" s="429"/>
      <c r="GTK51" s="429"/>
      <c r="GTL51" s="429"/>
      <c r="GTM51" s="429"/>
      <c r="GTN51" s="429"/>
      <c r="GTO51" s="429"/>
      <c r="GTP51" s="429"/>
      <c r="GTQ51" s="429"/>
      <c r="GTR51" s="429"/>
      <c r="GTS51" s="429"/>
      <c r="GTT51" s="429"/>
      <c r="GTU51" s="429"/>
      <c r="GTV51" s="429"/>
      <c r="GTW51" s="429"/>
      <c r="GTX51" s="429"/>
      <c r="GTY51" s="429"/>
      <c r="GTZ51" s="429"/>
      <c r="GUA51" s="429"/>
      <c r="GUB51" s="429"/>
      <c r="GUC51" s="429"/>
      <c r="GUD51" s="429"/>
      <c r="GUE51" s="429"/>
      <c r="GUF51" s="429"/>
      <c r="GUG51" s="429"/>
      <c r="GUH51" s="429"/>
      <c r="GUI51" s="429"/>
      <c r="GUJ51" s="429"/>
      <c r="GUK51" s="429"/>
      <c r="GUL51" s="429"/>
      <c r="GUM51" s="429"/>
      <c r="GUN51" s="429"/>
      <c r="GUO51" s="429"/>
      <c r="GUP51" s="429"/>
      <c r="GUQ51" s="429"/>
      <c r="GUR51" s="429"/>
      <c r="GUS51" s="429"/>
      <c r="GUT51" s="429"/>
      <c r="GUU51" s="429"/>
      <c r="GUV51" s="429"/>
      <c r="GUW51" s="429"/>
      <c r="GUX51" s="429"/>
      <c r="GUY51" s="429"/>
      <c r="GUZ51" s="429"/>
      <c r="GVA51" s="429"/>
      <c r="GVB51" s="429"/>
      <c r="GVC51" s="429"/>
      <c r="GVD51" s="429"/>
      <c r="GVE51" s="429"/>
      <c r="GVF51" s="429"/>
      <c r="GVG51" s="429"/>
      <c r="GVH51" s="429"/>
      <c r="GVI51" s="429"/>
      <c r="GVJ51" s="429"/>
      <c r="GVK51" s="429"/>
      <c r="GVL51" s="429"/>
      <c r="GVM51" s="429"/>
      <c r="GVN51" s="429"/>
      <c r="GVO51" s="429"/>
      <c r="GVP51" s="429"/>
      <c r="GVQ51" s="429"/>
      <c r="GVR51" s="429"/>
      <c r="GVS51" s="429"/>
      <c r="GVT51" s="429"/>
      <c r="GVU51" s="429"/>
      <c r="GVV51" s="429"/>
      <c r="GVW51" s="429"/>
      <c r="GVX51" s="429"/>
      <c r="GVY51" s="429"/>
      <c r="GVZ51" s="429"/>
      <c r="GWA51" s="429"/>
      <c r="GWB51" s="429"/>
      <c r="GWC51" s="429"/>
      <c r="GWD51" s="429"/>
      <c r="GWE51" s="429"/>
      <c r="GWF51" s="429"/>
      <c r="GWG51" s="429"/>
      <c r="GWH51" s="429"/>
      <c r="GWI51" s="429"/>
      <c r="GWJ51" s="429"/>
      <c r="GWK51" s="429"/>
      <c r="GWL51" s="429"/>
      <c r="GWM51" s="429"/>
      <c r="GWN51" s="429"/>
      <c r="GWO51" s="429"/>
      <c r="GWP51" s="429"/>
      <c r="GWQ51" s="429"/>
      <c r="GWR51" s="429"/>
      <c r="GWS51" s="429"/>
      <c r="GWT51" s="429"/>
      <c r="GWU51" s="429"/>
      <c r="GWV51" s="429"/>
      <c r="GWW51" s="429"/>
      <c r="GWX51" s="429"/>
      <c r="GWY51" s="429"/>
      <c r="GWZ51" s="429"/>
      <c r="GXA51" s="429"/>
      <c r="GXB51" s="429"/>
      <c r="GXC51" s="429"/>
      <c r="GXD51" s="429"/>
      <c r="GXE51" s="429"/>
      <c r="GXF51" s="429"/>
      <c r="GXG51" s="429"/>
      <c r="GXH51" s="429"/>
      <c r="GXI51" s="429"/>
      <c r="GXJ51" s="429"/>
      <c r="GXK51" s="429"/>
      <c r="GXL51" s="429"/>
      <c r="GXM51" s="429"/>
      <c r="GXN51" s="429"/>
      <c r="GXO51" s="429"/>
      <c r="GXP51" s="429"/>
      <c r="GXQ51" s="429"/>
      <c r="GXR51" s="429"/>
      <c r="GXS51" s="429"/>
      <c r="GXT51" s="429"/>
      <c r="GXU51" s="429"/>
      <c r="GXV51" s="429"/>
      <c r="GXW51" s="429"/>
      <c r="GXX51" s="429"/>
      <c r="GXY51" s="429"/>
      <c r="GXZ51" s="429"/>
      <c r="GYA51" s="429"/>
      <c r="GYB51" s="429"/>
      <c r="GYC51" s="429"/>
      <c r="GYD51" s="429"/>
      <c r="GYE51" s="429"/>
      <c r="GYF51" s="429"/>
      <c r="GYG51" s="429"/>
      <c r="GYH51" s="429"/>
      <c r="GYI51" s="429"/>
      <c r="GYJ51" s="429"/>
      <c r="GYK51" s="429"/>
      <c r="GYL51" s="429"/>
      <c r="GYM51" s="429"/>
      <c r="GYN51" s="429"/>
      <c r="GYO51" s="429"/>
      <c r="GYP51" s="429"/>
      <c r="GYQ51" s="429"/>
      <c r="GYR51" s="429"/>
      <c r="GYS51" s="429"/>
      <c r="GYT51" s="429"/>
      <c r="GYU51" s="429"/>
      <c r="GYV51" s="429"/>
      <c r="GYW51" s="429"/>
      <c r="GYX51" s="429"/>
      <c r="GYY51" s="429"/>
      <c r="GYZ51" s="429"/>
      <c r="GZA51" s="429"/>
      <c r="GZB51" s="429"/>
      <c r="GZC51" s="429"/>
      <c r="GZD51" s="429"/>
      <c r="GZE51" s="429"/>
      <c r="GZF51" s="429"/>
      <c r="GZG51" s="429"/>
      <c r="GZH51" s="429"/>
      <c r="GZI51" s="429"/>
      <c r="GZJ51" s="429"/>
      <c r="GZK51" s="429"/>
      <c r="GZL51" s="429"/>
      <c r="GZM51" s="429"/>
      <c r="GZN51" s="429"/>
      <c r="GZO51" s="429"/>
      <c r="GZP51" s="429"/>
      <c r="GZQ51" s="429"/>
      <c r="GZR51" s="429"/>
      <c r="GZS51" s="429"/>
      <c r="GZT51" s="429"/>
      <c r="GZU51" s="429"/>
      <c r="GZV51" s="429"/>
      <c r="GZW51" s="429"/>
      <c r="GZX51" s="429"/>
      <c r="GZY51" s="429"/>
      <c r="GZZ51" s="429"/>
      <c r="HAA51" s="429"/>
      <c r="HAB51" s="429"/>
      <c r="HAC51" s="429"/>
      <c r="HAD51" s="429"/>
      <c r="HAE51" s="429"/>
      <c r="HAF51" s="429"/>
      <c r="HAG51" s="429"/>
      <c r="HAH51" s="429"/>
      <c r="HAI51" s="429"/>
      <c r="HAJ51" s="429"/>
      <c r="HAK51" s="429"/>
      <c r="HAL51" s="429"/>
      <c r="HAM51" s="429"/>
      <c r="HAN51" s="429"/>
      <c r="HAO51" s="429"/>
      <c r="HAP51" s="429"/>
      <c r="HAQ51" s="429"/>
      <c r="HAR51" s="429"/>
      <c r="HAS51" s="429"/>
      <c r="HAT51" s="429"/>
      <c r="HAU51" s="429"/>
      <c r="HAV51" s="429"/>
      <c r="HAW51" s="429"/>
      <c r="HAX51" s="429"/>
      <c r="HAY51" s="429"/>
      <c r="HAZ51" s="429"/>
      <c r="HBA51" s="429"/>
      <c r="HBB51" s="429"/>
      <c r="HBC51" s="429"/>
      <c r="HBD51" s="429"/>
      <c r="HBE51" s="429"/>
      <c r="HBF51" s="429"/>
      <c r="HBG51" s="429"/>
      <c r="HBH51" s="429"/>
      <c r="HBI51" s="429"/>
      <c r="HBJ51" s="429"/>
      <c r="HBK51" s="429"/>
      <c r="HBL51" s="429"/>
      <c r="HBM51" s="429"/>
      <c r="HBN51" s="429"/>
      <c r="HBO51" s="429"/>
      <c r="HBP51" s="429"/>
      <c r="HBQ51" s="429"/>
      <c r="HBR51" s="429"/>
      <c r="HBS51" s="429"/>
      <c r="HBT51" s="429"/>
      <c r="HBU51" s="429"/>
      <c r="HBV51" s="429"/>
      <c r="HBW51" s="429"/>
      <c r="HBX51" s="429"/>
      <c r="HBY51" s="429"/>
      <c r="HBZ51" s="429"/>
      <c r="HCA51" s="429"/>
      <c r="HCB51" s="429"/>
      <c r="HCC51" s="429"/>
      <c r="HCD51" s="429"/>
      <c r="HCE51" s="429"/>
      <c r="HCF51" s="429"/>
      <c r="HCG51" s="429"/>
      <c r="HCH51" s="429"/>
      <c r="HCI51" s="429"/>
      <c r="HCJ51" s="429"/>
      <c r="HCK51" s="429"/>
      <c r="HCL51" s="429"/>
      <c r="HCM51" s="429"/>
      <c r="HCN51" s="429"/>
      <c r="HCO51" s="429"/>
      <c r="HCP51" s="429"/>
      <c r="HCQ51" s="429"/>
      <c r="HCR51" s="429"/>
      <c r="HCS51" s="429"/>
      <c r="HCT51" s="429"/>
      <c r="HCU51" s="429"/>
      <c r="HCV51" s="429"/>
      <c r="HCW51" s="429"/>
      <c r="HCX51" s="429"/>
      <c r="HCY51" s="429"/>
      <c r="HCZ51" s="429"/>
      <c r="HDA51" s="429"/>
      <c r="HDB51" s="429"/>
      <c r="HDC51" s="429"/>
      <c r="HDD51" s="429"/>
      <c r="HDE51" s="429"/>
      <c r="HDF51" s="429"/>
      <c r="HDG51" s="429"/>
      <c r="HDH51" s="429"/>
      <c r="HDI51" s="429"/>
      <c r="HDJ51" s="429"/>
      <c r="HDK51" s="429"/>
      <c r="HDL51" s="429"/>
      <c r="HDM51" s="429"/>
      <c r="HDN51" s="429"/>
      <c r="HDO51" s="429"/>
      <c r="HDP51" s="429"/>
      <c r="HDQ51" s="429"/>
      <c r="HDR51" s="429"/>
      <c r="HDS51" s="429"/>
      <c r="HDT51" s="429"/>
      <c r="HDU51" s="429"/>
      <c r="HDV51" s="429"/>
      <c r="HDW51" s="429"/>
      <c r="HDX51" s="429"/>
      <c r="HDY51" s="429"/>
      <c r="HDZ51" s="429"/>
      <c r="HEA51" s="429"/>
      <c r="HEB51" s="429"/>
      <c r="HEC51" s="429"/>
      <c r="HED51" s="429"/>
      <c r="HEE51" s="429"/>
      <c r="HEF51" s="429"/>
      <c r="HEG51" s="429"/>
      <c r="HEH51" s="429"/>
      <c r="HEI51" s="429"/>
      <c r="HEJ51" s="429"/>
      <c r="HEK51" s="429"/>
      <c r="HEL51" s="429"/>
      <c r="HEM51" s="429"/>
      <c r="HEN51" s="429"/>
      <c r="HEO51" s="429"/>
      <c r="HEP51" s="429"/>
      <c r="HEQ51" s="429"/>
      <c r="HER51" s="429"/>
      <c r="HES51" s="429"/>
      <c r="HET51" s="429"/>
      <c r="HEU51" s="429"/>
      <c r="HEV51" s="429"/>
      <c r="HEW51" s="429"/>
      <c r="HEX51" s="429"/>
      <c r="HEY51" s="429"/>
      <c r="HEZ51" s="429"/>
      <c r="HFA51" s="429"/>
      <c r="HFB51" s="429"/>
      <c r="HFC51" s="429"/>
      <c r="HFD51" s="429"/>
      <c r="HFE51" s="429"/>
      <c r="HFF51" s="429"/>
      <c r="HFG51" s="429"/>
      <c r="HFH51" s="429"/>
      <c r="HFI51" s="429"/>
      <c r="HFJ51" s="429"/>
      <c r="HFK51" s="429"/>
      <c r="HFL51" s="429"/>
      <c r="HFM51" s="429"/>
      <c r="HFN51" s="429"/>
      <c r="HFO51" s="429"/>
      <c r="HFP51" s="429"/>
      <c r="HFQ51" s="429"/>
      <c r="HFR51" s="429"/>
      <c r="HFS51" s="429"/>
      <c r="HFT51" s="429"/>
      <c r="HFU51" s="429"/>
      <c r="HFV51" s="429"/>
      <c r="HFW51" s="429"/>
      <c r="HFX51" s="429"/>
      <c r="HFY51" s="429"/>
      <c r="HFZ51" s="429"/>
      <c r="HGA51" s="429"/>
      <c r="HGB51" s="429"/>
      <c r="HGC51" s="429"/>
      <c r="HGD51" s="429"/>
      <c r="HGE51" s="429"/>
      <c r="HGF51" s="429"/>
      <c r="HGG51" s="429"/>
      <c r="HGH51" s="429"/>
      <c r="HGI51" s="429"/>
      <c r="HGJ51" s="429"/>
      <c r="HGK51" s="429"/>
      <c r="HGL51" s="429"/>
      <c r="HGM51" s="429"/>
      <c r="HGN51" s="429"/>
      <c r="HGO51" s="429"/>
      <c r="HGP51" s="429"/>
      <c r="HGQ51" s="429"/>
      <c r="HGR51" s="429"/>
      <c r="HGS51" s="429"/>
      <c r="HGT51" s="429"/>
      <c r="HGU51" s="429"/>
      <c r="HGV51" s="429"/>
      <c r="HGW51" s="429"/>
      <c r="HGX51" s="429"/>
      <c r="HGY51" s="429"/>
      <c r="HGZ51" s="429"/>
      <c r="HHA51" s="429"/>
      <c r="HHB51" s="429"/>
      <c r="HHC51" s="429"/>
      <c r="HHD51" s="429"/>
      <c r="HHE51" s="429"/>
      <c r="HHF51" s="429"/>
      <c r="HHG51" s="429"/>
      <c r="HHH51" s="429"/>
      <c r="HHI51" s="429"/>
      <c r="HHJ51" s="429"/>
      <c r="HHK51" s="429"/>
      <c r="HHL51" s="429"/>
      <c r="HHM51" s="429"/>
      <c r="HHN51" s="429"/>
      <c r="HHO51" s="429"/>
      <c r="HHP51" s="429"/>
      <c r="HHQ51" s="429"/>
      <c r="HHR51" s="429"/>
      <c r="HHS51" s="429"/>
      <c r="HHT51" s="429"/>
      <c r="HHU51" s="429"/>
      <c r="HHV51" s="429"/>
      <c r="HHW51" s="429"/>
      <c r="HHX51" s="429"/>
      <c r="HHY51" s="429"/>
      <c r="HHZ51" s="429"/>
      <c r="HIA51" s="429"/>
      <c r="HIB51" s="429"/>
      <c r="HIC51" s="429"/>
      <c r="HID51" s="429"/>
      <c r="HIE51" s="429"/>
      <c r="HIF51" s="429"/>
      <c r="HIG51" s="429"/>
      <c r="HIH51" s="429"/>
      <c r="HII51" s="429"/>
      <c r="HIJ51" s="429"/>
      <c r="HIK51" s="429"/>
      <c r="HIL51" s="429"/>
      <c r="HIM51" s="429"/>
      <c r="HIN51" s="429"/>
      <c r="HIO51" s="429"/>
      <c r="HIP51" s="429"/>
      <c r="HIQ51" s="429"/>
      <c r="HIR51" s="429"/>
      <c r="HIS51" s="429"/>
      <c r="HIT51" s="429"/>
      <c r="HIU51" s="429"/>
      <c r="HIV51" s="429"/>
      <c r="HIW51" s="429"/>
      <c r="HIX51" s="429"/>
      <c r="HIY51" s="429"/>
      <c r="HIZ51" s="429"/>
      <c r="HJA51" s="429"/>
      <c r="HJB51" s="429"/>
      <c r="HJC51" s="429"/>
      <c r="HJD51" s="429"/>
      <c r="HJE51" s="429"/>
      <c r="HJF51" s="429"/>
      <c r="HJG51" s="429"/>
      <c r="HJH51" s="429"/>
      <c r="HJI51" s="429"/>
      <c r="HJJ51" s="429"/>
      <c r="HJK51" s="429"/>
      <c r="HJL51" s="429"/>
      <c r="HJM51" s="429"/>
      <c r="HJN51" s="429"/>
      <c r="HJO51" s="429"/>
      <c r="HJP51" s="429"/>
      <c r="HJQ51" s="429"/>
      <c r="HJR51" s="429"/>
      <c r="HJS51" s="429"/>
      <c r="HJT51" s="429"/>
      <c r="HJU51" s="429"/>
      <c r="HJV51" s="429"/>
      <c r="HJW51" s="429"/>
      <c r="HJX51" s="429"/>
      <c r="HJY51" s="429"/>
      <c r="HJZ51" s="429"/>
      <c r="HKA51" s="429"/>
      <c r="HKB51" s="429"/>
      <c r="HKC51" s="429"/>
      <c r="HKD51" s="429"/>
      <c r="HKE51" s="429"/>
      <c r="HKF51" s="429"/>
      <c r="HKG51" s="429"/>
      <c r="HKH51" s="429"/>
      <c r="HKI51" s="429"/>
      <c r="HKJ51" s="429"/>
      <c r="HKK51" s="429"/>
      <c r="HKL51" s="429"/>
      <c r="HKM51" s="429"/>
      <c r="HKN51" s="429"/>
      <c r="HKO51" s="429"/>
      <c r="HKP51" s="429"/>
      <c r="HKQ51" s="429"/>
      <c r="HKR51" s="429"/>
      <c r="HKS51" s="429"/>
      <c r="HKT51" s="429"/>
      <c r="HKU51" s="429"/>
      <c r="HKV51" s="429"/>
      <c r="HKW51" s="429"/>
      <c r="HKX51" s="429"/>
      <c r="HKY51" s="429"/>
      <c r="HKZ51" s="429"/>
      <c r="HLA51" s="429"/>
      <c r="HLB51" s="429"/>
      <c r="HLC51" s="429"/>
      <c r="HLD51" s="429"/>
      <c r="HLE51" s="429"/>
      <c r="HLF51" s="429"/>
      <c r="HLG51" s="429"/>
      <c r="HLH51" s="429"/>
      <c r="HLI51" s="429"/>
      <c r="HLJ51" s="429"/>
      <c r="HLK51" s="429"/>
      <c r="HLL51" s="429"/>
      <c r="HLM51" s="429"/>
      <c r="HLN51" s="429"/>
      <c r="HLO51" s="429"/>
      <c r="HLP51" s="429"/>
      <c r="HLQ51" s="429"/>
      <c r="HLR51" s="429"/>
      <c r="HLS51" s="429"/>
      <c r="HLT51" s="429"/>
      <c r="HLU51" s="429"/>
      <c r="HLV51" s="429"/>
      <c r="HLW51" s="429"/>
      <c r="HLX51" s="429"/>
      <c r="HLY51" s="429"/>
      <c r="HLZ51" s="429"/>
      <c r="HMA51" s="429"/>
      <c r="HMB51" s="429"/>
      <c r="HMC51" s="429"/>
      <c r="HMD51" s="429"/>
      <c r="HME51" s="429"/>
      <c r="HMF51" s="429"/>
      <c r="HMG51" s="429"/>
      <c r="HMH51" s="429"/>
      <c r="HMI51" s="429"/>
      <c r="HMJ51" s="429"/>
      <c r="HMK51" s="429"/>
      <c r="HML51" s="429"/>
      <c r="HMM51" s="429"/>
      <c r="HMN51" s="429"/>
      <c r="HMO51" s="429"/>
      <c r="HMP51" s="429"/>
      <c r="HMQ51" s="429"/>
      <c r="HMR51" s="429"/>
      <c r="HMS51" s="429"/>
      <c r="HMT51" s="429"/>
      <c r="HMU51" s="429"/>
      <c r="HMV51" s="429"/>
      <c r="HMW51" s="429"/>
      <c r="HMX51" s="429"/>
      <c r="HMY51" s="429"/>
      <c r="HMZ51" s="429"/>
      <c r="HNA51" s="429"/>
      <c r="HNB51" s="429"/>
      <c r="HNC51" s="429"/>
      <c r="HND51" s="429"/>
      <c r="HNE51" s="429"/>
      <c r="HNF51" s="429"/>
      <c r="HNG51" s="429"/>
      <c r="HNH51" s="429"/>
      <c r="HNI51" s="429"/>
      <c r="HNJ51" s="429"/>
      <c r="HNK51" s="429"/>
      <c r="HNL51" s="429"/>
      <c r="HNM51" s="429"/>
      <c r="HNN51" s="429"/>
      <c r="HNO51" s="429"/>
      <c r="HNP51" s="429"/>
      <c r="HNQ51" s="429"/>
      <c r="HNR51" s="429"/>
      <c r="HNS51" s="429"/>
      <c r="HNT51" s="429"/>
      <c r="HNU51" s="429"/>
      <c r="HNV51" s="429"/>
      <c r="HNW51" s="429"/>
      <c r="HNX51" s="429"/>
      <c r="HNY51" s="429"/>
      <c r="HNZ51" s="429"/>
      <c r="HOA51" s="429"/>
      <c r="HOB51" s="429"/>
      <c r="HOC51" s="429"/>
      <c r="HOD51" s="429"/>
      <c r="HOE51" s="429"/>
      <c r="HOF51" s="429"/>
      <c r="HOG51" s="429"/>
      <c r="HOH51" s="429"/>
      <c r="HOI51" s="429"/>
      <c r="HOJ51" s="429"/>
      <c r="HOK51" s="429"/>
      <c r="HOL51" s="429"/>
      <c r="HOM51" s="429"/>
      <c r="HON51" s="429"/>
      <c r="HOO51" s="429"/>
      <c r="HOP51" s="429"/>
      <c r="HOQ51" s="429"/>
      <c r="HOR51" s="429"/>
      <c r="HOS51" s="429"/>
      <c r="HOT51" s="429"/>
      <c r="HOU51" s="429"/>
      <c r="HOV51" s="429"/>
      <c r="HOW51" s="429"/>
      <c r="HOX51" s="429"/>
      <c r="HOY51" s="429"/>
      <c r="HOZ51" s="429"/>
      <c r="HPA51" s="429"/>
      <c r="HPB51" s="429"/>
      <c r="HPC51" s="429"/>
      <c r="HPD51" s="429"/>
      <c r="HPE51" s="429"/>
      <c r="HPF51" s="429"/>
      <c r="HPG51" s="429"/>
      <c r="HPH51" s="429"/>
      <c r="HPI51" s="429"/>
      <c r="HPJ51" s="429"/>
      <c r="HPK51" s="429"/>
      <c r="HPL51" s="429"/>
      <c r="HPM51" s="429"/>
      <c r="HPN51" s="429"/>
      <c r="HPO51" s="429"/>
      <c r="HPP51" s="429"/>
      <c r="HPQ51" s="429"/>
      <c r="HPR51" s="429"/>
      <c r="HPS51" s="429"/>
      <c r="HPT51" s="429"/>
      <c r="HPU51" s="429"/>
      <c r="HPV51" s="429"/>
      <c r="HPW51" s="429"/>
      <c r="HPX51" s="429"/>
      <c r="HPY51" s="429"/>
      <c r="HPZ51" s="429"/>
      <c r="HQA51" s="429"/>
      <c r="HQB51" s="429"/>
      <c r="HQC51" s="429"/>
      <c r="HQD51" s="429"/>
      <c r="HQE51" s="429"/>
      <c r="HQF51" s="429"/>
      <c r="HQG51" s="429"/>
      <c r="HQH51" s="429"/>
      <c r="HQI51" s="429"/>
      <c r="HQJ51" s="429"/>
      <c r="HQK51" s="429"/>
      <c r="HQL51" s="429"/>
      <c r="HQM51" s="429"/>
      <c r="HQN51" s="429"/>
      <c r="HQO51" s="429"/>
      <c r="HQP51" s="429"/>
      <c r="HQQ51" s="429"/>
      <c r="HQR51" s="429"/>
      <c r="HQS51" s="429"/>
      <c r="HQT51" s="429"/>
      <c r="HQU51" s="429"/>
      <c r="HQV51" s="429"/>
      <c r="HQW51" s="429"/>
      <c r="HQX51" s="429"/>
      <c r="HQY51" s="429"/>
      <c r="HQZ51" s="429"/>
      <c r="HRA51" s="429"/>
      <c r="HRB51" s="429"/>
      <c r="HRC51" s="429"/>
      <c r="HRD51" s="429"/>
      <c r="HRE51" s="429"/>
      <c r="HRF51" s="429"/>
      <c r="HRG51" s="429"/>
      <c r="HRH51" s="429"/>
      <c r="HRI51" s="429"/>
      <c r="HRJ51" s="429"/>
      <c r="HRK51" s="429"/>
      <c r="HRL51" s="429"/>
      <c r="HRM51" s="429"/>
      <c r="HRN51" s="429"/>
      <c r="HRO51" s="429"/>
      <c r="HRP51" s="429"/>
      <c r="HRQ51" s="429"/>
      <c r="HRR51" s="429"/>
      <c r="HRS51" s="429"/>
      <c r="HRT51" s="429"/>
      <c r="HRU51" s="429"/>
      <c r="HRV51" s="429"/>
      <c r="HRW51" s="429"/>
      <c r="HRX51" s="429"/>
      <c r="HRY51" s="429"/>
      <c r="HRZ51" s="429"/>
      <c r="HSA51" s="429"/>
      <c r="HSB51" s="429"/>
      <c r="HSC51" s="429"/>
      <c r="HSD51" s="429"/>
      <c r="HSE51" s="429"/>
      <c r="HSF51" s="429"/>
      <c r="HSG51" s="429"/>
      <c r="HSH51" s="429"/>
      <c r="HSI51" s="429"/>
      <c r="HSJ51" s="429"/>
      <c r="HSK51" s="429"/>
      <c r="HSL51" s="429"/>
      <c r="HSM51" s="429"/>
      <c r="HSN51" s="429"/>
      <c r="HSO51" s="429"/>
      <c r="HSP51" s="429"/>
      <c r="HSQ51" s="429"/>
      <c r="HSR51" s="429"/>
      <c r="HSS51" s="429"/>
      <c r="HST51" s="429"/>
      <c r="HSU51" s="429"/>
      <c r="HSV51" s="429"/>
      <c r="HSW51" s="429"/>
      <c r="HSX51" s="429"/>
      <c r="HSY51" s="429"/>
      <c r="HSZ51" s="429"/>
      <c r="HTA51" s="429"/>
      <c r="HTB51" s="429"/>
      <c r="HTC51" s="429"/>
      <c r="HTD51" s="429"/>
      <c r="HTE51" s="429"/>
      <c r="HTF51" s="429"/>
      <c r="HTG51" s="429"/>
      <c r="HTH51" s="429"/>
      <c r="HTI51" s="429"/>
      <c r="HTJ51" s="429"/>
      <c r="HTK51" s="429"/>
      <c r="HTL51" s="429"/>
      <c r="HTM51" s="429"/>
      <c r="HTN51" s="429"/>
      <c r="HTO51" s="429"/>
      <c r="HTP51" s="429"/>
      <c r="HTQ51" s="429"/>
      <c r="HTR51" s="429"/>
      <c r="HTS51" s="429"/>
      <c r="HTT51" s="429"/>
      <c r="HTU51" s="429"/>
      <c r="HTV51" s="429"/>
      <c r="HTW51" s="429"/>
      <c r="HTX51" s="429"/>
      <c r="HTY51" s="429"/>
      <c r="HTZ51" s="429"/>
      <c r="HUA51" s="429"/>
      <c r="HUB51" s="429"/>
      <c r="HUC51" s="429"/>
      <c r="HUD51" s="429"/>
      <c r="HUE51" s="429"/>
      <c r="HUF51" s="429"/>
      <c r="HUG51" s="429"/>
      <c r="HUH51" s="429"/>
      <c r="HUI51" s="429"/>
      <c r="HUJ51" s="429"/>
      <c r="HUK51" s="429"/>
      <c r="HUL51" s="429"/>
      <c r="HUM51" s="429"/>
      <c r="HUN51" s="429"/>
      <c r="HUO51" s="429"/>
      <c r="HUP51" s="429"/>
      <c r="HUQ51" s="429"/>
      <c r="HUR51" s="429"/>
      <c r="HUS51" s="429"/>
      <c r="HUT51" s="429"/>
      <c r="HUU51" s="429"/>
      <c r="HUV51" s="429"/>
      <c r="HUW51" s="429"/>
      <c r="HUX51" s="429"/>
      <c r="HUY51" s="429"/>
      <c r="HUZ51" s="429"/>
      <c r="HVA51" s="429"/>
      <c r="HVB51" s="429"/>
      <c r="HVC51" s="429"/>
      <c r="HVD51" s="429"/>
      <c r="HVE51" s="429"/>
      <c r="HVF51" s="429"/>
      <c r="HVG51" s="429"/>
      <c r="HVH51" s="429"/>
      <c r="HVI51" s="429"/>
      <c r="HVJ51" s="429"/>
      <c r="HVK51" s="429"/>
      <c r="HVL51" s="429"/>
      <c r="HVM51" s="429"/>
      <c r="HVN51" s="429"/>
      <c r="HVO51" s="429"/>
      <c r="HVP51" s="429"/>
      <c r="HVQ51" s="429"/>
      <c r="HVR51" s="429"/>
      <c r="HVS51" s="429"/>
      <c r="HVT51" s="429"/>
      <c r="HVU51" s="429"/>
      <c r="HVV51" s="429"/>
      <c r="HVW51" s="429"/>
      <c r="HVX51" s="429"/>
      <c r="HVY51" s="429"/>
      <c r="HVZ51" s="429"/>
      <c r="HWA51" s="429"/>
      <c r="HWB51" s="429"/>
      <c r="HWC51" s="429"/>
      <c r="HWD51" s="429"/>
      <c r="HWE51" s="429"/>
      <c r="HWF51" s="429"/>
      <c r="HWG51" s="429"/>
      <c r="HWH51" s="429"/>
      <c r="HWI51" s="429"/>
      <c r="HWJ51" s="429"/>
      <c r="HWK51" s="429"/>
      <c r="HWL51" s="429"/>
      <c r="HWM51" s="429"/>
      <c r="HWN51" s="429"/>
      <c r="HWO51" s="429"/>
      <c r="HWP51" s="429"/>
      <c r="HWQ51" s="429"/>
      <c r="HWR51" s="429"/>
      <c r="HWS51" s="429"/>
      <c r="HWT51" s="429"/>
      <c r="HWU51" s="429"/>
      <c r="HWV51" s="429"/>
      <c r="HWW51" s="429"/>
      <c r="HWX51" s="429"/>
      <c r="HWY51" s="429"/>
      <c r="HWZ51" s="429"/>
      <c r="HXA51" s="429"/>
      <c r="HXB51" s="429"/>
      <c r="HXC51" s="429"/>
      <c r="HXD51" s="429"/>
      <c r="HXE51" s="429"/>
      <c r="HXF51" s="429"/>
      <c r="HXG51" s="429"/>
      <c r="HXH51" s="429"/>
      <c r="HXI51" s="429"/>
      <c r="HXJ51" s="429"/>
      <c r="HXK51" s="429"/>
      <c r="HXL51" s="429"/>
      <c r="HXM51" s="429"/>
      <c r="HXN51" s="429"/>
      <c r="HXO51" s="429"/>
      <c r="HXP51" s="429"/>
      <c r="HXQ51" s="429"/>
      <c r="HXR51" s="429"/>
      <c r="HXS51" s="429"/>
      <c r="HXT51" s="429"/>
      <c r="HXU51" s="429"/>
      <c r="HXV51" s="429"/>
      <c r="HXW51" s="429"/>
      <c r="HXX51" s="429"/>
      <c r="HXY51" s="429"/>
      <c r="HXZ51" s="429"/>
      <c r="HYA51" s="429"/>
      <c r="HYB51" s="429"/>
      <c r="HYC51" s="429"/>
      <c r="HYD51" s="429"/>
      <c r="HYE51" s="429"/>
      <c r="HYF51" s="429"/>
      <c r="HYG51" s="429"/>
      <c r="HYH51" s="429"/>
      <c r="HYI51" s="429"/>
      <c r="HYJ51" s="429"/>
      <c r="HYK51" s="429"/>
      <c r="HYL51" s="429"/>
      <c r="HYM51" s="429"/>
      <c r="HYN51" s="429"/>
      <c r="HYO51" s="429"/>
      <c r="HYP51" s="429"/>
      <c r="HYQ51" s="429"/>
      <c r="HYR51" s="429"/>
      <c r="HYS51" s="429"/>
      <c r="HYT51" s="429"/>
      <c r="HYU51" s="429"/>
      <c r="HYV51" s="429"/>
      <c r="HYW51" s="429"/>
      <c r="HYX51" s="429"/>
      <c r="HYY51" s="429"/>
      <c r="HYZ51" s="429"/>
      <c r="HZA51" s="429"/>
      <c r="HZB51" s="429"/>
      <c r="HZC51" s="429"/>
      <c r="HZD51" s="429"/>
      <c r="HZE51" s="429"/>
      <c r="HZF51" s="429"/>
      <c r="HZG51" s="429"/>
      <c r="HZH51" s="429"/>
      <c r="HZI51" s="429"/>
      <c r="HZJ51" s="429"/>
      <c r="HZK51" s="429"/>
      <c r="HZL51" s="429"/>
      <c r="HZM51" s="429"/>
      <c r="HZN51" s="429"/>
      <c r="HZO51" s="429"/>
      <c r="HZP51" s="429"/>
      <c r="HZQ51" s="429"/>
      <c r="HZR51" s="429"/>
      <c r="HZS51" s="429"/>
      <c r="HZT51" s="429"/>
      <c r="HZU51" s="429"/>
      <c r="HZV51" s="429"/>
      <c r="HZW51" s="429"/>
      <c r="HZX51" s="429"/>
      <c r="HZY51" s="429"/>
      <c r="HZZ51" s="429"/>
      <c r="IAA51" s="429"/>
      <c r="IAB51" s="429"/>
      <c r="IAC51" s="429"/>
      <c r="IAD51" s="429"/>
      <c r="IAE51" s="429"/>
      <c r="IAF51" s="429"/>
      <c r="IAG51" s="429"/>
      <c r="IAH51" s="429"/>
      <c r="IAI51" s="429"/>
      <c r="IAJ51" s="429"/>
      <c r="IAK51" s="429"/>
      <c r="IAL51" s="429"/>
      <c r="IAM51" s="429"/>
      <c r="IAN51" s="429"/>
      <c r="IAO51" s="429"/>
      <c r="IAP51" s="429"/>
      <c r="IAQ51" s="429"/>
      <c r="IAR51" s="429"/>
      <c r="IAS51" s="429"/>
      <c r="IAT51" s="429"/>
      <c r="IAU51" s="429"/>
      <c r="IAV51" s="429"/>
      <c r="IAW51" s="429"/>
      <c r="IAX51" s="429"/>
      <c r="IAY51" s="429"/>
      <c r="IAZ51" s="429"/>
      <c r="IBA51" s="429"/>
      <c r="IBB51" s="429"/>
      <c r="IBC51" s="429"/>
      <c r="IBD51" s="429"/>
      <c r="IBE51" s="429"/>
      <c r="IBF51" s="429"/>
      <c r="IBG51" s="429"/>
      <c r="IBH51" s="429"/>
      <c r="IBI51" s="429"/>
      <c r="IBJ51" s="429"/>
      <c r="IBK51" s="429"/>
      <c r="IBL51" s="429"/>
      <c r="IBM51" s="429"/>
      <c r="IBN51" s="429"/>
      <c r="IBO51" s="429"/>
      <c r="IBP51" s="429"/>
      <c r="IBQ51" s="429"/>
      <c r="IBR51" s="429"/>
      <c r="IBS51" s="429"/>
      <c r="IBT51" s="429"/>
      <c r="IBU51" s="429"/>
      <c r="IBV51" s="429"/>
      <c r="IBW51" s="429"/>
      <c r="IBX51" s="429"/>
      <c r="IBY51" s="429"/>
      <c r="IBZ51" s="429"/>
      <c r="ICA51" s="429"/>
      <c r="ICB51" s="429"/>
      <c r="ICC51" s="429"/>
      <c r="ICD51" s="429"/>
      <c r="ICE51" s="429"/>
      <c r="ICF51" s="429"/>
      <c r="ICG51" s="429"/>
      <c r="ICH51" s="429"/>
      <c r="ICI51" s="429"/>
      <c r="ICJ51" s="429"/>
      <c r="ICK51" s="429"/>
      <c r="ICL51" s="429"/>
      <c r="ICM51" s="429"/>
      <c r="ICN51" s="429"/>
      <c r="ICO51" s="429"/>
      <c r="ICP51" s="429"/>
      <c r="ICQ51" s="429"/>
      <c r="ICR51" s="429"/>
      <c r="ICS51" s="429"/>
      <c r="ICT51" s="429"/>
      <c r="ICU51" s="429"/>
      <c r="ICV51" s="429"/>
      <c r="ICW51" s="429"/>
      <c r="ICX51" s="429"/>
      <c r="ICY51" s="429"/>
      <c r="ICZ51" s="429"/>
      <c r="IDA51" s="429"/>
      <c r="IDB51" s="429"/>
      <c r="IDC51" s="429"/>
      <c r="IDD51" s="429"/>
      <c r="IDE51" s="429"/>
      <c r="IDF51" s="429"/>
      <c r="IDG51" s="429"/>
      <c r="IDH51" s="429"/>
      <c r="IDI51" s="429"/>
      <c r="IDJ51" s="429"/>
      <c r="IDK51" s="429"/>
      <c r="IDL51" s="429"/>
      <c r="IDM51" s="429"/>
      <c r="IDN51" s="429"/>
      <c r="IDO51" s="429"/>
      <c r="IDP51" s="429"/>
      <c r="IDQ51" s="429"/>
      <c r="IDR51" s="429"/>
      <c r="IDS51" s="429"/>
      <c r="IDT51" s="429"/>
      <c r="IDU51" s="429"/>
      <c r="IDV51" s="429"/>
      <c r="IDW51" s="429"/>
      <c r="IDX51" s="429"/>
      <c r="IDY51" s="429"/>
      <c r="IDZ51" s="429"/>
      <c r="IEA51" s="429"/>
      <c r="IEB51" s="429"/>
      <c r="IEC51" s="429"/>
      <c r="IED51" s="429"/>
      <c r="IEE51" s="429"/>
      <c r="IEF51" s="429"/>
      <c r="IEG51" s="429"/>
      <c r="IEH51" s="429"/>
      <c r="IEI51" s="429"/>
      <c r="IEJ51" s="429"/>
      <c r="IEK51" s="429"/>
      <c r="IEL51" s="429"/>
      <c r="IEM51" s="429"/>
      <c r="IEN51" s="429"/>
      <c r="IEO51" s="429"/>
      <c r="IEP51" s="429"/>
      <c r="IEQ51" s="429"/>
      <c r="IER51" s="429"/>
      <c r="IES51" s="429"/>
      <c r="IET51" s="429"/>
      <c r="IEU51" s="429"/>
      <c r="IEV51" s="429"/>
      <c r="IEW51" s="429"/>
      <c r="IEX51" s="429"/>
      <c r="IEY51" s="429"/>
      <c r="IEZ51" s="429"/>
      <c r="IFA51" s="429"/>
      <c r="IFB51" s="429"/>
      <c r="IFC51" s="429"/>
      <c r="IFD51" s="429"/>
      <c r="IFE51" s="429"/>
      <c r="IFF51" s="429"/>
      <c r="IFG51" s="429"/>
      <c r="IFH51" s="429"/>
      <c r="IFI51" s="429"/>
      <c r="IFJ51" s="429"/>
      <c r="IFK51" s="429"/>
      <c r="IFL51" s="429"/>
      <c r="IFM51" s="429"/>
      <c r="IFN51" s="429"/>
      <c r="IFO51" s="429"/>
      <c r="IFP51" s="429"/>
      <c r="IFQ51" s="429"/>
      <c r="IFR51" s="429"/>
      <c r="IFS51" s="429"/>
      <c r="IFT51" s="429"/>
      <c r="IFU51" s="429"/>
      <c r="IFV51" s="429"/>
      <c r="IFW51" s="429"/>
      <c r="IFX51" s="429"/>
      <c r="IFY51" s="429"/>
      <c r="IFZ51" s="429"/>
      <c r="IGA51" s="429"/>
      <c r="IGB51" s="429"/>
      <c r="IGC51" s="429"/>
      <c r="IGD51" s="429"/>
      <c r="IGE51" s="429"/>
      <c r="IGF51" s="429"/>
      <c r="IGG51" s="429"/>
      <c r="IGH51" s="429"/>
      <c r="IGI51" s="429"/>
      <c r="IGJ51" s="429"/>
      <c r="IGK51" s="429"/>
      <c r="IGL51" s="429"/>
      <c r="IGM51" s="429"/>
      <c r="IGN51" s="429"/>
      <c r="IGO51" s="429"/>
      <c r="IGP51" s="429"/>
      <c r="IGQ51" s="429"/>
      <c r="IGR51" s="429"/>
      <c r="IGS51" s="429"/>
      <c r="IGT51" s="429"/>
      <c r="IGU51" s="429"/>
      <c r="IGV51" s="429"/>
      <c r="IGW51" s="429"/>
      <c r="IGX51" s="429"/>
      <c r="IGY51" s="429"/>
      <c r="IGZ51" s="429"/>
      <c r="IHA51" s="429"/>
      <c r="IHB51" s="429"/>
      <c r="IHC51" s="429"/>
      <c r="IHD51" s="429"/>
      <c r="IHE51" s="429"/>
      <c r="IHF51" s="429"/>
      <c r="IHG51" s="429"/>
      <c r="IHH51" s="429"/>
      <c r="IHI51" s="429"/>
      <c r="IHJ51" s="429"/>
      <c r="IHK51" s="429"/>
      <c r="IHL51" s="429"/>
      <c r="IHM51" s="429"/>
      <c r="IHN51" s="429"/>
      <c r="IHO51" s="429"/>
      <c r="IHP51" s="429"/>
      <c r="IHQ51" s="429"/>
      <c r="IHR51" s="429"/>
      <c r="IHS51" s="429"/>
      <c r="IHT51" s="429"/>
      <c r="IHU51" s="429"/>
      <c r="IHV51" s="429"/>
      <c r="IHW51" s="429"/>
      <c r="IHX51" s="429"/>
      <c r="IHY51" s="429"/>
      <c r="IHZ51" s="429"/>
      <c r="IIA51" s="429"/>
      <c r="IIB51" s="429"/>
      <c r="IIC51" s="429"/>
      <c r="IID51" s="429"/>
      <c r="IIE51" s="429"/>
      <c r="IIF51" s="429"/>
      <c r="IIG51" s="429"/>
      <c r="IIH51" s="429"/>
      <c r="III51" s="429"/>
      <c r="IIJ51" s="429"/>
      <c r="IIK51" s="429"/>
      <c r="IIL51" s="429"/>
      <c r="IIM51" s="429"/>
      <c r="IIN51" s="429"/>
      <c r="IIO51" s="429"/>
      <c r="IIP51" s="429"/>
      <c r="IIQ51" s="429"/>
      <c r="IIR51" s="429"/>
      <c r="IIS51" s="429"/>
      <c r="IIT51" s="429"/>
      <c r="IIU51" s="429"/>
      <c r="IIV51" s="429"/>
      <c r="IIW51" s="429"/>
      <c r="IIX51" s="429"/>
      <c r="IIY51" s="429"/>
      <c r="IIZ51" s="429"/>
      <c r="IJA51" s="429"/>
      <c r="IJB51" s="429"/>
      <c r="IJC51" s="429"/>
      <c r="IJD51" s="429"/>
      <c r="IJE51" s="429"/>
      <c r="IJF51" s="429"/>
      <c r="IJG51" s="429"/>
      <c r="IJH51" s="429"/>
      <c r="IJI51" s="429"/>
      <c r="IJJ51" s="429"/>
      <c r="IJK51" s="429"/>
      <c r="IJL51" s="429"/>
      <c r="IJM51" s="429"/>
      <c r="IJN51" s="429"/>
      <c r="IJO51" s="429"/>
      <c r="IJP51" s="429"/>
      <c r="IJQ51" s="429"/>
      <c r="IJR51" s="429"/>
      <c r="IJS51" s="429"/>
      <c r="IJT51" s="429"/>
      <c r="IJU51" s="429"/>
      <c r="IJV51" s="429"/>
      <c r="IJW51" s="429"/>
      <c r="IJX51" s="429"/>
      <c r="IJY51" s="429"/>
      <c r="IJZ51" s="429"/>
      <c r="IKA51" s="429"/>
      <c r="IKB51" s="429"/>
      <c r="IKC51" s="429"/>
      <c r="IKD51" s="429"/>
      <c r="IKE51" s="429"/>
      <c r="IKF51" s="429"/>
      <c r="IKG51" s="429"/>
      <c r="IKH51" s="429"/>
      <c r="IKI51" s="429"/>
      <c r="IKJ51" s="429"/>
      <c r="IKK51" s="429"/>
      <c r="IKL51" s="429"/>
      <c r="IKM51" s="429"/>
      <c r="IKN51" s="429"/>
      <c r="IKO51" s="429"/>
      <c r="IKP51" s="429"/>
      <c r="IKQ51" s="429"/>
      <c r="IKR51" s="429"/>
      <c r="IKS51" s="429"/>
      <c r="IKT51" s="429"/>
      <c r="IKU51" s="429"/>
      <c r="IKV51" s="429"/>
      <c r="IKW51" s="429"/>
      <c r="IKX51" s="429"/>
      <c r="IKY51" s="429"/>
      <c r="IKZ51" s="429"/>
      <c r="ILA51" s="429"/>
      <c r="ILB51" s="429"/>
      <c r="ILC51" s="429"/>
      <c r="ILD51" s="429"/>
      <c r="ILE51" s="429"/>
      <c r="ILF51" s="429"/>
      <c r="ILG51" s="429"/>
      <c r="ILH51" s="429"/>
      <c r="ILI51" s="429"/>
      <c r="ILJ51" s="429"/>
      <c r="ILK51" s="429"/>
      <c r="ILL51" s="429"/>
      <c r="ILM51" s="429"/>
      <c r="ILN51" s="429"/>
      <c r="ILO51" s="429"/>
      <c r="ILP51" s="429"/>
      <c r="ILQ51" s="429"/>
      <c r="ILR51" s="429"/>
      <c r="ILS51" s="429"/>
      <c r="ILT51" s="429"/>
      <c r="ILU51" s="429"/>
      <c r="ILV51" s="429"/>
      <c r="ILW51" s="429"/>
      <c r="ILX51" s="429"/>
      <c r="ILY51" s="429"/>
      <c r="ILZ51" s="429"/>
      <c r="IMA51" s="429"/>
      <c r="IMB51" s="429"/>
      <c r="IMC51" s="429"/>
      <c r="IMD51" s="429"/>
      <c r="IME51" s="429"/>
      <c r="IMF51" s="429"/>
      <c r="IMG51" s="429"/>
      <c r="IMH51" s="429"/>
      <c r="IMI51" s="429"/>
      <c r="IMJ51" s="429"/>
      <c r="IMK51" s="429"/>
      <c r="IML51" s="429"/>
      <c r="IMM51" s="429"/>
      <c r="IMN51" s="429"/>
      <c r="IMO51" s="429"/>
      <c r="IMP51" s="429"/>
      <c r="IMQ51" s="429"/>
      <c r="IMR51" s="429"/>
      <c r="IMS51" s="429"/>
      <c r="IMT51" s="429"/>
      <c r="IMU51" s="429"/>
      <c r="IMV51" s="429"/>
      <c r="IMW51" s="429"/>
      <c r="IMX51" s="429"/>
      <c r="IMY51" s="429"/>
      <c r="IMZ51" s="429"/>
      <c r="INA51" s="429"/>
      <c r="INB51" s="429"/>
      <c r="INC51" s="429"/>
      <c r="IND51" s="429"/>
      <c r="INE51" s="429"/>
      <c r="INF51" s="429"/>
      <c r="ING51" s="429"/>
      <c r="INH51" s="429"/>
      <c r="INI51" s="429"/>
      <c r="INJ51" s="429"/>
      <c r="INK51" s="429"/>
      <c r="INL51" s="429"/>
      <c r="INM51" s="429"/>
      <c r="INN51" s="429"/>
      <c r="INO51" s="429"/>
      <c r="INP51" s="429"/>
      <c r="INQ51" s="429"/>
      <c r="INR51" s="429"/>
      <c r="INS51" s="429"/>
      <c r="INT51" s="429"/>
      <c r="INU51" s="429"/>
      <c r="INV51" s="429"/>
      <c r="INW51" s="429"/>
      <c r="INX51" s="429"/>
      <c r="INY51" s="429"/>
      <c r="INZ51" s="429"/>
      <c r="IOA51" s="429"/>
      <c r="IOB51" s="429"/>
      <c r="IOC51" s="429"/>
      <c r="IOD51" s="429"/>
      <c r="IOE51" s="429"/>
      <c r="IOF51" s="429"/>
      <c r="IOG51" s="429"/>
      <c r="IOH51" s="429"/>
      <c r="IOI51" s="429"/>
      <c r="IOJ51" s="429"/>
      <c r="IOK51" s="429"/>
      <c r="IOL51" s="429"/>
      <c r="IOM51" s="429"/>
      <c r="ION51" s="429"/>
      <c r="IOO51" s="429"/>
      <c r="IOP51" s="429"/>
      <c r="IOQ51" s="429"/>
      <c r="IOR51" s="429"/>
      <c r="IOS51" s="429"/>
      <c r="IOT51" s="429"/>
      <c r="IOU51" s="429"/>
      <c r="IOV51" s="429"/>
      <c r="IOW51" s="429"/>
      <c r="IOX51" s="429"/>
      <c r="IOY51" s="429"/>
      <c r="IOZ51" s="429"/>
      <c r="IPA51" s="429"/>
      <c r="IPB51" s="429"/>
      <c r="IPC51" s="429"/>
      <c r="IPD51" s="429"/>
      <c r="IPE51" s="429"/>
      <c r="IPF51" s="429"/>
      <c r="IPG51" s="429"/>
      <c r="IPH51" s="429"/>
      <c r="IPI51" s="429"/>
      <c r="IPJ51" s="429"/>
      <c r="IPK51" s="429"/>
      <c r="IPL51" s="429"/>
      <c r="IPM51" s="429"/>
      <c r="IPN51" s="429"/>
      <c r="IPO51" s="429"/>
      <c r="IPP51" s="429"/>
      <c r="IPQ51" s="429"/>
      <c r="IPR51" s="429"/>
      <c r="IPS51" s="429"/>
      <c r="IPT51" s="429"/>
      <c r="IPU51" s="429"/>
      <c r="IPV51" s="429"/>
      <c r="IPW51" s="429"/>
      <c r="IPX51" s="429"/>
      <c r="IPY51" s="429"/>
      <c r="IPZ51" s="429"/>
      <c r="IQA51" s="429"/>
      <c r="IQB51" s="429"/>
      <c r="IQC51" s="429"/>
      <c r="IQD51" s="429"/>
      <c r="IQE51" s="429"/>
      <c r="IQF51" s="429"/>
      <c r="IQG51" s="429"/>
      <c r="IQH51" s="429"/>
      <c r="IQI51" s="429"/>
      <c r="IQJ51" s="429"/>
      <c r="IQK51" s="429"/>
      <c r="IQL51" s="429"/>
      <c r="IQM51" s="429"/>
      <c r="IQN51" s="429"/>
      <c r="IQO51" s="429"/>
      <c r="IQP51" s="429"/>
      <c r="IQQ51" s="429"/>
      <c r="IQR51" s="429"/>
      <c r="IQS51" s="429"/>
      <c r="IQT51" s="429"/>
      <c r="IQU51" s="429"/>
      <c r="IQV51" s="429"/>
      <c r="IQW51" s="429"/>
      <c r="IQX51" s="429"/>
      <c r="IQY51" s="429"/>
      <c r="IQZ51" s="429"/>
      <c r="IRA51" s="429"/>
      <c r="IRB51" s="429"/>
      <c r="IRC51" s="429"/>
      <c r="IRD51" s="429"/>
      <c r="IRE51" s="429"/>
      <c r="IRF51" s="429"/>
      <c r="IRG51" s="429"/>
      <c r="IRH51" s="429"/>
      <c r="IRI51" s="429"/>
      <c r="IRJ51" s="429"/>
      <c r="IRK51" s="429"/>
      <c r="IRL51" s="429"/>
      <c r="IRM51" s="429"/>
      <c r="IRN51" s="429"/>
      <c r="IRO51" s="429"/>
      <c r="IRP51" s="429"/>
      <c r="IRQ51" s="429"/>
      <c r="IRR51" s="429"/>
      <c r="IRS51" s="429"/>
      <c r="IRT51" s="429"/>
      <c r="IRU51" s="429"/>
      <c r="IRV51" s="429"/>
      <c r="IRW51" s="429"/>
      <c r="IRX51" s="429"/>
      <c r="IRY51" s="429"/>
      <c r="IRZ51" s="429"/>
      <c r="ISA51" s="429"/>
      <c r="ISB51" s="429"/>
      <c r="ISC51" s="429"/>
      <c r="ISD51" s="429"/>
      <c r="ISE51" s="429"/>
      <c r="ISF51" s="429"/>
      <c r="ISG51" s="429"/>
      <c r="ISH51" s="429"/>
      <c r="ISI51" s="429"/>
      <c r="ISJ51" s="429"/>
      <c r="ISK51" s="429"/>
      <c r="ISL51" s="429"/>
      <c r="ISM51" s="429"/>
      <c r="ISN51" s="429"/>
      <c r="ISO51" s="429"/>
      <c r="ISP51" s="429"/>
      <c r="ISQ51" s="429"/>
      <c r="ISR51" s="429"/>
      <c r="ISS51" s="429"/>
      <c r="IST51" s="429"/>
      <c r="ISU51" s="429"/>
      <c r="ISV51" s="429"/>
      <c r="ISW51" s="429"/>
      <c r="ISX51" s="429"/>
      <c r="ISY51" s="429"/>
      <c r="ISZ51" s="429"/>
      <c r="ITA51" s="429"/>
      <c r="ITB51" s="429"/>
      <c r="ITC51" s="429"/>
      <c r="ITD51" s="429"/>
      <c r="ITE51" s="429"/>
      <c r="ITF51" s="429"/>
      <c r="ITG51" s="429"/>
      <c r="ITH51" s="429"/>
      <c r="ITI51" s="429"/>
      <c r="ITJ51" s="429"/>
      <c r="ITK51" s="429"/>
      <c r="ITL51" s="429"/>
      <c r="ITM51" s="429"/>
      <c r="ITN51" s="429"/>
      <c r="ITO51" s="429"/>
      <c r="ITP51" s="429"/>
      <c r="ITQ51" s="429"/>
      <c r="ITR51" s="429"/>
      <c r="ITS51" s="429"/>
      <c r="ITT51" s="429"/>
      <c r="ITU51" s="429"/>
      <c r="ITV51" s="429"/>
      <c r="ITW51" s="429"/>
      <c r="ITX51" s="429"/>
      <c r="ITY51" s="429"/>
      <c r="ITZ51" s="429"/>
      <c r="IUA51" s="429"/>
      <c r="IUB51" s="429"/>
      <c r="IUC51" s="429"/>
      <c r="IUD51" s="429"/>
      <c r="IUE51" s="429"/>
      <c r="IUF51" s="429"/>
      <c r="IUG51" s="429"/>
      <c r="IUH51" s="429"/>
      <c r="IUI51" s="429"/>
      <c r="IUJ51" s="429"/>
      <c r="IUK51" s="429"/>
      <c r="IUL51" s="429"/>
      <c r="IUM51" s="429"/>
      <c r="IUN51" s="429"/>
      <c r="IUO51" s="429"/>
      <c r="IUP51" s="429"/>
      <c r="IUQ51" s="429"/>
      <c r="IUR51" s="429"/>
      <c r="IUS51" s="429"/>
      <c r="IUT51" s="429"/>
      <c r="IUU51" s="429"/>
      <c r="IUV51" s="429"/>
      <c r="IUW51" s="429"/>
      <c r="IUX51" s="429"/>
      <c r="IUY51" s="429"/>
      <c r="IUZ51" s="429"/>
      <c r="IVA51" s="429"/>
      <c r="IVB51" s="429"/>
      <c r="IVC51" s="429"/>
      <c r="IVD51" s="429"/>
      <c r="IVE51" s="429"/>
      <c r="IVF51" s="429"/>
      <c r="IVG51" s="429"/>
      <c r="IVH51" s="429"/>
      <c r="IVI51" s="429"/>
      <c r="IVJ51" s="429"/>
      <c r="IVK51" s="429"/>
      <c r="IVL51" s="429"/>
      <c r="IVM51" s="429"/>
      <c r="IVN51" s="429"/>
      <c r="IVO51" s="429"/>
      <c r="IVP51" s="429"/>
      <c r="IVQ51" s="429"/>
      <c r="IVR51" s="429"/>
      <c r="IVS51" s="429"/>
      <c r="IVT51" s="429"/>
      <c r="IVU51" s="429"/>
      <c r="IVV51" s="429"/>
      <c r="IVW51" s="429"/>
      <c r="IVX51" s="429"/>
      <c r="IVY51" s="429"/>
      <c r="IVZ51" s="429"/>
      <c r="IWA51" s="429"/>
      <c r="IWB51" s="429"/>
      <c r="IWC51" s="429"/>
      <c r="IWD51" s="429"/>
      <c r="IWE51" s="429"/>
      <c r="IWF51" s="429"/>
      <c r="IWG51" s="429"/>
      <c r="IWH51" s="429"/>
      <c r="IWI51" s="429"/>
      <c r="IWJ51" s="429"/>
      <c r="IWK51" s="429"/>
      <c r="IWL51" s="429"/>
      <c r="IWM51" s="429"/>
      <c r="IWN51" s="429"/>
      <c r="IWO51" s="429"/>
      <c r="IWP51" s="429"/>
      <c r="IWQ51" s="429"/>
      <c r="IWR51" s="429"/>
      <c r="IWS51" s="429"/>
      <c r="IWT51" s="429"/>
      <c r="IWU51" s="429"/>
      <c r="IWV51" s="429"/>
      <c r="IWW51" s="429"/>
      <c r="IWX51" s="429"/>
      <c r="IWY51" s="429"/>
      <c r="IWZ51" s="429"/>
      <c r="IXA51" s="429"/>
      <c r="IXB51" s="429"/>
      <c r="IXC51" s="429"/>
      <c r="IXD51" s="429"/>
      <c r="IXE51" s="429"/>
      <c r="IXF51" s="429"/>
      <c r="IXG51" s="429"/>
      <c r="IXH51" s="429"/>
      <c r="IXI51" s="429"/>
      <c r="IXJ51" s="429"/>
      <c r="IXK51" s="429"/>
      <c r="IXL51" s="429"/>
      <c r="IXM51" s="429"/>
      <c r="IXN51" s="429"/>
      <c r="IXO51" s="429"/>
      <c r="IXP51" s="429"/>
      <c r="IXQ51" s="429"/>
      <c r="IXR51" s="429"/>
      <c r="IXS51" s="429"/>
      <c r="IXT51" s="429"/>
      <c r="IXU51" s="429"/>
      <c r="IXV51" s="429"/>
      <c r="IXW51" s="429"/>
      <c r="IXX51" s="429"/>
      <c r="IXY51" s="429"/>
      <c r="IXZ51" s="429"/>
      <c r="IYA51" s="429"/>
      <c r="IYB51" s="429"/>
      <c r="IYC51" s="429"/>
      <c r="IYD51" s="429"/>
      <c r="IYE51" s="429"/>
      <c r="IYF51" s="429"/>
      <c r="IYG51" s="429"/>
      <c r="IYH51" s="429"/>
      <c r="IYI51" s="429"/>
      <c r="IYJ51" s="429"/>
      <c r="IYK51" s="429"/>
      <c r="IYL51" s="429"/>
      <c r="IYM51" s="429"/>
      <c r="IYN51" s="429"/>
      <c r="IYO51" s="429"/>
      <c r="IYP51" s="429"/>
      <c r="IYQ51" s="429"/>
      <c r="IYR51" s="429"/>
      <c r="IYS51" s="429"/>
      <c r="IYT51" s="429"/>
      <c r="IYU51" s="429"/>
      <c r="IYV51" s="429"/>
      <c r="IYW51" s="429"/>
      <c r="IYX51" s="429"/>
      <c r="IYY51" s="429"/>
      <c r="IYZ51" s="429"/>
      <c r="IZA51" s="429"/>
      <c r="IZB51" s="429"/>
      <c r="IZC51" s="429"/>
      <c r="IZD51" s="429"/>
      <c r="IZE51" s="429"/>
      <c r="IZF51" s="429"/>
      <c r="IZG51" s="429"/>
      <c r="IZH51" s="429"/>
      <c r="IZI51" s="429"/>
      <c r="IZJ51" s="429"/>
      <c r="IZK51" s="429"/>
      <c r="IZL51" s="429"/>
      <c r="IZM51" s="429"/>
      <c r="IZN51" s="429"/>
      <c r="IZO51" s="429"/>
      <c r="IZP51" s="429"/>
      <c r="IZQ51" s="429"/>
      <c r="IZR51" s="429"/>
      <c r="IZS51" s="429"/>
      <c r="IZT51" s="429"/>
      <c r="IZU51" s="429"/>
      <c r="IZV51" s="429"/>
      <c r="IZW51" s="429"/>
      <c r="IZX51" s="429"/>
      <c r="IZY51" s="429"/>
      <c r="IZZ51" s="429"/>
      <c r="JAA51" s="429"/>
      <c r="JAB51" s="429"/>
      <c r="JAC51" s="429"/>
      <c r="JAD51" s="429"/>
      <c r="JAE51" s="429"/>
      <c r="JAF51" s="429"/>
      <c r="JAG51" s="429"/>
      <c r="JAH51" s="429"/>
      <c r="JAI51" s="429"/>
      <c r="JAJ51" s="429"/>
      <c r="JAK51" s="429"/>
      <c r="JAL51" s="429"/>
      <c r="JAM51" s="429"/>
      <c r="JAN51" s="429"/>
      <c r="JAO51" s="429"/>
      <c r="JAP51" s="429"/>
      <c r="JAQ51" s="429"/>
      <c r="JAR51" s="429"/>
      <c r="JAS51" s="429"/>
      <c r="JAT51" s="429"/>
      <c r="JAU51" s="429"/>
      <c r="JAV51" s="429"/>
      <c r="JAW51" s="429"/>
      <c r="JAX51" s="429"/>
      <c r="JAY51" s="429"/>
      <c r="JAZ51" s="429"/>
      <c r="JBA51" s="429"/>
      <c r="JBB51" s="429"/>
      <c r="JBC51" s="429"/>
      <c r="JBD51" s="429"/>
      <c r="JBE51" s="429"/>
      <c r="JBF51" s="429"/>
      <c r="JBG51" s="429"/>
      <c r="JBH51" s="429"/>
      <c r="JBI51" s="429"/>
      <c r="JBJ51" s="429"/>
      <c r="JBK51" s="429"/>
      <c r="JBL51" s="429"/>
      <c r="JBM51" s="429"/>
      <c r="JBN51" s="429"/>
      <c r="JBO51" s="429"/>
      <c r="JBP51" s="429"/>
      <c r="JBQ51" s="429"/>
      <c r="JBR51" s="429"/>
      <c r="JBS51" s="429"/>
      <c r="JBT51" s="429"/>
      <c r="JBU51" s="429"/>
      <c r="JBV51" s="429"/>
      <c r="JBW51" s="429"/>
      <c r="JBX51" s="429"/>
      <c r="JBY51" s="429"/>
      <c r="JBZ51" s="429"/>
      <c r="JCA51" s="429"/>
      <c r="JCB51" s="429"/>
      <c r="JCC51" s="429"/>
      <c r="JCD51" s="429"/>
      <c r="JCE51" s="429"/>
      <c r="JCF51" s="429"/>
      <c r="JCG51" s="429"/>
      <c r="JCH51" s="429"/>
      <c r="JCI51" s="429"/>
      <c r="JCJ51" s="429"/>
      <c r="JCK51" s="429"/>
      <c r="JCL51" s="429"/>
      <c r="JCM51" s="429"/>
      <c r="JCN51" s="429"/>
      <c r="JCO51" s="429"/>
      <c r="JCP51" s="429"/>
      <c r="JCQ51" s="429"/>
      <c r="JCR51" s="429"/>
      <c r="JCS51" s="429"/>
      <c r="JCT51" s="429"/>
      <c r="JCU51" s="429"/>
      <c r="JCV51" s="429"/>
      <c r="JCW51" s="429"/>
      <c r="JCX51" s="429"/>
      <c r="JCY51" s="429"/>
      <c r="JCZ51" s="429"/>
      <c r="JDA51" s="429"/>
      <c r="JDB51" s="429"/>
      <c r="JDC51" s="429"/>
      <c r="JDD51" s="429"/>
      <c r="JDE51" s="429"/>
      <c r="JDF51" s="429"/>
      <c r="JDG51" s="429"/>
      <c r="JDH51" s="429"/>
      <c r="JDI51" s="429"/>
      <c r="JDJ51" s="429"/>
      <c r="JDK51" s="429"/>
      <c r="JDL51" s="429"/>
      <c r="JDM51" s="429"/>
      <c r="JDN51" s="429"/>
      <c r="JDO51" s="429"/>
      <c r="JDP51" s="429"/>
      <c r="JDQ51" s="429"/>
      <c r="JDR51" s="429"/>
      <c r="JDS51" s="429"/>
      <c r="JDT51" s="429"/>
      <c r="JDU51" s="429"/>
      <c r="JDV51" s="429"/>
      <c r="JDW51" s="429"/>
      <c r="JDX51" s="429"/>
      <c r="JDY51" s="429"/>
      <c r="JDZ51" s="429"/>
      <c r="JEA51" s="429"/>
      <c r="JEB51" s="429"/>
      <c r="JEC51" s="429"/>
      <c r="JED51" s="429"/>
      <c r="JEE51" s="429"/>
      <c r="JEF51" s="429"/>
      <c r="JEG51" s="429"/>
      <c r="JEH51" s="429"/>
      <c r="JEI51" s="429"/>
      <c r="JEJ51" s="429"/>
      <c r="JEK51" s="429"/>
      <c r="JEL51" s="429"/>
      <c r="JEM51" s="429"/>
      <c r="JEN51" s="429"/>
      <c r="JEO51" s="429"/>
      <c r="JEP51" s="429"/>
      <c r="JEQ51" s="429"/>
      <c r="JER51" s="429"/>
      <c r="JES51" s="429"/>
      <c r="JET51" s="429"/>
      <c r="JEU51" s="429"/>
      <c r="JEV51" s="429"/>
      <c r="JEW51" s="429"/>
      <c r="JEX51" s="429"/>
      <c r="JEY51" s="429"/>
      <c r="JEZ51" s="429"/>
      <c r="JFA51" s="429"/>
      <c r="JFB51" s="429"/>
      <c r="JFC51" s="429"/>
      <c r="JFD51" s="429"/>
      <c r="JFE51" s="429"/>
      <c r="JFF51" s="429"/>
      <c r="JFG51" s="429"/>
      <c r="JFH51" s="429"/>
      <c r="JFI51" s="429"/>
      <c r="JFJ51" s="429"/>
      <c r="JFK51" s="429"/>
      <c r="JFL51" s="429"/>
      <c r="JFM51" s="429"/>
      <c r="JFN51" s="429"/>
      <c r="JFO51" s="429"/>
      <c r="JFP51" s="429"/>
      <c r="JFQ51" s="429"/>
      <c r="JFR51" s="429"/>
      <c r="JFS51" s="429"/>
      <c r="JFT51" s="429"/>
      <c r="JFU51" s="429"/>
      <c r="JFV51" s="429"/>
      <c r="JFW51" s="429"/>
      <c r="JFX51" s="429"/>
      <c r="JFY51" s="429"/>
      <c r="JFZ51" s="429"/>
      <c r="JGA51" s="429"/>
      <c r="JGB51" s="429"/>
      <c r="JGC51" s="429"/>
      <c r="JGD51" s="429"/>
      <c r="JGE51" s="429"/>
      <c r="JGF51" s="429"/>
      <c r="JGG51" s="429"/>
      <c r="JGH51" s="429"/>
      <c r="JGI51" s="429"/>
      <c r="JGJ51" s="429"/>
      <c r="JGK51" s="429"/>
      <c r="JGL51" s="429"/>
      <c r="JGM51" s="429"/>
      <c r="JGN51" s="429"/>
      <c r="JGO51" s="429"/>
      <c r="JGP51" s="429"/>
      <c r="JGQ51" s="429"/>
      <c r="JGR51" s="429"/>
      <c r="JGS51" s="429"/>
      <c r="JGT51" s="429"/>
      <c r="JGU51" s="429"/>
      <c r="JGV51" s="429"/>
      <c r="JGW51" s="429"/>
      <c r="JGX51" s="429"/>
      <c r="JGY51" s="429"/>
      <c r="JGZ51" s="429"/>
      <c r="JHA51" s="429"/>
      <c r="JHB51" s="429"/>
      <c r="JHC51" s="429"/>
      <c r="JHD51" s="429"/>
      <c r="JHE51" s="429"/>
      <c r="JHF51" s="429"/>
      <c r="JHG51" s="429"/>
      <c r="JHH51" s="429"/>
      <c r="JHI51" s="429"/>
      <c r="JHJ51" s="429"/>
      <c r="JHK51" s="429"/>
      <c r="JHL51" s="429"/>
      <c r="JHM51" s="429"/>
      <c r="JHN51" s="429"/>
      <c r="JHO51" s="429"/>
      <c r="JHP51" s="429"/>
      <c r="JHQ51" s="429"/>
      <c r="JHR51" s="429"/>
      <c r="JHS51" s="429"/>
      <c r="JHT51" s="429"/>
      <c r="JHU51" s="429"/>
      <c r="JHV51" s="429"/>
      <c r="JHW51" s="429"/>
      <c r="JHX51" s="429"/>
      <c r="JHY51" s="429"/>
      <c r="JHZ51" s="429"/>
      <c r="JIA51" s="429"/>
      <c r="JIB51" s="429"/>
      <c r="JIC51" s="429"/>
      <c r="JID51" s="429"/>
      <c r="JIE51" s="429"/>
      <c r="JIF51" s="429"/>
      <c r="JIG51" s="429"/>
      <c r="JIH51" s="429"/>
      <c r="JII51" s="429"/>
      <c r="JIJ51" s="429"/>
      <c r="JIK51" s="429"/>
      <c r="JIL51" s="429"/>
      <c r="JIM51" s="429"/>
      <c r="JIN51" s="429"/>
      <c r="JIO51" s="429"/>
      <c r="JIP51" s="429"/>
      <c r="JIQ51" s="429"/>
      <c r="JIR51" s="429"/>
      <c r="JIS51" s="429"/>
      <c r="JIT51" s="429"/>
      <c r="JIU51" s="429"/>
      <c r="JIV51" s="429"/>
      <c r="JIW51" s="429"/>
      <c r="JIX51" s="429"/>
      <c r="JIY51" s="429"/>
      <c r="JIZ51" s="429"/>
      <c r="JJA51" s="429"/>
      <c r="JJB51" s="429"/>
      <c r="JJC51" s="429"/>
      <c r="JJD51" s="429"/>
      <c r="JJE51" s="429"/>
      <c r="JJF51" s="429"/>
      <c r="JJG51" s="429"/>
      <c r="JJH51" s="429"/>
      <c r="JJI51" s="429"/>
      <c r="JJJ51" s="429"/>
      <c r="JJK51" s="429"/>
      <c r="JJL51" s="429"/>
      <c r="JJM51" s="429"/>
      <c r="JJN51" s="429"/>
      <c r="JJO51" s="429"/>
      <c r="JJP51" s="429"/>
      <c r="JJQ51" s="429"/>
      <c r="JJR51" s="429"/>
      <c r="JJS51" s="429"/>
      <c r="JJT51" s="429"/>
      <c r="JJU51" s="429"/>
      <c r="JJV51" s="429"/>
      <c r="JJW51" s="429"/>
      <c r="JJX51" s="429"/>
      <c r="JJY51" s="429"/>
      <c r="JJZ51" s="429"/>
      <c r="JKA51" s="429"/>
      <c r="JKB51" s="429"/>
      <c r="JKC51" s="429"/>
      <c r="JKD51" s="429"/>
      <c r="JKE51" s="429"/>
      <c r="JKF51" s="429"/>
      <c r="JKG51" s="429"/>
      <c r="JKH51" s="429"/>
      <c r="JKI51" s="429"/>
      <c r="JKJ51" s="429"/>
      <c r="JKK51" s="429"/>
      <c r="JKL51" s="429"/>
      <c r="JKM51" s="429"/>
      <c r="JKN51" s="429"/>
      <c r="JKO51" s="429"/>
      <c r="JKP51" s="429"/>
      <c r="JKQ51" s="429"/>
      <c r="JKR51" s="429"/>
      <c r="JKS51" s="429"/>
      <c r="JKT51" s="429"/>
      <c r="JKU51" s="429"/>
      <c r="JKV51" s="429"/>
      <c r="JKW51" s="429"/>
      <c r="JKX51" s="429"/>
      <c r="JKY51" s="429"/>
      <c r="JKZ51" s="429"/>
      <c r="JLA51" s="429"/>
      <c r="JLB51" s="429"/>
      <c r="JLC51" s="429"/>
      <c r="JLD51" s="429"/>
      <c r="JLE51" s="429"/>
      <c r="JLF51" s="429"/>
      <c r="JLG51" s="429"/>
      <c r="JLH51" s="429"/>
      <c r="JLI51" s="429"/>
      <c r="JLJ51" s="429"/>
      <c r="JLK51" s="429"/>
      <c r="JLL51" s="429"/>
      <c r="JLM51" s="429"/>
      <c r="JLN51" s="429"/>
      <c r="JLO51" s="429"/>
      <c r="JLP51" s="429"/>
      <c r="JLQ51" s="429"/>
      <c r="JLR51" s="429"/>
      <c r="JLS51" s="429"/>
      <c r="JLT51" s="429"/>
      <c r="JLU51" s="429"/>
      <c r="JLV51" s="429"/>
      <c r="JLW51" s="429"/>
      <c r="JLX51" s="429"/>
      <c r="JLY51" s="429"/>
      <c r="JLZ51" s="429"/>
      <c r="JMA51" s="429"/>
      <c r="JMB51" s="429"/>
      <c r="JMC51" s="429"/>
      <c r="JMD51" s="429"/>
      <c r="JME51" s="429"/>
      <c r="JMF51" s="429"/>
      <c r="JMG51" s="429"/>
      <c r="JMH51" s="429"/>
      <c r="JMI51" s="429"/>
      <c r="JMJ51" s="429"/>
      <c r="JMK51" s="429"/>
      <c r="JML51" s="429"/>
      <c r="JMM51" s="429"/>
      <c r="JMN51" s="429"/>
      <c r="JMO51" s="429"/>
      <c r="JMP51" s="429"/>
      <c r="JMQ51" s="429"/>
      <c r="JMR51" s="429"/>
      <c r="JMS51" s="429"/>
      <c r="JMT51" s="429"/>
      <c r="JMU51" s="429"/>
      <c r="JMV51" s="429"/>
      <c r="JMW51" s="429"/>
      <c r="JMX51" s="429"/>
      <c r="JMY51" s="429"/>
      <c r="JMZ51" s="429"/>
      <c r="JNA51" s="429"/>
      <c r="JNB51" s="429"/>
      <c r="JNC51" s="429"/>
      <c r="JND51" s="429"/>
      <c r="JNE51" s="429"/>
      <c r="JNF51" s="429"/>
      <c r="JNG51" s="429"/>
      <c r="JNH51" s="429"/>
      <c r="JNI51" s="429"/>
      <c r="JNJ51" s="429"/>
      <c r="JNK51" s="429"/>
      <c r="JNL51" s="429"/>
      <c r="JNM51" s="429"/>
      <c r="JNN51" s="429"/>
      <c r="JNO51" s="429"/>
      <c r="JNP51" s="429"/>
      <c r="JNQ51" s="429"/>
      <c r="JNR51" s="429"/>
      <c r="JNS51" s="429"/>
      <c r="JNT51" s="429"/>
      <c r="JNU51" s="429"/>
      <c r="JNV51" s="429"/>
      <c r="JNW51" s="429"/>
      <c r="JNX51" s="429"/>
      <c r="JNY51" s="429"/>
      <c r="JNZ51" s="429"/>
      <c r="JOA51" s="429"/>
      <c r="JOB51" s="429"/>
      <c r="JOC51" s="429"/>
      <c r="JOD51" s="429"/>
      <c r="JOE51" s="429"/>
      <c r="JOF51" s="429"/>
      <c r="JOG51" s="429"/>
      <c r="JOH51" s="429"/>
      <c r="JOI51" s="429"/>
      <c r="JOJ51" s="429"/>
      <c r="JOK51" s="429"/>
      <c r="JOL51" s="429"/>
      <c r="JOM51" s="429"/>
      <c r="JON51" s="429"/>
      <c r="JOO51" s="429"/>
      <c r="JOP51" s="429"/>
      <c r="JOQ51" s="429"/>
      <c r="JOR51" s="429"/>
      <c r="JOS51" s="429"/>
      <c r="JOT51" s="429"/>
      <c r="JOU51" s="429"/>
      <c r="JOV51" s="429"/>
      <c r="JOW51" s="429"/>
      <c r="JOX51" s="429"/>
      <c r="JOY51" s="429"/>
      <c r="JOZ51" s="429"/>
      <c r="JPA51" s="429"/>
      <c r="JPB51" s="429"/>
      <c r="JPC51" s="429"/>
      <c r="JPD51" s="429"/>
      <c r="JPE51" s="429"/>
      <c r="JPF51" s="429"/>
      <c r="JPG51" s="429"/>
      <c r="JPH51" s="429"/>
      <c r="JPI51" s="429"/>
      <c r="JPJ51" s="429"/>
      <c r="JPK51" s="429"/>
      <c r="JPL51" s="429"/>
      <c r="JPM51" s="429"/>
      <c r="JPN51" s="429"/>
      <c r="JPO51" s="429"/>
      <c r="JPP51" s="429"/>
      <c r="JPQ51" s="429"/>
      <c r="JPR51" s="429"/>
      <c r="JPS51" s="429"/>
      <c r="JPT51" s="429"/>
      <c r="JPU51" s="429"/>
      <c r="JPV51" s="429"/>
      <c r="JPW51" s="429"/>
      <c r="JPX51" s="429"/>
      <c r="JPY51" s="429"/>
      <c r="JPZ51" s="429"/>
      <c r="JQA51" s="429"/>
      <c r="JQB51" s="429"/>
      <c r="JQC51" s="429"/>
      <c r="JQD51" s="429"/>
      <c r="JQE51" s="429"/>
      <c r="JQF51" s="429"/>
      <c r="JQG51" s="429"/>
      <c r="JQH51" s="429"/>
      <c r="JQI51" s="429"/>
      <c r="JQJ51" s="429"/>
      <c r="JQK51" s="429"/>
      <c r="JQL51" s="429"/>
      <c r="JQM51" s="429"/>
      <c r="JQN51" s="429"/>
      <c r="JQO51" s="429"/>
      <c r="JQP51" s="429"/>
      <c r="JQQ51" s="429"/>
      <c r="JQR51" s="429"/>
      <c r="JQS51" s="429"/>
      <c r="JQT51" s="429"/>
      <c r="JQU51" s="429"/>
      <c r="JQV51" s="429"/>
      <c r="JQW51" s="429"/>
      <c r="JQX51" s="429"/>
      <c r="JQY51" s="429"/>
      <c r="JQZ51" s="429"/>
      <c r="JRA51" s="429"/>
      <c r="JRB51" s="429"/>
      <c r="JRC51" s="429"/>
      <c r="JRD51" s="429"/>
      <c r="JRE51" s="429"/>
      <c r="JRF51" s="429"/>
      <c r="JRG51" s="429"/>
      <c r="JRH51" s="429"/>
      <c r="JRI51" s="429"/>
      <c r="JRJ51" s="429"/>
      <c r="JRK51" s="429"/>
      <c r="JRL51" s="429"/>
      <c r="JRM51" s="429"/>
      <c r="JRN51" s="429"/>
      <c r="JRO51" s="429"/>
      <c r="JRP51" s="429"/>
      <c r="JRQ51" s="429"/>
      <c r="JRR51" s="429"/>
      <c r="JRS51" s="429"/>
      <c r="JRT51" s="429"/>
      <c r="JRU51" s="429"/>
      <c r="JRV51" s="429"/>
      <c r="JRW51" s="429"/>
      <c r="JRX51" s="429"/>
      <c r="JRY51" s="429"/>
      <c r="JRZ51" s="429"/>
      <c r="JSA51" s="429"/>
      <c r="JSB51" s="429"/>
      <c r="JSC51" s="429"/>
      <c r="JSD51" s="429"/>
      <c r="JSE51" s="429"/>
      <c r="JSF51" s="429"/>
      <c r="JSG51" s="429"/>
      <c r="JSH51" s="429"/>
      <c r="JSI51" s="429"/>
      <c r="JSJ51" s="429"/>
      <c r="JSK51" s="429"/>
      <c r="JSL51" s="429"/>
      <c r="JSM51" s="429"/>
      <c r="JSN51" s="429"/>
      <c r="JSO51" s="429"/>
      <c r="JSP51" s="429"/>
      <c r="JSQ51" s="429"/>
      <c r="JSR51" s="429"/>
      <c r="JSS51" s="429"/>
      <c r="JST51" s="429"/>
      <c r="JSU51" s="429"/>
      <c r="JSV51" s="429"/>
      <c r="JSW51" s="429"/>
      <c r="JSX51" s="429"/>
      <c r="JSY51" s="429"/>
      <c r="JSZ51" s="429"/>
      <c r="JTA51" s="429"/>
      <c r="JTB51" s="429"/>
      <c r="JTC51" s="429"/>
      <c r="JTD51" s="429"/>
      <c r="JTE51" s="429"/>
      <c r="JTF51" s="429"/>
      <c r="JTG51" s="429"/>
      <c r="JTH51" s="429"/>
      <c r="JTI51" s="429"/>
      <c r="JTJ51" s="429"/>
      <c r="JTK51" s="429"/>
      <c r="JTL51" s="429"/>
      <c r="JTM51" s="429"/>
      <c r="JTN51" s="429"/>
      <c r="JTO51" s="429"/>
      <c r="JTP51" s="429"/>
      <c r="JTQ51" s="429"/>
      <c r="JTR51" s="429"/>
      <c r="JTS51" s="429"/>
      <c r="JTT51" s="429"/>
      <c r="JTU51" s="429"/>
      <c r="JTV51" s="429"/>
      <c r="JTW51" s="429"/>
      <c r="JTX51" s="429"/>
      <c r="JTY51" s="429"/>
      <c r="JTZ51" s="429"/>
      <c r="JUA51" s="429"/>
      <c r="JUB51" s="429"/>
      <c r="JUC51" s="429"/>
      <c r="JUD51" s="429"/>
      <c r="JUE51" s="429"/>
      <c r="JUF51" s="429"/>
      <c r="JUG51" s="429"/>
      <c r="JUH51" s="429"/>
      <c r="JUI51" s="429"/>
      <c r="JUJ51" s="429"/>
      <c r="JUK51" s="429"/>
      <c r="JUL51" s="429"/>
      <c r="JUM51" s="429"/>
      <c r="JUN51" s="429"/>
      <c r="JUO51" s="429"/>
      <c r="JUP51" s="429"/>
      <c r="JUQ51" s="429"/>
      <c r="JUR51" s="429"/>
      <c r="JUS51" s="429"/>
      <c r="JUT51" s="429"/>
      <c r="JUU51" s="429"/>
      <c r="JUV51" s="429"/>
      <c r="JUW51" s="429"/>
      <c r="JUX51" s="429"/>
      <c r="JUY51" s="429"/>
      <c r="JUZ51" s="429"/>
      <c r="JVA51" s="429"/>
      <c r="JVB51" s="429"/>
      <c r="JVC51" s="429"/>
      <c r="JVD51" s="429"/>
      <c r="JVE51" s="429"/>
      <c r="JVF51" s="429"/>
      <c r="JVG51" s="429"/>
      <c r="JVH51" s="429"/>
      <c r="JVI51" s="429"/>
      <c r="JVJ51" s="429"/>
      <c r="JVK51" s="429"/>
      <c r="JVL51" s="429"/>
      <c r="JVM51" s="429"/>
      <c r="JVN51" s="429"/>
      <c r="JVO51" s="429"/>
      <c r="JVP51" s="429"/>
      <c r="JVQ51" s="429"/>
      <c r="JVR51" s="429"/>
      <c r="JVS51" s="429"/>
      <c r="JVT51" s="429"/>
      <c r="JVU51" s="429"/>
      <c r="JVV51" s="429"/>
      <c r="JVW51" s="429"/>
      <c r="JVX51" s="429"/>
      <c r="JVY51" s="429"/>
      <c r="JVZ51" s="429"/>
      <c r="JWA51" s="429"/>
      <c r="JWB51" s="429"/>
      <c r="JWC51" s="429"/>
      <c r="JWD51" s="429"/>
      <c r="JWE51" s="429"/>
      <c r="JWF51" s="429"/>
      <c r="JWG51" s="429"/>
      <c r="JWH51" s="429"/>
      <c r="JWI51" s="429"/>
      <c r="JWJ51" s="429"/>
      <c r="JWK51" s="429"/>
      <c r="JWL51" s="429"/>
      <c r="JWM51" s="429"/>
      <c r="JWN51" s="429"/>
      <c r="JWO51" s="429"/>
      <c r="JWP51" s="429"/>
      <c r="JWQ51" s="429"/>
      <c r="JWR51" s="429"/>
      <c r="JWS51" s="429"/>
      <c r="JWT51" s="429"/>
      <c r="JWU51" s="429"/>
      <c r="JWV51" s="429"/>
      <c r="JWW51" s="429"/>
      <c r="JWX51" s="429"/>
      <c r="JWY51" s="429"/>
      <c r="JWZ51" s="429"/>
      <c r="JXA51" s="429"/>
      <c r="JXB51" s="429"/>
      <c r="JXC51" s="429"/>
      <c r="JXD51" s="429"/>
      <c r="JXE51" s="429"/>
      <c r="JXF51" s="429"/>
      <c r="JXG51" s="429"/>
      <c r="JXH51" s="429"/>
      <c r="JXI51" s="429"/>
      <c r="JXJ51" s="429"/>
      <c r="JXK51" s="429"/>
      <c r="JXL51" s="429"/>
      <c r="JXM51" s="429"/>
      <c r="JXN51" s="429"/>
      <c r="JXO51" s="429"/>
      <c r="JXP51" s="429"/>
      <c r="JXQ51" s="429"/>
      <c r="JXR51" s="429"/>
      <c r="JXS51" s="429"/>
      <c r="JXT51" s="429"/>
      <c r="JXU51" s="429"/>
      <c r="JXV51" s="429"/>
      <c r="JXW51" s="429"/>
      <c r="JXX51" s="429"/>
      <c r="JXY51" s="429"/>
      <c r="JXZ51" s="429"/>
      <c r="JYA51" s="429"/>
      <c r="JYB51" s="429"/>
      <c r="JYC51" s="429"/>
      <c r="JYD51" s="429"/>
      <c r="JYE51" s="429"/>
      <c r="JYF51" s="429"/>
      <c r="JYG51" s="429"/>
      <c r="JYH51" s="429"/>
      <c r="JYI51" s="429"/>
      <c r="JYJ51" s="429"/>
      <c r="JYK51" s="429"/>
      <c r="JYL51" s="429"/>
      <c r="JYM51" s="429"/>
      <c r="JYN51" s="429"/>
      <c r="JYO51" s="429"/>
      <c r="JYP51" s="429"/>
      <c r="JYQ51" s="429"/>
      <c r="JYR51" s="429"/>
      <c r="JYS51" s="429"/>
      <c r="JYT51" s="429"/>
      <c r="JYU51" s="429"/>
      <c r="JYV51" s="429"/>
      <c r="JYW51" s="429"/>
      <c r="JYX51" s="429"/>
      <c r="JYY51" s="429"/>
      <c r="JYZ51" s="429"/>
      <c r="JZA51" s="429"/>
      <c r="JZB51" s="429"/>
      <c r="JZC51" s="429"/>
      <c r="JZD51" s="429"/>
      <c r="JZE51" s="429"/>
      <c r="JZF51" s="429"/>
      <c r="JZG51" s="429"/>
      <c r="JZH51" s="429"/>
      <c r="JZI51" s="429"/>
      <c r="JZJ51" s="429"/>
      <c r="JZK51" s="429"/>
      <c r="JZL51" s="429"/>
      <c r="JZM51" s="429"/>
      <c r="JZN51" s="429"/>
      <c r="JZO51" s="429"/>
      <c r="JZP51" s="429"/>
      <c r="JZQ51" s="429"/>
      <c r="JZR51" s="429"/>
      <c r="JZS51" s="429"/>
      <c r="JZT51" s="429"/>
      <c r="JZU51" s="429"/>
      <c r="JZV51" s="429"/>
      <c r="JZW51" s="429"/>
      <c r="JZX51" s="429"/>
      <c r="JZY51" s="429"/>
      <c r="JZZ51" s="429"/>
      <c r="KAA51" s="429"/>
      <c r="KAB51" s="429"/>
      <c r="KAC51" s="429"/>
      <c r="KAD51" s="429"/>
      <c r="KAE51" s="429"/>
      <c r="KAF51" s="429"/>
      <c r="KAG51" s="429"/>
      <c r="KAH51" s="429"/>
      <c r="KAI51" s="429"/>
      <c r="KAJ51" s="429"/>
      <c r="KAK51" s="429"/>
      <c r="KAL51" s="429"/>
      <c r="KAM51" s="429"/>
      <c r="KAN51" s="429"/>
      <c r="KAO51" s="429"/>
      <c r="KAP51" s="429"/>
      <c r="KAQ51" s="429"/>
      <c r="KAR51" s="429"/>
      <c r="KAS51" s="429"/>
      <c r="KAT51" s="429"/>
      <c r="KAU51" s="429"/>
      <c r="KAV51" s="429"/>
      <c r="KAW51" s="429"/>
      <c r="KAX51" s="429"/>
      <c r="KAY51" s="429"/>
      <c r="KAZ51" s="429"/>
      <c r="KBA51" s="429"/>
      <c r="KBB51" s="429"/>
      <c r="KBC51" s="429"/>
      <c r="KBD51" s="429"/>
      <c r="KBE51" s="429"/>
      <c r="KBF51" s="429"/>
      <c r="KBG51" s="429"/>
      <c r="KBH51" s="429"/>
      <c r="KBI51" s="429"/>
      <c r="KBJ51" s="429"/>
      <c r="KBK51" s="429"/>
      <c r="KBL51" s="429"/>
      <c r="KBM51" s="429"/>
      <c r="KBN51" s="429"/>
      <c r="KBO51" s="429"/>
      <c r="KBP51" s="429"/>
      <c r="KBQ51" s="429"/>
      <c r="KBR51" s="429"/>
      <c r="KBS51" s="429"/>
      <c r="KBT51" s="429"/>
      <c r="KBU51" s="429"/>
      <c r="KBV51" s="429"/>
      <c r="KBW51" s="429"/>
      <c r="KBX51" s="429"/>
      <c r="KBY51" s="429"/>
      <c r="KBZ51" s="429"/>
      <c r="KCA51" s="429"/>
      <c r="KCB51" s="429"/>
      <c r="KCC51" s="429"/>
      <c r="KCD51" s="429"/>
      <c r="KCE51" s="429"/>
      <c r="KCF51" s="429"/>
      <c r="KCG51" s="429"/>
      <c r="KCH51" s="429"/>
      <c r="KCI51" s="429"/>
      <c r="KCJ51" s="429"/>
      <c r="KCK51" s="429"/>
      <c r="KCL51" s="429"/>
      <c r="KCM51" s="429"/>
      <c r="KCN51" s="429"/>
      <c r="KCO51" s="429"/>
      <c r="KCP51" s="429"/>
      <c r="KCQ51" s="429"/>
      <c r="KCR51" s="429"/>
      <c r="KCS51" s="429"/>
      <c r="KCT51" s="429"/>
      <c r="KCU51" s="429"/>
      <c r="KCV51" s="429"/>
      <c r="KCW51" s="429"/>
      <c r="KCX51" s="429"/>
      <c r="KCY51" s="429"/>
      <c r="KCZ51" s="429"/>
      <c r="KDA51" s="429"/>
      <c r="KDB51" s="429"/>
      <c r="KDC51" s="429"/>
      <c r="KDD51" s="429"/>
      <c r="KDE51" s="429"/>
      <c r="KDF51" s="429"/>
      <c r="KDG51" s="429"/>
      <c r="KDH51" s="429"/>
      <c r="KDI51" s="429"/>
      <c r="KDJ51" s="429"/>
      <c r="KDK51" s="429"/>
      <c r="KDL51" s="429"/>
      <c r="KDM51" s="429"/>
      <c r="KDN51" s="429"/>
      <c r="KDO51" s="429"/>
      <c r="KDP51" s="429"/>
      <c r="KDQ51" s="429"/>
      <c r="KDR51" s="429"/>
      <c r="KDS51" s="429"/>
      <c r="KDT51" s="429"/>
      <c r="KDU51" s="429"/>
      <c r="KDV51" s="429"/>
      <c r="KDW51" s="429"/>
      <c r="KDX51" s="429"/>
      <c r="KDY51" s="429"/>
      <c r="KDZ51" s="429"/>
      <c r="KEA51" s="429"/>
      <c r="KEB51" s="429"/>
      <c r="KEC51" s="429"/>
      <c r="KED51" s="429"/>
      <c r="KEE51" s="429"/>
      <c r="KEF51" s="429"/>
      <c r="KEG51" s="429"/>
      <c r="KEH51" s="429"/>
      <c r="KEI51" s="429"/>
      <c r="KEJ51" s="429"/>
      <c r="KEK51" s="429"/>
      <c r="KEL51" s="429"/>
      <c r="KEM51" s="429"/>
      <c r="KEN51" s="429"/>
      <c r="KEO51" s="429"/>
      <c r="KEP51" s="429"/>
      <c r="KEQ51" s="429"/>
      <c r="KER51" s="429"/>
      <c r="KES51" s="429"/>
      <c r="KET51" s="429"/>
      <c r="KEU51" s="429"/>
      <c r="KEV51" s="429"/>
      <c r="KEW51" s="429"/>
      <c r="KEX51" s="429"/>
      <c r="KEY51" s="429"/>
      <c r="KEZ51" s="429"/>
      <c r="KFA51" s="429"/>
      <c r="KFB51" s="429"/>
      <c r="KFC51" s="429"/>
      <c r="KFD51" s="429"/>
      <c r="KFE51" s="429"/>
      <c r="KFF51" s="429"/>
      <c r="KFG51" s="429"/>
      <c r="KFH51" s="429"/>
      <c r="KFI51" s="429"/>
      <c r="KFJ51" s="429"/>
      <c r="KFK51" s="429"/>
      <c r="KFL51" s="429"/>
      <c r="KFM51" s="429"/>
      <c r="KFN51" s="429"/>
      <c r="KFO51" s="429"/>
      <c r="KFP51" s="429"/>
      <c r="KFQ51" s="429"/>
      <c r="KFR51" s="429"/>
      <c r="KFS51" s="429"/>
      <c r="KFT51" s="429"/>
      <c r="KFU51" s="429"/>
      <c r="KFV51" s="429"/>
      <c r="KFW51" s="429"/>
      <c r="KFX51" s="429"/>
      <c r="KFY51" s="429"/>
      <c r="KFZ51" s="429"/>
      <c r="KGA51" s="429"/>
      <c r="KGB51" s="429"/>
      <c r="KGC51" s="429"/>
      <c r="KGD51" s="429"/>
      <c r="KGE51" s="429"/>
      <c r="KGF51" s="429"/>
      <c r="KGG51" s="429"/>
      <c r="KGH51" s="429"/>
      <c r="KGI51" s="429"/>
      <c r="KGJ51" s="429"/>
      <c r="KGK51" s="429"/>
      <c r="KGL51" s="429"/>
      <c r="KGM51" s="429"/>
      <c r="KGN51" s="429"/>
      <c r="KGO51" s="429"/>
      <c r="KGP51" s="429"/>
      <c r="KGQ51" s="429"/>
      <c r="KGR51" s="429"/>
      <c r="KGS51" s="429"/>
      <c r="KGT51" s="429"/>
      <c r="KGU51" s="429"/>
      <c r="KGV51" s="429"/>
      <c r="KGW51" s="429"/>
      <c r="KGX51" s="429"/>
      <c r="KGY51" s="429"/>
      <c r="KGZ51" s="429"/>
      <c r="KHA51" s="429"/>
      <c r="KHB51" s="429"/>
      <c r="KHC51" s="429"/>
      <c r="KHD51" s="429"/>
      <c r="KHE51" s="429"/>
      <c r="KHF51" s="429"/>
      <c r="KHG51" s="429"/>
      <c r="KHH51" s="429"/>
      <c r="KHI51" s="429"/>
      <c r="KHJ51" s="429"/>
      <c r="KHK51" s="429"/>
      <c r="KHL51" s="429"/>
      <c r="KHM51" s="429"/>
      <c r="KHN51" s="429"/>
      <c r="KHO51" s="429"/>
      <c r="KHP51" s="429"/>
      <c r="KHQ51" s="429"/>
      <c r="KHR51" s="429"/>
      <c r="KHS51" s="429"/>
      <c r="KHT51" s="429"/>
      <c r="KHU51" s="429"/>
      <c r="KHV51" s="429"/>
      <c r="KHW51" s="429"/>
      <c r="KHX51" s="429"/>
      <c r="KHY51" s="429"/>
      <c r="KHZ51" s="429"/>
      <c r="KIA51" s="429"/>
      <c r="KIB51" s="429"/>
      <c r="KIC51" s="429"/>
      <c r="KID51" s="429"/>
      <c r="KIE51" s="429"/>
      <c r="KIF51" s="429"/>
      <c r="KIG51" s="429"/>
      <c r="KIH51" s="429"/>
      <c r="KII51" s="429"/>
      <c r="KIJ51" s="429"/>
      <c r="KIK51" s="429"/>
      <c r="KIL51" s="429"/>
      <c r="KIM51" s="429"/>
      <c r="KIN51" s="429"/>
      <c r="KIO51" s="429"/>
      <c r="KIP51" s="429"/>
      <c r="KIQ51" s="429"/>
      <c r="KIR51" s="429"/>
      <c r="KIS51" s="429"/>
      <c r="KIT51" s="429"/>
      <c r="KIU51" s="429"/>
      <c r="KIV51" s="429"/>
      <c r="KIW51" s="429"/>
      <c r="KIX51" s="429"/>
      <c r="KIY51" s="429"/>
      <c r="KIZ51" s="429"/>
      <c r="KJA51" s="429"/>
      <c r="KJB51" s="429"/>
      <c r="KJC51" s="429"/>
      <c r="KJD51" s="429"/>
      <c r="KJE51" s="429"/>
      <c r="KJF51" s="429"/>
      <c r="KJG51" s="429"/>
      <c r="KJH51" s="429"/>
      <c r="KJI51" s="429"/>
      <c r="KJJ51" s="429"/>
      <c r="KJK51" s="429"/>
      <c r="KJL51" s="429"/>
      <c r="KJM51" s="429"/>
      <c r="KJN51" s="429"/>
      <c r="KJO51" s="429"/>
      <c r="KJP51" s="429"/>
      <c r="KJQ51" s="429"/>
      <c r="KJR51" s="429"/>
      <c r="KJS51" s="429"/>
      <c r="KJT51" s="429"/>
      <c r="KJU51" s="429"/>
      <c r="KJV51" s="429"/>
      <c r="KJW51" s="429"/>
      <c r="KJX51" s="429"/>
      <c r="KJY51" s="429"/>
      <c r="KJZ51" s="429"/>
      <c r="KKA51" s="429"/>
      <c r="KKB51" s="429"/>
      <c r="KKC51" s="429"/>
      <c r="KKD51" s="429"/>
      <c r="KKE51" s="429"/>
      <c r="KKF51" s="429"/>
      <c r="KKG51" s="429"/>
      <c r="KKH51" s="429"/>
      <c r="KKI51" s="429"/>
      <c r="KKJ51" s="429"/>
      <c r="KKK51" s="429"/>
      <c r="KKL51" s="429"/>
      <c r="KKM51" s="429"/>
      <c r="KKN51" s="429"/>
      <c r="KKO51" s="429"/>
      <c r="KKP51" s="429"/>
      <c r="KKQ51" s="429"/>
      <c r="KKR51" s="429"/>
      <c r="KKS51" s="429"/>
      <c r="KKT51" s="429"/>
      <c r="KKU51" s="429"/>
      <c r="KKV51" s="429"/>
      <c r="KKW51" s="429"/>
      <c r="KKX51" s="429"/>
      <c r="KKY51" s="429"/>
      <c r="KKZ51" s="429"/>
      <c r="KLA51" s="429"/>
      <c r="KLB51" s="429"/>
      <c r="KLC51" s="429"/>
      <c r="KLD51" s="429"/>
      <c r="KLE51" s="429"/>
      <c r="KLF51" s="429"/>
      <c r="KLG51" s="429"/>
      <c r="KLH51" s="429"/>
      <c r="KLI51" s="429"/>
      <c r="KLJ51" s="429"/>
      <c r="KLK51" s="429"/>
      <c r="KLL51" s="429"/>
      <c r="KLM51" s="429"/>
      <c r="KLN51" s="429"/>
      <c r="KLO51" s="429"/>
      <c r="KLP51" s="429"/>
      <c r="KLQ51" s="429"/>
      <c r="KLR51" s="429"/>
      <c r="KLS51" s="429"/>
      <c r="KLT51" s="429"/>
      <c r="KLU51" s="429"/>
      <c r="KLV51" s="429"/>
      <c r="KLW51" s="429"/>
      <c r="KLX51" s="429"/>
      <c r="KLY51" s="429"/>
      <c r="KLZ51" s="429"/>
      <c r="KMA51" s="429"/>
      <c r="KMB51" s="429"/>
      <c r="KMC51" s="429"/>
      <c r="KMD51" s="429"/>
      <c r="KME51" s="429"/>
      <c r="KMF51" s="429"/>
      <c r="KMG51" s="429"/>
      <c r="KMH51" s="429"/>
      <c r="KMI51" s="429"/>
      <c r="KMJ51" s="429"/>
      <c r="KMK51" s="429"/>
      <c r="KML51" s="429"/>
      <c r="KMM51" s="429"/>
      <c r="KMN51" s="429"/>
      <c r="KMO51" s="429"/>
      <c r="KMP51" s="429"/>
      <c r="KMQ51" s="429"/>
      <c r="KMR51" s="429"/>
      <c r="KMS51" s="429"/>
      <c r="KMT51" s="429"/>
      <c r="KMU51" s="429"/>
      <c r="KMV51" s="429"/>
      <c r="KMW51" s="429"/>
      <c r="KMX51" s="429"/>
      <c r="KMY51" s="429"/>
      <c r="KMZ51" s="429"/>
      <c r="KNA51" s="429"/>
      <c r="KNB51" s="429"/>
      <c r="KNC51" s="429"/>
      <c r="KND51" s="429"/>
      <c r="KNE51" s="429"/>
      <c r="KNF51" s="429"/>
      <c r="KNG51" s="429"/>
      <c r="KNH51" s="429"/>
      <c r="KNI51" s="429"/>
      <c r="KNJ51" s="429"/>
      <c r="KNK51" s="429"/>
      <c r="KNL51" s="429"/>
      <c r="KNM51" s="429"/>
      <c r="KNN51" s="429"/>
      <c r="KNO51" s="429"/>
      <c r="KNP51" s="429"/>
      <c r="KNQ51" s="429"/>
      <c r="KNR51" s="429"/>
      <c r="KNS51" s="429"/>
      <c r="KNT51" s="429"/>
      <c r="KNU51" s="429"/>
      <c r="KNV51" s="429"/>
      <c r="KNW51" s="429"/>
      <c r="KNX51" s="429"/>
      <c r="KNY51" s="429"/>
      <c r="KNZ51" s="429"/>
      <c r="KOA51" s="429"/>
      <c r="KOB51" s="429"/>
      <c r="KOC51" s="429"/>
      <c r="KOD51" s="429"/>
      <c r="KOE51" s="429"/>
      <c r="KOF51" s="429"/>
      <c r="KOG51" s="429"/>
      <c r="KOH51" s="429"/>
      <c r="KOI51" s="429"/>
      <c r="KOJ51" s="429"/>
      <c r="KOK51" s="429"/>
      <c r="KOL51" s="429"/>
      <c r="KOM51" s="429"/>
      <c r="KON51" s="429"/>
      <c r="KOO51" s="429"/>
      <c r="KOP51" s="429"/>
      <c r="KOQ51" s="429"/>
      <c r="KOR51" s="429"/>
      <c r="KOS51" s="429"/>
      <c r="KOT51" s="429"/>
      <c r="KOU51" s="429"/>
      <c r="KOV51" s="429"/>
      <c r="KOW51" s="429"/>
      <c r="KOX51" s="429"/>
      <c r="KOY51" s="429"/>
      <c r="KOZ51" s="429"/>
      <c r="KPA51" s="429"/>
      <c r="KPB51" s="429"/>
      <c r="KPC51" s="429"/>
      <c r="KPD51" s="429"/>
      <c r="KPE51" s="429"/>
      <c r="KPF51" s="429"/>
      <c r="KPG51" s="429"/>
      <c r="KPH51" s="429"/>
      <c r="KPI51" s="429"/>
      <c r="KPJ51" s="429"/>
      <c r="KPK51" s="429"/>
      <c r="KPL51" s="429"/>
      <c r="KPM51" s="429"/>
      <c r="KPN51" s="429"/>
      <c r="KPO51" s="429"/>
      <c r="KPP51" s="429"/>
      <c r="KPQ51" s="429"/>
      <c r="KPR51" s="429"/>
      <c r="KPS51" s="429"/>
      <c r="KPT51" s="429"/>
      <c r="KPU51" s="429"/>
      <c r="KPV51" s="429"/>
      <c r="KPW51" s="429"/>
      <c r="KPX51" s="429"/>
      <c r="KPY51" s="429"/>
      <c r="KPZ51" s="429"/>
      <c r="KQA51" s="429"/>
      <c r="KQB51" s="429"/>
      <c r="KQC51" s="429"/>
      <c r="KQD51" s="429"/>
      <c r="KQE51" s="429"/>
      <c r="KQF51" s="429"/>
      <c r="KQG51" s="429"/>
      <c r="KQH51" s="429"/>
      <c r="KQI51" s="429"/>
      <c r="KQJ51" s="429"/>
      <c r="KQK51" s="429"/>
      <c r="KQL51" s="429"/>
      <c r="KQM51" s="429"/>
      <c r="KQN51" s="429"/>
      <c r="KQO51" s="429"/>
      <c r="KQP51" s="429"/>
      <c r="KQQ51" s="429"/>
      <c r="KQR51" s="429"/>
      <c r="KQS51" s="429"/>
      <c r="KQT51" s="429"/>
      <c r="KQU51" s="429"/>
      <c r="KQV51" s="429"/>
      <c r="KQW51" s="429"/>
      <c r="KQX51" s="429"/>
      <c r="KQY51" s="429"/>
      <c r="KQZ51" s="429"/>
      <c r="KRA51" s="429"/>
      <c r="KRB51" s="429"/>
      <c r="KRC51" s="429"/>
      <c r="KRD51" s="429"/>
      <c r="KRE51" s="429"/>
      <c r="KRF51" s="429"/>
      <c r="KRG51" s="429"/>
      <c r="KRH51" s="429"/>
      <c r="KRI51" s="429"/>
      <c r="KRJ51" s="429"/>
      <c r="KRK51" s="429"/>
      <c r="KRL51" s="429"/>
      <c r="KRM51" s="429"/>
      <c r="KRN51" s="429"/>
      <c r="KRO51" s="429"/>
      <c r="KRP51" s="429"/>
      <c r="KRQ51" s="429"/>
      <c r="KRR51" s="429"/>
      <c r="KRS51" s="429"/>
      <c r="KRT51" s="429"/>
      <c r="KRU51" s="429"/>
      <c r="KRV51" s="429"/>
      <c r="KRW51" s="429"/>
      <c r="KRX51" s="429"/>
      <c r="KRY51" s="429"/>
      <c r="KRZ51" s="429"/>
      <c r="KSA51" s="429"/>
      <c r="KSB51" s="429"/>
      <c r="KSC51" s="429"/>
      <c r="KSD51" s="429"/>
      <c r="KSE51" s="429"/>
      <c r="KSF51" s="429"/>
      <c r="KSG51" s="429"/>
      <c r="KSH51" s="429"/>
      <c r="KSI51" s="429"/>
      <c r="KSJ51" s="429"/>
      <c r="KSK51" s="429"/>
      <c r="KSL51" s="429"/>
      <c r="KSM51" s="429"/>
      <c r="KSN51" s="429"/>
      <c r="KSO51" s="429"/>
      <c r="KSP51" s="429"/>
      <c r="KSQ51" s="429"/>
      <c r="KSR51" s="429"/>
      <c r="KSS51" s="429"/>
      <c r="KST51" s="429"/>
      <c r="KSU51" s="429"/>
      <c r="KSV51" s="429"/>
      <c r="KSW51" s="429"/>
      <c r="KSX51" s="429"/>
      <c r="KSY51" s="429"/>
      <c r="KSZ51" s="429"/>
      <c r="KTA51" s="429"/>
      <c r="KTB51" s="429"/>
      <c r="KTC51" s="429"/>
      <c r="KTD51" s="429"/>
      <c r="KTE51" s="429"/>
      <c r="KTF51" s="429"/>
      <c r="KTG51" s="429"/>
      <c r="KTH51" s="429"/>
      <c r="KTI51" s="429"/>
      <c r="KTJ51" s="429"/>
      <c r="KTK51" s="429"/>
      <c r="KTL51" s="429"/>
      <c r="KTM51" s="429"/>
      <c r="KTN51" s="429"/>
      <c r="KTO51" s="429"/>
      <c r="KTP51" s="429"/>
      <c r="KTQ51" s="429"/>
      <c r="KTR51" s="429"/>
      <c r="KTS51" s="429"/>
      <c r="KTT51" s="429"/>
      <c r="KTU51" s="429"/>
      <c r="KTV51" s="429"/>
      <c r="KTW51" s="429"/>
      <c r="KTX51" s="429"/>
      <c r="KTY51" s="429"/>
      <c r="KTZ51" s="429"/>
      <c r="KUA51" s="429"/>
      <c r="KUB51" s="429"/>
      <c r="KUC51" s="429"/>
      <c r="KUD51" s="429"/>
      <c r="KUE51" s="429"/>
      <c r="KUF51" s="429"/>
      <c r="KUG51" s="429"/>
      <c r="KUH51" s="429"/>
      <c r="KUI51" s="429"/>
      <c r="KUJ51" s="429"/>
      <c r="KUK51" s="429"/>
      <c r="KUL51" s="429"/>
      <c r="KUM51" s="429"/>
      <c r="KUN51" s="429"/>
      <c r="KUO51" s="429"/>
      <c r="KUP51" s="429"/>
      <c r="KUQ51" s="429"/>
      <c r="KUR51" s="429"/>
      <c r="KUS51" s="429"/>
      <c r="KUT51" s="429"/>
      <c r="KUU51" s="429"/>
      <c r="KUV51" s="429"/>
      <c r="KUW51" s="429"/>
      <c r="KUX51" s="429"/>
      <c r="KUY51" s="429"/>
      <c r="KUZ51" s="429"/>
      <c r="KVA51" s="429"/>
      <c r="KVB51" s="429"/>
      <c r="KVC51" s="429"/>
      <c r="KVD51" s="429"/>
      <c r="KVE51" s="429"/>
      <c r="KVF51" s="429"/>
      <c r="KVG51" s="429"/>
      <c r="KVH51" s="429"/>
      <c r="KVI51" s="429"/>
      <c r="KVJ51" s="429"/>
      <c r="KVK51" s="429"/>
      <c r="KVL51" s="429"/>
      <c r="KVM51" s="429"/>
      <c r="KVN51" s="429"/>
      <c r="KVO51" s="429"/>
      <c r="KVP51" s="429"/>
      <c r="KVQ51" s="429"/>
      <c r="KVR51" s="429"/>
      <c r="KVS51" s="429"/>
      <c r="KVT51" s="429"/>
      <c r="KVU51" s="429"/>
      <c r="KVV51" s="429"/>
      <c r="KVW51" s="429"/>
      <c r="KVX51" s="429"/>
      <c r="KVY51" s="429"/>
      <c r="KVZ51" s="429"/>
      <c r="KWA51" s="429"/>
      <c r="KWB51" s="429"/>
      <c r="KWC51" s="429"/>
      <c r="KWD51" s="429"/>
      <c r="KWE51" s="429"/>
      <c r="KWF51" s="429"/>
      <c r="KWG51" s="429"/>
      <c r="KWH51" s="429"/>
      <c r="KWI51" s="429"/>
      <c r="KWJ51" s="429"/>
      <c r="KWK51" s="429"/>
      <c r="KWL51" s="429"/>
      <c r="KWM51" s="429"/>
      <c r="KWN51" s="429"/>
      <c r="KWO51" s="429"/>
      <c r="KWP51" s="429"/>
      <c r="KWQ51" s="429"/>
      <c r="KWR51" s="429"/>
      <c r="KWS51" s="429"/>
      <c r="KWT51" s="429"/>
      <c r="KWU51" s="429"/>
      <c r="KWV51" s="429"/>
      <c r="KWW51" s="429"/>
      <c r="KWX51" s="429"/>
      <c r="KWY51" s="429"/>
      <c r="KWZ51" s="429"/>
      <c r="KXA51" s="429"/>
      <c r="KXB51" s="429"/>
      <c r="KXC51" s="429"/>
      <c r="KXD51" s="429"/>
      <c r="KXE51" s="429"/>
      <c r="KXF51" s="429"/>
      <c r="KXG51" s="429"/>
      <c r="KXH51" s="429"/>
      <c r="KXI51" s="429"/>
      <c r="KXJ51" s="429"/>
      <c r="KXK51" s="429"/>
      <c r="KXL51" s="429"/>
      <c r="KXM51" s="429"/>
      <c r="KXN51" s="429"/>
      <c r="KXO51" s="429"/>
      <c r="KXP51" s="429"/>
      <c r="KXQ51" s="429"/>
      <c r="KXR51" s="429"/>
      <c r="KXS51" s="429"/>
      <c r="KXT51" s="429"/>
      <c r="KXU51" s="429"/>
      <c r="KXV51" s="429"/>
      <c r="KXW51" s="429"/>
      <c r="KXX51" s="429"/>
      <c r="KXY51" s="429"/>
      <c r="KXZ51" s="429"/>
      <c r="KYA51" s="429"/>
      <c r="KYB51" s="429"/>
      <c r="KYC51" s="429"/>
      <c r="KYD51" s="429"/>
      <c r="KYE51" s="429"/>
      <c r="KYF51" s="429"/>
      <c r="KYG51" s="429"/>
      <c r="KYH51" s="429"/>
      <c r="KYI51" s="429"/>
      <c r="KYJ51" s="429"/>
      <c r="KYK51" s="429"/>
      <c r="KYL51" s="429"/>
      <c r="KYM51" s="429"/>
      <c r="KYN51" s="429"/>
      <c r="KYO51" s="429"/>
      <c r="KYP51" s="429"/>
      <c r="KYQ51" s="429"/>
      <c r="KYR51" s="429"/>
      <c r="KYS51" s="429"/>
      <c r="KYT51" s="429"/>
      <c r="KYU51" s="429"/>
      <c r="KYV51" s="429"/>
      <c r="KYW51" s="429"/>
      <c r="KYX51" s="429"/>
      <c r="KYY51" s="429"/>
      <c r="KYZ51" s="429"/>
      <c r="KZA51" s="429"/>
      <c r="KZB51" s="429"/>
      <c r="KZC51" s="429"/>
      <c r="KZD51" s="429"/>
      <c r="KZE51" s="429"/>
      <c r="KZF51" s="429"/>
      <c r="KZG51" s="429"/>
      <c r="KZH51" s="429"/>
      <c r="KZI51" s="429"/>
      <c r="KZJ51" s="429"/>
      <c r="KZK51" s="429"/>
      <c r="KZL51" s="429"/>
      <c r="KZM51" s="429"/>
      <c r="KZN51" s="429"/>
      <c r="KZO51" s="429"/>
      <c r="KZP51" s="429"/>
      <c r="KZQ51" s="429"/>
      <c r="KZR51" s="429"/>
      <c r="KZS51" s="429"/>
      <c r="KZT51" s="429"/>
      <c r="KZU51" s="429"/>
      <c r="KZV51" s="429"/>
      <c r="KZW51" s="429"/>
      <c r="KZX51" s="429"/>
      <c r="KZY51" s="429"/>
      <c r="KZZ51" s="429"/>
      <c r="LAA51" s="429"/>
      <c r="LAB51" s="429"/>
      <c r="LAC51" s="429"/>
      <c r="LAD51" s="429"/>
      <c r="LAE51" s="429"/>
      <c r="LAF51" s="429"/>
      <c r="LAG51" s="429"/>
      <c r="LAH51" s="429"/>
      <c r="LAI51" s="429"/>
      <c r="LAJ51" s="429"/>
      <c r="LAK51" s="429"/>
      <c r="LAL51" s="429"/>
      <c r="LAM51" s="429"/>
      <c r="LAN51" s="429"/>
      <c r="LAO51" s="429"/>
      <c r="LAP51" s="429"/>
      <c r="LAQ51" s="429"/>
      <c r="LAR51" s="429"/>
      <c r="LAS51" s="429"/>
      <c r="LAT51" s="429"/>
      <c r="LAU51" s="429"/>
      <c r="LAV51" s="429"/>
      <c r="LAW51" s="429"/>
      <c r="LAX51" s="429"/>
      <c r="LAY51" s="429"/>
      <c r="LAZ51" s="429"/>
      <c r="LBA51" s="429"/>
      <c r="LBB51" s="429"/>
      <c r="LBC51" s="429"/>
      <c r="LBD51" s="429"/>
      <c r="LBE51" s="429"/>
      <c r="LBF51" s="429"/>
      <c r="LBG51" s="429"/>
      <c r="LBH51" s="429"/>
      <c r="LBI51" s="429"/>
      <c r="LBJ51" s="429"/>
      <c r="LBK51" s="429"/>
      <c r="LBL51" s="429"/>
      <c r="LBM51" s="429"/>
      <c r="LBN51" s="429"/>
      <c r="LBO51" s="429"/>
      <c r="LBP51" s="429"/>
      <c r="LBQ51" s="429"/>
      <c r="LBR51" s="429"/>
      <c r="LBS51" s="429"/>
      <c r="LBT51" s="429"/>
      <c r="LBU51" s="429"/>
      <c r="LBV51" s="429"/>
      <c r="LBW51" s="429"/>
      <c r="LBX51" s="429"/>
      <c r="LBY51" s="429"/>
      <c r="LBZ51" s="429"/>
      <c r="LCA51" s="429"/>
      <c r="LCB51" s="429"/>
      <c r="LCC51" s="429"/>
      <c r="LCD51" s="429"/>
      <c r="LCE51" s="429"/>
      <c r="LCF51" s="429"/>
      <c r="LCG51" s="429"/>
      <c r="LCH51" s="429"/>
      <c r="LCI51" s="429"/>
      <c r="LCJ51" s="429"/>
      <c r="LCK51" s="429"/>
      <c r="LCL51" s="429"/>
      <c r="LCM51" s="429"/>
      <c r="LCN51" s="429"/>
      <c r="LCO51" s="429"/>
      <c r="LCP51" s="429"/>
      <c r="LCQ51" s="429"/>
      <c r="LCR51" s="429"/>
      <c r="LCS51" s="429"/>
      <c r="LCT51" s="429"/>
      <c r="LCU51" s="429"/>
      <c r="LCV51" s="429"/>
      <c r="LCW51" s="429"/>
      <c r="LCX51" s="429"/>
      <c r="LCY51" s="429"/>
      <c r="LCZ51" s="429"/>
      <c r="LDA51" s="429"/>
      <c r="LDB51" s="429"/>
      <c r="LDC51" s="429"/>
      <c r="LDD51" s="429"/>
      <c r="LDE51" s="429"/>
      <c r="LDF51" s="429"/>
      <c r="LDG51" s="429"/>
      <c r="LDH51" s="429"/>
      <c r="LDI51" s="429"/>
      <c r="LDJ51" s="429"/>
      <c r="LDK51" s="429"/>
      <c r="LDL51" s="429"/>
      <c r="LDM51" s="429"/>
      <c r="LDN51" s="429"/>
      <c r="LDO51" s="429"/>
      <c r="LDP51" s="429"/>
      <c r="LDQ51" s="429"/>
      <c r="LDR51" s="429"/>
      <c r="LDS51" s="429"/>
      <c r="LDT51" s="429"/>
      <c r="LDU51" s="429"/>
      <c r="LDV51" s="429"/>
      <c r="LDW51" s="429"/>
      <c r="LDX51" s="429"/>
      <c r="LDY51" s="429"/>
      <c r="LDZ51" s="429"/>
      <c r="LEA51" s="429"/>
      <c r="LEB51" s="429"/>
      <c r="LEC51" s="429"/>
      <c r="LED51" s="429"/>
      <c r="LEE51" s="429"/>
      <c r="LEF51" s="429"/>
      <c r="LEG51" s="429"/>
      <c r="LEH51" s="429"/>
      <c r="LEI51" s="429"/>
      <c r="LEJ51" s="429"/>
      <c r="LEK51" s="429"/>
      <c r="LEL51" s="429"/>
      <c r="LEM51" s="429"/>
      <c r="LEN51" s="429"/>
      <c r="LEO51" s="429"/>
      <c r="LEP51" s="429"/>
      <c r="LEQ51" s="429"/>
      <c r="LER51" s="429"/>
      <c r="LES51" s="429"/>
      <c r="LET51" s="429"/>
      <c r="LEU51" s="429"/>
      <c r="LEV51" s="429"/>
      <c r="LEW51" s="429"/>
      <c r="LEX51" s="429"/>
      <c r="LEY51" s="429"/>
      <c r="LEZ51" s="429"/>
      <c r="LFA51" s="429"/>
      <c r="LFB51" s="429"/>
      <c r="LFC51" s="429"/>
      <c r="LFD51" s="429"/>
      <c r="LFE51" s="429"/>
      <c r="LFF51" s="429"/>
      <c r="LFG51" s="429"/>
      <c r="LFH51" s="429"/>
      <c r="LFI51" s="429"/>
      <c r="LFJ51" s="429"/>
      <c r="LFK51" s="429"/>
      <c r="LFL51" s="429"/>
      <c r="LFM51" s="429"/>
      <c r="LFN51" s="429"/>
      <c r="LFO51" s="429"/>
      <c r="LFP51" s="429"/>
      <c r="LFQ51" s="429"/>
      <c r="LFR51" s="429"/>
      <c r="LFS51" s="429"/>
      <c r="LFT51" s="429"/>
      <c r="LFU51" s="429"/>
      <c r="LFV51" s="429"/>
      <c r="LFW51" s="429"/>
      <c r="LFX51" s="429"/>
      <c r="LFY51" s="429"/>
      <c r="LFZ51" s="429"/>
      <c r="LGA51" s="429"/>
      <c r="LGB51" s="429"/>
      <c r="LGC51" s="429"/>
      <c r="LGD51" s="429"/>
      <c r="LGE51" s="429"/>
      <c r="LGF51" s="429"/>
      <c r="LGG51" s="429"/>
      <c r="LGH51" s="429"/>
      <c r="LGI51" s="429"/>
      <c r="LGJ51" s="429"/>
      <c r="LGK51" s="429"/>
      <c r="LGL51" s="429"/>
      <c r="LGM51" s="429"/>
      <c r="LGN51" s="429"/>
      <c r="LGO51" s="429"/>
      <c r="LGP51" s="429"/>
      <c r="LGQ51" s="429"/>
      <c r="LGR51" s="429"/>
      <c r="LGS51" s="429"/>
      <c r="LGT51" s="429"/>
      <c r="LGU51" s="429"/>
      <c r="LGV51" s="429"/>
      <c r="LGW51" s="429"/>
      <c r="LGX51" s="429"/>
      <c r="LGY51" s="429"/>
      <c r="LGZ51" s="429"/>
      <c r="LHA51" s="429"/>
      <c r="LHB51" s="429"/>
      <c r="LHC51" s="429"/>
      <c r="LHD51" s="429"/>
      <c r="LHE51" s="429"/>
      <c r="LHF51" s="429"/>
      <c r="LHG51" s="429"/>
      <c r="LHH51" s="429"/>
      <c r="LHI51" s="429"/>
      <c r="LHJ51" s="429"/>
      <c r="LHK51" s="429"/>
      <c r="LHL51" s="429"/>
      <c r="LHM51" s="429"/>
      <c r="LHN51" s="429"/>
      <c r="LHO51" s="429"/>
      <c r="LHP51" s="429"/>
      <c r="LHQ51" s="429"/>
      <c r="LHR51" s="429"/>
      <c r="LHS51" s="429"/>
      <c r="LHT51" s="429"/>
      <c r="LHU51" s="429"/>
      <c r="LHV51" s="429"/>
      <c r="LHW51" s="429"/>
      <c r="LHX51" s="429"/>
      <c r="LHY51" s="429"/>
      <c r="LHZ51" s="429"/>
      <c r="LIA51" s="429"/>
      <c r="LIB51" s="429"/>
      <c r="LIC51" s="429"/>
      <c r="LID51" s="429"/>
      <c r="LIE51" s="429"/>
      <c r="LIF51" s="429"/>
      <c r="LIG51" s="429"/>
      <c r="LIH51" s="429"/>
      <c r="LII51" s="429"/>
      <c r="LIJ51" s="429"/>
      <c r="LIK51" s="429"/>
      <c r="LIL51" s="429"/>
      <c r="LIM51" s="429"/>
      <c r="LIN51" s="429"/>
      <c r="LIO51" s="429"/>
      <c r="LIP51" s="429"/>
      <c r="LIQ51" s="429"/>
      <c r="LIR51" s="429"/>
      <c r="LIS51" s="429"/>
      <c r="LIT51" s="429"/>
      <c r="LIU51" s="429"/>
      <c r="LIV51" s="429"/>
      <c r="LIW51" s="429"/>
      <c r="LIX51" s="429"/>
      <c r="LIY51" s="429"/>
      <c r="LIZ51" s="429"/>
      <c r="LJA51" s="429"/>
      <c r="LJB51" s="429"/>
      <c r="LJC51" s="429"/>
      <c r="LJD51" s="429"/>
      <c r="LJE51" s="429"/>
      <c r="LJF51" s="429"/>
      <c r="LJG51" s="429"/>
      <c r="LJH51" s="429"/>
      <c r="LJI51" s="429"/>
      <c r="LJJ51" s="429"/>
      <c r="LJK51" s="429"/>
      <c r="LJL51" s="429"/>
      <c r="LJM51" s="429"/>
      <c r="LJN51" s="429"/>
      <c r="LJO51" s="429"/>
      <c r="LJP51" s="429"/>
      <c r="LJQ51" s="429"/>
      <c r="LJR51" s="429"/>
      <c r="LJS51" s="429"/>
      <c r="LJT51" s="429"/>
      <c r="LJU51" s="429"/>
      <c r="LJV51" s="429"/>
      <c r="LJW51" s="429"/>
      <c r="LJX51" s="429"/>
      <c r="LJY51" s="429"/>
      <c r="LJZ51" s="429"/>
      <c r="LKA51" s="429"/>
      <c r="LKB51" s="429"/>
      <c r="LKC51" s="429"/>
      <c r="LKD51" s="429"/>
      <c r="LKE51" s="429"/>
      <c r="LKF51" s="429"/>
      <c r="LKG51" s="429"/>
      <c r="LKH51" s="429"/>
      <c r="LKI51" s="429"/>
      <c r="LKJ51" s="429"/>
      <c r="LKK51" s="429"/>
      <c r="LKL51" s="429"/>
      <c r="LKM51" s="429"/>
      <c r="LKN51" s="429"/>
      <c r="LKO51" s="429"/>
      <c r="LKP51" s="429"/>
      <c r="LKQ51" s="429"/>
      <c r="LKR51" s="429"/>
      <c r="LKS51" s="429"/>
      <c r="LKT51" s="429"/>
      <c r="LKU51" s="429"/>
      <c r="LKV51" s="429"/>
      <c r="LKW51" s="429"/>
      <c r="LKX51" s="429"/>
      <c r="LKY51" s="429"/>
      <c r="LKZ51" s="429"/>
      <c r="LLA51" s="429"/>
      <c r="LLB51" s="429"/>
      <c r="LLC51" s="429"/>
      <c r="LLD51" s="429"/>
      <c r="LLE51" s="429"/>
      <c r="LLF51" s="429"/>
      <c r="LLG51" s="429"/>
      <c r="LLH51" s="429"/>
      <c r="LLI51" s="429"/>
      <c r="LLJ51" s="429"/>
      <c r="LLK51" s="429"/>
      <c r="LLL51" s="429"/>
      <c r="LLM51" s="429"/>
      <c r="LLN51" s="429"/>
      <c r="LLO51" s="429"/>
      <c r="LLP51" s="429"/>
      <c r="LLQ51" s="429"/>
      <c r="LLR51" s="429"/>
      <c r="LLS51" s="429"/>
      <c r="LLT51" s="429"/>
      <c r="LLU51" s="429"/>
      <c r="LLV51" s="429"/>
      <c r="LLW51" s="429"/>
      <c r="LLX51" s="429"/>
      <c r="LLY51" s="429"/>
      <c r="LLZ51" s="429"/>
      <c r="LMA51" s="429"/>
      <c r="LMB51" s="429"/>
      <c r="LMC51" s="429"/>
      <c r="LMD51" s="429"/>
      <c r="LME51" s="429"/>
      <c r="LMF51" s="429"/>
      <c r="LMG51" s="429"/>
      <c r="LMH51" s="429"/>
      <c r="LMI51" s="429"/>
      <c r="LMJ51" s="429"/>
      <c r="LMK51" s="429"/>
      <c r="LML51" s="429"/>
      <c r="LMM51" s="429"/>
      <c r="LMN51" s="429"/>
      <c r="LMO51" s="429"/>
      <c r="LMP51" s="429"/>
      <c r="LMQ51" s="429"/>
      <c r="LMR51" s="429"/>
      <c r="LMS51" s="429"/>
      <c r="LMT51" s="429"/>
      <c r="LMU51" s="429"/>
      <c r="LMV51" s="429"/>
      <c r="LMW51" s="429"/>
      <c r="LMX51" s="429"/>
      <c r="LMY51" s="429"/>
      <c r="LMZ51" s="429"/>
      <c r="LNA51" s="429"/>
      <c r="LNB51" s="429"/>
      <c r="LNC51" s="429"/>
      <c r="LND51" s="429"/>
      <c r="LNE51" s="429"/>
      <c r="LNF51" s="429"/>
      <c r="LNG51" s="429"/>
      <c r="LNH51" s="429"/>
      <c r="LNI51" s="429"/>
      <c r="LNJ51" s="429"/>
      <c r="LNK51" s="429"/>
      <c r="LNL51" s="429"/>
      <c r="LNM51" s="429"/>
      <c r="LNN51" s="429"/>
      <c r="LNO51" s="429"/>
      <c r="LNP51" s="429"/>
      <c r="LNQ51" s="429"/>
      <c r="LNR51" s="429"/>
      <c r="LNS51" s="429"/>
      <c r="LNT51" s="429"/>
      <c r="LNU51" s="429"/>
      <c r="LNV51" s="429"/>
      <c r="LNW51" s="429"/>
      <c r="LNX51" s="429"/>
      <c r="LNY51" s="429"/>
      <c r="LNZ51" s="429"/>
      <c r="LOA51" s="429"/>
      <c r="LOB51" s="429"/>
      <c r="LOC51" s="429"/>
      <c r="LOD51" s="429"/>
      <c r="LOE51" s="429"/>
      <c r="LOF51" s="429"/>
      <c r="LOG51" s="429"/>
      <c r="LOH51" s="429"/>
      <c r="LOI51" s="429"/>
      <c r="LOJ51" s="429"/>
      <c r="LOK51" s="429"/>
      <c r="LOL51" s="429"/>
      <c r="LOM51" s="429"/>
      <c r="LON51" s="429"/>
      <c r="LOO51" s="429"/>
      <c r="LOP51" s="429"/>
      <c r="LOQ51" s="429"/>
      <c r="LOR51" s="429"/>
      <c r="LOS51" s="429"/>
      <c r="LOT51" s="429"/>
      <c r="LOU51" s="429"/>
      <c r="LOV51" s="429"/>
      <c r="LOW51" s="429"/>
      <c r="LOX51" s="429"/>
      <c r="LOY51" s="429"/>
      <c r="LOZ51" s="429"/>
      <c r="LPA51" s="429"/>
      <c r="LPB51" s="429"/>
      <c r="LPC51" s="429"/>
      <c r="LPD51" s="429"/>
      <c r="LPE51" s="429"/>
      <c r="LPF51" s="429"/>
      <c r="LPG51" s="429"/>
      <c r="LPH51" s="429"/>
      <c r="LPI51" s="429"/>
      <c r="LPJ51" s="429"/>
      <c r="LPK51" s="429"/>
      <c r="LPL51" s="429"/>
      <c r="LPM51" s="429"/>
      <c r="LPN51" s="429"/>
      <c r="LPO51" s="429"/>
      <c r="LPP51" s="429"/>
      <c r="LPQ51" s="429"/>
      <c r="LPR51" s="429"/>
      <c r="LPS51" s="429"/>
      <c r="LPT51" s="429"/>
      <c r="LPU51" s="429"/>
      <c r="LPV51" s="429"/>
      <c r="LPW51" s="429"/>
      <c r="LPX51" s="429"/>
      <c r="LPY51" s="429"/>
      <c r="LPZ51" s="429"/>
      <c r="LQA51" s="429"/>
      <c r="LQB51" s="429"/>
      <c r="LQC51" s="429"/>
      <c r="LQD51" s="429"/>
      <c r="LQE51" s="429"/>
      <c r="LQF51" s="429"/>
      <c r="LQG51" s="429"/>
      <c r="LQH51" s="429"/>
      <c r="LQI51" s="429"/>
      <c r="LQJ51" s="429"/>
      <c r="LQK51" s="429"/>
      <c r="LQL51" s="429"/>
      <c r="LQM51" s="429"/>
      <c r="LQN51" s="429"/>
      <c r="LQO51" s="429"/>
      <c r="LQP51" s="429"/>
      <c r="LQQ51" s="429"/>
      <c r="LQR51" s="429"/>
      <c r="LQS51" s="429"/>
      <c r="LQT51" s="429"/>
      <c r="LQU51" s="429"/>
      <c r="LQV51" s="429"/>
      <c r="LQW51" s="429"/>
      <c r="LQX51" s="429"/>
      <c r="LQY51" s="429"/>
      <c r="LQZ51" s="429"/>
      <c r="LRA51" s="429"/>
      <c r="LRB51" s="429"/>
      <c r="LRC51" s="429"/>
      <c r="LRD51" s="429"/>
      <c r="LRE51" s="429"/>
      <c r="LRF51" s="429"/>
      <c r="LRG51" s="429"/>
      <c r="LRH51" s="429"/>
      <c r="LRI51" s="429"/>
      <c r="LRJ51" s="429"/>
      <c r="LRK51" s="429"/>
      <c r="LRL51" s="429"/>
      <c r="LRM51" s="429"/>
      <c r="LRN51" s="429"/>
      <c r="LRO51" s="429"/>
      <c r="LRP51" s="429"/>
      <c r="LRQ51" s="429"/>
      <c r="LRR51" s="429"/>
      <c r="LRS51" s="429"/>
      <c r="LRT51" s="429"/>
      <c r="LRU51" s="429"/>
      <c r="LRV51" s="429"/>
      <c r="LRW51" s="429"/>
      <c r="LRX51" s="429"/>
      <c r="LRY51" s="429"/>
      <c r="LRZ51" s="429"/>
      <c r="LSA51" s="429"/>
      <c r="LSB51" s="429"/>
      <c r="LSC51" s="429"/>
      <c r="LSD51" s="429"/>
      <c r="LSE51" s="429"/>
      <c r="LSF51" s="429"/>
      <c r="LSG51" s="429"/>
      <c r="LSH51" s="429"/>
      <c r="LSI51" s="429"/>
      <c r="LSJ51" s="429"/>
      <c r="LSK51" s="429"/>
      <c r="LSL51" s="429"/>
      <c r="LSM51" s="429"/>
      <c r="LSN51" s="429"/>
      <c r="LSO51" s="429"/>
      <c r="LSP51" s="429"/>
      <c r="LSQ51" s="429"/>
      <c r="LSR51" s="429"/>
      <c r="LSS51" s="429"/>
      <c r="LST51" s="429"/>
      <c r="LSU51" s="429"/>
      <c r="LSV51" s="429"/>
      <c r="LSW51" s="429"/>
      <c r="LSX51" s="429"/>
      <c r="LSY51" s="429"/>
      <c r="LSZ51" s="429"/>
      <c r="LTA51" s="429"/>
      <c r="LTB51" s="429"/>
      <c r="LTC51" s="429"/>
      <c r="LTD51" s="429"/>
      <c r="LTE51" s="429"/>
      <c r="LTF51" s="429"/>
      <c r="LTG51" s="429"/>
      <c r="LTH51" s="429"/>
      <c r="LTI51" s="429"/>
      <c r="LTJ51" s="429"/>
      <c r="LTK51" s="429"/>
      <c r="LTL51" s="429"/>
      <c r="LTM51" s="429"/>
      <c r="LTN51" s="429"/>
      <c r="LTO51" s="429"/>
      <c r="LTP51" s="429"/>
      <c r="LTQ51" s="429"/>
      <c r="LTR51" s="429"/>
      <c r="LTS51" s="429"/>
      <c r="LTT51" s="429"/>
      <c r="LTU51" s="429"/>
      <c r="LTV51" s="429"/>
      <c r="LTW51" s="429"/>
      <c r="LTX51" s="429"/>
      <c r="LTY51" s="429"/>
      <c r="LTZ51" s="429"/>
      <c r="LUA51" s="429"/>
      <c r="LUB51" s="429"/>
      <c r="LUC51" s="429"/>
      <c r="LUD51" s="429"/>
      <c r="LUE51" s="429"/>
      <c r="LUF51" s="429"/>
      <c r="LUG51" s="429"/>
      <c r="LUH51" s="429"/>
      <c r="LUI51" s="429"/>
      <c r="LUJ51" s="429"/>
      <c r="LUK51" s="429"/>
      <c r="LUL51" s="429"/>
      <c r="LUM51" s="429"/>
      <c r="LUN51" s="429"/>
      <c r="LUO51" s="429"/>
      <c r="LUP51" s="429"/>
      <c r="LUQ51" s="429"/>
      <c r="LUR51" s="429"/>
      <c r="LUS51" s="429"/>
      <c r="LUT51" s="429"/>
      <c r="LUU51" s="429"/>
      <c r="LUV51" s="429"/>
      <c r="LUW51" s="429"/>
      <c r="LUX51" s="429"/>
      <c r="LUY51" s="429"/>
      <c r="LUZ51" s="429"/>
      <c r="LVA51" s="429"/>
      <c r="LVB51" s="429"/>
      <c r="LVC51" s="429"/>
      <c r="LVD51" s="429"/>
      <c r="LVE51" s="429"/>
      <c r="LVF51" s="429"/>
      <c r="LVG51" s="429"/>
      <c r="LVH51" s="429"/>
      <c r="LVI51" s="429"/>
      <c r="LVJ51" s="429"/>
      <c r="LVK51" s="429"/>
      <c r="LVL51" s="429"/>
      <c r="LVM51" s="429"/>
      <c r="LVN51" s="429"/>
      <c r="LVO51" s="429"/>
      <c r="LVP51" s="429"/>
      <c r="LVQ51" s="429"/>
      <c r="LVR51" s="429"/>
      <c r="LVS51" s="429"/>
      <c r="LVT51" s="429"/>
      <c r="LVU51" s="429"/>
      <c r="LVV51" s="429"/>
      <c r="LVW51" s="429"/>
      <c r="LVX51" s="429"/>
      <c r="LVY51" s="429"/>
      <c r="LVZ51" s="429"/>
      <c r="LWA51" s="429"/>
      <c r="LWB51" s="429"/>
      <c r="LWC51" s="429"/>
      <c r="LWD51" s="429"/>
      <c r="LWE51" s="429"/>
      <c r="LWF51" s="429"/>
      <c r="LWG51" s="429"/>
      <c r="LWH51" s="429"/>
      <c r="LWI51" s="429"/>
      <c r="LWJ51" s="429"/>
      <c r="LWK51" s="429"/>
      <c r="LWL51" s="429"/>
      <c r="LWM51" s="429"/>
      <c r="LWN51" s="429"/>
      <c r="LWO51" s="429"/>
      <c r="LWP51" s="429"/>
      <c r="LWQ51" s="429"/>
      <c r="LWR51" s="429"/>
      <c r="LWS51" s="429"/>
      <c r="LWT51" s="429"/>
      <c r="LWU51" s="429"/>
      <c r="LWV51" s="429"/>
      <c r="LWW51" s="429"/>
      <c r="LWX51" s="429"/>
      <c r="LWY51" s="429"/>
      <c r="LWZ51" s="429"/>
      <c r="LXA51" s="429"/>
      <c r="LXB51" s="429"/>
      <c r="LXC51" s="429"/>
      <c r="LXD51" s="429"/>
      <c r="LXE51" s="429"/>
      <c r="LXF51" s="429"/>
      <c r="LXG51" s="429"/>
      <c r="LXH51" s="429"/>
      <c r="LXI51" s="429"/>
      <c r="LXJ51" s="429"/>
      <c r="LXK51" s="429"/>
      <c r="LXL51" s="429"/>
      <c r="LXM51" s="429"/>
      <c r="LXN51" s="429"/>
      <c r="LXO51" s="429"/>
      <c r="LXP51" s="429"/>
      <c r="LXQ51" s="429"/>
      <c r="LXR51" s="429"/>
      <c r="LXS51" s="429"/>
      <c r="LXT51" s="429"/>
      <c r="LXU51" s="429"/>
      <c r="LXV51" s="429"/>
      <c r="LXW51" s="429"/>
      <c r="LXX51" s="429"/>
      <c r="LXY51" s="429"/>
      <c r="LXZ51" s="429"/>
      <c r="LYA51" s="429"/>
      <c r="LYB51" s="429"/>
      <c r="LYC51" s="429"/>
      <c r="LYD51" s="429"/>
      <c r="LYE51" s="429"/>
      <c r="LYF51" s="429"/>
      <c r="LYG51" s="429"/>
      <c r="LYH51" s="429"/>
      <c r="LYI51" s="429"/>
      <c r="LYJ51" s="429"/>
      <c r="LYK51" s="429"/>
      <c r="LYL51" s="429"/>
      <c r="LYM51" s="429"/>
      <c r="LYN51" s="429"/>
      <c r="LYO51" s="429"/>
      <c r="LYP51" s="429"/>
      <c r="LYQ51" s="429"/>
      <c r="LYR51" s="429"/>
      <c r="LYS51" s="429"/>
      <c r="LYT51" s="429"/>
      <c r="LYU51" s="429"/>
      <c r="LYV51" s="429"/>
      <c r="LYW51" s="429"/>
      <c r="LYX51" s="429"/>
      <c r="LYY51" s="429"/>
      <c r="LYZ51" s="429"/>
      <c r="LZA51" s="429"/>
      <c r="LZB51" s="429"/>
      <c r="LZC51" s="429"/>
      <c r="LZD51" s="429"/>
      <c r="LZE51" s="429"/>
      <c r="LZF51" s="429"/>
      <c r="LZG51" s="429"/>
      <c r="LZH51" s="429"/>
      <c r="LZI51" s="429"/>
      <c r="LZJ51" s="429"/>
      <c r="LZK51" s="429"/>
      <c r="LZL51" s="429"/>
      <c r="LZM51" s="429"/>
      <c r="LZN51" s="429"/>
      <c r="LZO51" s="429"/>
      <c r="LZP51" s="429"/>
      <c r="LZQ51" s="429"/>
      <c r="LZR51" s="429"/>
      <c r="LZS51" s="429"/>
      <c r="LZT51" s="429"/>
      <c r="LZU51" s="429"/>
      <c r="LZV51" s="429"/>
      <c r="LZW51" s="429"/>
      <c r="LZX51" s="429"/>
      <c r="LZY51" s="429"/>
      <c r="LZZ51" s="429"/>
      <c r="MAA51" s="429"/>
      <c r="MAB51" s="429"/>
      <c r="MAC51" s="429"/>
      <c r="MAD51" s="429"/>
      <c r="MAE51" s="429"/>
      <c r="MAF51" s="429"/>
      <c r="MAG51" s="429"/>
      <c r="MAH51" s="429"/>
      <c r="MAI51" s="429"/>
      <c r="MAJ51" s="429"/>
      <c r="MAK51" s="429"/>
      <c r="MAL51" s="429"/>
      <c r="MAM51" s="429"/>
      <c r="MAN51" s="429"/>
      <c r="MAO51" s="429"/>
      <c r="MAP51" s="429"/>
      <c r="MAQ51" s="429"/>
      <c r="MAR51" s="429"/>
      <c r="MAS51" s="429"/>
      <c r="MAT51" s="429"/>
      <c r="MAU51" s="429"/>
      <c r="MAV51" s="429"/>
      <c r="MAW51" s="429"/>
      <c r="MAX51" s="429"/>
      <c r="MAY51" s="429"/>
      <c r="MAZ51" s="429"/>
      <c r="MBA51" s="429"/>
      <c r="MBB51" s="429"/>
      <c r="MBC51" s="429"/>
      <c r="MBD51" s="429"/>
      <c r="MBE51" s="429"/>
      <c r="MBF51" s="429"/>
      <c r="MBG51" s="429"/>
      <c r="MBH51" s="429"/>
      <c r="MBI51" s="429"/>
      <c r="MBJ51" s="429"/>
      <c r="MBK51" s="429"/>
      <c r="MBL51" s="429"/>
      <c r="MBM51" s="429"/>
      <c r="MBN51" s="429"/>
      <c r="MBO51" s="429"/>
      <c r="MBP51" s="429"/>
      <c r="MBQ51" s="429"/>
      <c r="MBR51" s="429"/>
      <c r="MBS51" s="429"/>
      <c r="MBT51" s="429"/>
      <c r="MBU51" s="429"/>
      <c r="MBV51" s="429"/>
      <c r="MBW51" s="429"/>
      <c r="MBX51" s="429"/>
      <c r="MBY51" s="429"/>
      <c r="MBZ51" s="429"/>
      <c r="MCA51" s="429"/>
      <c r="MCB51" s="429"/>
      <c r="MCC51" s="429"/>
      <c r="MCD51" s="429"/>
      <c r="MCE51" s="429"/>
      <c r="MCF51" s="429"/>
      <c r="MCG51" s="429"/>
      <c r="MCH51" s="429"/>
      <c r="MCI51" s="429"/>
      <c r="MCJ51" s="429"/>
      <c r="MCK51" s="429"/>
      <c r="MCL51" s="429"/>
      <c r="MCM51" s="429"/>
      <c r="MCN51" s="429"/>
      <c r="MCO51" s="429"/>
      <c r="MCP51" s="429"/>
      <c r="MCQ51" s="429"/>
      <c r="MCR51" s="429"/>
      <c r="MCS51" s="429"/>
      <c r="MCT51" s="429"/>
      <c r="MCU51" s="429"/>
      <c r="MCV51" s="429"/>
      <c r="MCW51" s="429"/>
      <c r="MCX51" s="429"/>
      <c r="MCY51" s="429"/>
      <c r="MCZ51" s="429"/>
      <c r="MDA51" s="429"/>
      <c r="MDB51" s="429"/>
      <c r="MDC51" s="429"/>
      <c r="MDD51" s="429"/>
      <c r="MDE51" s="429"/>
      <c r="MDF51" s="429"/>
      <c r="MDG51" s="429"/>
      <c r="MDH51" s="429"/>
      <c r="MDI51" s="429"/>
      <c r="MDJ51" s="429"/>
      <c r="MDK51" s="429"/>
      <c r="MDL51" s="429"/>
      <c r="MDM51" s="429"/>
      <c r="MDN51" s="429"/>
      <c r="MDO51" s="429"/>
      <c r="MDP51" s="429"/>
      <c r="MDQ51" s="429"/>
      <c r="MDR51" s="429"/>
      <c r="MDS51" s="429"/>
      <c r="MDT51" s="429"/>
      <c r="MDU51" s="429"/>
      <c r="MDV51" s="429"/>
      <c r="MDW51" s="429"/>
      <c r="MDX51" s="429"/>
      <c r="MDY51" s="429"/>
      <c r="MDZ51" s="429"/>
      <c r="MEA51" s="429"/>
      <c r="MEB51" s="429"/>
      <c r="MEC51" s="429"/>
      <c r="MED51" s="429"/>
      <c r="MEE51" s="429"/>
      <c r="MEF51" s="429"/>
      <c r="MEG51" s="429"/>
      <c r="MEH51" s="429"/>
      <c r="MEI51" s="429"/>
      <c r="MEJ51" s="429"/>
      <c r="MEK51" s="429"/>
      <c r="MEL51" s="429"/>
      <c r="MEM51" s="429"/>
      <c r="MEN51" s="429"/>
      <c r="MEO51" s="429"/>
      <c r="MEP51" s="429"/>
      <c r="MEQ51" s="429"/>
      <c r="MER51" s="429"/>
      <c r="MES51" s="429"/>
      <c r="MET51" s="429"/>
      <c r="MEU51" s="429"/>
      <c r="MEV51" s="429"/>
      <c r="MEW51" s="429"/>
      <c r="MEX51" s="429"/>
      <c r="MEY51" s="429"/>
      <c r="MEZ51" s="429"/>
      <c r="MFA51" s="429"/>
      <c r="MFB51" s="429"/>
      <c r="MFC51" s="429"/>
      <c r="MFD51" s="429"/>
      <c r="MFE51" s="429"/>
      <c r="MFF51" s="429"/>
      <c r="MFG51" s="429"/>
      <c r="MFH51" s="429"/>
      <c r="MFI51" s="429"/>
      <c r="MFJ51" s="429"/>
      <c r="MFK51" s="429"/>
      <c r="MFL51" s="429"/>
      <c r="MFM51" s="429"/>
      <c r="MFN51" s="429"/>
      <c r="MFO51" s="429"/>
      <c r="MFP51" s="429"/>
      <c r="MFQ51" s="429"/>
      <c r="MFR51" s="429"/>
      <c r="MFS51" s="429"/>
      <c r="MFT51" s="429"/>
      <c r="MFU51" s="429"/>
      <c r="MFV51" s="429"/>
      <c r="MFW51" s="429"/>
      <c r="MFX51" s="429"/>
      <c r="MFY51" s="429"/>
      <c r="MFZ51" s="429"/>
      <c r="MGA51" s="429"/>
      <c r="MGB51" s="429"/>
      <c r="MGC51" s="429"/>
      <c r="MGD51" s="429"/>
      <c r="MGE51" s="429"/>
      <c r="MGF51" s="429"/>
      <c r="MGG51" s="429"/>
      <c r="MGH51" s="429"/>
      <c r="MGI51" s="429"/>
      <c r="MGJ51" s="429"/>
      <c r="MGK51" s="429"/>
      <c r="MGL51" s="429"/>
      <c r="MGM51" s="429"/>
      <c r="MGN51" s="429"/>
      <c r="MGO51" s="429"/>
      <c r="MGP51" s="429"/>
      <c r="MGQ51" s="429"/>
      <c r="MGR51" s="429"/>
      <c r="MGS51" s="429"/>
      <c r="MGT51" s="429"/>
      <c r="MGU51" s="429"/>
      <c r="MGV51" s="429"/>
      <c r="MGW51" s="429"/>
      <c r="MGX51" s="429"/>
      <c r="MGY51" s="429"/>
      <c r="MGZ51" s="429"/>
      <c r="MHA51" s="429"/>
      <c r="MHB51" s="429"/>
      <c r="MHC51" s="429"/>
      <c r="MHD51" s="429"/>
      <c r="MHE51" s="429"/>
      <c r="MHF51" s="429"/>
      <c r="MHG51" s="429"/>
      <c r="MHH51" s="429"/>
      <c r="MHI51" s="429"/>
      <c r="MHJ51" s="429"/>
      <c r="MHK51" s="429"/>
      <c r="MHL51" s="429"/>
      <c r="MHM51" s="429"/>
      <c r="MHN51" s="429"/>
      <c r="MHO51" s="429"/>
      <c r="MHP51" s="429"/>
      <c r="MHQ51" s="429"/>
      <c r="MHR51" s="429"/>
      <c r="MHS51" s="429"/>
      <c r="MHT51" s="429"/>
      <c r="MHU51" s="429"/>
      <c r="MHV51" s="429"/>
      <c r="MHW51" s="429"/>
      <c r="MHX51" s="429"/>
      <c r="MHY51" s="429"/>
      <c r="MHZ51" s="429"/>
      <c r="MIA51" s="429"/>
      <c r="MIB51" s="429"/>
      <c r="MIC51" s="429"/>
      <c r="MID51" s="429"/>
      <c r="MIE51" s="429"/>
      <c r="MIF51" s="429"/>
      <c r="MIG51" s="429"/>
      <c r="MIH51" s="429"/>
      <c r="MII51" s="429"/>
      <c r="MIJ51" s="429"/>
      <c r="MIK51" s="429"/>
      <c r="MIL51" s="429"/>
      <c r="MIM51" s="429"/>
      <c r="MIN51" s="429"/>
      <c r="MIO51" s="429"/>
      <c r="MIP51" s="429"/>
      <c r="MIQ51" s="429"/>
      <c r="MIR51" s="429"/>
      <c r="MIS51" s="429"/>
      <c r="MIT51" s="429"/>
      <c r="MIU51" s="429"/>
      <c r="MIV51" s="429"/>
      <c r="MIW51" s="429"/>
      <c r="MIX51" s="429"/>
      <c r="MIY51" s="429"/>
      <c r="MIZ51" s="429"/>
      <c r="MJA51" s="429"/>
      <c r="MJB51" s="429"/>
      <c r="MJC51" s="429"/>
      <c r="MJD51" s="429"/>
      <c r="MJE51" s="429"/>
      <c r="MJF51" s="429"/>
      <c r="MJG51" s="429"/>
      <c r="MJH51" s="429"/>
      <c r="MJI51" s="429"/>
      <c r="MJJ51" s="429"/>
      <c r="MJK51" s="429"/>
      <c r="MJL51" s="429"/>
      <c r="MJM51" s="429"/>
      <c r="MJN51" s="429"/>
      <c r="MJO51" s="429"/>
      <c r="MJP51" s="429"/>
      <c r="MJQ51" s="429"/>
      <c r="MJR51" s="429"/>
      <c r="MJS51" s="429"/>
      <c r="MJT51" s="429"/>
      <c r="MJU51" s="429"/>
      <c r="MJV51" s="429"/>
      <c r="MJW51" s="429"/>
      <c r="MJX51" s="429"/>
      <c r="MJY51" s="429"/>
      <c r="MJZ51" s="429"/>
      <c r="MKA51" s="429"/>
      <c r="MKB51" s="429"/>
      <c r="MKC51" s="429"/>
      <c r="MKD51" s="429"/>
      <c r="MKE51" s="429"/>
      <c r="MKF51" s="429"/>
      <c r="MKG51" s="429"/>
      <c r="MKH51" s="429"/>
      <c r="MKI51" s="429"/>
      <c r="MKJ51" s="429"/>
      <c r="MKK51" s="429"/>
      <c r="MKL51" s="429"/>
      <c r="MKM51" s="429"/>
      <c r="MKN51" s="429"/>
      <c r="MKO51" s="429"/>
      <c r="MKP51" s="429"/>
      <c r="MKQ51" s="429"/>
      <c r="MKR51" s="429"/>
      <c r="MKS51" s="429"/>
      <c r="MKT51" s="429"/>
      <c r="MKU51" s="429"/>
      <c r="MKV51" s="429"/>
      <c r="MKW51" s="429"/>
      <c r="MKX51" s="429"/>
      <c r="MKY51" s="429"/>
      <c r="MKZ51" s="429"/>
      <c r="MLA51" s="429"/>
      <c r="MLB51" s="429"/>
      <c r="MLC51" s="429"/>
      <c r="MLD51" s="429"/>
      <c r="MLE51" s="429"/>
      <c r="MLF51" s="429"/>
      <c r="MLG51" s="429"/>
      <c r="MLH51" s="429"/>
      <c r="MLI51" s="429"/>
      <c r="MLJ51" s="429"/>
      <c r="MLK51" s="429"/>
      <c r="MLL51" s="429"/>
      <c r="MLM51" s="429"/>
      <c r="MLN51" s="429"/>
      <c r="MLO51" s="429"/>
      <c r="MLP51" s="429"/>
      <c r="MLQ51" s="429"/>
      <c r="MLR51" s="429"/>
      <c r="MLS51" s="429"/>
      <c r="MLT51" s="429"/>
      <c r="MLU51" s="429"/>
      <c r="MLV51" s="429"/>
      <c r="MLW51" s="429"/>
      <c r="MLX51" s="429"/>
      <c r="MLY51" s="429"/>
      <c r="MLZ51" s="429"/>
      <c r="MMA51" s="429"/>
      <c r="MMB51" s="429"/>
      <c r="MMC51" s="429"/>
      <c r="MMD51" s="429"/>
      <c r="MME51" s="429"/>
      <c r="MMF51" s="429"/>
      <c r="MMG51" s="429"/>
      <c r="MMH51" s="429"/>
      <c r="MMI51" s="429"/>
      <c r="MMJ51" s="429"/>
      <c r="MMK51" s="429"/>
      <c r="MML51" s="429"/>
      <c r="MMM51" s="429"/>
      <c r="MMN51" s="429"/>
      <c r="MMO51" s="429"/>
      <c r="MMP51" s="429"/>
      <c r="MMQ51" s="429"/>
      <c r="MMR51" s="429"/>
      <c r="MMS51" s="429"/>
      <c r="MMT51" s="429"/>
      <c r="MMU51" s="429"/>
      <c r="MMV51" s="429"/>
      <c r="MMW51" s="429"/>
      <c r="MMX51" s="429"/>
      <c r="MMY51" s="429"/>
      <c r="MMZ51" s="429"/>
      <c r="MNA51" s="429"/>
      <c r="MNB51" s="429"/>
      <c r="MNC51" s="429"/>
      <c r="MND51" s="429"/>
      <c r="MNE51" s="429"/>
      <c r="MNF51" s="429"/>
      <c r="MNG51" s="429"/>
      <c r="MNH51" s="429"/>
      <c r="MNI51" s="429"/>
      <c r="MNJ51" s="429"/>
      <c r="MNK51" s="429"/>
      <c r="MNL51" s="429"/>
      <c r="MNM51" s="429"/>
      <c r="MNN51" s="429"/>
      <c r="MNO51" s="429"/>
      <c r="MNP51" s="429"/>
      <c r="MNQ51" s="429"/>
      <c r="MNR51" s="429"/>
      <c r="MNS51" s="429"/>
      <c r="MNT51" s="429"/>
      <c r="MNU51" s="429"/>
      <c r="MNV51" s="429"/>
      <c r="MNW51" s="429"/>
      <c r="MNX51" s="429"/>
      <c r="MNY51" s="429"/>
      <c r="MNZ51" s="429"/>
      <c r="MOA51" s="429"/>
      <c r="MOB51" s="429"/>
      <c r="MOC51" s="429"/>
      <c r="MOD51" s="429"/>
      <c r="MOE51" s="429"/>
      <c r="MOF51" s="429"/>
      <c r="MOG51" s="429"/>
      <c r="MOH51" s="429"/>
      <c r="MOI51" s="429"/>
      <c r="MOJ51" s="429"/>
      <c r="MOK51" s="429"/>
      <c r="MOL51" s="429"/>
      <c r="MOM51" s="429"/>
      <c r="MON51" s="429"/>
      <c r="MOO51" s="429"/>
      <c r="MOP51" s="429"/>
      <c r="MOQ51" s="429"/>
      <c r="MOR51" s="429"/>
      <c r="MOS51" s="429"/>
      <c r="MOT51" s="429"/>
      <c r="MOU51" s="429"/>
      <c r="MOV51" s="429"/>
      <c r="MOW51" s="429"/>
      <c r="MOX51" s="429"/>
      <c r="MOY51" s="429"/>
      <c r="MOZ51" s="429"/>
      <c r="MPA51" s="429"/>
      <c r="MPB51" s="429"/>
      <c r="MPC51" s="429"/>
      <c r="MPD51" s="429"/>
      <c r="MPE51" s="429"/>
      <c r="MPF51" s="429"/>
      <c r="MPG51" s="429"/>
      <c r="MPH51" s="429"/>
      <c r="MPI51" s="429"/>
      <c r="MPJ51" s="429"/>
      <c r="MPK51" s="429"/>
      <c r="MPL51" s="429"/>
      <c r="MPM51" s="429"/>
      <c r="MPN51" s="429"/>
      <c r="MPO51" s="429"/>
      <c r="MPP51" s="429"/>
      <c r="MPQ51" s="429"/>
      <c r="MPR51" s="429"/>
      <c r="MPS51" s="429"/>
      <c r="MPT51" s="429"/>
      <c r="MPU51" s="429"/>
      <c r="MPV51" s="429"/>
      <c r="MPW51" s="429"/>
      <c r="MPX51" s="429"/>
      <c r="MPY51" s="429"/>
      <c r="MPZ51" s="429"/>
      <c r="MQA51" s="429"/>
      <c r="MQB51" s="429"/>
      <c r="MQC51" s="429"/>
      <c r="MQD51" s="429"/>
      <c r="MQE51" s="429"/>
      <c r="MQF51" s="429"/>
      <c r="MQG51" s="429"/>
      <c r="MQH51" s="429"/>
      <c r="MQI51" s="429"/>
      <c r="MQJ51" s="429"/>
      <c r="MQK51" s="429"/>
      <c r="MQL51" s="429"/>
      <c r="MQM51" s="429"/>
      <c r="MQN51" s="429"/>
      <c r="MQO51" s="429"/>
      <c r="MQP51" s="429"/>
      <c r="MQQ51" s="429"/>
      <c r="MQR51" s="429"/>
      <c r="MQS51" s="429"/>
      <c r="MQT51" s="429"/>
      <c r="MQU51" s="429"/>
      <c r="MQV51" s="429"/>
      <c r="MQW51" s="429"/>
      <c r="MQX51" s="429"/>
      <c r="MQY51" s="429"/>
      <c r="MQZ51" s="429"/>
      <c r="MRA51" s="429"/>
      <c r="MRB51" s="429"/>
      <c r="MRC51" s="429"/>
      <c r="MRD51" s="429"/>
      <c r="MRE51" s="429"/>
      <c r="MRF51" s="429"/>
      <c r="MRG51" s="429"/>
      <c r="MRH51" s="429"/>
      <c r="MRI51" s="429"/>
      <c r="MRJ51" s="429"/>
      <c r="MRK51" s="429"/>
      <c r="MRL51" s="429"/>
      <c r="MRM51" s="429"/>
      <c r="MRN51" s="429"/>
      <c r="MRO51" s="429"/>
      <c r="MRP51" s="429"/>
      <c r="MRQ51" s="429"/>
      <c r="MRR51" s="429"/>
      <c r="MRS51" s="429"/>
      <c r="MRT51" s="429"/>
      <c r="MRU51" s="429"/>
      <c r="MRV51" s="429"/>
      <c r="MRW51" s="429"/>
      <c r="MRX51" s="429"/>
      <c r="MRY51" s="429"/>
      <c r="MRZ51" s="429"/>
      <c r="MSA51" s="429"/>
      <c r="MSB51" s="429"/>
      <c r="MSC51" s="429"/>
      <c r="MSD51" s="429"/>
      <c r="MSE51" s="429"/>
      <c r="MSF51" s="429"/>
      <c r="MSG51" s="429"/>
      <c r="MSH51" s="429"/>
      <c r="MSI51" s="429"/>
      <c r="MSJ51" s="429"/>
      <c r="MSK51" s="429"/>
      <c r="MSL51" s="429"/>
      <c r="MSM51" s="429"/>
      <c r="MSN51" s="429"/>
      <c r="MSO51" s="429"/>
      <c r="MSP51" s="429"/>
      <c r="MSQ51" s="429"/>
      <c r="MSR51" s="429"/>
      <c r="MSS51" s="429"/>
      <c r="MST51" s="429"/>
      <c r="MSU51" s="429"/>
      <c r="MSV51" s="429"/>
      <c r="MSW51" s="429"/>
      <c r="MSX51" s="429"/>
      <c r="MSY51" s="429"/>
      <c r="MSZ51" s="429"/>
      <c r="MTA51" s="429"/>
      <c r="MTB51" s="429"/>
      <c r="MTC51" s="429"/>
      <c r="MTD51" s="429"/>
      <c r="MTE51" s="429"/>
      <c r="MTF51" s="429"/>
      <c r="MTG51" s="429"/>
      <c r="MTH51" s="429"/>
      <c r="MTI51" s="429"/>
      <c r="MTJ51" s="429"/>
      <c r="MTK51" s="429"/>
      <c r="MTL51" s="429"/>
      <c r="MTM51" s="429"/>
      <c r="MTN51" s="429"/>
      <c r="MTO51" s="429"/>
      <c r="MTP51" s="429"/>
      <c r="MTQ51" s="429"/>
      <c r="MTR51" s="429"/>
      <c r="MTS51" s="429"/>
      <c r="MTT51" s="429"/>
      <c r="MTU51" s="429"/>
      <c r="MTV51" s="429"/>
      <c r="MTW51" s="429"/>
      <c r="MTX51" s="429"/>
      <c r="MTY51" s="429"/>
      <c r="MTZ51" s="429"/>
      <c r="MUA51" s="429"/>
      <c r="MUB51" s="429"/>
      <c r="MUC51" s="429"/>
      <c r="MUD51" s="429"/>
      <c r="MUE51" s="429"/>
      <c r="MUF51" s="429"/>
      <c r="MUG51" s="429"/>
      <c r="MUH51" s="429"/>
      <c r="MUI51" s="429"/>
      <c r="MUJ51" s="429"/>
      <c r="MUK51" s="429"/>
      <c r="MUL51" s="429"/>
      <c r="MUM51" s="429"/>
      <c r="MUN51" s="429"/>
      <c r="MUO51" s="429"/>
      <c r="MUP51" s="429"/>
      <c r="MUQ51" s="429"/>
      <c r="MUR51" s="429"/>
      <c r="MUS51" s="429"/>
      <c r="MUT51" s="429"/>
      <c r="MUU51" s="429"/>
      <c r="MUV51" s="429"/>
      <c r="MUW51" s="429"/>
      <c r="MUX51" s="429"/>
      <c r="MUY51" s="429"/>
      <c r="MUZ51" s="429"/>
      <c r="MVA51" s="429"/>
      <c r="MVB51" s="429"/>
      <c r="MVC51" s="429"/>
      <c r="MVD51" s="429"/>
      <c r="MVE51" s="429"/>
      <c r="MVF51" s="429"/>
      <c r="MVG51" s="429"/>
      <c r="MVH51" s="429"/>
      <c r="MVI51" s="429"/>
      <c r="MVJ51" s="429"/>
      <c r="MVK51" s="429"/>
      <c r="MVL51" s="429"/>
      <c r="MVM51" s="429"/>
      <c r="MVN51" s="429"/>
      <c r="MVO51" s="429"/>
      <c r="MVP51" s="429"/>
      <c r="MVQ51" s="429"/>
      <c r="MVR51" s="429"/>
      <c r="MVS51" s="429"/>
      <c r="MVT51" s="429"/>
      <c r="MVU51" s="429"/>
      <c r="MVV51" s="429"/>
      <c r="MVW51" s="429"/>
      <c r="MVX51" s="429"/>
      <c r="MVY51" s="429"/>
      <c r="MVZ51" s="429"/>
      <c r="MWA51" s="429"/>
      <c r="MWB51" s="429"/>
      <c r="MWC51" s="429"/>
      <c r="MWD51" s="429"/>
      <c r="MWE51" s="429"/>
      <c r="MWF51" s="429"/>
      <c r="MWG51" s="429"/>
      <c r="MWH51" s="429"/>
      <c r="MWI51" s="429"/>
      <c r="MWJ51" s="429"/>
      <c r="MWK51" s="429"/>
      <c r="MWL51" s="429"/>
      <c r="MWM51" s="429"/>
      <c r="MWN51" s="429"/>
      <c r="MWO51" s="429"/>
      <c r="MWP51" s="429"/>
      <c r="MWQ51" s="429"/>
      <c r="MWR51" s="429"/>
      <c r="MWS51" s="429"/>
      <c r="MWT51" s="429"/>
      <c r="MWU51" s="429"/>
      <c r="MWV51" s="429"/>
      <c r="MWW51" s="429"/>
      <c r="MWX51" s="429"/>
      <c r="MWY51" s="429"/>
      <c r="MWZ51" s="429"/>
      <c r="MXA51" s="429"/>
      <c r="MXB51" s="429"/>
      <c r="MXC51" s="429"/>
      <c r="MXD51" s="429"/>
      <c r="MXE51" s="429"/>
      <c r="MXF51" s="429"/>
      <c r="MXG51" s="429"/>
      <c r="MXH51" s="429"/>
      <c r="MXI51" s="429"/>
      <c r="MXJ51" s="429"/>
      <c r="MXK51" s="429"/>
      <c r="MXL51" s="429"/>
      <c r="MXM51" s="429"/>
      <c r="MXN51" s="429"/>
      <c r="MXO51" s="429"/>
      <c r="MXP51" s="429"/>
      <c r="MXQ51" s="429"/>
      <c r="MXR51" s="429"/>
      <c r="MXS51" s="429"/>
      <c r="MXT51" s="429"/>
      <c r="MXU51" s="429"/>
      <c r="MXV51" s="429"/>
      <c r="MXW51" s="429"/>
      <c r="MXX51" s="429"/>
      <c r="MXY51" s="429"/>
      <c r="MXZ51" s="429"/>
      <c r="MYA51" s="429"/>
      <c r="MYB51" s="429"/>
      <c r="MYC51" s="429"/>
      <c r="MYD51" s="429"/>
      <c r="MYE51" s="429"/>
      <c r="MYF51" s="429"/>
      <c r="MYG51" s="429"/>
      <c r="MYH51" s="429"/>
      <c r="MYI51" s="429"/>
      <c r="MYJ51" s="429"/>
      <c r="MYK51" s="429"/>
      <c r="MYL51" s="429"/>
      <c r="MYM51" s="429"/>
      <c r="MYN51" s="429"/>
      <c r="MYO51" s="429"/>
      <c r="MYP51" s="429"/>
      <c r="MYQ51" s="429"/>
      <c r="MYR51" s="429"/>
      <c r="MYS51" s="429"/>
      <c r="MYT51" s="429"/>
      <c r="MYU51" s="429"/>
      <c r="MYV51" s="429"/>
      <c r="MYW51" s="429"/>
      <c r="MYX51" s="429"/>
      <c r="MYY51" s="429"/>
      <c r="MYZ51" s="429"/>
      <c r="MZA51" s="429"/>
      <c r="MZB51" s="429"/>
      <c r="MZC51" s="429"/>
      <c r="MZD51" s="429"/>
      <c r="MZE51" s="429"/>
      <c r="MZF51" s="429"/>
      <c r="MZG51" s="429"/>
      <c r="MZH51" s="429"/>
      <c r="MZI51" s="429"/>
      <c r="MZJ51" s="429"/>
      <c r="MZK51" s="429"/>
      <c r="MZL51" s="429"/>
      <c r="MZM51" s="429"/>
      <c r="MZN51" s="429"/>
      <c r="MZO51" s="429"/>
      <c r="MZP51" s="429"/>
      <c r="MZQ51" s="429"/>
      <c r="MZR51" s="429"/>
      <c r="MZS51" s="429"/>
      <c r="MZT51" s="429"/>
      <c r="MZU51" s="429"/>
      <c r="MZV51" s="429"/>
      <c r="MZW51" s="429"/>
      <c r="MZX51" s="429"/>
      <c r="MZY51" s="429"/>
      <c r="MZZ51" s="429"/>
      <c r="NAA51" s="429"/>
      <c r="NAB51" s="429"/>
      <c r="NAC51" s="429"/>
      <c r="NAD51" s="429"/>
      <c r="NAE51" s="429"/>
      <c r="NAF51" s="429"/>
      <c r="NAG51" s="429"/>
      <c r="NAH51" s="429"/>
      <c r="NAI51" s="429"/>
      <c r="NAJ51" s="429"/>
      <c r="NAK51" s="429"/>
      <c r="NAL51" s="429"/>
      <c r="NAM51" s="429"/>
      <c r="NAN51" s="429"/>
      <c r="NAO51" s="429"/>
      <c r="NAP51" s="429"/>
      <c r="NAQ51" s="429"/>
      <c r="NAR51" s="429"/>
      <c r="NAS51" s="429"/>
      <c r="NAT51" s="429"/>
      <c r="NAU51" s="429"/>
      <c r="NAV51" s="429"/>
      <c r="NAW51" s="429"/>
      <c r="NAX51" s="429"/>
      <c r="NAY51" s="429"/>
      <c r="NAZ51" s="429"/>
      <c r="NBA51" s="429"/>
      <c r="NBB51" s="429"/>
      <c r="NBC51" s="429"/>
      <c r="NBD51" s="429"/>
      <c r="NBE51" s="429"/>
      <c r="NBF51" s="429"/>
      <c r="NBG51" s="429"/>
      <c r="NBH51" s="429"/>
      <c r="NBI51" s="429"/>
      <c r="NBJ51" s="429"/>
      <c r="NBK51" s="429"/>
      <c r="NBL51" s="429"/>
      <c r="NBM51" s="429"/>
      <c r="NBN51" s="429"/>
      <c r="NBO51" s="429"/>
      <c r="NBP51" s="429"/>
      <c r="NBQ51" s="429"/>
      <c r="NBR51" s="429"/>
      <c r="NBS51" s="429"/>
      <c r="NBT51" s="429"/>
      <c r="NBU51" s="429"/>
      <c r="NBV51" s="429"/>
      <c r="NBW51" s="429"/>
      <c r="NBX51" s="429"/>
      <c r="NBY51" s="429"/>
      <c r="NBZ51" s="429"/>
      <c r="NCA51" s="429"/>
      <c r="NCB51" s="429"/>
      <c r="NCC51" s="429"/>
      <c r="NCD51" s="429"/>
      <c r="NCE51" s="429"/>
      <c r="NCF51" s="429"/>
      <c r="NCG51" s="429"/>
      <c r="NCH51" s="429"/>
      <c r="NCI51" s="429"/>
      <c r="NCJ51" s="429"/>
      <c r="NCK51" s="429"/>
      <c r="NCL51" s="429"/>
      <c r="NCM51" s="429"/>
      <c r="NCN51" s="429"/>
      <c r="NCO51" s="429"/>
      <c r="NCP51" s="429"/>
      <c r="NCQ51" s="429"/>
      <c r="NCR51" s="429"/>
      <c r="NCS51" s="429"/>
      <c r="NCT51" s="429"/>
      <c r="NCU51" s="429"/>
      <c r="NCV51" s="429"/>
      <c r="NCW51" s="429"/>
      <c r="NCX51" s="429"/>
      <c r="NCY51" s="429"/>
      <c r="NCZ51" s="429"/>
      <c r="NDA51" s="429"/>
      <c r="NDB51" s="429"/>
      <c r="NDC51" s="429"/>
      <c r="NDD51" s="429"/>
      <c r="NDE51" s="429"/>
      <c r="NDF51" s="429"/>
      <c r="NDG51" s="429"/>
      <c r="NDH51" s="429"/>
      <c r="NDI51" s="429"/>
      <c r="NDJ51" s="429"/>
      <c r="NDK51" s="429"/>
      <c r="NDL51" s="429"/>
      <c r="NDM51" s="429"/>
      <c r="NDN51" s="429"/>
      <c r="NDO51" s="429"/>
      <c r="NDP51" s="429"/>
      <c r="NDQ51" s="429"/>
      <c r="NDR51" s="429"/>
      <c r="NDS51" s="429"/>
      <c r="NDT51" s="429"/>
      <c r="NDU51" s="429"/>
      <c r="NDV51" s="429"/>
      <c r="NDW51" s="429"/>
      <c r="NDX51" s="429"/>
      <c r="NDY51" s="429"/>
      <c r="NDZ51" s="429"/>
      <c r="NEA51" s="429"/>
      <c r="NEB51" s="429"/>
      <c r="NEC51" s="429"/>
      <c r="NED51" s="429"/>
      <c r="NEE51" s="429"/>
      <c r="NEF51" s="429"/>
      <c r="NEG51" s="429"/>
      <c r="NEH51" s="429"/>
      <c r="NEI51" s="429"/>
      <c r="NEJ51" s="429"/>
      <c r="NEK51" s="429"/>
      <c r="NEL51" s="429"/>
      <c r="NEM51" s="429"/>
      <c r="NEN51" s="429"/>
      <c r="NEO51" s="429"/>
      <c r="NEP51" s="429"/>
      <c r="NEQ51" s="429"/>
      <c r="NER51" s="429"/>
      <c r="NES51" s="429"/>
      <c r="NET51" s="429"/>
      <c r="NEU51" s="429"/>
      <c r="NEV51" s="429"/>
      <c r="NEW51" s="429"/>
      <c r="NEX51" s="429"/>
      <c r="NEY51" s="429"/>
      <c r="NEZ51" s="429"/>
      <c r="NFA51" s="429"/>
      <c r="NFB51" s="429"/>
      <c r="NFC51" s="429"/>
      <c r="NFD51" s="429"/>
      <c r="NFE51" s="429"/>
      <c r="NFF51" s="429"/>
      <c r="NFG51" s="429"/>
      <c r="NFH51" s="429"/>
      <c r="NFI51" s="429"/>
      <c r="NFJ51" s="429"/>
      <c r="NFK51" s="429"/>
      <c r="NFL51" s="429"/>
      <c r="NFM51" s="429"/>
      <c r="NFN51" s="429"/>
      <c r="NFO51" s="429"/>
      <c r="NFP51" s="429"/>
      <c r="NFQ51" s="429"/>
      <c r="NFR51" s="429"/>
      <c r="NFS51" s="429"/>
      <c r="NFT51" s="429"/>
      <c r="NFU51" s="429"/>
      <c r="NFV51" s="429"/>
      <c r="NFW51" s="429"/>
      <c r="NFX51" s="429"/>
      <c r="NFY51" s="429"/>
      <c r="NFZ51" s="429"/>
      <c r="NGA51" s="429"/>
      <c r="NGB51" s="429"/>
      <c r="NGC51" s="429"/>
      <c r="NGD51" s="429"/>
      <c r="NGE51" s="429"/>
      <c r="NGF51" s="429"/>
      <c r="NGG51" s="429"/>
      <c r="NGH51" s="429"/>
      <c r="NGI51" s="429"/>
      <c r="NGJ51" s="429"/>
      <c r="NGK51" s="429"/>
      <c r="NGL51" s="429"/>
      <c r="NGM51" s="429"/>
      <c r="NGN51" s="429"/>
      <c r="NGO51" s="429"/>
      <c r="NGP51" s="429"/>
      <c r="NGQ51" s="429"/>
      <c r="NGR51" s="429"/>
      <c r="NGS51" s="429"/>
      <c r="NGT51" s="429"/>
      <c r="NGU51" s="429"/>
      <c r="NGV51" s="429"/>
      <c r="NGW51" s="429"/>
      <c r="NGX51" s="429"/>
      <c r="NGY51" s="429"/>
      <c r="NGZ51" s="429"/>
      <c r="NHA51" s="429"/>
      <c r="NHB51" s="429"/>
      <c r="NHC51" s="429"/>
      <c r="NHD51" s="429"/>
      <c r="NHE51" s="429"/>
      <c r="NHF51" s="429"/>
      <c r="NHG51" s="429"/>
      <c r="NHH51" s="429"/>
      <c r="NHI51" s="429"/>
      <c r="NHJ51" s="429"/>
      <c r="NHK51" s="429"/>
      <c r="NHL51" s="429"/>
      <c r="NHM51" s="429"/>
      <c r="NHN51" s="429"/>
      <c r="NHO51" s="429"/>
      <c r="NHP51" s="429"/>
      <c r="NHQ51" s="429"/>
      <c r="NHR51" s="429"/>
      <c r="NHS51" s="429"/>
      <c r="NHT51" s="429"/>
      <c r="NHU51" s="429"/>
      <c r="NHV51" s="429"/>
      <c r="NHW51" s="429"/>
      <c r="NHX51" s="429"/>
      <c r="NHY51" s="429"/>
      <c r="NHZ51" s="429"/>
      <c r="NIA51" s="429"/>
      <c r="NIB51" s="429"/>
      <c r="NIC51" s="429"/>
      <c r="NID51" s="429"/>
      <c r="NIE51" s="429"/>
      <c r="NIF51" s="429"/>
      <c r="NIG51" s="429"/>
      <c r="NIH51" s="429"/>
      <c r="NII51" s="429"/>
      <c r="NIJ51" s="429"/>
      <c r="NIK51" s="429"/>
      <c r="NIL51" s="429"/>
      <c r="NIM51" s="429"/>
      <c r="NIN51" s="429"/>
      <c r="NIO51" s="429"/>
      <c r="NIP51" s="429"/>
      <c r="NIQ51" s="429"/>
      <c r="NIR51" s="429"/>
      <c r="NIS51" s="429"/>
      <c r="NIT51" s="429"/>
      <c r="NIU51" s="429"/>
      <c r="NIV51" s="429"/>
      <c r="NIW51" s="429"/>
      <c r="NIX51" s="429"/>
      <c r="NIY51" s="429"/>
      <c r="NIZ51" s="429"/>
      <c r="NJA51" s="429"/>
      <c r="NJB51" s="429"/>
      <c r="NJC51" s="429"/>
      <c r="NJD51" s="429"/>
      <c r="NJE51" s="429"/>
      <c r="NJF51" s="429"/>
      <c r="NJG51" s="429"/>
      <c r="NJH51" s="429"/>
      <c r="NJI51" s="429"/>
      <c r="NJJ51" s="429"/>
      <c r="NJK51" s="429"/>
      <c r="NJL51" s="429"/>
      <c r="NJM51" s="429"/>
      <c r="NJN51" s="429"/>
      <c r="NJO51" s="429"/>
      <c r="NJP51" s="429"/>
      <c r="NJQ51" s="429"/>
      <c r="NJR51" s="429"/>
      <c r="NJS51" s="429"/>
      <c r="NJT51" s="429"/>
      <c r="NJU51" s="429"/>
      <c r="NJV51" s="429"/>
      <c r="NJW51" s="429"/>
      <c r="NJX51" s="429"/>
      <c r="NJY51" s="429"/>
      <c r="NJZ51" s="429"/>
      <c r="NKA51" s="429"/>
      <c r="NKB51" s="429"/>
      <c r="NKC51" s="429"/>
      <c r="NKD51" s="429"/>
      <c r="NKE51" s="429"/>
      <c r="NKF51" s="429"/>
      <c r="NKG51" s="429"/>
      <c r="NKH51" s="429"/>
      <c r="NKI51" s="429"/>
      <c r="NKJ51" s="429"/>
      <c r="NKK51" s="429"/>
      <c r="NKL51" s="429"/>
      <c r="NKM51" s="429"/>
      <c r="NKN51" s="429"/>
      <c r="NKO51" s="429"/>
      <c r="NKP51" s="429"/>
      <c r="NKQ51" s="429"/>
      <c r="NKR51" s="429"/>
      <c r="NKS51" s="429"/>
      <c r="NKT51" s="429"/>
      <c r="NKU51" s="429"/>
      <c r="NKV51" s="429"/>
      <c r="NKW51" s="429"/>
      <c r="NKX51" s="429"/>
      <c r="NKY51" s="429"/>
      <c r="NKZ51" s="429"/>
      <c r="NLA51" s="429"/>
      <c r="NLB51" s="429"/>
      <c r="NLC51" s="429"/>
      <c r="NLD51" s="429"/>
      <c r="NLE51" s="429"/>
      <c r="NLF51" s="429"/>
      <c r="NLG51" s="429"/>
      <c r="NLH51" s="429"/>
      <c r="NLI51" s="429"/>
      <c r="NLJ51" s="429"/>
      <c r="NLK51" s="429"/>
      <c r="NLL51" s="429"/>
      <c r="NLM51" s="429"/>
      <c r="NLN51" s="429"/>
      <c r="NLO51" s="429"/>
      <c r="NLP51" s="429"/>
      <c r="NLQ51" s="429"/>
      <c r="NLR51" s="429"/>
      <c r="NLS51" s="429"/>
      <c r="NLT51" s="429"/>
      <c r="NLU51" s="429"/>
      <c r="NLV51" s="429"/>
      <c r="NLW51" s="429"/>
      <c r="NLX51" s="429"/>
      <c r="NLY51" s="429"/>
      <c r="NLZ51" s="429"/>
      <c r="NMA51" s="429"/>
      <c r="NMB51" s="429"/>
      <c r="NMC51" s="429"/>
      <c r="NMD51" s="429"/>
      <c r="NME51" s="429"/>
      <c r="NMF51" s="429"/>
      <c r="NMG51" s="429"/>
      <c r="NMH51" s="429"/>
      <c r="NMI51" s="429"/>
      <c r="NMJ51" s="429"/>
      <c r="NMK51" s="429"/>
      <c r="NML51" s="429"/>
      <c r="NMM51" s="429"/>
      <c r="NMN51" s="429"/>
      <c r="NMO51" s="429"/>
      <c r="NMP51" s="429"/>
      <c r="NMQ51" s="429"/>
      <c r="NMR51" s="429"/>
      <c r="NMS51" s="429"/>
      <c r="NMT51" s="429"/>
      <c r="NMU51" s="429"/>
      <c r="NMV51" s="429"/>
      <c r="NMW51" s="429"/>
      <c r="NMX51" s="429"/>
      <c r="NMY51" s="429"/>
      <c r="NMZ51" s="429"/>
      <c r="NNA51" s="429"/>
      <c r="NNB51" s="429"/>
      <c r="NNC51" s="429"/>
      <c r="NND51" s="429"/>
      <c r="NNE51" s="429"/>
      <c r="NNF51" s="429"/>
      <c r="NNG51" s="429"/>
      <c r="NNH51" s="429"/>
      <c r="NNI51" s="429"/>
      <c r="NNJ51" s="429"/>
      <c r="NNK51" s="429"/>
      <c r="NNL51" s="429"/>
      <c r="NNM51" s="429"/>
      <c r="NNN51" s="429"/>
      <c r="NNO51" s="429"/>
      <c r="NNP51" s="429"/>
      <c r="NNQ51" s="429"/>
      <c r="NNR51" s="429"/>
      <c r="NNS51" s="429"/>
      <c r="NNT51" s="429"/>
      <c r="NNU51" s="429"/>
      <c r="NNV51" s="429"/>
      <c r="NNW51" s="429"/>
      <c r="NNX51" s="429"/>
      <c r="NNY51" s="429"/>
      <c r="NNZ51" s="429"/>
      <c r="NOA51" s="429"/>
      <c r="NOB51" s="429"/>
      <c r="NOC51" s="429"/>
      <c r="NOD51" s="429"/>
      <c r="NOE51" s="429"/>
      <c r="NOF51" s="429"/>
      <c r="NOG51" s="429"/>
      <c r="NOH51" s="429"/>
      <c r="NOI51" s="429"/>
      <c r="NOJ51" s="429"/>
      <c r="NOK51" s="429"/>
      <c r="NOL51" s="429"/>
      <c r="NOM51" s="429"/>
      <c r="NON51" s="429"/>
      <c r="NOO51" s="429"/>
      <c r="NOP51" s="429"/>
      <c r="NOQ51" s="429"/>
      <c r="NOR51" s="429"/>
      <c r="NOS51" s="429"/>
      <c r="NOT51" s="429"/>
      <c r="NOU51" s="429"/>
      <c r="NOV51" s="429"/>
      <c r="NOW51" s="429"/>
      <c r="NOX51" s="429"/>
      <c r="NOY51" s="429"/>
      <c r="NOZ51" s="429"/>
      <c r="NPA51" s="429"/>
      <c r="NPB51" s="429"/>
      <c r="NPC51" s="429"/>
      <c r="NPD51" s="429"/>
      <c r="NPE51" s="429"/>
      <c r="NPF51" s="429"/>
      <c r="NPG51" s="429"/>
      <c r="NPH51" s="429"/>
      <c r="NPI51" s="429"/>
      <c r="NPJ51" s="429"/>
      <c r="NPK51" s="429"/>
      <c r="NPL51" s="429"/>
      <c r="NPM51" s="429"/>
      <c r="NPN51" s="429"/>
      <c r="NPO51" s="429"/>
      <c r="NPP51" s="429"/>
      <c r="NPQ51" s="429"/>
      <c r="NPR51" s="429"/>
      <c r="NPS51" s="429"/>
      <c r="NPT51" s="429"/>
      <c r="NPU51" s="429"/>
      <c r="NPV51" s="429"/>
      <c r="NPW51" s="429"/>
      <c r="NPX51" s="429"/>
      <c r="NPY51" s="429"/>
      <c r="NPZ51" s="429"/>
      <c r="NQA51" s="429"/>
      <c r="NQB51" s="429"/>
      <c r="NQC51" s="429"/>
      <c r="NQD51" s="429"/>
      <c r="NQE51" s="429"/>
      <c r="NQF51" s="429"/>
      <c r="NQG51" s="429"/>
      <c r="NQH51" s="429"/>
      <c r="NQI51" s="429"/>
      <c r="NQJ51" s="429"/>
      <c r="NQK51" s="429"/>
      <c r="NQL51" s="429"/>
      <c r="NQM51" s="429"/>
      <c r="NQN51" s="429"/>
      <c r="NQO51" s="429"/>
      <c r="NQP51" s="429"/>
      <c r="NQQ51" s="429"/>
      <c r="NQR51" s="429"/>
      <c r="NQS51" s="429"/>
      <c r="NQT51" s="429"/>
      <c r="NQU51" s="429"/>
      <c r="NQV51" s="429"/>
      <c r="NQW51" s="429"/>
      <c r="NQX51" s="429"/>
      <c r="NQY51" s="429"/>
      <c r="NQZ51" s="429"/>
      <c r="NRA51" s="429"/>
      <c r="NRB51" s="429"/>
      <c r="NRC51" s="429"/>
      <c r="NRD51" s="429"/>
      <c r="NRE51" s="429"/>
      <c r="NRF51" s="429"/>
      <c r="NRG51" s="429"/>
      <c r="NRH51" s="429"/>
      <c r="NRI51" s="429"/>
      <c r="NRJ51" s="429"/>
      <c r="NRK51" s="429"/>
      <c r="NRL51" s="429"/>
      <c r="NRM51" s="429"/>
      <c r="NRN51" s="429"/>
      <c r="NRO51" s="429"/>
      <c r="NRP51" s="429"/>
      <c r="NRQ51" s="429"/>
      <c r="NRR51" s="429"/>
      <c r="NRS51" s="429"/>
      <c r="NRT51" s="429"/>
      <c r="NRU51" s="429"/>
      <c r="NRV51" s="429"/>
      <c r="NRW51" s="429"/>
      <c r="NRX51" s="429"/>
      <c r="NRY51" s="429"/>
      <c r="NRZ51" s="429"/>
      <c r="NSA51" s="429"/>
      <c r="NSB51" s="429"/>
      <c r="NSC51" s="429"/>
      <c r="NSD51" s="429"/>
      <c r="NSE51" s="429"/>
      <c r="NSF51" s="429"/>
      <c r="NSG51" s="429"/>
      <c r="NSH51" s="429"/>
      <c r="NSI51" s="429"/>
      <c r="NSJ51" s="429"/>
      <c r="NSK51" s="429"/>
      <c r="NSL51" s="429"/>
      <c r="NSM51" s="429"/>
      <c r="NSN51" s="429"/>
      <c r="NSO51" s="429"/>
      <c r="NSP51" s="429"/>
      <c r="NSQ51" s="429"/>
      <c r="NSR51" s="429"/>
      <c r="NSS51" s="429"/>
      <c r="NST51" s="429"/>
      <c r="NSU51" s="429"/>
      <c r="NSV51" s="429"/>
      <c r="NSW51" s="429"/>
      <c r="NSX51" s="429"/>
      <c r="NSY51" s="429"/>
      <c r="NSZ51" s="429"/>
      <c r="NTA51" s="429"/>
      <c r="NTB51" s="429"/>
      <c r="NTC51" s="429"/>
      <c r="NTD51" s="429"/>
      <c r="NTE51" s="429"/>
      <c r="NTF51" s="429"/>
      <c r="NTG51" s="429"/>
      <c r="NTH51" s="429"/>
      <c r="NTI51" s="429"/>
      <c r="NTJ51" s="429"/>
      <c r="NTK51" s="429"/>
      <c r="NTL51" s="429"/>
      <c r="NTM51" s="429"/>
      <c r="NTN51" s="429"/>
      <c r="NTO51" s="429"/>
      <c r="NTP51" s="429"/>
      <c r="NTQ51" s="429"/>
      <c r="NTR51" s="429"/>
      <c r="NTS51" s="429"/>
      <c r="NTT51" s="429"/>
      <c r="NTU51" s="429"/>
      <c r="NTV51" s="429"/>
      <c r="NTW51" s="429"/>
      <c r="NTX51" s="429"/>
      <c r="NTY51" s="429"/>
      <c r="NTZ51" s="429"/>
      <c r="NUA51" s="429"/>
      <c r="NUB51" s="429"/>
      <c r="NUC51" s="429"/>
      <c r="NUD51" s="429"/>
      <c r="NUE51" s="429"/>
      <c r="NUF51" s="429"/>
      <c r="NUG51" s="429"/>
      <c r="NUH51" s="429"/>
      <c r="NUI51" s="429"/>
      <c r="NUJ51" s="429"/>
      <c r="NUK51" s="429"/>
      <c r="NUL51" s="429"/>
      <c r="NUM51" s="429"/>
      <c r="NUN51" s="429"/>
      <c r="NUO51" s="429"/>
      <c r="NUP51" s="429"/>
      <c r="NUQ51" s="429"/>
      <c r="NUR51" s="429"/>
      <c r="NUS51" s="429"/>
      <c r="NUT51" s="429"/>
      <c r="NUU51" s="429"/>
      <c r="NUV51" s="429"/>
      <c r="NUW51" s="429"/>
      <c r="NUX51" s="429"/>
      <c r="NUY51" s="429"/>
      <c r="NUZ51" s="429"/>
      <c r="NVA51" s="429"/>
      <c r="NVB51" s="429"/>
      <c r="NVC51" s="429"/>
      <c r="NVD51" s="429"/>
      <c r="NVE51" s="429"/>
      <c r="NVF51" s="429"/>
      <c r="NVG51" s="429"/>
      <c r="NVH51" s="429"/>
      <c r="NVI51" s="429"/>
      <c r="NVJ51" s="429"/>
      <c r="NVK51" s="429"/>
      <c r="NVL51" s="429"/>
      <c r="NVM51" s="429"/>
      <c r="NVN51" s="429"/>
      <c r="NVO51" s="429"/>
      <c r="NVP51" s="429"/>
      <c r="NVQ51" s="429"/>
      <c r="NVR51" s="429"/>
      <c r="NVS51" s="429"/>
      <c r="NVT51" s="429"/>
      <c r="NVU51" s="429"/>
      <c r="NVV51" s="429"/>
      <c r="NVW51" s="429"/>
      <c r="NVX51" s="429"/>
      <c r="NVY51" s="429"/>
      <c r="NVZ51" s="429"/>
      <c r="NWA51" s="429"/>
      <c r="NWB51" s="429"/>
      <c r="NWC51" s="429"/>
      <c r="NWD51" s="429"/>
      <c r="NWE51" s="429"/>
      <c r="NWF51" s="429"/>
      <c r="NWG51" s="429"/>
      <c r="NWH51" s="429"/>
      <c r="NWI51" s="429"/>
      <c r="NWJ51" s="429"/>
      <c r="NWK51" s="429"/>
      <c r="NWL51" s="429"/>
      <c r="NWM51" s="429"/>
      <c r="NWN51" s="429"/>
      <c r="NWO51" s="429"/>
      <c r="NWP51" s="429"/>
      <c r="NWQ51" s="429"/>
      <c r="NWR51" s="429"/>
      <c r="NWS51" s="429"/>
      <c r="NWT51" s="429"/>
      <c r="NWU51" s="429"/>
      <c r="NWV51" s="429"/>
      <c r="NWW51" s="429"/>
      <c r="NWX51" s="429"/>
      <c r="NWY51" s="429"/>
      <c r="NWZ51" s="429"/>
      <c r="NXA51" s="429"/>
      <c r="NXB51" s="429"/>
      <c r="NXC51" s="429"/>
      <c r="NXD51" s="429"/>
      <c r="NXE51" s="429"/>
      <c r="NXF51" s="429"/>
      <c r="NXG51" s="429"/>
      <c r="NXH51" s="429"/>
      <c r="NXI51" s="429"/>
      <c r="NXJ51" s="429"/>
      <c r="NXK51" s="429"/>
      <c r="NXL51" s="429"/>
      <c r="NXM51" s="429"/>
      <c r="NXN51" s="429"/>
      <c r="NXO51" s="429"/>
      <c r="NXP51" s="429"/>
      <c r="NXQ51" s="429"/>
      <c r="NXR51" s="429"/>
      <c r="NXS51" s="429"/>
      <c r="NXT51" s="429"/>
      <c r="NXU51" s="429"/>
      <c r="NXV51" s="429"/>
      <c r="NXW51" s="429"/>
      <c r="NXX51" s="429"/>
      <c r="NXY51" s="429"/>
      <c r="NXZ51" s="429"/>
      <c r="NYA51" s="429"/>
      <c r="NYB51" s="429"/>
      <c r="NYC51" s="429"/>
      <c r="NYD51" s="429"/>
      <c r="NYE51" s="429"/>
      <c r="NYF51" s="429"/>
      <c r="NYG51" s="429"/>
      <c r="NYH51" s="429"/>
      <c r="NYI51" s="429"/>
      <c r="NYJ51" s="429"/>
      <c r="NYK51" s="429"/>
      <c r="NYL51" s="429"/>
      <c r="NYM51" s="429"/>
      <c r="NYN51" s="429"/>
      <c r="NYO51" s="429"/>
      <c r="NYP51" s="429"/>
      <c r="NYQ51" s="429"/>
      <c r="NYR51" s="429"/>
      <c r="NYS51" s="429"/>
      <c r="NYT51" s="429"/>
      <c r="NYU51" s="429"/>
      <c r="NYV51" s="429"/>
      <c r="NYW51" s="429"/>
      <c r="NYX51" s="429"/>
      <c r="NYY51" s="429"/>
      <c r="NYZ51" s="429"/>
      <c r="NZA51" s="429"/>
      <c r="NZB51" s="429"/>
      <c r="NZC51" s="429"/>
      <c r="NZD51" s="429"/>
      <c r="NZE51" s="429"/>
      <c r="NZF51" s="429"/>
      <c r="NZG51" s="429"/>
      <c r="NZH51" s="429"/>
      <c r="NZI51" s="429"/>
      <c r="NZJ51" s="429"/>
      <c r="NZK51" s="429"/>
      <c r="NZL51" s="429"/>
      <c r="NZM51" s="429"/>
      <c r="NZN51" s="429"/>
      <c r="NZO51" s="429"/>
      <c r="NZP51" s="429"/>
      <c r="NZQ51" s="429"/>
      <c r="NZR51" s="429"/>
      <c r="NZS51" s="429"/>
      <c r="NZT51" s="429"/>
      <c r="NZU51" s="429"/>
      <c r="NZV51" s="429"/>
      <c r="NZW51" s="429"/>
      <c r="NZX51" s="429"/>
      <c r="NZY51" s="429"/>
      <c r="NZZ51" s="429"/>
      <c r="OAA51" s="429"/>
      <c r="OAB51" s="429"/>
      <c r="OAC51" s="429"/>
      <c r="OAD51" s="429"/>
      <c r="OAE51" s="429"/>
      <c r="OAF51" s="429"/>
      <c r="OAG51" s="429"/>
      <c r="OAH51" s="429"/>
      <c r="OAI51" s="429"/>
      <c r="OAJ51" s="429"/>
      <c r="OAK51" s="429"/>
      <c r="OAL51" s="429"/>
      <c r="OAM51" s="429"/>
      <c r="OAN51" s="429"/>
      <c r="OAO51" s="429"/>
      <c r="OAP51" s="429"/>
      <c r="OAQ51" s="429"/>
      <c r="OAR51" s="429"/>
      <c r="OAS51" s="429"/>
      <c r="OAT51" s="429"/>
      <c r="OAU51" s="429"/>
      <c r="OAV51" s="429"/>
      <c r="OAW51" s="429"/>
      <c r="OAX51" s="429"/>
      <c r="OAY51" s="429"/>
      <c r="OAZ51" s="429"/>
      <c r="OBA51" s="429"/>
      <c r="OBB51" s="429"/>
      <c r="OBC51" s="429"/>
      <c r="OBD51" s="429"/>
      <c r="OBE51" s="429"/>
      <c r="OBF51" s="429"/>
      <c r="OBG51" s="429"/>
      <c r="OBH51" s="429"/>
      <c r="OBI51" s="429"/>
      <c r="OBJ51" s="429"/>
      <c r="OBK51" s="429"/>
      <c r="OBL51" s="429"/>
      <c r="OBM51" s="429"/>
      <c r="OBN51" s="429"/>
      <c r="OBO51" s="429"/>
      <c r="OBP51" s="429"/>
      <c r="OBQ51" s="429"/>
      <c r="OBR51" s="429"/>
      <c r="OBS51" s="429"/>
      <c r="OBT51" s="429"/>
      <c r="OBU51" s="429"/>
      <c r="OBV51" s="429"/>
      <c r="OBW51" s="429"/>
      <c r="OBX51" s="429"/>
      <c r="OBY51" s="429"/>
      <c r="OBZ51" s="429"/>
      <c r="OCA51" s="429"/>
      <c r="OCB51" s="429"/>
      <c r="OCC51" s="429"/>
      <c r="OCD51" s="429"/>
      <c r="OCE51" s="429"/>
      <c r="OCF51" s="429"/>
      <c r="OCG51" s="429"/>
      <c r="OCH51" s="429"/>
      <c r="OCI51" s="429"/>
      <c r="OCJ51" s="429"/>
      <c r="OCK51" s="429"/>
      <c r="OCL51" s="429"/>
      <c r="OCM51" s="429"/>
      <c r="OCN51" s="429"/>
      <c r="OCO51" s="429"/>
      <c r="OCP51" s="429"/>
      <c r="OCQ51" s="429"/>
      <c r="OCR51" s="429"/>
      <c r="OCS51" s="429"/>
      <c r="OCT51" s="429"/>
      <c r="OCU51" s="429"/>
      <c r="OCV51" s="429"/>
      <c r="OCW51" s="429"/>
      <c r="OCX51" s="429"/>
      <c r="OCY51" s="429"/>
      <c r="OCZ51" s="429"/>
      <c r="ODA51" s="429"/>
      <c r="ODB51" s="429"/>
      <c r="ODC51" s="429"/>
      <c r="ODD51" s="429"/>
      <c r="ODE51" s="429"/>
      <c r="ODF51" s="429"/>
      <c r="ODG51" s="429"/>
      <c r="ODH51" s="429"/>
      <c r="ODI51" s="429"/>
      <c r="ODJ51" s="429"/>
      <c r="ODK51" s="429"/>
      <c r="ODL51" s="429"/>
      <c r="ODM51" s="429"/>
      <c r="ODN51" s="429"/>
      <c r="ODO51" s="429"/>
      <c r="ODP51" s="429"/>
      <c r="ODQ51" s="429"/>
      <c r="ODR51" s="429"/>
      <c r="ODS51" s="429"/>
      <c r="ODT51" s="429"/>
      <c r="ODU51" s="429"/>
      <c r="ODV51" s="429"/>
      <c r="ODW51" s="429"/>
      <c r="ODX51" s="429"/>
      <c r="ODY51" s="429"/>
      <c r="ODZ51" s="429"/>
      <c r="OEA51" s="429"/>
      <c r="OEB51" s="429"/>
      <c r="OEC51" s="429"/>
      <c r="OED51" s="429"/>
      <c r="OEE51" s="429"/>
      <c r="OEF51" s="429"/>
      <c r="OEG51" s="429"/>
      <c r="OEH51" s="429"/>
      <c r="OEI51" s="429"/>
      <c r="OEJ51" s="429"/>
      <c r="OEK51" s="429"/>
      <c r="OEL51" s="429"/>
      <c r="OEM51" s="429"/>
      <c r="OEN51" s="429"/>
      <c r="OEO51" s="429"/>
      <c r="OEP51" s="429"/>
      <c r="OEQ51" s="429"/>
      <c r="OER51" s="429"/>
      <c r="OES51" s="429"/>
      <c r="OET51" s="429"/>
      <c r="OEU51" s="429"/>
      <c r="OEV51" s="429"/>
      <c r="OEW51" s="429"/>
      <c r="OEX51" s="429"/>
      <c r="OEY51" s="429"/>
      <c r="OEZ51" s="429"/>
      <c r="OFA51" s="429"/>
      <c r="OFB51" s="429"/>
      <c r="OFC51" s="429"/>
      <c r="OFD51" s="429"/>
      <c r="OFE51" s="429"/>
      <c r="OFF51" s="429"/>
      <c r="OFG51" s="429"/>
      <c r="OFH51" s="429"/>
      <c r="OFI51" s="429"/>
      <c r="OFJ51" s="429"/>
      <c r="OFK51" s="429"/>
      <c r="OFL51" s="429"/>
      <c r="OFM51" s="429"/>
      <c r="OFN51" s="429"/>
      <c r="OFO51" s="429"/>
      <c r="OFP51" s="429"/>
      <c r="OFQ51" s="429"/>
      <c r="OFR51" s="429"/>
      <c r="OFS51" s="429"/>
      <c r="OFT51" s="429"/>
      <c r="OFU51" s="429"/>
      <c r="OFV51" s="429"/>
      <c r="OFW51" s="429"/>
      <c r="OFX51" s="429"/>
      <c r="OFY51" s="429"/>
      <c r="OFZ51" s="429"/>
      <c r="OGA51" s="429"/>
      <c r="OGB51" s="429"/>
      <c r="OGC51" s="429"/>
      <c r="OGD51" s="429"/>
      <c r="OGE51" s="429"/>
      <c r="OGF51" s="429"/>
      <c r="OGG51" s="429"/>
      <c r="OGH51" s="429"/>
      <c r="OGI51" s="429"/>
      <c r="OGJ51" s="429"/>
      <c r="OGK51" s="429"/>
      <c r="OGL51" s="429"/>
      <c r="OGM51" s="429"/>
      <c r="OGN51" s="429"/>
      <c r="OGO51" s="429"/>
      <c r="OGP51" s="429"/>
      <c r="OGQ51" s="429"/>
      <c r="OGR51" s="429"/>
      <c r="OGS51" s="429"/>
      <c r="OGT51" s="429"/>
      <c r="OGU51" s="429"/>
      <c r="OGV51" s="429"/>
      <c r="OGW51" s="429"/>
      <c r="OGX51" s="429"/>
      <c r="OGY51" s="429"/>
      <c r="OGZ51" s="429"/>
      <c r="OHA51" s="429"/>
      <c r="OHB51" s="429"/>
      <c r="OHC51" s="429"/>
      <c r="OHD51" s="429"/>
      <c r="OHE51" s="429"/>
      <c r="OHF51" s="429"/>
      <c r="OHG51" s="429"/>
      <c r="OHH51" s="429"/>
      <c r="OHI51" s="429"/>
      <c r="OHJ51" s="429"/>
      <c r="OHK51" s="429"/>
      <c r="OHL51" s="429"/>
      <c r="OHM51" s="429"/>
      <c r="OHN51" s="429"/>
      <c r="OHO51" s="429"/>
      <c r="OHP51" s="429"/>
      <c r="OHQ51" s="429"/>
      <c r="OHR51" s="429"/>
      <c r="OHS51" s="429"/>
      <c r="OHT51" s="429"/>
      <c r="OHU51" s="429"/>
      <c r="OHV51" s="429"/>
      <c r="OHW51" s="429"/>
      <c r="OHX51" s="429"/>
      <c r="OHY51" s="429"/>
      <c r="OHZ51" s="429"/>
      <c r="OIA51" s="429"/>
      <c r="OIB51" s="429"/>
      <c r="OIC51" s="429"/>
      <c r="OID51" s="429"/>
      <c r="OIE51" s="429"/>
      <c r="OIF51" s="429"/>
      <c r="OIG51" s="429"/>
      <c r="OIH51" s="429"/>
      <c r="OII51" s="429"/>
      <c r="OIJ51" s="429"/>
      <c r="OIK51" s="429"/>
      <c r="OIL51" s="429"/>
      <c r="OIM51" s="429"/>
      <c r="OIN51" s="429"/>
      <c r="OIO51" s="429"/>
      <c r="OIP51" s="429"/>
      <c r="OIQ51" s="429"/>
      <c r="OIR51" s="429"/>
      <c r="OIS51" s="429"/>
      <c r="OIT51" s="429"/>
      <c r="OIU51" s="429"/>
      <c r="OIV51" s="429"/>
      <c r="OIW51" s="429"/>
      <c r="OIX51" s="429"/>
      <c r="OIY51" s="429"/>
      <c r="OIZ51" s="429"/>
      <c r="OJA51" s="429"/>
      <c r="OJB51" s="429"/>
      <c r="OJC51" s="429"/>
      <c r="OJD51" s="429"/>
      <c r="OJE51" s="429"/>
      <c r="OJF51" s="429"/>
      <c r="OJG51" s="429"/>
      <c r="OJH51" s="429"/>
      <c r="OJI51" s="429"/>
      <c r="OJJ51" s="429"/>
      <c r="OJK51" s="429"/>
      <c r="OJL51" s="429"/>
      <c r="OJM51" s="429"/>
      <c r="OJN51" s="429"/>
      <c r="OJO51" s="429"/>
      <c r="OJP51" s="429"/>
      <c r="OJQ51" s="429"/>
      <c r="OJR51" s="429"/>
      <c r="OJS51" s="429"/>
      <c r="OJT51" s="429"/>
      <c r="OJU51" s="429"/>
      <c r="OJV51" s="429"/>
      <c r="OJW51" s="429"/>
      <c r="OJX51" s="429"/>
      <c r="OJY51" s="429"/>
      <c r="OJZ51" s="429"/>
      <c r="OKA51" s="429"/>
      <c r="OKB51" s="429"/>
      <c r="OKC51" s="429"/>
      <c r="OKD51" s="429"/>
      <c r="OKE51" s="429"/>
      <c r="OKF51" s="429"/>
      <c r="OKG51" s="429"/>
      <c r="OKH51" s="429"/>
      <c r="OKI51" s="429"/>
      <c r="OKJ51" s="429"/>
      <c r="OKK51" s="429"/>
      <c r="OKL51" s="429"/>
      <c r="OKM51" s="429"/>
      <c r="OKN51" s="429"/>
      <c r="OKO51" s="429"/>
      <c r="OKP51" s="429"/>
      <c r="OKQ51" s="429"/>
      <c r="OKR51" s="429"/>
      <c r="OKS51" s="429"/>
      <c r="OKT51" s="429"/>
      <c r="OKU51" s="429"/>
      <c r="OKV51" s="429"/>
      <c r="OKW51" s="429"/>
      <c r="OKX51" s="429"/>
      <c r="OKY51" s="429"/>
      <c r="OKZ51" s="429"/>
      <c r="OLA51" s="429"/>
      <c r="OLB51" s="429"/>
      <c r="OLC51" s="429"/>
      <c r="OLD51" s="429"/>
      <c r="OLE51" s="429"/>
      <c r="OLF51" s="429"/>
      <c r="OLG51" s="429"/>
      <c r="OLH51" s="429"/>
      <c r="OLI51" s="429"/>
      <c r="OLJ51" s="429"/>
      <c r="OLK51" s="429"/>
      <c r="OLL51" s="429"/>
      <c r="OLM51" s="429"/>
      <c r="OLN51" s="429"/>
      <c r="OLO51" s="429"/>
      <c r="OLP51" s="429"/>
      <c r="OLQ51" s="429"/>
      <c r="OLR51" s="429"/>
      <c r="OLS51" s="429"/>
      <c r="OLT51" s="429"/>
      <c r="OLU51" s="429"/>
      <c r="OLV51" s="429"/>
      <c r="OLW51" s="429"/>
      <c r="OLX51" s="429"/>
      <c r="OLY51" s="429"/>
      <c r="OLZ51" s="429"/>
      <c r="OMA51" s="429"/>
      <c r="OMB51" s="429"/>
      <c r="OMC51" s="429"/>
      <c r="OMD51" s="429"/>
      <c r="OME51" s="429"/>
      <c r="OMF51" s="429"/>
      <c r="OMG51" s="429"/>
      <c r="OMH51" s="429"/>
      <c r="OMI51" s="429"/>
      <c r="OMJ51" s="429"/>
      <c r="OMK51" s="429"/>
      <c r="OML51" s="429"/>
      <c r="OMM51" s="429"/>
      <c r="OMN51" s="429"/>
      <c r="OMO51" s="429"/>
      <c r="OMP51" s="429"/>
      <c r="OMQ51" s="429"/>
      <c r="OMR51" s="429"/>
      <c r="OMS51" s="429"/>
      <c r="OMT51" s="429"/>
      <c r="OMU51" s="429"/>
      <c r="OMV51" s="429"/>
      <c r="OMW51" s="429"/>
      <c r="OMX51" s="429"/>
      <c r="OMY51" s="429"/>
      <c r="OMZ51" s="429"/>
      <c r="ONA51" s="429"/>
      <c r="ONB51" s="429"/>
      <c r="ONC51" s="429"/>
      <c r="OND51" s="429"/>
      <c r="ONE51" s="429"/>
      <c r="ONF51" s="429"/>
      <c r="ONG51" s="429"/>
      <c r="ONH51" s="429"/>
      <c r="ONI51" s="429"/>
      <c r="ONJ51" s="429"/>
      <c r="ONK51" s="429"/>
      <c r="ONL51" s="429"/>
      <c r="ONM51" s="429"/>
      <c r="ONN51" s="429"/>
      <c r="ONO51" s="429"/>
      <c r="ONP51" s="429"/>
      <c r="ONQ51" s="429"/>
      <c r="ONR51" s="429"/>
      <c r="ONS51" s="429"/>
      <c r="ONT51" s="429"/>
      <c r="ONU51" s="429"/>
      <c r="ONV51" s="429"/>
      <c r="ONW51" s="429"/>
      <c r="ONX51" s="429"/>
      <c r="ONY51" s="429"/>
      <c r="ONZ51" s="429"/>
      <c r="OOA51" s="429"/>
      <c r="OOB51" s="429"/>
      <c r="OOC51" s="429"/>
      <c r="OOD51" s="429"/>
      <c r="OOE51" s="429"/>
      <c r="OOF51" s="429"/>
      <c r="OOG51" s="429"/>
      <c r="OOH51" s="429"/>
      <c r="OOI51" s="429"/>
      <c r="OOJ51" s="429"/>
      <c r="OOK51" s="429"/>
      <c r="OOL51" s="429"/>
      <c r="OOM51" s="429"/>
      <c r="OON51" s="429"/>
      <c r="OOO51" s="429"/>
      <c r="OOP51" s="429"/>
      <c r="OOQ51" s="429"/>
      <c r="OOR51" s="429"/>
      <c r="OOS51" s="429"/>
      <c r="OOT51" s="429"/>
      <c r="OOU51" s="429"/>
      <c r="OOV51" s="429"/>
      <c r="OOW51" s="429"/>
      <c r="OOX51" s="429"/>
      <c r="OOY51" s="429"/>
      <c r="OOZ51" s="429"/>
      <c r="OPA51" s="429"/>
      <c r="OPB51" s="429"/>
      <c r="OPC51" s="429"/>
      <c r="OPD51" s="429"/>
      <c r="OPE51" s="429"/>
      <c r="OPF51" s="429"/>
      <c r="OPG51" s="429"/>
      <c r="OPH51" s="429"/>
      <c r="OPI51" s="429"/>
      <c r="OPJ51" s="429"/>
      <c r="OPK51" s="429"/>
      <c r="OPL51" s="429"/>
      <c r="OPM51" s="429"/>
      <c r="OPN51" s="429"/>
      <c r="OPO51" s="429"/>
      <c r="OPP51" s="429"/>
      <c r="OPQ51" s="429"/>
      <c r="OPR51" s="429"/>
      <c r="OPS51" s="429"/>
      <c r="OPT51" s="429"/>
      <c r="OPU51" s="429"/>
      <c r="OPV51" s="429"/>
      <c r="OPW51" s="429"/>
      <c r="OPX51" s="429"/>
      <c r="OPY51" s="429"/>
      <c r="OPZ51" s="429"/>
      <c r="OQA51" s="429"/>
      <c r="OQB51" s="429"/>
      <c r="OQC51" s="429"/>
      <c r="OQD51" s="429"/>
      <c r="OQE51" s="429"/>
      <c r="OQF51" s="429"/>
      <c r="OQG51" s="429"/>
      <c r="OQH51" s="429"/>
      <c r="OQI51" s="429"/>
      <c r="OQJ51" s="429"/>
      <c r="OQK51" s="429"/>
      <c r="OQL51" s="429"/>
      <c r="OQM51" s="429"/>
      <c r="OQN51" s="429"/>
      <c r="OQO51" s="429"/>
      <c r="OQP51" s="429"/>
      <c r="OQQ51" s="429"/>
      <c r="OQR51" s="429"/>
      <c r="OQS51" s="429"/>
      <c r="OQT51" s="429"/>
      <c r="OQU51" s="429"/>
      <c r="OQV51" s="429"/>
      <c r="OQW51" s="429"/>
      <c r="OQX51" s="429"/>
      <c r="OQY51" s="429"/>
      <c r="OQZ51" s="429"/>
      <c r="ORA51" s="429"/>
      <c r="ORB51" s="429"/>
      <c r="ORC51" s="429"/>
      <c r="ORD51" s="429"/>
      <c r="ORE51" s="429"/>
      <c r="ORF51" s="429"/>
      <c r="ORG51" s="429"/>
      <c r="ORH51" s="429"/>
      <c r="ORI51" s="429"/>
      <c r="ORJ51" s="429"/>
      <c r="ORK51" s="429"/>
      <c r="ORL51" s="429"/>
      <c r="ORM51" s="429"/>
      <c r="ORN51" s="429"/>
      <c r="ORO51" s="429"/>
      <c r="ORP51" s="429"/>
      <c r="ORQ51" s="429"/>
      <c r="ORR51" s="429"/>
      <c r="ORS51" s="429"/>
      <c r="ORT51" s="429"/>
      <c r="ORU51" s="429"/>
      <c r="ORV51" s="429"/>
      <c r="ORW51" s="429"/>
      <c r="ORX51" s="429"/>
      <c r="ORY51" s="429"/>
      <c r="ORZ51" s="429"/>
      <c r="OSA51" s="429"/>
      <c r="OSB51" s="429"/>
      <c r="OSC51" s="429"/>
      <c r="OSD51" s="429"/>
      <c r="OSE51" s="429"/>
      <c r="OSF51" s="429"/>
      <c r="OSG51" s="429"/>
      <c r="OSH51" s="429"/>
      <c r="OSI51" s="429"/>
      <c r="OSJ51" s="429"/>
      <c r="OSK51" s="429"/>
      <c r="OSL51" s="429"/>
      <c r="OSM51" s="429"/>
      <c r="OSN51" s="429"/>
      <c r="OSO51" s="429"/>
      <c r="OSP51" s="429"/>
      <c r="OSQ51" s="429"/>
      <c r="OSR51" s="429"/>
      <c r="OSS51" s="429"/>
      <c r="OST51" s="429"/>
      <c r="OSU51" s="429"/>
      <c r="OSV51" s="429"/>
      <c r="OSW51" s="429"/>
      <c r="OSX51" s="429"/>
      <c r="OSY51" s="429"/>
      <c r="OSZ51" s="429"/>
      <c r="OTA51" s="429"/>
      <c r="OTB51" s="429"/>
      <c r="OTC51" s="429"/>
      <c r="OTD51" s="429"/>
      <c r="OTE51" s="429"/>
      <c r="OTF51" s="429"/>
      <c r="OTG51" s="429"/>
      <c r="OTH51" s="429"/>
      <c r="OTI51" s="429"/>
      <c r="OTJ51" s="429"/>
      <c r="OTK51" s="429"/>
      <c r="OTL51" s="429"/>
      <c r="OTM51" s="429"/>
      <c r="OTN51" s="429"/>
      <c r="OTO51" s="429"/>
      <c r="OTP51" s="429"/>
      <c r="OTQ51" s="429"/>
      <c r="OTR51" s="429"/>
      <c r="OTS51" s="429"/>
      <c r="OTT51" s="429"/>
      <c r="OTU51" s="429"/>
      <c r="OTV51" s="429"/>
      <c r="OTW51" s="429"/>
      <c r="OTX51" s="429"/>
      <c r="OTY51" s="429"/>
      <c r="OTZ51" s="429"/>
      <c r="OUA51" s="429"/>
      <c r="OUB51" s="429"/>
      <c r="OUC51" s="429"/>
      <c r="OUD51" s="429"/>
      <c r="OUE51" s="429"/>
      <c r="OUF51" s="429"/>
      <c r="OUG51" s="429"/>
      <c r="OUH51" s="429"/>
      <c r="OUI51" s="429"/>
      <c r="OUJ51" s="429"/>
      <c r="OUK51" s="429"/>
      <c r="OUL51" s="429"/>
      <c r="OUM51" s="429"/>
      <c r="OUN51" s="429"/>
      <c r="OUO51" s="429"/>
      <c r="OUP51" s="429"/>
      <c r="OUQ51" s="429"/>
      <c r="OUR51" s="429"/>
      <c r="OUS51" s="429"/>
      <c r="OUT51" s="429"/>
      <c r="OUU51" s="429"/>
      <c r="OUV51" s="429"/>
      <c r="OUW51" s="429"/>
      <c r="OUX51" s="429"/>
      <c r="OUY51" s="429"/>
      <c r="OUZ51" s="429"/>
      <c r="OVA51" s="429"/>
      <c r="OVB51" s="429"/>
      <c r="OVC51" s="429"/>
      <c r="OVD51" s="429"/>
      <c r="OVE51" s="429"/>
      <c r="OVF51" s="429"/>
      <c r="OVG51" s="429"/>
      <c r="OVH51" s="429"/>
      <c r="OVI51" s="429"/>
      <c r="OVJ51" s="429"/>
      <c r="OVK51" s="429"/>
      <c r="OVL51" s="429"/>
      <c r="OVM51" s="429"/>
      <c r="OVN51" s="429"/>
      <c r="OVO51" s="429"/>
      <c r="OVP51" s="429"/>
      <c r="OVQ51" s="429"/>
      <c r="OVR51" s="429"/>
      <c r="OVS51" s="429"/>
      <c r="OVT51" s="429"/>
      <c r="OVU51" s="429"/>
      <c r="OVV51" s="429"/>
      <c r="OVW51" s="429"/>
      <c r="OVX51" s="429"/>
      <c r="OVY51" s="429"/>
      <c r="OVZ51" s="429"/>
      <c r="OWA51" s="429"/>
      <c r="OWB51" s="429"/>
      <c r="OWC51" s="429"/>
      <c r="OWD51" s="429"/>
      <c r="OWE51" s="429"/>
      <c r="OWF51" s="429"/>
      <c r="OWG51" s="429"/>
      <c r="OWH51" s="429"/>
      <c r="OWI51" s="429"/>
      <c r="OWJ51" s="429"/>
      <c r="OWK51" s="429"/>
      <c r="OWL51" s="429"/>
      <c r="OWM51" s="429"/>
      <c r="OWN51" s="429"/>
      <c r="OWO51" s="429"/>
      <c r="OWP51" s="429"/>
      <c r="OWQ51" s="429"/>
      <c r="OWR51" s="429"/>
      <c r="OWS51" s="429"/>
      <c r="OWT51" s="429"/>
      <c r="OWU51" s="429"/>
      <c r="OWV51" s="429"/>
      <c r="OWW51" s="429"/>
      <c r="OWX51" s="429"/>
      <c r="OWY51" s="429"/>
      <c r="OWZ51" s="429"/>
      <c r="OXA51" s="429"/>
      <c r="OXB51" s="429"/>
      <c r="OXC51" s="429"/>
      <c r="OXD51" s="429"/>
      <c r="OXE51" s="429"/>
      <c r="OXF51" s="429"/>
      <c r="OXG51" s="429"/>
      <c r="OXH51" s="429"/>
      <c r="OXI51" s="429"/>
      <c r="OXJ51" s="429"/>
      <c r="OXK51" s="429"/>
      <c r="OXL51" s="429"/>
      <c r="OXM51" s="429"/>
      <c r="OXN51" s="429"/>
      <c r="OXO51" s="429"/>
      <c r="OXP51" s="429"/>
      <c r="OXQ51" s="429"/>
      <c r="OXR51" s="429"/>
      <c r="OXS51" s="429"/>
      <c r="OXT51" s="429"/>
      <c r="OXU51" s="429"/>
      <c r="OXV51" s="429"/>
      <c r="OXW51" s="429"/>
      <c r="OXX51" s="429"/>
      <c r="OXY51" s="429"/>
      <c r="OXZ51" s="429"/>
      <c r="OYA51" s="429"/>
      <c r="OYB51" s="429"/>
      <c r="OYC51" s="429"/>
      <c r="OYD51" s="429"/>
      <c r="OYE51" s="429"/>
      <c r="OYF51" s="429"/>
      <c r="OYG51" s="429"/>
      <c r="OYH51" s="429"/>
      <c r="OYI51" s="429"/>
      <c r="OYJ51" s="429"/>
      <c r="OYK51" s="429"/>
      <c r="OYL51" s="429"/>
      <c r="OYM51" s="429"/>
      <c r="OYN51" s="429"/>
      <c r="OYO51" s="429"/>
      <c r="OYP51" s="429"/>
      <c r="OYQ51" s="429"/>
      <c r="OYR51" s="429"/>
      <c r="OYS51" s="429"/>
      <c r="OYT51" s="429"/>
      <c r="OYU51" s="429"/>
      <c r="OYV51" s="429"/>
      <c r="OYW51" s="429"/>
      <c r="OYX51" s="429"/>
      <c r="OYY51" s="429"/>
      <c r="OYZ51" s="429"/>
      <c r="OZA51" s="429"/>
      <c r="OZB51" s="429"/>
      <c r="OZC51" s="429"/>
      <c r="OZD51" s="429"/>
      <c r="OZE51" s="429"/>
      <c r="OZF51" s="429"/>
      <c r="OZG51" s="429"/>
      <c r="OZH51" s="429"/>
      <c r="OZI51" s="429"/>
      <c r="OZJ51" s="429"/>
      <c r="OZK51" s="429"/>
      <c r="OZL51" s="429"/>
      <c r="OZM51" s="429"/>
      <c r="OZN51" s="429"/>
      <c r="OZO51" s="429"/>
      <c r="OZP51" s="429"/>
      <c r="OZQ51" s="429"/>
      <c r="OZR51" s="429"/>
      <c r="OZS51" s="429"/>
      <c r="OZT51" s="429"/>
      <c r="OZU51" s="429"/>
      <c r="OZV51" s="429"/>
      <c r="OZW51" s="429"/>
      <c r="OZX51" s="429"/>
      <c r="OZY51" s="429"/>
      <c r="OZZ51" s="429"/>
      <c r="PAA51" s="429"/>
      <c r="PAB51" s="429"/>
      <c r="PAC51" s="429"/>
      <c r="PAD51" s="429"/>
      <c r="PAE51" s="429"/>
      <c r="PAF51" s="429"/>
      <c r="PAG51" s="429"/>
      <c r="PAH51" s="429"/>
      <c r="PAI51" s="429"/>
      <c r="PAJ51" s="429"/>
      <c r="PAK51" s="429"/>
      <c r="PAL51" s="429"/>
      <c r="PAM51" s="429"/>
      <c r="PAN51" s="429"/>
      <c r="PAO51" s="429"/>
      <c r="PAP51" s="429"/>
      <c r="PAQ51" s="429"/>
      <c r="PAR51" s="429"/>
      <c r="PAS51" s="429"/>
      <c r="PAT51" s="429"/>
      <c r="PAU51" s="429"/>
      <c r="PAV51" s="429"/>
      <c r="PAW51" s="429"/>
      <c r="PAX51" s="429"/>
      <c r="PAY51" s="429"/>
      <c r="PAZ51" s="429"/>
      <c r="PBA51" s="429"/>
      <c r="PBB51" s="429"/>
      <c r="PBC51" s="429"/>
      <c r="PBD51" s="429"/>
      <c r="PBE51" s="429"/>
      <c r="PBF51" s="429"/>
      <c r="PBG51" s="429"/>
      <c r="PBH51" s="429"/>
      <c r="PBI51" s="429"/>
      <c r="PBJ51" s="429"/>
      <c r="PBK51" s="429"/>
      <c r="PBL51" s="429"/>
      <c r="PBM51" s="429"/>
      <c r="PBN51" s="429"/>
      <c r="PBO51" s="429"/>
      <c r="PBP51" s="429"/>
      <c r="PBQ51" s="429"/>
      <c r="PBR51" s="429"/>
      <c r="PBS51" s="429"/>
      <c r="PBT51" s="429"/>
      <c r="PBU51" s="429"/>
      <c r="PBV51" s="429"/>
      <c r="PBW51" s="429"/>
      <c r="PBX51" s="429"/>
      <c r="PBY51" s="429"/>
      <c r="PBZ51" s="429"/>
      <c r="PCA51" s="429"/>
      <c r="PCB51" s="429"/>
      <c r="PCC51" s="429"/>
      <c r="PCD51" s="429"/>
      <c r="PCE51" s="429"/>
      <c r="PCF51" s="429"/>
      <c r="PCG51" s="429"/>
      <c r="PCH51" s="429"/>
      <c r="PCI51" s="429"/>
      <c r="PCJ51" s="429"/>
      <c r="PCK51" s="429"/>
      <c r="PCL51" s="429"/>
      <c r="PCM51" s="429"/>
      <c r="PCN51" s="429"/>
      <c r="PCO51" s="429"/>
      <c r="PCP51" s="429"/>
      <c r="PCQ51" s="429"/>
      <c r="PCR51" s="429"/>
      <c r="PCS51" s="429"/>
      <c r="PCT51" s="429"/>
      <c r="PCU51" s="429"/>
      <c r="PCV51" s="429"/>
      <c r="PCW51" s="429"/>
      <c r="PCX51" s="429"/>
      <c r="PCY51" s="429"/>
      <c r="PCZ51" s="429"/>
      <c r="PDA51" s="429"/>
      <c r="PDB51" s="429"/>
      <c r="PDC51" s="429"/>
      <c r="PDD51" s="429"/>
      <c r="PDE51" s="429"/>
      <c r="PDF51" s="429"/>
      <c r="PDG51" s="429"/>
      <c r="PDH51" s="429"/>
      <c r="PDI51" s="429"/>
      <c r="PDJ51" s="429"/>
      <c r="PDK51" s="429"/>
      <c r="PDL51" s="429"/>
      <c r="PDM51" s="429"/>
      <c r="PDN51" s="429"/>
      <c r="PDO51" s="429"/>
      <c r="PDP51" s="429"/>
      <c r="PDQ51" s="429"/>
      <c r="PDR51" s="429"/>
      <c r="PDS51" s="429"/>
      <c r="PDT51" s="429"/>
      <c r="PDU51" s="429"/>
      <c r="PDV51" s="429"/>
      <c r="PDW51" s="429"/>
      <c r="PDX51" s="429"/>
      <c r="PDY51" s="429"/>
      <c r="PDZ51" s="429"/>
      <c r="PEA51" s="429"/>
      <c r="PEB51" s="429"/>
      <c r="PEC51" s="429"/>
      <c r="PED51" s="429"/>
      <c r="PEE51" s="429"/>
      <c r="PEF51" s="429"/>
      <c r="PEG51" s="429"/>
      <c r="PEH51" s="429"/>
      <c r="PEI51" s="429"/>
      <c r="PEJ51" s="429"/>
      <c r="PEK51" s="429"/>
      <c r="PEL51" s="429"/>
      <c r="PEM51" s="429"/>
      <c r="PEN51" s="429"/>
      <c r="PEO51" s="429"/>
      <c r="PEP51" s="429"/>
      <c r="PEQ51" s="429"/>
      <c r="PER51" s="429"/>
      <c r="PES51" s="429"/>
      <c r="PET51" s="429"/>
      <c r="PEU51" s="429"/>
      <c r="PEV51" s="429"/>
      <c r="PEW51" s="429"/>
      <c r="PEX51" s="429"/>
      <c r="PEY51" s="429"/>
      <c r="PEZ51" s="429"/>
      <c r="PFA51" s="429"/>
      <c r="PFB51" s="429"/>
      <c r="PFC51" s="429"/>
      <c r="PFD51" s="429"/>
      <c r="PFE51" s="429"/>
      <c r="PFF51" s="429"/>
      <c r="PFG51" s="429"/>
      <c r="PFH51" s="429"/>
      <c r="PFI51" s="429"/>
      <c r="PFJ51" s="429"/>
      <c r="PFK51" s="429"/>
      <c r="PFL51" s="429"/>
      <c r="PFM51" s="429"/>
      <c r="PFN51" s="429"/>
      <c r="PFO51" s="429"/>
      <c r="PFP51" s="429"/>
      <c r="PFQ51" s="429"/>
      <c r="PFR51" s="429"/>
      <c r="PFS51" s="429"/>
      <c r="PFT51" s="429"/>
      <c r="PFU51" s="429"/>
      <c r="PFV51" s="429"/>
      <c r="PFW51" s="429"/>
      <c r="PFX51" s="429"/>
      <c r="PFY51" s="429"/>
      <c r="PFZ51" s="429"/>
      <c r="PGA51" s="429"/>
      <c r="PGB51" s="429"/>
      <c r="PGC51" s="429"/>
      <c r="PGD51" s="429"/>
      <c r="PGE51" s="429"/>
      <c r="PGF51" s="429"/>
      <c r="PGG51" s="429"/>
      <c r="PGH51" s="429"/>
      <c r="PGI51" s="429"/>
      <c r="PGJ51" s="429"/>
      <c r="PGK51" s="429"/>
      <c r="PGL51" s="429"/>
      <c r="PGM51" s="429"/>
      <c r="PGN51" s="429"/>
      <c r="PGO51" s="429"/>
      <c r="PGP51" s="429"/>
      <c r="PGQ51" s="429"/>
      <c r="PGR51" s="429"/>
      <c r="PGS51" s="429"/>
      <c r="PGT51" s="429"/>
      <c r="PGU51" s="429"/>
      <c r="PGV51" s="429"/>
      <c r="PGW51" s="429"/>
      <c r="PGX51" s="429"/>
      <c r="PGY51" s="429"/>
      <c r="PGZ51" s="429"/>
      <c r="PHA51" s="429"/>
      <c r="PHB51" s="429"/>
      <c r="PHC51" s="429"/>
      <c r="PHD51" s="429"/>
      <c r="PHE51" s="429"/>
      <c r="PHF51" s="429"/>
      <c r="PHG51" s="429"/>
      <c r="PHH51" s="429"/>
      <c r="PHI51" s="429"/>
      <c r="PHJ51" s="429"/>
      <c r="PHK51" s="429"/>
      <c r="PHL51" s="429"/>
      <c r="PHM51" s="429"/>
      <c r="PHN51" s="429"/>
      <c r="PHO51" s="429"/>
      <c r="PHP51" s="429"/>
      <c r="PHQ51" s="429"/>
      <c r="PHR51" s="429"/>
      <c r="PHS51" s="429"/>
      <c r="PHT51" s="429"/>
      <c r="PHU51" s="429"/>
      <c r="PHV51" s="429"/>
      <c r="PHW51" s="429"/>
      <c r="PHX51" s="429"/>
      <c r="PHY51" s="429"/>
      <c r="PHZ51" s="429"/>
      <c r="PIA51" s="429"/>
      <c r="PIB51" s="429"/>
      <c r="PIC51" s="429"/>
      <c r="PID51" s="429"/>
      <c r="PIE51" s="429"/>
      <c r="PIF51" s="429"/>
      <c r="PIG51" s="429"/>
      <c r="PIH51" s="429"/>
      <c r="PII51" s="429"/>
      <c r="PIJ51" s="429"/>
      <c r="PIK51" s="429"/>
      <c r="PIL51" s="429"/>
      <c r="PIM51" s="429"/>
      <c r="PIN51" s="429"/>
      <c r="PIO51" s="429"/>
      <c r="PIP51" s="429"/>
      <c r="PIQ51" s="429"/>
      <c r="PIR51" s="429"/>
      <c r="PIS51" s="429"/>
      <c r="PIT51" s="429"/>
      <c r="PIU51" s="429"/>
      <c r="PIV51" s="429"/>
      <c r="PIW51" s="429"/>
      <c r="PIX51" s="429"/>
      <c r="PIY51" s="429"/>
      <c r="PIZ51" s="429"/>
      <c r="PJA51" s="429"/>
      <c r="PJB51" s="429"/>
      <c r="PJC51" s="429"/>
      <c r="PJD51" s="429"/>
      <c r="PJE51" s="429"/>
      <c r="PJF51" s="429"/>
      <c r="PJG51" s="429"/>
      <c r="PJH51" s="429"/>
      <c r="PJI51" s="429"/>
      <c r="PJJ51" s="429"/>
      <c r="PJK51" s="429"/>
      <c r="PJL51" s="429"/>
      <c r="PJM51" s="429"/>
      <c r="PJN51" s="429"/>
      <c r="PJO51" s="429"/>
      <c r="PJP51" s="429"/>
      <c r="PJQ51" s="429"/>
      <c r="PJR51" s="429"/>
      <c r="PJS51" s="429"/>
      <c r="PJT51" s="429"/>
      <c r="PJU51" s="429"/>
      <c r="PJV51" s="429"/>
      <c r="PJW51" s="429"/>
      <c r="PJX51" s="429"/>
      <c r="PJY51" s="429"/>
      <c r="PJZ51" s="429"/>
      <c r="PKA51" s="429"/>
      <c r="PKB51" s="429"/>
      <c r="PKC51" s="429"/>
      <c r="PKD51" s="429"/>
      <c r="PKE51" s="429"/>
      <c r="PKF51" s="429"/>
      <c r="PKG51" s="429"/>
      <c r="PKH51" s="429"/>
      <c r="PKI51" s="429"/>
      <c r="PKJ51" s="429"/>
      <c r="PKK51" s="429"/>
      <c r="PKL51" s="429"/>
      <c r="PKM51" s="429"/>
      <c r="PKN51" s="429"/>
      <c r="PKO51" s="429"/>
      <c r="PKP51" s="429"/>
      <c r="PKQ51" s="429"/>
      <c r="PKR51" s="429"/>
      <c r="PKS51" s="429"/>
      <c r="PKT51" s="429"/>
      <c r="PKU51" s="429"/>
      <c r="PKV51" s="429"/>
      <c r="PKW51" s="429"/>
      <c r="PKX51" s="429"/>
      <c r="PKY51" s="429"/>
      <c r="PKZ51" s="429"/>
      <c r="PLA51" s="429"/>
      <c r="PLB51" s="429"/>
      <c r="PLC51" s="429"/>
      <c r="PLD51" s="429"/>
      <c r="PLE51" s="429"/>
      <c r="PLF51" s="429"/>
      <c r="PLG51" s="429"/>
      <c r="PLH51" s="429"/>
      <c r="PLI51" s="429"/>
      <c r="PLJ51" s="429"/>
      <c r="PLK51" s="429"/>
      <c r="PLL51" s="429"/>
      <c r="PLM51" s="429"/>
      <c r="PLN51" s="429"/>
      <c r="PLO51" s="429"/>
      <c r="PLP51" s="429"/>
      <c r="PLQ51" s="429"/>
      <c r="PLR51" s="429"/>
      <c r="PLS51" s="429"/>
      <c r="PLT51" s="429"/>
      <c r="PLU51" s="429"/>
      <c r="PLV51" s="429"/>
      <c r="PLW51" s="429"/>
      <c r="PLX51" s="429"/>
      <c r="PLY51" s="429"/>
      <c r="PLZ51" s="429"/>
      <c r="PMA51" s="429"/>
      <c r="PMB51" s="429"/>
      <c r="PMC51" s="429"/>
      <c r="PMD51" s="429"/>
      <c r="PME51" s="429"/>
      <c r="PMF51" s="429"/>
      <c r="PMG51" s="429"/>
      <c r="PMH51" s="429"/>
      <c r="PMI51" s="429"/>
      <c r="PMJ51" s="429"/>
      <c r="PMK51" s="429"/>
      <c r="PML51" s="429"/>
      <c r="PMM51" s="429"/>
      <c r="PMN51" s="429"/>
      <c r="PMO51" s="429"/>
      <c r="PMP51" s="429"/>
      <c r="PMQ51" s="429"/>
      <c r="PMR51" s="429"/>
      <c r="PMS51" s="429"/>
      <c r="PMT51" s="429"/>
      <c r="PMU51" s="429"/>
      <c r="PMV51" s="429"/>
      <c r="PMW51" s="429"/>
      <c r="PMX51" s="429"/>
      <c r="PMY51" s="429"/>
      <c r="PMZ51" s="429"/>
      <c r="PNA51" s="429"/>
      <c r="PNB51" s="429"/>
      <c r="PNC51" s="429"/>
      <c r="PND51" s="429"/>
      <c r="PNE51" s="429"/>
      <c r="PNF51" s="429"/>
      <c r="PNG51" s="429"/>
      <c r="PNH51" s="429"/>
      <c r="PNI51" s="429"/>
      <c r="PNJ51" s="429"/>
      <c r="PNK51" s="429"/>
      <c r="PNL51" s="429"/>
      <c r="PNM51" s="429"/>
      <c r="PNN51" s="429"/>
      <c r="PNO51" s="429"/>
      <c r="PNP51" s="429"/>
      <c r="PNQ51" s="429"/>
      <c r="PNR51" s="429"/>
      <c r="PNS51" s="429"/>
      <c r="PNT51" s="429"/>
      <c r="PNU51" s="429"/>
      <c r="PNV51" s="429"/>
      <c r="PNW51" s="429"/>
      <c r="PNX51" s="429"/>
      <c r="PNY51" s="429"/>
      <c r="PNZ51" s="429"/>
      <c r="POA51" s="429"/>
      <c r="POB51" s="429"/>
      <c r="POC51" s="429"/>
      <c r="POD51" s="429"/>
      <c r="POE51" s="429"/>
      <c r="POF51" s="429"/>
      <c r="POG51" s="429"/>
      <c r="POH51" s="429"/>
      <c r="POI51" s="429"/>
      <c r="POJ51" s="429"/>
      <c r="POK51" s="429"/>
      <c r="POL51" s="429"/>
      <c r="POM51" s="429"/>
      <c r="PON51" s="429"/>
      <c r="POO51" s="429"/>
      <c r="POP51" s="429"/>
      <c r="POQ51" s="429"/>
      <c r="POR51" s="429"/>
      <c r="POS51" s="429"/>
      <c r="POT51" s="429"/>
      <c r="POU51" s="429"/>
      <c r="POV51" s="429"/>
      <c r="POW51" s="429"/>
      <c r="POX51" s="429"/>
      <c r="POY51" s="429"/>
      <c r="POZ51" s="429"/>
      <c r="PPA51" s="429"/>
      <c r="PPB51" s="429"/>
      <c r="PPC51" s="429"/>
      <c r="PPD51" s="429"/>
      <c r="PPE51" s="429"/>
      <c r="PPF51" s="429"/>
      <c r="PPG51" s="429"/>
      <c r="PPH51" s="429"/>
      <c r="PPI51" s="429"/>
      <c r="PPJ51" s="429"/>
      <c r="PPK51" s="429"/>
      <c r="PPL51" s="429"/>
      <c r="PPM51" s="429"/>
      <c r="PPN51" s="429"/>
      <c r="PPO51" s="429"/>
      <c r="PPP51" s="429"/>
      <c r="PPQ51" s="429"/>
      <c r="PPR51" s="429"/>
      <c r="PPS51" s="429"/>
      <c r="PPT51" s="429"/>
      <c r="PPU51" s="429"/>
      <c r="PPV51" s="429"/>
      <c r="PPW51" s="429"/>
      <c r="PPX51" s="429"/>
      <c r="PPY51" s="429"/>
      <c r="PPZ51" s="429"/>
      <c r="PQA51" s="429"/>
      <c r="PQB51" s="429"/>
      <c r="PQC51" s="429"/>
      <c r="PQD51" s="429"/>
      <c r="PQE51" s="429"/>
      <c r="PQF51" s="429"/>
      <c r="PQG51" s="429"/>
      <c r="PQH51" s="429"/>
      <c r="PQI51" s="429"/>
      <c r="PQJ51" s="429"/>
      <c r="PQK51" s="429"/>
      <c r="PQL51" s="429"/>
      <c r="PQM51" s="429"/>
      <c r="PQN51" s="429"/>
      <c r="PQO51" s="429"/>
      <c r="PQP51" s="429"/>
      <c r="PQQ51" s="429"/>
      <c r="PQR51" s="429"/>
      <c r="PQS51" s="429"/>
      <c r="PQT51" s="429"/>
      <c r="PQU51" s="429"/>
      <c r="PQV51" s="429"/>
      <c r="PQW51" s="429"/>
      <c r="PQX51" s="429"/>
      <c r="PQY51" s="429"/>
      <c r="PQZ51" s="429"/>
      <c r="PRA51" s="429"/>
      <c r="PRB51" s="429"/>
      <c r="PRC51" s="429"/>
      <c r="PRD51" s="429"/>
      <c r="PRE51" s="429"/>
      <c r="PRF51" s="429"/>
      <c r="PRG51" s="429"/>
      <c r="PRH51" s="429"/>
      <c r="PRI51" s="429"/>
      <c r="PRJ51" s="429"/>
      <c r="PRK51" s="429"/>
      <c r="PRL51" s="429"/>
      <c r="PRM51" s="429"/>
      <c r="PRN51" s="429"/>
      <c r="PRO51" s="429"/>
      <c r="PRP51" s="429"/>
      <c r="PRQ51" s="429"/>
      <c r="PRR51" s="429"/>
      <c r="PRS51" s="429"/>
      <c r="PRT51" s="429"/>
      <c r="PRU51" s="429"/>
      <c r="PRV51" s="429"/>
      <c r="PRW51" s="429"/>
      <c r="PRX51" s="429"/>
      <c r="PRY51" s="429"/>
      <c r="PRZ51" s="429"/>
      <c r="PSA51" s="429"/>
      <c r="PSB51" s="429"/>
      <c r="PSC51" s="429"/>
      <c r="PSD51" s="429"/>
      <c r="PSE51" s="429"/>
      <c r="PSF51" s="429"/>
      <c r="PSG51" s="429"/>
      <c r="PSH51" s="429"/>
      <c r="PSI51" s="429"/>
      <c r="PSJ51" s="429"/>
      <c r="PSK51" s="429"/>
      <c r="PSL51" s="429"/>
      <c r="PSM51" s="429"/>
      <c r="PSN51" s="429"/>
      <c r="PSO51" s="429"/>
      <c r="PSP51" s="429"/>
      <c r="PSQ51" s="429"/>
      <c r="PSR51" s="429"/>
      <c r="PSS51" s="429"/>
      <c r="PST51" s="429"/>
      <c r="PSU51" s="429"/>
      <c r="PSV51" s="429"/>
      <c r="PSW51" s="429"/>
      <c r="PSX51" s="429"/>
      <c r="PSY51" s="429"/>
      <c r="PSZ51" s="429"/>
      <c r="PTA51" s="429"/>
      <c r="PTB51" s="429"/>
      <c r="PTC51" s="429"/>
      <c r="PTD51" s="429"/>
      <c r="PTE51" s="429"/>
      <c r="PTF51" s="429"/>
      <c r="PTG51" s="429"/>
      <c r="PTH51" s="429"/>
      <c r="PTI51" s="429"/>
      <c r="PTJ51" s="429"/>
      <c r="PTK51" s="429"/>
      <c r="PTL51" s="429"/>
      <c r="PTM51" s="429"/>
      <c r="PTN51" s="429"/>
      <c r="PTO51" s="429"/>
      <c r="PTP51" s="429"/>
      <c r="PTQ51" s="429"/>
      <c r="PTR51" s="429"/>
      <c r="PTS51" s="429"/>
      <c r="PTT51" s="429"/>
      <c r="PTU51" s="429"/>
      <c r="PTV51" s="429"/>
      <c r="PTW51" s="429"/>
      <c r="PTX51" s="429"/>
      <c r="PTY51" s="429"/>
      <c r="PTZ51" s="429"/>
      <c r="PUA51" s="429"/>
      <c r="PUB51" s="429"/>
      <c r="PUC51" s="429"/>
      <c r="PUD51" s="429"/>
      <c r="PUE51" s="429"/>
      <c r="PUF51" s="429"/>
      <c r="PUG51" s="429"/>
      <c r="PUH51" s="429"/>
      <c r="PUI51" s="429"/>
      <c r="PUJ51" s="429"/>
      <c r="PUK51" s="429"/>
      <c r="PUL51" s="429"/>
      <c r="PUM51" s="429"/>
      <c r="PUN51" s="429"/>
      <c r="PUO51" s="429"/>
      <c r="PUP51" s="429"/>
      <c r="PUQ51" s="429"/>
      <c r="PUR51" s="429"/>
      <c r="PUS51" s="429"/>
      <c r="PUT51" s="429"/>
      <c r="PUU51" s="429"/>
      <c r="PUV51" s="429"/>
      <c r="PUW51" s="429"/>
      <c r="PUX51" s="429"/>
      <c r="PUY51" s="429"/>
      <c r="PUZ51" s="429"/>
      <c r="PVA51" s="429"/>
      <c r="PVB51" s="429"/>
      <c r="PVC51" s="429"/>
      <c r="PVD51" s="429"/>
      <c r="PVE51" s="429"/>
      <c r="PVF51" s="429"/>
      <c r="PVG51" s="429"/>
      <c r="PVH51" s="429"/>
      <c r="PVI51" s="429"/>
      <c r="PVJ51" s="429"/>
      <c r="PVK51" s="429"/>
      <c r="PVL51" s="429"/>
      <c r="PVM51" s="429"/>
      <c r="PVN51" s="429"/>
      <c r="PVO51" s="429"/>
      <c r="PVP51" s="429"/>
      <c r="PVQ51" s="429"/>
      <c r="PVR51" s="429"/>
      <c r="PVS51" s="429"/>
      <c r="PVT51" s="429"/>
      <c r="PVU51" s="429"/>
      <c r="PVV51" s="429"/>
      <c r="PVW51" s="429"/>
      <c r="PVX51" s="429"/>
      <c r="PVY51" s="429"/>
      <c r="PVZ51" s="429"/>
      <c r="PWA51" s="429"/>
      <c r="PWB51" s="429"/>
      <c r="PWC51" s="429"/>
      <c r="PWD51" s="429"/>
      <c r="PWE51" s="429"/>
      <c r="PWF51" s="429"/>
      <c r="PWG51" s="429"/>
      <c r="PWH51" s="429"/>
      <c r="PWI51" s="429"/>
      <c r="PWJ51" s="429"/>
      <c r="PWK51" s="429"/>
      <c r="PWL51" s="429"/>
      <c r="PWM51" s="429"/>
      <c r="PWN51" s="429"/>
      <c r="PWO51" s="429"/>
      <c r="PWP51" s="429"/>
      <c r="PWQ51" s="429"/>
      <c r="PWR51" s="429"/>
      <c r="PWS51" s="429"/>
      <c r="PWT51" s="429"/>
      <c r="PWU51" s="429"/>
      <c r="PWV51" s="429"/>
      <c r="PWW51" s="429"/>
      <c r="PWX51" s="429"/>
      <c r="PWY51" s="429"/>
      <c r="PWZ51" s="429"/>
      <c r="PXA51" s="429"/>
      <c r="PXB51" s="429"/>
      <c r="PXC51" s="429"/>
      <c r="PXD51" s="429"/>
      <c r="PXE51" s="429"/>
      <c r="PXF51" s="429"/>
      <c r="PXG51" s="429"/>
      <c r="PXH51" s="429"/>
      <c r="PXI51" s="429"/>
      <c r="PXJ51" s="429"/>
      <c r="PXK51" s="429"/>
      <c r="PXL51" s="429"/>
      <c r="PXM51" s="429"/>
      <c r="PXN51" s="429"/>
      <c r="PXO51" s="429"/>
      <c r="PXP51" s="429"/>
      <c r="PXQ51" s="429"/>
      <c r="PXR51" s="429"/>
      <c r="PXS51" s="429"/>
      <c r="PXT51" s="429"/>
      <c r="PXU51" s="429"/>
      <c r="PXV51" s="429"/>
      <c r="PXW51" s="429"/>
      <c r="PXX51" s="429"/>
      <c r="PXY51" s="429"/>
      <c r="PXZ51" s="429"/>
      <c r="PYA51" s="429"/>
      <c r="PYB51" s="429"/>
      <c r="PYC51" s="429"/>
      <c r="PYD51" s="429"/>
      <c r="PYE51" s="429"/>
      <c r="PYF51" s="429"/>
      <c r="PYG51" s="429"/>
      <c r="PYH51" s="429"/>
      <c r="PYI51" s="429"/>
      <c r="PYJ51" s="429"/>
      <c r="PYK51" s="429"/>
      <c r="PYL51" s="429"/>
      <c r="PYM51" s="429"/>
      <c r="PYN51" s="429"/>
      <c r="PYO51" s="429"/>
      <c r="PYP51" s="429"/>
      <c r="PYQ51" s="429"/>
      <c r="PYR51" s="429"/>
      <c r="PYS51" s="429"/>
      <c r="PYT51" s="429"/>
      <c r="PYU51" s="429"/>
      <c r="PYV51" s="429"/>
      <c r="PYW51" s="429"/>
      <c r="PYX51" s="429"/>
      <c r="PYY51" s="429"/>
      <c r="PYZ51" s="429"/>
      <c r="PZA51" s="429"/>
      <c r="PZB51" s="429"/>
      <c r="PZC51" s="429"/>
      <c r="PZD51" s="429"/>
      <c r="PZE51" s="429"/>
      <c r="PZF51" s="429"/>
      <c r="PZG51" s="429"/>
      <c r="PZH51" s="429"/>
      <c r="PZI51" s="429"/>
      <c r="PZJ51" s="429"/>
      <c r="PZK51" s="429"/>
      <c r="PZL51" s="429"/>
      <c r="PZM51" s="429"/>
      <c r="PZN51" s="429"/>
      <c r="PZO51" s="429"/>
      <c r="PZP51" s="429"/>
      <c r="PZQ51" s="429"/>
      <c r="PZR51" s="429"/>
      <c r="PZS51" s="429"/>
      <c r="PZT51" s="429"/>
      <c r="PZU51" s="429"/>
      <c r="PZV51" s="429"/>
      <c r="PZW51" s="429"/>
      <c r="PZX51" s="429"/>
      <c r="PZY51" s="429"/>
      <c r="PZZ51" s="429"/>
      <c r="QAA51" s="429"/>
      <c r="QAB51" s="429"/>
      <c r="QAC51" s="429"/>
      <c r="QAD51" s="429"/>
      <c r="QAE51" s="429"/>
      <c r="QAF51" s="429"/>
      <c r="QAG51" s="429"/>
      <c r="QAH51" s="429"/>
      <c r="QAI51" s="429"/>
      <c r="QAJ51" s="429"/>
      <c r="QAK51" s="429"/>
      <c r="QAL51" s="429"/>
      <c r="QAM51" s="429"/>
      <c r="QAN51" s="429"/>
      <c r="QAO51" s="429"/>
      <c r="QAP51" s="429"/>
      <c r="QAQ51" s="429"/>
      <c r="QAR51" s="429"/>
      <c r="QAS51" s="429"/>
      <c r="QAT51" s="429"/>
      <c r="QAU51" s="429"/>
      <c r="QAV51" s="429"/>
      <c r="QAW51" s="429"/>
      <c r="QAX51" s="429"/>
      <c r="QAY51" s="429"/>
      <c r="QAZ51" s="429"/>
      <c r="QBA51" s="429"/>
      <c r="QBB51" s="429"/>
      <c r="QBC51" s="429"/>
      <c r="QBD51" s="429"/>
      <c r="QBE51" s="429"/>
      <c r="QBF51" s="429"/>
      <c r="QBG51" s="429"/>
      <c r="QBH51" s="429"/>
      <c r="QBI51" s="429"/>
      <c r="QBJ51" s="429"/>
      <c r="QBK51" s="429"/>
      <c r="QBL51" s="429"/>
      <c r="QBM51" s="429"/>
      <c r="QBN51" s="429"/>
      <c r="QBO51" s="429"/>
      <c r="QBP51" s="429"/>
      <c r="QBQ51" s="429"/>
      <c r="QBR51" s="429"/>
      <c r="QBS51" s="429"/>
      <c r="QBT51" s="429"/>
      <c r="QBU51" s="429"/>
      <c r="QBV51" s="429"/>
      <c r="QBW51" s="429"/>
      <c r="QBX51" s="429"/>
      <c r="QBY51" s="429"/>
      <c r="QBZ51" s="429"/>
      <c r="QCA51" s="429"/>
      <c r="QCB51" s="429"/>
      <c r="QCC51" s="429"/>
      <c r="QCD51" s="429"/>
      <c r="QCE51" s="429"/>
      <c r="QCF51" s="429"/>
      <c r="QCG51" s="429"/>
      <c r="QCH51" s="429"/>
      <c r="QCI51" s="429"/>
      <c r="QCJ51" s="429"/>
      <c r="QCK51" s="429"/>
      <c r="QCL51" s="429"/>
      <c r="QCM51" s="429"/>
      <c r="QCN51" s="429"/>
      <c r="QCO51" s="429"/>
      <c r="QCP51" s="429"/>
      <c r="QCQ51" s="429"/>
      <c r="QCR51" s="429"/>
      <c r="QCS51" s="429"/>
      <c r="QCT51" s="429"/>
      <c r="QCU51" s="429"/>
      <c r="QCV51" s="429"/>
      <c r="QCW51" s="429"/>
      <c r="QCX51" s="429"/>
      <c r="QCY51" s="429"/>
      <c r="QCZ51" s="429"/>
      <c r="QDA51" s="429"/>
      <c r="QDB51" s="429"/>
      <c r="QDC51" s="429"/>
      <c r="QDD51" s="429"/>
      <c r="QDE51" s="429"/>
      <c r="QDF51" s="429"/>
      <c r="QDG51" s="429"/>
      <c r="QDH51" s="429"/>
      <c r="QDI51" s="429"/>
      <c r="QDJ51" s="429"/>
      <c r="QDK51" s="429"/>
      <c r="QDL51" s="429"/>
      <c r="QDM51" s="429"/>
      <c r="QDN51" s="429"/>
      <c r="QDO51" s="429"/>
      <c r="QDP51" s="429"/>
      <c r="QDQ51" s="429"/>
      <c r="QDR51" s="429"/>
      <c r="QDS51" s="429"/>
      <c r="QDT51" s="429"/>
      <c r="QDU51" s="429"/>
      <c r="QDV51" s="429"/>
      <c r="QDW51" s="429"/>
      <c r="QDX51" s="429"/>
      <c r="QDY51" s="429"/>
      <c r="QDZ51" s="429"/>
      <c r="QEA51" s="429"/>
      <c r="QEB51" s="429"/>
      <c r="QEC51" s="429"/>
      <c r="QED51" s="429"/>
      <c r="QEE51" s="429"/>
      <c r="QEF51" s="429"/>
      <c r="QEG51" s="429"/>
      <c r="QEH51" s="429"/>
      <c r="QEI51" s="429"/>
      <c r="QEJ51" s="429"/>
      <c r="QEK51" s="429"/>
      <c r="QEL51" s="429"/>
      <c r="QEM51" s="429"/>
      <c r="QEN51" s="429"/>
      <c r="QEO51" s="429"/>
      <c r="QEP51" s="429"/>
      <c r="QEQ51" s="429"/>
      <c r="QER51" s="429"/>
      <c r="QES51" s="429"/>
      <c r="QET51" s="429"/>
      <c r="QEU51" s="429"/>
      <c r="QEV51" s="429"/>
      <c r="QEW51" s="429"/>
      <c r="QEX51" s="429"/>
      <c r="QEY51" s="429"/>
      <c r="QEZ51" s="429"/>
      <c r="QFA51" s="429"/>
      <c r="QFB51" s="429"/>
      <c r="QFC51" s="429"/>
      <c r="QFD51" s="429"/>
      <c r="QFE51" s="429"/>
      <c r="QFF51" s="429"/>
      <c r="QFG51" s="429"/>
      <c r="QFH51" s="429"/>
      <c r="QFI51" s="429"/>
      <c r="QFJ51" s="429"/>
      <c r="QFK51" s="429"/>
      <c r="QFL51" s="429"/>
      <c r="QFM51" s="429"/>
      <c r="QFN51" s="429"/>
      <c r="QFO51" s="429"/>
      <c r="QFP51" s="429"/>
      <c r="QFQ51" s="429"/>
      <c r="QFR51" s="429"/>
      <c r="QFS51" s="429"/>
      <c r="QFT51" s="429"/>
      <c r="QFU51" s="429"/>
      <c r="QFV51" s="429"/>
      <c r="QFW51" s="429"/>
      <c r="QFX51" s="429"/>
      <c r="QFY51" s="429"/>
      <c r="QFZ51" s="429"/>
      <c r="QGA51" s="429"/>
      <c r="QGB51" s="429"/>
      <c r="QGC51" s="429"/>
      <c r="QGD51" s="429"/>
      <c r="QGE51" s="429"/>
      <c r="QGF51" s="429"/>
      <c r="QGG51" s="429"/>
      <c r="QGH51" s="429"/>
      <c r="QGI51" s="429"/>
      <c r="QGJ51" s="429"/>
      <c r="QGK51" s="429"/>
      <c r="QGL51" s="429"/>
      <c r="QGM51" s="429"/>
      <c r="QGN51" s="429"/>
      <c r="QGO51" s="429"/>
      <c r="QGP51" s="429"/>
      <c r="QGQ51" s="429"/>
      <c r="QGR51" s="429"/>
      <c r="QGS51" s="429"/>
      <c r="QGT51" s="429"/>
      <c r="QGU51" s="429"/>
      <c r="QGV51" s="429"/>
      <c r="QGW51" s="429"/>
      <c r="QGX51" s="429"/>
      <c r="QGY51" s="429"/>
      <c r="QGZ51" s="429"/>
      <c r="QHA51" s="429"/>
      <c r="QHB51" s="429"/>
      <c r="QHC51" s="429"/>
      <c r="QHD51" s="429"/>
      <c r="QHE51" s="429"/>
      <c r="QHF51" s="429"/>
      <c r="QHG51" s="429"/>
      <c r="QHH51" s="429"/>
      <c r="QHI51" s="429"/>
      <c r="QHJ51" s="429"/>
      <c r="QHK51" s="429"/>
      <c r="QHL51" s="429"/>
      <c r="QHM51" s="429"/>
      <c r="QHN51" s="429"/>
      <c r="QHO51" s="429"/>
      <c r="QHP51" s="429"/>
      <c r="QHQ51" s="429"/>
      <c r="QHR51" s="429"/>
      <c r="QHS51" s="429"/>
      <c r="QHT51" s="429"/>
      <c r="QHU51" s="429"/>
      <c r="QHV51" s="429"/>
      <c r="QHW51" s="429"/>
      <c r="QHX51" s="429"/>
      <c r="QHY51" s="429"/>
      <c r="QHZ51" s="429"/>
      <c r="QIA51" s="429"/>
      <c r="QIB51" s="429"/>
      <c r="QIC51" s="429"/>
      <c r="QID51" s="429"/>
      <c r="QIE51" s="429"/>
      <c r="QIF51" s="429"/>
      <c r="QIG51" s="429"/>
      <c r="QIH51" s="429"/>
      <c r="QII51" s="429"/>
      <c r="QIJ51" s="429"/>
      <c r="QIK51" s="429"/>
      <c r="QIL51" s="429"/>
      <c r="QIM51" s="429"/>
      <c r="QIN51" s="429"/>
      <c r="QIO51" s="429"/>
      <c r="QIP51" s="429"/>
      <c r="QIQ51" s="429"/>
      <c r="QIR51" s="429"/>
      <c r="QIS51" s="429"/>
      <c r="QIT51" s="429"/>
      <c r="QIU51" s="429"/>
      <c r="QIV51" s="429"/>
      <c r="QIW51" s="429"/>
      <c r="QIX51" s="429"/>
      <c r="QIY51" s="429"/>
      <c r="QIZ51" s="429"/>
      <c r="QJA51" s="429"/>
      <c r="QJB51" s="429"/>
      <c r="QJC51" s="429"/>
      <c r="QJD51" s="429"/>
      <c r="QJE51" s="429"/>
      <c r="QJF51" s="429"/>
      <c r="QJG51" s="429"/>
      <c r="QJH51" s="429"/>
      <c r="QJI51" s="429"/>
      <c r="QJJ51" s="429"/>
      <c r="QJK51" s="429"/>
      <c r="QJL51" s="429"/>
      <c r="QJM51" s="429"/>
      <c r="QJN51" s="429"/>
      <c r="QJO51" s="429"/>
      <c r="QJP51" s="429"/>
      <c r="QJQ51" s="429"/>
      <c r="QJR51" s="429"/>
      <c r="QJS51" s="429"/>
      <c r="QJT51" s="429"/>
      <c r="QJU51" s="429"/>
      <c r="QJV51" s="429"/>
      <c r="QJW51" s="429"/>
      <c r="QJX51" s="429"/>
      <c r="QJY51" s="429"/>
      <c r="QJZ51" s="429"/>
      <c r="QKA51" s="429"/>
      <c r="QKB51" s="429"/>
      <c r="QKC51" s="429"/>
      <c r="QKD51" s="429"/>
      <c r="QKE51" s="429"/>
      <c r="QKF51" s="429"/>
      <c r="QKG51" s="429"/>
      <c r="QKH51" s="429"/>
      <c r="QKI51" s="429"/>
      <c r="QKJ51" s="429"/>
      <c r="QKK51" s="429"/>
      <c r="QKL51" s="429"/>
      <c r="QKM51" s="429"/>
      <c r="QKN51" s="429"/>
      <c r="QKO51" s="429"/>
      <c r="QKP51" s="429"/>
      <c r="QKQ51" s="429"/>
      <c r="QKR51" s="429"/>
      <c r="QKS51" s="429"/>
      <c r="QKT51" s="429"/>
      <c r="QKU51" s="429"/>
      <c r="QKV51" s="429"/>
      <c r="QKW51" s="429"/>
      <c r="QKX51" s="429"/>
      <c r="QKY51" s="429"/>
      <c r="QKZ51" s="429"/>
      <c r="QLA51" s="429"/>
      <c r="QLB51" s="429"/>
      <c r="QLC51" s="429"/>
      <c r="QLD51" s="429"/>
      <c r="QLE51" s="429"/>
      <c r="QLF51" s="429"/>
      <c r="QLG51" s="429"/>
      <c r="QLH51" s="429"/>
      <c r="QLI51" s="429"/>
      <c r="QLJ51" s="429"/>
      <c r="QLK51" s="429"/>
      <c r="QLL51" s="429"/>
      <c r="QLM51" s="429"/>
      <c r="QLN51" s="429"/>
      <c r="QLO51" s="429"/>
      <c r="QLP51" s="429"/>
      <c r="QLQ51" s="429"/>
      <c r="QLR51" s="429"/>
      <c r="QLS51" s="429"/>
      <c r="QLT51" s="429"/>
      <c r="QLU51" s="429"/>
      <c r="QLV51" s="429"/>
      <c r="QLW51" s="429"/>
      <c r="QLX51" s="429"/>
      <c r="QLY51" s="429"/>
      <c r="QLZ51" s="429"/>
      <c r="QMA51" s="429"/>
      <c r="QMB51" s="429"/>
      <c r="QMC51" s="429"/>
      <c r="QMD51" s="429"/>
      <c r="QME51" s="429"/>
      <c r="QMF51" s="429"/>
      <c r="QMG51" s="429"/>
      <c r="QMH51" s="429"/>
      <c r="QMI51" s="429"/>
      <c r="QMJ51" s="429"/>
      <c r="QMK51" s="429"/>
      <c r="QML51" s="429"/>
      <c r="QMM51" s="429"/>
      <c r="QMN51" s="429"/>
      <c r="QMO51" s="429"/>
      <c r="QMP51" s="429"/>
      <c r="QMQ51" s="429"/>
      <c r="QMR51" s="429"/>
      <c r="QMS51" s="429"/>
      <c r="QMT51" s="429"/>
      <c r="QMU51" s="429"/>
      <c r="QMV51" s="429"/>
      <c r="QMW51" s="429"/>
      <c r="QMX51" s="429"/>
      <c r="QMY51" s="429"/>
      <c r="QMZ51" s="429"/>
      <c r="QNA51" s="429"/>
      <c r="QNB51" s="429"/>
      <c r="QNC51" s="429"/>
      <c r="QND51" s="429"/>
      <c r="QNE51" s="429"/>
      <c r="QNF51" s="429"/>
      <c r="QNG51" s="429"/>
      <c r="QNH51" s="429"/>
      <c r="QNI51" s="429"/>
      <c r="QNJ51" s="429"/>
      <c r="QNK51" s="429"/>
      <c r="QNL51" s="429"/>
      <c r="QNM51" s="429"/>
      <c r="QNN51" s="429"/>
      <c r="QNO51" s="429"/>
      <c r="QNP51" s="429"/>
      <c r="QNQ51" s="429"/>
      <c r="QNR51" s="429"/>
      <c r="QNS51" s="429"/>
      <c r="QNT51" s="429"/>
      <c r="QNU51" s="429"/>
      <c r="QNV51" s="429"/>
      <c r="QNW51" s="429"/>
      <c r="QNX51" s="429"/>
      <c r="QNY51" s="429"/>
      <c r="QNZ51" s="429"/>
      <c r="QOA51" s="429"/>
      <c r="QOB51" s="429"/>
      <c r="QOC51" s="429"/>
      <c r="QOD51" s="429"/>
      <c r="QOE51" s="429"/>
      <c r="QOF51" s="429"/>
      <c r="QOG51" s="429"/>
      <c r="QOH51" s="429"/>
      <c r="QOI51" s="429"/>
      <c r="QOJ51" s="429"/>
      <c r="QOK51" s="429"/>
      <c r="QOL51" s="429"/>
      <c r="QOM51" s="429"/>
      <c r="QON51" s="429"/>
      <c r="QOO51" s="429"/>
      <c r="QOP51" s="429"/>
      <c r="QOQ51" s="429"/>
      <c r="QOR51" s="429"/>
      <c r="QOS51" s="429"/>
      <c r="QOT51" s="429"/>
      <c r="QOU51" s="429"/>
      <c r="QOV51" s="429"/>
      <c r="QOW51" s="429"/>
      <c r="QOX51" s="429"/>
      <c r="QOY51" s="429"/>
      <c r="QOZ51" s="429"/>
      <c r="QPA51" s="429"/>
      <c r="QPB51" s="429"/>
      <c r="QPC51" s="429"/>
      <c r="QPD51" s="429"/>
      <c r="QPE51" s="429"/>
      <c r="QPF51" s="429"/>
      <c r="QPG51" s="429"/>
      <c r="QPH51" s="429"/>
      <c r="QPI51" s="429"/>
      <c r="QPJ51" s="429"/>
      <c r="QPK51" s="429"/>
      <c r="QPL51" s="429"/>
      <c r="QPM51" s="429"/>
      <c r="QPN51" s="429"/>
      <c r="QPO51" s="429"/>
      <c r="QPP51" s="429"/>
      <c r="QPQ51" s="429"/>
      <c r="QPR51" s="429"/>
      <c r="QPS51" s="429"/>
      <c r="QPT51" s="429"/>
      <c r="QPU51" s="429"/>
      <c r="QPV51" s="429"/>
      <c r="QPW51" s="429"/>
      <c r="QPX51" s="429"/>
      <c r="QPY51" s="429"/>
      <c r="QPZ51" s="429"/>
      <c r="QQA51" s="429"/>
      <c r="QQB51" s="429"/>
      <c r="QQC51" s="429"/>
      <c r="QQD51" s="429"/>
      <c r="QQE51" s="429"/>
      <c r="QQF51" s="429"/>
      <c r="QQG51" s="429"/>
      <c r="QQH51" s="429"/>
      <c r="QQI51" s="429"/>
      <c r="QQJ51" s="429"/>
      <c r="QQK51" s="429"/>
      <c r="QQL51" s="429"/>
      <c r="QQM51" s="429"/>
      <c r="QQN51" s="429"/>
      <c r="QQO51" s="429"/>
      <c r="QQP51" s="429"/>
      <c r="QQQ51" s="429"/>
      <c r="QQR51" s="429"/>
      <c r="QQS51" s="429"/>
      <c r="QQT51" s="429"/>
      <c r="QQU51" s="429"/>
      <c r="QQV51" s="429"/>
      <c r="QQW51" s="429"/>
      <c r="QQX51" s="429"/>
      <c r="QQY51" s="429"/>
      <c r="QQZ51" s="429"/>
      <c r="QRA51" s="429"/>
      <c r="QRB51" s="429"/>
      <c r="QRC51" s="429"/>
      <c r="QRD51" s="429"/>
      <c r="QRE51" s="429"/>
      <c r="QRF51" s="429"/>
      <c r="QRG51" s="429"/>
      <c r="QRH51" s="429"/>
      <c r="QRI51" s="429"/>
      <c r="QRJ51" s="429"/>
      <c r="QRK51" s="429"/>
      <c r="QRL51" s="429"/>
      <c r="QRM51" s="429"/>
      <c r="QRN51" s="429"/>
      <c r="QRO51" s="429"/>
      <c r="QRP51" s="429"/>
      <c r="QRQ51" s="429"/>
      <c r="QRR51" s="429"/>
      <c r="QRS51" s="429"/>
      <c r="QRT51" s="429"/>
      <c r="QRU51" s="429"/>
      <c r="QRV51" s="429"/>
      <c r="QRW51" s="429"/>
      <c r="QRX51" s="429"/>
      <c r="QRY51" s="429"/>
      <c r="QRZ51" s="429"/>
      <c r="QSA51" s="429"/>
      <c r="QSB51" s="429"/>
      <c r="QSC51" s="429"/>
      <c r="QSD51" s="429"/>
      <c r="QSE51" s="429"/>
      <c r="QSF51" s="429"/>
      <c r="QSG51" s="429"/>
      <c r="QSH51" s="429"/>
      <c r="QSI51" s="429"/>
      <c r="QSJ51" s="429"/>
      <c r="QSK51" s="429"/>
      <c r="QSL51" s="429"/>
      <c r="QSM51" s="429"/>
      <c r="QSN51" s="429"/>
      <c r="QSO51" s="429"/>
      <c r="QSP51" s="429"/>
      <c r="QSQ51" s="429"/>
      <c r="QSR51" s="429"/>
      <c r="QSS51" s="429"/>
      <c r="QST51" s="429"/>
      <c r="QSU51" s="429"/>
      <c r="QSV51" s="429"/>
      <c r="QSW51" s="429"/>
      <c r="QSX51" s="429"/>
      <c r="QSY51" s="429"/>
      <c r="QSZ51" s="429"/>
      <c r="QTA51" s="429"/>
      <c r="QTB51" s="429"/>
      <c r="QTC51" s="429"/>
      <c r="QTD51" s="429"/>
      <c r="QTE51" s="429"/>
      <c r="QTF51" s="429"/>
      <c r="QTG51" s="429"/>
      <c r="QTH51" s="429"/>
      <c r="QTI51" s="429"/>
      <c r="QTJ51" s="429"/>
      <c r="QTK51" s="429"/>
      <c r="QTL51" s="429"/>
      <c r="QTM51" s="429"/>
      <c r="QTN51" s="429"/>
      <c r="QTO51" s="429"/>
      <c r="QTP51" s="429"/>
      <c r="QTQ51" s="429"/>
      <c r="QTR51" s="429"/>
      <c r="QTS51" s="429"/>
      <c r="QTT51" s="429"/>
      <c r="QTU51" s="429"/>
      <c r="QTV51" s="429"/>
      <c r="QTW51" s="429"/>
      <c r="QTX51" s="429"/>
      <c r="QTY51" s="429"/>
      <c r="QTZ51" s="429"/>
      <c r="QUA51" s="429"/>
      <c r="QUB51" s="429"/>
      <c r="QUC51" s="429"/>
      <c r="QUD51" s="429"/>
      <c r="QUE51" s="429"/>
      <c r="QUF51" s="429"/>
      <c r="QUG51" s="429"/>
      <c r="QUH51" s="429"/>
      <c r="QUI51" s="429"/>
      <c r="QUJ51" s="429"/>
      <c r="QUK51" s="429"/>
      <c r="QUL51" s="429"/>
      <c r="QUM51" s="429"/>
      <c r="QUN51" s="429"/>
      <c r="QUO51" s="429"/>
      <c r="QUP51" s="429"/>
      <c r="QUQ51" s="429"/>
      <c r="QUR51" s="429"/>
      <c r="QUS51" s="429"/>
      <c r="QUT51" s="429"/>
      <c r="QUU51" s="429"/>
      <c r="QUV51" s="429"/>
      <c r="QUW51" s="429"/>
      <c r="QUX51" s="429"/>
      <c r="QUY51" s="429"/>
      <c r="QUZ51" s="429"/>
      <c r="QVA51" s="429"/>
      <c r="QVB51" s="429"/>
      <c r="QVC51" s="429"/>
      <c r="QVD51" s="429"/>
      <c r="QVE51" s="429"/>
      <c r="QVF51" s="429"/>
      <c r="QVG51" s="429"/>
      <c r="QVH51" s="429"/>
      <c r="QVI51" s="429"/>
      <c r="QVJ51" s="429"/>
      <c r="QVK51" s="429"/>
      <c r="QVL51" s="429"/>
      <c r="QVM51" s="429"/>
      <c r="QVN51" s="429"/>
      <c r="QVO51" s="429"/>
      <c r="QVP51" s="429"/>
      <c r="QVQ51" s="429"/>
      <c r="QVR51" s="429"/>
      <c r="QVS51" s="429"/>
      <c r="QVT51" s="429"/>
      <c r="QVU51" s="429"/>
      <c r="QVV51" s="429"/>
      <c r="QVW51" s="429"/>
      <c r="QVX51" s="429"/>
      <c r="QVY51" s="429"/>
      <c r="QVZ51" s="429"/>
      <c r="QWA51" s="429"/>
      <c r="QWB51" s="429"/>
      <c r="QWC51" s="429"/>
      <c r="QWD51" s="429"/>
      <c r="QWE51" s="429"/>
      <c r="QWF51" s="429"/>
      <c r="QWG51" s="429"/>
      <c r="QWH51" s="429"/>
      <c r="QWI51" s="429"/>
      <c r="QWJ51" s="429"/>
      <c r="QWK51" s="429"/>
      <c r="QWL51" s="429"/>
      <c r="QWM51" s="429"/>
      <c r="QWN51" s="429"/>
      <c r="QWO51" s="429"/>
      <c r="QWP51" s="429"/>
      <c r="QWQ51" s="429"/>
      <c r="QWR51" s="429"/>
      <c r="QWS51" s="429"/>
      <c r="QWT51" s="429"/>
      <c r="QWU51" s="429"/>
      <c r="QWV51" s="429"/>
      <c r="QWW51" s="429"/>
      <c r="QWX51" s="429"/>
      <c r="QWY51" s="429"/>
      <c r="QWZ51" s="429"/>
      <c r="QXA51" s="429"/>
      <c r="QXB51" s="429"/>
      <c r="QXC51" s="429"/>
      <c r="QXD51" s="429"/>
      <c r="QXE51" s="429"/>
      <c r="QXF51" s="429"/>
      <c r="QXG51" s="429"/>
      <c r="QXH51" s="429"/>
      <c r="QXI51" s="429"/>
      <c r="QXJ51" s="429"/>
      <c r="QXK51" s="429"/>
      <c r="QXL51" s="429"/>
      <c r="QXM51" s="429"/>
      <c r="QXN51" s="429"/>
      <c r="QXO51" s="429"/>
      <c r="QXP51" s="429"/>
      <c r="QXQ51" s="429"/>
      <c r="QXR51" s="429"/>
      <c r="QXS51" s="429"/>
      <c r="QXT51" s="429"/>
      <c r="QXU51" s="429"/>
      <c r="QXV51" s="429"/>
      <c r="QXW51" s="429"/>
      <c r="QXX51" s="429"/>
      <c r="QXY51" s="429"/>
      <c r="QXZ51" s="429"/>
      <c r="QYA51" s="429"/>
      <c r="QYB51" s="429"/>
      <c r="QYC51" s="429"/>
      <c r="QYD51" s="429"/>
      <c r="QYE51" s="429"/>
      <c r="QYF51" s="429"/>
      <c r="QYG51" s="429"/>
      <c r="QYH51" s="429"/>
      <c r="QYI51" s="429"/>
      <c r="QYJ51" s="429"/>
      <c r="QYK51" s="429"/>
      <c r="QYL51" s="429"/>
      <c r="QYM51" s="429"/>
      <c r="QYN51" s="429"/>
      <c r="QYO51" s="429"/>
      <c r="QYP51" s="429"/>
      <c r="QYQ51" s="429"/>
      <c r="QYR51" s="429"/>
      <c r="QYS51" s="429"/>
      <c r="QYT51" s="429"/>
      <c r="QYU51" s="429"/>
      <c r="QYV51" s="429"/>
      <c r="QYW51" s="429"/>
      <c r="QYX51" s="429"/>
      <c r="QYY51" s="429"/>
      <c r="QYZ51" s="429"/>
      <c r="QZA51" s="429"/>
      <c r="QZB51" s="429"/>
      <c r="QZC51" s="429"/>
      <c r="QZD51" s="429"/>
      <c r="QZE51" s="429"/>
      <c r="QZF51" s="429"/>
      <c r="QZG51" s="429"/>
      <c r="QZH51" s="429"/>
      <c r="QZI51" s="429"/>
      <c r="QZJ51" s="429"/>
      <c r="QZK51" s="429"/>
      <c r="QZL51" s="429"/>
      <c r="QZM51" s="429"/>
      <c r="QZN51" s="429"/>
      <c r="QZO51" s="429"/>
      <c r="QZP51" s="429"/>
      <c r="QZQ51" s="429"/>
      <c r="QZR51" s="429"/>
      <c r="QZS51" s="429"/>
      <c r="QZT51" s="429"/>
      <c r="QZU51" s="429"/>
      <c r="QZV51" s="429"/>
      <c r="QZW51" s="429"/>
      <c r="QZX51" s="429"/>
      <c r="QZY51" s="429"/>
      <c r="QZZ51" s="429"/>
      <c r="RAA51" s="429"/>
      <c r="RAB51" s="429"/>
      <c r="RAC51" s="429"/>
      <c r="RAD51" s="429"/>
      <c r="RAE51" s="429"/>
      <c r="RAF51" s="429"/>
      <c r="RAG51" s="429"/>
      <c r="RAH51" s="429"/>
      <c r="RAI51" s="429"/>
      <c r="RAJ51" s="429"/>
      <c r="RAK51" s="429"/>
      <c r="RAL51" s="429"/>
      <c r="RAM51" s="429"/>
      <c r="RAN51" s="429"/>
      <c r="RAO51" s="429"/>
      <c r="RAP51" s="429"/>
      <c r="RAQ51" s="429"/>
      <c r="RAR51" s="429"/>
      <c r="RAS51" s="429"/>
      <c r="RAT51" s="429"/>
      <c r="RAU51" s="429"/>
      <c r="RAV51" s="429"/>
      <c r="RAW51" s="429"/>
      <c r="RAX51" s="429"/>
      <c r="RAY51" s="429"/>
      <c r="RAZ51" s="429"/>
      <c r="RBA51" s="429"/>
      <c r="RBB51" s="429"/>
      <c r="RBC51" s="429"/>
      <c r="RBD51" s="429"/>
      <c r="RBE51" s="429"/>
      <c r="RBF51" s="429"/>
      <c r="RBG51" s="429"/>
      <c r="RBH51" s="429"/>
      <c r="RBI51" s="429"/>
      <c r="RBJ51" s="429"/>
      <c r="RBK51" s="429"/>
      <c r="RBL51" s="429"/>
      <c r="RBM51" s="429"/>
      <c r="RBN51" s="429"/>
      <c r="RBO51" s="429"/>
      <c r="RBP51" s="429"/>
      <c r="RBQ51" s="429"/>
      <c r="RBR51" s="429"/>
      <c r="RBS51" s="429"/>
      <c r="RBT51" s="429"/>
      <c r="RBU51" s="429"/>
      <c r="RBV51" s="429"/>
      <c r="RBW51" s="429"/>
      <c r="RBX51" s="429"/>
      <c r="RBY51" s="429"/>
      <c r="RBZ51" s="429"/>
      <c r="RCA51" s="429"/>
      <c r="RCB51" s="429"/>
      <c r="RCC51" s="429"/>
      <c r="RCD51" s="429"/>
      <c r="RCE51" s="429"/>
      <c r="RCF51" s="429"/>
      <c r="RCG51" s="429"/>
      <c r="RCH51" s="429"/>
      <c r="RCI51" s="429"/>
      <c r="RCJ51" s="429"/>
      <c r="RCK51" s="429"/>
      <c r="RCL51" s="429"/>
      <c r="RCM51" s="429"/>
      <c r="RCN51" s="429"/>
      <c r="RCO51" s="429"/>
      <c r="RCP51" s="429"/>
      <c r="RCQ51" s="429"/>
      <c r="RCR51" s="429"/>
      <c r="RCS51" s="429"/>
      <c r="RCT51" s="429"/>
      <c r="RCU51" s="429"/>
      <c r="RCV51" s="429"/>
      <c r="RCW51" s="429"/>
      <c r="RCX51" s="429"/>
      <c r="RCY51" s="429"/>
      <c r="RCZ51" s="429"/>
      <c r="RDA51" s="429"/>
      <c r="RDB51" s="429"/>
      <c r="RDC51" s="429"/>
      <c r="RDD51" s="429"/>
      <c r="RDE51" s="429"/>
      <c r="RDF51" s="429"/>
      <c r="RDG51" s="429"/>
      <c r="RDH51" s="429"/>
      <c r="RDI51" s="429"/>
      <c r="RDJ51" s="429"/>
      <c r="RDK51" s="429"/>
      <c r="RDL51" s="429"/>
      <c r="RDM51" s="429"/>
      <c r="RDN51" s="429"/>
      <c r="RDO51" s="429"/>
      <c r="RDP51" s="429"/>
      <c r="RDQ51" s="429"/>
      <c r="RDR51" s="429"/>
      <c r="RDS51" s="429"/>
      <c r="RDT51" s="429"/>
      <c r="RDU51" s="429"/>
      <c r="RDV51" s="429"/>
      <c r="RDW51" s="429"/>
      <c r="RDX51" s="429"/>
      <c r="RDY51" s="429"/>
      <c r="RDZ51" s="429"/>
      <c r="REA51" s="429"/>
      <c r="REB51" s="429"/>
      <c r="REC51" s="429"/>
      <c r="RED51" s="429"/>
      <c r="REE51" s="429"/>
      <c r="REF51" s="429"/>
      <c r="REG51" s="429"/>
      <c r="REH51" s="429"/>
      <c r="REI51" s="429"/>
      <c r="REJ51" s="429"/>
      <c r="REK51" s="429"/>
      <c r="REL51" s="429"/>
      <c r="REM51" s="429"/>
      <c r="REN51" s="429"/>
      <c r="REO51" s="429"/>
      <c r="REP51" s="429"/>
      <c r="REQ51" s="429"/>
      <c r="RER51" s="429"/>
      <c r="RES51" s="429"/>
      <c r="RET51" s="429"/>
      <c r="REU51" s="429"/>
      <c r="REV51" s="429"/>
      <c r="REW51" s="429"/>
      <c r="REX51" s="429"/>
      <c r="REY51" s="429"/>
      <c r="REZ51" s="429"/>
      <c r="RFA51" s="429"/>
      <c r="RFB51" s="429"/>
      <c r="RFC51" s="429"/>
      <c r="RFD51" s="429"/>
      <c r="RFE51" s="429"/>
      <c r="RFF51" s="429"/>
      <c r="RFG51" s="429"/>
      <c r="RFH51" s="429"/>
      <c r="RFI51" s="429"/>
      <c r="RFJ51" s="429"/>
      <c r="RFK51" s="429"/>
      <c r="RFL51" s="429"/>
      <c r="RFM51" s="429"/>
      <c r="RFN51" s="429"/>
      <c r="RFO51" s="429"/>
      <c r="RFP51" s="429"/>
      <c r="RFQ51" s="429"/>
      <c r="RFR51" s="429"/>
      <c r="RFS51" s="429"/>
      <c r="RFT51" s="429"/>
      <c r="RFU51" s="429"/>
      <c r="RFV51" s="429"/>
      <c r="RFW51" s="429"/>
      <c r="RFX51" s="429"/>
      <c r="RFY51" s="429"/>
      <c r="RFZ51" s="429"/>
      <c r="RGA51" s="429"/>
      <c r="RGB51" s="429"/>
      <c r="RGC51" s="429"/>
      <c r="RGD51" s="429"/>
      <c r="RGE51" s="429"/>
      <c r="RGF51" s="429"/>
      <c r="RGG51" s="429"/>
      <c r="RGH51" s="429"/>
      <c r="RGI51" s="429"/>
      <c r="RGJ51" s="429"/>
      <c r="RGK51" s="429"/>
      <c r="RGL51" s="429"/>
      <c r="RGM51" s="429"/>
      <c r="RGN51" s="429"/>
      <c r="RGO51" s="429"/>
      <c r="RGP51" s="429"/>
      <c r="RGQ51" s="429"/>
      <c r="RGR51" s="429"/>
      <c r="RGS51" s="429"/>
      <c r="RGT51" s="429"/>
      <c r="RGU51" s="429"/>
      <c r="RGV51" s="429"/>
      <c r="RGW51" s="429"/>
      <c r="RGX51" s="429"/>
      <c r="RGY51" s="429"/>
      <c r="RGZ51" s="429"/>
      <c r="RHA51" s="429"/>
      <c r="RHB51" s="429"/>
      <c r="RHC51" s="429"/>
      <c r="RHD51" s="429"/>
      <c r="RHE51" s="429"/>
      <c r="RHF51" s="429"/>
      <c r="RHG51" s="429"/>
      <c r="RHH51" s="429"/>
      <c r="RHI51" s="429"/>
      <c r="RHJ51" s="429"/>
      <c r="RHK51" s="429"/>
      <c r="RHL51" s="429"/>
      <c r="RHM51" s="429"/>
      <c r="RHN51" s="429"/>
      <c r="RHO51" s="429"/>
      <c r="RHP51" s="429"/>
      <c r="RHQ51" s="429"/>
      <c r="RHR51" s="429"/>
      <c r="RHS51" s="429"/>
      <c r="RHT51" s="429"/>
      <c r="RHU51" s="429"/>
      <c r="RHV51" s="429"/>
      <c r="RHW51" s="429"/>
      <c r="RHX51" s="429"/>
      <c r="RHY51" s="429"/>
      <c r="RHZ51" s="429"/>
      <c r="RIA51" s="429"/>
      <c r="RIB51" s="429"/>
      <c r="RIC51" s="429"/>
      <c r="RID51" s="429"/>
      <c r="RIE51" s="429"/>
      <c r="RIF51" s="429"/>
      <c r="RIG51" s="429"/>
      <c r="RIH51" s="429"/>
      <c r="RII51" s="429"/>
      <c r="RIJ51" s="429"/>
      <c r="RIK51" s="429"/>
      <c r="RIL51" s="429"/>
      <c r="RIM51" s="429"/>
      <c r="RIN51" s="429"/>
      <c r="RIO51" s="429"/>
      <c r="RIP51" s="429"/>
      <c r="RIQ51" s="429"/>
      <c r="RIR51" s="429"/>
      <c r="RIS51" s="429"/>
      <c r="RIT51" s="429"/>
      <c r="RIU51" s="429"/>
      <c r="RIV51" s="429"/>
      <c r="RIW51" s="429"/>
      <c r="RIX51" s="429"/>
      <c r="RIY51" s="429"/>
      <c r="RIZ51" s="429"/>
      <c r="RJA51" s="429"/>
      <c r="RJB51" s="429"/>
      <c r="RJC51" s="429"/>
      <c r="RJD51" s="429"/>
      <c r="RJE51" s="429"/>
      <c r="RJF51" s="429"/>
      <c r="RJG51" s="429"/>
      <c r="RJH51" s="429"/>
      <c r="RJI51" s="429"/>
      <c r="RJJ51" s="429"/>
      <c r="RJK51" s="429"/>
      <c r="RJL51" s="429"/>
      <c r="RJM51" s="429"/>
      <c r="RJN51" s="429"/>
      <c r="RJO51" s="429"/>
      <c r="RJP51" s="429"/>
      <c r="RJQ51" s="429"/>
      <c r="RJR51" s="429"/>
      <c r="RJS51" s="429"/>
      <c r="RJT51" s="429"/>
      <c r="RJU51" s="429"/>
      <c r="RJV51" s="429"/>
      <c r="RJW51" s="429"/>
      <c r="RJX51" s="429"/>
      <c r="RJY51" s="429"/>
      <c r="RJZ51" s="429"/>
      <c r="RKA51" s="429"/>
      <c r="RKB51" s="429"/>
      <c r="RKC51" s="429"/>
      <c r="RKD51" s="429"/>
      <c r="RKE51" s="429"/>
      <c r="RKF51" s="429"/>
      <c r="RKG51" s="429"/>
      <c r="RKH51" s="429"/>
      <c r="RKI51" s="429"/>
      <c r="RKJ51" s="429"/>
      <c r="RKK51" s="429"/>
      <c r="RKL51" s="429"/>
      <c r="RKM51" s="429"/>
      <c r="RKN51" s="429"/>
      <c r="RKO51" s="429"/>
      <c r="RKP51" s="429"/>
      <c r="RKQ51" s="429"/>
      <c r="RKR51" s="429"/>
      <c r="RKS51" s="429"/>
      <c r="RKT51" s="429"/>
      <c r="RKU51" s="429"/>
      <c r="RKV51" s="429"/>
      <c r="RKW51" s="429"/>
      <c r="RKX51" s="429"/>
      <c r="RKY51" s="429"/>
      <c r="RKZ51" s="429"/>
      <c r="RLA51" s="429"/>
      <c r="RLB51" s="429"/>
      <c r="RLC51" s="429"/>
      <c r="RLD51" s="429"/>
      <c r="RLE51" s="429"/>
      <c r="RLF51" s="429"/>
      <c r="RLG51" s="429"/>
      <c r="RLH51" s="429"/>
      <c r="RLI51" s="429"/>
      <c r="RLJ51" s="429"/>
      <c r="RLK51" s="429"/>
      <c r="RLL51" s="429"/>
      <c r="RLM51" s="429"/>
      <c r="RLN51" s="429"/>
      <c r="RLO51" s="429"/>
      <c r="RLP51" s="429"/>
      <c r="RLQ51" s="429"/>
      <c r="RLR51" s="429"/>
      <c r="RLS51" s="429"/>
      <c r="RLT51" s="429"/>
      <c r="RLU51" s="429"/>
      <c r="RLV51" s="429"/>
      <c r="RLW51" s="429"/>
      <c r="RLX51" s="429"/>
      <c r="RLY51" s="429"/>
      <c r="RLZ51" s="429"/>
      <c r="RMA51" s="429"/>
      <c r="RMB51" s="429"/>
      <c r="RMC51" s="429"/>
      <c r="RMD51" s="429"/>
      <c r="RME51" s="429"/>
      <c r="RMF51" s="429"/>
      <c r="RMG51" s="429"/>
      <c r="RMH51" s="429"/>
      <c r="RMI51" s="429"/>
      <c r="RMJ51" s="429"/>
      <c r="RMK51" s="429"/>
      <c r="RML51" s="429"/>
      <c r="RMM51" s="429"/>
      <c r="RMN51" s="429"/>
      <c r="RMO51" s="429"/>
      <c r="RMP51" s="429"/>
      <c r="RMQ51" s="429"/>
      <c r="RMR51" s="429"/>
      <c r="RMS51" s="429"/>
      <c r="RMT51" s="429"/>
      <c r="RMU51" s="429"/>
      <c r="RMV51" s="429"/>
      <c r="RMW51" s="429"/>
      <c r="RMX51" s="429"/>
      <c r="RMY51" s="429"/>
      <c r="RMZ51" s="429"/>
      <c r="RNA51" s="429"/>
      <c r="RNB51" s="429"/>
      <c r="RNC51" s="429"/>
      <c r="RND51" s="429"/>
      <c r="RNE51" s="429"/>
      <c r="RNF51" s="429"/>
      <c r="RNG51" s="429"/>
      <c r="RNH51" s="429"/>
      <c r="RNI51" s="429"/>
      <c r="RNJ51" s="429"/>
      <c r="RNK51" s="429"/>
      <c r="RNL51" s="429"/>
      <c r="RNM51" s="429"/>
      <c r="RNN51" s="429"/>
      <c r="RNO51" s="429"/>
      <c r="RNP51" s="429"/>
      <c r="RNQ51" s="429"/>
      <c r="RNR51" s="429"/>
      <c r="RNS51" s="429"/>
      <c r="RNT51" s="429"/>
      <c r="RNU51" s="429"/>
      <c r="RNV51" s="429"/>
      <c r="RNW51" s="429"/>
      <c r="RNX51" s="429"/>
      <c r="RNY51" s="429"/>
      <c r="RNZ51" s="429"/>
      <c r="ROA51" s="429"/>
      <c r="ROB51" s="429"/>
      <c r="ROC51" s="429"/>
      <c r="ROD51" s="429"/>
      <c r="ROE51" s="429"/>
      <c r="ROF51" s="429"/>
      <c r="ROG51" s="429"/>
      <c r="ROH51" s="429"/>
      <c r="ROI51" s="429"/>
      <c r="ROJ51" s="429"/>
      <c r="ROK51" s="429"/>
      <c r="ROL51" s="429"/>
      <c r="ROM51" s="429"/>
      <c r="RON51" s="429"/>
      <c r="ROO51" s="429"/>
      <c r="ROP51" s="429"/>
      <c r="ROQ51" s="429"/>
      <c r="ROR51" s="429"/>
      <c r="ROS51" s="429"/>
      <c r="ROT51" s="429"/>
      <c r="ROU51" s="429"/>
      <c r="ROV51" s="429"/>
      <c r="ROW51" s="429"/>
      <c r="ROX51" s="429"/>
      <c r="ROY51" s="429"/>
      <c r="ROZ51" s="429"/>
      <c r="RPA51" s="429"/>
      <c r="RPB51" s="429"/>
      <c r="RPC51" s="429"/>
      <c r="RPD51" s="429"/>
      <c r="RPE51" s="429"/>
      <c r="RPF51" s="429"/>
      <c r="RPG51" s="429"/>
      <c r="RPH51" s="429"/>
      <c r="RPI51" s="429"/>
      <c r="RPJ51" s="429"/>
      <c r="RPK51" s="429"/>
      <c r="RPL51" s="429"/>
      <c r="RPM51" s="429"/>
      <c r="RPN51" s="429"/>
      <c r="RPO51" s="429"/>
      <c r="RPP51" s="429"/>
      <c r="RPQ51" s="429"/>
      <c r="RPR51" s="429"/>
      <c r="RPS51" s="429"/>
      <c r="RPT51" s="429"/>
      <c r="RPU51" s="429"/>
      <c r="RPV51" s="429"/>
      <c r="RPW51" s="429"/>
      <c r="RPX51" s="429"/>
      <c r="RPY51" s="429"/>
      <c r="RPZ51" s="429"/>
      <c r="RQA51" s="429"/>
      <c r="RQB51" s="429"/>
      <c r="RQC51" s="429"/>
      <c r="RQD51" s="429"/>
      <c r="RQE51" s="429"/>
      <c r="RQF51" s="429"/>
      <c r="RQG51" s="429"/>
      <c r="RQH51" s="429"/>
      <c r="RQI51" s="429"/>
      <c r="RQJ51" s="429"/>
      <c r="RQK51" s="429"/>
      <c r="RQL51" s="429"/>
      <c r="RQM51" s="429"/>
      <c r="RQN51" s="429"/>
      <c r="RQO51" s="429"/>
      <c r="RQP51" s="429"/>
      <c r="RQQ51" s="429"/>
      <c r="RQR51" s="429"/>
      <c r="RQS51" s="429"/>
      <c r="RQT51" s="429"/>
      <c r="RQU51" s="429"/>
      <c r="RQV51" s="429"/>
      <c r="RQW51" s="429"/>
      <c r="RQX51" s="429"/>
      <c r="RQY51" s="429"/>
      <c r="RQZ51" s="429"/>
      <c r="RRA51" s="429"/>
      <c r="RRB51" s="429"/>
      <c r="RRC51" s="429"/>
      <c r="RRD51" s="429"/>
      <c r="RRE51" s="429"/>
      <c r="RRF51" s="429"/>
      <c r="RRG51" s="429"/>
      <c r="RRH51" s="429"/>
      <c r="RRI51" s="429"/>
      <c r="RRJ51" s="429"/>
      <c r="RRK51" s="429"/>
      <c r="RRL51" s="429"/>
      <c r="RRM51" s="429"/>
      <c r="RRN51" s="429"/>
      <c r="RRO51" s="429"/>
      <c r="RRP51" s="429"/>
      <c r="RRQ51" s="429"/>
      <c r="RRR51" s="429"/>
      <c r="RRS51" s="429"/>
      <c r="RRT51" s="429"/>
      <c r="RRU51" s="429"/>
      <c r="RRV51" s="429"/>
      <c r="RRW51" s="429"/>
      <c r="RRX51" s="429"/>
      <c r="RRY51" s="429"/>
      <c r="RRZ51" s="429"/>
      <c r="RSA51" s="429"/>
      <c r="RSB51" s="429"/>
      <c r="RSC51" s="429"/>
      <c r="RSD51" s="429"/>
      <c r="RSE51" s="429"/>
      <c r="RSF51" s="429"/>
      <c r="RSG51" s="429"/>
      <c r="RSH51" s="429"/>
      <c r="RSI51" s="429"/>
      <c r="RSJ51" s="429"/>
      <c r="RSK51" s="429"/>
      <c r="RSL51" s="429"/>
      <c r="RSM51" s="429"/>
      <c r="RSN51" s="429"/>
      <c r="RSO51" s="429"/>
      <c r="RSP51" s="429"/>
      <c r="RSQ51" s="429"/>
      <c r="RSR51" s="429"/>
      <c r="RSS51" s="429"/>
      <c r="RST51" s="429"/>
      <c r="RSU51" s="429"/>
      <c r="RSV51" s="429"/>
      <c r="RSW51" s="429"/>
      <c r="RSX51" s="429"/>
      <c r="RSY51" s="429"/>
      <c r="RSZ51" s="429"/>
      <c r="RTA51" s="429"/>
      <c r="RTB51" s="429"/>
      <c r="RTC51" s="429"/>
      <c r="RTD51" s="429"/>
      <c r="RTE51" s="429"/>
      <c r="RTF51" s="429"/>
      <c r="RTG51" s="429"/>
      <c r="RTH51" s="429"/>
      <c r="RTI51" s="429"/>
      <c r="RTJ51" s="429"/>
      <c r="RTK51" s="429"/>
      <c r="RTL51" s="429"/>
      <c r="RTM51" s="429"/>
      <c r="RTN51" s="429"/>
      <c r="RTO51" s="429"/>
      <c r="RTP51" s="429"/>
      <c r="RTQ51" s="429"/>
      <c r="RTR51" s="429"/>
      <c r="RTS51" s="429"/>
      <c r="RTT51" s="429"/>
      <c r="RTU51" s="429"/>
      <c r="RTV51" s="429"/>
      <c r="RTW51" s="429"/>
      <c r="RTX51" s="429"/>
      <c r="RTY51" s="429"/>
      <c r="RTZ51" s="429"/>
      <c r="RUA51" s="429"/>
      <c r="RUB51" s="429"/>
      <c r="RUC51" s="429"/>
      <c r="RUD51" s="429"/>
      <c r="RUE51" s="429"/>
      <c r="RUF51" s="429"/>
      <c r="RUG51" s="429"/>
      <c r="RUH51" s="429"/>
      <c r="RUI51" s="429"/>
      <c r="RUJ51" s="429"/>
      <c r="RUK51" s="429"/>
      <c r="RUL51" s="429"/>
      <c r="RUM51" s="429"/>
      <c r="RUN51" s="429"/>
      <c r="RUO51" s="429"/>
      <c r="RUP51" s="429"/>
      <c r="RUQ51" s="429"/>
      <c r="RUR51" s="429"/>
      <c r="RUS51" s="429"/>
      <c r="RUT51" s="429"/>
      <c r="RUU51" s="429"/>
      <c r="RUV51" s="429"/>
      <c r="RUW51" s="429"/>
      <c r="RUX51" s="429"/>
      <c r="RUY51" s="429"/>
      <c r="RUZ51" s="429"/>
      <c r="RVA51" s="429"/>
      <c r="RVB51" s="429"/>
      <c r="RVC51" s="429"/>
      <c r="RVD51" s="429"/>
      <c r="RVE51" s="429"/>
      <c r="RVF51" s="429"/>
      <c r="RVG51" s="429"/>
      <c r="RVH51" s="429"/>
      <c r="RVI51" s="429"/>
      <c r="RVJ51" s="429"/>
      <c r="RVK51" s="429"/>
      <c r="RVL51" s="429"/>
      <c r="RVM51" s="429"/>
      <c r="RVN51" s="429"/>
      <c r="RVO51" s="429"/>
      <c r="RVP51" s="429"/>
      <c r="RVQ51" s="429"/>
      <c r="RVR51" s="429"/>
      <c r="RVS51" s="429"/>
      <c r="RVT51" s="429"/>
      <c r="RVU51" s="429"/>
      <c r="RVV51" s="429"/>
      <c r="RVW51" s="429"/>
      <c r="RVX51" s="429"/>
      <c r="RVY51" s="429"/>
      <c r="RVZ51" s="429"/>
      <c r="RWA51" s="429"/>
      <c r="RWB51" s="429"/>
      <c r="RWC51" s="429"/>
      <c r="RWD51" s="429"/>
      <c r="RWE51" s="429"/>
      <c r="RWF51" s="429"/>
      <c r="RWG51" s="429"/>
      <c r="RWH51" s="429"/>
      <c r="RWI51" s="429"/>
      <c r="RWJ51" s="429"/>
      <c r="RWK51" s="429"/>
      <c r="RWL51" s="429"/>
      <c r="RWM51" s="429"/>
      <c r="RWN51" s="429"/>
      <c r="RWO51" s="429"/>
      <c r="RWP51" s="429"/>
      <c r="RWQ51" s="429"/>
      <c r="RWR51" s="429"/>
      <c r="RWS51" s="429"/>
      <c r="RWT51" s="429"/>
      <c r="RWU51" s="429"/>
      <c r="RWV51" s="429"/>
      <c r="RWW51" s="429"/>
      <c r="RWX51" s="429"/>
      <c r="RWY51" s="429"/>
      <c r="RWZ51" s="429"/>
      <c r="RXA51" s="429"/>
      <c r="RXB51" s="429"/>
      <c r="RXC51" s="429"/>
      <c r="RXD51" s="429"/>
      <c r="RXE51" s="429"/>
      <c r="RXF51" s="429"/>
      <c r="RXG51" s="429"/>
      <c r="RXH51" s="429"/>
      <c r="RXI51" s="429"/>
      <c r="RXJ51" s="429"/>
      <c r="RXK51" s="429"/>
      <c r="RXL51" s="429"/>
      <c r="RXM51" s="429"/>
      <c r="RXN51" s="429"/>
      <c r="RXO51" s="429"/>
      <c r="RXP51" s="429"/>
      <c r="RXQ51" s="429"/>
      <c r="RXR51" s="429"/>
      <c r="RXS51" s="429"/>
      <c r="RXT51" s="429"/>
      <c r="RXU51" s="429"/>
      <c r="RXV51" s="429"/>
      <c r="RXW51" s="429"/>
      <c r="RXX51" s="429"/>
      <c r="RXY51" s="429"/>
      <c r="RXZ51" s="429"/>
      <c r="RYA51" s="429"/>
      <c r="RYB51" s="429"/>
      <c r="RYC51" s="429"/>
      <c r="RYD51" s="429"/>
      <c r="RYE51" s="429"/>
      <c r="RYF51" s="429"/>
      <c r="RYG51" s="429"/>
      <c r="RYH51" s="429"/>
      <c r="RYI51" s="429"/>
      <c r="RYJ51" s="429"/>
      <c r="RYK51" s="429"/>
      <c r="RYL51" s="429"/>
      <c r="RYM51" s="429"/>
      <c r="RYN51" s="429"/>
      <c r="RYO51" s="429"/>
      <c r="RYP51" s="429"/>
      <c r="RYQ51" s="429"/>
      <c r="RYR51" s="429"/>
      <c r="RYS51" s="429"/>
      <c r="RYT51" s="429"/>
      <c r="RYU51" s="429"/>
      <c r="RYV51" s="429"/>
      <c r="RYW51" s="429"/>
      <c r="RYX51" s="429"/>
      <c r="RYY51" s="429"/>
      <c r="RYZ51" s="429"/>
      <c r="RZA51" s="429"/>
      <c r="RZB51" s="429"/>
      <c r="RZC51" s="429"/>
      <c r="RZD51" s="429"/>
      <c r="RZE51" s="429"/>
      <c r="RZF51" s="429"/>
      <c r="RZG51" s="429"/>
      <c r="RZH51" s="429"/>
      <c r="RZI51" s="429"/>
      <c r="RZJ51" s="429"/>
      <c r="RZK51" s="429"/>
      <c r="RZL51" s="429"/>
      <c r="RZM51" s="429"/>
      <c r="RZN51" s="429"/>
      <c r="RZO51" s="429"/>
      <c r="RZP51" s="429"/>
      <c r="RZQ51" s="429"/>
      <c r="RZR51" s="429"/>
      <c r="RZS51" s="429"/>
      <c r="RZT51" s="429"/>
      <c r="RZU51" s="429"/>
      <c r="RZV51" s="429"/>
      <c r="RZW51" s="429"/>
      <c r="RZX51" s="429"/>
      <c r="RZY51" s="429"/>
      <c r="RZZ51" s="429"/>
      <c r="SAA51" s="429"/>
      <c r="SAB51" s="429"/>
      <c r="SAC51" s="429"/>
      <c r="SAD51" s="429"/>
      <c r="SAE51" s="429"/>
      <c r="SAF51" s="429"/>
      <c r="SAG51" s="429"/>
      <c r="SAH51" s="429"/>
      <c r="SAI51" s="429"/>
      <c r="SAJ51" s="429"/>
      <c r="SAK51" s="429"/>
      <c r="SAL51" s="429"/>
      <c r="SAM51" s="429"/>
      <c r="SAN51" s="429"/>
      <c r="SAO51" s="429"/>
      <c r="SAP51" s="429"/>
      <c r="SAQ51" s="429"/>
      <c r="SAR51" s="429"/>
      <c r="SAS51" s="429"/>
      <c r="SAT51" s="429"/>
      <c r="SAU51" s="429"/>
      <c r="SAV51" s="429"/>
      <c r="SAW51" s="429"/>
      <c r="SAX51" s="429"/>
      <c r="SAY51" s="429"/>
      <c r="SAZ51" s="429"/>
      <c r="SBA51" s="429"/>
      <c r="SBB51" s="429"/>
      <c r="SBC51" s="429"/>
      <c r="SBD51" s="429"/>
      <c r="SBE51" s="429"/>
      <c r="SBF51" s="429"/>
      <c r="SBG51" s="429"/>
      <c r="SBH51" s="429"/>
      <c r="SBI51" s="429"/>
      <c r="SBJ51" s="429"/>
      <c r="SBK51" s="429"/>
      <c r="SBL51" s="429"/>
      <c r="SBM51" s="429"/>
      <c r="SBN51" s="429"/>
      <c r="SBO51" s="429"/>
      <c r="SBP51" s="429"/>
      <c r="SBQ51" s="429"/>
      <c r="SBR51" s="429"/>
      <c r="SBS51" s="429"/>
      <c r="SBT51" s="429"/>
      <c r="SBU51" s="429"/>
      <c r="SBV51" s="429"/>
      <c r="SBW51" s="429"/>
      <c r="SBX51" s="429"/>
      <c r="SBY51" s="429"/>
      <c r="SBZ51" s="429"/>
      <c r="SCA51" s="429"/>
      <c r="SCB51" s="429"/>
      <c r="SCC51" s="429"/>
      <c r="SCD51" s="429"/>
      <c r="SCE51" s="429"/>
      <c r="SCF51" s="429"/>
      <c r="SCG51" s="429"/>
      <c r="SCH51" s="429"/>
      <c r="SCI51" s="429"/>
      <c r="SCJ51" s="429"/>
      <c r="SCK51" s="429"/>
      <c r="SCL51" s="429"/>
      <c r="SCM51" s="429"/>
      <c r="SCN51" s="429"/>
      <c r="SCO51" s="429"/>
      <c r="SCP51" s="429"/>
      <c r="SCQ51" s="429"/>
      <c r="SCR51" s="429"/>
      <c r="SCS51" s="429"/>
      <c r="SCT51" s="429"/>
      <c r="SCU51" s="429"/>
      <c r="SCV51" s="429"/>
      <c r="SCW51" s="429"/>
      <c r="SCX51" s="429"/>
      <c r="SCY51" s="429"/>
      <c r="SCZ51" s="429"/>
      <c r="SDA51" s="429"/>
      <c r="SDB51" s="429"/>
      <c r="SDC51" s="429"/>
      <c r="SDD51" s="429"/>
      <c r="SDE51" s="429"/>
      <c r="SDF51" s="429"/>
      <c r="SDG51" s="429"/>
      <c r="SDH51" s="429"/>
      <c r="SDI51" s="429"/>
      <c r="SDJ51" s="429"/>
      <c r="SDK51" s="429"/>
      <c r="SDL51" s="429"/>
      <c r="SDM51" s="429"/>
      <c r="SDN51" s="429"/>
      <c r="SDO51" s="429"/>
      <c r="SDP51" s="429"/>
      <c r="SDQ51" s="429"/>
      <c r="SDR51" s="429"/>
      <c r="SDS51" s="429"/>
      <c r="SDT51" s="429"/>
      <c r="SDU51" s="429"/>
      <c r="SDV51" s="429"/>
      <c r="SDW51" s="429"/>
      <c r="SDX51" s="429"/>
      <c r="SDY51" s="429"/>
      <c r="SDZ51" s="429"/>
      <c r="SEA51" s="429"/>
      <c r="SEB51" s="429"/>
      <c r="SEC51" s="429"/>
      <c r="SED51" s="429"/>
      <c r="SEE51" s="429"/>
      <c r="SEF51" s="429"/>
      <c r="SEG51" s="429"/>
      <c r="SEH51" s="429"/>
      <c r="SEI51" s="429"/>
      <c r="SEJ51" s="429"/>
      <c r="SEK51" s="429"/>
      <c r="SEL51" s="429"/>
      <c r="SEM51" s="429"/>
      <c r="SEN51" s="429"/>
      <c r="SEO51" s="429"/>
      <c r="SEP51" s="429"/>
      <c r="SEQ51" s="429"/>
      <c r="SER51" s="429"/>
      <c r="SES51" s="429"/>
      <c r="SET51" s="429"/>
      <c r="SEU51" s="429"/>
      <c r="SEV51" s="429"/>
      <c r="SEW51" s="429"/>
      <c r="SEX51" s="429"/>
      <c r="SEY51" s="429"/>
      <c r="SEZ51" s="429"/>
      <c r="SFA51" s="429"/>
      <c r="SFB51" s="429"/>
      <c r="SFC51" s="429"/>
      <c r="SFD51" s="429"/>
      <c r="SFE51" s="429"/>
      <c r="SFF51" s="429"/>
      <c r="SFG51" s="429"/>
      <c r="SFH51" s="429"/>
      <c r="SFI51" s="429"/>
      <c r="SFJ51" s="429"/>
      <c r="SFK51" s="429"/>
      <c r="SFL51" s="429"/>
      <c r="SFM51" s="429"/>
      <c r="SFN51" s="429"/>
      <c r="SFO51" s="429"/>
      <c r="SFP51" s="429"/>
      <c r="SFQ51" s="429"/>
      <c r="SFR51" s="429"/>
      <c r="SFS51" s="429"/>
      <c r="SFT51" s="429"/>
      <c r="SFU51" s="429"/>
      <c r="SFV51" s="429"/>
      <c r="SFW51" s="429"/>
      <c r="SFX51" s="429"/>
      <c r="SFY51" s="429"/>
      <c r="SFZ51" s="429"/>
      <c r="SGA51" s="429"/>
      <c r="SGB51" s="429"/>
      <c r="SGC51" s="429"/>
      <c r="SGD51" s="429"/>
      <c r="SGE51" s="429"/>
      <c r="SGF51" s="429"/>
      <c r="SGG51" s="429"/>
      <c r="SGH51" s="429"/>
      <c r="SGI51" s="429"/>
      <c r="SGJ51" s="429"/>
      <c r="SGK51" s="429"/>
      <c r="SGL51" s="429"/>
      <c r="SGM51" s="429"/>
      <c r="SGN51" s="429"/>
      <c r="SGO51" s="429"/>
      <c r="SGP51" s="429"/>
      <c r="SGQ51" s="429"/>
      <c r="SGR51" s="429"/>
      <c r="SGS51" s="429"/>
      <c r="SGT51" s="429"/>
      <c r="SGU51" s="429"/>
      <c r="SGV51" s="429"/>
      <c r="SGW51" s="429"/>
      <c r="SGX51" s="429"/>
      <c r="SGY51" s="429"/>
      <c r="SGZ51" s="429"/>
      <c r="SHA51" s="429"/>
      <c r="SHB51" s="429"/>
      <c r="SHC51" s="429"/>
      <c r="SHD51" s="429"/>
      <c r="SHE51" s="429"/>
      <c r="SHF51" s="429"/>
      <c r="SHG51" s="429"/>
      <c r="SHH51" s="429"/>
      <c r="SHI51" s="429"/>
      <c r="SHJ51" s="429"/>
      <c r="SHK51" s="429"/>
      <c r="SHL51" s="429"/>
      <c r="SHM51" s="429"/>
      <c r="SHN51" s="429"/>
      <c r="SHO51" s="429"/>
      <c r="SHP51" s="429"/>
      <c r="SHQ51" s="429"/>
      <c r="SHR51" s="429"/>
      <c r="SHS51" s="429"/>
      <c r="SHT51" s="429"/>
      <c r="SHU51" s="429"/>
      <c r="SHV51" s="429"/>
      <c r="SHW51" s="429"/>
      <c r="SHX51" s="429"/>
      <c r="SHY51" s="429"/>
      <c r="SHZ51" s="429"/>
      <c r="SIA51" s="429"/>
      <c r="SIB51" s="429"/>
      <c r="SIC51" s="429"/>
      <c r="SID51" s="429"/>
      <c r="SIE51" s="429"/>
      <c r="SIF51" s="429"/>
      <c r="SIG51" s="429"/>
      <c r="SIH51" s="429"/>
      <c r="SII51" s="429"/>
      <c r="SIJ51" s="429"/>
      <c r="SIK51" s="429"/>
      <c r="SIL51" s="429"/>
      <c r="SIM51" s="429"/>
      <c r="SIN51" s="429"/>
      <c r="SIO51" s="429"/>
      <c r="SIP51" s="429"/>
      <c r="SIQ51" s="429"/>
      <c r="SIR51" s="429"/>
      <c r="SIS51" s="429"/>
      <c r="SIT51" s="429"/>
      <c r="SIU51" s="429"/>
      <c r="SIV51" s="429"/>
      <c r="SIW51" s="429"/>
      <c r="SIX51" s="429"/>
      <c r="SIY51" s="429"/>
      <c r="SIZ51" s="429"/>
      <c r="SJA51" s="429"/>
      <c r="SJB51" s="429"/>
      <c r="SJC51" s="429"/>
      <c r="SJD51" s="429"/>
      <c r="SJE51" s="429"/>
      <c r="SJF51" s="429"/>
      <c r="SJG51" s="429"/>
      <c r="SJH51" s="429"/>
      <c r="SJI51" s="429"/>
      <c r="SJJ51" s="429"/>
      <c r="SJK51" s="429"/>
      <c r="SJL51" s="429"/>
      <c r="SJM51" s="429"/>
      <c r="SJN51" s="429"/>
      <c r="SJO51" s="429"/>
      <c r="SJP51" s="429"/>
      <c r="SJQ51" s="429"/>
      <c r="SJR51" s="429"/>
      <c r="SJS51" s="429"/>
      <c r="SJT51" s="429"/>
      <c r="SJU51" s="429"/>
      <c r="SJV51" s="429"/>
      <c r="SJW51" s="429"/>
      <c r="SJX51" s="429"/>
      <c r="SJY51" s="429"/>
      <c r="SJZ51" s="429"/>
      <c r="SKA51" s="429"/>
      <c r="SKB51" s="429"/>
      <c r="SKC51" s="429"/>
      <c r="SKD51" s="429"/>
      <c r="SKE51" s="429"/>
      <c r="SKF51" s="429"/>
      <c r="SKG51" s="429"/>
      <c r="SKH51" s="429"/>
      <c r="SKI51" s="429"/>
      <c r="SKJ51" s="429"/>
      <c r="SKK51" s="429"/>
      <c r="SKL51" s="429"/>
      <c r="SKM51" s="429"/>
      <c r="SKN51" s="429"/>
      <c r="SKO51" s="429"/>
      <c r="SKP51" s="429"/>
      <c r="SKQ51" s="429"/>
      <c r="SKR51" s="429"/>
      <c r="SKS51" s="429"/>
      <c r="SKT51" s="429"/>
      <c r="SKU51" s="429"/>
      <c r="SKV51" s="429"/>
      <c r="SKW51" s="429"/>
      <c r="SKX51" s="429"/>
      <c r="SKY51" s="429"/>
      <c r="SKZ51" s="429"/>
      <c r="SLA51" s="429"/>
      <c r="SLB51" s="429"/>
      <c r="SLC51" s="429"/>
      <c r="SLD51" s="429"/>
      <c r="SLE51" s="429"/>
      <c r="SLF51" s="429"/>
      <c r="SLG51" s="429"/>
      <c r="SLH51" s="429"/>
      <c r="SLI51" s="429"/>
      <c r="SLJ51" s="429"/>
      <c r="SLK51" s="429"/>
      <c r="SLL51" s="429"/>
      <c r="SLM51" s="429"/>
      <c r="SLN51" s="429"/>
      <c r="SLO51" s="429"/>
      <c r="SLP51" s="429"/>
      <c r="SLQ51" s="429"/>
      <c r="SLR51" s="429"/>
      <c r="SLS51" s="429"/>
      <c r="SLT51" s="429"/>
      <c r="SLU51" s="429"/>
      <c r="SLV51" s="429"/>
      <c r="SLW51" s="429"/>
      <c r="SLX51" s="429"/>
      <c r="SLY51" s="429"/>
      <c r="SLZ51" s="429"/>
      <c r="SMA51" s="429"/>
      <c r="SMB51" s="429"/>
      <c r="SMC51" s="429"/>
      <c r="SMD51" s="429"/>
      <c r="SME51" s="429"/>
      <c r="SMF51" s="429"/>
      <c r="SMG51" s="429"/>
      <c r="SMH51" s="429"/>
      <c r="SMI51" s="429"/>
      <c r="SMJ51" s="429"/>
      <c r="SMK51" s="429"/>
      <c r="SML51" s="429"/>
      <c r="SMM51" s="429"/>
      <c r="SMN51" s="429"/>
      <c r="SMO51" s="429"/>
      <c r="SMP51" s="429"/>
      <c r="SMQ51" s="429"/>
      <c r="SMR51" s="429"/>
      <c r="SMS51" s="429"/>
      <c r="SMT51" s="429"/>
      <c r="SMU51" s="429"/>
      <c r="SMV51" s="429"/>
      <c r="SMW51" s="429"/>
      <c r="SMX51" s="429"/>
      <c r="SMY51" s="429"/>
      <c r="SMZ51" s="429"/>
      <c r="SNA51" s="429"/>
      <c r="SNB51" s="429"/>
      <c r="SNC51" s="429"/>
      <c r="SND51" s="429"/>
      <c r="SNE51" s="429"/>
      <c r="SNF51" s="429"/>
      <c r="SNG51" s="429"/>
      <c r="SNH51" s="429"/>
      <c r="SNI51" s="429"/>
      <c r="SNJ51" s="429"/>
      <c r="SNK51" s="429"/>
      <c r="SNL51" s="429"/>
      <c r="SNM51" s="429"/>
      <c r="SNN51" s="429"/>
      <c r="SNO51" s="429"/>
      <c r="SNP51" s="429"/>
      <c r="SNQ51" s="429"/>
      <c r="SNR51" s="429"/>
      <c r="SNS51" s="429"/>
      <c r="SNT51" s="429"/>
      <c r="SNU51" s="429"/>
      <c r="SNV51" s="429"/>
      <c r="SNW51" s="429"/>
      <c r="SNX51" s="429"/>
      <c r="SNY51" s="429"/>
      <c r="SNZ51" s="429"/>
      <c r="SOA51" s="429"/>
      <c r="SOB51" s="429"/>
      <c r="SOC51" s="429"/>
      <c r="SOD51" s="429"/>
      <c r="SOE51" s="429"/>
      <c r="SOF51" s="429"/>
      <c r="SOG51" s="429"/>
      <c r="SOH51" s="429"/>
      <c r="SOI51" s="429"/>
      <c r="SOJ51" s="429"/>
      <c r="SOK51" s="429"/>
      <c r="SOL51" s="429"/>
      <c r="SOM51" s="429"/>
      <c r="SON51" s="429"/>
      <c r="SOO51" s="429"/>
      <c r="SOP51" s="429"/>
      <c r="SOQ51" s="429"/>
      <c r="SOR51" s="429"/>
      <c r="SOS51" s="429"/>
      <c r="SOT51" s="429"/>
      <c r="SOU51" s="429"/>
      <c r="SOV51" s="429"/>
      <c r="SOW51" s="429"/>
      <c r="SOX51" s="429"/>
      <c r="SOY51" s="429"/>
      <c r="SOZ51" s="429"/>
      <c r="SPA51" s="429"/>
      <c r="SPB51" s="429"/>
      <c r="SPC51" s="429"/>
      <c r="SPD51" s="429"/>
      <c r="SPE51" s="429"/>
      <c r="SPF51" s="429"/>
      <c r="SPG51" s="429"/>
      <c r="SPH51" s="429"/>
      <c r="SPI51" s="429"/>
      <c r="SPJ51" s="429"/>
      <c r="SPK51" s="429"/>
      <c r="SPL51" s="429"/>
      <c r="SPM51" s="429"/>
      <c r="SPN51" s="429"/>
      <c r="SPO51" s="429"/>
      <c r="SPP51" s="429"/>
      <c r="SPQ51" s="429"/>
      <c r="SPR51" s="429"/>
      <c r="SPS51" s="429"/>
      <c r="SPT51" s="429"/>
      <c r="SPU51" s="429"/>
      <c r="SPV51" s="429"/>
      <c r="SPW51" s="429"/>
      <c r="SPX51" s="429"/>
      <c r="SPY51" s="429"/>
      <c r="SPZ51" s="429"/>
      <c r="SQA51" s="429"/>
      <c r="SQB51" s="429"/>
      <c r="SQC51" s="429"/>
      <c r="SQD51" s="429"/>
      <c r="SQE51" s="429"/>
      <c r="SQF51" s="429"/>
      <c r="SQG51" s="429"/>
      <c r="SQH51" s="429"/>
      <c r="SQI51" s="429"/>
      <c r="SQJ51" s="429"/>
      <c r="SQK51" s="429"/>
      <c r="SQL51" s="429"/>
      <c r="SQM51" s="429"/>
      <c r="SQN51" s="429"/>
      <c r="SQO51" s="429"/>
      <c r="SQP51" s="429"/>
      <c r="SQQ51" s="429"/>
      <c r="SQR51" s="429"/>
      <c r="SQS51" s="429"/>
      <c r="SQT51" s="429"/>
      <c r="SQU51" s="429"/>
      <c r="SQV51" s="429"/>
      <c r="SQW51" s="429"/>
      <c r="SQX51" s="429"/>
      <c r="SQY51" s="429"/>
      <c r="SQZ51" s="429"/>
      <c r="SRA51" s="429"/>
      <c r="SRB51" s="429"/>
      <c r="SRC51" s="429"/>
      <c r="SRD51" s="429"/>
      <c r="SRE51" s="429"/>
      <c r="SRF51" s="429"/>
      <c r="SRG51" s="429"/>
      <c r="SRH51" s="429"/>
      <c r="SRI51" s="429"/>
      <c r="SRJ51" s="429"/>
      <c r="SRK51" s="429"/>
      <c r="SRL51" s="429"/>
      <c r="SRM51" s="429"/>
      <c r="SRN51" s="429"/>
      <c r="SRO51" s="429"/>
      <c r="SRP51" s="429"/>
      <c r="SRQ51" s="429"/>
      <c r="SRR51" s="429"/>
      <c r="SRS51" s="429"/>
      <c r="SRT51" s="429"/>
      <c r="SRU51" s="429"/>
      <c r="SRV51" s="429"/>
      <c r="SRW51" s="429"/>
      <c r="SRX51" s="429"/>
      <c r="SRY51" s="429"/>
      <c r="SRZ51" s="429"/>
      <c r="SSA51" s="429"/>
      <c r="SSB51" s="429"/>
      <c r="SSC51" s="429"/>
      <c r="SSD51" s="429"/>
      <c r="SSE51" s="429"/>
      <c r="SSF51" s="429"/>
      <c r="SSG51" s="429"/>
      <c r="SSH51" s="429"/>
      <c r="SSI51" s="429"/>
      <c r="SSJ51" s="429"/>
      <c r="SSK51" s="429"/>
      <c r="SSL51" s="429"/>
      <c r="SSM51" s="429"/>
      <c r="SSN51" s="429"/>
      <c r="SSO51" s="429"/>
      <c r="SSP51" s="429"/>
      <c r="SSQ51" s="429"/>
      <c r="SSR51" s="429"/>
      <c r="SSS51" s="429"/>
      <c r="SST51" s="429"/>
      <c r="SSU51" s="429"/>
      <c r="SSV51" s="429"/>
      <c r="SSW51" s="429"/>
      <c r="SSX51" s="429"/>
      <c r="SSY51" s="429"/>
      <c r="SSZ51" s="429"/>
      <c r="STA51" s="429"/>
      <c r="STB51" s="429"/>
      <c r="STC51" s="429"/>
      <c r="STD51" s="429"/>
      <c r="STE51" s="429"/>
      <c r="STF51" s="429"/>
      <c r="STG51" s="429"/>
      <c r="STH51" s="429"/>
      <c r="STI51" s="429"/>
      <c r="STJ51" s="429"/>
      <c r="STK51" s="429"/>
      <c r="STL51" s="429"/>
      <c r="STM51" s="429"/>
      <c r="STN51" s="429"/>
      <c r="STO51" s="429"/>
      <c r="STP51" s="429"/>
      <c r="STQ51" s="429"/>
      <c r="STR51" s="429"/>
      <c r="STS51" s="429"/>
      <c r="STT51" s="429"/>
      <c r="STU51" s="429"/>
      <c r="STV51" s="429"/>
      <c r="STW51" s="429"/>
      <c r="STX51" s="429"/>
      <c r="STY51" s="429"/>
      <c r="STZ51" s="429"/>
      <c r="SUA51" s="429"/>
      <c r="SUB51" s="429"/>
      <c r="SUC51" s="429"/>
      <c r="SUD51" s="429"/>
      <c r="SUE51" s="429"/>
      <c r="SUF51" s="429"/>
      <c r="SUG51" s="429"/>
      <c r="SUH51" s="429"/>
      <c r="SUI51" s="429"/>
      <c r="SUJ51" s="429"/>
      <c r="SUK51" s="429"/>
      <c r="SUL51" s="429"/>
      <c r="SUM51" s="429"/>
      <c r="SUN51" s="429"/>
      <c r="SUO51" s="429"/>
      <c r="SUP51" s="429"/>
      <c r="SUQ51" s="429"/>
      <c r="SUR51" s="429"/>
      <c r="SUS51" s="429"/>
      <c r="SUT51" s="429"/>
      <c r="SUU51" s="429"/>
      <c r="SUV51" s="429"/>
      <c r="SUW51" s="429"/>
      <c r="SUX51" s="429"/>
      <c r="SUY51" s="429"/>
      <c r="SUZ51" s="429"/>
      <c r="SVA51" s="429"/>
      <c r="SVB51" s="429"/>
      <c r="SVC51" s="429"/>
      <c r="SVD51" s="429"/>
      <c r="SVE51" s="429"/>
      <c r="SVF51" s="429"/>
      <c r="SVG51" s="429"/>
      <c r="SVH51" s="429"/>
      <c r="SVI51" s="429"/>
      <c r="SVJ51" s="429"/>
      <c r="SVK51" s="429"/>
      <c r="SVL51" s="429"/>
      <c r="SVM51" s="429"/>
      <c r="SVN51" s="429"/>
      <c r="SVO51" s="429"/>
      <c r="SVP51" s="429"/>
      <c r="SVQ51" s="429"/>
      <c r="SVR51" s="429"/>
      <c r="SVS51" s="429"/>
      <c r="SVT51" s="429"/>
      <c r="SVU51" s="429"/>
      <c r="SVV51" s="429"/>
      <c r="SVW51" s="429"/>
      <c r="SVX51" s="429"/>
      <c r="SVY51" s="429"/>
      <c r="SVZ51" s="429"/>
      <c r="SWA51" s="429"/>
      <c r="SWB51" s="429"/>
      <c r="SWC51" s="429"/>
      <c r="SWD51" s="429"/>
      <c r="SWE51" s="429"/>
      <c r="SWF51" s="429"/>
      <c r="SWG51" s="429"/>
      <c r="SWH51" s="429"/>
      <c r="SWI51" s="429"/>
      <c r="SWJ51" s="429"/>
      <c r="SWK51" s="429"/>
      <c r="SWL51" s="429"/>
      <c r="SWM51" s="429"/>
      <c r="SWN51" s="429"/>
      <c r="SWO51" s="429"/>
      <c r="SWP51" s="429"/>
      <c r="SWQ51" s="429"/>
      <c r="SWR51" s="429"/>
      <c r="SWS51" s="429"/>
      <c r="SWT51" s="429"/>
      <c r="SWU51" s="429"/>
      <c r="SWV51" s="429"/>
      <c r="SWW51" s="429"/>
      <c r="SWX51" s="429"/>
      <c r="SWY51" s="429"/>
      <c r="SWZ51" s="429"/>
      <c r="SXA51" s="429"/>
      <c r="SXB51" s="429"/>
      <c r="SXC51" s="429"/>
      <c r="SXD51" s="429"/>
      <c r="SXE51" s="429"/>
      <c r="SXF51" s="429"/>
      <c r="SXG51" s="429"/>
      <c r="SXH51" s="429"/>
      <c r="SXI51" s="429"/>
      <c r="SXJ51" s="429"/>
      <c r="SXK51" s="429"/>
      <c r="SXL51" s="429"/>
      <c r="SXM51" s="429"/>
      <c r="SXN51" s="429"/>
      <c r="SXO51" s="429"/>
      <c r="SXP51" s="429"/>
      <c r="SXQ51" s="429"/>
      <c r="SXR51" s="429"/>
      <c r="SXS51" s="429"/>
      <c r="SXT51" s="429"/>
      <c r="SXU51" s="429"/>
      <c r="SXV51" s="429"/>
      <c r="SXW51" s="429"/>
      <c r="SXX51" s="429"/>
      <c r="SXY51" s="429"/>
      <c r="SXZ51" s="429"/>
      <c r="SYA51" s="429"/>
      <c r="SYB51" s="429"/>
      <c r="SYC51" s="429"/>
      <c r="SYD51" s="429"/>
      <c r="SYE51" s="429"/>
      <c r="SYF51" s="429"/>
      <c r="SYG51" s="429"/>
      <c r="SYH51" s="429"/>
      <c r="SYI51" s="429"/>
      <c r="SYJ51" s="429"/>
      <c r="SYK51" s="429"/>
      <c r="SYL51" s="429"/>
      <c r="SYM51" s="429"/>
      <c r="SYN51" s="429"/>
      <c r="SYO51" s="429"/>
      <c r="SYP51" s="429"/>
      <c r="SYQ51" s="429"/>
      <c r="SYR51" s="429"/>
      <c r="SYS51" s="429"/>
      <c r="SYT51" s="429"/>
      <c r="SYU51" s="429"/>
      <c r="SYV51" s="429"/>
      <c r="SYW51" s="429"/>
      <c r="SYX51" s="429"/>
      <c r="SYY51" s="429"/>
      <c r="SYZ51" s="429"/>
      <c r="SZA51" s="429"/>
      <c r="SZB51" s="429"/>
      <c r="SZC51" s="429"/>
      <c r="SZD51" s="429"/>
      <c r="SZE51" s="429"/>
      <c r="SZF51" s="429"/>
      <c r="SZG51" s="429"/>
      <c r="SZH51" s="429"/>
      <c r="SZI51" s="429"/>
      <c r="SZJ51" s="429"/>
      <c r="SZK51" s="429"/>
      <c r="SZL51" s="429"/>
      <c r="SZM51" s="429"/>
      <c r="SZN51" s="429"/>
      <c r="SZO51" s="429"/>
      <c r="SZP51" s="429"/>
      <c r="SZQ51" s="429"/>
      <c r="SZR51" s="429"/>
      <c r="SZS51" s="429"/>
      <c r="SZT51" s="429"/>
      <c r="SZU51" s="429"/>
      <c r="SZV51" s="429"/>
      <c r="SZW51" s="429"/>
      <c r="SZX51" s="429"/>
      <c r="SZY51" s="429"/>
      <c r="SZZ51" s="429"/>
      <c r="TAA51" s="429"/>
      <c r="TAB51" s="429"/>
      <c r="TAC51" s="429"/>
      <c r="TAD51" s="429"/>
      <c r="TAE51" s="429"/>
      <c r="TAF51" s="429"/>
      <c r="TAG51" s="429"/>
      <c r="TAH51" s="429"/>
      <c r="TAI51" s="429"/>
      <c r="TAJ51" s="429"/>
      <c r="TAK51" s="429"/>
      <c r="TAL51" s="429"/>
      <c r="TAM51" s="429"/>
      <c r="TAN51" s="429"/>
      <c r="TAO51" s="429"/>
      <c r="TAP51" s="429"/>
      <c r="TAQ51" s="429"/>
      <c r="TAR51" s="429"/>
      <c r="TAS51" s="429"/>
      <c r="TAT51" s="429"/>
      <c r="TAU51" s="429"/>
      <c r="TAV51" s="429"/>
      <c r="TAW51" s="429"/>
      <c r="TAX51" s="429"/>
      <c r="TAY51" s="429"/>
      <c r="TAZ51" s="429"/>
      <c r="TBA51" s="429"/>
      <c r="TBB51" s="429"/>
      <c r="TBC51" s="429"/>
      <c r="TBD51" s="429"/>
      <c r="TBE51" s="429"/>
      <c r="TBF51" s="429"/>
      <c r="TBG51" s="429"/>
      <c r="TBH51" s="429"/>
      <c r="TBI51" s="429"/>
      <c r="TBJ51" s="429"/>
      <c r="TBK51" s="429"/>
      <c r="TBL51" s="429"/>
      <c r="TBM51" s="429"/>
      <c r="TBN51" s="429"/>
      <c r="TBO51" s="429"/>
      <c r="TBP51" s="429"/>
      <c r="TBQ51" s="429"/>
      <c r="TBR51" s="429"/>
      <c r="TBS51" s="429"/>
      <c r="TBT51" s="429"/>
      <c r="TBU51" s="429"/>
      <c r="TBV51" s="429"/>
      <c r="TBW51" s="429"/>
      <c r="TBX51" s="429"/>
      <c r="TBY51" s="429"/>
      <c r="TBZ51" s="429"/>
      <c r="TCA51" s="429"/>
      <c r="TCB51" s="429"/>
      <c r="TCC51" s="429"/>
      <c r="TCD51" s="429"/>
      <c r="TCE51" s="429"/>
      <c r="TCF51" s="429"/>
      <c r="TCG51" s="429"/>
      <c r="TCH51" s="429"/>
      <c r="TCI51" s="429"/>
      <c r="TCJ51" s="429"/>
      <c r="TCK51" s="429"/>
      <c r="TCL51" s="429"/>
      <c r="TCM51" s="429"/>
      <c r="TCN51" s="429"/>
      <c r="TCO51" s="429"/>
      <c r="TCP51" s="429"/>
      <c r="TCQ51" s="429"/>
      <c r="TCR51" s="429"/>
      <c r="TCS51" s="429"/>
      <c r="TCT51" s="429"/>
      <c r="TCU51" s="429"/>
      <c r="TCV51" s="429"/>
      <c r="TCW51" s="429"/>
      <c r="TCX51" s="429"/>
      <c r="TCY51" s="429"/>
      <c r="TCZ51" s="429"/>
      <c r="TDA51" s="429"/>
      <c r="TDB51" s="429"/>
      <c r="TDC51" s="429"/>
      <c r="TDD51" s="429"/>
      <c r="TDE51" s="429"/>
      <c r="TDF51" s="429"/>
      <c r="TDG51" s="429"/>
      <c r="TDH51" s="429"/>
      <c r="TDI51" s="429"/>
      <c r="TDJ51" s="429"/>
      <c r="TDK51" s="429"/>
      <c r="TDL51" s="429"/>
      <c r="TDM51" s="429"/>
      <c r="TDN51" s="429"/>
      <c r="TDO51" s="429"/>
      <c r="TDP51" s="429"/>
      <c r="TDQ51" s="429"/>
      <c r="TDR51" s="429"/>
      <c r="TDS51" s="429"/>
      <c r="TDT51" s="429"/>
      <c r="TDU51" s="429"/>
      <c r="TDV51" s="429"/>
      <c r="TDW51" s="429"/>
      <c r="TDX51" s="429"/>
      <c r="TDY51" s="429"/>
      <c r="TDZ51" s="429"/>
      <c r="TEA51" s="429"/>
      <c r="TEB51" s="429"/>
      <c r="TEC51" s="429"/>
      <c r="TED51" s="429"/>
      <c r="TEE51" s="429"/>
      <c r="TEF51" s="429"/>
      <c r="TEG51" s="429"/>
      <c r="TEH51" s="429"/>
      <c r="TEI51" s="429"/>
      <c r="TEJ51" s="429"/>
      <c r="TEK51" s="429"/>
      <c r="TEL51" s="429"/>
      <c r="TEM51" s="429"/>
      <c r="TEN51" s="429"/>
      <c r="TEO51" s="429"/>
      <c r="TEP51" s="429"/>
      <c r="TEQ51" s="429"/>
      <c r="TER51" s="429"/>
      <c r="TES51" s="429"/>
      <c r="TET51" s="429"/>
      <c r="TEU51" s="429"/>
      <c r="TEV51" s="429"/>
      <c r="TEW51" s="429"/>
      <c r="TEX51" s="429"/>
      <c r="TEY51" s="429"/>
      <c r="TEZ51" s="429"/>
      <c r="TFA51" s="429"/>
      <c r="TFB51" s="429"/>
      <c r="TFC51" s="429"/>
      <c r="TFD51" s="429"/>
      <c r="TFE51" s="429"/>
      <c r="TFF51" s="429"/>
      <c r="TFG51" s="429"/>
      <c r="TFH51" s="429"/>
      <c r="TFI51" s="429"/>
      <c r="TFJ51" s="429"/>
      <c r="TFK51" s="429"/>
      <c r="TFL51" s="429"/>
      <c r="TFM51" s="429"/>
      <c r="TFN51" s="429"/>
      <c r="TFO51" s="429"/>
      <c r="TFP51" s="429"/>
      <c r="TFQ51" s="429"/>
      <c r="TFR51" s="429"/>
      <c r="TFS51" s="429"/>
      <c r="TFT51" s="429"/>
      <c r="TFU51" s="429"/>
      <c r="TFV51" s="429"/>
      <c r="TFW51" s="429"/>
      <c r="TFX51" s="429"/>
      <c r="TFY51" s="429"/>
      <c r="TFZ51" s="429"/>
      <c r="TGA51" s="429"/>
      <c r="TGB51" s="429"/>
      <c r="TGC51" s="429"/>
      <c r="TGD51" s="429"/>
      <c r="TGE51" s="429"/>
      <c r="TGF51" s="429"/>
      <c r="TGG51" s="429"/>
      <c r="TGH51" s="429"/>
      <c r="TGI51" s="429"/>
      <c r="TGJ51" s="429"/>
      <c r="TGK51" s="429"/>
      <c r="TGL51" s="429"/>
      <c r="TGM51" s="429"/>
      <c r="TGN51" s="429"/>
      <c r="TGO51" s="429"/>
      <c r="TGP51" s="429"/>
      <c r="TGQ51" s="429"/>
      <c r="TGR51" s="429"/>
      <c r="TGS51" s="429"/>
      <c r="TGT51" s="429"/>
      <c r="TGU51" s="429"/>
      <c r="TGV51" s="429"/>
      <c r="TGW51" s="429"/>
      <c r="TGX51" s="429"/>
      <c r="TGY51" s="429"/>
      <c r="TGZ51" s="429"/>
      <c r="THA51" s="429"/>
      <c r="THB51" s="429"/>
      <c r="THC51" s="429"/>
      <c r="THD51" s="429"/>
      <c r="THE51" s="429"/>
      <c r="THF51" s="429"/>
      <c r="THG51" s="429"/>
      <c r="THH51" s="429"/>
      <c r="THI51" s="429"/>
      <c r="THJ51" s="429"/>
      <c r="THK51" s="429"/>
      <c r="THL51" s="429"/>
      <c r="THM51" s="429"/>
      <c r="THN51" s="429"/>
      <c r="THO51" s="429"/>
      <c r="THP51" s="429"/>
      <c r="THQ51" s="429"/>
      <c r="THR51" s="429"/>
      <c r="THS51" s="429"/>
      <c r="THT51" s="429"/>
      <c r="THU51" s="429"/>
      <c r="THV51" s="429"/>
      <c r="THW51" s="429"/>
      <c r="THX51" s="429"/>
      <c r="THY51" s="429"/>
      <c r="THZ51" s="429"/>
      <c r="TIA51" s="429"/>
      <c r="TIB51" s="429"/>
      <c r="TIC51" s="429"/>
      <c r="TID51" s="429"/>
      <c r="TIE51" s="429"/>
      <c r="TIF51" s="429"/>
      <c r="TIG51" s="429"/>
      <c r="TIH51" s="429"/>
      <c r="TII51" s="429"/>
      <c r="TIJ51" s="429"/>
      <c r="TIK51" s="429"/>
      <c r="TIL51" s="429"/>
      <c r="TIM51" s="429"/>
      <c r="TIN51" s="429"/>
      <c r="TIO51" s="429"/>
      <c r="TIP51" s="429"/>
      <c r="TIQ51" s="429"/>
      <c r="TIR51" s="429"/>
      <c r="TIS51" s="429"/>
      <c r="TIT51" s="429"/>
      <c r="TIU51" s="429"/>
      <c r="TIV51" s="429"/>
      <c r="TIW51" s="429"/>
      <c r="TIX51" s="429"/>
      <c r="TIY51" s="429"/>
      <c r="TIZ51" s="429"/>
      <c r="TJA51" s="429"/>
      <c r="TJB51" s="429"/>
      <c r="TJC51" s="429"/>
      <c r="TJD51" s="429"/>
      <c r="TJE51" s="429"/>
      <c r="TJF51" s="429"/>
      <c r="TJG51" s="429"/>
      <c r="TJH51" s="429"/>
      <c r="TJI51" s="429"/>
      <c r="TJJ51" s="429"/>
      <c r="TJK51" s="429"/>
      <c r="TJL51" s="429"/>
      <c r="TJM51" s="429"/>
      <c r="TJN51" s="429"/>
      <c r="TJO51" s="429"/>
      <c r="TJP51" s="429"/>
      <c r="TJQ51" s="429"/>
      <c r="TJR51" s="429"/>
      <c r="TJS51" s="429"/>
      <c r="TJT51" s="429"/>
      <c r="TJU51" s="429"/>
      <c r="TJV51" s="429"/>
      <c r="TJW51" s="429"/>
      <c r="TJX51" s="429"/>
      <c r="TJY51" s="429"/>
      <c r="TJZ51" s="429"/>
      <c r="TKA51" s="429"/>
      <c r="TKB51" s="429"/>
      <c r="TKC51" s="429"/>
      <c r="TKD51" s="429"/>
      <c r="TKE51" s="429"/>
      <c r="TKF51" s="429"/>
      <c r="TKG51" s="429"/>
      <c r="TKH51" s="429"/>
      <c r="TKI51" s="429"/>
      <c r="TKJ51" s="429"/>
      <c r="TKK51" s="429"/>
      <c r="TKL51" s="429"/>
      <c r="TKM51" s="429"/>
      <c r="TKN51" s="429"/>
      <c r="TKO51" s="429"/>
      <c r="TKP51" s="429"/>
      <c r="TKQ51" s="429"/>
      <c r="TKR51" s="429"/>
      <c r="TKS51" s="429"/>
      <c r="TKT51" s="429"/>
      <c r="TKU51" s="429"/>
      <c r="TKV51" s="429"/>
      <c r="TKW51" s="429"/>
      <c r="TKX51" s="429"/>
      <c r="TKY51" s="429"/>
      <c r="TKZ51" s="429"/>
      <c r="TLA51" s="429"/>
      <c r="TLB51" s="429"/>
      <c r="TLC51" s="429"/>
      <c r="TLD51" s="429"/>
      <c r="TLE51" s="429"/>
      <c r="TLF51" s="429"/>
      <c r="TLG51" s="429"/>
      <c r="TLH51" s="429"/>
      <c r="TLI51" s="429"/>
      <c r="TLJ51" s="429"/>
      <c r="TLK51" s="429"/>
      <c r="TLL51" s="429"/>
      <c r="TLM51" s="429"/>
      <c r="TLN51" s="429"/>
      <c r="TLO51" s="429"/>
      <c r="TLP51" s="429"/>
      <c r="TLQ51" s="429"/>
      <c r="TLR51" s="429"/>
      <c r="TLS51" s="429"/>
      <c r="TLT51" s="429"/>
      <c r="TLU51" s="429"/>
      <c r="TLV51" s="429"/>
      <c r="TLW51" s="429"/>
      <c r="TLX51" s="429"/>
      <c r="TLY51" s="429"/>
      <c r="TLZ51" s="429"/>
      <c r="TMA51" s="429"/>
      <c r="TMB51" s="429"/>
      <c r="TMC51" s="429"/>
      <c r="TMD51" s="429"/>
      <c r="TME51" s="429"/>
      <c r="TMF51" s="429"/>
      <c r="TMG51" s="429"/>
      <c r="TMH51" s="429"/>
      <c r="TMI51" s="429"/>
      <c r="TMJ51" s="429"/>
      <c r="TMK51" s="429"/>
      <c r="TML51" s="429"/>
      <c r="TMM51" s="429"/>
      <c r="TMN51" s="429"/>
      <c r="TMO51" s="429"/>
      <c r="TMP51" s="429"/>
      <c r="TMQ51" s="429"/>
      <c r="TMR51" s="429"/>
      <c r="TMS51" s="429"/>
      <c r="TMT51" s="429"/>
      <c r="TMU51" s="429"/>
      <c r="TMV51" s="429"/>
      <c r="TMW51" s="429"/>
      <c r="TMX51" s="429"/>
      <c r="TMY51" s="429"/>
      <c r="TMZ51" s="429"/>
      <c r="TNA51" s="429"/>
      <c r="TNB51" s="429"/>
      <c r="TNC51" s="429"/>
      <c r="TND51" s="429"/>
      <c r="TNE51" s="429"/>
      <c r="TNF51" s="429"/>
      <c r="TNG51" s="429"/>
      <c r="TNH51" s="429"/>
      <c r="TNI51" s="429"/>
      <c r="TNJ51" s="429"/>
      <c r="TNK51" s="429"/>
      <c r="TNL51" s="429"/>
      <c r="TNM51" s="429"/>
      <c r="TNN51" s="429"/>
      <c r="TNO51" s="429"/>
      <c r="TNP51" s="429"/>
      <c r="TNQ51" s="429"/>
      <c r="TNR51" s="429"/>
      <c r="TNS51" s="429"/>
      <c r="TNT51" s="429"/>
      <c r="TNU51" s="429"/>
      <c r="TNV51" s="429"/>
      <c r="TNW51" s="429"/>
      <c r="TNX51" s="429"/>
      <c r="TNY51" s="429"/>
      <c r="TNZ51" s="429"/>
      <c r="TOA51" s="429"/>
      <c r="TOB51" s="429"/>
      <c r="TOC51" s="429"/>
      <c r="TOD51" s="429"/>
      <c r="TOE51" s="429"/>
      <c r="TOF51" s="429"/>
      <c r="TOG51" s="429"/>
      <c r="TOH51" s="429"/>
      <c r="TOI51" s="429"/>
      <c r="TOJ51" s="429"/>
      <c r="TOK51" s="429"/>
      <c r="TOL51" s="429"/>
      <c r="TOM51" s="429"/>
      <c r="TON51" s="429"/>
      <c r="TOO51" s="429"/>
      <c r="TOP51" s="429"/>
      <c r="TOQ51" s="429"/>
      <c r="TOR51" s="429"/>
      <c r="TOS51" s="429"/>
      <c r="TOT51" s="429"/>
      <c r="TOU51" s="429"/>
      <c r="TOV51" s="429"/>
      <c r="TOW51" s="429"/>
      <c r="TOX51" s="429"/>
      <c r="TOY51" s="429"/>
      <c r="TOZ51" s="429"/>
      <c r="TPA51" s="429"/>
      <c r="TPB51" s="429"/>
      <c r="TPC51" s="429"/>
      <c r="TPD51" s="429"/>
      <c r="TPE51" s="429"/>
      <c r="TPF51" s="429"/>
      <c r="TPG51" s="429"/>
      <c r="TPH51" s="429"/>
      <c r="TPI51" s="429"/>
      <c r="TPJ51" s="429"/>
      <c r="TPK51" s="429"/>
      <c r="TPL51" s="429"/>
      <c r="TPM51" s="429"/>
      <c r="TPN51" s="429"/>
      <c r="TPO51" s="429"/>
      <c r="TPP51" s="429"/>
      <c r="TPQ51" s="429"/>
      <c r="TPR51" s="429"/>
      <c r="TPS51" s="429"/>
      <c r="TPT51" s="429"/>
      <c r="TPU51" s="429"/>
      <c r="TPV51" s="429"/>
      <c r="TPW51" s="429"/>
      <c r="TPX51" s="429"/>
      <c r="TPY51" s="429"/>
      <c r="TPZ51" s="429"/>
      <c r="TQA51" s="429"/>
      <c r="TQB51" s="429"/>
      <c r="TQC51" s="429"/>
      <c r="TQD51" s="429"/>
      <c r="TQE51" s="429"/>
      <c r="TQF51" s="429"/>
      <c r="TQG51" s="429"/>
      <c r="TQH51" s="429"/>
      <c r="TQI51" s="429"/>
      <c r="TQJ51" s="429"/>
      <c r="TQK51" s="429"/>
      <c r="TQL51" s="429"/>
      <c r="TQM51" s="429"/>
      <c r="TQN51" s="429"/>
      <c r="TQO51" s="429"/>
      <c r="TQP51" s="429"/>
      <c r="TQQ51" s="429"/>
      <c r="TQR51" s="429"/>
      <c r="TQS51" s="429"/>
      <c r="TQT51" s="429"/>
      <c r="TQU51" s="429"/>
      <c r="TQV51" s="429"/>
      <c r="TQW51" s="429"/>
      <c r="TQX51" s="429"/>
      <c r="TQY51" s="429"/>
      <c r="TQZ51" s="429"/>
      <c r="TRA51" s="429"/>
      <c r="TRB51" s="429"/>
      <c r="TRC51" s="429"/>
      <c r="TRD51" s="429"/>
      <c r="TRE51" s="429"/>
      <c r="TRF51" s="429"/>
      <c r="TRG51" s="429"/>
      <c r="TRH51" s="429"/>
      <c r="TRI51" s="429"/>
      <c r="TRJ51" s="429"/>
      <c r="TRK51" s="429"/>
      <c r="TRL51" s="429"/>
      <c r="TRM51" s="429"/>
      <c r="TRN51" s="429"/>
      <c r="TRO51" s="429"/>
      <c r="TRP51" s="429"/>
      <c r="TRQ51" s="429"/>
      <c r="TRR51" s="429"/>
      <c r="TRS51" s="429"/>
      <c r="TRT51" s="429"/>
      <c r="TRU51" s="429"/>
      <c r="TRV51" s="429"/>
      <c r="TRW51" s="429"/>
      <c r="TRX51" s="429"/>
      <c r="TRY51" s="429"/>
      <c r="TRZ51" s="429"/>
      <c r="TSA51" s="429"/>
      <c r="TSB51" s="429"/>
      <c r="TSC51" s="429"/>
      <c r="TSD51" s="429"/>
      <c r="TSE51" s="429"/>
      <c r="TSF51" s="429"/>
      <c r="TSG51" s="429"/>
      <c r="TSH51" s="429"/>
      <c r="TSI51" s="429"/>
      <c r="TSJ51" s="429"/>
      <c r="TSK51" s="429"/>
      <c r="TSL51" s="429"/>
      <c r="TSM51" s="429"/>
      <c r="TSN51" s="429"/>
      <c r="TSO51" s="429"/>
      <c r="TSP51" s="429"/>
      <c r="TSQ51" s="429"/>
      <c r="TSR51" s="429"/>
      <c r="TSS51" s="429"/>
      <c r="TST51" s="429"/>
      <c r="TSU51" s="429"/>
      <c r="TSV51" s="429"/>
      <c r="TSW51" s="429"/>
      <c r="TSX51" s="429"/>
      <c r="TSY51" s="429"/>
      <c r="TSZ51" s="429"/>
      <c r="TTA51" s="429"/>
      <c r="TTB51" s="429"/>
      <c r="TTC51" s="429"/>
      <c r="TTD51" s="429"/>
      <c r="TTE51" s="429"/>
      <c r="TTF51" s="429"/>
      <c r="TTG51" s="429"/>
      <c r="TTH51" s="429"/>
      <c r="TTI51" s="429"/>
      <c r="TTJ51" s="429"/>
      <c r="TTK51" s="429"/>
      <c r="TTL51" s="429"/>
      <c r="TTM51" s="429"/>
      <c r="TTN51" s="429"/>
      <c r="TTO51" s="429"/>
      <c r="TTP51" s="429"/>
      <c r="TTQ51" s="429"/>
      <c r="TTR51" s="429"/>
      <c r="TTS51" s="429"/>
      <c r="TTT51" s="429"/>
      <c r="TTU51" s="429"/>
      <c r="TTV51" s="429"/>
      <c r="TTW51" s="429"/>
      <c r="TTX51" s="429"/>
      <c r="TTY51" s="429"/>
      <c r="TTZ51" s="429"/>
      <c r="TUA51" s="429"/>
      <c r="TUB51" s="429"/>
      <c r="TUC51" s="429"/>
      <c r="TUD51" s="429"/>
      <c r="TUE51" s="429"/>
      <c r="TUF51" s="429"/>
      <c r="TUG51" s="429"/>
      <c r="TUH51" s="429"/>
      <c r="TUI51" s="429"/>
      <c r="TUJ51" s="429"/>
      <c r="TUK51" s="429"/>
      <c r="TUL51" s="429"/>
      <c r="TUM51" s="429"/>
      <c r="TUN51" s="429"/>
      <c r="TUO51" s="429"/>
      <c r="TUP51" s="429"/>
      <c r="TUQ51" s="429"/>
      <c r="TUR51" s="429"/>
      <c r="TUS51" s="429"/>
      <c r="TUT51" s="429"/>
      <c r="TUU51" s="429"/>
      <c r="TUV51" s="429"/>
      <c r="TUW51" s="429"/>
      <c r="TUX51" s="429"/>
      <c r="TUY51" s="429"/>
      <c r="TUZ51" s="429"/>
      <c r="TVA51" s="429"/>
      <c r="TVB51" s="429"/>
      <c r="TVC51" s="429"/>
      <c r="TVD51" s="429"/>
      <c r="TVE51" s="429"/>
      <c r="TVF51" s="429"/>
      <c r="TVG51" s="429"/>
      <c r="TVH51" s="429"/>
      <c r="TVI51" s="429"/>
      <c r="TVJ51" s="429"/>
      <c r="TVK51" s="429"/>
      <c r="TVL51" s="429"/>
      <c r="TVM51" s="429"/>
      <c r="TVN51" s="429"/>
      <c r="TVO51" s="429"/>
      <c r="TVP51" s="429"/>
      <c r="TVQ51" s="429"/>
      <c r="TVR51" s="429"/>
      <c r="TVS51" s="429"/>
      <c r="TVT51" s="429"/>
      <c r="TVU51" s="429"/>
      <c r="TVV51" s="429"/>
      <c r="TVW51" s="429"/>
      <c r="TVX51" s="429"/>
      <c r="TVY51" s="429"/>
      <c r="TVZ51" s="429"/>
      <c r="TWA51" s="429"/>
      <c r="TWB51" s="429"/>
      <c r="TWC51" s="429"/>
      <c r="TWD51" s="429"/>
      <c r="TWE51" s="429"/>
      <c r="TWF51" s="429"/>
      <c r="TWG51" s="429"/>
      <c r="TWH51" s="429"/>
      <c r="TWI51" s="429"/>
      <c r="TWJ51" s="429"/>
      <c r="TWK51" s="429"/>
      <c r="TWL51" s="429"/>
      <c r="TWM51" s="429"/>
      <c r="TWN51" s="429"/>
      <c r="TWO51" s="429"/>
      <c r="TWP51" s="429"/>
      <c r="TWQ51" s="429"/>
      <c r="TWR51" s="429"/>
      <c r="TWS51" s="429"/>
      <c r="TWT51" s="429"/>
      <c r="TWU51" s="429"/>
      <c r="TWV51" s="429"/>
      <c r="TWW51" s="429"/>
      <c r="TWX51" s="429"/>
      <c r="TWY51" s="429"/>
      <c r="TWZ51" s="429"/>
      <c r="TXA51" s="429"/>
      <c r="TXB51" s="429"/>
      <c r="TXC51" s="429"/>
      <c r="TXD51" s="429"/>
      <c r="TXE51" s="429"/>
      <c r="TXF51" s="429"/>
      <c r="TXG51" s="429"/>
      <c r="TXH51" s="429"/>
      <c r="TXI51" s="429"/>
      <c r="TXJ51" s="429"/>
      <c r="TXK51" s="429"/>
      <c r="TXL51" s="429"/>
      <c r="TXM51" s="429"/>
      <c r="TXN51" s="429"/>
      <c r="TXO51" s="429"/>
      <c r="TXP51" s="429"/>
      <c r="TXQ51" s="429"/>
      <c r="TXR51" s="429"/>
      <c r="TXS51" s="429"/>
      <c r="TXT51" s="429"/>
      <c r="TXU51" s="429"/>
      <c r="TXV51" s="429"/>
      <c r="TXW51" s="429"/>
      <c r="TXX51" s="429"/>
      <c r="TXY51" s="429"/>
      <c r="TXZ51" s="429"/>
      <c r="TYA51" s="429"/>
      <c r="TYB51" s="429"/>
      <c r="TYC51" s="429"/>
      <c r="TYD51" s="429"/>
      <c r="TYE51" s="429"/>
      <c r="TYF51" s="429"/>
      <c r="TYG51" s="429"/>
      <c r="TYH51" s="429"/>
      <c r="TYI51" s="429"/>
      <c r="TYJ51" s="429"/>
      <c r="TYK51" s="429"/>
      <c r="TYL51" s="429"/>
      <c r="TYM51" s="429"/>
      <c r="TYN51" s="429"/>
      <c r="TYO51" s="429"/>
      <c r="TYP51" s="429"/>
      <c r="TYQ51" s="429"/>
      <c r="TYR51" s="429"/>
      <c r="TYS51" s="429"/>
      <c r="TYT51" s="429"/>
      <c r="TYU51" s="429"/>
      <c r="TYV51" s="429"/>
      <c r="TYW51" s="429"/>
      <c r="TYX51" s="429"/>
      <c r="TYY51" s="429"/>
      <c r="TYZ51" s="429"/>
      <c r="TZA51" s="429"/>
      <c r="TZB51" s="429"/>
      <c r="TZC51" s="429"/>
      <c r="TZD51" s="429"/>
      <c r="TZE51" s="429"/>
      <c r="TZF51" s="429"/>
      <c r="TZG51" s="429"/>
      <c r="TZH51" s="429"/>
      <c r="TZI51" s="429"/>
      <c r="TZJ51" s="429"/>
      <c r="TZK51" s="429"/>
      <c r="TZL51" s="429"/>
      <c r="TZM51" s="429"/>
      <c r="TZN51" s="429"/>
      <c r="TZO51" s="429"/>
      <c r="TZP51" s="429"/>
      <c r="TZQ51" s="429"/>
      <c r="TZR51" s="429"/>
      <c r="TZS51" s="429"/>
      <c r="TZT51" s="429"/>
      <c r="TZU51" s="429"/>
      <c r="TZV51" s="429"/>
      <c r="TZW51" s="429"/>
      <c r="TZX51" s="429"/>
      <c r="TZY51" s="429"/>
      <c r="TZZ51" s="429"/>
      <c r="UAA51" s="429"/>
      <c r="UAB51" s="429"/>
      <c r="UAC51" s="429"/>
      <c r="UAD51" s="429"/>
      <c r="UAE51" s="429"/>
      <c r="UAF51" s="429"/>
      <c r="UAG51" s="429"/>
      <c r="UAH51" s="429"/>
      <c r="UAI51" s="429"/>
      <c r="UAJ51" s="429"/>
      <c r="UAK51" s="429"/>
      <c r="UAL51" s="429"/>
      <c r="UAM51" s="429"/>
      <c r="UAN51" s="429"/>
      <c r="UAO51" s="429"/>
      <c r="UAP51" s="429"/>
      <c r="UAQ51" s="429"/>
      <c r="UAR51" s="429"/>
      <c r="UAS51" s="429"/>
      <c r="UAT51" s="429"/>
      <c r="UAU51" s="429"/>
      <c r="UAV51" s="429"/>
      <c r="UAW51" s="429"/>
      <c r="UAX51" s="429"/>
      <c r="UAY51" s="429"/>
      <c r="UAZ51" s="429"/>
      <c r="UBA51" s="429"/>
      <c r="UBB51" s="429"/>
      <c r="UBC51" s="429"/>
      <c r="UBD51" s="429"/>
      <c r="UBE51" s="429"/>
      <c r="UBF51" s="429"/>
      <c r="UBG51" s="429"/>
      <c r="UBH51" s="429"/>
      <c r="UBI51" s="429"/>
      <c r="UBJ51" s="429"/>
      <c r="UBK51" s="429"/>
      <c r="UBL51" s="429"/>
      <c r="UBM51" s="429"/>
      <c r="UBN51" s="429"/>
      <c r="UBO51" s="429"/>
      <c r="UBP51" s="429"/>
      <c r="UBQ51" s="429"/>
      <c r="UBR51" s="429"/>
      <c r="UBS51" s="429"/>
      <c r="UBT51" s="429"/>
      <c r="UBU51" s="429"/>
      <c r="UBV51" s="429"/>
      <c r="UBW51" s="429"/>
      <c r="UBX51" s="429"/>
      <c r="UBY51" s="429"/>
      <c r="UBZ51" s="429"/>
      <c r="UCA51" s="429"/>
      <c r="UCB51" s="429"/>
      <c r="UCC51" s="429"/>
      <c r="UCD51" s="429"/>
      <c r="UCE51" s="429"/>
      <c r="UCF51" s="429"/>
      <c r="UCG51" s="429"/>
      <c r="UCH51" s="429"/>
      <c r="UCI51" s="429"/>
      <c r="UCJ51" s="429"/>
      <c r="UCK51" s="429"/>
      <c r="UCL51" s="429"/>
      <c r="UCM51" s="429"/>
      <c r="UCN51" s="429"/>
      <c r="UCO51" s="429"/>
      <c r="UCP51" s="429"/>
      <c r="UCQ51" s="429"/>
      <c r="UCR51" s="429"/>
      <c r="UCS51" s="429"/>
      <c r="UCT51" s="429"/>
      <c r="UCU51" s="429"/>
      <c r="UCV51" s="429"/>
      <c r="UCW51" s="429"/>
      <c r="UCX51" s="429"/>
      <c r="UCY51" s="429"/>
      <c r="UCZ51" s="429"/>
      <c r="UDA51" s="429"/>
      <c r="UDB51" s="429"/>
      <c r="UDC51" s="429"/>
      <c r="UDD51" s="429"/>
      <c r="UDE51" s="429"/>
      <c r="UDF51" s="429"/>
      <c r="UDG51" s="429"/>
      <c r="UDH51" s="429"/>
      <c r="UDI51" s="429"/>
      <c r="UDJ51" s="429"/>
      <c r="UDK51" s="429"/>
      <c r="UDL51" s="429"/>
      <c r="UDM51" s="429"/>
      <c r="UDN51" s="429"/>
      <c r="UDO51" s="429"/>
      <c r="UDP51" s="429"/>
      <c r="UDQ51" s="429"/>
      <c r="UDR51" s="429"/>
      <c r="UDS51" s="429"/>
      <c r="UDT51" s="429"/>
      <c r="UDU51" s="429"/>
      <c r="UDV51" s="429"/>
      <c r="UDW51" s="429"/>
      <c r="UDX51" s="429"/>
      <c r="UDY51" s="429"/>
      <c r="UDZ51" s="429"/>
      <c r="UEA51" s="429"/>
      <c r="UEB51" s="429"/>
      <c r="UEC51" s="429"/>
      <c r="UED51" s="429"/>
      <c r="UEE51" s="429"/>
      <c r="UEF51" s="429"/>
      <c r="UEG51" s="429"/>
      <c r="UEH51" s="429"/>
      <c r="UEI51" s="429"/>
      <c r="UEJ51" s="429"/>
      <c r="UEK51" s="429"/>
      <c r="UEL51" s="429"/>
      <c r="UEM51" s="429"/>
      <c r="UEN51" s="429"/>
      <c r="UEO51" s="429"/>
      <c r="UEP51" s="429"/>
      <c r="UEQ51" s="429"/>
      <c r="UER51" s="429"/>
      <c r="UES51" s="429"/>
      <c r="UET51" s="429"/>
      <c r="UEU51" s="429"/>
      <c r="UEV51" s="429"/>
      <c r="UEW51" s="429"/>
      <c r="UEX51" s="429"/>
      <c r="UEY51" s="429"/>
      <c r="UEZ51" s="429"/>
      <c r="UFA51" s="429"/>
      <c r="UFB51" s="429"/>
      <c r="UFC51" s="429"/>
      <c r="UFD51" s="429"/>
      <c r="UFE51" s="429"/>
      <c r="UFF51" s="429"/>
      <c r="UFG51" s="429"/>
      <c r="UFH51" s="429"/>
      <c r="UFI51" s="429"/>
      <c r="UFJ51" s="429"/>
      <c r="UFK51" s="429"/>
      <c r="UFL51" s="429"/>
      <c r="UFM51" s="429"/>
      <c r="UFN51" s="429"/>
      <c r="UFO51" s="429"/>
      <c r="UFP51" s="429"/>
      <c r="UFQ51" s="429"/>
      <c r="UFR51" s="429"/>
      <c r="UFS51" s="429"/>
      <c r="UFT51" s="429"/>
      <c r="UFU51" s="429"/>
      <c r="UFV51" s="429"/>
      <c r="UFW51" s="429"/>
      <c r="UFX51" s="429"/>
      <c r="UFY51" s="429"/>
      <c r="UFZ51" s="429"/>
      <c r="UGA51" s="429"/>
      <c r="UGB51" s="429"/>
      <c r="UGC51" s="429"/>
      <c r="UGD51" s="429"/>
      <c r="UGE51" s="429"/>
      <c r="UGF51" s="429"/>
      <c r="UGG51" s="429"/>
      <c r="UGH51" s="429"/>
      <c r="UGI51" s="429"/>
      <c r="UGJ51" s="429"/>
      <c r="UGK51" s="429"/>
      <c r="UGL51" s="429"/>
      <c r="UGM51" s="429"/>
      <c r="UGN51" s="429"/>
      <c r="UGO51" s="429"/>
      <c r="UGP51" s="429"/>
      <c r="UGQ51" s="429"/>
      <c r="UGR51" s="429"/>
      <c r="UGS51" s="429"/>
      <c r="UGT51" s="429"/>
      <c r="UGU51" s="429"/>
      <c r="UGV51" s="429"/>
      <c r="UGW51" s="429"/>
      <c r="UGX51" s="429"/>
      <c r="UGY51" s="429"/>
      <c r="UGZ51" s="429"/>
      <c r="UHA51" s="429"/>
      <c r="UHB51" s="429"/>
      <c r="UHC51" s="429"/>
      <c r="UHD51" s="429"/>
      <c r="UHE51" s="429"/>
      <c r="UHF51" s="429"/>
      <c r="UHG51" s="429"/>
      <c r="UHH51" s="429"/>
      <c r="UHI51" s="429"/>
      <c r="UHJ51" s="429"/>
      <c r="UHK51" s="429"/>
      <c r="UHL51" s="429"/>
      <c r="UHM51" s="429"/>
      <c r="UHN51" s="429"/>
      <c r="UHO51" s="429"/>
      <c r="UHP51" s="429"/>
      <c r="UHQ51" s="429"/>
      <c r="UHR51" s="429"/>
      <c r="UHS51" s="429"/>
      <c r="UHT51" s="429"/>
      <c r="UHU51" s="429"/>
      <c r="UHV51" s="429"/>
      <c r="UHW51" s="429"/>
      <c r="UHX51" s="429"/>
      <c r="UHY51" s="429"/>
      <c r="UHZ51" s="429"/>
      <c r="UIA51" s="429"/>
      <c r="UIB51" s="429"/>
      <c r="UIC51" s="429"/>
      <c r="UID51" s="429"/>
      <c r="UIE51" s="429"/>
      <c r="UIF51" s="429"/>
      <c r="UIG51" s="429"/>
      <c r="UIH51" s="429"/>
      <c r="UII51" s="429"/>
      <c r="UIJ51" s="429"/>
      <c r="UIK51" s="429"/>
      <c r="UIL51" s="429"/>
      <c r="UIM51" s="429"/>
      <c r="UIN51" s="429"/>
      <c r="UIO51" s="429"/>
      <c r="UIP51" s="429"/>
      <c r="UIQ51" s="429"/>
      <c r="UIR51" s="429"/>
      <c r="UIS51" s="429"/>
      <c r="UIT51" s="429"/>
      <c r="UIU51" s="429"/>
      <c r="UIV51" s="429"/>
      <c r="UIW51" s="429"/>
      <c r="UIX51" s="429"/>
      <c r="UIY51" s="429"/>
      <c r="UIZ51" s="429"/>
      <c r="UJA51" s="429"/>
      <c r="UJB51" s="429"/>
      <c r="UJC51" s="429"/>
      <c r="UJD51" s="429"/>
      <c r="UJE51" s="429"/>
      <c r="UJF51" s="429"/>
      <c r="UJG51" s="429"/>
      <c r="UJH51" s="429"/>
      <c r="UJI51" s="429"/>
      <c r="UJJ51" s="429"/>
      <c r="UJK51" s="429"/>
      <c r="UJL51" s="429"/>
      <c r="UJM51" s="429"/>
      <c r="UJN51" s="429"/>
      <c r="UJO51" s="429"/>
      <c r="UJP51" s="429"/>
      <c r="UJQ51" s="429"/>
      <c r="UJR51" s="429"/>
      <c r="UJS51" s="429"/>
      <c r="UJT51" s="429"/>
      <c r="UJU51" s="429"/>
      <c r="UJV51" s="429"/>
      <c r="UJW51" s="429"/>
      <c r="UJX51" s="429"/>
      <c r="UJY51" s="429"/>
      <c r="UJZ51" s="429"/>
      <c r="UKA51" s="429"/>
      <c r="UKB51" s="429"/>
      <c r="UKC51" s="429"/>
      <c r="UKD51" s="429"/>
      <c r="UKE51" s="429"/>
      <c r="UKF51" s="429"/>
      <c r="UKG51" s="429"/>
      <c r="UKH51" s="429"/>
      <c r="UKI51" s="429"/>
      <c r="UKJ51" s="429"/>
      <c r="UKK51" s="429"/>
      <c r="UKL51" s="429"/>
      <c r="UKM51" s="429"/>
      <c r="UKN51" s="429"/>
      <c r="UKO51" s="429"/>
      <c r="UKP51" s="429"/>
      <c r="UKQ51" s="429"/>
      <c r="UKR51" s="429"/>
      <c r="UKS51" s="429"/>
      <c r="UKT51" s="429"/>
      <c r="UKU51" s="429"/>
      <c r="UKV51" s="429"/>
      <c r="UKW51" s="429"/>
      <c r="UKX51" s="429"/>
      <c r="UKY51" s="429"/>
      <c r="UKZ51" s="429"/>
      <c r="ULA51" s="429"/>
      <c r="ULB51" s="429"/>
      <c r="ULC51" s="429"/>
      <c r="ULD51" s="429"/>
      <c r="ULE51" s="429"/>
      <c r="ULF51" s="429"/>
      <c r="ULG51" s="429"/>
      <c r="ULH51" s="429"/>
      <c r="ULI51" s="429"/>
      <c r="ULJ51" s="429"/>
      <c r="ULK51" s="429"/>
      <c r="ULL51" s="429"/>
      <c r="ULM51" s="429"/>
      <c r="ULN51" s="429"/>
      <c r="ULO51" s="429"/>
      <c r="ULP51" s="429"/>
      <c r="ULQ51" s="429"/>
      <c r="ULR51" s="429"/>
      <c r="ULS51" s="429"/>
      <c r="ULT51" s="429"/>
      <c r="ULU51" s="429"/>
      <c r="ULV51" s="429"/>
      <c r="ULW51" s="429"/>
      <c r="ULX51" s="429"/>
      <c r="ULY51" s="429"/>
      <c r="ULZ51" s="429"/>
      <c r="UMA51" s="429"/>
      <c r="UMB51" s="429"/>
      <c r="UMC51" s="429"/>
      <c r="UMD51" s="429"/>
      <c r="UME51" s="429"/>
      <c r="UMF51" s="429"/>
      <c r="UMG51" s="429"/>
      <c r="UMH51" s="429"/>
      <c r="UMI51" s="429"/>
      <c r="UMJ51" s="429"/>
      <c r="UMK51" s="429"/>
      <c r="UML51" s="429"/>
      <c r="UMM51" s="429"/>
      <c r="UMN51" s="429"/>
      <c r="UMO51" s="429"/>
      <c r="UMP51" s="429"/>
      <c r="UMQ51" s="429"/>
      <c r="UMR51" s="429"/>
      <c r="UMS51" s="429"/>
      <c r="UMT51" s="429"/>
      <c r="UMU51" s="429"/>
      <c r="UMV51" s="429"/>
      <c r="UMW51" s="429"/>
      <c r="UMX51" s="429"/>
      <c r="UMY51" s="429"/>
      <c r="UMZ51" s="429"/>
      <c r="UNA51" s="429"/>
      <c r="UNB51" s="429"/>
      <c r="UNC51" s="429"/>
      <c r="UND51" s="429"/>
      <c r="UNE51" s="429"/>
      <c r="UNF51" s="429"/>
      <c r="UNG51" s="429"/>
      <c r="UNH51" s="429"/>
      <c r="UNI51" s="429"/>
      <c r="UNJ51" s="429"/>
      <c r="UNK51" s="429"/>
      <c r="UNL51" s="429"/>
      <c r="UNM51" s="429"/>
      <c r="UNN51" s="429"/>
      <c r="UNO51" s="429"/>
      <c r="UNP51" s="429"/>
      <c r="UNQ51" s="429"/>
      <c r="UNR51" s="429"/>
      <c r="UNS51" s="429"/>
      <c r="UNT51" s="429"/>
      <c r="UNU51" s="429"/>
      <c r="UNV51" s="429"/>
      <c r="UNW51" s="429"/>
      <c r="UNX51" s="429"/>
      <c r="UNY51" s="429"/>
      <c r="UNZ51" s="429"/>
      <c r="UOA51" s="429"/>
      <c r="UOB51" s="429"/>
      <c r="UOC51" s="429"/>
      <c r="UOD51" s="429"/>
      <c r="UOE51" s="429"/>
      <c r="UOF51" s="429"/>
      <c r="UOG51" s="429"/>
      <c r="UOH51" s="429"/>
      <c r="UOI51" s="429"/>
      <c r="UOJ51" s="429"/>
      <c r="UOK51" s="429"/>
      <c r="UOL51" s="429"/>
      <c r="UOM51" s="429"/>
      <c r="UON51" s="429"/>
      <c r="UOO51" s="429"/>
      <c r="UOP51" s="429"/>
      <c r="UOQ51" s="429"/>
      <c r="UOR51" s="429"/>
      <c r="UOS51" s="429"/>
      <c r="UOT51" s="429"/>
      <c r="UOU51" s="429"/>
      <c r="UOV51" s="429"/>
      <c r="UOW51" s="429"/>
      <c r="UOX51" s="429"/>
      <c r="UOY51" s="429"/>
      <c r="UOZ51" s="429"/>
      <c r="UPA51" s="429"/>
      <c r="UPB51" s="429"/>
      <c r="UPC51" s="429"/>
      <c r="UPD51" s="429"/>
      <c r="UPE51" s="429"/>
      <c r="UPF51" s="429"/>
      <c r="UPG51" s="429"/>
      <c r="UPH51" s="429"/>
      <c r="UPI51" s="429"/>
      <c r="UPJ51" s="429"/>
      <c r="UPK51" s="429"/>
      <c r="UPL51" s="429"/>
      <c r="UPM51" s="429"/>
      <c r="UPN51" s="429"/>
      <c r="UPO51" s="429"/>
      <c r="UPP51" s="429"/>
      <c r="UPQ51" s="429"/>
      <c r="UPR51" s="429"/>
      <c r="UPS51" s="429"/>
      <c r="UPT51" s="429"/>
      <c r="UPU51" s="429"/>
      <c r="UPV51" s="429"/>
      <c r="UPW51" s="429"/>
      <c r="UPX51" s="429"/>
      <c r="UPY51" s="429"/>
      <c r="UPZ51" s="429"/>
      <c r="UQA51" s="429"/>
      <c r="UQB51" s="429"/>
      <c r="UQC51" s="429"/>
      <c r="UQD51" s="429"/>
      <c r="UQE51" s="429"/>
      <c r="UQF51" s="429"/>
      <c r="UQG51" s="429"/>
      <c r="UQH51" s="429"/>
      <c r="UQI51" s="429"/>
      <c r="UQJ51" s="429"/>
      <c r="UQK51" s="429"/>
      <c r="UQL51" s="429"/>
      <c r="UQM51" s="429"/>
      <c r="UQN51" s="429"/>
      <c r="UQO51" s="429"/>
      <c r="UQP51" s="429"/>
      <c r="UQQ51" s="429"/>
      <c r="UQR51" s="429"/>
      <c r="UQS51" s="429"/>
      <c r="UQT51" s="429"/>
      <c r="UQU51" s="429"/>
      <c r="UQV51" s="429"/>
      <c r="UQW51" s="429"/>
      <c r="UQX51" s="429"/>
      <c r="UQY51" s="429"/>
      <c r="UQZ51" s="429"/>
      <c r="URA51" s="429"/>
      <c r="URB51" s="429"/>
      <c r="URC51" s="429"/>
      <c r="URD51" s="429"/>
      <c r="URE51" s="429"/>
      <c r="URF51" s="429"/>
      <c r="URG51" s="429"/>
      <c r="URH51" s="429"/>
      <c r="URI51" s="429"/>
      <c r="URJ51" s="429"/>
      <c r="URK51" s="429"/>
      <c r="URL51" s="429"/>
      <c r="URM51" s="429"/>
      <c r="URN51" s="429"/>
      <c r="URO51" s="429"/>
      <c r="URP51" s="429"/>
      <c r="URQ51" s="429"/>
      <c r="URR51" s="429"/>
      <c r="URS51" s="429"/>
      <c r="URT51" s="429"/>
      <c r="URU51" s="429"/>
      <c r="URV51" s="429"/>
      <c r="URW51" s="429"/>
      <c r="URX51" s="429"/>
      <c r="URY51" s="429"/>
      <c r="URZ51" s="429"/>
      <c r="USA51" s="429"/>
      <c r="USB51" s="429"/>
      <c r="USC51" s="429"/>
      <c r="USD51" s="429"/>
      <c r="USE51" s="429"/>
      <c r="USF51" s="429"/>
      <c r="USG51" s="429"/>
      <c r="USH51" s="429"/>
      <c r="USI51" s="429"/>
      <c r="USJ51" s="429"/>
      <c r="USK51" s="429"/>
      <c r="USL51" s="429"/>
      <c r="USM51" s="429"/>
      <c r="USN51" s="429"/>
      <c r="USO51" s="429"/>
      <c r="USP51" s="429"/>
      <c r="USQ51" s="429"/>
      <c r="USR51" s="429"/>
      <c r="USS51" s="429"/>
      <c r="UST51" s="429"/>
      <c r="USU51" s="429"/>
      <c r="USV51" s="429"/>
      <c r="USW51" s="429"/>
      <c r="USX51" s="429"/>
      <c r="USY51" s="429"/>
      <c r="USZ51" s="429"/>
      <c r="UTA51" s="429"/>
      <c r="UTB51" s="429"/>
      <c r="UTC51" s="429"/>
      <c r="UTD51" s="429"/>
      <c r="UTE51" s="429"/>
      <c r="UTF51" s="429"/>
      <c r="UTG51" s="429"/>
      <c r="UTH51" s="429"/>
      <c r="UTI51" s="429"/>
      <c r="UTJ51" s="429"/>
      <c r="UTK51" s="429"/>
      <c r="UTL51" s="429"/>
      <c r="UTM51" s="429"/>
      <c r="UTN51" s="429"/>
      <c r="UTO51" s="429"/>
      <c r="UTP51" s="429"/>
      <c r="UTQ51" s="429"/>
      <c r="UTR51" s="429"/>
      <c r="UTS51" s="429"/>
      <c r="UTT51" s="429"/>
      <c r="UTU51" s="429"/>
      <c r="UTV51" s="429"/>
      <c r="UTW51" s="429"/>
      <c r="UTX51" s="429"/>
      <c r="UTY51" s="429"/>
      <c r="UTZ51" s="429"/>
      <c r="UUA51" s="429"/>
      <c r="UUB51" s="429"/>
      <c r="UUC51" s="429"/>
      <c r="UUD51" s="429"/>
      <c r="UUE51" s="429"/>
      <c r="UUF51" s="429"/>
      <c r="UUG51" s="429"/>
      <c r="UUH51" s="429"/>
      <c r="UUI51" s="429"/>
      <c r="UUJ51" s="429"/>
      <c r="UUK51" s="429"/>
      <c r="UUL51" s="429"/>
      <c r="UUM51" s="429"/>
      <c r="UUN51" s="429"/>
      <c r="UUO51" s="429"/>
      <c r="UUP51" s="429"/>
      <c r="UUQ51" s="429"/>
      <c r="UUR51" s="429"/>
      <c r="UUS51" s="429"/>
      <c r="UUT51" s="429"/>
      <c r="UUU51" s="429"/>
      <c r="UUV51" s="429"/>
      <c r="UUW51" s="429"/>
      <c r="UUX51" s="429"/>
      <c r="UUY51" s="429"/>
      <c r="UUZ51" s="429"/>
      <c r="UVA51" s="429"/>
      <c r="UVB51" s="429"/>
      <c r="UVC51" s="429"/>
      <c r="UVD51" s="429"/>
      <c r="UVE51" s="429"/>
      <c r="UVF51" s="429"/>
      <c r="UVG51" s="429"/>
      <c r="UVH51" s="429"/>
      <c r="UVI51" s="429"/>
      <c r="UVJ51" s="429"/>
      <c r="UVK51" s="429"/>
      <c r="UVL51" s="429"/>
      <c r="UVM51" s="429"/>
      <c r="UVN51" s="429"/>
      <c r="UVO51" s="429"/>
      <c r="UVP51" s="429"/>
      <c r="UVQ51" s="429"/>
      <c r="UVR51" s="429"/>
      <c r="UVS51" s="429"/>
      <c r="UVT51" s="429"/>
      <c r="UVU51" s="429"/>
      <c r="UVV51" s="429"/>
      <c r="UVW51" s="429"/>
      <c r="UVX51" s="429"/>
      <c r="UVY51" s="429"/>
      <c r="UVZ51" s="429"/>
      <c r="UWA51" s="429"/>
      <c r="UWB51" s="429"/>
      <c r="UWC51" s="429"/>
      <c r="UWD51" s="429"/>
      <c r="UWE51" s="429"/>
      <c r="UWF51" s="429"/>
      <c r="UWG51" s="429"/>
      <c r="UWH51" s="429"/>
      <c r="UWI51" s="429"/>
      <c r="UWJ51" s="429"/>
      <c r="UWK51" s="429"/>
      <c r="UWL51" s="429"/>
      <c r="UWM51" s="429"/>
      <c r="UWN51" s="429"/>
      <c r="UWO51" s="429"/>
      <c r="UWP51" s="429"/>
      <c r="UWQ51" s="429"/>
      <c r="UWR51" s="429"/>
      <c r="UWS51" s="429"/>
      <c r="UWT51" s="429"/>
      <c r="UWU51" s="429"/>
      <c r="UWV51" s="429"/>
      <c r="UWW51" s="429"/>
      <c r="UWX51" s="429"/>
      <c r="UWY51" s="429"/>
      <c r="UWZ51" s="429"/>
      <c r="UXA51" s="429"/>
      <c r="UXB51" s="429"/>
      <c r="UXC51" s="429"/>
      <c r="UXD51" s="429"/>
      <c r="UXE51" s="429"/>
      <c r="UXF51" s="429"/>
      <c r="UXG51" s="429"/>
      <c r="UXH51" s="429"/>
      <c r="UXI51" s="429"/>
      <c r="UXJ51" s="429"/>
      <c r="UXK51" s="429"/>
      <c r="UXL51" s="429"/>
      <c r="UXM51" s="429"/>
      <c r="UXN51" s="429"/>
      <c r="UXO51" s="429"/>
      <c r="UXP51" s="429"/>
      <c r="UXQ51" s="429"/>
      <c r="UXR51" s="429"/>
      <c r="UXS51" s="429"/>
      <c r="UXT51" s="429"/>
      <c r="UXU51" s="429"/>
      <c r="UXV51" s="429"/>
      <c r="UXW51" s="429"/>
      <c r="UXX51" s="429"/>
      <c r="UXY51" s="429"/>
      <c r="UXZ51" s="429"/>
      <c r="UYA51" s="429"/>
      <c r="UYB51" s="429"/>
      <c r="UYC51" s="429"/>
      <c r="UYD51" s="429"/>
      <c r="UYE51" s="429"/>
      <c r="UYF51" s="429"/>
      <c r="UYG51" s="429"/>
      <c r="UYH51" s="429"/>
      <c r="UYI51" s="429"/>
      <c r="UYJ51" s="429"/>
      <c r="UYK51" s="429"/>
      <c r="UYL51" s="429"/>
      <c r="UYM51" s="429"/>
      <c r="UYN51" s="429"/>
      <c r="UYO51" s="429"/>
      <c r="UYP51" s="429"/>
      <c r="UYQ51" s="429"/>
      <c r="UYR51" s="429"/>
      <c r="UYS51" s="429"/>
      <c r="UYT51" s="429"/>
      <c r="UYU51" s="429"/>
      <c r="UYV51" s="429"/>
      <c r="UYW51" s="429"/>
      <c r="UYX51" s="429"/>
      <c r="UYY51" s="429"/>
      <c r="UYZ51" s="429"/>
      <c r="UZA51" s="429"/>
      <c r="UZB51" s="429"/>
      <c r="UZC51" s="429"/>
      <c r="UZD51" s="429"/>
      <c r="UZE51" s="429"/>
      <c r="UZF51" s="429"/>
      <c r="UZG51" s="429"/>
      <c r="UZH51" s="429"/>
      <c r="UZI51" s="429"/>
      <c r="UZJ51" s="429"/>
      <c r="UZK51" s="429"/>
      <c r="UZL51" s="429"/>
      <c r="UZM51" s="429"/>
      <c r="UZN51" s="429"/>
      <c r="UZO51" s="429"/>
      <c r="UZP51" s="429"/>
      <c r="UZQ51" s="429"/>
      <c r="UZR51" s="429"/>
      <c r="UZS51" s="429"/>
      <c r="UZT51" s="429"/>
      <c r="UZU51" s="429"/>
      <c r="UZV51" s="429"/>
      <c r="UZW51" s="429"/>
      <c r="UZX51" s="429"/>
      <c r="UZY51" s="429"/>
      <c r="UZZ51" s="429"/>
      <c r="VAA51" s="429"/>
      <c r="VAB51" s="429"/>
      <c r="VAC51" s="429"/>
      <c r="VAD51" s="429"/>
      <c r="VAE51" s="429"/>
      <c r="VAF51" s="429"/>
      <c r="VAG51" s="429"/>
      <c r="VAH51" s="429"/>
      <c r="VAI51" s="429"/>
      <c r="VAJ51" s="429"/>
      <c r="VAK51" s="429"/>
      <c r="VAL51" s="429"/>
      <c r="VAM51" s="429"/>
      <c r="VAN51" s="429"/>
      <c r="VAO51" s="429"/>
      <c r="VAP51" s="429"/>
      <c r="VAQ51" s="429"/>
      <c r="VAR51" s="429"/>
      <c r="VAS51" s="429"/>
      <c r="VAT51" s="429"/>
      <c r="VAU51" s="429"/>
      <c r="VAV51" s="429"/>
      <c r="VAW51" s="429"/>
      <c r="VAX51" s="429"/>
      <c r="VAY51" s="429"/>
      <c r="VAZ51" s="429"/>
      <c r="VBA51" s="429"/>
      <c r="VBB51" s="429"/>
      <c r="VBC51" s="429"/>
      <c r="VBD51" s="429"/>
      <c r="VBE51" s="429"/>
      <c r="VBF51" s="429"/>
      <c r="VBG51" s="429"/>
      <c r="VBH51" s="429"/>
      <c r="VBI51" s="429"/>
      <c r="VBJ51" s="429"/>
      <c r="VBK51" s="429"/>
      <c r="VBL51" s="429"/>
      <c r="VBM51" s="429"/>
      <c r="VBN51" s="429"/>
      <c r="VBO51" s="429"/>
      <c r="VBP51" s="429"/>
      <c r="VBQ51" s="429"/>
      <c r="VBR51" s="429"/>
      <c r="VBS51" s="429"/>
      <c r="VBT51" s="429"/>
      <c r="VBU51" s="429"/>
      <c r="VBV51" s="429"/>
      <c r="VBW51" s="429"/>
      <c r="VBX51" s="429"/>
      <c r="VBY51" s="429"/>
      <c r="VBZ51" s="429"/>
      <c r="VCA51" s="429"/>
      <c r="VCB51" s="429"/>
      <c r="VCC51" s="429"/>
      <c r="VCD51" s="429"/>
      <c r="VCE51" s="429"/>
      <c r="VCF51" s="429"/>
      <c r="VCG51" s="429"/>
      <c r="VCH51" s="429"/>
      <c r="VCI51" s="429"/>
      <c r="VCJ51" s="429"/>
      <c r="VCK51" s="429"/>
      <c r="VCL51" s="429"/>
      <c r="VCM51" s="429"/>
      <c r="VCN51" s="429"/>
      <c r="VCO51" s="429"/>
      <c r="VCP51" s="429"/>
      <c r="VCQ51" s="429"/>
      <c r="VCR51" s="429"/>
      <c r="VCS51" s="429"/>
      <c r="VCT51" s="429"/>
      <c r="VCU51" s="429"/>
      <c r="VCV51" s="429"/>
      <c r="VCW51" s="429"/>
      <c r="VCX51" s="429"/>
      <c r="VCY51" s="429"/>
      <c r="VCZ51" s="429"/>
      <c r="VDA51" s="429"/>
      <c r="VDB51" s="429"/>
      <c r="VDC51" s="429"/>
      <c r="VDD51" s="429"/>
      <c r="VDE51" s="429"/>
      <c r="VDF51" s="429"/>
      <c r="VDG51" s="429"/>
      <c r="VDH51" s="429"/>
      <c r="VDI51" s="429"/>
      <c r="VDJ51" s="429"/>
      <c r="VDK51" s="429"/>
      <c r="VDL51" s="429"/>
      <c r="VDM51" s="429"/>
      <c r="VDN51" s="429"/>
      <c r="VDO51" s="429"/>
      <c r="VDP51" s="429"/>
      <c r="VDQ51" s="429"/>
      <c r="VDR51" s="429"/>
      <c r="VDS51" s="429"/>
      <c r="VDT51" s="429"/>
      <c r="VDU51" s="429"/>
      <c r="VDV51" s="429"/>
      <c r="VDW51" s="429"/>
      <c r="VDX51" s="429"/>
      <c r="VDY51" s="429"/>
      <c r="VDZ51" s="429"/>
      <c r="VEA51" s="429"/>
      <c r="VEB51" s="429"/>
      <c r="VEC51" s="429"/>
      <c r="VED51" s="429"/>
      <c r="VEE51" s="429"/>
      <c r="VEF51" s="429"/>
      <c r="VEG51" s="429"/>
      <c r="VEH51" s="429"/>
      <c r="VEI51" s="429"/>
      <c r="VEJ51" s="429"/>
      <c r="VEK51" s="429"/>
      <c r="VEL51" s="429"/>
      <c r="VEM51" s="429"/>
      <c r="VEN51" s="429"/>
      <c r="VEO51" s="429"/>
      <c r="VEP51" s="429"/>
      <c r="VEQ51" s="429"/>
      <c r="VER51" s="429"/>
      <c r="VES51" s="429"/>
      <c r="VET51" s="429"/>
      <c r="VEU51" s="429"/>
      <c r="VEV51" s="429"/>
      <c r="VEW51" s="429"/>
      <c r="VEX51" s="429"/>
      <c r="VEY51" s="429"/>
      <c r="VEZ51" s="429"/>
      <c r="VFA51" s="429"/>
      <c r="VFB51" s="429"/>
      <c r="VFC51" s="429"/>
      <c r="VFD51" s="429"/>
      <c r="VFE51" s="429"/>
      <c r="VFF51" s="429"/>
      <c r="VFG51" s="429"/>
      <c r="VFH51" s="429"/>
      <c r="VFI51" s="429"/>
      <c r="VFJ51" s="429"/>
      <c r="VFK51" s="429"/>
      <c r="VFL51" s="429"/>
      <c r="VFM51" s="429"/>
      <c r="VFN51" s="429"/>
      <c r="VFO51" s="429"/>
      <c r="VFP51" s="429"/>
      <c r="VFQ51" s="429"/>
      <c r="VFR51" s="429"/>
      <c r="VFS51" s="429"/>
      <c r="VFT51" s="429"/>
      <c r="VFU51" s="429"/>
      <c r="VFV51" s="429"/>
      <c r="VFW51" s="429"/>
      <c r="VFX51" s="429"/>
      <c r="VFY51" s="429"/>
      <c r="VFZ51" s="429"/>
      <c r="VGA51" s="429"/>
      <c r="VGB51" s="429"/>
      <c r="VGC51" s="429"/>
      <c r="VGD51" s="429"/>
      <c r="VGE51" s="429"/>
      <c r="VGF51" s="429"/>
      <c r="VGG51" s="429"/>
      <c r="VGH51" s="429"/>
      <c r="VGI51" s="429"/>
      <c r="VGJ51" s="429"/>
      <c r="VGK51" s="429"/>
      <c r="VGL51" s="429"/>
      <c r="VGM51" s="429"/>
      <c r="VGN51" s="429"/>
      <c r="VGO51" s="429"/>
      <c r="VGP51" s="429"/>
      <c r="VGQ51" s="429"/>
      <c r="VGR51" s="429"/>
      <c r="VGS51" s="429"/>
      <c r="VGT51" s="429"/>
      <c r="VGU51" s="429"/>
      <c r="VGV51" s="429"/>
      <c r="VGW51" s="429"/>
      <c r="VGX51" s="429"/>
      <c r="VGY51" s="429"/>
      <c r="VGZ51" s="429"/>
      <c r="VHA51" s="429"/>
      <c r="VHB51" s="429"/>
      <c r="VHC51" s="429"/>
      <c r="VHD51" s="429"/>
      <c r="VHE51" s="429"/>
      <c r="VHF51" s="429"/>
      <c r="VHG51" s="429"/>
      <c r="VHH51" s="429"/>
      <c r="VHI51" s="429"/>
      <c r="VHJ51" s="429"/>
      <c r="VHK51" s="429"/>
      <c r="VHL51" s="429"/>
      <c r="VHM51" s="429"/>
      <c r="VHN51" s="429"/>
      <c r="VHO51" s="429"/>
      <c r="VHP51" s="429"/>
      <c r="VHQ51" s="429"/>
      <c r="VHR51" s="429"/>
      <c r="VHS51" s="429"/>
      <c r="VHT51" s="429"/>
      <c r="VHU51" s="429"/>
      <c r="VHV51" s="429"/>
      <c r="VHW51" s="429"/>
      <c r="VHX51" s="429"/>
      <c r="VHY51" s="429"/>
      <c r="VHZ51" s="429"/>
      <c r="VIA51" s="429"/>
      <c r="VIB51" s="429"/>
      <c r="VIC51" s="429"/>
      <c r="VID51" s="429"/>
      <c r="VIE51" s="429"/>
      <c r="VIF51" s="429"/>
      <c r="VIG51" s="429"/>
      <c r="VIH51" s="429"/>
      <c r="VII51" s="429"/>
      <c r="VIJ51" s="429"/>
      <c r="VIK51" s="429"/>
      <c r="VIL51" s="429"/>
      <c r="VIM51" s="429"/>
      <c r="VIN51" s="429"/>
      <c r="VIO51" s="429"/>
      <c r="VIP51" s="429"/>
      <c r="VIQ51" s="429"/>
      <c r="VIR51" s="429"/>
      <c r="VIS51" s="429"/>
      <c r="VIT51" s="429"/>
      <c r="VIU51" s="429"/>
      <c r="VIV51" s="429"/>
      <c r="VIW51" s="429"/>
      <c r="VIX51" s="429"/>
      <c r="VIY51" s="429"/>
      <c r="VIZ51" s="429"/>
      <c r="VJA51" s="429"/>
      <c r="VJB51" s="429"/>
      <c r="VJC51" s="429"/>
      <c r="VJD51" s="429"/>
      <c r="VJE51" s="429"/>
      <c r="VJF51" s="429"/>
      <c r="VJG51" s="429"/>
      <c r="VJH51" s="429"/>
      <c r="VJI51" s="429"/>
      <c r="VJJ51" s="429"/>
      <c r="VJK51" s="429"/>
      <c r="VJL51" s="429"/>
      <c r="VJM51" s="429"/>
      <c r="VJN51" s="429"/>
      <c r="VJO51" s="429"/>
      <c r="VJP51" s="429"/>
      <c r="VJQ51" s="429"/>
      <c r="VJR51" s="429"/>
      <c r="VJS51" s="429"/>
      <c r="VJT51" s="429"/>
      <c r="VJU51" s="429"/>
      <c r="VJV51" s="429"/>
      <c r="VJW51" s="429"/>
      <c r="VJX51" s="429"/>
      <c r="VJY51" s="429"/>
      <c r="VJZ51" s="429"/>
      <c r="VKA51" s="429"/>
      <c r="VKB51" s="429"/>
      <c r="VKC51" s="429"/>
      <c r="VKD51" s="429"/>
      <c r="VKE51" s="429"/>
      <c r="VKF51" s="429"/>
      <c r="VKG51" s="429"/>
      <c r="VKH51" s="429"/>
      <c r="VKI51" s="429"/>
      <c r="VKJ51" s="429"/>
      <c r="VKK51" s="429"/>
      <c r="VKL51" s="429"/>
      <c r="VKM51" s="429"/>
      <c r="VKN51" s="429"/>
      <c r="VKO51" s="429"/>
      <c r="VKP51" s="429"/>
      <c r="VKQ51" s="429"/>
      <c r="VKR51" s="429"/>
      <c r="VKS51" s="429"/>
      <c r="VKT51" s="429"/>
      <c r="VKU51" s="429"/>
      <c r="VKV51" s="429"/>
      <c r="VKW51" s="429"/>
      <c r="VKX51" s="429"/>
      <c r="VKY51" s="429"/>
      <c r="VKZ51" s="429"/>
      <c r="VLA51" s="429"/>
      <c r="VLB51" s="429"/>
      <c r="VLC51" s="429"/>
      <c r="VLD51" s="429"/>
      <c r="VLE51" s="429"/>
      <c r="VLF51" s="429"/>
      <c r="VLG51" s="429"/>
      <c r="VLH51" s="429"/>
      <c r="VLI51" s="429"/>
      <c r="VLJ51" s="429"/>
      <c r="VLK51" s="429"/>
      <c r="VLL51" s="429"/>
      <c r="VLM51" s="429"/>
      <c r="VLN51" s="429"/>
      <c r="VLO51" s="429"/>
      <c r="VLP51" s="429"/>
      <c r="VLQ51" s="429"/>
      <c r="VLR51" s="429"/>
      <c r="VLS51" s="429"/>
      <c r="VLT51" s="429"/>
      <c r="VLU51" s="429"/>
      <c r="VLV51" s="429"/>
      <c r="VLW51" s="429"/>
      <c r="VLX51" s="429"/>
      <c r="VLY51" s="429"/>
      <c r="VLZ51" s="429"/>
      <c r="VMA51" s="429"/>
      <c r="VMB51" s="429"/>
      <c r="VMC51" s="429"/>
      <c r="VMD51" s="429"/>
      <c r="VME51" s="429"/>
      <c r="VMF51" s="429"/>
      <c r="VMG51" s="429"/>
      <c r="VMH51" s="429"/>
      <c r="VMI51" s="429"/>
      <c r="VMJ51" s="429"/>
      <c r="VMK51" s="429"/>
      <c r="VML51" s="429"/>
      <c r="VMM51" s="429"/>
      <c r="VMN51" s="429"/>
      <c r="VMO51" s="429"/>
      <c r="VMP51" s="429"/>
      <c r="VMQ51" s="429"/>
      <c r="VMR51" s="429"/>
      <c r="VMS51" s="429"/>
      <c r="VMT51" s="429"/>
      <c r="VMU51" s="429"/>
      <c r="VMV51" s="429"/>
      <c r="VMW51" s="429"/>
      <c r="VMX51" s="429"/>
      <c r="VMY51" s="429"/>
      <c r="VMZ51" s="429"/>
      <c r="VNA51" s="429"/>
      <c r="VNB51" s="429"/>
      <c r="VNC51" s="429"/>
      <c r="VND51" s="429"/>
      <c r="VNE51" s="429"/>
      <c r="VNF51" s="429"/>
      <c r="VNG51" s="429"/>
      <c r="VNH51" s="429"/>
      <c r="VNI51" s="429"/>
      <c r="VNJ51" s="429"/>
      <c r="VNK51" s="429"/>
      <c r="VNL51" s="429"/>
      <c r="VNM51" s="429"/>
      <c r="VNN51" s="429"/>
      <c r="VNO51" s="429"/>
      <c r="VNP51" s="429"/>
      <c r="VNQ51" s="429"/>
      <c r="VNR51" s="429"/>
      <c r="VNS51" s="429"/>
      <c r="VNT51" s="429"/>
      <c r="VNU51" s="429"/>
      <c r="VNV51" s="429"/>
      <c r="VNW51" s="429"/>
      <c r="VNX51" s="429"/>
      <c r="VNY51" s="429"/>
      <c r="VNZ51" s="429"/>
      <c r="VOA51" s="429"/>
      <c r="VOB51" s="429"/>
      <c r="VOC51" s="429"/>
      <c r="VOD51" s="429"/>
      <c r="VOE51" s="429"/>
      <c r="VOF51" s="429"/>
      <c r="VOG51" s="429"/>
      <c r="VOH51" s="429"/>
      <c r="VOI51" s="429"/>
      <c r="VOJ51" s="429"/>
      <c r="VOK51" s="429"/>
      <c r="VOL51" s="429"/>
      <c r="VOM51" s="429"/>
      <c r="VON51" s="429"/>
      <c r="VOO51" s="429"/>
      <c r="VOP51" s="429"/>
      <c r="VOQ51" s="429"/>
      <c r="VOR51" s="429"/>
      <c r="VOS51" s="429"/>
      <c r="VOT51" s="429"/>
      <c r="VOU51" s="429"/>
      <c r="VOV51" s="429"/>
      <c r="VOW51" s="429"/>
      <c r="VOX51" s="429"/>
      <c r="VOY51" s="429"/>
      <c r="VOZ51" s="429"/>
      <c r="VPA51" s="429"/>
      <c r="VPB51" s="429"/>
      <c r="VPC51" s="429"/>
      <c r="VPD51" s="429"/>
      <c r="VPE51" s="429"/>
      <c r="VPF51" s="429"/>
      <c r="VPG51" s="429"/>
      <c r="VPH51" s="429"/>
      <c r="VPI51" s="429"/>
      <c r="VPJ51" s="429"/>
      <c r="VPK51" s="429"/>
      <c r="VPL51" s="429"/>
      <c r="VPM51" s="429"/>
      <c r="VPN51" s="429"/>
      <c r="VPO51" s="429"/>
      <c r="VPP51" s="429"/>
      <c r="VPQ51" s="429"/>
      <c r="VPR51" s="429"/>
      <c r="VPS51" s="429"/>
      <c r="VPT51" s="429"/>
      <c r="VPU51" s="429"/>
      <c r="VPV51" s="429"/>
      <c r="VPW51" s="429"/>
      <c r="VPX51" s="429"/>
      <c r="VPY51" s="429"/>
      <c r="VPZ51" s="429"/>
      <c r="VQA51" s="429"/>
      <c r="VQB51" s="429"/>
      <c r="VQC51" s="429"/>
      <c r="VQD51" s="429"/>
      <c r="VQE51" s="429"/>
      <c r="VQF51" s="429"/>
      <c r="VQG51" s="429"/>
      <c r="VQH51" s="429"/>
      <c r="VQI51" s="429"/>
      <c r="VQJ51" s="429"/>
      <c r="VQK51" s="429"/>
      <c r="VQL51" s="429"/>
      <c r="VQM51" s="429"/>
      <c r="VQN51" s="429"/>
      <c r="VQO51" s="429"/>
      <c r="VQP51" s="429"/>
      <c r="VQQ51" s="429"/>
      <c r="VQR51" s="429"/>
      <c r="VQS51" s="429"/>
      <c r="VQT51" s="429"/>
      <c r="VQU51" s="429"/>
      <c r="VQV51" s="429"/>
      <c r="VQW51" s="429"/>
      <c r="VQX51" s="429"/>
      <c r="VQY51" s="429"/>
      <c r="VQZ51" s="429"/>
      <c r="VRA51" s="429"/>
      <c r="VRB51" s="429"/>
      <c r="VRC51" s="429"/>
      <c r="VRD51" s="429"/>
      <c r="VRE51" s="429"/>
      <c r="VRF51" s="429"/>
      <c r="VRG51" s="429"/>
      <c r="VRH51" s="429"/>
      <c r="VRI51" s="429"/>
      <c r="VRJ51" s="429"/>
      <c r="VRK51" s="429"/>
      <c r="VRL51" s="429"/>
      <c r="VRM51" s="429"/>
      <c r="VRN51" s="429"/>
      <c r="VRO51" s="429"/>
      <c r="VRP51" s="429"/>
      <c r="VRQ51" s="429"/>
      <c r="VRR51" s="429"/>
      <c r="VRS51" s="429"/>
      <c r="VRT51" s="429"/>
      <c r="VRU51" s="429"/>
      <c r="VRV51" s="429"/>
      <c r="VRW51" s="429"/>
      <c r="VRX51" s="429"/>
      <c r="VRY51" s="429"/>
      <c r="VRZ51" s="429"/>
      <c r="VSA51" s="429"/>
      <c r="VSB51" s="429"/>
      <c r="VSC51" s="429"/>
      <c r="VSD51" s="429"/>
      <c r="VSE51" s="429"/>
      <c r="VSF51" s="429"/>
      <c r="VSG51" s="429"/>
      <c r="VSH51" s="429"/>
      <c r="VSI51" s="429"/>
      <c r="VSJ51" s="429"/>
      <c r="VSK51" s="429"/>
      <c r="VSL51" s="429"/>
      <c r="VSM51" s="429"/>
      <c r="VSN51" s="429"/>
      <c r="VSO51" s="429"/>
      <c r="VSP51" s="429"/>
      <c r="VSQ51" s="429"/>
      <c r="VSR51" s="429"/>
      <c r="VSS51" s="429"/>
      <c r="VST51" s="429"/>
      <c r="VSU51" s="429"/>
      <c r="VSV51" s="429"/>
      <c r="VSW51" s="429"/>
      <c r="VSX51" s="429"/>
      <c r="VSY51" s="429"/>
      <c r="VSZ51" s="429"/>
      <c r="VTA51" s="429"/>
      <c r="VTB51" s="429"/>
      <c r="VTC51" s="429"/>
      <c r="VTD51" s="429"/>
      <c r="VTE51" s="429"/>
      <c r="VTF51" s="429"/>
      <c r="VTG51" s="429"/>
      <c r="VTH51" s="429"/>
      <c r="VTI51" s="429"/>
      <c r="VTJ51" s="429"/>
      <c r="VTK51" s="429"/>
      <c r="VTL51" s="429"/>
      <c r="VTM51" s="429"/>
      <c r="VTN51" s="429"/>
      <c r="VTO51" s="429"/>
      <c r="VTP51" s="429"/>
      <c r="VTQ51" s="429"/>
      <c r="VTR51" s="429"/>
      <c r="VTS51" s="429"/>
      <c r="VTT51" s="429"/>
      <c r="VTU51" s="429"/>
      <c r="VTV51" s="429"/>
      <c r="VTW51" s="429"/>
      <c r="VTX51" s="429"/>
      <c r="VTY51" s="429"/>
      <c r="VTZ51" s="429"/>
      <c r="VUA51" s="429"/>
      <c r="VUB51" s="429"/>
      <c r="VUC51" s="429"/>
      <c r="VUD51" s="429"/>
      <c r="VUE51" s="429"/>
      <c r="VUF51" s="429"/>
      <c r="VUG51" s="429"/>
      <c r="VUH51" s="429"/>
      <c r="VUI51" s="429"/>
      <c r="VUJ51" s="429"/>
      <c r="VUK51" s="429"/>
      <c r="VUL51" s="429"/>
      <c r="VUM51" s="429"/>
      <c r="VUN51" s="429"/>
      <c r="VUO51" s="429"/>
      <c r="VUP51" s="429"/>
      <c r="VUQ51" s="429"/>
      <c r="VUR51" s="429"/>
      <c r="VUS51" s="429"/>
      <c r="VUT51" s="429"/>
      <c r="VUU51" s="429"/>
      <c r="VUV51" s="429"/>
      <c r="VUW51" s="429"/>
      <c r="VUX51" s="429"/>
      <c r="VUY51" s="429"/>
      <c r="VUZ51" s="429"/>
      <c r="VVA51" s="429"/>
      <c r="VVB51" s="429"/>
      <c r="VVC51" s="429"/>
      <c r="VVD51" s="429"/>
      <c r="VVE51" s="429"/>
      <c r="VVF51" s="429"/>
      <c r="VVG51" s="429"/>
      <c r="VVH51" s="429"/>
      <c r="VVI51" s="429"/>
      <c r="VVJ51" s="429"/>
      <c r="VVK51" s="429"/>
      <c r="VVL51" s="429"/>
      <c r="VVM51" s="429"/>
      <c r="VVN51" s="429"/>
      <c r="VVO51" s="429"/>
      <c r="VVP51" s="429"/>
      <c r="VVQ51" s="429"/>
      <c r="VVR51" s="429"/>
      <c r="VVS51" s="429"/>
      <c r="VVT51" s="429"/>
      <c r="VVU51" s="429"/>
      <c r="VVV51" s="429"/>
      <c r="VVW51" s="429"/>
      <c r="VVX51" s="429"/>
      <c r="VVY51" s="429"/>
      <c r="VVZ51" s="429"/>
      <c r="VWA51" s="429"/>
      <c r="VWB51" s="429"/>
      <c r="VWC51" s="429"/>
      <c r="VWD51" s="429"/>
      <c r="VWE51" s="429"/>
      <c r="VWF51" s="429"/>
      <c r="VWG51" s="429"/>
      <c r="VWH51" s="429"/>
      <c r="VWI51" s="429"/>
      <c r="VWJ51" s="429"/>
      <c r="VWK51" s="429"/>
      <c r="VWL51" s="429"/>
      <c r="VWM51" s="429"/>
      <c r="VWN51" s="429"/>
      <c r="VWO51" s="429"/>
      <c r="VWP51" s="429"/>
      <c r="VWQ51" s="429"/>
      <c r="VWR51" s="429"/>
      <c r="VWS51" s="429"/>
      <c r="VWT51" s="429"/>
      <c r="VWU51" s="429"/>
      <c r="VWV51" s="429"/>
      <c r="VWW51" s="429"/>
      <c r="VWX51" s="429"/>
      <c r="VWY51" s="429"/>
      <c r="VWZ51" s="429"/>
      <c r="VXA51" s="429"/>
      <c r="VXB51" s="429"/>
      <c r="VXC51" s="429"/>
      <c r="VXD51" s="429"/>
      <c r="VXE51" s="429"/>
      <c r="VXF51" s="429"/>
      <c r="VXG51" s="429"/>
      <c r="VXH51" s="429"/>
      <c r="VXI51" s="429"/>
      <c r="VXJ51" s="429"/>
      <c r="VXK51" s="429"/>
      <c r="VXL51" s="429"/>
      <c r="VXM51" s="429"/>
      <c r="VXN51" s="429"/>
      <c r="VXO51" s="429"/>
      <c r="VXP51" s="429"/>
      <c r="VXQ51" s="429"/>
      <c r="VXR51" s="429"/>
      <c r="VXS51" s="429"/>
      <c r="VXT51" s="429"/>
      <c r="VXU51" s="429"/>
      <c r="VXV51" s="429"/>
      <c r="VXW51" s="429"/>
      <c r="VXX51" s="429"/>
      <c r="VXY51" s="429"/>
      <c r="VXZ51" s="429"/>
      <c r="VYA51" s="429"/>
      <c r="VYB51" s="429"/>
      <c r="VYC51" s="429"/>
      <c r="VYD51" s="429"/>
      <c r="VYE51" s="429"/>
      <c r="VYF51" s="429"/>
      <c r="VYG51" s="429"/>
      <c r="VYH51" s="429"/>
      <c r="VYI51" s="429"/>
      <c r="VYJ51" s="429"/>
      <c r="VYK51" s="429"/>
      <c r="VYL51" s="429"/>
      <c r="VYM51" s="429"/>
      <c r="VYN51" s="429"/>
      <c r="VYO51" s="429"/>
      <c r="VYP51" s="429"/>
      <c r="VYQ51" s="429"/>
      <c r="VYR51" s="429"/>
      <c r="VYS51" s="429"/>
      <c r="VYT51" s="429"/>
      <c r="VYU51" s="429"/>
      <c r="VYV51" s="429"/>
      <c r="VYW51" s="429"/>
      <c r="VYX51" s="429"/>
      <c r="VYY51" s="429"/>
      <c r="VYZ51" s="429"/>
      <c r="VZA51" s="429"/>
      <c r="VZB51" s="429"/>
      <c r="VZC51" s="429"/>
      <c r="VZD51" s="429"/>
      <c r="VZE51" s="429"/>
      <c r="VZF51" s="429"/>
      <c r="VZG51" s="429"/>
      <c r="VZH51" s="429"/>
      <c r="VZI51" s="429"/>
      <c r="VZJ51" s="429"/>
      <c r="VZK51" s="429"/>
      <c r="VZL51" s="429"/>
      <c r="VZM51" s="429"/>
      <c r="VZN51" s="429"/>
      <c r="VZO51" s="429"/>
      <c r="VZP51" s="429"/>
      <c r="VZQ51" s="429"/>
      <c r="VZR51" s="429"/>
      <c r="VZS51" s="429"/>
      <c r="VZT51" s="429"/>
      <c r="VZU51" s="429"/>
      <c r="VZV51" s="429"/>
      <c r="VZW51" s="429"/>
      <c r="VZX51" s="429"/>
      <c r="VZY51" s="429"/>
      <c r="VZZ51" s="429"/>
      <c r="WAA51" s="429"/>
      <c r="WAB51" s="429"/>
      <c r="WAC51" s="429"/>
      <c r="WAD51" s="429"/>
      <c r="WAE51" s="429"/>
      <c r="WAF51" s="429"/>
      <c r="WAG51" s="429"/>
      <c r="WAH51" s="429"/>
      <c r="WAI51" s="429"/>
      <c r="WAJ51" s="429"/>
      <c r="WAK51" s="429"/>
      <c r="WAL51" s="429"/>
      <c r="WAM51" s="429"/>
      <c r="WAN51" s="429"/>
      <c r="WAO51" s="429"/>
      <c r="WAP51" s="429"/>
      <c r="WAQ51" s="429"/>
      <c r="WAR51" s="429"/>
      <c r="WAS51" s="429"/>
      <c r="WAT51" s="429"/>
      <c r="WAU51" s="429"/>
      <c r="WAV51" s="429"/>
      <c r="WAW51" s="429"/>
      <c r="WAX51" s="429"/>
      <c r="WAY51" s="429"/>
      <c r="WAZ51" s="429"/>
      <c r="WBA51" s="429"/>
      <c r="WBB51" s="429"/>
      <c r="WBC51" s="429"/>
      <c r="WBD51" s="429"/>
      <c r="WBE51" s="429"/>
      <c r="WBF51" s="429"/>
      <c r="WBG51" s="429"/>
      <c r="WBH51" s="429"/>
      <c r="WBI51" s="429"/>
      <c r="WBJ51" s="429"/>
      <c r="WBK51" s="429"/>
      <c r="WBL51" s="429"/>
      <c r="WBM51" s="429"/>
      <c r="WBN51" s="429"/>
      <c r="WBO51" s="429"/>
      <c r="WBP51" s="429"/>
      <c r="WBQ51" s="429"/>
      <c r="WBR51" s="429"/>
      <c r="WBS51" s="429"/>
      <c r="WBT51" s="429"/>
      <c r="WBU51" s="429"/>
      <c r="WBV51" s="429"/>
      <c r="WBW51" s="429"/>
      <c r="WBX51" s="429"/>
      <c r="WBY51" s="429"/>
      <c r="WBZ51" s="429"/>
      <c r="WCA51" s="429"/>
      <c r="WCB51" s="429"/>
      <c r="WCC51" s="429"/>
      <c r="WCD51" s="429"/>
      <c r="WCE51" s="429"/>
      <c r="WCF51" s="429"/>
      <c r="WCG51" s="429"/>
      <c r="WCH51" s="429"/>
      <c r="WCI51" s="429"/>
      <c r="WCJ51" s="429"/>
      <c r="WCK51" s="429"/>
      <c r="WCL51" s="429"/>
      <c r="WCM51" s="429"/>
      <c r="WCN51" s="429"/>
      <c r="WCO51" s="429"/>
      <c r="WCP51" s="429"/>
      <c r="WCQ51" s="429"/>
      <c r="WCR51" s="429"/>
      <c r="WCS51" s="429"/>
      <c r="WCT51" s="429"/>
      <c r="WCU51" s="429"/>
      <c r="WCV51" s="429"/>
      <c r="WCW51" s="429"/>
      <c r="WCX51" s="429"/>
      <c r="WCY51" s="429"/>
      <c r="WCZ51" s="429"/>
      <c r="WDA51" s="429"/>
      <c r="WDB51" s="429"/>
      <c r="WDC51" s="429"/>
      <c r="WDD51" s="429"/>
      <c r="WDE51" s="429"/>
      <c r="WDF51" s="429"/>
      <c r="WDG51" s="429"/>
      <c r="WDH51" s="429"/>
      <c r="WDI51" s="429"/>
      <c r="WDJ51" s="429"/>
      <c r="WDK51" s="429"/>
      <c r="WDL51" s="429"/>
      <c r="WDM51" s="429"/>
      <c r="WDN51" s="429"/>
      <c r="WDO51" s="429"/>
      <c r="WDP51" s="429"/>
      <c r="WDQ51" s="429"/>
      <c r="WDR51" s="429"/>
      <c r="WDS51" s="429"/>
      <c r="WDT51" s="429"/>
      <c r="WDU51" s="429"/>
      <c r="WDV51" s="429"/>
      <c r="WDW51" s="429"/>
      <c r="WDX51" s="429"/>
      <c r="WDY51" s="429"/>
      <c r="WDZ51" s="429"/>
      <c r="WEA51" s="429"/>
      <c r="WEB51" s="429"/>
      <c r="WEC51" s="429"/>
      <c r="WED51" s="429"/>
      <c r="WEE51" s="429"/>
      <c r="WEF51" s="429"/>
      <c r="WEG51" s="429"/>
      <c r="WEH51" s="429"/>
      <c r="WEI51" s="429"/>
      <c r="WEJ51" s="429"/>
      <c r="WEK51" s="429"/>
      <c r="WEL51" s="429"/>
      <c r="WEM51" s="429"/>
      <c r="WEN51" s="429"/>
      <c r="WEO51" s="429"/>
      <c r="WEP51" s="429"/>
      <c r="WEQ51" s="429"/>
      <c r="WER51" s="429"/>
      <c r="WES51" s="429"/>
      <c r="WET51" s="429"/>
      <c r="WEU51" s="429"/>
      <c r="WEV51" s="429"/>
      <c r="WEW51" s="429"/>
      <c r="WEX51" s="429"/>
      <c r="WEY51" s="429"/>
      <c r="WEZ51" s="429"/>
      <c r="WFA51" s="429"/>
      <c r="WFB51" s="429"/>
      <c r="WFC51" s="429"/>
      <c r="WFD51" s="429"/>
      <c r="WFE51" s="429"/>
      <c r="WFF51" s="429"/>
      <c r="WFG51" s="429"/>
      <c r="WFH51" s="429"/>
      <c r="WFI51" s="429"/>
      <c r="WFJ51" s="429"/>
      <c r="WFK51" s="429"/>
      <c r="WFL51" s="429"/>
      <c r="WFM51" s="429"/>
      <c r="WFN51" s="429"/>
      <c r="WFO51" s="429"/>
      <c r="WFP51" s="429"/>
      <c r="WFQ51" s="429"/>
      <c r="WFR51" s="429"/>
      <c r="WFS51" s="429"/>
      <c r="WFT51" s="429"/>
      <c r="WFU51" s="429"/>
      <c r="WFV51" s="429"/>
      <c r="WFW51" s="429"/>
      <c r="WFX51" s="429"/>
      <c r="WFY51" s="429"/>
      <c r="WFZ51" s="429"/>
      <c r="WGA51" s="429"/>
      <c r="WGB51" s="429"/>
      <c r="WGC51" s="429"/>
      <c r="WGD51" s="429"/>
      <c r="WGE51" s="429"/>
      <c r="WGF51" s="429"/>
      <c r="WGG51" s="429"/>
      <c r="WGH51" s="429"/>
      <c r="WGI51" s="429"/>
      <c r="WGJ51" s="429"/>
      <c r="WGK51" s="429"/>
      <c r="WGL51" s="429"/>
      <c r="WGM51" s="429"/>
      <c r="WGN51" s="429"/>
      <c r="WGO51" s="429"/>
      <c r="WGP51" s="429"/>
      <c r="WGQ51" s="429"/>
      <c r="WGR51" s="429"/>
      <c r="WGS51" s="429"/>
      <c r="WGT51" s="429"/>
      <c r="WGU51" s="429"/>
      <c r="WGV51" s="429"/>
      <c r="WGW51" s="429"/>
      <c r="WGX51" s="429"/>
      <c r="WGY51" s="429"/>
      <c r="WGZ51" s="429"/>
      <c r="WHA51" s="429"/>
      <c r="WHB51" s="429"/>
      <c r="WHC51" s="429"/>
      <c r="WHD51" s="429"/>
      <c r="WHE51" s="429"/>
      <c r="WHF51" s="429"/>
      <c r="WHG51" s="429"/>
      <c r="WHH51" s="429"/>
      <c r="WHI51" s="429"/>
      <c r="WHJ51" s="429"/>
      <c r="WHK51" s="429"/>
      <c r="WHL51" s="429"/>
      <c r="WHM51" s="429"/>
      <c r="WHN51" s="429"/>
      <c r="WHO51" s="429"/>
      <c r="WHP51" s="429"/>
      <c r="WHQ51" s="429"/>
      <c r="WHR51" s="429"/>
      <c r="WHS51" s="429"/>
      <c r="WHT51" s="429"/>
      <c r="WHU51" s="429"/>
      <c r="WHV51" s="429"/>
      <c r="WHW51" s="429"/>
      <c r="WHX51" s="429"/>
      <c r="WHY51" s="429"/>
      <c r="WHZ51" s="429"/>
      <c r="WIA51" s="429"/>
      <c r="WIB51" s="429"/>
      <c r="WIC51" s="429"/>
      <c r="WID51" s="429"/>
      <c r="WIE51" s="429"/>
      <c r="WIF51" s="429"/>
      <c r="WIG51" s="429"/>
      <c r="WIH51" s="429"/>
      <c r="WII51" s="429"/>
      <c r="WIJ51" s="429"/>
      <c r="WIK51" s="429"/>
      <c r="WIL51" s="429"/>
      <c r="WIM51" s="429"/>
      <c r="WIN51" s="429"/>
      <c r="WIO51" s="429"/>
      <c r="WIP51" s="429"/>
      <c r="WIQ51" s="429"/>
      <c r="WIR51" s="429"/>
      <c r="WIS51" s="429"/>
      <c r="WIT51" s="429"/>
      <c r="WIU51" s="429"/>
      <c r="WIV51" s="429"/>
      <c r="WIW51" s="429"/>
      <c r="WIX51" s="429"/>
      <c r="WIY51" s="429"/>
      <c r="WIZ51" s="429"/>
      <c r="WJA51" s="429"/>
      <c r="WJB51" s="429"/>
      <c r="WJC51" s="429"/>
      <c r="WJD51" s="429"/>
      <c r="WJE51" s="429"/>
      <c r="WJF51" s="429"/>
      <c r="WJG51" s="429"/>
      <c r="WJH51" s="429"/>
      <c r="WJI51" s="429"/>
      <c r="WJJ51" s="429"/>
      <c r="WJK51" s="429"/>
      <c r="WJL51" s="429"/>
      <c r="WJM51" s="429"/>
      <c r="WJN51" s="429"/>
      <c r="WJO51" s="429"/>
      <c r="WJP51" s="429"/>
      <c r="WJQ51" s="429"/>
      <c r="WJR51" s="429"/>
      <c r="WJS51" s="429"/>
      <c r="WJT51" s="429"/>
      <c r="WJU51" s="429"/>
      <c r="WJV51" s="429"/>
      <c r="WJW51" s="429"/>
      <c r="WJX51" s="429"/>
      <c r="WJY51" s="429"/>
      <c r="WJZ51" s="429"/>
      <c r="WKA51" s="429"/>
      <c r="WKB51" s="429"/>
      <c r="WKC51" s="429"/>
      <c r="WKD51" s="429"/>
      <c r="WKE51" s="429"/>
      <c r="WKF51" s="429"/>
      <c r="WKG51" s="429"/>
      <c r="WKH51" s="429"/>
      <c r="WKI51" s="429"/>
      <c r="WKJ51" s="429"/>
      <c r="WKK51" s="429"/>
      <c r="WKL51" s="429"/>
      <c r="WKM51" s="429"/>
      <c r="WKN51" s="429"/>
      <c r="WKO51" s="429"/>
      <c r="WKP51" s="429"/>
      <c r="WKQ51" s="429"/>
      <c r="WKR51" s="429"/>
      <c r="WKS51" s="429"/>
      <c r="WKT51" s="429"/>
      <c r="WKU51" s="429"/>
      <c r="WKV51" s="429"/>
      <c r="WKW51" s="429"/>
      <c r="WKX51" s="429"/>
      <c r="WKY51" s="429"/>
      <c r="WKZ51" s="429"/>
      <c r="WLA51" s="429"/>
      <c r="WLB51" s="429"/>
      <c r="WLC51" s="429"/>
      <c r="WLD51" s="429"/>
      <c r="WLE51" s="429"/>
      <c r="WLF51" s="429"/>
      <c r="WLG51" s="429"/>
      <c r="WLH51" s="429"/>
      <c r="WLI51" s="429"/>
      <c r="WLJ51" s="429"/>
      <c r="WLK51" s="429"/>
      <c r="WLL51" s="429"/>
      <c r="WLM51" s="429"/>
      <c r="WLN51" s="429"/>
      <c r="WLO51" s="429"/>
      <c r="WLP51" s="429"/>
      <c r="WLQ51" s="429"/>
      <c r="WLR51" s="429"/>
      <c r="WLS51" s="429"/>
      <c r="WLT51" s="429"/>
      <c r="WLU51" s="429"/>
      <c r="WLV51" s="429"/>
      <c r="WLW51" s="429"/>
      <c r="WLX51" s="429"/>
      <c r="WLY51" s="429"/>
      <c r="WLZ51" s="429"/>
      <c r="WMA51" s="429"/>
      <c r="WMB51" s="429"/>
      <c r="WMC51" s="429"/>
      <c r="WMD51" s="429"/>
      <c r="WME51" s="429"/>
      <c r="WMF51" s="429"/>
      <c r="WMG51" s="429"/>
      <c r="WMH51" s="429"/>
      <c r="WMI51" s="429"/>
      <c r="WMJ51" s="429"/>
      <c r="WMK51" s="429"/>
      <c r="WML51" s="429"/>
      <c r="WMM51" s="429"/>
      <c r="WMN51" s="429"/>
      <c r="WMO51" s="429"/>
      <c r="WMP51" s="429"/>
      <c r="WMQ51" s="429"/>
      <c r="WMR51" s="429"/>
      <c r="WMS51" s="429"/>
      <c r="WMT51" s="429"/>
      <c r="WMU51" s="429"/>
      <c r="WMV51" s="429"/>
      <c r="WMW51" s="429"/>
      <c r="WMX51" s="429"/>
      <c r="WMY51" s="429"/>
      <c r="WMZ51" s="429"/>
      <c r="WNA51" s="429"/>
      <c r="WNB51" s="429"/>
      <c r="WNC51" s="429"/>
      <c r="WND51" s="429"/>
      <c r="WNE51" s="429"/>
      <c r="WNF51" s="429"/>
      <c r="WNG51" s="429"/>
      <c r="WNH51" s="429"/>
      <c r="WNI51" s="429"/>
      <c r="WNJ51" s="429"/>
      <c r="WNK51" s="429"/>
      <c r="WNL51" s="429"/>
      <c r="WNM51" s="429"/>
      <c r="WNN51" s="429"/>
      <c r="WNO51" s="429"/>
      <c r="WNP51" s="429"/>
      <c r="WNQ51" s="429"/>
      <c r="WNR51" s="429"/>
      <c r="WNS51" s="429"/>
      <c r="WNT51" s="429"/>
      <c r="WNU51" s="429"/>
      <c r="WNV51" s="429"/>
      <c r="WNW51" s="429"/>
      <c r="WNX51" s="429"/>
      <c r="WNY51" s="429"/>
      <c r="WNZ51" s="429"/>
      <c r="WOA51" s="429"/>
      <c r="WOB51" s="429"/>
      <c r="WOC51" s="429"/>
      <c r="WOD51" s="429"/>
      <c r="WOE51" s="429"/>
      <c r="WOF51" s="429"/>
      <c r="WOG51" s="429"/>
      <c r="WOH51" s="429"/>
      <c r="WOI51" s="429"/>
      <c r="WOJ51" s="429"/>
      <c r="WOK51" s="429"/>
      <c r="WOL51" s="429"/>
      <c r="WOM51" s="429"/>
      <c r="WON51" s="429"/>
      <c r="WOO51" s="429"/>
      <c r="WOP51" s="429"/>
      <c r="WOQ51" s="429"/>
      <c r="WOR51" s="429"/>
      <c r="WOS51" s="429"/>
      <c r="WOT51" s="429"/>
      <c r="WOU51" s="429"/>
      <c r="WOV51" s="429"/>
      <c r="WOW51" s="429"/>
      <c r="WOX51" s="429"/>
      <c r="WOY51" s="429"/>
      <c r="WOZ51" s="429"/>
      <c r="WPA51" s="429"/>
      <c r="WPB51" s="429"/>
      <c r="WPC51" s="429"/>
      <c r="WPD51" s="429"/>
      <c r="WPE51" s="429"/>
      <c r="WPF51" s="429"/>
      <c r="WPG51" s="429"/>
      <c r="WPH51" s="429"/>
      <c r="WPI51" s="429"/>
      <c r="WPJ51" s="429"/>
      <c r="WPK51" s="429"/>
      <c r="WPL51" s="429"/>
      <c r="WPM51" s="429"/>
      <c r="WPN51" s="429"/>
      <c r="WPO51" s="429"/>
      <c r="WPP51" s="429"/>
      <c r="WPQ51" s="429"/>
      <c r="WPR51" s="429"/>
      <c r="WPS51" s="429"/>
      <c r="WPT51" s="429"/>
      <c r="WPU51" s="429"/>
      <c r="WPV51" s="429"/>
      <c r="WPW51" s="429"/>
      <c r="WPX51" s="429"/>
      <c r="WPY51" s="429"/>
      <c r="WPZ51" s="429"/>
      <c r="WQA51" s="429"/>
      <c r="WQB51" s="429"/>
      <c r="WQC51" s="429"/>
      <c r="WQD51" s="429"/>
      <c r="WQE51" s="429"/>
      <c r="WQF51" s="429"/>
      <c r="WQG51" s="429"/>
      <c r="WQH51" s="429"/>
      <c r="WQI51" s="429"/>
      <c r="WQJ51" s="429"/>
      <c r="WQK51" s="429"/>
      <c r="WQL51" s="429"/>
      <c r="WQM51" s="429"/>
      <c r="WQN51" s="429"/>
      <c r="WQO51" s="429"/>
      <c r="WQP51" s="429"/>
      <c r="WQQ51" s="429"/>
      <c r="WQR51" s="429"/>
      <c r="WQS51" s="429"/>
      <c r="WQT51" s="429"/>
      <c r="WQU51" s="429"/>
      <c r="WQV51" s="429"/>
      <c r="WQW51" s="429"/>
      <c r="WQX51" s="429"/>
      <c r="WQY51" s="429"/>
      <c r="WQZ51" s="429"/>
      <c r="WRA51" s="429"/>
      <c r="WRB51" s="429"/>
      <c r="WRC51" s="429"/>
      <c r="WRD51" s="429"/>
      <c r="WRE51" s="429"/>
      <c r="WRF51" s="429"/>
      <c r="WRG51" s="429"/>
      <c r="WRH51" s="429"/>
      <c r="WRI51" s="429"/>
      <c r="WRJ51" s="429"/>
      <c r="WRK51" s="429"/>
      <c r="WRL51" s="429"/>
      <c r="WRM51" s="429"/>
      <c r="WRN51" s="429"/>
      <c r="WRO51" s="429"/>
      <c r="WRP51" s="429"/>
      <c r="WRQ51" s="429"/>
      <c r="WRR51" s="429"/>
      <c r="WRS51" s="429"/>
      <c r="WRT51" s="429"/>
      <c r="WRU51" s="429"/>
      <c r="WRV51" s="429"/>
      <c r="WRW51" s="429"/>
      <c r="WRX51" s="429"/>
      <c r="WRY51" s="429"/>
      <c r="WRZ51" s="429"/>
      <c r="WSA51" s="429"/>
      <c r="WSB51" s="429"/>
      <c r="WSC51" s="429"/>
      <c r="WSD51" s="429"/>
      <c r="WSE51" s="429"/>
      <c r="WSF51" s="429"/>
      <c r="WSG51" s="429"/>
      <c r="WSH51" s="429"/>
      <c r="WSI51" s="429"/>
      <c r="WSJ51" s="429"/>
      <c r="WSK51" s="429"/>
      <c r="WSL51" s="429"/>
      <c r="WSM51" s="429"/>
      <c r="WSN51" s="429"/>
      <c r="WSO51" s="429"/>
      <c r="WSP51" s="429"/>
      <c r="WSQ51" s="429"/>
      <c r="WSR51" s="429"/>
      <c r="WSS51" s="429"/>
      <c r="WST51" s="429"/>
      <c r="WSU51" s="429"/>
      <c r="WSV51" s="429"/>
      <c r="WSW51" s="429"/>
      <c r="WSX51" s="429"/>
      <c r="WSY51" s="429"/>
      <c r="WSZ51" s="429"/>
      <c r="WTA51" s="429"/>
      <c r="WTB51" s="429"/>
      <c r="WTC51" s="429"/>
      <c r="WTD51" s="429"/>
      <c r="WTE51" s="429"/>
      <c r="WTF51" s="429"/>
      <c r="WTG51" s="429"/>
      <c r="WTH51" s="429"/>
      <c r="WTI51" s="429"/>
      <c r="WTJ51" s="429"/>
      <c r="WTK51" s="429"/>
      <c r="WTL51" s="429"/>
      <c r="WTM51" s="429"/>
      <c r="WTN51" s="429"/>
      <c r="WTO51" s="429"/>
      <c r="WTP51" s="429"/>
      <c r="WTQ51" s="429"/>
      <c r="WTR51" s="429"/>
      <c r="WTS51" s="429"/>
      <c r="WTT51" s="429"/>
      <c r="WTU51" s="429"/>
      <c r="WTV51" s="429"/>
      <c r="WTW51" s="429"/>
      <c r="WTX51" s="429"/>
      <c r="WTY51" s="429"/>
      <c r="WTZ51" s="429"/>
      <c r="WUA51" s="429"/>
      <c r="WUB51" s="429"/>
      <c r="WUC51" s="429"/>
      <c r="WUD51" s="429"/>
      <c r="WUE51" s="429"/>
      <c r="WUF51" s="429"/>
      <c r="WUG51" s="429"/>
      <c r="WUH51" s="429"/>
      <c r="WUI51" s="429"/>
      <c r="WUJ51" s="429"/>
      <c r="WUK51" s="429"/>
      <c r="WUL51" s="429"/>
      <c r="WUM51" s="429"/>
      <c r="WUN51" s="429"/>
      <c r="WUO51" s="429"/>
      <c r="WUP51" s="429"/>
      <c r="WUQ51" s="429"/>
      <c r="WUR51" s="429"/>
      <c r="WUS51" s="429"/>
      <c r="WUT51" s="429"/>
      <c r="WUU51" s="429"/>
      <c r="WUV51" s="429"/>
      <c r="WUW51" s="429"/>
      <c r="WUX51" s="429"/>
      <c r="WUY51" s="429"/>
      <c r="WUZ51" s="429"/>
      <c r="WVA51" s="429"/>
      <c r="WVB51" s="429"/>
      <c r="WVC51" s="429"/>
      <c r="WVD51" s="429"/>
      <c r="WVE51" s="429"/>
      <c r="WVF51" s="429"/>
      <c r="WVG51" s="429"/>
      <c r="WVH51" s="429"/>
      <c r="WVI51" s="429"/>
      <c r="WVJ51" s="429"/>
      <c r="WVK51" s="429"/>
      <c r="WVL51" s="429"/>
      <c r="WVM51" s="429"/>
      <c r="WVN51" s="429"/>
      <c r="WVO51" s="429"/>
      <c r="WVP51" s="429"/>
      <c r="WVQ51" s="429"/>
      <c r="WVR51" s="429"/>
      <c r="WVS51" s="429"/>
      <c r="WVT51" s="429"/>
      <c r="WVU51" s="429"/>
      <c r="WVV51" s="429"/>
      <c r="WVW51" s="429"/>
      <c r="WVX51" s="429"/>
      <c r="WVY51" s="429"/>
      <c r="WVZ51" s="429"/>
      <c r="WWA51" s="429"/>
      <c r="WWB51" s="429"/>
      <c r="WWC51" s="429"/>
      <c r="WWD51" s="429"/>
      <c r="WWE51" s="429"/>
      <c r="WWF51" s="429"/>
      <c r="WWG51" s="429"/>
      <c r="WWH51" s="429"/>
      <c r="WWI51" s="429"/>
      <c r="WWJ51" s="429"/>
      <c r="WWK51" s="429"/>
      <c r="WWL51" s="429"/>
      <c r="WWM51" s="429"/>
      <c r="WWN51" s="429"/>
      <c r="WWO51" s="429"/>
      <c r="WWP51" s="429"/>
      <c r="WWQ51" s="429"/>
      <c r="WWR51" s="429"/>
      <c r="WWS51" s="429"/>
      <c r="WWT51" s="429"/>
      <c r="WWU51" s="429"/>
      <c r="WWV51" s="429"/>
      <c r="WWW51" s="429"/>
      <c r="WWX51" s="429"/>
      <c r="WWY51" s="429"/>
      <c r="WWZ51" s="429"/>
      <c r="WXA51" s="429"/>
      <c r="WXB51" s="429"/>
      <c r="WXC51" s="429"/>
      <c r="WXD51" s="429"/>
      <c r="WXE51" s="429"/>
      <c r="WXF51" s="429"/>
      <c r="WXG51" s="429"/>
      <c r="WXH51" s="429"/>
      <c r="WXI51" s="429"/>
      <c r="WXJ51" s="429"/>
      <c r="WXK51" s="429"/>
      <c r="WXL51" s="429"/>
      <c r="WXM51" s="429"/>
      <c r="WXN51" s="429"/>
      <c r="WXO51" s="429"/>
      <c r="WXP51" s="429"/>
      <c r="WXQ51" s="429"/>
      <c r="WXR51" s="429"/>
      <c r="WXS51" s="429"/>
      <c r="WXT51" s="429"/>
      <c r="WXU51" s="429"/>
      <c r="WXV51" s="429"/>
      <c r="WXW51" s="429"/>
      <c r="WXX51" s="429"/>
      <c r="WXY51" s="429"/>
      <c r="WXZ51" s="429"/>
      <c r="WYA51" s="429"/>
      <c r="WYB51" s="429"/>
      <c r="WYC51" s="429"/>
      <c r="WYD51" s="429"/>
      <c r="WYE51" s="429"/>
      <c r="WYF51" s="429"/>
      <c r="WYG51" s="429"/>
      <c r="WYH51" s="429"/>
      <c r="WYI51" s="429"/>
      <c r="WYJ51" s="429"/>
      <c r="WYK51" s="429"/>
      <c r="WYL51" s="429"/>
      <c r="WYM51" s="429"/>
      <c r="WYN51" s="429"/>
      <c r="WYO51" s="429"/>
      <c r="WYP51" s="429"/>
      <c r="WYQ51" s="429"/>
      <c r="WYR51" s="429"/>
      <c r="WYS51" s="429"/>
      <c r="WYT51" s="429"/>
      <c r="WYU51" s="429"/>
      <c r="WYV51" s="429"/>
      <c r="WYW51" s="429"/>
      <c r="WYX51" s="429"/>
      <c r="WYY51" s="429"/>
      <c r="WYZ51" s="429"/>
      <c r="WZA51" s="429"/>
      <c r="WZB51" s="429"/>
      <c r="WZC51" s="429"/>
      <c r="WZD51" s="429"/>
      <c r="WZE51" s="429"/>
      <c r="WZF51" s="429"/>
      <c r="WZG51" s="429"/>
      <c r="WZH51" s="429"/>
      <c r="WZI51" s="429"/>
      <c r="WZJ51" s="429"/>
      <c r="WZK51" s="429"/>
      <c r="WZL51" s="429"/>
      <c r="WZM51" s="429"/>
      <c r="WZN51" s="429"/>
      <c r="WZO51" s="429"/>
      <c r="WZP51" s="429"/>
      <c r="WZQ51" s="429"/>
      <c r="WZR51" s="429"/>
      <c r="WZS51" s="429"/>
      <c r="WZT51" s="429"/>
      <c r="WZU51" s="429"/>
      <c r="WZV51" s="429"/>
      <c r="WZW51" s="429"/>
      <c r="WZX51" s="429"/>
      <c r="WZY51" s="429"/>
      <c r="WZZ51" s="429"/>
      <c r="XAA51" s="429"/>
      <c r="XAB51" s="429"/>
      <c r="XAC51" s="429"/>
      <c r="XAD51" s="429"/>
      <c r="XAE51" s="429"/>
      <c r="XAF51" s="429"/>
      <c r="XAG51" s="429"/>
      <c r="XAH51" s="429"/>
      <c r="XAI51" s="429"/>
      <c r="XAJ51" s="429"/>
      <c r="XAK51" s="429"/>
      <c r="XAL51" s="429"/>
      <c r="XAM51" s="429"/>
      <c r="XAN51" s="429"/>
      <c r="XAO51" s="429"/>
      <c r="XAP51" s="429"/>
      <c r="XAQ51" s="429"/>
      <c r="XAR51" s="429"/>
      <c r="XAS51" s="429"/>
      <c r="XAT51" s="429"/>
      <c r="XAU51" s="429"/>
      <c r="XAV51" s="429"/>
      <c r="XAW51" s="429"/>
      <c r="XAX51" s="429"/>
      <c r="XAY51" s="429"/>
      <c r="XAZ51" s="429"/>
      <c r="XBA51" s="429"/>
      <c r="XBB51" s="429"/>
      <c r="XBC51" s="429"/>
      <c r="XBD51" s="429"/>
      <c r="XBE51" s="429"/>
      <c r="XBF51" s="429"/>
      <c r="XBG51" s="429"/>
      <c r="XBH51" s="429"/>
      <c r="XBI51" s="429"/>
      <c r="XBJ51" s="429"/>
      <c r="XBK51" s="429"/>
      <c r="XBL51" s="429"/>
      <c r="XBM51" s="429"/>
      <c r="XBN51" s="429"/>
      <c r="XBO51" s="429"/>
      <c r="XBP51" s="429"/>
      <c r="XBQ51" s="429"/>
      <c r="XBR51" s="429"/>
      <c r="XBS51" s="429"/>
      <c r="XBT51" s="429"/>
      <c r="XBU51" s="429"/>
      <c r="XBV51" s="429"/>
      <c r="XBW51" s="429"/>
      <c r="XBX51" s="429"/>
      <c r="XBY51" s="429"/>
      <c r="XBZ51" s="429"/>
      <c r="XCA51" s="429"/>
      <c r="XCB51" s="429"/>
      <c r="XCC51" s="429"/>
      <c r="XCD51" s="429"/>
      <c r="XCE51" s="429"/>
      <c r="XCF51" s="429"/>
      <c r="XCG51" s="429"/>
      <c r="XCH51" s="429"/>
      <c r="XCI51" s="429"/>
      <c r="XCJ51" s="429"/>
      <c r="XCK51" s="429"/>
      <c r="XCL51" s="429"/>
      <c r="XCM51" s="429"/>
      <c r="XCN51" s="429"/>
      <c r="XCO51" s="429"/>
      <c r="XCP51" s="429"/>
      <c r="XCQ51" s="429"/>
      <c r="XCR51" s="429"/>
      <c r="XCS51" s="429"/>
      <c r="XCT51" s="429"/>
      <c r="XCU51" s="429"/>
      <c r="XCV51" s="429"/>
      <c r="XCW51" s="429"/>
      <c r="XCX51" s="429"/>
      <c r="XCY51" s="429"/>
      <c r="XCZ51" s="429"/>
      <c r="XDA51" s="429"/>
      <c r="XDB51" s="429"/>
      <c r="XDC51" s="429"/>
      <c r="XDD51" s="429"/>
      <c r="XDE51" s="429"/>
      <c r="XDF51" s="429"/>
      <c r="XDG51" s="429"/>
      <c r="XDH51" s="429"/>
      <c r="XDI51" s="429"/>
      <c r="XDJ51" s="429"/>
      <c r="XDK51" s="429"/>
      <c r="XDL51" s="429"/>
      <c r="XDM51" s="429"/>
      <c r="XDN51" s="429"/>
      <c r="XDO51" s="429"/>
      <c r="XDP51" s="429"/>
      <c r="XDQ51" s="429"/>
      <c r="XDR51" s="429"/>
      <c r="XDS51" s="429"/>
      <c r="XDT51" s="429"/>
      <c r="XDU51" s="429"/>
      <c r="XDV51" s="429"/>
      <c r="XDW51" s="429"/>
      <c r="XDX51" s="429"/>
      <c r="XDY51" s="429"/>
      <c r="XDZ51" s="429"/>
      <c r="XEA51" s="429"/>
      <c r="XEB51" s="429"/>
      <c r="XEC51" s="429"/>
      <c r="XED51" s="429"/>
      <c r="XEE51" s="429"/>
      <c r="XEF51" s="429"/>
      <c r="XEG51" s="429"/>
      <c r="XEH51" s="429"/>
      <c r="XEI51" s="429"/>
      <c r="XEJ51" s="429"/>
      <c r="XEK51" s="429"/>
      <c r="XEL51" s="429"/>
      <c r="XEM51" s="429"/>
      <c r="XEN51" s="429"/>
      <c r="XEO51" s="429"/>
      <c r="XEP51" s="429"/>
      <c r="XEQ51" s="429"/>
      <c r="XER51" s="429"/>
      <c r="XES51" s="429"/>
      <c r="XET51" s="429"/>
      <c r="XEU51" s="429"/>
      <c r="XEV51" s="429"/>
      <c r="XEW51" s="429"/>
      <c r="XEX51" s="429"/>
      <c r="XEY51" s="429"/>
      <c r="XEZ51" s="429"/>
      <c r="XFA51" s="429"/>
      <c r="XFB51" s="429"/>
    </row>
    <row r="52" spans="1:16382" s="495" customFormat="1" ht="5.0999999999999996" customHeight="1" thickBot="1">
      <c r="A52" s="499">
        <v>1</v>
      </c>
      <c r="B52" s="473"/>
      <c r="C52" s="473"/>
      <c r="D52" s="473"/>
      <c r="E52" s="473"/>
      <c r="F52" s="473"/>
      <c r="G52" s="473"/>
      <c r="H52" s="473"/>
      <c r="I52" s="473"/>
      <c r="J52" s="473"/>
      <c r="K52" s="473"/>
      <c r="L52" s="473"/>
      <c r="M52" s="473"/>
      <c r="N52" s="490"/>
      <c r="O52" s="491"/>
      <c r="P52" s="492"/>
      <c r="Q52" s="493"/>
      <c r="R52" s="494"/>
      <c r="T52" s="496"/>
      <c r="U52" s="496"/>
      <c r="V52" s="496"/>
      <c r="W52" s="496"/>
      <c r="X52" s="496"/>
      <c r="Y52" s="496"/>
      <c r="Z52" s="496"/>
      <c r="AA52" s="496"/>
      <c r="AB52" s="496"/>
      <c r="AC52" s="496"/>
      <c r="AD52" s="496"/>
      <c r="AE52" s="496"/>
      <c r="AF52" s="496"/>
      <c r="AG52" s="496"/>
      <c r="AH52" s="496"/>
      <c r="AI52" s="462"/>
      <c r="AJ52" s="459"/>
      <c r="AK52" s="459"/>
      <c r="AL52" s="456"/>
      <c r="AM52" s="497"/>
      <c r="AN52" s="497"/>
      <c r="AO52" s="497"/>
      <c r="AP52" s="497"/>
      <c r="AQ52" s="497"/>
      <c r="AR52" s="497"/>
      <c r="AS52" s="497"/>
      <c r="AT52" s="497"/>
      <c r="AU52" s="497"/>
      <c r="AV52" s="497"/>
      <c r="AW52" s="497"/>
      <c r="AX52" s="497"/>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c r="HN52" s="429"/>
      <c r="HO52" s="429"/>
      <c r="HP52" s="429"/>
      <c r="HQ52" s="429"/>
      <c r="HR52" s="429"/>
      <c r="HS52" s="429"/>
      <c r="HT52" s="429"/>
      <c r="HU52" s="429"/>
      <c r="HV52" s="429"/>
      <c r="HW52" s="429"/>
      <c r="HX52" s="429"/>
      <c r="HY52" s="429"/>
      <c r="HZ52" s="429"/>
      <c r="IA52" s="429"/>
      <c r="IB52" s="429"/>
      <c r="IC52" s="429"/>
      <c r="ID52" s="429"/>
      <c r="IE52" s="429"/>
      <c r="IF52" s="429"/>
      <c r="IG52" s="429"/>
      <c r="IH52" s="429"/>
      <c r="II52" s="429"/>
      <c r="IJ52" s="429"/>
      <c r="IK52" s="429"/>
      <c r="IL52" s="429"/>
      <c r="IM52" s="429"/>
      <c r="IN52" s="429"/>
      <c r="IO52" s="429"/>
      <c r="IP52" s="429"/>
      <c r="IQ52" s="429"/>
      <c r="IR52" s="429"/>
      <c r="IS52" s="429"/>
      <c r="IT52" s="429"/>
      <c r="IU52" s="429"/>
      <c r="IV52" s="429"/>
      <c r="IW52" s="429"/>
      <c r="IX52" s="429"/>
      <c r="IY52" s="429"/>
      <c r="IZ52" s="429"/>
      <c r="JA52" s="429"/>
      <c r="JB52" s="429"/>
      <c r="JC52" s="429"/>
      <c r="JD52" s="429"/>
      <c r="JE52" s="429"/>
      <c r="JF52" s="429"/>
      <c r="JG52" s="429"/>
      <c r="JH52" s="429"/>
      <c r="JI52" s="429"/>
      <c r="JJ52" s="429"/>
      <c r="JK52" s="429"/>
      <c r="JL52" s="429"/>
      <c r="JM52" s="429"/>
      <c r="JN52" s="429"/>
      <c r="JO52" s="429"/>
      <c r="JP52" s="429"/>
      <c r="JQ52" s="429"/>
      <c r="JR52" s="429"/>
      <c r="JS52" s="429"/>
      <c r="JT52" s="429"/>
      <c r="JU52" s="429"/>
      <c r="JV52" s="429"/>
      <c r="JW52" s="429"/>
      <c r="JX52" s="429"/>
      <c r="JY52" s="429"/>
      <c r="JZ52" s="429"/>
      <c r="KA52" s="429"/>
      <c r="KB52" s="429"/>
      <c r="KC52" s="429"/>
      <c r="KD52" s="429"/>
      <c r="KE52" s="429"/>
      <c r="KF52" s="429"/>
      <c r="KG52" s="429"/>
      <c r="KH52" s="429"/>
      <c r="KI52" s="429"/>
      <c r="KJ52" s="429"/>
      <c r="KK52" s="429"/>
      <c r="KL52" s="429"/>
      <c r="KM52" s="429"/>
      <c r="KN52" s="429"/>
      <c r="KO52" s="429"/>
      <c r="KP52" s="429"/>
      <c r="KQ52" s="429"/>
      <c r="KR52" s="429"/>
      <c r="KS52" s="429"/>
      <c r="KT52" s="429"/>
      <c r="KU52" s="429"/>
      <c r="KV52" s="429"/>
      <c r="KW52" s="429"/>
      <c r="KX52" s="429"/>
      <c r="KY52" s="429"/>
      <c r="KZ52" s="429"/>
      <c r="LA52" s="429"/>
      <c r="LB52" s="429"/>
      <c r="LC52" s="429"/>
      <c r="LD52" s="429"/>
      <c r="LE52" s="429"/>
      <c r="LF52" s="429"/>
      <c r="LG52" s="429"/>
      <c r="LH52" s="429"/>
      <c r="LI52" s="429"/>
      <c r="LJ52" s="429"/>
      <c r="LK52" s="429"/>
      <c r="LL52" s="429"/>
      <c r="LM52" s="429"/>
      <c r="LN52" s="429"/>
      <c r="LO52" s="429"/>
      <c r="LP52" s="429"/>
      <c r="LQ52" s="429"/>
      <c r="LR52" s="429"/>
      <c r="LS52" s="429"/>
      <c r="LT52" s="429"/>
      <c r="LU52" s="429"/>
      <c r="LV52" s="429"/>
      <c r="LW52" s="429"/>
      <c r="LX52" s="429"/>
      <c r="LY52" s="429"/>
      <c r="LZ52" s="429"/>
      <c r="MA52" s="429"/>
      <c r="MB52" s="429"/>
      <c r="MC52" s="429"/>
      <c r="MD52" s="429"/>
      <c r="ME52" s="429"/>
      <c r="MF52" s="429"/>
      <c r="MG52" s="429"/>
      <c r="MH52" s="429"/>
      <c r="MI52" s="429"/>
      <c r="MJ52" s="429"/>
      <c r="MK52" s="429"/>
      <c r="ML52" s="429"/>
      <c r="MM52" s="429"/>
      <c r="MN52" s="429"/>
      <c r="MO52" s="429"/>
      <c r="MP52" s="429"/>
      <c r="MQ52" s="429"/>
      <c r="MR52" s="429"/>
      <c r="MS52" s="429"/>
      <c r="MT52" s="429"/>
      <c r="MU52" s="429"/>
      <c r="MV52" s="429"/>
      <c r="MW52" s="429"/>
      <c r="MX52" s="429"/>
      <c r="MY52" s="429"/>
      <c r="MZ52" s="429"/>
      <c r="NA52" s="429"/>
      <c r="NB52" s="429"/>
      <c r="NC52" s="429"/>
      <c r="ND52" s="429"/>
      <c r="NE52" s="429"/>
      <c r="NF52" s="429"/>
      <c r="NG52" s="429"/>
      <c r="NH52" s="429"/>
      <c r="NI52" s="429"/>
      <c r="NJ52" s="429"/>
      <c r="NK52" s="429"/>
      <c r="NL52" s="429"/>
      <c r="NM52" s="429"/>
      <c r="NN52" s="429"/>
      <c r="NO52" s="429"/>
      <c r="NP52" s="429"/>
      <c r="NQ52" s="429"/>
      <c r="NR52" s="429"/>
      <c r="NS52" s="429"/>
      <c r="NT52" s="429"/>
      <c r="NU52" s="429"/>
      <c r="NV52" s="429"/>
      <c r="NW52" s="429"/>
      <c r="NX52" s="429"/>
      <c r="NY52" s="429"/>
      <c r="NZ52" s="429"/>
      <c r="OA52" s="429"/>
      <c r="OB52" s="429"/>
      <c r="OC52" s="429"/>
      <c r="OD52" s="429"/>
      <c r="OE52" s="429"/>
      <c r="OF52" s="429"/>
      <c r="OG52" s="429"/>
      <c r="OH52" s="429"/>
      <c r="OI52" s="429"/>
      <c r="OJ52" s="429"/>
      <c r="OK52" s="429"/>
      <c r="OL52" s="429"/>
      <c r="OM52" s="429"/>
      <c r="ON52" s="429"/>
      <c r="OO52" s="429"/>
      <c r="OP52" s="429"/>
      <c r="OQ52" s="429"/>
      <c r="OR52" s="429"/>
      <c r="OS52" s="429"/>
      <c r="OT52" s="429"/>
      <c r="OU52" s="429"/>
      <c r="OV52" s="429"/>
      <c r="OW52" s="429"/>
      <c r="OX52" s="429"/>
      <c r="OY52" s="429"/>
      <c r="OZ52" s="429"/>
      <c r="PA52" s="429"/>
      <c r="PB52" s="429"/>
      <c r="PC52" s="429"/>
      <c r="PD52" s="429"/>
      <c r="PE52" s="429"/>
      <c r="PF52" s="429"/>
      <c r="PG52" s="429"/>
      <c r="PH52" s="429"/>
      <c r="PI52" s="429"/>
      <c r="PJ52" s="429"/>
      <c r="PK52" s="429"/>
      <c r="PL52" s="429"/>
      <c r="PM52" s="429"/>
      <c r="PN52" s="429"/>
      <c r="PO52" s="429"/>
      <c r="PP52" s="429"/>
      <c r="PQ52" s="429"/>
      <c r="PR52" s="429"/>
      <c r="PS52" s="429"/>
      <c r="PT52" s="429"/>
      <c r="PU52" s="429"/>
      <c r="PV52" s="429"/>
      <c r="PW52" s="429"/>
      <c r="PX52" s="429"/>
      <c r="PY52" s="429"/>
      <c r="PZ52" s="429"/>
      <c r="QA52" s="429"/>
      <c r="QB52" s="429"/>
      <c r="QC52" s="429"/>
      <c r="QD52" s="429"/>
      <c r="QE52" s="429"/>
      <c r="QF52" s="429"/>
      <c r="QG52" s="429"/>
      <c r="QH52" s="429"/>
      <c r="QI52" s="429"/>
      <c r="QJ52" s="429"/>
      <c r="QK52" s="429"/>
      <c r="QL52" s="429"/>
      <c r="QM52" s="429"/>
      <c r="QN52" s="429"/>
      <c r="QO52" s="429"/>
      <c r="QP52" s="429"/>
      <c r="QQ52" s="429"/>
      <c r="QR52" s="429"/>
      <c r="QS52" s="429"/>
      <c r="QT52" s="429"/>
      <c r="QU52" s="429"/>
      <c r="QV52" s="429"/>
      <c r="QW52" s="429"/>
      <c r="QX52" s="429"/>
      <c r="QY52" s="429"/>
      <c r="QZ52" s="429"/>
      <c r="RA52" s="429"/>
      <c r="RB52" s="429"/>
      <c r="RC52" s="429"/>
      <c r="RD52" s="429"/>
      <c r="RE52" s="429"/>
      <c r="RF52" s="429"/>
      <c r="RG52" s="429"/>
      <c r="RH52" s="429"/>
      <c r="RI52" s="429"/>
      <c r="RJ52" s="429"/>
      <c r="RK52" s="429"/>
      <c r="RL52" s="429"/>
      <c r="RM52" s="429"/>
      <c r="RN52" s="429"/>
      <c r="RO52" s="429"/>
      <c r="RP52" s="429"/>
      <c r="RQ52" s="429"/>
      <c r="RR52" s="429"/>
      <c r="RS52" s="429"/>
      <c r="RT52" s="429"/>
      <c r="RU52" s="429"/>
      <c r="RV52" s="429"/>
      <c r="RW52" s="429"/>
      <c r="RX52" s="429"/>
      <c r="RY52" s="429"/>
      <c r="RZ52" s="429"/>
      <c r="SA52" s="429"/>
      <c r="SB52" s="429"/>
      <c r="SC52" s="429"/>
      <c r="SD52" s="429"/>
      <c r="SE52" s="429"/>
      <c r="SF52" s="429"/>
      <c r="SG52" s="429"/>
      <c r="SH52" s="429"/>
      <c r="SI52" s="429"/>
      <c r="SJ52" s="429"/>
      <c r="SK52" s="429"/>
      <c r="SL52" s="429"/>
      <c r="SM52" s="429"/>
      <c r="SN52" s="429"/>
      <c r="SO52" s="429"/>
      <c r="SP52" s="429"/>
      <c r="SQ52" s="429"/>
      <c r="SR52" s="429"/>
      <c r="SS52" s="429"/>
      <c r="ST52" s="429"/>
      <c r="SU52" s="429"/>
      <c r="SV52" s="429"/>
      <c r="SW52" s="429"/>
      <c r="SX52" s="429"/>
      <c r="SY52" s="429"/>
      <c r="SZ52" s="429"/>
      <c r="TA52" s="429"/>
      <c r="TB52" s="429"/>
      <c r="TC52" s="429"/>
      <c r="TD52" s="429"/>
      <c r="TE52" s="429"/>
      <c r="TF52" s="429"/>
      <c r="TG52" s="429"/>
      <c r="TH52" s="429"/>
      <c r="TI52" s="429"/>
      <c r="TJ52" s="429"/>
      <c r="TK52" s="429"/>
      <c r="TL52" s="429"/>
      <c r="TM52" s="429"/>
      <c r="TN52" s="429"/>
      <c r="TO52" s="429"/>
      <c r="TP52" s="429"/>
      <c r="TQ52" s="429"/>
      <c r="TR52" s="429"/>
      <c r="TS52" s="429"/>
      <c r="TT52" s="429"/>
      <c r="TU52" s="429"/>
      <c r="TV52" s="429"/>
      <c r="TW52" s="429"/>
      <c r="TX52" s="429"/>
      <c r="TY52" s="429"/>
      <c r="TZ52" s="429"/>
      <c r="UA52" s="429"/>
      <c r="UB52" s="429"/>
      <c r="UC52" s="429"/>
      <c r="UD52" s="429"/>
      <c r="UE52" s="429"/>
      <c r="UF52" s="429"/>
      <c r="UG52" s="429"/>
      <c r="UH52" s="429"/>
      <c r="UI52" s="429"/>
      <c r="UJ52" s="429"/>
      <c r="UK52" s="429"/>
      <c r="UL52" s="429"/>
      <c r="UM52" s="429"/>
      <c r="UN52" s="429"/>
      <c r="UO52" s="429"/>
      <c r="UP52" s="429"/>
      <c r="UQ52" s="429"/>
      <c r="UR52" s="429"/>
      <c r="US52" s="429"/>
      <c r="UT52" s="429"/>
      <c r="UU52" s="429"/>
      <c r="UV52" s="429"/>
      <c r="UW52" s="429"/>
      <c r="UX52" s="429"/>
      <c r="UY52" s="429"/>
      <c r="UZ52" s="429"/>
      <c r="VA52" s="429"/>
      <c r="VB52" s="429"/>
      <c r="VC52" s="429"/>
      <c r="VD52" s="429"/>
      <c r="VE52" s="429"/>
      <c r="VF52" s="429"/>
      <c r="VG52" s="429"/>
      <c r="VH52" s="429"/>
      <c r="VI52" s="429"/>
      <c r="VJ52" s="429"/>
      <c r="VK52" s="429"/>
      <c r="VL52" s="429"/>
      <c r="VM52" s="429"/>
      <c r="VN52" s="429"/>
      <c r="VO52" s="429"/>
      <c r="VP52" s="429"/>
      <c r="VQ52" s="429"/>
      <c r="VR52" s="429"/>
      <c r="VS52" s="429"/>
      <c r="VT52" s="429"/>
      <c r="VU52" s="429"/>
      <c r="VV52" s="429"/>
      <c r="VW52" s="429"/>
      <c r="VX52" s="429"/>
      <c r="VY52" s="429"/>
      <c r="VZ52" s="429"/>
      <c r="WA52" s="429"/>
      <c r="WB52" s="429"/>
      <c r="WC52" s="429"/>
      <c r="WD52" s="429"/>
      <c r="WE52" s="429"/>
      <c r="WF52" s="429"/>
      <c r="WG52" s="429"/>
      <c r="WH52" s="429"/>
      <c r="WI52" s="429"/>
      <c r="WJ52" s="429"/>
      <c r="WK52" s="429"/>
      <c r="WL52" s="429"/>
      <c r="WM52" s="429"/>
      <c r="WN52" s="429"/>
      <c r="WO52" s="429"/>
      <c r="WP52" s="429"/>
      <c r="WQ52" s="429"/>
      <c r="WR52" s="429"/>
      <c r="WS52" s="429"/>
      <c r="WT52" s="429"/>
      <c r="WU52" s="429"/>
      <c r="WV52" s="429"/>
      <c r="WW52" s="429"/>
      <c r="WX52" s="429"/>
      <c r="WY52" s="429"/>
      <c r="WZ52" s="429"/>
      <c r="XA52" s="429"/>
      <c r="XB52" s="429"/>
      <c r="XC52" s="429"/>
      <c r="XD52" s="429"/>
      <c r="XE52" s="429"/>
      <c r="XF52" s="429"/>
      <c r="XG52" s="429"/>
      <c r="XH52" s="429"/>
      <c r="XI52" s="429"/>
      <c r="XJ52" s="429"/>
      <c r="XK52" s="429"/>
      <c r="XL52" s="429"/>
      <c r="XM52" s="429"/>
      <c r="XN52" s="429"/>
      <c r="XO52" s="429"/>
      <c r="XP52" s="429"/>
      <c r="XQ52" s="429"/>
      <c r="XR52" s="429"/>
      <c r="XS52" s="429"/>
      <c r="XT52" s="429"/>
      <c r="XU52" s="429"/>
      <c r="XV52" s="429"/>
      <c r="XW52" s="429"/>
      <c r="XX52" s="429"/>
      <c r="XY52" s="429"/>
      <c r="XZ52" s="429"/>
      <c r="YA52" s="429"/>
      <c r="YB52" s="429"/>
      <c r="YC52" s="429"/>
      <c r="YD52" s="429"/>
      <c r="YE52" s="429"/>
      <c r="YF52" s="429"/>
      <c r="YG52" s="429"/>
      <c r="YH52" s="429"/>
      <c r="YI52" s="429"/>
      <c r="YJ52" s="429"/>
      <c r="YK52" s="429"/>
      <c r="YL52" s="429"/>
      <c r="YM52" s="429"/>
      <c r="YN52" s="429"/>
      <c r="YO52" s="429"/>
      <c r="YP52" s="429"/>
      <c r="YQ52" s="429"/>
      <c r="YR52" s="429"/>
      <c r="YS52" s="429"/>
      <c r="YT52" s="429"/>
      <c r="YU52" s="429"/>
      <c r="YV52" s="429"/>
      <c r="YW52" s="429"/>
      <c r="YX52" s="429"/>
      <c r="YY52" s="429"/>
      <c r="YZ52" s="429"/>
      <c r="ZA52" s="429"/>
      <c r="ZB52" s="429"/>
      <c r="ZC52" s="429"/>
      <c r="ZD52" s="429"/>
      <c r="ZE52" s="429"/>
      <c r="ZF52" s="429"/>
      <c r="ZG52" s="429"/>
      <c r="ZH52" s="429"/>
      <c r="ZI52" s="429"/>
      <c r="ZJ52" s="429"/>
      <c r="ZK52" s="429"/>
      <c r="ZL52" s="429"/>
      <c r="ZM52" s="429"/>
      <c r="ZN52" s="429"/>
      <c r="ZO52" s="429"/>
      <c r="ZP52" s="429"/>
      <c r="ZQ52" s="429"/>
      <c r="ZR52" s="429"/>
      <c r="ZS52" s="429"/>
      <c r="ZT52" s="429"/>
      <c r="ZU52" s="429"/>
      <c r="ZV52" s="429"/>
      <c r="ZW52" s="429"/>
      <c r="ZX52" s="429"/>
      <c r="ZY52" s="429"/>
      <c r="ZZ52" s="429"/>
      <c r="AAA52" s="429"/>
      <c r="AAB52" s="429"/>
      <c r="AAC52" s="429"/>
      <c r="AAD52" s="429"/>
      <c r="AAE52" s="429"/>
      <c r="AAF52" s="429"/>
      <c r="AAG52" s="429"/>
      <c r="AAH52" s="429"/>
      <c r="AAI52" s="429"/>
      <c r="AAJ52" s="429"/>
      <c r="AAK52" s="429"/>
      <c r="AAL52" s="429"/>
      <c r="AAM52" s="429"/>
      <c r="AAN52" s="429"/>
      <c r="AAO52" s="429"/>
      <c r="AAP52" s="429"/>
      <c r="AAQ52" s="429"/>
      <c r="AAR52" s="429"/>
      <c r="AAS52" s="429"/>
      <c r="AAT52" s="429"/>
      <c r="AAU52" s="429"/>
      <c r="AAV52" s="429"/>
      <c r="AAW52" s="429"/>
      <c r="AAX52" s="429"/>
      <c r="AAY52" s="429"/>
      <c r="AAZ52" s="429"/>
      <c r="ABA52" s="429"/>
      <c r="ABB52" s="429"/>
      <c r="ABC52" s="429"/>
      <c r="ABD52" s="429"/>
      <c r="ABE52" s="429"/>
      <c r="ABF52" s="429"/>
      <c r="ABG52" s="429"/>
      <c r="ABH52" s="429"/>
      <c r="ABI52" s="429"/>
      <c r="ABJ52" s="429"/>
      <c r="ABK52" s="429"/>
      <c r="ABL52" s="429"/>
      <c r="ABM52" s="429"/>
      <c r="ABN52" s="429"/>
      <c r="ABO52" s="429"/>
      <c r="ABP52" s="429"/>
      <c r="ABQ52" s="429"/>
      <c r="ABR52" s="429"/>
      <c r="ABS52" s="429"/>
      <c r="ABT52" s="429"/>
      <c r="ABU52" s="429"/>
      <c r="ABV52" s="429"/>
      <c r="ABW52" s="429"/>
      <c r="ABX52" s="429"/>
      <c r="ABY52" s="429"/>
      <c r="ABZ52" s="429"/>
      <c r="ACA52" s="429"/>
      <c r="ACB52" s="429"/>
      <c r="ACC52" s="429"/>
      <c r="ACD52" s="429"/>
      <c r="ACE52" s="429"/>
      <c r="ACF52" s="429"/>
      <c r="ACG52" s="429"/>
      <c r="ACH52" s="429"/>
      <c r="ACI52" s="429"/>
      <c r="ACJ52" s="429"/>
      <c r="ACK52" s="429"/>
      <c r="ACL52" s="429"/>
      <c r="ACM52" s="429"/>
      <c r="ACN52" s="429"/>
      <c r="ACO52" s="429"/>
      <c r="ACP52" s="429"/>
      <c r="ACQ52" s="429"/>
      <c r="ACR52" s="429"/>
      <c r="ACS52" s="429"/>
      <c r="ACT52" s="429"/>
      <c r="ACU52" s="429"/>
      <c r="ACV52" s="429"/>
      <c r="ACW52" s="429"/>
      <c r="ACX52" s="429"/>
      <c r="ACY52" s="429"/>
      <c r="ACZ52" s="429"/>
      <c r="ADA52" s="429"/>
      <c r="ADB52" s="429"/>
      <c r="ADC52" s="429"/>
      <c r="ADD52" s="429"/>
      <c r="ADE52" s="429"/>
      <c r="ADF52" s="429"/>
      <c r="ADG52" s="429"/>
      <c r="ADH52" s="429"/>
      <c r="ADI52" s="429"/>
      <c r="ADJ52" s="429"/>
      <c r="ADK52" s="429"/>
      <c r="ADL52" s="429"/>
      <c r="ADM52" s="429"/>
      <c r="ADN52" s="429"/>
      <c r="ADO52" s="429"/>
      <c r="ADP52" s="429"/>
      <c r="ADQ52" s="429"/>
      <c r="ADR52" s="429"/>
      <c r="ADS52" s="429"/>
      <c r="ADT52" s="429"/>
      <c r="ADU52" s="429"/>
      <c r="ADV52" s="429"/>
      <c r="ADW52" s="429"/>
      <c r="ADX52" s="429"/>
      <c r="ADY52" s="429"/>
      <c r="ADZ52" s="429"/>
      <c r="AEA52" s="429"/>
      <c r="AEB52" s="429"/>
      <c r="AEC52" s="429"/>
      <c r="AED52" s="429"/>
      <c r="AEE52" s="429"/>
      <c r="AEF52" s="429"/>
      <c r="AEG52" s="429"/>
      <c r="AEH52" s="429"/>
      <c r="AEI52" s="429"/>
      <c r="AEJ52" s="429"/>
      <c r="AEK52" s="429"/>
      <c r="AEL52" s="429"/>
      <c r="AEM52" s="429"/>
      <c r="AEN52" s="429"/>
      <c r="AEO52" s="429"/>
      <c r="AEP52" s="429"/>
      <c r="AEQ52" s="429"/>
      <c r="AER52" s="429"/>
      <c r="AES52" s="429"/>
      <c r="AET52" s="429"/>
      <c r="AEU52" s="429"/>
      <c r="AEV52" s="429"/>
      <c r="AEW52" s="429"/>
      <c r="AEX52" s="429"/>
      <c r="AEY52" s="429"/>
      <c r="AEZ52" s="429"/>
      <c r="AFA52" s="429"/>
      <c r="AFB52" s="429"/>
      <c r="AFC52" s="429"/>
      <c r="AFD52" s="429"/>
      <c r="AFE52" s="429"/>
      <c r="AFF52" s="429"/>
      <c r="AFG52" s="429"/>
      <c r="AFH52" s="429"/>
      <c r="AFI52" s="429"/>
      <c r="AFJ52" s="429"/>
      <c r="AFK52" s="429"/>
      <c r="AFL52" s="429"/>
      <c r="AFM52" s="429"/>
      <c r="AFN52" s="429"/>
      <c r="AFO52" s="429"/>
      <c r="AFP52" s="429"/>
      <c r="AFQ52" s="429"/>
      <c r="AFR52" s="429"/>
      <c r="AFS52" s="429"/>
      <c r="AFT52" s="429"/>
      <c r="AFU52" s="429"/>
      <c r="AFV52" s="429"/>
      <c r="AFW52" s="429"/>
      <c r="AFX52" s="429"/>
      <c r="AFY52" s="429"/>
      <c r="AFZ52" s="429"/>
      <c r="AGA52" s="429"/>
      <c r="AGB52" s="429"/>
      <c r="AGC52" s="429"/>
      <c r="AGD52" s="429"/>
      <c r="AGE52" s="429"/>
      <c r="AGF52" s="429"/>
      <c r="AGG52" s="429"/>
      <c r="AGH52" s="429"/>
      <c r="AGI52" s="429"/>
      <c r="AGJ52" s="429"/>
      <c r="AGK52" s="429"/>
      <c r="AGL52" s="429"/>
      <c r="AGM52" s="429"/>
      <c r="AGN52" s="429"/>
      <c r="AGO52" s="429"/>
      <c r="AGP52" s="429"/>
      <c r="AGQ52" s="429"/>
      <c r="AGR52" s="429"/>
      <c r="AGS52" s="429"/>
      <c r="AGT52" s="429"/>
      <c r="AGU52" s="429"/>
      <c r="AGV52" s="429"/>
      <c r="AGW52" s="429"/>
      <c r="AGX52" s="429"/>
      <c r="AGY52" s="429"/>
      <c r="AGZ52" s="429"/>
      <c r="AHA52" s="429"/>
      <c r="AHB52" s="429"/>
      <c r="AHC52" s="429"/>
      <c r="AHD52" s="429"/>
      <c r="AHE52" s="429"/>
      <c r="AHF52" s="429"/>
      <c r="AHG52" s="429"/>
      <c r="AHH52" s="429"/>
      <c r="AHI52" s="429"/>
      <c r="AHJ52" s="429"/>
      <c r="AHK52" s="429"/>
      <c r="AHL52" s="429"/>
      <c r="AHM52" s="429"/>
      <c r="AHN52" s="429"/>
      <c r="AHO52" s="429"/>
      <c r="AHP52" s="429"/>
      <c r="AHQ52" s="429"/>
      <c r="AHR52" s="429"/>
      <c r="AHS52" s="429"/>
      <c r="AHT52" s="429"/>
      <c r="AHU52" s="429"/>
      <c r="AHV52" s="429"/>
      <c r="AHW52" s="429"/>
      <c r="AHX52" s="429"/>
      <c r="AHY52" s="429"/>
      <c r="AHZ52" s="429"/>
      <c r="AIA52" s="429"/>
      <c r="AIB52" s="429"/>
      <c r="AIC52" s="429"/>
      <c r="AID52" s="429"/>
      <c r="AIE52" s="429"/>
      <c r="AIF52" s="429"/>
      <c r="AIG52" s="429"/>
      <c r="AIH52" s="429"/>
      <c r="AII52" s="429"/>
      <c r="AIJ52" s="429"/>
      <c r="AIK52" s="429"/>
      <c r="AIL52" s="429"/>
      <c r="AIM52" s="429"/>
      <c r="AIN52" s="429"/>
      <c r="AIO52" s="429"/>
      <c r="AIP52" s="429"/>
      <c r="AIQ52" s="429"/>
      <c r="AIR52" s="429"/>
      <c r="AIS52" s="429"/>
      <c r="AIT52" s="429"/>
      <c r="AIU52" s="429"/>
      <c r="AIV52" s="429"/>
      <c r="AIW52" s="429"/>
      <c r="AIX52" s="429"/>
      <c r="AIY52" s="429"/>
      <c r="AIZ52" s="429"/>
      <c r="AJA52" s="429"/>
      <c r="AJB52" s="429"/>
      <c r="AJC52" s="429"/>
      <c r="AJD52" s="429"/>
      <c r="AJE52" s="429"/>
      <c r="AJF52" s="429"/>
      <c r="AJG52" s="429"/>
      <c r="AJH52" s="429"/>
      <c r="AJI52" s="429"/>
      <c r="AJJ52" s="429"/>
      <c r="AJK52" s="429"/>
      <c r="AJL52" s="429"/>
      <c r="AJM52" s="429"/>
      <c r="AJN52" s="429"/>
      <c r="AJO52" s="429"/>
      <c r="AJP52" s="429"/>
      <c r="AJQ52" s="429"/>
      <c r="AJR52" s="429"/>
      <c r="AJS52" s="429"/>
      <c r="AJT52" s="429"/>
      <c r="AJU52" s="429"/>
      <c r="AJV52" s="429"/>
      <c r="AJW52" s="429"/>
      <c r="AJX52" s="429"/>
      <c r="AJY52" s="429"/>
      <c r="AJZ52" s="429"/>
      <c r="AKA52" s="429"/>
      <c r="AKB52" s="429"/>
      <c r="AKC52" s="429"/>
      <c r="AKD52" s="429"/>
      <c r="AKE52" s="429"/>
      <c r="AKF52" s="429"/>
      <c r="AKG52" s="429"/>
      <c r="AKH52" s="429"/>
      <c r="AKI52" s="429"/>
      <c r="AKJ52" s="429"/>
      <c r="AKK52" s="429"/>
      <c r="AKL52" s="429"/>
      <c r="AKM52" s="429"/>
      <c r="AKN52" s="429"/>
      <c r="AKO52" s="429"/>
      <c r="AKP52" s="429"/>
      <c r="AKQ52" s="429"/>
      <c r="AKR52" s="429"/>
      <c r="AKS52" s="429"/>
      <c r="AKT52" s="429"/>
      <c r="AKU52" s="429"/>
      <c r="AKV52" s="429"/>
      <c r="AKW52" s="429"/>
      <c r="AKX52" s="429"/>
      <c r="AKY52" s="429"/>
      <c r="AKZ52" s="429"/>
      <c r="ALA52" s="429"/>
      <c r="ALB52" s="429"/>
      <c r="ALC52" s="429"/>
      <c r="ALD52" s="429"/>
      <c r="ALE52" s="429"/>
      <c r="ALF52" s="429"/>
      <c r="ALG52" s="429"/>
      <c r="ALH52" s="429"/>
      <c r="ALI52" s="429"/>
      <c r="ALJ52" s="429"/>
      <c r="ALK52" s="429"/>
      <c r="ALL52" s="429"/>
      <c r="ALM52" s="429"/>
      <c r="ALN52" s="429"/>
      <c r="ALO52" s="429"/>
      <c r="ALP52" s="429"/>
      <c r="ALQ52" s="429"/>
      <c r="ALR52" s="429"/>
      <c r="ALS52" s="429"/>
      <c r="ALT52" s="429"/>
      <c r="ALU52" s="429"/>
      <c r="ALV52" s="429"/>
      <c r="ALW52" s="429"/>
      <c r="ALX52" s="429"/>
      <c r="ALY52" s="429"/>
      <c r="ALZ52" s="429"/>
      <c r="AMA52" s="429"/>
      <c r="AMB52" s="429"/>
      <c r="AMC52" s="429"/>
      <c r="AMD52" s="429"/>
      <c r="AME52" s="429"/>
      <c r="AMF52" s="429"/>
      <c r="AMG52" s="429"/>
      <c r="AMH52" s="429"/>
      <c r="AMI52" s="429"/>
      <c r="AMJ52" s="429"/>
      <c r="AMK52" s="429"/>
      <c r="AML52" s="429"/>
      <c r="AMM52" s="429"/>
      <c r="AMN52" s="429"/>
      <c r="AMO52" s="429"/>
      <c r="AMP52" s="429"/>
      <c r="AMQ52" s="429"/>
      <c r="AMR52" s="429"/>
      <c r="AMS52" s="429"/>
      <c r="AMT52" s="429"/>
      <c r="AMU52" s="429"/>
      <c r="AMV52" s="429"/>
      <c r="AMW52" s="429"/>
      <c r="AMX52" s="429"/>
      <c r="AMY52" s="429"/>
      <c r="AMZ52" s="429"/>
      <c r="ANA52" s="429"/>
      <c r="ANB52" s="429"/>
      <c r="ANC52" s="429"/>
      <c r="AND52" s="429"/>
      <c r="ANE52" s="429"/>
      <c r="ANF52" s="429"/>
      <c r="ANG52" s="429"/>
      <c r="ANH52" s="429"/>
      <c r="ANI52" s="429"/>
      <c r="ANJ52" s="429"/>
      <c r="ANK52" s="429"/>
      <c r="ANL52" s="429"/>
      <c r="ANM52" s="429"/>
      <c r="ANN52" s="429"/>
      <c r="ANO52" s="429"/>
      <c r="ANP52" s="429"/>
      <c r="ANQ52" s="429"/>
      <c r="ANR52" s="429"/>
      <c r="ANS52" s="429"/>
      <c r="ANT52" s="429"/>
      <c r="ANU52" s="429"/>
      <c r="ANV52" s="429"/>
      <c r="ANW52" s="429"/>
      <c r="ANX52" s="429"/>
      <c r="ANY52" s="429"/>
      <c r="ANZ52" s="429"/>
      <c r="AOA52" s="429"/>
      <c r="AOB52" s="429"/>
      <c r="AOC52" s="429"/>
      <c r="AOD52" s="429"/>
      <c r="AOE52" s="429"/>
      <c r="AOF52" s="429"/>
      <c r="AOG52" s="429"/>
      <c r="AOH52" s="429"/>
      <c r="AOI52" s="429"/>
      <c r="AOJ52" s="429"/>
      <c r="AOK52" s="429"/>
      <c r="AOL52" s="429"/>
      <c r="AOM52" s="429"/>
      <c r="AON52" s="429"/>
      <c r="AOO52" s="429"/>
      <c r="AOP52" s="429"/>
      <c r="AOQ52" s="429"/>
      <c r="AOR52" s="429"/>
      <c r="AOS52" s="429"/>
      <c r="AOT52" s="429"/>
      <c r="AOU52" s="429"/>
      <c r="AOV52" s="429"/>
      <c r="AOW52" s="429"/>
      <c r="AOX52" s="429"/>
      <c r="AOY52" s="429"/>
      <c r="AOZ52" s="429"/>
      <c r="APA52" s="429"/>
      <c r="APB52" s="429"/>
      <c r="APC52" s="429"/>
      <c r="APD52" s="429"/>
      <c r="APE52" s="429"/>
      <c r="APF52" s="429"/>
      <c r="APG52" s="429"/>
      <c r="APH52" s="429"/>
      <c r="API52" s="429"/>
      <c r="APJ52" s="429"/>
      <c r="APK52" s="429"/>
      <c r="APL52" s="429"/>
      <c r="APM52" s="429"/>
      <c r="APN52" s="429"/>
      <c r="APO52" s="429"/>
      <c r="APP52" s="429"/>
      <c r="APQ52" s="429"/>
      <c r="APR52" s="429"/>
      <c r="APS52" s="429"/>
      <c r="APT52" s="429"/>
      <c r="APU52" s="429"/>
      <c r="APV52" s="429"/>
      <c r="APW52" s="429"/>
      <c r="APX52" s="429"/>
      <c r="APY52" s="429"/>
      <c r="APZ52" s="429"/>
      <c r="AQA52" s="429"/>
      <c r="AQB52" s="429"/>
      <c r="AQC52" s="429"/>
      <c r="AQD52" s="429"/>
      <c r="AQE52" s="429"/>
      <c r="AQF52" s="429"/>
      <c r="AQG52" s="429"/>
      <c r="AQH52" s="429"/>
      <c r="AQI52" s="429"/>
      <c r="AQJ52" s="429"/>
      <c r="AQK52" s="429"/>
      <c r="AQL52" s="429"/>
      <c r="AQM52" s="429"/>
      <c r="AQN52" s="429"/>
      <c r="AQO52" s="429"/>
      <c r="AQP52" s="429"/>
      <c r="AQQ52" s="429"/>
      <c r="AQR52" s="429"/>
      <c r="AQS52" s="429"/>
      <c r="AQT52" s="429"/>
      <c r="AQU52" s="429"/>
      <c r="AQV52" s="429"/>
      <c r="AQW52" s="429"/>
      <c r="AQX52" s="429"/>
      <c r="AQY52" s="429"/>
      <c r="AQZ52" s="429"/>
      <c r="ARA52" s="429"/>
      <c r="ARB52" s="429"/>
      <c r="ARC52" s="429"/>
      <c r="ARD52" s="429"/>
      <c r="ARE52" s="429"/>
      <c r="ARF52" s="429"/>
      <c r="ARG52" s="429"/>
      <c r="ARH52" s="429"/>
      <c r="ARI52" s="429"/>
      <c r="ARJ52" s="429"/>
      <c r="ARK52" s="429"/>
      <c r="ARL52" s="429"/>
      <c r="ARM52" s="429"/>
      <c r="ARN52" s="429"/>
      <c r="ARO52" s="429"/>
      <c r="ARP52" s="429"/>
      <c r="ARQ52" s="429"/>
      <c r="ARR52" s="429"/>
      <c r="ARS52" s="429"/>
      <c r="ART52" s="429"/>
      <c r="ARU52" s="429"/>
      <c r="ARV52" s="429"/>
      <c r="ARW52" s="429"/>
      <c r="ARX52" s="429"/>
      <c r="ARY52" s="429"/>
      <c r="ARZ52" s="429"/>
      <c r="ASA52" s="429"/>
      <c r="ASB52" s="429"/>
      <c r="ASC52" s="429"/>
      <c r="ASD52" s="429"/>
      <c r="ASE52" s="429"/>
      <c r="ASF52" s="429"/>
      <c r="ASG52" s="429"/>
      <c r="ASH52" s="429"/>
      <c r="ASI52" s="429"/>
      <c r="ASJ52" s="429"/>
      <c r="ASK52" s="429"/>
      <c r="ASL52" s="429"/>
      <c r="ASM52" s="429"/>
      <c r="ASN52" s="429"/>
      <c r="ASO52" s="429"/>
      <c r="ASP52" s="429"/>
      <c r="ASQ52" s="429"/>
      <c r="ASR52" s="429"/>
      <c r="ASS52" s="429"/>
      <c r="AST52" s="429"/>
      <c r="ASU52" s="429"/>
      <c r="ASV52" s="429"/>
      <c r="ASW52" s="429"/>
      <c r="ASX52" s="429"/>
      <c r="ASY52" s="429"/>
      <c r="ASZ52" s="429"/>
      <c r="ATA52" s="429"/>
      <c r="ATB52" s="429"/>
      <c r="ATC52" s="429"/>
      <c r="ATD52" s="429"/>
      <c r="ATE52" s="429"/>
      <c r="ATF52" s="429"/>
      <c r="ATG52" s="429"/>
      <c r="ATH52" s="429"/>
      <c r="ATI52" s="429"/>
      <c r="ATJ52" s="429"/>
      <c r="ATK52" s="429"/>
      <c r="ATL52" s="429"/>
      <c r="ATM52" s="429"/>
      <c r="ATN52" s="429"/>
      <c r="ATO52" s="429"/>
      <c r="ATP52" s="429"/>
      <c r="ATQ52" s="429"/>
      <c r="ATR52" s="429"/>
      <c r="ATS52" s="429"/>
      <c r="ATT52" s="429"/>
      <c r="ATU52" s="429"/>
      <c r="ATV52" s="429"/>
      <c r="ATW52" s="429"/>
      <c r="ATX52" s="429"/>
      <c r="ATY52" s="429"/>
      <c r="ATZ52" s="429"/>
      <c r="AUA52" s="429"/>
      <c r="AUB52" s="429"/>
      <c r="AUC52" s="429"/>
      <c r="AUD52" s="429"/>
      <c r="AUE52" s="429"/>
      <c r="AUF52" s="429"/>
      <c r="AUG52" s="429"/>
      <c r="AUH52" s="429"/>
      <c r="AUI52" s="429"/>
      <c r="AUJ52" s="429"/>
      <c r="AUK52" s="429"/>
      <c r="AUL52" s="429"/>
      <c r="AUM52" s="429"/>
      <c r="AUN52" s="429"/>
      <c r="AUO52" s="429"/>
      <c r="AUP52" s="429"/>
      <c r="AUQ52" s="429"/>
      <c r="AUR52" s="429"/>
      <c r="AUS52" s="429"/>
      <c r="AUT52" s="429"/>
      <c r="AUU52" s="429"/>
      <c r="AUV52" s="429"/>
      <c r="AUW52" s="429"/>
      <c r="AUX52" s="429"/>
      <c r="AUY52" s="429"/>
      <c r="AUZ52" s="429"/>
      <c r="AVA52" s="429"/>
      <c r="AVB52" s="429"/>
      <c r="AVC52" s="429"/>
      <c r="AVD52" s="429"/>
      <c r="AVE52" s="429"/>
      <c r="AVF52" s="429"/>
      <c r="AVG52" s="429"/>
      <c r="AVH52" s="429"/>
      <c r="AVI52" s="429"/>
      <c r="AVJ52" s="429"/>
      <c r="AVK52" s="429"/>
      <c r="AVL52" s="429"/>
      <c r="AVM52" s="429"/>
      <c r="AVN52" s="429"/>
      <c r="AVO52" s="429"/>
      <c r="AVP52" s="429"/>
      <c r="AVQ52" s="429"/>
      <c r="AVR52" s="429"/>
      <c r="AVS52" s="429"/>
      <c r="AVT52" s="429"/>
      <c r="AVU52" s="429"/>
      <c r="AVV52" s="429"/>
      <c r="AVW52" s="429"/>
      <c r="AVX52" s="429"/>
      <c r="AVY52" s="429"/>
      <c r="AVZ52" s="429"/>
      <c r="AWA52" s="429"/>
      <c r="AWB52" s="429"/>
      <c r="AWC52" s="429"/>
      <c r="AWD52" s="429"/>
      <c r="AWE52" s="429"/>
      <c r="AWF52" s="429"/>
      <c r="AWG52" s="429"/>
      <c r="AWH52" s="429"/>
      <c r="AWI52" s="429"/>
      <c r="AWJ52" s="429"/>
      <c r="AWK52" s="429"/>
      <c r="AWL52" s="429"/>
      <c r="AWM52" s="429"/>
      <c r="AWN52" s="429"/>
      <c r="AWO52" s="429"/>
      <c r="AWP52" s="429"/>
      <c r="AWQ52" s="429"/>
      <c r="AWR52" s="429"/>
      <c r="AWS52" s="429"/>
      <c r="AWT52" s="429"/>
      <c r="AWU52" s="429"/>
      <c r="AWV52" s="429"/>
      <c r="AWW52" s="429"/>
      <c r="AWX52" s="429"/>
      <c r="AWY52" s="429"/>
      <c r="AWZ52" s="429"/>
      <c r="AXA52" s="429"/>
      <c r="AXB52" s="429"/>
      <c r="AXC52" s="429"/>
      <c r="AXD52" s="429"/>
      <c r="AXE52" s="429"/>
      <c r="AXF52" s="429"/>
      <c r="AXG52" s="429"/>
      <c r="AXH52" s="429"/>
      <c r="AXI52" s="429"/>
      <c r="AXJ52" s="429"/>
      <c r="AXK52" s="429"/>
      <c r="AXL52" s="429"/>
      <c r="AXM52" s="429"/>
      <c r="AXN52" s="429"/>
      <c r="AXO52" s="429"/>
      <c r="AXP52" s="429"/>
      <c r="AXQ52" s="429"/>
      <c r="AXR52" s="429"/>
      <c r="AXS52" s="429"/>
      <c r="AXT52" s="429"/>
      <c r="AXU52" s="429"/>
      <c r="AXV52" s="429"/>
      <c r="AXW52" s="429"/>
      <c r="AXX52" s="429"/>
      <c r="AXY52" s="429"/>
      <c r="AXZ52" s="429"/>
      <c r="AYA52" s="429"/>
      <c r="AYB52" s="429"/>
      <c r="AYC52" s="429"/>
      <c r="AYD52" s="429"/>
      <c r="AYE52" s="429"/>
      <c r="AYF52" s="429"/>
      <c r="AYG52" s="429"/>
      <c r="AYH52" s="429"/>
      <c r="AYI52" s="429"/>
      <c r="AYJ52" s="429"/>
      <c r="AYK52" s="429"/>
      <c r="AYL52" s="429"/>
      <c r="AYM52" s="429"/>
      <c r="AYN52" s="429"/>
      <c r="AYO52" s="429"/>
      <c r="AYP52" s="429"/>
      <c r="AYQ52" s="429"/>
      <c r="AYR52" s="429"/>
      <c r="AYS52" s="429"/>
      <c r="AYT52" s="429"/>
      <c r="AYU52" s="429"/>
      <c r="AYV52" s="429"/>
      <c r="AYW52" s="429"/>
      <c r="AYX52" s="429"/>
      <c r="AYY52" s="429"/>
      <c r="AYZ52" s="429"/>
      <c r="AZA52" s="429"/>
      <c r="AZB52" s="429"/>
      <c r="AZC52" s="429"/>
      <c r="AZD52" s="429"/>
      <c r="AZE52" s="429"/>
      <c r="AZF52" s="429"/>
      <c r="AZG52" s="429"/>
      <c r="AZH52" s="429"/>
      <c r="AZI52" s="429"/>
      <c r="AZJ52" s="429"/>
      <c r="AZK52" s="429"/>
      <c r="AZL52" s="429"/>
      <c r="AZM52" s="429"/>
      <c r="AZN52" s="429"/>
      <c r="AZO52" s="429"/>
      <c r="AZP52" s="429"/>
      <c r="AZQ52" s="429"/>
      <c r="AZR52" s="429"/>
      <c r="AZS52" s="429"/>
      <c r="AZT52" s="429"/>
      <c r="AZU52" s="429"/>
      <c r="AZV52" s="429"/>
      <c r="AZW52" s="429"/>
      <c r="AZX52" s="429"/>
      <c r="AZY52" s="429"/>
      <c r="AZZ52" s="429"/>
      <c r="BAA52" s="429"/>
      <c r="BAB52" s="429"/>
      <c r="BAC52" s="429"/>
      <c r="BAD52" s="429"/>
      <c r="BAE52" s="429"/>
      <c r="BAF52" s="429"/>
      <c r="BAG52" s="429"/>
      <c r="BAH52" s="429"/>
      <c r="BAI52" s="429"/>
      <c r="BAJ52" s="429"/>
      <c r="BAK52" s="429"/>
      <c r="BAL52" s="429"/>
      <c r="BAM52" s="429"/>
      <c r="BAN52" s="429"/>
      <c r="BAO52" s="429"/>
      <c r="BAP52" s="429"/>
      <c r="BAQ52" s="429"/>
      <c r="BAR52" s="429"/>
      <c r="BAS52" s="429"/>
      <c r="BAT52" s="429"/>
      <c r="BAU52" s="429"/>
      <c r="BAV52" s="429"/>
      <c r="BAW52" s="429"/>
      <c r="BAX52" s="429"/>
      <c r="BAY52" s="429"/>
      <c r="BAZ52" s="429"/>
      <c r="BBA52" s="429"/>
      <c r="BBB52" s="429"/>
      <c r="BBC52" s="429"/>
      <c r="BBD52" s="429"/>
      <c r="BBE52" s="429"/>
      <c r="BBF52" s="429"/>
      <c r="BBG52" s="429"/>
      <c r="BBH52" s="429"/>
      <c r="BBI52" s="429"/>
      <c r="BBJ52" s="429"/>
      <c r="BBK52" s="429"/>
      <c r="BBL52" s="429"/>
      <c r="BBM52" s="429"/>
      <c r="BBN52" s="429"/>
      <c r="BBO52" s="429"/>
      <c r="BBP52" s="429"/>
      <c r="BBQ52" s="429"/>
      <c r="BBR52" s="429"/>
      <c r="BBS52" s="429"/>
      <c r="BBT52" s="429"/>
      <c r="BBU52" s="429"/>
      <c r="BBV52" s="429"/>
      <c r="BBW52" s="429"/>
      <c r="BBX52" s="429"/>
      <c r="BBY52" s="429"/>
      <c r="BBZ52" s="429"/>
      <c r="BCA52" s="429"/>
      <c r="BCB52" s="429"/>
      <c r="BCC52" s="429"/>
      <c r="BCD52" s="429"/>
      <c r="BCE52" s="429"/>
      <c r="BCF52" s="429"/>
      <c r="BCG52" s="429"/>
      <c r="BCH52" s="429"/>
      <c r="BCI52" s="429"/>
      <c r="BCJ52" s="429"/>
      <c r="BCK52" s="429"/>
      <c r="BCL52" s="429"/>
      <c r="BCM52" s="429"/>
      <c r="BCN52" s="429"/>
      <c r="BCO52" s="429"/>
      <c r="BCP52" s="429"/>
      <c r="BCQ52" s="429"/>
      <c r="BCR52" s="429"/>
      <c r="BCS52" s="429"/>
      <c r="BCT52" s="429"/>
      <c r="BCU52" s="429"/>
      <c r="BCV52" s="429"/>
      <c r="BCW52" s="429"/>
      <c r="BCX52" s="429"/>
      <c r="BCY52" s="429"/>
      <c r="BCZ52" s="429"/>
      <c r="BDA52" s="429"/>
      <c r="BDB52" s="429"/>
      <c r="BDC52" s="429"/>
      <c r="BDD52" s="429"/>
      <c r="BDE52" s="429"/>
      <c r="BDF52" s="429"/>
      <c r="BDG52" s="429"/>
      <c r="BDH52" s="429"/>
      <c r="BDI52" s="429"/>
      <c r="BDJ52" s="429"/>
      <c r="BDK52" s="429"/>
      <c r="BDL52" s="429"/>
      <c r="BDM52" s="429"/>
      <c r="BDN52" s="429"/>
      <c r="BDO52" s="429"/>
      <c r="BDP52" s="429"/>
      <c r="BDQ52" s="429"/>
      <c r="BDR52" s="429"/>
      <c r="BDS52" s="429"/>
      <c r="BDT52" s="429"/>
      <c r="BDU52" s="429"/>
      <c r="BDV52" s="429"/>
      <c r="BDW52" s="429"/>
      <c r="BDX52" s="429"/>
      <c r="BDY52" s="429"/>
      <c r="BDZ52" s="429"/>
      <c r="BEA52" s="429"/>
      <c r="BEB52" s="429"/>
      <c r="BEC52" s="429"/>
      <c r="BED52" s="429"/>
      <c r="BEE52" s="429"/>
      <c r="BEF52" s="429"/>
      <c r="BEG52" s="429"/>
      <c r="BEH52" s="429"/>
      <c r="BEI52" s="429"/>
      <c r="BEJ52" s="429"/>
      <c r="BEK52" s="429"/>
      <c r="BEL52" s="429"/>
      <c r="BEM52" s="429"/>
      <c r="BEN52" s="429"/>
      <c r="BEO52" s="429"/>
      <c r="BEP52" s="429"/>
      <c r="BEQ52" s="429"/>
      <c r="BER52" s="429"/>
      <c r="BES52" s="429"/>
      <c r="BET52" s="429"/>
      <c r="BEU52" s="429"/>
      <c r="BEV52" s="429"/>
      <c r="BEW52" s="429"/>
      <c r="BEX52" s="429"/>
      <c r="BEY52" s="429"/>
      <c r="BEZ52" s="429"/>
      <c r="BFA52" s="429"/>
      <c r="BFB52" s="429"/>
      <c r="BFC52" s="429"/>
      <c r="BFD52" s="429"/>
      <c r="BFE52" s="429"/>
      <c r="BFF52" s="429"/>
      <c r="BFG52" s="429"/>
      <c r="BFH52" s="429"/>
      <c r="BFI52" s="429"/>
      <c r="BFJ52" s="429"/>
      <c r="BFK52" s="429"/>
      <c r="BFL52" s="429"/>
      <c r="BFM52" s="429"/>
      <c r="BFN52" s="429"/>
      <c r="BFO52" s="429"/>
      <c r="BFP52" s="429"/>
      <c r="BFQ52" s="429"/>
      <c r="BFR52" s="429"/>
      <c r="BFS52" s="429"/>
      <c r="BFT52" s="429"/>
      <c r="BFU52" s="429"/>
      <c r="BFV52" s="429"/>
      <c r="BFW52" s="429"/>
      <c r="BFX52" s="429"/>
      <c r="BFY52" s="429"/>
      <c r="BFZ52" s="429"/>
      <c r="BGA52" s="429"/>
      <c r="BGB52" s="429"/>
      <c r="BGC52" s="429"/>
      <c r="BGD52" s="429"/>
      <c r="BGE52" s="429"/>
      <c r="BGF52" s="429"/>
      <c r="BGG52" s="429"/>
      <c r="BGH52" s="429"/>
      <c r="BGI52" s="429"/>
      <c r="BGJ52" s="429"/>
      <c r="BGK52" s="429"/>
      <c r="BGL52" s="429"/>
      <c r="BGM52" s="429"/>
      <c r="BGN52" s="429"/>
      <c r="BGO52" s="429"/>
      <c r="BGP52" s="429"/>
      <c r="BGQ52" s="429"/>
      <c r="BGR52" s="429"/>
      <c r="BGS52" s="429"/>
      <c r="BGT52" s="429"/>
      <c r="BGU52" s="429"/>
      <c r="BGV52" s="429"/>
      <c r="BGW52" s="429"/>
      <c r="BGX52" s="429"/>
      <c r="BGY52" s="429"/>
      <c r="BGZ52" s="429"/>
      <c r="BHA52" s="429"/>
      <c r="BHB52" s="429"/>
      <c r="BHC52" s="429"/>
      <c r="BHD52" s="429"/>
      <c r="BHE52" s="429"/>
      <c r="BHF52" s="429"/>
      <c r="BHG52" s="429"/>
      <c r="BHH52" s="429"/>
      <c r="BHI52" s="429"/>
      <c r="BHJ52" s="429"/>
      <c r="BHK52" s="429"/>
      <c r="BHL52" s="429"/>
      <c r="BHM52" s="429"/>
      <c r="BHN52" s="429"/>
      <c r="BHO52" s="429"/>
      <c r="BHP52" s="429"/>
      <c r="BHQ52" s="429"/>
      <c r="BHR52" s="429"/>
      <c r="BHS52" s="429"/>
      <c r="BHT52" s="429"/>
      <c r="BHU52" s="429"/>
      <c r="BHV52" s="429"/>
      <c r="BHW52" s="429"/>
      <c r="BHX52" s="429"/>
      <c r="BHY52" s="429"/>
      <c r="BHZ52" s="429"/>
      <c r="BIA52" s="429"/>
      <c r="BIB52" s="429"/>
      <c r="BIC52" s="429"/>
      <c r="BID52" s="429"/>
      <c r="BIE52" s="429"/>
      <c r="BIF52" s="429"/>
      <c r="BIG52" s="429"/>
      <c r="BIH52" s="429"/>
      <c r="BII52" s="429"/>
      <c r="BIJ52" s="429"/>
      <c r="BIK52" s="429"/>
      <c r="BIL52" s="429"/>
      <c r="BIM52" s="429"/>
      <c r="BIN52" s="429"/>
      <c r="BIO52" s="429"/>
      <c r="BIP52" s="429"/>
      <c r="BIQ52" s="429"/>
      <c r="BIR52" s="429"/>
      <c r="BIS52" s="429"/>
      <c r="BIT52" s="429"/>
      <c r="BIU52" s="429"/>
      <c r="BIV52" s="429"/>
      <c r="BIW52" s="429"/>
      <c r="BIX52" s="429"/>
      <c r="BIY52" s="429"/>
      <c r="BIZ52" s="429"/>
      <c r="BJA52" s="429"/>
      <c r="BJB52" s="429"/>
      <c r="BJC52" s="429"/>
      <c r="BJD52" s="429"/>
      <c r="BJE52" s="429"/>
      <c r="BJF52" s="429"/>
      <c r="BJG52" s="429"/>
      <c r="BJH52" s="429"/>
      <c r="BJI52" s="429"/>
      <c r="BJJ52" s="429"/>
      <c r="BJK52" s="429"/>
      <c r="BJL52" s="429"/>
      <c r="BJM52" s="429"/>
      <c r="BJN52" s="429"/>
      <c r="BJO52" s="429"/>
      <c r="BJP52" s="429"/>
      <c r="BJQ52" s="429"/>
      <c r="BJR52" s="429"/>
      <c r="BJS52" s="429"/>
      <c r="BJT52" s="429"/>
      <c r="BJU52" s="429"/>
      <c r="BJV52" s="429"/>
      <c r="BJW52" s="429"/>
      <c r="BJX52" s="429"/>
      <c r="BJY52" s="429"/>
      <c r="BJZ52" s="429"/>
      <c r="BKA52" s="429"/>
      <c r="BKB52" s="429"/>
      <c r="BKC52" s="429"/>
      <c r="BKD52" s="429"/>
      <c r="BKE52" s="429"/>
      <c r="BKF52" s="429"/>
      <c r="BKG52" s="429"/>
      <c r="BKH52" s="429"/>
      <c r="BKI52" s="429"/>
      <c r="BKJ52" s="429"/>
      <c r="BKK52" s="429"/>
      <c r="BKL52" s="429"/>
      <c r="BKM52" s="429"/>
      <c r="BKN52" s="429"/>
      <c r="BKO52" s="429"/>
      <c r="BKP52" s="429"/>
      <c r="BKQ52" s="429"/>
      <c r="BKR52" s="429"/>
      <c r="BKS52" s="429"/>
      <c r="BKT52" s="429"/>
      <c r="BKU52" s="429"/>
      <c r="BKV52" s="429"/>
      <c r="BKW52" s="429"/>
      <c r="BKX52" s="429"/>
      <c r="BKY52" s="429"/>
      <c r="BKZ52" s="429"/>
      <c r="BLA52" s="429"/>
      <c r="BLB52" s="429"/>
      <c r="BLC52" s="429"/>
      <c r="BLD52" s="429"/>
      <c r="BLE52" s="429"/>
      <c r="BLF52" s="429"/>
      <c r="BLG52" s="429"/>
      <c r="BLH52" s="429"/>
      <c r="BLI52" s="429"/>
      <c r="BLJ52" s="429"/>
      <c r="BLK52" s="429"/>
      <c r="BLL52" s="429"/>
      <c r="BLM52" s="429"/>
      <c r="BLN52" s="429"/>
      <c r="BLO52" s="429"/>
      <c r="BLP52" s="429"/>
      <c r="BLQ52" s="429"/>
      <c r="BLR52" s="429"/>
      <c r="BLS52" s="429"/>
      <c r="BLT52" s="429"/>
      <c r="BLU52" s="429"/>
      <c r="BLV52" s="429"/>
      <c r="BLW52" s="429"/>
      <c r="BLX52" s="429"/>
      <c r="BLY52" s="429"/>
      <c r="BLZ52" s="429"/>
      <c r="BMA52" s="429"/>
      <c r="BMB52" s="429"/>
      <c r="BMC52" s="429"/>
      <c r="BMD52" s="429"/>
      <c r="BME52" s="429"/>
      <c r="BMF52" s="429"/>
      <c r="BMG52" s="429"/>
      <c r="BMH52" s="429"/>
      <c r="BMI52" s="429"/>
      <c r="BMJ52" s="429"/>
      <c r="BMK52" s="429"/>
      <c r="BML52" s="429"/>
      <c r="BMM52" s="429"/>
      <c r="BMN52" s="429"/>
      <c r="BMO52" s="429"/>
      <c r="BMP52" s="429"/>
      <c r="BMQ52" s="429"/>
      <c r="BMR52" s="429"/>
      <c r="BMS52" s="429"/>
      <c r="BMT52" s="429"/>
      <c r="BMU52" s="429"/>
      <c r="BMV52" s="429"/>
      <c r="BMW52" s="429"/>
      <c r="BMX52" s="429"/>
      <c r="BMY52" s="429"/>
      <c r="BMZ52" s="429"/>
      <c r="BNA52" s="429"/>
      <c r="BNB52" s="429"/>
      <c r="BNC52" s="429"/>
      <c r="BND52" s="429"/>
      <c r="BNE52" s="429"/>
      <c r="BNF52" s="429"/>
      <c r="BNG52" s="429"/>
      <c r="BNH52" s="429"/>
      <c r="BNI52" s="429"/>
      <c r="BNJ52" s="429"/>
      <c r="BNK52" s="429"/>
      <c r="BNL52" s="429"/>
      <c r="BNM52" s="429"/>
      <c r="BNN52" s="429"/>
      <c r="BNO52" s="429"/>
      <c r="BNP52" s="429"/>
      <c r="BNQ52" s="429"/>
      <c r="BNR52" s="429"/>
      <c r="BNS52" s="429"/>
      <c r="BNT52" s="429"/>
      <c r="BNU52" s="429"/>
      <c r="BNV52" s="429"/>
      <c r="BNW52" s="429"/>
      <c r="BNX52" s="429"/>
      <c r="BNY52" s="429"/>
      <c r="BNZ52" s="429"/>
      <c r="BOA52" s="429"/>
      <c r="BOB52" s="429"/>
      <c r="BOC52" s="429"/>
      <c r="BOD52" s="429"/>
      <c r="BOE52" s="429"/>
      <c r="BOF52" s="429"/>
      <c r="BOG52" s="429"/>
      <c r="BOH52" s="429"/>
      <c r="BOI52" s="429"/>
      <c r="BOJ52" s="429"/>
      <c r="BOK52" s="429"/>
      <c r="BOL52" s="429"/>
      <c r="BOM52" s="429"/>
      <c r="BON52" s="429"/>
      <c r="BOO52" s="429"/>
      <c r="BOP52" s="429"/>
      <c r="BOQ52" s="429"/>
      <c r="BOR52" s="429"/>
      <c r="BOS52" s="429"/>
      <c r="BOT52" s="429"/>
      <c r="BOU52" s="429"/>
      <c r="BOV52" s="429"/>
      <c r="BOW52" s="429"/>
      <c r="BOX52" s="429"/>
      <c r="BOY52" s="429"/>
      <c r="BOZ52" s="429"/>
      <c r="BPA52" s="429"/>
      <c r="BPB52" s="429"/>
      <c r="BPC52" s="429"/>
      <c r="BPD52" s="429"/>
      <c r="BPE52" s="429"/>
      <c r="BPF52" s="429"/>
      <c r="BPG52" s="429"/>
      <c r="BPH52" s="429"/>
      <c r="BPI52" s="429"/>
      <c r="BPJ52" s="429"/>
      <c r="BPK52" s="429"/>
      <c r="BPL52" s="429"/>
      <c r="BPM52" s="429"/>
      <c r="BPN52" s="429"/>
      <c r="BPO52" s="429"/>
      <c r="BPP52" s="429"/>
      <c r="BPQ52" s="429"/>
      <c r="BPR52" s="429"/>
      <c r="BPS52" s="429"/>
      <c r="BPT52" s="429"/>
      <c r="BPU52" s="429"/>
      <c r="BPV52" s="429"/>
      <c r="BPW52" s="429"/>
      <c r="BPX52" s="429"/>
      <c r="BPY52" s="429"/>
      <c r="BPZ52" s="429"/>
      <c r="BQA52" s="429"/>
      <c r="BQB52" s="429"/>
      <c r="BQC52" s="429"/>
      <c r="BQD52" s="429"/>
      <c r="BQE52" s="429"/>
      <c r="BQF52" s="429"/>
      <c r="BQG52" s="429"/>
      <c r="BQH52" s="429"/>
      <c r="BQI52" s="429"/>
      <c r="BQJ52" s="429"/>
      <c r="BQK52" s="429"/>
      <c r="BQL52" s="429"/>
      <c r="BQM52" s="429"/>
      <c r="BQN52" s="429"/>
      <c r="BQO52" s="429"/>
      <c r="BQP52" s="429"/>
      <c r="BQQ52" s="429"/>
      <c r="BQR52" s="429"/>
      <c r="BQS52" s="429"/>
      <c r="BQT52" s="429"/>
      <c r="BQU52" s="429"/>
      <c r="BQV52" s="429"/>
      <c r="BQW52" s="429"/>
      <c r="BQX52" s="429"/>
      <c r="BQY52" s="429"/>
      <c r="BQZ52" s="429"/>
      <c r="BRA52" s="429"/>
      <c r="BRB52" s="429"/>
      <c r="BRC52" s="429"/>
      <c r="BRD52" s="429"/>
      <c r="BRE52" s="429"/>
      <c r="BRF52" s="429"/>
      <c r="BRG52" s="429"/>
      <c r="BRH52" s="429"/>
      <c r="BRI52" s="429"/>
      <c r="BRJ52" s="429"/>
      <c r="BRK52" s="429"/>
      <c r="BRL52" s="429"/>
      <c r="BRM52" s="429"/>
      <c r="BRN52" s="429"/>
      <c r="BRO52" s="429"/>
      <c r="BRP52" s="429"/>
      <c r="BRQ52" s="429"/>
      <c r="BRR52" s="429"/>
      <c r="BRS52" s="429"/>
      <c r="BRT52" s="429"/>
      <c r="BRU52" s="429"/>
      <c r="BRV52" s="429"/>
      <c r="BRW52" s="429"/>
      <c r="BRX52" s="429"/>
      <c r="BRY52" s="429"/>
      <c r="BRZ52" s="429"/>
      <c r="BSA52" s="429"/>
      <c r="BSB52" s="429"/>
      <c r="BSC52" s="429"/>
      <c r="BSD52" s="429"/>
      <c r="BSE52" s="429"/>
      <c r="BSF52" s="429"/>
      <c r="BSG52" s="429"/>
      <c r="BSH52" s="429"/>
      <c r="BSI52" s="429"/>
      <c r="BSJ52" s="429"/>
      <c r="BSK52" s="429"/>
      <c r="BSL52" s="429"/>
      <c r="BSM52" s="429"/>
      <c r="BSN52" s="429"/>
      <c r="BSO52" s="429"/>
      <c r="BSP52" s="429"/>
      <c r="BSQ52" s="429"/>
      <c r="BSR52" s="429"/>
      <c r="BSS52" s="429"/>
      <c r="BST52" s="429"/>
      <c r="BSU52" s="429"/>
      <c r="BSV52" s="429"/>
      <c r="BSW52" s="429"/>
      <c r="BSX52" s="429"/>
      <c r="BSY52" s="429"/>
      <c r="BSZ52" s="429"/>
      <c r="BTA52" s="429"/>
      <c r="BTB52" s="429"/>
      <c r="BTC52" s="429"/>
      <c r="BTD52" s="429"/>
      <c r="BTE52" s="429"/>
      <c r="BTF52" s="429"/>
      <c r="BTG52" s="429"/>
      <c r="BTH52" s="429"/>
      <c r="BTI52" s="429"/>
      <c r="BTJ52" s="429"/>
      <c r="BTK52" s="429"/>
      <c r="BTL52" s="429"/>
      <c r="BTM52" s="429"/>
      <c r="BTN52" s="429"/>
      <c r="BTO52" s="429"/>
      <c r="BTP52" s="429"/>
      <c r="BTQ52" s="429"/>
      <c r="BTR52" s="429"/>
      <c r="BTS52" s="429"/>
      <c r="BTT52" s="429"/>
      <c r="BTU52" s="429"/>
      <c r="BTV52" s="429"/>
      <c r="BTW52" s="429"/>
      <c r="BTX52" s="429"/>
      <c r="BTY52" s="429"/>
      <c r="BTZ52" s="429"/>
      <c r="BUA52" s="429"/>
      <c r="BUB52" s="429"/>
      <c r="BUC52" s="429"/>
      <c r="BUD52" s="429"/>
      <c r="BUE52" s="429"/>
      <c r="BUF52" s="429"/>
      <c r="BUG52" s="429"/>
      <c r="BUH52" s="429"/>
      <c r="BUI52" s="429"/>
      <c r="BUJ52" s="429"/>
      <c r="BUK52" s="429"/>
      <c r="BUL52" s="429"/>
      <c r="BUM52" s="429"/>
      <c r="BUN52" s="429"/>
      <c r="BUO52" s="429"/>
      <c r="BUP52" s="429"/>
      <c r="BUQ52" s="429"/>
      <c r="BUR52" s="429"/>
      <c r="BUS52" s="429"/>
      <c r="BUT52" s="429"/>
      <c r="BUU52" s="429"/>
      <c r="BUV52" s="429"/>
      <c r="BUW52" s="429"/>
      <c r="BUX52" s="429"/>
      <c r="BUY52" s="429"/>
      <c r="BUZ52" s="429"/>
      <c r="BVA52" s="429"/>
      <c r="BVB52" s="429"/>
      <c r="BVC52" s="429"/>
      <c r="BVD52" s="429"/>
      <c r="BVE52" s="429"/>
      <c r="BVF52" s="429"/>
      <c r="BVG52" s="429"/>
      <c r="BVH52" s="429"/>
      <c r="BVI52" s="429"/>
      <c r="BVJ52" s="429"/>
      <c r="BVK52" s="429"/>
      <c r="BVL52" s="429"/>
      <c r="BVM52" s="429"/>
      <c r="BVN52" s="429"/>
      <c r="BVO52" s="429"/>
      <c r="BVP52" s="429"/>
      <c r="BVQ52" s="429"/>
      <c r="BVR52" s="429"/>
      <c r="BVS52" s="429"/>
      <c r="BVT52" s="429"/>
      <c r="BVU52" s="429"/>
      <c r="BVV52" s="429"/>
      <c r="BVW52" s="429"/>
      <c r="BVX52" s="429"/>
      <c r="BVY52" s="429"/>
      <c r="BVZ52" s="429"/>
      <c r="BWA52" s="429"/>
      <c r="BWB52" s="429"/>
      <c r="BWC52" s="429"/>
      <c r="BWD52" s="429"/>
      <c r="BWE52" s="429"/>
      <c r="BWF52" s="429"/>
      <c r="BWG52" s="429"/>
      <c r="BWH52" s="429"/>
      <c r="BWI52" s="429"/>
      <c r="BWJ52" s="429"/>
      <c r="BWK52" s="429"/>
      <c r="BWL52" s="429"/>
      <c r="BWM52" s="429"/>
      <c r="BWN52" s="429"/>
      <c r="BWO52" s="429"/>
      <c r="BWP52" s="429"/>
      <c r="BWQ52" s="429"/>
      <c r="BWR52" s="429"/>
      <c r="BWS52" s="429"/>
      <c r="BWT52" s="429"/>
      <c r="BWU52" s="429"/>
      <c r="BWV52" s="429"/>
      <c r="BWW52" s="429"/>
      <c r="BWX52" s="429"/>
      <c r="BWY52" s="429"/>
      <c r="BWZ52" s="429"/>
      <c r="BXA52" s="429"/>
      <c r="BXB52" s="429"/>
      <c r="BXC52" s="429"/>
      <c r="BXD52" s="429"/>
      <c r="BXE52" s="429"/>
      <c r="BXF52" s="429"/>
      <c r="BXG52" s="429"/>
      <c r="BXH52" s="429"/>
      <c r="BXI52" s="429"/>
      <c r="BXJ52" s="429"/>
      <c r="BXK52" s="429"/>
      <c r="BXL52" s="429"/>
      <c r="BXM52" s="429"/>
      <c r="BXN52" s="429"/>
      <c r="BXO52" s="429"/>
      <c r="BXP52" s="429"/>
      <c r="BXQ52" s="429"/>
      <c r="BXR52" s="429"/>
      <c r="BXS52" s="429"/>
      <c r="BXT52" s="429"/>
      <c r="BXU52" s="429"/>
      <c r="BXV52" s="429"/>
      <c r="BXW52" s="429"/>
      <c r="BXX52" s="429"/>
      <c r="BXY52" s="429"/>
      <c r="BXZ52" s="429"/>
      <c r="BYA52" s="429"/>
      <c r="BYB52" s="429"/>
      <c r="BYC52" s="429"/>
      <c r="BYD52" s="429"/>
      <c r="BYE52" s="429"/>
      <c r="BYF52" s="429"/>
      <c r="BYG52" s="429"/>
      <c r="BYH52" s="429"/>
      <c r="BYI52" s="429"/>
      <c r="BYJ52" s="429"/>
      <c r="BYK52" s="429"/>
      <c r="BYL52" s="429"/>
      <c r="BYM52" s="429"/>
      <c r="BYN52" s="429"/>
      <c r="BYO52" s="429"/>
      <c r="BYP52" s="429"/>
      <c r="BYQ52" s="429"/>
      <c r="BYR52" s="429"/>
      <c r="BYS52" s="429"/>
      <c r="BYT52" s="429"/>
      <c r="BYU52" s="429"/>
      <c r="BYV52" s="429"/>
      <c r="BYW52" s="429"/>
      <c r="BYX52" s="429"/>
      <c r="BYY52" s="429"/>
      <c r="BYZ52" s="429"/>
      <c r="BZA52" s="429"/>
      <c r="BZB52" s="429"/>
      <c r="BZC52" s="429"/>
      <c r="BZD52" s="429"/>
      <c r="BZE52" s="429"/>
      <c r="BZF52" s="429"/>
      <c r="BZG52" s="429"/>
      <c r="BZH52" s="429"/>
      <c r="BZI52" s="429"/>
      <c r="BZJ52" s="429"/>
      <c r="BZK52" s="429"/>
      <c r="BZL52" s="429"/>
      <c r="BZM52" s="429"/>
      <c r="BZN52" s="429"/>
      <c r="BZO52" s="429"/>
      <c r="BZP52" s="429"/>
      <c r="BZQ52" s="429"/>
      <c r="BZR52" s="429"/>
      <c r="BZS52" s="429"/>
      <c r="BZT52" s="429"/>
      <c r="BZU52" s="429"/>
      <c r="BZV52" s="429"/>
      <c r="BZW52" s="429"/>
      <c r="BZX52" s="429"/>
      <c r="BZY52" s="429"/>
      <c r="BZZ52" s="429"/>
      <c r="CAA52" s="429"/>
      <c r="CAB52" s="429"/>
      <c r="CAC52" s="429"/>
      <c r="CAD52" s="429"/>
      <c r="CAE52" s="429"/>
      <c r="CAF52" s="429"/>
      <c r="CAG52" s="429"/>
      <c r="CAH52" s="429"/>
      <c r="CAI52" s="429"/>
      <c r="CAJ52" s="429"/>
      <c r="CAK52" s="429"/>
      <c r="CAL52" s="429"/>
      <c r="CAM52" s="429"/>
      <c r="CAN52" s="429"/>
      <c r="CAO52" s="429"/>
      <c r="CAP52" s="429"/>
      <c r="CAQ52" s="429"/>
      <c r="CAR52" s="429"/>
      <c r="CAS52" s="429"/>
      <c r="CAT52" s="429"/>
      <c r="CAU52" s="429"/>
      <c r="CAV52" s="429"/>
      <c r="CAW52" s="429"/>
      <c r="CAX52" s="429"/>
      <c r="CAY52" s="429"/>
      <c r="CAZ52" s="429"/>
      <c r="CBA52" s="429"/>
      <c r="CBB52" s="429"/>
      <c r="CBC52" s="429"/>
      <c r="CBD52" s="429"/>
      <c r="CBE52" s="429"/>
      <c r="CBF52" s="429"/>
      <c r="CBG52" s="429"/>
      <c r="CBH52" s="429"/>
      <c r="CBI52" s="429"/>
      <c r="CBJ52" s="429"/>
      <c r="CBK52" s="429"/>
      <c r="CBL52" s="429"/>
      <c r="CBM52" s="429"/>
      <c r="CBN52" s="429"/>
      <c r="CBO52" s="429"/>
      <c r="CBP52" s="429"/>
      <c r="CBQ52" s="429"/>
      <c r="CBR52" s="429"/>
      <c r="CBS52" s="429"/>
      <c r="CBT52" s="429"/>
      <c r="CBU52" s="429"/>
      <c r="CBV52" s="429"/>
      <c r="CBW52" s="429"/>
      <c r="CBX52" s="429"/>
      <c r="CBY52" s="429"/>
      <c r="CBZ52" s="429"/>
      <c r="CCA52" s="429"/>
      <c r="CCB52" s="429"/>
      <c r="CCC52" s="429"/>
      <c r="CCD52" s="429"/>
      <c r="CCE52" s="429"/>
      <c r="CCF52" s="429"/>
      <c r="CCG52" s="429"/>
      <c r="CCH52" s="429"/>
      <c r="CCI52" s="429"/>
      <c r="CCJ52" s="429"/>
      <c r="CCK52" s="429"/>
      <c r="CCL52" s="429"/>
      <c r="CCM52" s="429"/>
      <c r="CCN52" s="429"/>
      <c r="CCO52" s="429"/>
      <c r="CCP52" s="429"/>
      <c r="CCQ52" s="429"/>
      <c r="CCR52" s="429"/>
      <c r="CCS52" s="429"/>
      <c r="CCT52" s="429"/>
      <c r="CCU52" s="429"/>
      <c r="CCV52" s="429"/>
      <c r="CCW52" s="429"/>
      <c r="CCX52" s="429"/>
      <c r="CCY52" s="429"/>
      <c r="CCZ52" s="429"/>
      <c r="CDA52" s="429"/>
      <c r="CDB52" s="429"/>
      <c r="CDC52" s="429"/>
      <c r="CDD52" s="429"/>
      <c r="CDE52" s="429"/>
      <c r="CDF52" s="429"/>
      <c r="CDG52" s="429"/>
      <c r="CDH52" s="429"/>
      <c r="CDI52" s="429"/>
      <c r="CDJ52" s="429"/>
      <c r="CDK52" s="429"/>
      <c r="CDL52" s="429"/>
      <c r="CDM52" s="429"/>
      <c r="CDN52" s="429"/>
      <c r="CDO52" s="429"/>
      <c r="CDP52" s="429"/>
      <c r="CDQ52" s="429"/>
      <c r="CDR52" s="429"/>
      <c r="CDS52" s="429"/>
      <c r="CDT52" s="429"/>
      <c r="CDU52" s="429"/>
      <c r="CDV52" s="429"/>
      <c r="CDW52" s="429"/>
      <c r="CDX52" s="429"/>
      <c r="CDY52" s="429"/>
      <c r="CDZ52" s="429"/>
      <c r="CEA52" s="429"/>
      <c r="CEB52" s="429"/>
      <c r="CEC52" s="429"/>
      <c r="CED52" s="429"/>
      <c r="CEE52" s="429"/>
      <c r="CEF52" s="429"/>
      <c r="CEG52" s="429"/>
      <c r="CEH52" s="429"/>
      <c r="CEI52" s="429"/>
      <c r="CEJ52" s="429"/>
      <c r="CEK52" s="429"/>
      <c r="CEL52" s="429"/>
      <c r="CEM52" s="429"/>
      <c r="CEN52" s="429"/>
      <c r="CEO52" s="429"/>
      <c r="CEP52" s="429"/>
      <c r="CEQ52" s="429"/>
      <c r="CER52" s="429"/>
      <c r="CES52" s="429"/>
      <c r="CET52" s="429"/>
      <c r="CEU52" s="429"/>
      <c r="CEV52" s="429"/>
      <c r="CEW52" s="429"/>
      <c r="CEX52" s="429"/>
      <c r="CEY52" s="429"/>
      <c r="CEZ52" s="429"/>
      <c r="CFA52" s="429"/>
      <c r="CFB52" s="429"/>
      <c r="CFC52" s="429"/>
      <c r="CFD52" s="429"/>
      <c r="CFE52" s="429"/>
      <c r="CFF52" s="429"/>
      <c r="CFG52" s="429"/>
      <c r="CFH52" s="429"/>
      <c r="CFI52" s="429"/>
      <c r="CFJ52" s="429"/>
      <c r="CFK52" s="429"/>
      <c r="CFL52" s="429"/>
      <c r="CFM52" s="429"/>
      <c r="CFN52" s="429"/>
      <c r="CFO52" s="429"/>
      <c r="CFP52" s="429"/>
      <c r="CFQ52" s="429"/>
      <c r="CFR52" s="429"/>
      <c r="CFS52" s="429"/>
      <c r="CFT52" s="429"/>
      <c r="CFU52" s="429"/>
      <c r="CFV52" s="429"/>
      <c r="CFW52" s="429"/>
      <c r="CFX52" s="429"/>
      <c r="CFY52" s="429"/>
      <c r="CFZ52" s="429"/>
      <c r="CGA52" s="429"/>
      <c r="CGB52" s="429"/>
      <c r="CGC52" s="429"/>
      <c r="CGD52" s="429"/>
      <c r="CGE52" s="429"/>
      <c r="CGF52" s="429"/>
      <c r="CGG52" s="429"/>
      <c r="CGH52" s="429"/>
      <c r="CGI52" s="429"/>
      <c r="CGJ52" s="429"/>
      <c r="CGK52" s="429"/>
      <c r="CGL52" s="429"/>
      <c r="CGM52" s="429"/>
      <c r="CGN52" s="429"/>
      <c r="CGO52" s="429"/>
      <c r="CGP52" s="429"/>
      <c r="CGQ52" s="429"/>
      <c r="CGR52" s="429"/>
      <c r="CGS52" s="429"/>
      <c r="CGT52" s="429"/>
      <c r="CGU52" s="429"/>
      <c r="CGV52" s="429"/>
      <c r="CGW52" s="429"/>
      <c r="CGX52" s="429"/>
      <c r="CGY52" s="429"/>
      <c r="CGZ52" s="429"/>
      <c r="CHA52" s="429"/>
      <c r="CHB52" s="429"/>
      <c r="CHC52" s="429"/>
      <c r="CHD52" s="429"/>
      <c r="CHE52" s="429"/>
      <c r="CHF52" s="429"/>
      <c r="CHG52" s="429"/>
      <c r="CHH52" s="429"/>
      <c r="CHI52" s="429"/>
      <c r="CHJ52" s="429"/>
      <c r="CHK52" s="429"/>
      <c r="CHL52" s="429"/>
      <c r="CHM52" s="429"/>
      <c r="CHN52" s="429"/>
      <c r="CHO52" s="429"/>
      <c r="CHP52" s="429"/>
      <c r="CHQ52" s="429"/>
      <c r="CHR52" s="429"/>
      <c r="CHS52" s="429"/>
      <c r="CHT52" s="429"/>
      <c r="CHU52" s="429"/>
      <c r="CHV52" s="429"/>
      <c r="CHW52" s="429"/>
      <c r="CHX52" s="429"/>
      <c r="CHY52" s="429"/>
      <c r="CHZ52" s="429"/>
      <c r="CIA52" s="429"/>
      <c r="CIB52" s="429"/>
      <c r="CIC52" s="429"/>
      <c r="CID52" s="429"/>
      <c r="CIE52" s="429"/>
      <c r="CIF52" s="429"/>
      <c r="CIG52" s="429"/>
      <c r="CIH52" s="429"/>
      <c r="CII52" s="429"/>
      <c r="CIJ52" s="429"/>
      <c r="CIK52" s="429"/>
      <c r="CIL52" s="429"/>
      <c r="CIM52" s="429"/>
      <c r="CIN52" s="429"/>
      <c r="CIO52" s="429"/>
      <c r="CIP52" s="429"/>
      <c r="CIQ52" s="429"/>
      <c r="CIR52" s="429"/>
      <c r="CIS52" s="429"/>
      <c r="CIT52" s="429"/>
      <c r="CIU52" s="429"/>
      <c r="CIV52" s="429"/>
      <c r="CIW52" s="429"/>
      <c r="CIX52" s="429"/>
      <c r="CIY52" s="429"/>
      <c r="CIZ52" s="429"/>
      <c r="CJA52" s="429"/>
      <c r="CJB52" s="429"/>
      <c r="CJC52" s="429"/>
      <c r="CJD52" s="429"/>
      <c r="CJE52" s="429"/>
      <c r="CJF52" s="429"/>
      <c r="CJG52" s="429"/>
      <c r="CJH52" s="429"/>
      <c r="CJI52" s="429"/>
      <c r="CJJ52" s="429"/>
      <c r="CJK52" s="429"/>
      <c r="CJL52" s="429"/>
      <c r="CJM52" s="429"/>
      <c r="CJN52" s="429"/>
      <c r="CJO52" s="429"/>
      <c r="CJP52" s="429"/>
      <c r="CJQ52" s="429"/>
      <c r="CJR52" s="429"/>
      <c r="CJS52" s="429"/>
      <c r="CJT52" s="429"/>
      <c r="CJU52" s="429"/>
      <c r="CJV52" s="429"/>
      <c r="CJW52" s="429"/>
      <c r="CJX52" s="429"/>
      <c r="CJY52" s="429"/>
      <c r="CJZ52" s="429"/>
      <c r="CKA52" s="429"/>
      <c r="CKB52" s="429"/>
      <c r="CKC52" s="429"/>
      <c r="CKD52" s="429"/>
      <c r="CKE52" s="429"/>
      <c r="CKF52" s="429"/>
      <c r="CKG52" s="429"/>
      <c r="CKH52" s="429"/>
      <c r="CKI52" s="429"/>
      <c r="CKJ52" s="429"/>
      <c r="CKK52" s="429"/>
      <c r="CKL52" s="429"/>
      <c r="CKM52" s="429"/>
      <c r="CKN52" s="429"/>
      <c r="CKO52" s="429"/>
      <c r="CKP52" s="429"/>
      <c r="CKQ52" s="429"/>
      <c r="CKR52" s="429"/>
      <c r="CKS52" s="429"/>
      <c r="CKT52" s="429"/>
      <c r="CKU52" s="429"/>
      <c r="CKV52" s="429"/>
      <c r="CKW52" s="429"/>
      <c r="CKX52" s="429"/>
      <c r="CKY52" s="429"/>
      <c r="CKZ52" s="429"/>
      <c r="CLA52" s="429"/>
      <c r="CLB52" s="429"/>
      <c r="CLC52" s="429"/>
      <c r="CLD52" s="429"/>
      <c r="CLE52" s="429"/>
      <c r="CLF52" s="429"/>
      <c r="CLG52" s="429"/>
      <c r="CLH52" s="429"/>
      <c r="CLI52" s="429"/>
      <c r="CLJ52" s="429"/>
      <c r="CLK52" s="429"/>
      <c r="CLL52" s="429"/>
      <c r="CLM52" s="429"/>
      <c r="CLN52" s="429"/>
      <c r="CLO52" s="429"/>
      <c r="CLP52" s="429"/>
      <c r="CLQ52" s="429"/>
      <c r="CLR52" s="429"/>
      <c r="CLS52" s="429"/>
      <c r="CLT52" s="429"/>
      <c r="CLU52" s="429"/>
      <c r="CLV52" s="429"/>
      <c r="CLW52" s="429"/>
      <c r="CLX52" s="429"/>
      <c r="CLY52" s="429"/>
      <c r="CLZ52" s="429"/>
      <c r="CMA52" s="429"/>
      <c r="CMB52" s="429"/>
      <c r="CMC52" s="429"/>
      <c r="CMD52" s="429"/>
      <c r="CME52" s="429"/>
      <c r="CMF52" s="429"/>
      <c r="CMG52" s="429"/>
      <c r="CMH52" s="429"/>
      <c r="CMI52" s="429"/>
      <c r="CMJ52" s="429"/>
      <c r="CMK52" s="429"/>
      <c r="CML52" s="429"/>
      <c r="CMM52" s="429"/>
      <c r="CMN52" s="429"/>
      <c r="CMO52" s="429"/>
      <c r="CMP52" s="429"/>
      <c r="CMQ52" s="429"/>
      <c r="CMR52" s="429"/>
      <c r="CMS52" s="429"/>
      <c r="CMT52" s="429"/>
      <c r="CMU52" s="429"/>
      <c r="CMV52" s="429"/>
      <c r="CMW52" s="429"/>
      <c r="CMX52" s="429"/>
      <c r="CMY52" s="429"/>
      <c r="CMZ52" s="429"/>
      <c r="CNA52" s="429"/>
      <c r="CNB52" s="429"/>
      <c r="CNC52" s="429"/>
      <c r="CND52" s="429"/>
      <c r="CNE52" s="429"/>
      <c r="CNF52" s="429"/>
      <c r="CNG52" s="429"/>
      <c r="CNH52" s="429"/>
      <c r="CNI52" s="429"/>
      <c r="CNJ52" s="429"/>
      <c r="CNK52" s="429"/>
      <c r="CNL52" s="429"/>
      <c r="CNM52" s="429"/>
      <c r="CNN52" s="429"/>
      <c r="CNO52" s="429"/>
      <c r="CNP52" s="429"/>
      <c r="CNQ52" s="429"/>
      <c r="CNR52" s="429"/>
      <c r="CNS52" s="429"/>
      <c r="CNT52" s="429"/>
      <c r="CNU52" s="429"/>
      <c r="CNV52" s="429"/>
      <c r="CNW52" s="429"/>
      <c r="CNX52" s="429"/>
      <c r="CNY52" s="429"/>
      <c r="CNZ52" s="429"/>
      <c r="COA52" s="429"/>
      <c r="COB52" s="429"/>
      <c r="COC52" s="429"/>
      <c r="COD52" s="429"/>
      <c r="COE52" s="429"/>
      <c r="COF52" s="429"/>
      <c r="COG52" s="429"/>
      <c r="COH52" s="429"/>
      <c r="COI52" s="429"/>
      <c r="COJ52" s="429"/>
      <c r="COK52" s="429"/>
      <c r="COL52" s="429"/>
      <c r="COM52" s="429"/>
      <c r="CON52" s="429"/>
      <c r="COO52" s="429"/>
      <c r="COP52" s="429"/>
      <c r="COQ52" s="429"/>
      <c r="COR52" s="429"/>
      <c r="COS52" s="429"/>
      <c r="COT52" s="429"/>
      <c r="COU52" s="429"/>
      <c r="COV52" s="429"/>
      <c r="COW52" s="429"/>
      <c r="COX52" s="429"/>
      <c r="COY52" s="429"/>
      <c r="COZ52" s="429"/>
      <c r="CPA52" s="429"/>
      <c r="CPB52" s="429"/>
      <c r="CPC52" s="429"/>
      <c r="CPD52" s="429"/>
      <c r="CPE52" s="429"/>
      <c r="CPF52" s="429"/>
      <c r="CPG52" s="429"/>
      <c r="CPH52" s="429"/>
      <c r="CPI52" s="429"/>
      <c r="CPJ52" s="429"/>
      <c r="CPK52" s="429"/>
      <c r="CPL52" s="429"/>
      <c r="CPM52" s="429"/>
      <c r="CPN52" s="429"/>
      <c r="CPO52" s="429"/>
      <c r="CPP52" s="429"/>
      <c r="CPQ52" s="429"/>
      <c r="CPR52" s="429"/>
      <c r="CPS52" s="429"/>
      <c r="CPT52" s="429"/>
      <c r="CPU52" s="429"/>
      <c r="CPV52" s="429"/>
      <c r="CPW52" s="429"/>
      <c r="CPX52" s="429"/>
      <c r="CPY52" s="429"/>
      <c r="CPZ52" s="429"/>
      <c r="CQA52" s="429"/>
      <c r="CQB52" s="429"/>
      <c r="CQC52" s="429"/>
      <c r="CQD52" s="429"/>
      <c r="CQE52" s="429"/>
      <c r="CQF52" s="429"/>
      <c r="CQG52" s="429"/>
      <c r="CQH52" s="429"/>
      <c r="CQI52" s="429"/>
      <c r="CQJ52" s="429"/>
      <c r="CQK52" s="429"/>
      <c r="CQL52" s="429"/>
      <c r="CQM52" s="429"/>
      <c r="CQN52" s="429"/>
      <c r="CQO52" s="429"/>
      <c r="CQP52" s="429"/>
      <c r="CQQ52" s="429"/>
      <c r="CQR52" s="429"/>
      <c r="CQS52" s="429"/>
      <c r="CQT52" s="429"/>
      <c r="CQU52" s="429"/>
      <c r="CQV52" s="429"/>
      <c r="CQW52" s="429"/>
      <c r="CQX52" s="429"/>
      <c r="CQY52" s="429"/>
      <c r="CQZ52" s="429"/>
      <c r="CRA52" s="429"/>
      <c r="CRB52" s="429"/>
      <c r="CRC52" s="429"/>
      <c r="CRD52" s="429"/>
      <c r="CRE52" s="429"/>
      <c r="CRF52" s="429"/>
      <c r="CRG52" s="429"/>
      <c r="CRH52" s="429"/>
      <c r="CRI52" s="429"/>
      <c r="CRJ52" s="429"/>
      <c r="CRK52" s="429"/>
      <c r="CRL52" s="429"/>
      <c r="CRM52" s="429"/>
      <c r="CRN52" s="429"/>
      <c r="CRO52" s="429"/>
      <c r="CRP52" s="429"/>
      <c r="CRQ52" s="429"/>
      <c r="CRR52" s="429"/>
      <c r="CRS52" s="429"/>
      <c r="CRT52" s="429"/>
      <c r="CRU52" s="429"/>
      <c r="CRV52" s="429"/>
      <c r="CRW52" s="429"/>
      <c r="CRX52" s="429"/>
      <c r="CRY52" s="429"/>
      <c r="CRZ52" s="429"/>
      <c r="CSA52" s="429"/>
      <c r="CSB52" s="429"/>
      <c r="CSC52" s="429"/>
      <c r="CSD52" s="429"/>
      <c r="CSE52" s="429"/>
      <c r="CSF52" s="429"/>
      <c r="CSG52" s="429"/>
      <c r="CSH52" s="429"/>
      <c r="CSI52" s="429"/>
      <c r="CSJ52" s="429"/>
      <c r="CSK52" s="429"/>
      <c r="CSL52" s="429"/>
      <c r="CSM52" s="429"/>
      <c r="CSN52" s="429"/>
      <c r="CSO52" s="429"/>
      <c r="CSP52" s="429"/>
      <c r="CSQ52" s="429"/>
      <c r="CSR52" s="429"/>
      <c r="CSS52" s="429"/>
      <c r="CST52" s="429"/>
      <c r="CSU52" s="429"/>
      <c r="CSV52" s="429"/>
      <c r="CSW52" s="429"/>
      <c r="CSX52" s="429"/>
      <c r="CSY52" s="429"/>
      <c r="CSZ52" s="429"/>
      <c r="CTA52" s="429"/>
      <c r="CTB52" s="429"/>
      <c r="CTC52" s="429"/>
      <c r="CTD52" s="429"/>
      <c r="CTE52" s="429"/>
      <c r="CTF52" s="429"/>
      <c r="CTG52" s="429"/>
      <c r="CTH52" s="429"/>
      <c r="CTI52" s="429"/>
      <c r="CTJ52" s="429"/>
      <c r="CTK52" s="429"/>
      <c r="CTL52" s="429"/>
      <c r="CTM52" s="429"/>
      <c r="CTN52" s="429"/>
      <c r="CTO52" s="429"/>
      <c r="CTP52" s="429"/>
      <c r="CTQ52" s="429"/>
      <c r="CTR52" s="429"/>
      <c r="CTS52" s="429"/>
      <c r="CTT52" s="429"/>
      <c r="CTU52" s="429"/>
      <c r="CTV52" s="429"/>
      <c r="CTW52" s="429"/>
      <c r="CTX52" s="429"/>
      <c r="CTY52" s="429"/>
      <c r="CTZ52" s="429"/>
      <c r="CUA52" s="429"/>
      <c r="CUB52" s="429"/>
      <c r="CUC52" s="429"/>
      <c r="CUD52" s="429"/>
      <c r="CUE52" s="429"/>
      <c r="CUF52" s="429"/>
      <c r="CUG52" s="429"/>
      <c r="CUH52" s="429"/>
      <c r="CUI52" s="429"/>
      <c r="CUJ52" s="429"/>
      <c r="CUK52" s="429"/>
      <c r="CUL52" s="429"/>
      <c r="CUM52" s="429"/>
      <c r="CUN52" s="429"/>
      <c r="CUO52" s="429"/>
      <c r="CUP52" s="429"/>
      <c r="CUQ52" s="429"/>
      <c r="CUR52" s="429"/>
      <c r="CUS52" s="429"/>
      <c r="CUT52" s="429"/>
      <c r="CUU52" s="429"/>
      <c r="CUV52" s="429"/>
      <c r="CUW52" s="429"/>
      <c r="CUX52" s="429"/>
      <c r="CUY52" s="429"/>
      <c r="CUZ52" s="429"/>
      <c r="CVA52" s="429"/>
      <c r="CVB52" s="429"/>
      <c r="CVC52" s="429"/>
      <c r="CVD52" s="429"/>
      <c r="CVE52" s="429"/>
      <c r="CVF52" s="429"/>
      <c r="CVG52" s="429"/>
      <c r="CVH52" s="429"/>
      <c r="CVI52" s="429"/>
      <c r="CVJ52" s="429"/>
      <c r="CVK52" s="429"/>
      <c r="CVL52" s="429"/>
      <c r="CVM52" s="429"/>
      <c r="CVN52" s="429"/>
      <c r="CVO52" s="429"/>
      <c r="CVP52" s="429"/>
      <c r="CVQ52" s="429"/>
      <c r="CVR52" s="429"/>
      <c r="CVS52" s="429"/>
      <c r="CVT52" s="429"/>
      <c r="CVU52" s="429"/>
      <c r="CVV52" s="429"/>
      <c r="CVW52" s="429"/>
      <c r="CVX52" s="429"/>
      <c r="CVY52" s="429"/>
      <c r="CVZ52" s="429"/>
      <c r="CWA52" s="429"/>
      <c r="CWB52" s="429"/>
      <c r="CWC52" s="429"/>
      <c r="CWD52" s="429"/>
      <c r="CWE52" s="429"/>
      <c r="CWF52" s="429"/>
      <c r="CWG52" s="429"/>
      <c r="CWH52" s="429"/>
      <c r="CWI52" s="429"/>
      <c r="CWJ52" s="429"/>
      <c r="CWK52" s="429"/>
      <c r="CWL52" s="429"/>
      <c r="CWM52" s="429"/>
      <c r="CWN52" s="429"/>
      <c r="CWO52" s="429"/>
      <c r="CWP52" s="429"/>
      <c r="CWQ52" s="429"/>
      <c r="CWR52" s="429"/>
      <c r="CWS52" s="429"/>
      <c r="CWT52" s="429"/>
      <c r="CWU52" s="429"/>
      <c r="CWV52" s="429"/>
      <c r="CWW52" s="429"/>
      <c r="CWX52" s="429"/>
      <c r="CWY52" s="429"/>
      <c r="CWZ52" s="429"/>
      <c r="CXA52" s="429"/>
      <c r="CXB52" s="429"/>
      <c r="CXC52" s="429"/>
      <c r="CXD52" s="429"/>
      <c r="CXE52" s="429"/>
      <c r="CXF52" s="429"/>
      <c r="CXG52" s="429"/>
      <c r="CXH52" s="429"/>
      <c r="CXI52" s="429"/>
      <c r="CXJ52" s="429"/>
      <c r="CXK52" s="429"/>
      <c r="CXL52" s="429"/>
      <c r="CXM52" s="429"/>
      <c r="CXN52" s="429"/>
      <c r="CXO52" s="429"/>
      <c r="CXP52" s="429"/>
      <c r="CXQ52" s="429"/>
      <c r="CXR52" s="429"/>
      <c r="CXS52" s="429"/>
      <c r="CXT52" s="429"/>
      <c r="CXU52" s="429"/>
      <c r="CXV52" s="429"/>
      <c r="CXW52" s="429"/>
      <c r="CXX52" s="429"/>
      <c r="CXY52" s="429"/>
      <c r="CXZ52" s="429"/>
      <c r="CYA52" s="429"/>
      <c r="CYB52" s="429"/>
      <c r="CYC52" s="429"/>
      <c r="CYD52" s="429"/>
      <c r="CYE52" s="429"/>
      <c r="CYF52" s="429"/>
      <c r="CYG52" s="429"/>
      <c r="CYH52" s="429"/>
      <c r="CYI52" s="429"/>
      <c r="CYJ52" s="429"/>
      <c r="CYK52" s="429"/>
      <c r="CYL52" s="429"/>
      <c r="CYM52" s="429"/>
      <c r="CYN52" s="429"/>
      <c r="CYO52" s="429"/>
      <c r="CYP52" s="429"/>
      <c r="CYQ52" s="429"/>
      <c r="CYR52" s="429"/>
      <c r="CYS52" s="429"/>
      <c r="CYT52" s="429"/>
      <c r="CYU52" s="429"/>
      <c r="CYV52" s="429"/>
      <c r="CYW52" s="429"/>
      <c r="CYX52" s="429"/>
      <c r="CYY52" s="429"/>
      <c r="CYZ52" s="429"/>
      <c r="CZA52" s="429"/>
      <c r="CZB52" s="429"/>
      <c r="CZC52" s="429"/>
      <c r="CZD52" s="429"/>
      <c r="CZE52" s="429"/>
      <c r="CZF52" s="429"/>
      <c r="CZG52" s="429"/>
      <c r="CZH52" s="429"/>
      <c r="CZI52" s="429"/>
      <c r="CZJ52" s="429"/>
      <c r="CZK52" s="429"/>
      <c r="CZL52" s="429"/>
      <c r="CZM52" s="429"/>
      <c r="CZN52" s="429"/>
      <c r="CZO52" s="429"/>
      <c r="CZP52" s="429"/>
      <c r="CZQ52" s="429"/>
      <c r="CZR52" s="429"/>
      <c r="CZS52" s="429"/>
      <c r="CZT52" s="429"/>
      <c r="CZU52" s="429"/>
      <c r="CZV52" s="429"/>
      <c r="CZW52" s="429"/>
      <c r="CZX52" s="429"/>
      <c r="CZY52" s="429"/>
      <c r="CZZ52" s="429"/>
      <c r="DAA52" s="429"/>
      <c r="DAB52" s="429"/>
      <c r="DAC52" s="429"/>
      <c r="DAD52" s="429"/>
      <c r="DAE52" s="429"/>
      <c r="DAF52" s="429"/>
      <c r="DAG52" s="429"/>
      <c r="DAH52" s="429"/>
      <c r="DAI52" s="429"/>
      <c r="DAJ52" s="429"/>
      <c r="DAK52" s="429"/>
      <c r="DAL52" s="429"/>
      <c r="DAM52" s="429"/>
      <c r="DAN52" s="429"/>
      <c r="DAO52" s="429"/>
      <c r="DAP52" s="429"/>
      <c r="DAQ52" s="429"/>
      <c r="DAR52" s="429"/>
      <c r="DAS52" s="429"/>
      <c r="DAT52" s="429"/>
      <c r="DAU52" s="429"/>
      <c r="DAV52" s="429"/>
      <c r="DAW52" s="429"/>
      <c r="DAX52" s="429"/>
      <c r="DAY52" s="429"/>
      <c r="DAZ52" s="429"/>
      <c r="DBA52" s="429"/>
      <c r="DBB52" s="429"/>
      <c r="DBC52" s="429"/>
      <c r="DBD52" s="429"/>
      <c r="DBE52" s="429"/>
      <c r="DBF52" s="429"/>
      <c r="DBG52" s="429"/>
      <c r="DBH52" s="429"/>
      <c r="DBI52" s="429"/>
      <c r="DBJ52" s="429"/>
      <c r="DBK52" s="429"/>
      <c r="DBL52" s="429"/>
      <c r="DBM52" s="429"/>
      <c r="DBN52" s="429"/>
      <c r="DBO52" s="429"/>
      <c r="DBP52" s="429"/>
      <c r="DBQ52" s="429"/>
      <c r="DBR52" s="429"/>
      <c r="DBS52" s="429"/>
      <c r="DBT52" s="429"/>
      <c r="DBU52" s="429"/>
      <c r="DBV52" s="429"/>
      <c r="DBW52" s="429"/>
      <c r="DBX52" s="429"/>
      <c r="DBY52" s="429"/>
      <c r="DBZ52" s="429"/>
      <c r="DCA52" s="429"/>
      <c r="DCB52" s="429"/>
      <c r="DCC52" s="429"/>
      <c r="DCD52" s="429"/>
      <c r="DCE52" s="429"/>
      <c r="DCF52" s="429"/>
      <c r="DCG52" s="429"/>
      <c r="DCH52" s="429"/>
      <c r="DCI52" s="429"/>
      <c r="DCJ52" s="429"/>
      <c r="DCK52" s="429"/>
      <c r="DCL52" s="429"/>
      <c r="DCM52" s="429"/>
      <c r="DCN52" s="429"/>
      <c r="DCO52" s="429"/>
      <c r="DCP52" s="429"/>
      <c r="DCQ52" s="429"/>
      <c r="DCR52" s="429"/>
      <c r="DCS52" s="429"/>
      <c r="DCT52" s="429"/>
      <c r="DCU52" s="429"/>
      <c r="DCV52" s="429"/>
      <c r="DCW52" s="429"/>
      <c r="DCX52" s="429"/>
      <c r="DCY52" s="429"/>
      <c r="DCZ52" s="429"/>
      <c r="DDA52" s="429"/>
      <c r="DDB52" s="429"/>
      <c r="DDC52" s="429"/>
      <c r="DDD52" s="429"/>
      <c r="DDE52" s="429"/>
      <c r="DDF52" s="429"/>
      <c r="DDG52" s="429"/>
      <c r="DDH52" s="429"/>
      <c r="DDI52" s="429"/>
      <c r="DDJ52" s="429"/>
      <c r="DDK52" s="429"/>
      <c r="DDL52" s="429"/>
      <c r="DDM52" s="429"/>
      <c r="DDN52" s="429"/>
      <c r="DDO52" s="429"/>
      <c r="DDP52" s="429"/>
      <c r="DDQ52" s="429"/>
      <c r="DDR52" s="429"/>
      <c r="DDS52" s="429"/>
      <c r="DDT52" s="429"/>
      <c r="DDU52" s="429"/>
      <c r="DDV52" s="429"/>
      <c r="DDW52" s="429"/>
      <c r="DDX52" s="429"/>
      <c r="DDY52" s="429"/>
      <c r="DDZ52" s="429"/>
      <c r="DEA52" s="429"/>
      <c r="DEB52" s="429"/>
      <c r="DEC52" s="429"/>
      <c r="DED52" s="429"/>
      <c r="DEE52" s="429"/>
      <c r="DEF52" s="429"/>
      <c r="DEG52" s="429"/>
      <c r="DEH52" s="429"/>
      <c r="DEI52" s="429"/>
      <c r="DEJ52" s="429"/>
      <c r="DEK52" s="429"/>
      <c r="DEL52" s="429"/>
      <c r="DEM52" s="429"/>
      <c r="DEN52" s="429"/>
      <c r="DEO52" s="429"/>
      <c r="DEP52" s="429"/>
      <c r="DEQ52" s="429"/>
      <c r="DER52" s="429"/>
      <c r="DES52" s="429"/>
      <c r="DET52" s="429"/>
      <c r="DEU52" s="429"/>
      <c r="DEV52" s="429"/>
      <c r="DEW52" s="429"/>
      <c r="DEX52" s="429"/>
      <c r="DEY52" s="429"/>
      <c r="DEZ52" s="429"/>
      <c r="DFA52" s="429"/>
      <c r="DFB52" s="429"/>
      <c r="DFC52" s="429"/>
      <c r="DFD52" s="429"/>
      <c r="DFE52" s="429"/>
      <c r="DFF52" s="429"/>
      <c r="DFG52" s="429"/>
      <c r="DFH52" s="429"/>
      <c r="DFI52" s="429"/>
      <c r="DFJ52" s="429"/>
      <c r="DFK52" s="429"/>
      <c r="DFL52" s="429"/>
      <c r="DFM52" s="429"/>
      <c r="DFN52" s="429"/>
      <c r="DFO52" s="429"/>
      <c r="DFP52" s="429"/>
      <c r="DFQ52" s="429"/>
      <c r="DFR52" s="429"/>
      <c r="DFS52" s="429"/>
      <c r="DFT52" s="429"/>
      <c r="DFU52" s="429"/>
      <c r="DFV52" s="429"/>
      <c r="DFW52" s="429"/>
      <c r="DFX52" s="429"/>
      <c r="DFY52" s="429"/>
      <c r="DFZ52" s="429"/>
      <c r="DGA52" s="429"/>
      <c r="DGB52" s="429"/>
      <c r="DGC52" s="429"/>
      <c r="DGD52" s="429"/>
      <c r="DGE52" s="429"/>
      <c r="DGF52" s="429"/>
      <c r="DGG52" s="429"/>
      <c r="DGH52" s="429"/>
      <c r="DGI52" s="429"/>
      <c r="DGJ52" s="429"/>
      <c r="DGK52" s="429"/>
      <c r="DGL52" s="429"/>
      <c r="DGM52" s="429"/>
      <c r="DGN52" s="429"/>
      <c r="DGO52" s="429"/>
      <c r="DGP52" s="429"/>
      <c r="DGQ52" s="429"/>
      <c r="DGR52" s="429"/>
      <c r="DGS52" s="429"/>
      <c r="DGT52" s="429"/>
      <c r="DGU52" s="429"/>
      <c r="DGV52" s="429"/>
      <c r="DGW52" s="429"/>
      <c r="DGX52" s="429"/>
      <c r="DGY52" s="429"/>
      <c r="DGZ52" s="429"/>
      <c r="DHA52" s="429"/>
      <c r="DHB52" s="429"/>
      <c r="DHC52" s="429"/>
      <c r="DHD52" s="429"/>
      <c r="DHE52" s="429"/>
      <c r="DHF52" s="429"/>
      <c r="DHG52" s="429"/>
      <c r="DHH52" s="429"/>
      <c r="DHI52" s="429"/>
      <c r="DHJ52" s="429"/>
      <c r="DHK52" s="429"/>
      <c r="DHL52" s="429"/>
      <c r="DHM52" s="429"/>
      <c r="DHN52" s="429"/>
      <c r="DHO52" s="429"/>
      <c r="DHP52" s="429"/>
      <c r="DHQ52" s="429"/>
      <c r="DHR52" s="429"/>
      <c r="DHS52" s="429"/>
      <c r="DHT52" s="429"/>
      <c r="DHU52" s="429"/>
      <c r="DHV52" s="429"/>
      <c r="DHW52" s="429"/>
      <c r="DHX52" s="429"/>
      <c r="DHY52" s="429"/>
      <c r="DHZ52" s="429"/>
      <c r="DIA52" s="429"/>
      <c r="DIB52" s="429"/>
      <c r="DIC52" s="429"/>
      <c r="DID52" s="429"/>
      <c r="DIE52" s="429"/>
      <c r="DIF52" s="429"/>
      <c r="DIG52" s="429"/>
      <c r="DIH52" s="429"/>
      <c r="DII52" s="429"/>
      <c r="DIJ52" s="429"/>
      <c r="DIK52" s="429"/>
      <c r="DIL52" s="429"/>
      <c r="DIM52" s="429"/>
      <c r="DIN52" s="429"/>
      <c r="DIO52" s="429"/>
      <c r="DIP52" s="429"/>
      <c r="DIQ52" s="429"/>
      <c r="DIR52" s="429"/>
      <c r="DIS52" s="429"/>
      <c r="DIT52" s="429"/>
      <c r="DIU52" s="429"/>
      <c r="DIV52" s="429"/>
      <c r="DIW52" s="429"/>
      <c r="DIX52" s="429"/>
      <c r="DIY52" s="429"/>
      <c r="DIZ52" s="429"/>
      <c r="DJA52" s="429"/>
      <c r="DJB52" s="429"/>
      <c r="DJC52" s="429"/>
      <c r="DJD52" s="429"/>
      <c r="DJE52" s="429"/>
      <c r="DJF52" s="429"/>
      <c r="DJG52" s="429"/>
      <c r="DJH52" s="429"/>
      <c r="DJI52" s="429"/>
      <c r="DJJ52" s="429"/>
      <c r="DJK52" s="429"/>
      <c r="DJL52" s="429"/>
      <c r="DJM52" s="429"/>
      <c r="DJN52" s="429"/>
      <c r="DJO52" s="429"/>
      <c r="DJP52" s="429"/>
      <c r="DJQ52" s="429"/>
      <c r="DJR52" s="429"/>
      <c r="DJS52" s="429"/>
      <c r="DJT52" s="429"/>
      <c r="DJU52" s="429"/>
      <c r="DJV52" s="429"/>
      <c r="DJW52" s="429"/>
      <c r="DJX52" s="429"/>
      <c r="DJY52" s="429"/>
      <c r="DJZ52" s="429"/>
      <c r="DKA52" s="429"/>
      <c r="DKB52" s="429"/>
      <c r="DKC52" s="429"/>
      <c r="DKD52" s="429"/>
      <c r="DKE52" s="429"/>
      <c r="DKF52" s="429"/>
      <c r="DKG52" s="429"/>
      <c r="DKH52" s="429"/>
      <c r="DKI52" s="429"/>
      <c r="DKJ52" s="429"/>
      <c r="DKK52" s="429"/>
      <c r="DKL52" s="429"/>
      <c r="DKM52" s="429"/>
      <c r="DKN52" s="429"/>
      <c r="DKO52" s="429"/>
      <c r="DKP52" s="429"/>
      <c r="DKQ52" s="429"/>
      <c r="DKR52" s="429"/>
      <c r="DKS52" s="429"/>
      <c r="DKT52" s="429"/>
      <c r="DKU52" s="429"/>
      <c r="DKV52" s="429"/>
      <c r="DKW52" s="429"/>
      <c r="DKX52" s="429"/>
      <c r="DKY52" s="429"/>
      <c r="DKZ52" s="429"/>
      <c r="DLA52" s="429"/>
      <c r="DLB52" s="429"/>
      <c r="DLC52" s="429"/>
      <c r="DLD52" s="429"/>
      <c r="DLE52" s="429"/>
      <c r="DLF52" s="429"/>
      <c r="DLG52" s="429"/>
      <c r="DLH52" s="429"/>
      <c r="DLI52" s="429"/>
      <c r="DLJ52" s="429"/>
      <c r="DLK52" s="429"/>
      <c r="DLL52" s="429"/>
      <c r="DLM52" s="429"/>
      <c r="DLN52" s="429"/>
      <c r="DLO52" s="429"/>
      <c r="DLP52" s="429"/>
      <c r="DLQ52" s="429"/>
      <c r="DLR52" s="429"/>
      <c r="DLS52" s="429"/>
      <c r="DLT52" s="429"/>
      <c r="DLU52" s="429"/>
      <c r="DLV52" s="429"/>
      <c r="DLW52" s="429"/>
      <c r="DLX52" s="429"/>
      <c r="DLY52" s="429"/>
      <c r="DLZ52" s="429"/>
      <c r="DMA52" s="429"/>
      <c r="DMB52" s="429"/>
      <c r="DMC52" s="429"/>
      <c r="DMD52" s="429"/>
      <c r="DME52" s="429"/>
      <c r="DMF52" s="429"/>
      <c r="DMG52" s="429"/>
      <c r="DMH52" s="429"/>
      <c r="DMI52" s="429"/>
      <c r="DMJ52" s="429"/>
      <c r="DMK52" s="429"/>
      <c r="DML52" s="429"/>
      <c r="DMM52" s="429"/>
      <c r="DMN52" s="429"/>
      <c r="DMO52" s="429"/>
      <c r="DMP52" s="429"/>
      <c r="DMQ52" s="429"/>
      <c r="DMR52" s="429"/>
      <c r="DMS52" s="429"/>
      <c r="DMT52" s="429"/>
      <c r="DMU52" s="429"/>
      <c r="DMV52" s="429"/>
      <c r="DMW52" s="429"/>
      <c r="DMX52" s="429"/>
      <c r="DMY52" s="429"/>
      <c r="DMZ52" s="429"/>
      <c r="DNA52" s="429"/>
      <c r="DNB52" s="429"/>
      <c r="DNC52" s="429"/>
      <c r="DND52" s="429"/>
      <c r="DNE52" s="429"/>
      <c r="DNF52" s="429"/>
      <c r="DNG52" s="429"/>
      <c r="DNH52" s="429"/>
      <c r="DNI52" s="429"/>
      <c r="DNJ52" s="429"/>
      <c r="DNK52" s="429"/>
      <c r="DNL52" s="429"/>
      <c r="DNM52" s="429"/>
      <c r="DNN52" s="429"/>
      <c r="DNO52" s="429"/>
      <c r="DNP52" s="429"/>
      <c r="DNQ52" s="429"/>
      <c r="DNR52" s="429"/>
      <c r="DNS52" s="429"/>
      <c r="DNT52" s="429"/>
      <c r="DNU52" s="429"/>
      <c r="DNV52" s="429"/>
      <c r="DNW52" s="429"/>
      <c r="DNX52" s="429"/>
      <c r="DNY52" s="429"/>
      <c r="DNZ52" s="429"/>
      <c r="DOA52" s="429"/>
      <c r="DOB52" s="429"/>
      <c r="DOC52" s="429"/>
      <c r="DOD52" s="429"/>
      <c r="DOE52" s="429"/>
      <c r="DOF52" s="429"/>
      <c r="DOG52" s="429"/>
      <c r="DOH52" s="429"/>
      <c r="DOI52" s="429"/>
      <c r="DOJ52" s="429"/>
      <c r="DOK52" s="429"/>
      <c r="DOL52" s="429"/>
      <c r="DOM52" s="429"/>
      <c r="DON52" s="429"/>
      <c r="DOO52" s="429"/>
      <c r="DOP52" s="429"/>
      <c r="DOQ52" s="429"/>
      <c r="DOR52" s="429"/>
      <c r="DOS52" s="429"/>
      <c r="DOT52" s="429"/>
      <c r="DOU52" s="429"/>
      <c r="DOV52" s="429"/>
      <c r="DOW52" s="429"/>
      <c r="DOX52" s="429"/>
      <c r="DOY52" s="429"/>
      <c r="DOZ52" s="429"/>
      <c r="DPA52" s="429"/>
      <c r="DPB52" s="429"/>
      <c r="DPC52" s="429"/>
      <c r="DPD52" s="429"/>
      <c r="DPE52" s="429"/>
      <c r="DPF52" s="429"/>
      <c r="DPG52" s="429"/>
      <c r="DPH52" s="429"/>
      <c r="DPI52" s="429"/>
      <c r="DPJ52" s="429"/>
      <c r="DPK52" s="429"/>
      <c r="DPL52" s="429"/>
      <c r="DPM52" s="429"/>
      <c r="DPN52" s="429"/>
      <c r="DPO52" s="429"/>
      <c r="DPP52" s="429"/>
      <c r="DPQ52" s="429"/>
      <c r="DPR52" s="429"/>
      <c r="DPS52" s="429"/>
      <c r="DPT52" s="429"/>
      <c r="DPU52" s="429"/>
      <c r="DPV52" s="429"/>
      <c r="DPW52" s="429"/>
      <c r="DPX52" s="429"/>
      <c r="DPY52" s="429"/>
      <c r="DPZ52" s="429"/>
      <c r="DQA52" s="429"/>
      <c r="DQB52" s="429"/>
      <c r="DQC52" s="429"/>
      <c r="DQD52" s="429"/>
      <c r="DQE52" s="429"/>
      <c r="DQF52" s="429"/>
      <c r="DQG52" s="429"/>
      <c r="DQH52" s="429"/>
      <c r="DQI52" s="429"/>
      <c r="DQJ52" s="429"/>
      <c r="DQK52" s="429"/>
      <c r="DQL52" s="429"/>
      <c r="DQM52" s="429"/>
      <c r="DQN52" s="429"/>
      <c r="DQO52" s="429"/>
      <c r="DQP52" s="429"/>
      <c r="DQQ52" s="429"/>
      <c r="DQR52" s="429"/>
      <c r="DQS52" s="429"/>
      <c r="DQT52" s="429"/>
      <c r="DQU52" s="429"/>
      <c r="DQV52" s="429"/>
      <c r="DQW52" s="429"/>
      <c r="DQX52" s="429"/>
      <c r="DQY52" s="429"/>
      <c r="DQZ52" s="429"/>
      <c r="DRA52" s="429"/>
      <c r="DRB52" s="429"/>
      <c r="DRC52" s="429"/>
      <c r="DRD52" s="429"/>
      <c r="DRE52" s="429"/>
      <c r="DRF52" s="429"/>
      <c r="DRG52" s="429"/>
      <c r="DRH52" s="429"/>
      <c r="DRI52" s="429"/>
      <c r="DRJ52" s="429"/>
      <c r="DRK52" s="429"/>
      <c r="DRL52" s="429"/>
      <c r="DRM52" s="429"/>
      <c r="DRN52" s="429"/>
      <c r="DRO52" s="429"/>
      <c r="DRP52" s="429"/>
      <c r="DRQ52" s="429"/>
      <c r="DRR52" s="429"/>
      <c r="DRS52" s="429"/>
      <c r="DRT52" s="429"/>
      <c r="DRU52" s="429"/>
      <c r="DRV52" s="429"/>
      <c r="DRW52" s="429"/>
      <c r="DRX52" s="429"/>
      <c r="DRY52" s="429"/>
      <c r="DRZ52" s="429"/>
      <c r="DSA52" s="429"/>
      <c r="DSB52" s="429"/>
      <c r="DSC52" s="429"/>
      <c r="DSD52" s="429"/>
      <c r="DSE52" s="429"/>
      <c r="DSF52" s="429"/>
      <c r="DSG52" s="429"/>
      <c r="DSH52" s="429"/>
      <c r="DSI52" s="429"/>
      <c r="DSJ52" s="429"/>
      <c r="DSK52" s="429"/>
      <c r="DSL52" s="429"/>
      <c r="DSM52" s="429"/>
      <c r="DSN52" s="429"/>
      <c r="DSO52" s="429"/>
      <c r="DSP52" s="429"/>
      <c r="DSQ52" s="429"/>
      <c r="DSR52" s="429"/>
      <c r="DSS52" s="429"/>
      <c r="DST52" s="429"/>
      <c r="DSU52" s="429"/>
      <c r="DSV52" s="429"/>
      <c r="DSW52" s="429"/>
      <c r="DSX52" s="429"/>
      <c r="DSY52" s="429"/>
      <c r="DSZ52" s="429"/>
      <c r="DTA52" s="429"/>
      <c r="DTB52" s="429"/>
      <c r="DTC52" s="429"/>
      <c r="DTD52" s="429"/>
      <c r="DTE52" s="429"/>
      <c r="DTF52" s="429"/>
      <c r="DTG52" s="429"/>
      <c r="DTH52" s="429"/>
      <c r="DTI52" s="429"/>
      <c r="DTJ52" s="429"/>
      <c r="DTK52" s="429"/>
      <c r="DTL52" s="429"/>
      <c r="DTM52" s="429"/>
      <c r="DTN52" s="429"/>
      <c r="DTO52" s="429"/>
      <c r="DTP52" s="429"/>
      <c r="DTQ52" s="429"/>
      <c r="DTR52" s="429"/>
      <c r="DTS52" s="429"/>
      <c r="DTT52" s="429"/>
      <c r="DTU52" s="429"/>
      <c r="DTV52" s="429"/>
      <c r="DTW52" s="429"/>
      <c r="DTX52" s="429"/>
      <c r="DTY52" s="429"/>
      <c r="DTZ52" s="429"/>
      <c r="DUA52" s="429"/>
      <c r="DUB52" s="429"/>
      <c r="DUC52" s="429"/>
      <c r="DUD52" s="429"/>
      <c r="DUE52" s="429"/>
      <c r="DUF52" s="429"/>
      <c r="DUG52" s="429"/>
      <c r="DUH52" s="429"/>
      <c r="DUI52" s="429"/>
      <c r="DUJ52" s="429"/>
      <c r="DUK52" s="429"/>
      <c r="DUL52" s="429"/>
      <c r="DUM52" s="429"/>
      <c r="DUN52" s="429"/>
      <c r="DUO52" s="429"/>
      <c r="DUP52" s="429"/>
      <c r="DUQ52" s="429"/>
      <c r="DUR52" s="429"/>
      <c r="DUS52" s="429"/>
      <c r="DUT52" s="429"/>
      <c r="DUU52" s="429"/>
      <c r="DUV52" s="429"/>
      <c r="DUW52" s="429"/>
      <c r="DUX52" s="429"/>
      <c r="DUY52" s="429"/>
      <c r="DUZ52" s="429"/>
      <c r="DVA52" s="429"/>
      <c r="DVB52" s="429"/>
      <c r="DVC52" s="429"/>
      <c r="DVD52" s="429"/>
      <c r="DVE52" s="429"/>
      <c r="DVF52" s="429"/>
      <c r="DVG52" s="429"/>
      <c r="DVH52" s="429"/>
      <c r="DVI52" s="429"/>
      <c r="DVJ52" s="429"/>
      <c r="DVK52" s="429"/>
      <c r="DVL52" s="429"/>
      <c r="DVM52" s="429"/>
      <c r="DVN52" s="429"/>
      <c r="DVO52" s="429"/>
      <c r="DVP52" s="429"/>
      <c r="DVQ52" s="429"/>
      <c r="DVR52" s="429"/>
      <c r="DVS52" s="429"/>
      <c r="DVT52" s="429"/>
      <c r="DVU52" s="429"/>
      <c r="DVV52" s="429"/>
      <c r="DVW52" s="429"/>
      <c r="DVX52" s="429"/>
      <c r="DVY52" s="429"/>
      <c r="DVZ52" s="429"/>
      <c r="DWA52" s="429"/>
      <c r="DWB52" s="429"/>
      <c r="DWC52" s="429"/>
      <c r="DWD52" s="429"/>
      <c r="DWE52" s="429"/>
      <c r="DWF52" s="429"/>
      <c r="DWG52" s="429"/>
      <c r="DWH52" s="429"/>
      <c r="DWI52" s="429"/>
      <c r="DWJ52" s="429"/>
      <c r="DWK52" s="429"/>
      <c r="DWL52" s="429"/>
      <c r="DWM52" s="429"/>
      <c r="DWN52" s="429"/>
      <c r="DWO52" s="429"/>
      <c r="DWP52" s="429"/>
      <c r="DWQ52" s="429"/>
      <c r="DWR52" s="429"/>
      <c r="DWS52" s="429"/>
      <c r="DWT52" s="429"/>
      <c r="DWU52" s="429"/>
      <c r="DWV52" s="429"/>
      <c r="DWW52" s="429"/>
      <c r="DWX52" s="429"/>
      <c r="DWY52" s="429"/>
      <c r="DWZ52" s="429"/>
      <c r="DXA52" s="429"/>
      <c r="DXB52" s="429"/>
      <c r="DXC52" s="429"/>
      <c r="DXD52" s="429"/>
      <c r="DXE52" s="429"/>
      <c r="DXF52" s="429"/>
      <c r="DXG52" s="429"/>
      <c r="DXH52" s="429"/>
      <c r="DXI52" s="429"/>
      <c r="DXJ52" s="429"/>
      <c r="DXK52" s="429"/>
      <c r="DXL52" s="429"/>
      <c r="DXM52" s="429"/>
      <c r="DXN52" s="429"/>
      <c r="DXO52" s="429"/>
      <c r="DXP52" s="429"/>
      <c r="DXQ52" s="429"/>
      <c r="DXR52" s="429"/>
      <c r="DXS52" s="429"/>
      <c r="DXT52" s="429"/>
      <c r="DXU52" s="429"/>
      <c r="DXV52" s="429"/>
      <c r="DXW52" s="429"/>
      <c r="DXX52" s="429"/>
      <c r="DXY52" s="429"/>
      <c r="DXZ52" s="429"/>
      <c r="DYA52" s="429"/>
      <c r="DYB52" s="429"/>
      <c r="DYC52" s="429"/>
      <c r="DYD52" s="429"/>
      <c r="DYE52" s="429"/>
      <c r="DYF52" s="429"/>
      <c r="DYG52" s="429"/>
      <c r="DYH52" s="429"/>
      <c r="DYI52" s="429"/>
      <c r="DYJ52" s="429"/>
      <c r="DYK52" s="429"/>
      <c r="DYL52" s="429"/>
      <c r="DYM52" s="429"/>
      <c r="DYN52" s="429"/>
      <c r="DYO52" s="429"/>
      <c r="DYP52" s="429"/>
      <c r="DYQ52" s="429"/>
      <c r="DYR52" s="429"/>
      <c r="DYS52" s="429"/>
      <c r="DYT52" s="429"/>
      <c r="DYU52" s="429"/>
      <c r="DYV52" s="429"/>
      <c r="DYW52" s="429"/>
      <c r="DYX52" s="429"/>
      <c r="DYY52" s="429"/>
      <c r="DYZ52" s="429"/>
      <c r="DZA52" s="429"/>
      <c r="DZB52" s="429"/>
      <c r="DZC52" s="429"/>
      <c r="DZD52" s="429"/>
      <c r="DZE52" s="429"/>
      <c r="DZF52" s="429"/>
      <c r="DZG52" s="429"/>
      <c r="DZH52" s="429"/>
      <c r="DZI52" s="429"/>
      <c r="DZJ52" s="429"/>
      <c r="DZK52" s="429"/>
      <c r="DZL52" s="429"/>
      <c r="DZM52" s="429"/>
      <c r="DZN52" s="429"/>
      <c r="DZO52" s="429"/>
      <c r="DZP52" s="429"/>
      <c r="DZQ52" s="429"/>
      <c r="DZR52" s="429"/>
      <c r="DZS52" s="429"/>
      <c r="DZT52" s="429"/>
      <c r="DZU52" s="429"/>
      <c r="DZV52" s="429"/>
      <c r="DZW52" s="429"/>
      <c r="DZX52" s="429"/>
      <c r="DZY52" s="429"/>
      <c r="DZZ52" s="429"/>
      <c r="EAA52" s="429"/>
      <c r="EAB52" s="429"/>
      <c r="EAC52" s="429"/>
      <c r="EAD52" s="429"/>
      <c r="EAE52" s="429"/>
      <c r="EAF52" s="429"/>
      <c r="EAG52" s="429"/>
      <c r="EAH52" s="429"/>
      <c r="EAI52" s="429"/>
      <c r="EAJ52" s="429"/>
      <c r="EAK52" s="429"/>
      <c r="EAL52" s="429"/>
      <c r="EAM52" s="429"/>
      <c r="EAN52" s="429"/>
      <c r="EAO52" s="429"/>
      <c r="EAP52" s="429"/>
      <c r="EAQ52" s="429"/>
      <c r="EAR52" s="429"/>
      <c r="EAS52" s="429"/>
      <c r="EAT52" s="429"/>
      <c r="EAU52" s="429"/>
      <c r="EAV52" s="429"/>
      <c r="EAW52" s="429"/>
      <c r="EAX52" s="429"/>
      <c r="EAY52" s="429"/>
      <c r="EAZ52" s="429"/>
      <c r="EBA52" s="429"/>
      <c r="EBB52" s="429"/>
      <c r="EBC52" s="429"/>
      <c r="EBD52" s="429"/>
      <c r="EBE52" s="429"/>
      <c r="EBF52" s="429"/>
      <c r="EBG52" s="429"/>
      <c r="EBH52" s="429"/>
      <c r="EBI52" s="429"/>
      <c r="EBJ52" s="429"/>
      <c r="EBK52" s="429"/>
      <c r="EBL52" s="429"/>
      <c r="EBM52" s="429"/>
      <c r="EBN52" s="429"/>
      <c r="EBO52" s="429"/>
      <c r="EBP52" s="429"/>
      <c r="EBQ52" s="429"/>
      <c r="EBR52" s="429"/>
      <c r="EBS52" s="429"/>
      <c r="EBT52" s="429"/>
      <c r="EBU52" s="429"/>
      <c r="EBV52" s="429"/>
      <c r="EBW52" s="429"/>
      <c r="EBX52" s="429"/>
      <c r="EBY52" s="429"/>
      <c r="EBZ52" s="429"/>
      <c r="ECA52" s="429"/>
      <c r="ECB52" s="429"/>
      <c r="ECC52" s="429"/>
      <c r="ECD52" s="429"/>
      <c r="ECE52" s="429"/>
      <c r="ECF52" s="429"/>
      <c r="ECG52" s="429"/>
      <c r="ECH52" s="429"/>
      <c r="ECI52" s="429"/>
      <c r="ECJ52" s="429"/>
      <c r="ECK52" s="429"/>
      <c r="ECL52" s="429"/>
      <c r="ECM52" s="429"/>
      <c r="ECN52" s="429"/>
      <c r="ECO52" s="429"/>
      <c r="ECP52" s="429"/>
      <c r="ECQ52" s="429"/>
      <c r="ECR52" s="429"/>
      <c r="ECS52" s="429"/>
      <c r="ECT52" s="429"/>
      <c r="ECU52" s="429"/>
      <c r="ECV52" s="429"/>
      <c r="ECW52" s="429"/>
      <c r="ECX52" s="429"/>
      <c r="ECY52" s="429"/>
      <c r="ECZ52" s="429"/>
      <c r="EDA52" s="429"/>
      <c r="EDB52" s="429"/>
      <c r="EDC52" s="429"/>
      <c r="EDD52" s="429"/>
      <c r="EDE52" s="429"/>
      <c r="EDF52" s="429"/>
      <c r="EDG52" s="429"/>
      <c r="EDH52" s="429"/>
      <c r="EDI52" s="429"/>
      <c r="EDJ52" s="429"/>
      <c r="EDK52" s="429"/>
      <c r="EDL52" s="429"/>
      <c r="EDM52" s="429"/>
      <c r="EDN52" s="429"/>
      <c r="EDO52" s="429"/>
      <c r="EDP52" s="429"/>
      <c r="EDQ52" s="429"/>
      <c r="EDR52" s="429"/>
      <c r="EDS52" s="429"/>
      <c r="EDT52" s="429"/>
      <c r="EDU52" s="429"/>
      <c r="EDV52" s="429"/>
      <c r="EDW52" s="429"/>
      <c r="EDX52" s="429"/>
      <c r="EDY52" s="429"/>
      <c r="EDZ52" s="429"/>
      <c r="EEA52" s="429"/>
      <c r="EEB52" s="429"/>
      <c r="EEC52" s="429"/>
      <c r="EED52" s="429"/>
      <c r="EEE52" s="429"/>
      <c r="EEF52" s="429"/>
      <c r="EEG52" s="429"/>
      <c r="EEH52" s="429"/>
      <c r="EEI52" s="429"/>
      <c r="EEJ52" s="429"/>
      <c r="EEK52" s="429"/>
      <c r="EEL52" s="429"/>
      <c r="EEM52" s="429"/>
      <c r="EEN52" s="429"/>
      <c r="EEO52" s="429"/>
      <c r="EEP52" s="429"/>
      <c r="EEQ52" s="429"/>
      <c r="EER52" s="429"/>
      <c r="EES52" s="429"/>
      <c r="EET52" s="429"/>
      <c r="EEU52" s="429"/>
      <c r="EEV52" s="429"/>
      <c r="EEW52" s="429"/>
      <c r="EEX52" s="429"/>
      <c r="EEY52" s="429"/>
      <c r="EEZ52" s="429"/>
      <c r="EFA52" s="429"/>
      <c r="EFB52" s="429"/>
      <c r="EFC52" s="429"/>
      <c r="EFD52" s="429"/>
      <c r="EFE52" s="429"/>
      <c r="EFF52" s="429"/>
      <c r="EFG52" s="429"/>
      <c r="EFH52" s="429"/>
      <c r="EFI52" s="429"/>
      <c r="EFJ52" s="429"/>
      <c r="EFK52" s="429"/>
      <c r="EFL52" s="429"/>
      <c r="EFM52" s="429"/>
      <c r="EFN52" s="429"/>
      <c r="EFO52" s="429"/>
      <c r="EFP52" s="429"/>
      <c r="EFQ52" s="429"/>
      <c r="EFR52" s="429"/>
      <c r="EFS52" s="429"/>
      <c r="EFT52" s="429"/>
      <c r="EFU52" s="429"/>
      <c r="EFV52" s="429"/>
      <c r="EFW52" s="429"/>
      <c r="EFX52" s="429"/>
      <c r="EFY52" s="429"/>
      <c r="EFZ52" s="429"/>
      <c r="EGA52" s="429"/>
      <c r="EGB52" s="429"/>
      <c r="EGC52" s="429"/>
      <c r="EGD52" s="429"/>
      <c r="EGE52" s="429"/>
      <c r="EGF52" s="429"/>
      <c r="EGG52" s="429"/>
      <c r="EGH52" s="429"/>
      <c r="EGI52" s="429"/>
      <c r="EGJ52" s="429"/>
      <c r="EGK52" s="429"/>
      <c r="EGL52" s="429"/>
      <c r="EGM52" s="429"/>
      <c r="EGN52" s="429"/>
      <c r="EGO52" s="429"/>
      <c r="EGP52" s="429"/>
      <c r="EGQ52" s="429"/>
      <c r="EGR52" s="429"/>
      <c r="EGS52" s="429"/>
      <c r="EGT52" s="429"/>
      <c r="EGU52" s="429"/>
      <c r="EGV52" s="429"/>
      <c r="EGW52" s="429"/>
      <c r="EGX52" s="429"/>
      <c r="EGY52" s="429"/>
      <c r="EGZ52" s="429"/>
      <c r="EHA52" s="429"/>
      <c r="EHB52" s="429"/>
      <c r="EHC52" s="429"/>
      <c r="EHD52" s="429"/>
      <c r="EHE52" s="429"/>
      <c r="EHF52" s="429"/>
      <c r="EHG52" s="429"/>
      <c r="EHH52" s="429"/>
      <c r="EHI52" s="429"/>
      <c r="EHJ52" s="429"/>
      <c r="EHK52" s="429"/>
      <c r="EHL52" s="429"/>
      <c r="EHM52" s="429"/>
      <c r="EHN52" s="429"/>
      <c r="EHO52" s="429"/>
      <c r="EHP52" s="429"/>
      <c r="EHQ52" s="429"/>
      <c r="EHR52" s="429"/>
      <c r="EHS52" s="429"/>
      <c r="EHT52" s="429"/>
      <c r="EHU52" s="429"/>
      <c r="EHV52" s="429"/>
      <c r="EHW52" s="429"/>
      <c r="EHX52" s="429"/>
      <c r="EHY52" s="429"/>
      <c r="EHZ52" s="429"/>
      <c r="EIA52" s="429"/>
      <c r="EIB52" s="429"/>
      <c r="EIC52" s="429"/>
      <c r="EID52" s="429"/>
      <c r="EIE52" s="429"/>
      <c r="EIF52" s="429"/>
      <c r="EIG52" s="429"/>
      <c r="EIH52" s="429"/>
      <c r="EII52" s="429"/>
      <c r="EIJ52" s="429"/>
      <c r="EIK52" s="429"/>
      <c r="EIL52" s="429"/>
      <c r="EIM52" s="429"/>
      <c r="EIN52" s="429"/>
      <c r="EIO52" s="429"/>
      <c r="EIP52" s="429"/>
      <c r="EIQ52" s="429"/>
      <c r="EIR52" s="429"/>
      <c r="EIS52" s="429"/>
      <c r="EIT52" s="429"/>
      <c r="EIU52" s="429"/>
      <c r="EIV52" s="429"/>
      <c r="EIW52" s="429"/>
      <c r="EIX52" s="429"/>
      <c r="EIY52" s="429"/>
      <c r="EIZ52" s="429"/>
      <c r="EJA52" s="429"/>
      <c r="EJB52" s="429"/>
      <c r="EJC52" s="429"/>
      <c r="EJD52" s="429"/>
      <c r="EJE52" s="429"/>
      <c r="EJF52" s="429"/>
      <c r="EJG52" s="429"/>
      <c r="EJH52" s="429"/>
      <c r="EJI52" s="429"/>
      <c r="EJJ52" s="429"/>
      <c r="EJK52" s="429"/>
      <c r="EJL52" s="429"/>
      <c r="EJM52" s="429"/>
      <c r="EJN52" s="429"/>
      <c r="EJO52" s="429"/>
      <c r="EJP52" s="429"/>
      <c r="EJQ52" s="429"/>
      <c r="EJR52" s="429"/>
      <c r="EJS52" s="429"/>
      <c r="EJT52" s="429"/>
      <c r="EJU52" s="429"/>
      <c r="EJV52" s="429"/>
      <c r="EJW52" s="429"/>
      <c r="EJX52" s="429"/>
      <c r="EJY52" s="429"/>
      <c r="EJZ52" s="429"/>
      <c r="EKA52" s="429"/>
      <c r="EKB52" s="429"/>
      <c r="EKC52" s="429"/>
      <c r="EKD52" s="429"/>
      <c r="EKE52" s="429"/>
      <c r="EKF52" s="429"/>
      <c r="EKG52" s="429"/>
      <c r="EKH52" s="429"/>
      <c r="EKI52" s="429"/>
      <c r="EKJ52" s="429"/>
      <c r="EKK52" s="429"/>
      <c r="EKL52" s="429"/>
      <c r="EKM52" s="429"/>
      <c r="EKN52" s="429"/>
      <c r="EKO52" s="429"/>
      <c r="EKP52" s="429"/>
      <c r="EKQ52" s="429"/>
      <c r="EKR52" s="429"/>
      <c r="EKS52" s="429"/>
      <c r="EKT52" s="429"/>
      <c r="EKU52" s="429"/>
      <c r="EKV52" s="429"/>
      <c r="EKW52" s="429"/>
      <c r="EKX52" s="429"/>
      <c r="EKY52" s="429"/>
      <c r="EKZ52" s="429"/>
      <c r="ELA52" s="429"/>
      <c r="ELB52" s="429"/>
      <c r="ELC52" s="429"/>
      <c r="ELD52" s="429"/>
      <c r="ELE52" s="429"/>
      <c r="ELF52" s="429"/>
      <c r="ELG52" s="429"/>
      <c r="ELH52" s="429"/>
      <c r="ELI52" s="429"/>
      <c r="ELJ52" s="429"/>
      <c r="ELK52" s="429"/>
      <c r="ELL52" s="429"/>
      <c r="ELM52" s="429"/>
      <c r="ELN52" s="429"/>
      <c r="ELO52" s="429"/>
      <c r="ELP52" s="429"/>
      <c r="ELQ52" s="429"/>
      <c r="ELR52" s="429"/>
      <c r="ELS52" s="429"/>
      <c r="ELT52" s="429"/>
      <c r="ELU52" s="429"/>
      <c r="ELV52" s="429"/>
      <c r="ELW52" s="429"/>
      <c r="ELX52" s="429"/>
      <c r="ELY52" s="429"/>
      <c r="ELZ52" s="429"/>
      <c r="EMA52" s="429"/>
      <c r="EMB52" s="429"/>
      <c r="EMC52" s="429"/>
      <c r="EMD52" s="429"/>
      <c r="EME52" s="429"/>
      <c r="EMF52" s="429"/>
      <c r="EMG52" s="429"/>
      <c r="EMH52" s="429"/>
      <c r="EMI52" s="429"/>
      <c r="EMJ52" s="429"/>
      <c r="EMK52" s="429"/>
      <c r="EML52" s="429"/>
      <c r="EMM52" s="429"/>
      <c r="EMN52" s="429"/>
      <c r="EMO52" s="429"/>
      <c r="EMP52" s="429"/>
      <c r="EMQ52" s="429"/>
      <c r="EMR52" s="429"/>
      <c r="EMS52" s="429"/>
      <c r="EMT52" s="429"/>
      <c r="EMU52" s="429"/>
      <c r="EMV52" s="429"/>
      <c r="EMW52" s="429"/>
      <c r="EMX52" s="429"/>
      <c r="EMY52" s="429"/>
      <c r="EMZ52" s="429"/>
      <c r="ENA52" s="429"/>
      <c r="ENB52" s="429"/>
      <c r="ENC52" s="429"/>
      <c r="END52" s="429"/>
      <c r="ENE52" s="429"/>
      <c r="ENF52" s="429"/>
      <c r="ENG52" s="429"/>
      <c r="ENH52" s="429"/>
      <c r="ENI52" s="429"/>
      <c r="ENJ52" s="429"/>
      <c r="ENK52" s="429"/>
      <c r="ENL52" s="429"/>
      <c r="ENM52" s="429"/>
      <c r="ENN52" s="429"/>
      <c r="ENO52" s="429"/>
      <c r="ENP52" s="429"/>
      <c r="ENQ52" s="429"/>
      <c r="ENR52" s="429"/>
      <c r="ENS52" s="429"/>
      <c r="ENT52" s="429"/>
      <c r="ENU52" s="429"/>
      <c r="ENV52" s="429"/>
      <c r="ENW52" s="429"/>
      <c r="ENX52" s="429"/>
      <c r="ENY52" s="429"/>
      <c r="ENZ52" s="429"/>
      <c r="EOA52" s="429"/>
      <c r="EOB52" s="429"/>
      <c r="EOC52" s="429"/>
      <c r="EOD52" s="429"/>
      <c r="EOE52" s="429"/>
      <c r="EOF52" s="429"/>
      <c r="EOG52" s="429"/>
      <c r="EOH52" s="429"/>
      <c r="EOI52" s="429"/>
      <c r="EOJ52" s="429"/>
      <c r="EOK52" s="429"/>
      <c r="EOL52" s="429"/>
      <c r="EOM52" s="429"/>
      <c r="EON52" s="429"/>
      <c r="EOO52" s="429"/>
      <c r="EOP52" s="429"/>
      <c r="EOQ52" s="429"/>
      <c r="EOR52" s="429"/>
      <c r="EOS52" s="429"/>
      <c r="EOT52" s="429"/>
      <c r="EOU52" s="429"/>
      <c r="EOV52" s="429"/>
      <c r="EOW52" s="429"/>
      <c r="EOX52" s="429"/>
      <c r="EOY52" s="429"/>
      <c r="EOZ52" s="429"/>
      <c r="EPA52" s="429"/>
      <c r="EPB52" s="429"/>
      <c r="EPC52" s="429"/>
      <c r="EPD52" s="429"/>
      <c r="EPE52" s="429"/>
      <c r="EPF52" s="429"/>
      <c r="EPG52" s="429"/>
      <c r="EPH52" s="429"/>
      <c r="EPI52" s="429"/>
      <c r="EPJ52" s="429"/>
      <c r="EPK52" s="429"/>
      <c r="EPL52" s="429"/>
      <c r="EPM52" s="429"/>
      <c r="EPN52" s="429"/>
      <c r="EPO52" s="429"/>
      <c r="EPP52" s="429"/>
      <c r="EPQ52" s="429"/>
      <c r="EPR52" s="429"/>
      <c r="EPS52" s="429"/>
      <c r="EPT52" s="429"/>
      <c r="EPU52" s="429"/>
      <c r="EPV52" s="429"/>
      <c r="EPW52" s="429"/>
      <c r="EPX52" s="429"/>
      <c r="EPY52" s="429"/>
      <c r="EPZ52" s="429"/>
      <c r="EQA52" s="429"/>
      <c r="EQB52" s="429"/>
      <c r="EQC52" s="429"/>
      <c r="EQD52" s="429"/>
      <c r="EQE52" s="429"/>
      <c r="EQF52" s="429"/>
      <c r="EQG52" s="429"/>
      <c r="EQH52" s="429"/>
      <c r="EQI52" s="429"/>
      <c r="EQJ52" s="429"/>
      <c r="EQK52" s="429"/>
      <c r="EQL52" s="429"/>
      <c r="EQM52" s="429"/>
      <c r="EQN52" s="429"/>
      <c r="EQO52" s="429"/>
      <c r="EQP52" s="429"/>
      <c r="EQQ52" s="429"/>
      <c r="EQR52" s="429"/>
      <c r="EQS52" s="429"/>
      <c r="EQT52" s="429"/>
      <c r="EQU52" s="429"/>
      <c r="EQV52" s="429"/>
      <c r="EQW52" s="429"/>
      <c r="EQX52" s="429"/>
      <c r="EQY52" s="429"/>
      <c r="EQZ52" s="429"/>
      <c r="ERA52" s="429"/>
      <c r="ERB52" s="429"/>
      <c r="ERC52" s="429"/>
      <c r="ERD52" s="429"/>
      <c r="ERE52" s="429"/>
      <c r="ERF52" s="429"/>
      <c r="ERG52" s="429"/>
      <c r="ERH52" s="429"/>
      <c r="ERI52" s="429"/>
      <c r="ERJ52" s="429"/>
      <c r="ERK52" s="429"/>
      <c r="ERL52" s="429"/>
      <c r="ERM52" s="429"/>
      <c r="ERN52" s="429"/>
      <c r="ERO52" s="429"/>
      <c r="ERP52" s="429"/>
      <c r="ERQ52" s="429"/>
      <c r="ERR52" s="429"/>
      <c r="ERS52" s="429"/>
      <c r="ERT52" s="429"/>
      <c r="ERU52" s="429"/>
      <c r="ERV52" s="429"/>
      <c r="ERW52" s="429"/>
      <c r="ERX52" s="429"/>
      <c r="ERY52" s="429"/>
      <c r="ERZ52" s="429"/>
      <c r="ESA52" s="429"/>
      <c r="ESB52" s="429"/>
      <c r="ESC52" s="429"/>
      <c r="ESD52" s="429"/>
      <c r="ESE52" s="429"/>
      <c r="ESF52" s="429"/>
      <c r="ESG52" s="429"/>
      <c r="ESH52" s="429"/>
      <c r="ESI52" s="429"/>
      <c r="ESJ52" s="429"/>
      <c r="ESK52" s="429"/>
      <c r="ESL52" s="429"/>
      <c r="ESM52" s="429"/>
      <c r="ESN52" s="429"/>
      <c r="ESO52" s="429"/>
      <c r="ESP52" s="429"/>
      <c r="ESQ52" s="429"/>
      <c r="ESR52" s="429"/>
      <c r="ESS52" s="429"/>
      <c r="EST52" s="429"/>
      <c r="ESU52" s="429"/>
      <c r="ESV52" s="429"/>
      <c r="ESW52" s="429"/>
      <c r="ESX52" s="429"/>
      <c r="ESY52" s="429"/>
      <c r="ESZ52" s="429"/>
      <c r="ETA52" s="429"/>
      <c r="ETB52" s="429"/>
      <c r="ETC52" s="429"/>
      <c r="ETD52" s="429"/>
      <c r="ETE52" s="429"/>
      <c r="ETF52" s="429"/>
      <c r="ETG52" s="429"/>
      <c r="ETH52" s="429"/>
      <c r="ETI52" s="429"/>
      <c r="ETJ52" s="429"/>
      <c r="ETK52" s="429"/>
      <c r="ETL52" s="429"/>
      <c r="ETM52" s="429"/>
      <c r="ETN52" s="429"/>
      <c r="ETO52" s="429"/>
      <c r="ETP52" s="429"/>
      <c r="ETQ52" s="429"/>
      <c r="ETR52" s="429"/>
      <c r="ETS52" s="429"/>
      <c r="ETT52" s="429"/>
      <c r="ETU52" s="429"/>
      <c r="ETV52" s="429"/>
      <c r="ETW52" s="429"/>
      <c r="ETX52" s="429"/>
      <c r="ETY52" s="429"/>
      <c r="ETZ52" s="429"/>
      <c r="EUA52" s="429"/>
      <c r="EUB52" s="429"/>
      <c r="EUC52" s="429"/>
      <c r="EUD52" s="429"/>
      <c r="EUE52" s="429"/>
      <c r="EUF52" s="429"/>
      <c r="EUG52" s="429"/>
      <c r="EUH52" s="429"/>
      <c r="EUI52" s="429"/>
      <c r="EUJ52" s="429"/>
      <c r="EUK52" s="429"/>
      <c r="EUL52" s="429"/>
      <c r="EUM52" s="429"/>
      <c r="EUN52" s="429"/>
      <c r="EUO52" s="429"/>
      <c r="EUP52" s="429"/>
      <c r="EUQ52" s="429"/>
      <c r="EUR52" s="429"/>
      <c r="EUS52" s="429"/>
      <c r="EUT52" s="429"/>
      <c r="EUU52" s="429"/>
      <c r="EUV52" s="429"/>
      <c r="EUW52" s="429"/>
      <c r="EUX52" s="429"/>
      <c r="EUY52" s="429"/>
      <c r="EUZ52" s="429"/>
      <c r="EVA52" s="429"/>
      <c r="EVB52" s="429"/>
      <c r="EVC52" s="429"/>
      <c r="EVD52" s="429"/>
      <c r="EVE52" s="429"/>
      <c r="EVF52" s="429"/>
      <c r="EVG52" s="429"/>
      <c r="EVH52" s="429"/>
      <c r="EVI52" s="429"/>
      <c r="EVJ52" s="429"/>
      <c r="EVK52" s="429"/>
      <c r="EVL52" s="429"/>
      <c r="EVM52" s="429"/>
      <c r="EVN52" s="429"/>
      <c r="EVO52" s="429"/>
      <c r="EVP52" s="429"/>
      <c r="EVQ52" s="429"/>
      <c r="EVR52" s="429"/>
      <c r="EVS52" s="429"/>
      <c r="EVT52" s="429"/>
      <c r="EVU52" s="429"/>
      <c r="EVV52" s="429"/>
      <c r="EVW52" s="429"/>
      <c r="EVX52" s="429"/>
      <c r="EVY52" s="429"/>
      <c r="EVZ52" s="429"/>
      <c r="EWA52" s="429"/>
      <c r="EWB52" s="429"/>
      <c r="EWC52" s="429"/>
      <c r="EWD52" s="429"/>
      <c r="EWE52" s="429"/>
      <c r="EWF52" s="429"/>
      <c r="EWG52" s="429"/>
      <c r="EWH52" s="429"/>
      <c r="EWI52" s="429"/>
      <c r="EWJ52" s="429"/>
      <c r="EWK52" s="429"/>
      <c r="EWL52" s="429"/>
      <c r="EWM52" s="429"/>
      <c r="EWN52" s="429"/>
      <c r="EWO52" s="429"/>
      <c r="EWP52" s="429"/>
      <c r="EWQ52" s="429"/>
      <c r="EWR52" s="429"/>
      <c r="EWS52" s="429"/>
      <c r="EWT52" s="429"/>
      <c r="EWU52" s="429"/>
      <c r="EWV52" s="429"/>
      <c r="EWW52" s="429"/>
      <c r="EWX52" s="429"/>
      <c r="EWY52" s="429"/>
      <c r="EWZ52" s="429"/>
      <c r="EXA52" s="429"/>
      <c r="EXB52" s="429"/>
      <c r="EXC52" s="429"/>
      <c r="EXD52" s="429"/>
      <c r="EXE52" s="429"/>
      <c r="EXF52" s="429"/>
      <c r="EXG52" s="429"/>
      <c r="EXH52" s="429"/>
      <c r="EXI52" s="429"/>
      <c r="EXJ52" s="429"/>
      <c r="EXK52" s="429"/>
      <c r="EXL52" s="429"/>
      <c r="EXM52" s="429"/>
      <c r="EXN52" s="429"/>
      <c r="EXO52" s="429"/>
      <c r="EXP52" s="429"/>
      <c r="EXQ52" s="429"/>
      <c r="EXR52" s="429"/>
      <c r="EXS52" s="429"/>
      <c r="EXT52" s="429"/>
      <c r="EXU52" s="429"/>
      <c r="EXV52" s="429"/>
      <c r="EXW52" s="429"/>
      <c r="EXX52" s="429"/>
      <c r="EXY52" s="429"/>
      <c r="EXZ52" s="429"/>
      <c r="EYA52" s="429"/>
      <c r="EYB52" s="429"/>
      <c r="EYC52" s="429"/>
      <c r="EYD52" s="429"/>
      <c r="EYE52" s="429"/>
      <c r="EYF52" s="429"/>
      <c r="EYG52" s="429"/>
      <c r="EYH52" s="429"/>
      <c r="EYI52" s="429"/>
      <c r="EYJ52" s="429"/>
      <c r="EYK52" s="429"/>
      <c r="EYL52" s="429"/>
      <c r="EYM52" s="429"/>
      <c r="EYN52" s="429"/>
      <c r="EYO52" s="429"/>
      <c r="EYP52" s="429"/>
      <c r="EYQ52" s="429"/>
      <c r="EYR52" s="429"/>
      <c r="EYS52" s="429"/>
      <c r="EYT52" s="429"/>
      <c r="EYU52" s="429"/>
      <c r="EYV52" s="429"/>
      <c r="EYW52" s="429"/>
      <c r="EYX52" s="429"/>
      <c r="EYY52" s="429"/>
      <c r="EYZ52" s="429"/>
      <c r="EZA52" s="429"/>
      <c r="EZB52" s="429"/>
      <c r="EZC52" s="429"/>
      <c r="EZD52" s="429"/>
      <c r="EZE52" s="429"/>
      <c r="EZF52" s="429"/>
      <c r="EZG52" s="429"/>
      <c r="EZH52" s="429"/>
      <c r="EZI52" s="429"/>
      <c r="EZJ52" s="429"/>
      <c r="EZK52" s="429"/>
      <c r="EZL52" s="429"/>
      <c r="EZM52" s="429"/>
      <c r="EZN52" s="429"/>
      <c r="EZO52" s="429"/>
      <c r="EZP52" s="429"/>
      <c r="EZQ52" s="429"/>
      <c r="EZR52" s="429"/>
      <c r="EZS52" s="429"/>
      <c r="EZT52" s="429"/>
      <c r="EZU52" s="429"/>
      <c r="EZV52" s="429"/>
      <c r="EZW52" s="429"/>
      <c r="EZX52" s="429"/>
      <c r="EZY52" s="429"/>
      <c r="EZZ52" s="429"/>
      <c r="FAA52" s="429"/>
      <c r="FAB52" s="429"/>
      <c r="FAC52" s="429"/>
      <c r="FAD52" s="429"/>
      <c r="FAE52" s="429"/>
      <c r="FAF52" s="429"/>
      <c r="FAG52" s="429"/>
      <c r="FAH52" s="429"/>
      <c r="FAI52" s="429"/>
      <c r="FAJ52" s="429"/>
      <c r="FAK52" s="429"/>
      <c r="FAL52" s="429"/>
      <c r="FAM52" s="429"/>
      <c r="FAN52" s="429"/>
      <c r="FAO52" s="429"/>
      <c r="FAP52" s="429"/>
      <c r="FAQ52" s="429"/>
      <c r="FAR52" s="429"/>
      <c r="FAS52" s="429"/>
      <c r="FAT52" s="429"/>
      <c r="FAU52" s="429"/>
      <c r="FAV52" s="429"/>
      <c r="FAW52" s="429"/>
      <c r="FAX52" s="429"/>
      <c r="FAY52" s="429"/>
      <c r="FAZ52" s="429"/>
      <c r="FBA52" s="429"/>
      <c r="FBB52" s="429"/>
      <c r="FBC52" s="429"/>
      <c r="FBD52" s="429"/>
      <c r="FBE52" s="429"/>
      <c r="FBF52" s="429"/>
      <c r="FBG52" s="429"/>
      <c r="FBH52" s="429"/>
      <c r="FBI52" s="429"/>
      <c r="FBJ52" s="429"/>
      <c r="FBK52" s="429"/>
      <c r="FBL52" s="429"/>
      <c r="FBM52" s="429"/>
      <c r="FBN52" s="429"/>
      <c r="FBO52" s="429"/>
      <c r="FBP52" s="429"/>
      <c r="FBQ52" s="429"/>
      <c r="FBR52" s="429"/>
      <c r="FBS52" s="429"/>
      <c r="FBT52" s="429"/>
      <c r="FBU52" s="429"/>
      <c r="FBV52" s="429"/>
      <c r="FBW52" s="429"/>
      <c r="FBX52" s="429"/>
      <c r="FBY52" s="429"/>
      <c r="FBZ52" s="429"/>
      <c r="FCA52" s="429"/>
      <c r="FCB52" s="429"/>
      <c r="FCC52" s="429"/>
      <c r="FCD52" s="429"/>
      <c r="FCE52" s="429"/>
      <c r="FCF52" s="429"/>
      <c r="FCG52" s="429"/>
      <c r="FCH52" s="429"/>
      <c r="FCI52" s="429"/>
      <c r="FCJ52" s="429"/>
      <c r="FCK52" s="429"/>
      <c r="FCL52" s="429"/>
      <c r="FCM52" s="429"/>
      <c r="FCN52" s="429"/>
      <c r="FCO52" s="429"/>
      <c r="FCP52" s="429"/>
      <c r="FCQ52" s="429"/>
      <c r="FCR52" s="429"/>
      <c r="FCS52" s="429"/>
      <c r="FCT52" s="429"/>
      <c r="FCU52" s="429"/>
      <c r="FCV52" s="429"/>
      <c r="FCW52" s="429"/>
      <c r="FCX52" s="429"/>
      <c r="FCY52" s="429"/>
      <c r="FCZ52" s="429"/>
      <c r="FDA52" s="429"/>
      <c r="FDB52" s="429"/>
      <c r="FDC52" s="429"/>
      <c r="FDD52" s="429"/>
      <c r="FDE52" s="429"/>
      <c r="FDF52" s="429"/>
      <c r="FDG52" s="429"/>
      <c r="FDH52" s="429"/>
      <c r="FDI52" s="429"/>
      <c r="FDJ52" s="429"/>
      <c r="FDK52" s="429"/>
      <c r="FDL52" s="429"/>
      <c r="FDM52" s="429"/>
      <c r="FDN52" s="429"/>
      <c r="FDO52" s="429"/>
      <c r="FDP52" s="429"/>
      <c r="FDQ52" s="429"/>
      <c r="FDR52" s="429"/>
      <c r="FDS52" s="429"/>
      <c r="FDT52" s="429"/>
      <c r="FDU52" s="429"/>
      <c r="FDV52" s="429"/>
      <c r="FDW52" s="429"/>
      <c r="FDX52" s="429"/>
      <c r="FDY52" s="429"/>
      <c r="FDZ52" s="429"/>
      <c r="FEA52" s="429"/>
      <c r="FEB52" s="429"/>
      <c r="FEC52" s="429"/>
      <c r="FED52" s="429"/>
      <c r="FEE52" s="429"/>
      <c r="FEF52" s="429"/>
      <c r="FEG52" s="429"/>
      <c r="FEH52" s="429"/>
      <c r="FEI52" s="429"/>
      <c r="FEJ52" s="429"/>
      <c r="FEK52" s="429"/>
      <c r="FEL52" s="429"/>
      <c r="FEM52" s="429"/>
      <c r="FEN52" s="429"/>
      <c r="FEO52" s="429"/>
      <c r="FEP52" s="429"/>
      <c r="FEQ52" s="429"/>
      <c r="FER52" s="429"/>
      <c r="FES52" s="429"/>
      <c r="FET52" s="429"/>
      <c r="FEU52" s="429"/>
      <c r="FEV52" s="429"/>
      <c r="FEW52" s="429"/>
      <c r="FEX52" s="429"/>
      <c r="FEY52" s="429"/>
      <c r="FEZ52" s="429"/>
      <c r="FFA52" s="429"/>
      <c r="FFB52" s="429"/>
      <c r="FFC52" s="429"/>
      <c r="FFD52" s="429"/>
      <c r="FFE52" s="429"/>
      <c r="FFF52" s="429"/>
      <c r="FFG52" s="429"/>
      <c r="FFH52" s="429"/>
      <c r="FFI52" s="429"/>
      <c r="FFJ52" s="429"/>
      <c r="FFK52" s="429"/>
      <c r="FFL52" s="429"/>
      <c r="FFM52" s="429"/>
      <c r="FFN52" s="429"/>
      <c r="FFO52" s="429"/>
      <c r="FFP52" s="429"/>
      <c r="FFQ52" s="429"/>
      <c r="FFR52" s="429"/>
      <c r="FFS52" s="429"/>
      <c r="FFT52" s="429"/>
      <c r="FFU52" s="429"/>
      <c r="FFV52" s="429"/>
      <c r="FFW52" s="429"/>
      <c r="FFX52" s="429"/>
      <c r="FFY52" s="429"/>
      <c r="FFZ52" s="429"/>
      <c r="FGA52" s="429"/>
      <c r="FGB52" s="429"/>
      <c r="FGC52" s="429"/>
      <c r="FGD52" s="429"/>
      <c r="FGE52" s="429"/>
      <c r="FGF52" s="429"/>
      <c r="FGG52" s="429"/>
      <c r="FGH52" s="429"/>
      <c r="FGI52" s="429"/>
      <c r="FGJ52" s="429"/>
      <c r="FGK52" s="429"/>
      <c r="FGL52" s="429"/>
      <c r="FGM52" s="429"/>
      <c r="FGN52" s="429"/>
      <c r="FGO52" s="429"/>
      <c r="FGP52" s="429"/>
      <c r="FGQ52" s="429"/>
      <c r="FGR52" s="429"/>
      <c r="FGS52" s="429"/>
      <c r="FGT52" s="429"/>
      <c r="FGU52" s="429"/>
      <c r="FGV52" s="429"/>
      <c r="FGW52" s="429"/>
      <c r="FGX52" s="429"/>
      <c r="FGY52" s="429"/>
      <c r="FGZ52" s="429"/>
      <c r="FHA52" s="429"/>
      <c r="FHB52" s="429"/>
      <c r="FHC52" s="429"/>
      <c r="FHD52" s="429"/>
      <c r="FHE52" s="429"/>
      <c r="FHF52" s="429"/>
      <c r="FHG52" s="429"/>
      <c r="FHH52" s="429"/>
      <c r="FHI52" s="429"/>
      <c r="FHJ52" s="429"/>
      <c r="FHK52" s="429"/>
      <c r="FHL52" s="429"/>
      <c r="FHM52" s="429"/>
      <c r="FHN52" s="429"/>
      <c r="FHO52" s="429"/>
      <c r="FHP52" s="429"/>
      <c r="FHQ52" s="429"/>
      <c r="FHR52" s="429"/>
      <c r="FHS52" s="429"/>
      <c r="FHT52" s="429"/>
      <c r="FHU52" s="429"/>
      <c r="FHV52" s="429"/>
      <c r="FHW52" s="429"/>
      <c r="FHX52" s="429"/>
      <c r="FHY52" s="429"/>
      <c r="FHZ52" s="429"/>
      <c r="FIA52" s="429"/>
      <c r="FIB52" s="429"/>
      <c r="FIC52" s="429"/>
      <c r="FID52" s="429"/>
      <c r="FIE52" s="429"/>
      <c r="FIF52" s="429"/>
      <c r="FIG52" s="429"/>
      <c r="FIH52" s="429"/>
      <c r="FII52" s="429"/>
      <c r="FIJ52" s="429"/>
      <c r="FIK52" s="429"/>
      <c r="FIL52" s="429"/>
      <c r="FIM52" s="429"/>
      <c r="FIN52" s="429"/>
      <c r="FIO52" s="429"/>
      <c r="FIP52" s="429"/>
      <c r="FIQ52" s="429"/>
      <c r="FIR52" s="429"/>
      <c r="FIS52" s="429"/>
      <c r="FIT52" s="429"/>
      <c r="FIU52" s="429"/>
      <c r="FIV52" s="429"/>
      <c r="FIW52" s="429"/>
      <c r="FIX52" s="429"/>
      <c r="FIY52" s="429"/>
      <c r="FIZ52" s="429"/>
      <c r="FJA52" s="429"/>
      <c r="FJB52" s="429"/>
      <c r="FJC52" s="429"/>
      <c r="FJD52" s="429"/>
      <c r="FJE52" s="429"/>
      <c r="FJF52" s="429"/>
      <c r="FJG52" s="429"/>
      <c r="FJH52" s="429"/>
      <c r="FJI52" s="429"/>
      <c r="FJJ52" s="429"/>
      <c r="FJK52" s="429"/>
      <c r="FJL52" s="429"/>
      <c r="FJM52" s="429"/>
      <c r="FJN52" s="429"/>
      <c r="FJO52" s="429"/>
      <c r="FJP52" s="429"/>
      <c r="FJQ52" s="429"/>
      <c r="FJR52" s="429"/>
      <c r="FJS52" s="429"/>
      <c r="FJT52" s="429"/>
      <c r="FJU52" s="429"/>
      <c r="FJV52" s="429"/>
      <c r="FJW52" s="429"/>
      <c r="FJX52" s="429"/>
      <c r="FJY52" s="429"/>
      <c r="FJZ52" s="429"/>
      <c r="FKA52" s="429"/>
      <c r="FKB52" s="429"/>
      <c r="FKC52" s="429"/>
      <c r="FKD52" s="429"/>
      <c r="FKE52" s="429"/>
      <c r="FKF52" s="429"/>
      <c r="FKG52" s="429"/>
      <c r="FKH52" s="429"/>
      <c r="FKI52" s="429"/>
      <c r="FKJ52" s="429"/>
      <c r="FKK52" s="429"/>
      <c r="FKL52" s="429"/>
      <c r="FKM52" s="429"/>
      <c r="FKN52" s="429"/>
      <c r="FKO52" s="429"/>
      <c r="FKP52" s="429"/>
      <c r="FKQ52" s="429"/>
      <c r="FKR52" s="429"/>
      <c r="FKS52" s="429"/>
      <c r="FKT52" s="429"/>
      <c r="FKU52" s="429"/>
      <c r="FKV52" s="429"/>
      <c r="FKW52" s="429"/>
      <c r="FKX52" s="429"/>
      <c r="FKY52" s="429"/>
      <c r="FKZ52" s="429"/>
      <c r="FLA52" s="429"/>
      <c r="FLB52" s="429"/>
      <c r="FLC52" s="429"/>
      <c r="FLD52" s="429"/>
      <c r="FLE52" s="429"/>
      <c r="FLF52" s="429"/>
      <c r="FLG52" s="429"/>
      <c r="FLH52" s="429"/>
      <c r="FLI52" s="429"/>
      <c r="FLJ52" s="429"/>
      <c r="FLK52" s="429"/>
      <c r="FLL52" s="429"/>
      <c r="FLM52" s="429"/>
      <c r="FLN52" s="429"/>
      <c r="FLO52" s="429"/>
      <c r="FLP52" s="429"/>
      <c r="FLQ52" s="429"/>
      <c r="FLR52" s="429"/>
      <c r="FLS52" s="429"/>
      <c r="FLT52" s="429"/>
      <c r="FLU52" s="429"/>
      <c r="FLV52" s="429"/>
      <c r="FLW52" s="429"/>
      <c r="FLX52" s="429"/>
      <c r="FLY52" s="429"/>
      <c r="FLZ52" s="429"/>
      <c r="FMA52" s="429"/>
      <c r="FMB52" s="429"/>
      <c r="FMC52" s="429"/>
      <c r="FMD52" s="429"/>
      <c r="FME52" s="429"/>
      <c r="FMF52" s="429"/>
      <c r="FMG52" s="429"/>
      <c r="FMH52" s="429"/>
      <c r="FMI52" s="429"/>
      <c r="FMJ52" s="429"/>
      <c r="FMK52" s="429"/>
      <c r="FML52" s="429"/>
      <c r="FMM52" s="429"/>
      <c r="FMN52" s="429"/>
      <c r="FMO52" s="429"/>
      <c r="FMP52" s="429"/>
      <c r="FMQ52" s="429"/>
      <c r="FMR52" s="429"/>
      <c r="FMS52" s="429"/>
      <c r="FMT52" s="429"/>
      <c r="FMU52" s="429"/>
      <c r="FMV52" s="429"/>
      <c r="FMW52" s="429"/>
      <c r="FMX52" s="429"/>
      <c r="FMY52" s="429"/>
      <c r="FMZ52" s="429"/>
      <c r="FNA52" s="429"/>
      <c r="FNB52" s="429"/>
      <c r="FNC52" s="429"/>
      <c r="FND52" s="429"/>
      <c r="FNE52" s="429"/>
      <c r="FNF52" s="429"/>
      <c r="FNG52" s="429"/>
      <c r="FNH52" s="429"/>
      <c r="FNI52" s="429"/>
      <c r="FNJ52" s="429"/>
      <c r="FNK52" s="429"/>
      <c r="FNL52" s="429"/>
      <c r="FNM52" s="429"/>
      <c r="FNN52" s="429"/>
      <c r="FNO52" s="429"/>
      <c r="FNP52" s="429"/>
      <c r="FNQ52" s="429"/>
      <c r="FNR52" s="429"/>
      <c r="FNS52" s="429"/>
      <c r="FNT52" s="429"/>
      <c r="FNU52" s="429"/>
      <c r="FNV52" s="429"/>
      <c r="FNW52" s="429"/>
      <c r="FNX52" s="429"/>
      <c r="FNY52" s="429"/>
      <c r="FNZ52" s="429"/>
      <c r="FOA52" s="429"/>
      <c r="FOB52" s="429"/>
      <c r="FOC52" s="429"/>
      <c r="FOD52" s="429"/>
      <c r="FOE52" s="429"/>
      <c r="FOF52" s="429"/>
      <c r="FOG52" s="429"/>
      <c r="FOH52" s="429"/>
      <c r="FOI52" s="429"/>
      <c r="FOJ52" s="429"/>
      <c r="FOK52" s="429"/>
      <c r="FOL52" s="429"/>
      <c r="FOM52" s="429"/>
      <c r="FON52" s="429"/>
      <c r="FOO52" s="429"/>
      <c r="FOP52" s="429"/>
      <c r="FOQ52" s="429"/>
      <c r="FOR52" s="429"/>
      <c r="FOS52" s="429"/>
      <c r="FOT52" s="429"/>
      <c r="FOU52" s="429"/>
      <c r="FOV52" s="429"/>
      <c r="FOW52" s="429"/>
      <c r="FOX52" s="429"/>
      <c r="FOY52" s="429"/>
      <c r="FOZ52" s="429"/>
      <c r="FPA52" s="429"/>
      <c r="FPB52" s="429"/>
      <c r="FPC52" s="429"/>
      <c r="FPD52" s="429"/>
      <c r="FPE52" s="429"/>
      <c r="FPF52" s="429"/>
      <c r="FPG52" s="429"/>
      <c r="FPH52" s="429"/>
      <c r="FPI52" s="429"/>
      <c r="FPJ52" s="429"/>
      <c r="FPK52" s="429"/>
      <c r="FPL52" s="429"/>
      <c r="FPM52" s="429"/>
      <c r="FPN52" s="429"/>
      <c r="FPO52" s="429"/>
      <c r="FPP52" s="429"/>
      <c r="FPQ52" s="429"/>
      <c r="FPR52" s="429"/>
      <c r="FPS52" s="429"/>
      <c r="FPT52" s="429"/>
      <c r="FPU52" s="429"/>
      <c r="FPV52" s="429"/>
      <c r="FPW52" s="429"/>
      <c r="FPX52" s="429"/>
      <c r="FPY52" s="429"/>
      <c r="FPZ52" s="429"/>
      <c r="FQA52" s="429"/>
      <c r="FQB52" s="429"/>
      <c r="FQC52" s="429"/>
      <c r="FQD52" s="429"/>
      <c r="FQE52" s="429"/>
      <c r="FQF52" s="429"/>
      <c r="FQG52" s="429"/>
      <c r="FQH52" s="429"/>
      <c r="FQI52" s="429"/>
      <c r="FQJ52" s="429"/>
      <c r="FQK52" s="429"/>
      <c r="FQL52" s="429"/>
      <c r="FQM52" s="429"/>
      <c r="FQN52" s="429"/>
      <c r="FQO52" s="429"/>
      <c r="FQP52" s="429"/>
      <c r="FQQ52" s="429"/>
      <c r="FQR52" s="429"/>
      <c r="FQS52" s="429"/>
      <c r="FQT52" s="429"/>
      <c r="FQU52" s="429"/>
      <c r="FQV52" s="429"/>
      <c r="FQW52" s="429"/>
      <c r="FQX52" s="429"/>
      <c r="FQY52" s="429"/>
      <c r="FQZ52" s="429"/>
      <c r="FRA52" s="429"/>
      <c r="FRB52" s="429"/>
      <c r="FRC52" s="429"/>
      <c r="FRD52" s="429"/>
      <c r="FRE52" s="429"/>
      <c r="FRF52" s="429"/>
      <c r="FRG52" s="429"/>
      <c r="FRH52" s="429"/>
      <c r="FRI52" s="429"/>
      <c r="FRJ52" s="429"/>
      <c r="FRK52" s="429"/>
      <c r="FRL52" s="429"/>
      <c r="FRM52" s="429"/>
      <c r="FRN52" s="429"/>
      <c r="FRO52" s="429"/>
      <c r="FRP52" s="429"/>
      <c r="FRQ52" s="429"/>
      <c r="FRR52" s="429"/>
      <c r="FRS52" s="429"/>
      <c r="FRT52" s="429"/>
      <c r="FRU52" s="429"/>
      <c r="FRV52" s="429"/>
      <c r="FRW52" s="429"/>
      <c r="FRX52" s="429"/>
      <c r="FRY52" s="429"/>
      <c r="FRZ52" s="429"/>
      <c r="FSA52" s="429"/>
      <c r="FSB52" s="429"/>
      <c r="FSC52" s="429"/>
      <c r="FSD52" s="429"/>
      <c r="FSE52" s="429"/>
      <c r="FSF52" s="429"/>
      <c r="FSG52" s="429"/>
      <c r="FSH52" s="429"/>
      <c r="FSI52" s="429"/>
      <c r="FSJ52" s="429"/>
      <c r="FSK52" s="429"/>
      <c r="FSL52" s="429"/>
      <c r="FSM52" s="429"/>
      <c r="FSN52" s="429"/>
      <c r="FSO52" s="429"/>
      <c r="FSP52" s="429"/>
      <c r="FSQ52" s="429"/>
      <c r="FSR52" s="429"/>
      <c r="FSS52" s="429"/>
      <c r="FST52" s="429"/>
      <c r="FSU52" s="429"/>
      <c r="FSV52" s="429"/>
      <c r="FSW52" s="429"/>
      <c r="FSX52" s="429"/>
      <c r="FSY52" s="429"/>
      <c r="FSZ52" s="429"/>
      <c r="FTA52" s="429"/>
      <c r="FTB52" s="429"/>
      <c r="FTC52" s="429"/>
      <c r="FTD52" s="429"/>
      <c r="FTE52" s="429"/>
      <c r="FTF52" s="429"/>
      <c r="FTG52" s="429"/>
      <c r="FTH52" s="429"/>
      <c r="FTI52" s="429"/>
      <c r="FTJ52" s="429"/>
      <c r="FTK52" s="429"/>
      <c r="FTL52" s="429"/>
      <c r="FTM52" s="429"/>
      <c r="FTN52" s="429"/>
      <c r="FTO52" s="429"/>
      <c r="FTP52" s="429"/>
      <c r="FTQ52" s="429"/>
      <c r="FTR52" s="429"/>
      <c r="FTS52" s="429"/>
      <c r="FTT52" s="429"/>
      <c r="FTU52" s="429"/>
      <c r="FTV52" s="429"/>
      <c r="FTW52" s="429"/>
      <c r="FTX52" s="429"/>
      <c r="FTY52" s="429"/>
      <c r="FTZ52" s="429"/>
      <c r="FUA52" s="429"/>
      <c r="FUB52" s="429"/>
      <c r="FUC52" s="429"/>
      <c r="FUD52" s="429"/>
      <c r="FUE52" s="429"/>
      <c r="FUF52" s="429"/>
      <c r="FUG52" s="429"/>
      <c r="FUH52" s="429"/>
      <c r="FUI52" s="429"/>
      <c r="FUJ52" s="429"/>
      <c r="FUK52" s="429"/>
      <c r="FUL52" s="429"/>
      <c r="FUM52" s="429"/>
      <c r="FUN52" s="429"/>
      <c r="FUO52" s="429"/>
      <c r="FUP52" s="429"/>
      <c r="FUQ52" s="429"/>
      <c r="FUR52" s="429"/>
      <c r="FUS52" s="429"/>
      <c r="FUT52" s="429"/>
      <c r="FUU52" s="429"/>
      <c r="FUV52" s="429"/>
      <c r="FUW52" s="429"/>
      <c r="FUX52" s="429"/>
      <c r="FUY52" s="429"/>
      <c r="FUZ52" s="429"/>
      <c r="FVA52" s="429"/>
      <c r="FVB52" s="429"/>
      <c r="FVC52" s="429"/>
      <c r="FVD52" s="429"/>
      <c r="FVE52" s="429"/>
      <c r="FVF52" s="429"/>
      <c r="FVG52" s="429"/>
      <c r="FVH52" s="429"/>
      <c r="FVI52" s="429"/>
      <c r="FVJ52" s="429"/>
      <c r="FVK52" s="429"/>
      <c r="FVL52" s="429"/>
      <c r="FVM52" s="429"/>
      <c r="FVN52" s="429"/>
      <c r="FVO52" s="429"/>
      <c r="FVP52" s="429"/>
      <c r="FVQ52" s="429"/>
      <c r="FVR52" s="429"/>
      <c r="FVS52" s="429"/>
      <c r="FVT52" s="429"/>
      <c r="FVU52" s="429"/>
      <c r="FVV52" s="429"/>
      <c r="FVW52" s="429"/>
      <c r="FVX52" s="429"/>
      <c r="FVY52" s="429"/>
      <c r="FVZ52" s="429"/>
      <c r="FWA52" s="429"/>
      <c r="FWB52" s="429"/>
      <c r="FWC52" s="429"/>
      <c r="FWD52" s="429"/>
      <c r="FWE52" s="429"/>
      <c r="FWF52" s="429"/>
      <c r="FWG52" s="429"/>
      <c r="FWH52" s="429"/>
      <c r="FWI52" s="429"/>
      <c r="FWJ52" s="429"/>
      <c r="FWK52" s="429"/>
      <c r="FWL52" s="429"/>
      <c r="FWM52" s="429"/>
      <c r="FWN52" s="429"/>
      <c r="FWO52" s="429"/>
      <c r="FWP52" s="429"/>
      <c r="FWQ52" s="429"/>
      <c r="FWR52" s="429"/>
      <c r="FWS52" s="429"/>
      <c r="FWT52" s="429"/>
      <c r="FWU52" s="429"/>
      <c r="FWV52" s="429"/>
      <c r="FWW52" s="429"/>
      <c r="FWX52" s="429"/>
      <c r="FWY52" s="429"/>
      <c r="FWZ52" s="429"/>
      <c r="FXA52" s="429"/>
      <c r="FXB52" s="429"/>
      <c r="FXC52" s="429"/>
      <c r="FXD52" s="429"/>
      <c r="FXE52" s="429"/>
      <c r="FXF52" s="429"/>
      <c r="FXG52" s="429"/>
      <c r="FXH52" s="429"/>
      <c r="FXI52" s="429"/>
      <c r="FXJ52" s="429"/>
      <c r="FXK52" s="429"/>
      <c r="FXL52" s="429"/>
      <c r="FXM52" s="429"/>
      <c r="FXN52" s="429"/>
      <c r="FXO52" s="429"/>
      <c r="FXP52" s="429"/>
      <c r="FXQ52" s="429"/>
      <c r="FXR52" s="429"/>
      <c r="FXS52" s="429"/>
      <c r="FXT52" s="429"/>
      <c r="FXU52" s="429"/>
      <c r="FXV52" s="429"/>
      <c r="FXW52" s="429"/>
      <c r="FXX52" s="429"/>
      <c r="FXY52" s="429"/>
      <c r="FXZ52" s="429"/>
      <c r="FYA52" s="429"/>
      <c r="FYB52" s="429"/>
      <c r="FYC52" s="429"/>
      <c r="FYD52" s="429"/>
      <c r="FYE52" s="429"/>
      <c r="FYF52" s="429"/>
      <c r="FYG52" s="429"/>
      <c r="FYH52" s="429"/>
      <c r="FYI52" s="429"/>
      <c r="FYJ52" s="429"/>
      <c r="FYK52" s="429"/>
      <c r="FYL52" s="429"/>
      <c r="FYM52" s="429"/>
      <c r="FYN52" s="429"/>
      <c r="FYO52" s="429"/>
      <c r="FYP52" s="429"/>
      <c r="FYQ52" s="429"/>
      <c r="FYR52" s="429"/>
      <c r="FYS52" s="429"/>
      <c r="FYT52" s="429"/>
      <c r="FYU52" s="429"/>
      <c r="FYV52" s="429"/>
      <c r="FYW52" s="429"/>
      <c r="FYX52" s="429"/>
      <c r="FYY52" s="429"/>
      <c r="FYZ52" s="429"/>
      <c r="FZA52" s="429"/>
      <c r="FZB52" s="429"/>
      <c r="FZC52" s="429"/>
      <c r="FZD52" s="429"/>
      <c r="FZE52" s="429"/>
      <c r="FZF52" s="429"/>
      <c r="FZG52" s="429"/>
      <c r="FZH52" s="429"/>
      <c r="FZI52" s="429"/>
      <c r="FZJ52" s="429"/>
      <c r="FZK52" s="429"/>
      <c r="FZL52" s="429"/>
      <c r="FZM52" s="429"/>
      <c r="FZN52" s="429"/>
      <c r="FZO52" s="429"/>
      <c r="FZP52" s="429"/>
      <c r="FZQ52" s="429"/>
      <c r="FZR52" s="429"/>
      <c r="FZS52" s="429"/>
      <c r="FZT52" s="429"/>
      <c r="FZU52" s="429"/>
      <c r="FZV52" s="429"/>
      <c r="FZW52" s="429"/>
      <c r="FZX52" s="429"/>
      <c r="FZY52" s="429"/>
      <c r="FZZ52" s="429"/>
      <c r="GAA52" s="429"/>
      <c r="GAB52" s="429"/>
      <c r="GAC52" s="429"/>
      <c r="GAD52" s="429"/>
      <c r="GAE52" s="429"/>
      <c r="GAF52" s="429"/>
      <c r="GAG52" s="429"/>
      <c r="GAH52" s="429"/>
      <c r="GAI52" s="429"/>
      <c r="GAJ52" s="429"/>
      <c r="GAK52" s="429"/>
      <c r="GAL52" s="429"/>
      <c r="GAM52" s="429"/>
      <c r="GAN52" s="429"/>
      <c r="GAO52" s="429"/>
      <c r="GAP52" s="429"/>
      <c r="GAQ52" s="429"/>
      <c r="GAR52" s="429"/>
      <c r="GAS52" s="429"/>
      <c r="GAT52" s="429"/>
      <c r="GAU52" s="429"/>
      <c r="GAV52" s="429"/>
      <c r="GAW52" s="429"/>
      <c r="GAX52" s="429"/>
      <c r="GAY52" s="429"/>
      <c r="GAZ52" s="429"/>
      <c r="GBA52" s="429"/>
      <c r="GBB52" s="429"/>
      <c r="GBC52" s="429"/>
      <c r="GBD52" s="429"/>
      <c r="GBE52" s="429"/>
      <c r="GBF52" s="429"/>
      <c r="GBG52" s="429"/>
      <c r="GBH52" s="429"/>
      <c r="GBI52" s="429"/>
      <c r="GBJ52" s="429"/>
      <c r="GBK52" s="429"/>
      <c r="GBL52" s="429"/>
      <c r="GBM52" s="429"/>
      <c r="GBN52" s="429"/>
      <c r="GBO52" s="429"/>
      <c r="GBP52" s="429"/>
      <c r="GBQ52" s="429"/>
      <c r="GBR52" s="429"/>
      <c r="GBS52" s="429"/>
      <c r="GBT52" s="429"/>
      <c r="GBU52" s="429"/>
      <c r="GBV52" s="429"/>
      <c r="GBW52" s="429"/>
      <c r="GBX52" s="429"/>
      <c r="GBY52" s="429"/>
      <c r="GBZ52" s="429"/>
      <c r="GCA52" s="429"/>
      <c r="GCB52" s="429"/>
      <c r="GCC52" s="429"/>
      <c r="GCD52" s="429"/>
      <c r="GCE52" s="429"/>
      <c r="GCF52" s="429"/>
      <c r="GCG52" s="429"/>
      <c r="GCH52" s="429"/>
      <c r="GCI52" s="429"/>
      <c r="GCJ52" s="429"/>
      <c r="GCK52" s="429"/>
      <c r="GCL52" s="429"/>
      <c r="GCM52" s="429"/>
      <c r="GCN52" s="429"/>
      <c r="GCO52" s="429"/>
      <c r="GCP52" s="429"/>
      <c r="GCQ52" s="429"/>
      <c r="GCR52" s="429"/>
      <c r="GCS52" s="429"/>
      <c r="GCT52" s="429"/>
      <c r="GCU52" s="429"/>
      <c r="GCV52" s="429"/>
      <c r="GCW52" s="429"/>
      <c r="GCX52" s="429"/>
      <c r="GCY52" s="429"/>
      <c r="GCZ52" s="429"/>
      <c r="GDA52" s="429"/>
      <c r="GDB52" s="429"/>
      <c r="GDC52" s="429"/>
      <c r="GDD52" s="429"/>
      <c r="GDE52" s="429"/>
      <c r="GDF52" s="429"/>
      <c r="GDG52" s="429"/>
      <c r="GDH52" s="429"/>
      <c r="GDI52" s="429"/>
      <c r="GDJ52" s="429"/>
      <c r="GDK52" s="429"/>
      <c r="GDL52" s="429"/>
      <c r="GDM52" s="429"/>
      <c r="GDN52" s="429"/>
      <c r="GDO52" s="429"/>
      <c r="GDP52" s="429"/>
      <c r="GDQ52" s="429"/>
      <c r="GDR52" s="429"/>
      <c r="GDS52" s="429"/>
      <c r="GDT52" s="429"/>
      <c r="GDU52" s="429"/>
      <c r="GDV52" s="429"/>
      <c r="GDW52" s="429"/>
      <c r="GDX52" s="429"/>
      <c r="GDY52" s="429"/>
      <c r="GDZ52" s="429"/>
      <c r="GEA52" s="429"/>
      <c r="GEB52" s="429"/>
      <c r="GEC52" s="429"/>
      <c r="GED52" s="429"/>
      <c r="GEE52" s="429"/>
      <c r="GEF52" s="429"/>
      <c r="GEG52" s="429"/>
      <c r="GEH52" s="429"/>
      <c r="GEI52" s="429"/>
      <c r="GEJ52" s="429"/>
      <c r="GEK52" s="429"/>
      <c r="GEL52" s="429"/>
      <c r="GEM52" s="429"/>
      <c r="GEN52" s="429"/>
      <c r="GEO52" s="429"/>
      <c r="GEP52" s="429"/>
      <c r="GEQ52" s="429"/>
      <c r="GER52" s="429"/>
      <c r="GES52" s="429"/>
      <c r="GET52" s="429"/>
      <c r="GEU52" s="429"/>
      <c r="GEV52" s="429"/>
      <c r="GEW52" s="429"/>
      <c r="GEX52" s="429"/>
      <c r="GEY52" s="429"/>
      <c r="GEZ52" s="429"/>
      <c r="GFA52" s="429"/>
      <c r="GFB52" s="429"/>
      <c r="GFC52" s="429"/>
      <c r="GFD52" s="429"/>
      <c r="GFE52" s="429"/>
      <c r="GFF52" s="429"/>
      <c r="GFG52" s="429"/>
      <c r="GFH52" s="429"/>
      <c r="GFI52" s="429"/>
      <c r="GFJ52" s="429"/>
      <c r="GFK52" s="429"/>
      <c r="GFL52" s="429"/>
      <c r="GFM52" s="429"/>
      <c r="GFN52" s="429"/>
      <c r="GFO52" s="429"/>
      <c r="GFP52" s="429"/>
      <c r="GFQ52" s="429"/>
      <c r="GFR52" s="429"/>
      <c r="GFS52" s="429"/>
      <c r="GFT52" s="429"/>
      <c r="GFU52" s="429"/>
      <c r="GFV52" s="429"/>
      <c r="GFW52" s="429"/>
      <c r="GFX52" s="429"/>
      <c r="GFY52" s="429"/>
      <c r="GFZ52" s="429"/>
      <c r="GGA52" s="429"/>
      <c r="GGB52" s="429"/>
      <c r="GGC52" s="429"/>
      <c r="GGD52" s="429"/>
      <c r="GGE52" s="429"/>
      <c r="GGF52" s="429"/>
      <c r="GGG52" s="429"/>
      <c r="GGH52" s="429"/>
      <c r="GGI52" s="429"/>
      <c r="GGJ52" s="429"/>
      <c r="GGK52" s="429"/>
      <c r="GGL52" s="429"/>
      <c r="GGM52" s="429"/>
      <c r="GGN52" s="429"/>
      <c r="GGO52" s="429"/>
      <c r="GGP52" s="429"/>
      <c r="GGQ52" s="429"/>
      <c r="GGR52" s="429"/>
      <c r="GGS52" s="429"/>
      <c r="GGT52" s="429"/>
      <c r="GGU52" s="429"/>
      <c r="GGV52" s="429"/>
      <c r="GGW52" s="429"/>
      <c r="GGX52" s="429"/>
      <c r="GGY52" s="429"/>
      <c r="GGZ52" s="429"/>
      <c r="GHA52" s="429"/>
      <c r="GHB52" s="429"/>
      <c r="GHC52" s="429"/>
      <c r="GHD52" s="429"/>
      <c r="GHE52" s="429"/>
      <c r="GHF52" s="429"/>
      <c r="GHG52" s="429"/>
      <c r="GHH52" s="429"/>
      <c r="GHI52" s="429"/>
      <c r="GHJ52" s="429"/>
      <c r="GHK52" s="429"/>
      <c r="GHL52" s="429"/>
      <c r="GHM52" s="429"/>
      <c r="GHN52" s="429"/>
      <c r="GHO52" s="429"/>
      <c r="GHP52" s="429"/>
      <c r="GHQ52" s="429"/>
      <c r="GHR52" s="429"/>
      <c r="GHS52" s="429"/>
      <c r="GHT52" s="429"/>
      <c r="GHU52" s="429"/>
      <c r="GHV52" s="429"/>
      <c r="GHW52" s="429"/>
      <c r="GHX52" s="429"/>
      <c r="GHY52" s="429"/>
      <c r="GHZ52" s="429"/>
      <c r="GIA52" s="429"/>
      <c r="GIB52" s="429"/>
      <c r="GIC52" s="429"/>
      <c r="GID52" s="429"/>
      <c r="GIE52" s="429"/>
      <c r="GIF52" s="429"/>
      <c r="GIG52" s="429"/>
      <c r="GIH52" s="429"/>
      <c r="GII52" s="429"/>
      <c r="GIJ52" s="429"/>
      <c r="GIK52" s="429"/>
      <c r="GIL52" s="429"/>
      <c r="GIM52" s="429"/>
      <c r="GIN52" s="429"/>
      <c r="GIO52" s="429"/>
      <c r="GIP52" s="429"/>
      <c r="GIQ52" s="429"/>
      <c r="GIR52" s="429"/>
      <c r="GIS52" s="429"/>
      <c r="GIT52" s="429"/>
      <c r="GIU52" s="429"/>
      <c r="GIV52" s="429"/>
      <c r="GIW52" s="429"/>
      <c r="GIX52" s="429"/>
      <c r="GIY52" s="429"/>
      <c r="GIZ52" s="429"/>
      <c r="GJA52" s="429"/>
      <c r="GJB52" s="429"/>
      <c r="GJC52" s="429"/>
      <c r="GJD52" s="429"/>
      <c r="GJE52" s="429"/>
      <c r="GJF52" s="429"/>
      <c r="GJG52" s="429"/>
      <c r="GJH52" s="429"/>
      <c r="GJI52" s="429"/>
      <c r="GJJ52" s="429"/>
      <c r="GJK52" s="429"/>
      <c r="GJL52" s="429"/>
      <c r="GJM52" s="429"/>
      <c r="GJN52" s="429"/>
      <c r="GJO52" s="429"/>
      <c r="GJP52" s="429"/>
      <c r="GJQ52" s="429"/>
      <c r="GJR52" s="429"/>
      <c r="GJS52" s="429"/>
      <c r="GJT52" s="429"/>
      <c r="GJU52" s="429"/>
      <c r="GJV52" s="429"/>
      <c r="GJW52" s="429"/>
      <c r="GJX52" s="429"/>
      <c r="GJY52" s="429"/>
      <c r="GJZ52" s="429"/>
      <c r="GKA52" s="429"/>
      <c r="GKB52" s="429"/>
      <c r="GKC52" s="429"/>
      <c r="GKD52" s="429"/>
      <c r="GKE52" s="429"/>
      <c r="GKF52" s="429"/>
      <c r="GKG52" s="429"/>
      <c r="GKH52" s="429"/>
      <c r="GKI52" s="429"/>
      <c r="GKJ52" s="429"/>
      <c r="GKK52" s="429"/>
      <c r="GKL52" s="429"/>
      <c r="GKM52" s="429"/>
      <c r="GKN52" s="429"/>
      <c r="GKO52" s="429"/>
      <c r="GKP52" s="429"/>
      <c r="GKQ52" s="429"/>
      <c r="GKR52" s="429"/>
      <c r="GKS52" s="429"/>
      <c r="GKT52" s="429"/>
      <c r="GKU52" s="429"/>
      <c r="GKV52" s="429"/>
      <c r="GKW52" s="429"/>
      <c r="GKX52" s="429"/>
      <c r="GKY52" s="429"/>
      <c r="GKZ52" s="429"/>
      <c r="GLA52" s="429"/>
      <c r="GLB52" s="429"/>
      <c r="GLC52" s="429"/>
      <c r="GLD52" s="429"/>
      <c r="GLE52" s="429"/>
      <c r="GLF52" s="429"/>
      <c r="GLG52" s="429"/>
      <c r="GLH52" s="429"/>
      <c r="GLI52" s="429"/>
      <c r="GLJ52" s="429"/>
      <c r="GLK52" s="429"/>
      <c r="GLL52" s="429"/>
      <c r="GLM52" s="429"/>
      <c r="GLN52" s="429"/>
      <c r="GLO52" s="429"/>
      <c r="GLP52" s="429"/>
      <c r="GLQ52" s="429"/>
      <c r="GLR52" s="429"/>
      <c r="GLS52" s="429"/>
      <c r="GLT52" s="429"/>
      <c r="GLU52" s="429"/>
      <c r="GLV52" s="429"/>
      <c r="GLW52" s="429"/>
      <c r="GLX52" s="429"/>
      <c r="GLY52" s="429"/>
      <c r="GLZ52" s="429"/>
      <c r="GMA52" s="429"/>
      <c r="GMB52" s="429"/>
      <c r="GMC52" s="429"/>
      <c r="GMD52" s="429"/>
      <c r="GME52" s="429"/>
      <c r="GMF52" s="429"/>
      <c r="GMG52" s="429"/>
      <c r="GMH52" s="429"/>
      <c r="GMI52" s="429"/>
      <c r="GMJ52" s="429"/>
      <c r="GMK52" s="429"/>
      <c r="GML52" s="429"/>
      <c r="GMM52" s="429"/>
      <c r="GMN52" s="429"/>
      <c r="GMO52" s="429"/>
      <c r="GMP52" s="429"/>
      <c r="GMQ52" s="429"/>
      <c r="GMR52" s="429"/>
      <c r="GMS52" s="429"/>
      <c r="GMT52" s="429"/>
      <c r="GMU52" s="429"/>
      <c r="GMV52" s="429"/>
      <c r="GMW52" s="429"/>
      <c r="GMX52" s="429"/>
      <c r="GMY52" s="429"/>
      <c r="GMZ52" s="429"/>
      <c r="GNA52" s="429"/>
      <c r="GNB52" s="429"/>
      <c r="GNC52" s="429"/>
      <c r="GND52" s="429"/>
      <c r="GNE52" s="429"/>
      <c r="GNF52" s="429"/>
      <c r="GNG52" s="429"/>
      <c r="GNH52" s="429"/>
      <c r="GNI52" s="429"/>
      <c r="GNJ52" s="429"/>
      <c r="GNK52" s="429"/>
      <c r="GNL52" s="429"/>
      <c r="GNM52" s="429"/>
      <c r="GNN52" s="429"/>
      <c r="GNO52" s="429"/>
      <c r="GNP52" s="429"/>
      <c r="GNQ52" s="429"/>
      <c r="GNR52" s="429"/>
      <c r="GNS52" s="429"/>
      <c r="GNT52" s="429"/>
      <c r="GNU52" s="429"/>
      <c r="GNV52" s="429"/>
      <c r="GNW52" s="429"/>
      <c r="GNX52" s="429"/>
      <c r="GNY52" s="429"/>
      <c r="GNZ52" s="429"/>
      <c r="GOA52" s="429"/>
      <c r="GOB52" s="429"/>
      <c r="GOC52" s="429"/>
      <c r="GOD52" s="429"/>
      <c r="GOE52" s="429"/>
      <c r="GOF52" s="429"/>
      <c r="GOG52" s="429"/>
      <c r="GOH52" s="429"/>
      <c r="GOI52" s="429"/>
      <c r="GOJ52" s="429"/>
      <c r="GOK52" s="429"/>
      <c r="GOL52" s="429"/>
      <c r="GOM52" s="429"/>
      <c r="GON52" s="429"/>
      <c r="GOO52" s="429"/>
      <c r="GOP52" s="429"/>
      <c r="GOQ52" s="429"/>
      <c r="GOR52" s="429"/>
      <c r="GOS52" s="429"/>
      <c r="GOT52" s="429"/>
      <c r="GOU52" s="429"/>
      <c r="GOV52" s="429"/>
      <c r="GOW52" s="429"/>
      <c r="GOX52" s="429"/>
      <c r="GOY52" s="429"/>
      <c r="GOZ52" s="429"/>
      <c r="GPA52" s="429"/>
      <c r="GPB52" s="429"/>
      <c r="GPC52" s="429"/>
      <c r="GPD52" s="429"/>
      <c r="GPE52" s="429"/>
      <c r="GPF52" s="429"/>
      <c r="GPG52" s="429"/>
      <c r="GPH52" s="429"/>
      <c r="GPI52" s="429"/>
      <c r="GPJ52" s="429"/>
      <c r="GPK52" s="429"/>
      <c r="GPL52" s="429"/>
      <c r="GPM52" s="429"/>
      <c r="GPN52" s="429"/>
      <c r="GPO52" s="429"/>
      <c r="GPP52" s="429"/>
      <c r="GPQ52" s="429"/>
      <c r="GPR52" s="429"/>
      <c r="GPS52" s="429"/>
      <c r="GPT52" s="429"/>
      <c r="GPU52" s="429"/>
      <c r="GPV52" s="429"/>
      <c r="GPW52" s="429"/>
      <c r="GPX52" s="429"/>
      <c r="GPY52" s="429"/>
      <c r="GPZ52" s="429"/>
      <c r="GQA52" s="429"/>
      <c r="GQB52" s="429"/>
      <c r="GQC52" s="429"/>
      <c r="GQD52" s="429"/>
      <c r="GQE52" s="429"/>
      <c r="GQF52" s="429"/>
      <c r="GQG52" s="429"/>
      <c r="GQH52" s="429"/>
      <c r="GQI52" s="429"/>
      <c r="GQJ52" s="429"/>
      <c r="GQK52" s="429"/>
      <c r="GQL52" s="429"/>
      <c r="GQM52" s="429"/>
      <c r="GQN52" s="429"/>
      <c r="GQO52" s="429"/>
      <c r="GQP52" s="429"/>
      <c r="GQQ52" s="429"/>
      <c r="GQR52" s="429"/>
      <c r="GQS52" s="429"/>
      <c r="GQT52" s="429"/>
      <c r="GQU52" s="429"/>
      <c r="GQV52" s="429"/>
      <c r="GQW52" s="429"/>
      <c r="GQX52" s="429"/>
      <c r="GQY52" s="429"/>
      <c r="GQZ52" s="429"/>
      <c r="GRA52" s="429"/>
      <c r="GRB52" s="429"/>
      <c r="GRC52" s="429"/>
      <c r="GRD52" s="429"/>
      <c r="GRE52" s="429"/>
      <c r="GRF52" s="429"/>
      <c r="GRG52" s="429"/>
      <c r="GRH52" s="429"/>
      <c r="GRI52" s="429"/>
      <c r="GRJ52" s="429"/>
      <c r="GRK52" s="429"/>
      <c r="GRL52" s="429"/>
      <c r="GRM52" s="429"/>
      <c r="GRN52" s="429"/>
      <c r="GRO52" s="429"/>
      <c r="GRP52" s="429"/>
      <c r="GRQ52" s="429"/>
      <c r="GRR52" s="429"/>
      <c r="GRS52" s="429"/>
      <c r="GRT52" s="429"/>
      <c r="GRU52" s="429"/>
      <c r="GRV52" s="429"/>
      <c r="GRW52" s="429"/>
      <c r="GRX52" s="429"/>
      <c r="GRY52" s="429"/>
      <c r="GRZ52" s="429"/>
      <c r="GSA52" s="429"/>
      <c r="GSB52" s="429"/>
      <c r="GSC52" s="429"/>
      <c r="GSD52" s="429"/>
      <c r="GSE52" s="429"/>
      <c r="GSF52" s="429"/>
      <c r="GSG52" s="429"/>
      <c r="GSH52" s="429"/>
      <c r="GSI52" s="429"/>
      <c r="GSJ52" s="429"/>
      <c r="GSK52" s="429"/>
      <c r="GSL52" s="429"/>
      <c r="GSM52" s="429"/>
      <c r="GSN52" s="429"/>
      <c r="GSO52" s="429"/>
      <c r="GSP52" s="429"/>
      <c r="GSQ52" s="429"/>
      <c r="GSR52" s="429"/>
      <c r="GSS52" s="429"/>
      <c r="GST52" s="429"/>
      <c r="GSU52" s="429"/>
      <c r="GSV52" s="429"/>
      <c r="GSW52" s="429"/>
      <c r="GSX52" s="429"/>
      <c r="GSY52" s="429"/>
      <c r="GSZ52" s="429"/>
      <c r="GTA52" s="429"/>
      <c r="GTB52" s="429"/>
      <c r="GTC52" s="429"/>
      <c r="GTD52" s="429"/>
      <c r="GTE52" s="429"/>
      <c r="GTF52" s="429"/>
      <c r="GTG52" s="429"/>
      <c r="GTH52" s="429"/>
      <c r="GTI52" s="429"/>
      <c r="GTJ52" s="429"/>
      <c r="GTK52" s="429"/>
      <c r="GTL52" s="429"/>
      <c r="GTM52" s="429"/>
      <c r="GTN52" s="429"/>
      <c r="GTO52" s="429"/>
      <c r="GTP52" s="429"/>
      <c r="GTQ52" s="429"/>
      <c r="GTR52" s="429"/>
      <c r="GTS52" s="429"/>
      <c r="GTT52" s="429"/>
      <c r="GTU52" s="429"/>
      <c r="GTV52" s="429"/>
      <c r="GTW52" s="429"/>
      <c r="GTX52" s="429"/>
      <c r="GTY52" s="429"/>
      <c r="GTZ52" s="429"/>
      <c r="GUA52" s="429"/>
      <c r="GUB52" s="429"/>
      <c r="GUC52" s="429"/>
      <c r="GUD52" s="429"/>
      <c r="GUE52" s="429"/>
      <c r="GUF52" s="429"/>
      <c r="GUG52" s="429"/>
      <c r="GUH52" s="429"/>
      <c r="GUI52" s="429"/>
      <c r="GUJ52" s="429"/>
      <c r="GUK52" s="429"/>
      <c r="GUL52" s="429"/>
      <c r="GUM52" s="429"/>
      <c r="GUN52" s="429"/>
      <c r="GUO52" s="429"/>
      <c r="GUP52" s="429"/>
      <c r="GUQ52" s="429"/>
      <c r="GUR52" s="429"/>
      <c r="GUS52" s="429"/>
      <c r="GUT52" s="429"/>
      <c r="GUU52" s="429"/>
      <c r="GUV52" s="429"/>
      <c r="GUW52" s="429"/>
      <c r="GUX52" s="429"/>
      <c r="GUY52" s="429"/>
      <c r="GUZ52" s="429"/>
      <c r="GVA52" s="429"/>
      <c r="GVB52" s="429"/>
      <c r="GVC52" s="429"/>
      <c r="GVD52" s="429"/>
      <c r="GVE52" s="429"/>
      <c r="GVF52" s="429"/>
      <c r="GVG52" s="429"/>
      <c r="GVH52" s="429"/>
      <c r="GVI52" s="429"/>
      <c r="GVJ52" s="429"/>
      <c r="GVK52" s="429"/>
      <c r="GVL52" s="429"/>
      <c r="GVM52" s="429"/>
      <c r="GVN52" s="429"/>
      <c r="GVO52" s="429"/>
      <c r="GVP52" s="429"/>
      <c r="GVQ52" s="429"/>
      <c r="GVR52" s="429"/>
      <c r="GVS52" s="429"/>
      <c r="GVT52" s="429"/>
      <c r="GVU52" s="429"/>
      <c r="GVV52" s="429"/>
      <c r="GVW52" s="429"/>
      <c r="GVX52" s="429"/>
      <c r="GVY52" s="429"/>
      <c r="GVZ52" s="429"/>
      <c r="GWA52" s="429"/>
      <c r="GWB52" s="429"/>
      <c r="GWC52" s="429"/>
      <c r="GWD52" s="429"/>
      <c r="GWE52" s="429"/>
      <c r="GWF52" s="429"/>
      <c r="GWG52" s="429"/>
      <c r="GWH52" s="429"/>
      <c r="GWI52" s="429"/>
      <c r="GWJ52" s="429"/>
      <c r="GWK52" s="429"/>
      <c r="GWL52" s="429"/>
      <c r="GWM52" s="429"/>
      <c r="GWN52" s="429"/>
      <c r="GWO52" s="429"/>
      <c r="GWP52" s="429"/>
      <c r="GWQ52" s="429"/>
      <c r="GWR52" s="429"/>
      <c r="GWS52" s="429"/>
      <c r="GWT52" s="429"/>
      <c r="GWU52" s="429"/>
      <c r="GWV52" s="429"/>
      <c r="GWW52" s="429"/>
      <c r="GWX52" s="429"/>
      <c r="GWY52" s="429"/>
      <c r="GWZ52" s="429"/>
      <c r="GXA52" s="429"/>
      <c r="GXB52" s="429"/>
      <c r="GXC52" s="429"/>
      <c r="GXD52" s="429"/>
      <c r="GXE52" s="429"/>
      <c r="GXF52" s="429"/>
      <c r="GXG52" s="429"/>
      <c r="GXH52" s="429"/>
      <c r="GXI52" s="429"/>
      <c r="GXJ52" s="429"/>
      <c r="GXK52" s="429"/>
      <c r="GXL52" s="429"/>
      <c r="GXM52" s="429"/>
      <c r="GXN52" s="429"/>
      <c r="GXO52" s="429"/>
      <c r="GXP52" s="429"/>
      <c r="GXQ52" s="429"/>
      <c r="GXR52" s="429"/>
      <c r="GXS52" s="429"/>
      <c r="GXT52" s="429"/>
      <c r="GXU52" s="429"/>
      <c r="GXV52" s="429"/>
      <c r="GXW52" s="429"/>
      <c r="GXX52" s="429"/>
      <c r="GXY52" s="429"/>
      <c r="GXZ52" s="429"/>
      <c r="GYA52" s="429"/>
      <c r="GYB52" s="429"/>
      <c r="GYC52" s="429"/>
      <c r="GYD52" s="429"/>
      <c r="GYE52" s="429"/>
      <c r="GYF52" s="429"/>
      <c r="GYG52" s="429"/>
      <c r="GYH52" s="429"/>
      <c r="GYI52" s="429"/>
      <c r="GYJ52" s="429"/>
      <c r="GYK52" s="429"/>
      <c r="GYL52" s="429"/>
      <c r="GYM52" s="429"/>
      <c r="GYN52" s="429"/>
      <c r="GYO52" s="429"/>
      <c r="GYP52" s="429"/>
      <c r="GYQ52" s="429"/>
      <c r="GYR52" s="429"/>
      <c r="GYS52" s="429"/>
      <c r="GYT52" s="429"/>
      <c r="GYU52" s="429"/>
      <c r="GYV52" s="429"/>
      <c r="GYW52" s="429"/>
      <c r="GYX52" s="429"/>
      <c r="GYY52" s="429"/>
      <c r="GYZ52" s="429"/>
      <c r="GZA52" s="429"/>
      <c r="GZB52" s="429"/>
      <c r="GZC52" s="429"/>
      <c r="GZD52" s="429"/>
      <c r="GZE52" s="429"/>
      <c r="GZF52" s="429"/>
      <c r="GZG52" s="429"/>
      <c r="GZH52" s="429"/>
      <c r="GZI52" s="429"/>
      <c r="GZJ52" s="429"/>
      <c r="GZK52" s="429"/>
      <c r="GZL52" s="429"/>
      <c r="GZM52" s="429"/>
      <c r="GZN52" s="429"/>
      <c r="GZO52" s="429"/>
      <c r="GZP52" s="429"/>
      <c r="GZQ52" s="429"/>
      <c r="GZR52" s="429"/>
      <c r="GZS52" s="429"/>
      <c r="GZT52" s="429"/>
      <c r="GZU52" s="429"/>
      <c r="GZV52" s="429"/>
      <c r="GZW52" s="429"/>
      <c r="GZX52" s="429"/>
      <c r="GZY52" s="429"/>
      <c r="GZZ52" s="429"/>
      <c r="HAA52" s="429"/>
      <c r="HAB52" s="429"/>
      <c r="HAC52" s="429"/>
      <c r="HAD52" s="429"/>
      <c r="HAE52" s="429"/>
      <c r="HAF52" s="429"/>
      <c r="HAG52" s="429"/>
      <c r="HAH52" s="429"/>
      <c r="HAI52" s="429"/>
      <c r="HAJ52" s="429"/>
      <c r="HAK52" s="429"/>
      <c r="HAL52" s="429"/>
      <c r="HAM52" s="429"/>
      <c r="HAN52" s="429"/>
      <c r="HAO52" s="429"/>
      <c r="HAP52" s="429"/>
      <c r="HAQ52" s="429"/>
      <c r="HAR52" s="429"/>
      <c r="HAS52" s="429"/>
      <c r="HAT52" s="429"/>
      <c r="HAU52" s="429"/>
      <c r="HAV52" s="429"/>
      <c r="HAW52" s="429"/>
      <c r="HAX52" s="429"/>
      <c r="HAY52" s="429"/>
      <c r="HAZ52" s="429"/>
      <c r="HBA52" s="429"/>
      <c r="HBB52" s="429"/>
      <c r="HBC52" s="429"/>
      <c r="HBD52" s="429"/>
      <c r="HBE52" s="429"/>
      <c r="HBF52" s="429"/>
      <c r="HBG52" s="429"/>
      <c r="HBH52" s="429"/>
      <c r="HBI52" s="429"/>
      <c r="HBJ52" s="429"/>
      <c r="HBK52" s="429"/>
      <c r="HBL52" s="429"/>
      <c r="HBM52" s="429"/>
      <c r="HBN52" s="429"/>
      <c r="HBO52" s="429"/>
      <c r="HBP52" s="429"/>
      <c r="HBQ52" s="429"/>
      <c r="HBR52" s="429"/>
      <c r="HBS52" s="429"/>
      <c r="HBT52" s="429"/>
      <c r="HBU52" s="429"/>
      <c r="HBV52" s="429"/>
      <c r="HBW52" s="429"/>
      <c r="HBX52" s="429"/>
      <c r="HBY52" s="429"/>
      <c r="HBZ52" s="429"/>
      <c r="HCA52" s="429"/>
      <c r="HCB52" s="429"/>
      <c r="HCC52" s="429"/>
      <c r="HCD52" s="429"/>
      <c r="HCE52" s="429"/>
      <c r="HCF52" s="429"/>
      <c r="HCG52" s="429"/>
      <c r="HCH52" s="429"/>
      <c r="HCI52" s="429"/>
      <c r="HCJ52" s="429"/>
      <c r="HCK52" s="429"/>
      <c r="HCL52" s="429"/>
      <c r="HCM52" s="429"/>
      <c r="HCN52" s="429"/>
      <c r="HCO52" s="429"/>
      <c r="HCP52" s="429"/>
      <c r="HCQ52" s="429"/>
      <c r="HCR52" s="429"/>
      <c r="HCS52" s="429"/>
      <c r="HCT52" s="429"/>
      <c r="HCU52" s="429"/>
      <c r="HCV52" s="429"/>
      <c r="HCW52" s="429"/>
      <c r="HCX52" s="429"/>
      <c r="HCY52" s="429"/>
      <c r="HCZ52" s="429"/>
      <c r="HDA52" s="429"/>
      <c r="HDB52" s="429"/>
      <c r="HDC52" s="429"/>
      <c r="HDD52" s="429"/>
      <c r="HDE52" s="429"/>
      <c r="HDF52" s="429"/>
      <c r="HDG52" s="429"/>
      <c r="HDH52" s="429"/>
      <c r="HDI52" s="429"/>
      <c r="HDJ52" s="429"/>
      <c r="HDK52" s="429"/>
      <c r="HDL52" s="429"/>
      <c r="HDM52" s="429"/>
      <c r="HDN52" s="429"/>
      <c r="HDO52" s="429"/>
      <c r="HDP52" s="429"/>
      <c r="HDQ52" s="429"/>
      <c r="HDR52" s="429"/>
      <c r="HDS52" s="429"/>
      <c r="HDT52" s="429"/>
      <c r="HDU52" s="429"/>
      <c r="HDV52" s="429"/>
      <c r="HDW52" s="429"/>
      <c r="HDX52" s="429"/>
      <c r="HDY52" s="429"/>
      <c r="HDZ52" s="429"/>
      <c r="HEA52" s="429"/>
      <c r="HEB52" s="429"/>
      <c r="HEC52" s="429"/>
      <c r="HED52" s="429"/>
      <c r="HEE52" s="429"/>
      <c r="HEF52" s="429"/>
      <c r="HEG52" s="429"/>
      <c r="HEH52" s="429"/>
      <c r="HEI52" s="429"/>
      <c r="HEJ52" s="429"/>
      <c r="HEK52" s="429"/>
      <c r="HEL52" s="429"/>
      <c r="HEM52" s="429"/>
      <c r="HEN52" s="429"/>
      <c r="HEO52" s="429"/>
      <c r="HEP52" s="429"/>
      <c r="HEQ52" s="429"/>
      <c r="HER52" s="429"/>
      <c r="HES52" s="429"/>
      <c r="HET52" s="429"/>
      <c r="HEU52" s="429"/>
      <c r="HEV52" s="429"/>
      <c r="HEW52" s="429"/>
      <c r="HEX52" s="429"/>
      <c r="HEY52" s="429"/>
      <c r="HEZ52" s="429"/>
      <c r="HFA52" s="429"/>
      <c r="HFB52" s="429"/>
      <c r="HFC52" s="429"/>
      <c r="HFD52" s="429"/>
      <c r="HFE52" s="429"/>
      <c r="HFF52" s="429"/>
      <c r="HFG52" s="429"/>
      <c r="HFH52" s="429"/>
      <c r="HFI52" s="429"/>
      <c r="HFJ52" s="429"/>
      <c r="HFK52" s="429"/>
      <c r="HFL52" s="429"/>
      <c r="HFM52" s="429"/>
      <c r="HFN52" s="429"/>
      <c r="HFO52" s="429"/>
      <c r="HFP52" s="429"/>
      <c r="HFQ52" s="429"/>
      <c r="HFR52" s="429"/>
      <c r="HFS52" s="429"/>
      <c r="HFT52" s="429"/>
      <c r="HFU52" s="429"/>
      <c r="HFV52" s="429"/>
      <c r="HFW52" s="429"/>
      <c r="HFX52" s="429"/>
      <c r="HFY52" s="429"/>
      <c r="HFZ52" s="429"/>
      <c r="HGA52" s="429"/>
      <c r="HGB52" s="429"/>
      <c r="HGC52" s="429"/>
      <c r="HGD52" s="429"/>
      <c r="HGE52" s="429"/>
      <c r="HGF52" s="429"/>
      <c r="HGG52" s="429"/>
      <c r="HGH52" s="429"/>
      <c r="HGI52" s="429"/>
      <c r="HGJ52" s="429"/>
      <c r="HGK52" s="429"/>
      <c r="HGL52" s="429"/>
      <c r="HGM52" s="429"/>
      <c r="HGN52" s="429"/>
      <c r="HGO52" s="429"/>
      <c r="HGP52" s="429"/>
      <c r="HGQ52" s="429"/>
      <c r="HGR52" s="429"/>
      <c r="HGS52" s="429"/>
      <c r="HGT52" s="429"/>
      <c r="HGU52" s="429"/>
      <c r="HGV52" s="429"/>
      <c r="HGW52" s="429"/>
      <c r="HGX52" s="429"/>
      <c r="HGY52" s="429"/>
      <c r="HGZ52" s="429"/>
      <c r="HHA52" s="429"/>
      <c r="HHB52" s="429"/>
      <c r="HHC52" s="429"/>
      <c r="HHD52" s="429"/>
      <c r="HHE52" s="429"/>
      <c r="HHF52" s="429"/>
      <c r="HHG52" s="429"/>
      <c r="HHH52" s="429"/>
      <c r="HHI52" s="429"/>
      <c r="HHJ52" s="429"/>
      <c r="HHK52" s="429"/>
      <c r="HHL52" s="429"/>
      <c r="HHM52" s="429"/>
      <c r="HHN52" s="429"/>
      <c r="HHO52" s="429"/>
      <c r="HHP52" s="429"/>
      <c r="HHQ52" s="429"/>
      <c r="HHR52" s="429"/>
      <c r="HHS52" s="429"/>
      <c r="HHT52" s="429"/>
      <c r="HHU52" s="429"/>
      <c r="HHV52" s="429"/>
      <c r="HHW52" s="429"/>
      <c r="HHX52" s="429"/>
      <c r="HHY52" s="429"/>
      <c r="HHZ52" s="429"/>
      <c r="HIA52" s="429"/>
      <c r="HIB52" s="429"/>
      <c r="HIC52" s="429"/>
      <c r="HID52" s="429"/>
      <c r="HIE52" s="429"/>
      <c r="HIF52" s="429"/>
      <c r="HIG52" s="429"/>
      <c r="HIH52" s="429"/>
      <c r="HII52" s="429"/>
      <c r="HIJ52" s="429"/>
      <c r="HIK52" s="429"/>
      <c r="HIL52" s="429"/>
      <c r="HIM52" s="429"/>
      <c r="HIN52" s="429"/>
      <c r="HIO52" s="429"/>
      <c r="HIP52" s="429"/>
      <c r="HIQ52" s="429"/>
      <c r="HIR52" s="429"/>
      <c r="HIS52" s="429"/>
      <c r="HIT52" s="429"/>
      <c r="HIU52" s="429"/>
      <c r="HIV52" s="429"/>
      <c r="HIW52" s="429"/>
      <c r="HIX52" s="429"/>
      <c r="HIY52" s="429"/>
      <c r="HIZ52" s="429"/>
      <c r="HJA52" s="429"/>
      <c r="HJB52" s="429"/>
      <c r="HJC52" s="429"/>
      <c r="HJD52" s="429"/>
      <c r="HJE52" s="429"/>
      <c r="HJF52" s="429"/>
      <c r="HJG52" s="429"/>
      <c r="HJH52" s="429"/>
      <c r="HJI52" s="429"/>
      <c r="HJJ52" s="429"/>
      <c r="HJK52" s="429"/>
      <c r="HJL52" s="429"/>
      <c r="HJM52" s="429"/>
      <c r="HJN52" s="429"/>
      <c r="HJO52" s="429"/>
      <c r="HJP52" s="429"/>
      <c r="HJQ52" s="429"/>
      <c r="HJR52" s="429"/>
      <c r="HJS52" s="429"/>
      <c r="HJT52" s="429"/>
      <c r="HJU52" s="429"/>
      <c r="HJV52" s="429"/>
      <c r="HJW52" s="429"/>
      <c r="HJX52" s="429"/>
      <c r="HJY52" s="429"/>
      <c r="HJZ52" s="429"/>
      <c r="HKA52" s="429"/>
      <c r="HKB52" s="429"/>
      <c r="HKC52" s="429"/>
      <c r="HKD52" s="429"/>
      <c r="HKE52" s="429"/>
      <c r="HKF52" s="429"/>
      <c r="HKG52" s="429"/>
      <c r="HKH52" s="429"/>
      <c r="HKI52" s="429"/>
      <c r="HKJ52" s="429"/>
      <c r="HKK52" s="429"/>
      <c r="HKL52" s="429"/>
      <c r="HKM52" s="429"/>
      <c r="HKN52" s="429"/>
      <c r="HKO52" s="429"/>
      <c r="HKP52" s="429"/>
      <c r="HKQ52" s="429"/>
      <c r="HKR52" s="429"/>
      <c r="HKS52" s="429"/>
      <c r="HKT52" s="429"/>
      <c r="HKU52" s="429"/>
      <c r="HKV52" s="429"/>
      <c r="HKW52" s="429"/>
      <c r="HKX52" s="429"/>
      <c r="HKY52" s="429"/>
      <c r="HKZ52" s="429"/>
      <c r="HLA52" s="429"/>
      <c r="HLB52" s="429"/>
      <c r="HLC52" s="429"/>
      <c r="HLD52" s="429"/>
      <c r="HLE52" s="429"/>
      <c r="HLF52" s="429"/>
      <c r="HLG52" s="429"/>
      <c r="HLH52" s="429"/>
      <c r="HLI52" s="429"/>
      <c r="HLJ52" s="429"/>
      <c r="HLK52" s="429"/>
      <c r="HLL52" s="429"/>
      <c r="HLM52" s="429"/>
      <c r="HLN52" s="429"/>
      <c r="HLO52" s="429"/>
      <c r="HLP52" s="429"/>
      <c r="HLQ52" s="429"/>
      <c r="HLR52" s="429"/>
      <c r="HLS52" s="429"/>
      <c r="HLT52" s="429"/>
      <c r="HLU52" s="429"/>
      <c r="HLV52" s="429"/>
      <c r="HLW52" s="429"/>
      <c r="HLX52" s="429"/>
      <c r="HLY52" s="429"/>
      <c r="HLZ52" s="429"/>
      <c r="HMA52" s="429"/>
      <c r="HMB52" s="429"/>
      <c r="HMC52" s="429"/>
      <c r="HMD52" s="429"/>
      <c r="HME52" s="429"/>
      <c r="HMF52" s="429"/>
      <c r="HMG52" s="429"/>
      <c r="HMH52" s="429"/>
      <c r="HMI52" s="429"/>
      <c r="HMJ52" s="429"/>
      <c r="HMK52" s="429"/>
      <c r="HML52" s="429"/>
      <c r="HMM52" s="429"/>
      <c r="HMN52" s="429"/>
      <c r="HMO52" s="429"/>
      <c r="HMP52" s="429"/>
      <c r="HMQ52" s="429"/>
      <c r="HMR52" s="429"/>
      <c r="HMS52" s="429"/>
      <c r="HMT52" s="429"/>
      <c r="HMU52" s="429"/>
      <c r="HMV52" s="429"/>
      <c r="HMW52" s="429"/>
      <c r="HMX52" s="429"/>
      <c r="HMY52" s="429"/>
      <c r="HMZ52" s="429"/>
      <c r="HNA52" s="429"/>
      <c r="HNB52" s="429"/>
      <c r="HNC52" s="429"/>
      <c r="HND52" s="429"/>
      <c r="HNE52" s="429"/>
      <c r="HNF52" s="429"/>
      <c r="HNG52" s="429"/>
      <c r="HNH52" s="429"/>
      <c r="HNI52" s="429"/>
      <c r="HNJ52" s="429"/>
      <c r="HNK52" s="429"/>
      <c r="HNL52" s="429"/>
      <c r="HNM52" s="429"/>
      <c r="HNN52" s="429"/>
      <c r="HNO52" s="429"/>
      <c r="HNP52" s="429"/>
      <c r="HNQ52" s="429"/>
      <c r="HNR52" s="429"/>
      <c r="HNS52" s="429"/>
      <c r="HNT52" s="429"/>
      <c r="HNU52" s="429"/>
      <c r="HNV52" s="429"/>
      <c r="HNW52" s="429"/>
      <c r="HNX52" s="429"/>
      <c r="HNY52" s="429"/>
      <c r="HNZ52" s="429"/>
      <c r="HOA52" s="429"/>
      <c r="HOB52" s="429"/>
      <c r="HOC52" s="429"/>
      <c r="HOD52" s="429"/>
      <c r="HOE52" s="429"/>
      <c r="HOF52" s="429"/>
      <c r="HOG52" s="429"/>
      <c r="HOH52" s="429"/>
      <c r="HOI52" s="429"/>
      <c r="HOJ52" s="429"/>
      <c r="HOK52" s="429"/>
      <c r="HOL52" s="429"/>
      <c r="HOM52" s="429"/>
      <c r="HON52" s="429"/>
      <c r="HOO52" s="429"/>
      <c r="HOP52" s="429"/>
      <c r="HOQ52" s="429"/>
      <c r="HOR52" s="429"/>
      <c r="HOS52" s="429"/>
      <c r="HOT52" s="429"/>
      <c r="HOU52" s="429"/>
      <c r="HOV52" s="429"/>
      <c r="HOW52" s="429"/>
      <c r="HOX52" s="429"/>
      <c r="HOY52" s="429"/>
      <c r="HOZ52" s="429"/>
      <c r="HPA52" s="429"/>
      <c r="HPB52" s="429"/>
      <c r="HPC52" s="429"/>
      <c r="HPD52" s="429"/>
      <c r="HPE52" s="429"/>
      <c r="HPF52" s="429"/>
      <c r="HPG52" s="429"/>
      <c r="HPH52" s="429"/>
      <c r="HPI52" s="429"/>
      <c r="HPJ52" s="429"/>
      <c r="HPK52" s="429"/>
      <c r="HPL52" s="429"/>
      <c r="HPM52" s="429"/>
      <c r="HPN52" s="429"/>
      <c r="HPO52" s="429"/>
      <c r="HPP52" s="429"/>
      <c r="HPQ52" s="429"/>
      <c r="HPR52" s="429"/>
      <c r="HPS52" s="429"/>
      <c r="HPT52" s="429"/>
      <c r="HPU52" s="429"/>
      <c r="HPV52" s="429"/>
      <c r="HPW52" s="429"/>
      <c r="HPX52" s="429"/>
      <c r="HPY52" s="429"/>
      <c r="HPZ52" s="429"/>
      <c r="HQA52" s="429"/>
      <c r="HQB52" s="429"/>
      <c r="HQC52" s="429"/>
      <c r="HQD52" s="429"/>
      <c r="HQE52" s="429"/>
      <c r="HQF52" s="429"/>
      <c r="HQG52" s="429"/>
      <c r="HQH52" s="429"/>
      <c r="HQI52" s="429"/>
      <c r="HQJ52" s="429"/>
      <c r="HQK52" s="429"/>
      <c r="HQL52" s="429"/>
      <c r="HQM52" s="429"/>
      <c r="HQN52" s="429"/>
      <c r="HQO52" s="429"/>
      <c r="HQP52" s="429"/>
      <c r="HQQ52" s="429"/>
      <c r="HQR52" s="429"/>
      <c r="HQS52" s="429"/>
      <c r="HQT52" s="429"/>
      <c r="HQU52" s="429"/>
      <c r="HQV52" s="429"/>
      <c r="HQW52" s="429"/>
      <c r="HQX52" s="429"/>
      <c r="HQY52" s="429"/>
      <c r="HQZ52" s="429"/>
      <c r="HRA52" s="429"/>
      <c r="HRB52" s="429"/>
      <c r="HRC52" s="429"/>
      <c r="HRD52" s="429"/>
      <c r="HRE52" s="429"/>
      <c r="HRF52" s="429"/>
      <c r="HRG52" s="429"/>
      <c r="HRH52" s="429"/>
      <c r="HRI52" s="429"/>
      <c r="HRJ52" s="429"/>
      <c r="HRK52" s="429"/>
      <c r="HRL52" s="429"/>
      <c r="HRM52" s="429"/>
      <c r="HRN52" s="429"/>
      <c r="HRO52" s="429"/>
      <c r="HRP52" s="429"/>
      <c r="HRQ52" s="429"/>
      <c r="HRR52" s="429"/>
      <c r="HRS52" s="429"/>
      <c r="HRT52" s="429"/>
      <c r="HRU52" s="429"/>
      <c r="HRV52" s="429"/>
      <c r="HRW52" s="429"/>
      <c r="HRX52" s="429"/>
      <c r="HRY52" s="429"/>
      <c r="HRZ52" s="429"/>
      <c r="HSA52" s="429"/>
      <c r="HSB52" s="429"/>
      <c r="HSC52" s="429"/>
      <c r="HSD52" s="429"/>
      <c r="HSE52" s="429"/>
      <c r="HSF52" s="429"/>
      <c r="HSG52" s="429"/>
      <c r="HSH52" s="429"/>
      <c r="HSI52" s="429"/>
      <c r="HSJ52" s="429"/>
      <c r="HSK52" s="429"/>
      <c r="HSL52" s="429"/>
      <c r="HSM52" s="429"/>
      <c r="HSN52" s="429"/>
      <c r="HSO52" s="429"/>
      <c r="HSP52" s="429"/>
      <c r="HSQ52" s="429"/>
      <c r="HSR52" s="429"/>
      <c r="HSS52" s="429"/>
      <c r="HST52" s="429"/>
      <c r="HSU52" s="429"/>
      <c r="HSV52" s="429"/>
      <c r="HSW52" s="429"/>
      <c r="HSX52" s="429"/>
      <c r="HSY52" s="429"/>
      <c r="HSZ52" s="429"/>
      <c r="HTA52" s="429"/>
      <c r="HTB52" s="429"/>
      <c r="HTC52" s="429"/>
      <c r="HTD52" s="429"/>
      <c r="HTE52" s="429"/>
      <c r="HTF52" s="429"/>
      <c r="HTG52" s="429"/>
      <c r="HTH52" s="429"/>
      <c r="HTI52" s="429"/>
      <c r="HTJ52" s="429"/>
      <c r="HTK52" s="429"/>
      <c r="HTL52" s="429"/>
      <c r="HTM52" s="429"/>
      <c r="HTN52" s="429"/>
      <c r="HTO52" s="429"/>
      <c r="HTP52" s="429"/>
      <c r="HTQ52" s="429"/>
      <c r="HTR52" s="429"/>
      <c r="HTS52" s="429"/>
      <c r="HTT52" s="429"/>
      <c r="HTU52" s="429"/>
      <c r="HTV52" s="429"/>
      <c r="HTW52" s="429"/>
      <c r="HTX52" s="429"/>
      <c r="HTY52" s="429"/>
      <c r="HTZ52" s="429"/>
      <c r="HUA52" s="429"/>
      <c r="HUB52" s="429"/>
      <c r="HUC52" s="429"/>
      <c r="HUD52" s="429"/>
      <c r="HUE52" s="429"/>
      <c r="HUF52" s="429"/>
      <c r="HUG52" s="429"/>
      <c r="HUH52" s="429"/>
      <c r="HUI52" s="429"/>
      <c r="HUJ52" s="429"/>
      <c r="HUK52" s="429"/>
      <c r="HUL52" s="429"/>
      <c r="HUM52" s="429"/>
      <c r="HUN52" s="429"/>
      <c r="HUO52" s="429"/>
      <c r="HUP52" s="429"/>
      <c r="HUQ52" s="429"/>
      <c r="HUR52" s="429"/>
      <c r="HUS52" s="429"/>
      <c r="HUT52" s="429"/>
      <c r="HUU52" s="429"/>
      <c r="HUV52" s="429"/>
      <c r="HUW52" s="429"/>
      <c r="HUX52" s="429"/>
      <c r="HUY52" s="429"/>
      <c r="HUZ52" s="429"/>
      <c r="HVA52" s="429"/>
      <c r="HVB52" s="429"/>
      <c r="HVC52" s="429"/>
      <c r="HVD52" s="429"/>
      <c r="HVE52" s="429"/>
      <c r="HVF52" s="429"/>
      <c r="HVG52" s="429"/>
      <c r="HVH52" s="429"/>
      <c r="HVI52" s="429"/>
      <c r="HVJ52" s="429"/>
      <c r="HVK52" s="429"/>
      <c r="HVL52" s="429"/>
      <c r="HVM52" s="429"/>
      <c r="HVN52" s="429"/>
      <c r="HVO52" s="429"/>
      <c r="HVP52" s="429"/>
      <c r="HVQ52" s="429"/>
      <c r="HVR52" s="429"/>
      <c r="HVS52" s="429"/>
      <c r="HVT52" s="429"/>
      <c r="HVU52" s="429"/>
      <c r="HVV52" s="429"/>
      <c r="HVW52" s="429"/>
      <c r="HVX52" s="429"/>
      <c r="HVY52" s="429"/>
      <c r="HVZ52" s="429"/>
      <c r="HWA52" s="429"/>
      <c r="HWB52" s="429"/>
      <c r="HWC52" s="429"/>
      <c r="HWD52" s="429"/>
      <c r="HWE52" s="429"/>
      <c r="HWF52" s="429"/>
      <c r="HWG52" s="429"/>
      <c r="HWH52" s="429"/>
      <c r="HWI52" s="429"/>
      <c r="HWJ52" s="429"/>
      <c r="HWK52" s="429"/>
      <c r="HWL52" s="429"/>
      <c r="HWM52" s="429"/>
      <c r="HWN52" s="429"/>
      <c r="HWO52" s="429"/>
      <c r="HWP52" s="429"/>
      <c r="HWQ52" s="429"/>
      <c r="HWR52" s="429"/>
      <c r="HWS52" s="429"/>
      <c r="HWT52" s="429"/>
      <c r="HWU52" s="429"/>
      <c r="HWV52" s="429"/>
      <c r="HWW52" s="429"/>
      <c r="HWX52" s="429"/>
      <c r="HWY52" s="429"/>
      <c r="HWZ52" s="429"/>
      <c r="HXA52" s="429"/>
      <c r="HXB52" s="429"/>
      <c r="HXC52" s="429"/>
      <c r="HXD52" s="429"/>
      <c r="HXE52" s="429"/>
      <c r="HXF52" s="429"/>
      <c r="HXG52" s="429"/>
      <c r="HXH52" s="429"/>
      <c r="HXI52" s="429"/>
      <c r="HXJ52" s="429"/>
      <c r="HXK52" s="429"/>
      <c r="HXL52" s="429"/>
      <c r="HXM52" s="429"/>
      <c r="HXN52" s="429"/>
      <c r="HXO52" s="429"/>
      <c r="HXP52" s="429"/>
      <c r="HXQ52" s="429"/>
      <c r="HXR52" s="429"/>
      <c r="HXS52" s="429"/>
      <c r="HXT52" s="429"/>
      <c r="HXU52" s="429"/>
      <c r="HXV52" s="429"/>
      <c r="HXW52" s="429"/>
      <c r="HXX52" s="429"/>
      <c r="HXY52" s="429"/>
      <c r="HXZ52" s="429"/>
      <c r="HYA52" s="429"/>
      <c r="HYB52" s="429"/>
      <c r="HYC52" s="429"/>
      <c r="HYD52" s="429"/>
      <c r="HYE52" s="429"/>
      <c r="HYF52" s="429"/>
      <c r="HYG52" s="429"/>
      <c r="HYH52" s="429"/>
      <c r="HYI52" s="429"/>
      <c r="HYJ52" s="429"/>
      <c r="HYK52" s="429"/>
      <c r="HYL52" s="429"/>
      <c r="HYM52" s="429"/>
      <c r="HYN52" s="429"/>
      <c r="HYO52" s="429"/>
      <c r="HYP52" s="429"/>
      <c r="HYQ52" s="429"/>
      <c r="HYR52" s="429"/>
      <c r="HYS52" s="429"/>
      <c r="HYT52" s="429"/>
      <c r="HYU52" s="429"/>
      <c r="HYV52" s="429"/>
      <c r="HYW52" s="429"/>
      <c r="HYX52" s="429"/>
      <c r="HYY52" s="429"/>
      <c r="HYZ52" s="429"/>
      <c r="HZA52" s="429"/>
      <c r="HZB52" s="429"/>
      <c r="HZC52" s="429"/>
      <c r="HZD52" s="429"/>
      <c r="HZE52" s="429"/>
      <c r="HZF52" s="429"/>
      <c r="HZG52" s="429"/>
      <c r="HZH52" s="429"/>
      <c r="HZI52" s="429"/>
      <c r="HZJ52" s="429"/>
      <c r="HZK52" s="429"/>
      <c r="HZL52" s="429"/>
      <c r="HZM52" s="429"/>
      <c r="HZN52" s="429"/>
      <c r="HZO52" s="429"/>
      <c r="HZP52" s="429"/>
      <c r="HZQ52" s="429"/>
      <c r="HZR52" s="429"/>
      <c r="HZS52" s="429"/>
      <c r="HZT52" s="429"/>
      <c r="HZU52" s="429"/>
      <c r="HZV52" s="429"/>
      <c r="HZW52" s="429"/>
      <c r="HZX52" s="429"/>
      <c r="HZY52" s="429"/>
      <c r="HZZ52" s="429"/>
      <c r="IAA52" s="429"/>
      <c r="IAB52" s="429"/>
      <c r="IAC52" s="429"/>
      <c r="IAD52" s="429"/>
      <c r="IAE52" s="429"/>
      <c r="IAF52" s="429"/>
      <c r="IAG52" s="429"/>
      <c r="IAH52" s="429"/>
      <c r="IAI52" s="429"/>
      <c r="IAJ52" s="429"/>
      <c r="IAK52" s="429"/>
      <c r="IAL52" s="429"/>
      <c r="IAM52" s="429"/>
      <c r="IAN52" s="429"/>
      <c r="IAO52" s="429"/>
      <c r="IAP52" s="429"/>
      <c r="IAQ52" s="429"/>
      <c r="IAR52" s="429"/>
      <c r="IAS52" s="429"/>
      <c r="IAT52" s="429"/>
      <c r="IAU52" s="429"/>
      <c r="IAV52" s="429"/>
      <c r="IAW52" s="429"/>
      <c r="IAX52" s="429"/>
      <c r="IAY52" s="429"/>
      <c r="IAZ52" s="429"/>
      <c r="IBA52" s="429"/>
      <c r="IBB52" s="429"/>
      <c r="IBC52" s="429"/>
      <c r="IBD52" s="429"/>
      <c r="IBE52" s="429"/>
      <c r="IBF52" s="429"/>
      <c r="IBG52" s="429"/>
      <c r="IBH52" s="429"/>
      <c r="IBI52" s="429"/>
      <c r="IBJ52" s="429"/>
      <c r="IBK52" s="429"/>
      <c r="IBL52" s="429"/>
      <c r="IBM52" s="429"/>
      <c r="IBN52" s="429"/>
      <c r="IBO52" s="429"/>
      <c r="IBP52" s="429"/>
      <c r="IBQ52" s="429"/>
      <c r="IBR52" s="429"/>
      <c r="IBS52" s="429"/>
      <c r="IBT52" s="429"/>
      <c r="IBU52" s="429"/>
      <c r="IBV52" s="429"/>
      <c r="IBW52" s="429"/>
      <c r="IBX52" s="429"/>
      <c r="IBY52" s="429"/>
      <c r="IBZ52" s="429"/>
      <c r="ICA52" s="429"/>
      <c r="ICB52" s="429"/>
      <c r="ICC52" s="429"/>
      <c r="ICD52" s="429"/>
      <c r="ICE52" s="429"/>
      <c r="ICF52" s="429"/>
      <c r="ICG52" s="429"/>
      <c r="ICH52" s="429"/>
      <c r="ICI52" s="429"/>
      <c r="ICJ52" s="429"/>
      <c r="ICK52" s="429"/>
      <c r="ICL52" s="429"/>
      <c r="ICM52" s="429"/>
      <c r="ICN52" s="429"/>
      <c r="ICO52" s="429"/>
      <c r="ICP52" s="429"/>
      <c r="ICQ52" s="429"/>
      <c r="ICR52" s="429"/>
      <c r="ICS52" s="429"/>
      <c r="ICT52" s="429"/>
      <c r="ICU52" s="429"/>
      <c r="ICV52" s="429"/>
      <c r="ICW52" s="429"/>
      <c r="ICX52" s="429"/>
      <c r="ICY52" s="429"/>
      <c r="ICZ52" s="429"/>
      <c r="IDA52" s="429"/>
      <c r="IDB52" s="429"/>
      <c r="IDC52" s="429"/>
      <c r="IDD52" s="429"/>
      <c r="IDE52" s="429"/>
      <c r="IDF52" s="429"/>
      <c r="IDG52" s="429"/>
      <c r="IDH52" s="429"/>
      <c r="IDI52" s="429"/>
      <c r="IDJ52" s="429"/>
      <c r="IDK52" s="429"/>
      <c r="IDL52" s="429"/>
      <c r="IDM52" s="429"/>
      <c r="IDN52" s="429"/>
      <c r="IDO52" s="429"/>
      <c r="IDP52" s="429"/>
      <c r="IDQ52" s="429"/>
      <c r="IDR52" s="429"/>
      <c r="IDS52" s="429"/>
      <c r="IDT52" s="429"/>
      <c r="IDU52" s="429"/>
      <c r="IDV52" s="429"/>
      <c r="IDW52" s="429"/>
      <c r="IDX52" s="429"/>
      <c r="IDY52" s="429"/>
      <c r="IDZ52" s="429"/>
      <c r="IEA52" s="429"/>
      <c r="IEB52" s="429"/>
      <c r="IEC52" s="429"/>
      <c r="IED52" s="429"/>
      <c r="IEE52" s="429"/>
      <c r="IEF52" s="429"/>
      <c r="IEG52" s="429"/>
      <c r="IEH52" s="429"/>
      <c r="IEI52" s="429"/>
      <c r="IEJ52" s="429"/>
      <c r="IEK52" s="429"/>
      <c r="IEL52" s="429"/>
      <c r="IEM52" s="429"/>
      <c r="IEN52" s="429"/>
      <c r="IEO52" s="429"/>
      <c r="IEP52" s="429"/>
      <c r="IEQ52" s="429"/>
      <c r="IER52" s="429"/>
      <c r="IES52" s="429"/>
      <c r="IET52" s="429"/>
      <c r="IEU52" s="429"/>
      <c r="IEV52" s="429"/>
      <c r="IEW52" s="429"/>
      <c r="IEX52" s="429"/>
      <c r="IEY52" s="429"/>
      <c r="IEZ52" s="429"/>
      <c r="IFA52" s="429"/>
      <c r="IFB52" s="429"/>
      <c r="IFC52" s="429"/>
      <c r="IFD52" s="429"/>
      <c r="IFE52" s="429"/>
      <c r="IFF52" s="429"/>
      <c r="IFG52" s="429"/>
      <c r="IFH52" s="429"/>
      <c r="IFI52" s="429"/>
      <c r="IFJ52" s="429"/>
      <c r="IFK52" s="429"/>
      <c r="IFL52" s="429"/>
      <c r="IFM52" s="429"/>
      <c r="IFN52" s="429"/>
      <c r="IFO52" s="429"/>
      <c r="IFP52" s="429"/>
      <c r="IFQ52" s="429"/>
      <c r="IFR52" s="429"/>
      <c r="IFS52" s="429"/>
      <c r="IFT52" s="429"/>
      <c r="IFU52" s="429"/>
      <c r="IFV52" s="429"/>
      <c r="IFW52" s="429"/>
      <c r="IFX52" s="429"/>
      <c r="IFY52" s="429"/>
      <c r="IFZ52" s="429"/>
      <c r="IGA52" s="429"/>
      <c r="IGB52" s="429"/>
      <c r="IGC52" s="429"/>
      <c r="IGD52" s="429"/>
      <c r="IGE52" s="429"/>
      <c r="IGF52" s="429"/>
      <c r="IGG52" s="429"/>
      <c r="IGH52" s="429"/>
      <c r="IGI52" s="429"/>
      <c r="IGJ52" s="429"/>
      <c r="IGK52" s="429"/>
      <c r="IGL52" s="429"/>
      <c r="IGM52" s="429"/>
      <c r="IGN52" s="429"/>
      <c r="IGO52" s="429"/>
      <c r="IGP52" s="429"/>
      <c r="IGQ52" s="429"/>
      <c r="IGR52" s="429"/>
      <c r="IGS52" s="429"/>
      <c r="IGT52" s="429"/>
      <c r="IGU52" s="429"/>
      <c r="IGV52" s="429"/>
      <c r="IGW52" s="429"/>
      <c r="IGX52" s="429"/>
      <c r="IGY52" s="429"/>
      <c r="IGZ52" s="429"/>
      <c r="IHA52" s="429"/>
      <c r="IHB52" s="429"/>
      <c r="IHC52" s="429"/>
      <c r="IHD52" s="429"/>
      <c r="IHE52" s="429"/>
      <c r="IHF52" s="429"/>
      <c r="IHG52" s="429"/>
      <c r="IHH52" s="429"/>
      <c r="IHI52" s="429"/>
      <c r="IHJ52" s="429"/>
      <c r="IHK52" s="429"/>
      <c r="IHL52" s="429"/>
      <c r="IHM52" s="429"/>
      <c r="IHN52" s="429"/>
      <c r="IHO52" s="429"/>
      <c r="IHP52" s="429"/>
      <c r="IHQ52" s="429"/>
      <c r="IHR52" s="429"/>
      <c r="IHS52" s="429"/>
      <c r="IHT52" s="429"/>
      <c r="IHU52" s="429"/>
      <c r="IHV52" s="429"/>
      <c r="IHW52" s="429"/>
      <c r="IHX52" s="429"/>
      <c r="IHY52" s="429"/>
      <c r="IHZ52" s="429"/>
      <c r="IIA52" s="429"/>
      <c r="IIB52" s="429"/>
      <c r="IIC52" s="429"/>
      <c r="IID52" s="429"/>
      <c r="IIE52" s="429"/>
      <c r="IIF52" s="429"/>
      <c r="IIG52" s="429"/>
      <c r="IIH52" s="429"/>
      <c r="III52" s="429"/>
      <c r="IIJ52" s="429"/>
      <c r="IIK52" s="429"/>
      <c r="IIL52" s="429"/>
      <c r="IIM52" s="429"/>
      <c r="IIN52" s="429"/>
      <c r="IIO52" s="429"/>
      <c r="IIP52" s="429"/>
      <c r="IIQ52" s="429"/>
      <c r="IIR52" s="429"/>
      <c r="IIS52" s="429"/>
      <c r="IIT52" s="429"/>
      <c r="IIU52" s="429"/>
      <c r="IIV52" s="429"/>
      <c r="IIW52" s="429"/>
      <c r="IIX52" s="429"/>
      <c r="IIY52" s="429"/>
      <c r="IIZ52" s="429"/>
      <c r="IJA52" s="429"/>
      <c r="IJB52" s="429"/>
      <c r="IJC52" s="429"/>
      <c r="IJD52" s="429"/>
      <c r="IJE52" s="429"/>
      <c r="IJF52" s="429"/>
      <c r="IJG52" s="429"/>
      <c r="IJH52" s="429"/>
      <c r="IJI52" s="429"/>
      <c r="IJJ52" s="429"/>
      <c r="IJK52" s="429"/>
      <c r="IJL52" s="429"/>
      <c r="IJM52" s="429"/>
      <c r="IJN52" s="429"/>
      <c r="IJO52" s="429"/>
      <c r="IJP52" s="429"/>
      <c r="IJQ52" s="429"/>
      <c r="IJR52" s="429"/>
      <c r="IJS52" s="429"/>
      <c r="IJT52" s="429"/>
      <c r="IJU52" s="429"/>
      <c r="IJV52" s="429"/>
      <c r="IJW52" s="429"/>
      <c r="IJX52" s="429"/>
      <c r="IJY52" s="429"/>
      <c r="IJZ52" s="429"/>
      <c r="IKA52" s="429"/>
      <c r="IKB52" s="429"/>
      <c r="IKC52" s="429"/>
      <c r="IKD52" s="429"/>
      <c r="IKE52" s="429"/>
      <c r="IKF52" s="429"/>
      <c r="IKG52" s="429"/>
      <c r="IKH52" s="429"/>
      <c r="IKI52" s="429"/>
      <c r="IKJ52" s="429"/>
      <c r="IKK52" s="429"/>
      <c r="IKL52" s="429"/>
      <c r="IKM52" s="429"/>
      <c r="IKN52" s="429"/>
      <c r="IKO52" s="429"/>
      <c r="IKP52" s="429"/>
      <c r="IKQ52" s="429"/>
      <c r="IKR52" s="429"/>
      <c r="IKS52" s="429"/>
      <c r="IKT52" s="429"/>
      <c r="IKU52" s="429"/>
      <c r="IKV52" s="429"/>
      <c r="IKW52" s="429"/>
      <c r="IKX52" s="429"/>
      <c r="IKY52" s="429"/>
      <c r="IKZ52" s="429"/>
      <c r="ILA52" s="429"/>
      <c r="ILB52" s="429"/>
      <c r="ILC52" s="429"/>
      <c r="ILD52" s="429"/>
      <c r="ILE52" s="429"/>
      <c r="ILF52" s="429"/>
      <c r="ILG52" s="429"/>
      <c r="ILH52" s="429"/>
      <c r="ILI52" s="429"/>
      <c r="ILJ52" s="429"/>
      <c r="ILK52" s="429"/>
      <c r="ILL52" s="429"/>
      <c r="ILM52" s="429"/>
      <c r="ILN52" s="429"/>
      <c r="ILO52" s="429"/>
      <c r="ILP52" s="429"/>
      <c r="ILQ52" s="429"/>
      <c r="ILR52" s="429"/>
      <c r="ILS52" s="429"/>
      <c r="ILT52" s="429"/>
      <c r="ILU52" s="429"/>
      <c r="ILV52" s="429"/>
      <c r="ILW52" s="429"/>
      <c r="ILX52" s="429"/>
      <c r="ILY52" s="429"/>
      <c r="ILZ52" s="429"/>
      <c r="IMA52" s="429"/>
      <c r="IMB52" s="429"/>
      <c r="IMC52" s="429"/>
      <c r="IMD52" s="429"/>
      <c r="IME52" s="429"/>
      <c r="IMF52" s="429"/>
      <c r="IMG52" s="429"/>
      <c r="IMH52" s="429"/>
      <c r="IMI52" s="429"/>
      <c r="IMJ52" s="429"/>
      <c r="IMK52" s="429"/>
      <c r="IML52" s="429"/>
      <c r="IMM52" s="429"/>
      <c r="IMN52" s="429"/>
      <c r="IMO52" s="429"/>
      <c r="IMP52" s="429"/>
      <c r="IMQ52" s="429"/>
      <c r="IMR52" s="429"/>
      <c r="IMS52" s="429"/>
      <c r="IMT52" s="429"/>
      <c r="IMU52" s="429"/>
      <c r="IMV52" s="429"/>
      <c r="IMW52" s="429"/>
      <c r="IMX52" s="429"/>
      <c r="IMY52" s="429"/>
      <c r="IMZ52" s="429"/>
      <c r="INA52" s="429"/>
      <c r="INB52" s="429"/>
      <c r="INC52" s="429"/>
      <c r="IND52" s="429"/>
      <c r="INE52" s="429"/>
      <c r="INF52" s="429"/>
      <c r="ING52" s="429"/>
      <c r="INH52" s="429"/>
      <c r="INI52" s="429"/>
      <c r="INJ52" s="429"/>
      <c r="INK52" s="429"/>
      <c r="INL52" s="429"/>
      <c r="INM52" s="429"/>
      <c r="INN52" s="429"/>
      <c r="INO52" s="429"/>
      <c r="INP52" s="429"/>
      <c r="INQ52" s="429"/>
      <c r="INR52" s="429"/>
      <c r="INS52" s="429"/>
      <c r="INT52" s="429"/>
      <c r="INU52" s="429"/>
      <c r="INV52" s="429"/>
      <c r="INW52" s="429"/>
      <c r="INX52" s="429"/>
      <c r="INY52" s="429"/>
      <c r="INZ52" s="429"/>
      <c r="IOA52" s="429"/>
      <c r="IOB52" s="429"/>
      <c r="IOC52" s="429"/>
      <c r="IOD52" s="429"/>
      <c r="IOE52" s="429"/>
      <c r="IOF52" s="429"/>
      <c r="IOG52" s="429"/>
      <c r="IOH52" s="429"/>
      <c r="IOI52" s="429"/>
      <c r="IOJ52" s="429"/>
      <c r="IOK52" s="429"/>
      <c r="IOL52" s="429"/>
      <c r="IOM52" s="429"/>
      <c r="ION52" s="429"/>
      <c r="IOO52" s="429"/>
      <c r="IOP52" s="429"/>
      <c r="IOQ52" s="429"/>
      <c r="IOR52" s="429"/>
      <c r="IOS52" s="429"/>
      <c r="IOT52" s="429"/>
      <c r="IOU52" s="429"/>
      <c r="IOV52" s="429"/>
      <c r="IOW52" s="429"/>
      <c r="IOX52" s="429"/>
      <c r="IOY52" s="429"/>
      <c r="IOZ52" s="429"/>
      <c r="IPA52" s="429"/>
      <c r="IPB52" s="429"/>
      <c r="IPC52" s="429"/>
      <c r="IPD52" s="429"/>
      <c r="IPE52" s="429"/>
      <c r="IPF52" s="429"/>
      <c r="IPG52" s="429"/>
      <c r="IPH52" s="429"/>
      <c r="IPI52" s="429"/>
      <c r="IPJ52" s="429"/>
      <c r="IPK52" s="429"/>
      <c r="IPL52" s="429"/>
      <c r="IPM52" s="429"/>
      <c r="IPN52" s="429"/>
      <c r="IPO52" s="429"/>
      <c r="IPP52" s="429"/>
      <c r="IPQ52" s="429"/>
      <c r="IPR52" s="429"/>
      <c r="IPS52" s="429"/>
      <c r="IPT52" s="429"/>
      <c r="IPU52" s="429"/>
      <c r="IPV52" s="429"/>
      <c r="IPW52" s="429"/>
      <c r="IPX52" s="429"/>
      <c r="IPY52" s="429"/>
      <c r="IPZ52" s="429"/>
      <c r="IQA52" s="429"/>
      <c r="IQB52" s="429"/>
      <c r="IQC52" s="429"/>
      <c r="IQD52" s="429"/>
      <c r="IQE52" s="429"/>
      <c r="IQF52" s="429"/>
      <c r="IQG52" s="429"/>
      <c r="IQH52" s="429"/>
      <c r="IQI52" s="429"/>
      <c r="IQJ52" s="429"/>
      <c r="IQK52" s="429"/>
      <c r="IQL52" s="429"/>
      <c r="IQM52" s="429"/>
      <c r="IQN52" s="429"/>
      <c r="IQO52" s="429"/>
      <c r="IQP52" s="429"/>
      <c r="IQQ52" s="429"/>
      <c r="IQR52" s="429"/>
      <c r="IQS52" s="429"/>
      <c r="IQT52" s="429"/>
      <c r="IQU52" s="429"/>
      <c r="IQV52" s="429"/>
      <c r="IQW52" s="429"/>
      <c r="IQX52" s="429"/>
      <c r="IQY52" s="429"/>
      <c r="IQZ52" s="429"/>
      <c r="IRA52" s="429"/>
      <c r="IRB52" s="429"/>
      <c r="IRC52" s="429"/>
      <c r="IRD52" s="429"/>
      <c r="IRE52" s="429"/>
      <c r="IRF52" s="429"/>
      <c r="IRG52" s="429"/>
      <c r="IRH52" s="429"/>
      <c r="IRI52" s="429"/>
      <c r="IRJ52" s="429"/>
      <c r="IRK52" s="429"/>
      <c r="IRL52" s="429"/>
      <c r="IRM52" s="429"/>
      <c r="IRN52" s="429"/>
      <c r="IRO52" s="429"/>
      <c r="IRP52" s="429"/>
      <c r="IRQ52" s="429"/>
      <c r="IRR52" s="429"/>
      <c r="IRS52" s="429"/>
      <c r="IRT52" s="429"/>
      <c r="IRU52" s="429"/>
      <c r="IRV52" s="429"/>
      <c r="IRW52" s="429"/>
      <c r="IRX52" s="429"/>
      <c r="IRY52" s="429"/>
      <c r="IRZ52" s="429"/>
      <c r="ISA52" s="429"/>
      <c r="ISB52" s="429"/>
      <c r="ISC52" s="429"/>
      <c r="ISD52" s="429"/>
      <c r="ISE52" s="429"/>
      <c r="ISF52" s="429"/>
      <c r="ISG52" s="429"/>
      <c r="ISH52" s="429"/>
      <c r="ISI52" s="429"/>
      <c r="ISJ52" s="429"/>
      <c r="ISK52" s="429"/>
      <c r="ISL52" s="429"/>
      <c r="ISM52" s="429"/>
      <c r="ISN52" s="429"/>
      <c r="ISO52" s="429"/>
      <c r="ISP52" s="429"/>
      <c r="ISQ52" s="429"/>
      <c r="ISR52" s="429"/>
      <c r="ISS52" s="429"/>
      <c r="IST52" s="429"/>
      <c r="ISU52" s="429"/>
      <c r="ISV52" s="429"/>
      <c r="ISW52" s="429"/>
      <c r="ISX52" s="429"/>
      <c r="ISY52" s="429"/>
      <c r="ISZ52" s="429"/>
      <c r="ITA52" s="429"/>
      <c r="ITB52" s="429"/>
      <c r="ITC52" s="429"/>
      <c r="ITD52" s="429"/>
      <c r="ITE52" s="429"/>
      <c r="ITF52" s="429"/>
      <c r="ITG52" s="429"/>
      <c r="ITH52" s="429"/>
      <c r="ITI52" s="429"/>
      <c r="ITJ52" s="429"/>
      <c r="ITK52" s="429"/>
      <c r="ITL52" s="429"/>
      <c r="ITM52" s="429"/>
      <c r="ITN52" s="429"/>
      <c r="ITO52" s="429"/>
      <c r="ITP52" s="429"/>
      <c r="ITQ52" s="429"/>
      <c r="ITR52" s="429"/>
      <c r="ITS52" s="429"/>
      <c r="ITT52" s="429"/>
      <c r="ITU52" s="429"/>
      <c r="ITV52" s="429"/>
      <c r="ITW52" s="429"/>
      <c r="ITX52" s="429"/>
      <c r="ITY52" s="429"/>
      <c r="ITZ52" s="429"/>
      <c r="IUA52" s="429"/>
      <c r="IUB52" s="429"/>
      <c r="IUC52" s="429"/>
      <c r="IUD52" s="429"/>
      <c r="IUE52" s="429"/>
      <c r="IUF52" s="429"/>
      <c r="IUG52" s="429"/>
      <c r="IUH52" s="429"/>
      <c r="IUI52" s="429"/>
      <c r="IUJ52" s="429"/>
      <c r="IUK52" s="429"/>
      <c r="IUL52" s="429"/>
      <c r="IUM52" s="429"/>
      <c r="IUN52" s="429"/>
      <c r="IUO52" s="429"/>
      <c r="IUP52" s="429"/>
      <c r="IUQ52" s="429"/>
      <c r="IUR52" s="429"/>
      <c r="IUS52" s="429"/>
      <c r="IUT52" s="429"/>
      <c r="IUU52" s="429"/>
      <c r="IUV52" s="429"/>
      <c r="IUW52" s="429"/>
      <c r="IUX52" s="429"/>
      <c r="IUY52" s="429"/>
      <c r="IUZ52" s="429"/>
      <c r="IVA52" s="429"/>
      <c r="IVB52" s="429"/>
      <c r="IVC52" s="429"/>
      <c r="IVD52" s="429"/>
      <c r="IVE52" s="429"/>
      <c r="IVF52" s="429"/>
      <c r="IVG52" s="429"/>
      <c r="IVH52" s="429"/>
      <c r="IVI52" s="429"/>
      <c r="IVJ52" s="429"/>
      <c r="IVK52" s="429"/>
      <c r="IVL52" s="429"/>
      <c r="IVM52" s="429"/>
      <c r="IVN52" s="429"/>
      <c r="IVO52" s="429"/>
      <c r="IVP52" s="429"/>
      <c r="IVQ52" s="429"/>
      <c r="IVR52" s="429"/>
      <c r="IVS52" s="429"/>
      <c r="IVT52" s="429"/>
      <c r="IVU52" s="429"/>
      <c r="IVV52" s="429"/>
      <c r="IVW52" s="429"/>
      <c r="IVX52" s="429"/>
      <c r="IVY52" s="429"/>
      <c r="IVZ52" s="429"/>
      <c r="IWA52" s="429"/>
      <c r="IWB52" s="429"/>
      <c r="IWC52" s="429"/>
      <c r="IWD52" s="429"/>
      <c r="IWE52" s="429"/>
      <c r="IWF52" s="429"/>
      <c r="IWG52" s="429"/>
      <c r="IWH52" s="429"/>
      <c r="IWI52" s="429"/>
      <c r="IWJ52" s="429"/>
      <c r="IWK52" s="429"/>
      <c r="IWL52" s="429"/>
      <c r="IWM52" s="429"/>
      <c r="IWN52" s="429"/>
      <c r="IWO52" s="429"/>
      <c r="IWP52" s="429"/>
      <c r="IWQ52" s="429"/>
      <c r="IWR52" s="429"/>
      <c r="IWS52" s="429"/>
      <c r="IWT52" s="429"/>
      <c r="IWU52" s="429"/>
      <c r="IWV52" s="429"/>
      <c r="IWW52" s="429"/>
      <c r="IWX52" s="429"/>
      <c r="IWY52" s="429"/>
      <c r="IWZ52" s="429"/>
      <c r="IXA52" s="429"/>
      <c r="IXB52" s="429"/>
      <c r="IXC52" s="429"/>
      <c r="IXD52" s="429"/>
      <c r="IXE52" s="429"/>
      <c r="IXF52" s="429"/>
      <c r="IXG52" s="429"/>
      <c r="IXH52" s="429"/>
      <c r="IXI52" s="429"/>
      <c r="IXJ52" s="429"/>
      <c r="IXK52" s="429"/>
      <c r="IXL52" s="429"/>
      <c r="IXM52" s="429"/>
      <c r="IXN52" s="429"/>
      <c r="IXO52" s="429"/>
      <c r="IXP52" s="429"/>
      <c r="IXQ52" s="429"/>
      <c r="IXR52" s="429"/>
      <c r="IXS52" s="429"/>
      <c r="IXT52" s="429"/>
      <c r="IXU52" s="429"/>
      <c r="IXV52" s="429"/>
      <c r="IXW52" s="429"/>
      <c r="IXX52" s="429"/>
      <c r="IXY52" s="429"/>
      <c r="IXZ52" s="429"/>
      <c r="IYA52" s="429"/>
      <c r="IYB52" s="429"/>
      <c r="IYC52" s="429"/>
      <c r="IYD52" s="429"/>
      <c r="IYE52" s="429"/>
      <c r="IYF52" s="429"/>
      <c r="IYG52" s="429"/>
      <c r="IYH52" s="429"/>
      <c r="IYI52" s="429"/>
      <c r="IYJ52" s="429"/>
      <c r="IYK52" s="429"/>
      <c r="IYL52" s="429"/>
      <c r="IYM52" s="429"/>
      <c r="IYN52" s="429"/>
      <c r="IYO52" s="429"/>
      <c r="IYP52" s="429"/>
      <c r="IYQ52" s="429"/>
      <c r="IYR52" s="429"/>
      <c r="IYS52" s="429"/>
      <c r="IYT52" s="429"/>
      <c r="IYU52" s="429"/>
      <c r="IYV52" s="429"/>
      <c r="IYW52" s="429"/>
      <c r="IYX52" s="429"/>
      <c r="IYY52" s="429"/>
      <c r="IYZ52" s="429"/>
      <c r="IZA52" s="429"/>
      <c r="IZB52" s="429"/>
      <c r="IZC52" s="429"/>
      <c r="IZD52" s="429"/>
      <c r="IZE52" s="429"/>
      <c r="IZF52" s="429"/>
      <c r="IZG52" s="429"/>
      <c r="IZH52" s="429"/>
      <c r="IZI52" s="429"/>
      <c r="IZJ52" s="429"/>
      <c r="IZK52" s="429"/>
      <c r="IZL52" s="429"/>
      <c r="IZM52" s="429"/>
      <c r="IZN52" s="429"/>
      <c r="IZO52" s="429"/>
      <c r="IZP52" s="429"/>
      <c r="IZQ52" s="429"/>
      <c r="IZR52" s="429"/>
      <c r="IZS52" s="429"/>
      <c r="IZT52" s="429"/>
      <c r="IZU52" s="429"/>
      <c r="IZV52" s="429"/>
      <c r="IZW52" s="429"/>
      <c r="IZX52" s="429"/>
      <c r="IZY52" s="429"/>
      <c r="IZZ52" s="429"/>
      <c r="JAA52" s="429"/>
      <c r="JAB52" s="429"/>
      <c r="JAC52" s="429"/>
      <c r="JAD52" s="429"/>
      <c r="JAE52" s="429"/>
      <c r="JAF52" s="429"/>
      <c r="JAG52" s="429"/>
      <c r="JAH52" s="429"/>
      <c r="JAI52" s="429"/>
      <c r="JAJ52" s="429"/>
      <c r="JAK52" s="429"/>
      <c r="JAL52" s="429"/>
      <c r="JAM52" s="429"/>
      <c r="JAN52" s="429"/>
      <c r="JAO52" s="429"/>
      <c r="JAP52" s="429"/>
      <c r="JAQ52" s="429"/>
      <c r="JAR52" s="429"/>
      <c r="JAS52" s="429"/>
      <c r="JAT52" s="429"/>
      <c r="JAU52" s="429"/>
      <c r="JAV52" s="429"/>
      <c r="JAW52" s="429"/>
      <c r="JAX52" s="429"/>
      <c r="JAY52" s="429"/>
      <c r="JAZ52" s="429"/>
      <c r="JBA52" s="429"/>
      <c r="JBB52" s="429"/>
      <c r="JBC52" s="429"/>
      <c r="JBD52" s="429"/>
      <c r="JBE52" s="429"/>
      <c r="JBF52" s="429"/>
      <c r="JBG52" s="429"/>
      <c r="JBH52" s="429"/>
      <c r="JBI52" s="429"/>
      <c r="JBJ52" s="429"/>
      <c r="JBK52" s="429"/>
      <c r="JBL52" s="429"/>
      <c r="JBM52" s="429"/>
      <c r="JBN52" s="429"/>
      <c r="JBO52" s="429"/>
      <c r="JBP52" s="429"/>
      <c r="JBQ52" s="429"/>
      <c r="JBR52" s="429"/>
      <c r="JBS52" s="429"/>
      <c r="JBT52" s="429"/>
      <c r="JBU52" s="429"/>
      <c r="JBV52" s="429"/>
      <c r="JBW52" s="429"/>
      <c r="JBX52" s="429"/>
      <c r="JBY52" s="429"/>
      <c r="JBZ52" s="429"/>
      <c r="JCA52" s="429"/>
      <c r="JCB52" s="429"/>
      <c r="JCC52" s="429"/>
      <c r="JCD52" s="429"/>
      <c r="JCE52" s="429"/>
      <c r="JCF52" s="429"/>
      <c r="JCG52" s="429"/>
      <c r="JCH52" s="429"/>
      <c r="JCI52" s="429"/>
      <c r="JCJ52" s="429"/>
      <c r="JCK52" s="429"/>
      <c r="JCL52" s="429"/>
      <c r="JCM52" s="429"/>
      <c r="JCN52" s="429"/>
      <c r="JCO52" s="429"/>
      <c r="JCP52" s="429"/>
      <c r="JCQ52" s="429"/>
      <c r="JCR52" s="429"/>
      <c r="JCS52" s="429"/>
      <c r="JCT52" s="429"/>
      <c r="JCU52" s="429"/>
      <c r="JCV52" s="429"/>
      <c r="JCW52" s="429"/>
      <c r="JCX52" s="429"/>
      <c r="JCY52" s="429"/>
      <c r="JCZ52" s="429"/>
      <c r="JDA52" s="429"/>
      <c r="JDB52" s="429"/>
      <c r="JDC52" s="429"/>
      <c r="JDD52" s="429"/>
      <c r="JDE52" s="429"/>
      <c r="JDF52" s="429"/>
      <c r="JDG52" s="429"/>
      <c r="JDH52" s="429"/>
      <c r="JDI52" s="429"/>
      <c r="JDJ52" s="429"/>
      <c r="JDK52" s="429"/>
      <c r="JDL52" s="429"/>
      <c r="JDM52" s="429"/>
      <c r="JDN52" s="429"/>
      <c r="JDO52" s="429"/>
      <c r="JDP52" s="429"/>
      <c r="JDQ52" s="429"/>
      <c r="JDR52" s="429"/>
      <c r="JDS52" s="429"/>
      <c r="JDT52" s="429"/>
      <c r="JDU52" s="429"/>
      <c r="JDV52" s="429"/>
      <c r="JDW52" s="429"/>
      <c r="JDX52" s="429"/>
      <c r="JDY52" s="429"/>
      <c r="JDZ52" s="429"/>
      <c r="JEA52" s="429"/>
      <c r="JEB52" s="429"/>
      <c r="JEC52" s="429"/>
      <c r="JED52" s="429"/>
      <c r="JEE52" s="429"/>
      <c r="JEF52" s="429"/>
      <c r="JEG52" s="429"/>
      <c r="JEH52" s="429"/>
      <c r="JEI52" s="429"/>
      <c r="JEJ52" s="429"/>
      <c r="JEK52" s="429"/>
      <c r="JEL52" s="429"/>
      <c r="JEM52" s="429"/>
      <c r="JEN52" s="429"/>
      <c r="JEO52" s="429"/>
      <c r="JEP52" s="429"/>
      <c r="JEQ52" s="429"/>
      <c r="JER52" s="429"/>
      <c r="JES52" s="429"/>
      <c r="JET52" s="429"/>
      <c r="JEU52" s="429"/>
      <c r="JEV52" s="429"/>
      <c r="JEW52" s="429"/>
      <c r="JEX52" s="429"/>
      <c r="JEY52" s="429"/>
      <c r="JEZ52" s="429"/>
      <c r="JFA52" s="429"/>
      <c r="JFB52" s="429"/>
      <c r="JFC52" s="429"/>
      <c r="JFD52" s="429"/>
      <c r="JFE52" s="429"/>
      <c r="JFF52" s="429"/>
      <c r="JFG52" s="429"/>
      <c r="JFH52" s="429"/>
      <c r="JFI52" s="429"/>
      <c r="JFJ52" s="429"/>
      <c r="JFK52" s="429"/>
      <c r="JFL52" s="429"/>
      <c r="JFM52" s="429"/>
      <c r="JFN52" s="429"/>
      <c r="JFO52" s="429"/>
      <c r="JFP52" s="429"/>
      <c r="JFQ52" s="429"/>
      <c r="JFR52" s="429"/>
      <c r="JFS52" s="429"/>
      <c r="JFT52" s="429"/>
      <c r="JFU52" s="429"/>
      <c r="JFV52" s="429"/>
      <c r="JFW52" s="429"/>
      <c r="JFX52" s="429"/>
      <c r="JFY52" s="429"/>
      <c r="JFZ52" s="429"/>
      <c r="JGA52" s="429"/>
      <c r="JGB52" s="429"/>
      <c r="JGC52" s="429"/>
      <c r="JGD52" s="429"/>
      <c r="JGE52" s="429"/>
      <c r="JGF52" s="429"/>
      <c r="JGG52" s="429"/>
      <c r="JGH52" s="429"/>
      <c r="JGI52" s="429"/>
      <c r="JGJ52" s="429"/>
      <c r="JGK52" s="429"/>
      <c r="JGL52" s="429"/>
      <c r="JGM52" s="429"/>
      <c r="JGN52" s="429"/>
      <c r="JGO52" s="429"/>
      <c r="JGP52" s="429"/>
      <c r="JGQ52" s="429"/>
      <c r="JGR52" s="429"/>
      <c r="JGS52" s="429"/>
      <c r="JGT52" s="429"/>
      <c r="JGU52" s="429"/>
      <c r="JGV52" s="429"/>
      <c r="JGW52" s="429"/>
      <c r="JGX52" s="429"/>
      <c r="JGY52" s="429"/>
      <c r="JGZ52" s="429"/>
      <c r="JHA52" s="429"/>
      <c r="JHB52" s="429"/>
      <c r="JHC52" s="429"/>
      <c r="JHD52" s="429"/>
      <c r="JHE52" s="429"/>
      <c r="JHF52" s="429"/>
      <c r="JHG52" s="429"/>
      <c r="JHH52" s="429"/>
      <c r="JHI52" s="429"/>
      <c r="JHJ52" s="429"/>
      <c r="JHK52" s="429"/>
      <c r="JHL52" s="429"/>
      <c r="JHM52" s="429"/>
      <c r="JHN52" s="429"/>
      <c r="JHO52" s="429"/>
      <c r="JHP52" s="429"/>
      <c r="JHQ52" s="429"/>
      <c r="JHR52" s="429"/>
      <c r="JHS52" s="429"/>
      <c r="JHT52" s="429"/>
      <c r="JHU52" s="429"/>
      <c r="JHV52" s="429"/>
      <c r="JHW52" s="429"/>
      <c r="JHX52" s="429"/>
      <c r="JHY52" s="429"/>
      <c r="JHZ52" s="429"/>
      <c r="JIA52" s="429"/>
      <c r="JIB52" s="429"/>
      <c r="JIC52" s="429"/>
      <c r="JID52" s="429"/>
      <c r="JIE52" s="429"/>
      <c r="JIF52" s="429"/>
      <c r="JIG52" s="429"/>
      <c r="JIH52" s="429"/>
      <c r="JII52" s="429"/>
      <c r="JIJ52" s="429"/>
      <c r="JIK52" s="429"/>
      <c r="JIL52" s="429"/>
      <c r="JIM52" s="429"/>
      <c r="JIN52" s="429"/>
      <c r="JIO52" s="429"/>
      <c r="JIP52" s="429"/>
      <c r="JIQ52" s="429"/>
      <c r="JIR52" s="429"/>
      <c r="JIS52" s="429"/>
      <c r="JIT52" s="429"/>
      <c r="JIU52" s="429"/>
      <c r="JIV52" s="429"/>
      <c r="JIW52" s="429"/>
      <c r="JIX52" s="429"/>
      <c r="JIY52" s="429"/>
      <c r="JIZ52" s="429"/>
      <c r="JJA52" s="429"/>
      <c r="JJB52" s="429"/>
      <c r="JJC52" s="429"/>
      <c r="JJD52" s="429"/>
      <c r="JJE52" s="429"/>
      <c r="JJF52" s="429"/>
      <c r="JJG52" s="429"/>
      <c r="JJH52" s="429"/>
      <c r="JJI52" s="429"/>
      <c r="JJJ52" s="429"/>
      <c r="JJK52" s="429"/>
      <c r="JJL52" s="429"/>
      <c r="JJM52" s="429"/>
      <c r="JJN52" s="429"/>
      <c r="JJO52" s="429"/>
      <c r="JJP52" s="429"/>
      <c r="JJQ52" s="429"/>
      <c r="JJR52" s="429"/>
      <c r="JJS52" s="429"/>
      <c r="JJT52" s="429"/>
      <c r="JJU52" s="429"/>
      <c r="JJV52" s="429"/>
      <c r="JJW52" s="429"/>
      <c r="JJX52" s="429"/>
      <c r="JJY52" s="429"/>
      <c r="JJZ52" s="429"/>
      <c r="JKA52" s="429"/>
      <c r="JKB52" s="429"/>
      <c r="JKC52" s="429"/>
      <c r="JKD52" s="429"/>
      <c r="JKE52" s="429"/>
      <c r="JKF52" s="429"/>
      <c r="JKG52" s="429"/>
      <c r="JKH52" s="429"/>
      <c r="JKI52" s="429"/>
      <c r="JKJ52" s="429"/>
      <c r="JKK52" s="429"/>
      <c r="JKL52" s="429"/>
      <c r="JKM52" s="429"/>
      <c r="JKN52" s="429"/>
      <c r="JKO52" s="429"/>
      <c r="JKP52" s="429"/>
      <c r="JKQ52" s="429"/>
      <c r="JKR52" s="429"/>
      <c r="JKS52" s="429"/>
      <c r="JKT52" s="429"/>
      <c r="JKU52" s="429"/>
      <c r="JKV52" s="429"/>
      <c r="JKW52" s="429"/>
      <c r="JKX52" s="429"/>
      <c r="JKY52" s="429"/>
      <c r="JKZ52" s="429"/>
      <c r="JLA52" s="429"/>
      <c r="JLB52" s="429"/>
      <c r="JLC52" s="429"/>
      <c r="JLD52" s="429"/>
      <c r="JLE52" s="429"/>
      <c r="JLF52" s="429"/>
      <c r="JLG52" s="429"/>
      <c r="JLH52" s="429"/>
      <c r="JLI52" s="429"/>
      <c r="JLJ52" s="429"/>
      <c r="JLK52" s="429"/>
      <c r="JLL52" s="429"/>
      <c r="JLM52" s="429"/>
      <c r="JLN52" s="429"/>
      <c r="JLO52" s="429"/>
      <c r="JLP52" s="429"/>
      <c r="JLQ52" s="429"/>
      <c r="JLR52" s="429"/>
      <c r="JLS52" s="429"/>
      <c r="JLT52" s="429"/>
      <c r="JLU52" s="429"/>
      <c r="JLV52" s="429"/>
      <c r="JLW52" s="429"/>
      <c r="JLX52" s="429"/>
      <c r="JLY52" s="429"/>
      <c r="JLZ52" s="429"/>
      <c r="JMA52" s="429"/>
      <c r="JMB52" s="429"/>
      <c r="JMC52" s="429"/>
      <c r="JMD52" s="429"/>
      <c r="JME52" s="429"/>
      <c r="JMF52" s="429"/>
      <c r="JMG52" s="429"/>
      <c r="JMH52" s="429"/>
      <c r="JMI52" s="429"/>
      <c r="JMJ52" s="429"/>
      <c r="JMK52" s="429"/>
      <c r="JML52" s="429"/>
      <c r="JMM52" s="429"/>
      <c r="JMN52" s="429"/>
      <c r="JMO52" s="429"/>
      <c r="JMP52" s="429"/>
      <c r="JMQ52" s="429"/>
      <c r="JMR52" s="429"/>
      <c r="JMS52" s="429"/>
      <c r="JMT52" s="429"/>
      <c r="JMU52" s="429"/>
      <c r="JMV52" s="429"/>
      <c r="JMW52" s="429"/>
      <c r="JMX52" s="429"/>
      <c r="JMY52" s="429"/>
      <c r="JMZ52" s="429"/>
      <c r="JNA52" s="429"/>
      <c r="JNB52" s="429"/>
      <c r="JNC52" s="429"/>
      <c r="JND52" s="429"/>
      <c r="JNE52" s="429"/>
      <c r="JNF52" s="429"/>
      <c r="JNG52" s="429"/>
      <c r="JNH52" s="429"/>
      <c r="JNI52" s="429"/>
      <c r="JNJ52" s="429"/>
      <c r="JNK52" s="429"/>
      <c r="JNL52" s="429"/>
      <c r="JNM52" s="429"/>
      <c r="JNN52" s="429"/>
      <c r="JNO52" s="429"/>
      <c r="JNP52" s="429"/>
      <c r="JNQ52" s="429"/>
      <c r="JNR52" s="429"/>
      <c r="JNS52" s="429"/>
      <c r="JNT52" s="429"/>
      <c r="JNU52" s="429"/>
      <c r="JNV52" s="429"/>
      <c r="JNW52" s="429"/>
      <c r="JNX52" s="429"/>
      <c r="JNY52" s="429"/>
      <c r="JNZ52" s="429"/>
      <c r="JOA52" s="429"/>
      <c r="JOB52" s="429"/>
      <c r="JOC52" s="429"/>
      <c r="JOD52" s="429"/>
      <c r="JOE52" s="429"/>
      <c r="JOF52" s="429"/>
      <c r="JOG52" s="429"/>
      <c r="JOH52" s="429"/>
      <c r="JOI52" s="429"/>
      <c r="JOJ52" s="429"/>
      <c r="JOK52" s="429"/>
      <c r="JOL52" s="429"/>
      <c r="JOM52" s="429"/>
      <c r="JON52" s="429"/>
      <c r="JOO52" s="429"/>
      <c r="JOP52" s="429"/>
      <c r="JOQ52" s="429"/>
      <c r="JOR52" s="429"/>
      <c r="JOS52" s="429"/>
      <c r="JOT52" s="429"/>
      <c r="JOU52" s="429"/>
      <c r="JOV52" s="429"/>
      <c r="JOW52" s="429"/>
      <c r="JOX52" s="429"/>
      <c r="JOY52" s="429"/>
      <c r="JOZ52" s="429"/>
      <c r="JPA52" s="429"/>
      <c r="JPB52" s="429"/>
      <c r="JPC52" s="429"/>
      <c r="JPD52" s="429"/>
      <c r="JPE52" s="429"/>
      <c r="JPF52" s="429"/>
      <c r="JPG52" s="429"/>
      <c r="JPH52" s="429"/>
      <c r="JPI52" s="429"/>
      <c r="JPJ52" s="429"/>
      <c r="JPK52" s="429"/>
      <c r="JPL52" s="429"/>
      <c r="JPM52" s="429"/>
      <c r="JPN52" s="429"/>
      <c r="JPO52" s="429"/>
      <c r="JPP52" s="429"/>
      <c r="JPQ52" s="429"/>
      <c r="JPR52" s="429"/>
      <c r="JPS52" s="429"/>
      <c r="JPT52" s="429"/>
      <c r="JPU52" s="429"/>
      <c r="JPV52" s="429"/>
      <c r="JPW52" s="429"/>
      <c r="JPX52" s="429"/>
      <c r="JPY52" s="429"/>
      <c r="JPZ52" s="429"/>
      <c r="JQA52" s="429"/>
      <c r="JQB52" s="429"/>
      <c r="JQC52" s="429"/>
      <c r="JQD52" s="429"/>
      <c r="JQE52" s="429"/>
      <c r="JQF52" s="429"/>
      <c r="JQG52" s="429"/>
      <c r="JQH52" s="429"/>
      <c r="JQI52" s="429"/>
      <c r="JQJ52" s="429"/>
      <c r="JQK52" s="429"/>
      <c r="JQL52" s="429"/>
      <c r="JQM52" s="429"/>
      <c r="JQN52" s="429"/>
      <c r="JQO52" s="429"/>
      <c r="JQP52" s="429"/>
      <c r="JQQ52" s="429"/>
      <c r="JQR52" s="429"/>
      <c r="JQS52" s="429"/>
      <c r="JQT52" s="429"/>
      <c r="JQU52" s="429"/>
      <c r="JQV52" s="429"/>
      <c r="JQW52" s="429"/>
      <c r="JQX52" s="429"/>
      <c r="JQY52" s="429"/>
      <c r="JQZ52" s="429"/>
      <c r="JRA52" s="429"/>
      <c r="JRB52" s="429"/>
      <c r="JRC52" s="429"/>
      <c r="JRD52" s="429"/>
      <c r="JRE52" s="429"/>
      <c r="JRF52" s="429"/>
      <c r="JRG52" s="429"/>
      <c r="JRH52" s="429"/>
      <c r="JRI52" s="429"/>
      <c r="JRJ52" s="429"/>
      <c r="JRK52" s="429"/>
      <c r="JRL52" s="429"/>
      <c r="JRM52" s="429"/>
      <c r="JRN52" s="429"/>
      <c r="JRO52" s="429"/>
      <c r="JRP52" s="429"/>
      <c r="JRQ52" s="429"/>
      <c r="JRR52" s="429"/>
      <c r="JRS52" s="429"/>
      <c r="JRT52" s="429"/>
      <c r="JRU52" s="429"/>
      <c r="JRV52" s="429"/>
      <c r="JRW52" s="429"/>
      <c r="JRX52" s="429"/>
      <c r="JRY52" s="429"/>
      <c r="JRZ52" s="429"/>
      <c r="JSA52" s="429"/>
      <c r="JSB52" s="429"/>
      <c r="JSC52" s="429"/>
      <c r="JSD52" s="429"/>
      <c r="JSE52" s="429"/>
      <c r="JSF52" s="429"/>
      <c r="JSG52" s="429"/>
      <c r="JSH52" s="429"/>
      <c r="JSI52" s="429"/>
      <c r="JSJ52" s="429"/>
      <c r="JSK52" s="429"/>
      <c r="JSL52" s="429"/>
      <c r="JSM52" s="429"/>
      <c r="JSN52" s="429"/>
      <c r="JSO52" s="429"/>
      <c r="JSP52" s="429"/>
      <c r="JSQ52" s="429"/>
      <c r="JSR52" s="429"/>
      <c r="JSS52" s="429"/>
      <c r="JST52" s="429"/>
      <c r="JSU52" s="429"/>
      <c r="JSV52" s="429"/>
      <c r="JSW52" s="429"/>
      <c r="JSX52" s="429"/>
      <c r="JSY52" s="429"/>
      <c r="JSZ52" s="429"/>
      <c r="JTA52" s="429"/>
      <c r="JTB52" s="429"/>
      <c r="JTC52" s="429"/>
      <c r="JTD52" s="429"/>
      <c r="JTE52" s="429"/>
      <c r="JTF52" s="429"/>
      <c r="JTG52" s="429"/>
      <c r="JTH52" s="429"/>
      <c r="JTI52" s="429"/>
      <c r="JTJ52" s="429"/>
      <c r="JTK52" s="429"/>
      <c r="JTL52" s="429"/>
      <c r="JTM52" s="429"/>
      <c r="JTN52" s="429"/>
      <c r="JTO52" s="429"/>
      <c r="JTP52" s="429"/>
      <c r="JTQ52" s="429"/>
      <c r="JTR52" s="429"/>
      <c r="JTS52" s="429"/>
      <c r="JTT52" s="429"/>
      <c r="JTU52" s="429"/>
      <c r="JTV52" s="429"/>
      <c r="JTW52" s="429"/>
      <c r="JTX52" s="429"/>
      <c r="JTY52" s="429"/>
      <c r="JTZ52" s="429"/>
      <c r="JUA52" s="429"/>
      <c r="JUB52" s="429"/>
      <c r="JUC52" s="429"/>
      <c r="JUD52" s="429"/>
      <c r="JUE52" s="429"/>
      <c r="JUF52" s="429"/>
      <c r="JUG52" s="429"/>
      <c r="JUH52" s="429"/>
      <c r="JUI52" s="429"/>
      <c r="JUJ52" s="429"/>
      <c r="JUK52" s="429"/>
      <c r="JUL52" s="429"/>
      <c r="JUM52" s="429"/>
      <c r="JUN52" s="429"/>
      <c r="JUO52" s="429"/>
      <c r="JUP52" s="429"/>
      <c r="JUQ52" s="429"/>
      <c r="JUR52" s="429"/>
      <c r="JUS52" s="429"/>
      <c r="JUT52" s="429"/>
      <c r="JUU52" s="429"/>
      <c r="JUV52" s="429"/>
      <c r="JUW52" s="429"/>
      <c r="JUX52" s="429"/>
      <c r="JUY52" s="429"/>
      <c r="JUZ52" s="429"/>
      <c r="JVA52" s="429"/>
      <c r="JVB52" s="429"/>
      <c r="JVC52" s="429"/>
      <c r="JVD52" s="429"/>
      <c r="JVE52" s="429"/>
      <c r="JVF52" s="429"/>
      <c r="JVG52" s="429"/>
      <c r="JVH52" s="429"/>
      <c r="JVI52" s="429"/>
      <c r="JVJ52" s="429"/>
      <c r="JVK52" s="429"/>
      <c r="JVL52" s="429"/>
      <c r="JVM52" s="429"/>
      <c r="JVN52" s="429"/>
      <c r="JVO52" s="429"/>
      <c r="JVP52" s="429"/>
      <c r="JVQ52" s="429"/>
      <c r="JVR52" s="429"/>
      <c r="JVS52" s="429"/>
      <c r="JVT52" s="429"/>
      <c r="JVU52" s="429"/>
      <c r="JVV52" s="429"/>
      <c r="JVW52" s="429"/>
      <c r="JVX52" s="429"/>
      <c r="JVY52" s="429"/>
      <c r="JVZ52" s="429"/>
      <c r="JWA52" s="429"/>
      <c r="JWB52" s="429"/>
      <c r="JWC52" s="429"/>
      <c r="JWD52" s="429"/>
      <c r="JWE52" s="429"/>
      <c r="JWF52" s="429"/>
      <c r="JWG52" s="429"/>
      <c r="JWH52" s="429"/>
      <c r="JWI52" s="429"/>
      <c r="JWJ52" s="429"/>
      <c r="JWK52" s="429"/>
      <c r="JWL52" s="429"/>
      <c r="JWM52" s="429"/>
      <c r="JWN52" s="429"/>
      <c r="JWO52" s="429"/>
      <c r="JWP52" s="429"/>
      <c r="JWQ52" s="429"/>
      <c r="JWR52" s="429"/>
      <c r="JWS52" s="429"/>
      <c r="JWT52" s="429"/>
      <c r="JWU52" s="429"/>
      <c r="JWV52" s="429"/>
      <c r="JWW52" s="429"/>
      <c r="JWX52" s="429"/>
      <c r="JWY52" s="429"/>
      <c r="JWZ52" s="429"/>
      <c r="JXA52" s="429"/>
      <c r="JXB52" s="429"/>
      <c r="JXC52" s="429"/>
      <c r="JXD52" s="429"/>
      <c r="JXE52" s="429"/>
      <c r="JXF52" s="429"/>
      <c r="JXG52" s="429"/>
      <c r="JXH52" s="429"/>
      <c r="JXI52" s="429"/>
      <c r="JXJ52" s="429"/>
      <c r="JXK52" s="429"/>
      <c r="JXL52" s="429"/>
      <c r="JXM52" s="429"/>
      <c r="JXN52" s="429"/>
      <c r="JXO52" s="429"/>
      <c r="JXP52" s="429"/>
      <c r="JXQ52" s="429"/>
      <c r="JXR52" s="429"/>
      <c r="JXS52" s="429"/>
      <c r="JXT52" s="429"/>
      <c r="JXU52" s="429"/>
      <c r="JXV52" s="429"/>
      <c r="JXW52" s="429"/>
      <c r="JXX52" s="429"/>
      <c r="JXY52" s="429"/>
      <c r="JXZ52" s="429"/>
      <c r="JYA52" s="429"/>
      <c r="JYB52" s="429"/>
      <c r="JYC52" s="429"/>
      <c r="JYD52" s="429"/>
      <c r="JYE52" s="429"/>
      <c r="JYF52" s="429"/>
      <c r="JYG52" s="429"/>
      <c r="JYH52" s="429"/>
      <c r="JYI52" s="429"/>
      <c r="JYJ52" s="429"/>
      <c r="JYK52" s="429"/>
      <c r="JYL52" s="429"/>
      <c r="JYM52" s="429"/>
      <c r="JYN52" s="429"/>
      <c r="JYO52" s="429"/>
      <c r="JYP52" s="429"/>
      <c r="JYQ52" s="429"/>
      <c r="JYR52" s="429"/>
      <c r="JYS52" s="429"/>
      <c r="JYT52" s="429"/>
      <c r="JYU52" s="429"/>
      <c r="JYV52" s="429"/>
      <c r="JYW52" s="429"/>
      <c r="JYX52" s="429"/>
      <c r="JYY52" s="429"/>
      <c r="JYZ52" s="429"/>
      <c r="JZA52" s="429"/>
      <c r="JZB52" s="429"/>
      <c r="JZC52" s="429"/>
      <c r="JZD52" s="429"/>
      <c r="JZE52" s="429"/>
      <c r="JZF52" s="429"/>
      <c r="JZG52" s="429"/>
      <c r="JZH52" s="429"/>
      <c r="JZI52" s="429"/>
      <c r="JZJ52" s="429"/>
      <c r="JZK52" s="429"/>
      <c r="JZL52" s="429"/>
      <c r="JZM52" s="429"/>
      <c r="JZN52" s="429"/>
      <c r="JZO52" s="429"/>
      <c r="JZP52" s="429"/>
      <c r="JZQ52" s="429"/>
      <c r="JZR52" s="429"/>
      <c r="JZS52" s="429"/>
      <c r="JZT52" s="429"/>
      <c r="JZU52" s="429"/>
      <c r="JZV52" s="429"/>
      <c r="JZW52" s="429"/>
      <c r="JZX52" s="429"/>
      <c r="JZY52" s="429"/>
      <c r="JZZ52" s="429"/>
      <c r="KAA52" s="429"/>
      <c r="KAB52" s="429"/>
      <c r="KAC52" s="429"/>
      <c r="KAD52" s="429"/>
      <c r="KAE52" s="429"/>
      <c r="KAF52" s="429"/>
      <c r="KAG52" s="429"/>
      <c r="KAH52" s="429"/>
      <c r="KAI52" s="429"/>
      <c r="KAJ52" s="429"/>
      <c r="KAK52" s="429"/>
      <c r="KAL52" s="429"/>
      <c r="KAM52" s="429"/>
      <c r="KAN52" s="429"/>
      <c r="KAO52" s="429"/>
      <c r="KAP52" s="429"/>
      <c r="KAQ52" s="429"/>
      <c r="KAR52" s="429"/>
      <c r="KAS52" s="429"/>
      <c r="KAT52" s="429"/>
      <c r="KAU52" s="429"/>
      <c r="KAV52" s="429"/>
      <c r="KAW52" s="429"/>
      <c r="KAX52" s="429"/>
      <c r="KAY52" s="429"/>
      <c r="KAZ52" s="429"/>
      <c r="KBA52" s="429"/>
      <c r="KBB52" s="429"/>
      <c r="KBC52" s="429"/>
      <c r="KBD52" s="429"/>
      <c r="KBE52" s="429"/>
      <c r="KBF52" s="429"/>
      <c r="KBG52" s="429"/>
      <c r="KBH52" s="429"/>
      <c r="KBI52" s="429"/>
      <c r="KBJ52" s="429"/>
      <c r="KBK52" s="429"/>
      <c r="KBL52" s="429"/>
      <c r="KBM52" s="429"/>
      <c r="KBN52" s="429"/>
      <c r="KBO52" s="429"/>
      <c r="KBP52" s="429"/>
      <c r="KBQ52" s="429"/>
      <c r="KBR52" s="429"/>
      <c r="KBS52" s="429"/>
      <c r="KBT52" s="429"/>
      <c r="KBU52" s="429"/>
      <c r="KBV52" s="429"/>
      <c r="KBW52" s="429"/>
      <c r="KBX52" s="429"/>
      <c r="KBY52" s="429"/>
      <c r="KBZ52" s="429"/>
      <c r="KCA52" s="429"/>
      <c r="KCB52" s="429"/>
      <c r="KCC52" s="429"/>
      <c r="KCD52" s="429"/>
      <c r="KCE52" s="429"/>
      <c r="KCF52" s="429"/>
      <c r="KCG52" s="429"/>
      <c r="KCH52" s="429"/>
      <c r="KCI52" s="429"/>
      <c r="KCJ52" s="429"/>
      <c r="KCK52" s="429"/>
      <c r="KCL52" s="429"/>
      <c r="KCM52" s="429"/>
      <c r="KCN52" s="429"/>
      <c r="KCO52" s="429"/>
      <c r="KCP52" s="429"/>
      <c r="KCQ52" s="429"/>
      <c r="KCR52" s="429"/>
      <c r="KCS52" s="429"/>
      <c r="KCT52" s="429"/>
      <c r="KCU52" s="429"/>
      <c r="KCV52" s="429"/>
      <c r="KCW52" s="429"/>
      <c r="KCX52" s="429"/>
      <c r="KCY52" s="429"/>
      <c r="KCZ52" s="429"/>
      <c r="KDA52" s="429"/>
      <c r="KDB52" s="429"/>
      <c r="KDC52" s="429"/>
      <c r="KDD52" s="429"/>
      <c r="KDE52" s="429"/>
      <c r="KDF52" s="429"/>
      <c r="KDG52" s="429"/>
      <c r="KDH52" s="429"/>
      <c r="KDI52" s="429"/>
      <c r="KDJ52" s="429"/>
      <c r="KDK52" s="429"/>
      <c r="KDL52" s="429"/>
      <c r="KDM52" s="429"/>
      <c r="KDN52" s="429"/>
      <c r="KDO52" s="429"/>
      <c r="KDP52" s="429"/>
      <c r="KDQ52" s="429"/>
      <c r="KDR52" s="429"/>
      <c r="KDS52" s="429"/>
      <c r="KDT52" s="429"/>
      <c r="KDU52" s="429"/>
      <c r="KDV52" s="429"/>
      <c r="KDW52" s="429"/>
      <c r="KDX52" s="429"/>
      <c r="KDY52" s="429"/>
      <c r="KDZ52" s="429"/>
      <c r="KEA52" s="429"/>
      <c r="KEB52" s="429"/>
      <c r="KEC52" s="429"/>
      <c r="KED52" s="429"/>
      <c r="KEE52" s="429"/>
      <c r="KEF52" s="429"/>
      <c r="KEG52" s="429"/>
      <c r="KEH52" s="429"/>
      <c r="KEI52" s="429"/>
      <c r="KEJ52" s="429"/>
      <c r="KEK52" s="429"/>
      <c r="KEL52" s="429"/>
      <c r="KEM52" s="429"/>
      <c r="KEN52" s="429"/>
      <c r="KEO52" s="429"/>
      <c r="KEP52" s="429"/>
      <c r="KEQ52" s="429"/>
      <c r="KER52" s="429"/>
      <c r="KES52" s="429"/>
      <c r="KET52" s="429"/>
      <c r="KEU52" s="429"/>
      <c r="KEV52" s="429"/>
      <c r="KEW52" s="429"/>
      <c r="KEX52" s="429"/>
      <c r="KEY52" s="429"/>
      <c r="KEZ52" s="429"/>
      <c r="KFA52" s="429"/>
      <c r="KFB52" s="429"/>
      <c r="KFC52" s="429"/>
      <c r="KFD52" s="429"/>
      <c r="KFE52" s="429"/>
      <c r="KFF52" s="429"/>
      <c r="KFG52" s="429"/>
      <c r="KFH52" s="429"/>
      <c r="KFI52" s="429"/>
      <c r="KFJ52" s="429"/>
      <c r="KFK52" s="429"/>
      <c r="KFL52" s="429"/>
      <c r="KFM52" s="429"/>
      <c r="KFN52" s="429"/>
      <c r="KFO52" s="429"/>
      <c r="KFP52" s="429"/>
      <c r="KFQ52" s="429"/>
      <c r="KFR52" s="429"/>
      <c r="KFS52" s="429"/>
      <c r="KFT52" s="429"/>
      <c r="KFU52" s="429"/>
      <c r="KFV52" s="429"/>
      <c r="KFW52" s="429"/>
      <c r="KFX52" s="429"/>
      <c r="KFY52" s="429"/>
      <c r="KFZ52" s="429"/>
      <c r="KGA52" s="429"/>
      <c r="KGB52" s="429"/>
      <c r="KGC52" s="429"/>
      <c r="KGD52" s="429"/>
      <c r="KGE52" s="429"/>
      <c r="KGF52" s="429"/>
      <c r="KGG52" s="429"/>
      <c r="KGH52" s="429"/>
      <c r="KGI52" s="429"/>
      <c r="KGJ52" s="429"/>
      <c r="KGK52" s="429"/>
      <c r="KGL52" s="429"/>
      <c r="KGM52" s="429"/>
      <c r="KGN52" s="429"/>
      <c r="KGO52" s="429"/>
      <c r="KGP52" s="429"/>
      <c r="KGQ52" s="429"/>
      <c r="KGR52" s="429"/>
      <c r="KGS52" s="429"/>
      <c r="KGT52" s="429"/>
      <c r="KGU52" s="429"/>
      <c r="KGV52" s="429"/>
      <c r="KGW52" s="429"/>
      <c r="KGX52" s="429"/>
      <c r="KGY52" s="429"/>
      <c r="KGZ52" s="429"/>
      <c r="KHA52" s="429"/>
      <c r="KHB52" s="429"/>
      <c r="KHC52" s="429"/>
      <c r="KHD52" s="429"/>
      <c r="KHE52" s="429"/>
      <c r="KHF52" s="429"/>
      <c r="KHG52" s="429"/>
      <c r="KHH52" s="429"/>
      <c r="KHI52" s="429"/>
      <c r="KHJ52" s="429"/>
      <c r="KHK52" s="429"/>
      <c r="KHL52" s="429"/>
      <c r="KHM52" s="429"/>
      <c r="KHN52" s="429"/>
      <c r="KHO52" s="429"/>
      <c r="KHP52" s="429"/>
      <c r="KHQ52" s="429"/>
      <c r="KHR52" s="429"/>
      <c r="KHS52" s="429"/>
      <c r="KHT52" s="429"/>
      <c r="KHU52" s="429"/>
      <c r="KHV52" s="429"/>
      <c r="KHW52" s="429"/>
      <c r="KHX52" s="429"/>
      <c r="KHY52" s="429"/>
      <c r="KHZ52" s="429"/>
      <c r="KIA52" s="429"/>
      <c r="KIB52" s="429"/>
      <c r="KIC52" s="429"/>
      <c r="KID52" s="429"/>
      <c r="KIE52" s="429"/>
      <c r="KIF52" s="429"/>
      <c r="KIG52" s="429"/>
      <c r="KIH52" s="429"/>
      <c r="KII52" s="429"/>
      <c r="KIJ52" s="429"/>
      <c r="KIK52" s="429"/>
      <c r="KIL52" s="429"/>
      <c r="KIM52" s="429"/>
      <c r="KIN52" s="429"/>
      <c r="KIO52" s="429"/>
      <c r="KIP52" s="429"/>
      <c r="KIQ52" s="429"/>
      <c r="KIR52" s="429"/>
      <c r="KIS52" s="429"/>
      <c r="KIT52" s="429"/>
      <c r="KIU52" s="429"/>
      <c r="KIV52" s="429"/>
      <c r="KIW52" s="429"/>
      <c r="KIX52" s="429"/>
      <c r="KIY52" s="429"/>
      <c r="KIZ52" s="429"/>
      <c r="KJA52" s="429"/>
      <c r="KJB52" s="429"/>
      <c r="KJC52" s="429"/>
      <c r="KJD52" s="429"/>
      <c r="KJE52" s="429"/>
      <c r="KJF52" s="429"/>
      <c r="KJG52" s="429"/>
      <c r="KJH52" s="429"/>
      <c r="KJI52" s="429"/>
      <c r="KJJ52" s="429"/>
      <c r="KJK52" s="429"/>
      <c r="KJL52" s="429"/>
      <c r="KJM52" s="429"/>
      <c r="KJN52" s="429"/>
      <c r="KJO52" s="429"/>
      <c r="KJP52" s="429"/>
      <c r="KJQ52" s="429"/>
      <c r="KJR52" s="429"/>
      <c r="KJS52" s="429"/>
      <c r="KJT52" s="429"/>
      <c r="KJU52" s="429"/>
      <c r="KJV52" s="429"/>
      <c r="KJW52" s="429"/>
      <c r="KJX52" s="429"/>
      <c r="KJY52" s="429"/>
      <c r="KJZ52" s="429"/>
      <c r="KKA52" s="429"/>
      <c r="KKB52" s="429"/>
      <c r="KKC52" s="429"/>
      <c r="KKD52" s="429"/>
      <c r="KKE52" s="429"/>
      <c r="KKF52" s="429"/>
      <c r="KKG52" s="429"/>
      <c r="KKH52" s="429"/>
      <c r="KKI52" s="429"/>
      <c r="KKJ52" s="429"/>
      <c r="KKK52" s="429"/>
      <c r="KKL52" s="429"/>
      <c r="KKM52" s="429"/>
      <c r="KKN52" s="429"/>
      <c r="KKO52" s="429"/>
      <c r="KKP52" s="429"/>
      <c r="KKQ52" s="429"/>
      <c r="KKR52" s="429"/>
      <c r="KKS52" s="429"/>
      <c r="KKT52" s="429"/>
      <c r="KKU52" s="429"/>
      <c r="KKV52" s="429"/>
      <c r="KKW52" s="429"/>
      <c r="KKX52" s="429"/>
      <c r="KKY52" s="429"/>
      <c r="KKZ52" s="429"/>
      <c r="KLA52" s="429"/>
      <c r="KLB52" s="429"/>
      <c r="KLC52" s="429"/>
      <c r="KLD52" s="429"/>
      <c r="KLE52" s="429"/>
      <c r="KLF52" s="429"/>
      <c r="KLG52" s="429"/>
      <c r="KLH52" s="429"/>
      <c r="KLI52" s="429"/>
      <c r="KLJ52" s="429"/>
      <c r="KLK52" s="429"/>
      <c r="KLL52" s="429"/>
      <c r="KLM52" s="429"/>
      <c r="KLN52" s="429"/>
      <c r="KLO52" s="429"/>
      <c r="KLP52" s="429"/>
      <c r="KLQ52" s="429"/>
      <c r="KLR52" s="429"/>
      <c r="KLS52" s="429"/>
      <c r="KLT52" s="429"/>
      <c r="KLU52" s="429"/>
      <c r="KLV52" s="429"/>
      <c r="KLW52" s="429"/>
      <c r="KLX52" s="429"/>
      <c r="KLY52" s="429"/>
      <c r="KLZ52" s="429"/>
      <c r="KMA52" s="429"/>
      <c r="KMB52" s="429"/>
      <c r="KMC52" s="429"/>
      <c r="KMD52" s="429"/>
      <c r="KME52" s="429"/>
      <c r="KMF52" s="429"/>
      <c r="KMG52" s="429"/>
      <c r="KMH52" s="429"/>
      <c r="KMI52" s="429"/>
      <c r="KMJ52" s="429"/>
      <c r="KMK52" s="429"/>
      <c r="KML52" s="429"/>
      <c r="KMM52" s="429"/>
      <c r="KMN52" s="429"/>
      <c r="KMO52" s="429"/>
      <c r="KMP52" s="429"/>
      <c r="KMQ52" s="429"/>
      <c r="KMR52" s="429"/>
      <c r="KMS52" s="429"/>
      <c r="KMT52" s="429"/>
      <c r="KMU52" s="429"/>
      <c r="KMV52" s="429"/>
      <c r="KMW52" s="429"/>
      <c r="KMX52" s="429"/>
      <c r="KMY52" s="429"/>
      <c r="KMZ52" s="429"/>
      <c r="KNA52" s="429"/>
      <c r="KNB52" s="429"/>
      <c r="KNC52" s="429"/>
      <c r="KND52" s="429"/>
      <c r="KNE52" s="429"/>
      <c r="KNF52" s="429"/>
      <c r="KNG52" s="429"/>
      <c r="KNH52" s="429"/>
      <c r="KNI52" s="429"/>
      <c r="KNJ52" s="429"/>
      <c r="KNK52" s="429"/>
      <c r="KNL52" s="429"/>
      <c r="KNM52" s="429"/>
      <c r="KNN52" s="429"/>
      <c r="KNO52" s="429"/>
      <c r="KNP52" s="429"/>
      <c r="KNQ52" s="429"/>
      <c r="KNR52" s="429"/>
      <c r="KNS52" s="429"/>
      <c r="KNT52" s="429"/>
      <c r="KNU52" s="429"/>
      <c r="KNV52" s="429"/>
      <c r="KNW52" s="429"/>
      <c r="KNX52" s="429"/>
      <c r="KNY52" s="429"/>
      <c r="KNZ52" s="429"/>
      <c r="KOA52" s="429"/>
      <c r="KOB52" s="429"/>
      <c r="KOC52" s="429"/>
      <c r="KOD52" s="429"/>
      <c r="KOE52" s="429"/>
      <c r="KOF52" s="429"/>
      <c r="KOG52" s="429"/>
      <c r="KOH52" s="429"/>
      <c r="KOI52" s="429"/>
      <c r="KOJ52" s="429"/>
      <c r="KOK52" s="429"/>
      <c r="KOL52" s="429"/>
      <c r="KOM52" s="429"/>
      <c r="KON52" s="429"/>
      <c r="KOO52" s="429"/>
      <c r="KOP52" s="429"/>
      <c r="KOQ52" s="429"/>
      <c r="KOR52" s="429"/>
      <c r="KOS52" s="429"/>
      <c r="KOT52" s="429"/>
      <c r="KOU52" s="429"/>
      <c r="KOV52" s="429"/>
      <c r="KOW52" s="429"/>
      <c r="KOX52" s="429"/>
      <c r="KOY52" s="429"/>
      <c r="KOZ52" s="429"/>
      <c r="KPA52" s="429"/>
      <c r="KPB52" s="429"/>
      <c r="KPC52" s="429"/>
      <c r="KPD52" s="429"/>
      <c r="KPE52" s="429"/>
      <c r="KPF52" s="429"/>
      <c r="KPG52" s="429"/>
      <c r="KPH52" s="429"/>
      <c r="KPI52" s="429"/>
      <c r="KPJ52" s="429"/>
      <c r="KPK52" s="429"/>
      <c r="KPL52" s="429"/>
      <c r="KPM52" s="429"/>
      <c r="KPN52" s="429"/>
      <c r="KPO52" s="429"/>
      <c r="KPP52" s="429"/>
      <c r="KPQ52" s="429"/>
      <c r="KPR52" s="429"/>
      <c r="KPS52" s="429"/>
      <c r="KPT52" s="429"/>
      <c r="KPU52" s="429"/>
      <c r="KPV52" s="429"/>
      <c r="KPW52" s="429"/>
      <c r="KPX52" s="429"/>
      <c r="KPY52" s="429"/>
      <c r="KPZ52" s="429"/>
      <c r="KQA52" s="429"/>
      <c r="KQB52" s="429"/>
      <c r="KQC52" s="429"/>
      <c r="KQD52" s="429"/>
      <c r="KQE52" s="429"/>
      <c r="KQF52" s="429"/>
      <c r="KQG52" s="429"/>
      <c r="KQH52" s="429"/>
      <c r="KQI52" s="429"/>
      <c r="KQJ52" s="429"/>
      <c r="KQK52" s="429"/>
      <c r="KQL52" s="429"/>
      <c r="KQM52" s="429"/>
      <c r="KQN52" s="429"/>
      <c r="KQO52" s="429"/>
      <c r="KQP52" s="429"/>
      <c r="KQQ52" s="429"/>
      <c r="KQR52" s="429"/>
      <c r="KQS52" s="429"/>
      <c r="KQT52" s="429"/>
      <c r="KQU52" s="429"/>
      <c r="KQV52" s="429"/>
      <c r="KQW52" s="429"/>
      <c r="KQX52" s="429"/>
      <c r="KQY52" s="429"/>
      <c r="KQZ52" s="429"/>
      <c r="KRA52" s="429"/>
      <c r="KRB52" s="429"/>
      <c r="KRC52" s="429"/>
      <c r="KRD52" s="429"/>
      <c r="KRE52" s="429"/>
      <c r="KRF52" s="429"/>
      <c r="KRG52" s="429"/>
      <c r="KRH52" s="429"/>
      <c r="KRI52" s="429"/>
      <c r="KRJ52" s="429"/>
      <c r="KRK52" s="429"/>
      <c r="KRL52" s="429"/>
      <c r="KRM52" s="429"/>
      <c r="KRN52" s="429"/>
      <c r="KRO52" s="429"/>
      <c r="KRP52" s="429"/>
      <c r="KRQ52" s="429"/>
      <c r="KRR52" s="429"/>
      <c r="KRS52" s="429"/>
      <c r="KRT52" s="429"/>
      <c r="KRU52" s="429"/>
      <c r="KRV52" s="429"/>
      <c r="KRW52" s="429"/>
      <c r="KRX52" s="429"/>
      <c r="KRY52" s="429"/>
      <c r="KRZ52" s="429"/>
      <c r="KSA52" s="429"/>
      <c r="KSB52" s="429"/>
      <c r="KSC52" s="429"/>
      <c r="KSD52" s="429"/>
      <c r="KSE52" s="429"/>
      <c r="KSF52" s="429"/>
      <c r="KSG52" s="429"/>
      <c r="KSH52" s="429"/>
      <c r="KSI52" s="429"/>
      <c r="KSJ52" s="429"/>
      <c r="KSK52" s="429"/>
      <c r="KSL52" s="429"/>
      <c r="KSM52" s="429"/>
      <c r="KSN52" s="429"/>
      <c r="KSO52" s="429"/>
      <c r="KSP52" s="429"/>
      <c r="KSQ52" s="429"/>
      <c r="KSR52" s="429"/>
      <c r="KSS52" s="429"/>
      <c r="KST52" s="429"/>
      <c r="KSU52" s="429"/>
      <c r="KSV52" s="429"/>
      <c r="KSW52" s="429"/>
      <c r="KSX52" s="429"/>
      <c r="KSY52" s="429"/>
      <c r="KSZ52" s="429"/>
      <c r="KTA52" s="429"/>
      <c r="KTB52" s="429"/>
      <c r="KTC52" s="429"/>
      <c r="KTD52" s="429"/>
      <c r="KTE52" s="429"/>
      <c r="KTF52" s="429"/>
      <c r="KTG52" s="429"/>
      <c r="KTH52" s="429"/>
      <c r="KTI52" s="429"/>
      <c r="KTJ52" s="429"/>
      <c r="KTK52" s="429"/>
      <c r="KTL52" s="429"/>
      <c r="KTM52" s="429"/>
      <c r="KTN52" s="429"/>
      <c r="KTO52" s="429"/>
      <c r="KTP52" s="429"/>
      <c r="KTQ52" s="429"/>
      <c r="KTR52" s="429"/>
      <c r="KTS52" s="429"/>
      <c r="KTT52" s="429"/>
      <c r="KTU52" s="429"/>
      <c r="KTV52" s="429"/>
      <c r="KTW52" s="429"/>
      <c r="KTX52" s="429"/>
      <c r="KTY52" s="429"/>
      <c r="KTZ52" s="429"/>
      <c r="KUA52" s="429"/>
      <c r="KUB52" s="429"/>
      <c r="KUC52" s="429"/>
      <c r="KUD52" s="429"/>
      <c r="KUE52" s="429"/>
      <c r="KUF52" s="429"/>
      <c r="KUG52" s="429"/>
      <c r="KUH52" s="429"/>
      <c r="KUI52" s="429"/>
      <c r="KUJ52" s="429"/>
      <c r="KUK52" s="429"/>
      <c r="KUL52" s="429"/>
      <c r="KUM52" s="429"/>
      <c r="KUN52" s="429"/>
      <c r="KUO52" s="429"/>
      <c r="KUP52" s="429"/>
      <c r="KUQ52" s="429"/>
      <c r="KUR52" s="429"/>
      <c r="KUS52" s="429"/>
      <c r="KUT52" s="429"/>
      <c r="KUU52" s="429"/>
      <c r="KUV52" s="429"/>
      <c r="KUW52" s="429"/>
      <c r="KUX52" s="429"/>
      <c r="KUY52" s="429"/>
      <c r="KUZ52" s="429"/>
      <c r="KVA52" s="429"/>
      <c r="KVB52" s="429"/>
      <c r="KVC52" s="429"/>
      <c r="KVD52" s="429"/>
      <c r="KVE52" s="429"/>
      <c r="KVF52" s="429"/>
      <c r="KVG52" s="429"/>
      <c r="KVH52" s="429"/>
      <c r="KVI52" s="429"/>
      <c r="KVJ52" s="429"/>
      <c r="KVK52" s="429"/>
      <c r="KVL52" s="429"/>
      <c r="KVM52" s="429"/>
      <c r="KVN52" s="429"/>
      <c r="KVO52" s="429"/>
      <c r="KVP52" s="429"/>
      <c r="KVQ52" s="429"/>
      <c r="KVR52" s="429"/>
      <c r="KVS52" s="429"/>
      <c r="KVT52" s="429"/>
      <c r="KVU52" s="429"/>
      <c r="KVV52" s="429"/>
      <c r="KVW52" s="429"/>
      <c r="KVX52" s="429"/>
      <c r="KVY52" s="429"/>
      <c r="KVZ52" s="429"/>
      <c r="KWA52" s="429"/>
      <c r="KWB52" s="429"/>
      <c r="KWC52" s="429"/>
      <c r="KWD52" s="429"/>
      <c r="KWE52" s="429"/>
      <c r="KWF52" s="429"/>
      <c r="KWG52" s="429"/>
      <c r="KWH52" s="429"/>
      <c r="KWI52" s="429"/>
      <c r="KWJ52" s="429"/>
      <c r="KWK52" s="429"/>
      <c r="KWL52" s="429"/>
      <c r="KWM52" s="429"/>
      <c r="KWN52" s="429"/>
      <c r="KWO52" s="429"/>
      <c r="KWP52" s="429"/>
      <c r="KWQ52" s="429"/>
      <c r="KWR52" s="429"/>
      <c r="KWS52" s="429"/>
      <c r="KWT52" s="429"/>
      <c r="KWU52" s="429"/>
      <c r="KWV52" s="429"/>
      <c r="KWW52" s="429"/>
      <c r="KWX52" s="429"/>
      <c r="KWY52" s="429"/>
      <c r="KWZ52" s="429"/>
      <c r="KXA52" s="429"/>
      <c r="KXB52" s="429"/>
      <c r="KXC52" s="429"/>
      <c r="KXD52" s="429"/>
      <c r="KXE52" s="429"/>
      <c r="KXF52" s="429"/>
      <c r="KXG52" s="429"/>
      <c r="KXH52" s="429"/>
      <c r="KXI52" s="429"/>
      <c r="KXJ52" s="429"/>
      <c r="KXK52" s="429"/>
      <c r="KXL52" s="429"/>
      <c r="KXM52" s="429"/>
      <c r="KXN52" s="429"/>
      <c r="KXO52" s="429"/>
      <c r="KXP52" s="429"/>
      <c r="KXQ52" s="429"/>
      <c r="KXR52" s="429"/>
      <c r="KXS52" s="429"/>
      <c r="KXT52" s="429"/>
      <c r="KXU52" s="429"/>
      <c r="KXV52" s="429"/>
      <c r="KXW52" s="429"/>
      <c r="KXX52" s="429"/>
      <c r="KXY52" s="429"/>
      <c r="KXZ52" s="429"/>
      <c r="KYA52" s="429"/>
      <c r="KYB52" s="429"/>
      <c r="KYC52" s="429"/>
      <c r="KYD52" s="429"/>
      <c r="KYE52" s="429"/>
      <c r="KYF52" s="429"/>
      <c r="KYG52" s="429"/>
      <c r="KYH52" s="429"/>
      <c r="KYI52" s="429"/>
      <c r="KYJ52" s="429"/>
      <c r="KYK52" s="429"/>
      <c r="KYL52" s="429"/>
      <c r="KYM52" s="429"/>
      <c r="KYN52" s="429"/>
      <c r="KYO52" s="429"/>
      <c r="KYP52" s="429"/>
      <c r="KYQ52" s="429"/>
      <c r="KYR52" s="429"/>
      <c r="KYS52" s="429"/>
      <c r="KYT52" s="429"/>
      <c r="KYU52" s="429"/>
      <c r="KYV52" s="429"/>
      <c r="KYW52" s="429"/>
      <c r="KYX52" s="429"/>
      <c r="KYY52" s="429"/>
      <c r="KYZ52" s="429"/>
      <c r="KZA52" s="429"/>
      <c r="KZB52" s="429"/>
      <c r="KZC52" s="429"/>
      <c r="KZD52" s="429"/>
      <c r="KZE52" s="429"/>
      <c r="KZF52" s="429"/>
      <c r="KZG52" s="429"/>
      <c r="KZH52" s="429"/>
      <c r="KZI52" s="429"/>
      <c r="KZJ52" s="429"/>
      <c r="KZK52" s="429"/>
      <c r="KZL52" s="429"/>
      <c r="KZM52" s="429"/>
      <c r="KZN52" s="429"/>
      <c r="KZO52" s="429"/>
      <c r="KZP52" s="429"/>
      <c r="KZQ52" s="429"/>
      <c r="KZR52" s="429"/>
      <c r="KZS52" s="429"/>
      <c r="KZT52" s="429"/>
      <c r="KZU52" s="429"/>
      <c r="KZV52" s="429"/>
      <c r="KZW52" s="429"/>
      <c r="KZX52" s="429"/>
      <c r="KZY52" s="429"/>
      <c r="KZZ52" s="429"/>
      <c r="LAA52" s="429"/>
      <c r="LAB52" s="429"/>
      <c r="LAC52" s="429"/>
      <c r="LAD52" s="429"/>
      <c r="LAE52" s="429"/>
      <c r="LAF52" s="429"/>
      <c r="LAG52" s="429"/>
      <c r="LAH52" s="429"/>
      <c r="LAI52" s="429"/>
      <c r="LAJ52" s="429"/>
      <c r="LAK52" s="429"/>
      <c r="LAL52" s="429"/>
      <c r="LAM52" s="429"/>
      <c r="LAN52" s="429"/>
      <c r="LAO52" s="429"/>
      <c r="LAP52" s="429"/>
      <c r="LAQ52" s="429"/>
      <c r="LAR52" s="429"/>
      <c r="LAS52" s="429"/>
      <c r="LAT52" s="429"/>
      <c r="LAU52" s="429"/>
      <c r="LAV52" s="429"/>
      <c r="LAW52" s="429"/>
      <c r="LAX52" s="429"/>
      <c r="LAY52" s="429"/>
      <c r="LAZ52" s="429"/>
      <c r="LBA52" s="429"/>
      <c r="LBB52" s="429"/>
      <c r="LBC52" s="429"/>
      <c r="LBD52" s="429"/>
      <c r="LBE52" s="429"/>
      <c r="LBF52" s="429"/>
      <c r="LBG52" s="429"/>
      <c r="LBH52" s="429"/>
      <c r="LBI52" s="429"/>
      <c r="LBJ52" s="429"/>
      <c r="LBK52" s="429"/>
      <c r="LBL52" s="429"/>
      <c r="LBM52" s="429"/>
      <c r="LBN52" s="429"/>
      <c r="LBO52" s="429"/>
      <c r="LBP52" s="429"/>
      <c r="LBQ52" s="429"/>
      <c r="LBR52" s="429"/>
      <c r="LBS52" s="429"/>
      <c r="LBT52" s="429"/>
      <c r="LBU52" s="429"/>
      <c r="LBV52" s="429"/>
      <c r="LBW52" s="429"/>
      <c r="LBX52" s="429"/>
      <c r="LBY52" s="429"/>
      <c r="LBZ52" s="429"/>
      <c r="LCA52" s="429"/>
      <c r="LCB52" s="429"/>
      <c r="LCC52" s="429"/>
      <c r="LCD52" s="429"/>
      <c r="LCE52" s="429"/>
      <c r="LCF52" s="429"/>
      <c r="LCG52" s="429"/>
      <c r="LCH52" s="429"/>
      <c r="LCI52" s="429"/>
      <c r="LCJ52" s="429"/>
      <c r="LCK52" s="429"/>
      <c r="LCL52" s="429"/>
      <c r="LCM52" s="429"/>
      <c r="LCN52" s="429"/>
      <c r="LCO52" s="429"/>
      <c r="LCP52" s="429"/>
      <c r="LCQ52" s="429"/>
      <c r="LCR52" s="429"/>
      <c r="LCS52" s="429"/>
      <c r="LCT52" s="429"/>
      <c r="LCU52" s="429"/>
      <c r="LCV52" s="429"/>
      <c r="LCW52" s="429"/>
      <c r="LCX52" s="429"/>
      <c r="LCY52" s="429"/>
      <c r="LCZ52" s="429"/>
      <c r="LDA52" s="429"/>
      <c r="LDB52" s="429"/>
      <c r="LDC52" s="429"/>
      <c r="LDD52" s="429"/>
      <c r="LDE52" s="429"/>
      <c r="LDF52" s="429"/>
      <c r="LDG52" s="429"/>
      <c r="LDH52" s="429"/>
      <c r="LDI52" s="429"/>
      <c r="LDJ52" s="429"/>
      <c r="LDK52" s="429"/>
      <c r="LDL52" s="429"/>
      <c r="LDM52" s="429"/>
      <c r="LDN52" s="429"/>
      <c r="LDO52" s="429"/>
      <c r="LDP52" s="429"/>
      <c r="LDQ52" s="429"/>
      <c r="LDR52" s="429"/>
      <c r="LDS52" s="429"/>
      <c r="LDT52" s="429"/>
      <c r="LDU52" s="429"/>
      <c r="LDV52" s="429"/>
      <c r="LDW52" s="429"/>
      <c r="LDX52" s="429"/>
      <c r="LDY52" s="429"/>
      <c r="LDZ52" s="429"/>
      <c r="LEA52" s="429"/>
      <c r="LEB52" s="429"/>
      <c r="LEC52" s="429"/>
      <c r="LED52" s="429"/>
      <c r="LEE52" s="429"/>
      <c r="LEF52" s="429"/>
      <c r="LEG52" s="429"/>
      <c r="LEH52" s="429"/>
      <c r="LEI52" s="429"/>
      <c r="LEJ52" s="429"/>
      <c r="LEK52" s="429"/>
      <c r="LEL52" s="429"/>
      <c r="LEM52" s="429"/>
      <c r="LEN52" s="429"/>
      <c r="LEO52" s="429"/>
      <c r="LEP52" s="429"/>
      <c r="LEQ52" s="429"/>
      <c r="LER52" s="429"/>
      <c r="LES52" s="429"/>
      <c r="LET52" s="429"/>
      <c r="LEU52" s="429"/>
      <c r="LEV52" s="429"/>
      <c r="LEW52" s="429"/>
      <c r="LEX52" s="429"/>
      <c r="LEY52" s="429"/>
      <c r="LEZ52" s="429"/>
      <c r="LFA52" s="429"/>
      <c r="LFB52" s="429"/>
      <c r="LFC52" s="429"/>
      <c r="LFD52" s="429"/>
      <c r="LFE52" s="429"/>
      <c r="LFF52" s="429"/>
      <c r="LFG52" s="429"/>
      <c r="LFH52" s="429"/>
      <c r="LFI52" s="429"/>
      <c r="LFJ52" s="429"/>
      <c r="LFK52" s="429"/>
      <c r="LFL52" s="429"/>
      <c r="LFM52" s="429"/>
      <c r="LFN52" s="429"/>
      <c r="LFO52" s="429"/>
      <c r="LFP52" s="429"/>
      <c r="LFQ52" s="429"/>
      <c r="LFR52" s="429"/>
      <c r="LFS52" s="429"/>
      <c r="LFT52" s="429"/>
      <c r="LFU52" s="429"/>
      <c r="LFV52" s="429"/>
      <c r="LFW52" s="429"/>
      <c r="LFX52" s="429"/>
      <c r="LFY52" s="429"/>
      <c r="LFZ52" s="429"/>
      <c r="LGA52" s="429"/>
      <c r="LGB52" s="429"/>
      <c r="LGC52" s="429"/>
      <c r="LGD52" s="429"/>
      <c r="LGE52" s="429"/>
      <c r="LGF52" s="429"/>
      <c r="LGG52" s="429"/>
      <c r="LGH52" s="429"/>
      <c r="LGI52" s="429"/>
      <c r="LGJ52" s="429"/>
      <c r="LGK52" s="429"/>
      <c r="LGL52" s="429"/>
      <c r="LGM52" s="429"/>
      <c r="LGN52" s="429"/>
      <c r="LGO52" s="429"/>
      <c r="LGP52" s="429"/>
      <c r="LGQ52" s="429"/>
      <c r="LGR52" s="429"/>
      <c r="LGS52" s="429"/>
      <c r="LGT52" s="429"/>
      <c r="LGU52" s="429"/>
      <c r="LGV52" s="429"/>
      <c r="LGW52" s="429"/>
      <c r="LGX52" s="429"/>
      <c r="LGY52" s="429"/>
      <c r="LGZ52" s="429"/>
      <c r="LHA52" s="429"/>
      <c r="LHB52" s="429"/>
      <c r="LHC52" s="429"/>
      <c r="LHD52" s="429"/>
      <c r="LHE52" s="429"/>
      <c r="LHF52" s="429"/>
      <c r="LHG52" s="429"/>
      <c r="LHH52" s="429"/>
      <c r="LHI52" s="429"/>
      <c r="LHJ52" s="429"/>
      <c r="LHK52" s="429"/>
      <c r="LHL52" s="429"/>
      <c r="LHM52" s="429"/>
      <c r="LHN52" s="429"/>
      <c r="LHO52" s="429"/>
      <c r="LHP52" s="429"/>
      <c r="LHQ52" s="429"/>
      <c r="LHR52" s="429"/>
      <c r="LHS52" s="429"/>
      <c r="LHT52" s="429"/>
      <c r="LHU52" s="429"/>
      <c r="LHV52" s="429"/>
      <c r="LHW52" s="429"/>
      <c r="LHX52" s="429"/>
      <c r="LHY52" s="429"/>
      <c r="LHZ52" s="429"/>
      <c r="LIA52" s="429"/>
      <c r="LIB52" s="429"/>
      <c r="LIC52" s="429"/>
      <c r="LID52" s="429"/>
      <c r="LIE52" s="429"/>
      <c r="LIF52" s="429"/>
      <c r="LIG52" s="429"/>
      <c r="LIH52" s="429"/>
      <c r="LII52" s="429"/>
      <c r="LIJ52" s="429"/>
      <c r="LIK52" s="429"/>
      <c r="LIL52" s="429"/>
      <c r="LIM52" s="429"/>
      <c r="LIN52" s="429"/>
      <c r="LIO52" s="429"/>
      <c r="LIP52" s="429"/>
      <c r="LIQ52" s="429"/>
      <c r="LIR52" s="429"/>
      <c r="LIS52" s="429"/>
      <c r="LIT52" s="429"/>
      <c r="LIU52" s="429"/>
      <c r="LIV52" s="429"/>
      <c r="LIW52" s="429"/>
      <c r="LIX52" s="429"/>
      <c r="LIY52" s="429"/>
      <c r="LIZ52" s="429"/>
      <c r="LJA52" s="429"/>
      <c r="LJB52" s="429"/>
      <c r="LJC52" s="429"/>
      <c r="LJD52" s="429"/>
      <c r="LJE52" s="429"/>
      <c r="LJF52" s="429"/>
      <c r="LJG52" s="429"/>
      <c r="LJH52" s="429"/>
      <c r="LJI52" s="429"/>
      <c r="LJJ52" s="429"/>
      <c r="LJK52" s="429"/>
      <c r="LJL52" s="429"/>
      <c r="LJM52" s="429"/>
      <c r="LJN52" s="429"/>
      <c r="LJO52" s="429"/>
      <c r="LJP52" s="429"/>
      <c r="LJQ52" s="429"/>
      <c r="LJR52" s="429"/>
      <c r="LJS52" s="429"/>
      <c r="LJT52" s="429"/>
      <c r="LJU52" s="429"/>
      <c r="LJV52" s="429"/>
      <c r="LJW52" s="429"/>
      <c r="LJX52" s="429"/>
      <c r="LJY52" s="429"/>
      <c r="LJZ52" s="429"/>
      <c r="LKA52" s="429"/>
      <c r="LKB52" s="429"/>
      <c r="LKC52" s="429"/>
      <c r="LKD52" s="429"/>
      <c r="LKE52" s="429"/>
      <c r="LKF52" s="429"/>
      <c r="LKG52" s="429"/>
      <c r="LKH52" s="429"/>
      <c r="LKI52" s="429"/>
      <c r="LKJ52" s="429"/>
      <c r="LKK52" s="429"/>
      <c r="LKL52" s="429"/>
      <c r="LKM52" s="429"/>
      <c r="LKN52" s="429"/>
      <c r="LKO52" s="429"/>
      <c r="LKP52" s="429"/>
      <c r="LKQ52" s="429"/>
      <c r="LKR52" s="429"/>
      <c r="LKS52" s="429"/>
      <c r="LKT52" s="429"/>
      <c r="LKU52" s="429"/>
      <c r="LKV52" s="429"/>
      <c r="LKW52" s="429"/>
      <c r="LKX52" s="429"/>
      <c r="LKY52" s="429"/>
      <c r="LKZ52" s="429"/>
      <c r="LLA52" s="429"/>
      <c r="LLB52" s="429"/>
      <c r="LLC52" s="429"/>
      <c r="LLD52" s="429"/>
      <c r="LLE52" s="429"/>
      <c r="LLF52" s="429"/>
      <c r="LLG52" s="429"/>
      <c r="LLH52" s="429"/>
      <c r="LLI52" s="429"/>
      <c r="LLJ52" s="429"/>
      <c r="LLK52" s="429"/>
      <c r="LLL52" s="429"/>
      <c r="LLM52" s="429"/>
      <c r="LLN52" s="429"/>
      <c r="LLO52" s="429"/>
      <c r="LLP52" s="429"/>
      <c r="LLQ52" s="429"/>
      <c r="LLR52" s="429"/>
      <c r="LLS52" s="429"/>
      <c r="LLT52" s="429"/>
      <c r="LLU52" s="429"/>
      <c r="LLV52" s="429"/>
      <c r="LLW52" s="429"/>
      <c r="LLX52" s="429"/>
      <c r="LLY52" s="429"/>
      <c r="LLZ52" s="429"/>
      <c r="LMA52" s="429"/>
      <c r="LMB52" s="429"/>
      <c r="LMC52" s="429"/>
      <c r="LMD52" s="429"/>
      <c r="LME52" s="429"/>
      <c r="LMF52" s="429"/>
      <c r="LMG52" s="429"/>
      <c r="LMH52" s="429"/>
      <c r="LMI52" s="429"/>
      <c r="LMJ52" s="429"/>
      <c r="LMK52" s="429"/>
      <c r="LML52" s="429"/>
      <c r="LMM52" s="429"/>
      <c r="LMN52" s="429"/>
      <c r="LMO52" s="429"/>
      <c r="LMP52" s="429"/>
      <c r="LMQ52" s="429"/>
      <c r="LMR52" s="429"/>
      <c r="LMS52" s="429"/>
      <c r="LMT52" s="429"/>
      <c r="LMU52" s="429"/>
      <c r="LMV52" s="429"/>
      <c r="LMW52" s="429"/>
      <c r="LMX52" s="429"/>
      <c r="LMY52" s="429"/>
      <c r="LMZ52" s="429"/>
      <c r="LNA52" s="429"/>
      <c r="LNB52" s="429"/>
      <c r="LNC52" s="429"/>
      <c r="LND52" s="429"/>
      <c r="LNE52" s="429"/>
      <c r="LNF52" s="429"/>
      <c r="LNG52" s="429"/>
      <c r="LNH52" s="429"/>
      <c r="LNI52" s="429"/>
      <c r="LNJ52" s="429"/>
      <c r="LNK52" s="429"/>
      <c r="LNL52" s="429"/>
      <c r="LNM52" s="429"/>
      <c r="LNN52" s="429"/>
      <c r="LNO52" s="429"/>
      <c r="LNP52" s="429"/>
      <c r="LNQ52" s="429"/>
      <c r="LNR52" s="429"/>
      <c r="LNS52" s="429"/>
      <c r="LNT52" s="429"/>
      <c r="LNU52" s="429"/>
      <c r="LNV52" s="429"/>
      <c r="LNW52" s="429"/>
      <c r="LNX52" s="429"/>
      <c r="LNY52" s="429"/>
      <c r="LNZ52" s="429"/>
      <c r="LOA52" s="429"/>
      <c r="LOB52" s="429"/>
      <c r="LOC52" s="429"/>
      <c r="LOD52" s="429"/>
      <c r="LOE52" s="429"/>
      <c r="LOF52" s="429"/>
      <c r="LOG52" s="429"/>
      <c r="LOH52" s="429"/>
      <c r="LOI52" s="429"/>
      <c r="LOJ52" s="429"/>
      <c r="LOK52" s="429"/>
      <c r="LOL52" s="429"/>
      <c r="LOM52" s="429"/>
      <c r="LON52" s="429"/>
      <c r="LOO52" s="429"/>
      <c r="LOP52" s="429"/>
      <c r="LOQ52" s="429"/>
      <c r="LOR52" s="429"/>
      <c r="LOS52" s="429"/>
      <c r="LOT52" s="429"/>
      <c r="LOU52" s="429"/>
      <c r="LOV52" s="429"/>
      <c r="LOW52" s="429"/>
      <c r="LOX52" s="429"/>
      <c r="LOY52" s="429"/>
      <c r="LOZ52" s="429"/>
      <c r="LPA52" s="429"/>
      <c r="LPB52" s="429"/>
      <c r="LPC52" s="429"/>
      <c r="LPD52" s="429"/>
      <c r="LPE52" s="429"/>
      <c r="LPF52" s="429"/>
      <c r="LPG52" s="429"/>
      <c r="LPH52" s="429"/>
      <c r="LPI52" s="429"/>
      <c r="LPJ52" s="429"/>
      <c r="LPK52" s="429"/>
      <c r="LPL52" s="429"/>
      <c r="LPM52" s="429"/>
      <c r="LPN52" s="429"/>
      <c r="LPO52" s="429"/>
      <c r="LPP52" s="429"/>
      <c r="LPQ52" s="429"/>
      <c r="LPR52" s="429"/>
      <c r="LPS52" s="429"/>
      <c r="LPT52" s="429"/>
      <c r="LPU52" s="429"/>
      <c r="LPV52" s="429"/>
      <c r="LPW52" s="429"/>
      <c r="LPX52" s="429"/>
      <c r="LPY52" s="429"/>
      <c r="LPZ52" s="429"/>
      <c r="LQA52" s="429"/>
      <c r="LQB52" s="429"/>
      <c r="LQC52" s="429"/>
      <c r="LQD52" s="429"/>
      <c r="LQE52" s="429"/>
      <c r="LQF52" s="429"/>
      <c r="LQG52" s="429"/>
      <c r="LQH52" s="429"/>
      <c r="LQI52" s="429"/>
      <c r="LQJ52" s="429"/>
      <c r="LQK52" s="429"/>
      <c r="LQL52" s="429"/>
      <c r="LQM52" s="429"/>
      <c r="LQN52" s="429"/>
      <c r="LQO52" s="429"/>
      <c r="LQP52" s="429"/>
      <c r="LQQ52" s="429"/>
      <c r="LQR52" s="429"/>
      <c r="LQS52" s="429"/>
      <c r="LQT52" s="429"/>
      <c r="LQU52" s="429"/>
      <c r="LQV52" s="429"/>
      <c r="LQW52" s="429"/>
      <c r="LQX52" s="429"/>
      <c r="LQY52" s="429"/>
      <c r="LQZ52" s="429"/>
      <c r="LRA52" s="429"/>
      <c r="LRB52" s="429"/>
      <c r="LRC52" s="429"/>
      <c r="LRD52" s="429"/>
      <c r="LRE52" s="429"/>
      <c r="LRF52" s="429"/>
      <c r="LRG52" s="429"/>
      <c r="LRH52" s="429"/>
      <c r="LRI52" s="429"/>
      <c r="LRJ52" s="429"/>
      <c r="LRK52" s="429"/>
      <c r="LRL52" s="429"/>
      <c r="LRM52" s="429"/>
      <c r="LRN52" s="429"/>
      <c r="LRO52" s="429"/>
      <c r="LRP52" s="429"/>
      <c r="LRQ52" s="429"/>
      <c r="LRR52" s="429"/>
      <c r="LRS52" s="429"/>
      <c r="LRT52" s="429"/>
      <c r="LRU52" s="429"/>
      <c r="LRV52" s="429"/>
      <c r="LRW52" s="429"/>
      <c r="LRX52" s="429"/>
      <c r="LRY52" s="429"/>
      <c r="LRZ52" s="429"/>
      <c r="LSA52" s="429"/>
      <c r="LSB52" s="429"/>
      <c r="LSC52" s="429"/>
      <c r="LSD52" s="429"/>
      <c r="LSE52" s="429"/>
      <c r="LSF52" s="429"/>
      <c r="LSG52" s="429"/>
      <c r="LSH52" s="429"/>
      <c r="LSI52" s="429"/>
      <c r="LSJ52" s="429"/>
      <c r="LSK52" s="429"/>
      <c r="LSL52" s="429"/>
      <c r="LSM52" s="429"/>
      <c r="LSN52" s="429"/>
      <c r="LSO52" s="429"/>
      <c r="LSP52" s="429"/>
      <c r="LSQ52" s="429"/>
      <c r="LSR52" s="429"/>
      <c r="LSS52" s="429"/>
      <c r="LST52" s="429"/>
      <c r="LSU52" s="429"/>
      <c r="LSV52" s="429"/>
      <c r="LSW52" s="429"/>
      <c r="LSX52" s="429"/>
      <c r="LSY52" s="429"/>
      <c r="LSZ52" s="429"/>
      <c r="LTA52" s="429"/>
      <c r="LTB52" s="429"/>
      <c r="LTC52" s="429"/>
      <c r="LTD52" s="429"/>
      <c r="LTE52" s="429"/>
      <c r="LTF52" s="429"/>
      <c r="LTG52" s="429"/>
      <c r="LTH52" s="429"/>
      <c r="LTI52" s="429"/>
      <c r="LTJ52" s="429"/>
      <c r="LTK52" s="429"/>
      <c r="LTL52" s="429"/>
      <c r="LTM52" s="429"/>
      <c r="LTN52" s="429"/>
      <c r="LTO52" s="429"/>
      <c r="LTP52" s="429"/>
      <c r="LTQ52" s="429"/>
      <c r="LTR52" s="429"/>
      <c r="LTS52" s="429"/>
      <c r="LTT52" s="429"/>
      <c r="LTU52" s="429"/>
      <c r="LTV52" s="429"/>
      <c r="LTW52" s="429"/>
      <c r="LTX52" s="429"/>
      <c r="LTY52" s="429"/>
      <c r="LTZ52" s="429"/>
      <c r="LUA52" s="429"/>
      <c r="LUB52" s="429"/>
      <c r="LUC52" s="429"/>
      <c r="LUD52" s="429"/>
      <c r="LUE52" s="429"/>
      <c r="LUF52" s="429"/>
      <c r="LUG52" s="429"/>
      <c r="LUH52" s="429"/>
      <c r="LUI52" s="429"/>
      <c r="LUJ52" s="429"/>
      <c r="LUK52" s="429"/>
      <c r="LUL52" s="429"/>
      <c r="LUM52" s="429"/>
      <c r="LUN52" s="429"/>
      <c r="LUO52" s="429"/>
      <c r="LUP52" s="429"/>
      <c r="LUQ52" s="429"/>
      <c r="LUR52" s="429"/>
      <c r="LUS52" s="429"/>
      <c r="LUT52" s="429"/>
      <c r="LUU52" s="429"/>
      <c r="LUV52" s="429"/>
      <c r="LUW52" s="429"/>
      <c r="LUX52" s="429"/>
      <c r="LUY52" s="429"/>
      <c r="LUZ52" s="429"/>
      <c r="LVA52" s="429"/>
      <c r="LVB52" s="429"/>
      <c r="LVC52" s="429"/>
      <c r="LVD52" s="429"/>
      <c r="LVE52" s="429"/>
      <c r="LVF52" s="429"/>
      <c r="LVG52" s="429"/>
      <c r="LVH52" s="429"/>
      <c r="LVI52" s="429"/>
      <c r="LVJ52" s="429"/>
      <c r="LVK52" s="429"/>
      <c r="LVL52" s="429"/>
      <c r="LVM52" s="429"/>
      <c r="LVN52" s="429"/>
      <c r="LVO52" s="429"/>
      <c r="LVP52" s="429"/>
      <c r="LVQ52" s="429"/>
      <c r="LVR52" s="429"/>
      <c r="LVS52" s="429"/>
      <c r="LVT52" s="429"/>
      <c r="LVU52" s="429"/>
      <c r="LVV52" s="429"/>
      <c r="LVW52" s="429"/>
      <c r="LVX52" s="429"/>
      <c r="LVY52" s="429"/>
      <c r="LVZ52" s="429"/>
      <c r="LWA52" s="429"/>
      <c r="LWB52" s="429"/>
      <c r="LWC52" s="429"/>
      <c r="LWD52" s="429"/>
      <c r="LWE52" s="429"/>
      <c r="LWF52" s="429"/>
      <c r="LWG52" s="429"/>
      <c r="LWH52" s="429"/>
      <c r="LWI52" s="429"/>
      <c r="LWJ52" s="429"/>
      <c r="LWK52" s="429"/>
      <c r="LWL52" s="429"/>
      <c r="LWM52" s="429"/>
      <c r="LWN52" s="429"/>
      <c r="LWO52" s="429"/>
      <c r="LWP52" s="429"/>
      <c r="LWQ52" s="429"/>
      <c r="LWR52" s="429"/>
      <c r="LWS52" s="429"/>
      <c r="LWT52" s="429"/>
      <c r="LWU52" s="429"/>
      <c r="LWV52" s="429"/>
      <c r="LWW52" s="429"/>
      <c r="LWX52" s="429"/>
      <c r="LWY52" s="429"/>
      <c r="LWZ52" s="429"/>
      <c r="LXA52" s="429"/>
      <c r="LXB52" s="429"/>
      <c r="LXC52" s="429"/>
      <c r="LXD52" s="429"/>
      <c r="LXE52" s="429"/>
      <c r="LXF52" s="429"/>
      <c r="LXG52" s="429"/>
      <c r="LXH52" s="429"/>
      <c r="LXI52" s="429"/>
      <c r="LXJ52" s="429"/>
      <c r="LXK52" s="429"/>
      <c r="LXL52" s="429"/>
      <c r="LXM52" s="429"/>
      <c r="LXN52" s="429"/>
      <c r="LXO52" s="429"/>
      <c r="LXP52" s="429"/>
      <c r="LXQ52" s="429"/>
      <c r="LXR52" s="429"/>
      <c r="LXS52" s="429"/>
      <c r="LXT52" s="429"/>
      <c r="LXU52" s="429"/>
      <c r="LXV52" s="429"/>
      <c r="LXW52" s="429"/>
      <c r="LXX52" s="429"/>
      <c r="LXY52" s="429"/>
      <c r="LXZ52" s="429"/>
      <c r="LYA52" s="429"/>
      <c r="LYB52" s="429"/>
      <c r="LYC52" s="429"/>
      <c r="LYD52" s="429"/>
      <c r="LYE52" s="429"/>
      <c r="LYF52" s="429"/>
      <c r="LYG52" s="429"/>
      <c r="LYH52" s="429"/>
      <c r="LYI52" s="429"/>
      <c r="LYJ52" s="429"/>
      <c r="LYK52" s="429"/>
      <c r="LYL52" s="429"/>
      <c r="LYM52" s="429"/>
      <c r="LYN52" s="429"/>
      <c r="LYO52" s="429"/>
      <c r="LYP52" s="429"/>
      <c r="LYQ52" s="429"/>
      <c r="LYR52" s="429"/>
      <c r="LYS52" s="429"/>
      <c r="LYT52" s="429"/>
      <c r="LYU52" s="429"/>
      <c r="LYV52" s="429"/>
      <c r="LYW52" s="429"/>
      <c r="LYX52" s="429"/>
      <c r="LYY52" s="429"/>
      <c r="LYZ52" s="429"/>
      <c r="LZA52" s="429"/>
      <c r="LZB52" s="429"/>
      <c r="LZC52" s="429"/>
      <c r="LZD52" s="429"/>
      <c r="LZE52" s="429"/>
      <c r="LZF52" s="429"/>
      <c r="LZG52" s="429"/>
      <c r="LZH52" s="429"/>
      <c r="LZI52" s="429"/>
      <c r="LZJ52" s="429"/>
      <c r="LZK52" s="429"/>
      <c r="LZL52" s="429"/>
      <c r="LZM52" s="429"/>
      <c r="LZN52" s="429"/>
      <c r="LZO52" s="429"/>
      <c r="LZP52" s="429"/>
      <c r="LZQ52" s="429"/>
      <c r="LZR52" s="429"/>
      <c r="LZS52" s="429"/>
      <c r="LZT52" s="429"/>
      <c r="LZU52" s="429"/>
      <c r="LZV52" s="429"/>
      <c r="LZW52" s="429"/>
      <c r="LZX52" s="429"/>
      <c r="LZY52" s="429"/>
      <c r="LZZ52" s="429"/>
      <c r="MAA52" s="429"/>
      <c r="MAB52" s="429"/>
      <c r="MAC52" s="429"/>
      <c r="MAD52" s="429"/>
      <c r="MAE52" s="429"/>
      <c r="MAF52" s="429"/>
      <c r="MAG52" s="429"/>
      <c r="MAH52" s="429"/>
      <c r="MAI52" s="429"/>
      <c r="MAJ52" s="429"/>
      <c r="MAK52" s="429"/>
      <c r="MAL52" s="429"/>
      <c r="MAM52" s="429"/>
      <c r="MAN52" s="429"/>
      <c r="MAO52" s="429"/>
      <c r="MAP52" s="429"/>
      <c r="MAQ52" s="429"/>
      <c r="MAR52" s="429"/>
      <c r="MAS52" s="429"/>
      <c r="MAT52" s="429"/>
      <c r="MAU52" s="429"/>
      <c r="MAV52" s="429"/>
      <c r="MAW52" s="429"/>
      <c r="MAX52" s="429"/>
      <c r="MAY52" s="429"/>
      <c r="MAZ52" s="429"/>
      <c r="MBA52" s="429"/>
      <c r="MBB52" s="429"/>
      <c r="MBC52" s="429"/>
      <c r="MBD52" s="429"/>
      <c r="MBE52" s="429"/>
      <c r="MBF52" s="429"/>
      <c r="MBG52" s="429"/>
      <c r="MBH52" s="429"/>
      <c r="MBI52" s="429"/>
      <c r="MBJ52" s="429"/>
      <c r="MBK52" s="429"/>
      <c r="MBL52" s="429"/>
      <c r="MBM52" s="429"/>
      <c r="MBN52" s="429"/>
      <c r="MBO52" s="429"/>
      <c r="MBP52" s="429"/>
      <c r="MBQ52" s="429"/>
      <c r="MBR52" s="429"/>
      <c r="MBS52" s="429"/>
      <c r="MBT52" s="429"/>
      <c r="MBU52" s="429"/>
      <c r="MBV52" s="429"/>
      <c r="MBW52" s="429"/>
      <c r="MBX52" s="429"/>
      <c r="MBY52" s="429"/>
      <c r="MBZ52" s="429"/>
      <c r="MCA52" s="429"/>
      <c r="MCB52" s="429"/>
      <c r="MCC52" s="429"/>
      <c r="MCD52" s="429"/>
      <c r="MCE52" s="429"/>
      <c r="MCF52" s="429"/>
      <c r="MCG52" s="429"/>
      <c r="MCH52" s="429"/>
      <c r="MCI52" s="429"/>
      <c r="MCJ52" s="429"/>
      <c r="MCK52" s="429"/>
      <c r="MCL52" s="429"/>
      <c r="MCM52" s="429"/>
      <c r="MCN52" s="429"/>
      <c r="MCO52" s="429"/>
      <c r="MCP52" s="429"/>
      <c r="MCQ52" s="429"/>
      <c r="MCR52" s="429"/>
      <c r="MCS52" s="429"/>
      <c r="MCT52" s="429"/>
      <c r="MCU52" s="429"/>
      <c r="MCV52" s="429"/>
      <c r="MCW52" s="429"/>
      <c r="MCX52" s="429"/>
      <c r="MCY52" s="429"/>
      <c r="MCZ52" s="429"/>
      <c r="MDA52" s="429"/>
      <c r="MDB52" s="429"/>
      <c r="MDC52" s="429"/>
      <c r="MDD52" s="429"/>
      <c r="MDE52" s="429"/>
      <c r="MDF52" s="429"/>
      <c r="MDG52" s="429"/>
      <c r="MDH52" s="429"/>
      <c r="MDI52" s="429"/>
      <c r="MDJ52" s="429"/>
      <c r="MDK52" s="429"/>
      <c r="MDL52" s="429"/>
      <c r="MDM52" s="429"/>
      <c r="MDN52" s="429"/>
      <c r="MDO52" s="429"/>
      <c r="MDP52" s="429"/>
      <c r="MDQ52" s="429"/>
      <c r="MDR52" s="429"/>
      <c r="MDS52" s="429"/>
      <c r="MDT52" s="429"/>
      <c r="MDU52" s="429"/>
      <c r="MDV52" s="429"/>
      <c r="MDW52" s="429"/>
      <c r="MDX52" s="429"/>
      <c r="MDY52" s="429"/>
      <c r="MDZ52" s="429"/>
      <c r="MEA52" s="429"/>
      <c r="MEB52" s="429"/>
      <c r="MEC52" s="429"/>
      <c r="MED52" s="429"/>
      <c r="MEE52" s="429"/>
      <c r="MEF52" s="429"/>
      <c r="MEG52" s="429"/>
      <c r="MEH52" s="429"/>
      <c r="MEI52" s="429"/>
      <c r="MEJ52" s="429"/>
      <c r="MEK52" s="429"/>
      <c r="MEL52" s="429"/>
      <c r="MEM52" s="429"/>
      <c r="MEN52" s="429"/>
      <c r="MEO52" s="429"/>
      <c r="MEP52" s="429"/>
      <c r="MEQ52" s="429"/>
      <c r="MER52" s="429"/>
      <c r="MES52" s="429"/>
      <c r="MET52" s="429"/>
      <c r="MEU52" s="429"/>
      <c r="MEV52" s="429"/>
      <c r="MEW52" s="429"/>
      <c r="MEX52" s="429"/>
      <c r="MEY52" s="429"/>
      <c r="MEZ52" s="429"/>
      <c r="MFA52" s="429"/>
      <c r="MFB52" s="429"/>
      <c r="MFC52" s="429"/>
      <c r="MFD52" s="429"/>
      <c r="MFE52" s="429"/>
      <c r="MFF52" s="429"/>
      <c r="MFG52" s="429"/>
      <c r="MFH52" s="429"/>
      <c r="MFI52" s="429"/>
      <c r="MFJ52" s="429"/>
      <c r="MFK52" s="429"/>
      <c r="MFL52" s="429"/>
      <c r="MFM52" s="429"/>
      <c r="MFN52" s="429"/>
      <c r="MFO52" s="429"/>
      <c r="MFP52" s="429"/>
      <c r="MFQ52" s="429"/>
      <c r="MFR52" s="429"/>
      <c r="MFS52" s="429"/>
      <c r="MFT52" s="429"/>
      <c r="MFU52" s="429"/>
      <c r="MFV52" s="429"/>
      <c r="MFW52" s="429"/>
      <c r="MFX52" s="429"/>
      <c r="MFY52" s="429"/>
      <c r="MFZ52" s="429"/>
      <c r="MGA52" s="429"/>
      <c r="MGB52" s="429"/>
      <c r="MGC52" s="429"/>
      <c r="MGD52" s="429"/>
      <c r="MGE52" s="429"/>
      <c r="MGF52" s="429"/>
      <c r="MGG52" s="429"/>
      <c r="MGH52" s="429"/>
      <c r="MGI52" s="429"/>
      <c r="MGJ52" s="429"/>
      <c r="MGK52" s="429"/>
      <c r="MGL52" s="429"/>
      <c r="MGM52" s="429"/>
      <c r="MGN52" s="429"/>
      <c r="MGO52" s="429"/>
      <c r="MGP52" s="429"/>
      <c r="MGQ52" s="429"/>
      <c r="MGR52" s="429"/>
      <c r="MGS52" s="429"/>
      <c r="MGT52" s="429"/>
      <c r="MGU52" s="429"/>
      <c r="MGV52" s="429"/>
      <c r="MGW52" s="429"/>
      <c r="MGX52" s="429"/>
      <c r="MGY52" s="429"/>
      <c r="MGZ52" s="429"/>
      <c r="MHA52" s="429"/>
      <c r="MHB52" s="429"/>
      <c r="MHC52" s="429"/>
      <c r="MHD52" s="429"/>
      <c r="MHE52" s="429"/>
      <c r="MHF52" s="429"/>
      <c r="MHG52" s="429"/>
      <c r="MHH52" s="429"/>
      <c r="MHI52" s="429"/>
      <c r="MHJ52" s="429"/>
      <c r="MHK52" s="429"/>
      <c r="MHL52" s="429"/>
      <c r="MHM52" s="429"/>
      <c r="MHN52" s="429"/>
      <c r="MHO52" s="429"/>
      <c r="MHP52" s="429"/>
      <c r="MHQ52" s="429"/>
      <c r="MHR52" s="429"/>
      <c r="MHS52" s="429"/>
      <c r="MHT52" s="429"/>
      <c r="MHU52" s="429"/>
      <c r="MHV52" s="429"/>
      <c r="MHW52" s="429"/>
      <c r="MHX52" s="429"/>
      <c r="MHY52" s="429"/>
      <c r="MHZ52" s="429"/>
      <c r="MIA52" s="429"/>
      <c r="MIB52" s="429"/>
      <c r="MIC52" s="429"/>
      <c r="MID52" s="429"/>
      <c r="MIE52" s="429"/>
      <c r="MIF52" s="429"/>
      <c r="MIG52" s="429"/>
      <c r="MIH52" s="429"/>
      <c r="MII52" s="429"/>
      <c r="MIJ52" s="429"/>
      <c r="MIK52" s="429"/>
      <c r="MIL52" s="429"/>
      <c r="MIM52" s="429"/>
      <c r="MIN52" s="429"/>
      <c r="MIO52" s="429"/>
      <c r="MIP52" s="429"/>
      <c r="MIQ52" s="429"/>
      <c r="MIR52" s="429"/>
      <c r="MIS52" s="429"/>
      <c r="MIT52" s="429"/>
      <c r="MIU52" s="429"/>
      <c r="MIV52" s="429"/>
      <c r="MIW52" s="429"/>
      <c r="MIX52" s="429"/>
      <c r="MIY52" s="429"/>
      <c r="MIZ52" s="429"/>
      <c r="MJA52" s="429"/>
      <c r="MJB52" s="429"/>
      <c r="MJC52" s="429"/>
      <c r="MJD52" s="429"/>
      <c r="MJE52" s="429"/>
      <c r="MJF52" s="429"/>
      <c r="MJG52" s="429"/>
      <c r="MJH52" s="429"/>
      <c r="MJI52" s="429"/>
      <c r="MJJ52" s="429"/>
      <c r="MJK52" s="429"/>
      <c r="MJL52" s="429"/>
      <c r="MJM52" s="429"/>
      <c r="MJN52" s="429"/>
      <c r="MJO52" s="429"/>
      <c r="MJP52" s="429"/>
      <c r="MJQ52" s="429"/>
      <c r="MJR52" s="429"/>
      <c r="MJS52" s="429"/>
      <c r="MJT52" s="429"/>
      <c r="MJU52" s="429"/>
      <c r="MJV52" s="429"/>
      <c r="MJW52" s="429"/>
      <c r="MJX52" s="429"/>
      <c r="MJY52" s="429"/>
      <c r="MJZ52" s="429"/>
      <c r="MKA52" s="429"/>
      <c r="MKB52" s="429"/>
      <c r="MKC52" s="429"/>
      <c r="MKD52" s="429"/>
      <c r="MKE52" s="429"/>
      <c r="MKF52" s="429"/>
      <c r="MKG52" s="429"/>
      <c r="MKH52" s="429"/>
      <c r="MKI52" s="429"/>
      <c r="MKJ52" s="429"/>
      <c r="MKK52" s="429"/>
      <c r="MKL52" s="429"/>
      <c r="MKM52" s="429"/>
      <c r="MKN52" s="429"/>
      <c r="MKO52" s="429"/>
      <c r="MKP52" s="429"/>
      <c r="MKQ52" s="429"/>
      <c r="MKR52" s="429"/>
      <c r="MKS52" s="429"/>
      <c r="MKT52" s="429"/>
      <c r="MKU52" s="429"/>
      <c r="MKV52" s="429"/>
      <c r="MKW52" s="429"/>
      <c r="MKX52" s="429"/>
      <c r="MKY52" s="429"/>
      <c r="MKZ52" s="429"/>
      <c r="MLA52" s="429"/>
      <c r="MLB52" s="429"/>
      <c r="MLC52" s="429"/>
      <c r="MLD52" s="429"/>
      <c r="MLE52" s="429"/>
      <c r="MLF52" s="429"/>
      <c r="MLG52" s="429"/>
      <c r="MLH52" s="429"/>
      <c r="MLI52" s="429"/>
      <c r="MLJ52" s="429"/>
      <c r="MLK52" s="429"/>
      <c r="MLL52" s="429"/>
      <c r="MLM52" s="429"/>
      <c r="MLN52" s="429"/>
      <c r="MLO52" s="429"/>
      <c r="MLP52" s="429"/>
      <c r="MLQ52" s="429"/>
      <c r="MLR52" s="429"/>
      <c r="MLS52" s="429"/>
      <c r="MLT52" s="429"/>
      <c r="MLU52" s="429"/>
      <c r="MLV52" s="429"/>
      <c r="MLW52" s="429"/>
      <c r="MLX52" s="429"/>
      <c r="MLY52" s="429"/>
      <c r="MLZ52" s="429"/>
      <c r="MMA52" s="429"/>
      <c r="MMB52" s="429"/>
      <c r="MMC52" s="429"/>
      <c r="MMD52" s="429"/>
      <c r="MME52" s="429"/>
      <c r="MMF52" s="429"/>
      <c r="MMG52" s="429"/>
      <c r="MMH52" s="429"/>
      <c r="MMI52" s="429"/>
      <c r="MMJ52" s="429"/>
      <c r="MMK52" s="429"/>
      <c r="MML52" s="429"/>
      <c r="MMM52" s="429"/>
      <c r="MMN52" s="429"/>
      <c r="MMO52" s="429"/>
      <c r="MMP52" s="429"/>
      <c r="MMQ52" s="429"/>
      <c r="MMR52" s="429"/>
      <c r="MMS52" s="429"/>
      <c r="MMT52" s="429"/>
      <c r="MMU52" s="429"/>
      <c r="MMV52" s="429"/>
      <c r="MMW52" s="429"/>
      <c r="MMX52" s="429"/>
      <c r="MMY52" s="429"/>
      <c r="MMZ52" s="429"/>
      <c r="MNA52" s="429"/>
      <c r="MNB52" s="429"/>
      <c r="MNC52" s="429"/>
      <c r="MND52" s="429"/>
      <c r="MNE52" s="429"/>
      <c r="MNF52" s="429"/>
      <c r="MNG52" s="429"/>
      <c r="MNH52" s="429"/>
      <c r="MNI52" s="429"/>
      <c r="MNJ52" s="429"/>
      <c r="MNK52" s="429"/>
      <c r="MNL52" s="429"/>
      <c r="MNM52" s="429"/>
      <c r="MNN52" s="429"/>
      <c r="MNO52" s="429"/>
      <c r="MNP52" s="429"/>
      <c r="MNQ52" s="429"/>
      <c r="MNR52" s="429"/>
      <c r="MNS52" s="429"/>
      <c r="MNT52" s="429"/>
      <c r="MNU52" s="429"/>
      <c r="MNV52" s="429"/>
      <c r="MNW52" s="429"/>
      <c r="MNX52" s="429"/>
      <c r="MNY52" s="429"/>
      <c r="MNZ52" s="429"/>
      <c r="MOA52" s="429"/>
      <c r="MOB52" s="429"/>
      <c r="MOC52" s="429"/>
      <c r="MOD52" s="429"/>
      <c r="MOE52" s="429"/>
      <c r="MOF52" s="429"/>
      <c r="MOG52" s="429"/>
      <c r="MOH52" s="429"/>
      <c r="MOI52" s="429"/>
      <c r="MOJ52" s="429"/>
      <c r="MOK52" s="429"/>
      <c r="MOL52" s="429"/>
      <c r="MOM52" s="429"/>
      <c r="MON52" s="429"/>
      <c r="MOO52" s="429"/>
      <c r="MOP52" s="429"/>
      <c r="MOQ52" s="429"/>
      <c r="MOR52" s="429"/>
      <c r="MOS52" s="429"/>
      <c r="MOT52" s="429"/>
      <c r="MOU52" s="429"/>
      <c r="MOV52" s="429"/>
      <c r="MOW52" s="429"/>
      <c r="MOX52" s="429"/>
      <c r="MOY52" s="429"/>
      <c r="MOZ52" s="429"/>
      <c r="MPA52" s="429"/>
      <c r="MPB52" s="429"/>
      <c r="MPC52" s="429"/>
      <c r="MPD52" s="429"/>
      <c r="MPE52" s="429"/>
      <c r="MPF52" s="429"/>
      <c r="MPG52" s="429"/>
      <c r="MPH52" s="429"/>
      <c r="MPI52" s="429"/>
      <c r="MPJ52" s="429"/>
      <c r="MPK52" s="429"/>
      <c r="MPL52" s="429"/>
      <c r="MPM52" s="429"/>
      <c r="MPN52" s="429"/>
      <c r="MPO52" s="429"/>
      <c r="MPP52" s="429"/>
      <c r="MPQ52" s="429"/>
      <c r="MPR52" s="429"/>
      <c r="MPS52" s="429"/>
      <c r="MPT52" s="429"/>
      <c r="MPU52" s="429"/>
      <c r="MPV52" s="429"/>
      <c r="MPW52" s="429"/>
      <c r="MPX52" s="429"/>
      <c r="MPY52" s="429"/>
      <c r="MPZ52" s="429"/>
      <c r="MQA52" s="429"/>
      <c r="MQB52" s="429"/>
      <c r="MQC52" s="429"/>
      <c r="MQD52" s="429"/>
      <c r="MQE52" s="429"/>
      <c r="MQF52" s="429"/>
      <c r="MQG52" s="429"/>
      <c r="MQH52" s="429"/>
      <c r="MQI52" s="429"/>
      <c r="MQJ52" s="429"/>
      <c r="MQK52" s="429"/>
      <c r="MQL52" s="429"/>
      <c r="MQM52" s="429"/>
      <c r="MQN52" s="429"/>
      <c r="MQO52" s="429"/>
      <c r="MQP52" s="429"/>
      <c r="MQQ52" s="429"/>
      <c r="MQR52" s="429"/>
      <c r="MQS52" s="429"/>
      <c r="MQT52" s="429"/>
      <c r="MQU52" s="429"/>
      <c r="MQV52" s="429"/>
      <c r="MQW52" s="429"/>
      <c r="MQX52" s="429"/>
      <c r="MQY52" s="429"/>
      <c r="MQZ52" s="429"/>
      <c r="MRA52" s="429"/>
      <c r="MRB52" s="429"/>
      <c r="MRC52" s="429"/>
      <c r="MRD52" s="429"/>
      <c r="MRE52" s="429"/>
      <c r="MRF52" s="429"/>
      <c r="MRG52" s="429"/>
      <c r="MRH52" s="429"/>
      <c r="MRI52" s="429"/>
      <c r="MRJ52" s="429"/>
      <c r="MRK52" s="429"/>
      <c r="MRL52" s="429"/>
      <c r="MRM52" s="429"/>
      <c r="MRN52" s="429"/>
      <c r="MRO52" s="429"/>
      <c r="MRP52" s="429"/>
      <c r="MRQ52" s="429"/>
      <c r="MRR52" s="429"/>
      <c r="MRS52" s="429"/>
      <c r="MRT52" s="429"/>
      <c r="MRU52" s="429"/>
      <c r="MRV52" s="429"/>
      <c r="MRW52" s="429"/>
      <c r="MRX52" s="429"/>
      <c r="MRY52" s="429"/>
      <c r="MRZ52" s="429"/>
      <c r="MSA52" s="429"/>
      <c r="MSB52" s="429"/>
      <c r="MSC52" s="429"/>
      <c r="MSD52" s="429"/>
      <c r="MSE52" s="429"/>
      <c r="MSF52" s="429"/>
      <c r="MSG52" s="429"/>
      <c r="MSH52" s="429"/>
      <c r="MSI52" s="429"/>
      <c r="MSJ52" s="429"/>
      <c r="MSK52" s="429"/>
      <c r="MSL52" s="429"/>
      <c r="MSM52" s="429"/>
      <c r="MSN52" s="429"/>
      <c r="MSO52" s="429"/>
      <c r="MSP52" s="429"/>
      <c r="MSQ52" s="429"/>
      <c r="MSR52" s="429"/>
      <c r="MSS52" s="429"/>
      <c r="MST52" s="429"/>
      <c r="MSU52" s="429"/>
      <c r="MSV52" s="429"/>
      <c r="MSW52" s="429"/>
      <c r="MSX52" s="429"/>
      <c r="MSY52" s="429"/>
      <c r="MSZ52" s="429"/>
      <c r="MTA52" s="429"/>
      <c r="MTB52" s="429"/>
      <c r="MTC52" s="429"/>
      <c r="MTD52" s="429"/>
      <c r="MTE52" s="429"/>
      <c r="MTF52" s="429"/>
      <c r="MTG52" s="429"/>
      <c r="MTH52" s="429"/>
      <c r="MTI52" s="429"/>
      <c r="MTJ52" s="429"/>
      <c r="MTK52" s="429"/>
      <c r="MTL52" s="429"/>
      <c r="MTM52" s="429"/>
      <c r="MTN52" s="429"/>
      <c r="MTO52" s="429"/>
      <c r="MTP52" s="429"/>
      <c r="MTQ52" s="429"/>
      <c r="MTR52" s="429"/>
      <c r="MTS52" s="429"/>
      <c r="MTT52" s="429"/>
      <c r="MTU52" s="429"/>
      <c r="MTV52" s="429"/>
      <c r="MTW52" s="429"/>
      <c r="MTX52" s="429"/>
      <c r="MTY52" s="429"/>
      <c r="MTZ52" s="429"/>
      <c r="MUA52" s="429"/>
      <c r="MUB52" s="429"/>
      <c r="MUC52" s="429"/>
      <c r="MUD52" s="429"/>
      <c r="MUE52" s="429"/>
      <c r="MUF52" s="429"/>
      <c r="MUG52" s="429"/>
      <c r="MUH52" s="429"/>
      <c r="MUI52" s="429"/>
      <c r="MUJ52" s="429"/>
      <c r="MUK52" s="429"/>
      <c r="MUL52" s="429"/>
      <c r="MUM52" s="429"/>
      <c r="MUN52" s="429"/>
      <c r="MUO52" s="429"/>
      <c r="MUP52" s="429"/>
      <c r="MUQ52" s="429"/>
      <c r="MUR52" s="429"/>
      <c r="MUS52" s="429"/>
      <c r="MUT52" s="429"/>
      <c r="MUU52" s="429"/>
      <c r="MUV52" s="429"/>
      <c r="MUW52" s="429"/>
      <c r="MUX52" s="429"/>
      <c r="MUY52" s="429"/>
      <c r="MUZ52" s="429"/>
      <c r="MVA52" s="429"/>
      <c r="MVB52" s="429"/>
      <c r="MVC52" s="429"/>
      <c r="MVD52" s="429"/>
      <c r="MVE52" s="429"/>
      <c r="MVF52" s="429"/>
      <c r="MVG52" s="429"/>
      <c r="MVH52" s="429"/>
      <c r="MVI52" s="429"/>
      <c r="MVJ52" s="429"/>
      <c r="MVK52" s="429"/>
      <c r="MVL52" s="429"/>
      <c r="MVM52" s="429"/>
      <c r="MVN52" s="429"/>
      <c r="MVO52" s="429"/>
      <c r="MVP52" s="429"/>
      <c r="MVQ52" s="429"/>
      <c r="MVR52" s="429"/>
      <c r="MVS52" s="429"/>
      <c r="MVT52" s="429"/>
      <c r="MVU52" s="429"/>
      <c r="MVV52" s="429"/>
      <c r="MVW52" s="429"/>
      <c r="MVX52" s="429"/>
      <c r="MVY52" s="429"/>
      <c r="MVZ52" s="429"/>
      <c r="MWA52" s="429"/>
      <c r="MWB52" s="429"/>
      <c r="MWC52" s="429"/>
      <c r="MWD52" s="429"/>
      <c r="MWE52" s="429"/>
      <c r="MWF52" s="429"/>
      <c r="MWG52" s="429"/>
      <c r="MWH52" s="429"/>
      <c r="MWI52" s="429"/>
      <c r="MWJ52" s="429"/>
      <c r="MWK52" s="429"/>
      <c r="MWL52" s="429"/>
      <c r="MWM52" s="429"/>
      <c r="MWN52" s="429"/>
      <c r="MWO52" s="429"/>
      <c r="MWP52" s="429"/>
      <c r="MWQ52" s="429"/>
      <c r="MWR52" s="429"/>
      <c r="MWS52" s="429"/>
      <c r="MWT52" s="429"/>
      <c r="MWU52" s="429"/>
      <c r="MWV52" s="429"/>
      <c r="MWW52" s="429"/>
      <c r="MWX52" s="429"/>
      <c r="MWY52" s="429"/>
      <c r="MWZ52" s="429"/>
      <c r="MXA52" s="429"/>
      <c r="MXB52" s="429"/>
      <c r="MXC52" s="429"/>
      <c r="MXD52" s="429"/>
      <c r="MXE52" s="429"/>
      <c r="MXF52" s="429"/>
      <c r="MXG52" s="429"/>
      <c r="MXH52" s="429"/>
      <c r="MXI52" s="429"/>
      <c r="MXJ52" s="429"/>
      <c r="MXK52" s="429"/>
      <c r="MXL52" s="429"/>
      <c r="MXM52" s="429"/>
      <c r="MXN52" s="429"/>
      <c r="MXO52" s="429"/>
      <c r="MXP52" s="429"/>
      <c r="MXQ52" s="429"/>
      <c r="MXR52" s="429"/>
      <c r="MXS52" s="429"/>
      <c r="MXT52" s="429"/>
      <c r="MXU52" s="429"/>
      <c r="MXV52" s="429"/>
      <c r="MXW52" s="429"/>
      <c r="MXX52" s="429"/>
      <c r="MXY52" s="429"/>
      <c r="MXZ52" s="429"/>
      <c r="MYA52" s="429"/>
      <c r="MYB52" s="429"/>
      <c r="MYC52" s="429"/>
      <c r="MYD52" s="429"/>
      <c r="MYE52" s="429"/>
      <c r="MYF52" s="429"/>
      <c r="MYG52" s="429"/>
      <c r="MYH52" s="429"/>
      <c r="MYI52" s="429"/>
      <c r="MYJ52" s="429"/>
      <c r="MYK52" s="429"/>
      <c r="MYL52" s="429"/>
      <c r="MYM52" s="429"/>
      <c r="MYN52" s="429"/>
      <c r="MYO52" s="429"/>
      <c r="MYP52" s="429"/>
      <c r="MYQ52" s="429"/>
      <c r="MYR52" s="429"/>
      <c r="MYS52" s="429"/>
      <c r="MYT52" s="429"/>
      <c r="MYU52" s="429"/>
      <c r="MYV52" s="429"/>
      <c r="MYW52" s="429"/>
      <c r="MYX52" s="429"/>
      <c r="MYY52" s="429"/>
      <c r="MYZ52" s="429"/>
      <c r="MZA52" s="429"/>
      <c r="MZB52" s="429"/>
      <c r="MZC52" s="429"/>
      <c r="MZD52" s="429"/>
      <c r="MZE52" s="429"/>
      <c r="MZF52" s="429"/>
      <c r="MZG52" s="429"/>
      <c r="MZH52" s="429"/>
      <c r="MZI52" s="429"/>
      <c r="MZJ52" s="429"/>
      <c r="MZK52" s="429"/>
      <c r="MZL52" s="429"/>
      <c r="MZM52" s="429"/>
      <c r="MZN52" s="429"/>
      <c r="MZO52" s="429"/>
      <c r="MZP52" s="429"/>
      <c r="MZQ52" s="429"/>
      <c r="MZR52" s="429"/>
      <c r="MZS52" s="429"/>
      <c r="MZT52" s="429"/>
      <c r="MZU52" s="429"/>
      <c r="MZV52" s="429"/>
      <c r="MZW52" s="429"/>
      <c r="MZX52" s="429"/>
      <c r="MZY52" s="429"/>
      <c r="MZZ52" s="429"/>
      <c r="NAA52" s="429"/>
      <c r="NAB52" s="429"/>
      <c r="NAC52" s="429"/>
      <c r="NAD52" s="429"/>
      <c r="NAE52" s="429"/>
      <c r="NAF52" s="429"/>
      <c r="NAG52" s="429"/>
      <c r="NAH52" s="429"/>
      <c r="NAI52" s="429"/>
      <c r="NAJ52" s="429"/>
      <c r="NAK52" s="429"/>
      <c r="NAL52" s="429"/>
      <c r="NAM52" s="429"/>
      <c r="NAN52" s="429"/>
      <c r="NAO52" s="429"/>
      <c r="NAP52" s="429"/>
      <c r="NAQ52" s="429"/>
      <c r="NAR52" s="429"/>
      <c r="NAS52" s="429"/>
      <c r="NAT52" s="429"/>
      <c r="NAU52" s="429"/>
      <c r="NAV52" s="429"/>
      <c r="NAW52" s="429"/>
      <c r="NAX52" s="429"/>
      <c r="NAY52" s="429"/>
      <c r="NAZ52" s="429"/>
      <c r="NBA52" s="429"/>
      <c r="NBB52" s="429"/>
      <c r="NBC52" s="429"/>
      <c r="NBD52" s="429"/>
      <c r="NBE52" s="429"/>
      <c r="NBF52" s="429"/>
      <c r="NBG52" s="429"/>
      <c r="NBH52" s="429"/>
      <c r="NBI52" s="429"/>
      <c r="NBJ52" s="429"/>
      <c r="NBK52" s="429"/>
      <c r="NBL52" s="429"/>
      <c r="NBM52" s="429"/>
      <c r="NBN52" s="429"/>
      <c r="NBO52" s="429"/>
      <c r="NBP52" s="429"/>
      <c r="NBQ52" s="429"/>
      <c r="NBR52" s="429"/>
      <c r="NBS52" s="429"/>
      <c r="NBT52" s="429"/>
      <c r="NBU52" s="429"/>
      <c r="NBV52" s="429"/>
      <c r="NBW52" s="429"/>
      <c r="NBX52" s="429"/>
      <c r="NBY52" s="429"/>
      <c r="NBZ52" s="429"/>
      <c r="NCA52" s="429"/>
      <c r="NCB52" s="429"/>
      <c r="NCC52" s="429"/>
      <c r="NCD52" s="429"/>
      <c r="NCE52" s="429"/>
      <c r="NCF52" s="429"/>
      <c r="NCG52" s="429"/>
      <c r="NCH52" s="429"/>
      <c r="NCI52" s="429"/>
      <c r="NCJ52" s="429"/>
      <c r="NCK52" s="429"/>
      <c r="NCL52" s="429"/>
      <c r="NCM52" s="429"/>
      <c r="NCN52" s="429"/>
      <c r="NCO52" s="429"/>
      <c r="NCP52" s="429"/>
      <c r="NCQ52" s="429"/>
      <c r="NCR52" s="429"/>
      <c r="NCS52" s="429"/>
      <c r="NCT52" s="429"/>
      <c r="NCU52" s="429"/>
      <c r="NCV52" s="429"/>
      <c r="NCW52" s="429"/>
      <c r="NCX52" s="429"/>
      <c r="NCY52" s="429"/>
      <c r="NCZ52" s="429"/>
      <c r="NDA52" s="429"/>
      <c r="NDB52" s="429"/>
      <c r="NDC52" s="429"/>
      <c r="NDD52" s="429"/>
      <c r="NDE52" s="429"/>
      <c r="NDF52" s="429"/>
      <c r="NDG52" s="429"/>
      <c r="NDH52" s="429"/>
      <c r="NDI52" s="429"/>
      <c r="NDJ52" s="429"/>
      <c r="NDK52" s="429"/>
      <c r="NDL52" s="429"/>
      <c r="NDM52" s="429"/>
      <c r="NDN52" s="429"/>
      <c r="NDO52" s="429"/>
      <c r="NDP52" s="429"/>
      <c r="NDQ52" s="429"/>
      <c r="NDR52" s="429"/>
      <c r="NDS52" s="429"/>
      <c r="NDT52" s="429"/>
      <c r="NDU52" s="429"/>
      <c r="NDV52" s="429"/>
      <c r="NDW52" s="429"/>
      <c r="NDX52" s="429"/>
      <c r="NDY52" s="429"/>
      <c r="NDZ52" s="429"/>
      <c r="NEA52" s="429"/>
      <c r="NEB52" s="429"/>
      <c r="NEC52" s="429"/>
      <c r="NED52" s="429"/>
      <c r="NEE52" s="429"/>
      <c r="NEF52" s="429"/>
      <c r="NEG52" s="429"/>
      <c r="NEH52" s="429"/>
      <c r="NEI52" s="429"/>
      <c r="NEJ52" s="429"/>
      <c r="NEK52" s="429"/>
      <c r="NEL52" s="429"/>
      <c r="NEM52" s="429"/>
      <c r="NEN52" s="429"/>
      <c r="NEO52" s="429"/>
      <c r="NEP52" s="429"/>
      <c r="NEQ52" s="429"/>
      <c r="NER52" s="429"/>
      <c r="NES52" s="429"/>
      <c r="NET52" s="429"/>
      <c r="NEU52" s="429"/>
      <c r="NEV52" s="429"/>
      <c r="NEW52" s="429"/>
      <c r="NEX52" s="429"/>
      <c r="NEY52" s="429"/>
      <c r="NEZ52" s="429"/>
      <c r="NFA52" s="429"/>
      <c r="NFB52" s="429"/>
      <c r="NFC52" s="429"/>
      <c r="NFD52" s="429"/>
      <c r="NFE52" s="429"/>
      <c r="NFF52" s="429"/>
      <c r="NFG52" s="429"/>
      <c r="NFH52" s="429"/>
      <c r="NFI52" s="429"/>
      <c r="NFJ52" s="429"/>
      <c r="NFK52" s="429"/>
      <c r="NFL52" s="429"/>
      <c r="NFM52" s="429"/>
      <c r="NFN52" s="429"/>
      <c r="NFO52" s="429"/>
      <c r="NFP52" s="429"/>
      <c r="NFQ52" s="429"/>
      <c r="NFR52" s="429"/>
      <c r="NFS52" s="429"/>
      <c r="NFT52" s="429"/>
      <c r="NFU52" s="429"/>
      <c r="NFV52" s="429"/>
      <c r="NFW52" s="429"/>
      <c r="NFX52" s="429"/>
      <c r="NFY52" s="429"/>
      <c r="NFZ52" s="429"/>
      <c r="NGA52" s="429"/>
      <c r="NGB52" s="429"/>
      <c r="NGC52" s="429"/>
      <c r="NGD52" s="429"/>
      <c r="NGE52" s="429"/>
      <c r="NGF52" s="429"/>
      <c r="NGG52" s="429"/>
      <c r="NGH52" s="429"/>
      <c r="NGI52" s="429"/>
      <c r="NGJ52" s="429"/>
      <c r="NGK52" s="429"/>
      <c r="NGL52" s="429"/>
      <c r="NGM52" s="429"/>
      <c r="NGN52" s="429"/>
      <c r="NGO52" s="429"/>
      <c r="NGP52" s="429"/>
      <c r="NGQ52" s="429"/>
      <c r="NGR52" s="429"/>
      <c r="NGS52" s="429"/>
      <c r="NGT52" s="429"/>
      <c r="NGU52" s="429"/>
      <c r="NGV52" s="429"/>
      <c r="NGW52" s="429"/>
      <c r="NGX52" s="429"/>
      <c r="NGY52" s="429"/>
      <c r="NGZ52" s="429"/>
      <c r="NHA52" s="429"/>
      <c r="NHB52" s="429"/>
      <c r="NHC52" s="429"/>
      <c r="NHD52" s="429"/>
      <c r="NHE52" s="429"/>
      <c r="NHF52" s="429"/>
      <c r="NHG52" s="429"/>
      <c r="NHH52" s="429"/>
      <c r="NHI52" s="429"/>
      <c r="NHJ52" s="429"/>
      <c r="NHK52" s="429"/>
      <c r="NHL52" s="429"/>
      <c r="NHM52" s="429"/>
      <c r="NHN52" s="429"/>
      <c r="NHO52" s="429"/>
      <c r="NHP52" s="429"/>
      <c r="NHQ52" s="429"/>
      <c r="NHR52" s="429"/>
      <c r="NHS52" s="429"/>
      <c r="NHT52" s="429"/>
      <c r="NHU52" s="429"/>
      <c r="NHV52" s="429"/>
      <c r="NHW52" s="429"/>
      <c r="NHX52" s="429"/>
      <c r="NHY52" s="429"/>
      <c r="NHZ52" s="429"/>
      <c r="NIA52" s="429"/>
      <c r="NIB52" s="429"/>
      <c r="NIC52" s="429"/>
      <c r="NID52" s="429"/>
      <c r="NIE52" s="429"/>
      <c r="NIF52" s="429"/>
      <c r="NIG52" s="429"/>
      <c r="NIH52" s="429"/>
      <c r="NII52" s="429"/>
      <c r="NIJ52" s="429"/>
      <c r="NIK52" s="429"/>
      <c r="NIL52" s="429"/>
      <c r="NIM52" s="429"/>
      <c r="NIN52" s="429"/>
      <c r="NIO52" s="429"/>
      <c r="NIP52" s="429"/>
      <c r="NIQ52" s="429"/>
      <c r="NIR52" s="429"/>
      <c r="NIS52" s="429"/>
      <c r="NIT52" s="429"/>
      <c r="NIU52" s="429"/>
      <c r="NIV52" s="429"/>
      <c r="NIW52" s="429"/>
      <c r="NIX52" s="429"/>
      <c r="NIY52" s="429"/>
      <c r="NIZ52" s="429"/>
      <c r="NJA52" s="429"/>
      <c r="NJB52" s="429"/>
      <c r="NJC52" s="429"/>
      <c r="NJD52" s="429"/>
      <c r="NJE52" s="429"/>
      <c r="NJF52" s="429"/>
      <c r="NJG52" s="429"/>
      <c r="NJH52" s="429"/>
      <c r="NJI52" s="429"/>
      <c r="NJJ52" s="429"/>
      <c r="NJK52" s="429"/>
      <c r="NJL52" s="429"/>
      <c r="NJM52" s="429"/>
      <c r="NJN52" s="429"/>
      <c r="NJO52" s="429"/>
      <c r="NJP52" s="429"/>
      <c r="NJQ52" s="429"/>
      <c r="NJR52" s="429"/>
      <c r="NJS52" s="429"/>
      <c r="NJT52" s="429"/>
      <c r="NJU52" s="429"/>
      <c r="NJV52" s="429"/>
      <c r="NJW52" s="429"/>
      <c r="NJX52" s="429"/>
      <c r="NJY52" s="429"/>
      <c r="NJZ52" s="429"/>
      <c r="NKA52" s="429"/>
      <c r="NKB52" s="429"/>
      <c r="NKC52" s="429"/>
      <c r="NKD52" s="429"/>
      <c r="NKE52" s="429"/>
      <c r="NKF52" s="429"/>
      <c r="NKG52" s="429"/>
      <c r="NKH52" s="429"/>
      <c r="NKI52" s="429"/>
      <c r="NKJ52" s="429"/>
      <c r="NKK52" s="429"/>
      <c r="NKL52" s="429"/>
      <c r="NKM52" s="429"/>
      <c r="NKN52" s="429"/>
      <c r="NKO52" s="429"/>
      <c r="NKP52" s="429"/>
      <c r="NKQ52" s="429"/>
      <c r="NKR52" s="429"/>
      <c r="NKS52" s="429"/>
      <c r="NKT52" s="429"/>
      <c r="NKU52" s="429"/>
      <c r="NKV52" s="429"/>
      <c r="NKW52" s="429"/>
      <c r="NKX52" s="429"/>
      <c r="NKY52" s="429"/>
      <c r="NKZ52" s="429"/>
      <c r="NLA52" s="429"/>
      <c r="NLB52" s="429"/>
      <c r="NLC52" s="429"/>
      <c r="NLD52" s="429"/>
      <c r="NLE52" s="429"/>
      <c r="NLF52" s="429"/>
      <c r="NLG52" s="429"/>
      <c r="NLH52" s="429"/>
      <c r="NLI52" s="429"/>
      <c r="NLJ52" s="429"/>
      <c r="NLK52" s="429"/>
      <c r="NLL52" s="429"/>
      <c r="NLM52" s="429"/>
      <c r="NLN52" s="429"/>
      <c r="NLO52" s="429"/>
      <c r="NLP52" s="429"/>
      <c r="NLQ52" s="429"/>
      <c r="NLR52" s="429"/>
      <c r="NLS52" s="429"/>
      <c r="NLT52" s="429"/>
      <c r="NLU52" s="429"/>
      <c r="NLV52" s="429"/>
      <c r="NLW52" s="429"/>
      <c r="NLX52" s="429"/>
      <c r="NLY52" s="429"/>
      <c r="NLZ52" s="429"/>
      <c r="NMA52" s="429"/>
      <c r="NMB52" s="429"/>
      <c r="NMC52" s="429"/>
      <c r="NMD52" s="429"/>
      <c r="NME52" s="429"/>
      <c r="NMF52" s="429"/>
      <c r="NMG52" s="429"/>
      <c r="NMH52" s="429"/>
      <c r="NMI52" s="429"/>
      <c r="NMJ52" s="429"/>
      <c r="NMK52" s="429"/>
      <c r="NML52" s="429"/>
      <c r="NMM52" s="429"/>
      <c r="NMN52" s="429"/>
      <c r="NMO52" s="429"/>
      <c r="NMP52" s="429"/>
      <c r="NMQ52" s="429"/>
      <c r="NMR52" s="429"/>
      <c r="NMS52" s="429"/>
      <c r="NMT52" s="429"/>
      <c r="NMU52" s="429"/>
      <c r="NMV52" s="429"/>
      <c r="NMW52" s="429"/>
      <c r="NMX52" s="429"/>
      <c r="NMY52" s="429"/>
      <c r="NMZ52" s="429"/>
      <c r="NNA52" s="429"/>
      <c r="NNB52" s="429"/>
      <c r="NNC52" s="429"/>
      <c r="NND52" s="429"/>
      <c r="NNE52" s="429"/>
      <c r="NNF52" s="429"/>
      <c r="NNG52" s="429"/>
      <c r="NNH52" s="429"/>
      <c r="NNI52" s="429"/>
      <c r="NNJ52" s="429"/>
      <c r="NNK52" s="429"/>
      <c r="NNL52" s="429"/>
      <c r="NNM52" s="429"/>
      <c r="NNN52" s="429"/>
      <c r="NNO52" s="429"/>
      <c r="NNP52" s="429"/>
      <c r="NNQ52" s="429"/>
      <c r="NNR52" s="429"/>
      <c r="NNS52" s="429"/>
      <c r="NNT52" s="429"/>
      <c r="NNU52" s="429"/>
      <c r="NNV52" s="429"/>
      <c r="NNW52" s="429"/>
      <c r="NNX52" s="429"/>
      <c r="NNY52" s="429"/>
      <c r="NNZ52" s="429"/>
      <c r="NOA52" s="429"/>
      <c r="NOB52" s="429"/>
      <c r="NOC52" s="429"/>
      <c r="NOD52" s="429"/>
      <c r="NOE52" s="429"/>
      <c r="NOF52" s="429"/>
      <c r="NOG52" s="429"/>
      <c r="NOH52" s="429"/>
      <c r="NOI52" s="429"/>
      <c r="NOJ52" s="429"/>
      <c r="NOK52" s="429"/>
      <c r="NOL52" s="429"/>
      <c r="NOM52" s="429"/>
      <c r="NON52" s="429"/>
      <c r="NOO52" s="429"/>
      <c r="NOP52" s="429"/>
      <c r="NOQ52" s="429"/>
      <c r="NOR52" s="429"/>
      <c r="NOS52" s="429"/>
      <c r="NOT52" s="429"/>
      <c r="NOU52" s="429"/>
      <c r="NOV52" s="429"/>
      <c r="NOW52" s="429"/>
      <c r="NOX52" s="429"/>
      <c r="NOY52" s="429"/>
      <c r="NOZ52" s="429"/>
      <c r="NPA52" s="429"/>
      <c r="NPB52" s="429"/>
      <c r="NPC52" s="429"/>
      <c r="NPD52" s="429"/>
      <c r="NPE52" s="429"/>
      <c r="NPF52" s="429"/>
      <c r="NPG52" s="429"/>
      <c r="NPH52" s="429"/>
      <c r="NPI52" s="429"/>
      <c r="NPJ52" s="429"/>
      <c r="NPK52" s="429"/>
      <c r="NPL52" s="429"/>
      <c r="NPM52" s="429"/>
      <c r="NPN52" s="429"/>
      <c r="NPO52" s="429"/>
      <c r="NPP52" s="429"/>
      <c r="NPQ52" s="429"/>
      <c r="NPR52" s="429"/>
      <c r="NPS52" s="429"/>
      <c r="NPT52" s="429"/>
      <c r="NPU52" s="429"/>
      <c r="NPV52" s="429"/>
      <c r="NPW52" s="429"/>
      <c r="NPX52" s="429"/>
      <c r="NPY52" s="429"/>
      <c r="NPZ52" s="429"/>
      <c r="NQA52" s="429"/>
      <c r="NQB52" s="429"/>
      <c r="NQC52" s="429"/>
      <c r="NQD52" s="429"/>
      <c r="NQE52" s="429"/>
      <c r="NQF52" s="429"/>
      <c r="NQG52" s="429"/>
      <c r="NQH52" s="429"/>
      <c r="NQI52" s="429"/>
      <c r="NQJ52" s="429"/>
      <c r="NQK52" s="429"/>
      <c r="NQL52" s="429"/>
      <c r="NQM52" s="429"/>
      <c r="NQN52" s="429"/>
      <c r="NQO52" s="429"/>
      <c r="NQP52" s="429"/>
      <c r="NQQ52" s="429"/>
      <c r="NQR52" s="429"/>
      <c r="NQS52" s="429"/>
      <c r="NQT52" s="429"/>
      <c r="NQU52" s="429"/>
      <c r="NQV52" s="429"/>
      <c r="NQW52" s="429"/>
      <c r="NQX52" s="429"/>
      <c r="NQY52" s="429"/>
      <c r="NQZ52" s="429"/>
      <c r="NRA52" s="429"/>
      <c r="NRB52" s="429"/>
      <c r="NRC52" s="429"/>
      <c r="NRD52" s="429"/>
      <c r="NRE52" s="429"/>
      <c r="NRF52" s="429"/>
      <c r="NRG52" s="429"/>
      <c r="NRH52" s="429"/>
      <c r="NRI52" s="429"/>
      <c r="NRJ52" s="429"/>
      <c r="NRK52" s="429"/>
      <c r="NRL52" s="429"/>
      <c r="NRM52" s="429"/>
      <c r="NRN52" s="429"/>
      <c r="NRO52" s="429"/>
      <c r="NRP52" s="429"/>
      <c r="NRQ52" s="429"/>
      <c r="NRR52" s="429"/>
      <c r="NRS52" s="429"/>
      <c r="NRT52" s="429"/>
      <c r="NRU52" s="429"/>
      <c r="NRV52" s="429"/>
      <c r="NRW52" s="429"/>
      <c r="NRX52" s="429"/>
      <c r="NRY52" s="429"/>
      <c r="NRZ52" s="429"/>
      <c r="NSA52" s="429"/>
      <c r="NSB52" s="429"/>
      <c r="NSC52" s="429"/>
      <c r="NSD52" s="429"/>
      <c r="NSE52" s="429"/>
      <c r="NSF52" s="429"/>
      <c r="NSG52" s="429"/>
      <c r="NSH52" s="429"/>
      <c r="NSI52" s="429"/>
      <c r="NSJ52" s="429"/>
      <c r="NSK52" s="429"/>
      <c r="NSL52" s="429"/>
      <c r="NSM52" s="429"/>
      <c r="NSN52" s="429"/>
      <c r="NSO52" s="429"/>
      <c r="NSP52" s="429"/>
      <c r="NSQ52" s="429"/>
      <c r="NSR52" s="429"/>
      <c r="NSS52" s="429"/>
      <c r="NST52" s="429"/>
      <c r="NSU52" s="429"/>
      <c r="NSV52" s="429"/>
      <c r="NSW52" s="429"/>
      <c r="NSX52" s="429"/>
      <c r="NSY52" s="429"/>
      <c r="NSZ52" s="429"/>
      <c r="NTA52" s="429"/>
      <c r="NTB52" s="429"/>
      <c r="NTC52" s="429"/>
      <c r="NTD52" s="429"/>
      <c r="NTE52" s="429"/>
      <c r="NTF52" s="429"/>
      <c r="NTG52" s="429"/>
      <c r="NTH52" s="429"/>
      <c r="NTI52" s="429"/>
      <c r="NTJ52" s="429"/>
      <c r="NTK52" s="429"/>
      <c r="NTL52" s="429"/>
      <c r="NTM52" s="429"/>
      <c r="NTN52" s="429"/>
      <c r="NTO52" s="429"/>
      <c r="NTP52" s="429"/>
      <c r="NTQ52" s="429"/>
      <c r="NTR52" s="429"/>
      <c r="NTS52" s="429"/>
      <c r="NTT52" s="429"/>
      <c r="NTU52" s="429"/>
      <c r="NTV52" s="429"/>
      <c r="NTW52" s="429"/>
      <c r="NTX52" s="429"/>
      <c r="NTY52" s="429"/>
      <c r="NTZ52" s="429"/>
      <c r="NUA52" s="429"/>
      <c r="NUB52" s="429"/>
      <c r="NUC52" s="429"/>
      <c r="NUD52" s="429"/>
      <c r="NUE52" s="429"/>
      <c r="NUF52" s="429"/>
      <c r="NUG52" s="429"/>
      <c r="NUH52" s="429"/>
      <c r="NUI52" s="429"/>
      <c r="NUJ52" s="429"/>
      <c r="NUK52" s="429"/>
      <c r="NUL52" s="429"/>
      <c r="NUM52" s="429"/>
      <c r="NUN52" s="429"/>
      <c r="NUO52" s="429"/>
      <c r="NUP52" s="429"/>
      <c r="NUQ52" s="429"/>
      <c r="NUR52" s="429"/>
      <c r="NUS52" s="429"/>
      <c r="NUT52" s="429"/>
      <c r="NUU52" s="429"/>
      <c r="NUV52" s="429"/>
      <c r="NUW52" s="429"/>
      <c r="NUX52" s="429"/>
      <c r="NUY52" s="429"/>
      <c r="NUZ52" s="429"/>
      <c r="NVA52" s="429"/>
      <c r="NVB52" s="429"/>
      <c r="NVC52" s="429"/>
      <c r="NVD52" s="429"/>
      <c r="NVE52" s="429"/>
      <c r="NVF52" s="429"/>
      <c r="NVG52" s="429"/>
      <c r="NVH52" s="429"/>
      <c r="NVI52" s="429"/>
      <c r="NVJ52" s="429"/>
      <c r="NVK52" s="429"/>
      <c r="NVL52" s="429"/>
      <c r="NVM52" s="429"/>
      <c r="NVN52" s="429"/>
      <c r="NVO52" s="429"/>
      <c r="NVP52" s="429"/>
      <c r="NVQ52" s="429"/>
      <c r="NVR52" s="429"/>
      <c r="NVS52" s="429"/>
      <c r="NVT52" s="429"/>
      <c r="NVU52" s="429"/>
      <c r="NVV52" s="429"/>
      <c r="NVW52" s="429"/>
      <c r="NVX52" s="429"/>
      <c r="NVY52" s="429"/>
      <c r="NVZ52" s="429"/>
      <c r="NWA52" s="429"/>
      <c r="NWB52" s="429"/>
      <c r="NWC52" s="429"/>
      <c r="NWD52" s="429"/>
      <c r="NWE52" s="429"/>
      <c r="NWF52" s="429"/>
      <c r="NWG52" s="429"/>
      <c r="NWH52" s="429"/>
      <c r="NWI52" s="429"/>
      <c r="NWJ52" s="429"/>
      <c r="NWK52" s="429"/>
      <c r="NWL52" s="429"/>
      <c r="NWM52" s="429"/>
      <c r="NWN52" s="429"/>
      <c r="NWO52" s="429"/>
      <c r="NWP52" s="429"/>
      <c r="NWQ52" s="429"/>
      <c r="NWR52" s="429"/>
      <c r="NWS52" s="429"/>
      <c r="NWT52" s="429"/>
      <c r="NWU52" s="429"/>
      <c r="NWV52" s="429"/>
      <c r="NWW52" s="429"/>
      <c r="NWX52" s="429"/>
      <c r="NWY52" s="429"/>
      <c r="NWZ52" s="429"/>
      <c r="NXA52" s="429"/>
      <c r="NXB52" s="429"/>
      <c r="NXC52" s="429"/>
      <c r="NXD52" s="429"/>
      <c r="NXE52" s="429"/>
      <c r="NXF52" s="429"/>
      <c r="NXG52" s="429"/>
      <c r="NXH52" s="429"/>
      <c r="NXI52" s="429"/>
      <c r="NXJ52" s="429"/>
      <c r="NXK52" s="429"/>
      <c r="NXL52" s="429"/>
      <c r="NXM52" s="429"/>
      <c r="NXN52" s="429"/>
      <c r="NXO52" s="429"/>
      <c r="NXP52" s="429"/>
      <c r="NXQ52" s="429"/>
      <c r="NXR52" s="429"/>
      <c r="NXS52" s="429"/>
      <c r="NXT52" s="429"/>
      <c r="NXU52" s="429"/>
      <c r="NXV52" s="429"/>
      <c r="NXW52" s="429"/>
      <c r="NXX52" s="429"/>
      <c r="NXY52" s="429"/>
      <c r="NXZ52" s="429"/>
      <c r="NYA52" s="429"/>
      <c r="NYB52" s="429"/>
      <c r="NYC52" s="429"/>
      <c r="NYD52" s="429"/>
      <c r="NYE52" s="429"/>
      <c r="NYF52" s="429"/>
      <c r="NYG52" s="429"/>
      <c r="NYH52" s="429"/>
      <c r="NYI52" s="429"/>
      <c r="NYJ52" s="429"/>
      <c r="NYK52" s="429"/>
      <c r="NYL52" s="429"/>
      <c r="NYM52" s="429"/>
      <c r="NYN52" s="429"/>
      <c r="NYO52" s="429"/>
      <c r="NYP52" s="429"/>
      <c r="NYQ52" s="429"/>
      <c r="NYR52" s="429"/>
      <c r="NYS52" s="429"/>
      <c r="NYT52" s="429"/>
      <c r="NYU52" s="429"/>
      <c r="NYV52" s="429"/>
      <c r="NYW52" s="429"/>
      <c r="NYX52" s="429"/>
      <c r="NYY52" s="429"/>
      <c r="NYZ52" s="429"/>
      <c r="NZA52" s="429"/>
      <c r="NZB52" s="429"/>
      <c r="NZC52" s="429"/>
      <c r="NZD52" s="429"/>
      <c r="NZE52" s="429"/>
      <c r="NZF52" s="429"/>
      <c r="NZG52" s="429"/>
      <c r="NZH52" s="429"/>
      <c r="NZI52" s="429"/>
      <c r="NZJ52" s="429"/>
      <c r="NZK52" s="429"/>
      <c r="NZL52" s="429"/>
      <c r="NZM52" s="429"/>
      <c r="NZN52" s="429"/>
      <c r="NZO52" s="429"/>
      <c r="NZP52" s="429"/>
      <c r="NZQ52" s="429"/>
      <c r="NZR52" s="429"/>
      <c r="NZS52" s="429"/>
      <c r="NZT52" s="429"/>
      <c r="NZU52" s="429"/>
      <c r="NZV52" s="429"/>
      <c r="NZW52" s="429"/>
      <c r="NZX52" s="429"/>
      <c r="NZY52" s="429"/>
      <c r="NZZ52" s="429"/>
      <c r="OAA52" s="429"/>
      <c r="OAB52" s="429"/>
      <c r="OAC52" s="429"/>
      <c r="OAD52" s="429"/>
      <c r="OAE52" s="429"/>
      <c r="OAF52" s="429"/>
      <c r="OAG52" s="429"/>
      <c r="OAH52" s="429"/>
      <c r="OAI52" s="429"/>
      <c r="OAJ52" s="429"/>
      <c r="OAK52" s="429"/>
      <c r="OAL52" s="429"/>
      <c r="OAM52" s="429"/>
      <c r="OAN52" s="429"/>
      <c r="OAO52" s="429"/>
      <c r="OAP52" s="429"/>
      <c r="OAQ52" s="429"/>
      <c r="OAR52" s="429"/>
      <c r="OAS52" s="429"/>
      <c r="OAT52" s="429"/>
      <c r="OAU52" s="429"/>
      <c r="OAV52" s="429"/>
      <c r="OAW52" s="429"/>
      <c r="OAX52" s="429"/>
      <c r="OAY52" s="429"/>
      <c r="OAZ52" s="429"/>
      <c r="OBA52" s="429"/>
      <c r="OBB52" s="429"/>
      <c r="OBC52" s="429"/>
      <c r="OBD52" s="429"/>
      <c r="OBE52" s="429"/>
      <c r="OBF52" s="429"/>
      <c r="OBG52" s="429"/>
      <c r="OBH52" s="429"/>
      <c r="OBI52" s="429"/>
      <c r="OBJ52" s="429"/>
      <c r="OBK52" s="429"/>
      <c r="OBL52" s="429"/>
      <c r="OBM52" s="429"/>
      <c r="OBN52" s="429"/>
      <c r="OBO52" s="429"/>
      <c r="OBP52" s="429"/>
      <c r="OBQ52" s="429"/>
      <c r="OBR52" s="429"/>
      <c r="OBS52" s="429"/>
      <c r="OBT52" s="429"/>
      <c r="OBU52" s="429"/>
      <c r="OBV52" s="429"/>
      <c r="OBW52" s="429"/>
      <c r="OBX52" s="429"/>
      <c r="OBY52" s="429"/>
      <c r="OBZ52" s="429"/>
      <c r="OCA52" s="429"/>
      <c r="OCB52" s="429"/>
      <c r="OCC52" s="429"/>
      <c r="OCD52" s="429"/>
      <c r="OCE52" s="429"/>
      <c r="OCF52" s="429"/>
      <c r="OCG52" s="429"/>
      <c r="OCH52" s="429"/>
      <c r="OCI52" s="429"/>
      <c r="OCJ52" s="429"/>
      <c r="OCK52" s="429"/>
      <c r="OCL52" s="429"/>
      <c r="OCM52" s="429"/>
      <c r="OCN52" s="429"/>
      <c r="OCO52" s="429"/>
      <c r="OCP52" s="429"/>
      <c r="OCQ52" s="429"/>
      <c r="OCR52" s="429"/>
      <c r="OCS52" s="429"/>
      <c r="OCT52" s="429"/>
      <c r="OCU52" s="429"/>
      <c r="OCV52" s="429"/>
      <c r="OCW52" s="429"/>
      <c r="OCX52" s="429"/>
      <c r="OCY52" s="429"/>
      <c r="OCZ52" s="429"/>
      <c r="ODA52" s="429"/>
      <c r="ODB52" s="429"/>
      <c r="ODC52" s="429"/>
      <c r="ODD52" s="429"/>
      <c r="ODE52" s="429"/>
      <c r="ODF52" s="429"/>
      <c r="ODG52" s="429"/>
      <c r="ODH52" s="429"/>
      <c r="ODI52" s="429"/>
      <c r="ODJ52" s="429"/>
      <c r="ODK52" s="429"/>
      <c r="ODL52" s="429"/>
      <c r="ODM52" s="429"/>
      <c r="ODN52" s="429"/>
      <c r="ODO52" s="429"/>
      <c r="ODP52" s="429"/>
      <c r="ODQ52" s="429"/>
      <c r="ODR52" s="429"/>
      <c r="ODS52" s="429"/>
      <c r="ODT52" s="429"/>
      <c r="ODU52" s="429"/>
      <c r="ODV52" s="429"/>
      <c r="ODW52" s="429"/>
      <c r="ODX52" s="429"/>
      <c r="ODY52" s="429"/>
      <c r="ODZ52" s="429"/>
      <c r="OEA52" s="429"/>
      <c r="OEB52" s="429"/>
      <c r="OEC52" s="429"/>
      <c r="OED52" s="429"/>
      <c r="OEE52" s="429"/>
      <c r="OEF52" s="429"/>
      <c r="OEG52" s="429"/>
      <c r="OEH52" s="429"/>
      <c r="OEI52" s="429"/>
      <c r="OEJ52" s="429"/>
      <c r="OEK52" s="429"/>
      <c r="OEL52" s="429"/>
      <c r="OEM52" s="429"/>
      <c r="OEN52" s="429"/>
      <c r="OEO52" s="429"/>
      <c r="OEP52" s="429"/>
      <c r="OEQ52" s="429"/>
      <c r="OER52" s="429"/>
      <c r="OES52" s="429"/>
      <c r="OET52" s="429"/>
      <c r="OEU52" s="429"/>
      <c r="OEV52" s="429"/>
      <c r="OEW52" s="429"/>
      <c r="OEX52" s="429"/>
      <c r="OEY52" s="429"/>
      <c r="OEZ52" s="429"/>
      <c r="OFA52" s="429"/>
      <c r="OFB52" s="429"/>
      <c r="OFC52" s="429"/>
      <c r="OFD52" s="429"/>
      <c r="OFE52" s="429"/>
      <c r="OFF52" s="429"/>
      <c r="OFG52" s="429"/>
      <c r="OFH52" s="429"/>
      <c r="OFI52" s="429"/>
      <c r="OFJ52" s="429"/>
      <c r="OFK52" s="429"/>
      <c r="OFL52" s="429"/>
      <c r="OFM52" s="429"/>
      <c r="OFN52" s="429"/>
      <c r="OFO52" s="429"/>
      <c r="OFP52" s="429"/>
      <c r="OFQ52" s="429"/>
      <c r="OFR52" s="429"/>
      <c r="OFS52" s="429"/>
      <c r="OFT52" s="429"/>
      <c r="OFU52" s="429"/>
      <c r="OFV52" s="429"/>
      <c r="OFW52" s="429"/>
      <c r="OFX52" s="429"/>
      <c r="OFY52" s="429"/>
      <c r="OFZ52" s="429"/>
      <c r="OGA52" s="429"/>
      <c r="OGB52" s="429"/>
      <c r="OGC52" s="429"/>
      <c r="OGD52" s="429"/>
      <c r="OGE52" s="429"/>
      <c r="OGF52" s="429"/>
      <c r="OGG52" s="429"/>
      <c r="OGH52" s="429"/>
      <c r="OGI52" s="429"/>
      <c r="OGJ52" s="429"/>
      <c r="OGK52" s="429"/>
      <c r="OGL52" s="429"/>
      <c r="OGM52" s="429"/>
      <c r="OGN52" s="429"/>
      <c r="OGO52" s="429"/>
      <c r="OGP52" s="429"/>
      <c r="OGQ52" s="429"/>
      <c r="OGR52" s="429"/>
      <c r="OGS52" s="429"/>
      <c r="OGT52" s="429"/>
      <c r="OGU52" s="429"/>
      <c r="OGV52" s="429"/>
      <c r="OGW52" s="429"/>
      <c r="OGX52" s="429"/>
      <c r="OGY52" s="429"/>
      <c r="OGZ52" s="429"/>
      <c r="OHA52" s="429"/>
      <c r="OHB52" s="429"/>
      <c r="OHC52" s="429"/>
      <c r="OHD52" s="429"/>
      <c r="OHE52" s="429"/>
      <c r="OHF52" s="429"/>
      <c r="OHG52" s="429"/>
      <c r="OHH52" s="429"/>
      <c r="OHI52" s="429"/>
      <c r="OHJ52" s="429"/>
      <c r="OHK52" s="429"/>
      <c r="OHL52" s="429"/>
      <c r="OHM52" s="429"/>
      <c r="OHN52" s="429"/>
      <c r="OHO52" s="429"/>
      <c r="OHP52" s="429"/>
      <c r="OHQ52" s="429"/>
      <c r="OHR52" s="429"/>
      <c r="OHS52" s="429"/>
      <c r="OHT52" s="429"/>
      <c r="OHU52" s="429"/>
      <c r="OHV52" s="429"/>
      <c r="OHW52" s="429"/>
      <c r="OHX52" s="429"/>
      <c r="OHY52" s="429"/>
      <c r="OHZ52" s="429"/>
      <c r="OIA52" s="429"/>
      <c r="OIB52" s="429"/>
      <c r="OIC52" s="429"/>
      <c r="OID52" s="429"/>
      <c r="OIE52" s="429"/>
      <c r="OIF52" s="429"/>
      <c r="OIG52" s="429"/>
      <c r="OIH52" s="429"/>
      <c r="OII52" s="429"/>
      <c r="OIJ52" s="429"/>
      <c r="OIK52" s="429"/>
      <c r="OIL52" s="429"/>
      <c r="OIM52" s="429"/>
      <c r="OIN52" s="429"/>
      <c r="OIO52" s="429"/>
      <c r="OIP52" s="429"/>
      <c r="OIQ52" s="429"/>
      <c r="OIR52" s="429"/>
      <c r="OIS52" s="429"/>
      <c r="OIT52" s="429"/>
      <c r="OIU52" s="429"/>
      <c r="OIV52" s="429"/>
      <c r="OIW52" s="429"/>
      <c r="OIX52" s="429"/>
      <c r="OIY52" s="429"/>
      <c r="OIZ52" s="429"/>
      <c r="OJA52" s="429"/>
      <c r="OJB52" s="429"/>
      <c r="OJC52" s="429"/>
      <c r="OJD52" s="429"/>
      <c r="OJE52" s="429"/>
      <c r="OJF52" s="429"/>
      <c r="OJG52" s="429"/>
      <c r="OJH52" s="429"/>
      <c r="OJI52" s="429"/>
      <c r="OJJ52" s="429"/>
      <c r="OJK52" s="429"/>
      <c r="OJL52" s="429"/>
      <c r="OJM52" s="429"/>
      <c r="OJN52" s="429"/>
      <c r="OJO52" s="429"/>
      <c r="OJP52" s="429"/>
      <c r="OJQ52" s="429"/>
      <c r="OJR52" s="429"/>
      <c r="OJS52" s="429"/>
      <c r="OJT52" s="429"/>
      <c r="OJU52" s="429"/>
      <c r="OJV52" s="429"/>
      <c r="OJW52" s="429"/>
      <c r="OJX52" s="429"/>
      <c r="OJY52" s="429"/>
      <c r="OJZ52" s="429"/>
      <c r="OKA52" s="429"/>
      <c r="OKB52" s="429"/>
      <c r="OKC52" s="429"/>
      <c r="OKD52" s="429"/>
      <c r="OKE52" s="429"/>
      <c r="OKF52" s="429"/>
      <c r="OKG52" s="429"/>
      <c r="OKH52" s="429"/>
      <c r="OKI52" s="429"/>
      <c r="OKJ52" s="429"/>
      <c r="OKK52" s="429"/>
      <c r="OKL52" s="429"/>
      <c r="OKM52" s="429"/>
      <c r="OKN52" s="429"/>
      <c r="OKO52" s="429"/>
      <c r="OKP52" s="429"/>
      <c r="OKQ52" s="429"/>
      <c r="OKR52" s="429"/>
      <c r="OKS52" s="429"/>
      <c r="OKT52" s="429"/>
      <c r="OKU52" s="429"/>
      <c r="OKV52" s="429"/>
      <c r="OKW52" s="429"/>
      <c r="OKX52" s="429"/>
      <c r="OKY52" s="429"/>
      <c r="OKZ52" s="429"/>
      <c r="OLA52" s="429"/>
      <c r="OLB52" s="429"/>
      <c r="OLC52" s="429"/>
      <c r="OLD52" s="429"/>
      <c r="OLE52" s="429"/>
      <c r="OLF52" s="429"/>
      <c r="OLG52" s="429"/>
      <c r="OLH52" s="429"/>
      <c r="OLI52" s="429"/>
      <c r="OLJ52" s="429"/>
      <c r="OLK52" s="429"/>
      <c r="OLL52" s="429"/>
      <c r="OLM52" s="429"/>
      <c r="OLN52" s="429"/>
      <c r="OLO52" s="429"/>
      <c r="OLP52" s="429"/>
      <c r="OLQ52" s="429"/>
      <c r="OLR52" s="429"/>
      <c r="OLS52" s="429"/>
      <c r="OLT52" s="429"/>
      <c r="OLU52" s="429"/>
      <c r="OLV52" s="429"/>
      <c r="OLW52" s="429"/>
      <c r="OLX52" s="429"/>
      <c r="OLY52" s="429"/>
      <c r="OLZ52" s="429"/>
      <c r="OMA52" s="429"/>
      <c r="OMB52" s="429"/>
      <c r="OMC52" s="429"/>
      <c r="OMD52" s="429"/>
      <c r="OME52" s="429"/>
      <c r="OMF52" s="429"/>
      <c r="OMG52" s="429"/>
      <c r="OMH52" s="429"/>
      <c r="OMI52" s="429"/>
      <c r="OMJ52" s="429"/>
      <c r="OMK52" s="429"/>
      <c r="OML52" s="429"/>
      <c r="OMM52" s="429"/>
      <c r="OMN52" s="429"/>
      <c r="OMO52" s="429"/>
      <c r="OMP52" s="429"/>
      <c r="OMQ52" s="429"/>
      <c r="OMR52" s="429"/>
      <c r="OMS52" s="429"/>
      <c r="OMT52" s="429"/>
      <c r="OMU52" s="429"/>
      <c r="OMV52" s="429"/>
      <c r="OMW52" s="429"/>
      <c r="OMX52" s="429"/>
      <c r="OMY52" s="429"/>
      <c r="OMZ52" s="429"/>
      <c r="ONA52" s="429"/>
      <c r="ONB52" s="429"/>
      <c r="ONC52" s="429"/>
      <c r="OND52" s="429"/>
      <c r="ONE52" s="429"/>
      <c r="ONF52" s="429"/>
      <c r="ONG52" s="429"/>
      <c r="ONH52" s="429"/>
      <c r="ONI52" s="429"/>
      <c r="ONJ52" s="429"/>
      <c r="ONK52" s="429"/>
      <c r="ONL52" s="429"/>
      <c r="ONM52" s="429"/>
      <c r="ONN52" s="429"/>
      <c r="ONO52" s="429"/>
      <c r="ONP52" s="429"/>
      <c r="ONQ52" s="429"/>
      <c r="ONR52" s="429"/>
      <c r="ONS52" s="429"/>
      <c r="ONT52" s="429"/>
      <c r="ONU52" s="429"/>
      <c r="ONV52" s="429"/>
      <c r="ONW52" s="429"/>
      <c r="ONX52" s="429"/>
      <c r="ONY52" s="429"/>
      <c r="ONZ52" s="429"/>
      <c r="OOA52" s="429"/>
      <c r="OOB52" s="429"/>
      <c r="OOC52" s="429"/>
      <c r="OOD52" s="429"/>
      <c r="OOE52" s="429"/>
      <c r="OOF52" s="429"/>
      <c r="OOG52" s="429"/>
      <c r="OOH52" s="429"/>
      <c r="OOI52" s="429"/>
      <c r="OOJ52" s="429"/>
      <c r="OOK52" s="429"/>
      <c r="OOL52" s="429"/>
      <c r="OOM52" s="429"/>
      <c r="OON52" s="429"/>
      <c r="OOO52" s="429"/>
      <c r="OOP52" s="429"/>
      <c r="OOQ52" s="429"/>
      <c r="OOR52" s="429"/>
      <c r="OOS52" s="429"/>
      <c r="OOT52" s="429"/>
      <c r="OOU52" s="429"/>
      <c r="OOV52" s="429"/>
      <c r="OOW52" s="429"/>
      <c r="OOX52" s="429"/>
      <c r="OOY52" s="429"/>
      <c r="OOZ52" s="429"/>
      <c r="OPA52" s="429"/>
      <c r="OPB52" s="429"/>
      <c r="OPC52" s="429"/>
      <c r="OPD52" s="429"/>
      <c r="OPE52" s="429"/>
      <c r="OPF52" s="429"/>
      <c r="OPG52" s="429"/>
      <c r="OPH52" s="429"/>
      <c r="OPI52" s="429"/>
      <c r="OPJ52" s="429"/>
      <c r="OPK52" s="429"/>
      <c r="OPL52" s="429"/>
      <c r="OPM52" s="429"/>
      <c r="OPN52" s="429"/>
      <c r="OPO52" s="429"/>
      <c r="OPP52" s="429"/>
      <c r="OPQ52" s="429"/>
      <c r="OPR52" s="429"/>
      <c r="OPS52" s="429"/>
      <c r="OPT52" s="429"/>
      <c r="OPU52" s="429"/>
      <c r="OPV52" s="429"/>
      <c r="OPW52" s="429"/>
      <c r="OPX52" s="429"/>
      <c r="OPY52" s="429"/>
      <c r="OPZ52" s="429"/>
      <c r="OQA52" s="429"/>
      <c r="OQB52" s="429"/>
      <c r="OQC52" s="429"/>
      <c r="OQD52" s="429"/>
      <c r="OQE52" s="429"/>
      <c r="OQF52" s="429"/>
      <c r="OQG52" s="429"/>
      <c r="OQH52" s="429"/>
      <c r="OQI52" s="429"/>
      <c r="OQJ52" s="429"/>
      <c r="OQK52" s="429"/>
      <c r="OQL52" s="429"/>
      <c r="OQM52" s="429"/>
      <c r="OQN52" s="429"/>
      <c r="OQO52" s="429"/>
      <c r="OQP52" s="429"/>
      <c r="OQQ52" s="429"/>
      <c r="OQR52" s="429"/>
      <c r="OQS52" s="429"/>
      <c r="OQT52" s="429"/>
      <c r="OQU52" s="429"/>
      <c r="OQV52" s="429"/>
      <c r="OQW52" s="429"/>
      <c r="OQX52" s="429"/>
      <c r="OQY52" s="429"/>
      <c r="OQZ52" s="429"/>
      <c r="ORA52" s="429"/>
      <c r="ORB52" s="429"/>
      <c r="ORC52" s="429"/>
      <c r="ORD52" s="429"/>
      <c r="ORE52" s="429"/>
      <c r="ORF52" s="429"/>
      <c r="ORG52" s="429"/>
      <c r="ORH52" s="429"/>
      <c r="ORI52" s="429"/>
      <c r="ORJ52" s="429"/>
      <c r="ORK52" s="429"/>
      <c r="ORL52" s="429"/>
      <c r="ORM52" s="429"/>
      <c r="ORN52" s="429"/>
      <c r="ORO52" s="429"/>
      <c r="ORP52" s="429"/>
      <c r="ORQ52" s="429"/>
      <c r="ORR52" s="429"/>
      <c r="ORS52" s="429"/>
      <c r="ORT52" s="429"/>
      <c r="ORU52" s="429"/>
      <c r="ORV52" s="429"/>
      <c r="ORW52" s="429"/>
      <c r="ORX52" s="429"/>
      <c r="ORY52" s="429"/>
      <c r="ORZ52" s="429"/>
      <c r="OSA52" s="429"/>
      <c r="OSB52" s="429"/>
      <c r="OSC52" s="429"/>
      <c r="OSD52" s="429"/>
      <c r="OSE52" s="429"/>
      <c r="OSF52" s="429"/>
      <c r="OSG52" s="429"/>
      <c r="OSH52" s="429"/>
      <c r="OSI52" s="429"/>
      <c r="OSJ52" s="429"/>
      <c r="OSK52" s="429"/>
      <c r="OSL52" s="429"/>
      <c r="OSM52" s="429"/>
      <c r="OSN52" s="429"/>
      <c r="OSO52" s="429"/>
      <c r="OSP52" s="429"/>
      <c r="OSQ52" s="429"/>
      <c r="OSR52" s="429"/>
      <c r="OSS52" s="429"/>
      <c r="OST52" s="429"/>
      <c r="OSU52" s="429"/>
      <c r="OSV52" s="429"/>
      <c r="OSW52" s="429"/>
      <c r="OSX52" s="429"/>
      <c r="OSY52" s="429"/>
      <c r="OSZ52" s="429"/>
      <c r="OTA52" s="429"/>
      <c r="OTB52" s="429"/>
      <c r="OTC52" s="429"/>
      <c r="OTD52" s="429"/>
      <c r="OTE52" s="429"/>
      <c r="OTF52" s="429"/>
      <c r="OTG52" s="429"/>
      <c r="OTH52" s="429"/>
      <c r="OTI52" s="429"/>
      <c r="OTJ52" s="429"/>
      <c r="OTK52" s="429"/>
      <c r="OTL52" s="429"/>
      <c r="OTM52" s="429"/>
      <c r="OTN52" s="429"/>
      <c r="OTO52" s="429"/>
      <c r="OTP52" s="429"/>
      <c r="OTQ52" s="429"/>
      <c r="OTR52" s="429"/>
      <c r="OTS52" s="429"/>
      <c r="OTT52" s="429"/>
      <c r="OTU52" s="429"/>
      <c r="OTV52" s="429"/>
      <c r="OTW52" s="429"/>
      <c r="OTX52" s="429"/>
      <c r="OTY52" s="429"/>
      <c r="OTZ52" s="429"/>
      <c r="OUA52" s="429"/>
      <c r="OUB52" s="429"/>
      <c r="OUC52" s="429"/>
      <c r="OUD52" s="429"/>
      <c r="OUE52" s="429"/>
      <c r="OUF52" s="429"/>
      <c r="OUG52" s="429"/>
      <c r="OUH52" s="429"/>
      <c r="OUI52" s="429"/>
      <c r="OUJ52" s="429"/>
      <c r="OUK52" s="429"/>
      <c r="OUL52" s="429"/>
      <c r="OUM52" s="429"/>
      <c r="OUN52" s="429"/>
      <c r="OUO52" s="429"/>
      <c r="OUP52" s="429"/>
      <c r="OUQ52" s="429"/>
      <c r="OUR52" s="429"/>
      <c r="OUS52" s="429"/>
      <c r="OUT52" s="429"/>
      <c r="OUU52" s="429"/>
      <c r="OUV52" s="429"/>
      <c r="OUW52" s="429"/>
      <c r="OUX52" s="429"/>
      <c r="OUY52" s="429"/>
      <c r="OUZ52" s="429"/>
      <c r="OVA52" s="429"/>
      <c r="OVB52" s="429"/>
      <c r="OVC52" s="429"/>
      <c r="OVD52" s="429"/>
      <c r="OVE52" s="429"/>
      <c r="OVF52" s="429"/>
      <c r="OVG52" s="429"/>
      <c r="OVH52" s="429"/>
      <c r="OVI52" s="429"/>
      <c r="OVJ52" s="429"/>
      <c r="OVK52" s="429"/>
      <c r="OVL52" s="429"/>
      <c r="OVM52" s="429"/>
      <c r="OVN52" s="429"/>
      <c r="OVO52" s="429"/>
      <c r="OVP52" s="429"/>
      <c r="OVQ52" s="429"/>
      <c r="OVR52" s="429"/>
      <c r="OVS52" s="429"/>
      <c r="OVT52" s="429"/>
      <c r="OVU52" s="429"/>
      <c r="OVV52" s="429"/>
      <c r="OVW52" s="429"/>
      <c r="OVX52" s="429"/>
      <c r="OVY52" s="429"/>
      <c r="OVZ52" s="429"/>
      <c r="OWA52" s="429"/>
      <c r="OWB52" s="429"/>
      <c r="OWC52" s="429"/>
      <c r="OWD52" s="429"/>
      <c r="OWE52" s="429"/>
      <c r="OWF52" s="429"/>
      <c r="OWG52" s="429"/>
      <c r="OWH52" s="429"/>
      <c r="OWI52" s="429"/>
      <c r="OWJ52" s="429"/>
      <c r="OWK52" s="429"/>
      <c r="OWL52" s="429"/>
      <c r="OWM52" s="429"/>
      <c r="OWN52" s="429"/>
      <c r="OWO52" s="429"/>
      <c r="OWP52" s="429"/>
      <c r="OWQ52" s="429"/>
      <c r="OWR52" s="429"/>
      <c r="OWS52" s="429"/>
      <c r="OWT52" s="429"/>
      <c r="OWU52" s="429"/>
      <c r="OWV52" s="429"/>
      <c r="OWW52" s="429"/>
      <c r="OWX52" s="429"/>
      <c r="OWY52" s="429"/>
      <c r="OWZ52" s="429"/>
      <c r="OXA52" s="429"/>
      <c r="OXB52" s="429"/>
      <c r="OXC52" s="429"/>
      <c r="OXD52" s="429"/>
      <c r="OXE52" s="429"/>
      <c r="OXF52" s="429"/>
      <c r="OXG52" s="429"/>
      <c r="OXH52" s="429"/>
      <c r="OXI52" s="429"/>
      <c r="OXJ52" s="429"/>
      <c r="OXK52" s="429"/>
      <c r="OXL52" s="429"/>
      <c r="OXM52" s="429"/>
      <c r="OXN52" s="429"/>
      <c r="OXO52" s="429"/>
      <c r="OXP52" s="429"/>
      <c r="OXQ52" s="429"/>
      <c r="OXR52" s="429"/>
      <c r="OXS52" s="429"/>
      <c r="OXT52" s="429"/>
      <c r="OXU52" s="429"/>
      <c r="OXV52" s="429"/>
      <c r="OXW52" s="429"/>
      <c r="OXX52" s="429"/>
      <c r="OXY52" s="429"/>
      <c r="OXZ52" s="429"/>
      <c r="OYA52" s="429"/>
      <c r="OYB52" s="429"/>
      <c r="OYC52" s="429"/>
      <c r="OYD52" s="429"/>
      <c r="OYE52" s="429"/>
      <c r="OYF52" s="429"/>
      <c r="OYG52" s="429"/>
      <c r="OYH52" s="429"/>
      <c r="OYI52" s="429"/>
      <c r="OYJ52" s="429"/>
      <c r="OYK52" s="429"/>
      <c r="OYL52" s="429"/>
      <c r="OYM52" s="429"/>
      <c r="OYN52" s="429"/>
      <c r="OYO52" s="429"/>
      <c r="OYP52" s="429"/>
      <c r="OYQ52" s="429"/>
      <c r="OYR52" s="429"/>
      <c r="OYS52" s="429"/>
      <c r="OYT52" s="429"/>
      <c r="OYU52" s="429"/>
      <c r="OYV52" s="429"/>
      <c r="OYW52" s="429"/>
      <c r="OYX52" s="429"/>
      <c r="OYY52" s="429"/>
      <c r="OYZ52" s="429"/>
      <c r="OZA52" s="429"/>
      <c r="OZB52" s="429"/>
      <c r="OZC52" s="429"/>
      <c r="OZD52" s="429"/>
      <c r="OZE52" s="429"/>
      <c r="OZF52" s="429"/>
      <c r="OZG52" s="429"/>
      <c r="OZH52" s="429"/>
      <c r="OZI52" s="429"/>
      <c r="OZJ52" s="429"/>
      <c r="OZK52" s="429"/>
      <c r="OZL52" s="429"/>
      <c r="OZM52" s="429"/>
      <c r="OZN52" s="429"/>
      <c r="OZO52" s="429"/>
      <c r="OZP52" s="429"/>
      <c r="OZQ52" s="429"/>
      <c r="OZR52" s="429"/>
      <c r="OZS52" s="429"/>
      <c r="OZT52" s="429"/>
      <c r="OZU52" s="429"/>
      <c r="OZV52" s="429"/>
      <c r="OZW52" s="429"/>
      <c r="OZX52" s="429"/>
      <c r="OZY52" s="429"/>
      <c r="OZZ52" s="429"/>
      <c r="PAA52" s="429"/>
      <c r="PAB52" s="429"/>
      <c r="PAC52" s="429"/>
      <c r="PAD52" s="429"/>
      <c r="PAE52" s="429"/>
      <c r="PAF52" s="429"/>
      <c r="PAG52" s="429"/>
      <c r="PAH52" s="429"/>
      <c r="PAI52" s="429"/>
      <c r="PAJ52" s="429"/>
      <c r="PAK52" s="429"/>
      <c r="PAL52" s="429"/>
      <c r="PAM52" s="429"/>
      <c r="PAN52" s="429"/>
      <c r="PAO52" s="429"/>
      <c r="PAP52" s="429"/>
      <c r="PAQ52" s="429"/>
      <c r="PAR52" s="429"/>
      <c r="PAS52" s="429"/>
      <c r="PAT52" s="429"/>
      <c r="PAU52" s="429"/>
      <c r="PAV52" s="429"/>
      <c r="PAW52" s="429"/>
      <c r="PAX52" s="429"/>
      <c r="PAY52" s="429"/>
      <c r="PAZ52" s="429"/>
      <c r="PBA52" s="429"/>
      <c r="PBB52" s="429"/>
      <c r="PBC52" s="429"/>
      <c r="PBD52" s="429"/>
      <c r="PBE52" s="429"/>
      <c r="PBF52" s="429"/>
      <c r="PBG52" s="429"/>
      <c r="PBH52" s="429"/>
      <c r="PBI52" s="429"/>
      <c r="PBJ52" s="429"/>
      <c r="PBK52" s="429"/>
      <c r="PBL52" s="429"/>
      <c r="PBM52" s="429"/>
      <c r="PBN52" s="429"/>
      <c r="PBO52" s="429"/>
      <c r="PBP52" s="429"/>
      <c r="PBQ52" s="429"/>
      <c r="PBR52" s="429"/>
      <c r="PBS52" s="429"/>
      <c r="PBT52" s="429"/>
      <c r="PBU52" s="429"/>
      <c r="PBV52" s="429"/>
      <c r="PBW52" s="429"/>
      <c r="PBX52" s="429"/>
      <c r="PBY52" s="429"/>
      <c r="PBZ52" s="429"/>
      <c r="PCA52" s="429"/>
      <c r="PCB52" s="429"/>
      <c r="PCC52" s="429"/>
      <c r="PCD52" s="429"/>
      <c r="PCE52" s="429"/>
      <c r="PCF52" s="429"/>
      <c r="PCG52" s="429"/>
      <c r="PCH52" s="429"/>
      <c r="PCI52" s="429"/>
      <c r="PCJ52" s="429"/>
      <c r="PCK52" s="429"/>
      <c r="PCL52" s="429"/>
      <c r="PCM52" s="429"/>
      <c r="PCN52" s="429"/>
      <c r="PCO52" s="429"/>
      <c r="PCP52" s="429"/>
      <c r="PCQ52" s="429"/>
      <c r="PCR52" s="429"/>
      <c r="PCS52" s="429"/>
      <c r="PCT52" s="429"/>
      <c r="PCU52" s="429"/>
      <c r="PCV52" s="429"/>
      <c r="PCW52" s="429"/>
      <c r="PCX52" s="429"/>
      <c r="PCY52" s="429"/>
      <c r="PCZ52" s="429"/>
      <c r="PDA52" s="429"/>
      <c r="PDB52" s="429"/>
      <c r="PDC52" s="429"/>
      <c r="PDD52" s="429"/>
      <c r="PDE52" s="429"/>
      <c r="PDF52" s="429"/>
      <c r="PDG52" s="429"/>
      <c r="PDH52" s="429"/>
      <c r="PDI52" s="429"/>
      <c r="PDJ52" s="429"/>
      <c r="PDK52" s="429"/>
      <c r="PDL52" s="429"/>
      <c r="PDM52" s="429"/>
      <c r="PDN52" s="429"/>
      <c r="PDO52" s="429"/>
      <c r="PDP52" s="429"/>
      <c r="PDQ52" s="429"/>
      <c r="PDR52" s="429"/>
      <c r="PDS52" s="429"/>
      <c r="PDT52" s="429"/>
      <c r="PDU52" s="429"/>
      <c r="PDV52" s="429"/>
      <c r="PDW52" s="429"/>
      <c r="PDX52" s="429"/>
      <c r="PDY52" s="429"/>
      <c r="PDZ52" s="429"/>
      <c r="PEA52" s="429"/>
      <c r="PEB52" s="429"/>
      <c r="PEC52" s="429"/>
      <c r="PED52" s="429"/>
      <c r="PEE52" s="429"/>
      <c r="PEF52" s="429"/>
      <c r="PEG52" s="429"/>
      <c r="PEH52" s="429"/>
      <c r="PEI52" s="429"/>
      <c r="PEJ52" s="429"/>
      <c r="PEK52" s="429"/>
      <c r="PEL52" s="429"/>
      <c r="PEM52" s="429"/>
      <c r="PEN52" s="429"/>
      <c r="PEO52" s="429"/>
      <c r="PEP52" s="429"/>
      <c r="PEQ52" s="429"/>
      <c r="PER52" s="429"/>
      <c r="PES52" s="429"/>
      <c r="PET52" s="429"/>
      <c r="PEU52" s="429"/>
      <c r="PEV52" s="429"/>
      <c r="PEW52" s="429"/>
      <c r="PEX52" s="429"/>
      <c r="PEY52" s="429"/>
      <c r="PEZ52" s="429"/>
      <c r="PFA52" s="429"/>
      <c r="PFB52" s="429"/>
      <c r="PFC52" s="429"/>
      <c r="PFD52" s="429"/>
      <c r="PFE52" s="429"/>
      <c r="PFF52" s="429"/>
      <c r="PFG52" s="429"/>
      <c r="PFH52" s="429"/>
      <c r="PFI52" s="429"/>
      <c r="PFJ52" s="429"/>
      <c r="PFK52" s="429"/>
      <c r="PFL52" s="429"/>
      <c r="PFM52" s="429"/>
      <c r="PFN52" s="429"/>
      <c r="PFO52" s="429"/>
      <c r="PFP52" s="429"/>
      <c r="PFQ52" s="429"/>
      <c r="PFR52" s="429"/>
      <c r="PFS52" s="429"/>
      <c r="PFT52" s="429"/>
      <c r="PFU52" s="429"/>
      <c r="PFV52" s="429"/>
      <c r="PFW52" s="429"/>
      <c r="PFX52" s="429"/>
      <c r="PFY52" s="429"/>
      <c r="PFZ52" s="429"/>
      <c r="PGA52" s="429"/>
      <c r="PGB52" s="429"/>
      <c r="PGC52" s="429"/>
      <c r="PGD52" s="429"/>
      <c r="PGE52" s="429"/>
      <c r="PGF52" s="429"/>
      <c r="PGG52" s="429"/>
      <c r="PGH52" s="429"/>
      <c r="PGI52" s="429"/>
      <c r="PGJ52" s="429"/>
      <c r="PGK52" s="429"/>
      <c r="PGL52" s="429"/>
      <c r="PGM52" s="429"/>
      <c r="PGN52" s="429"/>
      <c r="PGO52" s="429"/>
      <c r="PGP52" s="429"/>
      <c r="PGQ52" s="429"/>
      <c r="PGR52" s="429"/>
      <c r="PGS52" s="429"/>
      <c r="PGT52" s="429"/>
      <c r="PGU52" s="429"/>
      <c r="PGV52" s="429"/>
      <c r="PGW52" s="429"/>
      <c r="PGX52" s="429"/>
      <c r="PGY52" s="429"/>
      <c r="PGZ52" s="429"/>
      <c r="PHA52" s="429"/>
      <c r="PHB52" s="429"/>
      <c r="PHC52" s="429"/>
      <c r="PHD52" s="429"/>
      <c r="PHE52" s="429"/>
      <c r="PHF52" s="429"/>
      <c r="PHG52" s="429"/>
      <c r="PHH52" s="429"/>
      <c r="PHI52" s="429"/>
      <c r="PHJ52" s="429"/>
      <c r="PHK52" s="429"/>
      <c r="PHL52" s="429"/>
      <c r="PHM52" s="429"/>
      <c r="PHN52" s="429"/>
      <c r="PHO52" s="429"/>
      <c r="PHP52" s="429"/>
      <c r="PHQ52" s="429"/>
      <c r="PHR52" s="429"/>
      <c r="PHS52" s="429"/>
      <c r="PHT52" s="429"/>
      <c r="PHU52" s="429"/>
      <c r="PHV52" s="429"/>
      <c r="PHW52" s="429"/>
      <c r="PHX52" s="429"/>
      <c r="PHY52" s="429"/>
      <c r="PHZ52" s="429"/>
      <c r="PIA52" s="429"/>
      <c r="PIB52" s="429"/>
      <c r="PIC52" s="429"/>
      <c r="PID52" s="429"/>
      <c r="PIE52" s="429"/>
      <c r="PIF52" s="429"/>
      <c r="PIG52" s="429"/>
      <c r="PIH52" s="429"/>
      <c r="PII52" s="429"/>
      <c r="PIJ52" s="429"/>
      <c r="PIK52" s="429"/>
      <c r="PIL52" s="429"/>
      <c r="PIM52" s="429"/>
      <c r="PIN52" s="429"/>
      <c r="PIO52" s="429"/>
      <c r="PIP52" s="429"/>
      <c r="PIQ52" s="429"/>
      <c r="PIR52" s="429"/>
      <c r="PIS52" s="429"/>
      <c r="PIT52" s="429"/>
      <c r="PIU52" s="429"/>
      <c r="PIV52" s="429"/>
      <c r="PIW52" s="429"/>
      <c r="PIX52" s="429"/>
      <c r="PIY52" s="429"/>
      <c r="PIZ52" s="429"/>
      <c r="PJA52" s="429"/>
      <c r="PJB52" s="429"/>
      <c r="PJC52" s="429"/>
      <c r="PJD52" s="429"/>
      <c r="PJE52" s="429"/>
      <c r="PJF52" s="429"/>
      <c r="PJG52" s="429"/>
      <c r="PJH52" s="429"/>
      <c r="PJI52" s="429"/>
      <c r="PJJ52" s="429"/>
      <c r="PJK52" s="429"/>
      <c r="PJL52" s="429"/>
      <c r="PJM52" s="429"/>
      <c r="PJN52" s="429"/>
      <c r="PJO52" s="429"/>
      <c r="PJP52" s="429"/>
      <c r="PJQ52" s="429"/>
      <c r="PJR52" s="429"/>
      <c r="PJS52" s="429"/>
      <c r="PJT52" s="429"/>
      <c r="PJU52" s="429"/>
      <c r="PJV52" s="429"/>
      <c r="PJW52" s="429"/>
      <c r="PJX52" s="429"/>
      <c r="PJY52" s="429"/>
      <c r="PJZ52" s="429"/>
      <c r="PKA52" s="429"/>
      <c r="PKB52" s="429"/>
      <c r="PKC52" s="429"/>
      <c r="PKD52" s="429"/>
      <c r="PKE52" s="429"/>
      <c r="PKF52" s="429"/>
      <c r="PKG52" s="429"/>
      <c r="PKH52" s="429"/>
      <c r="PKI52" s="429"/>
      <c r="PKJ52" s="429"/>
      <c r="PKK52" s="429"/>
      <c r="PKL52" s="429"/>
      <c r="PKM52" s="429"/>
      <c r="PKN52" s="429"/>
      <c r="PKO52" s="429"/>
      <c r="PKP52" s="429"/>
      <c r="PKQ52" s="429"/>
      <c r="PKR52" s="429"/>
      <c r="PKS52" s="429"/>
      <c r="PKT52" s="429"/>
      <c r="PKU52" s="429"/>
      <c r="PKV52" s="429"/>
      <c r="PKW52" s="429"/>
      <c r="PKX52" s="429"/>
      <c r="PKY52" s="429"/>
      <c r="PKZ52" s="429"/>
      <c r="PLA52" s="429"/>
      <c r="PLB52" s="429"/>
      <c r="PLC52" s="429"/>
      <c r="PLD52" s="429"/>
      <c r="PLE52" s="429"/>
      <c r="PLF52" s="429"/>
      <c r="PLG52" s="429"/>
      <c r="PLH52" s="429"/>
      <c r="PLI52" s="429"/>
      <c r="PLJ52" s="429"/>
      <c r="PLK52" s="429"/>
      <c r="PLL52" s="429"/>
      <c r="PLM52" s="429"/>
      <c r="PLN52" s="429"/>
      <c r="PLO52" s="429"/>
      <c r="PLP52" s="429"/>
      <c r="PLQ52" s="429"/>
      <c r="PLR52" s="429"/>
      <c r="PLS52" s="429"/>
      <c r="PLT52" s="429"/>
      <c r="PLU52" s="429"/>
      <c r="PLV52" s="429"/>
      <c r="PLW52" s="429"/>
      <c r="PLX52" s="429"/>
      <c r="PLY52" s="429"/>
      <c r="PLZ52" s="429"/>
      <c r="PMA52" s="429"/>
      <c r="PMB52" s="429"/>
      <c r="PMC52" s="429"/>
      <c r="PMD52" s="429"/>
      <c r="PME52" s="429"/>
      <c r="PMF52" s="429"/>
      <c r="PMG52" s="429"/>
      <c r="PMH52" s="429"/>
      <c r="PMI52" s="429"/>
      <c r="PMJ52" s="429"/>
      <c r="PMK52" s="429"/>
      <c r="PML52" s="429"/>
      <c r="PMM52" s="429"/>
      <c r="PMN52" s="429"/>
      <c r="PMO52" s="429"/>
      <c r="PMP52" s="429"/>
      <c r="PMQ52" s="429"/>
      <c r="PMR52" s="429"/>
      <c r="PMS52" s="429"/>
      <c r="PMT52" s="429"/>
      <c r="PMU52" s="429"/>
      <c r="PMV52" s="429"/>
      <c r="PMW52" s="429"/>
      <c r="PMX52" s="429"/>
      <c r="PMY52" s="429"/>
      <c r="PMZ52" s="429"/>
      <c r="PNA52" s="429"/>
      <c r="PNB52" s="429"/>
      <c r="PNC52" s="429"/>
      <c r="PND52" s="429"/>
      <c r="PNE52" s="429"/>
      <c r="PNF52" s="429"/>
      <c r="PNG52" s="429"/>
      <c r="PNH52" s="429"/>
      <c r="PNI52" s="429"/>
      <c r="PNJ52" s="429"/>
      <c r="PNK52" s="429"/>
      <c r="PNL52" s="429"/>
      <c r="PNM52" s="429"/>
      <c r="PNN52" s="429"/>
      <c r="PNO52" s="429"/>
      <c r="PNP52" s="429"/>
      <c r="PNQ52" s="429"/>
      <c r="PNR52" s="429"/>
      <c r="PNS52" s="429"/>
      <c r="PNT52" s="429"/>
      <c r="PNU52" s="429"/>
      <c r="PNV52" s="429"/>
      <c r="PNW52" s="429"/>
      <c r="PNX52" s="429"/>
      <c r="PNY52" s="429"/>
      <c r="PNZ52" s="429"/>
      <c r="POA52" s="429"/>
      <c r="POB52" s="429"/>
      <c r="POC52" s="429"/>
      <c r="POD52" s="429"/>
      <c r="POE52" s="429"/>
      <c r="POF52" s="429"/>
      <c r="POG52" s="429"/>
      <c r="POH52" s="429"/>
      <c r="POI52" s="429"/>
      <c r="POJ52" s="429"/>
      <c r="POK52" s="429"/>
      <c r="POL52" s="429"/>
      <c r="POM52" s="429"/>
      <c r="PON52" s="429"/>
      <c r="POO52" s="429"/>
      <c r="POP52" s="429"/>
      <c r="POQ52" s="429"/>
      <c r="POR52" s="429"/>
      <c r="POS52" s="429"/>
      <c r="POT52" s="429"/>
      <c r="POU52" s="429"/>
      <c r="POV52" s="429"/>
      <c r="POW52" s="429"/>
      <c r="POX52" s="429"/>
      <c r="POY52" s="429"/>
      <c r="POZ52" s="429"/>
      <c r="PPA52" s="429"/>
      <c r="PPB52" s="429"/>
      <c r="PPC52" s="429"/>
      <c r="PPD52" s="429"/>
      <c r="PPE52" s="429"/>
      <c r="PPF52" s="429"/>
      <c r="PPG52" s="429"/>
      <c r="PPH52" s="429"/>
      <c r="PPI52" s="429"/>
      <c r="PPJ52" s="429"/>
      <c r="PPK52" s="429"/>
      <c r="PPL52" s="429"/>
      <c r="PPM52" s="429"/>
      <c r="PPN52" s="429"/>
      <c r="PPO52" s="429"/>
      <c r="PPP52" s="429"/>
      <c r="PPQ52" s="429"/>
      <c r="PPR52" s="429"/>
      <c r="PPS52" s="429"/>
      <c r="PPT52" s="429"/>
      <c r="PPU52" s="429"/>
      <c r="PPV52" s="429"/>
      <c r="PPW52" s="429"/>
      <c r="PPX52" s="429"/>
      <c r="PPY52" s="429"/>
      <c r="PPZ52" s="429"/>
      <c r="PQA52" s="429"/>
      <c r="PQB52" s="429"/>
      <c r="PQC52" s="429"/>
      <c r="PQD52" s="429"/>
      <c r="PQE52" s="429"/>
      <c r="PQF52" s="429"/>
      <c r="PQG52" s="429"/>
      <c r="PQH52" s="429"/>
      <c r="PQI52" s="429"/>
      <c r="PQJ52" s="429"/>
      <c r="PQK52" s="429"/>
      <c r="PQL52" s="429"/>
      <c r="PQM52" s="429"/>
      <c r="PQN52" s="429"/>
      <c r="PQO52" s="429"/>
      <c r="PQP52" s="429"/>
      <c r="PQQ52" s="429"/>
      <c r="PQR52" s="429"/>
      <c r="PQS52" s="429"/>
      <c r="PQT52" s="429"/>
      <c r="PQU52" s="429"/>
      <c r="PQV52" s="429"/>
      <c r="PQW52" s="429"/>
      <c r="PQX52" s="429"/>
      <c r="PQY52" s="429"/>
      <c r="PQZ52" s="429"/>
      <c r="PRA52" s="429"/>
      <c r="PRB52" s="429"/>
      <c r="PRC52" s="429"/>
      <c r="PRD52" s="429"/>
      <c r="PRE52" s="429"/>
      <c r="PRF52" s="429"/>
      <c r="PRG52" s="429"/>
      <c r="PRH52" s="429"/>
      <c r="PRI52" s="429"/>
      <c r="PRJ52" s="429"/>
      <c r="PRK52" s="429"/>
      <c r="PRL52" s="429"/>
      <c r="PRM52" s="429"/>
      <c r="PRN52" s="429"/>
      <c r="PRO52" s="429"/>
      <c r="PRP52" s="429"/>
      <c r="PRQ52" s="429"/>
      <c r="PRR52" s="429"/>
      <c r="PRS52" s="429"/>
      <c r="PRT52" s="429"/>
      <c r="PRU52" s="429"/>
      <c r="PRV52" s="429"/>
      <c r="PRW52" s="429"/>
      <c r="PRX52" s="429"/>
      <c r="PRY52" s="429"/>
      <c r="PRZ52" s="429"/>
      <c r="PSA52" s="429"/>
      <c r="PSB52" s="429"/>
      <c r="PSC52" s="429"/>
      <c r="PSD52" s="429"/>
      <c r="PSE52" s="429"/>
      <c r="PSF52" s="429"/>
      <c r="PSG52" s="429"/>
      <c r="PSH52" s="429"/>
      <c r="PSI52" s="429"/>
      <c r="PSJ52" s="429"/>
      <c r="PSK52" s="429"/>
      <c r="PSL52" s="429"/>
      <c r="PSM52" s="429"/>
      <c r="PSN52" s="429"/>
      <c r="PSO52" s="429"/>
      <c r="PSP52" s="429"/>
      <c r="PSQ52" s="429"/>
      <c r="PSR52" s="429"/>
      <c r="PSS52" s="429"/>
      <c r="PST52" s="429"/>
      <c r="PSU52" s="429"/>
      <c r="PSV52" s="429"/>
      <c r="PSW52" s="429"/>
      <c r="PSX52" s="429"/>
      <c r="PSY52" s="429"/>
      <c r="PSZ52" s="429"/>
      <c r="PTA52" s="429"/>
      <c r="PTB52" s="429"/>
      <c r="PTC52" s="429"/>
      <c r="PTD52" s="429"/>
      <c r="PTE52" s="429"/>
      <c r="PTF52" s="429"/>
      <c r="PTG52" s="429"/>
      <c r="PTH52" s="429"/>
      <c r="PTI52" s="429"/>
      <c r="PTJ52" s="429"/>
      <c r="PTK52" s="429"/>
      <c r="PTL52" s="429"/>
      <c r="PTM52" s="429"/>
      <c r="PTN52" s="429"/>
      <c r="PTO52" s="429"/>
      <c r="PTP52" s="429"/>
      <c r="PTQ52" s="429"/>
      <c r="PTR52" s="429"/>
      <c r="PTS52" s="429"/>
      <c r="PTT52" s="429"/>
      <c r="PTU52" s="429"/>
      <c r="PTV52" s="429"/>
      <c r="PTW52" s="429"/>
      <c r="PTX52" s="429"/>
      <c r="PTY52" s="429"/>
      <c r="PTZ52" s="429"/>
      <c r="PUA52" s="429"/>
      <c r="PUB52" s="429"/>
      <c r="PUC52" s="429"/>
      <c r="PUD52" s="429"/>
      <c r="PUE52" s="429"/>
      <c r="PUF52" s="429"/>
      <c r="PUG52" s="429"/>
      <c r="PUH52" s="429"/>
      <c r="PUI52" s="429"/>
      <c r="PUJ52" s="429"/>
      <c r="PUK52" s="429"/>
      <c r="PUL52" s="429"/>
      <c r="PUM52" s="429"/>
      <c r="PUN52" s="429"/>
      <c r="PUO52" s="429"/>
      <c r="PUP52" s="429"/>
      <c r="PUQ52" s="429"/>
      <c r="PUR52" s="429"/>
      <c r="PUS52" s="429"/>
      <c r="PUT52" s="429"/>
      <c r="PUU52" s="429"/>
      <c r="PUV52" s="429"/>
      <c r="PUW52" s="429"/>
      <c r="PUX52" s="429"/>
      <c r="PUY52" s="429"/>
      <c r="PUZ52" s="429"/>
      <c r="PVA52" s="429"/>
      <c r="PVB52" s="429"/>
      <c r="PVC52" s="429"/>
      <c r="PVD52" s="429"/>
      <c r="PVE52" s="429"/>
      <c r="PVF52" s="429"/>
      <c r="PVG52" s="429"/>
      <c r="PVH52" s="429"/>
      <c r="PVI52" s="429"/>
      <c r="PVJ52" s="429"/>
      <c r="PVK52" s="429"/>
      <c r="PVL52" s="429"/>
      <c r="PVM52" s="429"/>
      <c r="PVN52" s="429"/>
      <c r="PVO52" s="429"/>
      <c r="PVP52" s="429"/>
      <c r="PVQ52" s="429"/>
      <c r="PVR52" s="429"/>
      <c r="PVS52" s="429"/>
      <c r="PVT52" s="429"/>
      <c r="PVU52" s="429"/>
      <c r="PVV52" s="429"/>
      <c r="PVW52" s="429"/>
      <c r="PVX52" s="429"/>
      <c r="PVY52" s="429"/>
      <c r="PVZ52" s="429"/>
      <c r="PWA52" s="429"/>
      <c r="PWB52" s="429"/>
      <c r="PWC52" s="429"/>
      <c r="PWD52" s="429"/>
      <c r="PWE52" s="429"/>
      <c r="PWF52" s="429"/>
      <c r="PWG52" s="429"/>
      <c r="PWH52" s="429"/>
      <c r="PWI52" s="429"/>
      <c r="PWJ52" s="429"/>
      <c r="PWK52" s="429"/>
      <c r="PWL52" s="429"/>
      <c r="PWM52" s="429"/>
      <c r="PWN52" s="429"/>
      <c r="PWO52" s="429"/>
      <c r="PWP52" s="429"/>
      <c r="PWQ52" s="429"/>
      <c r="PWR52" s="429"/>
      <c r="PWS52" s="429"/>
      <c r="PWT52" s="429"/>
      <c r="PWU52" s="429"/>
      <c r="PWV52" s="429"/>
      <c r="PWW52" s="429"/>
      <c r="PWX52" s="429"/>
      <c r="PWY52" s="429"/>
      <c r="PWZ52" s="429"/>
      <c r="PXA52" s="429"/>
      <c r="PXB52" s="429"/>
      <c r="PXC52" s="429"/>
      <c r="PXD52" s="429"/>
      <c r="PXE52" s="429"/>
      <c r="PXF52" s="429"/>
      <c r="PXG52" s="429"/>
      <c r="PXH52" s="429"/>
      <c r="PXI52" s="429"/>
      <c r="PXJ52" s="429"/>
      <c r="PXK52" s="429"/>
      <c r="PXL52" s="429"/>
      <c r="PXM52" s="429"/>
      <c r="PXN52" s="429"/>
      <c r="PXO52" s="429"/>
      <c r="PXP52" s="429"/>
      <c r="PXQ52" s="429"/>
      <c r="PXR52" s="429"/>
      <c r="PXS52" s="429"/>
      <c r="PXT52" s="429"/>
      <c r="PXU52" s="429"/>
      <c r="PXV52" s="429"/>
      <c r="PXW52" s="429"/>
      <c r="PXX52" s="429"/>
      <c r="PXY52" s="429"/>
      <c r="PXZ52" s="429"/>
      <c r="PYA52" s="429"/>
      <c r="PYB52" s="429"/>
      <c r="PYC52" s="429"/>
      <c r="PYD52" s="429"/>
      <c r="PYE52" s="429"/>
      <c r="PYF52" s="429"/>
      <c r="PYG52" s="429"/>
      <c r="PYH52" s="429"/>
      <c r="PYI52" s="429"/>
      <c r="PYJ52" s="429"/>
      <c r="PYK52" s="429"/>
      <c r="PYL52" s="429"/>
      <c r="PYM52" s="429"/>
      <c r="PYN52" s="429"/>
      <c r="PYO52" s="429"/>
      <c r="PYP52" s="429"/>
      <c r="PYQ52" s="429"/>
      <c r="PYR52" s="429"/>
      <c r="PYS52" s="429"/>
      <c r="PYT52" s="429"/>
      <c r="PYU52" s="429"/>
      <c r="PYV52" s="429"/>
      <c r="PYW52" s="429"/>
      <c r="PYX52" s="429"/>
      <c r="PYY52" s="429"/>
      <c r="PYZ52" s="429"/>
      <c r="PZA52" s="429"/>
      <c r="PZB52" s="429"/>
      <c r="PZC52" s="429"/>
      <c r="PZD52" s="429"/>
      <c r="PZE52" s="429"/>
      <c r="PZF52" s="429"/>
      <c r="PZG52" s="429"/>
      <c r="PZH52" s="429"/>
      <c r="PZI52" s="429"/>
      <c r="PZJ52" s="429"/>
      <c r="PZK52" s="429"/>
      <c r="PZL52" s="429"/>
      <c r="PZM52" s="429"/>
      <c r="PZN52" s="429"/>
      <c r="PZO52" s="429"/>
      <c r="PZP52" s="429"/>
      <c r="PZQ52" s="429"/>
      <c r="PZR52" s="429"/>
      <c r="PZS52" s="429"/>
      <c r="PZT52" s="429"/>
      <c r="PZU52" s="429"/>
      <c r="PZV52" s="429"/>
      <c r="PZW52" s="429"/>
      <c r="PZX52" s="429"/>
      <c r="PZY52" s="429"/>
      <c r="PZZ52" s="429"/>
      <c r="QAA52" s="429"/>
      <c r="QAB52" s="429"/>
      <c r="QAC52" s="429"/>
      <c r="QAD52" s="429"/>
      <c r="QAE52" s="429"/>
      <c r="QAF52" s="429"/>
      <c r="QAG52" s="429"/>
      <c r="QAH52" s="429"/>
      <c r="QAI52" s="429"/>
      <c r="QAJ52" s="429"/>
      <c r="QAK52" s="429"/>
      <c r="QAL52" s="429"/>
      <c r="QAM52" s="429"/>
      <c r="QAN52" s="429"/>
      <c r="QAO52" s="429"/>
      <c r="QAP52" s="429"/>
      <c r="QAQ52" s="429"/>
      <c r="QAR52" s="429"/>
      <c r="QAS52" s="429"/>
      <c r="QAT52" s="429"/>
      <c r="QAU52" s="429"/>
      <c r="QAV52" s="429"/>
      <c r="QAW52" s="429"/>
      <c r="QAX52" s="429"/>
      <c r="QAY52" s="429"/>
      <c r="QAZ52" s="429"/>
      <c r="QBA52" s="429"/>
      <c r="QBB52" s="429"/>
      <c r="QBC52" s="429"/>
      <c r="QBD52" s="429"/>
      <c r="QBE52" s="429"/>
      <c r="QBF52" s="429"/>
      <c r="QBG52" s="429"/>
      <c r="QBH52" s="429"/>
      <c r="QBI52" s="429"/>
      <c r="QBJ52" s="429"/>
      <c r="QBK52" s="429"/>
      <c r="QBL52" s="429"/>
      <c r="QBM52" s="429"/>
      <c r="QBN52" s="429"/>
      <c r="QBO52" s="429"/>
      <c r="QBP52" s="429"/>
      <c r="QBQ52" s="429"/>
      <c r="QBR52" s="429"/>
      <c r="QBS52" s="429"/>
      <c r="QBT52" s="429"/>
      <c r="QBU52" s="429"/>
      <c r="QBV52" s="429"/>
      <c r="QBW52" s="429"/>
      <c r="QBX52" s="429"/>
      <c r="QBY52" s="429"/>
      <c r="QBZ52" s="429"/>
      <c r="QCA52" s="429"/>
      <c r="QCB52" s="429"/>
      <c r="QCC52" s="429"/>
      <c r="QCD52" s="429"/>
      <c r="QCE52" s="429"/>
      <c r="QCF52" s="429"/>
      <c r="QCG52" s="429"/>
      <c r="QCH52" s="429"/>
      <c r="QCI52" s="429"/>
      <c r="QCJ52" s="429"/>
      <c r="QCK52" s="429"/>
      <c r="QCL52" s="429"/>
      <c r="QCM52" s="429"/>
      <c r="QCN52" s="429"/>
      <c r="QCO52" s="429"/>
      <c r="QCP52" s="429"/>
      <c r="QCQ52" s="429"/>
      <c r="QCR52" s="429"/>
      <c r="QCS52" s="429"/>
      <c r="QCT52" s="429"/>
      <c r="QCU52" s="429"/>
      <c r="QCV52" s="429"/>
      <c r="QCW52" s="429"/>
      <c r="QCX52" s="429"/>
      <c r="QCY52" s="429"/>
      <c r="QCZ52" s="429"/>
      <c r="QDA52" s="429"/>
      <c r="QDB52" s="429"/>
      <c r="QDC52" s="429"/>
      <c r="QDD52" s="429"/>
      <c r="QDE52" s="429"/>
      <c r="QDF52" s="429"/>
      <c r="QDG52" s="429"/>
      <c r="QDH52" s="429"/>
      <c r="QDI52" s="429"/>
      <c r="QDJ52" s="429"/>
      <c r="QDK52" s="429"/>
      <c r="QDL52" s="429"/>
      <c r="QDM52" s="429"/>
      <c r="QDN52" s="429"/>
      <c r="QDO52" s="429"/>
      <c r="QDP52" s="429"/>
      <c r="QDQ52" s="429"/>
      <c r="QDR52" s="429"/>
      <c r="QDS52" s="429"/>
      <c r="QDT52" s="429"/>
      <c r="QDU52" s="429"/>
      <c r="QDV52" s="429"/>
      <c r="QDW52" s="429"/>
      <c r="QDX52" s="429"/>
      <c r="QDY52" s="429"/>
      <c r="QDZ52" s="429"/>
      <c r="QEA52" s="429"/>
      <c r="QEB52" s="429"/>
      <c r="QEC52" s="429"/>
      <c r="QED52" s="429"/>
      <c r="QEE52" s="429"/>
      <c r="QEF52" s="429"/>
      <c r="QEG52" s="429"/>
      <c r="QEH52" s="429"/>
      <c r="QEI52" s="429"/>
      <c r="QEJ52" s="429"/>
      <c r="QEK52" s="429"/>
      <c r="QEL52" s="429"/>
      <c r="QEM52" s="429"/>
      <c r="QEN52" s="429"/>
      <c r="QEO52" s="429"/>
      <c r="QEP52" s="429"/>
      <c r="QEQ52" s="429"/>
      <c r="QER52" s="429"/>
      <c r="QES52" s="429"/>
      <c r="QET52" s="429"/>
      <c r="QEU52" s="429"/>
      <c r="QEV52" s="429"/>
      <c r="QEW52" s="429"/>
      <c r="QEX52" s="429"/>
      <c r="QEY52" s="429"/>
      <c r="QEZ52" s="429"/>
      <c r="QFA52" s="429"/>
      <c r="QFB52" s="429"/>
      <c r="QFC52" s="429"/>
      <c r="QFD52" s="429"/>
      <c r="QFE52" s="429"/>
      <c r="QFF52" s="429"/>
      <c r="QFG52" s="429"/>
      <c r="QFH52" s="429"/>
      <c r="QFI52" s="429"/>
      <c r="QFJ52" s="429"/>
      <c r="QFK52" s="429"/>
      <c r="QFL52" s="429"/>
      <c r="QFM52" s="429"/>
      <c r="QFN52" s="429"/>
      <c r="QFO52" s="429"/>
      <c r="QFP52" s="429"/>
      <c r="QFQ52" s="429"/>
      <c r="QFR52" s="429"/>
      <c r="QFS52" s="429"/>
      <c r="QFT52" s="429"/>
      <c r="QFU52" s="429"/>
      <c r="QFV52" s="429"/>
      <c r="QFW52" s="429"/>
      <c r="QFX52" s="429"/>
      <c r="QFY52" s="429"/>
      <c r="QFZ52" s="429"/>
      <c r="QGA52" s="429"/>
      <c r="QGB52" s="429"/>
      <c r="QGC52" s="429"/>
      <c r="QGD52" s="429"/>
      <c r="QGE52" s="429"/>
      <c r="QGF52" s="429"/>
      <c r="QGG52" s="429"/>
      <c r="QGH52" s="429"/>
      <c r="QGI52" s="429"/>
      <c r="QGJ52" s="429"/>
      <c r="QGK52" s="429"/>
      <c r="QGL52" s="429"/>
      <c r="QGM52" s="429"/>
      <c r="QGN52" s="429"/>
      <c r="QGO52" s="429"/>
      <c r="QGP52" s="429"/>
      <c r="QGQ52" s="429"/>
      <c r="QGR52" s="429"/>
      <c r="QGS52" s="429"/>
      <c r="QGT52" s="429"/>
      <c r="QGU52" s="429"/>
      <c r="QGV52" s="429"/>
      <c r="QGW52" s="429"/>
      <c r="QGX52" s="429"/>
      <c r="QGY52" s="429"/>
      <c r="QGZ52" s="429"/>
      <c r="QHA52" s="429"/>
      <c r="QHB52" s="429"/>
      <c r="QHC52" s="429"/>
      <c r="QHD52" s="429"/>
      <c r="QHE52" s="429"/>
      <c r="QHF52" s="429"/>
      <c r="QHG52" s="429"/>
      <c r="QHH52" s="429"/>
      <c r="QHI52" s="429"/>
      <c r="QHJ52" s="429"/>
      <c r="QHK52" s="429"/>
      <c r="QHL52" s="429"/>
      <c r="QHM52" s="429"/>
      <c r="QHN52" s="429"/>
      <c r="QHO52" s="429"/>
      <c r="QHP52" s="429"/>
      <c r="QHQ52" s="429"/>
      <c r="QHR52" s="429"/>
      <c r="QHS52" s="429"/>
      <c r="QHT52" s="429"/>
      <c r="QHU52" s="429"/>
      <c r="QHV52" s="429"/>
      <c r="QHW52" s="429"/>
      <c r="QHX52" s="429"/>
      <c r="QHY52" s="429"/>
      <c r="QHZ52" s="429"/>
      <c r="QIA52" s="429"/>
      <c r="QIB52" s="429"/>
      <c r="QIC52" s="429"/>
      <c r="QID52" s="429"/>
      <c r="QIE52" s="429"/>
      <c r="QIF52" s="429"/>
      <c r="QIG52" s="429"/>
      <c r="QIH52" s="429"/>
      <c r="QII52" s="429"/>
      <c r="QIJ52" s="429"/>
      <c r="QIK52" s="429"/>
      <c r="QIL52" s="429"/>
      <c r="QIM52" s="429"/>
      <c r="QIN52" s="429"/>
      <c r="QIO52" s="429"/>
      <c r="QIP52" s="429"/>
      <c r="QIQ52" s="429"/>
      <c r="QIR52" s="429"/>
      <c r="QIS52" s="429"/>
      <c r="QIT52" s="429"/>
      <c r="QIU52" s="429"/>
      <c r="QIV52" s="429"/>
      <c r="QIW52" s="429"/>
      <c r="QIX52" s="429"/>
      <c r="QIY52" s="429"/>
      <c r="QIZ52" s="429"/>
      <c r="QJA52" s="429"/>
      <c r="QJB52" s="429"/>
      <c r="QJC52" s="429"/>
      <c r="QJD52" s="429"/>
      <c r="QJE52" s="429"/>
      <c r="QJF52" s="429"/>
      <c r="QJG52" s="429"/>
      <c r="QJH52" s="429"/>
      <c r="QJI52" s="429"/>
      <c r="QJJ52" s="429"/>
      <c r="QJK52" s="429"/>
      <c r="QJL52" s="429"/>
      <c r="QJM52" s="429"/>
      <c r="QJN52" s="429"/>
      <c r="QJO52" s="429"/>
      <c r="QJP52" s="429"/>
      <c r="QJQ52" s="429"/>
      <c r="QJR52" s="429"/>
      <c r="QJS52" s="429"/>
      <c r="QJT52" s="429"/>
      <c r="QJU52" s="429"/>
      <c r="QJV52" s="429"/>
      <c r="QJW52" s="429"/>
      <c r="QJX52" s="429"/>
      <c r="QJY52" s="429"/>
      <c r="QJZ52" s="429"/>
      <c r="QKA52" s="429"/>
      <c r="QKB52" s="429"/>
      <c r="QKC52" s="429"/>
      <c r="QKD52" s="429"/>
      <c r="QKE52" s="429"/>
      <c r="QKF52" s="429"/>
      <c r="QKG52" s="429"/>
      <c r="QKH52" s="429"/>
      <c r="QKI52" s="429"/>
      <c r="QKJ52" s="429"/>
      <c r="QKK52" s="429"/>
      <c r="QKL52" s="429"/>
      <c r="QKM52" s="429"/>
      <c r="QKN52" s="429"/>
      <c r="QKO52" s="429"/>
      <c r="QKP52" s="429"/>
      <c r="QKQ52" s="429"/>
      <c r="QKR52" s="429"/>
      <c r="QKS52" s="429"/>
      <c r="QKT52" s="429"/>
      <c r="QKU52" s="429"/>
      <c r="QKV52" s="429"/>
      <c r="QKW52" s="429"/>
      <c r="QKX52" s="429"/>
      <c r="QKY52" s="429"/>
      <c r="QKZ52" s="429"/>
      <c r="QLA52" s="429"/>
      <c r="QLB52" s="429"/>
      <c r="QLC52" s="429"/>
      <c r="QLD52" s="429"/>
      <c r="QLE52" s="429"/>
      <c r="QLF52" s="429"/>
      <c r="QLG52" s="429"/>
      <c r="QLH52" s="429"/>
      <c r="QLI52" s="429"/>
      <c r="QLJ52" s="429"/>
      <c r="QLK52" s="429"/>
      <c r="QLL52" s="429"/>
      <c r="QLM52" s="429"/>
      <c r="QLN52" s="429"/>
      <c r="QLO52" s="429"/>
      <c r="QLP52" s="429"/>
      <c r="QLQ52" s="429"/>
      <c r="QLR52" s="429"/>
      <c r="QLS52" s="429"/>
      <c r="QLT52" s="429"/>
      <c r="QLU52" s="429"/>
      <c r="QLV52" s="429"/>
      <c r="QLW52" s="429"/>
      <c r="QLX52" s="429"/>
      <c r="QLY52" s="429"/>
      <c r="QLZ52" s="429"/>
      <c r="QMA52" s="429"/>
      <c r="QMB52" s="429"/>
      <c r="QMC52" s="429"/>
      <c r="QMD52" s="429"/>
      <c r="QME52" s="429"/>
      <c r="QMF52" s="429"/>
      <c r="QMG52" s="429"/>
      <c r="QMH52" s="429"/>
      <c r="QMI52" s="429"/>
      <c r="QMJ52" s="429"/>
      <c r="QMK52" s="429"/>
      <c r="QML52" s="429"/>
      <c r="QMM52" s="429"/>
      <c r="QMN52" s="429"/>
      <c r="QMO52" s="429"/>
      <c r="QMP52" s="429"/>
      <c r="QMQ52" s="429"/>
      <c r="QMR52" s="429"/>
      <c r="QMS52" s="429"/>
      <c r="QMT52" s="429"/>
      <c r="QMU52" s="429"/>
      <c r="QMV52" s="429"/>
      <c r="QMW52" s="429"/>
      <c r="QMX52" s="429"/>
      <c r="QMY52" s="429"/>
      <c r="QMZ52" s="429"/>
      <c r="QNA52" s="429"/>
      <c r="QNB52" s="429"/>
      <c r="QNC52" s="429"/>
      <c r="QND52" s="429"/>
      <c r="QNE52" s="429"/>
      <c r="QNF52" s="429"/>
      <c r="QNG52" s="429"/>
      <c r="QNH52" s="429"/>
      <c r="QNI52" s="429"/>
      <c r="QNJ52" s="429"/>
      <c r="QNK52" s="429"/>
      <c r="QNL52" s="429"/>
      <c r="QNM52" s="429"/>
      <c r="QNN52" s="429"/>
      <c r="QNO52" s="429"/>
      <c r="QNP52" s="429"/>
      <c r="QNQ52" s="429"/>
      <c r="QNR52" s="429"/>
      <c r="QNS52" s="429"/>
      <c r="QNT52" s="429"/>
      <c r="QNU52" s="429"/>
      <c r="QNV52" s="429"/>
      <c r="QNW52" s="429"/>
      <c r="QNX52" s="429"/>
      <c r="QNY52" s="429"/>
      <c r="QNZ52" s="429"/>
      <c r="QOA52" s="429"/>
      <c r="QOB52" s="429"/>
      <c r="QOC52" s="429"/>
      <c r="QOD52" s="429"/>
      <c r="QOE52" s="429"/>
      <c r="QOF52" s="429"/>
      <c r="QOG52" s="429"/>
      <c r="QOH52" s="429"/>
      <c r="QOI52" s="429"/>
      <c r="QOJ52" s="429"/>
      <c r="QOK52" s="429"/>
      <c r="QOL52" s="429"/>
      <c r="QOM52" s="429"/>
      <c r="QON52" s="429"/>
      <c r="QOO52" s="429"/>
      <c r="QOP52" s="429"/>
      <c r="QOQ52" s="429"/>
      <c r="QOR52" s="429"/>
      <c r="QOS52" s="429"/>
      <c r="QOT52" s="429"/>
      <c r="QOU52" s="429"/>
      <c r="QOV52" s="429"/>
      <c r="QOW52" s="429"/>
      <c r="QOX52" s="429"/>
      <c r="QOY52" s="429"/>
      <c r="QOZ52" s="429"/>
      <c r="QPA52" s="429"/>
      <c r="QPB52" s="429"/>
      <c r="QPC52" s="429"/>
      <c r="QPD52" s="429"/>
      <c r="QPE52" s="429"/>
      <c r="QPF52" s="429"/>
      <c r="QPG52" s="429"/>
      <c r="QPH52" s="429"/>
      <c r="QPI52" s="429"/>
      <c r="QPJ52" s="429"/>
      <c r="QPK52" s="429"/>
      <c r="QPL52" s="429"/>
      <c r="QPM52" s="429"/>
      <c r="QPN52" s="429"/>
      <c r="QPO52" s="429"/>
      <c r="QPP52" s="429"/>
      <c r="QPQ52" s="429"/>
      <c r="QPR52" s="429"/>
      <c r="QPS52" s="429"/>
      <c r="QPT52" s="429"/>
      <c r="QPU52" s="429"/>
      <c r="QPV52" s="429"/>
      <c r="QPW52" s="429"/>
      <c r="QPX52" s="429"/>
      <c r="QPY52" s="429"/>
      <c r="QPZ52" s="429"/>
      <c r="QQA52" s="429"/>
      <c r="QQB52" s="429"/>
      <c r="QQC52" s="429"/>
      <c r="QQD52" s="429"/>
      <c r="QQE52" s="429"/>
      <c r="QQF52" s="429"/>
      <c r="QQG52" s="429"/>
      <c r="QQH52" s="429"/>
      <c r="QQI52" s="429"/>
      <c r="QQJ52" s="429"/>
      <c r="QQK52" s="429"/>
      <c r="QQL52" s="429"/>
      <c r="QQM52" s="429"/>
      <c r="QQN52" s="429"/>
      <c r="QQO52" s="429"/>
      <c r="QQP52" s="429"/>
      <c r="QQQ52" s="429"/>
      <c r="QQR52" s="429"/>
      <c r="QQS52" s="429"/>
      <c r="QQT52" s="429"/>
      <c r="QQU52" s="429"/>
      <c r="QQV52" s="429"/>
      <c r="QQW52" s="429"/>
      <c r="QQX52" s="429"/>
      <c r="QQY52" s="429"/>
      <c r="QQZ52" s="429"/>
      <c r="QRA52" s="429"/>
      <c r="QRB52" s="429"/>
      <c r="QRC52" s="429"/>
      <c r="QRD52" s="429"/>
      <c r="QRE52" s="429"/>
      <c r="QRF52" s="429"/>
      <c r="QRG52" s="429"/>
      <c r="QRH52" s="429"/>
      <c r="QRI52" s="429"/>
      <c r="QRJ52" s="429"/>
      <c r="QRK52" s="429"/>
      <c r="QRL52" s="429"/>
      <c r="QRM52" s="429"/>
      <c r="QRN52" s="429"/>
      <c r="QRO52" s="429"/>
      <c r="QRP52" s="429"/>
      <c r="QRQ52" s="429"/>
      <c r="QRR52" s="429"/>
      <c r="QRS52" s="429"/>
      <c r="QRT52" s="429"/>
      <c r="QRU52" s="429"/>
      <c r="QRV52" s="429"/>
      <c r="QRW52" s="429"/>
      <c r="QRX52" s="429"/>
      <c r="QRY52" s="429"/>
      <c r="QRZ52" s="429"/>
      <c r="QSA52" s="429"/>
      <c r="QSB52" s="429"/>
      <c r="QSC52" s="429"/>
      <c r="QSD52" s="429"/>
      <c r="QSE52" s="429"/>
      <c r="QSF52" s="429"/>
      <c r="QSG52" s="429"/>
      <c r="QSH52" s="429"/>
      <c r="QSI52" s="429"/>
      <c r="QSJ52" s="429"/>
      <c r="QSK52" s="429"/>
      <c r="QSL52" s="429"/>
      <c r="QSM52" s="429"/>
      <c r="QSN52" s="429"/>
      <c r="QSO52" s="429"/>
      <c r="QSP52" s="429"/>
      <c r="QSQ52" s="429"/>
      <c r="QSR52" s="429"/>
      <c r="QSS52" s="429"/>
      <c r="QST52" s="429"/>
      <c r="QSU52" s="429"/>
      <c r="QSV52" s="429"/>
      <c r="QSW52" s="429"/>
      <c r="QSX52" s="429"/>
      <c r="QSY52" s="429"/>
      <c r="QSZ52" s="429"/>
      <c r="QTA52" s="429"/>
      <c r="QTB52" s="429"/>
      <c r="QTC52" s="429"/>
      <c r="QTD52" s="429"/>
      <c r="QTE52" s="429"/>
      <c r="QTF52" s="429"/>
      <c r="QTG52" s="429"/>
      <c r="QTH52" s="429"/>
      <c r="QTI52" s="429"/>
      <c r="QTJ52" s="429"/>
      <c r="QTK52" s="429"/>
      <c r="QTL52" s="429"/>
      <c r="QTM52" s="429"/>
      <c r="QTN52" s="429"/>
      <c r="QTO52" s="429"/>
      <c r="QTP52" s="429"/>
      <c r="QTQ52" s="429"/>
      <c r="QTR52" s="429"/>
      <c r="QTS52" s="429"/>
      <c r="QTT52" s="429"/>
      <c r="QTU52" s="429"/>
      <c r="QTV52" s="429"/>
      <c r="QTW52" s="429"/>
      <c r="QTX52" s="429"/>
      <c r="QTY52" s="429"/>
      <c r="QTZ52" s="429"/>
      <c r="QUA52" s="429"/>
      <c r="QUB52" s="429"/>
      <c r="QUC52" s="429"/>
      <c r="QUD52" s="429"/>
      <c r="QUE52" s="429"/>
      <c r="QUF52" s="429"/>
      <c r="QUG52" s="429"/>
      <c r="QUH52" s="429"/>
      <c r="QUI52" s="429"/>
      <c r="QUJ52" s="429"/>
      <c r="QUK52" s="429"/>
      <c r="QUL52" s="429"/>
      <c r="QUM52" s="429"/>
      <c r="QUN52" s="429"/>
      <c r="QUO52" s="429"/>
      <c r="QUP52" s="429"/>
      <c r="QUQ52" s="429"/>
      <c r="QUR52" s="429"/>
      <c r="QUS52" s="429"/>
      <c r="QUT52" s="429"/>
      <c r="QUU52" s="429"/>
      <c r="QUV52" s="429"/>
      <c r="QUW52" s="429"/>
      <c r="QUX52" s="429"/>
      <c r="QUY52" s="429"/>
      <c r="QUZ52" s="429"/>
      <c r="QVA52" s="429"/>
      <c r="QVB52" s="429"/>
      <c r="QVC52" s="429"/>
      <c r="QVD52" s="429"/>
      <c r="QVE52" s="429"/>
      <c r="QVF52" s="429"/>
      <c r="QVG52" s="429"/>
      <c r="QVH52" s="429"/>
      <c r="QVI52" s="429"/>
      <c r="QVJ52" s="429"/>
      <c r="QVK52" s="429"/>
      <c r="QVL52" s="429"/>
      <c r="QVM52" s="429"/>
      <c r="QVN52" s="429"/>
      <c r="QVO52" s="429"/>
      <c r="QVP52" s="429"/>
      <c r="QVQ52" s="429"/>
      <c r="QVR52" s="429"/>
      <c r="QVS52" s="429"/>
      <c r="QVT52" s="429"/>
      <c r="QVU52" s="429"/>
      <c r="QVV52" s="429"/>
      <c r="QVW52" s="429"/>
      <c r="QVX52" s="429"/>
      <c r="QVY52" s="429"/>
      <c r="QVZ52" s="429"/>
      <c r="QWA52" s="429"/>
      <c r="QWB52" s="429"/>
      <c r="QWC52" s="429"/>
      <c r="QWD52" s="429"/>
      <c r="QWE52" s="429"/>
      <c r="QWF52" s="429"/>
      <c r="QWG52" s="429"/>
      <c r="QWH52" s="429"/>
      <c r="QWI52" s="429"/>
      <c r="QWJ52" s="429"/>
      <c r="QWK52" s="429"/>
      <c r="QWL52" s="429"/>
      <c r="QWM52" s="429"/>
      <c r="QWN52" s="429"/>
      <c r="QWO52" s="429"/>
      <c r="QWP52" s="429"/>
      <c r="QWQ52" s="429"/>
      <c r="QWR52" s="429"/>
      <c r="QWS52" s="429"/>
      <c r="QWT52" s="429"/>
      <c r="QWU52" s="429"/>
      <c r="QWV52" s="429"/>
      <c r="QWW52" s="429"/>
      <c r="QWX52" s="429"/>
      <c r="QWY52" s="429"/>
      <c r="QWZ52" s="429"/>
      <c r="QXA52" s="429"/>
      <c r="QXB52" s="429"/>
      <c r="QXC52" s="429"/>
      <c r="QXD52" s="429"/>
      <c r="QXE52" s="429"/>
      <c r="QXF52" s="429"/>
      <c r="QXG52" s="429"/>
      <c r="QXH52" s="429"/>
      <c r="QXI52" s="429"/>
      <c r="QXJ52" s="429"/>
      <c r="QXK52" s="429"/>
      <c r="QXL52" s="429"/>
      <c r="QXM52" s="429"/>
      <c r="QXN52" s="429"/>
      <c r="QXO52" s="429"/>
      <c r="QXP52" s="429"/>
      <c r="QXQ52" s="429"/>
      <c r="QXR52" s="429"/>
      <c r="QXS52" s="429"/>
      <c r="QXT52" s="429"/>
      <c r="QXU52" s="429"/>
      <c r="QXV52" s="429"/>
      <c r="QXW52" s="429"/>
      <c r="QXX52" s="429"/>
      <c r="QXY52" s="429"/>
      <c r="QXZ52" s="429"/>
      <c r="QYA52" s="429"/>
      <c r="QYB52" s="429"/>
      <c r="QYC52" s="429"/>
      <c r="QYD52" s="429"/>
      <c r="QYE52" s="429"/>
      <c r="QYF52" s="429"/>
      <c r="QYG52" s="429"/>
      <c r="QYH52" s="429"/>
      <c r="QYI52" s="429"/>
      <c r="QYJ52" s="429"/>
      <c r="QYK52" s="429"/>
      <c r="QYL52" s="429"/>
      <c r="QYM52" s="429"/>
      <c r="QYN52" s="429"/>
      <c r="QYO52" s="429"/>
      <c r="QYP52" s="429"/>
      <c r="QYQ52" s="429"/>
      <c r="QYR52" s="429"/>
      <c r="QYS52" s="429"/>
      <c r="QYT52" s="429"/>
      <c r="QYU52" s="429"/>
      <c r="QYV52" s="429"/>
      <c r="QYW52" s="429"/>
      <c r="QYX52" s="429"/>
      <c r="QYY52" s="429"/>
      <c r="QYZ52" s="429"/>
      <c r="QZA52" s="429"/>
      <c r="QZB52" s="429"/>
      <c r="QZC52" s="429"/>
      <c r="QZD52" s="429"/>
      <c r="QZE52" s="429"/>
      <c r="QZF52" s="429"/>
      <c r="QZG52" s="429"/>
      <c r="QZH52" s="429"/>
      <c r="QZI52" s="429"/>
      <c r="QZJ52" s="429"/>
      <c r="QZK52" s="429"/>
      <c r="QZL52" s="429"/>
      <c r="QZM52" s="429"/>
      <c r="QZN52" s="429"/>
      <c r="QZO52" s="429"/>
      <c r="QZP52" s="429"/>
      <c r="QZQ52" s="429"/>
      <c r="QZR52" s="429"/>
      <c r="QZS52" s="429"/>
      <c r="QZT52" s="429"/>
      <c r="QZU52" s="429"/>
      <c r="QZV52" s="429"/>
      <c r="QZW52" s="429"/>
      <c r="QZX52" s="429"/>
      <c r="QZY52" s="429"/>
      <c r="QZZ52" s="429"/>
      <c r="RAA52" s="429"/>
      <c r="RAB52" s="429"/>
      <c r="RAC52" s="429"/>
      <c r="RAD52" s="429"/>
      <c r="RAE52" s="429"/>
      <c r="RAF52" s="429"/>
      <c r="RAG52" s="429"/>
      <c r="RAH52" s="429"/>
      <c r="RAI52" s="429"/>
      <c r="RAJ52" s="429"/>
      <c r="RAK52" s="429"/>
      <c r="RAL52" s="429"/>
      <c r="RAM52" s="429"/>
      <c r="RAN52" s="429"/>
      <c r="RAO52" s="429"/>
      <c r="RAP52" s="429"/>
      <c r="RAQ52" s="429"/>
      <c r="RAR52" s="429"/>
      <c r="RAS52" s="429"/>
      <c r="RAT52" s="429"/>
      <c r="RAU52" s="429"/>
      <c r="RAV52" s="429"/>
      <c r="RAW52" s="429"/>
      <c r="RAX52" s="429"/>
      <c r="RAY52" s="429"/>
      <c r="RAZ52" s="429"/>
      <c r="RBA52" s="429"/>
      <c r="RBB52" s="429"/>
      <c r="RBC52" s="429"/>
      <c r="RBD52" s="429"/>
      <c r="RBE52" s="429"/>
      <c r="RBF52" s="429"/>
      <c r="RBG52" s="429"/>
      <c r="RBH52" s="429"/>
      <c r="RBI52" s="429"/>
      <c r="RBJ52" s="429"/>
      <c r="RBK52" s="429"/>
      <c r="RBL52" s="429"/>
      <c r="RBM52" s="429"/>
      <c r="RBN52" s="429"/>
      <c r="RBO52" s="429"/>
      <c r="RBP52" s="429"/>
      <c r="RBQ52" s="429"/>
      <c r="RBR52" s="429"/>
      <c r="RBS52" s="429"/>
      <c r="RBT52" s="429"/>
      <c r="RBU52" s="429"/>
      <c r="RBV52" s="429"/>
      <c r="RBW52" s="429"/>
      <c r="RBX52" s="429"/>
      <c r="RBY52" s="429"/>
      <c r="RBZ52" s="429"/>
      <c r="RCA52" s="429"/>
      <c r="RCB52" s="429"/>
      <c r="RCC52" s="429"/>
      <c r="RCD52" s="429"/>
      <c r="RCE52" s="429"/>
      <c r="RCF52" s="429"/>
      <c r="RCG52" s="429"/>
      <c r="RCH52" s="429"/>
      <c r="RCI52" s="429"/>
      <c r="RCJ52" s="429"/>
      <c r="RCK52" s="429"/>
      <c r="RCL52" s="429"/>
      <c r="RCM52" s="429"/>
      <c r="RCN52" s="429"/>
      <c r="RCO52" s="429"/>
      <c r="RCP52" s="429"/>
      <c r="RCQ52" s="429"/>
      <c r="RCR52" s="429"/>
      <c r="RCS52" s="429"/>
      <c r="RCT52" s="429"/>
      <c r="RCU52" s="429"/>
      <c r="RCV52" s="429"/>
      <c r="RCW52" s="429"/>
      <c r="RCX52" s="429"/>
      <c r="RCY52" s="429"/>
      <c r="RCZ52" s="429"/>
      <c r="RDA52" s="429"/>
      <c r="RDB52" s="429"/>
      <c r="RDC52" s="429"/>
      <c r="RDD52" s="429"/>
      <c r="RDE52" s="429"/>
      <c r="RDF52" s="429"/>
      <c r="RDG52" s="429"/>
      <c r="RDH52" s="429"/>
      <c r="RDI52" s="429"/>
      <c r="RDJ52" s="429"/>
      <c r="RDK52" s="429"/>
      <c r="RDL52" s="429"/>
      <c r="RDM52" s="429"/>
      <c r="RDN52" s="429"/>
      <c r="RDO52" s="429"/>
      <c r="RDP52" s="429"/>
      <c r="RDQ52" s="429"/>
      <c r="RDR52" s="429"/>
      <c r="RDS52" s="429"/>
      <c r="RDT52" s="429"/>
      <c r="RDU52" s="429"/>
      <c r="RDV52" s="429"/>
      <c r="RDW52" s="429"/>
      <c r="RDX52" s="429"/>
      <c r="RDY52" s="429"/>
      <c r="RDZ52" s="429"/>
      <c r="REA52" s="429"/>
      <c r="REB52" s="429"/>
      <c r="REC52" s="429"/>
      <c r="RED52" s="429"/>
      <c r="REE52" s="429"/>
      <c r="REF52" s="429"/>
      <c r="REG52" s="429"/>
      <c r="REH52" s="429"/>
      <c r="REI52" s="429"/>
      <c r="REJ52" s="429"/>
      <c r="REK52" s="429"/>
      <c r="REL52" s="429"/>
      <c r="REM52" s="429"/>
      <c r="REN52" s="429"/>
      <c r="REO52" s="429"/>
      <c r="REP52" s="429"/>
      <c r="REQ52" s="429"/>
      <c r="RER52" s="429"/>
      <c r="RES52" s="429"/>
      <c r="RET52" s="429"/>
      <c r="REU52" s="429"/>
      <c r="REV52" s="429"/>
      <c r="REW52" s="429"/>
      <c r="REX52" s="429"/>
      <c r="REY52" s="429"/>
      <c r="REZ52" s="429"/>
      <c r="RFA52" s="429"/>
      <c r="RFB52" s="429"/>
      <c r="RFC52" s="429"/>
      <c r="RFD52" s="429"/>
      <c r="RFE52" s="429"/>
      <c r="RFF52" s="429"/>
      <c r="RFG52" s="429"/>
      <c r="RFH52" s="429"/>
      <c r="RFI52" s="429"/>
      <c r="RFJ52" s="429"/>
      <c r="RFK52" s="429"/>
      <c r="RFL52" s="429"/>
      <c r="RFM52" s="429"/>
      <c r="RFN52" s="429"/>
      <c r="RFO52" s="429"/>
      <c r="RFP52" s="429"/>
      <c r="RFQ52" s="429"/>
      <c r="RFR52" s="429"/>
      <c r="RFS52" s="429"/>
      <c r="RFT52" s="429"/>
      <c r="RFU52" s="429"/>
      <c r="RFV52" s="429"/>
      <c r="RFW52" s="429"/>
      <c r="RFX52" s="429"/>
      <c r="RFY52" s="429"/>
      <c r="RFZ52" s="429"/>
      <c r="RGA52" s="429"/>
      <c r="RGB52" s="429"/>
      <c r="RGC52" s="429"/>
      <c r="RGD52" s="429"/>
      <c r="RGE52" s="429"/>
      <c r="RGF52" s="429"/>
      <c r="RGG52" s="429"/>
      <c r="RGH52" s="429"/>
      <c r="RGI52" s="429"/>
      <c r="RGJ52" s="429"/>
      <c r="RGK52" s="429"/>
      <c r="RGL52" s="429"/>
      <c r="RGM52" s="429"/>
      <c r="RGN52" s="429"/>
      <c r="RGO52" s="429"/>
      <c r="RGP52" s="429"/>
      <c r="RGQ52" s="429"/>
      <c r="RGR52" s="429"/>
      <c r="RGS52" s="429"/>
      <c r="RGT52" s="429"/>
      <c r="RGU52" s="429"/>
      <c r="RGV52" s="429"/>
      <c r="RGW52" s="429"/>
      <c r="RGX52" s="429"/>
      <c r="RGY52" s="429"/>
      <c r="RGZ52" s="429"/>
      <c r="RHA52" s="429"/>
      <c r="RHB52" s="429"/>
      <c r="RHC52" s="429"/>
      <c r="RHD52" s="429"/>
      <c r="RHE52" s="429"/>
      <c r="RHF52" s="429"/>
      <c r="RHG52" s="429"/>
      <c r="RHH52" s="429"/>
      <c r="RHI52" s="429"/>
      <c r="RHJ52" s="429"/>
      <c r="RHK52" s="429"/>
      <c r="RHL52" s="429"/>
      <c r="RHM52" s="429"/>
      <c r="RHN52" s="429"/>
      <c r="RHO52" s="429"/>
      <c r="RHP52" s="429"/>
      <c r="RHQ52" s="429"/>
      <c r="RHR52" s="429"/>
      <c r="RHS52" s="429"/>
      <c r="RHT52" s="429"/>
      <c r="RHU52" s="429"/>
      <c r="RHV52" s="429"/>
      <c r="RHW52" s="429"/>
      <c r="RHX52" s="429"/>
      <c r="RHY52" s="429"/>
      <c r="RHZ52" s="429"/>
      <c r="RIA52" s="429"/>
      <c r="RIB52" s="429"/>
      <c r="RIC52" s="429"/>
      <c r="RID52" s="429"/>
      <c r="RIE52" s="429"/>
      <c r="RIF52" s="429"/>
      <c r="RIG52" s="429"/>
      <c r="RIH52" s="429"/>
      <c r="RII52" s="429"/>
      <c r="RIJ52" s="429"/>
      <c r="RIK52" s="429"/>
      <c r="RIL52" s="429"/>
      <c r="RIM52" s="429"/>
      <c r="RIN52" s="429"/>
      <c r="RIO52" s="429"/>
      <c r="RIP52" s="429"/>
      <c r="RIQ52" s="429"/>
      <c r="RIR52" s="429"/>
      <c r="RIS52" s="429"/>
      <c r="RIT52" s="429"/>
      <c r="RIU52" s="429"/>
      <c r="RIV52" s="429"/>
      <c r="RIW52" s="429"/>
      <c r="RIX52" s="429"/>
      <c r="RIY52" s="429"/>
      <c r="RIZ52" s="429"/>
      <c r="RJA52" s="429"/>
      <c r="RJB52" s="429"/>
      <c r="RJC52" s="429"/>
      <c r="RJD52" s="429"/>
      <c r="RJE52" s="429"/>
      <c r="RJF52" s="429"/>
      <c r="RJG52" s="429"/>
      <c r="RJH52" s="429"/>
      <c r="RJI52" s="429"/>
      <c r="RJJ52" s="429"/>
      <c r="RJK52" s="429"/>
      <c r="RJL52" s="429"/>
      <c r="RJM52" s="429"/>
      <c r="RJN52" s="429"/>
      <c r="RJO52" s="429"/>
      <c r="RJP52" s="429"/>
      <c r="RJQ52" s="429"/>
      <c r="RJR52" s="429"/>
      <c r="RJS52" s="429"/>
      <c r="RJT52" s="429"/>
      <c r="RJU52" s="429"/>
      <c r="RJV52" s="429"/>
      <c r="RJW52" s="429"/>
      <c r="RJX52" s="429"/>
      <c r="RJY52" s="429"/>
      <c r="RJZ52" s="429"/>
      <c r="RKA52" s="429"/>
      <c r="RKB52" s="429"/>
      <c r="RKC52" s="429"/>
      <c r="RKD52" s="429"/>
      <c r="RKE52" s="429"/>
      <c r="RKF52" s="429"/>
      <c r="RKG52" s="429"/>
      <c r="RKH52" s="429"/>
      <c r="RKI52" s="429"/>
      <c r="RKJ52" s="429"/>
      <c r="RKK52" s="429"/>
      <c r="RKL52" s="429"/>
      <c r="RKM52" s="429"/>
      <c r="RKN52" s="429"/>
      <c r="RKO52" s="429"/>
      <c r="RKP52" s="429"/>
      <c r="RKQ52" s="429"/>
      <c r="RKR52" s="429"/>
      <c r="RKS52" s="429"/>
      <c r="RKT52" s="429"/>
      <c r="RKU52" s="429"/>
      <c r="RKV52" s="429"/>
      <c r="RKW52" s="429"/>
      <c r="RKX52" s="429"/>
      <c r="RKY52" s="429"/>
      <c r="RKZ52" s="429"/>
      <c r="RLA52" s="429"/>
      <c r="RLB52" s="429"/>
      <c r="RLC52" s="429"/>
      <c r="RLD52" s="429"/>
      <c r="RLE52" s="429"/>
      <c r="RLF52" s="429"/>
      <c r="RLG52" s="429"/>
      <c r="RLH52" s="429"/>
      <c r="RLI52" s="429"/>
      <c r="RLJ52" s="429"/>
      <c r="RLK52" s="429"/>
      <c r="RLL52" s="429"/>
      <c r="RLM52" s="429"/>
      <c r="RLN52" s="429"/>
      <c r="RLO52" s="429"/>
      <c r="RLP52" s="429"/>
      <c r="RLQ52" s="429"/>
      <c r="RLR52" s="429"/>
      <c r="RLS52" s="429"/>
      <c r="RLT52" s="429"/>
      <c r="RLU52" s="429"/>
      <c r="RLV52" s="429"/>
      <c r="RLW52" s="429"/>
      <c r="RLX52" s="429"/>
      <c r="RLY52" s="429"/>
      <c r="RLZ52" s="429"/>
      <c r="RMA52" s="429"/>
      <c r="RMB52" s="429"/>
      <c r="RMC52" s="429"/>
      <c r="RMD52" s="429"/>
      <c r="RME52" s="429"/>
      <c r="RMF52" s="429"/>
      <c r="RMG52" s="429"/>
      <c r="RMH52" s="429"/>
      <c r="RMI52" s="429"/>
      <c r="RMJ52" s="429"/>
      <c r="RMK52" s="429"/>
      <c r="RML52" s="429"/>
      <c r="RMM52" s="429"/>
      <c r="RMN52" s="429"/>
      <c r="RMO52" s="429"/>
      <c r="RMP52" s="429"/>
      <c r="RMQ52" s="429"/>
      <c r="RMR52" s="429"/>
      <c r="RMS52" s="429"/>
      <c r="RMT52" s="429"/>
      <c r="RMU52" s="429"/>
      <c r="RMV52" s="429"/>
      <c r="RMW52" s="429"/>
      <c r="RMX52" s="429"/>
      <c r="RMY52" s="429"/>
      <c r="RMZ52" s="429"/>
      <c r="RNA52" s="429"/>
      <c r="RNB52" s="429"/>
      <c r="RNC52" s="429"/>
      <c r="RND52" s="429"/>
      <c r="RNE52" s="429"/>
      <c r="RNF52" s="429"/>
      <c r="RNG52" s="429"/>
      <c r="RNH52" s="429"/>
      <c r="RNI52" s="429"/>
      <c r="RNJ52" s="429"/>
      <c r="RNK52" s="429"/>
      <c r="RNL52" s="429"/>
      <c r="RNM52" s="429"/>
      <c r="RNN52" s="429"/>
      <c r="RNO52" s="429"/>
      <c r="RNP52" s="429"/>
      <c r="RNQ52" s="429"/>
      <c r="RNR52" s="429"/>
      <c r="RNS52" s="429"/>
      <c r="RNT52" s="429"/>
      <c r="RNU52" s="429"/>
      <c r="RNV52" s="429"/>
      <c r="RNW52" s="429"/>
      <c r="RNX52" s="429"/>
      <c r="RNY52" s="429"/>
      <c r="RNZ52" s="429"/>
      <c r="ROA52" s="429"/>
      <c r="ROB52" s="429"/>
      <c r="ROC52" s="429"/>
      <c r="ROD52" s="429"/>
      <c r="ROE52" s="429"/>
      <c r="ROF52" s="429"/>
      <c r="ROG52" s="429"/>
      <c r="ROH52" s="429"/>
      <c r="ROI52" s="429"/>
      <c r="ROJ52" s="429"/>
      <c r="ROK52" s="429"/>
      <c r="ROL52" s="429"/>
      <c r="ROM52" s="429"/>
      <c r="RON52" s="429"/>
      <c r="ROO52" s="429"/>
      <c r="ROP52" s="429"/>
      <c r="ROQ52" s="429"/>
      <c r="ROR52" s="429"/>
      <c r="ROS52" s="429"/>
      <c r="ROT52" s="429"/>
      <c r="ROU52" s="429"/>
      <c r="ROV52" s="429"/>
      <c r="ROW52" s="429"/>
      <c r="ROX52" s="429"/>
      <c r="ROY52" s="429"/>
      <c r="ROZ52" s="429"/>
      <c r="RPA52" s="429"/>
      <c r="RPB52" s="429"/>
      <c r="RPC52" s="429"/>
      <c r="RPD52" s="429"/>
      <c r="RPE52" s="429"/>
      <c r="RPF52" s="429"/>
      <c r="RPG52" s="429"/>
      <c r="RPH52" s="429"/>
      <c r="RPI52" s="429"/>
      <c r="RPJ52" s="429"/>
      <c r="RPK52" s="429"/>
      <c r="RPL52" s="429"/>
      <c r="RPM52" s="429"/>
      <c r="RPN52" s="429"/>
      <c r="RPO52" s="429"/>
      <c r="RPP52" s="429"/>
      <c r="RPQ52" s="429"/>
      <c r="RPR52" s="429"/>
      <c r="RPS52" s="429"/>
      <c r="RPT52" s="429"/>
      <c r="RPU52" s="429"/>
      <c r="RPV52" s="429"/>
      <c r="RPW52" s="429"/>
      <c r="RPX52" s="429"/>
      <c r="RPY52" s="429"/>
      <c r="RPZ52" s="429"/>
      <c r="RQA52" s="429"/>
      <c r="RQB52" s="429"/>
      <c r="RQC52" s="429"/>
      <c r="RQD52" s="429"/>
      <c r="RQE52" s="429"/>
      <c r="RQF52" s="429"/>
      <c r="RQG52" s="429"/>
      <c r="RQH52" s="429"/>
      <c r="RQI52" s="429"/>
      <c r="RQJ52" s="429"/>
      <c r="RQK52" s="429"/>
      <c r="RQL52" s="429"/>
      <c r="RQM52" s="429"/>
      <c r="RQN52" s="429"/>
      <c r="RQO52" s="429"/>
      <c r="RQP52" s="429"/>
      <c r="RQQ52" s="429"/>
      <c r="RQR52" s="429"/>
      <c r="RQS52" s="429"/>
      <c r="RQT52" s="429"/>
      <c r="RQU52" s="429"/>
      <c r="RQV52" s="429"/>
      <c r="RQW52" s="429"/>
      <c r="RQX52" s="429"/>
      <c r="RQY52" s="429"/>
      <c r="RQZ52" s="429"/>
      <c r="RRA52" s="429"/>
      <c r="RRB52" s="429"/>
      <c r="RRC52" s="429"/>
      <c r="RRD52" s="429"/>
      <c r="RRE52" s="429"/>
      <c r="RRF52" s="429"/>
      <c r="RRG52" s="429"/>
      <c r="RRH52" s="429"/>
      <c r="RRI52" s="429"/>
      <c r="RRJ52" s="429"/>
      <c r="RRK52" s="429"/>
      <c r="RRL52" s="429"/>
      <c r="RRM52" s="429"/>
      <c r="RRN52" s="429"/>
      <c r="RRO52" s="429"/>
      <c r="RRP52" s="429"/>
      <c r="RRQ52" s="429"/>
      <c r="RRR52" s="429"/>
      <c r="RRS52" s="429"/>
      <c r="RRT52" s="429"/>
      <c r="RRU52" s="429"/>
      <c r="RRV52" s="429"/>
      <c r="RRW52" s="429"/>
      <c r="RRX52" s="429"/>
      <c r="RRY52" s="429"/>
      <c r="RRZ52" s="429"/>
      <c r="RSA52" s="429"/>
      <c r="RSB52" s="429"/>
      <c r="RSC52" s="429"/>
      <c r="RSD52" s="429"/>
      <c r="RSE52" s="429"/>
      <c r="RSF52" s="429"/>
      <c r="RSG52" s="429"/>
      <c r="RSH52" s="429"/>
      <c r="RSI52" s="429"/>
      <c r="RSJ52" s="429"/>
      <c r="RSK52" s="429"/>
      <c r="RSL52" s="429"/>
      <c r="RSM52" s="429"/>
      <c r="RSN52" s="429"/>
      <c r="RSO52" s="429"/>
      <c r="RSP52" s="429"/>
      <c r="RSQ52" s="429"/>
      <c r="RSR52" s="429"/>
      <c r="RSS52" s="429"/>
      <c r="RST52" s="429"/>
      <c r="RSU52" s="429"/>
      <c r="RSV52" s="429"/>
      <c r="RSW52" s="429"/>
      <c r="RSX52" s="429"/>
      <c r="RSY52" s="429"/>
      <c r="RSZ52" s="429"/>
      <c r="RTA52" s="429"/>
      <c r="RTB52" s="429"/>
      <c r="RTC52" s="429"/>
      <c r="RTD52" s="429"/>
      <c r="RTE52" s="429"/>
      <c r="RTF52" s="429"/>
      <c r="RTG52" s="429"/>
      <c r="RTH52" s="429"/>
      <c r="RTI52" s="429"/>
      <c r="RTJ52" s="429"/>
      <c r="RTK52" s="429"/>
      <c r="RTL52" s="429"/>
      <c r="RTM52" s="429"/>
      <c r="RTN52" s="429"/>
      <c r="RTO52" s="429"/>
      <c r="RTP52" s="429"/>
      <c r="RTQ52" s="429"/>
      <c r="RTR52" s="429"/>
      <c r="RTS52" s="429"/>
      <c r="RTT52" s="429"/>
      <c r="RTU52" s="429"/>
      <c r="RTV52" s="429"/>
      <c r="RTW52" s="429"/>
      <c r="RTX52" s="429"/>
      <c r="RTY52" s="429"/>
      <c r="RTZ52" s="429"/>
      <c r="RUA52" s="429"/>
      <c r="RUB52" s="429"/>
      <c r="RUC52" s="429"/>
      <c r="RUD52" s="429"/>
      <c r="RUE52" s="429"/>
      <c r="RUF52" s="429"/>
      <c r="RUG52" s="429"/>
      <c r="RUH52" s="429"/>
      <c r="RUI52" s="429"/>
      <c r="RUJ52" s="429"/>
      <c r="RUK52" s="429"/>
      <c r="RUL52" s="429"/>
      <c r="RUM52" s="429"/>
      <c r="RUN52" s="429"/>
      <c r="RUO52" s="429"/>
      <c r="RUP52" s="429"/>
      <c r="RUQ52" s="429"/>
      <c r="RUR52" s="429"/>
      <c r="RUS52" s="429"/>
      <c r="RUT52" s="429"/>
      <c r="RUU52" s="429"/>
      <c r="RUV52" s="429"/>
      <c r="RUW52" s="429"/>
      <c r="RUX52" s="429"/>
      <c r="RUY52" s="429"/>
      <c r="RUZ52" s="429"/>
      <c r="RVA52" s="429"/>
      <c r="RVB52" s="429"/>
      <c r="RVC52" s="429"/>
      <c r="RVD52" s="429"/>
      <c r="RVE52" s="429"/>
      <c r="RVF52" s="429"/>
      <c r="RVG52" s="429"/>
      <c r="RVH52" s="429"/>
      <c r="RVI52" s="429"/>
      <c r="RVJ52" s="429"/>
      <c r="RVK52" s="429"/>
      <c r="RVL52" s="429"/>
      <c r="RVM52" s="429"/>
      <c r="RVN52" s="429"/>
      <c r="RVO52" s="429"/>
      <c r="RVP52" s="429"/>
      <c r="RVQ52" s="429"/>
      <c r="RVR52" s="429"/>
      <c r="RVS52" s="429"/>
      <c r="RVT52" s="429"/>
      <c r="RVU52" s="429"/>
      <c r="RVV52" s="429"/>
      <c r="RVW52" s="429"/>
      <c r="RVX52" s="429"/>
      <c r="RVY52" s="429"/>
      <c r="RVZ52" s="429"/>
      <c r="RWA52" s="429"/>
      <c r="RWB52" s="429"/>
      <c r="RWC52" s="429"/>
      <c r="RWD52" s="429"/>
      <c r="RWE52" s="429"/>
      <c r="RWF52" s="429"/>
      <c r="RWG52" s="429"/>
      <c r="RWH52" s="429"/>
      <c r="RWI52" s="429"/>
      <c r="RWJ52" s="429"/>
      <c r="RWK52" s="429"/>
      <c r="RWL52" s="429"/>
      <c r="RWM52" s="429"/>
      <c r="RWN52" s="429"/>
      <c r="RWO52" s="429"/>
      <c r="RWP52" s="429"/>
      <c r="RWQ52" s="429"/>
      <c r="RWR52" s="429"/>
      <c r="RWS52" s="429"/>
      <c r="RWT52" s="429"/>
      <c r="RWU52" s="429"/>
      <c r="RWV52" s="429"/>
      <c r="RWW52" s="429"/>
      <c r="RWX52" s="429"/>
      <c r="RWY52" s="429"/>
      <c r="RWZ52" s="429"/>
      <c r="RXA52" s="429"/>
      <c r="RXB52" s="429"/>
      <c r="RXC52" s="429"/>
      <c r="RXD52" s="429"/>
      <c r="RXE52" s="429"/>
      <c r="RXF52" s="429"/>
      <c r="RXG52" s="429"/>
      <c r="RXH52" s="429"/>
      <c r="RXI52" s="429"/>
      <c r="RXJ52" s="429"/>
      <c r="RXK52" s="429"/>
      <c r="RXL52" s="429"/>
      <c r="RXM52" s="429"/>
      <c r="RXN52" s="429"/>
      <c r="RXO52" s="429"/>
      <c r="RXP52" s="429"/>
      <c r="RXQ52" s="429"/>
      <c r="RXR52" s="429"/>
      <c r="RXS52" s="429"/>
      <c r="RXT52" s="429"/>
      <c r="RXU52" s="429"/>
      <c r="RXV52" s="429"/>
      <c r="RXW52" s="429"/>
      <c r="RXX52" s="429"/>
      <c r="RXY52" s="429"/>
      <c r="RXZ52" s="429"/>
      <c r="RYA52" s="429"/>
      <c r="RYB52" s="429"/>
      <c r="RYC52" s="429"/>
      <c r="RYD52" s="429"/>
      <c r="RYE52" s="429"/>
      <c r="RYF52" s="429"/>
      <c r="RYG52" s="429"/>
      <c r="RYH52" s="429"/>
      <c r="RYI52" s="429"/>
      <c r="RYJ52" s="429"/>
      <c r="RYK52" s="429"/>
      <c r="RYL52" s="429"/>
      <c r="RYM52" s="429"/>
      <c r="RYN52" s="429"/>
      <c r="RYO52" s="429"/>
      <c r="RYP52" s="429"/>
      <c r="RYQ52" s="429"/>
      <c r="RYR52" s="429"/>
      <c r="RYS52" s="429"/>
      <c r="RYT52" s="429"/>
      <c r="RYU52" s="429"/>
      <c r="RYV52" s="429"/>
      <c r="RYW52" s="429"/>
      <c r="RYX52" s="429"/>
      <c r="RYY52" s="429"/>
      <c r="RYZ52" s="429"/>
      <c r="RZA52" s="429"/>
      <c r="RZB52" s="429"/>
      <c r="RZC52" s="429"/>
      <c r="RZD52" s="429"/>
      <c r="RZE52" s="429"/>
      <c r="RZF52" s="429"/>
      <c r="RZG52" s="429"/>
      <c r="RZH52" s="429"/>
      <c r="RZI52" s="429"/>
      <c r="RZJ52" s="429"/>
      <c r="RZK52" s="429"/>
      <c r="RZL52" s="429"/>
      <c r="RZM52" s="429"/>
      <c r="RZN52" s="429"/>
      <c r="RZO52" s="429"/>
      <c r="RZP52" s="429"/>
      <c r="RZQ52" s="429"/>
      <c r="RZR52" s="429"/>
      <c r="RZS52" s="429"/>
      <c r="RZT52" s="429"/>
      <c r="RZU52" s="429"/>
      <c r="RZV52" s="429"/>
      <c r="RZW52" s="429"/>
      <c r="RZX52" s="429"/>
      <c r="RZY52" s="429"/>
      <c r="RZZ52" s="429"/>
      <c r="SAA52" s="429"/>
      <c r="SAB52" s="429"/>
      <c r="SAC52" s="429"/>
      <c r="SAD52" s="429"/>
      <c r="SAE52" s="429"/>
      <c r="SAF52" s="429"/>
      <c r="SAG52" s="429"/>
      <c r="SAH52" s="429"/>
      <c r="SAI52" s="429"/>
      <c r="SAJ52" s="429"/>
      <c r="SAK52" s="429"/>
      <c r="SAL52" s="429"/>
      <c r="SAM52" s="429"/>
      <c r="SAN52" s="429"/>
      <c r="SAO52" s="429"/>
      <c r="SAP52" s="429"/>
      <c r="SAQ52" s="429"/>
      <c r="SAR52" s="429"/>
      <c r="SAS52" s="429"/>
      <c r="SAT52" s="429"/>
      <c r="SAU52" s="429"/>
      <c r="SAV52" s="429"/>
      <c r="SAW52" s="429"/>
      <c r="SAX52" s="429"/>
      <c r="SAY52" s="429"/>
      <c r="SAZ52" s="429"/>
      <c r="SBA52" s="429"/>
      <c r="SBB52" s="429"/>
      <c r="SBC52" s="429"/>
      <c r="SBD52" s="429"/>
      <c r="SBE52" s="429"/>
      <c r="SBF52" s="429"/>
      <c r="SBG52" s="429"/>
      <c r="SBH52" s="429"/>
      <c r="SBI52" s="429"/>
      <c r="SBJ52" s="429"/>
      <c r="SBK52" s="429"/>
      <c r="SBL52" s="429"/>
      <c r="SBM52" s="429"/>
      <c r="SBN52" s="429"/>
      <c r="SBO52" s="429"/>
      <c r="SBP52" s="429"/>
      <c r="SBQ52" s="429"/>
      <c r="SBR52" s="429"/>
      <c r="SBS52" s="429"/>
      <c r="SBT52" s="429"/>
      <c r="SBU52" s="429"/>
      <c r="SBV52" s="429"/>
      <c r="SBW52" s="429"/>
      <c r="SBX52" s="429"/>
      <c r="SBY52" s="429"/>
      <c r="SBZ52" s="429"/>
      <c r="SCA52" s="429"/>
      <c r="SCB52" s="429"/>
      <c r="SCC52" s="429"/>
      <c r="SCD52" s="429"/>
      <c r="SCE52" s="429"/>
      <c r="SCF52" s="429"/>
      <c r="SCG52" s="429"/>
      <c r="SCH52" s="429"/>
      <c r="SCI52" s="429"/>
      <c r="SCJ52" s="429"/>
      <c r="SCK52" s="429"/>
      <c r="SCL52" s="429"/>
      <c r="SCM52" s="429"/>
      <c r="SCN52" s="429"/>
      <c r="SCO52" s="429"/>
      <c r="SCP52" s="429"/>
      <c r="SCQ52" s="429"/>
      <c r="SCR52" s="429"/>
      <c r="SCS52" s="429"/>
      <c r="SCT52" s="429"/>
      <c r="SCU52" s="429"/>
      <c r="SCV52" s="429"/>
      <c r="SCW52" s="429"/>
      <c r="SCX52" s="429"/>
      <c r="SCY52" s="429"/>
      <c r="SCZ52" s="429"/>
      <c r="SDA52" s="429"/>
      <c r="SDB52" s="429"/>
      <c r="SDC52" s="429"/>
      <c r="SDD52" s="429"/>
      <c r="SDE52" s="429"/>
      <c r="SDF52" s="429"/>
      <c r="SDG52" s="429"/>
      <c r="SDH52" s="429"/>
      <c r="SDI52" s="429"/>
      <c r="SDJ52" s="429"/>
      <c r="SDK52" s="429"/>
      <c r="SDL52" s="429"/>
      <c r="SDM52" s="429"/>
      <c r="SDN52" s="429"/>
      <c r="SDO52" s="429"/>
      <c r="SDP52" s="429"/>
      <c r="SDQ52" s="429"/>
      <c r="SDR52" s="429"/>
      <c r="SDS52" s="429"/>
      <c r="SDT52" s="429"/>
      <c r="SDU52" s="429"/>
      <c r="SDV52" s="429"/>
      <c r="SDW52" s="429"/>
      <c r="SDX52" s="429"/>
      <c r="SDY52" s="429"/>
      <c r="SDZ52" s="429"/>
      <c r="SEA52" s="429"/>
      <c r="SEB52" s="429"/>
      <c r="SEC52" s="429"/>
      <c r="SED52" s="429"/>
      <c r="SEE52" s="429"/>
      <c r="SEF52" s="429"/>
      <c r="SEG52" s="429"/>
      <c r="SEH52" s="429"/>
      <c r="SEI52" s="429"/>
      <c r="SEJ52" s="429"/>
      <c r="SEK52" s="429"/>
      <c r="SEL52" s="429"/>
      <c r="SEM52" s="429"/>
      <c r="SEN52" s="429"/>
      <c r="SEO52" s="429"/>
      <c r="SEP52" s="429"/>
      <c r="SEQ52" s="429"/>
      <c r="SER52" s="429"/>
      <c r="SES52" s="429"/>
      <c r="SET52" s="429"/>
      <c r="SEU52" s="429"/>
      <c r="SEV52" s="429"/>
      <c r="SEW52" s="429"/>
      <c r="SEX52" s="429"/>
      <c r="SEY52" s="429"/>
      <c r="SEZ52" s="429"/>
      <c r="SFA52" s="429"/>
      <c r="SFB52" s="429"/>
      <c r="SFC52" s="429"/>
      <c r="SFD52" s="429"/>
      <c r="SFE52" s="429"/>
      <c r="SFF52" s="429"/>
      <c r="SFG52" s="429"/>
      <c r="SFH52" s="429"/>
      <c r="SFI52" s="429"/>
      <c r="SFJ52" s="429"/>
      <c r="SFK52" s="429"/>
      <c r="SFL52" s="429"/>
      <c r="SFM52" s="429"/>
      <c r="SFN52" s="429"/>
      <c r="SFO52" s="429"/>
      <c r="SFP52" s="429"/>
      <c r="SFQ52" s="429"/>
      <c r="SFR52" s="429"/>
      <c r="SFS52" s="429"/>
      <c r="SFT52" s="429"/>
      <c r="SFU52" s="429"/>
      <c r="SFV52" s="429"/>
      <c r="SFW52" s="429"/>
      <c r="SFX52" s="429"/>
      <c r="SFY52" s="429"/>
      <c r="SFZ52" s="429"/>
      <c r="SGA52" s="429"/>
      <c r="SGB52" s="429"/>
      <c r="SGC52" s="429"/>
      <c r="SGD52" s="429"/>
      <c r="SGE52" s="429"/>
      <c r="SGF52" s="429"/>
      <c r="SGG52" s="429"/>
      <c r="SGH52" s="429"/>
      <c r="SGI52" s="429"/>
      <c r="SGJ52" s="429"/>
      <c r="SGK52" s="429"/>
      <c r="SGL52" s="429"/>
      <c r="SGM52" s="429"/>
      <c r="SGN52" s="429"/>
      <c r="SGO52" s="429"/>
      <c r="SGP52" s="429"/>
      <c r="SGQ52" s="429"/>
      <c r="SGR52" s="429"/>
      <c r="SGS52" s="429"/>
      <c r="SGT52" s="429"/>
      <c r="SGU52" s="429"/>
      <c r="SGV52" s="429"/>
      <c r="SGW52" s="429"/>
      <c r="SGX52" s="429"/>
      <c r="SGY52" s="429"/>
      <c r="SGZ52" s="429"/>
      <c r="SHA52" s="429"/>
      <c r="SHB52" s="429"/>
      <c r="SHC52" s="429"/>
      <c r="SHD52" s="429"/>
      <c r="SHE52" s="429"/>
      <c r="SHF52" s="429"/>
      <c r="SHG52" s="429"/>
      <c r="SHH52" s="429"/>
      <c r="SHI52" s="429"/>
      <c r="SHJ52" s="429"/>
      <c r="SHK52" s="429"/>
      <c r="SHL52" s="429"/>
      <c r="SHM52" s="429"/>
      <c r="SHN52" s="429"/>
      <c r="SHO52" s="429"/>
      <c r="SHP52" s="429"/>
      <c r="SHQ52" s="429"/>
      <c r="SHR52" s="429"/>
      <c r="SHS52" s="429"/>
      <c r="SHT52" s="429"/>
      <c r="SHU52" s="429"/>
      <c r="SHV52" s="429"/>
      <c r="SHW52" s="429"/>
      <c r="SHX52" s="429"/>
      <c r="SHY52" s="429"/>
      <c r="SHZ52" s="429"/>
      <c r="SIA52" s="429"/>
      <c r="SIB52" s="429"/>
      <c r="SIC52" s="429"/>
      <c r="SID52" s="429"/>
      <c r="SIE52" s="429"/>
      <c r="SIF52" s="429"/>
      <c r="SIG52" s="429"/>
      <c r="SIH52" s="429"/>
      <c r="SII52" s="429"/>
      <c r="SIJ52" s="429"/>
      <c r="SIK52" s="429"/>
      <c r="SIL52" s="429"/>
      <c r="SIM52" s="429"/>
      <c r="SIN52" s="429"/>
      <c r="SIO52" s="429"/>
      <c r="SIP52" s="429"/>
      <c r="SIQ52" s="429"/>
      <c r="SIR52" s="429"/>
      <c r="SIS52" s="429"/>
      <c r="SIT52" s="429"/>
      <c r="SIU52" s="429"/>
      <c r="SIV52" s="429"/>
      <c r="SIW52" s="429"/>
      <c r="SIX52" s="429"/>
      <c r="SIY52" s="429"/>
      <c r="SIZ52" s="429"/>
      <c r="SJA52" s="429"/>
      <c r="SJB52" s="429"/>
      <c r="SJC52" s="429"/>
      <c r="SJD52" s="429"/>
      <c r="SJE52" s="429"/>
      <c r="SJF52" s="429"/>
      <c r="SJG52" s="429"/>
      <c r="SJH52" s="429"/>
      <c r="SJI52" s="429"/>
      <c r="SJJ52" s="429"/>
      <c r="SJK52" s="429"/>
      <c r="SJL52" s="429"/>
      <c r="SJM52" s="429"/>
      <c r="SJN52" s="429"/>
      <c r="SJO52" s="429"/>
      <c r="SJP52" s="429"/>
      <c r="SJQ52" s="429"/>
      <c r="SJR52" s="429"/>
      <c r="SJS52" s="429"/>
      <c r="SJT52" s="429"/>
      <c r="SJU52" s="429"/>
      <c r="SJV52" s="429"/>
      <c r="SJW52" s="429"/>
      <c r="SJX52" s="429"/>
      <c r="SJY52" s="429"/>
      <c r="SJZ52" s="429"/>
      <c r="SKA52" s="429"/>
      <c r="SKB52" s="429"/>
      <c r="SKC52" s="429"/>
      <c r="SKD52" s="429"/>
      <c r="SKE52" s="429"/>
      <c r="SKF52" s="429"/>
      <c r="SKG52" s="429"/>
      <c r="SKH52" s="429"/>
      <c r="SKI52" s="429"/>
      <c r="SKJ52" s="429"/>
      <c r="SKK52" s="429"/>
      <c r="SKL52" s="429"/>
      <c r="SKM52" s="429"/>
      <c r="SKN52" s="429"/>
      <c r="SKO52" s="429"/>
      <c r="SKP52" s="429"/>
      <c r="SKQ52" s="429"/>
      <c r="SKR52" s="429"/>
      <c r="SKS52" s="429"/>
      <c r="SKT52" s="429"/>
      <c r="SKU52" s="429"/>
      <c r="SKV52" s="429"/>
      <c r="SKW52" s="429"/>
      <c r="SKX52" s="429"/>
      <c r="SKY52" s="429"/>
      <c r="SKZ52" s="429"/>
      <c r="SLA52" s="429"/>
      <c r="SLB52" s="429"/>
      <c r="SLC52" s="429"/>
      <c r="SLD52" s="429"/>
      <c r="SLE52" s="429"/>
      <c r="SLF52" s="429"/>
      <c r="SLG52" s="429"/>
      <c r="SLH52" s="429"/>
      <c r="SLI52" s="429"/>
      <c r="SLJ52" s="429"/>
      <c r="SLK52" s="429"/>
      <c r="SLL52" s="429"/>
      <c r="SLM52" s="429"/>
      <c r="SLN52" s="429"/>
      <c r="SLO52" s="429"/>
      <c r="SLP52" s="429"/>
      <c r="SLQ52" s="429"/>
      <c r="SLR52" s="429"/>
      <c r="SLS52" s="429"/>
      <c r="SLT52" s="429"/>
      <c r="SLU52" s="429"/>
      <c r="SLV52" s="429"/>
      <c r="SLW52" s="429"/>
      <c r="SLX52" s="429"/>
      <c r="SLY52" s="429"/>
      <c r="SLZ52" s="429"/>
      <c r="SMA52" s="429"/>
      <c r="SMB52" s="429"/>
      <c r="SMC52" s="429"/>
      <c r="SMD52" s="429"/>
      <c r="SME52" s="429"/>
      <c r="SMF52" s="429"/>
      <c r="SMG52" s="429"/>
      <c r="SMH52" s="429"/>
      <c r="SMI52" s="429"/>
      <c r="SMJ52" s="429"/>
      <c r="SMK52" s="429"/>
      <c r="SML52" s="429"/>
      <c r="SMM52" s="429"/>
      <c r="SMN52" s="429"/>
      <c r="SMO52" s="429"/>
      <c r="SMP52" s="429"/>
      <c r="SMQ52" s="429"/>
      <c r="SMR52" s="429"/>
      <c r="SMS52" s="429"/>
      <c r="SMT52" s="429"/>
      <c r="SMU52" s="429"/>
      <c r="SMV52" s="429"/>
      <c r="SMW52" s="429"/>
      <c r="SMX52" s="429"/>
      <c r="SMY52" s="429"/>
      <c r="SMZ52" s="429"/>
      <c r="SNA52" s="429"/>
      <c r="SNB52" s="429"/>
      <c r="SNC52" s="429"/>
      <c r="SND52" s="429"/>
      <c r="SNE52" s="429"/>
      <c r="SNF52" s="429"/>
      <c r="SNG52" s="429"/>
      <c r="SNH52" s="429"/>
      <c r="SNI52" s="429"/>
      <c r="SNJ52" s="429"/>
      <c r="SNK52" s="429"/>
      <c r="SNL52" s="429"/>
      <c r="SNM52" s="429"/>
      <c r="SNN52" s="429"/>
      <c r="SNO52" s="429"/>
      <c r="SNP52" s="429"/>
      <c r="SNQ52" s="429"/>
      <c r="SNR52" s="429"/>
      <c r="SNS52" s="429"/>
      <c r="SNT52" s="429"/>
      <c r="SNU52" s="429"/>
      <c r="SNV52" s="429"/>
      <c r="SNW52" s="429"/>
      <c r="SNX52" s="429"/>
      <c r="SNY52" s="429"/>
      <c r="SNZ52" s="429"/>
      <c r="SOA52" s="429"/>
      <c r="SOB52" s="429"/>
      <c r="SOC52" s="429"/>
      <c r="SOD52" s="429"/>
      <c r="SOE52" s="429"/>
      <c r="SOF52" s="429"/>
      <c r="SOG52" s="429"/>
      <c r="SOH52" s="429"/>
      <c r="SOI52" s="429"/>
      <c r="SOJ52" s="429"/>
      <c r="SOK52" s="429"/>
      <c r="SOL52" s="429"/>
      <c r="SOM52" s="429"/>
      <c r="SON52" s="429"/>
      <c r="SOO52" s="429"/>
      <c r="SOP52" s="429"/>
      <c r="SOQ52" s="429"/>
      <c r="SOR52" s="429"/>
      <c r="SOS52" s="429"/>
      <c r="SOT52" s="429"/>
      <c r="SOU52" s="429"/>
      <c r="SOV52" s="429"/>
      <c r="SOW52" s="429"/>
      <c r="SOX52" s="429"/>
      <c r="SOY52" s="429"/>
      <c r="SOZ52" s="429"/>
      <c r="SPA52" s="429"/>
      <c r="SPB52" s="429"/>
      <c r="SPC52" s="429"/>
      <c r="SPD52" s="429"/>
      <c r="SPE52" s="429"/>
      <c r="SPF52" s="429"/>
      <c r="SPG52" s="429"/>
      <c r="SPH52" s="429"/>
      <c r="SPI52" s="429"/>
      <c r="SPJ52" s="429"/>
      <c r="SPK52" s="429"/>
      <c r="SPL52" s="429"/>
      <c r="SPM52" s="429"/>
      <c r="SPN52" s="429"/>
      <c r="SPO52" s="429"/>
      <c r="SPP52" s="429"/>
      <c r="SPQ52" s="429"/>
      <c r="SPR52" s="429"/>
      <c r="SPS52" s="429"/>
      <c r="SPT52" s="429"/>
      <c r="SPU52" s="429"/>
      <c r="SPV52" s="429"/>
      <c r="SPW52" s="429"/>
      <c r="SPX52" s="429"/>
      <c r="SPY52" s="429"/>
      <c r="SPZ52" s="429"/>
      <c r="SQA52" s="429"/>
      <c r="SQB52" s="429"/>
      <c r="SQC52" s="429"/>
      <c r="SQD52" s="429"/>
      <c r="SQE52" s="429"/>
      <c r="SQF52" s="429"/>
      <c r="SQG52" s="429"/>
      <c r="SQH52" s="429"/>
      <c r="SQI52" s="429"/>
      <c r="SQJ52" s="429"/>
      <c r="SQK52" s="429"/>
      <c r="SQL52" s="429"/>
      <c r="SQM52" s="429"/>
      <c r="SQN52" s="429"/>
      <c r="SQO52" s="429"/>
      <c r="SQP52" s="429"/>
      <c r="SQQ52" s="429"/>
      <c r="SQR52" s="429"/>
      <c r="SQS52" s="429"/>
      <c r="SQT52" s="429"/>
      <c r="SQU52" s="429"/>
      <c r="SQV52" s="429"/>
      <c r="SQW52" s="429"/>
      <c r="SQX52" s="429"/>
      <c r="SQY52" s="429"/>
      <c r="SQZ52" s="429"/>
      <c r="SRA52" s="429"/>
      <c r="SRB52" s="429"/>
      <c r="SRC52" s="429"/>
      <c r="SRD52" s="429"/>
      <c r="SRE52" s="429"/>
      <c r="SRF52" s="429"/>
      <c r="SRG52" s="429"/>
      <c r="SRH52" s="429"/>
      <c r="SRI52" s="429"/>
      <c r="SRJ52" s="429"/>
      <c r="SRK52" s="429"/>
      <c r="SRL52" s="429"/>
      <c r="SRM52" s="429"/>
      <c r="SRN52" s="429"/>
      <c r="SRO52" s="429"/>
      <c r="SRP52" s="429"/>
      <c r="SRQ52" s="429"/>
      <c r="SRR52" s="429"/>
      <c r="SRS52" s="429"/>
      <c r="SRT52" s="429"/>
      <c r="SRU52" s="429"/>
      <c r="SRV52" s="429"/>
      <c r="SRW52" s="429"/>
      <c r="SRX52" s="429"/>
      <c r="SRY52" s="429"/>
      <c r="SRZ52" s="429"/>
      <c r="SSA52" s="429"/>
      <c r="SSB52" s="429"/>
      <c r="SSC52" s="429"/>
      <c r="SSD52" s="429"/>
      <c r="SSE52" s="429"/>
      <c r="SSF52" s="429"/>
      <c r="SSG52" s="429"/>
      <c r="SSH52" s="429"/>
      <c r="SSI52" s="429"/>
      <c r="SSJ52" s="429"/>
      <c r="SSK52" s="429"/>
      <c r="SSL52" s="429"/>
      <c r="SSM52" s="429"/>
      <c r="SSN52" s="429"/>
      <c r="SSO52" s="429"/>
      <c r="SSP52" s="429"/>
      <c r="SSQ52" s="429"/>
      <c r="SSR52" s="429"/>
      <c r="SSS52" s="429"/>
      <c r="SST52" s="429"/>
      <c r="SSU52" s="429"/>
      <c r="SSV52" s="429"/>
      <c r="SSW52" s="429"/>
      <c r="SSX52" s="429"/>
      <c r="SSY52" s="429"/>
      <c r="SSZ52" s="429"/>
      <c r="STA52" s="429"/>
      <c r="STB52" s="429"/>
      <c r="STC52" s="429"/>
      <c r="STD52" s="429"/>
      <c r="STE52" s="429"/>
      <c r="STF52" s="429"/>
      <c r="STG52" s="429"/>
      <c r="STH52" s="429"/>
      <c r="STI52" s="429"/>
      <c r="STJ52" s="429"/>
      <c r="STK52" s="429"/>
      <c r="STL52" s="429"/>
      <c r="STM52" s="429"/>
      <c r="STN52" s="429"/>
      <c r="STO52" s="429"/>
      <c r="STP52" s="429"/>
      <c r="STQ52" s="429"/>
      <c r="STR52" s="429"/>
      <c r="STS52" s="429"/>
      <c r="STT52" s="429"/>
      <c r="STU52" s="429"/>
      <c r="STV52" s="429"/>
      <c r="STW52" s="429"/>
      <c r="STX52" s="429"/>
      <c r="STY52" s="429"/>
      <c r="STZ52" s="429"/>
      <c r="SUA52" s="429"/>
      <c r="SUB52" s="429"/>
      <c r="SUC52" s="429"/>
      <c r="SUD52" s="429"/>
      <c r="SUE52" s="429"/>
      <c r="SUF52" s="429"/>
      <c r="SUG52" s="429"/>
      <c r="SUH52" s="429"/>
      <c r="SUI52" s="429"/>
      <c r="SUJ52" s="429"/>
      <c r="SUK52" s="429"/>
      <c r="SUL52" s="429"/>
      <c r="SUM52" s="429"/>
      <c r="SUN52" s="429"/>
      <c r="SUO52" s="429"/>
      <c r="SUP52" s="429"/>
      <c r="SUQ52" s="429"/>
      <c r="SUR52" s="429"/>
      <c r="SUS52" s="429"/>
      <c r="SUT52" s="429"/>
      <c r="SUU52" s="429"/>
      <c r="SUV52" s="429"/>
      <c r="SUW52" s="429"/>
      <c r="SUX52" s="429"/>
      <c r="SUY52" s="429"/>
      <c r="SUZ52" s="429"/>
      <c r="SVA52" s="429"/>
      <c r="SVB52" s="429"/>
      <c r="SVC52" s="429"/>
      <c r="SVD52" s="429"/>
      <c r="SVE52" s="429"/>
      <c r="SVF52" s="429"/>
      <c r="SVG52" s="429"/>
      <c r="SVH52" s="429"/>
      <c r="SVI52" s="429"/>
      <c r="SVJ52" s="429"/>
      <c r="SVK52" s="429"/>
      <c r="SVL52" s="429"/>
      <c r="SVM52" s="429"/>
      <c r="SVN52" s="429"/>
      <c r="SVO52" s="429"/>
      <c r="SVP52" s="429"/>
      <c r="SVQ52" s="429"/>
      <c r="SVR52" s="429"/>
      <c r="SVS52" s="429"/>
      <c r="SVT52" s="429"/>
      <c r="SVU52" s="429"/>
      <c r="SVV52" s="429"/>
      <c r="SVW52" s="429"/>
      <c r="SVX52" s="429"/>
      <c r="SVY52" s="429"/>
      <c r="SVZ52" s="429"/>
      <c r="SWA52" s="429"/>
      <c r="SWB52" s="429"/>
      <c r="SWC52" s="429"/>
      <c r="SWD52" s="429"/>
      <c r="SWE52" s="429"/>
      <c r="SWF52" s="429"/>
      <c r="SWG52" s="429"/>
      <c r="SWH52" s="429"/>
      <c r="SWI52" s="429"/>
      <c r="SWJ52" s="429"/>
      <c r="SWK52" s="429"/>
      <c r="SWL52" s="429"/>
      <c r="SWM52" s="429"/>
      <c r="SWN52" s="429"/>
      <c r="SWO52" s="429"/>
      <c r="SWP52" s="429"/>
      <c r="SWQ52" s="429"/>
      <c r="SWR52" s="429"/>
      <c r="SWS52" s="429"/>
      <c r="SWT52" s="429"/>
      <c r="SWU52" s="429"/>
      <c r="SWV52" s="429"/>
      <c r="SWW52" s="429"/>
      <c r="SWX52" s="429"/>
      <c r="SWY52" s="429"/>
      <c r="SWZ52" s="429"/>
      <c r="SXA52" s="429"/>
      <c r="SXB52" s="429"/>
      <c r="SXC52" s="429"/>
      <c r="SXD52" s="429"/>
      <c r="SXE52" s="429"/>
      <c r="SXF52" s="429"/>
      <c r="SXG52" s="429"/>
      <c r="SXH52" s="429"/>
      <c r="SXI52" s="429"/>
      <c r="SXJ52" s="429"/>
      <c r="SXK52" s="429"/>
      <c r="SXL52" s="429"/>
      <c r="SXM52" s="429"/>
      <c r="SXN52" s="429"/>
      <c r="SXO52" s="429"/>
      <c r="SXP52" s="429"/>
      <c r="SXQ52" s="429"/>
      <c r="SXR52" s="429"/>
      <c r="SXS52" s="429"/>
      <c r="SXT52" s="429"/>
      <c r="SXU52" s="429"/>
      <c r="SXV52" s="429"/>
      <c r="SXW52" s="429"/>
      <c r="SXX52" s="429"/>
      <c r="SXY52" s="429"/>
      <c r="SXZ52" s="429"/>
      <c r="SYA52" s="429"/>
      <c r="SYB52" s="429"/>
      <c r="SYC52" s="429"/>
      <c r="SYD52" s="429"/>
      <c r="SYE52" s="429"/>
      <c r="SYF52" s="429"/>
      <c r="SYG52" s="429"/>
      <c r="SYH52" s="429"/>
      <c r="SYI52" s="429"/>
      <c r="SYJ52" s="429"/>
      <c r="SYK52" s="429"/>
      <c r="SYL52" s="429"/>
      <c r="SYM52" s="429"/>
      <c r="SYN52" s="429"/>
      <c r="SYO52" s="429"/>
      <c r="SYP52" s="429"/>
      <c r="SYQ52" s="429"/>
      <c r="SYR52" s="429"/>
      <c r="SYS52" s="429"/>
      <c r="SYT52" s="429"/>
      <c r="SYU52" s="429"/>
      <c r="SYV52" s="429"/>
      <c r="SYW52" s="429"/>
      <c r="SYX52" s="429"/>
      <c r="SYY52" s="429"/>
      <c r="SYZ52" s="429"/>
      <c r="SZA52" s="429"/>
      <c r="SZB52" s="429"/>
      <c r="SZC52" s="429"/>
      <c r="SZD52" s="429"/>
      <c r="SZE52" s="429"/>
      <c r="SZF52" s="429"/>
      <c r="SZG52" s="429"/>
      <c r="SZH52" s="429"/>
      <c r="SZI52" s="429"/>
      <c r="SZJ52" s="429"/>
      <c r="SZK52" s="429"/>
      <c r="SZL52" s="429"/>
      <c r="SZM52" s="429"/>
      <c r="SZN52" s="429"/>
      <c r="SZO52" s="429"/>
      <c r="SZP52" s="429"/>
      <c r="SZQ52" s="429"/>
      <c r="SZR52" s="429"/>
      <c r="SZS52" s="429"/>
      <c r="SZT52" s="429"/>
      <c r="SZU52" s="429"/>
      <c r="SZV52" s="429"/>
      <c r="SZW52" s="429"/>
      <c r="SZX52" s="429"/>
      <c r="SZY52" s="429"/>
      <c r="SZZ52" s="429"/>
      <c r="TAA52" s="429"/>
      <c r="TAB52" s="429"/>
      <c r="TAC52" s="429"/>
      <c r="TAD52" s="429"/>
      <c r="TAE52" s="429"/>
      <c r="TAF52" s="429"/>
      <c r="TAG52" s="429"/>
      <c r="TAH52" s="429"/>
      <c r="TAI52" s="429"/>
      <c r="TAJ52" s="429"/>
      <c r="TAK52" s="429"/>
      <c r="TAL52" s="429"/>
      <c r="TAM52" s="429"/>
      <c r="TAN52" s="429"/>
      <c r="TAO52" s="429"/>
      <c r="TAP52" s="429"/>
      <c r="TAQ52" s="429"/>
      <c r="TAR52" s="429"/>
      <c r="TAS52" s="429"/>
      <c r="TAT52" s="429"/>
      <c r="TAU52" s="429"/>
      <c r="TAV52" s="429"/>
      <c r="TAW52" s="429"/>
      <c r="TAX52" s="429"/>
      <c r="TAY52" s="429"/>
      <c r="TAZ52" s="429"/>
      <c r="TBA52" s="429"/>
      <c r="TBB52" s="429"/>
      <c r="TBC52" s="429"/>
      <c r="TBD52" s="429"/>
      <c r="TBE52" s="429"/>
      <c r="TBF52" s="429"/>
      <c r="TBG52" s="429"/>
      <c r="TBH52" s="429"/>
      <c r="TBI52" s="429"/>
      <c r="TBJ52" s="429"/>
      <c r="TBK52" s="429"/>
      <c r="TBL52" s="429"/>
      <c r="TBM52" s="429"/>
      <c r="TBN52" s="429"/>
      <c r="TBO52" s="429"/>
      <c r="TBP52" s="429"/>
      <c r="TBQ52" s="429"/>
      <c r="TBR52" s="429"/>
      <c r="TBS52" s="429"/>
      <c r="TBT52" s="429"/>
      <c r="TBU52" s="429"/>
      <c r="TBV52" s="429"/>
      <c r="TBW52" s="429"/>
      <c r="TBX52" s="429"/>
      <c r="TBY52" s="429"/>
      <c r="TBZ52" s="429"/>
      <c r="TCA52" s="429"/>
      <c r="TCB52" s="429"/>
      <c r="TCC52" s="429"/>
      <c r="TCD52" s="429"/>
      <c r="TCE52" s="429"/>
      <c r="TCF52" s="429"/>
      <c r="TCG52" s="429"/>
      <c r="TCH52" s="429"/>
      <c r="TCI52" s="429"/>
      <c r="TCJ52" s="429"/>
      <c r="TCK52" s="429"/>
      <c r="TCL52" s="429"/>
      <c r="TCM52" s="429"/>
      <c r="TCN52" s="429"/>
      <c r="TCO52" s="429"/>
      <c r="TCP52" s="429"/>
      <c r="TCQ52" s="429"/>
      <c r="TCR52" s="429"/>
      <c r="TCS52" s="429"/>
      <c r="TCT52" s="429"/>
      <c r="TCU52" s="429"/>
      <c r="TCV52" s="429"/>
      <c r="TCW52" s="429"/>
      <c r="TCX52" s="429"/>
      <c r="TCY52" s="429"/>
      <c r="TCZ52" s="429"/>
      <c r="TDA52" s="429"/>
      <c r="TDB52" s="429"/>
      <c r="TDC52" s="429"/>
      <c r="TDD52" s="429"/>
      <c r="TDE52" s="429"/>
      <c r="TDF52" s="429"/>
      <c r="TDG52" s="429"/>
      <c r="TDH52" s="429"/>
      <c r="TDI52" s="429"/>
      <c r="TDJ52" s="429"/>
      <c r="TDK52" s="429"/>
      <c r="TDL52" s="429"/>
      <c r="TDM52" s="429"/>
      <c r="TDN52" s="429"/>
      <c r="TDO52" s="429"/>
      <c r="TDP52" s="429"/>
      <c r="TDQ52" s="429"/>
      <c r="TDR52" s="429"/>
      <c r="TDS52" s="429"/>
      <c r="TDT52" s="429"/>
      <c r="TDU52" s="429"/>
      <c r="TDV52" s="429"/>
      <c r="TDW52" s="429"/>
      <c r="TDX52" s="429"/>
      <c r="TDY52" s="429"/>
      <c r="TDZ52" s="429"/>
      <c r="TEA52" s="429"/>
      <c r="TEB52" s="429"/>
      <c r="TEC52" s="429"/>
      <c r="TED52" s="429"/>
      <c r="TEE52" s="429"/>
      <c r="TEF52" s="429"/>
      <c r="TEG52" s="429"/>
      <c r="TEH52" s="429"/>
      <c r="TEI52" s="429"/>
      <c r="TEJ52" s="429"/>
      <c r="TEK52" s="429"/>
      <c r="TEL52" s="429"/>
      <c r="TEM52" s="429"/>
      <c r="TEN52" s="429"/>
      <c r="TEO52" s="429"/>
      <c r="TEP52" s="429"/>
      <c r="TEQ52" s="429"/>
      <c r="TER52" s="429"/>
      <c r="TES52" s="429"/>
      <c r="TET52" s="429"/>
      <c r="TEU52" s="429"/>
      <c r="TEV52" s="429"/>
      <c r="TEW52" s="429"/>
      <c r="TEX52" s="429"/>
      <c r="TEY52" s="429"/>
      <c r="TEZ52" s="429"/>
      <c r="TFA52" s="429"/>
      <c r="TFB52" s="429"/>
      <c r="TFC52" s="429"/>
      <c r="TFD52" s="429"/>
      <c r="TFE52" s="429"/>
      <c r="TFF52" s="429"/>
      <c r="TFG52" s="429"/>
      <c r="TFH52" s="429"/>
      <c r="TFI52" s="429"/>
      <c r="TFJ52" s="429"/>
      <c r="TFK52" s="429"/>
      <c r="TFL52" s="429"/>
      <c r="TFM52" s="429"/>
      <c r="TFN52" s="429"/>
      <c r="TFO52" s="429"/>
      <c r="TFP52" s="429"/>
      <c r="TFQ52" s="429"/>
      <c r="TFR52" s="429"/>
      <c r="TFS52" s="429"/>
      <c r="TFT52" s="429"/>
      <c r="TFU52" s="429"/>
      <c r="TFV52" s="429"/>
      <c r="TFW52" s="429"/>
      <c r="TFX52" s="429"/>
      <c r="TFY52" s="429"/>
      <c r="TFZ52" s="429"/>
      <c r="TGA52" s="429"/>
      <c r="TGB52" s="429"/>
      <c r="TGC52" s="429"/>
      <c r="TGD52" s="429"/>
      <c r="TGE52" s="429"/>
      <c r="TGF52" s="429"/>
      <c r="TGG52" s="429"/>
      <c r="TGH52" s="429"/>
      <c r="TGI52" s="429"/>
      <c r="TGJ52" s="429"/>
      <c r="TGK52" s="429"/>
      <c r="TGL52" s="429"/>
      <c r="TGM52" s="429"/>
      <c r="TGN52" s="429"/>
      <c r="TGO52" s="429"/>
      <c r="TGP52" s="429"/>
      <c r="TGQ52" s="429"/>
      <c r="TGR52" s="429"/>
      <c r="TGS52" s="429"/>
      <c r="TGT52" s="429"/>
      <c r="TGU52" s="429"/>
      <c r="TGV52" s="429"/>
      <c r="TGW52" s="429"/>
      <c r="TGX52" s="429"/>
      <c r="TGY52" s="429"/>
      <c r="TGZ52" s="429"/>
      <c r="THA52" s="429"/>
      <c r="THB52" s="429"/>
      <c r="THC52" s="429"/>
      <c r="THD52" s="429"/>
      <c r="THE52" s="429"/>
      <c r="THF52" s="429"/>
      <c r="THG52" s="429"/>
      <c r="THH52" s="429"/>
      <c r="THI52" s="429"/>
      <c r="THJ52" s="429"/>
      <c r="THK52" s="429"/>
      <c r="THL52" s="429"/>
      <c r="THM52" s="429"/>
      <c r="THN52" s="429"/>
      <c r="THO52" s="429"/>
      <c r="THP52" s="429"/>
      <c r="THQ52" s="429"/>
      <c r="THR52" s="429"/>
      <c r="THS52" s="429"/>
      <c r="THT52" s="429"/>
      <c r="THU52" s="429"/>
      <c r="THV52" s="429"/>
      <c r="THW52" s="429"/>
      <c r="THX52" s="429"/>
      <c r="THY52" s="429"/>
      <c r="THZ52" s="429"/>
      <c r="TIA52" s="429"/>
      <c r="TIB52" s="429"/>
      <c r="TIC52" s="429"/>
      <c r="TID52" s="429"/>
      <c r="TIE52" s="429"/>
      <c r="TIF52" s="429"/>
      <c r="TIG52" s="429"/>
      <c r="TIH52" s="429"/>
      <c r="TII52" s="429"/>
      <c r="TIJ52" s="429"/>
      <c r="TIK52" s="429"/>
      <c r="TIL52" s="429"/>
      <c r="TIM52" s="429"/>
      <c r="TIN52" s="429"/>
      <c r="TIO52" s="429"/>
      <c r="TIP52" s="429"/>
      <c r="TIQ52" s="429"/>
      <c r="TIR52" s="429"/>
      <c r="TIS52" s="429"/>
      <c r="TIT52" s="429"/>
      <c r="TIU52" s="429"/>
      <c r="TIV52" s="429"/>
      <c r="TIW52" s="429"/>
      <c r="TIX52" s="429"/>
      <c r="TIY52" s="429"/>
      <c r="TIZ52" s="429"/>
      <c r="TJA52" s="429"/>
      <c r="TJB52" s="429"/>
      <c r="TJC52" s="429"/>
      <c r="TJD52" s="429"/>
      <c r="TJE52" s="429"/>
      <c r="TJF52" s="429"/>
      <c r="TJG52" s="429"/>
      <c r="TJH52" s="429"/>
      <c r="TJI52" s="429"/>
      <c r="TJJ52" s="429"/>
      <c r="TJK52" s="429"/>
      <c r="TJL52" s="429"/>
      <c r="TJM52" s="429"/>
      <c r="TJN52" s="429"/>
      <c r="TJO52" s="429"/>
      <c r="TJP52" s="429"/>
      <c r="TJQ52" s="429"/>
      <c r="TJR52" s="429"/>
      <c r="TJS52" s="429"/>
      <c r="TJT52" s="429"/>
      <c r="TJU52" s="429"/>
      <c r="TJV52" s="429"/>
      <c r="TJW52" s="429"/>
      <c r="TJX52" s="429"/>
      <c r="TJY52" s="429"/>
      <c r="TJZ52" s="429"/>
      <c r="TKA52" s="429"/>
      <c r="TKB52" s="429"/>
      <c r="TKC52" s="429"/>
      <c r="TKD52" s="429"/>
      <c r="TKE52" s="429"/>
      <c r="TKF52" s="429"/>
      <c r="TKG52" s="429"/>
      <c r="TKH52" s="429"/>
      <c r="TKI52" s="429"/>
      <c r="TKJ52" s="429"/>
      <c r="TKK52" s="429"/>
      <c r="TKL52" s="429"/>
      <c r="TKM52" s="429"/>
      <c r="TKN52" s="429"/>
      <c r="TKO52" s="429"/>
      <c r="TKP52" s="429"/>
      <c r="TKQ52" s="429"/>
      <c r="TKR52" s="429"/>
      <c r="TKS52" s="429"/>
      <c r="TKT52" s="429"/>
      <c r="TKU52" s="429"/>
      <c r="TKV52" s="429"/>
      <c r="TKW52" s="429"/>
      <c r="TKX52" s="429"/>
      <c r="TKY52" s="429"/>
      <c r="TKZ52" s="429"/>
      <c r="TLA52" s="429"/>
      <c r="TLB52" s="429"/>
      <c r="TLC52" s="429"/>
      <c r="TLD52" s="429"/>
      <c r="TLE52" s="429"/>
      <c r="TLF52" s="429"/>
      <c r="TLG52" s="429"/>
      <c r="TLH52" s="429"/>
      <c r="TLI52" s="429"/>
      <c r="TLJ52" s="429"/>
      <c r="TLK52" s="429"/>
      <c r="TLL52" s="429"/>
      <c r="TLM52" s="429"/>
      <c r="TLN52" s="429"/>
      <c r="TLO52" s="429"/>
      <c r="TLP52" s="429"/>
      <c r="TLQ52" s="429"/>
      <c r="TLR52" s="429"/>
      <c r="TLS52" s="429"/>
      <c r="TLT52" s="429"/>
      <c r="TLU52" s="429"/>
      <c r="TLV52" s="429"/>
      <c r="TLW52" s="429"/>
      <c r="TLX52" s="429"/>
      <c r="TLY52" s="429"/>
      <c r="TLZ52" s="429"/>
      <c r="TMA52" s="429"/>
      <c r="TMB52" s="429"/>
      <c r="TMC52" s="429"/>
      <c r="TMD52" s="429"/>
      <c r="TME52" s="429"/>
      <c r="TMF52" s="429"/>
      <c r="TMG52" s="429"/>
      <c r="TMH52" s="429"/>
      <c r="TMI52" s="429"/>
      <c r="TMJ52" s="429"/>
      <c r="TMK52" s="429"/>
      <c r="TML52" s="429"/>
      <c r="TMM52" s="429"/>
      <c r="TMN52" s="429"/>
      <c r="TMO52" s="429"/>
      <c r="TMP52" s="429"/>
      <c r="TMQ52" s="429"/>
      <c r="TMR52" s="429"/>
      <c r="TMS52" s="429"/>
      <c r="TMT52" s="429"/>
      <c r="TMU52" s="429"/>
      <c r="TMV52" s="429"/>
      <c r="TMW52" s="429"/>
      <c r="TMX52" s="429"/>
      <c r="TMY52" s="429"/>
      <c r="TMZ52" s="429"/>
      <c r="TNA52" s="429"/>
      <c r="TNB52" s="429"/>
      <c r="TNC52" s="429"/>
      <c r="TND52" s="429"/>
      <c r="TNE52" s="429"/>
      <c r="TNF52" s="429"/>
      <c r="TNG52" s="429"/>
      <c r="TNH52" s="429"/>
      <c r="TNI52" s="429"/>
      <c r="TNJ52" s="429"/>
      <c r="TNK52" s="429"/>
      <c r="TNL52" s="429"/>
      <c r="TNM52" s="429"/>
      <c r="TNN52" s="429"/>
      <c r="TNO52" s="429"/>
      <c r="TNP52" s="429"/>
      <c r="TNQ52" s="429"/>
      <c r="TNR52" s="429"/>
      <c r="TNS52" s="429"/>
      <c r="TNT52" s="429"/>
      <c r="TNU52" s="429"/>
      <c r="TNV52" s="429"/>
      <c r="TNW52" s="429"/>
      <c r="TNX52" s="429"/>
      <c r="TNY52" s="429"/>
      <c r="TNZ52" s="429"/>
      <c r="TOA52" s="429"/>
      <c r="TOB52" s="429"/>
      <c r="TOC52" s="429"/>
      <c r="TOD52" s="429"/>
      <c r="TOE52" s="429"/>
      <c r="TOF52" s="429"/>
      <c r="TOG52" s="429"/>
      <c r="TOH52" s="429"/>
      <c r="TOI52" s="429"/>
      <c r="TOJ52" s="429"/>
      <c r="TOK52" s="429"/>
      <c r="TOL52" s="429"/>
      <c r="TOM52" s="429"/>
      <c r="TON52" s="429"/>
      <c r="TOO52" s="429"/>
      <c r="TOP52" s="429"/>
      <c r="TOQ52" s="429"/>
      <c r="TOR52" s="429"/>
      <c r="TOS52" s="429"/>
      <c r="TOT52" s="429"/>
      <c r="TOU52" s="429"/>
      <c r="TOV52" s="429"/>
      <c r="TOW52" s="429"/>
      <c r="TOX52" s="429"/>
      <c r="TOY52" s="429"/>
      <c r="TOZ52" s="429"/>
      <c r="TPA52" s="429"/>
      <c r="TPB52" s="429"/>
      <c r="TPC52" s="429"/>
      <c r="TPD52" s="429"/>
      <c r="TPE52" s="429"/>
      <c r="TPF52" s="429"/>
      <c r="TPG52" s="429"/>
      <c r="TPH52" s="429"/>
      <c r="TPI52" s="429"/>
      <c r="TPJ52" s="429"/>
      <c r="TPK52" s="429"/>
      <c r="TPL52" s="429"/>
      <c r="TPM52" s="429"/>
      <c r="TPN52" s="429"/>
      <c r="TPO52" s="429"/>
      <c r="TPP52" s="429"/>
      <c r="TPQ52" s="429"/>
      <c r="TPR52" s="429"/>
      <c r="TPS52" s="429"/>
      <c r="TPT52" s="429"/>
      <c r="TPU52" s="429"/>
      <c r="TPV52" s="429"/>
      <c r="TPW52" s="429"/>
      <c r="TPX52" s="429"/>
      <c r="TPY52" s="429"/>
      <c r="TPZ52" s="429"/>
      <c r="TQA52" s="429"/>
      <c r="TQB52" s="429"/>
      <c r="TQC52" s="429"/>
      <c r="TQD52" s="429"/>
      <c r="TQE52" s="429"/>
      <c r="TQF52" s="429"/>
      <c r="TQG52" s="429"/>
      <c r="TQH52" s="429"/>
      <c r="TQI52" s="429"/>
      <c r="TQJ52" s="429"/>
      <c r="TQK52" s="429"/>
      <c r="TQL52" s="429"/>
      <c r="TQM52" s="429"/>
      <c r="TQN52" s="429"/>
      <c r="TQO52" s="429"/>
      <c r="TQP52" s="429"/>
      <c r="TQQ52" s="429"/>
      <c r="TQR52" s="429"/>
      <c r="TQS52" s="429"/>
      <c r="TQT52" s="429"/>
      <c r="TQU52" s="429"/>
      <c r="TQV52" s="429"/>
      <c r="TQW52" s="429"/>
      <c r="TQX52" s="429"/>
      <c r="TQY52" s="429"/>
      <c r="TQZ52" s="429"/>
      <c r="TRA52" s="429"/>
      <c r="TRB52" s="429"/>
      <c r="TRC52" s="429"/>
      <c r="TRD52" s="429"/>
      <c r="TRE52" s="429"/>
      <c r="TRF52" s="429"/>
      <c r="TRG52" s="429"/>
      <c r="TRH52" s="429"/>
      <c r="TRI52" s="429"/>
      <c r="TRJ52" s="429"/>
      <c r="TRK52" s="429"/>
      <c r="TRL52" s="429"/>
      <c r="TRM52" s="429"/>
      <c r="TRN52" s="429"/>
      <c r="TRO52" s="429"/>
      <c r="TRP52" s="429"/>
      <c r="TRQ52" s="429"/>
      <c r="TRR52" s="429"/>
      <c r="TRS52" s="429"/>
      <c r="TRT52" s="429"/>
      <c r="TRU52" s="429"/>
      <c r="TRV52" s="429"/>
      <c r="TRW52" s="429"/>
      <c r="TRX52" s="429"/>
      <c r="TRY52" s="429"/>
      <c r="TRZ52" s="429"/>
      <c r="TSA52" s="429"/>
      <c r="TSB52" s="429"/>
      <c r="TSC52" s="429"/>
      <c r="TSD52" s="429"/>
      <c r="TSE52" s="429"/>
      <c r="TSF52" s="429"/>
      <c r="TSG52" s="429"/>
      <c r="TSH52" s="429"/>
      <c r="TSI52" s="429"/>
      <c r="TSJ52" s="429"/>
      <c r="TSK52" s="429"/>
      <c r="TSL52" s="429"/>
      <c r="TSM52" s="429"/>
      <c r="TSN52" s="429"/>
      <c r="TSO52" s="429"/>
      <c r="TSP52" s="429"/>
      <c r="TSQ52" s="429"/>
      <c r="TSR52" s="429"/>
      <c r="TSS52" s="429"/>
      <c r="TST52" s="429"/>
      <c r="TSU52" s="429"/>
      <c r="TSV52" s="429"/>
      <c r="TSW52" s="429"/>
      <c r="TSX52" s="429"/>
      <c r="TSY52" s="429"/>
      <c r="TSZ52" s="429"/>
      <c r="TTA52" s="429"/>
      <c r="TTB52" s="429"/>
      <c r="TTC52" s="429"/>
      <c r="TTD52" s="429"/>
      <c r="TTE52" s="429"/>
      <c r="TTF52" s="429"/>
      <c r="TTG52" s="429"/>
      <c r="TTH52" s="429"/>
      <c r="TTI52" s="429"/>
      <c r="TTJ52" s="429"/>
      <c r="TTK52" s="429"/>
      <c r="TTL52" s="429"/>
      <c r="TTM52" s="429"/>
      <c r="TTN52" s="429"/>
      <c r="TTO52" s="429"/>
      <c r="TTP52" s="429"/>
      <c r="TTQ52" s="429"/>
      <c r="TTR52" s="429"/>
      <c r="TTS52" s="429"/>
      <c r="TTT52" s="429"/>
      <c r="TTU52" s="429"/>
      <c r="TTV52" s="429"/>
      <c r="TTW52" s="429"/>
      <c r="TTX52" s="429"/>
      <c r="TTY52" s="429"/>
      <c r="TTZ52" s="429"/>
      <c r="TUA52" s="429"/>
      <c r="TUB52" s="429"/>
      <c r="TUC52" s="429"/>
      <c r="TUD52" s="429"/>
      <c r="TUE52" s="429"/>
      <c r="TUF52" s="429"/>
      <c r="TUG52" s="429"/>
      <c r="TUH52" s="429"/>
      <c r="TUI52" s="429"/>
      <c r="TUJ52" s="429"/>
      <c r="TUK52" s="429"/>
      <c r="TUL52" s="429"/>
      <c r="TUM52" s="429"/>
      <c r="TUN52" s="429"/>
      <c r="TUO52" s="429"/>
      <c r="TUP52" s="429"/>
      <c r="TUQ52" s="429"/>
      <c r="TUR52" s="429"/>
      <c r="TUS52" s="429"/>
      <c r="TUT52" s="429"/>
      <c r="TUU52" s="429"/>
      <c r="TUV52" s="429"/>
      <c r="TUW52" s="429"/>
      <c r="TUX52" s="429"/>
      <c r="TUY52" s="429"/>
      <c r="TUZ52" s="429"/>
      <c r="TVA52" s="429"/>
      <c r="TVB52" s="429"/>
      <c r="TVC52" s="429"/>
      <c r="TVD52" s="429"/>
      <c r="TVE52" s="429"/>
      <c r="TVF52" s="429"/>
      <c r="TVG52" s="429"/>
      <c r="TVH52" s="429"/>
      <c r="TVI52" s="429"/>
      <c r="TVJ52" s="429"/>
      <c r="TVK52" s="429"/>
      <c r="TVL52" s="429"/>
      <c r="TVM52" s="429"/>
      <c r="TVN52" s="429"/>
      <c r="TVO52" s="429"/>
      <c r="TVP52" s="429"/>
      <c r="TVQ52" s="429"/>
      <c r="TVR52" s="429"/>
      <c r="TVS52" s="429"/>
      <c r="TVT52" s="429"/>
      <c r="TVU52" s="429"/>
      <c r="TVV52" s="429"/>
      <c r="TVW52" s="429"/>
      <c r="TVX52" s="429"/>
      <c r="TVY52" s="429"/>
      <c r="TVZ52" s="429"/>
      <c r="TWA52" s="429"/>
      <c r="TWB52" s="429"/>
      <c r="TWC52" s="429"/>
      <c r="TWD52" s="429"/>
      <c r="TWE52" s="429"/>
      <c r="TWF52" s="429"/>
      <c r="TWG52" s="429"/>
      <c r="TWH52" s="429"/>
      <c r="TWI52" s="429"/>
      <c r="TWJ52" s="429"/>
      <c r="TWK52" s="429"/>
      <c r="TWL52" s="429"/>
      <c r="TWM52" s="429"/>
      <c r="TWN52" s="429"/>
      <c r="TWO52" s="429"/>
      <c r="TWP52" s="429"/>
      <c r="TWQ52" s="429"/>
      <c r="TWR52" s="429"/>
      <c r="TWS52" s="429"/>
      <c r="TWT52" s="429"/>
      <c r="TWU52" s="429"/>
      <c r="TWV52" s="429"/>
      <c r="TWW52" s="429"/>
      <c r="TWX52" s="429"/>
      <c r="TWY52" s="429"/>
      <c r="TWZ52" s="429"/>
      <c r="TXA52" s="429"/>
      <c r="TXB52" s="429"/>
      <c r="TXC52" s="429"/>
      <c r="TXD52" s="429"/>
      <c r="TXE52" s="429"/>
      <c r="TXF52" s="429"/>
      <c r="TXG52" s="429"/>
      <c r="TXH52" s="429"/>
      <c r="TXI52" s="429"/>
      <c r="TXJ52" s="429"/>
      <c r="TXK52" s="429"/>
      <c r="TXL52" s="429"/>
      <c r="TXM52" s="429"/>
      <c r="TXN52" s="429"/>
      <c r="TXO52" s="429"/>
      <c r="TXP52" s="429"/>
      <c r="TXQ52" s="429"/>
      <c r="TXR52" s="429"/>
      <c r="TXS52" s="429"/>
      <c r="TXT52" s="429"/>
      <c r="TXU52" s="429"/>
      <c r="TXV52" s="429"/>
      <c r="TXW52" s="429"/>
      <c r="TXX52" s="429"/>
      <c r="TXY52" s="429"/>
      <c r="TXZ52" s="429"/>
      <c r="TYA52" s="429"/>
      <c r="TYB52" s="429"/>
      <c r="TYC52" s="429"/>
      <c r="TYD52" s="429"/>
      <c r="TYE52" s="429"/>
      <c r="TYF52" s="429"/>
      <c r="TYG52" s="429"/>
      <c r="TYH52" s="429"/>
      <c r="TYI52" s="429"/>
      <c r="TYJ52" s="429"/>
      <c r="TYK52" s="429"/>
      <c r="TYL52" s="429"/>
      <c r="TYM52" s="429"/>
      <c r="TYN52" s="429"/>
      <c r="TYO52" s="429"/>
      <c r="TYP52" s="429"/>
      <c r="TYQ52" s="429"/>
      <c r="TYR52" s="429"/>
      <c r="TYS52" s="429"/>
      <c r="TYT52" s="429"/>
      <c r="TYU52" s="429"/>
      <c r="TYV52" s="429"/>
      <c r="TYW52" s="429"/>
      <c r="TYX52" s="429"/>
      <c r="TYY52" s="429"/>
      <c r="TYZ52" s="429"/>
      <c r="TZA52" s="429"/>
      <c r="TZB52" s="429"/>
      <c r="TZC52" s="429"/>
      <c r="TZD52" s="429"/>
      <c r="TZE52" s="429"/>
      <c r="TZF52" s="429"/>
      <c r="TZG52" s="429"/>
      <c r="TZH52" s="429"/>
      <c r="TZI52" s="429"/>
      <c r="TZJ52" s="429"/>
      <c r="TZK52" s="429"/>
      <c r="TZL52" s="429"/>
      <c r="TZM52" s="429"/>
      <c r="TZN52" s="429"/>
      <c r="TZO52" s="429"/>
      <c r="TZP52" s="429"/>
      <c r="TZQ52" s="429"/>
      <c r="TZR52" s="429"/>
      <c r="TZS52" s="429"/>
      <c r="TZT52" s="429"/>
      <c r="TZU52" s="429"/>
      <c r="TZV52" s="429"/>
      <c r="TZW52" s="429"/>
      <c r="TZX52" s="429"/>
      <c r="TZY52" s="429"/>
      <c r="TZZ52" s="429"/>
      <c r="UAA52" s="429"/>
      <c r="UAB52" s="429"/>
      <c r="UAC52" s="429"/>
      <c r="UAD52" s="429"/>
      <c r="UAE52" s="429"/>
      <c r="UAF52" s="429"/>
      <c r="UAG52" s="429"/>
      <c r="UAH52" s="429"/>
      <c r="UAI52" s="429"/>
      <c r="UAJ52" s="429"/>
      <c r="UAK52" s="429"/>
      <c r="UAL52" s="429"/>
      <c r="UAM52" s="429"/>
      <c r="UAN52" s="429"/>
      <c r="UAO52" s="429"/>
      <c r="UAP52" s="429"/>
      <c r="UAQ52" s="429"/>
      <c r="UAR52" s="429"/>
      <c r="UAS52" s="429"/>
      <c r="UAT52" s="429"/>
      <c r="UAU52" s="429"/>
      <c r="UAV52" s="429"/>
      <c r="UAW52" s="429"/>
      <c r="UAX52" s="429"/>
      <c r="UAY52" s="429"/>
      <c r="UAZ52" s="429"/>
      <c r="UBA52" s="429"/>
      <c r="UBB52" s="429"/>
      <c r="UBC52" s="429"/>
      <c r="UBD52" s="429"/>
      <c r="UBE52" s="429"/>
      <c r="UBF52" s="429"/>
      <c r="UBG52" s="429"/>
      <c r="UBH52" s="429"/>
      <c r="UBI52" s="429"/>
      <c r="UBJ52" s="429"/>
      <c r="UBK52" s="429"/>
      <c r="UBL52" s="429"/>
      <c r="UBM52" s="429"/>
      <c r="UBN52" s="429"/>
      <c r="UBO52" s="429"/>
      <c r="UBP52" s="429"/>
      <c r="UBQ52" s="429"/>
      <c r="UBR52" s="429"/>
      <c r="UBS52" s="429"/>
      <c r="UBT52" s="429"/>
      <c r="UBU52" s="429"/>
      <c r="UBV52" s="429"/>
      <c r="UBW52" s="429"/>
      <c r="UBX52" s="429"/>
      <c r="UBY52" s="429"/>
      <c r="UBZ52" s="429"/>
      <c r="UCA52" s="429"/>
      <c r="UCB52" s="429"/>
      <c r="UCC52" s="429"/>
      <c r="UCD52" s="429"/>
      <c r="UCE52" s="429"/>
      <c r="UCF52" s="429"/>
      <c r="UCG52" s="429"/>
      <c r="UCH52" s="429"/>
      <c r="UCI52" s="429"/>
      <c r="UCJ52" s="429"/>
      <c r="UCK52" s="429"/>
      <c r="UCL52" s="429"/>
      <c r="UCM52" s="429"/>
      <c r="UCN52" s="429"/>
      <c r="UCO52" s="429"/>
      <c r="UCP52" s="429"/>
      <c r="UCQ52" s="429"/>
      <c r="UCR52" s="429"/>
      <c r="UCS52" s="429"/>
      <c r="UCT52" s="429"/>
      <c r="UCU52" s="429"/>
      <c r="UCV52" s="429"/>
      <c r="UCW52" s="429"/>
      <c r="UCX52" s="429"/>
      <c r="UCY52" s="429"/>
      <c r="UCZ52" s="429"/>
      <c r="UDA52" s="429"/>
      <c r="UDB52" s="429"/>
      <c r="UDC52" s="429"/>
      <c r="UDD52" s="429"/>
      <c r="UDE52" s="429"/>
      <c r="UDF52" s="429"/>
      <c r="UDG52" s="429"/>
      <c r="UDH52" s="429"/>
      <c r="UDI52" s="429"/>
      <c r="UDJ52" s="429"/>
      <c r="UDK52" s="429"/>
      <c r="UDL52" s="429"/>
      <c r="UDM52" s="429"/>
      <c r="UDN52" s="429"/>
      <c r="UDO52" s="429"/>
      <c r="UDP52" s="429"/>
      <c r="UDQ52" s="429"/>
      <c r="UDR52" s="429"/>
      <c r="UDS52" s="429"/>
      <c r="UDT52" s="429"/>
      <c r="UDU52" s="429"/>
      <c r="UDV52" s="429"/>
      <c r="UDW52" s="429"/>
      <c r="UDX52" s="429"/>
      <c r="UDY52" s="429"/>
      <c r="UDZ52" s="429"/>
      <c r="UEA52" s="429"/>
      <c r="UEB52" s="429"/>
      <c r="UEC52" s="429"/>
      <c r="UED52" s="429"/>
      <c r="UEE52" s="429"/>
      <c r="UEF52" s="429"/>
      <c r="UEG52" s="429"/>
      <c r="UEH52" s="429"/>
      <c r="UEI52" s="429"/>
      <c r="UEJ52" s="429"/>
      <c r="UEK52" s="429"/>
      <c r="UEL52" s="429"/>
      <c r="UEM52" s="429"/>
      <c r="UEN52" s="429"/>
      <c r="UEO52" s="429"/>
      <c r="UEP52" s="429"/>
      <c r="UEQ52" s="429"/>
      <c r="UER52" s="429"/>
      <c r="UES52" s="429"/>
      <c r="UET52" s="429"/>
      <c r="UEU52" s="429"/>
      <c r="UEV52" s="429"/>
      <c r="UEW52" s="429"/>
      <c r="UEX52" s="429"/>
      <c r="UEY52" s="429"/>
      <c r="UEZ52" s="429"/>
      <c r="UFA52" s="429"/>
      <c r="UFB52" s="429"/>
      <c r="UFC52" s="429"/>
      <c r="UFD52" s="429"/>
      <c r="UFE52" s="429"/>
      <c r="UFF52" s="429"/>
      <c r="UFG52" s="429"/>
      <c r="UFH52" s="429"/>
      <c r="UFI52" s="429"/>
      <c r="UFJ52" s="429"/>
      <c r="UFK52" s="429"/>
      <c r="UFL52" s="429"/>
      <c r="UFM52" s="429"/>
      <c r="UFN52" s="429"/>
      <c r="UFO52" s="429"/>
      <c r="UFP52" s="429"/>
      <c r="UFQ52" s="429"/>
      <c r="UFR52" s="429"/>
      <c r="UFS52" s="429"/>
      <c r="UFT52" s="429"/>
      <c r="UFU52" s="429"/>
      <c r="UFV52" s="429"/>
      <c r="UFW52" s="429"/>
      <c r="UFX52" s="429"/>
      <c r="UFY52" s="429"/>
      <c r="UFZ52" s="429"/>
      <c r="UGA52" s="429"/>
      <c r="UGB52" s="429"/>
      <c r="UGC52" s="429"/>
      <c r="UGD52" s="429"/>
      <c r="UGE52" s="429"/>
      <c r="UGF52" s="429"/>
      <c r="UGG52" s="429"/>
      <c r="UGH52" s="429"/>
      <c r="UGI52" s="429"/>
      <c r="UGJ52" s="429"/>
      <c r="UGK52" s="429"/>
      <c r="UGL52" s="429"/>
      <c r="UGM52" s="429"/>
      <c r="UGN52" s="429"/>
      <c r="UGO52" s="429"/>
      <c r="UGP52" s="429"/>
      <c r="UGQ52" s="429"/>
      <c r="UGR52" s="429"/>
      <c r="UGS52" s="429"/>
      <c r="UGT52" s="429"/>
      <c r="UGU52" s="429"/>
      <c r="UGV52" s="429"/>
      <c r="UGW52" s="429"/>
      <c r="UGX52" s="429"/>
      <c r="UGY52" s="429"/>
      <c r="UGZ52" s="429"/>
      <c r="UHA52" s="429"/>
      <c r="UHB52" s="429"/>
      <c r="UHC52" s="429"/>
      <c r="UHD52" s="429"/>
      <c r="UHE52" s="429"/>
      <c r="UHF52" s="429"/>
      <c r="UHG52" s="429"/>
      <c r="UHH52" s="429"/>
      <c r="UHI52" s="429"/>
      <c r="UHJ52" s="429"/>
      <c r="UHK52" s="429"/>
      <c r="UHL52" s="429"/>
      <c r="UHM52" s="429"/>
      <c r="UHN52" s="429"/>
      <c r="UHO52" s="429"/>
      <c r="UHP52" s="429"/>
      <c r="UHQ52" s="429"/>
      <c r="UHR52" s="429"/>
      <c r="UHS52" s="429"/>
      <c r="UHT52" s="429"/>
      <c r="UHU52" s="429"/>
      <c r="UHV52" s="429"/>
      <c r="UHW52" s="429"/>
      <c r="UHX52" s="429"/>
      <c r="UHY52" s="429"/>
      <c r="UHZ52" s="429"/>
      <c r="UIA52" s="429"/>
      <c r="UIB52" s="429"/>
      <c r="UIC52" s="429"/>
      <c r="UID52" s="429"/>
      <c r="UIE52" s="429"/>
      <c r="UIF52" s="429"/>
      <c r="UIG52" s="429"/>
      <c r="UIH52" s="429"/>
      <c r="UII52" s="429"/>
      <c r="UIJ52" s="429"/>
      <c r="UIK52" s="429"/>
      <c r="UIL52" s="429"/>
      <c r="UIM52" s="429"/>
      <c r="UIN52" s="429"/>
      <c r="UIO52" s="429"/>
      <c r="UIP52" s="429"/>
      <c r="UIQ52" s="429"/>
      <c r="UIR52" s="429"/>
      <c r="UIS52" s="429"/>
      <c r="UIT52" s="429"/>
      <c r="UIU52" s="429"/>
      <c r="UIV52" s="429"/>
      <c r="UIW52" s="429"/>
      <c r="UIX52" s="429"/>
      <c r="UIY52" s="429"/>
      <c r="UIZ52" s="429"/>
      <c r="UJA52" s="429"/>
      <c r="UJB52" s="429"/>
      <c r="UJC52" s="429"/>
      <c r="UJD52" s="429"/>
      <c r="UJE52" s="429"/>
      <c r="UJF52" s="429"/>
      <c r="UJG52" s="429"/>
      <c r="UJH52" s="429"/>
      <c r="UJI52" s="429"/>
      <c r="UJJ52" s="429"/>
      <c r="UJK52" s="429"/>
      <c r="UJL52" s="429"/>
      <c r="UJM52" s="429"/>
      <c r="UJN52" s="429"/>
      <c r="UJO52" s="429"/>
      <c r="UJP52" s="429"/>
      <c r="UJQ52" s="429"/>
      <c r="UJR52" s="429"/>
      <c r="UJS52" s="429"/>
      <c r="UJT52" s="429"/>
      <c r="UJU52" s="429"/>
      <c r="UJV52" s="429"/>
      <c r="UJW52" s="429"/>
      <c r="UJX52" s="429"/>
      <c r="UJY52" s="429"/>
      <c r="UJZ52" s="429"/>
      <c r="UKA52" s="429"/>
      <c r="UKB52" s="429"/>
      <c r="UKC52" s="429"/>
      <c r="UKD52" s="429"/>
      <c r="UKE52" s="429"/>
      <c r="UKF52" s="429"/>
      <c r="UKG52" s="429"/>
      <c r="UKH52" s="429"/>
      <c r="UKI52" s="429"/>
      <c r="UKJ52" s="429"/>
      <c r="UKK52" s="429"/>
      <c r="UKL52" s="429"/>
      <c r="UKM52" s="429"/>
      <c r="UKN52" s="429"/>
      <c r="UKO52" s="429"/>
      <c r="UKP52" s="429"/>
      <c r="UKQ52" s="429"/>
      <c r="UKR52" s="429"/>
      <c r="UKS52" s="429"/>
      <c r="UKT52" s="429"/>
      <c r="UKU52" s="429"/>
      <c r="UKV52" s="429"/>
      <c r="UKW52" s="429"/>
      <c r="UKX52" s="429"/>
      <c r="UKY52" s="429"/>
      <c r="UKZ52" s="429"/>
      <c r="ULA52" s="429"/>
      <c r="ULB52" s="429"/>
      <c r="ULC52" s="429"/>
      <c r="ULD52" s="429"/>
      <c r="ULE52" s="429"/>
      <c r="ULF52" s="429"/>
      <c r="ULG52" s="429"/>
      <c r="ULH52" s="429"/>
      <c r="ULI52" s="429"/>
      <c r="ULJ52" s="429"/>
      <c r="ULK52" s="429"/>
      <c r="ULL52" s="429"/>
      <c r="ULM52" s="429"/>
      <c r="ULN52" s="429"/>
      <c r="ULO52" s="429"/>
      <c r="ULP52" s="429"/>
      <c r="ULQ52" s="429"/>
      <c r="ULR52" s="429"/>
      <c r="ULS52" s="429"/>
      <c r="ULT52" s="429"/>
      <c r="ULU52" s="429"/>
      <c r="ULV52" s="429"/>
      <c r="ULW52" s="429"/>
      <c r="ULX52" s="429"/>
      <c r="ULY52" s="429"/>
      <c r="ULZ52" s="429"/>
      <c r="UMA52" s="429"/>
      <c r="UMB52" s="429"/>
      <c r="UMC52" s="429"/>
      <c r="UMD52" s="429"/>
      <c r="UME52" s="429"/>
      <c r="UMF52" s="429"/>
      <c r="UMG52" s="429"/>
      <c r="UMH52" s="429"/>
      <c r="UMI52" s="429"/>
      <c r="UMJ52" s="429"/>
      <c r="UMK52" s="429"/>
      <c r="UML52" s="429"/>
      <c r="UMM52" s="429"/>
      <c r="UMN52" s="429"/>
      <c r="UMO52" s="429"/>
      <c r="UMP52" s="429"/>
      <c r="UMQ52" s="429"/>
      <c r="UMR52" s="429"/>
      <c r="UMS52" s="429"/>
      <c r="UMT52" s="429"/>
      <c r="UMU52" s="429"/>
      <c r="UMV52" s="429"/>
      <c r="UMW52" s="429"/>
      <c r="UMX52" s="429"/>
      <c r="UMY52" s="429"/>
      <c r="UMZ52" s="429"/>
      <c r="UNA52" s="429"/>
      <c r="UNB52" s="429"/>
      <c r="UNC52" s="429"/>
      <c r="UND52" s="429"/>
      <c r="UNE52" s="429"/>
      <c r="UNF52" s="429"/>
      <c r="UNG52" s="429"/>
      <c r="UNH52" s="429"/>
      <c r="UNI52" s="429"/>
      <c r="UNJ52" s="429"/>
      <c r="UNK52" s="429"/>
      <c r="UNL52" s="429"/>
      <c r="UNM52" s="429"/>
      <c r="UNN52" s="429"/>
      <c r="UNO52" s="429"/>
      <c r="UNP52" s="429"/>
      <c r="UNQ52" s="429"/>
      <c r="UNR52" s="429"/>
      <c r="UNS52" s="429"/>
      <c r="UNT52" s="429"/>
      <c r="UNU52" s="429"/>
      <c r="UNV52" s="429"/>
      <c r="UNW52" s="429"/>
      <c r="UNX52" s="429"/>
      <c r="UNY52" s="429"/>
      <c r="UNZ52" s="429"/>
      <c r="UOA52" s="429"/>
      <c r="UOB52" s="429"/>
      <c r="UOC52" s="429"/>
      <c r="UOD52" s="429"/>
      <c r="UOE52" s="429"/>
      <c r="UOF52" s="429"/>
      <c r="UOG52" s="429"/>
      <c r="UOH52" s="429"/>
      <c r="UOI52" s="429"/>
      <c r="UOJ52" s="429"/>
      <c r="UOK52" s="429"/>
      <c r="UOL52" s="429"/>
      <c r="UOM52" s="429"/>
      <c r="UON52" s="429"/>
      <c r="UOO52" s="429"/>
      <c r="UOP52" s="429"/>
      <c r="UOQ52" s="429"/>
      <c r="UOR52" s="429"/>
      <c r="UOS52" s="429"/>
      <c r="UOT52" s="429"/>
      <c r="UOU52" s="429"/>
      <c r="UOV52" s="429"/>
      <c r="UOW52" s="429"/>
      <c r="UOX52" s="429"/>
      <c r="UOY52" s="429"/>
      <c r="UOZ52" s="429"/>
      <c r="UPA52" s="429"/>
      <c r="UPB52" s="429"/>
      <c r="UPC52" s="429"/>
      <c r="UPD52" s="429"/>
      <c r="UPE52" s="429"/>
      <c r="UPF52" s="429"/>
      <c r="UPG52" s="429"/>
      <c r="UPH52" s="429"/>
      <c r="UPI52" s="429"/>
      <c r="UPJ52" s="429"/>
      <c r="UPK52" s="429"/>
      <c r="UPL52" s="429"/>
      <c r="UPM52" s="429"/>
      <c r="UPN52" s="429"/>
      <c r="UPO52" s="429"/>
      <c r="UPP52" s="429"/>
      <c r="UPQ52" s="429"/>
      <c r="UPR52" s="429"/>
      <c r="UPS52" s="429"/>
      <c r="UPT52" s="429"/>
      <c r="UPU52" s="429"/>
      <c r="UPV52" s="429"/>
      <c r="UPW52" s="429"/>
      <c r="UPX52" s="429"/>
      <c r="UPY52" s="429"/>
      <c r="UPZ52" s="429"/>
      <c r="UQA52" s="429"/>
      <c r="UQB52" s="429"/>
      <c r="UQC52" s="429"/>
      <c r="UQD52" s="429"/>
      <c r="UQE52" s="429"/>
      <c r="UQF52" s="429"/>
      <c r="UQG52" s="429"/>
      <c r="UQH52" s="429"/>
      <c r="UQI52" s="429"/>
      <c r="UQJ52" s="429"/>
      <c r="UQK52" s="429"/>
      <c r="UQL52" s="429"/>
      <c r="UQM52" s="429"/>
      <c r="UQN52" s="429"/>
      <c r="UQO52" s="429"/>
      <c r="UQP52" s="429"/>
      <c r="UQQ52" s="429"/>
      <c r="UQR52" s="429"/>
      <c r="UQS52" s="429"/>
      <c r="UQT52" s="429"/>
      <c r="UQU52" s="429"/>
      <c r="UQV52" s="429"/>
      <c r="UQW52" s="429"/>
      <c r="UQX52" s="429"/>
      <c r="UQY52" s="429"/>
      <c r="UQZ52" s="429"/>
      <c r="URA52" s="429"/>
      <c r="URB52" s="429"/>
      <c r="URC52" s="429"/>
      <c r="URD52" s="429"/>
      <c r="URE52" s="429"/>
      <c r="URF52" s="429"/>
      <c r="URG52" s="429"/>
      <c r="URH52" s="429"/>
      <c r="URI52" s="429"/>
      <c r="URJ52" s="429"/>
      <c r="URK52" s="429"/>
      <c r="URL52" s="429"/>
      <c r="URM52" s="429"/>
      <c r="URN52" s="429"/>
      <c r="URO52" s="429"/>
      <c r="URP52" s="429"/>
      <c r="URQ52" s="429"/>
      <c r="URR52" s="429"/>
      <c r="URS52" s="429"/>
      <c r="URT52" s="429"/>
      <c r="URU52" s="429"/>
      <c r="URV52" s="429"/>
      <c r="URW52" s="429"/>
      <c r="URX52" s="429"/>
      <c r="URY52" s="429"/>
      <c r="URZ52" s="429"/>
      <c r="USA52" s="429"/>
      <c r="USB52" s="429"/>
      <c r="USC52" s="429"/>
      <c r="USD52" s="429"/>
      <c r="USE52" s="429"/>
      <c r="USF52" s="429"/>
      <c r="USG52" s="429"/>
      <c r="USH52" s="429"/>
      <c r="USI52" s="429"/>
      <c r="USJ52" s="429"/>
      <c r="USK52" s="429"/>
      <c r="USL52" s="429"/>
      <c r="USM52" s="429"/>
      <c r="USN52" s="429"/>
      <c r="USO52" s="429"/>
      <c r="USP52" s="429"/>
      <c r="USQ52" s="429"/>
      <c r="USR52" s="429"/>
      <c r="USS52" s="429"/>
      <c r="UST52" s="429"/>
      <c r="USU52" s="429"/>
      <c r="USV52" s="429"/>
      <c r="USW52" s="429"/>
      <c r="USX52" s="429"/>
      <c r="USY52" s="429"/>
      <c r="USZ52" s="429"/>
      <c r="UTA52" s="429"/>
      <c r="UTB52" s="429"/>
      <c r="UTC52" s="429"/>
      <c r="UTD52" s="429"/>
      <c r="UTE52" s="429"/>
      <c r="UTF52" s="429"/>
      <c r="UTG52" s="429"/>
      <c r="UTH52" s="429"/>
      <c r="UTI52" s="429"/>
      <c r="UTJ52" s="429"/>
      <c r="UTK52" s="429"/>
      <c r="UTL52" s="429"/>
      <c r="UTM52" s="429"/>
      <c r="UTN52" s="429"/>
      <c r="UTO52" s="429"/>
      <c r="UTP52" s="429"/>
      <c r="UTQ52" s="429"/>
      <c r="UTR52" s="429"/>
      <c r="UTS52" s="429"/>
      <c r="UTT52" s="429"/>
      <c r="UTU52" s="429"/>
      <c r="UTV52" s="429"/>
      <c r="UTW52" s="429"/>
      <c r="UTX52" s="429"/>
      <c r="UTY52" s="429"/>
      <c r="UTZ52" s="429"/>
      <c r="UUA52" s="429"/>
      <c r="UUB52" s="429"/>
      <c r="UUC52" s="429"/>
      <c r="UUD52" s="429"/>
      <c r="UUE52" s="429"/>
      <c r="UUF52" s="429"/>
      <c r="UUG52" s="429"/>
      <c r="UUH52" s="429"/>
      <c r="UUI52" s="429"/>
      <c r="UUJ52" s="429"/>
      <c r="UUK52" s="429"/>
      <c r="UUL52" s="429"/>
      <c r="UUM52" s="429"/>
      <c r="UUN52" s="429"/>
      <c r="UUO52" s="429"/>
      <c r="UUP52" s="429"/>
      <c r="UUQ52" s="429"/>
      <c r="UUR52" s="429"/>
      <c r="UUS52" s="429"/>
      <c r="UUT52" s="429"/>
      <c r="UUU52" s="429"/>
      <c r="UUV52" s="429"/>
      <c r="UUW52" s="429"/>
      <c r="UUX52" s="429"/>
      <c r="UUY52" s="429"/>
      <c r="UUZ52" s="429"/>
      <c r="UVA52" s="429"/>
      <c r="UVB52" s="429"/>
      <c r="UVC52" s="429"/>
      <c r="UVD52" s="429"/>
      <c r="UVE52" s="429"/>
      <c r="UVF52" s="429"/>
      <c r="UVG52" s="429"/>
      <c r="UVH52" s="429"/>
      <c r="UVI52" s="429"/>
      <c r="UVJ52" s="429"/>
      <c r="UVK52" s="429"/>
      <c r="UVL52" s="429"/>
      <c r="UVM52" s="429"/>
      <c r="UVN52" s="429"/>
      <c r="UVO52" s="429"/>
      <c r="UVP52" s="429"/>
      <c r="UVQ52" s="429"/>
      <c r="UVR52" s="429"/>
      <c r="UVS52" s="429"/>
      <c r="UVT52" s="429"/>
      <c r="UVU52" s="429"/>
      <c r="UVV52" s="429"/>
      <c r="UVW52" s="429"/>
      <c r="UVX52" s="429"/>
      <c r="UVY52" s="429"/>
      <c r="UVZ52" s="429"/>
      <c r="UWA52" s="429"/>
      <c r="UWB52" s="429"/>
      <c r="UWC52" s="429"/>
      <c r="UWD52" s="429"/>
      <c r="UWE52" s="429"/>
      <c r="UWF52" s="429"/>
      <c r="UWG52" s="429"/>
      <c r="UWH52" s="429"/>
      <c r="UWI52" s="429"/>
      <c r="UWJ52" s="429"/>
      <c r="UWK52" s="429"/>
      <c r="UWL52" s="429"/>
      <c r="UWM52" s="429"/>
      <c r="UWN52" s="429"/>
      <c r="UWO52" s="429"/>
      <c r="UWP52" s="429"/>
      <c r="UWQ52" s="429"/>
      <c r="UWR52" s="429"/>
      <c r="UWS52" s="429"/>
      <c r="UWT52" s="429"/>
      <c r="UWU52" s="429"/>
      <c r="UWV52" s="429"/>
      <c r="UWW52" s="429"/>
      <c r="UWX52" s="429"/>
      <c r="UWY52" s="429"/>
      <c r="UWZ52" s="429"/>
      <c r="UXA52" s="429"/>
      <c r="UXB52" s="429"/>
      <c r="UXC52" s="429"/>
      <c r="UXD52" s="429"/>
      <c r="UXE52" s="429"/>
      <c r="UXF52" s="429"/>
      <c r="UXG52" s="429"/>
      <c r="UXH52" s="429"/>
      <c r="UXI52" s="429"/>
      <c r="UXJ52" s="429"/>
      <c r="UXK52" s="429"/>
      <c r="UXL52" s="429"/>
      <c r="UXM52" s="429"/>
      <c r="UXN52" s="429"/>
      <c r="UXO52" s="429"/>
      <c r="UXP52" s="429"/>
      <c r="UXQ52" s="429"/>
      <c r="UXR52" s="429"/>
      <c r="UXS52" s="429"/>
      <c r="UXT52" s="429"/>
      <c r="UXU52" s="429"/>
      <c r="UXV52" s="429"/>
      <c r="UXW52" s="429"/>
      <c r="UXX52" s="429"/>
      <c r="UXY52" s="429"/>
      <c r="UXZ52" s="429"/>
      <c r="UYA52" s="429"/>
      <c r="UYB52" s="429"/>
      <c r="UYC52" s="429"/>
      <c r="UYD52" s="429"/>
      <c r="UYE52" s="429"/>
      <c r="UYF52" s="429"/>
      <c r="UYG52" s="429"/>
      <c r="UYH52" s="429"/>
      <c r="UYI52" s="429"/>
      <c r="UYJ52" s="429"/>
      <c r="UYK52" s="429"/>
      <c r="UYL52" s="429"/>
      <c r="UYM52" s="429"/>
      <c r="UYN52" s="429"/>
      <c r="UYO52" s="429"/>
      <c r="UYP52" s="429"/>
      <c r="UYQ52" s="429"/>
      <c r="UYR52" s="429"/>
      <c r="UYS52" s="429"/>
      <c r="UYT52" s="429"/>
      <c r="UYU52" s="429"/>
      <c r="UYV52" s="429"/>
      <c r="UYW52" s="429"/>
      <c r="UYX52" s="429"/>
      <c r="UYY52" s="429"/>
      <c r="UYZ52" s="429"/>
      <c r="UZA52" s="429"/>
      <c r="UZB52" s="429"/>
      <c r="UZC52" s="429"/>
      <c r="UZD52" s="429"/>
      <c r="UZE52" s="429"/>
      <c r="UZF52" s="429"/>
      <c r="UZG52" s="429"/>
      <c r="UZH52" s="429"/>
      <c r="UZI52" s="429"/>
      <c r="UZJ52" s="429"/>
      <c r="UZK52" s="429"/>
      <c r="UZL52" s="429"/>
      <c r="UZM52" s="429"/>
      <c r="UZN52" s="429"/>
      <c r="UZO52" s="429"/>
      <c r="UZP52" s="429"/>
      <c r="UZQ52" s="429"/>
      <c r="UZR52" s="429"/>
      <c r="UZS52" s="429"/>
      <c r="UZT52" s="429"/>
      <c r="UZU52" s="429"/>
      <c r="UZV52" s="429"/>
      <c r="UZW52" s="429"/>
      <c r="UZX52" s="429"/>
      <c r="UZY52" s="429"/>
      <c r="UZZ52" s="429"/>
      <c r="VAA52" s="429"/>
      <c r="VAB52" s="429"/>
      <c r="VAC52" s="429"/>
      <c r="VAD52" s="429"/>
      <c r="VAE52" s="429"/>
      <c r="VAF52" s="429"/>
      <c r="VAG52" s="429"/>
      <c r="VAH52" s="429"/>
      <c r="VAI52" s="429"/>
      <c r="VAJ52" s="429"/>
      <c r="VAK52" s="429"/>
      <c r="VAL52" s="429"/>
      <c r="VAM52" s="429"/>
      <c r="VAN52" s="429"/>
      <c r="VAO52" s="429"/>
      <c r="VAP52" s="429"/>
      <c r="VAQ52" s="429"/>
      <c r="VAR52" s="429"/>
      <c r="VAS52" s="429"/>
      <c r="VAT52" s="429"/>
      <c r="VAU52" s="429"/>
      <c r="VAV52" s="429"/>
      <c r="VAW52" s="429"/>
      <c r="VAX52" s="429"/>
      <c r="VAY52" s="429"/>
      <c r="VAZ52" s="429"/>
      <c r="VBA52" s="429"/>
      <c r="VBB52" s="429"/>
      <c r="VBC52" s="429"/>
      <c r="VBD52" s="429"/>
      <c r="VBE52" s="429"/>
      <c r="VBF52" s="429"/>
      <c r="VBG52" s="429"/>
      <c r="VBH52" s="429"/>
      <c r="VBI52" s="429"/>
      <c r="VBJ52" s="429"/>
      <c r="VBK52" s="429"/>
      <c r="VBL52" s="429"/>
      <c r="VBM52" s="429"/>
      <c r="VBN52" s="429"/>
      <c r="VBO52" s="429"/>
      <c r="VBP52" s="429"/>
      <c r="VBQ52" s="429"/>
      <c r="VBR52" s="429"/>
      <c r="VBS52" s="429"/>
      <c r="VBT52" s="429"/>
      <c r="VBU52" s="429"/>
      <c r="VBV52" s="429"/>
      <c r="VBW52" s="429"/>
      <c r="VBX52" s="429"/>
      <c r="VBY52" s="429"/>
      <c r="VBZ52" s="429"/>
      <c r="VCA52" s="429"/>
      <c r="VCB52" s="429"/>
      <c r="VCC52" s="429"/>
      <c r="VCD52" s="429"/>
      <c r="VCE52" s="429"/>
      <c r="VCF52" s="429"/>
      <c r="VCG52" s="429"/>
      <c r="VCH52" s="429"/>
      <c r="VCI52" s="429"/>
      <c r="VCJ52" s="429"/>
      <c r="VCK52" s="429"/>
      <c r="VCL52" s="429"/>
      <c r="VCM52" s="429"/>
      <c r="VCN52" s="429"/>
      <c r="VCO52" s="429"/>
      <c r="VCP52" s="429"/>
      <c r="VCQ52" s="429"/>
      <c r="VCR52" s="429"/>
      <c r="VCS52" s="429"/>
      <c r="VCT52" s="429"/>
      <c r="VCU52" s="429"/>
      <c r="VCV52" s="429"/>
      <c r="VCW52" s="429"/>
      <c r="VCX52" s="429"/>
      <c r="VCY52" s="429"/>
      <c r="VCZ52" s="429"/>
      <c r="VDA52" s="429"/>
      <c r="VDB52" s="429"/>
      <c r="VDC52" s="429"/>
      <c r="VDD52" s="429"/>
      <c r="VDE52" s="429"/>
      <c r="VDF52" s="429"/>
      <c r="VDG52" s="429"/>
      <c r="VDH52" s="429"/>
      <c r="VDI52" s="429"/>
      <c r="VDJ52" s="429"/>
      <c r="VDK52" s="429"/>
      <c r="VDL52" s="429"/>
      <c r="VDM52" s="429"/>
      <c r="VDN52" s="429"/>
      <c r="VDO52" s="429"/>
      <c r="VDP52" s="429"/>
      <c r="VDQ52" s="429"/>
      <c r="VDR52" s="429"/>
      <c r="VDS52" s="429"/>
      <c r="VDT52" s="429"/>
      <c r="VDU52" s="429"/>
      <c r="VDV52" s="429"/>
      <c r="VDW52" s="429"/>
      <c r="VDX52" s="429"/>
      <c r="VDY52" s="429"/>
      <c r="VDZ52" s="429"/>
      <c r="VEA52" s="429"/>
      <c r="VEB52" s="429"/>
      <c r="VEC52" s="429"/>
      <c r="VED52" s="429"/>
      <c r="VEE52" s="429"/>
      <c r="VEF52" s="429"/>
      <c r="VEG52" s="429"/>
      <c r="VEH52" s="429"/>
      <c r="VEI52" s="429"/>
      <c r="VEJ52" s="429"/>
      <c r="VEK52" s="429"/>
      <c r="VEL52" s="429"/>
      <c r="VEM52" s="429"/>
      <c r="VEN52" s="429"/>
      <c r="VEO52" s="429"/>
      <c r="VEP52" s="429"/>
      <c r="VEQ52" s="429"/>
      <c r="VER52" s="429"/>
      <c r="VES52" s="429"/>
      <c r="VET52" s="429"/>
      <c r="VEU52" s="429"/>
      <c r="VEV52" s="429"/>
      <c r="VEW52" s="429"/>
      <c r="VEX52" s="429"/>
      <c r="VEY52" s="429"/>
      <c r="VEZ52" s="429"/>
      <c r="VFA52" s="429"/>
      <c r="VFB52" s="429"/>
      <c r="VFC52" s="429"/>
      <c r="VFD52" s="429"/>
      <c r="VFE52" s="429"/>
      <c r="VFF52" s="429"/>
      <c r="VFG52" s="429"/>
      <c r="VFH52" s="429"/>
      <c r="VFI52" s="429"/>
      <c r="VFJ52" s="429"/>
      <c r="VFK52" s="429"/>
      <c r="VFL52" s="429"/>
      <c r="VFM52" s="429"/>
      <c r="VFN52" s="429"/>
      <c r="VFO52" s="429"/>
      <c r="VFP52" s="429"/>
      <c r="VFQ52" s="429"/>
      <c r="VFR52" s="429"/>
      <c r="VFS52" s="429"/>
      <c r="VFT52" s="429"/>
      <c r="VFU52" s="429"/>
      <c r="VFV52" s="429"/>
      <c r="VFW52" s="429"/>
      <c r="VFX52" s="429"/>
      <c r="VFY52" s="429"/>
      <c r="VFZ52" s="429"/>
      <c r="VGA52" s="429"/>
      <c r="VGB52" s="429"/>
      <c r="VGC52" s="429"/>
      <c r="VGD52" s="429"/>
      <c r="VGE52" s="429"/>
      <c r="VGF52" s="429"/>
      <c r="VGG52" s="429"/>
      <c r="VGH52" s="429"/>
      <c r="VGI52" s="429"/>
      <c r="VGJ52" s="429"/>
      <c r="VGK52" s="429"/>
      <c r="VGL52" s="429"/>
      <c r="VGM52" s="429"/>
      <c r="VGN52" s="429"/>
      <c r="VGO52" s="429"/>
      <c r="VGP52" s="429"/>
      <c r="VGQ52" s="429"/>
      <c r="VGR52" s="429"/>
      <c r="VGS52" s="429"/>
      <c r="VGT52" s="429"/>
      <c r="VGU52" s="429"/>
      <c r="VGV52" s="429"/>
      <c r="VGW52" s="429"/>
      <c r="VGX52" s="429"/>
      <c r="VGY52" s="429"/>
      <c r="VGZ52" s="429"/>
      <c r="VHA52" s="429"/>
      <c r="VHB52" s="429"/>
      <c r="VHC52" s="429"/>
      <c r="VHD52" s="429"/>
      <c r="VHE52" s="429"/>
      <c r="VHF52" s="429"/>
      <c r="VHG52" s="429"/>
      <c r="VHH52" s="429"/>
      <c r="VHI52" s="429"/>
      <c r="VHJ52" s="429"/>
      <c r="VHK52" s="429"/>
      <c r="VHL52" s="429"/>
      <c r="VHM52" s="429"/>
      <c r="VHN52" s="429"/>
      <c r="VHO52" s="429"/>
      <c r="VHP52" s="429"/>
      <c r="VHQ52" s="429"/>
      <c r="VHR52" s="429"/>
      <c r="VHS52" s="429"/>
      <c r="VHT52" s="429"/>
      <c r="VHU52" s="429"/>
      <c r="VHV52" s="429"/>
      <c r="VHW52" s="429"/>
      <c r="VHX52" s="429"/>
      <c r="VHY52" s="429"/>
      <c r="VHZ52" s="429"/>
      <c r="VIA52" s="429"/>
      <c r="VIB52" s="429"/>
      <c r="VIC52" s="429"/>
      <c r="VID52" s="429"/>
      <c r="VIE52" s="429"/>
      <c r="VIF52" s="429"/>
      <c r="VIG52" s="429"/>
      <c r="VIH52" s="429"/>
      <c r="VII52" s="429"/>
      <c r="VIJ52" s="429"/>
      <c r="VIK52" s="429"/>
      <c r="VIL52" s="429"/>
      <c r="VIM52" s="429"/>
      <c r="VIN52" s="429"/>
      <c r="VIO52" s="429"/>
      <c r="VIP52" s="429"/>
      <c r="VIQ52" s="429"/>
      <c r="VIR52" s="429"/>
      <c r="VIS52" s="429"/>
      <c r="VIT52" s="429"/>
      <c r="VIU52" s="429"/>
      <c r="VIV52" s="429"/>
      <c r="VIW52" s="429"/>
      <c r="VIX52" s="429"/>
      <c r="VIY52" s="429"/>
      <c r="VIZ52" s="429"/>
      <c r="VJA52" s="429"/>
      <c r="VJB52" s="429"/>
      <c r="VJC52" s="429"/>
      <c r="VJD52" s="429"/>
      <c r="VJE52" s="429"/>
      <c r="VJF52" s="429"/>
      <c r="VJG52" s="429"/>
      <c r="VJH52" s="429"/>
      <c r="VJI52" s="429"/>
      <c r="VJJ52" s="429"/>
      <c r="VJK52" s="429"/>
      <c r="VJL52" s="429"/>
      <c r="VJM52" s="429"/>
      <c r="VJN52" s="429"/>
      <c r="VJO52" s="429"/>
      <c r="VJP52" s="429"/>
      <c r="VJQ52" s="429"/>
      <c r="VJR52" s="429"/>
      <c r="VJS52" s="429"/>
      <c r="VJT52" s="429"/>
      <c r="VJU52" s="429"/>
      <c r="VJV52" s="429"/>
      <c r="VJW52" s="429"/>
      <c r="VJX52" s="429"/>
      <c r="VJY52" s="429"/>
      <c r="VJZ52" s="429"/>
      <c r="VKA52" s="429"/>
      <c r="VKB52" s="429"/>
      <c r="VKC52" s="429"/>
      <c r="VKD52" s="429"/>
      <c r="VKE52" s="429"/>
      <c r="VKF52" s="429"/>
      <c r="VKG52" s="429"/>
      <c r="VKH52" s="429"/>
      <c r="VKI52" s="429"/>
      <c r="VKJ52" s="429"/>
      <c r="VKK52" s="429"/>
      <c r="VKL52" s="429"/>
      <c r="VKM52" s="429"/>
      <c r="VKN52" s="429"/>
      <c r="VKO52" s="429"/>
      <c r="VKP52" s="429"/>
      <c r="VKQ52" s="429"/>
      <c r="VKR52" s="429"/>
      <c r="VKS52" s="429"/>
      <c r="VKT52" s="429"/>
      <c r="VKU52" s="429"/>
      <c r="VKV52" s="429"/>
      <c r="VKW52" s="429"/>
      <c r="VKX52" s="429"/>
      <c r="VKY52" s="429"/>
      <c r="VKZ52" s="429"/>
      <c r="VLA52" s="429"/>
      <c r="VLB52" s="429"/>
      <c r="VLC52" s="429"/>
      <c r="VLD52" s="429"/>
      <c r="VLE52" s="429"/>
      <c r="VLF52" s="429"/>
      <c r="VLG52" s="429"/>
      <c r="VLH52" s="429"/>
      <c r="VLI52" s="429"/>
      <c r="VLJ52" s="429"/>
      <c r="VLK52" s="429"/>
      <c r="VLL52" s="429"/>
      <c r="VLM52" s="429"/>
      <c r="VLN52" s="429"/>
      <c r="VLO52" s="429"/>
      <c r="VLP52" s="429"/>
      <c r="VLQ52" s="429"/>
      <c r="VLR52" s="429"/>
      <c r="VLS52" s="429"/>
      <c r="VLT52" s="429"/>
      <c r="VLU52" s="429"/>
      <c r="VLV52" s="429"/>
      <c r="VLW52" s="429"/>
      <c r="VLX52" s="429"/>
      <c r="VLY52" s="429"/>
      <c r="VLZ52" s="429"/>
      <c r="VMA52" s="429"/>
      <c r="VMB52" s="429"/>
      <c r="VMC52" s="429"/>
      <c r="VMD52" s="429"/>
      <c r="VME52" s="429"/>
      <c r="VMF52" s="429"/>
      <c r="VMG52" s="429"/>
      <c r="VMH52" s="429"/>
      <c r="VMI52" s="429"/>
      <c r="VMJ52" s="429"/>
      <c r="VMK52" s="429"/>
      <c r="VML52" s="429"/>
      <c r="VMM52" s="429"/>
      <c r="VMN52" s="429"/>
      <c r="VMO52" s="429"/>
      <c r="VMP52" s="429"/>
      <c r="VMQ52" s="429"/>
      <c r="VMR52" s="429"/>
      <c r="VMS52" s="429"/>
      <c r="VMT52" s="429"/>
      <c r="VMU52" s="429"/>
      <c r="VMV52" s="429"/>
      <c r="VMW52" s="429"/>
      <c r="VMX52" s="429"/>
      <c r="VMY52" s="429"/>
      <c r="VMZ52" s="429"/>
      <c r="VNA52" s="429"/>
      <c r="VNB52" s="429"/>
      <c r="VNC52" s="429"/>
      <c r="VND52" s="429"/>
      <c r="VNE52" s="429"/>
      <c r="VNF52" s="429"/>
      <c r="VNG52" s="429"/>
      <c r="VNH52" s="429"/>
      <c r="VNI52" s="429"/>
      <c r="VNJ52" s="429"/>
      <c r="VNK52" s="429"/>
      <c r="VNL52" s="429"/>
      <c r="VNM52" s="429"/>
      <c r="VNN52" s="429"/>
      <c r="VNO52" s="429"/>
      <c r="VNP52" s="429"/>
      <c r="VNQ52" s="429"/>
      <c r="VNR52" s="429"/>
      <c r="VNS52" s="429"/>
      <c r="VNT52" s="429"/>
      <c r="VNU52" s="429"/>
      <c r="VNV52" s="429"/>
      <c r="VNW52" s="429"/>
      <c r="VNX52" s="429"/>
      <c r="VNY52" s="429"/>
      <c r="VNZ52" s="429"/>
      <c r="VOA52" s="429"/>
      <c r="VOB52" s="429"/>
      <c r="VOC52" s="429"/>
      <c r="VOD52" s="429"/>
      <c r="VOE52" s="429"/>
      <c r="VOF52" s="429"/>
      <c r="VOG52" s="429"/>
      <c r="VOH52" s="429"/>
      <c r="VOI52" s="429"/>
      <c r="VOJ52" s="429"/>
      <c r="VOK52" s="429"/>
      <c r="VOL52" s="429"/>
      <c r="VOM52" s="429"/>
      <c r="VON52" s="429"/>
      <c r="VOO52" s="429"/>
      <c r="VOP52" s="429"/>
      <c r="VOQ52" s="429"/>
      <c r="VOR52" s="429"/>
      <c r="VOS52" s="429"/>
      <c r="VOT52" s="429"/>
      <c r="VOU52" s="429"/>
      <c r="VOV52" s="429"/>
      <c r="VOW52" s="429"/>
      <c r="VOX52" s="429"/>
      <c r="VOY52" s="429"/>
      <c r="VOZ52" s="429"/>
      <c r="VPA52" s="429"/>
      <c r="VPB52" s="429"/>
      <c r="VPC52" s="429"/>
      <c r="VPD52" s="429"/>
      <c r="VPE52" s="429"/>
      <c r="VPF52" s="429"/>
      <c r="VPG52" s="429"/>
      <c r="VPH52" s="429"/>
      <c r="VPI52" s="429"/>
      <c r="VPJ52" s="429"/>
      <c r="VPK52" s="429"/>
      <c r="VPL52" s="429"/>
      <c r="VPM52" s="429"/>
      <c r="VPN52" s="429"/>
      <c r="VPO52" s="429"/>
      <c r="VPP52" s="429"/>
      <c r="VPQ52" s="429"/>
      <c r="VPR52" s="429"/>
      <c r="VPS52" s="429"/>
      <c r="VPT52" s="429"/>
      <c r="VPU52" s="429"/>
      <c r="VPV52" s="429"/>
      <c r="VPW52" s="429"/>
      <c r="VPX52" s="429"/>
      <c r="VPY52" s="429"/>
      <c r="VPZ52" s="429"/>
      <c r="VQA52" s="429"/>
      <c r="VQB52" s="429"/>
      <c r="VQC52" s="429"/>
      <c r="VQD52" s="429"/>
      <c r="VQE52" s="429"/>
      <c r="VQF52" s="429"/>
      <c r="VQG52" s="429"/>
      <c r="VQH52" s="429"/>
      <c r="VQI52" s="429"/>
      <c r="VQJ52" s="429"/>
      <c r="VQK52" s="429"/>
      <c r="VQL52" s="429"/>
      <c r="VQM52" s="429"/>
      <c r="VQN52" s="429"/>
      <c r="VQO52" s="429"/>
      <c r="VQP52" s="429"/>
      <c r="VQQ52" s="429"/>
      <c r="VQR52" s="429"/>
      <c r="VQS52" s="429"/>
      <c r="VQT52" s="429"/>
      <c r="VQU52" s="429"/>
      <c r="VQV52" s="429"/>
      <c r="VQW52" s="429"/>
      <c r="VQX52" s="429"/>
      <c r="VQY52" s="429"/>
      <c r="VQZ52" s="429"/>
      <c r="VRA52" s="429"/>
      <c r="VRB52" s="429"/>
      <c r="VRC52" s="429"/>
      <c r="VRD52" s="429"/>
      <c r="VRE52" s="429"/>
      <c r="VRF52" s="429"/>
      <c r="VRG52" s="429"/>
      <c r="VRH52" s="429"/>
      <c r="VRI52" s="429"/>
      <c r="VRJ52" s="429"/>
      <c r="VRK52" s="429"/>
      <c r="VRL52" s="429"/>
      <c r="VRM52" s="429"/>
      <c r="VRN52" s="429"/>
      <c r="VRO52" s="429"/>
      <c r="VRP52" s="429"/>
      <c r="VRQ52" s="429"/>
      <c r="VRR52" s="429"/>
      <c r="VRS52" s="429"/>
      <c r="VRT52" s="429"/>
      <c r="VRU52" s="429"/>
      <c r="VRV52" s="429"/>
      <c r="VRW52" s="429"/>
      <c r="VRX52" s="429"/>
      <c r="VRY52" s="429"/>
      <c r="VRZ52" s="429"/>
      <c r="VSA52" s="429"/>
      <c r="VSB52" s="429"/>
      <c r="VSC52" s="429"/>
      <c r="VSD52" s="429"/>
      <c r="VSE52" s="429"/>
      <c r="VSF52" s="429"/>
      <c r="VSG52" s="429"/>
      <c r="VSH52" s="429"/>
      <c r="VSI52" s="429"/>
      <c r="VSJ52" s="429"/>
      <c r="VSK52" s="429"/>
      <c r="VSL52" s="429"/>
      <c r="VSM52" s="429"/>
      <c r="VSN52" s="429"/>
      <c r="VSO52" s="429"/>
      <c r="VSP52" s="429"/>
      <c r="VSQ52" s="429"/>
      <c r="VSR52" s="429"/>
      <c r="VSS52" s="429"/>
      <c r="VST52" s="429"/>
      <c r="VSU52" s="429"/>
      <c r="VSV52" s="429"/>
      <c r="VSW52" s="429"/>
      <c r="VSX52" s="429"/>
      <c r="VSY52" s="429"/>
      <c r="VSZ52" s="429"/>
      <c r="VTA52" s="429"/>
      <c r="VTB52" s="429"/>
      <c r="VTC52" s="429"/>
      <c r="VTD52" s="429"/>
      <c r="VTE52" s="429"/>
      <c r="VTF52" s="429"/>
      <c r="VTG52" s="429"/>
      <c r="VTH52" s="429"/>
      <c r="VTI52" s="429"/>
      <c r="VTJ52" s="429"/>
      <c r="VTK52" s="429"/>
      <c r="VTL52" s="429"/>
      <c r="VTM52" s="429"/>
      <c r="VTN52" s="429"/>
      <c r="VTO52" s="429"/>
      <c r="VTP52" s="429"/>
      <c r="VTQ52" s="429"/>
      <c r="VTR52" s="429"/>
      <c r="VTS52" s="429"/>
      <c r="VTT52" s="429"/>
      <c r="VTU52" s="429"/>
      <c r="VTV52" s="429"/>
      <c r="VTW52" s="429"/>
      <c r="VTX52" s="429"/>
      <c r="VTY52" s="429"/>
      <c r="VTZ52" s="429"/>
      <c r="VUA52" s="429"/>
      <c r="VUB52" s="429"/>
      <c r="VUC52" s="429"/>
      <c r="VUD52" s="429"/>
      <c r="VUE52" s="429"/>
      <c r="VUF52" s="429"/>
      <c r="VUG52" s="429"/>
      <c r="VUH52" s="429"/>
      <c r="VUI52" s="429"/>
      <c r="VUJ52" s="429"/>
      <c r="VUK52" s="429"/>
      <c r="VUL52" s="429"/>
      <c r="VUM52" s="429"/>
      <c r="VUN52" s="429"/>
      <c r="VUO52" s="429"/>
      <c r="VUP52" s="429"/>
      <c r="VUQ52" s="429"/>
      <c r="VUR52" s="429"/>
      <c r="VUS52" s="429"/>
      <c r="VUT52" s="429"/>
      <c r="VUU52" s="429"/>
      <c r="VUV52" s="429"/>
      <c r="VUW52" s="429"/>
      <c r="VUX52" s="429"/>
      <c r="VUY52" s="429"/>
      <c r="VUZ52" s="429"/>
      <c r="VVA52" s="429"/>
      <c r="VVB52" s="429"/>
      <c r="VVC52" s="429"/>
      <c r="VVD52" s="429"/>
      <c r="VVE52" s="429"/>
      <c r="VVF52" s="429"/>
      <c r="VVG52" s="429"/>
      <c r="VVH52" s="429"/>
      <c r="VVI52" s="429"/>
      <c r="VVJ52" s="429"/>
      <c r="VVK52" s="429"/>
      <c r="VVL52" s="429"/>
      <c r="VVM52" s="429"/>
      <c r="VVN52" s="429"/>
      <c r="VVO52" s="429"/>
      <c r="VVP52" s="429"/>
      <c r="VVQ52" s="429"/>
      <c r="VVR52" s="429"/>
      <c r="VVS52" s="429"/>
      <c r="VVT52" s="429"/>
      <c r="VVU52" s="429"/>
      <c r="VVV52" s="429"/>
      <c r="VVW52" s="429"/>
      <c r="VVX52" s="429"/>
      <c r="VVY52" s="429"/>
      <c r="VVZ52" s="429"/>
      <c r="VWA52" s="429"/>
      <c r="VWB52" s="429"/>
      <c r="VWC52" s="429"/>
      <c r="VWD52" s="429"/>
      <c r="VWE52" s="429"/>
      <c r="VWF52" s="429"/>
      <c r="VWG52" s="429"/>
      <c r="VWH52" s="429"/>
      <c r="VWI52" s="429"/>
      <c r="VWJ52" s="429"/>
      <c r="VWK52" s="429"/>
      <c r="VWL52" s="429"/>
      <c r="VWM52" s="429"/>
      <c r="VWN52" s="429"/>
      <c r="VWO52" s="429"/>
      <c r="VWP52" s="429"/>
      <c r="VWQ52" s="429"/>
      <c r="VWR52" s="429"/>
      <c r="VWS52" s="429"/>
      <c r="VWT52" s="429"/>
      <c r="VWU52" s="429"/>
      <c r="VWV52" s="429"/>
      <c r="VWW52" s="429"/>
      <c r="VWX52" s="429"/>
      <c r="VWY52" s="429"/>
      <c r="VWZ52" s="429"/>
      <c r="VXA52" s="429"/>
      <c r="VXB52" s="429"/>
      <c r="VXC52" s="429"/>
      <c r="VXD52" s="429"/>
      <c r="VXE52" s="429"/>
      <c r="VXF52" s="429"/>
      <c r="VXG52" s="429"/>
      <c r="VXH52" s="429"/>
      <c r="VXI52" s="429"/>
      <c r="VXJ52" s="429"/>
      <c r="VXK52" s="429"/>
      <c r="VXL52" s="429"/>
      <c r="VXM52" s="429"/>
      <c r="VXN52" s="429"/>
      <c r="VXO52" s="429"/>
      <c r="VXP52" s="429"/>
      <c r="VXQ52" s="429"/>
      <c r="VXR52" s="429"/>
      <c r="VXS52" s="429"/>
      <c r="VXT52" s="429"/>
      <c r="VXU52" s="429"/>
      <c r="VXV52" s="429"/>
      <c r="VXW52" s="429"/>
      <c r="VXX52" s="429"/>
      <c r="VXY52" s="429"/>
      <c r="VXZ52" s="429"/>
      <c r="VYA52" s="429"/>
      <c r="VYB52" s="429"/>
      <c r="VYC52" s="429"/>
      <c r="VYD52" s="429"/>
      <c r="VYE52" s="429"/>
      <c r="VYF52" s="429"/>
      <c r="VYG52" s="429"/>
      <c r="VYH52" s="429"/>
      <c r="VYI52" s="429"/>
      <c r="VYJ52" s="429"/>
      <c r="VYK52" s="429"/>
      <c r="VYL52" s="429"/>
      <c r="VYM52" s="429"/>
      <c r="VYN52" s="429"/>
      <c r="VYO52" s="429"/>
      <c r="VYP52" s="429"/>
      <c r="VYQ52" s="429"/>
      <c r="VYR52" s="429"/>
      <c r="VYS52" s="429"/>
      <c r="VYT52" s="429"/>
      <c r="VYU52" s="429"/>
      <c r="VYV52" s="429"/>
      <c r="VYW52" s="429"/>
      <c r="VYX52" s="429"/>
      <c r="VYY52" s="429"/>
      <c r="VYZ52" s="429"/>
      <c r="VZA52" s="429"/>
      <c r="VZB52" s="429"/>
      <c r="VZC52" s="429"/>
      <c r="VZD52" s="429"/>
      <c r="VZE52" s="429"/>
      <c r="VZF52" s="429"/>
      <c r="VZG52" s="429"/>
      <c r="VZH52" s="429"/>
      <c r="VZI52" s="429"/>
      <c r="VZJ52" s="429"/>
      <c r="VZK52" s="429"/>
      <c r="VZL52" s="429"/>
      <c r="VZM52" s="429"/>
      <c r="VZN52" s="429"/>
      <c r="VZO52" s="429"/>
      <c r="VZP52" s="429"/>
      <c r="VZQ52" s="429"/>
      <c r="VZR52" s="429"/>
      <c r="VZS52" s="429"/>
      <c r="VZT52" s="429"/>
      <c r="VZU52" s="429"/>
      <c r="VZV52" s="429"/>
      <c r="VZW52" s="429"/>
      <c r="VZX52" s="429"/>
      <c r="VZY52" s="429"/>
      <c r="VZZ52" s="429"/>
      <c r="WAA52" s="429"/>
      <c r="WAB52" s="429"/>
      <c r="WAC52" s="429"/>
      <c r="WAD52" s="429"/>
      <c r="WAE52" s="429"/>
      <c r="WAF52" s="429"/>
      <c r="WAG52" s="429"/>
      <c r="WAH52" s="429"/>
      <c r="WAI52" s="429"/>
      <c r="WAJ52" s="429"/>
      <c r="WAK52" s="429"/>
      <c r="WAL52" s="429"/>
      <c r="WAM52" s="429"/>
      <c r="WAN52" s="429"/>
      <c r="WAO52" s="429"/>
      <c r="WAP52" s="429"/>
      <c r="WAQ52" s="429"/>
      <c r="WAR52" s="429"/>
      <c r="WAS52" s="429"/>
      <c r="WAT52" s="429"/>
      <c r="WAU52" s="429"/>
      <c r="WAV52" s="429"/>
      <c r="WAW52" s="429"/>
      <c r="WAX52" s="429"/>
      <c r="WAY52" s="429"/>
      <c r="WAZ52" s="429"/>
      <c r="WBA52" s="429"/>
      <c r="WBB52" s="429"/>
      <c r="WBC52" s="429"/>
      <c r="WBD52" s="429"/>
      <c r="WBE52" s="429"/>
      <c r="WBF52" s="429"/>
      <c r="WBG52" s="429"/>
      <c r="WBH52" s="429"/>
      <c r="WBI52" s="429"/>
      <c r="WBJ52" s="429"/>
      <c r="WBK52" s="429"/>
      <c r="WBL52" s="429"/>
      <c r="WBM52" s="429"/>
      <c r="WBN52" s="429"/>
      <c r="WBO52" s="429"/>
      <c r="WBP52" s="429"/>
      <c r="WBQ52" s="429"/>
      <c r="WBR52" s="429"/>
      <c r="WBS52" s="429"/>
      <c r="WBT52" s="429"/>
      <c r="WBU52" s="429"/>
      <c r="WBV52" s="429"/>
      <c r="WBW52" s="429"/>
      <c r="WBX52" s="429"/>
      <c r="WBY52" s="429"/>
      <c r="WBZ52" s="429"/>
      <c r="WCA52" s="429"/>
      <c r="WCB52" s="429"/>
      <c r="WCC52" s="429"/>
      <c r="WCD52" s="429"/>
      <c r="WCE52" s="429"/>
      <c r="WCF52" s="429"/>
      <c r="WCG52" s="429"/>
      <c r="WCH52" s="429"/>
      <c r="WCI52" s="429"/>
      <c r="WCJ52" s="429"/>
      <c r="WCK52" s="429"/>
      <c r="WCL52" s="429"/>
      <c r="WCM52" s="429"/>
      <c r="WCN52" s="429"/>
      <c r="WCO52" s="429"/>
      <c r="WCP52" s="429"/>
      <c r="WCQ52" s="429"/>
      <c r="WCR52" s="429"/>
      <c r="WCS52" s="429"/>
      <c r="WCT52" s="429"/>
      <c r="WCU52" s="429"/>
      <c r="WCV52" s="429"/>
      <c r="WCW52" s="429"/>
      <c r="WCX52" s="429"/>
      <c r="WCY52" s="429"/>
      <c r="WCZ52" s="429"/>
      <c r="WDA52" s="429"/>
      <c r="WDB52" s="429"/>
      <c r="WDC52" s="429"/>
      <c r="WDD52" s="429"/>
      <c r="WDE52" s="429"/>
      <c r="WDF52" s="429"/>
      <c r="WDG52" s="429"/>
      <c r="WDH52" s="429"/>
      <c r="WDI52" s="429"/>
      <c r="WDJ52" s="429"/>
      <c r="WDK52" s="429"/>
      <c r="WDL52" s="429"/>
      <c r="WDM52" s="429"/>
      <c r="WDN52" s="429"/>
      <c r="WDO52" s="429"/>
      <c r="WDP52" s="429"/>
      <c r="WDQ52" s="429"/>
      <c r="WDR52" s="429"/>
      <c r="WDS52" s="429"/>
      <c r="WDT52" s="429"/>
      <c r="WDU52" s="429"/>
      <c r="WDV52" s="429"/>
      <c r="WDW52" s="429"/>
      <c r="WDX52" s="429"/>
      <c r="WDY52" s="429"/>
      <c r="WDZ52" s="429"/>
      <c r="WEA52" s="429"/>
      <c r="WEB52" s="429"/>
      <c r="WEC52" s="429"/>
      <c r="WED52" s="429"/>
      <c r="WEE52" s="429"/>
      <c r="WEF52" s="429"/>
      <c r="WEG52" s="429"/>
      <c r="WEH52" s="429"/>
      <c r="WEI52" s="429"/>
      <c r="WEJ52" s="429"/>
      <c r="WEK52" s="429"/>
      <c r="WEL52" s="429"/>
      <c r="WEM52" s="429"/>
      <c r="WEN52" s="429"/>
      <c r="WEO52" s="429"/>
      <c r="WEP52" s="429"/>
      <c r="WEQ52" s="429"/>
      <c r="WER52" s="429"/>
      <c r="WES52" s="429"/>
      <c r="WET52" s="429"/>
      <c r="WEU52" s="429"/>
      <c r="WEV52" s="429"/>
      <c r="WEW52" s="429"/>
      <c r="WEX52" s="429"/>
      <c r="WEY52" s="429"/>
      <c r="WEZ52" s="429"/>
      <c r="WFA52" s="429"/>
      <c r="WFB52" s="429"/>
      <c r="WFC52" s="429"/>
      <c r="WFD52" s="429"/>
      <c r="WFE52" s="429"/>
      <c r="WFF52" s="429"/>
      <c r="WFG52" s="429"/>
      <c r="WFH52" s="429"/>
      <c r="WFI52" s="429"/>
      <c r="WFJ52" s="429"/>
      <c r="WFK52" s="429"/>
      <c r="WFL52" s="429"/>
      <c r="WFM52" s="429"/>
      <c r="WFN52" s="429"/>
      <c r="WFO52" s="429"/>
      <c r="WFP52" s="429"/>
      <c r="WFQ52" s="429"/>
      <c r="WFR52" s="429"/>
      <c r="WFS52" s="429"/>
      <c r="WFT52" s="429"/>
      <c r="WFU52" s="429"/>
      <c r="WFV52" s="429"/>
      <c r="WFW52" s="429"/>
      <c r="WFX52" s="429"/>
      <c r="WFY52" s="429"/>
      <c r="WFZ52" s="429"/>
      <c r="WGA52" s="429"/>
      <c r="WGB52" s="429"/>
      <c r="WGC52" s="429"/>
      <c r="WGD52" s="429"/>
      <c r="WGE52" s="429"/>
      <c r="WGF52" s="429"/>
      <c r="WGG52" s="429"/>
      <c r="WGH52" s="429"/>
      <c r="WGI52" s="429"/>
      <c r="WGJ52" s="429"/>
      <c r="WGK52" s="429"/>
      <c r="WGL52" s="429"/>
      <c r="WGM52" s="429"/>
      <c r="WGN52" s="429"/>
      <c r="WGO52" s="429"/>
      <c r="WGP52" s="429"/>
      <c r="WGQ52" s="429"/>
      <c r="WGR52" s="429"/>
      <c r="WGS52" s="429"/>
      <c r="WGT52" s="429"/>
      <c r="WGU52" s="429"/>
      <c r="WGV52" s="429"/>
      <c r="WGW52" s="429"/>
      <c r="WGX52" s="429"/>
      <c r="WGY52" s="429"/>
      <c r="WGZ52" s="429"/>
      <c r="WHA52" s="429"/>
      <c r="WHB52" s="429"/>
      <c r="WHC52" s="429"/>
      <c r="WHD52" s="429"/>
      <c r="WHE52" s="429"/>
      <c r="WHF52" s="429"/>
      <c r="WHG52" s="429"/>
      <c r="WHH52" s="429"/>
      <c r="WHI52" s="429"/>
      <c r="WHJ52" s="429"/>
      <c r="WHK52" s="429"/>
      <c r="WHL52" s="429"/>
      <c r="WHM52" s="429"/>
      <c r="WHN52" s="429"/>
      <c r="WHO52" s="429"/>
      <c r="WHP52" s="429"/>
      <c r="WHQ52" s="429"/>
      <c r="WHR52" s="429"/>
      <c r="WHS52" s="429"/>
      <c r="WHT52" s="429"/>
      <c r="WHU52" s="429"/>
      <c r="WHV52" s="429"/>
      <c r="WHW52" s="429"/>
      <c r="WHX52" s="429"/>
      <c r="WHY52" s="429"/>
      <c r="WHZ52" s="429"/>
      <c r="WIA52" s="429"/>
      <c r="WIB52" s="429"/>
      <c r="WIC52" s="429"/>
      <c r="WID52" s="429"/>
      <c r="WIE52" s="429"/>
      <c r="WIF52" s="429"/>
      <c r="WIG52" s="429"/>
      <c r="WIH52" s="429"/>
      <c r="WII52" s="429"/>
      <c r="WIJ52" s="429"/>
      <c r="WIK52" s="429"/>
      <c r="WIL52" s="429"/>
      <c r="WIM52" s="429"/>
      <c r="WIN52" s="429"/>
      <c r="WIO52" s="429"/>
      <c r="WIP52" s="429"/>
      <c r="WIQ52" s="429"/>
      <c r="WIR52" s="429"/>
      <c r="WIS52" s="429"/>
      <c r="WIT52" s="429"/>
      <c r="WIU52" s="429"/>
      <c r="WIV52" s="429"/>
      <c r="WIW52" s="429"/>
      <c r="WIX52" s="429"/>
      <c r="WIY52" s="429"/>
      <c r="WIZ52" s="429"/>
      <c r="WJA52" s="429"/>
      <c r="WJB52" s="429"/>
      <c r="WJC52" s="429"/>
      <c r="WJD52" s="429"/>
      <c r="WJE52" s="429"/>
      <c r="WJF52" s="429"/>
      <c r="WJG52" s="429"/>
      <c r="WJH52" s="429"/>
      <c r="WJI52" s="429"/>
      <c r="WJJ52" s="429"/>
      <c r="WJK52" s="429"/>
      <c r="WJL52" s="429"/>
      <c r="WJM52" s="429"/>
      <c r="WJN52" s="429"/>
      <c r="WJO52" s="429"/>
      <c r="WJP52" s="429"/>
      <c r="WJQ52" s="429"/>
      <c r="WJR52" s="429"/>
      <c r="WJS52" s="429"/>
      <c r="WJT52" s="429"/>
      <c r="WJU52" s="429"/>
      <c r="WJV52" s="429"/>
      <c r="WJW52" s="429"/>
      <c r="WJX52" s="429"/>
      <c r="WJY52" s="429"/>
      <c r="WJZ52" s="429"/>
      <c r="WKA52" s="429"/>
      <c r="WKB52" s="429"/>
      <c r="WKC52" s="429"/>
      <c r="WKD52" s="429"/>
      <c r="WKE52" s="429"/>
      <c r="WKF52" s="429"/>
      <c r="WKG52" s="429"/>
      <c r="WKH52" s="429"/>
      <c r="WKI52" s="429"/>
      <c r="WKJ52" s="429"/>
      <c r="WKK52" s="429"/>
      <c r="WKL52" s="429"/>
      <c r="WKM52" s="429"/>
      <c r="WKN52" s="429"/>
      <c r="WKO52" s="429"/>
      <c r="WKP52" s="429"/>
      <c r="WKQ52" s="429"/>
      <c r="WKR52" s="429"/>
      <c r="WKS52" s="429"/>
      <c r="WKT52" s="429"/>
      <c r="WKU52" s="429"/>
      <c r="WKV52" s="429"/>
      <c r="WKW52" s="429"/>
      <c r="WKX52" s="429"/>
      <c r="WKY52" s="429"/>
      <c r="WKZ52" s="429"/>
      <c r="WLA52" s="429"/>
      <c r="WLB52" s="429"/>
      <c r="WLC52" s="429"/>
      <c r="WLD52" s="429"/>
      <c r="WLE52" s="429"/>
      <c r="WLF52" s="429"/>
      <c r="WLG52" s="429"/>
      <c r="WLH52" s="429"/>
      <c r="WLI52" s="429"/>
      <c r="WLJ52" s="429"/>
      <c r="WLK52" s="429"/>
      <c r="WLL52" s="429"/>
      <c r="WLM52" s="429"/>
      <c r="WLN52" s="429"/>
      <c r="WLO52" s="429"/>
      <c r="WLP52" s="429"/>
      <c r="WLQ52" s="429"/>
      <c r="WLR52" s="429"/>
      <c r="WLS52" s="429"/>
      <c r="WLT52" s="429"/>
      <c r="WLU52" s="429"/>
      <c r="WLV52" s="429"/>
      <c r="WLW52" s="429"/>
      <c r="WLX52" s="429"/>
      <c r="WLY52" s="429"/>
      <c r="WLZ52" s="429"/>
      <c r="WMA52" s="429"/>
      <c r="WMB52" s="429"/>
      <c r="WMC52" s="429"/>
      <c r="WMD52" s="429"/>
      <c r="WME52" s="429"/>
      <c r="WMF52" s="429"/>
      <c r="WMG52" s="429"/>
      <c r="WMH52" s="429"/>
      <c r="WMI52" s="429"/>
      <c r="WMJ52" s="429"/>
      <c r="WMK52" s="429"/>
      <c r="WML52" s="429"/>
      <c r="WMM52" s="429"/>
      <c r="WMN52" s="429"/>
      <c r="WMO52" s="429"/>
      <c r="WMP52" s="429"/>
      <c r="WMQ52" s="429"/>
      <c r="WMR52" s="429"/>
      <c r="WMS52" s="429"/>
      <c r="WMT52" s="429"/>
      <c r="WMU52" s="429"/>
      <c r="WMV52" s="429"/>
      <c r="WMW52" s="429"/>
      <c r="WMX52" s="429"/>
      <c r="WMY52" s="429"/>
      <c r="WMZ52" s="429"/>
      <c r="WNA52" s="429"/>
      <c r="WNB52" s="429"/>
      <c r="WNC52" s="429"/>
      <c r="WND52" s="429"/>
      <c r="WNE52" s="429"/>
      <c r="WNF52" s="429"/>
      <c r="WNG52" s="429"/>
      <c r="WNH52" s="429"/>
      <c r="WNI52" s="429"/>
      <c r="WNJ52" s="429"/>
      <c r="WNK52" s="429"/>
      <c r="WNL52" s="429"/>
      <c r="WNM52" s="429"/>
      <c r="WNN52" s="429"/>
      <c r="WNO52" s="429"/>
      <c r="WNP52" s="429"/>
      <c r="WNQ52" s="429"/>
      <c r="WNR52" s="429"/>
      <c r="WNS52" s="429"/>
      <c r="WNT52" s="429"/>
      <c r="WNU52" s="429"/>
      <c r="WNV52" s="429"/>
      <c r="WNW52" s="429"/>
      <c r="WNX52" s="429"/>
      <c r="WNY52" s="429"/>
      <c r="WNZ52" s="429"/>
      <c r="WOA52" s="429"/>
      <c r="WOB52" s="429"/>
      <c r="WOC52" s="429"/>
      <c r="WOD52" s="429"/>
      <c r="WOE52" s="429"/>
      <c r="WOF52" s="429"/>
      <c r="WOG52" s="429"/>
      <c r="WOH52" s="429"/>
      <c r="WOI52" s="429"/>
      <c r="WOJ52" s="429"/>
      <c r="WOK52" s="429"/>
      <c r="WOL52" s="429"/>
      <c r="WOM52" s="429"/>
      <c r="WON52" s="429"/>
      <c r="WOO52" s="429"/>
      <c r="WOP52" s="429"/>
      <c r="WOQ52" s="429"/>
      <c r="WOR52" s="429"/>
      <c r="WOS52" s="429"/>
      <c r="WOT52" s="429"/>
      <c r="WOU52" s="429"/>
      <c r="WOV52" s="429"/>
      <c r="WOW52" s="429"/>
      <c r="WOX52" s="429"/>
      <c r="WOY52" s="429"/>
      <c r="WOZ52" s="429"/>
      <c r="WPA52" s="429"/>
      <c r="WPB52" s="429"/>
      <c r="WPC52" s="429"/>
      <c r="WPD52" s="429"/>
      <c r="WPE52" s="429"/>
      <c r="WPF52" s="429"/>
      <c r="WPG52" s="429"/>
      <c r="WPH52" s="429"/>
      <c r="WPI52" s="429"/>
      <c r="WPJ52" s="429"/>
      <c r="WPK52" s="429"/>
      <c r="WPL52" s="429"/>
      <c r="WPM52" s="429"/>
      <c r="WPN52" s="429"/>
      <c r="WPO52" s="429"/>
      <c r="WPP52" s="429"/>
      <c r="WPQ52" s="429"/>
      <c r="WPR52" s="429"/>
      <c r="WPS52" s="429"/>
      <c r="WPT52" s="429"/>
      <c r="WPU52" s="429"/>
      <c r="WPV52" s="429"/>
      <c r="WPW52" s="429"/>
      <c r="WPX52" s="429"/>
      <c r="WPY52" s="429"/>
      <c r="WPZ52" s="429"/>
      <c r="WQA52" s="429"/>
      <c r="WQB52" s="429"/>
      <c r="WQC52" s="429"/>
      <c r="WQD52" s="429"/>
      <c r="WQE52" s="429"/>
      <c r="WQF52" s="429"/>
      <c r="WQG52" s="429"/>
      <c r="WQH52" s="429"/>
      <c r="WQI52" s="429"/>
      <c r="WQJ52" s="429"/>
      <c r="WQK52" s="429"/>
      <c r="WQL52" s="429"/>
      <c r="WQM52" s="429"/>
      <c r="WQN52" s="429"/>
      <c r="WQO52" s="429"/>
      <c r="WQP52" s="429"/>
      <c r="WQQ52" s="429"/>
      <c r="WQR52" s="429"/>
      <c r="WQS52" s="429"/>
      <c r="WQT52" s="429"/>
      <c r="WQU52" s="429"/>
      <c r="WQV52" s="429"/>
      <c r="WQW52" s="429"/>
      <c r="WQX52" s="429"/>
      <c r="WQY52" s="429"/>
      <c r="WQZ52" s="429"/>
      <c r="WRA52" s="429"/>
      <c r="WRB52" s="429"/>
      <c r="WRC52" s="429"/>
      <c r="WRD52" s="429"/>
      <c r="WRE52" s="429"/>
      <c r="WRF52" s="429"/>
      <c r="WRG52" s="429"/>
      <c r="WRH52" s="429"/>
      <c r="WRI52" s="429"/>
      <c r="WRJ52" s="429"/>
      <c r="WRK52" s="429"/>
      <c r="WRL52" s="429"/>
      <c r="WRM52" s="429"/>
      <c r="WRN52" s="429"/>
      <c r="WRO52" s="429"/>
      <c r="WRP52" s="429"/>
      <c r="WRQ52" s="429"/>
      <c r="WRR52" s="429"/>
      <c r="WRS52" s="429"/>
      <c r="WRT52" s="429"/>
      <c r="WRU52" s="429"/>
      <c r="WRV52" s="429"/>
      <c r="WRW52" s="429"/>
      <c r="WRX52" s="429"/>
      <c r="WRY52" s="429"/>
      <c r="WRZ52" s="429"/>
      <c r="WSA52" s="429"/>
      <c r="WSB52" s="429"/>
      <c r="WSC52" s="429"/>
      <c r="WSD52" s="429"/>
      <c r="WSE52" s="429"/>
      <c r="WSF52" s="429"/>
      <c r="WSG52" s="429"/>
      <c r="WSH52" s="429"/>
      <c r="WSI52" s="429"/>
      <c r="WSJ52" s="429"/>
      <c r="WSK52" s="429"/>
      <c r="WSL52" s="429"/>
      <c r="WSM52" s="429"/>
      <c r="WSN52" s="429"/>
      <c r="WSO52" s="429"/>
      <c r="WSP52" s="429"/>
      <c r="WSQ52" s="429"/>
      <c r="WSR52" s="429"/>
      <c r="WSS52" s="429"/>
      <c r="WST52" s="429"/>
      <c r="WSU52" s="429"/>
      <c r="WSV52" s="429"/>
      <c r="WSW52" s="429"/>
      <c r="WSX52" s="429"/>
      <c r="WSY52" s="429"/>
      <c r="WSZ52" s="429"/>
      <c r="WTA52" s="429"/>
      <c r="WTB52" s="429"/>
      <c r="WTC52" s="429"/>
      <c r="WTD52" s="429"/>
      <c r="WTE52" s="429"/>
      <c r="WTF52" s="429"/>
      <c r="WTG52" s="429"/>
      <c r="WTH52" s="429"/>
      <c r="WTI52" s="429"/>
      <c r="WTJ52" s="429"/>
      <c r="WTK52" s="429"/>
      <c r="WTL52" s="429"/>
      <c r="WTM52" s="429"/>
      <c r="WTN52" s="429"/>
      <c r="WTO52" s="429"/>
      <c r="WTP52" s="429"/>
      <c r="WTQ52" s="429"/>
      <c r="WTR52" s="429"/>
      <c r="WTS52" s="429"/>
      <c r="WTT52" s="429"/>
      <c r="WTU52" s="429"/>
      <c r="WTV52" s="429"/>
      <c r="WTW52" s="429"/>
      <c r="WTX52" s="429"/>
      <c r="WTY52" s="429"/>
      <c r="WTZ52" s="429"/>
      <c r="WUA52" s="429"/>
      <c r="WUB52" s="429"/>
      <c r="WUC52" s="429"/>
      <c r="WUD52" s="429"/>
      <c r="WUE52" s="429"/>
      <c r="WUF52" s="429"/>
      <c r="WUG52" s="429"/>
      <c r="WUH52" s="429"/>
      <c r="WUI52" s="429"/>
      <c r="WUJ52" s="429"/>
      <c r="WUK52" s="429"/>
      <c r="WUL52" s="429"/>
      <c r="WUM52" s="429"/>
      <c r="WUN52" s="429"/>
      <c r="WUO52" s="429"/>
      <c r="WUP52" s="429"/>
      <c r="WUQ52" s="429"/>
      <c r="WUR52" s="429"/>
      <c r="WUS52" s="429"/>
      <c r="WUT52" s="429"/>
      <c r="WUU52" s="429"/>
      <c r="WUV52" s="429"/>
      <c r="WUW52" s="429"/>
      <c r="WUX52" s="429"/>
      <c r="WUY52" s="429"/>
      <c r="WUZ52" s="429"/>
      <c r="WVA52" s="429"/>
      <c r="WVB52" s="429"/>
      <c r="WVC52" s="429"/>
      <c r="WVD52" s="429"/>
      <c r="WVE52" s="429"/>
      <c r="WVF52" s="429"/>
      <c r="WVG52" s="429"/>
      <c r="WVH52" s="429"/>
      <c r="WVI52" s="429"/>
      <c r="WVJ52" s="429"/>
      <c r="WVK52" s="429"/>
      <c r="WVL52" s="429"/>
      <c r="WVM52" s="429"/>
      <c r="WVN52" s="429"/>
      <c r="WVO52" s="429"/>
      <c r="WVP52" s="429"/>
      <c r="WVQ52" s="429"/>
      <c r="WVR52" s="429"/>
      <c r="WVS52" s="429"/>
      <c r="WVT52" s="429"/>
      <c r="WVU52" s="429"/>
      <c r="WVV52" s="429"/>
      <c r="WVW52" s="429"/>
      <c r="WVX52" s="429"/>
      <c r="WVY52" s="429"/>
      <c r="WVZ52" s="429"/>
      <c r="WWA52" s="429"/>
      <c r="WWB52" s="429"/>
      <c r="WWC52" s="429"/>
      <c r="WWD52" s="429"/>
      <c r="WWE52" s="429"/>
      <c r="WWF52" s="429"/>
      <c r="WWG52" s="429"/>
      <c r="WWH52" s="429"/>
      <c r="WWI52" s="429"/>
      <c r="WWJ52" s="429"/>
      <c r="WWK52" s="429"/>
      <c r="WWL52" s="429"/>
      <c r="WWM52" s="429"/>
      <c r="WWN52" s="429"/>
      <c r="WWO52" s="429"/>
      <c r="WWP52" s="429"/>
      <c r="WWQ52" s="429"/>
      <c r="WWR52" s="429"/>
      <c r="WWS52" s="429"/>
      <c r="WWT52" s="429"/>
      <c r="WWU52" s="429"/>
      <c r="WWV52" s="429"/>
      <c r="WWW52" s="429"/>
      <c r="WWX52" s="429"/>
      <c r="WWY52" s="429"/>
      <c r="WWZ52" s="429"/>
      <c r="WXA52" s="429"/>
      <c r="WXB52" s="429"/>
      <c r="WXC52" s="429"/>
      <c r="WXD52" s="429"/>
      <c r="WXE52" s="429"/>
      <c r="WXF52" s="429"/>
      <c r="WXG52" s="429"/>
      <c r="WXH52" s="429"/>
      <c r="WXI52" s="429"/>
      <c r="WXJ52" s="429"/>
      <c r="WXK52" s="429"/>
      <c r="WXL52" s="429"/>
      <c r="WXM52" s="429"/>
      <c r="WXN52" s="429"/>
      <c r="WXO52" s="429"/>
      <c r="WXP52" s="429"/>
      <c r="WXQ52" s="429"/>
      <c r="WXR52" s="429"/>
      <c r="WXS52" s="429"/>
      <c r="WXT52" s="429"/>
      <c r="WXU52" s="429"/>
      <c r="WXV52" s="429"/>
      <c r="WXW52" s="429"/>
      <c r="WXX52" s="429"/>
      <c r="WXY52" s="429"/>
      <c r="WXZ52" s="429"/>
      <c r="WYA52" s="429"/>
      <c r="WYB52" s="429"/>
      <c r="WYC52" s="429"/>
      <c r="WYD52" s="429"/>
      <c r="WYE52" s="429"/>
      <c r="WYF52" s="429"/>
      <c r="WYG52" s="429"/>
      <c r="WYH52" s="429"/>
      <c r="WYI52" s="429"/>
      <c r="WYJ52" s="429"/>
      <c r="WYK52" s="429"/>
      <c r="WYL52" s="429"/>
      <c r="WYM52" s="429"/>
      <c r="WYN52" s="429"/>
      <c r="WYO52" s="429"/>
      <c r="WYP52" s="429"/>
      <c r="WYQ52" s="429"/>
      <c r="WYR52" s="429"/>
      <c r="WYS52" s="429"/>
      <c r="WYT52" s="429"/>
      <c r="WYU52" s="429"/>
      <c r="WYV52" s="429"/>
      <c r="WYW52" s="429"/>
      <c r="WYX52" s="429"/>
      <c r="WYY52" s="429"/>
      <c r="WYZ52" s="429"/>
      <c r="WZA52" s="429"/>
      <c r="WZB52" s="429"/>
      <c r="WZC52" s="429"/>
      <c r="WZD52" s="429"/>
      <c r="WZE52" s="429"/>
      <c r="WZF52" s="429"/>
      <c r="WZG52" s="429"/>
      <c r="WZH52" s="429"/>
      <c r="WZI52" s="429"/>
      <c r="WZJ52" s="429"/>
      <c r="WZK52" s="429"/>
      <c r="WZL52" s="429"/>
      <c r="WZM52" s="429"/>
      <c r="WZN52" s="429"/>
      <c r="WZO52" s="429"/>
      <c r="WZP52" s="429"/>
      <c r="WZQ52" s="429"/>
      <c r="WZR52" s="429"/>
      <c r="WZS52" s="429"/>
      <c r="WZT52" s="429"/>
      <c r="WZU52" s="429"/>
      <c r="WZV52" s="429"/>
      <c r="WZW52" s="429"/>
      <c r="WZX52" s="429"/>
      <c r="WZY52" s="429"/>
      <c r="WZZ52" s="429"/>
      <c r="XAA52" s="429"/>
      <c r="XAB52" s="429"/>
      <c r="XAC52" s="429"/>
      <c r="XAD52" s="429"/>
      <c r="XAE52" s="429"/>
      <c r="XAF52" s="429"/>
      <c r="XAG52" s="429"/>
      <c r="XAH52" s="429"/>
      <c r="XAI52" s="429"/>
      <c r="XAJ52" s="429"/>
      <c r="XAK52" s="429"/>
      <c r="XAL52" s="429"/>
      <c r="XAM52" s="429"/>
      <c r="XAN52" s="429"/>
      <c r="XAO52" s="429"/>
      <c r="XAP52" s="429"/>
      <c r="XAQ52" s="429"/>
      <c r="XAR52" s="429"/>
      <c r="XAS52" s="429"/>
      <c r="XAT52" s="429"/>
      <c r="XAU52" s="429"/>
      <c r="XAV52" s="429"/>
      <c r="XAW52" s="429"/>
      <c r="XAX52" s="429"/>
      <c r="XAY52" s="429"/>
      <c r="XAZ52" s="429"/>
      <c r="XBA52" s="429"/>
      <c r="XBB52" s="429"/>
      <c r="XBC52" s="429"/>
      <c r="XBD52" s="429"/>
      <c r="XBE52" s="429"/>
      <c r="XBF52" s="429"/>
      <c r="XBG52" s="429"/>
      <c r="XBH52" s="429"/>
      <c r="XBI52" s="429"/>
      <c r="XBJ52" s="429"/>
      <c r="XBK52" s="429"/>
      <c r="XBL52" s="429"/>
      <c r="XBM52" s="429"/>
      <c r="XBN52" s="429"/>
      <c r="XBO52" s="429"/>
      <c r="XBP52" s="429"/>
      <c r="XBQ52" s="429"/>
      <c r="XBR52" s="429"/>
      <c r="XBS52" s="429"/>
      <c r="XBT52" s="429"/>
      <c r="XBU52" s="429"/>
      <c r="XBV52" s="429"/>
      <c r="XBW52" s="429"/>
      <c r="XBX52" s="429"/>
      <c r="XBY52" s="429"/>
      <c r="XBZ52" s="429"/>
      <c r="XCA52" s="429"/>
      <c r="XCB52" s="429"/>
      <c r="XCC52" s="429"/>
      <c r="XCD52" s="429"/>
      <c r="XCE52" s="429"/>
      <c r="XCF52" s="429"/>
      <c r="XCG52" s="429"/>
      <c r="XCH52" s="429"/>
      <c r="XCI52" s="429"/>
      <c r="XCJ52" s="429"/>
      <c r="XCK52" s="429"/>
      <c r="XCL52" s="429"/>
      <c r="XCM52" s="429"/>
      <c r="XCN52" s="429"/>
      <c r="XCO52" s="429"/>
      <c r="XCP52" s="429"/>
      <c r="XCQ52" s="429"/>
      <c r="XCR52" s="429"/>
      <c r="XCS52" s="429"/>
      <c r="XCT52" s="429"/>
      <c r="XCU52" s="429"/>
      <c r="XCV52" s="429"/>
      <c r="XCW52" s="429"/>
      <c r="XCX52" s="429"/>
      <c r="XCY52" s="429"/>
      <c r="XCZ52" s="429"/>
      <c r="XDA52" s="429"/>
      <c r="XDB52" s="429"/>
      <c r="XDC52" s="429"/>
      <c r="XDD52" s="429"/>
      <c r="XDE52" s="429"/>
      <c r="XDF52" s="429"/>
      <c r="XDG52" s="429"/>
      <c r="XDH52" s="429"/>
      <c r="XDI52" s="429"/>
      <c r="XDJ52" s="429"/>
      <c r="XDK52" s="429"/>
      <c r="XDL52" s="429"/>
      <c r="XDM52" s="429"/>
      <c r="XDN52" s="429"/>
      <c r="XDO52" s="429"/>
      <c r="XDP52" s="429"/>
      <c r="XDQ52" s="429"/>
      <c r="XDR52" s="429"/>
      <c r="XDS52" s="429"/>
      <c r="XDT52" s="429"/>
      <c r="XDU52" s="429"/>
      <c r="XDV52" s="429"/>
      <c r="XDW52" s="429"/>
      <c r="XDX52" s="429"/>
      <c r="XDY52" s="429"/>
      <c r="XDZ52" s="429"/>
      <c r="XEA52" s="429"/>
      <c r="XEB52" s="429"/>
      <c r="XEC52" s="429"/>
      <c r="XED52" s="429"/>
      <c r="XEE52" s="429"/>
      <c r="XEF52" s="429"/>
      <c r="XEG52" s="429"/>
      <c r="XEH52" s="429"/>
      <c r="XEI52" s="429"/>
      <c r="XEJ52" s="429"/>
      <c r="XEK52" s="429"/>
      <c r="XEL52" s="429"/>
      <c r="XEM52" s="429"/>
      <c r="XEN52" s="429"/>
      <c r="XEO52" s="429"/>
      <c r="XEP52" s="429"/>
      <c r="XEQ52" s="429"/>
      <c r="XER52" s="429"/>
      <c r="XES52" s="429"/>
      <c r="XET52" s="429"/>
      <c r="XEU52" s="429"/>
      <c r="XEV52" s="429"/>
      <c r="XEW52" s="429"/>
      <c r="XEX52" s="429"/>
      <c r="XEY52" s="429"/>
      <c r="XEZ52" s="429"/>
      <c r="XFA52" s="429"/>
      <c r="XFB52" s="429"/>
    </row>
    <row r="53" spans="1:16382" s="495" customFormat="1" ht="34.35" customHeight="1" thickBot="1">
      <c r="A53" s="506" t="str">
        <f>VLOOKUP(598,[2]Sprachindex!$A:$Z,$AL$9,FALSE)</f>
        <v>quantité</v>
      </c>
      <c r="B53" s="507" t="str">
        <f>VLOOKUP(332,[2]Sprachindex!$A:$Z,$AL$9,FALSE)</f>
        <v>unité</v>
      </c>
      <c r="C53" s="507" t="str">
        <f>VLOOKUP(136,[2]Sprachindex!$A:$Z,$AL$9,FALSE)</f>
        <v>Illustration</v>
      </c>
      <c r="D53" s="507" t="str">
        <f>VLOOKUP(177,[2]Sprachindex!$A:$Z,$AL$9,FALSE)</f>
        <v>Référence</v>
      </c>
      <c r="E53" s="645" t="str">
        <f>VLOOKUP(234,[2]Sprachindex!$A:$Z,$AL$9,FALSE)</f>
        <v>Désignation</v>
      </c>
      <c r="F53" s="646"/>
      <c r="G53" s="646"/>
      <c r="H53" s="646"/>
      <c r="I53" s="646"/>
      <c r="J53" s="646"/>
      <c r="K53" s="647"/>
      <c r="L53" s="507" t="str">
        <f>VLOOKUP(903,[2]Sprachindex!$A:$Z,$AL$9,FALSE)</f>
        <v>Total</v>
      </c>
      <c r="M53" s="508" t="str">
        <f>VLOOKUP(377,[2]Sprachindex!$A:$Z,$AL$9,FALSE)</f>
        <v>Éventuellement</v>
      </c>
      <c r="N53" s="490"/>
      <c r="O53" s="491"/>
      <c r="P53" s="492"/>
      <c r="Q53" s="493"/>
      <c r="R53" s="494"/>
      <c r="T53" s="496"/>
      <c r="U53" s="496"/>
      <c r="V53" s="496"/>
      <c r="W53" s="496"/>
      <c r="X53" s="496"/>
      <c r="Y53" s="496"/>
      <c r="Z53" s="496"/>
      <c r="AA53" s="496"/>
      <c r="AB53" s="496"/>
      <c r="AC53" s="496"/>
      <c r="AD53" s="496"/>
      <c r="AE53" s="496"/>
      <c r="AF53" s="496"/>
      <c r="AG53" s="496"/>
      <c r="AH53" s="496"/>
      <c r="AI53" s="462"/>
      <c r="AJ53" s="459"/>
      <c r="AK53" s="459"/>
      <c r="AL53" s="456"/>
      <c r="AM53" s="477" t="str">
        <f>VLOOKUP(27,[2]Sprachindex!$A:$Z,$AL$9,FALSE)</f>
        <v>02 P.10 anthracite</v>
      </c>
      <c r="AN53" s="477" t="str">
        <f>VLOOKUP(28,[2]Sprachindex!$A:$Z,$AL$9,FALSE)</f>
        <v>03 P.10 noir</v>
      </c>
      <c r="AO53" s="477" t="str">
        <f>VLOOKUP(42,[2]Sprachindex!$A:$Z,$AL$9,FALSE)</f>
        <v>10 P.10 blanc PREFA</v>
      </c>
      <c r="AP53" s="477" t="str">
        <f>VLOOKUP(51,[2]Sprachindex!$A:$Z,$AL$9,FALSE)</f>
        <v>11 P.10 brun noisette</v>
      </c>
      <c r="AQ53" s="477" t="str">
        <f>VLOOKUP(52,[2]Sprachindex!$A:$Z,$AL$9,FALSE)</f>
        <v>12 argent métallisé</v>
      </c>
      <c r="AR53" s="477" t="str">
        <f>VLOOKUP(60,[2]Sprachindex!$A:$Z,$AL$9,FALSE)</f>
        <v>17 blanc pur</v>
      </c>
      <c r="AS53" s="477" t="str">
        <f>VLOOKUP(63,[2]Sprachindex!$A:$Z,$AL$9,FALSE)</f>
        <v>19 P.10 gris sombre</v>
      </c>
      <c r="AT53" s="477" t="str">
        <f>VLOOKUP(68,[2]Sprachindex!$A:$Z,$AL$9,FALSE)</f>
        <v>20 argent fumé</v>
      </c>
      <c r="AU53" s="477" t="str">
        <f>VLOOKUP(72,[2]Sprachindex!$A:$Z,$AL$9,FALSE)</f>
        <v>23 gris noir</v>
      </c>
      <c r="AV53" s="477" t="str">
        <f>VLOOKUP(1449,[2]Sprachindex!$A:$Z,$AL$9,FALSE)</f>
        <v>44 anthracite noir</v>
      </c>
      <c r="AW53" s="477" t="str">
        <f>VLOOKUP(111,[2]Sprachindex!$A:$Z,$AL$9,FALSE)</f>
        <v>45 bronze</v>
      </c>
      <c r="AX53" s="477" t="s">
        <v>16</v>
      </c>
      <c r="AY53" s="478" t="s">
        <v>236</v>
      </c>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c r="HN53" s="429"/>
      <c r="HO53" s="429"/>
      <c r="HP53" s="429"/>
      <c r="HQ53" s="429"/>
      <c r="HR53" s="429"/>
      <c r="HS53" s="429"/>
      <c r="HT53" s="429"/>
      <c r="HU53" s="429"/>
      <c r="HV53" s="429"/>
      <c r="HW53" s="429"/>
      <c r="HX53" s="429"/>
      <c r="HY53" s="429"/>
      <c r="HZ53" s="429"/>
      <c r="IA53" s="429"/>
      <c r="IB53" s="429"/>
      <c r="IC53" s="429"/>
      <c r="ID53" s="429"/>
      <c r="IE53" s="429"/>
      <c r="IF53" s="429"/>
      <c r="IG53" s="429"/>
      <c r="IH53" s="429"/>
      <c r="II53" s="429"/>
      <c r="IJ53" s="429"/>
      <c r="IK53" s="429"/>
      <c r="IL53" s="429"/>
      <c r="IM53" s="429"/>
      <c r="IN53" s="429"/>
      <c r="IO53" s="429"/>
      <c r="IP53" s="429"/>
      <c r="IQ53" s="429"/>
      <c r="IR53" s="429"/>
      <c r="IS53" s="429"/>
      <c r="IT53" s="429"/>
      <c r="IU53" s="429"/>
      <c r="IV53" s="429"/>
      <c r="IW53" s="429"/>
      <c r="IX53" s="429"/>
      <c r="IY53" s="429"/>
      <c r="IZ53" s="429"/>
      <c r="JA53" s="429"/>
      <c r="JB53" s="429"/>
      <c r="JC53" s="429"/>
      <c r="JD53" s="429"/>
      <c r="JE53" s="429"/>
      <c r="JF53" s="429"/>
      <c r="JG53" s="429"/>
      <c r="JH53" s="429"/>
      <c r="JI53" s="429"/>
      <c r="JJ53" s="429"/>
      <c r="JK53" s="429"/>
      <c r="JL53" s="429"/>
      <c r="JM53" s="429"/>
      <c r="JN53" s="429"/>
      <c r="JO53" s="429"/>
      <c r="JP53" s="429"/>
      <c r="JQ53" s="429"/>
      <c r="JR53" s="429"/>
      <c r="JS53" s="429"/>
      <c r="JT53" s="429"/>
      <c r="JU53" s="429"/>
      <c r="JV53" s="429"/>
      <c r="JW53" s="429"/>
      <c r="JX53" s="429"/>
      <c r="JY53" s="429"/>
      <c r="JZ53" s="429"/>
      <c r="KA53" s="429"/>
      <c r="KB53" s="429"/>
      <c r="KC53" s="429"/>
      <c r="KD53" s="429"/>
      <c r="KE53" s="429"/>
      <c r="KF53" s="429"/>
      <c r="KG53" s="429"/>
      <c r="KH53" s="429"/>
      <c r="KI53" s="429"/>
      <c r="KJ53" s="429"/>
      <c r="KK53" s="429"/>
      <c r="KL53" s="429"/>
      <c r="KM53" s="429"/>
      <c r="KN53" s="429"/>
      <c r="KO53" s="429"/>
      <c r="KP53" s="429"/>
      <c r="KQ53" s="429"/>
      <c r="KR53" s="429"/>
      <c r="KS53" s="429"/>
      <c r="KT53" s="429"/>
      <c r="KU53" s="429"/>
      <c r="KV53" s="429"/>
      <c r="KW53" s="429"/>
      <c r="KX53" s="429"/>
      <c r="KY53" s="429"/>
      <c r="KZ53" s="429"/>
      <c r="LA53" s="429"/>
      <c r="LB53" s="429"/>
      <c r="LC53" s="429"/>
      <c r="LD53" s="429"/>
      <c r="LE53" s="429"/>
      <c r="LF53" s="429"/>
      <c r="LG53" s="429"/>
      <c r="LH53" s="429"/>
      <c r="LI53" s="429"/>
      <c r="LJ53" s="429"/>
      <c r="LK53" s="429"/>
      <c r="LL53" s="429"/>
      <c r="LM53" s="429"/>
      <c r="LN53" s="429"/>
      <c r="LO53" s="429"/>
      <c r="LP53" s="429"/>
      <c r="LQ53" s="429"/>
      <c r="LR53" s="429"/>
      <c r="LS53" s="429"/>
      <c r="LT53" s="429"/>
      <c r="LU53" s="429"/>
      <c r="LV53" s="429"/>
      <c r="LW53" s="429"/>
      <c r="LX53" s="429"/>
      <c r="LY53" s="429"/>
      <c r="LZ53" s="429"/>
      <c r="MA53" s="429"/>
      <c r="MB53" s="429"/>
      <c r="MC53" s="429"/>
      <c r="MD53" s="429"/>
      <c r="ME53" s="429"/>
      <c r="MF53" s="429"/>
      <c r="MG53" s="429"/>
      <c r="MH53" s="429"/>
      <c r="MI53" s="429"/>
      <c r="MJ53" s="429"/>
      <c r="MK53" s="429"/>
      <c r="ML53" s="429"/>
      <c r="MM53" s="429"/>
      <c r="MN53" s="429"/>
      <c r="MO53" s="429"/>
      <c r="MP53" s="429"/>
      <c r="MQ53" s="429"/>
      <c r="MR53" s="429"/>
      <c r="MS53" s="429"/>
      <c r="MT53" s="429"/>
      <c r="MU53" s="429"/>
      <c r="MV53" s="429"/>
      <c r="MW53" s="429"/>
      <c r="MX53" s="429"/>
      <c r="MY53" s="429"/>
      <c r="MZ53" s="429"/>
      <c r="NA53" s="429"/>
      <c r="NB53" s="429"/>
      <c r="NC53" s="429"/>
      <c r="ND53" s="429"/>
      <c r="NE53" s="429"/>
      <c r="NF53" s="429"/>
      <c r="NG53" s="429"/>
      <c r="NH53" s="429"/>
      <c r="NI53" s="429"/>
      <c r="NJ53" s="429"/>
      <c r="NK53" s="429"/>
      <c r="NL53" s="429"/>
      <c r="NM53" s="429"/>
      <c r="NN53" s="429"/>
      <c r="NO53" s="429"/>
      <c r="NP53" s="429"/>
      <c r="NQ53" s="429"/>
      <c r="NR53" s="429"/>
      <c r="NS53" s="429"/>
      <c r="NT53" s="429"/>
      <c r="NU53" s="429"/>
      <c r="NV53" s="429"/>
      <c r="NW53" s="429"/>
      <c r="NX53" s="429"/>
      <c r="NY53" s="429"/>
      <c r="NZ53" s="429"/>
      <c r="OA53" s="429"/>
      <c r="OB53" s="429"/>
      <c r="OC53" s="429"/>
      <c r="OD53" s="429"/>
      <c r="OE53" s="429"/>
      <c r="OF53" s="429"/>
      <c r="OG53" s="429"/>
      <c r="OH53" s="429"/>
      <c r="OI53" s="429"/>
      <c r="OJ53" s="429"/>
      <c r="OK53" s="429"/>
      <c r="OL53" s="429"/>
      <c r="OM53" s="429"/>
      <c r="ON53" s="429"/>
      <c r="OO53" s="429"/>
      <c r="OP53" s="429"/>
      <c r="OQ53" s="429"/>
      <c r="OR53" s="429"/>
      <c r="OS53" s="429"/>
      <c r="OT53" s="429"/>
      <c r="OU53" s="429"/>
      <c r="OV53" s="429"/>
      <c r="OW53" s="429"/>
      <c r="OX53" s="429"/>
      <c r="OY53" s="429"/>
      <c r="OZ53" s="429"/>
      <c r="PA53" s="429"/>
      <c r="PB53" s="429"/>
      <c r="PC53" s="429"/>
      <c r="PD53" s="429"/>
      <c r="PE53" s="429"/>
      <c r="PF53" s="429"/>
      <c r="PG53" s="429"/>
      <c r="PH53" s="429"/>
      <c r="PI53" s="429"/>
      <c r="PJ53" s="429"/>
      <c r="PK53" s="429"/>
      <c r="PL53" s="429"/>
      <c r="PM53" s="429"/>
      <c r="PN53" s="429"/>
      <c r="PO53" s="429"/>
      <c r="PP53" s="429"/>
      <c r="PQ53" s="429"/>
      <c r="PR53" s="429"/>
      <c r="PS53" s="429"/>
      <c r="PT53" s="429"/>
      <c r="PU53" s="429"/>
      <c r="PV53" s="429"/>
      <c r="PW53" s="429"/>
      <c r="PX53" s="429"/>
      <c r="PY53" s="429"/>
      <c r="PZ53" s="429"/>
      <c r="QA53" s="429"/>
      <c r="QB53" s="429"/>
      <c r="QC53" s="429"/>
      <c r="QD53" s="429"/>
      <c r="QE53" s="429"/>
      <c r="QF53" s="429"/>
      <c r="QG53" s="429"/>
      <c r="QH53" s="429"/>
      <c r="QI53" s="429"/>
      <c r="QJ53" s="429"/>
      <c r="QK53" s="429"/>
      <c r="QL53" s="429"/>
      <c r="QM53" s="429"/>
      <c r="QN53" s="429"/>
      <c r="QO53" s="429"/>
      <c r="QP53" s="429"/>
      <c r="QQ53" s="429"/>
      <c r="QR53" s="429"/>
      <c r="QS53" s="429"/>
      <c r="QT53" s="429"/>
      <c r="QU53" s="429"/>
      <c r="QV53" s="429"/>
      <c r="QW53" s="429"/>
      <c r="QX53" s="429"/>
      <c r="QY53" s="429"/>
      <c r="QZ53" s="429"/>
      <c r="RA53" s="429"/>
      <c r="RB53" s="429"/>
      <c r="RC53" s="429"/>
      <c r="RD53" s="429"/>
      <c r="RE53" s="429"/>
      <c r="RF53" s="429"/>
      <c r="RG53" s="429"/>
      <c r="RH53" s="429"/>
      <c r="RI53" s="429"/>
      <c r="RJ53" s="429"/>
      <c r="RK53" s="429"/>
      <c r="RL53" s="429"/>
      <c r="RM53" s="429"/>
      <c r="RN53" s="429"/>
      <c r="RO53" s="429"/>
      <c r="RP53" s="429"/>
      <c r="RQ53" s="429"/>
      <c r="RR53" s="429"/>
      <c r="RS53" s="429"/>
      <c r="RT53" s="429"/>
      <c r="RU53" s="429"/>
      <c r="RV53" s="429"/>
      <c r="RW53" s="429"/>
      <c r="RX53" s="429"/>
      <c r="RY53" s="429"/>
      <c r="RZ53" s="429"/>
      <c r="SA53" s="429"/>
      <c r="SB53" s="429"/>
      <c r="SC53" s="429"/>
      <c r="SD53" s="429"/>
      <c r="SE53" s="429"/>
      <c r="SF53" s="429"/>
      <c r="SG53" s="429"/>
      <c r="SH53" s="429"/>
      <c r="SI53" s="429"/>
      <c r="SJ53" s="429"/>
      <c r="SK53" s="429"/>
      <c r="SL53" s="429"/>
      <c r="SM53" s="429"/>
      <c r="SN53" s="429"/>
      <c r="SO53" s="429"/>
      <c r="SP53" s="429"/>
      <c r="SQ53" s="429"/>
      <c r="SR53" s="429"/>
      <c r="SS53" s="429"/>
      <c r="ST53" s="429"/>
      <c r="SU53" s="429"/>
      <c r="SV53" s="429"/>
      <c r="SW53" s="429"/>
      <c r="SX53" s="429"/>
      <c r="SY53" s="429"/>
      <c r="SZ53" s="429"/>
      <c r="TA53" s="429"/>
      <c r="TB53" s="429"/>
      <c r="TC53" s="429"/>
      <c r="TD53" s="429"/>
      <c r="TE53" s="429"/>
      <c r="TF53" s="429"/>
      <c r="TG53" s="429"/>
      <c r="TH53" s="429"/>
      <c r="TI53" s="429"/>
      <c r="TJ53" s="429"/>
      <c r="TK53" s="429"/>
      <c r="TL53" s="429"/>
      <c r="TM53" s="429"/>
      <c r="TN53" s="429"/>
      <c r="TO53" s="429"/>
      <c r="TP53" s="429"/>
      <c r="TQ53" s="429"/>
      <c r="TR53" s="429"/>
      <c r="TS53" s="429"/>
      <c r="TT53" s="429"/>
      <c r="TU53" s="429"/>
      <c r="TV53" s="429"/>
      <c r="TW53" s="429"/>
      <c r="TX53" s="429"/>
      <c r="TY53" s="429"/>
      <c r="TZ53" s="429"/>
      <c r="UA53" s="429"/>
      <c r="UB53" s="429"/>
      <c r="UC53" s="429"/>
      <c r="UD53" s="429"/>
      <c r="UE53" s="429"/>
      <c r="UF53" s="429"/>
      <c r="UG53" s="429"/>
      <c r="UH53" s="429"/>
      <c r="UI53" s="429"/>
      <c r="UJ53" s="429"/>
      <c r="UK53" s="429"/>
      <c r="UL53" s="429"/>
      <c r="UM53" s="429"/>
      <c r="UN53" s="429"/>
      <c r="UO53" s="429"/>
      <c r="UP53" s="429"/>
      <c r="UQ53" s="429"/>
      <c r="UR53" s="429"/>
      <c r="US53" s="429"/>
      <c r="UT53" s="429"/>
      <c r="UU53" s="429"/>
      <c r="UV53" s="429"/>
      <c r="UW53" s="429"/>
      <c r="UX53" s="429"/>
      <c r="UY53" s="429"/>
      <c r="UZ53" s="429"/>
      <c r="VA53" s="429"/>
      <c r="VB53" s="429"/>
      <c r="VC53" s="429"/>
      <c r="VD53" s="429"/>
      <c r="VE53" s="429"/>
      <c r="VF53" s="429"/>
      <c r="VG53" s="429"/>
      <c r="VH53" s="429"/>
      <c r="VI53" s="429"/>
      <c r="VJ53" s="429"/>
      <c r="VK53" s="429"/>
      <c r="VL53" s="429"/>
      <c r="VM53" s="429"/>
      <c r="VN53" s="429"/>
      <c r="VO53" s="429"/>
      <c r="VP53" s="429"/>
      <c r="VQ53" s="429"/>
      <c r="VR53" s="429"/>
      <c r="VS53" s="429"/>
      <c r="VT53" s="429"/>
      <c r="VU53" s="429"/>
      <c r="VV53" s="429"/>
      <c r="VW53" s="429"/>
      <c r="VX53" s="429"/>
      <c r="VY53" s="429"/>
      <c r="VZ53" s="429"/>
      <c r="WA53" s="429"/>
      <c r="WB53" s="429"/>
      <c r="WC53" s="429"/>
      <c r="WD53" s="429"/>
      <c r="WE53" s="429"/>
      <c r="WF53" s="429"/>
      <c r="WG53" s="429"/>
      <c r="WH53" s="429"/>
      <c r="WI53" s="429"/>
      <c r="WJ53" s="429"/>
      <c r="WK53" s="429"/>
      <c r="WL53" s="429"/>
      <c r="WM53" s="429"/>
      <c r="WN53" s="429"/>
      <c r="WO53" s="429"/>
      <c r="WP53" s="429"/>
      <c r="WQ53" s="429"/>
      <c r="WR53" s="429"/>
      <c r="WS53" s="429"/>
      <c r="WT53" s="429"/>
      <c r="WU53" s="429"/>
      <c r="WV53" s="429"/>
      <c r="WW53" s="429"/>
      <c r="WX53" s="429"/>
      <c r="WY53" s="429"/>
      <c r="WZ53" s="429"/>
      <c r="XA53" s="429"/>
      <c r="XB53" s="429"/>
      <c r="XC53" s="429"/>
      <c r="XD53" s="429"/>
      <c r="XE53" s="429"/>
      <c r="XF53" s="429"/>
      <c r="XG53" s="429"/>
      <c r="XH53" s="429"/>
      <c r="XI53" s="429"/>
      <c r="XJ53" s="429"/>
      <c r="XK53" s="429"/>
      <c r="XL53" s="429"/>
      <c r="XM53" s="429"/>
      <c r="XN53" s="429"/>
      <c r="XO53" s="429"/>
      <c r="XP53" s="429"/>
      <c r="XQ53" s="429"/>
      <c r="XR53" s="429"/>
      <c r="XS53" s="429"/>
      <c r="XT53" s="429"/>
      <c r="XU53" s="429"/>
      <c r="XV53" s="429"/>
      <c r="XW53" s="429"/>
      <c r="XX53" s="429"/>
      <c r="XY53" s="429"/>
      <c r="XZ53" s="429"/>
      <c r="YA53" s="429"/>
      <c r="YB53" s="429"/>
      <c r="YC53" s="429"/>
      <c r="YD53" s="429"/>
      <c r="YE53" s="429"/>
      <c r="YF53" s="429"/>
      <c r="YG53" s="429"/>
      <c r="YH53" s="429"/>
      <c r="YI53" s="429"/>
      <c r="YJ53" s="429"/>
      <c r="YK53" s="429"/>
      <c r="YL53" s="429"/>
      <c r="YM53" s="429"/>
      <c r="YN53" s="429"/>
      <c r="YO53" s="429"/>
      <c r="YP53" s="429"/>
      <c r="YQ53" s="429"/>
      <c r="YR53" s="429"/>
      <c r="YS53" s="429"/>
      <c r="YT53" s="429"/>
      <c r="YU53" s="429"/>
      <c r="YV53" s="429"/>
      <c r="YW53" s="429"/>
      <c r="YX53" s="429"/>
      <c r="YY53" s="429"/>
      <c r="YZ53" s="429"/>
      <c r="ZA53" s="429"/>
      <c r="ZB53" s="429"/>
      <c r="ZC53" s="429"/>
      <c r="ZD53" s="429"/>
      <c r="ZE53" s="429"/>
      <c r="ZF53" s="429"/>
      <c r="ZG53" s="429"/>
      <c r="ZH53" s="429"/>
      <c r="ZI53" s="429"/>
      <c r="ZJ53" s="429"/>
      <c r="ZK53" s="429"/>
      <c r="ZL53" s="429"/>
      <c r="ZM53" s="429"/>
      <c r="ZN53" s="429"/>
      <c r="ZO53" s="429"/>
      <c r="ZP53" s="429"/>
      <c r="ZQ53" s="429"/>
      <c r="ZR53" s="429"/>
      <c r="ZS53" s="429"/>
      <c r="ZT53" s="429"/>
      <c r="ZU53" s="429"/>
      <c r="ZV53" s="429"/>
      <c r="ZW53" s="429"/>
      <c r="ZX53" s="429"/>
      <c r="ZY53" s="429"/>
      <c r="ZZ53" s="429"/>
      <c r="AAA53" s="429"/>
      <c r="AAB53" s="429"/>
      <c r="AAC53" s="429"/>
      <c r="AAD53" s="429"/>
      <c r="AAE53" s="429"/>
      <c r="AAF53" s="429"/>
      <c r="AAG53" s="429"/>
      <c r="AAH53" s="429"/>
      <c r="AAI53" s="429"/>
      <c r="AAJ53" s="429"/>
      <c r="AAK53" s="429"/>
      <c r="AAL53" s="429"/>
      <c r="AAM53" s="429"/>
      <c r="AAN53" s="429"/>
      <c r="AAO53" s="429"/>
      <c r="AAP53" s="429"/>
      <c r="AAQ53" s="429"/>
      <c r="AAR53" s="429"/>
      <c r="AAS53" s="429"/>
      <c r="AAT53" s="429"/>
      <c r="AAU53" s="429"/>
      <c r="AAV53" s="429"/>
      <c r="AAW53" s="429"/>
      <c r="AAX53" s="429"/>
      <c r="AAY53" s="429"/>
      <c r="AAZ53" s="429"/>
      <c r="ABA53" s="429"/>
      <c r="ABB53" s="429"/>
      <c r="ABC53" s="429"/>
      <c r="ABD53" s="429"/>
      <c r="ABE53" s="429"/>
      <c r="ABF53" s="429"/>
      <c r="ABG53" s="429"/>
      <c r="ABH53" s="429"/>
      <c r="ABI53" s="429"/>
      <c r="ABJ53" s="429"/>
      <c r="ABK53" s="429"/>
      <c r="ABL53" s="429"/>
      <c r="ABM53" s="429"/>
      <c r="ABN53" s="429"/>
      <c r="ABO53" s="429"/>
      <c r="ABP53" s="429"/>
      <c r="ABQ53" s="429"/>
      <c r="ABR53" s="429"/>
      <c r="ABS53" s="429"/>
      <c r="ABT53" s="429"/>
      <c r="ABU53" s="429"/>
      <c r="ABV53" s="429"/>
      <c r="ABW53" s="429"/>
      <c r="ABX53" s="429"/>
      <c r="ABY53" s="429"/>
      <c r="ABZ53" s="429"/>
      <c r="ACA53" s="429"/>
      <c r="ACB53" s="429"/>
      <c r="ACC53" s="429"/>
      <c r="ACD53" s="429"/>
      <c r="ACE53" s="429"/>
      <c r="ACF53" s="429"/>
      <c r="ACG53" s="429"/>
      <c r="ACH53" s="429"/>
      <c r="ACI53" s="429"/>
      <c r="ACJ53" s="429"/>
      <c r="ACK53" s="429"/>
      <c r="ACL53" s="429"/>
      <c r="ACM53" s="429"/>
      <c r="ACN53" s="429"/>
      <c r="ACO53" s="429"/>
      <c r="ACP53" s="429"/>
      <c r="ACQ53" s="429"/>
      <c r="ACR53" s="429"/>
      <c r="ACS53" s="429"/>
      <c r="ACT53" s="429"/>
      <c r="ACU53" s="429"/>
      <c r="ACV53" s="429"/>
      <c r="ACW53" s="429"/>
      <c r="ACX53" s="429"/>
      <c r="ACY53" s="429"/>
      <c r="ACZ53" s="429"/>
      <c r="ADA53" s="429"/>
      <c r="ADB53" s="429"/>
      <c r="ADC53" s="429"/>
      <c r="ADD53" s="429"/>
      <c r="ADE53" s="429"/>
      <c r="ADF53" s="429"/>
      <c r="ADG53" s="429"/>
      <c r="ADH53" s="429"/>
      <c r="ADI53" s="429"/>
      <c r="ADJ53" s="429"/>
      <c r="ADK53" s="429"/>
      <c r="ADL53" s="429"/>
      <c r="ADM53" s="429"/>
      <c r="ADN53" s="429"/>
      <c r="ADO53" s="429"/>
      <c r="ADP53" s="429"/>
      <c r="ADQ53" s="429"/>
      <c r="ADR53" s="429"/>
      <c r="ADS53" s="429"/>
      <c r="ADT53" s="429"/>
      <c r="ADU53" s="429"/>
      <c r="ADV53" s="429"/>
      <c r="ADW53" s="429"/>
      <c r="ADX53" s="429"/>
      <c r="ADY53" s="429"/>
      <c r="ADZ53" s="429"/>
      <c r="AEA53" s="429"/>
      <c r="AEB53" s="429"/>
      <c r="AEC53" s="429"/>
      <c r="AED53" s="429"/>
      <c r="AEE53" s="429"/>
      <c r="AEF53" s="429"/>
      <c r="AEG53" s="429"/>
      <c r="AEH53" s="429"/>
      <c r="AEI53" s="429"/>
      <c r="AEJ53" s="429"/>
      <c r="AEK53" s="429"/>
      <c r="AEL53" s="429"/>
      <c r="AEM53" s="429"/>
      <c r="AEN53" s="429"/>
      <c r="AEO53" s="429"/>
      <c r="AEP53" s="429"/>
      <c r="AEQ53" s="429"/>
      <c r="AER53" s="429"/>
      <c r="AES53" s="429"/>
      <c r="AET53" s="429"/>
      <c r="AEU53" s="429"/>
      <c r="AEV53" s="429"/>
      <c r="AEW53" s="429"/>
      <c r="AEX53" s="429"/>
      <c r="AEY53" s="429"/>
      <c r="AEZ53" s="429"/>
      <c r="AFA53" s="429"/>
      <c r="AFB53" s="429"/>
      <c r="AFC53" s="429"/>
      <c r="AFD53" s="429"/>
      <c r="AFE53" s="429"/>
      <c r="AFF53" s="429"/>
      <c r="AFG53" s="429"/>
      <c r="AFH53" s="429"/>
      <c r="AFI53" s="429"/>
      <c r="AFJ53" s="429"/>
      <c r="AFK53" s="429"/>
      <c r="AFL53" s="429"/>
      <c r="AFM53" s="429"/>
      <c r="AFN53" s="429"/>
      <c r="AFO53" s="429"/>
      <c r="AFP53" s="429"/>
      <c r="AFQ53" s="429"/>
      <c r="AFR53" s="429"/>
      <c r="AFS53" s="429"/>
      <c r="AFT53" s="429"/>
      <c r="AFU53" s="429"/>
      <c r="AFV53" s="429"/>
      <c r="AFW53" s="429"/>
      <c r="AFX53" s="429"/>
      <c r="AFY53" s="429"/>
      <c r="AFZ53" s="429"/>
      <c r="AGA53" s="429"/>
      <c r="AGB53" s="429"/>
      <c r="AGC53" s="429"/>
      <c r="AGD53" s="429"/>
      <c r="AGE53" s="429"/>
      <c r="AGF53" s="429"/>
      <c r="AGG53" s="429"/>
      <c r="AGH53" s="429"/>
      <c r="AGI53" s="429"/>
      <c r="AGJ53" s="429"/>
      <c r="AGK53" s="429"/>
      <c r="AGL53" s="429"/>
      <c r="AGM53" s="429"/>
      <c r="AGN53" s="429"/>
      <c r="AGO53" s="429"/>
      <c r="AGP53" s="429"/>
      <c r="AGQ53" s="429"/>
      <c r="AGR53" s="429"/>
      <c r="AGS53" s="429"/>
      <c r="AGT53" s="429"/>
      <c r="AGU53" s="429"/>
      <c r="AGV53" s="429"/>
      <c r="AGW53" s="429"/>
      <c r="AGX53" s="429"/>
      <c r="AGY53" s="429"/>
      <c r="AGZ53" s="429"/>
      <c r="AHA53" s="429"/>
      <c r="AHB53" s="429"/>
      <c r="AHC53" s="429"/>
      <c r="AHD53" s="429"/>
      <c r="AHE53" s="429"/>
      <c r="AHF53" s="429"/>
      <c r="AHG53" s="429"/>
      <c r="AHH53" s="429"/>
      <c r="AHI53" s="429"/>
      <c r="AHJ53" s="429"/>
      <c r="AHK53" s="429"/>
      <c r="AHL53" s="429"/>
      <c r="AHM53" s="429"/>
      <c r="AHN53" s="429"/>
      <c r="AHO53" s="429"/>
      <c r="AHP53" s="429"/>
      <c r="AHQ53" s="429"/>
      <c r="AHR53" s="429"/>
      <c r="AHS53" s="429"/>
      <c r="AHT53" s="429"/>
      <c r="AHU53" s="429"/>
      <c r="AHV53" s="429"/>
      <c r="AHW53" s="429"/>
      <c r="AHX53" s="429"/>
      <c r="AHY53" s="429"/>
      <c r="AHZ53" s="429"/>
      <c r="AIA53" s="429"/>
      <c r="AIB53" s="429"/>
      <c r="AIC53" s="429"/>
      <c r="AID53" s="429"/>
      <c r="AIE53" s="429"/>
      <c r="AIF53" s="429"/>
      <c r="AIG53" s="429"/>
      <c r="AIH53" s="429"/>
      <c r="AII53" s="429"/>
      <c r="AIJ53" s="429"/>
      <c r="AIK53" s="429"/>
      <c r="AIL53" s="429"/>
      <c r="AIM53" s="429"/>
      <c r="AIN53" s="429"/>
      <c r="AIO53" s="429"/>
      <c r="AIP53" s="429"/>
      <c r="AIQ53" s="429"/>
      <c r="AIR53" s="429"/>
      <c r="AIS53" s="429"/>
      <c r="AIT53" s="429"/>
      <c r="AIU53" s="429"/>
      <c r="AIV53" s="429"/>
      <c r="AIW53" s="429"/>
      <c r="AIX53" s="429"/>
      <c r="AIY53" s="429"/>
      <c r="AIZ53" s="429"/>
      <c r="AJA53" s="429"/>
      <c r="AJB53" s="429"/>
      <c r="AJC53" s="429"/>
      <c r="AJD53" s="429"/>
      <c r="AJE53" s="429"/>
      <c r="AJF53" s="429"/>
      <c r="AJG53" s="429"/>
      <c r="AJH53" s="429"/>
      <c r="AJI53" s="429"/>
      <c r="AJJ53" s="429"/>
      <c r="AJK53" s="429"/>
      <c r="AJL53" s="429"/>
      <c r="AJM53" s="429"/>
      <c r="AJN53" s="429"/>
      <c r="AJO53" s="429"/>
      <c r="AJP53" s="429"/>
      <c r="AJQ53" s="429"/>
      <c r="AJR53" s="429"/>
      <c r="AJS53" s="429"/>
      <c r="AJT53" s="429"/>
      <c r="AJU53" s="429"/>
      <c r="AJV53" s="429"/>
      <c r="AJW53" s="429"/>
      <c r="AJX53" s="429"/>
      <c r="AJY53" s="429"/>
      <c r="AJZ53" s="429"/>
      <c r="AKA53" s="429"/>
      <c r="AKB53" s="429"/>
      <c r="AKC53" s="429"/>
      <c r="AKD53" s="429"/>
      <c r="AKE53" s="429"/>
      <c r="AKF53" s="429"/>
      <c r="AKG53" s="429"/>
      <c r="AKH53" s="429"/>
      <c r="AKI53" s="429"/>
      <c r="AKJ53" s="429"/>
      <c r="AKK53" s="429"/>
      <c r="AKL53" s="429"/>
      <c r="AKM53" s="429"/>
      <c r="AKN53" s="429"/>
      <c r="AKO53" s="429"/>
      <c r="AKP53" s="429"/>
      <c r="AKQ53" s="429"/>
      <c r="AKR53" s="429"/>
      <c r="AKS53" s="429"/>
      <c r="AKT53" s="429"/>
      <c r="AKU53" s="429"/>
      <c r="AKV53" s="429"/>
      <c r="AKW53" s="429"/>
      <c r="AKX53" s="429"/>
      <c r="AKY53" s="429"/>
      <c r="AKZ53" s="429"/>
      <c r="ALA53" s="429"/>
      <c r="ALB53" s="429"/>
      <c r="ALC53" s="429"/>
      <c r="ALD53" s="429"/>
      <c r="ALE53" s="429"/>
      <c r="ALF53" s="429"/>
      <c r="ALG53" s="429"/>
      <c r="ALH53" s="429"/>
      <c r="ALI53" s="429"/>
      <c r="ALJ53" s="429"/>
      <c r="ALK53" s="429"/>
      <c r="ALL53" s="429"/>
      <c r="ALM53" s="429"/>
      <c r="ALN53" s="429"/>
      <c r="ALO53" s="429"/>
      <c r="ALP53" s="429"/>
      <c r="ALQ53" s="429"/>
      <c r="ALR53" s="429"/>
      <c r="ALS53" s="429"/>
      <c r="ALT53" s="429"/>
      <c r="ALU53" s="429"/>
      <c r="ALV53" s="429"/>
      <c r="ALW53" s="429"/>
      <c r="ALX53" s="429"/>
      <c r="ALY53" s="429"/>
      <c r="ALZ53" s="429"/>
      <c r="AMA53" s="429"/>
      <c r="AMB53" s="429"/>
      <c r="AMC53" s="429"/>
      <c r="AMD53" s="429"/>
      <c r="AME53" s="429"/>
      <c r="AMF53" s="429"/>
      <c r="AMG53" s="429"/>
      <c r="AMH53" s="429"/>
      <c r="AMI53" s="429"/>
      <c r="AMJ53" s="429"/>
      <c r="AMK53" s="429"/>
      <c r="AML53" s="429"/>
      <c r="AMM53" s="429"/>
      <c r="AMN53" s="429"/>
      <c r="AMO53" s="429"/>
      <c r="AMP53" s="429"/>
      <c r="AMQ53" s="429"/>
      <c r="AMR53" s="429"/>
      <c r="AMS53" s="429"/>
      <c r="AMT53" s="429"/>
      <c r="AMU53" s="429"/>
      <c r="AMV53" s="429"/>
      <c r="AMW53" s="429"/>
      <c r="AMX53" s="429"/>
      <c r="AMY53" s="429"/>
      <c r="AMZ53" s="429"/>
      <c r="ANA53" s="429"/>
      <c r="ANB53" s="429"/>
      <c r="ANC53" s="429"/>
      <c r="AND53" s="429"/>
      <c r="ANE53" s="429"/>
      <c r="ANF53" s="429"/>
      <c r="ANG53" s="429"/>
      <c r="ANH53" s="429"/>
      <c r="ANI53" s="429"/>
      <c r="ANJ53" s="429"/>
      <c r="ANK53" s="429"/>
      <c r="ANL53" s="429"/>
      <c r="ANM53" s="429"/>
      <c r="ANN53" s="429"/>
      <c r="ANO53" s="429"/>
      <c r="ANP53" s="429"/>
      <c r="ANQ53" s="429"/>
      <c r="ANR53" s="429"/>
      <c r="ANS53" s="429"/>
      <c r="ANT53" s="429"/>
      <c r="ANU53" s="429"/>
      <c r="ANV53" s="429"/>
      <c r="ANW53" s="429"/>
      <c r="ANX53" s="429"/>
      <c r="ANY53" s="429"/>
      <c r="ANZ53" s="429"/>
      <c r="AOA53" s="429"/>
      <c r="AOB53" s="429"/>
      <c r="AOC53" s="429"/>
      <c r="AOD53" s="429"/>
      <c r="AOE53" s="429"/>
      <c r="AOF53" s="429"/>
      <c r="AOG53" s="429"/>
      <c r="AOH53" s="429"/>
      <c r="AOI53" s="429"/>
      <c r="AOJ53" s="429"/>
      <c r="AOK53" s="429"/>
      <c r="AOL53" s="429"/>
      <c r="AOM53" s="429"/>
      <c r="AON53" s="429"/>
      <c r="AOO53" s="429"/>
      <c r="AOP53" s="429"/>
      <c r="AOQ53" s="429"/>
      <c r="AOR53" s="429"/>
      <c r="AOS53" s="429"/>
      <c r="AOT53" s="429"/>
      <c r="AOU53" s="429"/>
      <c r="AOV53" s="429"/>
      <c r="AOW53" s="429"/>
      <c r="AOX53" s="429"/>
      <c r="AOY53" s="429"/>
      <c r="AOZ53" s="429"/>
      <c r="APA53" s="429"/>
      <c r="APB53" s="429"/>
      <c r="APC53" s="429"/>
      <c r="APD53" s="429"/>
      <c r="APE53" s="429"/>
      <c r="APF53" s="429"/>
      <c r="APG53" s="429"/>
      <c r="APH53" s="429"/>
      <c r="API53" s="429"/>
      <c r="APJ53" s="429"/>
      <c r="APK53" s="429"/>
      <c r="APL53" s="429"/>
      <c r="APM53" s="429"/>
      <c r="APN53" s="429"/>
      <c r="APO53" s="429"/>
      <c r="APP53" s="429"/>
      <c r="APQ53" s="429"/>
      <c r="APR53" s="429"/>
      <c r="APS53" s="429"/>
      <c r="APT53" s="429"/>
      <c r="APU53" s="429"/>
      <c r="APV53" s="429"/>
      <c r="APW53" s="429"/>
      <c r="APX53" s="429"/>
      <c r="APY53" s="429"/>
      <c r="APZ53" s="429"/>
      <c r="AQA53" s="429"/>
      <c r="AQB53" s="429"/>
      <c r="AQC53" s="429"/>
      <c r="AQD53" s="429"/>
      <c r="AQE53" s="429"/>
      <c r="AQF53" s="429"/>
      <c r="AQG53" s="429"/>
      <c r="AQH53" s="429"/>
      <c r="AQI53" s="429"/>
      <c r="AQJ53" s="429"/>
      <c r="AQK53" s="429"/>
      <c r="AQL53" s="429"/>
      <c r="AQM53" s="429"/>
      <c r="AQN53" s="429"/>
      <c r="AQO53" s="429"/>
      <c r="AQP53" s="429"/>
      <c r="AQQ53" s="429"/>
      <c r="AQR53" s="429"/>
      <c r="AQS53" s="429"/>
      <c r="AQT53" s="429"/>
      <c r="AQU53" s="429"/>
      <c r="AQV53" s="429"/>
      <c r="AQW53" s="429"/>
      <c r="AQX53" s="429"/>
      <c r="AQY53" s="429"/>
      <c r="AQZ53" s="429"/>
      <c r="ARA53" s="429"/>
      <c r="ARB53" s="429"/>
      <c r="ARC53" s="429"/>
      <c r="ARD53" s="429"/>
      <c r="ARE53" s="429"/>
      <c r="ARF53" s="429"/>
      <c r="ARG53" s="429"/>
      <c r="ARH53" s="429"/>
      <c r="ARI53" s="429"/>
      <c r="ARJ53" s="429"/>
      <c r="ARK53" s="429"/>
      <c r="ARL53" s="429"/>
      <c r="ARM53" s="429"/>
      <c r="ARN53" s="429"/>
      <c r="ARO53" s="429"/>
      <c r="ARP53" s="429"/>
      <c r="ARQ53" s="429"/>
      <c r="ARR53" s="429"/>
      <c r="ARS53" s="429"/>
      <c r="ART53" s="429"/>
      <c r="ARU53" s="429"/>
      <c r="ARV53" s="429"/>
      <c r="ARW53" s="429"/>
      <c r="ARX53" s="429"/>
      <c r="ARY53" s="429"/>
      <c r="ARZ53" s="429"/>
      <c r="ASA53" s="429"/>
      <c r="ASB53" s="429"/>
      <c r="ASC53" s="429"/>
      <c r="ASD53" s="429"/>
      <c r="ASE53" s="429"/>
      <c r="ASF53" s="429"/>
      <c r="ASG53" s="429"/>
      <c r="ASH53" s="429"/>
      <c r="ASI53" s="429"/>
      <c r="ASJ53" s="429"/>
      <c r="ASK53" s="429"/>
      <c r="ASL53" s="429"/>
      <c r="ASM53" s="429"/>
      <c r="ASN53" s="429"/>
      <c r="ASO53" s="429"/>
      <c r="ASP53" s="429"/>
      <c r="ASQ53" s="429"/>
      <c r="ASR53" s="429"/>
      <c r="ASS53" s="429"/>
      <c r="AST53" s="429"/>
      <c r="ASU53" s="429"/>
      <c r="ASV53" s="429"/>
      <c r="ASW53" s="429"/>
      <c r="ASX53" s="429"/>
      <c r="ASY53" s="429"/>
      <c r="ASZ53" s="429"/>
      <c r="ATA53" s="429"/>
      <c r="ATB53" s="429"/>
      <c r="ATC53" s="429"/>
      <c r="ATD53" s="429"/>
      <c r="ATE53" s="429"/>
      <c r="ATF53" s="429"/>
      <c r="ATG53" s="429"/>
      <c r="ATH53" s="429"/>
      <c r="ATI53" s="429"/>
      <c r="ATJ53" s="429"/>
      <c r="ATK53" s="429"/>
      <c r="ATL53" s="429"/>
      <c r="ATM53" s="429"/>
      <c r="ATN53" s="429"/>
      <c r="ATO53" s="429"/>
      <c r="ATP53" s="429"/>
      <c r="ATQ53" s="429"/>
      <c r="ATR53" s="429"/>
      <c r="ATS53" s="429"/>
      <c r="ATT53" s="429"/>
      <c r="ATU53" s="429"/>
      <c r="ATV53" s="429"/>
      <c r="ATW53" s="429"/>
      <c r="ATX53" s="429"/>
      <c r="ATY53" s="429"/>
      <c r="ATZ53" s="429"/>
      <c r="AUA53" s="429"/>
      <c r="AUB53" s="429"/>
      <c r="AUC53" s="429"/>
      <c r="AUD53" s="429"/>
      <c r="AUE53" s="429"/>
      <c r="AUF53" s="429"/>
      <c r="AUG53" s="429"/>
      <c r="AUH53" s="429"/>
      <c r="AUI53" s="429"/>
      <c r="AUJ53" s="429"/>
      <c r="AUK53" s="429"/>
      <c r="AUL53" s="429"/>
      <c r="AUM53" s="429"/>
      <c r="AUN53" s="429"/>
      <c r="AUO53" s="429"/>
      <c r="AUP53" s="429"/>
      <c r="AUQ53" s="429"/>
      <c r="AUR53" s="429"/>
      <c r="AUS53" s="429"/>
      <c r="AUT53" s="429"/>
      <c r="AUU53" s="429"/>
      <c r="AUV53" s="429"/>
      <c r="AUW53" s="429"/>
      <c r="AUX53" s="429"/>
      <c r="AUY53" s="429"/>
      <c r="AUZ53" s="429"/>
      <c r="AVA53" s="429"/>
      <c r="AVB53" s="429"/>
      <c r="AVC53" s="429"/>
      <c r="AVD53" s="429"/>
      <c r="AVE53" s="429"/>
      <c r="AVF53" s="429"/>
      <c r="AVG53" s="429"/>
      <c r="AVH53" s="429"/>
      <c r="AVI53" s="429"/>
      <c r="AVJ53" s="429"/>
      <c r="AVK53" s="429"/>
      <c r="AVL53" s="429"/>
      <c r="AVM53" s="429"/>
      <c r="AVN53" s="429"/>
      <c r="AVO53" s="429"/>
      <c r="AVP53" s="429"/>
      <c r="AVQ53" s="429"/>
      <c r="AVR53" s="429"/>
      <c r="AVS53" s="429"/>
      <c r="AVT53" s="429"/>
      <c r="AVU53" s="429"/>
      <c r="AVV53" s="429"/>
      <c r="AVW53" s="429"/>
      <c r="AVX53" s="429"/>
      <c r="AVY53" s="429"/>
      <c r="AVZ53" s="429"/>
      <c r="AWA53" s="429"/>
      <c r="AWB53" s="429"/>
      <c r="AWC53" s="429"/>
      <c r="AWD53" s="429"/>
      <c r="AWE53" s="429"/>
      <c r="AWF53" s="429"/>
      <c r="AWG53" s="429"/>
      <c r="AWH53" s="429"/>
      <c r="AWI53" s="429"/>
      <c r="AWJ53" s="429"/>
      <c r="AWK53" s="429"/>
      <c r="AWL53" s="429"/>
      <c r="AWM53" s="429"/>
      <c r="AWN53" s="429"/>
      <c r="AWO53" s="429"/>
      <c r="AWP53" s="429"/>
      <c r="AWQ53" s="429"/>
      <c r="AWR53" s="429"/>
      <c r="AWS53" s="429"/>
      <c r="AWT53" s="429"/>
      <c r="AWU53" s="429"/>
      <c r="AWV53" s="429"/>
      <c r="AWW53" s="429"/>
      <c r="AWX53" s="429"/>
      <c r="AWY53" s="429"/>
      <c r="AWZ53" s="429"/>
      <c r="AXA53" s="429"/>
      <c r="AXB53" s="429"/>
      <c r="AXC53" s="429"/>
      <c r="AXD53" s="429"/>
      <c r="AXE53" s="429"/>
      <c r="AXF53" s="429"/>
      <c r="AXG53" s="429"/>
      <c r="AXH53" s="429"/>
      <c r="AXI53" s="429"/>
      <c r="AXJ53" s="429"/>
      <c r="AXK53" s="429"/>
      <c r="AXL53" s="429"/>
      <c r="AXM53" s="429"/>
      <c r="AXN53" s="429"/>
      <c r="AXO53" s="429"/>
      <c r="AXP53" s="429"/>
      <c r="AXQ53" s="429"/>
      <c r="AXR53" s="429"/>
      <c r="AXS53" s="429"/>
      <c r="AXT53" s="429"/>
      <c r="AXU53" s="429"/>
      <c r="AXV53" s="429"/>
      <c r="AXW53" s="429"/>
      <c r="AXX53" s="429"/>
      <c r="AXY53" s="429"/>
      <c r="AXZ53" s="429"/>
      <c r="AYA53" s="429"/>
      <c r="AYB53" s="429"/>
      <c r="AYC53" s="429"/>
      <c r="AYD53" s="429"/>
      <c r="AYE53" s="429"/>
      <c r="AYF53" s="429"/>
      <c r="AYG53" s="429"/>
      <c r="AYH53" s="429"/>
      <c r="AYI53" s="429"/>
      <c r="AYJ53" s="429"/>
      <c r="AYK53" s="429"/>
      <c r="AYL53" s="429"/>
      <c r="AYM53" s="429"/>
      <c r="AYN53" s="429"/>
      <c r="AYO53" s="429"/>
      <c r="AYP53" s="429"/>
      <c r="AYQ53" s="429"/>
      <c r="AYR53" s="429"/>
      <c r="AYS53" s="429"/>
      <c r="AYT53" s="429"/>
      <c r="AYU53" s="429"/>
      <c r="AYV53" s="429"/>
      <c r="AYW53" s="429"/>
      <c r="AYX53" s="429"/>
      <c r="AYY53" s="429"/>
      <c r="AYZ53" s="429"/>
      <c r="AZA53" s="429"/>
      <c r="AZB53" s="429"/>
      <c r="AZC53" s="429"/>
      <c r="AZD53" s="429"/>
      <c r="AZE53" s="429"/>
      <c r="AZF53" s="429"/>
      <c r="AZG53" s="429"/>
      <c r="AZH53" s="429"/>
      <c r="AZI53" s="429"/>
      <c r="AZJ53" s="429"/>
      <c r="AZK53" s="429"/>
      <c r="AZL53" s="429"/>
      <c r="AZM53" s="429"/>
      <c r="AZN53" s="429"/>
      <c r="AZO53" s="429"/>
      <c r="AZP53" s="429"/>
      <c r="AZQ53" s="429"/>
      <c r="AZR53" s="429"/>
      <c r="AZS53" s="429"/>
      <c r="AZT53" s="429"/>
      <c r="AZU53" s="429"/>
      <c r="AZV53" s="429"/>
      <c r="AZW53" s="429"/>
      <c r="AZX53" s="429"/>
      <c r="AZY53" s="429"/>
      <c r="AZZ53" s="429"/>
      <c r="BAA53" s="429"/>
      <c r="BAB53" s="429"/>
      <c r="BAC53" s="429"/>
      <c r="BAD53" s="429"/>
      <c r="BAE53" s="429"/>
      <c r="BAF53" s="429"/>
      <c r="BAG53" s="429"/>
      <c r="BAH53" s="429"/>
      <c r="BAI53" s="429"/>
      <c r="BAJ53" s="429"/>
      <c r="BAK53" s="429"/>
      <c r="BAL53" s="429"/>
      <c r="BAM53" s="429"/>
      <c r="BAN53" s="429"/>
      <c r="BAO53" s="429"/>
      <c r="BAP53" s="429"/>
      <c r="BAQ53" s="429"/>
      <c r="BAR53" s="429"/>
      <c r="BAS53" s="429"/>
      <c r="BAT53" s="429"/>
      <c r="BAU53" s="429"/>
      <c r="BAV53" s="429"/>
      <c r="BAW53" s="429"/>
      <c r="BAX53" s="429"/>
      <c r="BAY53" s="429"/>
      <c r="BAZ53" s="429"/>
      <c r="BBA53" s="429"/>
      <c r="BBB53" s="429"/>
      <c r="BBC53" s="429"/>
      <c r="BBD53" s="429"/>
      <c r="BBE53" s="429"/>
      <c r="BBF53" s="429"/>
      <c r="BBG53" s="429"/>
      <c r="BBH53" s="429"/>
      <c r="BBI53" s="429"/>
      <c r="BBJ53" s="429"/>
      <c r="BBK53" s="429"/>
      <c r="BBL53" s="429"/>
      <c r="BBM53" s="429"/>
      <c r="BBN53" s="429"/>
      <c r="BBO53" s="429"/>
      <c r="BBP53" s="429"/>
      <c r="BBQ53" s="429"/>
      <c r="BBR53" s="429"/>
      <c r="BBS53" s="429"/>
      <c r="BBT53" s="429"/>
      <c r="BBU53" s="429"/>
      <c r="BBV53" s="429"/>
      <c r="BBW53" s="429"/>
      <c r="BBX53" s="429"/>
      <c r="BBY53" s="429"/>
      <c r="BBZ53" s="429"/>
      <c r="BCA53" s="429"/>
      <c r="BCB53" s="429"/>
      <c r="BCC53" s="429"/>
      <c r="BCD53" s="429"/>
      <c r="BCE53" s="429"/>
      <c r="BCF53" s="429"/>
      <c r="BCG53" s="429"/>
      <c r="BCH53" s="429"/>
      <c r="BCI53" s="429"/>
      <c r="BCJ53" s="429"/>
      <c r="BCK53" s="429"/>
      <c r="BCL53" s="429"/>
      <c r="BCM53" s="429"/>
      <c r="BCN53" s="429"/>
      <c r="BCO53" s="429"/>
      <c r="BCP53" s="429"/>
      <c r="BCQ53" s="429"/>
      <c r="BCR53" s="429"/>
      <c r="BCS53" s="429"/>
      <c r="BCT53" s="429"/>
      <c r="BCU53" s="429"/>
      <c r="BCV53" s="429"/>
      <c r="BCW53" s="429"/>
      <c r="BCX53" s="429"/>
      <c r="BCY53" s="429"/>
      <c r="BCZ53" s="429"/>
      <c r="BDA53" s="429"/>
      <c r="BDB53" s="429"/>
      <c r="BDC53" s="429"/>
      <c r="BDD53" s="429"/>
      <c r="BDE53" s="429"/>
      <c r="BDF53" s="429"/>
      <c r="BDG53" s="429"/>
      <c r="BDH53" s="429"/>
      <c r="BDI53" s="429"/>
      <c r="BDJ53" s="429"/>
      <c r="BDK53" s="429"/>
      <c r="BDL53" s="429"/>
      <c r="BDM53" s="429"/>
      <c r="BDN53" s="429"/>
      <c r="BDO53" s="429"/>
      <c r="BDP53" s="429"/>
      <c r="BDQ53" s="429"/>
      <c r="BDR53" s="429"/>
      <c r="BDS53" s="429"/>
      <c r="BDT53" s="429"/>
      <c r="BDU53" s="429"/>
      <c r="BDV53" s="429"/>
      <c r="BDW53" s="429"/>
      <c r="BDX53" s="429"/>
      <c r="BDY53" s="429"/>
      <c r="BDZ53" s="429"/>
      <c r="BEA53" s="429"/>
      <c r="BEB53" s="429"/>
      <c r="BEC53" s="429"/>
      <c r="BED53" s="429"/>
      <c r="BEE53" s="429"/>
      <c r="BEF53" s="429"/>
      <c r="BEG53" s="429"/>
      <c r="BEH53" s="429"/>
      <c r="BEI53" s="429"/>
      <c r="BEJ53" s="429"/>
      <c r="BEK53" s="429"/>
      <c r="BEL53" s="429"/>
      <c r="BEM53" s="429"/>
      <c r="BEN53" s="429"/>
      <c r="BEO53" s="429"/>
      <c r="BEP53" s="429"/>
      <c r="BEQ53" s="429"/>
      <c r="BER53" s="429"/>
      <c r="BES53" s="429"/>
      <c r="BET53" s="429"/>
      <c r="BEU53" s="429"/>
      <c r="BEV53" s="429"/>
      <c r="BEW53" s="429"/>
      <c r="BEX53" s="429"/>
      <c r="BEY53" s="429"/>
      <c r="BEZ53" s="429"/>
      <c r="BFA53" s="429"/>
      <c r="BFB53" s="429"/>
      <c r="BFC53" s="429"/>
      <c r="BFD53" s="429"/>
      <c r="BFE53" s="429"/>
      <c r="BFF53" s="429"/>
      <c r="BFG53" s="429"/>
      <c r="BFH53" s="429"/>
      <c r="BFI53" s="429"/>
      <c r="BFJ53" s="429"/>
      <c r="BFK53" s="429"/>
      <c r="BFL53" s="429"/>
      <c r="BFM53" s="429"/>
      <c r="BFN53" s="429"/>
      <c r="BFO53" s="429"/>
      <c r="BFP53" s="429"/>
      <c r="BFQ53" s="429"/>
      <c r="BFR53" s="429"/>
      <c r="BFS53" s="429"/>
      <c r="BFT53" s="429"/>
      <c r="BFU53" s="429"/>
      <c r="BFV53" s="429"/>
      <c r="BFW53" s="429"/>
      <c r="BFX53" s="429"/>
      <c r="BFY53" s="429"/>
      <c r="BFZ53" s="429"/>
      <c r="BGA53" s="429"/>
      <c r="BGB53" s="429"/>
      <c r="BGC53" s="429"/>
      <c r="BGD53" s="429"/>
      <c r="BGE53" s="429"/>
      <c r="BGF53" s="429"/>
      <c r="BGG53" s="429"/>
      <c r="BGH53" s="429"/>
      <c r="BGI53" s="429"/>
      <c r="BGJ53" s="429"/>
      <c r="BGK53" s="429"/>
      <c r="BGL53" s="429"/>
      <c r="BGM53" s="429"/>
      <c r="BGN53" s="429"/>
      <c r="BGO53" s="429"/>
      <c r="BGP53" s="429"/>
      <c r="BGQ53" s="429"/>
      <c r="BGR53" s="429"/>
      <c r="BGS53" s="429"/>
      <c r="BGT53" s="429"/>
      <c r="BGU53" s="429"/>
      <c r="BGV53" s="429"/>
      <c r="BGW53" s="429"/>
      <c r="BGX53" s="429"/>
      <c r="BGY53" s="429"/>
      <c r="BGZ53" s="429"/>
      <c r="BHA53" s="429"/>
      <c r="BHB53" s="429"/>
      <c r="BHC53" s="429"/>
      <c r="BHD53" s="429"/>
      <c r="BHE53" s="429"/>
      <c r="BHF53" s="429"/>
      <c r="BHG53" s="429"/>
      <c r="BHH53" s="429"/>
      <c r="BHI53" s="429"/>
      <c r="BHJ53" s="429"/>
      <c r="BHK53" s="429"/>
      <c r="BHL53" s="429"/>
      <c r="BHM53" s="429"/>
      <c r="BHN53" s="429"/>
      <c r="BHO53" s="429"/>
      <c r="BHP53" s="429"/>
      <c r="BHQ53" s="429"/>
      <c r="BHR53" s="429"/>
      <c r="BHS53" s="429"/>
      <c r="BHT53" s="429"/>
      <c r="BHU53" s="429"/>
      <c r="BHV53" s="429"/>
      <c r="BHW53" s="429"/>
      <c r="BHX53" s="429"/>
      <c r="BHY53" s="429"/>
      <c r="BHZ53" s="429"/>
      <c r="BIA53" s="429"/>
      <c r="BIB53" s="429"/>
      <c r="BIC53" s="429"/>
      <c r="BID53" s="429"/>
      <c r="BIE53" s="429"/>
      <c r="BIF53" s="429"/>
      <c r="BIG53" s="429"/>
      <c r="BIH53" s="429"/>
      <c r="BII53" s="429"/>
      <c r="BIJ53" s="429"/>
      <c r="BIK53" s="429"/>
      <c r="BIL53" s="429"/>
      <c r="BIM53" s="429"/>
      <c r="BIN53" s="429"/>
      <c r="BIO53" s="429"/>
      <c r="BIP53" s="429"/>
      <c r="BIQ53" s="429"/>
      <c r="BIR53" s="429"/>
      <c r="BIS53" s="429"/>
      <c r="BIT53" s="429"/>
      <c r="BIU53" s="429"/>
      <c r="BIV53" s="429"/>
      <c r="BIW53" s="429"/>
      <c r="BIX53" s="429"/>
      <c r="BIY53" s="429"/>
      <c r="BIZ53" s="429"/>
      <c r="BJA53" s="429"/>
      <c r="BJB53" s="429"/>
      <c r="BJC53" s="429"/>
      <c r="BJD53" s="429"/>
      <c r="BJE53" s="429"/>
      <c r="BJF53" s="429"/>
      <c r="BJG53" s="429"/>
      <c r="BJH53" s="429"/>
      <c r="BJI53" s="429"/>
      <c r="BJJ53" s="429"/>
      <c r="BJK53" s="429"/>
      <c r="BJL53" s="429"/>
      <c r="BJM53" s="429"/>
      <c r="BJN53" s="429"/>
      <c r="BJO53" s="429"/>
      <c r="BJP53" s="429"/>
      <c r="BJQ53" s="429"/>
      <c r="BJR53" s="429"/>
      <c r="BJS53" s="429"/>
      <c r="BJT53" s="429"/>
      <c r="BJU53" s="429"/>
      <c r="BJV53" s="429"/>
      <c r="BJW53" s="429"/>
      <c r="BJX53" s="429"/>
      <c r="BJY53" s="429"/>
      <c r="BJZ53" s="429"/>
      <c r="BKA53" s="429"/>
      <c r="BKB53" s="429"/>
      <c r="BKC53" s="429"/>
      <c r="BKD53" s="429"/>
      <c r="BKE53" s="429"/>
      <c r="BKF53" s="429"/>
      <c r="BKG53" s="429"/>
      <c r="BKH53" s="429"/>
      <c r="BKI53" s="429"/>
      <c r="BKJ53" s="429"/>
      <c r="BKK53" s="429"/>
      <c r="BKL53" s="429"/>
      <c r="BKM53" s="429"/>
      <c r="BKN53" s="429"/>
      <c r="BKO53" s="429"/>
      <c r="BKP53" s="429"/>
      <c r="BKQ53" s="429"/>
      <c r="BKR53" s="429"/>
      <c r="BKS53" s="429"/>
      <c r="BKT53" s="429"/>
      <c r="BKU53" s="429"/>
      <c r="BKV53" s="429"/>
      <c r="BKW53" s="429"/>
      <c r="BKX53" s="429"/>
      <c r="BKY53" s="429"/>
      <c r="BKZ53" s="429"/>
      <c r="BLA53" s="429"/>
      <c r="BLB53" s="429"/>
      <c r="BLC53" s="429"/>
      <c r="BLD53" s="429"/>
      <c r="BLE53" s="429"/>
      <c r="BLF53" s="429"/>
      <c r="BLG53" s="429"/>
      <c r="BLH53" s="429"/>
      <c r="BLI53" s="429"/>
      <c r="BLJ53" s="429"/>
      <c r="BLK53" s="429"/>
      <c r="BLL53" s="429"/>
      <c r="BLM53" s="429"/>
      <c r="BLN53" s="429"/>
      <c r="BLO53" s="429"/>
      <c r="BLP53" s="429"/>
      <c r="BLQ53" s="429"/>
      <c r="BLR53" s="429"/>
      <c r="BLS53" s="429"/>
      <c r="BLT53" s="429"/>
      <c r="BLU53" s="429"/>
      <c r="BLV53" s="429"/>
      <c r="BLW53" s="429"/>
      <c r="BLX53" s="429"/>
      <c r="BLY53" s="429"/>
      <c r="BLZ53" s="429"/>
      <c r="BMA53" s="429"/>
      <c r="BMB53" s="429"/>
      <c r="BMC53" s="429"/>
      <c r="BMD53" s="429"/>
      <c r="BME53" s="429"/>
      <c r="BMF53" s="429"/>
      <c r="BMG53" s="429"/>
      <c r="BMH53" s="429"/>
      <c r="BMI53" s="429"/>
      <c r="BMJ53" s="429"/>
      <c r="BMK53" s="429"/>
      <c r="BML53" s="429"/>
      <c r="BMM53" s="429"/>
      <c r="BMN53" s="429"/>
      <c r="BMO53" s="429"/>
      <c r="BMP53" s="429"/>
      <c r="BMQ53" s="429"/>
      <c r="BMR53" s="429"/>
      <c r="BMS53" s="429"/>
      <c r="BMT53" s="429"/>
      <c r="BMU53" s="429"/>
      <c r="BMV53" s="429"/>
      <c r="BMW53" s="429"/>
      <c r="BMX53" s="429"/>
      <c r="BMY53" s="429"/>
      <c r="BMZ53" s="429"/>
      <c r="BNA53" s="429"/>
      <c r="BNB53" s="429"/>
      <c r="BNC53" s="429"/>
      <c r="BND53" s="429"/>
      <c r="BNE53" s="429"/>
      <c r="BNF53" s="429"/>
      <c r="BNG53" s="429"/>
      <c r="BNH53" s="429"/>
      <c r="BNI53" s="429"/>
      <c r="BNJ53" s="429"/>
      <c r="BNK53" s="429"/>
      <c r="BNL53" s="429"/>
      <c r="BNM53" s="429"/>
      <c r="BNN53" s="429"/>
      <c r="BNO53" s="429"/>
      <c r="BNP53" s="429"/>
      <c r="BNQ53" s="429"/>
      <c r="BNR53" s="429"/>
      <c r="BNS53" s="429"/>
      <c r="BNT53" s="429"/>
      <c r="BNU53" s="429"/>
      <c r="BNV53" s="429"/>
      <c r="BNW53" s="429"/>
      <c r="BNX53" s="429"/>
      <c r="BNY53" s="429"/>
      <c r="BNZ53" s="429"/>
      <c r="BOA53" s="429"/>
      <c r="BOB53" s="429"/>
      <c r="BOC53" s="429"/>
      <c r="BOD53" s="429"/>
      <c r="BOE53" s="429"/>
      <c r="BOF53" s="429"/>
      <c r="BOG53" s="429"/>
      <c r="BOH53" s="429"/>
      <c r="BOI53" s="429"/>
      <c r="BOJ53" s="429"/>
      <c r="BOK53" s="429"/>
      <c r="BOL53" s="429"/>
      <c r="BOM53" s="429"/>
      <c r="BON53" s="429"/>
      <c r="BOO53" s="429"/>
      <c r="BOP53" s="429"/>
      <c r="BOQ53" s="429"/>
      <c r="BOR53" s="429"/>
      <c r="BOS53" s="429"/>
      <c r="BOT53" s="429"/>
      <c r="BOU53" s="429"/>
      <c r="BOV53" s="429"/>
      <c r="BOW53" s="429"/>
      <c r="BOX53" s="429"/>
      <c r="BOY53" s="429"/>
      <c r="BOZ53" s="429"/>
      <c r="BPA53" s="429"/>
      <c r="BPB53" s="429"/>
      <c r="BPC53" s="429"/>
      <c r="BPD53" s="429"/>
      <c r="BPE53" s="429"/>
      <c r="BPF53" s="429"/>
      <c r="BPG53" s="429"/>
      <c r="BPH53" s="429"/>
      <c r="BPI53" s="429"/>
      <c r="BPJ53" s="429"/>
      <c r="BPK53" s="429"/>
      <c r="BPL53" s="429"/>
      <c r="BPM53" s="429"/>
      <c r="BPN53" s="429"/>
      <c r="BPO53" s="429"/>
      <c r="BPP53" s="429"/>
      <c r="BPQ53" s="429"/>
      <c r="BPR53" s="429"/>
      <c r="BPS53" s="429"/>
      <c r="BPT53" s="429"/>
      <c r="BPU53" s="429"/>
      <c r="BPV53" s="429"/>
      <c r="BPW53" s="429"/>
      <c r="BPX53" s="429"/>
      <c r="BPY53" s="429"/>
      <c r="BPZ53" s="429"/>
      <c r="BQA53" s="429"/>
      <c r="BQB53" s="429"/>
      <c r="BQC53" s="429"/>
      <c r="BQD53" s="429"/>
      <c r="BQE53" s="429"/>
      <c r="BQF53" s="429"/>
      <c r="BQG53" s="429"/>
      <c r="BQH53" s="429"/>
      <c r="BQI53" s="429"/>
      <c r="BQJ53" s="429"/>
      <c r="BQK53" s="429"/>
      <c r="BQL53" s="429"/>
      <c r="BQM53" s="429"/>
      <c r="BQN53" s="429"/>
      <c r="BQO53" s="429"/>
      <c r="BQP53" s="429"/>
      <c r="BQQ53" s="429"/>
      <c r="BQR53" s="429"/>
      <c r="BQS53" s="429"/>
      <c r="BQT53" s="429"/>
      <c r="BQU53" s="429"/>
      <c r="BQV53" s="429"/>
      <c r="BQW53" s="429"/>
      <c r="BQX53" s="429"/>
      <c r="BQY53" s="429"/>
      <c r="BQZ53" s="429"/>
      <c r="BRA53" s="429"/>
      <c r="BRB53" s="429"/>
      <c r="BRC53" s="429"/>
      <c r="BRD53" s="429"/>
      <c r="BRE53" s="429"/>
      <c r="BRF53" s="429"/>
      <c r="BRG53" s="429"/>
      <c r="BRH53" s="429"/>
      <c r="BRI53" s="429"/>
      <c r="BRJ53" s="429"/>
      <c r="BRK53" s="429"/>
      <c r="BRL53" s="429"/>
      <c r="BRM53" s="429"/>
      <c r="BRN53" s="429"/>
      <c r="BRO53" s="429"/>
      <c r="BRP53" s="429"/>
      <c r="BRQ53" s="429"/>
      <c r="BRR53" s="429"/>
      <c r="BRS53" s="429"/>
      <c r="BRT53" s="429"/>
      <c r="BRU53" s="429"/>
      <c r="BRV53" s="429"/>
      <c r="BRW53" s="429"/>
      <c r="BRX53" s="429"/>
      <c r="BRY53" s="429"/>
      <c r="BRZ53" s="429"/>
      <c r="BSA53" s="429"/>
      <c r="BSB53" s="429"/>
      <c r="BSC53" s="429"/>
      <c r="BSD53" s="429"/>
      <c r="BSE53" s="429"/>
      <c r="BSF53" s="429"/>
      <c r="BSG53" s="429"/>
      <c r="BSH53" s="429"/>
      <c r="BSI53" s="429"/>
      <c r="BSJ53" s="429"/>
      <c r="BSK53" s="429"/>
      <c r="BSL53" s="429"/>
      <c r="BSM53" s="429"/>
      <c r="BSN53" s="429"/>
      <c r="BSO53" s="429"/>
      <c r="BSP53" s="429"/>
      <c r="BSQ53" s="429"/>
      <c r="BSR53" s="429"/>
      <c r="BSS53" s="429"/>
      <c r="BST53" s="429"/>
      <c r="BSU53" s="429"/>
      <c r="BSV53" s="429"/>
      <c r="BSW53" s="429"/>
      <c r="BSX53" s="429"/>
      <c r="BSY53" s="429"/>
      <c r="BSZ53" s="429"/>
      <c r="BTA53" s="429"/>
      <c r="BTB53" s="429"/>
      <c r="BTC53" s="429"/>
      <c r="BTD53" s="429"/>
      <c r="BTE53" s="429"/>
      <c r="BTF53" s="429"/>
      <c r="BTG53" s="429"/>
      <c r="BTH53" s="429"/>
      <c r="BTI53" s="429"/>
      <c r="BTJ53" s="429"/>
      <c r="BTK53" s="429"/>
      <c r="BTL53" s="429"/>
      <c r="BTM53" s="429"/>
      <c r="BTN53" s="429"/>
      <c r="BTO53" s="429"/>
      <c r="BTP53" s="429"/>
      <c r="BTQ53" s="429"/>
      <c r="BTR53" s="429"/>
      <c r="BTS53" s="429"/>
      <c r="BTT53" s="429"/>
      <c r="BTU53" s="429"/>
      <c r="BTV53" s="429"/>
      <c r="BTW53" s="429"/>
      <c r="BTX53" s="429"/>
      <c r="BTY53" s="429"/>
      <c r="BTZ53" s="429"/>
      <c r="BUA53" s="429"/>
      <c r="BUB53" s="429"/>
      <c r="BUC53" s="429"/>
      <c r="BUD53" s="429"/>
      <c r="BUE53" s="429"/>
      <c r="BUF53" s="429"/>
      <c r="BUG53" s="429"/>
      <c r="BUH53" s="429"/>
      <c r="BUI53" s="429"/>
      <c r="BUJ53" s="429"/>
      <c r="BUK53" s="429"/>
      <c r="BUL53" s="429"/>
      <c r="BUM53" s="429"/>
      <c r="BUN53" s="429"/>
      <c r="BUO53" s="429"/>
      <c r="BUP53" s="429"/>
      <c r="BUQ53" s="429"/>
      <c r="BUR53" s="429"/>
      <c r="BUS53" s="429"/>
      <c r="BUT53" s="429"/>
      <c r="BUU53" s="429"/>
      <c r="BUV53" s="429"/>
      <c r="BUW53" s="429"/>
      <c r="BUX53" s="429"/>
      <c r="BUY53" s="429"/>
      <c r="BUZ53" s="429"/>
      <c r="BVA53" s="429"/>
      <c r="BVB53" s="429"/>
      <c r="BVC53" s="429"/>
      <c r="BVD53" s="429"/>
      <c r="BVE53" s="429"/>
      <c r="BVF53" s="429"/>
      <c r="BVG53" s="429"/>
      <c r="BVH53" s="429"/>
      <c r="BVI53" s="429"/>
      <c r="BVJ53" s="429"/>
      <c r="BVK53" s="429"/>
      <c r="BVL53" s="429"/>
      <c r="BVM53" s="429"/>
      <c r="BVN53" s="429"/>
      <c r="BVO53" s="429"/>
      <c r="BVP53" s="429"/>
      <c r="BVQ53" s="429"/>
      <c r="BVR53" s="429"/>
      <c r="BVS53" s="429"/>
      <c r="BVT53" s="429"/>
      <c r="BVU53" s="429"/>
      <c r="BVV53" s="429"/>
      <c r="BVW53" s="429"/>
      <c r="BVX53" s="429"/>
      <c r="BVY53" s="429"/>
      <c r="BVZ53" s="429"/>
      <c r="BWA53" s="429"/>
      <c r="BWB53" s="429"/>
      <c r="BWC53" s="429"/>
      <c r="BWD53" s="429"/>
      <c r="BWE53" s="429"/>
      <c r="BWF53" s="429"/>
      <c r="BWG53" s="429"/>
      <c r="BWH53" s="429"/>
      <c r="BWI53" s="429"/>
      <c r="BWJ53" s="429"/>
      <c r="BWK53" s="429"/>
      <c r="BWL53" s="429"/>
      <c r="BWM53" s="429"/>
      <c r="BWN53" s="429"/>
      <c r="BWO53" s="429"/>
      <c r="BWP53" s="429"/>
      <c r="BWQ53" s="429"/>
      <c r="BWR53" s="429"/>
      <c r="BWS53" s="429"/>
      <c r="BWT53" s="429"/>
      <c r="BWU53" s="429"/>
      <c r="BWV53" s="429"/>
      <c r="BWW53" s="429"/>
      <c r="BWX53" s="429"/>
      <c r="BWY53" s="429"/>
      <c r="BWZ53" s="429"/>
      <c r="BXA53" s="429"/>
      <c r="BXB53" s="429"/>
      <c r="BXC53" s="429"/>
      <c r="BXD53" s="429"/>
      <c r="BXE53" s="429"/>
      <c r="BXF53" s="429"/>
      <c r="BXG53" s="429"/>
      <c r="BXH53" s="429"/>
      <c r="BXI53" s="429"/>
      <c r="BXJ53" s="429"/>
      <c r="BXK53" s="429"/>
      <c r="BXL53" s="429"/>
      <c r="BXM53" s="429"/>
      <c r="BXN53" s="429"/>
      <c r="BXO53" s="429"/>
      <c r="BXP53" s="429"/>
      <c r="BXQ53" s="429"/>
      <c r="BXR53" s="429"/>
      <c r="BXS53" s="429"/>
      <c r="BXT53" s="429"/>
      <c r="BXU53" s="429"/>
      <c r="BXV53" s="429"/>
      <c r="BXW53" s="429"/>
      <c r="BXX53" s="429"/>
      <c r="BXY53" s="429"/>
      <c r="BXZ53" s="429"/>
      <c r="BYA53" s="429"/>
      <c r="BYB53" s="429"/>
      <c r="BYC53" s="429"/>
      <c r="BYD53" s="429"/>
      <c r="BYE53" s="429"/>
      <c r="BYF53" s="429"/>
      <c r="BYG53" s="429"/>
      <c r="BYH53" s="429"/>
      <c r="BYI53" s="429"/>
      <c r="BYJ53" s="429"/>
      <c r="BYK53" s="429"/>
      <c r="BYL53" s="429"/>
      <c r="BYM53" s="429"/>
      <c r="BYN53" s="429"/>
      <c r="BYO53" s="429"/>
      <c r="BYP53" s="429"/>
      <c r="BYQ53" s="429"/>
      <c r="BYR53" s="429"/>
      <c r="BYS53" s="429"/>
      <c r="BYT53" s="429"/>
      <c r="BYU53" s="429"/>
      <c r="BYV53" s="429"/>
      <c r="BYW53" s="429"/>
      <c r="BYX53" s="429"/>
      <c r="BYY53" s="429"/>
      <c r="BYZ53" s="429"/>
      <c r="BZA53" s="429"/>
      <c r="BZB53" s="429"/>
      <c r="BZC53" s="429"/>
      <c r="BZD53" s="429"/>
      <c r="BZE53" s="429"/>
      <c r="BZF53" s="429"/>
      <c r="BZG53" s="429"/>
      <c r="BZH53" s="429"/>
      <c r="BZI53" s="429"/>
      <c r="BZJ53" s="429"/>
      <c r="BZK53" s="429"/>
      <c r="BZL53" s="429"/>
      <c r="BZM53" s="429"/>
      <c r="BZN53" s="429"/>
      <c r="BZO53" s="429"/>
      <c r="BZP53" s="429"/>
      <c r="BZQ53" s="429"/>
      <c r="BZR53" s="429"/>
      <c r="BZS53" s="429"/>
      <c r="BZT53" s="429"/>
      <c r="BZU53" s="429"/>
      <c r="BZV53" s="429"/>
      <c r="BZW53" s="429"/>
      <c r="BZX53" s="429"/>
      <c r="BZY53" s="429"/>
      <c r="BZZ53" s="429"/>
      <c r="CAA53" s="429"/>
      <c r="CAB53" s="429"/>
      <c r="CAC53" s="429"/>
      <c r="CAD53" s="429"/>
      <c r="CAE53" s="429"/>
      <c r="CAF53" s="429"/>
      <c r="CAG53" s="429"/>
      <c r="CAH53" s="429"/>
      <c r="CAI53" s="429"/>
      <c r="CAJ53" s="429"/>
      <c r="CAK53" s="429"/>
      <c r="CAL53" s="429"/>
      <c r="CAM53" s="429"/>
      <c r="CAN53" s="429"/>
      <c r="CAO53" s="429"/>
      <c r="CAP53" s="429"/>
      <c r="CAQ53" s="429"/>
      <c r="CAR53" s="429"/>
      <c r="CAS53" s="429"/>
      <c r="CAT53" s="429"/>
      <c r="CAU53" s="429"/>
      <c r="CAV53" s="429"/>
      <c r="CAW53" s="429"/>
      <c r="CAX53" s="429"/>
      <c r="CAY53" s="429"/>
      <c r="CAZ53" s="429"/>
      <c r="CBA53" s="429"/>
      <c r="CBB53" s="429"/>
      <c r="CBC53" s="429"/>
      <c r="CBD53" s="429"/>
      <c r="CBE53" s="429"/>
      <c r="CBF53" s="429"/>
      <c r="CBG53" s="429"/>
      <c r="CBH53" s="429"/>
      <c r="CBI53" s="429"/>
      <c r="CBJ53" s="429"/>
      <c r="CBK53" s="429"/>
      <c r="CBL53" s="429"/>
      <c r="CBM53" s="429"/>
      <c r="CBN53" s="429"/>
      <c r="CBO53" s="429"/>
      <c r="CBP53" s="429"/>
      <c r="CBQ53" s="429"/>
      <c r="CBR53" s="429"/>
      <c r="CBS53" s="429"/>
      <c r="CBT53" s="429"/>
      <c r="CBU53" s="429"/>
      <c r="CBV53" s="429"/>
      <c r="CBW53" s="429"/>
      <c r="CBX53" s="429"/>
      <c r="CBY53" s="429"/>
      <c r="CBZ53" s="429"/>
      <c r="CCA53" s="429"/>
      <c r="CCB53" s="429"/>
      <c r="CCC53" s="429"/>
      <c r="CCD53" s="429"/>
      <c r="CCE53" s="429"/>
      <c r="CCF53" s="429"/>
      <c r="CCG53" s="429"/>
      <c r="CCH53" s="429"/>
      <c r="CCI53" s="429"/>
      <c r="CCJ53" s="429"/>
      <c r="CCK53" s="429"/>
      <c r="CCL53" s="429"/>
      <c r="CCM53" s="429"/>
      <c r="CCN53" s="429"/>
      <c r="CCO53" s="429"/>
      <c r="CCP53" s="429"/>
      <c r="CCQ53" s="429"/>
      <c r="CCR53" s="429"/>
      <c r="CCS53" s="429"/>
      <c r="CCT53" s="429"/>
      <c r="CCU53" s="429"/>
      <c r="CCV53" s="429"/>
      <c r="CCW53" s="429"/>
      <c r="CCX53" s="429"/>
      <c r="CCY53" s="429"/>
      <c r="CCZ53" s="429"/>
      <c r="CDA53" s="429"/>
      <c r="CDB53" s="429"/>
      <c r="CDC53" s="429"/>
      <c r="CDD53" s="429"/>
      <c r="CDE53" s="429"/>
      <c r="CDF53" s="429"/>
      <c r="CDG53" s="429"/>
      <c r="CDH53" s="429"/>
      <c r="CDI53" s="429"/>
      <c r="CDJ53" s="429"/>
      <c r="CDK53" s="429"/>
      <c r="CDL53" s="429"/>
      <c r="CDM53" s="429"/>
      <c r="CDN53" s="429"/>
      <c r="CDO53" s="429"/>
      <c r="CDP53" s="429"/>
      <c r="CDQ53" s="429"/>
      <c r="CDR53" s="429"/>
      <c r="CDS53" s="429"/>
      <c r="CDT53" s="429"/>
      <c r="CDU53" s="429"/>
      <c r="CDV53" s="429"/>
      <c r="CDW53" s="429"/>
      <c r="CDX53" s="429"/>
      <c r="CDY53" s="429"/>
      <c r="CDZ53" s="429"/>
      <c r="CEA53" s="429"/>
      <c r="CEB53" s="429"/>
      <c r="CEC53" s="429"/>
      <c r="CED53" s="429"/>
      <c r="CEE53" s="429"/>
      <c r="CEF53" s="429"/>
      <c r="CEG53" s="429"/>
      <c r="CEH53" s="429"/>
      <c r="CEI53" s="429"/>
      <c r="CEJ53" s="429"/>
      <c r="CEK53" s="429"/>
      <c r="CEL53" s="429"/>
      <c r="CEM53" s="429"/>
      <c r="CEN53" s="429"/>
      <c r="CEO53" s="429"/>
      <c r="CEP53" s="429"/>
      <c r="CEQ53" s="429"/>
      <c r="CER53" s="429"/>
      <c r="CES53" s="429"/>
      <c r="CET53" s="429"/>
      <c r="CEU53" s="429"/>
      <c r="CEV53" s="429"/>
      <c r="CEW53" s="429"/>
      <c r="CEX53" s="429"/>
      <c r="CEY53" s="429"/>
      <c r="CEZ53" s="429"/>
      <c r="CFA53" s="429"/>
      <c r="CFB53" s="429"/>
      <c r="CFC53" s="429"/>
      <c r="CFD53" s="429"/>
      <c r="CFE53" s="429"/>
      <c r="CFF53" s="429"/>
      <c r="CFG53" s="429"/>
      <c r="CFH53" s="429"/>
      <c r="CFI53" s="429"/>
      <c r="CFJ53" s="429"/>
      <c r="CFK53" s="429"/>
      <c r="CFL53" s="429"/>
      <c r="CFM53" s="429"/>
      <c r="CFN53" s="429"/>
      <c r="CFO53" s="429"/>
      <c r="CFP53" s="429"/>
      <c r="CFQ53" s="429"/>
      <c r="CFR53" s="429"/>
      <c r="CFS53" s="429"/>
      <c r="CFT53" s="429"/>
      <c r="CFU53" s="429"/>
      <c r="CFV53" s="429"/>
      <c r="CFW53" s="429"/>
      <c r="CFX53" s="429"/>
      <c r="CFY53" s="429"/>
      <c r="CFZ53" s="429"/>
      <c r="CGA53" s="429"/>
      <c r="CGB53" s="429"/>
      <c r="CGC53" s="429"/>
      <c r="CGD53" s="429"/>
      <c r="CGE53" s="429"/>
      <c r="CGF53" s="429"/>
      <c r="CGG53" s="429"/>
      <c r="CGH53" s="429"/>
      <c r="CGI53" s="429"/>
      <c r="CGJ53" s="429"/>
      <c r="CGK53" s="429"/>
      <c r="CGL53" s="429"/>
      <c r="CGM53" s="429"/>
      <c r="CGN53" s="429"/>
      <c r="CGO53" s="429"/>
      <c r="CGP53" s="429"/>
      <c r="CGQ53" s="429"/>
      <c r="CGR53" s="429"/>
      <c r="CGS53" s="429"/>
      <c r="CGT53" s="429"/>
      <c r="CGU53" s="429"/>
      <c r="CGV53" s="429"/>
      <c r="CGW53" s="429"/>
      <c r="CGX53" s="429"/>
      <c r="CGY53" s="429"/>
      <c r="CGZ53" s="429"/>
      <c r="CHA53" s="429"/>
      <c r="CHB53" s="429"/>
      <c r="CHC53" s="429"/>
      <c r="CHD53" s="429"/>
      <c r="CHE53" s="429"/>
      <c r="CHF53" s="429"/>
      <c r="CHG53" s="429"/>
      <c r="CHH53" s="429"/>
      <c r="CHI53" s="429"/>
      <c r="CHJ53" s="429"/>
      <c r="CHK53" s="429"/>
      <c r="CHL53" s="429"/>
      <c r="CHM53" s="429"/>
      <c r="CHN53" s="429"/>
      <c r="CHO53" s="429"/>
      <c r="CHP53" s="429"/>
      <c r="CHQ53" s="429"/>
      <c r="CHR53" s="429"/>
      <c r="CHS53" s="429"/>
      <c r="CHT53" s="429"/>
      <c r="CHU53" s="429"/>
      <c r="CHV53" s="429"/>
      <c r="CHW53" s="429"/>
      <c r="CHX53" s="429"/>
      <c r="CHY53" s="429"/>
      <c r="CHZ53" s="429"/>
      <c r="CIA53" s="429"/>
      <c r="CIB53" s="429"/>
      <c r="CIC53" s="429"/>
      <c r="CID53" s="429"/>
      <c r="CIE53" s="429"/>
      <c r="CIF53" s="429"/>
      <c r="CIG53" s="429"/>
      <c r="CIH53" s="429"/>
      <c r="CII53" s="429"/>
      <c r="CIJ53" s="429"/>
      <c r="CIK53" s="429"/>
      <c r="CIL53" s="429"/>
      <c r="CIM53" s="429"/>
      <c r="CIN53" s="429"/>
      <c r="CIO53" s="429"/>
      <c r="CIP53" s="429"/>
      <c r="CIQ53" s="429"/>
      <c r="CIR53" s="429"/>
      <c r="CIS53" s="429"/>
      <c r="CIT53" s="429"/>
      <c r="CIU53" s="429"/>
      <c r="CIV53" s="429"/>
      <c r="CIW53" s="429"/>
      <c r="CIX53" s="429"/>
      <c r="CIY53" s="429"/>
      <c r="CIZ53" s="429"/>
      <c r="CJA53" s="429"/>
      <c r="CJB53" s="429"/>
      <c r="CJC53" s="429"/>
      <c r="CJD53" s="429"/>
      <c r="CJE53" s="429"/>
      <c r="CJF53" s="429"/>
      <c r="CJG53" s="429"/>
      <c r="CJH53" s="429"/>
      <c r="CJI53" s="429"/>
      <c r="CJJ53" s="429"/>
      <c r="CJK53" s="429"/>
      <c r="CJL53" s="429"/>
      <c r="CJM53" s="429"/>
      <c r="CJN53" s="429"/>
      <c r="CJO53" s="429"/>
      <c r="CJP53" s="429"/>
      <c r="CJQ53" s="429"/>
      <c r="CJR53" s="429"/>
      <c r="CJS53" s="429"/>
      <c r="CJT53" s="429"/>
      <c r="CJU53" s="429"/>
      <c r="CJV53" s="429"/>
      <c r="CJW53" s="429"/>
      <c r="CJX53" s="429"/>
      <c r="CJY53" s="429"/>
      <c r="CJZ53" s="429"/>
      <c r="CKA53" s="429"/>
      <c r="CKB53" s="429"/>
      <c r="CKC53" s="429"/>
      <c r="CKD53" s="429"/>
      <c r="CKE53" s="429"/>
      <c r="CKF53" s="429"/>
      <c r="CKG53" s="429"/>
      <c r="CKH53" s="429"/>
      <c r="CKI53" s="429"/>
      <c r="CKJ53" s="429"/>
      <c r="CKK53" s="429"/>
      <c r="CKL53" s="429"/>
      <c r="CKM53" s="429"/>
      <c r="CKN53" s="429"/>
      <c r="CKO53" s="429"/>
      <c r="CKP53" s="429"/>
      <c r="CKQ53" s="429"/>
      <c r="CKR53" s="429"/>
      <c r="CKS53" s="429"/>
      <c r="CKT53" s="429"/>
      <c r="CKU53" s="429"/>
      <c r="CKV53" s="429"/>
      <c r="CKW53" s="429"/>
      <c r="CKX53" s="429"/>
      <c r="CKY53" s="429"/>
      <c r="CKZ53" s="429"/>
      <c r="CLA53" s="429"/>
      <c r="CLB53" s="429"/>
      <c r="CLC53" s="429"/>
      <c r="CLD53" s="429"/>
      <c r="CLE53" s="429"/>
      <c r="CLF53" s="429"/>
      <c r="CLG53" s="429"/>
      <c r="CLH53" s="429"/>
      <c r="CLI53" s="429"/>
      <c r="CLJ53" s="429"/>
      <c r="CLK53" s="429"/>
      <c r="CLL53" s="429"/>
      <c r="CLM53" s="429"/>
      <c r="CLN53" s="429"/>
      <c r="CLO53" s="429"/>
      <c r="CLP53" s="429"/>
      <c r="CLQ53" s="429"/>
      <c r="CLR53" s="429"/>
      <c r="CLS53" s="429"/>
      <c r="CLT53" s="429"/>
      <c r="CLU53" s="429"/>
      <c r="CLV53" s="429"/>
      <c r="CLW53" s="429"/>
      <c r="CLX53" s="429"/>
      <c r="CLY53" s="429"/>
      <c r="CLZ53" s="429"/>
      <c r="CMA53" s="429"/>
      <c r="CMB53" s="429"/>
      <c r="CMC53" s="429"/>
      <c r="CMD53" s="429"/>
      <c r="CME53" s="429"/>
      <c r="CMF53" s="429"/>
      <c r="CMG53" s="429"/>
      <c r="CMH53" s="429"/>
      <c r="CMI53" s="429"/>
      <c r="CMJ53" s="429"/>
      <c r="CMK53" s="429"/>
      <c r="CML53" s="429"/>
      <c r="CMM53" s="429"/>
      <c r="CMN53" s="429"/>
      <c r="CMO53" s="429"/>
      <c r="CMP53" s="429"/>
      <c r="CMQ53" s="429"/>
      <c r="CMR53" s="429"/>
      <c r="CMS53" s="429"/>
      <c r="CMT53" s="429"/>
      <c r="CMU53" s="429"/>
      <c r="CMV53" s="429"/>
      <c r="CMW53" s="429"/>
      <c r="CMX53" s="429"/>
      <c r="CMY53" s="429"/>
      <c r="CMZ53" s="429"/>
      <c r="CNA53" s="429"/>
      <c r="CNB53" s="429"/>
      <c r="CNC53" s="429"/>
      <c r="CND53" s="429"/>
      <c r="CNE53" s="429"/>
      <c r="CNF53" s="429"/>
      <c r="CNG53" s="429"/>
      <c r="CNH53" s="429"/>
      <c r="CNI53" s="429"/>
      <c r="CNJ53" s="429"/>
      <c r="CNK53" s="429"/>
      <c r="CNL53" s="429"/>
      <c r="CNM53" s="429"/>
      <c r="CNN53" s="429"/>
      <c r="CNO53" s="429"/>
      <c r="CNP53" s="429"/>
      <c r="CNQ53" s="429"/>
      <c r="CNR53" s="429"/>
      <c r="CNS53" s="429"/>
      <c r="CNT53" s="429"/>
      <c r="CNU53" s="429"/>
      <c r="CNV53" s="429"/>
      <c r="CNW53" s="429"/>
      <c r="CNX53" s="429"/>
      <c r="CNY53" s="429"/>
      <c r="CNZ53" s="429"/>
      <c r="COA53" s="429"/>
      <c r="COB53" s="429"/>
      <c r="COC53" s="429"/>
      <c r="COD53" s="429"/>
      <c r="COE53" s="429"/>
      <c r="COF53" s="429"/>
      <c r="COG53" s="429"/>
      <c r="COH53" s="429"/>
      <c r="COI53" s="429"/>
      <c r="COJ53" s="429"/>
      <c r="COK53" s="429"/>
      <c r="COL53" s="429"/>
      <c r="COM53" s="429"/>
      <c r="CON53" s="429"/>
      <c r="COO53" s="429"/>
      <c r="COP53" s="429"/>
      <c r="COQ53" s="429"/>
      <c r="COR53" s="429"/>
      <c r="COS53" s="429"/>
      <c r="COT53" s="429"/>
      <c r="COU53" s="429"/>
      <c r="COV53" s="429"/>
      <c r="COW53" s="429"/>
      <c r="COX53" s="429"/>
      <c r="COY53" s="429"/>
      <c r="COZ53" s="429"/>
      <c r="CPA53" s="429"/>
      <c r="CPB53" s="429"/>
      <c r="CPC53" s="429"/>
      <c r="CPD53" s="429"/>
      <c r="CPE53" s="429"/>
      <c r="CPF53" s="429"/>
      <c r="CPG53" s="429"/>
      <c r="CPH53" s="429"/>
      <c r="CPI53" s="429"/>
      <c r="CPJ53" s="429"/>
      <c r="CPK53" s="429"/>
      <c r="CPL53" s="429"/>
      <c r="CPM53" s="429"/>
      <c r="CPN53" s="429"/>
      <c r="CPO53" s="429"/>
      <c r="CPP53" s="429"/>
      <c r="CPQ53" s="429"/>
      <c r="CPR53" s="429"/>
      <c r="CPS53" s="429"/>
      <c r="CPT53" s="429"/>
      <c r="CPU53" s="429"/>
      <c r="CPV53" s="429"/>
      <c r="CPW53" s="429"/>
      <c r="CPX53" s="429"/>
      <c r="CPY53" s="429"/>
      <c r="CPZ53" s="429"/>
      <c r="CQA53" s="429"/>
      <c r="CQB53" s="429"/>
      <c r="CQC53" s="429"/>
      <c r="CQD53" s="429"/>
      <c r="CQE53" s="429"/>
      <c r="CQF53" s="429"/>
      <c r="CQG53" s="429"/>
      <c r="CQH53" s="429"/>
      <c r="CQI53" s="429"/>
      <c r="CQJ53" s="429"/>
      <c r="CQK53" s="429"/>
      <c r="CQL53" s="429"/>
      <c r="CQM53" s="429"/>
      <c r="CQN53" s="429"/>
      <c r="CQO53" s="429"/>
      <c r="CQP53" s="429"/>
      <c r="CQQ53" s="429"/>
      <c r="CQR53" s="429"/>
      <c r="CQS53" s="429"/>
      <c r="CQT53" s="429"/>
      <c r="CQU53" s="429"/>
      <c r="CQV53" s="429"/>
      <c r="CQW53" s="429"/>
      <c r="CQX53" s="429"/>
      <c r="CQY53" s="429"/>
      <c r="CQZ53" s="429"/>
      <c r="CRA53" s="429"/>
      <c r="CRB53" s="429"/>
      <c r="CRC53" s="429"/>
      <c r="CRD53" s="429"/>
      <c r="CRE53" s="429"/>
      <c r="CRF53" s="429"/>
      <c r="CRG53" s="429"/>
      <c r="CRH53" s="429"/>
      <c r="CRI53" s="429"/>
      <c r="CRJ53" s="429"/>
      <c r="CRK53" s="429"/>
      <c r="CRL53" s="429"/>
      <c r="CRM53" s="429"/>
      <c r="CRN53" s="429"/>
      <c r="CRO53" s="429"/>
      <c r="CRP53" s="429"/>
      <c r="CRQ53" s="429"/>
      <c r="CRR53" s="429"/>
      <c r="CRS53" s="429"/>
      <c r="CRT53" s="429"/>
      <c r="CRU53" s="429"/>
      <c r="CRV53" s="429"/>
      <c r="CRW53" s="429"/>
      <c r="CRX53" s="429"/>
      <c r="CRY53" s="429"/>
      <c r="CRZ53" s="429"/>
      <c r="CSA53" s="429"/>
      <c r="CSB53" s="429"/>
      <c r="CSC53" s="429"/>
      <c r="CSD53" s="429"/>
      <c r="CSE53" s="429"/>
      <c r="CSF53" s="429"/>
      <c r="CSG53" s="429"/>
      <c r="CSH53" s="429"/>
      <c r="CSI53" s="429"/>
      <c r="CSJ53" s="429"/>
      <c r="CSK53" s="429"/>
      <c r="CSL53" s="429"/>
      <c r="CSM53" s="429"/>
      <c r="CSN53" s="429"/>
      <c r="CSO53" s="429"/>
      <c r="CSP53" s="429"/>
      <c r="CSQ53" s="429"/>
      <c r="CSR53" s="429"/>
      <c r="CSS53" s="429"/>
      <c r="CST53" s="429"/>
      <c r="CSU53" s="429"/>
      <c r="CSV53" s="429"/>
      <c r="CSW53" s="429"/>
      <c r="CSX53" s="429"/>
      <c r="CSY53" s="429"/>
      <c r="CSZ53" s="429"/>
      <c r="CTA53" s="429"/>
      <c r="CTB53" s="429"/>
      <c r="CTC53" s="429"/>
      <c r="CTD53" s="429"/>
      <c r="CTE53" s="429"/>
      <c r="CTF53" s="429"/>
      <c r="CTG53" s="429"/>
      <c r="CTH53" s="429"/>
      <c r="CTI53" s="429"/>
      <c r="CTJ53" s="429"/>
      <c r="CTK53" s="429"/>
      <c r="CTL53" s="429"/>
      <c r="CTM53" s="429"/>
      <c r="CTN53" s="429"/>
      <c r="CTO53" s="429"/>
      <c r="CTP53" s="429"/>
      <c r="CTQ53" s="429"/>
      <c r="CTR53" s="429"/>
      <c r="CTS53" s="429"/>
      <c r="CTT53" s="429"/>
      <c r="CTU53" s="429"/>
      <c r="CTV53" s="429"/>
      <c r="CTW53" s="429"/>
      <c r="CTX53" s="429"/>
      <c r="CTY53" s="429"/>
      <c r="CTZ53" s="429"/>
      <c r="CUA53" s="429"/>
      <c r="CUB53" s="429"/>
      <c r="CUC53" s="429"/>
      <c r="CUD53" s="429"/>
      <c r="CUE53" s="429"/>
      <c r="CUF53" s="429"/>
      <c r="CUG53" s="429"/>
      <c r="CUH53" s="429"/>
      <c r="CUI53" s="429"/>
      <c r="CUJ53" s="429"/>
      <c r="CUK53" s="429"/>
      <c r="CUL53" s="429"/>
      <c r="CUM53" s="429"/>
      <c r="CUN53" s="429"/>
      <c r="CUO53" s="429"/>
      <c r="CUP53" s="429"/>
      <c r="CUQ53" s="429"/>
      <c r="CUR53" s="429"/>
      <c r="CUS53" s="429"/>
      <c r="CUT53" s="429"/>
      <c r="CUU53" s="429"/>
      <c r="CUV53" s="429"/>
      <c r="CUW53" s="429"/>
      <c r="CUX53" s="429"/>
      <c r="CUY53" s="429"/>
      <c r="CUZ53" s="429"/>
      <c r="CVA53" s="429"/>
      <c r="CVB53" s="429"/>
      <c r="CVC53" s="429"/>
      <c r="CVD53" s="429"/>
      <c r="CVE53" s="429"/>
      <c r="CVF53" s="429"/>
      <c r="CVG53" s="429"/>
      <c r="CVH53" s="429"/>
      <c r="CVI53" s="429"/>
      <c r="CVJ53" s="429"/>
      <c r="CVK53" s="429"/>
      <c r="CVL53" s="429"/>
      <c r="CVM53" s="429"/>
      <c r="CVN53" s="429"/>
      <c r="CVO53" s="429"/>
      <c r="CVP53" s="429"/>
      <c r="CVQ53" s="429"/>
      <c r="CVR53" s="429"/>
      <c r="CVS53" s="429"/>
      <c r="CVT53" s="429"/>
      <c r="CVU53" s="429"/>
      <c r="CVV53" s="429"/>
      <c r="CVW53" s="429"/>
      <c r="CVX53" s="429"/>
      <c r="CVY53" s="429"/>
      <c r="CVZ53" s="429"/>
      <c r="CWA53" s="429"/>
      <c r="CWB53" s="429"/>
      <c r="CWC53" s="429"/>
      <c r="CWD53" s="429"/>
      <c r="CWE53" s="429"/>
      <c r="CWF53" s="429"/>
      <c r="CWG53" s="429"/>
      <c r="CWH53" s="429"/>
      <c r="CWI53" s="429"/>
      <c r="CWJ53" s="429"/>
      <c r="CWK53" s="429"/>
      <c r="CWL53" s="429"/>
      <c r="CWM53" s="429"/>
      <c r="CWN53" s="429"/>
      <c r="CWO53" s="429"/>
      <c r="CWP53" s="429"/>
      <c r="CWQ53" s="429"/>
      <c r="CWR53" s="429"/>
      <c r="CWS53" s="429"/>
      <c r="CWT53" s="429"/>
      <c r="CWU53" s="429"/>
      <c r="CWV53" s="429"/>
      <c r="CWW53" s="429"/>
      <c r="CWX53" s="429"/>
      <c r="CWY53" s="429"/>
      <c r="CWZ53" s="429"/>
      <c r="CXA53" s="429"/>
      <c r="CXB53" s="429"/>
      <c r="CXC53" s="429"/>
      <c r="CXD53" s="429"/>
      <c r="CXE53" s="429"/>
      <c r="CXF53" s="429"/>
      <c r="CXG53" s="429"/>
      <c r="CXH53" s="429"/>
      <c r="CXI53" s="429"/>
      <c r="CXJ53" s="429"/>
      <c r="CXK53" s="429"/>
      <c r="CXL53" s="429"/>
      <c r="CXM53" s="429"/>
      <c r="CXN53" s="429"/>
      <c r="CXO53" s="429"/>
      <c r="CXP53" s="429"/>
      <c r="CXQ53" s="429"/>
      <c r="CXR53" s="429"/>
      <c r="CXS53" s="429"/>
      <c r="CXT53" s="429"/>
      <c r="CXU53" s="429"/>
      <c r="CXV53" s="429"/>
      <c r="CXW53" s="429"/>
      <c r="CXX53" s="429"/>
      <c r="CXY53" s="429"/>
      <c r="CXZ53" s="429"/>
      <c r="CYA53" s="429"/>
      <c r="CYB53" s="429"/>
      <c r="CYC53" s="429"/>
      <c r="CYD53" s="429"/>
      <c r="CYE53" s="429"/>
      <c r="CYF53" s="429"/>
      <c r="CYG53" s="429"/>
      <c r="CYH53" s="429"/>
      <c r="CYI53" s="429"/>
      <c r="CYJ53" s="429"/>
      <c r="CYK53" s="429"/>
      <c r="CYL53" s="429"/>
      <c r="CYM53" s="429"/>
      <c r="CYN53" s="429"/>
      <c r="CYO53" s="429"/>
      <c r="CYP53" s="429"/>
      <c r="CYQ53" s="429"/>
      <c r="CYR53" s="429"/>
      <c r="CYS53" s="429"/>
      <c r="CYT53" s="429"/>
      <c r="CYU53" s="429"/>
      <c r="CYV53" s="429"/>
      <c r="CYW53" s="429"/>
      <c r="CYX53" s="429"/>
      <c r="CYY53" s="429"/>
      <c r="CYZ53" s="429"/>
      <c r="CZA53" s="429"/>
      <c r="CZB53" s="429"/>
      <c r="CZC53" s="429"/>
      <c r="CZD53" s="429"/>
      <c r="CZE53" s="429"/>
      <c r="CZF53" s="429"/>
      <c r="CZG53" s="429"/>
      <c r="CZH53" s="429"/>
      <c r="CZI53" s="429"/>
      <c r="CZJ53" s="429"/>
      <c r="CZK53" s="429"/>
      <c r="CZL53" s="429"/>
      <c r="CZM53" s="429"/>
      <c r="CZN53" s="429"/>
      <c r="CZO53" s="429"/>
      <c r="CZP53" s="429"/>
      <c r="CZQ53" s="429"/>
      <c r="CZR53" s="429"/>
      <c r="CZS53" s="429"/>
      <c r="CZT53" s="429"/>
      <c r="CZU53" s="429"/>
      <c r="CZV53" s="429"/>
      <c r="CZW53" s="429"/>
      <c r="CZX53" s="429"/>
      <c r="CZY53" s="429"/>
      <c r="CZZ53" s="429"/>
      <c r="DAA53" s="429"/>
      <c r="DAB53" s="429"/>
      <c r="DAC53" s="429"/>
      <c r="DAD53" s="429"/>
      <c r="DAE53" s="429"/>
      <c r="DAF53" s="429"/>
      <c r="DAG53" s="429"/>
      <c r="DAH53" s="429"/>
      <c r="DAI53" s="429"/>
      <c r="DAJ53" s="429"/>
      <c r="DAK53" s="429"/>
      <c r="DAL53" s="429"/>
      <c r="DAM53" s="429"/>
      <c r="DAN53" s="429"/>
      <c r="DAO53" s="429"/>
      <c r="DAP53" s="429"/>
      <c r="DAQ53" s="429"/>
      <c r="DAR53" s="429"/>
      <c r="DAS53" s="429"/>
      <c r="DAT53" s="429"/>
      <c r="DAU53" s="429"/>
      <c r="DAV53" s="429"/>
      <c r="DAW53" s="429"/>
      <c r="DAX53" s="429"/>
      <c r="DAY53" s="429"/>
      <c r="DAZ53" s="429"/>
      <c r="DBA53" s="429"/>
      <c r="DBB53" s="429"/>
      <c r="DBC53" s="429"/>
      <c r="DBD53" s="429"/>
      <c r="DBE53" s="429"/>
      <c r="DBF53" s="429"/>
      <c r="DBG53" s="429"/>
      <c r="DBH53" s="429"/>
      <c r="DBI53" s="429"/>
      <c r="DBJ53" s="429"/>
      <c r="DBK53" s="429"/>
      <c r="DBL53" s="429"/>
      <c r="DBM53" s="429"/>
      <c r="DBN53" s="429"/>
      <c r="DBO53" s="429"/>
      <c r="DBP53" s="429"/>
      <c r="DBQ53" s="429"/>
      <c r="DBR53" s="429"/>
      <c r="DBS53" s="429"/>
      <c r="DBT53" s="429"/>
      <c r="DBU53" s="429"/>
      <c r="DBV53" s="429"/>
      <c r="DBW53" s="429"/>
      <c r="DBX53" s="429"/>
      <c r="DBY53" s="429"/>
      <c r="DBZ53" s="429"/>
      <c r="DCA53" s="429"/>
      <c r="DCB53" s="429"/>
      <c r="DCC53" s="429"/>
      <c r="DCD53" s="429"/>
      <c r="DCE53" s="429"/>
      <c r="DCF53" s="429"/>
      <c r="DCG53" s="429"/>
      <c r="DCH53" s="429"/>
      <c r="DCI53" s="429"/>
      <c r="DCJ53" s="429"/>
      <c r="DCK53" s="429"/>
      <c r="DCL53" s="429"/>
      <c r="DCM53" s="429"/>
      <c r="DCN53" s="429"/>
      <c r="DCO53" s="429"/>
      <c r="DCP53" s="429"/>
      <c r="DCQ53" s="429"/>
      <c r="DCR53" s="429"/>
      <c r="DCS53" s="429"/>
      <c r="DCT53" s="429"/>
      <c r="DCU53" s="429"/>
      <c r="DCV53" s="429"/>
      <c r="DCW53" s="429"/>
      <c r="DCX53" s="429"/>
      <c r="DCY53" s="429"/>
      <c r="DCZ53" s="429"/>
      <c r="DDA53" s="429"/>
      <c r="DDB53" s="429"/>
      <c r="DDC53" s="429"/>
      <c r="DDD53" s="429"/>
      <c r="DDE53" s="429"/>
      <c r="DDF53" s="429"/>
      <c r="DDG53" s="429"/>
      <c r="DDH53" s="429"/>
      <c r="DDI53" s="429"/>
      <c r="DDJ53" s="429"/>
      <c r="DDK53" s="429"/>
      <c r="DDL53" s="429"/>
      <c r="DDM53" s="429"/>
      <c r="DDN53" s="429"/>
      <c r="DDO53" s="429"/>
      <c r="DDP53" s="429"/>
      <c r="DDQ53" s="429"/>
      <c r="DDR53" s="429"/>
      <c r="DDS53" s="429"/>
      <c r="DDT53" s="429"/>
      <c r="DDU53" s="429"/>
      <c r="DDV53" s="429"/>
      <c r="DDW53" s="429"/>
      <c r="DDX53" s="429"/>
      <c r="DDY53" s="429"/>
      <c r="DDZ53" s="429"/>
      <c r="DEA53" s="429"/>
      <c r="DEB53" s="429"/>
      <c r="DEC53" s="429"/>
      <c r="DED53" s="429"/>
      <c r="DEE53" s="429"/>
      <c r="DEF53" s="429"/>
      <c r="DEG53" s="429"/>
      <c r="DEH53" s="429"/>
      <c r="DEI53" s="429"/>
      <c r="DEJ53" s="429"/>
      <c r="DEK53" s="429"/>
      <c r="DEL53" s="429"/>
      <c r="DEM53" s="429"/>
      <c r="DEN53" s="429"/>
      <c r="DEO53" s="429"/>
      <c r="DEP53" s="429"/>
      <c r="DEQ53" s="429"/>
      <c r="DER53" s="429"/>
      <c r="DES53" s="429"/>
      <c r="DET53" s="429"/>
      <c r="DEU53" s="429"/>
      <c r="DEV53" s="429"/>
      <c r="DEW53" s="429"/>
      <c r="DEX53" s="429"/>
      <c r="DEY53" s="429"/>
      <c r="DEZ53" s="429"/>
      <c r="DFA53" s="429"/>
      <c r="DFB53" s="429"/>
      <c r="DFC53" s="429"/>
      <c r="DFD53" s="429"/>
      <c r="DFE53" s="429"/>
      <c r="DFF53" s="429"/>
      <c r="DFG53" s="429"/>
      <c r="DFH53" s="429"/>
      <c r="DFI53" s="429"/>
      <c r="DFJ53" s="429"/>
      <c r="DFK53" s="429"/>
      <c r="DFL53" s="429"/>
      <c r="DFM53" s="429"/>
      <c r="DFN53" s="429"/>
      <c r="DFO53" s="429"/>
      <c r="DFP53" s="429"/>
      <c r="DFQ53" s="429"/>
      <c r="DFR53" s="429"/>
      <c r="DFS53" s="429"/>
      <c r="DFT53" s="429"/>
      <c r="DFU53" s="429"/>
      <c r="DFV53" s="429"/>
      <c r="DFW53" s="429"/>
      <c r="DFX53" s="429"/>
      <c r="DFY53" s="429"/>
      <c r="DFZ53" s="429"/>
      <c r="DGA53" s="429"/>
      <c r="DGB53" s="429"/>
      <c r="DGC53" s="429"/>
      <c r="DGD53" s="429"/>
      <c r="DGE53" s="429"/>
      <c r="DGF53" s="429"/>
      <c r="DGG53" s="429"/>
      <c r="DGH53" s="429"/>
      <c r="DGI53" s="429"/>
      <c r="DGJ53" s="429"/>
      <c r="DGK53" s="429"/>
      <c r="DGL53" s="429"/>
      <c r="DGM53" s="429"/>
      <c r="DGN53" s="429"/>
      <c r="DGO53" s="429"/>
      <c r="DGP53" s="429"/>
      <c r="DGQ53" s="429"/>
      <c r="DGR53" s="429"/>
      <c r="DGS53" s="429"/>
      <c r="DGT53" s="429"/>
      <c r="DGU53" s="429"/>
      <c r="DGV53" s="429"/>
      <c r="DGW53" s="429"/>
      <c r="DGX53" s="429"/>
      <c r="DGY53" s="429"/>
      <c r="DGZ53" s="429"/>
      <c r="DHA53" s="429"/>
      <c r="DHB53" s="429"/>
      <c r="DHC53" s="429"/>
      <c r="DHD53" s="429"/>
      <c r="DHE53" s="429"/>
      <c r="DHF53" s="429"/>
      <c r="DHG53" s="429"/>
      <c r="DHH53" s="429"/>
      <c r="DHI53" s="429"/>
      <c r="DHJ53" s="429"/>
      <c r="DHK53" s="429"/>
      <c r="DHL53" s="429"/>
      <c r="DHM53" s="429"/>
      <c r="DHN53" s="429"/>
      <c r="DHO53" s="429"/>
      <c r="DHP53" s="429"/>
      <c r="DHQ53" s="429"/>
      <c r="DHR53" s="429"/>
      <c r="DHS53" s="429"/>
      <c r="DHT53" s="429"/>
      <c r="DHU53" s="429"/>
      <c r="DHV53" s="429"/>
      <c r="DHW53" s="429"/>
      <c r="DHX53" s="429"/>
      <c r="DHY53" s="429"/>
      <c r="DHZ53" s="429"/>
      <c r="DIA53" s="429"/>
      <c r="DIB53" s="429"/>
      <c r="DIC53" s="429"/>
      <c r="DID53" s="429"/>
      <c r="DIE53" s="429"/>
      <c r="DIF53" s="429"/>
      <c r="DIG53" s="429"/>
      <c r="DIH53" s="429"/>
      <c r="DII53" s="429"/>
      <c r="DIJ53" s="429"/>
      <c r="DIK53" s="429"/>
      <c r="DIL53" s="429"/>
      <c r="DIM53" s="429"/>
      <c r="DIN53" s="429"/>
      <c r="DIO53" s="429"/>
      <c r="DIP53" s="429"/>
      <c r="DIQ53" s="429"/>
      <c r="DIR53" s="429"/>
      <c r="DIS53" s="429"/>
      <c r="DIT53" s="429"/>
      <c r="DIU53" s="429"/>
      <c r="DIV53" s="429"/>
      <c r="DIW53" s="429"/>
      <c r="DIX53" s="429"/>
      <c r="DIY53" s="429"/>
      <c r="DIZ53" s="429"/>
      <c r="DJA53" s="429"/>
      <c r="DJB53" s="429"/>
      <c r="DJC53" s="429"/>
      <c r="DJD53" s="429"/>
      <c r="DJE53" s="429"/>
      <c r="DJF53" s="429"/>
      <c r="DJG53" s="429"/>
      <c r="DJH53" s="429"/>
      <c r="DJI53" s="429"/>
      <c r="DJJ53" s="429"/>
      <c r="DJK53" s="429"/>
      <c r="DJL53" s="429"/>
      <c r="DJM53" s="429"/>
      <c r="DJN53" s="429"/>
      <c r="DJO53" s="429"/>
      <c r="DJP53" s="429"/>
      <c r="DJQ53" s="429"/>
      <c r="DJR53" s="429"/>
      <c r="DJS53" s="429"/>
      <c r="DJT53" s="429"/>
      <c r="DJU53" s="429"/>
      <c r="DJV53" s="429"/>
      <c r="DJW53" s="429"/>
      <c r="DJX53" s="429"/>
      <c r="DJY53" s="429"/>
      <c r="DJZ53" s="429"/>
      <c r="DKA53" s="429"/>
      <c r="DKB53" s="429"/>
      <c r="DKC53" s="429"/>
      <c r="DKD53" s="429"/>
      <c r="DKE53" s="429"/>
      <c r="DKF53" s="429"/>
      <c r="DKG53" s="429"/>
      <c r="DKH53" s="429"/>
      <c r="DKI53" s="429"/>
      <c r="DKJ53" s="429"/>
      <c r="DKK53" s="429"/>
      <c r="DKL53" s="429"/>
      <c r="DKM53" s="429"/>
      <c r="DKN53" s="429"/>
      <c r="DKO53" s="429"/>
      <c r="DKP53" s="429"/>
      <c r="DKQ53" s="429"/>
      <c r="DKR53" s="429"/>
      <c r="DKS53" s="429"/>
      <c r="DKT53" s="429"/>
      <c r="DKU53" s="429"/>
      <c r="DKV53" s="429"/>
      <c r="DKW53" s="429"/>
      <c r="DKX53" s="429"/>
      <c r="DKY53" s="429"/>
      <c r="DKZ53" s="429"/>
      <c r="DLA53" s="429"/>
      <c r="DLB53" s="429"/>
      <c r="DLC53" s="429"/>
      <c r="DLD53" s="429"/>
      <c r="DLE53" s="429"/>
      <c r="DLF53" s="429"/>
      <c r="DLG53" s="429"/>
      <c r="DLH53" s="429"/>
      <c r="DLI53" s="429"/>
      <c r="DLJ53" s="429"/>
      <c r="DLK53" s="429"/>
      <c r="DLL53" s="429"/>
      <c r="DLM53" s="429"/>
      <c r="DLN53" s="429"/>
      <c r="DLO53" s="429"/>
      <c r="DLP53" s="429"/>
      <c r="DLQ53" s="429"/>
      <c r="DLR53" s="429"/>
      <c r="DLS53" s="429"/>
      <c r="DLT53" s="429"/>
      <c r="DLU53" s="429"/>
      <c r="DLV53" s="429"/>
      <c r="DLW53" s="429"/>
      <c r="DLX53" s="429"/>
      <c r="DLY53" s="429"/>
      <c r="DLZ53" s="429"/>
      <c r="DMA53" s="429"/>
      <c r="DMB53" s="429"/>
      <c r="DMC53" s="429"/>
      <c r="DMD53" s="429"/>
      <c r="DME53" s="429"/>
      <c r="DMF53" s="429"/>
      <c r="DMG53" s="429"/>
      <c r="DMH53" s="429"/>
      <c r="DMI53" s="429"/>
      <c r="DMJ53" s="429"/>
      <c r="DMK53" s="429"/>
      <c r="DML53" s="429"/>
      <c r="DMM53" s="429"/>
      <c r="DMN53" s="429"/>
      <c r="DMO53" s="429"/>
      <c r="DMP53" s="429"/>
      <c r="DMQ53" s="429"/>
      <c r="DMR53" s="429"/>
      <c r="DMS53" s="429"/>
      <c r="DMT53" s="429"/>
      <c r="DMU53" s="429"/>
      <c r="DMV53" s="429"/>
      <c r="DMW53" s="429"/>
      <c r="DMX53" s="429"/>
      <c r="DMY53" s="429"/>
      <c r="DMZ53" s="429"/>
      <c r="DNA53" s="429"/>
      <c r="DNB53" s="429"/>
      <c r="DNC53" s="429"/>
      <c r="DND53" s="429"/>
      <c r="DNE53" s="429"/>
      <c r="DNF53" s="429"/>
      <c r="DNG53" s="429"/>
      <c r="DNH53" s="429"/>
      <c r="DNI53" s="429"/>
      <c r="DNJ53" s="429"/>
      <c r="DNK53" s="429"/>
      <c r="DNL53" s="429"/>
      <c r="DNM53" s="429"/>
      <c r="DNN53" s="429"/>
      <c r="DNO53" s="429"/>
      <c r="DNP53" s="429"/>
      <c r="DNQ53" s="429"/>
      <c r="DNR53" s="429"/>
      <c r="DNS53" s="429"/>
      <c r="DNT53" s="429"/>
      <c r="DNU53" s="429"/>
      <c r="DNV53" s="429"/>
      <c r="DNW53" s="429"/>
      <c r="DNX53" s="429"/>
      <c r="DNY53" s="429"/>
      <c r="DNZ53" s="429"/>
      <c r="DOA53" s="429"/>
      <c r="DOB53" s="429"/>
      <c r="DOC53" s="429"/>
      <c r="DOD53" s="429"/>
      <c r="DOE53" s="429"/>
      <c r="DOF53" s="429"/>
      <c r="DOG53" s="429"/>
      <c r="DOH53" s="429"/>
      <c r="DOI53" s="429"/>
      <c r="DOJ53" s="429"/>
      <c r="DOK53" s="429"/>
      <c r="DOL53" s="429"/>
      <c r="DOM53" s="429"/>
      <c r="DON53" s="429"/>
      <c r="DOO53" s="429"/>
      <c r="DOP53" s="429"/>
      <c r="DOQ53" s="429"/>
      <c r="DOR53" s="429"/>
      <c r="DOS53" s="429"/>
      <c r="DOT53" s="429"/>
      <c r="DOU53" s="429"/>
      <c r="DOV53" s="429"/>
      <c r="DOW53" s="429"/>
      <c r="DOX53" s="429"/>
      <c r="DOY53" s="429"/>
      <c r="DOZ53" s="429"/>
      <c r="DPA53" s="429"/>
      <c r="DPB53" s="429"/>
      <c r="DPC53" s="429"/>
      <c r="DPD53" s="429"/>
      <c r="DPE53" s="429"/>
      <c r="DPF53" s="429"/>
      <c r="DPG53" s="429"/>
      <c r="DPH53" s="429"/>
      <c r="DPI53" s="429"/>
      <c r="DPJ53" s="429"/>
      <c r="DPK53" s="429"/>
      <c r="DPL53" s="429"/>
      <c r="DPM53" s="429"/>
      <c r="DPN53" s="429"/>
      <c r="DPO53" s="429"/>
      <c r="DPP53" s="429"/>
      <c r="DPQ53" s="429"/>
      <c r="DPR53" s="429"/>
      <c r="DPS53" s="429"/>
      <c r="DPT53" s="429"/>
      <c r="DPU53" s="429"/>
      <c r="DPV53" s="429"/>
      <c r="DPW53" s="429"/>
      <c r="DPX53" s="429"/>
      <c r="DPY53" s="429"/>
      <c r="DPZ53" s="429"/>
      <c r="DQA53" s="429"/>
      <c r="DQB53" s="429"/>
      <c r="DQC53" s="429"/>
      <c r="DQD53" s="429"/>
      <c r="DQE53" s="429"/>
      <c r="DQF53" s="429"/>
      <c r="DQG53" s="429"/>
      <c r="DQH53" s="429"/>
      <c r="DQI53" s="429"/>
      <c r="DQJ53" s="429"/>
      <c r="DQK53" s="429"/>
      <c r="DQL53" s="429"/>
      <c r="DQM53" s="429"/>
      <c r="DQN53" s="429"/>
      <c r="DQO53" s="429"/>
      <c r="DQP53" s="429"/>
      <c r="DQQ53" s="429"/>
      <c r="DQR53" s="429"/>
      <c r="DQS53" s="429"/>
      <c r="DQT53" s="429"/>
      <c r="DQU53" s="429"/>
      <c r="DQV53" s="429"/>
      <c r="DQW53" s="429"/>
      <c r="DQX53" s="429"/>
      <c r="DQY53" s="429"/>
      <c r="DQZ53" s="429"/>
      <c r="DRA53" s="429"/>
      <c r="DRB53" s="429"/>
      <c r="DRC53" s="429"/>
      <c r="DRD53" s="429"/>
      <c r="DRE53" s="429"/>
      <c r="DRF53" s="429"/>
      <c r="DRG53" s="429"/>
      <c r="DRH53" s="429"/>
      <c r="DRI53" s="429"/>
      <c r="DRJ53" s="429"/>
      <c r="DRK53" s="429"/>
      <c r="DRL53" s="429"/>
      <c r="DRM53" s="429"/>
      <c r="DRN53" s="429"/>
      <c r="DRO53" s="429"/>
      <c r="DRP53" s="429"/>
      <c r="DRQ53" s="429"/>
      <c r="DRR53" s="429"/>
      <c r="DRS53" s="429"/>
      <c r="DRT53" s="429"/>
      <c r="DRU53" s="429"/>
      <c r="DRV53" s="429"/>
      <c r="DRW53" s="429"/>
      <c r="DRX53" s="429"/>
      <c r="DRY53" s="429"/>
      <c r="DRZ53" s="429"/>
      <c r="DSA53" s="429"/>
      <c r="DSB53" s="429"/>
      <c r="DSC53" s="429"/>
      <c r="DSD53" s="429"/>
      <c r="DSE53" s="429"/>
      <c r="DSF53" s="429"/>
      <c r="DSG53" s="429"/>
      <c r="DSH53" s="429"/>
      <c r="DSI53" s="429"/>
      <c r="DSJ53" s="429"/>
      <c r="DSK53" s="429"/>
      <c r="DSL53" s="429"/>
      <c r="DSM53" s="429"/>
      <c r="DSN53" s="429"/>
      <c r="DSO53" s="429"/>
      <c r="DSP53" s="429"/>
      <c r="DSQ53" s="429"/>
      <c r="DSR53" s="429"/>
      <c r="DSS53" s="429"/>
      <c r="DST53" s="429"/>
      <c r="DSU53" s="429"/>
      <c r="DSV53" s="429"/>
      <c r="DSW53" s="429"/>
      <c r="DSX53" s="429"/>
      <c r="DSY53" s="429"/>
      <c r="DSZ53" s="429"/>
      <c r="DTA53" s="429"/>
      <c r="DTB53" s="429"/>
      <c r="DTC53" s="429"/>
      <c r="DTD53" s="429"/>
      <c r="DTE53" s="429"/>
      <c r="DTF53" s="429"/>
      <c r="DTG53" s="429"/>
      <c r="DTH53" s="429"/>
      <c r="DTI53" s="429"/>
      <c r="DTJ53" s="429"/>
      <c r="DTK53" s="429"/>
      <c r="DTL53" s="429"/>
      <c r="DTM53" s="429"/>
      <c r="DTN53" s="429"/>
      <c r="DTO53" s="429"/>
      <c r="DTP53" s="429"/>
      <c r="DTQ53" s="429"/>
      <c r="DTR53" s="429"/>
      <c r="DTS53" s="429"/>
      <c r="DTT53" s="429"/>
      <c r="DTU53" s="429"/>
      <c r="DTV53" s="429"/>
      <c r="DTW53" s="429"/>
      <c r="DTX53" s="429"/>
      <c r="DTY53" s="429"/>
      <c r="DTZ53" s="429"/>
      <c r="DUA53" s="429"/>
      <c r="DUB53" s="429"/>
      <c r="DUC53" s="429"/>
      <c r="DUD53" s="429"/>
      <c r="DUE53" s="429"/>
      <c r="DUF53" s="429"/>
      <c r="DUG53" s="429"/>
      <c r="DUH53" s="429"/>
      <c r="DUI53" s="429"/>
      <c r="DUJ53" s="429"/>
      <c r="DUK53" s="429"/>
      <c r="DUL53" s="429"/>
      <c r="DUM53" s="429"/>
      <c r="DUN53" s="429"/>
      <c r="DUO53" s="429"/>
      <c r="DUP53" s="429"/>
      <c r="DUQ53" s="429"/>
      <c r="DUR53" s="429"/>
      <c r="DUS53" s="429"/>
      <c r="DUT53" s="429"/>
      <c r="DUU53" s="429"/>
      <c r="DUV53" s="429"/>
      <c r="DUW53" s="429"/>
      <c r="DUX53" s="429"/>
      <c r="DUY53" s="429"/>
      <c r="DUZ53" s="429"/>
      <c r="DVA53" s="429"/>
      <c r="DVB53" s="429"/>
      <c r="DVC53" s="429"/>
      <c r="DVD53" s="429"/>
      <c r="DVE53" s="429"/>
      <c r="DVF53" s="429"/>
      <c r="DVG53" s="429"/>
      <c r="DVH53" s="429"/>
      <c r="DVI53" s="429"/>
      <c r="DVJ53" s="429"/>
      <c r="DVK53" s="429"/>
      <c r="DVL53" s="429"/>
      <c r="DVM53" s="429"/>
      <c r="DVN53" s="429"/>
      <c r="DVO53" s="429"/>
      <c r="DVP53" s="429"/>
      <c r="DVQ53" s="429"/>
      <c r="DVR53" s="429"/>
      <c r="DVS53" s="429"/>
      <c r="DVT53" s="429"/>
      <c r="DVU53" s="429"/>
      <c r="DVV53" s="429"/>
      <c r="DVW53" s="429"/>
      <c r="DVX53" s="429"/>
      <c r="DVY53" s="429"/>
      <c r="DVZ53" s="429"/>
      <c r="DWA53" s="429"/>
      <c r="DWB53" s="429"/>
      <c r="DWC53" s="429"/>
      <c r="DWD53" s="429"/>
      <c r="DWE53" s="429"/>
      <c r="DWF53" s="429"/>
      <c r="DWG53" s="429"/>
      <c r="DWH53" s="429"/>
      <c r="DWI53" s="429"/>
      <c r="DWJ53" s="429"/>
      <c r="DWK53" s="429"/>
      <c r="DWL53" s="429"/>
      <c r="DWM53" s="429"/>
      <c r="DWN53" s="429"/>
      <c r="DWO53" s="429"/>
      <c r="DWP53" s="429"/>
      <c r="DWQ53" s="429"/>
      <c r="DWR53" s="429"/>
      <c r="DWS53" s="429"/>
      <c r="DWT53" s="429"/>
      <c r="DWU53" s="429"/>
      <c r="DWV53" s="429"/>
      <c r="DWW53" s="429"/>
      <c r="DWX53" s="429"/>
      <c r="DWY53" s="429"/>
      <c r="DWZ53" s="429"/>
      <c r="DXA53" s="429"/>
      <c r="DXB53" s="429"/>
      <c r="DXC53" s="429"/>
      <c r="DXD53" s="429"/>
      <c r="DXE53" s="429"/>
      <c r="DXF53" s="429"/>
      <c r="DXG53" s="429"/>
      <c r="DXH53" s="429"/>
      <c r="DXI53" s="429"/>
      <c r="DXJ53" s="429"/>
      <c r="DXK53" s="429"/>
      <c r="DXL53" s="429"/>
      <c r="DXM53" s="429"/>
      <c r="DXN53" s="429"/>
      <c r="DXO53" s="429"/>
      <c r="DXP53" s="429"/>
      <c r="DXQ53" s="429"/>
      <c r="DXR53" s="429"/>
      <c r="DXS53" s="429"/>
      <c r="DXT53" s="429"/>
      <c r="DXU53" s="429"/>
      <c r="DXV53" s="429"/>
      <c r="DXW53" s="429"/>
      <c r="DXX53" s="429"/>
      <c r="DXY53" s="429"/>
      <c r="DXZ53" s="429"/>
      <c r="DYA53" s="429"/>
      <c r="DYB53" s="429"/>
      <c r="DYC53" s="429"/>
      <c r="DYD53" s="429"/>
      <c r="DYE53" s="429"/>
      <c r="DYF53" s="429"/>
      <c r="DYG53" s="429"/>
      <c r="DYH53" s="429"/>
      <c r="DYI53" s="429"/>
      <c r="DYJ53" s="429"/>
      <c r="DYK53" s="429"/>
      <c r="DYL53" s="429"/>
      <c r="DYM53" s="429"/>
      <c r="DYN53" s="429"/>
      <c r="DYO53" s="429"/>
      <c r="DYP53" s="429"/>
      <c r="DYQ53" s="429"/>
      <c r="DYR53" s="429"/>
      <c r="DYS53" s="429"/>
      <c r="DYT53" s="429"/>
      <c r="DYU53" s="429"/>
      <c r="DYV53" s="429"/>
      <c r="DYW53" s="429"/>
      <c r="DYX53" s="429"/>
      <c r="DYY53" s="429"/>
      <c r="DYZ53" s="429"/>
      <c r="DZA53" s="429"/>
      <c r="DZB53" s="429"/>
      <c r="DZC53" s="429"/>
      <c r="DZD53" s="429"/>
      <c r="DZE53" s="429"/>
      <c r="DZF53" s="429"/>
      <c r="DZG53" s="429"/>
      <c r="DZH53" s="429"/>
      <c r="DZI53" s="429"/>
      <c r="DZJ53" s="429"/>
      <c r="DZK53" s="429"/>
      <c r="DZL53" s="429"/>
      <c r="DZM53" s="429"/>
      <c r="DZN53" s="429"/>
      <c r="DZO53" s="429"/>
      <c r="DZP53" s="429"/>
      <c r="DZQ53" s="429"/>
      <c r="DZR53" s="429"/>
      <c r="DZS53" s="429"/>
      <c r="DZT53" s="429"/>
      <c r="DZU53" s="429"/>
      <c r="DZV53" s="429"/>
      <c r="DZW53" s="429"/>
      <c r="DZX53" s="429"/>
      <c r="DZY53" s="429"/>
      <c r="DZZ53" s="429"/>
      <c r="EAA53" s="429"/>
      <c r="EAB53" s="429"/>
      <c r="EAC53" s="429"/>
      <c r="EAD53" s="429"/>
      <c r="EAE53" s="429"/>
      <c r="EAF53" s="429"/>
      <c r="EAG53" s="429"/>
      <c r="EAH53" s="429"/>
      <c r="EAI53" s="429"/>
      <c r="EAJ53" s="429"/>
      <c r="EAK53" s="429"/>
      <c r="EAL53" s="429"/>
      <c r="EAM53" s="429"/>
      <c r="EAN53" s="429"/>
      <c r="EAO53" s="429"/>
      <c r="EAP53" s="429"/>
      <c r="EAQ53" s="429"/>
      <c r="EAR53" s="429"/>
      <c r="EAS53" s="429"/>
      <c r="EAT53" s="429"/>
      <c r="EAU53" s="429"/>
      <c r="EAV53" s="429"/>
      <c r="EAW53" s="429"/>
      <c r="EAX53" s="429"/>
      <c r="EAY53" s="429"/>
      <c r="EAZ53" s="429"/>
      <c r="EBA53" s="429"/>
      <c r="EBB53" s="429"/>
      <c r="EBC53" s="429"/>
      <c r="EBD53" s="429"/>
      <c r="EBE53" s="429"/>
      <c r="EBF53" s="429"/>
      <c r="EBG53" s="429"/>
      <c r="EBH53" s="429"/>
      <c r="EBI53" s="429"/>
      <c r="EBJ53" s="429"/>
      <c r="EBK53" s="429"/>
      <c r="EBL53" s="429"/>
      <c r="EBM53" s="429"/>
      <c r="EBN53" s="429"/>
      <c r="EBO53" s="429"/>
      <c r="EBP53" s="429"/>
      <c r="EBQ53" s="429"/>
      <c r="EBR53" s="429"/>
      <c r="EBS53" s="429"/>
      <c r="EBT53" s="429"/>
      <c r="EBU53" s="429"/>
      <c r="EBV53" s="429"/>
      <c r="EBW53" s="429"/>
      <c r="EBX53" s="429"/>
      <c r="EBY53" s="429"/>
      <c r="EBZ53" s="429"/>
      <c r="ECA53" s="429"/>
      <c r="ECB53" s="429"/>
      <c r="ECC53" s="429"/>
      <c r="ECD53" s="429"/>
      <c r="ECE53" s="429"/>
      <c r="ECF53" s="429"/>
      <c r="ECG53" s="429"/>
      <c r="ECH53" s="429"/>
      <c r="ECI53" s="429"/>
      <c r="ECJ53" s="429"/>
      <c r="ECK53" s="429"/>
      <c r="ECL53" s="429"/>
      <c r="ECM53" s="429"/>
      <c r="ECN53" s="429"/>
      <c r="ECO53" s="429"/>
      <c r="ECP53" s="429"/>
      <c r="ECQ53" s="429"/>
      <c r="ECR53" s="429"/>
      <c r="ECS53" s="429"/>
      <c r="ECT53" s="429"/>
      <c r="ECU53" s="429"/>
      <c r="ECV53" s="429"/>
      <c r="ECW53" s="429"/>
      <c r="ECX53" s="429"/>
      <c r="ECY53" s="429"/>
      <c r="ECZ53" s="429"/>
      <c r="EDA53" s="429"/>
      <c r="EDB53" s="429"/>
      <c r="EDC53" s="429"/>
      <c r="EDD53" s="429"/>
      <c r="EDE53" s="429"/>
      <c r="EDF53" s="429"/>
      <c r="EDG53" s="429"/>
      <c r="EDH53" s="429"/>
      <c r="EDI53" s="429"/>
      <c r="EDJ53" s="429"/>
      <c r="EDK53" s="429"/>
      <c r="EDL53" s="429"/>
      <c r="EDM53" s="429"/>
      <c r="EDN53" s="429"/>
      <c r="EDO53" s="429"/>
      <c r="EDP53" s="429"/>
      <c r="EDQ53" s="429"/>
      <c r="EDR53" s="429"/>
      <c r="EDS53" s="429"/>
      <c r="EDT53" s="429"/>
      <c r="EDU53" s="429"/>
      <c r="EDV53" s="429"/>
      <c r="EDW53" s="429"/>
      <c r="EDX53" s="429"/>
      <c r="EDY53" s="429"/>
      <c r="EDZ53" s="429"/>
      <c r="EEA53" s="429"/>
      <c r="EEB53" s="429"/>
      <c r="EEC53" s="429"/>
      <c r="EED53" s="429"/>
      <c r="EEE53" s="429"/>
      <c r="EEF53" s="429"/>
      <c r="EEG53" s="429"/>
      <c r="EEH53" s="429"/>
      <c r="EEI53" s="429"/>
      <c r="EEJ53" s="429"/>
      <c r="EEK53" s="429"/>
      <c r="EEL53" s="429"/>
      <c r="EEM53" s="429"/>
      <c r="EEN53" s="429"/>
      <c r="EEO53" s="429"/>
      <c r="EEP53" s="429"/>
      <c r="EEQ53" s="429"/>
      <c r="EER53" s="429"/>
      <c r="EES53" s="429"/>
      <c r="EET53" s="429"/>
      <c r="EEU53" s="429"/>
      <c r="EEV53" s="429"/>
      <c r="EEW53" s="429"/>
      <c r="EEX53" s="429"/>
      <c r="EEY53" s="429"/>
      <c r="EEZ53" s="429"/>
      <c r="EFA53" s="429"/>
      <c r="EFB53" s="429"/>
      <c r="EFC53" s="429"/>
      <c r="EFD53" s="429"/>
      <c r="EFE53" s="429"/>
      <c r="EFF53" s="429"/>
      <c r="EFG53" s="429"/>
      <c r="EFH53" s="429"/>
      <c r="EFI53" s="429"/>
      <c r="EFJ53" s="429"/>
      <c r="EFK53" s="429"/>
      <c r="EFL53" s="429"/>
      <c r="EFM53" s="429"/>
      <c r="EFN53" s="429"/>
      <c r="EFO53" s="429"/>
      <c r="EFP53" s="429"/>
      <c r="EFQ53" s="429"/>
      <c r="EFR53" s="429"/>
      <c r="EFS53" s="429"/>
      <c r="EFT53" s="429"/>
      <c r="EFU53" s="429"/>
      <c r="EFV53" s="429"/>
      <c r="EFW53" s="429"/>
      <c r="EFX53" s="429"/>
      <c r="EFY53" s="429"/>
      <c r="EFZ53" s="429"/>
      <c r="EGA53" s="429"/>
      <c r="EGB53" s="429"/>
      <c r="EGC53" s="429"/>
      <c r="EGD53" s="429"/>
      <c r="EGE53" s="429"/>
      <c r="EGF53" s="429"/>
      <c r="EGG53" s="429"/>
      <c r="EGH53" s="429"/>
      <c r="EGI53" s="429"/>
      <c r="EGJ53" s="429"/>
      <c r="EGK53" s="429"/>
      <c r="EGL53" s="429"/>
      <c r="EGM53" s="429"/>
      <c r="EGN53" s="429"/>
      <c r="EGO53" s="429"/>
      <c r="EGP53" s="429"/>
      <c r="EGQ53" s="429"/>
      <c r="EGR53" s="429"/>
      <c r="EGS53" s="429"/>
      <c r="EGT53" s="429"/>
      <c r="EGU53" s="429"/>
      <c r="EGV53" s="429"/>
      <c r="EGW53" s="429"/>
      <c r="EGX53" s="429"/>
      <c r="EGY53" s="429"/>
      <c r="EGZ53" s="429"/>
      <c r="EHA53" s="429"/>
      <c r="EHB53" s="429"/>
      <c r="EHC53" s="429"/>
      <c r="EHD53" s="429"/>
      <c r="EHE53" s="429"/>
      <c r="EHF53" s="429"/>
      <c r="EHG53" s="429"/>
      <c r="EHH53" s="429"/>
      <c r="EHI53" s="429"/>
      <c r="EHJ53" s="429"/>
      <c r="EHK53" s="429"/>
      <c r="EHL53" s="429"/>
      <c r="EHM53" s="429"/>
      <c r="EHN53" s="429"/>
      <c r="EHO53" s="429"/>
      <c r="EHP53" s="429"/>
      <c r="EHQ53" s="429"/>
      <c r="EHR53" s="429"/>
      <c r="EHS53" s="429"/>
      <c r="EHT53" s="429"/>
      <c r="EHU53" s="429"/>
      <c r="EHV53" s="429"/>
      <c r="EHW53" s="429"/>
      <c r="EHX53" s="429"/>
      <c r="EHY53" s="429"/>
      <c r="EHZ53" s="429"/>
      <c r="EIA53" s="429"/>
      <c r="EIB53" s="429"/>
      <c r="EIC53" s="429"/>
      <c r="EID53" s="429"/>
      <c r="EIE53" s="429"/>
      <c r="EIF53" s="429"/>
      <c r="EIG53" s="429"/>
      <c r="EIH53" s="429"/>
      <c r="EII53" s="429"/>
      <c r="EIJ53" s="429"/>
      <c r="EIK53" s="429"/>
      <c r="EIL53" s="429"/>
      <c r="EIM53" s="429"/>
      <c r="EIN53" s="429"/>
      <c r="EIO53" s="429"/>
      <c r="EIP53" s="429"/>
      <c r="EIQ53" s="429"/>
      <c r="EIR53" s="429"/>
      <c r="EIS53" s="429"/>
      <c r="EIT53" s="429"/>
      <c r="EIU53" s="429"/>
      <c r="EIV53" s="429"/>
      <c r="EIW53" s="429"/>
      <c r="EIX53" s="429"/>
      <c r="EIY53" s="429"/>
      <c r="EIZ53" s="429"/>
      <c r="EJA53" s="429"/>
      <c r="EJB53" s="429"/>
      <c r="EJC53" s="429"/>
      <c r="EJD53" s="429"/>
      <c r="EJE53" s="429"/>
      <c r="EJF53" s="429"/>
      <c r="EJG53" s="429"/>
      <c r="EJH53" s="429"/>
      <c r="EJI53" s="429"/>
      <c r="EJJ53" s="429"/>
      <c r="EJK53" s="429"/>
      <c r="EJL53" s="429"/>
      <c r="EJM53" s="429"/>
      <c r="EJN53" s="429"/>
      <c r="EJO53" s="429"/>
      <c r="EJP53" s="429"/>
      <c r="EJQ53" s="429"/>
      <c r="EJR53" s="429"/>
      <c r="EJS53" s="429"/>
      <c r="EJT53" s="429"/>
      <c r="EJU53" s="429"/>
      <c r="EJV53" s="429"/>
      <c r="EJW53" s="429"/>
      <c r="EJX53" s="429"/>
      <c r="EJY53" s="429"/>
      <c r="EJZ53" s="429"/>
      <c r="EKA53" s="429"/>
      <c r="EKB53" s="429"/>
      <c r="EKC53" s="429"/>
      <c r="EKD53" s="429"/>
      <c r="EKE53" s="429"/>
      <c r="EKF53" s="429"/>
      <c r="EKG53" s="429"/>
      <c r="EKH53" s="429"/>
      <c r="EKI53" s="429"/>
      <c r="EKJ53" s="429"/>
      <c r="EKK53" s="429"/>
      <c r="EKL53" s="429"/>
      <c r="EKM53" s="429"/>
      <c r="EKN53" s="429"/>
      <c r="EKO53" s="429"/>
      <c r="EKP53" s="429"/>
      <c r="EKQ53" s="429"/>
      <c r="EKR53" s="429"/>
      <c r="EKS53" s="429"/>
      <c r="EKT53" s="429"/>
      <c r="EKU53" s="429"/>
      <c r="EKV53" s="429"/>
      <c r="EKW53" s="429"/>
      <c r="EKX53" s="429"/>
      <c r="EKY53" s="429"/>
      <c r="EKZ53" s="429"/>
      <c r="ELA53" s="429"/>
      <c r="ELB53" s="429"/>
      <c r="ELC53" s="429"/>
      <c r="ELD53" s="429"/>
      <c r="ELE53" s="429"/>
      <c r="ELF53" s="429"/>
      <c r="ELG53" s="429"/>
      <c r="ELH53" s="429"/>
      <c r="ELI53" s="429"/>
      <c r="ELJ53" s="429"/>
      <c r="ELK53" s="429"/>
      <c r="ELL53" s="429"/>
      <c r="ELM53" s="429"/>
      <c r="ELN53" s="429"/>
      <c r="ELO53" s="429"/>
      <c r="ELP53" s="429"/>
      <c r="ELQ53" s="429"/>
      <c r="ELR53" s="429"/>
      <c r="ELS53" s="429"/>
      <c r="ELT53" s="429"/>
      <c r="ELU53" s="429"/>
      <c r="ELV53" s="429"/>
      <c r="ELW53" s="429"/>
      <c r="ELX53" s="429"/>
      <c r="ELY53" s="429"/>
      <c r="ELZ53" s="429"/>
      <c r="EMA53" s="429"/>
      <c r="EMB53" s="429"/>
      <c r="EMC53" s="429"/>
      <c r="EMD53" s="429"/>
      <c r="EME53" s="429"/>
      <c r="EMF53" s="429"/>
      <c r="EMG53" s="429"/>
      <c r="EMH53" s="429"/>
      <c r="EMI53" s="429"/>
      <c r="EMJ53" s="429"/>
      <c r="EMK53" s="429"/>
      <c r="EML53" s="429"/>
      <c r="EMM53" s="429"/>
      <c r="EMN53" s="429"/>
      <c r="EMO53" s="429"/>
      <c r="EMP53" s="429"/>
      <c r="EMQ53" s="429"/>
      <c r="EMR53" s="429"/>
      <c r="EMS53" s="429"/>
      <c r="EMT53" s="429"/>
      <c r="EMU53" s="429"/>
      <c r="EMV53" s="429"/>
      <c r="EMW53" s="429"/>
      <c r="EMX53" s="429"/>
      <c r="EMY53" s="429"/>
      <c r="EMZ53" s="429"/>
      <c r="ENA53" s="429"/>
      <c r="ENB53" s="429"/>
      <c r="ENC53" s="429"/>
      <c r="END53" s="429"/>
      <c r="ENE53" s="429"/>
      <c r="ENF53" s="429"/>
      <c r="ENG53" s="429"/>
      <c r="ENH53" s="429"/>
      <c r="ENI53" s="429"/>
      <c r="ENJ53" s="429"/>
      <c r="ENK53" s="429"/>
      <c r="ENL53" s="429"/>
      <c r="ENM53" s="429"/>
      <c r="ENN53" s="429"/>
      <c r="ENO53" s="429"/>
      <c r="ENP53" s="429"/>
      <c r="ENQ53" s="429"/>
      <c r="ENR53" s="429"/>
      <c r="ENS53" s="429"/>
      <c r="ENT53" s="429"/>
      <c r="ENU53" s="429"/>
      <c r="ENV53" s="429"/>
      <c r="ENW53" s="429"/>
      <c r="ENX53" s="429"/>
      <c r="ENY53" s="429"/>
      <c r="ENZ53" s="429"/>
      <c r="EOA53" s="429"/>
      <c r="EOB53" s="429"/>
      <c r="EOC53" s="429"/>
      <c r="EOD53" s="429"/>
      <c r="EOE53" s="429"/>
      <c r="EOF53" s="429"/>
      <c r="EOG53" s="429"/>
      <c r="EOH53" s="429"/>
      <c r="EOI53" s="429"/>
      <c r="EOJ53" s="429"/>
      <c r="EOK53" s="429"/>
      <c r="EOL53" s="429"/>
      <c r="EOM53" s="429"/>
      <c r="EON53" s="429"/>
      <c r="EOO53" s="429"/>
      <c r="EOP53" s="429"/>
      <c r="EOQ53" s="429"/>
      <c r="EOR53" s="429"/>
      <c r="EOS53" s="429"/>
      <c r="EOT53" s="429"/>
      <c r="EOU53" s="429"/>
      <c r="EOV53" s="429"/>
      <c r="EOW53" s="429"/>
      <c r="EOX53" s="429"/>
      <c r="EOY53" s="429"/>
      <c r="EOZ53" s="429"/>
      <c r="EPA53" s="429"/>
      <c r="EPB53" s="429"/>
      <c r="EPC53" s="429"/>
      <c r="EPD53" s="429"/>
      <c r="EPE53" s="429"/>
      <c r="EPF53" s="429"/>
      <c r="EPG53" s="429"/>
      <c r="EPH53" s="429"/>
      <c r="EPI53" s="429"/>
      <c r="EPJ53" s="429"/>
      <c r="EPK53" s="429"/>
      <c r="EPL53" s="429"/>
      <c r="EPM53" s="429"/>
      <c r="EPN53" s="429"/>
      <c r="EPO53" s="429"/>
      <c r="EPP53" s="429"/>
      <c r="EPQ53" s="429"/>
      <c r="EPR53" s="429"/>
      <c r="EPS53" s="429"/>
      <c r="EPT53" s="429"/>
      <c r="EPU53" s="429"/>
      <c r="EPV53" s="429"/>
      <c r="EPW53" s="429"/>
      <c r="EPX53" s="429"/>
      <c r="EPY53" s="429"/>
      <c r="EPZ53" s="429"/>
      <c r="EQA53" s="429"/>
      <c r="EQB53" s="429"/>
      <c r="EQC53" s="429"/>
      <c r="EQD53" s="429"/>
      <c r="EQE53" s="429"/>
      <c r="EQF53" s="429"/>
      <c r="EQG53" s="429"/>
      <c r="EQH53" s="429"/>
      <c r="EQI53" s="429"/>
      <c r="EQJ53" s="429"/>
      <c r="EQK53" s="429"/>
      <c r="EQL53" s="429"/>
      <c r="EQM53" s="429"/>
      <c r="EQN53" s="429"/>
      <c r="EQO53" s="429"/>
      <c r="EQP53" s="429"/>
      <c r="EQQ53" s="429"/>
      <c r="EQR53" s="429"/>
      <c r="EQS53" s="429"/>
      <c r="EQT53" s="429"/>
      <c r="EQU53" s="429"/>
      <c r="EQV53" s="429"/>
      <c r="EQW53" s="429"/>
      <c r="EQX53" s="429"/>
      <c r="EQY53" s="429"/>
      <c r="EQZ53" s="429"/>
      <c r="ERA53" s="429"/>
      <c r="ERB53" s="429"/>
      <c r="ERC53" s="429"/>
      <c r="ERD53" s="429"/>
      <c r="ERE53" s="429"/>
      <c r="ERF53" s="429"/>
      <c r="ERG53" s="429"/>
      <c r="ERH53" s="429"/>
      <c r="ERI53" s="429"/>
      <c r="ERJ53" s="429"/>
      <c r="ERK53" s="429"/>
      <c r="ERL53" s="429"/>
      <c r="ERM53" s="429"/>
      <c r="ERN53" s="429"/>
      <c r="ERO53" s="429"/>
      <c r="ERP53" s="429"/>
      <c r="ERQ53" s="429"/>
      <c r="ERR53" s="429"/>
      <c r="ERS53" s="429"/>
      <c r="ERT53" s="429"/>
      <c r="ERU53" s="429"/>
      <c r="ERV53" s="429"/>
      <c r="ERW53" s="429"/>
      <c r="ERX53" s="429"/>
      <c r="ERY53" s="429"/>
      <c r="ERZ53" s="429"/>
      <c r="ESA53" s="429"/>
      <c r="ESB53" s="429"/>
      <c r="ESC53" s="429"/>
      <c r="ESD53" s="429"/>
      <c r="ESE53" s="429"/>
      <c r="ESF53" s="429"/>
      <c r="ESG53" s="429"/>
      <c r="ESH53" s="429"/>
      <c r="ESI53" s="429"/>
      <c r="ESJ53" s="429"/>
      <c r="ESK53" s="429"/>
      <c r="ESL53" s="429"/>
      <c r="ESM53" s="429"/>
      <c r="ESN53" s="429"/>
      <c r="ESO53" s="429"/>
      <c r="ESP53" s="429"/>
      <c r="ESQ53" s="429"/>
      <c r="ESR53" s="429"/>
      <c r="ESS53" s="429"/>
      <c r="EST53" s="429"/>
      <c r="ESU53" s="429"/>
      <c r="ESV53" s="429"/>
      <c r="ESW53" s="429"/>
      <c r="ESX53" s="429"/>
      <c r="ESY53" s="429"/>
      <c r="ESZ53" s="429"/>
      <c r="ETA53" s="429"/>
      <c r="ETB53" s="429"/>
      <c r="ETC53" s="429"/>
      <c r="ETD53" s="429"/>
      <c r="ETE53" s="429"/>
      <c r="ETF53" s="429"/>
      <c r="ETG53" s="429"/>
      <c r="ETH53" s="429"/>
      <c r="ETI53" s="429"/>
      <c r="ETJ53" s="429"/>
      <c r="ETK53" s="429"/>
      <c r="ETL53" s="429"/>
      <c r="ETM53" s="429"/>
      <c r="ETN53" s="429"/>
      <c r="ETO53" s="429"/>
      <c r="ETP53" s="429"/>
      <c r="ETQ53" s="429"/>
      <c r="ETR53" s="429"/>
      <c r="ETS53" s="429"/>
      <c r="ETT53" s="429"/>
      <c r="ETU53" s="429"/>
      <c r="ETV53" s="429"/>
      <c r="ETW53" s="429"/>
      <c r="ETX53" s="429"/>
      <c r="ETY53" s="429"/>
      <c r="ETZ53" s="429"/>
      <c r="EUA53" s="429"/>
      <c r="EUB53" s="429"/>
      <c r="EUC53" s="429"/>
      <c r="EUD53" s="429"/>
      <c r="EUE53" s="429"/>
      <c r="EUF53" s="429"/>
      <c r="EUG53" s="429"/>
      <c r="EUH53" s="429"/>
      <c r="EUI53" s="429"/>
      <c r="EUJ53" s="429"/>
      <c r="EUK53" s="429"/>
      <c r="EUL53" s="429"/>
      <c r="EUM53" s="429"/>
      <c r="EUN53" s="429"/>
      <c r="EUO53" s="429"/>
      <c r="EUP53" s="429"/>
      <c r="EUQ53" s="429"/>
      <c r="EUR53" s="429"/>
      <c r="EUS53" s="429"/>
      <c r="EUT53" s="429"/>
      <c r="EUU53" s="429"/>
      <c r="EUV53" s="429"/>
      <c r="EUW53" s="429"/>
      <c r="EUX53" s="429"/>
      <c r="EUY53" s="429"/>
      <c r="EUZ53" s="429"/>
      <c r="EVA53" s="429"/>
      <c r="EVB53" s="429"/>
      <c r="EVC53" s="429"/>
      <c r="EVD53" s="429"/>
      <c r="EVE53" s="429"/>
      <c r="EVF53" s="429"/>
      <c r="EVG53" s="429"/>
      <c r="EVH53" s="429"/>
      <c r="EVI53" s="429"/>
      <c r="EVJ53" s="429"/>
      <c r="EVK53" s="429"/>
      <c r="EVL53" s="429"/>
      <c r="EVM53" s="429"/>
      <c r="EVN53" s="429"/>
      <c r="EVO53" s="429"/>
      <c r="EVP53" s="429"/>
      <c r="EVQ53" s="429"/>
      <c r="EVR53" s="429"/>
      <c r="EVS53" s="429"/>
      <c r="EVT53" s="429"/>
      <c r="EVU53" s="429"/>
      <c r="EVV53" s="429"/>
      <c r="EVW53" s="429"/>
      <c r="EVX53" s="429"/>
      <c r="EVY53" s="429"/>
      <c r="EVZ53" s="429"/>
      <c r="EWA53" s="429"/>
      <c r="EWB53" s="429"/>
      <c r="EWC53" s="429"/>
      <c r="EWD53" s="429"/>
      <c r="EWE53" s="429"/>
      <c r="EWF53" s="429"/>
      <c r="EWG53" s="429"/>
      <c r="EWH53" s="429"/>
      <c r="EWI53" s="429"/>
      <c r="EWJ53" s="429"/>
      <c r="EWK53" s="429"/>
      <c r="EWL53" s="429"/>
      <c r="EWM53" s="429"/>
      <c r="EWN53" s="429"/>
      <c r="EWO53" s="429"/>
      <c r="EWP53" s="429"/>
      <c r="EWQ53" s="429"/>
      <c r="EWR53" s="429"/>
      <c r="EWS53" s="429"/>
      <c r="EWT53" s="429"/>
      <c r="EWU53" s="429"/>
      <c r="EWV53" s="429"/>
      <c r="EWW53" s="429"/>
      <c r="EWX53" s="429"/>
      <c r="EWY53" s="429"/>
      <c r="EWZ53" s="429"/>
      <c r="EXA53" s="429"/>
      <c r="EXB53" s="429"/>
      <c r="EXC53" s="429"/>
      <c r="EXD53" s="429"/>
      <c r="EXE53" s="429"/>
      <c r="EXF53" s="429"/>
      <c r="EXG53" s="429"/>
      <c r="EXH53" s="429"/>
      <c r="EXI53" s="429"/>
      <c r="EXJ53" s="429"/>
      <c r="EXK53" s="429"/>
      <c r="EXL53" s="429"/>
      <c r="EXM53" s="429"/>
      <c r="EXN53" s="429"/>
      <c r="EXO53" s="429"/>
      <c r="EXP53" s="429"/>
      <c r="EXQ53" s="429"/>
      <c r="EXR53" s="429"/>
      <c r="EXS53" s="429"/>
      <c r="EXT53" s="429"/>
      <c r="EXU53" s="429"/>
      <c r="EXV53" s="429"/>
      <c r="EXW53" s="429"/>
      <c r="EXX53" s="429"/>
      <c r="EXY53" s="429"/>
      <c r="EXZ53" s="429"/>
      <c r="EYA53" s="429"/>
      <c r="EYB53" s="429"/>
      <c r="EYC53" s="429"/>
      <c r="EYD53" s="429"/>
      <c r="EYE53" s="429"/>
      <c r="EYF53" s="429"/>
      <c r="EYG53" s="429"/>
      <c r="EYH53" s="429"/>
      <c r="EYI53" s="429"/>
      <c r="EYJ53" s="429"/>
      <c r="EYK53" s="429"/>
      <c r="EYL53" s="429"/>
      <c r="EYM53" s="429"/>
      <c r="EYN53" s="429"/>
      <c r="EYO53" s="429"/>
      <c r="EYP53" s="429"/>
      <c r="EYQ53" s="429"/>
      <c r="EYR53" s="429"/>
      <c r="EYS53" s="429"/>
      <c r="EYT53" s="429"/>
      <c r="EYU53" s="429"/>
      <c r="EYV53" s="429"/>
      <c r="EYW53" s="429"/>
      <c r="EYX53" s="429"/>
      <c r="EYY53" s="429"/>
      <c r="EYZ53" s="429"/>
      <c r="EZA53" s="429"/>
      <c r="EZB53" s="429"/>
      <c r="EZC53" s="429"/>
      <c r="EZD53" s="429"/>
      <c r="EZE53" s="429"/>
      <c r="EZF53" s="429"/>
      <c r="EZG53" s="429"/>
      <c r="EZH53" s="429"/>
      <c r="EZI53" s="429"/>
      <c r="EZJ53" s="429"/>
      <c r="EZK53" s="429"/>
      <c r="EZL53" s="429"/>
      <c r="EZM53" s="429"/>
      <c r="EZN53" s="429"/>
      <c r="EZO53" s="429"/>
      <c r="EZP53" s="429"/>
      <c r="EZQ53" s="429"/>
      <c r="EZR53" s="429"/>
      <c r="EZS53" s="429"/>
      <c r="EZT53" s="429"/>
      <c r="EZU53" s="429"/>
      <c r="EZV53" s="429"/>
      <c r="EZW53" s="429"/>
      <c r="EZX53" s="429"/>
      <c r="EZY53" s="429"/>
      <c r="EZZ53" s="429"/>
      <c r="FAA53" s="429"/>
      <c r="FAB53" s="429"/>
      <c r="FAC53" s="429"/>
      <c r="FAD53" s="429"/>
      <c r="FAE53" s="429"/>
      <c r="FAF53" s="429"/>
      <c r="FAG53" s="429"/>
      <c r="FAH53" s="429"/>
      <c r="FAI53" s="429"/>
      <c r="FAJ53" s="429"/>
      <c r="FAK53" s="429"/>
      <c r="FAL53" s="429"/>
      <c r="FAM53" s="429"/>
      <c r="FAN53" s="429"/>
      <c r="FAO53" s="429"/>
      <c r="FAP53" s="429"/>
      <c r="FAQ53" s="429"/>
      <c r="FAR53" s="429"/>
      <c r="FAS53" s="429"/>
      <c r="FAT53" s="429"/>
      <c r="FAU53" s="429"/>
      <c r="FAV53" s="429"/>
      <c r="FAW53" s="429"/>
      <c r="FAX53" s="429"/>
      <c r="FAY53" s="429"/>
      <c r="FAZ53" s="429"/>
      <c r="FBA53" s="429"/>
      <c r="FBB53" s="429"/>
      <c r="FBC53" s="429"/>
      <c r="FBD53" s="429"/>
      <c r="FBE53" s="429"/>
      <c r="FBF53" s="429"/>
      <c r="FBG53" s="429"/>
      <c r="FBH53" s="429"/>
      <c r="FBI53" s="429"/>
      <c r="FBJ53" s="429"/>
      <c r="FBK53" s="429"/>
      <c r="FBL53" s="429"/>
      <c r="FBM53" s="429"/>
      <c r="FBN53" s="429"/>
      <c r="FBO53" s="429"/>
      <c r="FBP53" s="429"/>
      <c r="FBQ53" s="429"/>
      <c r="FBR53" s="429"/>
      <c r="FBS53" s="429"/>
      <c r="FBT53" s="429"/>
      <c r="FBU53" s="429"/>
      <c r="FBV53" s="429"/>
      <c r="FBW53" s="429"/>
      <c r="FBX53" s="429"/>
      <c r="FBY53" s="429"/>
      <c r="FBZ53" s="429"/>
      <c r="FCA53" s="429"/>
      <c r="FCB53" s="429"/>
      <c r="FCC53" s="429"/>
      <c r="FCD53" s="429"/>
      <c r="FCE53" s="429"/>
      <c r="FCF53" s="429"/>
      <c r="FCG53" s="429"/>
      <c r="FCH53" s="429"/>
      <c r="FCI53" s="429"/>
      <c r="FCJ53" s="429"/>
      <c r="FCK53" s="429"/>
      <c r="FCL53" s="429"/>
      <c r="FCM53" s="429"/>
      <c r="FCN53" s="429"/>
      <c r="FCO53" s="429"/>
      <c r="FCP53" s="429"/>
      <c r="FCQ53" s="429"/>
      <c r="FCR53" s="429"/>
      <c r="FCS53" s="429"/>
      <c r="FCT53" s="429"/>
      <c r="FCU53" s="429"/>
      <c r="FCV53" s="429"/>
      <c r="FCW53" s="429"/>
      <c r="FCX53" s="429"/>
      <c r="FCY53" s="429"/>
      <c r="FCZ53" s="429"/>
      <c r="FDA53" s="429"/>
      <c r="FDB53" s="429"/>
      <c r="FDC53" s="429"/>
      <c r="FDD53" s="429"/>
      <c r="FDE53" s="429"/>
      <c r="FDF53" s="429"/>
      <c r="FDG53" s="429"/>
      <c r="FDH53" s="429"/>
      <c r="FDI53" s="429"/>
      <c r="FDJ53" s="429"/>
      <c r="FDK53" s="429"/>
      <c r="FDL53" s="429"/>
      <c r="FDM53" s="429"/>
      <c r="FDN53" s="429"/>
      <c r="FDO53" s="429"/>
      <c r="FDP53" s="429"/>
      <c r="FDQ53" s="429"/>
      <c r="FDR53" s="429"/>
      <c r="FDS53" s="429"/>
      <c r="FDT53" s="429"/>
      <c r="FDU53" s="429"/>
      <c r="FDV53" s="429"/>
      <c r="FDW53" s="429"/>
      <c r="FDX53" s="429"/>
      <c r="FDY53" s="429"/>
      <c r="FDZ53" s="429"/>
      <c r="FEA53" s="429"/>
      <c r="FEB53" s="429"/>
      <c r="FEC53" s="429"/>
      <c r="FED53" s="429"/>
      <c r="FEE53" s="429"/>
      <c r="FEF53" s="429"/>
      <c r="FEG53" s="429"/>
      <c r="FEH53" s="429"/>
      <c r="FEI53" s="429"/>
      <c r="FEJ53" s="429"/>
      <c r="FEK53" s="429"/>
      <c r="FEL53" s="429"/>
      <c r="FEM53" s="429"/>
      <c r="FEN53" s="429"/>
      <c r="FEO53" s="429"/>
      <c r="FEP53" s="429"/>
      <c r="FEQ53" s="429"/>
      <c r="FER53" s="429"/>
      <c r="FES53" s="429"/>
      <c r="FET53" s="429"/>
      <c r="FEU53" s="429"/>
      <c r="FEV53" s="429"/>
      <c r="FEW53" s="429"/>
      <c r="FEX53" s="429"/>
      <c r="FEY53" s="429"/>
      <c r="FEZ53" s="429"/>
      <c r="FFA53" s="429"/>
      <c r="FFB53" s="429"/>
      <c r="FFC53" s="429"/>
      <c r="FFD53" s="429"/>
      <c r="FFE53" s="429"/>
      <c r="FFF53" s="429"/>
      <c r="FFG53" s="429"/>
      <c r="FFH53" s="429"/>
      <c r="FFI53" s="429"/>
      <c r="FFJ53" s="429"/>
      <c r="FFK53" s="429"/>
      <c r="FFL53" s="429"/>
      <c r="FFM53" s="429"/>
      <c r="FFN53" s="429"/>
      <c r="FFO53" s="429"/>
      <c r="FFP53" s="429"/>
      <c r="FFQ53" s="429"/>
      <c r="FFR53" s="429"/>
      <c r="FFS53" s="429"/>
      <c r="FFT53" s="429"/>
      <c r="FFU53" s="429"/>
      <c r="FFV53" s="429"/>
      <c r="FFW53" s="429"/>
      <c r="FFX53" s="429"/>
      <c r="FFY53" s="429"/>
      <c r="FFZ53" s="429"/>
      <c r="FGA53" s="429"/>
      <c r="FGB53" s="429"/>
      <c r="FGC53" s="429"/>
      <c r="FGD53" s="429"/>
      <c r="FGE53" s="429"/>
      <c r="FGF53" s="429"/>
      <c r="FGG53" s="429"/>
      <c r="FGH53" s="429"/>
      <c r="FGI53" s="429"/>
      <c r="FGJ53" s="429"/>
      <c r="FGK53" s="429"/>
      <c r="FGL53" s="429"/>
      <c r="FGM53" s="429"/>
      <c r="FGN53" s="429"/>
      <c r="FGO53" s="429"/>
      <c r="FGP53" s="429"/>
      <c r="FGQ53" s="429"/>
      <c r="FGR53" s="429"/>
      <c r="FGS53" s="429"/>
      <c r="FGT53" s="429"/>
      <c r="FGU53" s="429"/>
      <c r="FGV53" s="429"/>
      <c r="FGW53" s="429"/>
      <c r="FGX53" s="429"/>
      <c r="FGY53" s="429"/>
      <c r="FGZ53" s="429"/>
      <c r="FHA53" s="429"/>
      <c r="FHB53" s="429"/>
      <c r="FHC53" s="429"/>
      <c r="FHD53" s="429"/>
      <c r="FHE53" s="429"/>
      <c r="FHF53" s="429"/>
      <c r="FHG53" s="429"/>
      <c r="FHH53" s="429"/>
      <c r="FHI53" s="429"/>
      <c r="FHJ53" s="429"/>
      <c r="FHK53" s="429"/>
      <c r="FHL53" s="429"/>
      <c r="FHM53" s="429"/>
      <c r="FHN53" s="429"/>
      <c r="FHO53" s="429"/>
      <c r="FHP53" s="429"/>
      <c r="FHQ53" s="429"/>
      <c r="FHR53" s="429"/>
      <c r="FHS53" s="429"/>
      <c r="FHT53" s="429"/>
      <c r="FHU53" s="429"/>
      <c r="FHV53" s="429"/>
      <c r="FHW53" s="429"/>
      <c r="FHX53" s="429"/>
      <c r="FHY53" s="429"/>
      <c r="FHZ53" s="429"/>
      <c r="FIA53" s="429"/>
      <c r="FIB53" s="429"/>
      <c r="FIC53" s="429"/>
      <c r="FID53" s="429"/>
      <c r="FIE53" s="429"/>
      <c r="FIF53" s="429"/>
      <c r="FIG53" s="429"/>
      <c r="FIH53" s="429"/>
      <c r="FII53" s="429"/>
      <c r="FIJ53" s="429"/>
      <c r="FIK53" s="429"/>
      <c r="FIL53" s="429"/>
      <c r="FIM53" s="429"/>
      <c r="FIN53" s="429"/>
      <c r="FIO53" s="429"/>
      <c r="FIP53" s="429"/>
      <c r="FIQ53" s="429"/>
      <c r="FIR53" s="429"/>
      <c r="FIS53" s="429"/>
      <c r="FIT53" s="429"/>
      <c r="FIU53" s="429"/>
      <c r="FIV53" s="429"/>
      <c r="FIW53" s="429"/>
      <c r="FIX53" s="429"/>
      <c r="FIY53" s="429"/>
      <c r="FIZ53" s="429"/>
      <c r="FJA53" s="429"/>
      <c r="FJB53" s="429"/>
      <c r="FJC53" s="429"/>
      <c r="FJD53" s="429"/>
      <c r="FJE53" s="429"/>
      <c r="FJF53" s="429"/>
      <c r="FJG53" s="429"/>
      <c r="FJH53" s="429"/>
      <c r="FJI53" s="429"/>
      <c r="FJJ53" s="429"/>
      <c r="FJK53" s="429"/>
      <c r="FJL53" s="429"/>
      <c r="FJM53" s="429"/>
      <c r="FJN53" s="429"/>
      <c r="FJO53" s="429"/>
      <c r="FJP53" s="429"/>
      <c r="FJQ53" s="429"/>
      <c r="FJR53" s="429"/>
      <c r="FJS53" s="429"/>
      <c r="FJT53" s="429"/>
      <c r="FJU53" s="429"/>
      <c r="FJV53" s="429"/>
      <c r="FJW53" s="429"/>
      <c r="FJX53" s="429"/>
      <c r="FJY53" s="429"/>
      <c r="FJZ53" s="429"/>
      <c r="FKA53" s="429"/>
      <c r="FKB53" s="429"/>
      <c r="FKC53" s="429"/>
      <c r="FKD53" s="429"/>
      <c r="FKE53" s="429"/>
      <c r="FKF53" s="429"/>
      <c r="FKG53" s="429"/>
      <c r="FKH53" s="429"/>
      <c r="FKI53" s="429"/>
      <c r="FKJ53" s="429"/>
      <c r="FKK53" s="429"/>
      <c r="FKL53" s="429"/>
      <c r="FKM53" s="429"/>
      <c r="FKN53" s="429"/>
      <c r="FKO53" s="429"/>
      <c r="FKP53" s="429"/>
      <c r="FKQ53" s="429"/>
      <c r="FKR53" s="429"/>
      <c r="FKS53" s="429"/>
      <c r="FKT53" s="429"/>
      <c r="FKU53" s="429"/>
      <c r="FKV53" s="429"/>
      <c r="FKW53" s="429"/>
      <c r="FKX53" s="429"/>
      <c r="FKY53" s="429"/>
      <c r="FKZ53" s="429"/>
      <c r="FLA53" s="429"/>
      <c r="FLB53" s="429"/>
      <c r="FLC53" s="429"/>
      <c r="FLD53" s="429"/>
      <c r="FLE53" s="429"/>
      <c r="FLF53" s="429"/>
      <c r="FLG53" s="429"/>
      <c r="FLH53" s="429"/>
      <c r="FLI53" s="429"/>
      <c r="FLJ53" s="429"/>
      <c r="FLK53" s="429"/>
      <c r="FLL53" s="429"/>
      <c r="FLM53" s="429"/>
      <c r="FLN53" s="429"/>
      <c r="FLO53" s="429"/>
      <c r="FLP53" s="429"/>
      <c r="FLQ53" s="429"/>
      <c r="FLR53" s="429"/>
      <c r="FLS53" s="429"/>
      <c r="FLT53" s="429"/>
      <c r="FLU53" s="429"/>
      <c r="FLV53" s="429"/>
      <c r="FLW53" s="429"/>
      <c r="FLX53" s="429"/>
      <c r="FLY53" s="429"/>
      <c r="FLZ53" s="429"/>
      <c r="FMA53" s="429"/>
      <c r="FMB53" s="429"/>
      <c r="FMC53" s="429"/>
      <c r="FMD53" s="429"/>
      <c r="FME53" s="429"/>
      <c r="FMF53" s="429"/>
      <c r="FMG53" s="429"/>
      <c r="FMH53" s="429"/>
      <c r="FMI53" s="429"/>
      <c r="FMJ53" s="429"/>
      <c r="FMK53" s="429"/>
      <c r="FML53" s="429"/>
      <c r="FMM53" s="429"/>
      <c r="FMN53" s="429"/>
      <c r="FMO53" s="429"/>
      <c r="FMP53" s="429"/>
      <c r="FMQ53" s="429"/>
      <c r="FMR53" s="429"/>
      <c r="FMS53" s="429"/>
      <c r="FMT53" s="429"/>
      <c r="FMU53" s="429"/>
      <c r="FMV53" s="429"/>
      <c r="FMW53" s="429"/>
      <c r="FMX53" s="429"/>
      <c r="FMY53" s="429"/>
      <c r="FMZ53" s="429"/>
      <c r="FNA53" s="429"/>
      <c r="FNB53" s="429"/>
      <c r="FNC53" s="429"/>
      <c r="FND53" s="429"/>
      <c r="FNE53" s="429"/>
      <c r="FNF53" s="429"/>
      <c r="FNG53" s="429"/>
      <c r="FNH53" s="429"/>
      <c r="FNI53" s="429"/>
      <c r="FNJ53" s="429"/>
      <c r="FNK53" s="429"/>
      <c r="FNL53" s="429"/>
      <c r="FNM53" s="429"/>
      <c r="FNN53" s="429"/>
      <c r="FNO53" s="429"/>
      <c r="FNP53" s="429"/>
      <c r="FNQ53" s="429"/>
      <c r="FNR53" s="429"/>
      <c r="FNS53" s="429"/>
      <c r="FNT53" s="429"/>
      <c r="FNU53" s="429"/>
      <c r="FNV53" s="429"/>
      <c r="FNW53" s="429"/>
      <c r="FNX53" s="429"/>
      <c r="FNY53" s="429"/>
      <c r="FNZ53" s="429"/>
      <c r="FOA53" s="429"/>
      <c r="FOB53" s="429"/>
      <c r="FOC53" s="429"/>
      <c r="FOD53" s="429"/>
      <c r="FOE53" s="429"/>
      <c r="FOF53" s="429"/>
      <c r="FOG53" s="429"/>
      <c r="FOH53" s="429"/>
      <c r="FOI53" s="429"/>
      <c r="FOJ53" s="429"/>
      <c r="FOK53" s="429"/>
      <c r="FOL53" s="429"/>
      <c r="FOM53" s="429"/>
      <c r="FON53" s="429"/>
      <c r="FOO53" s="429"/>
      <c r="FOP53" s="429"/>
      <c r="FOQ53" s="429"/>
      <c r="FOR53" s="429"/>
      <c r="FOS53" s="429"/>
      <c r="FOT53" s="429"/>
      <c r="FOU53" s="429"/>
      <c r="FOV53" s="429"/>
      <c r="FOW53" s="429"/>
      <c r="FOX53" s="429"/>
      <c r="FOY53" s="429"/>
      <c r="FOZ53" s="429"/>
      <c r="FPA53" s="429"/>
      <c r="FPB53" s="429"/>
      <c r="FPC53" s="429"/>
      <c r="FPD53" s="429"/>
      <c r="FPE53" s="429"/>
      <c r="FPF53" s="429"/>
      <c r="FPG53" s="429"/>
      <c r="FPH53" s="429"/>
      <c r="FPI53" s="429"/>
      <c r="FPJ53" s="429"/>
      <c r="FPK53" s="429"/>
      <c r="FPL53" s="429"/>
      <c r="FPM53" s="429"/>
      <c r="FPN53" s="429"/>
      <c r="FPO53" s="429"/>
      <c r="FPP53" s="429"/>
      <c r="FPQ53" s="429"/>
      <c r="FPR53" s="429"/>
      <c r="FPS53" s="429"/>
      <c r="FPT53" s="429"/>
      <c r="FPU53" s="429"/>
      <c r="FPV53" s="429"/>
      <c r="FPW53" s="429"/>
      <c r="FPX53" s="429"/>
      <c r="FPY53" s="429"/>
      <c r="FPZ53" s="429"/>
      <c r="FQA53" s="429"/>
      <c r="FQB53" s="429"/>
      <c r="FQC53" s="429"/>
      <c r="FQD53" s="429"/>
      <c r="FQE53" s="429"/>
      <c r="FQF53" s="429"/>
      <c r="FQG53" s="429"/>
      <c r="FQH53" s="429"/>
      <c r="FQI53" s="429"/>
      <c r="FQJ53" s="429"/>
      <c r="FQK53" s="429"/>
      <c r="FQL53" s="429"/>
      <c r="FQM53" s="429"/>
      <c r="FQN53" s="429"/>
      <c r="FQO53" s="429"/>
      <c r="FQP53" s="429"/>
      <c r="FQQ53" s="429"/>
      <c r="FQR53" s="429"/>
      <c r="FQS53" s="429"/>
      <c r="FQT53" s="429"/>
      <c r="FQU53" s="429"/>
      <c r="FQV53" s="429"/>
      <c r="FQW53" s="429"/>
      <c r="FQX53" s="429"/>
      <c r="FQY53" s="429"/>
      <c r="FQZ53" s="429"/>
      <c r="FRA53" s="429"/>
      <c r="FRB53" s="429"/>
      <c r="FRC53" s="429"/>
      <c r="FRD53" s="429"/>
      <c r="FRE53" s="429"/>
      <c r="FRF53" s="429"/>
      <c r="FRG53" s="429"/>
      <c r="FRH53" s="429"/>
      <c r="FRI53" s="429"/>
      <c r="FRJ53" s="429"/>
      <c r="FRK53" s="429"/>
      <c r="FRL53" s="429"/>
      <c r="FRM53" s="429"/>
      <c r="FRN53" s="429"/>
      <c r="FRO53" s="429"/>
      <c r="FRP53" s="429"/>
      <c r="FRQ53" s="429"/>
      <c r="FRR53" s="429"/>
      <c r="FRS53" s="429"/>
      <c r="FRT53" s="429"/>
      <c r="FRU53" s="429"/>
      <c r="FRV53" s="429"/>
      <c r="FRW53" s="429"/>
      <c r="FRX53" s="429"/>
      <c r="FRY53" s="429"/>
      <c r="FRZ53" s="429"/>
      <c r="FSA53" s="429"/>
      <c r="FSB53" s="429"/>
      <c r="FSC53" s="429"/>
      <c r="FSD53" s="429"/>
      <c r="FSE53" s="429"/>
      <c r="FSF53" s="429"/>
      <c r="FSG53" s="429"/>
      <c r="FSH53" s="429"/>
      <c r="FSI53" s="429"/>
      <c r="FSJ53" s="429"/>
      <c r="FSK53" s="429"/>
      <c r="FSL53" s="429"/>
      <c r="FSM53" s="429"/>
      <c r="FSN53" s="429"/>
      <c r="FSO53" s="429"/>
      <c r="FSP53" s="429"/>
      <c r="FSQ53" s="429"/>
      <c r="FSR53" s="429"/>
      <c r="FSS53" s="429"/>
      <c r="FST53" s="429"/>
      <c r="FSU53" s="429"/>
      <c r="FSV53" s="429"/>
      <c r="FSW53" s="429"/>
      <c r="FSX53" s="429"/>
      <c r="FSY53" s="429"/>
      <c r="FSZ53" s="429"/>
      <c r="FTA53" s="429"/>
      <c r="FTB53" s="429"/>
      <c r="FTC53" s="429"/>
      <c r="FTD53" s="429"/>
      <c r="FTE53" s="429"/>
      <c r="FTF53" s="429"/>
      <c r="FTG53" s="429"/>
      <c r="FTH53" s="429"/>
      <c r="FTI53" s="429"/>
      <c r="FTJ53" s="429"/>
      <c r="FTK53" s="429"/>
      <c r="FTL53" s="429"/>
      <c r="FTM53" s="429"/>
      <c r="FTN53" s="429"/>
      <c r="FTO53" s="429"/>
      <c r="FTP53" s="429"/>
      <c r="FTQ53" s="429"/>
      <c r="FTR53" s="429"/>
      <c r="FTS53" s="429"/>
      <c r="FTT53" s="429"/>
      <c r="FTU53" s="429"/>
      <c r="FTV53" s="429"/>
      <c r="FTW53" s="429"/>
      <c r="FTX53" s="429"/>
      <c r="FTY53" s="429"/>
      <c r="FTZ53" s="429"/>
      <c r="FUA53" s="429"/>
      <c r="FUB53" s="429"/>
      <c r="FUC53" s="429"/>
      <c r="FUD53" s="429"/>
      <c r="FUE53" s="429"/>
      <c r="FUF53" s="429"/>
      <c r="FUG53" s="429"/>
      <c r="FUH53" s="429"/>
      <c r="FUI53" s="429"/>
      <c r="FUJ53" s="429"/>
      <c r="FUK53" s="429"/>
      <c r="FUL53" s="429"/>
      <c r="FUM53" s="429"/>
      <c r="FUN53" s="429"/>
      <c r="FUO53" s="429"/>
      <c r="FUP53" s="429"/>
      <c r="FUQ53" s="429"/>
      <c r="FUR53" s="429"/>
      <c r="FUS53" s="429"/>
      <c r="FUT53" s="429"/>
      <c r="FUU53" s="429"/>
      <c r="FUV53" s="429"/>
      <c r="FUW53" s="429"/>
      <c r="FUX53" s="429"/>
      <c r="FUY53" s="429"/>
      <c r="FUZ53" s="429"/>
      <c r="FVA53" s="429"/>
      <c r="FVB53" s="429"/>
      <c r="FVC53" s="429"/>
      <c r="FVD53" s="429"/>
      <c r="FVE53" s="429"/>
      <c r="FVF53" s="429"/>
      <c r="FVG53" s="429"/>
      <c r="FVH53" s="429"/>
      <c r="FVI53" s="429"/>
      <c r="FVJ53" s="429"/>
      <c r="FVK53" s="429"/>
      <c r="FVL53" s="429"/>
      <c r="FVM53" s="429"/>
      <c r="FVN53" s="429"/>
      <c r="FVO53" s="429"/>
      <c r="FVP53" s="429"/>
      <c r="FVQ53" s="429"/>
      <c r="FVR53" s="429"/>
      <c r="FVS53" s="429"/>
      <c r="FVT53" s="429"/>
      <c r="FVU53" s="429"/>
      <c r="FVV53" s="429"/>
      <c r="FVW53" s="429"/>
      <c r="FVX53" s="429"/>
      <c r="FVY53" s="429"/>
      <c r="FVZ53" s="429"/>
      <c r="FWA53" s="429"/>
      <c r="FWB53" s="429"/>
      <c r="FWC53" s="429"/>
      <c r="FWD53" s="429"/>
      <c r="FWE53" s="429"/>
      <c r="FWF53" s="429"/>
      <c r="FWG53" s="429"/>
      <c r="FWH53" s="429"/>
      <c r="FWI53" s="429"/>
      <c r="FWJ53" s="429"/>
      <c r="FWK53" s="429"/>
      <c r="FWL53" s="429"/>
      <c r="FWM53" s="429"/>
      <c r="FWN53" s="429"/>
      <c r="FWO53" s="429"/>
      <c r="FWP53" s="429"/>
      <c r="FWQ53" s="429"/>
      <c r="FWR53" s="429"/>
      <c r="FWS53" s="429"/>
      <c r="FWT53" s="429"/>
      <c r="FWU53" s="429"/>
      <c r="FWV53" s="429"/>
      <c r="FWW53" s="429"/>
      <c r="FWX53" s="429"/>
      <c r="FWY53" s="429"/>
      <c r="FWZ53" s="429"/>
      <c r="FXA53" s="429"/>
      <c r="FXB53" s="429"/>
      <c r="FXC53" s="429"/>
      <c r="FXD53" s="429"/>
      <c r="FXE53" s="429"/>
      <c r="FXF53" s="429"/>
      <c r="FXG53" s="429"/>
      <c r="FXH53" s="429"/>
      <c r="FXI53" s="429"/>
      <c r="FXJ53" s="429"/>
      <c r="FXK53" s="429"/>
      <c r="FXL53" s="429"/>
      <c r="FXM53" s="429"/>
      <c r="FXN53" s="429"/>
      <c r="FXO53" s="429"/>
      <c r="FXP53" s="429"/>
      <c r="FXQ53" s="429"/>
      <c r="FXR53" s="429"/>
      <c r="FXS53" s="429"/>
      <c r="FXT53" s="429"/>
      <c r="FXU53" s="429"/>
      <c r="FXV53" s="429"/>
      <c r="FXW53" s="429"/>
      <c r="FXX53" s="429"/>
      <c r="FXY53" s="429"/>
      <c r="FXZ53" s="429"/>
      <c r="FYA53" s="429"/>
      <c r="FYB53" s="429"/>
      <c r="FYC53" s="429"/>
      <c r="FYD53" s="429"/>
      <c r="FYE53" s="429"/>
      <c r="FYF53" s="429"/>
      <c r="FYG53" s="429"/>
      <c r="FYH53" s="429"/>
      <c r="FYI53" s="429"/>
      <c r="FYJ53" s="429"/>
      <c r="FYK53" s="429"/>
      <c r="FYL53" s="429"/>
      <c r="FYM53" s="429"/>
      <c r="FYN53" s="429"/>
      <c r="FYO53" s="429"/>
      <c r="FYP53" s="429"/>
      <c r="FYQ53" s="429"/>
      <c r="FYR53" s="429"/>
      <c r="FYS53" s="429"/>
      <c r="FYT53" s="429"/>
      <c r="FYU53" s="429"/>
      <c r="FYV53" s="429"/>
      <c r="FYW53" s="429"/>
      <c r="FYX53" s="429"/>
      <c r="FYY53" s="429"/>
      <c r="FYZ53" s="429"/>
      <c r="FZA53" s="429"/>
      <c r="FZB53" s="429"/>
      <c r="FZC53" s="429"/>
      <c r="FZD53" s="429"/>
      <c r="FZE53" s="429"/>
      <c r="FZF53" s="429"/>
      <c r="FZG53" s="429"/>
      <c r="FZH53" s="429"/>
      <c r="FZI53" s="429"/>
      <c r="FZJ53" s="429"/>
      <c r="FZK53" s="429"/>
      <c r="FZL53" s="429"/>
      <c r="FZM53" s="429"/>
      <c r="FZN53" s="429"/>
      <c r="FZO53" s="429"/>
      <c r="FZP53" s="429"/>
      <c r="FZQ53" s="429"/>
      <c r="FZR53" s="429"/>
      <c r="FZS53" s="429"/>
      <c r="FZT53" s="429"/>
      <c r="FZU53" s="429"/>
      <c r="FZV53" s="429"/>
      <c r="FZW53" s="429"/>
      <c r="FZX53" s="429"/>
      <c r="FZY53" s="429"/>
      <c r="FZZ53" s="429"/>
      <c r="GAA53" s="429"/>
      <c r="GAB53" s="429"/>
      <c r="GAC53" s="429"/>
      <c r="GAD53" s="429"/>
      <c r="GAE53" s="429"/>
      <c r="GAF53" s="429"/>
      <c r="GAG53" s="429"/>
      <c r="GAH53" s="429"/>
      <c r="GAI53" s="429"/>
      <c r="GAJ53" s="429"/>
      <c r="GAK53" s="429"/>
      <c r="GAL53" s="429"/>
      <c r="GAM53" s="429"/>
      <c r="GAN53" s="429"/>
      <c r="GAO53" s="429"/>
      <c r="GAP53" s="429"/>
      <c r="GAQ53" s="429"/>
      <c r="GAR53" s="429"/>
      <c r="GAS53" s="429"/>
      <c r="GAT53" s="429"/>
      <c r="GAU53" s="429"/>
      <c r="GAV53" s="429"/>
      <c r="GAW53" s="429"/>
      <c r="GAX53" s="429"/>
      <c r="GAY53" s="429"/>
      <c r="GAZ53" s="429"/>
      <c r="GBA53" s="429"/>
      <c r="GBB53" s="429"/>
      <c r="GBC53" s="429"/>
      <c r="GBD53" s="429"/>
      <c r="GBE53" s="429"/>
      <c r="GBF53" s="429"/>
      <c r="GBG53" s="429"/>
      <c r="GBH53" s="429"/>
      <c r="GBI53" s="429"/>
      <c r="GBJ53" s="429"/>
      <c r="GBK53" s="429"/>
      <c r="GBL53" s="429"/>
      <c r="GBM53" s="429"/>
      <c r="GBN53" s="429"/>
      <c r="GBO53" s="429"/>
      <c r="GBP53" s="429"/>
      <c r="GBQ53" s="429"/>
      <c r="GBR53" s="429"/>
      <c r="GBS53" s="429"/>
      <c r="GBT53" s="429"/>
      <c r="GBU53" s="429"/>
      <c r="GBV53" s="429"/>
      <c r="GBW53" s="429"/>
      <c r="GBX53" s="429"/>
      <c r="GBY53" s="429"/>
      <c r="GBZ53" s="429"/>
      <c r="GCA53" s="429"/>
      <c r="GCB53" s="429"/>
      <c r="GCC53" s="429"/>
      <c r="GCD53" s="429"/>
      <c r="GCE53" s="429"/>
      <c r="GCF53" s="429"/>
      <c r="GCG53" s="429"/>
      <c r="GCH53" s="429"/>
      <c r="GCI53" s="429"/>
      <c r="GCJ53" s="429"/>
      <c r="GCK53" s="429"/>
      <c r="GCL53" s="429"/>
      <c r="GCM53" s="429"/>
      <c r="GCN53" s="429"/>
      <c r="GCO53" s="429"/>
      <c r="GCP53" s="429"/>
      <c r="GCQ53" s="429"/>
      <c r="GCR53" s="429"/>
      <c r="GCS53" s="429"/>
      <c r="GCT53" s="429"/>
      <c r="GCU53" s="429"/>
      <c r="GCV53" s="429"/>
      <c r="GCW53" s="429"/>
      <c r="GCX53" s="429"/>
      <c r="GCY53" s="429"/>
      <c r="GCZ53" s="429"/>
      <c r="GDA53" s="429"/>
      <c r="GDB53" s="429"/>
      <c r="GDC53" s="429"/>
      <c r="GDD53" s="429"/>
      <c r="GDE53" s="429"/>
      <c r="GDF53" s="429"/>
      <c r="GDG53" s="429"/>
      <c r="GDH53" s="429"/>
      <c r="GDI53" s="429"/>
      <c r="GDJ53" s="429"/>
      <c r="GDK53" s="429"/>
      <c r="GDL53" s="429"/>
      <c r="GDM53" s="429"/>
      <c r="GDN53" s="429"/>
      <c r="GDO53" s="429"/>
      <c r="GDP53" s="429"/>
      <c r="GDQ53" s="429"/>
      <c r="GDR53" s="429"/>
      <c r="GDS53" s="429"/>
      <c r="GDT53" s="429"/>
      <c r="GDU53" s="429"/>
      <c r="GDV53" s="429"/>
      <c r="GDW53" s="429"/>
      <c r="GDX53" s="429"/>
      <c r="GDY53" s="429"/>
      <c r="GDZ53" s="429"/>
      <c r="GEA53" s="429"/>
      <c r="GEB53" s="429"/>
      <c r="GEC53" s="429"/>
      <c r="GED53" s="429"/>
      <c r="GEE53" s="429"/>
      <c r="GEF53" s="429"/>
      <c r="GEG53" s="429"/>
      <c r="GEH53" s="429"/>
      <c r="GEI53" s="429"/>
      <c r="GEJ53" s="429"/>
      <c r="GEK53" s="429"/>
      <c r="GEL53" s="429"/>
      <c r="GEM53" s="429"/>
      <c r="GEN53" s="429"/>
      <c r="GEO53" s="429"/>
      <c r="GEP53" s="429"/>
      <c r="GEQ53" s="429"/>
      <c r="GER53" s="429"/>
      <c r="GES53" s="429"/>
      <c r="GET53" s="429"/>
      <c r="GEU53" s="429"/>
      <c r="GEV53" s="429"/>
      <c r="GEW53" s="429"/>
      <c r="GEX53" s="429"/>
      <c r="GEY53" s="429"/>
      <c r="GEZ53" s="429"/>
      <c r="GFA53" s="429"/>
      <c r="GFB53" s="429"/>
      <c r="GFC53" s="429"/>
      <c r="GFD53" s="429"/>
      <c r="GFE53" s="429"/>
      <c r="GFF53" s="429"/>
      <c r="GFG53" s="429"/>
      <c r="GFH53" s="429"/>
      <c r="GFI53" s="429"/>
      <c r="GFJ53" s="429"/>
      <c r="GFK53" s="429"/>
      <c r="GFL53" s="429"/>
      <c r="GFM53" s="429"/>
      <c r="GFN53" s="429"/>
      <c r="GFO53" s="429"/>
      <c r="GFP53" s="429"/>
      <c r="GFQ53" s="429"/>
      <c r="GFR53" s="429"/>
      <c r="GFS53" s="429"/>
      <c r="GFT53" s="429"/>
      <c r="GFU53" s="429"/>
      <c r="GFV53" s="429"/>
      <c r="GFW53" s="429"/>
      <c r="GFX53" s="429"/>
      <c r="GFY53" s="429"/>
      <c r="GFZ53" s="429"/>
      <c r="GGA53" s="429"/>
      <c r="GGB53" s="429"/>
      <c r="GGC53" s="429"/>
      <c r="GGD53" s="429"/>
      <c r="GGE53" s="429"/>
      <c r="GGF53" s="429"/>
      <c r="GGG53" s="429"/>
      <c r="GGH53" s="429"/>
      <c r="GGI53" s="429"/>
      <c r="GGJ53" s="429"/>
      <c r="GGK53" s="429"/>
      <c r="GGL53" s="429"/>
      <c r="GGM53" s="429"/>
      <c r="GGN53" s="429"/>
      <c r="GGO53" s="429"/>
      <c r="GGP53" s="429"/>
      <c r="GGQ53" s="429"/>
      <c r="GGR53" s="429"/>
      <c r="GGS53" s="429"/>
      <c r="GGT53" s="429"/>
      <c r="GGU53" s="429"/>
      <c r="GGV53" s="429"/>
      <c r="GGW53" s="429"/>
      <c r="GGX53" s="429"/>
      <c r="GGY53" s="429"/>
      <c r="GGZ53" s="429"/>
      <c r="GHA53" s="429"/>
      <c r="GHB53" s="429"/>
      <c r="GHC53" s="429"/>
      <c r="GHD53" s="429"/>
      <c r="GHE53" s="429"/>
      <c r="GHF53" s="429"/>
      <c r="GHG53" s="429"/>
      <c r="GHH53" s="429"/>
      <c r="GHI53" s="429"/>
      <c r="GHJ53" s="429"/>
      <c r="GHK53" s="429"/>
      <c r="GHL53" s="429"/>
      <c r="GHM53" s="429"/>
      <c r="GHN53" s="429"/>
      <c r="GHO53" s="429"/>
      <c r="GHP53" s="429"/>
      <c r="GHQ53" s="429"/>
      <c r="GHR53" s="429"/>
      <c r="GHS53" s="429"/>
      <c r="GHT53" s="429"/>
      <c r="GHU53" s="429"/>
      <c r="GHV53" s="429"/>
      <c r="GHW53" s="429"/>
      <c r="GHX53" s="429"/>
      <c r="GHY53" s="429"/>
      <c r="GHZ53" s="429"/>
      <c r="GIA53" s="429"/>
      <c r="GIB53" s="429"/>
      <c r="GIC53" s="429"/>
      <c r="GID53" s="429"/>
      <c r="GIE53" s="429"/>
      <c r="GIF53" s="429"/>
      <c r="GIG53" s="429"/>
      <c r="GIH53" s="429"/>
      <c r="GII53" s="429"/>
      <c r="GIJ53" s="429"/>
      <c r="GIK53" s="429"/>
      <c r="GIL53" s="429"/>
      <c r="GIM53" s="429"/>
      <c r="GIN53" s="429"/>
      <c r="GIO53" s="429"/>
      <c r="GIP53" s="429"/>
      <c r="GIQ53" s="429"/>
      <c r="GIR53" s="429"/>
      <c r="GIS53" s="429"/>
      <c r="GIT53" s="429"/>
      <c r="GIU53" s="429"/>
      <c r="GIV53" s="429"/>
      <c r="GIW53" s="429"/>
      <c r="GIX53" s="429"/>
      <c r="GIY53" s="429"/>
      <c r="GIZ53" s="429"/>
      <c r="GJA53" s="429"/>
      <c r="GJB53" s="429"/>
      <c r="GJC53" s="429"/>
      <c r="GJD53" s="429"/>
      <c r="GJE53" s="429"/>
      <c r="GJF53" s="429"/>
      <c r="GJG53" s="429"/>
      <c r="GJH53" s="429"/>
      <c r="GJI53" s="429"/>
      <c r="GJJ53" s="429"/>
      <c r="GJK53" s="429"/>
      <c r="GJL53" s="429"/>
      <c r="GJM53" s="429"/>
      <c r="GJN53" s="429"/>
      <c r="GJO53" s="429"/>
      <c r="GJP53" s="429"/>
      <c r="GJQ53" s="429"/>
      <c r="GJR53" s="429"/>
      <c r="GJS53" s="429"/>
      <c r="GJT53" s="429"/>
      <c r="GJU53" s="429"/>
      <c r="GJV53" s="429"/>
      <c r="GJW53" s="429"/>
      <c r="GJX53" s="429"/>
      <c r="GJY53" s="429"/>
      <c r="GJZ53" s="429"/>
      <c r="GKA53" s="429"/>
      <c r="GKB53" s="429"/>
      <c r="GKC53" s="429"/>
      <c r="GKD53" s="429"/>
      <c r="GKE53" s="429"/>
      <c r="GKF53" s="429"/>
      <c r="GKG53" s="429"/>
      <c r="GKH53" s="429"/>
      <c r="GKI53" s="429"/>
      <c r="GKJ53" s="429"/>
      <c r="GKK53" s="429"/>
      <c r="GKL53" s="429"/>
      <c r="GKM53" s="429"/>
      <c r="GKN53" s="429"/>
      <c r="GKO53" s="429"/>
      <c r="GKP53" s="429"/>
      <c r="GKQ53" s="429"/>
      <c r="GKR53" s="429"/>
      <c r="GKS53" s="429"/>
      <c r="GKT53" s="429"/>
      <c r="GKU53" s="429"/>
      <c r="GKV53" s="429"/>
      <c r="GKW53" s="429"/>
      <c r="GKX53" s="429"/>
      <c r="GKY53" s="429"/>
      <c r="GKZ53" s="429"/>
      <c r="GLA53" s="429"/>
      <c r="GLB53" s="429"/>
      <c r="GLC53" s="429"/>
      <c r="GLD53" s="429"/>
      <c r="GLE53" s="429"/>
      <c r="GLF53" s="429"/>
      <c r="GLG53" s="429"/>
      <c r="GLH53" s="429"/>
      <c r="GLI53" s="429"/>
      <c r="GLJ53" s="429"/>
      <c r="GLK53" s="429"/>
      <c r="GLL53" s="429"/>
      <c r="GLM53" s="429"/>
      <c r="GLN53" s="429"/>
      <c r="GLO53" s="429"/>
      <c r="GLP53" s="429"/>
      <c r="GLQ53" s="429"/>
      <c r="GLR53" s="429"/>
      <c r="GLS53" s="429"/>
      <c r="GLT53" s="429"/>
      <c r="GLU53" s="429"/>
      <c r="GLV53" s="429"/>
      <c r="GLW53" s="429"/>
      <c r="GLX53" s="429"/>
      <c r="GLY53" s="429"/>
      <c r="GLZ53" s="429"/>
      <c r="GMA53" s="429"/>
      <c r="GMB53" s="429"/>
      <c r="GMC53" s="429"/>
      <c r="GMD53" s="429"/>
      <c r="GME53" s="429"/>
      <c r="GMF53" s="429"/>
      <c r="GMG53" s="429"/>
      <c r="GMH53" s="429"/>
      <c r="GMI53" s="429"/>
      <c r="GMJ53" s="429"/>
      <c r="GMK53" s="429"/>
      <c r="GML53" s="429"/>
      <c r="GMM53" s="429"/>
      <c r="GMN53" s="429"/>
      <c r="GMO53" s="429"/>
      <c r="GMP53" s="429"/>
      <c r="GMQ53" s="429"/>
      <c r="GMR53" s="429"/>
      <c r="GMS53" s="429"/>
      <c r="GMT53" s="429"/>
      <c r="GMU53" s="429"/>
      <c r="GMV53" s="429"/>
      <c r="GMW53" s="429"/>
      <c r="GMX53" s="429"/>
      <c r="GMY53" s="429"/>
      <c r="GMZ53" s="429"/>
      <c r="GNA53" s="429"/>
      <c r="GNB53" s="429"/>
      <c r="GNC53" s="429"/>
      <c r="GND53" s="429"/>
      <c r="GNE53" s="429"/>
      <c r="GNF53" s="429"/>
      <c r="GNG53" s="429"/>
      <c r="GNH53" s="429"/>
      <c r="GNI53" s="429"/>
      <c r="GNJ53" s="429"/>
      <c r="GNK53" s="429"/>
      <c r="GNL53" s="429"/>
      <c r="GNM53" s="429"/>
      <c r="GNN53" s="429"/>
      <c r="GNO53" s="429"/>
      <c r="GNP53" s="429"/>
      <c r="GNQ53" s="429"/>
      <c r="GNR53" s="429"/>
      <c r="GNS53" s="429"/>
      <c r="GNT53" s="429"/>
      <c r="GNU53" s="429"/>
      <c r="GNV53" s="429"/>
      <c r="GNW53" s="429"/>
      <c r="GNX53" s="429"/>
      <c r="GNY53" s="429"/>
      <c r="GNZ53" s="429"/>
      <c r="GOA53" s="429"/>
      <c r="GOB53" s="429"/>
      <c r="GOC53" s="429"/>
      <c r="GOD53" s="429"/>
      <c r="GOE53" s="429"/>
      <c r="GOF53" s="429"/>
      <c r="GOG53" s="429"/>
      <c r="GOH53" s="429"/>
      <c r="GOI53" s="429"/>
      <c r="GOJ53" s="429"/>
      <c r="GOK53" s="429"/>
      <c r="GOL53" s="429"/>
      <c r="GOM53" s="429"/>
      <c r="GON53" s="429"/>
      <c r="GOO53" s="429"/>
      <c r="GOP53" s="429"/>
      <c r="GOQ53" s="429"/>
      <c r="GOR53" s="429"/>
      <c r="GOS53" s="429"/>
      <c r="GOT53" s="429"/>
      <c r="GOU53" s="429"/>
      <c r="GOV53" s="429"/>
      <c r="GOW53" s="429"/>
      <c r="GOX53" s="429"/>
      <c r="GOY53" s="429"/>
      <c r="GOZ53" s="429"/>
      <c r="GPA53" s="429"/>
      <c r="GPB53" s="429"/>
      <c r="GPC53" s="429"/>
      <c r="GPD53" s="429"/>
      <c r="GPE53" s="429"/>
      <c r="GPF53" s="429"/>
      <c r="GPG53" s="429"/>
      <c r="GPH53" s="429"/>
      <c r="GPI53" s="429"/>
      <c r="GPJ53" s="429"/>
      <c r="GPK53" s="429"/>
      <c r="GPL53" s="429"/>
      <c r="GPM53" s="429"/>
      <c r="GPN53" s="429"/>
      <c r="GPO53" s="429"/>
      <c r="GPP53" s="429"/>
      <c r="GPQ53" s="429"/>
      <c r="GPR53" s="429"/>
      <c r="GPS53" s="429"/>
      <c r="GPT53" s="429"/>
      <c r="GPU53" s="429"/>
      <c r="GPV53" s="429"/>
      <c r="GPW53" s="429"/>
      <c r="GPX53" s="429"/>
      <c r="GPY53" s="429"/>
      <c r="GPZ53" s="429"/>
      <c r="GQA53" s="429"/>
      <c r="GQB53" s="429"/>
      <c r="GQC53" s="429"/>
      <c r="GQD53" s="429"/>
      <c r="GQE53" s="429"/>
      <c r="GQF53" s="429"/>
      <c r="GQG53" s="429"/>
      <c r="GQH53" s="429"/>
      <c r="GQI53" s="429"/>
      <c r="GQJ53" s="429"/>
      <c r="GQK53" s="429"/>
      <c r="GQL53" s="429"/>
      <c r="GQM53" s="429"/>
      <c r="GQN53" s="429"/>
      <c r="GQO53" s="429"/>
      <c r="GQP53" s="429"/>
      <c r="GQQ53" s="429"/>
      <c r="GQR53" s="429"/>
      <c r="GQS53" s="429"/>
      <c r="GQT53" s="429"/>
      <c r="GQU53" s="429"/>
      <c r="GQV53" s="429"/>
      <c r="GQW53" s="429"/>
      <c r="GQX53" s="429"/>
      <c r="GQY53" s="429"/>
      <c r="GQZ53" s="429"/>
      <c r="GRA53" s="429"/>
      <c r="GRB53" s="429"/>
      <c r="GRC53" s="429"/>
      <c r="GRD53" s="429"/>
      <c r="GRE53" s="429"/>
      <c r="GRF53" s="429"/>
      <c r="GRG53" s="429"/>
      <c r="GRH53" s="429"/>
      <c r="GRI53" s="429"/>
      <c r="GRJ53" s="429"/>
      <c r="GRK53" s="429"/>
      <c r="GRL53" s="429"/>
      <c r="GRM53" s="429"/>
      <c r="GRN53" s="429"/>
      <c r="GRO53" s="429"/>
      <c r="GRP53" s="429"/>
      <c r="GRQ53" s="429"/>
      <c r="GRR53" s="429"/>
      <c r="GRS53" s="429"/>
      <c r="GRT53" s="429"/>
      <c r="GRU53" s="429"/>
      <c r="GRV53" s="429"/>
      <c r="GRW53" s="429"/>
      <c r="GRX53" s="429"/>
      <c r="GRY53" s="429"/>
      <c r="GRZ53" s="429"/>
      <c r="GSA53" s="429"/>
      <c r="GSB53" s="429"/>
      <c r="GSC53" s="429"/>
      <c r="GSD53" s="429"/>
      <c r="GSE53" s="429"/>
      <c r="GSF53" s="429"/>
      <c r="GSG53" s="429"/>
      <c r="GSH53" s="429"/>
      <c r="GSI53" s="429"/>
      <c r="GSJ53" s="429"/>
      <c r="GSK53" s="429"/>
      <c r="GSL53" s="429"/>
      <c r="GSM53" s="429"/>
      <c r="GSN53" s="429"/>
      <c r="GSO53" s="429"/>
      <c r="GSP53" s="429"/>
      <c r="GSQ53" s="429"/>
      <c r="GSR53" s="429"/>
      <c r="GSS53" s="429"/>
      <c r="GST53" s="429"/>
      <c r="GSU53" s="429"/>
      <c r="GSV53" s="429"/>
      <c r="GSW53" s="429"/>
      <c r="GSX53" s="429"/>
      <c r="GSY53" s="429"/>
      <c r="GSZ53" s="429"/>
      <c r="GTA53" s="429"/>
      <c r="GTB53" s="429"/>
      <c r="GTC53" s="429"/>
      <c r="GTD53" s="429"/>
      <c r="GTE53" s="429"/>
      <c r="GTF53" s="429"/>
      <c r="GTG53" s="429"/>
      <c r="GTH53" s="429"/>
      <c r="GTI53" s="429"/>
      <c r="GTJ53" s="429"/>
      <c r="GTK53" s="429"/>
      <c r="GTL53" s="429"/>
      <c r="GTM53" s="429"/>
      <c r="GTN53" s="429"/>
      <c r="GTO53" s="429"/>
      <c r="GTP53" s="429"/>
      <c r="GTQ53" s="429"/>
      <c r="GTR53" s="429"/>
      <c r="GTS53" s="429"/>
      <c r="GTT53" s="429"/>
      <c r="GTU53" s="429"/>
      <c r="GTV53" s="429"/>
      <c r="GTW53" s="429"/>
      <c r="GTX53" s="429"/>
      <c r="GTY53" s="429"/>
      <c r="GTZ53" s="429"/>
      <c r="GUA53" s="429"/>
      <c r="GUB53" s="429"/>
      <c r="GUC53" s="429"/>
      <c r="GUD53" s="429"/>
      <c r="GUE53" s="429"/>
      <c r="GUF53" s="429"/>
      <c r="GUG53" s="429"/>
      <c r="GUH53" s="429"/>
      <c r="GUI53" s="429"/>
      <c r="GUJ53" s="429"/>
      <c r="GUK53" s="429"/>
      <c r="GUL53" s="429"/>
      <c r="GUM53" s="429"/>
      <c r="GUN53" s="429"/>
      <c r="GUO53" s="429"/>
      <c r="GUP53" s="429"/>
      <c r="GUQ53" s="429"/>
      <c r="GUR53" s="429"/>
      <c r="GUS53" s="429"/>
      <c r="GUT53" s="429"/>
      <c r="GUU53" s="429"/>
      <c r="GUV53" s="429"/>
      <c r="GUW53" s="429"/>
      <c r="GUX53" s="429"/>
      <c r="GUY53" s="429"/>
      <c r="GUZ53" s="429"/>
      <c r="GVA53" s="429"/>
      <c r="GVB53" s="429"/>
      <c r="GVC53" s="429"/>
      <c r="GVD53" s="429"/>
      <c r="GVE53" s="429"/>
      <c r="GVF53" s="429"/>
      <c r="GVG53" s="429"/>
      <c r="GVH53" s="429"/>
      <c r="GVI53" s="429"/>
      <c r="GVJ53" s="429"/>
      <c r="GVK53" s="429"/>
      <c r="GVL53" s="429"/>
      <c r="GVM53" s="429"/>
      <c r="GVN53" s="429"/>
      <c r="GVO53" s="429"/>
      <c r="GVP53" s="429"/>
      <c r="GVQ53" s="429"/>
      <c r="GVR53" s="429"/>
      <c r="GVS53" s="429"/>
      <c r="GVT53" s="429"/>
      <c r="GVU53" s="429"/>
      <c r="GVV53" s="429"/>
      <c r="GVW53" s="429"/>
      <c r="GVX53" s="429"/>
      <c r="GVY53" s="429"/>
      <c r="GVZ53" s="429"/>
      <c r="GWA53" s="429"/>
      <c r="GWB53" s="429"/>
      <c r="GWC53" s="429"/>
      <c r="GWD53" s="429"/>
      <c r="GWE53" s="429"/>
      <c r="GWF53" s="429"/>
      <c r="GWG53" s="429"/>
      <c r="GWH53" s="429"/>
      <c r="GWI53" s="429"/>
      <c r="GWJ53" s="429"/>
      <c r="GWK53" s="429"/>
      <c r="GWL53" s="429"/>
      <c r="GWM53" s="429"/>
      <c r="GWN53" s="429"/>
      <c r="GWO53" s="429"/>
      <c r="GWP53" s="429"/>
      <c r="GWQ53" s="429"/>
      <c r="GWR53" s="429"/>
      <c r="GWS53" s="429"/>
      <c r="GWT53" s="429"/>
      <c r="GWU53" s="429"/>
      <c r="GWV53" s="429"/>
      <c r="GWW53" s="429"/>
      <c r="GWX53" s="429"/>
      <c r="GWY53" s="429"/>
      <c r="GWZ53" s="429"/>
      <c r="GXA53" s="429"/>
      <c r="GXB53" s="429"/>
      <c r="GXC53" s="429"/>
      <c r="GXD53" s="429"/>
      <c r="GXE53" s="429"/>
      <c r="GXF53" s="429"/>
      <c r="GXG53" s="429"/>
      <c r="GXH53" s="429"/>
      <c r="GXI53" s="429"/>
      <c r="GXJ53" s="429"/>
      <c r="GXK53" s="429"/>
      <c r="GXL53" s="429"/>
      <c r="GXM53" s="429"/>
      <c r="GXN53" s="429"/>
      <c r="GXO53" s="429"/>
      <c r="GXP53" s="429"/>
      <c r="GXQ53" s="429"/>
      <c r="GXR53" s="429"/>
      <c r="GXS53" s="429"/>
      <c r="GXT53" s="429"/>
      <c r="GXU53" s="429"/>
      <c r="GXV53" s="429"/>
      <c r="GXW53" s="429"/>
      <c r="GXX53" s="429"/>
      <c r="GXY53" s="429"/>
      <c r="GXZ53" s="429"/>
      <c r="GYA53" s="429"/>
      <c r="GYB53" s="429"/>
      <c r="GYC53" s="429"/>
      <c r="GYD53" s="429"/>
      <c r="GYE53" s="429"/>
      <c r="GYF53" s="429"/>
      <c r="GYG53" s="429"/>
      <c r="GYH53" s="429"/>
      <c r="GYI53" s="429"/>
      <c r="GYJ53" s="429"/>
      <c r="GYK53" s="429"/>
      <c r="GYL53" s="429"/>
      <c r="GYM53" s="429"/>
      <c r="GYN53" s="429"/>
      <c r="GYO53" s="429"/>
      <c r="GYP53" s="429"/>
      <c r="GYQ53" s="429"/>
      <c r="GYR53" s="429"/>
      <c r="GYS53" s="429"/>
      <c r="GYT53" s="429"/>
      <c r="GYU53" s="429"/>
      <c r="GYV53" s="429"/>
      <c r="GYW53" s="429"/>
      <c r="GYX53" s="429"/>
      <c r="GYY53" s="429"/>
      <c r="GYZ53" s="429"/>
      <c r="GZA53" s="429"/>
      <c r="GZB53" s="429"/>
      <c r="GZC53" s="429"/>
      <c r="GZD53" s="429"/>
      <c r="GZE53" s="429"/>
      <c r="GZF53" s="429"/>
      <c r="GZG53" s="429"/>
      <c r="GZH53" s="429"/>
      <c r="GZI53" s="429"/>
      <c r="GZJ53" s="429"/>
      <c r="GZK53" s="429"/>
      <c r="GZL53" s="429"/>
      <c r="GZM53" s="429"/>
      <c r="GZN53" s="429"/>
      <c r="GZO53" s="429"/>
      <c r="GZP53" s="429"/>
      <c r="GZQ53" s="429"/>
      <c r="GZR53" s="429"/>
      <c r="GZS53" s="429"/>
      <c r="GZT53" s="429"/>
      <c r="GZU53" s="429"/>
      <c r="GZV53" s="429"/>
      <c r="GZW53" s="429"/>
      <c r="GZX53" s="429"/>
      <c r="GZY53" s="429"/>
      <c r="GZZ53" s="429"/>
      <c r="HAA53" s="429"/>
      <c r="HAB53" s="429"/>
      <c r="HAC53" s="429"/>
      <c r="HAD53" s="429"/>
      <c r="HAE53" s="429"/>
      <c r="HAF53" s="429"/>
      <c r="HAG53" s="429"/>
      <c r="HAH53" s="429"/>
      <c r="HAI53" s="429"/>
      <c r="HAJ53" s="429"/>
      <c r="HAK53" s="429"/>
      <c r="HAL53" s="429"/>
      <c r="HAM53" s="429"/>
      <c r="HAN53" s="429"/>
      <c r="HAO53" s="429"/>
      <c r="HAP53" s="429"/>
      <c r="HAQ53" s="429"/>
      <c r="HAR53" s="429"/>
      <c r="HAS53" s="429"/>
      <c r="HAT53" s="429"/>
      <c r="HAU53" s="429"/>
      <c r="HAV53" s="429"/>
      <c r="HAW53" s="429"/>
      <c r="HAX53" s="429"/>
      <c r="HAY53" s="429"/>
      <c r="HAZ53" s="429"/>
      <c r="HBA53" s="429"/>
      <c r="HBB53" s="429"/>
      <c r="HBC53" s="429"/>
      <c r="HBD53" s="429"/>
      <c r="HBE53" s="429"/>
      <c r="HBF53" s="429"/>
      <c r="HBG53" s="429"/>
      <c r="HBH53" s="429"/>
      <c r="HBI53" s="429"/>
      <c r="HBJ53" s="429"/>
      <c r="HBK53" s="429"/>
      <c r="HBL53" s="429"/>
      <c r="HBM53" s="429"/>
      <c r="HBN53" s="429"/>
      <c r="HBO53" s="429"/>
      <c r="HBP53" s="429"/>
      <c r="HBQ53" s="429"/>
      <c r="HBR53" s="429"/>
      <c r="HBS53" s="429"/>
      <c r="HBT53" s="429"/>
      <c r="HBU53" s="429"/>
      <c r="HBV53" s="429"/>
      <c r="HBW53" s="429"/>
      <c r="HBX53" s="429"/>
      <c r="HBY53" s="429"/>
      <c r="HBZ53" s="429"/>
      <c r="HCA53" s="429"/>
      <c r="HCB53" s="429"/>
      <c r="HCC53" s="429"/>
      <c r="HCD53" s="429"/>
      <c r="HCE53" s="429"/>
      <c r="HCF53" s="429"/>
      <c r="HCG53" s="429"/>
      <c r="HCH53" s="429"/>
      <c r="HCI53" s="429"/>
      <c r="HCJ53" s="429"/>
      <c r="HCK53" s="429"/>
      <c r="HCL53" s="429"/>
      <c r="HCM53" s="429"/>
      <c r="HCN53" s="429"/>
      <c r="HCO53" s="429"/>
      <c r="HCP53" s="429"/>
      <c r="HCQ53" s="429"/>
      <c r="HCR53" s="429"/>
      <c r="HCS53" s="429"/>
      <c r="HCT53" s="429"/>
      <c r="HCU53" s="429"/>
      <c r="HCV53" s="429"/>
      <c r="HCW53" s="429"/>
      <c r="HCX53" s="429"/>
      <c r="HCY53" s="429"/>
      <c r="HCZ53" s="429"/>
      <c r="HDA53" s="429"/>
      <c r="HDB53" s="429"/>
      <c r="HDC53" s="429"/>
      <c r="HDD53" s="429"/>
      <c r="HDE53" s="429"/>
      <c r="HDF53" s="429"/>
      <c r="HDG53" s="429"/>
      <c r="HDH53" s="429"/>
      <c r="HDI53" s="429"/>
      <c r="HDJ53" s="429"/>
      <c r="HDK53" s="429"/>
      <c r="HDL53" s="429"/>
      <c r="HDM53" s="429"/>
      <c r="HDN53" s="429"/>
      <c r="HDO53" s="429"/>
      <c r="HDP53" s="429"/>
      <c r="HDQ53" s="429"/>
      <c r="HDR53" s="429"/>
      <c r="HDS53" s="429"/>
      <c r="HDT53" s="429"/>
      <c r="HDU53" s="429"/>
      <c r="HDV53" s="429"/>
      <c r="HDW53" s="429"/>
      <c r="HDX53" s="429"/>
      <c r="HDY53" s="429"/>
      <c r="HDZ53" s="429"/>
      <c r="HEA53" s="429"/>
      <c r="HEB53" s="429"/>
      <c r="HEC53" s="429"/>
      <c r="HED53" s="429"/>
      <c r="HEE53" s="429"/>
      <c r="HEF53" s="429"/>
      <c r="HEG53" s="429"/>
      <c r="HEH53" s="429"/>
      <c r="HEI53" s="429"/>
      <c r="HEJ53" s="429"/>
      <c r="HEK53" s="429"/>
      <c r="HEL53" s="429"/>
      <c r="HEM53" s="429"/>
      <c r="HEN53" s="429"/>
      <c r="HEO53" s="429"/>
      <c r="HEP53" s="429"/>
      <c r="HEQ53" s="429"/>
      <c r="HER53" s="429"/>
      <c r="HES53" s="429"/>
      <c r="HET53" s="429"/>
      <c r="HEU53" s="429"/>
      <c r="HEV53" s="429"/>
      <c r="HEW53" s="429"/>
      <c r="HEX53" s="429"/>
      <c r="HEY53" s="429"/>
      <c r="HEZ53" s="429"/>
      <c r="HFA53" s="429"/>
      <c r="HFB53" s="429"/>
      <c r="HFC53" s="429"/>
      <c r="HFD53" s="429"/>
      <c r="HFE53" s="429"/>
      <c r="HFF53" s="429"/>
      <c r="HFG53" s="429"/>
      <c r="HFH53" s="429"/>
      <c r="HFI53" s="429"/>
      <c r="HFJ53" s="429"/>
      <c r="HFK53" s="429"/>
      <c r="HFL53" s="429"/>
      <c r="HFM53" s="429"/>
      <c r="HFN53" s="429"/>
      <c r="HFO53" s="429"/>
      <c r="HFP53" s="429"/>
      <c r="HFQ53" s="429"/>
      <c r="HFR53" s="429"/>
      <c r="HFS53" s="429"/>
      <c r="HFT53" s="429"/>
      <c r="HFU53" s="429"/>
      <c r="HFV53" s="429"/>
      <c r="HFW53" s="429"/>
      <c r="HFX53" s="429"/>
      <c r="HFY53" s="429"/>
      <c r="HFZ53" s="429"/>
      <c r="HGA53" s="429"/>
      <c r="HGB53" s="429"/>
      <c r="HGC53" s="429"/>
      <c r="HGD53" s="429"/>
      <c r="HGE53" s="429"/>
      <c r="HGF53" s="429"/>
      <c r="HGG53" s="429"/>
      <c r="HGH53" s="429"/>
      <c r="HGI53" s="429"/>
      <c r="HGJ53" s="429"/>
      <c r="HGK53" s="429"/>
      <c r="HGL53" s="429"/>
      <c r="HGM53" s="429"/>
      <c r="HGN53" s="429"/>
      <c r="HGO53" s="429"/>
      <c r="HGP53" s="429"/>
      <c r="HGQ53" s="429"/>
      <c r="HGR53" s="429"/>
      <c r="HGS53" s="429"/>
      <c r="HGT53" s="429"/>
      <c r="HGU53" s="429"/>
      <c r="HGV53" s="429"/>
      <c r="HGW53" s="429"/>
      <c r="HGX53" s="429"/>
      <c r="HGY53" s="429"/>
      <c r="HGZ53" s="429"/>
      <c r="HHA53" s="429"/>
      <c r="HHB53" s="429"/>
      <c r="HHC53" s="429"/>
      <c r="HHD53" s="429"/>
      <c r="HHE53" s="429"/>
      <c r="HHF53" s="429"/>
      <c r="HHG53" s="429"/>
      <c r="HHH53" s="429"/>
      <c r="HHI53" s="429"/>
      <c r="HHJ53" s="429"/>
      <c r="HHK53" s="429"/>
      <c r="HHL53" s="429"/>
      <c r="HHM53" s="429"/>
      <c r="HHN53" s="429"/>
      <c r="HHO53" s="429"/>
      <c r="HHP53" s="429"/>
      <c r="HHQ53" s="429"/>
      <c r="HHR53" s="429"/>
      <c r="HHS53" s="429"/>
      <c r="HHT53" s="429"/>
      <c r="HHU53" s="429"/>
      <c r="HHV53" s="429"/>
      <c r="HHW53" s="429"/>
      <c r="HHX53" s="429"/>
      <c r="HHY53" s="429"/>
      <c r="HHZ53" s="429"/>
      <c r="HIA53" s="429"/>
      <c r="HIB53" s="429"/>
      <c r="HIC53" s="429"/>
      <c r="HID53" s="429"/>
      <c r="HIE53" s="429"/>
      <c r="HIF53" s="429"/>
      <c r="HIG53" s="429"/>
      <c r="HIH53" s="429"/>
      <c r="HII53" s="429"/>
      <c r="HIJ53" s="429"/>
      <c r="HIK53" s="429"/>
      <c r="HIL53" s="429"/>
      <c r="HIM53" s="429"/>
      <c r="HIN53" s="429"/>
      <c r="HIO53" s="429"/>
      <c r="HIP53" s="429"/>
      <c r="HIQ53" s="429"/>
      <c r="HIR53" s="429"/>
      <c r="HIS53" s="429"/>
      <c r="HIT53" s="429"/>
      <c r="HIU53" s="429"/>
      <c r="HIV53" s="429"/>
      <c r="HIW53" s="429"/>
      <c r="HIX53" s="429"/>
      <c r="HIY53" s="429"/>
      <c r="HIZ53" s="429"/>
      <c r="HJA53" s="429"/>
      <c r="HJB53" s="429"/>
      <c r="HJC53" s="429"/>
      <c r="HJD53" s="429"/>
      <c r="HJE53" s="429"/>
      <c r="HJF53" s="429"/>
      <c r="HJG53" s="429"/>
      <c r="HJH53" s="429"/>
      <c r="HJI53" s="429"/>
      <c r="HJJ53" s="429"/>
      <c r="HJK53" s="429"/>
      <c r="HJL53" s="429"/>
      <c r="HJM53" s="429"/>
      <c r="HJN53" s="429"/>
      <c r="HJO53" s="429"/>
      <c r="HJP53" s="429"/>
      <c r="HJQ53" s="429"/>
      <c r="HJR53" s="429"/>
      <c r="HJS53" s="429"/>
      <c r="HJT53" s="429"/>
      <c r="HJU53" s="429"/>
      <c r="HJV53" s="429"/>
      <c r="HJW53" s="429"/>
      <c r="HJX53" s="429"/>
      <c r="HJY53" s="429"/>
      <c r="HJZ53" s="429"/>
      <c r="HKA53" s="429"/>
      <c r="HKB53" s="429"/>
      <c r="HKC53" s="429"/>
      <c r="HKD53" s="429"/>
      <c r="HKE53" s="429"/>
      <c r="HKF53" s="429"/>
      <c r="HKG53" s="429"/>
      <c r="HKH53" s="429"/>
      <c r="HKI53" s="429"/>
      <c r="HKJ53" s="429"/>
      <c r="HKK53" s="429"/>
      <c r="HKL53" s="429"/>
      <c r="HKM53" s="429"/>
      <c r="HKN53" s="429"/>
      <c r="HKO53" s="429"/>
      <c r="HKP53" s="429"/>
      <c r="HKQ53" s="429"/>
      <c r="HKR53" s="429"/>
      <c r="HKS53" s="429"/>
      <c r="HKT53" s="429"/>
      <c r="HKU53" s="429"/>
      <c r="HKV53" s="429"/>
      <c r="HKW53" s="429"/>
      <c r="HKX53" s="429"/>
      <c r="HKY53" s="429"/>
      <c r="HKZ53" s="429"/>
      <c r="HLA53" s="429"/>
      <c r="HLB53" s="429"/>
      <c r="HLC53" s="429"/>
      <c r="HLD53" s="429"/>
      <c r="HLE53" s="429"/>
      <c r="HLF53" s="429"/>
      <c r="HLG53" s="429"/>
      <c r="HLH53" s="429"/>
      <c r="HLI53" s="429"/>
      <c r="HLJ53" s="429"/>
      <c r="HLK53" s="429"/>
      <c r="HLL53" s="429"/>
      <c r="HLM53" s="429"/>
      <c r="HLN53" s="429"/>
      <c r="HLO53" s="429"/>
      <c r="HLP53" s="429"/>
      <c r="HLQ53" s="429"/>
      <c r="HLR53" s="429"/>
      <c r="HLS53" s="429"/>
      <c r="HLT53" s="429"/>
      <c r="HLU53" s="429"/>
      <c r="HLV53" s="429"/>
      <c r="HLW53" s="429"/>
      <c r="HLX53" s="429"/>
      <c r="HLY53" s="429"/>
      <c r="HLZ53" s="429"/>
      <c r="HMA53" s="429"/>
      <c r="HMB53" s="429"/>
      <c r="HMC53" s="429"/>
      <c r="HMD53" s="429"/>
      <c r="HME53" s="429"/>
      <c r="HMF53" s="429"/>
      <c r="HMG53" s="429"/>
      <c r="HMH53" s="429"/>
      <c r="HMI53" s="429"/>
      <c r="HMJ53" s="429"/>
      <c r="HMK53" s="429"/>
      <c r="HML53" s="429"/>
      <c r="HMM53" s="429"/>
      <c r="HMN53" s="429"/>
      <c r="HMO53" s="429"/>
      <c r="HMP53" s="429"/>
      <c r="HMQ53" s="429"/>
      <c r="HMR53" s="429"/>
      <c r="HMS53" s="429"/>
      <c r="HMT53" s="429"/>
      <c r="HMU53" s="429"/>
      <c r="HMV53" s="429"/>
      <c r="HMW53" s="429"/>
      <c r="HMX53" s="429"/>
      <c r="HMY53" s="429"/>
      <c r="HMZ53" s="429"/>
      <c r="HNA53" s="429"/>
      <c r="HNB53" s="429"/>
      <c r="HNC53" s="429"/>
      <c r="HND53" s="429"/>
      <c r="HNE53" s="429"/>
      <c r="HNF53" s="429"/>
      <c r="HNG53" s="429"/>
      <c r="HNH53" s="429"/>
      <c r="HNI53" s="429"/>
      <c r="HNJ53" s="429"/>
      <c r="HNK53" s="429"/>
      <c r="HNL53" s="429"/>
      <c r="HNM53" s="429"/>
      <c r="HNN53" s="429"/>
      <c r="HNO53" s="429"/>
      <c r="HNP53" s="429"/>
      <c r="HNQ53" s="429"/>
      <c r="HNR53" s="429"/>
      <c r="HNS53" s="429"/>
      <c r="HNT53" s="429"/>
      <c r="HNU53" s="429"/>
      <c r="HNV53" s="429"/>
      <c r="HNW53" s="429"/>
      <c r="HNX53" s="429"/>
      <c r="HNY53" s="429"/>
      <c r="HNZ53" s="429"/>
      <c r="HOA53" s="429"/>
      <c r="HOB53" s="429"/>
      <c r="HOC53" s="429"/>
      <c r="HOD53" s="429"/>
      <c r="HOE53" s="429"/>
      <c r="HOF53" s="429"/>
      <c r="HOG53" s="429"/>
      <c r="HOH53" s="429"/>
      <c r="HOI53" s="429"/>
      <c r="HOJ53" s="429"/>
      <c r="HOK53" s="429"/>
      <c r="HOL53" s="429"/>
      <c r="HOM53" s="429"/>
      <c r="HON53" s="429"/>
      <c r="HOO53" s="429"/>
      <c r="HOP53" s="429"/>
      <c r="HOQ53" s="429"/>
      <c r="HOR53" s="429"/>
      <c r="HOS53" s="429"/>
      <c r="HOT53" s="429"/>
      <c r="HOU53" s="429"/>
      <c r="HOV53" s="429"/>
      <c r="HOW53" s="429"/>
      <c r="HOX53" s="429"/>
      <c r="HOY53" s="429"/>
      <c r="HOZ53" s="429"/>
      <c r="HPA53" s="429"/>
      <c r="HPB53" s="429"/>
      <c r="HPC53" s="429"/>
      <c r="HPD53" s="429"/>
      <c r="HPE53" s="429"/>
      <c r="HPF53" s="429"/>
      <c r="HPG53" s="429"/>
      <c r="HPH53" s="429"/>
      <c r="HPI53" s="429"/>
      <c r="HPJ53" s="429"/>
      <c r="HPK53" s="429"/>
      <c r="HPL53" s="429"/>
      <c r="HPM53" s="429"/>
      <c r="HPN53" s="429"/>
      <c r="HPO53" s="429"/>
      <c r="HPP53" s="429"/>
      <c r="HPQ53" s="429"/>
      <c r="HPR53" s="429"/>
      <c r="HPS53" s="429"/>
      <c r="HPT53" s="429"/>
      <c r="HPU53" s="429"/>
      <c r="HPV53" s="429"/>
      <c r="HPW53" s="429"/>
      <c r="HPX53" s="429"/>
      <c r="HPY53" s="429"/>
      <c r="HPZ53" s="429"/>
      <c r="HQA53" s="429"/>
      <c r="HQB53" s="429"/>
      <c r="HQC53" s="429"/>
      <c r="HQD53" s="429"/>
      <c r="HQE53" s="429"/>
      <c r="HQF53" s="429"/>
      <c r="HQG53" s="429"/>
      <c r="HQH53" s="429"/>
      <c r="HQI53" s="429"/>
      <c r="HQJ53" s="429"/>
      <c r="HQK53" s="429"/>
      <c r="HQL53" s="429"/>
      <c r="HQM53" s="429"/>
      <c r="HQN53" s="429"/>
      <c r="HQO53" s="429"/>
      <c r="HQP53" s="429"/>
      <c r="HQQ53" s="429"/>
      <c r="HQR53" s="429"/>
      <c r="HQS53" s="429"/>
      <c r="HQT53" s="429"/>
      <c r="HQU53" s="429"/>
      <c r="HQV53" s="429"/>
      <c r="HQW53" s="429"/>
      <c r="HQX53" s="429"/>
      <c r="HQY53" s="429"/>
      <c r="HQZ53" s="429"/>
      <c r="HRA53" s="429"/>
      <c r="HRB53" s="429"/>
      <c r="HRC53" s="429"/>
      <c r="HRD53" s="429"/>
      <c r="HRE53" s="429"/>
      <c r="HRF53" s="429"/>
      <c r="HRG53" s="429"/>
      <c r="HRH53" s="429"/>
      <c r="HRI53" s="429"/>
      <c r="HRJ53" s="429"/>
      <c r="HRK53" s="429"/>
      <c r="HRL53" s="429"/>
      <c r="HRM53" s="429"/>
      <c r="HRN53" s="429"/>
      <c r="HRO53" s="429"/>
      <c r="HRP53" s="429"/>
      <c r="HRQ53" s="429"/>
      <c r="HRR53" s="429"/>
      <c r="HRS53" s="429"/>
      <c r="HRT53" s="429"/>
      <c r="HRU53" s="429"/>
      <c r="HRV53" s="429"/>
      <c r="HRW53" s="429"/>
      <c r="HRX53" s="429"/>
      <c r="HRY53" s="429"/>
      <c r="HRZ53" s="429"/>
      <c r="HSA53" s="429"/>
      <c r="HSB53" s="429"/>
      <c r="HSC53" s="429"/>
      <c r="HSD53" s="429"/>
      <c r="HSE53" s="429"/>
      <c r="HSF53" s="429"/>
      <c r="HSG53" s="429"/>
      <c r="HSH53" s="429"/>
      <c r="HSI53" s="429"/>
      <c r="HSJ53" s="429"/>
      <c r="HSK53" s="429"/>
      <c r="HSL53" s="429"/>
      <c r="HSM53" s="429"/>
      <c r="HSN53" s="429"/>
      <c r="HSO53" s="429"/>
      <c r="HSP53" s="429"/>
      <c r="HSQ53" s="429"/>
      <c r="HSR53" s="429"/>
      <c r="HSS53" s="429"/>
      <c r="HST53" s="429"/>
      <c r="HSU53" s="429"/>
      <c r="HSV53" s="429"/>
      <c r="HSW53" s="429"/>
      <c r="HSX53" s="429"/>
      <c r="HSY53" s="429"/>
      <c r="HSZ53" s="429"/>
      <c r="HTA53" s="429"/>
      <c r="HTB53" s="429"/>
      <c r="HTC53" s="429"/>
      <c r="HTD53" s="429"/>
      <c r="HTE53" s="429"/>
      <c r="HTF53" s="429"/>
      <c r="HTG53" s="429"/>
      <c r="HTH53" s="429"/>
      <c r="HTI53" s="429"/>
      <c r="HTJ53" s="429"/>
      <c r="HTK53" s="429"/>
      <c r="HTL53" s="429"/>
      <c r="HTM53" s="429"/>
      <c r="HTN53" s="429"/>
      <c r="HTO53" s="429"/>
      <c r="HTP53" s="429"/>
      <c r="HTQ53" s="429"/>
      <c r="HTR53" s="429"/>
      <c r="HTS53" s="429"/>
      <c r="HTT53" s="429"/>
      <c r="HTU53" s="429"/>
      <c r="HTV53" s="429"/>
      <c r="HTW53" s="429"/>
      <c r="HTX53" s="429"/>
      <c r="HTY53" s="429"/>
      <c r="HTZ53" s="429"/>
      <c r="HUA53" s="429"/>
      <c r="HUB53" s="429"/>
      <c r="HUC53" s="429"/>
      <c r="HUD53" s="429"/>
      <c r="HUE53" s="429"/>
      <c r="HUF53" s="429"/>
      <c r="HUG53" s="429"/>
      <c r="HUH53" s="429"/>
      <c r="HUI53" s="429"/>
      <c r="HUJ53" s="429"/>
      <c r="HUK53" s="429"/>
      <c r="HUL53" s="429"/>
      <c r="HUM53" s="429"/>
      <c r="HUN53" s="429"/>
      <c r="HUO53" s="429"/>
      <c r="HUP53" s="429"/>
      <c r="HUQ53" s="429"/>
      <c r="HUR53" s="429"/>
      <c r="HUS53" s="429"/>
      <c r="HUT53" s="429"/>
      <c r="HUU53" s="429"/>
      <c r="HUV53" s="429"/>
      <c r="HUW53" s="429"/>
      <c r="HUX53" s="429"/>
      <c r="HUY53" s="429"/>
      <c r="HUZ53" s="429"/>
      <c r="HVA53" s="429"/>
      <c r="HVB53" s="429"/>
      <c r="HVC53" s="429"/>
      <c r="HVD53" s="429"/>
      <c r="HVE53" s="429"/>
      <c r="HVF53" s="429"/>
      <c r="HVG53" s="429"/>
      <c r="HVH53" s="429"/>
      <c r="HVI53" s="429"/>
      <c r="HVJ53" s="429"/>
      <c r="HVK53" s="429"/>
      <c r="HVL53" s="429"/>
      <c r="HVM53" s="429"/>
      <c r="HVN53" s="429"/>
      <c r="HVO53" s="429"/>
      <c r="HVP53" s="429"/>
      <c r="HVQ53" s="429"/>
      <c r="HVR53" s="429"/>
      <c r="HVS53" s="429"/>
      <c r="HVT53" s="429"/>
      <c r="HVU53" s="429"/>
      <c r="HVV53" s="429"/>
      <c r="HVW53" s="429"/>
      <c r="HVX53" s="429"/>
      <c r="HVY53" s="429"/>
      <c r="HVZ53" s="429"/>
      <c r="HWA53" s="429"/>
      <c r="HWB53" s="429"/>
      <c r="HWC53" s="429"/>
      <c r="HWD53" s="429"/>
      <c r="HWE53" s="429"/>
      <c r="HWF53" s="429"/>
      <c r="HWG53" s="429"/>
      <c r="HWH53" s="429"/>
      <c r="HWI53" s="429"/>
      <c r="HWJ53" s="429"/>
      <c r="HWK53" s="429"/>
      <c r="HWL53" s="429"/>
      <c r="HWM53" s="429"/>
      <c r="HWN53" s="429"/>
      <c r="HWO53" s="429"/>
      <c r="HWP53" s="429"/>
      <c r="HWQ53" s="429"/>
      <c r="HWR53" s="429"/>
      <c r="HWS53" s="429"/>
      <c r="HWT53" s="429"/>
      <c r="HWU53" s="429"/>
      <c r="HWV53" s="429"/>
      <c r="HWW53" s="429"/>
      <c r="HWX53" s="429"/>
      <c r="HWY53" s="429"/>
      <c r="HWZ53" s="429"/>
      <c r="HXA53" s="429"/>
      <c r="HXB53" s="429"/>
      <c r="HXC53" s="429"/>
      <c r="HXD53" s="429"/>
      <c r="HXE53" s="429"/>
      <c r="HXF53" s="429"/>
      <c r="HXG53" s="429"/>
      <c r="HXH53" s="429"/>
      <c r="HXI53" s="429"/>
      <c r="HXJ53" s="429"/>
      <c r="HXK53" s="429"/>
      <c r="HXL53" s="429"/>
      <c r="HXM53" s="429"/>
      <c r="HXN53" s="429"/>
      <c r="HXO53" s="429"/>
      <c r="HXP53" s="429"/>
      <c r="HXQ53" s="429"/>
      <c r="HXR53" s="429"/>
      <c r="HXS53" s="429"/>
      <c r="HXT53" s="429"/>
      <c r="HXU53" s="429"/>
      <c r="HXV53" s="429"/>
      <c r="HXW53" s="429"/>
      <c r="HXX53" s="429"/>
      <c r="HXY53" s="429"/>
      <c r="HXZ53" s="429"/>
      <c r="HYA53" s="429"/>
      <c r="HYB53" s="429"/>
      <c r="HYC53" s="429"/>
      <c r="HYD53" s="429"/>
      <c r="HYE53" s="429"/>
      <c r="HYF53" s="429"/>
      <c r="HYG53" s="429"/>
      <c r="HYH53" s="429"/>
      <c r="HYI53" s="429"/>
      <c r="HYJ53" s="429"/>
      <c r="HYK53" s="429"/>
      <c r="HYL53" s="429"/>
      <c r="HYM53" s="429"/>
      <c r="HYN53" s="429"/>
      <c r="HYO53" s="429"/>
      <c r="HYP53" s="429"/>
      <c r="HYQ53" s="429"/>
      <c r="HYR53" s="429"/>
      <c r="HYS53" s="429"/>
      <c r="HYT53" s="429"/>
      <c r="HYU53" s="429"/>
      <c r="HYV53" s="429"/>
      <c r="HYW53" s="429"/>
      <c r="HYX53" s="429"/>
      <c r="HYY53" s="429"/>
      <c r="HYZ53" s="429"/>
      <c r="HZA53" s="429"/>
      <c r="HZB53" s="429"/>
      <c r="HZC53" s="429"/>
      <c r="HZD53" s="429"/>
      <c r="HZE53" s="429"/>
      <c r="HZF53" s="429"/>
      <c r="HZG53" s="429"/>
      <c r="HZH53" s="429"/>
      <c r="HZI53" s="429"/>
      <c r="HZJ53" s="429"/>
      <c r="HZK53" s="429"/>
      <c r="HZL53" s="429"/>
      <c r="HZM53" s="429"/>
      <c r="HZN53" s="429"/>
      <c r="HZO53" s="429"/>
      <c r="HZP53" s="429"/>
      <c r="HZQ53" s="429"/>
      <c r="HZR53" s="429"/>
      <c r="HZS53" s="429"/>
      <c r="HZT53" s="429"/>
      <c r="HZU53" s="429"/>
      <c r="HZV53" s="429"/>
      <c r="HZW53" s="429"/>
      <c r="HZX53" s="429"/>
      <c r="HZY53" s="429"/>
      <c r="HZZ53" s="429"/>
      <c r="IAA53" s="429"/>
      <c r="IAB53" s="429"/>
      <c r="IAC53" s="429"/>
      <c r="IAD53" s="429"/>
      <c r="IAE53" s="429"/>
      <c r="IAF53" s="429"/>
      <c r="IAG53" s="429"/>
      <c r="IAH53" s="429"/>
      <c r="IAI53" s="429"/>
      <c r="IAJ53" s="429"/>
      <c r="IAK53" s="429"/>
      <c r="IAL53" s="429"/>
      <c r="IAM53" s="429"/>
      <c r="IAN53" s="429"/>
      <c r="IAO53" s="429"/>
      <c r="IAP53" s="429"/>
      <c r="IAQ53" s="429"/>
      <c r="IAR53" s="429"/>
      <c r="IAS53" s="429"/>
      <c r="IAT53" s="429"/>
      <c r="IAU53" s="429"/>
      <c r="IAV53" s="429"/>
      <c r="IAW53" s="429"/>
      <c r="IAX53" s="429"/>
      <c r="IAY53" s="429"/>
      <c r="IAZ53" s="429"/>
      <c r="IBA53" s="429"/>
      <c r="IBB53" s="429"/>
      <c r="IBC53" s="429"/>
      <c r="IBD53" s="429"/>
      <c r="IBE53" s="429"/>
      <c r="IBF53" s="429"/>
      <c r="IBG53" s="429"/>
      <c r="IBH53" s="429"/>
      <c r="IBI53" s="429"/>
      <c r="IBJ53" s="429"/>
      <c r="IBK53" s="429"/>
      <c r="IBL53" s="429"/>
      <c r="IBM53" s="429"/>
      <c r="IBN53" s="429"/>
      <c r="IBO53" s="429"/>
      <c r="IBP53" s="429"/>
      <c r="IBQ53" s="429"/>
      <c r="IBR53" s="429"/>
      <c r="IBS53" s="429"/>
      <c r="IBT53" s="429"/>
      <c r="IBU53" s="429"/>
      <c r="IBV53" s="429"/>
      <c r="IBW53" s="429"/>
      <c r="IBX53" s="429"/>
      <c r="IBY53" s="429"/>
      <c r="IBZ53" s="429"/>
      <c r="ICA53" s="429"/>
      <c r="ICB53" s="429"/>
      <c r="ICC53" s="429"/>
      <c r="ICD53" s="429"/>
      <c r="ICE53" s="429"/>
      <c r="ICF53" s="429"/>
      <c r="ICG53" s="429"/>
      <c r="ICH53" s="429"/>
      <c r="ICI53" s="429"/>
      <c r="ICJ53" s="429"/>
      <c r="ICK53" s="429"/>
      <c r="ICL53" s="429"/>
      <c r="ICM53" s="429"/>
      <c r="ICN53" s="429"/>
      <c r="ICO53" s="429"/>
      <c r="ICP53" s="429"/>
      <c r="ICQ53" s="429"/>
      <c r="ICR53" s="429"/>
      <c r="ICS53" s="429"/>
      <c r="ICT53" s="429"/>
      <c r="ICU53" s="429"/>
      <c r="ICV53" s="429"/>
      <c r="ICW53" s="429"/>
      <c r="ICX53" s="429"/>
      <c r="ICY53" s="429"/>
      <c r="ICZ53" s="429"/>
      <c r="IDA53" s="429"/>
      <c r="IDB53" s="429"/>
      <c r="IDC53" s="429"/>
      <c r="IDD53" s="429"/>
      <c r="IDE53" s="429"/>
      <c r="IDF53" s="429"/>
      <c r="IDG53" s="429"/>
      <c r="IDH53" s="429"/>
      <c r="IDI53" s="429"/>
      <c r="IDJ53" s="429"/>
      <c r="IDK53" s="429"/>
      <c r="IDL53" s="429"/>
      <c r="IDM53" s="429"/>
      <c r="IDN53" s="429"/>
      <c r="IDO53" s="429"/>
      <c r="IDP53" s="429"/>
      <c r="IDQ53" s="429"/>
      <c r="IDR53" s="429"/>
      <c r="IDS53" s="429"/>
      <c r="IDT53" s="429"/>
      <c r="IDU53" s="429"/>
      <c r="IDV53" s="429"/>
      <c r="IDW53" s="429"/>
      <c r="IDX53" s="429"/>
      <c r="IDY53" s="429"/>
      <c r="IDZ53" s="429"/>
      <c r="IEA53" s="429"/>
      <c r="IEB53" s="429"/>
      <c r="IEC53" s="429"/>
      <c r="IED53" s="429"/>
      <c r="IEE53" s="429"/>
      <c r="IEF53" s="429"/>
      <c r="IEG53" s="429"/>
      <c r="IEH53" s="429"/>
      <c r="IEI53" s="429"/>
      <c r="IEJ53" s="429"/>
      <c r="IEK53" s="429"/>
      <c r="IEL53" s="429"/>
      <c r="IEM53" s="429"/>
      <c r="IEN53" s="429"/>
      <c r="IEO53" s="429"/>
      <c r="IEP53" s="429"/>
      <c r="IEQ53" s="429"/>
      <c r="IER53" s="429"/>
      <c r="IES53" s="429"/>
      <c r="IET53" s="429"/>
      <c r="IEU53" s="429"/>
      <c r="IEV53" s="429"/>
      <c r="IEW53" s="429"/>
      <c r="IEX53" s="429"/>
      <c r="IEY53" s="429"/>
      <c r="IEZ53" s="429"/>
      <c r="IFA53" s="429"/>
      <c r="IFB53" s="429"/>
      <c r="IFC53" s="429"/>
      <c r="IFD53" s="429"/>
      <c r="IFE53" s="429"/>
      <c r="IFF53" s="429"/>
      <c r="IFG53" s="429"/>
      <c r="IFH53" s="429"/>
      <c r="IFI53" s="429"/>
      <c r="IFJ53" s="429"/>
      <c r="IFK53" s="429"/>
      <c r="IFL53" s="429"/>
      <c r="IFM53" s="429"/>
      <c r="IFN53" s="429"/>
      <c r="IFO53" s="429"/>
      <c r="IFP53" s="429"/>
      <c r="IFQ53" s="429"/>
      <c r="IFR53" s="429"/>
      <c r="IFS53" s="429"/>
      <c r="IFT53" s="429"/>
      <c r="IFU53" s="429"/>
      <c r="IFV53" s="429"/>
      <c r="IFW53" s="429"/>
      <c r="IFX53" s="429"/>
      <c r="IFY53" s="429"/>
      <c r="IFZ53" s="429"/>
      <c r="IGA53" s="429"/>
      <c r="IGB53" s="429"/>
      <c r="IGC53" s="429"/>
      <c r="IGD53" s="429"/>
      <c r="IGE53" s="429"/>
      <c r="IGF53" s="429"/>
      <c r="IGG53" s="429"/>
      <c r="IGH53" s="429"/>
      <c r="IGI53" s="429"/>
      <c r="IGJ53" s="429"/>
      <c r="IGK53" s="429"/>
      <c r="IGL53" s="429"/>
      <c r="IGM53" s="429"/>
      <c r="IGN53" s="429"/>
      <c r="IGO53" s="429"/>
      <c r="IGP53" s="429"/>
      <c r="IGQ53" s="429"/>
      <c r="IGR53" s="429"/>
      <c r="IGS53" s="429"/>
      <c r="IGT53" s="429"/>
      <c r="IGU53" s="429"/>
      <c r="IGV53" s="429"/>
      <c r="IGW53" s="429"/>
      <c r="IGX53" s="429"/>
      <c r="IGY53" s="429"/>
      <c r="IGZ53" s="429"/>
      <c r="IHA53" s="429"/>
      <c r="IHB53" s="429"/>
      <c r="IHC53" s="429"/>
      <c r="IHD53" s="429"/>
      <c r="IHE53" s="429"/>
      <c r="IHF53" s="429"/>
      <c r="IHG53" s="429"/>
      <c r="IHH53" s="429"/>
      <c r="IHI53" s="429"/>
      <c r="IHJ53" s="429"/>
      <c r="IHK53" s="429"/>
      <c r="IHL53" s="429"/>
      <c r="IHM53" s="429"/>
      <c r="IHN53" s="429"/>
      <c r="IHO53" s="429"/>
      <c r="IHP53" s="429"/>
      <c r="IHQ53" s="429"/>
      <c r="IHR53" s="429"/>
      <c r="IHS53" s="429"/>
      <c r="IHT53" s="429"/>
      <c r="IHU53" s="429"/>
      <c r="IHV53" s="429"/>
      <c r="IHW53" s="429"/>
      <c r="IHX53" s="429"/>
      <c r="IHY53" s="429"/>
      <c r="IHZ53" s="429"/>
      <c r="IIA53" s="429"/>
      <c r="IIB53" s="429"/>
      <c r="IIC53" s="429"/>
      <c r="IID53" s="429"/>
      <c r="IIE53" s="429"/>
      <c r="IIF53" s="429"/>
      <c r="IIG53" s="429"/>
      <c r="IIH53" s="429"/>
      <c r="III53" s="429"/>
      <c r="IIJ53" s="429"/>
      <c r="IIK53" s="429"/>
      <c r="IIL53" s="429"/>
      <c r="IIM53" s="429"/>
      <c r="IIN53" s="429"/>
      <c r="IIO53" s="429"/>
      <c r="IIP53" s="429"/>
      <c r="IIQ53" s="429"/>
      <c r="IIR53" s="429"/>
      <c r="IIS53" s="429"/>
      <c r="IIT53" s="429"/>
      <c r="IIU53" s="429"/>
      <c r="IIV53" s="429"/>
      <c r="IIW53" s="429"/>
      <c r="IIX53" s="429"/>
      <c r="IIY53" s="429"/>
      <c r="IIZ53" s="429"/>
      <c r="IJA53" s="429"/>
      <c r="IJB53" s="429"/>
      <c r="IJC53" s="429"/>
      <c r="IJD53" s="429"/>
      <c r="IJE53" s="429"/>
      <c r="IJF53" s="429"/>
      <c r="IJG53" s="429"/>
      <c r="IJH53" s="429"/>
      <c r="IJI53" s="429"/>
      <c r="IJJ53" s="429"/>
      <c r="IJK53" s="429"/>
      <c r="IJL53" s="429"/>
      <c r="IJM53" s="429"/>
      <c r="IJN53" s="429"/>
      <c r="IJO53" s="429"/>
      <c r="IJP53" s="429"/>
      <c r="IJQ53" s="429"/>
      <c r="IJR53" s="429"/>
      <c r="IJS53" s="429"/>
      <c r="IJT53" s="429"/>
      <c r="IJU53" s="429"/>
      <c r="IJV53" s="429"/>
      <c r="IJW53" s="429"/>
      <c r="IJX53" s="429"/>
      <c r="IJY53" s="429"/>
      <c r="IJZ53" s="429"/>
      <c r="IKA53" s="429"/>
      <c r="IKB53" s="429"/>
      <c r="IKC53" s="429"/>
      <c r="IKD53" s="429"/>
      <c r="IKE53" s="429"/>
      <c r="IKF53" s="429"/>
      <c r="IKG53" s="429"/>
      <c r="IKH53" s="429"/>
      <c r="IKI53" s="429"/>
      <c r="IKJ53" s="429"/>
      <c r="IKK53" s="429"/>
      <c r="IKL53" s="429"/>
      <c r="IKM53" s="429"/>
      <c r="IKN53" s="429"/>
      <c r="IKO53" s="429"/>
      <c r="IKP53" s="429"/>
      <c r="IKQ53" s="429"/>
      <c r="IKR53" s="429"/>
      <c r="IKS53" s="429"/>
      <c r="IKT53" s="429"/>
      <c r="IKU53" s="429"/>
      <c r="IKV53" s="429"/>
      <c r="IKW53" s="429"/>
      <c r="IKX53" s="429"/>
      <c r="IKY53" s="429"/>
      <c r="IKZ53" s="429"/>
      <c r="ILA53" s="429"/>
      <c r="ILB53" s="429"/>
      <c r="ILC53" s="429"/>
      <c r="ILD53" s="429"/>
      <c r="ILE53" s="429"/>
      <c r="ILF53" s="429"/>
      <c r="ILG53" s="429"/>
      <c r="ILH53" s="429"/>
      <c r="ILI53" s="429"/>
      <c r="ILJ53" s="429"/>
      <c r="ILK53" s="429"/>
      <c r="ILL53" s="429"/>
      <c r="ILM53" s="429"/>
      <c r="ILN53" s="429"/>
      <c r="ILO53" s="429"/>
      <c r="ILP53" s="429"/>
      <c r="ILQ53" s="429"/>
      <c r="ILR53" s="429"/>
      <c r="ILS53" s="429"/>
      <c r="ILT53" s="429"/>
      <c r="ILU53" s="429"/>
      <c r="ILV53" s="429"/>
      <c r="ILW53" s="429"/>
      <c r="ILX53" s="429"/>
      <c r="ILY53" s="429"/>
      <c r="ILZ53" s="429"/>
      <c r="IMA53" s="429"/>
      <c r="IMB53" s="429"/>
      <c r="IMC53" s="429"/>
      <c r="IMD53" s="429"/>
      <c r="IME53" s="429"/>
      <c r="IMF53" s="429"/>
      <c r="IMG53" s="429"/>
      <c r="IMH53" s="429"/>
      <c r="IMI53" s="429"/>
      <c r="IMJ53" s="429"/>
      <c r="IMK53" s="429"/>
      <c r="IML53" s="429"/>
      <c r="IMM53" s="429"/>
      <c r="IMN53" s="429"/>
      <c r="IMO53" s="429"/>
      <c r="IMP53" s="429"/>
      <c r="IMQ53" s="429"/>
      <c r="IMR53" s="429"/>
      <c r="IMS53" s="429"/>
      <c r="IMT53" s="429"/>
      <c r="IMU53" s="429"/>
      <c r="IMV53" s="429"/>
      <c r="IMW53" s="429"/>
      <c r="IMX53" s="429"/>
      <c r="IMY53" s="429"/>
      <c r="IMZ53" s="429"/>
      <c r="INA53" s="429"/>
      <c r="INB53" s="429"/>
      <c r="INC53" s="429"/>
      <c r="IND53" s="429"/>
      <c r="INE53" s="429"/>
      <c r="INF53" s="429"/>
      <c r="ING53" s="429"/>
      <c r="INH53" s="429"/>
      <c r="INI53" s="429"/>
      <c r="INJ53" s="429"/>
      <c r="INK53" s="429"/>
      <c r="INL53" s="429"/>
      <c r="INM53" s="429"/>
      <c r="INN53" s="429"/>
      <c r="INO53" s="429"/>
      <c r="INP53" s="429"/>
      <c r="INQ53" s="429"/>
      <c r="INR53" s="429"/>
      <c r="INS53" s="429"/>
      <c r="INT53" s="429"/>
      <c r="INU53" s="429"/>
      <c r="INV53" s="429"/>
      <c r="INW53" s="429"/>
      <c r="INX53" s="429"/>
      <c r="INY53" s="429"/>
      <c r="INZ53" s="429"/>
      <c r="IOA53" s="429"/>
      <c r="IOB53" s="429"/>
      <c r="IOC53" s="429"/>
      <c r="IOD53" s="429"/>
      <c r="IOE53" s="429"/>
      <c r="IOF53" s="429"/>
      <c r="IOG53" s="429"/>
      <c r="IOH53" s="429"/>
      <c r="IOI53" s="429"/>
      <c r="IOJ53" s="429"/>
      <c r="IOK53" s="429"/>
      <c r="IOL53" s="429"/>
      <c r="IOM53" s="429"/>
      <c r="ION53" s="429"/>
      <c r="IOO53" s="429"/>
      <c r="IOP53" s="429"/>
      <c r="IOQ53" s="429"/>
      <c r="IOR53" s="429"/>
      <c r="IOS53" s="429"/>
      <c r="IOT53" s="429"/>
      <c r="IOU53" s="429"/>
      <c r="IOV53" s="429"/>
      <c r="IOW53" s="429"/>
      <c r="IOX53" s="429"/>
      <c r="IOY53" s="429"/>
      <c r="IOZ53" s="429"/>
      <c r="IPA53" s="429"/>
      <c r="IPB53" s="429"/>
      <c r="IPC53" s="429"/>
      <c r="IPD53" s="429"/>
      <c r="IPE53" s="429"/>
      <c r="IPF53" s="429"/>
      <c r="IPG53" s="429"/>
      <c r="IPH53" s="429"/>
      <c r="IPI53" s="429"/>
      <c r="IPJ53" s="429"/>
      <c r="IPK53" s="429"/>
      <c r="IPL53" s="429"/>
      <c r="IPM53" s="429"/>
      <c r="IPN53" s="429"/>
      <c r="IPO53" s="429"/>
      <c r="IPP53" s="429"/>
      <c r="IPQ53" s="429"/>
      <c r="IPR53" s="429"/>
      <c r="IPS53" s="429"/>
      <c r="IPT53" s="429"/>
      <c r="IPU53" s="429"/>
      <c r="IPV53" s="429"/>
      <c r="IPW53" s="429"/>
      <c r="IPX53" s="429"/>
      <c r="IPY53" s="429"/>
      <c r="IPZ53" s="429"/>
      <c r="IQA53" s="429"/>
      <c r="IQB53" s="429"/>
      <c r="IQC53" s="429"/>
      <c r="IQD53" s="429"/>
      <c r="IQE53" s="429"/>
      <c r="IQF53" s="429"/>
      <c r="IQG53" s="429"/>
      <c r="IQH53" s="429"/>
      <c r="IQI53" s="429"/>
      <c r="IQJ53" s="429"/>
      <c r="IQK53" s="429"/>
      <c r="IQL53" s="429"/>
      <c r="IQM53" s="429"/>
      <c r="IQN53" s="429"/>
      <c r="IQO53" s="429"/>
      <c r="IQP53" s="429"/>
      <c r="IQQ53" s="429"/>
      <c r="IQR53" s="429"/>
      <c r="IQS53" s="429"/>
      <c r="IQT53" s="429"/>
      <c r="IQU53" s="429"/>
      <c r="IQV53" s="429"/>
      <c r="IQW53" s="429"/>
      <c r="IQX53" s="429"/>
      <c r="IQY53" s="429"/>
      <c r="IQZ53" s="429"/>
      <c r="IRA53" s="429"/>
      <c r="IRB53" s="429"/>
      <c r="IRC53" s="429"/>
      <c r="IRD53" s="429"/>
      <c r="IRE53" s="429"/>
      <c r="IRF53" s="429"/>
      <c r="IRG53" s="429"/>
      <c r="IRH53" s="429"/>
      <c r="IRI53" s="429"/>
      <c r="IRJ53" s="429"/>
      <c r="IRK53" s="429"/>
      <c r="IRL53" s="429"/>
      <c r="IRM53" s="429"/>
      <c r="IRN53" s="429"/>
      <c r="IRO53" s="429"/>
      <c r="IRP53" s="429"/>
      <c r="IRQ53" s="429"/>
      <c r="IRR53" s="429"/>
      <c r="IRS53" s="429"/>
      <c r="IRT53" s="429"/>
      <c r="IRU53" s="429"/>
      <c r="IRV53" s="429"/>
      <c r="IRW53" s="429"/>
      <c r="IRX53" s="429"/>
      <c r="IRY53" s="429"/>
      <c r="IRZ53" s="429"/>
      <c r="ISA53" s="429"/>
      <c r="ISB53" s="429"/>
      <c r="ISC53" s="429"/>
      <c r="ISD53" s="429"/>
      <c r="ISE53" s="429"/>
      <c r="ISF53" s="429"/>
      <c r="ISG53" s="429"/>
      <c r="ISH53" s="429"/>
      <c r="ISI53" s="429"/>
      <c r="ISJ53" s="429"/>
      <c r="ISK53" s="429"/>
      <c r="ISL53" s="429"/>
      <c r="ISM53" s="429"/>
      <c r="ISN53" s="429"/>
      <c r="ISO53" s="429"/>
      <c r="ISP53" s="429"/>
      <c r="ISQ53" s="429"/>
      <c r="ISR53" s="429"/>
      <c r="ISS53" s="429"/>
      <c r="IST53" s="429"/>
      <c r="ISU53" s="429"/>
      <c r="ISV53" s="429"/>
      <c r="ISW53" s="429"/>
      <c r="ISX53" s="429"/>
      <c r="ISY53" s="429"/>
      <c r="ISZ53" s="429"/>
      <c r="ITA53" s="429"/>
      <c r="ITB53" s="429"/>
      <c r="ITC53" s="429"/>
      <c r="ITD53" s="429"/>
      <c r="ITE53" s="429"/>
      <c r="ITF53" s="429"/>
      <c r="ITG53" s="429"/>
      <c r="ITH53" s="429"/>
      <c r="ITI53" s="429"/>
      <c r="ITJ53" s="429"/>
      <c r="ITK53" s="429"/>
      <c r="ITL53" s="429"/>
      <c r="ITM53" s="429"/>
      <c r="ITN53" s="429"/>
      <c r="ITO53" s="429"/>
      <c r="ITP53" s="429"/>
      <c r="ITQ53" s="429"/>
      <c r="ITR53" s="429"/>
      <c r="ITS53" s="429"/>
      <c r="ITT53" s="429"/>
      <c r="ITU53" s="429"/>
      <c r="ITV53" s="429"/>
      <c r="ITW53" s="429"/>
      <c r="ITX53" s="429"/>
      <c r="ITY53" s="429"/>
      <c r="ITZ53" s="429"/>
      <c r="IUA53" s="429"/>
      <c r="IUB53" s="429"/>
      <c r="IUC53" s="429"/>
      <c r="IUD53" s="429"/>
      <c r="IUE53" s="429"/>
      <c r="IUF53" s="429"/>
      <c r="IUG53" s="429"/>
      <c r="IUH53" s="429"/>
      <c r="IUI53" s="429"/>
      <c r="IUJ53" s="429"/>
      <c r="IUK53" s="429"/>
      <c r="IUL53" s="429"/>
      <c r="IUM53" s="429"/>
      <c r="IUN53" s="429"/>
      <c r="IUO53" s="429"/>
      <c r="IUP53" s="429"/>
      <c r="IUQ53" s="429"/>
      <c r="IUR53" s="429"/>
      <c r="IUS53" s="429"/>
      <c r="IUT53" s="429"/>
      <c r="IUU53" s="429"/>
      <c r="IUV53" s="429"/>
      <c r="IUW53" s="429"/>
      <c r="IUX53" s="429"/>
      <c r="IUY53" s="429"/>
      <c r="IUZ53" s="429"/>
      <c r="IVA53" s="429"/>
      <c r="IVB53" s="429"/>
      <c r="IVC53" s="429"/>
      <c r="IVD53" s="429"/>
      <c r="IVE53" s="429"/>
      <c r="IVF53" s="429"/>
      <c r="IVG53" s="429"/>
      <c r="IVH53" s="429"/>
      <c r="IVI53" s="429"/>
      <c r="IVJ53" s="429"/>
      <c r="IVK53" s="429"/>
      <c r="IVL53" s="429"/>
      <c r="IVM53" s="429"/>
      <c r="IVN53" s="429"/>
      <c r="IVO53" s="429"/>
      <c r="IVP53" s="429"/>
      <c r="IVQ53" s="429"/>
      <c r="IVR53" s="429"/>
      <c r="IVS53" s="429"/>
      <c r="IVT53" s="429"/>
      <c r="IVU53" s="429"/>
      <c r="IVV53" s="429"/>
      <c r="IVW53" s="429"/>
      <c r="IVX53" s="429"/>
      <c r="IVY53" s="429"/>
      <c r="IVZ53" s="429"/>
      <c r="IWA53" s="429"/>
      <c r="IWB53" s="429"/>
      <c r="IWC53" s="429"/>
      <c r="IWD53" s="429"/>
      <c r="IWE53" s="429"/>
      <c r="IWF53" s="429"/>
      <c r="IWG53" s="429"/>
      <c r="IWH53" s="429"/>
      <c r="IWI53" s="429"/>
      <c r="IWJ53" s="429"/>
      <c r="IWK53" s="429"/>
      <c r="IWL53" s="429"/>
      <c r="IWM53" s="429"/>
      <c r="IWN53" s="429"/>
      <c r="IWO53" s="429"/>
      <c r="IWP53" s="429"/>
      <c r="IWQ53" s="429"/>
      <c r="IWR53" s="429"/>
      <c r="IWS53" s="429"/>
      <c r="IWT53" s="429"/>
      <c r="IWU53" s="429"/>
      <c r="IWV53" s="429"/>
      <c r="IWW53" s="429"/>
      <c r="IWX53" s="429"/>
      <c r="IWY53" s="429"/>
      <c r="IWZ53" s="429"/>
      <c r="IXA53" s="429"/>
      <c r="IXB53" s="429"/>
      <c r="IXC53" s="429"/>
      <c r="IXD53" s="429"/>
      <c r="IXE53" s="429"/>
      <c r="IXF53" s="429"/>
      <c r="IXG53" s="429"/>
      <c r="IXH53" s="429"/>
      <c r="IXI53" s="429"/>
      <c r="IXJ53" s="429"/>
      <c r="IXK53" s="429"/>
      <c r="IXL53" s="429"/>
      <c r="IXM53" s="429"/>
      <c r="IXN53" s="429"/>
      <c r="IXO53" s="429"/>
      <c r="IXP53" s="429"/>
      <c r="IXQ53" s="429"/>
      <c r="IXR53" s="429"/>
      <c r="IXS53" s="429"/>
      <c r="IXT53" s="429"/>
      <c r="IXU53" s="429"/>
      <c r="IXV53" s="429"/>
      <c r="IXW53" s="429"/>
      <c r="IXX53" s="429"/>
      <c r="IXY53" s="429"/>
      <c r="IXZ53" s="429"/>
      <c r="IYA53" s="429"/>
      <c r="IYB53" s="429"/>
      <c r="IYC53" s="429"/>
      <c r="IYD53" s="429"/>
      <c r="IYE53" s="429"/>
      <c r="IYF53" s="429"/>
      <c r="IYG53" s="429"/>
      <c r="IYH53" s="429"/>
      <c r="IYI53" s="429"/>
      <c r="IYJ53" s="429"/>
      <c r="IYK53" s="429"/>
      <c r="IYL53" s="429"/>
      <c r="IYM53" s="429"/>
      <c r="IYN53" s="429"/>
      <c r="IYO53" s="429"/>
      <c r="IYP53" s="429"/>
      <c r="IYQ53" s="429"/>
      <c r="IYR53" s="429"/>
      <c r="IYS53" s="429"/>
      <c r="IYT53" s="429"/>
      <c r="IYU53" s="429"/>
      <c r="IYV53" s="429"/>
      <c r="IYW53" s="429"/>
      <c r="IYX53" s="429"/>
      <c r="IYY53" s="429"/>
      <c r="IYZ53" s="429"/>
      <c r="IZA53" s="429"/>
      <c r="IZB53" s="429"/>
      <c r="IZC53" s="429"/>
      <c r="IZD53" s="429"/>
      <c r="IZE53" s="429"/>
      <c r="IZF53" s="429"/>
      <c r="IZG53" s="429"/>
      <c r="IZH53" s="429"/>
      <c r="IZI53" s="429"/>
      <c r="IZJ53" s="429"/>
      <c r="IZK53" s="429"/>
      <c r="IZL53" s="429"/>
      <c r="IZM53" s="429"/>
      <c r="IZN53" s="429"/>
      <c r="IZO53" s="429"/>
      <c r="IZP53" s="429"/>
      <c r="IZQ53" s="429"/>
      <c r="IZR53" s="429"/>
      <c r="IZS53" s="429"/>
      <c r="IZT53" s="429"/>
      <c r="IZU53" s="429"/>
      <c r="IZV53" s="429"/>
      <c r="IZW53" s="429"/>
      <c r="IZX53" s="429"/>
      <c r="IZY53" s="429"/>
      <c r="IZZ53" s="429"/>
      <c r="JAA53" s="429"/>
      <c r="JAB53" s="429"/>
      <c r="JAC53" s="429"/>
      <c r="JAD53" s="429"/>
      <c r="JAE53" s="429"/>
      <c r="JAF53" s="429"/>
      <c r="JAG53" s="429"/>
      <c r="JAH53" s="429"/>
      <c r="JAI53" s="429"/>
      <c r="JAJ53" s="429"/>
      <c r="JAK53" s="429"/>
      <c r="JAL53" s="429"/>
      <c r="JAM53" s="429"/>
      <c r="JAN53" s="429"/>
      <c r="JAO53" s="429"/>
      <c r="JAP53" s="429"/>
      <c r="JAQ53" s="429"/>
      <c r="JAR53" s="429"/>
      <c r="JAS53" s="429"/>
      <c r="JAT53" s="429"/>
      <c r="JAU53" s="429"/>
      <c r="JAV53" s="429"/>
      <c r="JAW53" s="429"/>
      <c r="JAX53" s="429"/>
      <c r="JAY53" s="429"/>
      <c r="JAZ53" s="429"/>
      <c r="JBA53" s="429"/>
      <c r="JBB53" s="429"/>
      <c r="JBC53" s="429"/>
      <c r="JBD53" s="429"/>
      <c r="JBE53" s="429"/>
      <c r="JBF53" s="429"/>
      <c r="JBG53" s="429"/>
      <c r="JBH53" s="429"/>
      <c r="JBI53" s="429"/>
      <c r="JBJ53" s="429"/>
      <c r="JBK53" s="429"/>
      <c r="JBL53" s="429"/>
      <c r="JBM53" s="429"/>
      <c r="JBN53" s="429"/>
      <c r="JBO53" s="429"/>
      <c r="JBP53" s="429"/>
      <c r="JBQ53" s="429"/>
      <c r="JBR53" s="429"/>
      <c r="JBS53" s="429"/>
      <c r="JBT53" s="429"/>
      <c r="JBU53" s="429"/>
      <c r="JBV53" s="429"/>
      <c r="JBW53" s="429"/>
      <c r="JBX53" s="429"/>
      <c r="JBY53" s="429"/>
      <c r="JBZ53" s="429"/>
      <c r="JCA53" s="429"/>
      <c r="JCB53" s="429"/>
      <c r="JCC53" s="429"/>
      <c r="JCD53" s="429"/>
      <c r="JCE53" s="429"/>
      <c r="JCF53" s="429"/>
      <c r="JCG53" s="429"/>
      <c r="JCH53" s="429"/>
      <c r="JCI53" s="429"/>
      <c r="JCJ53" s="429"/>
      <c r="JCK53" s="429"/>
      <c r="JCL53" s="429"/>
      <c r="JCM53" s="429"/>
      <c r="JCN53" s="429"/>
      <c r="JCO53" s="429"/>
      <c r="JCP53" s="429"/>
      <c r="JCQ53" s="429"/>
      <c r="JCR53" s="429"/>
      <c r="JCS53" s="429"/>
      <c r="JCT53" s="429"/>
      <c r="JCU53" s="429"/>
      <c r="JCV53" s="429"/>
      <c r="JCW53" s="429"/>
      <c r="JCX53" s="429"/>
      <c r="JCY53" s="429"/>
      <c r="JCZ53" s="429"/>
      <c r="JDA53" s="429"/>
      <c r="JDB53" s="429"/>
      <c r="JDC53" s="429"/>
      <c r="JDD53" s="429"/>
      <c r="JDE53" s="429"/>
      <c r="JDF53" s="429"/>
      <c r="JDG53" s="429"/>
      <c r="JDH53" s="429"/>
      <c r="JDI53" s="429"/>
      <c r="JDJ53" s="429"/>
      <c r="JDK53" s="429"/>
      <c r="JDL53" s="429"/>
      <c r="JDM53" s="429"/>
      <c r="JDN53" s="429"/>
      <c r="JDO53" s="429"/>
      <c r="JDP53" s="429"/>
      <c r="JDQ53" s="429"/>
      <c r="JDR53" s="429"/>
      <c r="JDS53" s="429"/>
      <c r="JDT53" s="429"/>
      <c r="JDU53" s="429"/>
      <c r="JDV53" s="429"/>
      <c r="JDW53" s="429"/>
      <c r="JDX53" s="429"/>
      <c r="JDY53" s="429"/>
      <c r="JDZ53" s="429"/>
      <c r="JEA53" s="429"/>
      <c r="JEB53" s="429"/>
      <c r="JEC53" s="429"/>
      <c r="JED53" s="429"/>
      <c r="JEE53" s="429"/>
      <c r="JEF53" s="429"/>
      <c r="JEG53" s="429"/>
      <c r="JEH53" s="429"/>
      <c r="JEI53" s="429"/>
      <c r="JEJ53" s="429"/>
      <c r="JEK53" s="429"/>
      <c r="JEL53" s="429"/>
      <c r="JEM53" s="429"/>
      <c r="JEN53" s="429"/>
      <c r="JEO53" s="429"/>
      <c r="JEP53" s="429"/>
      <c r="JEQ53" s="429"/>
      <c r="JER53" s="429"/>
      <c r="JES53" s="429"/>
      <c r="JET53" s="429"/>
      <c r="JEU53" s="429"/>
      <c r="JEV53" s="429"/>
      <c r="JEW53" s="429"/>
      <c r="JEX53" s="429"/>
      <c r="JEY53" s="429"/>
      <c r="JEZ53" s="429"/>
      <c r="JFA53" s="429"/>
      <c r="JFB53" s="429"/>
      <c r="JFC53" s="429"/>
      <c r="JFD53" s="429"/>
      <c r="JFE53" s="429"/>
      <c r="JFF53" s="429"/>
      <c r="JFG53" s="429"/>
      <c r="JFH53" s="429"/>
      <c r="JFI53" s="429"/>
      <c r="JFJ53" s="429"/>
      <c r="JFK53" s="429"/>
      <c r="JFL53" s="429"/>
      <c r="JFM53" s="429"/>
      <c r="JFN53" s="429"/>
      <c r="JFO53" s="429"/>
      <c r="JFP53" s="429"/>
      <c r="JFQ53" s="429"/>
      <c r="JFR53" s="429"/>
      <c r="JFS53" s="429"/>
      <c r="JFT53" s="429"/>
      <c r="JFU53" s="429"/>
      <c r="JFV53" s="429"/>
      <c r="JFW53" s="429"/>
      <c r="JFX53" s="429"/>
      <c r="JFY53" s="429"/>
      <c r="JFZ53" s="429"/>
      <c r="JGA53" s="429"/>
      <c r="JGB53" s="429"/>
      <c r="JGC53" s="429"/>
      <c r="JGD53" s="429"/>
      <c r="JGE53" s="429"/>
      <c r="JGF53" s="429"/>
      <c r="JGG53" s="429"/>
      <c r="JGH53" s="429"/>
      <c r="JGI53" s="429"/>
      <c r="JGJ53" s="429"/>
      <c r="JGK53" s="429"/>
      <c r="JGL53" s="429"/>
      <c r="JGM53" s="429"/>
      <c r="JGN53" s="429"/>
      <c r="JGO53" s="429"/>
      <c r="JGP53" s="429"/>
      <c r="JGQ53" s="429"/>
      <c r="JGR53" s="429"/>
      <c r="JGS53" s="429"/>
      <c r="JGT53" s="429"/>
      <c r="JGU53" s="429"/>
      <c r="JGV53" s="429"/>
      <c r="JGW53" s="429"/>
      <c r="JGX53" s="429"/>
      <c r="JGY53" s="429"/>
      <c r="JGZ53" s="429"/>
      <c r="JHA53" s="429"/>
      <c r="JHB53" s="429"/>
      <c r="JHC53" s="429"/>
      <c r="JHD53" s="429"/>
      <c r="JHE53" s="429"/>
      <c r="JHF53" s="429"/>
      <c r="JHG53" s="429"/>
      <c r="JHH53" s="429"/>
      <c r="JHI53" s="429"/>
      <c r="JHJ53" s="429"/>
      <c r="JHK53" s="429"/>
      <c r="JHL53" s="429"/>
      <c r="JHM53" s="429"/>
      <c r="JHN53" s="429"/>
      <c r="JHO53" s="429"/>
      <c r="JHP53" s="429"/>
      <c r="JHQ53" s="429"/>
      <c r="JHR53" s="429"/>
      <c r="JHS53" s="429"/>
      <c r="JHT53" s="429"/>
      <c r="JHU53" s="429"/>
      <c r="JHV53" s="429"/>
      <c r="JHW53" s="429"/>
      <c r="JHX53" s="429"/>
      <c r="JHY53" s="429"/>
      <c r="JHZ53" s="429"/>
      <c r="JIA53" s="429"/>
      <c r="JIB53" s="429"/>
      <c r="JIC53" s="429"/>
      <c r="JID53" s="429"/>
      <c r="JIE53" s="429"/>
      <c r="JIF53" s="429"/>
      <c r="JIG53" s="429"/>
      <c r="JIH53" s="429"/>
      <c r="JII53" s="429"/>
      <c r="JIJ53" s="429"/>
      <c r="JIK53" s="429"/>
      <c r="JIL53" s="429"/>
      <c r="JIM53" s="429"/>
      <c r="JIN53" s="429"/>
      <c r="JIO53" s="429"/>
      <c r="JIP53" s="429"/>
      <c r="JIQ53" s="429"/>
      <c r="JIR53" s="429"/>
      <c r="JIS53" s="429"/>
      <c r="JIT53" s="429"/>
      <c r="JIU53" s="429"/>
      <c r="JIV53" s="429"/>
      <c r="JIW53" s="429"/>
      <c r="JIX53" s="429"/>
      <c r="JIY53" s="429"/>
      <c r="JIZ53" s="429"/>
      <c r="JJA53" s="429"/>
      <c r="JJB53" s="429"/>
      <c r="JJC53" s="429"/>
      <c r="JJD53" s="429"/>
      <c r="JJE53" s="429"/>
      <c r="JJF53" s="429"/>
      <c r="JJG53" s="429"/>
      <c r="JJH53" s="429"/>
      <c r="JJI53" s="429"/>
      <c r="JJJ53" s="429"/>
      <c r="JJK53" s="429"/>
      <c r="JJL53" s="429"/>
      <c r="JJM53" s="429"/>
      <c r="JJN53" s="429"/>
      <c r="JJO53" s="429"/>
      <c r="JJP53" s="429"/>
      <c r="JJQ53" s="429"/>
      <c r="JJR53" s="429"/>
      <c r="JJS53" s="429"/>
      <c r="JJT53" s="429"/>
      <c r="JJU53" s="429"/>
      <c r="JJV53" s="429"/>
      <c r="JJW53" s="429"/>
      <c r="JJX53" s="429"/>
      <c r="JJY53" s="429"/>
      <c r="JJZ53" s="429"/>
      <c r="JKA53" s="429"/>
      <c r="JKB53" s="429"/>
      <c r="JKC53" s="429"/>
      <c r="JKD53" s="429"/>
      <c r="JKE53" s="429"/>
      <c r="JKF53" s="429"/>
      <c r="JKG53" s="429"/>
      <c r="JKH53" s="429"/>
      <c r="JKI53" s="429"/>
      <c r="JKJ53" s="429"/>
      <c r="JKK53" s="429"/>
      <c r="JKL53" s="429"/>
      <c r="JKM53" s="429"/>
      <c r="JKN53" s="429"/>
      <c r="JKO53" s="429"/>
      <c r="JKP53" s="429"/>
      <c r="JKQ53" s="429"/>
      <c r="JKR53" s="429"/>
      <c r="JKS53" s="429"/>
      <c r="JKT53" s="429"/>
      <c r="JKU53" s="429"/>
      <c r="JKV53" s="429"/>
      <c r="JKW53" s="429"/>
      <c r="JKX53" s="429"/>
      <c r="JKY53" s="429"/>
      <c r="JKZ53" s="429"/>
      <c r="JLA53" s="429"/>
      <c r="JLB53" s="429"/>
      <c r="JLC53" s="429"/>
      <c r="JLD53" s="429"/>
      <c r="JLE53" s="429"/>
      <c r="JLF53" s="429"/>
      <c r="JLG53" s="429"/>
      <c r="JLH53" s="429"/>
      <c r="JLI53" s="429"/>
      <c r="JLJ53" s="429"/>
      <c r="JLK53" s="429"/>
      <c r="JLL53" s="429"/>
      <c r="JLM53" s="429"/>
      <c r="JLN53" s="429"/>
      <c r="JLO53" s="429"/>
      <c r="JLP53" s="429"/>
      <c r="JLQ53" s="429"/>
      <c r="JLR53" s="429"/>
      <c r="JLS53" s="429"/>
      <c r="JLT53" s="429"/>
      <c r="JLU53" s="429"/>
      <c r="JLV53" s="429"/>
      <c r="JLW53" s="429"/>
      <c r="JLX53" s="429"/>
      <c r="JLY53" s="429"/>
      <c r="JLZ53" s="429"/>
      <c r="JMA53" s="429"/>
      <c r="JMB53" s="429"/>
      <c r="JMC53" s="429"/>
      <c r="JMD53" s="429"/>
      <c r="JME53" s="429"/>
      <c r="JMF53" s="429"/>
      <c r="JMG53" s="429"/>
      <c r="JMH53" s="429"/>
      <c r="JMI53" s="429"/>
      <c r="JMJ53" s="429"/>
      <c r="JMK53" s="429"/>
      <c r="JML53" s="429"/>
      <c r="JMM53" s="429"/>
      <c r="JMN53" s="429"/>
      <c r="JMO53" s="429"/>
      <c r="JMP53" s="429"/>
      <c r="JMQ53" s="429"/>
      <c r="JMR53" s="429"/>
      <c r="JMS53" s="429"/>
      <c r="JMT53" s="429"/>
      <c r="JMU53" s="429"/>
      <c r="JMV53" s="429"/>
      <c r="JMW53" s="429"/>
      <c r="JMX53" s="429"/>
      <c r="JMY53" s="429"/>
      <c r="JMZ53" s="429"/>
      <c r="JNA53" s="429"/>
      <c r="JNB53" s="429"/>
      <c r="JNC53" s="429"/>
      <c r="JND53" s="429"/>
      <c r="JNE53" s="429"/>
      <c r="JNF53" s="429"/>
      <c r="JNG53" s="429"/>
      <c r="JNH53" s="429"/>
      <c r="JNI53" s="429"/>
      <c r="JNJ53" s="429"/>
      <c r="JNK53" s="429"/>
      <c r="JNL53" s="429"/>
      <c r="JNM53" s="429"/>
      <c r="JNN53" s="429"/>
      <c r="JNO53" s="429"/>
      <c r="JNP53" s="429"/>
      <c r="JNQ53" s="429"/>
      <c r="JNR53" s="429"/>
      <c r="JNS53" s="429"/>
      <c r="JNT53" s="429"/>
      <c r="JNU53" s="429"/>
      <c r="JNV53" s="429"/>
      <c r="JNW53" s="429"/>
      <c r="JNX53" s="429"/>
      <c r="JNY53" s="429"/>
      <c r="JNZ53" s="429"/>
      <c r="JOA53" s="429"/>
      <c r="JOB53" s="429"/>
      <c r="JOC53" s="429"/>
      <c r="JOD53" s="429"/>
      <c r="JOE53" s="429"/>
      <c r="JOF53" s="429"/>
      <c r="JOG53" s="429"/>
      <c r="JOH53" s="429"/>
      <c r="JOI53" s="429"/>
      <c r="JOJ53" s="429"/>
      <c r="JOK53" s="429"/>
      <c r="JOL53" s="429"/>
      <c r="JOM53" s="429"/>
      <c r="JON53" s="429"/>
      <c r="JOO53" s="429"/>
      <c r="JOP53" s="429"/>
      <c r="JOQ53" s="429"/>
      <c r="JOR53" s="429"/>
      <c r="JOS53" s="429"/>
      <c r="JOT53" s="429"/>
      <c r="JOU53" s="429"/>
      <c r="JOV53" s="429"/>
      <c r="JOW53" s="429"/>
      <c r="JOX53" s="429"/>
      <c r="JOY53" s="429"/>
      <c r="JOZ53" s="429"/>
      <c r="JPA53" s="429"/>
      <c r="JPB53" s="429"/>
      <c r="JPC53" s="429"/>
      <c r="JPD53" s="429"/>
      <c r="JPE53" s="429"/>
      <c r="JPF53" s="429"/>
      <c r="JPG53" s="429"/>
      <c r="JPH53" s="429"/>
      <c r="JPI53" s="429"/>
      <c r="JPJ53" s="429"/>
      <c r="JPK53" s="429"/>
      <c r="JPL53" s="429"/>
      <c r="JPM53" s="429"/>
      <c r="JPN53" s="429"/>
      <c r="JPO53" s="429"/>
      <c r="JPP53" s="429"/>
      <c r="JPQ53" s="429"/>
      <c r="JPR53" s="429"/>
      <c r="JPS53" s="429"/>
      <c r="JPT53" s="429"/>
      <c r="JPU53" s="429"/>
      <c r="JPV53" s="429"/>
      <c r="JPW53" s="429"/>
      <c r="JPX53" s="429"/>
      <c r="JPY53" s="429"/>
      <c r="JPZ53" s="429"/>
      <c r="JQA53" s="429"/>
      <c r="JQB53" s="429"/>
      <c r="JQC53" s="429"/>
      <c r="JQD53" s="429"/>
      <c r="JQE53" s="429"/>
      <c r="JQF53" s="429"/>
      <c r="JQG53" s="429"/>
      <c r="JQH53" s="429"/>
      <c r="JQI53" s="429"/>
      <c r="JQJ53" s="429"/>
      <c r="JQK53" s="429"/>
      <c r="JQL53" s="429"/>
      <c r="JQM53" s="429"/>
      <c r="JQN53" s="429"/>
      <c r="JQO53" s="429"/>
      <c r="JQP53" s="429"/>
      <c r="JQQ53" s="429"/>
      <c r="JQR53" s="429"/>
      <c r="JQS53" s="429"/>
      <c r="JQT53" s="429"/>
      <c r="JQU53" s="429"/>
      <c r="JQV53" s="429"/>
      <c r="JQW53" s="429"/>
      <c r="JQX53" s="429"/>
      <c r="JQY53" s="429"/>
      <c r="JQZ53" s="429"/>
      <c r="JRA53" s="429"/>
      <c r="JRB53" s="429"/>
      <c r="JRC53" s="429"/>
      <c r="JRD53" s="429"/>
      <c r="JRE53" s="429"/>
      <c r="JRF53" s="429"/>
      <c r="JRG53" s="429"/>
      <c r="JRH53" s="429"/>
      <c r="JRI53" s="429"/>
      <c r="JRJ53" s="429"/>
      <c r="JRK53" s="429"/>
      <c r="JRL53" s="429"/>
      <c r="JRM53" s="429"/>
      <c r="JRN53" s="429"/>
      <c r="JRO53" s="429"/>
      <c r="JRP53" s="429"/>
      <c r="JRQ53" s="429"/>
      <c r="JRR53" s="429"/>
      <c r="JRS53" s="429"/>
      <c r="JRT53" s="429"/>
      <c r="JRU53" s="429"/>
      <c r="JRV53" s="429"/>
      <c r="JRW53" s="429"/>
      <c r="JRX53" s="429"/>
      <c r="JRY53" s="429"/>
      <c r="JRZ53" s="429"/>
      <c r="JSA53" s="429"/>
      <c r="JSB53" s="429"/>
      <c r="JSC53" s="429"/>
      <c r="JSD53" s="429"/>
      <c r="JSE53" s="429"/>
      <c r="JSF53" s="429"/>
      <c r="JSG53" s="429"/>
      <c r="JSH53" s="429"/>
      <c r="JSI53" s="429"/>
      <c r="JSJ53" s="429"/>
      <c r="JSK53" s="429"/>
      <c r="JSL53" s="429"/>
      <c r="JSM53" s="429"/>
      <c r="JSN53" s="429"/>
      <c r="JSO53" s="429"/>
      <c r="JSP53" s="429"/>
      <c r="JSQ53" s="429"/>
      <c r="JSR53" s="429"/>
      <c r="JSS53" s="429"/>
      <c r="JST53" s="429"/>
      <c r="JSU53" s="429"/>
      <c r="JSV53" s="429"/>
      <c r="JSW53" s="429"/>
      <c r="JSX53" s="429"/>
      <c r="JSY53" s="429"/>
      <c r="JSZ53" s="429"/>
      <c r="JTA53" s="429"/>
      <c r="JTB53" s="429"/>
      <c r="JTC53" s="429"/>
      <c r="JTD53" s="429"/>
      <c r="JTE53" s="429"/>
      <c r="JTF53" s="429"/>
      <c r="JTG53" s="429"/>
      <c r="JTH53" s="429"/>
      <c r="JTI53" s="429"/>
      <c r="JTJ53" s="429"/>
      <c r="JTK53" s="429"/>
      <c r="JTL53" s="429"/>
      <c r="JTM53" s="429"/>
      <c r="JTN53" s="429"/>
      <c r="JTO53" s="429"/>
      <c r="JTP53" s="429"/>
      <c r="JTQ53" s="429"/>
      <c r="JTR53" s="429"/>
      <c r="JTS53" s="429"/>
      <c r="JTT53" s="429"/>
      <c r="JTU53" s="429"/>
      <c r="JTV53" s="429"/>
      <c r="JTW53" s="429"/>
      <c r="JTX53" s="429"/>
      <c r="JTY53" s="429"/>
      <c r="JTZ53" s="429"/>
      <c r="JUA53" s="429"/>
      <c r="JUB53" s="429"/>
      <c r="JUC53" s="429"/>
      <c r="JUD53" s="429"/>
      <c r="JUE53" s="429"/>
      <c r="JUF53" s="429"/>
      <c r="JUG53" s="429"/>
      <c r="JUH53" s="429"/>
      <c r="JUI53" s="429"/>
      <c r="JUJ53" s="429"/>
      <c r="JUK53" s="429"/>
      <c r="JUL53" s="429"/>
      <c r="JUM53" s="429"/>
      <c r="JUN53" s="429"/>
      <c r="JUO53" s="429"/>
      <c r="JUP53" s="429"/>
      <c r="JUQ53" s="429"/>
      <c r="JUR53" s="429"/>
      <c r="JUS53" s="429"/>
      <c r="JUT53" s="429"/>
      <c r="JUU53" s="429"/>
      <c r="JUV53" s="429"/>
      <c r="JUW53" s="429"/>
      <c r="JUX53" s="429"/>
      <c r="JUY53" s="429"/>
      <c r="JUZ53" s="429"/>
      <c r="JVA53" s="429"/>
      <c r="JVB53" s="429"/>
      <c r="JVC53" s="429"/>
      <c r="JVD53" s="429"/>
      <c r="JVE53" s="429"/>
      <c r="JVF53" s="429"/>
      <c r="JVG53" s="429"/>
      <c r="JVH53" s="429"/>
      <c r="JVI53" s="429"/>
      <c r="JVJ53" s="429"/>
      <c r="JVK53" s="429"/>
      <c r="JVL53" s="429"/>
      <c r="JVM53" s="429"/>
      <c r="JVN53" s="429"/>
      <c r="JVO53" s="429"/>
      <c r="JVP53" s="429"/>
      <c r="JVQ53" s="429"/>
      <c r="JVR53" s="429"/>
      <c r="JVS53" s="429"/>
      <c r="JVT53" s="429"/>
      <c r="JVU53" s="429"/>
      <c r="JVV53" s="429"/>
      <c r="JVW53" s="429"/>
      <c r="JVX53" s="429"/>
      <c r="JVY53" s="429"/>
      <c r="JVZ53" s="429"/>
      <c r="JWA53" s="429"/>
      <c r="JWB53" s="429"/>
      <c r="JWC53" s="429"/>
      <c r="JWD53" s="429"/>
      <c r="JWE53" s="429"/>
      <c r="JWF53" s="429"/>
      <c r="JWG53" s="429"/>
      <c r="JWH53" s="429"/>
      <c r="JWI53" s="429"/>
      <c r="JWJ53" s="429"/>
      <c r="JWK53" s="429"/>
      <c r="JWL53" s="429"/>
      <c r="JWM53" s="429"/>
      <c r="JWN53" s="429"/>
      <c r="JWO53" s="429"/>
      <c r="JWP53" s="429"/>
      <c r="JWQ53" s="429"/>
      <c r="JWR53" s="429"/>
      <c r="JWS53" s="429"/>
      <c r="JWT53" s="429"/>
      <c r="JWU53" s="429"/>
      <c r="JWV53" s="429"/>
      <c r="JWW53" s="429"/>
      <c r="JWX53" s="429"/>
      <c r="JWY53" s="429"/>
      <c r="JWZ53" s="429"/>
      <c r="JXA53" s="429"/>
      <c r="JXB53" s="429"/>
      <c r="JXC53" s="429"/>
      <c r="JXD53" s="429"/>
      <c r="JXE53" s="429"/>
      <c r="JXF53" s="429"/>
      <c r="JXG53" s="429"/>
      <c r="JXH53" s="429"/>
      <c r="JXI53" s="429"/>
      <c r="JXJ53" s="429"/>
      <c r="JXK53" s="429"/>
      <c r="JXL53" s="429"/>
      <c r="JXM53" s="429"/>
      <c r="JXN53" s="429"/>
      <c r="JXO53" s="429"/>
      <c r="JXP53" s="429"/>
      <c r="JXQ53" s="429"/>
      <c r="JXR53" s="429"/>
      <c r="JXS53" s="429"/>
      <c r="JXT53" s="429"/>
      <c r="JXU53" s="429"/>
      <c r="JXV53" s="429"/>
      <c r="JXW53" s="429"/>
      <c r="JXX53" s="429"/>
      <c r="JXY53" s="429"/>
      <c r="JXZ53" s="429"/>
      <c r="JYA53" s="429"/>
      <c r="JYB53" s="429"/>
      <c r="JYC53" s="429"/>
      <c r="JYD53" s="429"/>
      <c r="JYE53" s="429"/>
      <c r="JYF53" s="429"/>
      <c r="JYG53" s="429"/>
      <c r="JYH53" s="429"/>
      <c r="JYI53" s="429"/>
      <c r="JYJ53" s="429"/>
      <c r="JYK53" s="429"/>
      <c r="JYL53" s="429"/>
      <c r="JYM53" s="429"/>
      <c r="JYN53" s="429"/>
      <c r="JYO53" s="429"/>
      <c r="JYP53" s="429"/>
      <c r="JYQ53" s="429"/>
      <c r="JYR53" s="429"/>
      <c r="JYS53" s="429"/>
      <c r="JYT53" s="429"/>
      <c r="JYU53" s="429"/>
      <c r="JYV53" s="429"/>
      <c r="JYW53" s="429"/>
      <c r="JYX53" s="429"/>
      <c r="JYY53" s="429"/>
      <c r="JYZ53" s="429"/>
      <c r="JZA53" s="429"/>
      <c r="JZB53" s="429"/>
      <c r="JZC53" s="429"/>
      <c r="JZD53" s="429"/>
      <c r="JZE53" s="429"/>
      <c r="JZF53" s="429"/>
      <c r="JZG53" s="429"/>
      <c r="JZH53" s="429"/>
      <c r="JZI53" s="429"/>
      <c r="JZJ53" s="429"/>
      <c r="JZK53" s="429"/>
      <c r="JZL53" s="429"/>
      <c r="JZM53" s="429"/>
      <c r="JZN53" s="429"/>
      <c r="JZO53" s="429"/>
      <c r="JZP53" s="429"/>
      <c r="JZQ53" s="429"/>
      <c r="JZR53" s="429"/>
      <c r="JZS53" s="429"/>
      <c r="JZT53" s="429"/>
      <c r="JZU53" s="429"/>
      <c r="JZV53" s="429"/>
      <c r="JZW53" s="429"/>
      <c r="JZX53" s="429"/>
      <c r="JZY53" s="429"/>
      <c r="JZZ53" s="429"/>
      <c r="KAA53" s="429"/>
      <c r="KAB53" s="429"/>
      <c r="KAC53" s="429"/>
      <c r="KAD53" s="429"/>
      <c r="KAE53" s="429"/>
      <c r="KAF53" s="429"/>
      <c r="KAG53" s="429"/>
      <c r="KAH53" s="429"/>
      <c r="KAI53" s="429"/>
      <c r="KAJ53" s="429"/>
      <c r="KAK53" s="429"/>
      <c r="KAL53" s="429"/>
      <c r="KAM53" s="429"/>
      <c r="KAN53" s="429"/>
      <c r="KAO53" s="429"/>
      <c r="KAP53" s="429"/>
      <c r="KAQ53" s="429"/>
      <c r="KAR53" s="429"/>
      <c r="KAS53" s="429"/>
      <c r="KAT53" s="429"/>
      <c r="KAU53" s="429"/>
      <c r="KAV53" s="429"/>
      <c r="KAW53" s="429"/>
      <c r="KAX53" s="429"/>
      <c r="KAY53" s="429"/>
      <c r="KAZ53" s="429"/>
      <c r="KBA53" s="429"/>
      <c r="KBB53" s="429"/>
      <c r="KBC53" s="429"/>
      <c r="KBD53" s="429"/>
      <c r="KBE53" s="429"/>
      <c r="KBF53" s="429"/>
      <c r="KBG53" s="429"/>
      <c r="KBH53" s="429"/>
      <c r="KBI53" s="429"/>
      <c r="KBJ53" s="429"/>
      <c r="KBK53" s="429"/>
      <c r="KBL53" s="429"/>
      <c r="KBM53" s="429"/>
      <c r="KBN53" s="429"/>
      <c r="KBO53" s="429"/>
      <c r="KBP53" s="429"/>
      <c r="KBQ53" s="429"/>
      <c r="KBR53" s="429"/>
      <c r="KBS53" s="429"/>
      <c r="KBT53" s="429"/>
      <c r="KBU53" s="429"/>
      <c r="KBV53" s="429"/>
      <c r="KBW53" s="429"/>
      <c r="KBX53" s="429"/>
      <c r="KBY53" s="429"/>
      <c r="KBZ53" s="429"/>
      <c r="KCA53" s="429"/>
      <c r="KCB53" s="429"/>
      <c r="KCC53" s="429"/>
      <c r="KCD53" s="429"/>
      <c r="KCE53" s="429"/>
      <c r="KCF53" s="429"/>
      <c r="KCG53" s="429"/>
      <c r="KCH53" s="429"/>
      <c r="KCI53" s="429"/>
      <c r="KCJ53" s="429"/>
      <c r="KCK53" s="429"/>
      <c r="KCL53" s="429"/>
      <c r="KCM53" s="429"/>
      <c r="KCN53" s="429"/>
      <c r="KCO53" s="429"/>
      <c r="KCP53" s="429"/>
      <c r="KCQ53" s="429"/>
      <c r="KCR53" s="429"/>
      <c r="KCS53" s="429"/>
      <c r="KCT53" s="429"/>
      <c r="KCU53" s="429"/>
      <c r="KCV53" s="429"/>
      <c r="KCW53" s="429"/>
      <c r="KCX53" s="429"/>
      <c r="KCY53" s="429"/>
      <c r="KCZ53" s="429"/>
      <c r="KDA53" s="429"/>
      <c r="KDB53" s="429"/>
      <c r="KDC53" s="429"/>
      <c r="KDD53" s="429"/>
      <c r="KDE53" s="429"/>
      <c r="KDF53" s="429"/>
      <c r="KDG53" s="429"/>
      <c r="KDH53" s="429"/>
      <c r="KDI53" s="429"/>
      <c r="KDJ53" s="429"/>
      <c r="KDK53" s="429"/>
      <c r="KDL53" s="429"/>
      <c r="KDM53" s="429"/>
      <c r="KDN53" s="429"/>
      <c r="KDO53" s="429"/>
      <c r="KDP53" s="429"/>
      <c r="KDQ53" s="429"/>
      <c r="KDR53" s="429"/>
      <c r="KDS53" s="429"/>
      <c r="KDT53" s="429"/>
      <c r="KDU53" s="429"/>
      <c r="KDV53" s="429"/>
      <c r="KDW53" s="429"/>
      <c r="KDX53" s="429"/>
      <c r="KDY53" s="429"/>
      <c r="KDZ53" s="429"/>
      <c r="KEA53" s="429"/>
      <c r="KEB53" s="429"/>
      <c r="KEC53" s="429"/>
      <c r="KED53" s="429"/>
      <c r="KEE53" s="429"/>
      <c r="KEF53" s="429"/>
      <c r="KEG53" s="429"/>
      <c r="KEH53" s="429"/>
      <c r="KEI53" s="429"/>
      <c r="KEJ53" s="429"/>
      <c r="KEK53" s="429"/>
      <c r="KEL53" s="429"/>
      <c r="KEM53" s="429"/>
      <c r="KEN53" s="429"/>
      <c r="KEO53" s="429"/>
      <c r="KEP53" s="429"/>
      <c r="KEQ53" s="429"/>
      <c r="KER53" s="429"/>
      <c r="KES53" s="429"/>
      <c r="KET53" s="429"/>
      <c r="KEU53" s="429"/>
      <c r="KEV53" s="429"/>
      <c r="KEW53" s="429"/>
      <c r="KEX53" s="429"/>
      <c r="KEY53" s="429"/>
      <c r="KEZ53" s="429"/>
      <c r="KFA53" s="429"/>
      <c r="KFB53" s="429"/>
      <c r="KFC53" s="429"/>
      <c r="KFD53" s="429"/>
      <c r="KFE53" s="429"/>
      <c r="KFF53" s="429"/>
      <c r="KFG53" s="429"/>
      <c r="KFH53" s="429"/>
      <c r="KFI53" s="429"/>
      <c r="KFJ53" s="429"/>
      <c r="KFK53" s="429"/>
      <c r="KFL53" s="429"/>
      <c r="KFM53" s="429"/>
      <c r="KFN53" s="429"/>
      <c r="KFO53" s="429"/>
      <c r="KFP53" s="429"/>
      <c r="KFQ53" s="429"/>
      <c r="KFR53" s="429"/>
      <c r="KFS53" s="429"/>
      <c r="KFT53" s="429"/>
      <c r="KFU53" s="429"/>
      <c r="KFV53" s="429"/>
      <c r="KFW53" s="429"/>
      <c r="KFX53" s="429"/>
      <c r="KFY53" s="429"/>
      <c r="KFZ53" s="429"/>
      <c r="KGA53" s="429"/>
      <c r="KGB53" s="429"/>
      <c r="KGC53" s="429"/>
      <c r="KGD53" s="429"/>
      <c r="KGE53" s="429"/>
      <c r="KGF53" s="429"/>
      <c r="KGG53" s="429"/>
      <c r="KGH53" s="429"/>
      <c r="KGI53" s="429"/>
      <c r="KGJ53" s="429"/>
      <c r="KGK53" s="429"/>
      <c r="KGL53" s="429"/>
      <c r="KGM53" s="429"/>
      <c r="KGN53" s="429"/>
      <c r="KGO53" s="429"/>
      <c r="KGP53" s="429"/>
      <c r="KGQ53" s="429"/>
      <c r="KGR53" s="429"/>
      <c r="KGS53" s="429"/>
      <c r="KGT53" s="429"/>
      <c r="KGU53" s="429"/>
      <c r="KGV53" s="429"/>
      <c r="KGW53" s="429"/>
      <c r="KGX53" s="429"/>
      <c r="KGY53" s="429"/>
      <c r="KGZ53" s="429"/>
      <c r="KHA53" s="429"/>
      <c r="KHB53" s="429"/>
      <c r="KHC53" s="429"/>
      <c r="KHD53" s="429"/>
      <c r="KHE53" s="429"/>
      <c r="KHF53" s="429"/>
      <c r="KHG53" s="429"/>
      <c r="KHH53" s="429"/>
      <c r="KHI53" s="429"/>
      <c r="KHJ53" s="429"/>
      <c r="KHK53" s="429"/>
      <c r="KHL53" s="429"/>
      <c r="KHM53" s="429"/>
      <c r="KHN53" s="429"/>
      <c r="KHO53" s="429"/>
      <c r="KHP53" s="429"/>
      <c r="KHQ53" s="429"/>
      <c r="KHR53" s="429"/>
      <c r="KHS53" s="429"/>
      <c r="KHT53" s="429"/>
      <c r="KHU53" s="429"/>
      <c r="KHV53" s="429"/>
      <c r="KHW53" s="429"/>
      <c r="KHX53" s="429"/>
      <c r="KHY53" s="429"/>
      <c r="KHZ53" s="429"/>
      <c r="KIA53" s="429"/>
      <c r="KIB53" s="429"/>
      <c r="KIC53" s="429"/>
      <c r="KID53" s="429"/>
      <c r="KIE53" s="429"/>
      <c r="KIF53" s="429"/>
      <c r="KIG53" s="429"/>
      <c r="KIH53" s="429"/>
      <c r="KII53" s="429"/>
      <c r="KIJ53" s="429"/>
      <c r="KIK53" s="429"/>
      <c r="KIL53" s="429"/>
      <c r="KIM53" s="429"/>
      <c r="KIN53" s="429"/>
      <c r="KIO53" s="429"/>
      <c r="KIP53" s="429"/>
      <c r="KIQ53" s="429"/>
      <c r="KIR53" s="429"/>
      <c r="KIS53" s="429"/>
      <c r="KIT53" s="429"/>
      <c r="KIU53" s="429"/>
      <c r="KIV53" s="429"/>
      <c r="KIW53" s="429"/>
      <c r="KIX53" s="429"/>
      <c r="KIY53" s="429"/>
      <c r="KIZ53" s="429"/>
      <c r="KJA53" s="429"/>
      <c r="KJB53" s="429"/>
      <c r="KJC53" s="429"/>
      <c r="KJD53" s="429"/>
      <c r="KJE53" s="429"/>
      <c r="KJF53" s="429"/>
      <c r="KJG53" s="429"/>
      <c r="KJH53" s="429"/>
      <c r="KJI53" s="429"/>
      <c r="KJJ53" s="429"/>
      <c r="KJK53" s="429"/>
      <c r="KJL53" s="429"/>
      <c r="KJM53" s="429"/>
      <c r="KJN53" s="429"/>
      <c r="KJO53" s="429"/>
      <c r="KJP53" s="429"/>
      <c r="KJQ53" s="429"/>
      <c r="KJR53" s="429"/>
      <c r="KJS53" s="429"/>
      <c r="KJT53" s="429"/>
      <c r="KJU53" s="429"/>
      <c r="KJV53" s="429"/>
      <c r="KJW53" s="429"/>
      <c r="KJX53" s="429"/>
      <c r="KJY53" s="429"/>
      <c r="KJZ53" s="429"/>
      <c r="KKA53" s="429"/>
      <c r="KKB53" s="429"/>
      <c r="KKC53" s="429"/>
      <c r="KKD53" s="429"/>
      <c r="KKE53" s="429"/>
      <c r="KKF53" s="429"/>
      <c r="KKG53" s="429"/>
      <c r="KKH53" s="429"/>
      <c r="KKI53" s="429"/>
      <c r="KKJ53" s="429"/>
      <c r="KKK53" s="429"/>
      <c r="KKL53" s="429"/>
      <c r="KKM53" s="429"/>
      <c r="KKN53" s="429"/>
      <c r="KKO53" s="429"/>
      <c r="KKP53" s="429"/>
      <c r="KKQ53" s="429"/>
      <c r="KKR53" s="429"/>
      <c r="KKS53" s="429"/>
      <c r="KKT53" s="429"/>
      <c r="KKU53" s="429"/>
      <c r="KKV53" s="429"/>
      <c r="KKW53" s="429"/>
      <c r="KKX53" s="429"/>
      <c r="KKY53" s="429"/>
      <c r="KKZ53" s="429"/>
      <c r="KLA53" s="429"/>
      <c r="KLB53" s="429"/>
      <c r="KLC53" s="429"/>
      <c r="KLD53" s="429"/>
      <c r="KLE53" s="429"/>
      <c r="KLF53" s="429"/>
      <c r="KLG53" s="429"/>
      <c r="KLH53" s="429"/>
      <c r="KLI53" s="429"/>
      <c r="KLJ53" s="429"/>
      <c r="KLK53" s="429"/>
      <c r="KLL53" s="429"/>
      <c r="KLM53" s="429"/>
      <c r="KLN53" s="429"/>
      <c r="KLO53" s="429"/>
      <c r="KLP53" s="429"/>
      <c r="KLQ53" s="429"/>
      <c r="KLR53" s="429"/>
      <c r="KLS53" s="429"/>
      <c r="KLT53" s="429"/>
      <c r="KLU53" s="429"/>
      <c r="KLV53" s="429"/>
      <c r="KLW53" s="429"/>
      <c r="KLX53" s="429"/>
      <c r="KLY53" s="429"/>
      <c r="KLZ53" s="429"/>
      <c r="KMA53" s="429"/>
      <c r="KMB53" s="429"/>
      <c r="KMC53" s="429"/>
      <c r="KMD53" s="429"/>
      <c r="KME53" s="429"/>
      <c r="KMF53" s="429"/>
      <c r="KMG53" s="429"/>
      <c r="KMH53" s="429"/>
      <c r="KMI53" s="429"/>
      <c r="KMJ53" s="429"/>
      <c r="KMK53" s="429"/>
      <c r="KML53" s="429"/>
      <c r="KMM53" s="429"/>
      <c r="KMN53" s="429"/>
      <c r="KMO53" s="429"/>
      <c r="KMP53" s="429"/>
      <c r="KMQ53" s="429"/>
      <c r="KMR53" s="429"/>
      <c r="KMS53" s="429"/>
      <c r="KMT53" s="429"/>
      <c r="KMU53" s="429"/>
      <c r="KMV53" s="429"/>
      <c r="KMW53" s="429"/>
      <c r="KMX53" s="429"/>
      <c r="KMY53" s="429"/>
      <c r="KMZ53" s="429"/>
      <c r="KNA53" s="429"/>
      <c r="KNB53" s="429"/>
      <c r="KNC53" s="429"/>
      <c r="KND53" s="429"/>
      <c r="KNE53" s="429"/>
      <c r="KNF53" s="429"/>
      <c r="KNG53" s="429"/>
      <c r="KNH53" s="429"/>
      <c r="KNI53" s="429"/>
      <c r="KNJ53" s="429"/>
      <c r="KNK53" s="429"/>
      <c r="KNL53" s="429"/>
      <c r="KNM53" s="429"/>
      <c r="KNN53" s="429"/>
      <c r="KNO53" s="429"/>
      <c r="KNP53" s="429"/>
      <c r="KNQ53" s="429"/>
      <c r="KNR53" s="429"/>
      <c r="KNS53" s="429"/>
      <c r="KNT53" s="429"/>
      <c r="KNU53" s="429"/>
      <c r="KNV53" s="429"/>
      <c r="KNW53" s="429"/>
      <c r="KNX53" s="429"/>
      <c r="KNY53" s="429"/>
      <c r="KNZ53" s="429"/>
      <c r="KOA53" s="429"/>
      <c r="KOB53" s="429"/>
      <c r="KOC53" s="429"/>
      <c r="KOD53" s="429"/>
      <c r="KOE53" s="429"/>
      <c r="KOF53" s="429"/>
      <c r="KOG53" s="429"/>
      <c r="KOH53" s="429"/>
      <c r="KOI53" s="429"/>
      <c r="KOJ53" s="429"/>
      <c r="KOK53" s="429"/>
      <c r="KOL53" s="429"/>
      <c r="KOM53" s="429"/>
      <c r="KON53" s="429"/>
      <c r="KOO53" s="429"/>
      <c r="KOP53" s="429"/>
      <c r="KOQ53" s="429"/>
      <c r="KOR53" s="429"/>
      <c r="KOS53" s="429"/>
      <c r="KOT53" s="429"/>
      <c r="KOU53" s="429"/>
      <c r="KOV53" s="429"/>
      <c r="KOW53" s="429"/>
      <c r="KOX53" s="429"/>
      <c r="KOY53" s="429"/>
      <c r="KOZ53" s="429"/>
      <c r="KPA53" s="429"/>
      <c r="KPB53" s="429"/>
      <c r="KPC53" s="429"/>
      <c r="KPD53" s="429"/>
      <c r="KPE53" s="429"/>
      <c r="KPF53" s="429"/>
      <c r="KPG53" s="429"/>
      <c r="KPH53" s="429"/>
      <c r="KPI53" s="429"/>
      <c r="KPJ53" s="429"/>
      <c r="KPK53" s="429"/>
      <c r="KPL53" s="429"/>
      <c r="KPM53" s="429"/>
      <c r="KPN53" s="429"/>
      <c r="KPO53" s="429"/>
      <c r="KPP53" s="429"/>
      <c r="KPQ53" s="429"/>
      <c r="KPR53" s="429"/>
      <c r="KPS53" s="429"/>
      <c r="KPT53" s="429"/>
      <c r="KPU53" s="429"/>
      <c r="KPV53" s="429"/>
      <c r="KPW53" s="429"/>
      <c r="KPX53" s="429"/>
      <c r="KPY53" s="429"/>
      <c r="KPZ53" s="429"/>
      <c r="KQA53" s="429"/>
      <c r="KQB53" s="429"/>
      <c r="KQC53" s="429"/>
      <c r="KQD53" s="429"/>
      <c r="KQE53" s="429"/>
      <c r="KQF53" s="429"/>
      <c r="KQG53" s="429"/>
      <c r="KQH53" s="429"/>
      <c r="KQI53" s="429"/>
      <c r="KQJ53" s="429"/>
      <c r="KQK53" s="429"/>
      <c r="KQL53" s="429"/>
      <c r="KQM53" s="429"/>
      <c r="KQN53" s="429"/>
      <c r="KQO53" s="429"/>
      <c r="KQP53" s="429"/>
      <c r="KQQ53" s="429"/>
      <c r="KQR53" s="429"/>
      <c r="KQS53" s="429"/>
      <c r="KQT53" s="429"/>
      <c r="KQU53" s="429"/>
      <c r="KQV53" s="429"/>
      <c r="KQW53" s="429"/>
      <c r="KQX53" s="429"/>
      <c r="KQY53" s="429"/>
      <c r="KQZ53" s="429"/>
      <c r="KRA53" s="429"/>
      <c r="KRB53" s="429"/>
      <c r="KRC53" s="429"/>
      <c r="KRD53" s="429"/>
      <c r="KRE53" s="429"/>
      <c r="KRF53" s="429"/>
      <c r="KRG53" s="429"/>
      <c r="KRH53" s="429"/>
      <c r="KRI53" s="429"/>
      <c r="KRJ53" s="429"/>
      <c r="KRK53" s="429"/>
      <c r="KRL53" s="429"/>
      <c r="KRM53" s="429"/>
      <c r="KRN53" s="429"/>
      <c r="KRO53" s="429"/>
      <c r="KRP53" s="429"/>
      <c r="KRQ53" s="429"/>
      <c r="KRR53" s="429"/>
      <c r="KRS53" s="429"/>
      <c r="KRT53" s="429"/>
      <c r="KRU53" s="429"/>
      <c r="KRV53" s="429"/>
      <c r="KRW53" s="429"/>
      <c r="KRX53" s="429"/>
      <c r="KRY53" s="429"/>
      <c r="KRZ53" s="429"/>
      <c r="KSA53" s="429"/>
      <c r="KSB53" s="429"/>
      <c r="KSC53" s="429"/>
      <c r="KSD53" s="429"/>
      <c r="KSE53" s="429"/>
      <c r="KSF53" s="429"/>
      <c r="KSG53" s="429"/>
      <c r="KSH53" s="429"/>
      <c r="KSI53" s="429"/>
      <c r="KSJ53" s="429"/>
      <c r="KSK53" s="429"/>
      <c r="KSL53" s="429"/>
      <c r="KSM53" s="429"/>
      <c r="KSN53" s="429"/>
      <c r="KSO53" s="429"/>
      <c r="KSP53" s="429"/>
      <c r="KSQ53" s="429"/>
      <c r="KSR53" s="429"/>
      <c r="KSS53" s="429"/>
      <c r="KST53" s="429"/>
      <c r="KSU53" s="429"/>
      <c r="KSV53" s="429"/>
      <c r="KSW53" s="429"/>
      <c r="KSX53" s="429"/>
      <c r="KSY53" s="429"/>
      <c r="KSZ53" s="429"/>
      <c r="KTA53" s="429"/>
      <c r="KTB53" s="429"/>
      <c r="KTC53" s="429"/>
      <c r="KTD53" s="429"/>
      <c r="KTE53" s="429"/>
      <c r="KTF53" s="429"/>
      <c r="KTG53" s="429"/>
      <c r="KTH53" s="429"/>
      <c r="KTI53" s="429"/>
      <c r="KTJ53" s="429"/>
      <c r="KTK53" s="429"/>
      <c r="KTL53" s="429"/>
      <c r="KTM53" s="429"/>
      <c r="KTN53" s="429"/>
      <c r="KTO53" s="429"/>
      <c r="KTP53" s="429"/>
      <c r="KTQ53" s="429"/>
      <c r="KTR53" s="429"/>
      <c r="KTS53" s="429"/>
      <c r="KTT53" s="429"/>
      <c r="KTU53" s="429"/>
      <c r="KTV53" s="429"/>
      <c r="KTW53" s="429"/>
      <c r="KTX53" s="429"/>
      <c r="KTY53" s="429"/>
      <c r="KTZ53" s="429"/>
      <c r="KUA53" s="429"/>
      <c r="KUB53" s="429"/>
      <c r="KUC53" s="429"/>
      <c r="KUD53" s="429"/>
      <c r="KUE53" s="429"/>
      <c r="KUF53" s="429"/>
      <c r="KUG53" s="429"/>
      <c r="KUH53" s="429"/>
      <c r="KUI53" s="429"/>
      <c r="KUJ53" s="429"/>
      <c r="KUK53" s="429"/>
      <c r="KUL53" s="429"/>
      <c r="KUM53" s="429"/>
      <c r="KUN53" s="429"/>
      <c r="KUO53" s="429"/>
      <c r="KUP53" s="429"/>
      <c r="KUQ53" s="429"/>
      <c r="KUR53" s="429"/>
      <c r="KUS53" s="429"/>
      <c r="KUT53" s="429"/>
      <c r="KUU53" s="429"/>
      <c r="KUV53" s="429"/>
      <c r="KUW53" s="429"/>
      <c r="KUX53" s="429"/>
      <c r="KUY53" s="429"/>
      <c r="KUZ53" s="429"/>
      <c r="KVA53" s="429"/>
      <c r="KVB53" s="429"/>
      <c r="KVC53" s="429"/>
      <c r="KVD53" s="429"/>
      <c r="KVE53" s="429"/>
      <c r="KVF53" s="429"/>
      <c r="KVG53" s="429"/>
      <c r="KVH53" s="429"/>
      <c r="KVI53" s="429"/>
      <c r="KVJ53" s="429"/>
      <c r="KVK53" s="429"/>
      <c r="KVL53" s="429"/>
      <c r="KVM53" s="429"/>
      <c r="KVN53" s="429"/>
      <c r="KVO53" s="429"/>
      <c r="KVP53" s="429"/>
      <c r="KVQ53" s="429"/>
      <c r="KVR53" s="429"/>
      <c r="KVS53" s="429"/>
      <c r="KVT53" s="429"/>
      <c r="KVU53" s="429"/>
      <c r="KVV53" s="429"/>
      <c r="KVW53" s="429"/>
      <c r="KVX53" s="429"/>
      <c r="KVY53" s="429"/>
      <c r="KVZ53" s="429"/>
      <c r="KWA53" s="429"/>
      <c r="KWB53" s="429"/>
      <c r="KWC53" s="429"/>
      <c r="KWD53" s="429"/>
      <c r="KWE53" s="429"/>
      <c r="KWF53" s="429"/>
      <c r="KWG53" s="429"/>
      <c r="KWH53" s="429"/>
      <c r="KWI53" s="429"/>
      <c r="KWJ53" s="429"/>
      <c r="KWK53" s="429"/>
      <c r="KWL53" s="429"/>
      <c r="KWM53" s="429"/>
      <c r="KWN53" s="429"/>
      <c r="KWO53" s="429"/>
      <c r="KWP53" s="429"/>
      <c r="KWQ53" s="429"/>
      <c r="KWR53" s="429"/>
      <c r="KWS53" s="429"/>
      <c r="KWT53" s="429"/>
      <c r="KWU53" s="429"/>
      <c r="KWV53" s="429"/>
      <c r="KWW53" s="429"/>
      <c r="KWX53" s="429"/>
      <c r="KWY53" s="429"/>
      <c r="KWZ53" s="429"/>
      <c r="KXA53" s="429"/>
      <c r="KXB53" s="429"/>
      <c r="KXC53" s="429"/>
      <c r="KXD53" s="429"/>
      <c r="KXE53" s="429"/>
      <c r="KXF53" s="429"/>
      <c r="KXG53" s="429"/>
      <c r="KXH53" s="429"/>
      <c r="KXI53" s="429"/>
      <c r="KXJ53" s="429"/>
      <c r="KXK53" s="429"/>
      <c r="KXL53" s="429"/>
      <c r="KXM53" s="429"/>
      <c r="KXN53" s="429"/>
      <c r="KXO53" s="429"/>
      <c r="KXP53" s="429"/>
      <c r="KXQ53" s="429"/>
      <c r="KXR53" s="429"/>
      <c r="KXS53" s="429"/>
      <c r="KXT53" s="429"/>
      <c r="KXU53" s="429"/>
      <c r="KXV53" s="429"/>
      <c r="KXW53" s="429"/>
      <c r="KXX53" s="429"/>
      <c r="KXY53" s="429"/>
      <c r="KXZ53" s="429"/>
      <c r="KYA53" s="429"/>
      <c r="KYB53" s="429"/>
      <c r="KYC53" s="429"/>
      <c r="KYD53" s="429"/>
      <c r="KYE53" s="429"/>
      <c r="KYF53" s="429"/>
      <c r="KYG53" s="429"/>
      <c r="KYH53" s="429"/>
      <c r="KYI53" s="429"/>
      <c r="KYJ53" s="429"/>
      <c r="KYK53" s="429"/>
      <c r="KYL53" s="429"/>
      <c r="KYM53" s="429"/>
      <c r="KYN53" s="429"/>
      <c r="KYO53" s="429"/>
      <c r="KYP53" s="429"/>
      <c r="KYQ53" s="429"/>
      <c r="KYR53" s="429"/>
      <c r="KYS53" s="429"/>
      <c r="KYT53" s="429"/>
      <c r="KYU53" s="429"/>
      <c r="KYV53" s="429"/>
      <c r="KYW53" s="429"/>
      <c r="KYX53" s="429"/>
      <c r="KYY53" s="429"/>
      <c r="KYZ53" s="429"/>
      <c r="KZA53" s="429"/>
      <c r="KZB53" s="429"/>
      <c r="KZC53" s="429"/>
      <c r="KZD53" s="429"/>
      <c r="KZE53" s="429"/>
      <c r="KZF53" s="429"/>
      <c r="KZG53" s="429"/>
      <c r="KZH53" s="429"/>
      <c r="KZI53" s="429"/>
      <c r="KZJ53" s="429"/>
      <c r="KZK53" s="429"/>
      <c r="KZL53" s="429"/>
      <c r="KZM53" s="429"/>
      <c r="KZN53" s="429"/>
      <c r="KZO53" s="429"/>
      <c r="KZP53" s="429"/>
      <c r="KZQ53" s="429"/>
      <c r="KZR53" s="429"/>
      <c r="KZS53" s="429"/>
      <c r="KZT53" s="429"/>
      <c r="KZU53" s="429"/>
      <c r="KZV53" s="429"/>
      <c r="KZW53" s="429"/>
      <c r="KZX53" s="429"/>
      <c r="KZY53" s="429"/>
      <c r="KZZ53" s="429"/>
      <c r="LAA53" s="429"/>
      <c r="LAB53" s="429"/>
      <c r="LAC53" s="429"/>
      <c r="LAD53" s="429"/>
      <c r="LAE53" s="429"/>
      <c r="LAF53" s="429"/>
      <c r="LAG53" s="429"/>
      <c r="LAH53" s="429"/>
      <c r="LAI53" s="429"/>
      <c r="LAJ53" s="429"/>
      <c r="LAK53" s="429"/>
      <c r="LAL53" s="429"/>
      <c r="LAM53" s="429"/>
      <c r="LAN53" s="429"/>
      <c r="LAO53" s="429"/>
      <c r="LAP53" s="429"/>
      <c r="LAQ53" s="429"/>
      <c r="LAR53" s="429"/>
      <c r="LAS53" s="429"/>
      <c r="LAT53" s="429"/>
      <c r="LAU53" s="429"/>
      <c r="LAV53" s="429"/>
      <c r="LAW53" s="429"/>
      <c r="LAX53" s="429"/>
      <c r="LAY53" s="429"/>
      <c r="LAZ53" s="429"/>
      <c r="LBA53" s="429"/>
      <c r="LBB53" s="429"/>
      <c r="LBC53" s="429"/>
      <c r="LBD53" s="429"/>
      <c r="LBE53" s="429"/>
      <c r="LBF53" s="429"/>
      <c r="LBG53" s="429"/>
      <c r="LBH53" s="429"/>
      <c r="LBI53" s="429"/>
      <c r="LBJ53" s="429"/>
      <c r="LBK53" s="429"/>
      <c r="LBL53" s="429"/>
      <c r="LBM53" s="429"/>
      <c r="LBN53" s="429"/>
      <c r="LBO53" s="429"/>
      <c r="LBP53" s="429"/>
      <c r="LBQ53" s="429"/>
      <c r="LBR53" s="429"/>
      <c r="LBS53" s="429"/>
      <c r="LBT53" s="429"/>
      <c r="LBU53" s="429"/>
      <c r="LBV53" s="429"/>
      <c r="LBW53" s="429"/>
      <c r="LBX53" s="429"/>
      <c r="LBY53" s="429"/>
      <c r="LBZ53" s="429"/>
      <c r="LCA53" s="429"/>
      <c r="LCB53" s="429"/>
      <c r="LCC53" s="429"/>
      <c r="LCD53" s="429"/>
      <c r="LCE53" s="429"/>
      <c r="LCF53" s="429"/>
      <c r="LCG53" s="429"/>
      <c r="LCH53" s="429"/>
      <c r="LCI53" s="429"/>
      <c r="LCJ53" s="429"/>
      <c r="LCK53" s="429"/>
      <c r="LCL53" s="429"/>
      <c r="LCM53" s="429"/>
      <c r="LCN53" s="429"/>
      <c r="LCO53" s="429"/>
      <c r="LCP53" s="429"/>
      <c r="LCQ53" s="429"/>
      <c r="LCR53" s="429"/>
      <c r="LCS53" s="429"/>
      <c r="LCT53" s="429"/>
      <c r="LCU53" s="429"/>
      <c r="LCV53" s="429"/>
      <c r="LCW53" s="429"/>
      <c r="LCX53" s="429"/>
      <c r="LCY53" s="429"/>
      <c r="LCZ53" s="429"/>
      <c r="LDA53" s="429"/>
      <c r="LDB53" s="429"/>
      <c r="LDC53" s="429"/>
      <c r="LDD53" s="429"/>
      <c r="LDE53" s="429"/>
      <c r="LDF53" s="429"/>
      <c r="LDG53" s="429"/>
      <c r="LDH53" s="429"/>
      <c r="LDI53" s="429"/>
      <c r="LDJ53" s="429"/>
      <c r="LDK53" s="429"/>
      <c r="LDL53" s="429"/>
      <c r="LDM53" s="429"/>
      <c r="LDN53" s="429"/>
      <c r="LDO53" s="429"/>
      <c r="LDP53" s="429"/>
      <c r="LDQ53" s="429"/>
      <c r="LDR53" s="429"/>
      <c r="LDS53" s="429"/>
      <c r="LDT53" s="429"/>
      <c r="LDU53" s="429"/>
      <c r="LDV53" s="429"/>
      <c r="LDW53" s="429"/>
      <c r="LDX53" s="429"/>
      <c r="LDY53" s="429"/>
      <c r="LDZ53" s="429"/>
      <c r="LEA53" s="429"/>
      <c r="LEB53" s="429"/>
      <c r="LEC53" s="429"/>
      <c r="LED53" s="429"/>
      <c r="LEE53" s="429"/>
      <c r="LEF53" s="429"/>
      <c r="LEG53" s="429"/>
      <c r="LEH53" s="429"/>
      <c r="LEI53" s="429"/>
      <c r="LEJ53" s="429"/>
      <c r="LEK53" s="429"/>
      <c r="LEL53" s="429"/>
      <c r="LEM53" s="429"/>
      <c r="LEN53" s="429"/>
      <c r="LEO53" s="429"/>
      <c r="LEP53" s="429"/>
      <c r="LEQ53" s="429"/>
      <c r="LER53" s="429"/>
      <c r="LES53" s="429"/>
      <c r="LET53" s="429"/>
      <c r="LEU53" s="429"/>
      <c r="LEV53" s="429"/>
      <c r="LEW53" s="429"/>
      <c r="LEX53" s="429"/>
      <c r="LEY53" s="429"/>
      <c r="LEZ53" s="429"/>
      <c r="LFA53" s="429"/>
      <c r="LFB53" s="429"/>
      <c r="LFC53" s="429"/>
      <c r="LFD53" s="429"/>
      <c r="LFE53" s="429"/>
      <c r="LFF53" s="429"/>
      <c r="LFG53" s="429"/>
      <c r="LFH53" s="429"/>
      <c r="LFI53" s="429"/>
      <c r="LFJ53" s="429"/>
      <c r="LFK53" s="429"/>
      <c r="LFL53" s="429"/>
      <c r="LFM53" s="429"/>
      <c r="LFN53" s="429"/>
      <c r="LFO53" s="429"/>
      <c r="LFP53" s="429"/>
      <c r="LFQ53" s="429"/>
      <c r="LFR53" s="429"/>
      <c r="LFS53" s="429"/>
      <c r="LFT53" s="429"/>
      <c r="LFU53" s="429"/>
      <c r="LFV53" s="429"/>
      <c r="LFW53" s="429"/>
      <c r="LFX53" s="429"/>
      <c r="LFY53" s="429"/>
      <c r="LFZ53" s="429"/>
      <c r="LGA53" s="429"/>
      <c r="LGB53" s="429"/>
      <c r="LGC53" s="429"/>
      <c r="LGD53" s="429"/>
      <c r="LGE53" s="429"/>
      <c r="LGF53" s="429"/>
      <c r="LGG53" s="429"/>
      <c r="LGH53" s="429"/>
      <c r="LGI53" s="429"/>
      <c r="LGJ53" s="429"/>
      <c r="LGK53" s="429"/>
      <c r="LGL53" s="429"/>
      <c r="LGM53" s="429"/>
      <c r="LGN53" s="429"/>
      <c r="LGO53" s="429"/>
      <c r="LGP53" s="429"/>
      <c r="LGQ53" s="429"/>
      <c r="LGR53" s="429"/>
      <c r="LGS53" s="429"/>
      <c r="LGT53" s="429"/>
      <c r="LGU53" s="429"/>
      <c r="LGV53" s="429"/>
      <c r="LGW53" s="429"/>
      <c r="LGX53" s="429"/>
      <c r="LGY53" s="429"/>
      <c r="LGZ53" s="429"/>
      <c r="LHA53" s="429"/>
      <c r="LHB53" s="429"/>
      <c r="LHC53" s="429"/>
      <c r="LHD53" s="429"/>
      <c r="LHE53" s="429"/>
      <c r="LHF53" s="429"/>
      <c r="LHG53" s="429"/>
      <c r="LHH53" s="429"/>
      <c r="LHI53" s="429"/>
      <c r="LHJ53" s="429"/>
      <c r="LHK53" s="429"/>
      <c r="LHL53" s="429"/>
      <c r="LHM53" s="429"/>
      <c r="LHN53" s="429"/>
      <c r="LHO53" s="429"/>
      <c r="LHP53" s="429"/>
      <c r="LHQ53" s="429"/>
      <c r="LHR53" s="429"/>
      <c r="LHS53" s="429"/>
      <c r="LHT53" s="429"/>
      <c r="LHU53" s="429"/>
      <c r="LHV53" s="429"/>
      <c r="LHW53" s="429"/>
      <c r="LHX53" s="429"/>
      <c r="LHY53" s="429"/>
      <c r="LHZ53" s="429"/>
      <c r="LIA53" s="429"/>
      <c r="LIB53" s="429"/>
      <c r="LIC53" s="429"/>
      <c r="LID53" s="429"/>
      <c r="LIE53" s="429"/>
      <c r="LIF53" s="429"/>
      <c r="LIG53" s="429"/>
      <c r="LIH53" s="429"/>
      <c r="LII53" s="429"/>
      <c r="LIJ53" s="429"/>
      <c r="LIK53" s="429"/>
      <c r="LIL53" s="429"/>
      <c r="LIM53" s="429"/>
      <c r="LIN53" s="429"/>
      <c r="LIO53" s="429"/>
      <c r="LIP53" s="429"/>
      <c r="LIQ53" s="429"/>
      <c r="LIR53" s="429"/>
      <c r="LIS53" s="429"/>
      <c r="LIT53" s="429"/>
      <c r="LIU53" s="429"/>
      <c r="LIV53" s="429"/>
      <c r="LIW53" s="429"/>
      <c r="LIX53" s="429"/>
      <c r="LIY53" s="429"/>
      <c r="LIZ53" s="429"/>
      <c r="LJA53" s="429"/>
      <c r="LJB53" s="429"/>
      <c r="LJC53" s="429"/>
      <c r="LJD53" s="429"/>
      <c r="LJE53" s="429"/>
      <c r="LJF53" s="429"/>
      <c r="LJG53" s="429"/>
      <c r="LJH53" s="429"/>
      <c r="LJI53" s="429"/>
      <c r="LJJ53" s="429"/>
      <c r="LJK53" s="429"/>
      <c r="LJL53" s="429"/>
      <c r="LJM53" s="429"/>
      <c r="LJN53" s="429"/>
      <c r="LJO53" s="429"/>
      <c r="LJP53" s="429"/>
      <c r="LJQ53" s="429"/>
      <c r="LJR53" s="429"/>
      <c r="LJS53" s="429"/>
      <c r="LJT53" s="429"/>
      <c r="LJU53" s="429"/>
      <c r="LJV53" s="429"/>
      <c r="LJW53" s="429"/>
      <c r="LJX53" s="429"/>
      <c r="LJY53" s="429"/>
      <c r="LJZ53" s="429"/>
      <c r="LKA53" s="429"/>
      <c r="LKB53" s="429"/>
      <c r="LKC53" s="429"/>
      <c r="LKD53" s="429"/>
      <c r="LKE53" s="429"/>
      <c r="LKF53" s="429"/>
      <c r="LKG53" s="429"/>
      <c r="LKH53" s="429"/>
      <c r="LKI53" s="429"/>
      <c r="LKJ53" s="429"/>
      <c r="LKK53" s="429"/>
      <c r="LKL53" s="429"/>
      <c r="LKM53" s="429"/>
      <c r="LKN53" s="429"/>
      <c r="LKO53" s="429"/>
      <c r="LKP53" s="429"/>
      <c r="LKQ53" s="429"/>
      <c r="LKR53" s="429"/>
      <c r="LKS53" s="429"/>
      <c r="LKT53" s="429"/>
      <c r="LKU53" s="429"/>
      <c r="LKV53" s="429"/>
      <c r="LKW53" s="429"/>
      <c r="LKX53" s="429"/>
      <c r="LKY53" s="429"/>
      <c r="LKZ53" s="429"/>
      <c r="LLA53" s="429"/>
      <c r="LLB53" s="429"/>
      <c r="LLC53" s="429"/>
      <c r="LLD53" s="429"/>
      <c r="LLE53" s="429"/>
      <c r="LLF53" s="429"/>
      <c r="LLG53" s="429"/>
      <c r="LLH53" s="429"/>
      <c r="LLI53" s="429"/>
      <c r="LLJ53" s="429"/>
      <c r="LLK53" s="429"/>
      <c r="LLL53" s="429"/>
      <c r="LLM53" s="429"/>
      <c r="LLN53" s="429"/>
      <c r="LLO53" s="429"/>
      <c r="LLP53" s="429"/>
      <c r="LLQ53" s="429"/>
      <c r="LLR53" s="429"/>
      <c r="LLS53" s="429"/>
      <c r="LLT53" s="429"/>
      <c r="LLU53" s="429"/>
      <c r="LLV53" s="429"/>
      <c r="LLW53" s="429"/>
      <c r="LLX53" s="429"/>
      <c r="LLY53" s="429"/>
      <c r="LLZ53" s="429"/>
      <c r="LMA53" s="429"/>
      <c r="LMB53" s="429"/>
      <c r="LMC53" s="429"/>
      <c r="LMD53" s="429"/>
      <c r="LME53" s="429"/>
      <c r="LMF53" s="429"/>
      <c r="LMG53" s="429"/>
      <c r="LMH53" s="429"/>
      <c r="LMI53" s="429"/>
      <c r="LMJ53" s="429"/>
      <c r="LMK53" s="429"/>
      <c r="LML53" s="429"/>
      <c r="LMM53" s="429"/>
      <c r="LMN53" s="429"/>
      <c r="LMO53" s="429"/>
      <c r="LMP53" s="429"/>
      <c r="LMQ53" s="429"/>
      <c r="LMR53" s="429"/>
      <c r="LMS53" s="429"/>
      <c r="LMT53" s="429"/>
      <c r="LMU53" s="429"/>
      <c r="LMV53" s="429"/>
      <c r="LMW53" s="429"/>
      <c r="LMX53" s="429"/>
      <c r="LMY53" s="429"/>
      <c r="LMZ53" s="429"/>
      <c r="LNA53" s="429"/>
      <c r="LNB53" s="429"/>
      <c r="LNC53" s="429"/>
      <c r="LND53" s="429"/>
      <c r="LNE53" s="429"/>
      <c r="LNF53" s="429"/>
      <c r="LNG53" s="429"/>
      <c r="LNH53" s="429"/>
      <c r="LNI53" s="429"/>
      <c r="LNJ53" s="429"/>
      <c r="LNK53" s="429"/>
      <c r="LNL53" s="429"/>
      <c r="LNM53" s="429"/>
      <c r="LNN53" s="429"/>
      <c r="LNO53" s="429"/>
      <c r="LNP53" s="429"/>
      <c r="LNQ53" s="429"/>
      <c r="LNR53" s="429"/>
      <c r="LNS53" s="429"/>
      <c r="LNT53" s="429"/>
      <c r="LNU53" s="429"/>
      <c r="LNV53" s="429"/>
      <c r="LNW53" s="429"/>
      <c r="LNX53" s="429"/>
      <c r="LNY53" s="429"/>
      <c r="LNZ53" s="429"/>
      <c r="LOA53" s="429"/>
      <c r="LOB53" s="429"/>
      <c r="LOC53" s="429"/>
      <c r="LOD53" s="429"/>
      <c r="LOE53" s="429"/>
      <c r="LOF53" s="429"/>
      <c r="LOG53" s="429"/>
      <c r="LOH53" s="429"/>
      <c r="LOI53" s="429"/>
      <c r="LOJ53" s="429"/>
      <c r="LOK53" s="429"/>
      <c r="LOL53" s="429"/>
      <c r="LOM53" s="429"/>
      <c r="LON53" s="429"/>
      <c r="LOO53" s="429"/>
      <c r="LOP53" s="429"/>
      <c r="LOQ53" s="429"/>
      <c r="LOR53" s="429"/>
      <c r="LOS53" s="429"/>
      <c r="LOT53" s="429"/>
      <c r="LOU53" s="429"/>
      <c r="LOV53" s="429"/>
      <c r="LOW53" s="429"/>
      <c r="LOX53" s="429"/>
      <c r="LOY53" s="429"/>
      <c r="LOZ53" s="429"/>
      <c r="LPA53" s="429"/>
      <c r="LPB53" s="429"/>
      <c r="LPC53" s="429"/>
      <c r="LPD53" s="429"/>
      <c r="LPE53" s="429"/>
      <c r="LPF53" s="429"/>
      <c r="LPG53" s="429"/>
      <c r="LPH53" s="429"/>
      <c r="LPI53" s="429"/>
      <c r="LPJ53" s="429"/>
      <c r="LPK53" s="429"/>
      <c r="LPL53" s="429"/>
      <c r="LPM53" s="429"/>
      <c r="LPN53" s="429"/>
      <c r="LPO53" s="429"/>
      <c r="LPP53" s="429"/>
      <c r="LPQ53" s="429"/>
      <c r="LPR53" s="429"/>
      <c r="LPS53" s="429"/>
      <c r="LPT53" s="429"/>
      <c r="LPU53" s="429"/>
      <c r="LPV53" s="429"/>
      <c r="LPW53" s="429"/>
      <c r="LPX53" s="429"/>
      <c r="LPY53" s="429"/>
      <c r="LPZ53" s="429"/>
      <c r="LQA53" s="429"/>
      <c r="LQB53" s="429"/>
      <c r="LQC53" s="429"/>
      <c r="LQD53" s="429"/>
      <c r="LQE53" s="429"/>
      <c r="LQF53" s="429"/>
      <c r="LQG53" s="429"/>
      <c r="LQH53" s="429"/>
      <c r="LQI53" s="429"/>
      <c r="LQJ53" s="429"/>
      <c r="LQK53" s="429"/>
      <c r="LQL53" s="429"/>
      <c r="LQM53" s="429"/>
      <c r="LQN53" s="429"/>
      <c r="LQO53" s="429"/>
      <c r="LQP53" s="429"/>
      <c r="LQQ53" s="429"/>
      <c r="LQR53" s="429"/>
      <c r="LQS53" s="429"/>
      <c r="LQT53" s="429"/>
      <c r="LQU53" s="429"/>
      <c r="LQV53" s="429"/>
      <c r="LQW53" s="429"/>
      <c r="LQX53" s="429"/>
      <c r="LQY53" s="429"/>
      <c r="LQZ53" s="429"/>
      <c r="LRA53" s="429"/>
      <c r="LRB53" s="429"/>
      <c r="LRC53" s="429"/>
      <c r="LRD53" s="429"/>
      <c r="LRE53" s="429"/>
      <c r="LRF53" s="429"/>
      <c r="LRG53" s="429"/>
      <c r="LRH53" s="429"/>
      <c r="LRI53" s="429"/>
      <c r="LRJ53" s="429"/>
      <c r="LRK53" s="429"/>
      <c r="LRL53" s="429"/>
      <c r="LRM53" s="429"/>
      <c r="LRN53" s="429"/>
      <c r="LRO53" s="429"/>
      <c r="LRP53" s="429"/>
      <c r="LRQ53" s="429"/>
      <c r="LRR53" s="429"/>
      <c r="LRS53" s="429"/>
      <c r="LRT53" s="429"/>
      <c r="LRU53" s="429"/>
      <c r="LRV53" s="429"/>
      <c r="LRW53" s="429"/>
      <c r="LRX53" s="429"/>
      <c r="LRY53" s="429"/>
      <c r="LRZ53" s="429"/>
      <c r="LSA53" s="429"/>
      <c r="LSB53" s="429"/>
      <c r="LSC53" s="429"/>
      <c r="LSD53" s="429"/>
      <c r="LSE53" s="429"/>
      <c r="LSF53" s="429"/>
      <c r="LSG53" s="429"/>
      <c r="LSH53" s="429"/>
      <c r="LSI53" s="429"/>
      <c r="LSJ53" s="429"/>
      <c r="LSK53" s="429"/>
      <c r="LSL53" s="429"/>
      <c r="LSM53" s="429"/>
      <c r="LSN53" s="429"/>
      <c r="LSO53" s="429"/>
      <c r="LSP53" s="429"/>
      <c r="LSQ53" s="429"/>
      <c r="LSR53" s="429"/>
      <c r="LSS53" s="429"/>
      <c r="LST53" s="429"/>
      <c r="LSU53" s="429"/>
      <c r="LSV53" s="429"/>
      <c r="LSW53" s="429"/>
      <c r="LSX53" s="429"/>
      <c r="LSY53" s="429"/>
      <c r="LSZ53" s="429"/>
      <c r="LTA53" s="429"/>
      <c r="LTB53" s="429"/>
      <c r="LTC53" s="429"/>
      <c r="LTD53" s="429"/>
      <c r="LTE53" s="429"/>
      <c r="LTF53" s="429"/>
      <c r="LTG53" s="429"/>
      <c r="LTH53" s="429"/>
      <c r="LTI53" s="429"/>
      <c r="LTJ53" s="429"/>
      <c r="LTK53" s="429"/>
      <c r="LTL53" s="429"/>
      <c r="LTM53" s="429"/>
      <c r="LTN53" s="429"/>
      <c r="LTO53" s="429"/>
      <c r="LTP53" s="429"/>
      <c r="LTQ53" s="429"/>
      <c r="LTR53" s="429"/>
      <c r="LTS53" s="429"/>
      <c r="LTT53" s="429"/>
      <c r="LTU53" s="429"/>
      <c r="LTV53" s="429"/>
      <c r="LTW53" s="429"/>
      <c r="LTX53" s="429"/>
      <c r="LTY53" s="429"/>
      <c r="LTZ53" s="429"/>
      <c r="LUA53" s="429"/>
      <c r="LUB53" s="429"/>
      <c r="LUC53" s="429"/>
      <c r="LUD53" s="429"/>
      <c r="LUE53" s="429"/>
      <c r="LUF53" s="429"/>
      <c r="LUG53" s="429"/>
      <c r="LUH53" s="429"/>
      <c r="LUI53" s="429"/>
      <c r="LUJ53" s="429"/>
      <c r="LUK53" s="429"/>
      <c r="LUL53" s="429"/>
      <c r="LUM53" s="429"/>
      <c r="LUN53" s="429"/>
      <c r="LUO53" s="429"/>
      <c r="LUP53" s="429"/>
      <c r="LUQ53" s="429"/>
      <c r="LUR53" s="429"/>
      <c r="LUS53" s="429"/>
      <c r="LUT53" s="429"/>
      <c r="LUU53" s="429"/>
      <c r="LUV53" s="429"/>
      <c r="LUW53" s="429"/>
      <c r="LUX53" s="429"/>
      <c r="LUY53" s="429"/>
      <c r="LUZ53" s="429"/>
      <c r="LVA53" s="429"/>
      <c r="LVB53" s="429"/>
      <c r="LVC53" s="429"/>
      <c r="LVD53" s="429"/>
      <c r="LVE53" s="429"/>
      <c r="LVF53" s="429"/>
      <c r="LVG53" s="429"/>
      <c r="LVH53" s="429"/>
      <c r="LVI53" s="429"/>
      <c r="LVJ53" s="429"/>
      <c r="LVK53" s="429"/>
      <c r="LVL53" s="429"/>
      <c r="LVM53" s="429"/>
      <c r="LVN53" s="429"/>
      <c r="LVO53" s="429"/>
      <c r="LVP53" s="429"/>
      <c r="LVQ53" s="429"/>
      <c r="LVR53" s="429"/>
      <c r="LVS53" s="429"/>
      <c r="LVT53" s="429"/>
      <c r="LVU53" s="429"/>
      <c r="LVV53" s="429"/>
      <c r="LVW53" s="429"/>
      <c r="LVX53" s="429"/>
      <c r="LVY53" s="429"/>
      <c r="LVZ53" s="429"/>
      <c r="LWA53" s="429"/>
      <c r="LWB53" s="429"/>
      <c r="LWC53" s="429"/>
      <c r="LWD53" s="429"/>
      <c r="LWE53" s="429"/>
      <c r="LWF53" s="429"/>
      <c r="LWG53" s="429"/>
      <c r="LWH53" s="429"/>
      <c r="LWI53" s="429"/>
      <c r="LWJ53" s="429"/>
      <c r="LWK53" s="429"/>
      <c r="LWL53" s="429"/>
      <c r="LWM53" s="429"/>
      <c r="LWN53" s="429"/>
      <c r="LWO53" s="429"/>
      <c r="LWP53" s="429"/>
      <c r="LWQ53" s="429"/>
      <c r="LWR53" s="429"/>
      <c r="LWS53" s="429"/>
      <c r="LWT53" s="429"/>
      <c r="LWU53" s="429"/>
      <c r="LWV53" s="429"/>
      <c r="LWW53" s="429"/>
      <c r="LWX53" s="429"/>
      <c r="LWY53" s="429"/>
      <c r="LWZ53" s="429"/>
      <c r="LXA53" s="429"/>
      <c r="LXB53" s="429"/>
      <c r="LXC53" s="429"/>
      <c r="LXD53" s="429"/>
      <c r="LXE53" s="429"/>
      <c r="LXF53" s="429"/>
      <c r="LXG53" s="429"/>
      <c r="LXH53" s="429"/>
      <c r="LXI53" s="429"/>
      <c r="LXJ53" s="429"/>
      <c r="LXK53" s="429"/>
      <c r="LXL53" s="429"/>
      <c r="LXM53" s="429"/>
      <c r="LXN53" s="429"/>
      <c r="LXO53" s="429"/>
      <c r="LXP53" s="429"/>
      <c r="LXQ53" s="429"/>
      <c r="LXR53" s="429"/>
      <c r="LXS53" s="429"/>
      <c r="LXT53" s="429"/>
      <c r="LXU53" s="429"/>
      <c r="LXV53" s="429"/>
      <c r="LXW53" s="429"/>
      <c r="LXX53" s="429"/>
      <c r="LXY53" s="429"/>
      <c r="LXZ53" s="429"/>
      <c r="LYA53" s="429"/>
      <c r="LYB53" s="429"/>
      <c r="LYC53" s="429"/>
      <c r="LYD53" s="429"/>
      <c r="LYE53" s="429"/>
      <c r="LYF53" s="429"/>
      <c r="LYG53" s="429"/>
      <c r="LYH53" s="429"/>
      <c r="LYI53" s="429"/>
      <c r="LYJ53" s="429"/>
      <c r="LYK53" s="429"/>
      <c r="LYL53" s="429"/>
      <c r="LYM53" s="429"/>
      <c r="LYN53" s="429"/>
      <c r="LYO53" s="429"/>
      <c r="LYP53" s="429"/>
      <c r="LYQ53" s="429"/>
      <c r="LYR53" s="429"/>
      <c r="LYS53" s="429"/>
      <c r="LYT53" s="429"/>
      <c r="LYU53" s="429"/>
      <c r="LYV53" s="429"/>
      <c r="LYW53" s="429"/>
      <c r="LYX53" s="429"/>
      <c r="LYY53" s="429"/>
      <c r="LYZ53" s="429"/>
      <c r="LZA53" s="429"/>
      <c r="LZB53" s="429"/>
      <c r="LZC53" s="429"/>
      <c r="LZD53" s="429"/>
      <c r="LZE53" s="429"/>
      <c r="LZF53" s="429"/>
      <c r="LZG53" s="429"/>
      <c r="LZH53" s="429"/>
      <c r="LZI53" s="429"/>
      <c r="LZJ53" s="429"/>
      <c r="LZK53" s="429"/>
      <c r="LZL53" s="429"/>
      <c r="LZM53" s="429"/>
      <c r="LZN53" s="429"/>
      <c r="LZO53" s="429"/>
      <c r="LZP53" s="429"/>
      <c r="LZQ53" s="429"/>
      <c r="LZR53" s="429"/>
      <c r="LZS53" s="429"/>
      <c r="LZT53" s="429"/>
      <c r="LZU53" s="429"/>
      <c r="LZV53" s="429"/>
      <c r="LZW53" s="429"/>
      <c r="LZX53" s="429"/>
      <c r="LZY53" s="429"/>
      <c r="LZZ53" s="429"/>
      <c r="MAA53" s="429"/>
      <c r="MAB53" s="429"/>
      <c r="MAC53" s="429"/>
      <c r="MAD53" s="429"/>
      <c r="MAE53" s="429"/>
      <c r="MAF53" s="429"/>
      <c r="MAG53" s="429"/>
      <c r="MAH53" s="429"/>
      <c r="MAI53" s="429"/>
      <c r="MAJ53" s="429"/>
      <c r="MAK53" s="429"/>
      <c r="MAL53" s="429"/>
      <c r="MAM53" s="429"/>
      <c r="MAN53" s="429"/>
      <c r="MAO53" s="429"/>
      <c r="MAP53" s="429"/>
      <c r="MAQ53" s="429"/>
      <c r="MAR53" s="429"/>
      <c r="MAS53" s="429"/>
      <c r="MAT53" s="429"/>
      <c r="MAU53" s="429"/>
      <c r="MAV53" s="429"/>
      <c r="MAW53" s="429"/>
      <c r="MAX53" s="429"/>
      <c r="MAY53" s="429"/>
      <c r="MAZ53" s="429"/>
      <c r="MBA53" s="429"/>
      <c r="MBB53" s="429"/>
      <c r="MBC53" s="429"/>
      <c r="MBD53" s="429"/>
      <c r="MBE53" s="429"/>
      <c r="MBF53" s="429"/>
      <c r="MBG53" s="429"/>
      <c r="MBH53" s="429"/>
      <c r="MBI53" s="429"/>
      <c r="MBJ53" s="429"/>
      <c r="MBK53" s="429"/>
      <c r="MBL53" s="429"/>
      <c r="MBM53" s="429"/>
      <c r="MBN53" s="429"/>
      <c r="MBO53" s="429"/>
      <c r="MBP53" s="429"/>
      <c r="MBQ53" s="429"/>
      <c r="MBR53" s="429"/>
      <c r="MBS53" s="429"/>
      <c r="MBT53" s="429"/>
      <c r="MBU53" s="429"/>
      <c r="MBV53" s="429"/>
      <c r="MBW53" s="429"/>
      <c r="MBX53" s="429"/>
      <c r="MBY53" s="429"/>
      <c r="MBZ53" s="429"/>
      <c r="MCA53" s="429"/>
      <c r="MCB53" s="429"/>
      <c r="MCC53" s="429"/>
      <c r="MCD53" s="429"/>
      <c r="MCE53" s="429"/>
      <c r="MCF53" s="429"/>
      <c r="MCG53" s="429"/>
      <c r="MCH53" s="429"/>
      <c r="MCI53" s="429"/>
      <c r="MCJ53" s="429"/>
      <c r="MCK53" s="429"/>
      <c r="MCL53" s="429"/>
      <c r="MCM53" s="429"/>
      <c r="MCN53" s="429"/>
      <c r="MCO53" s="429"/>
      <c r="MCP53" s="429"/>
      <c r="MCQ53" s="429"/>
      <c r="MCR53" s="429"/>
      <c r="MCS53" s="429"/>
      <c r="MCT53" s="429"/>
      <c r="MCU53" s="429"/>
      <c r="MCV53" s="429"/>
      <c r="MCW53" s="429"/>
      <c r="MCX53" s="429"/>
      <c r="MCY53" s="429"/>
      <c r="MCZ53" s="429"/>
      <c r="MDA53" s="429"/>
      <c r="MDB53" s="429"/>
      <c r="MDC53" s="429"/>
      <c r="MDD53" s="429"/>
      <c r="MDE53" s="429"/>
      <c r="MDF53" s="429"/>
      <c r="MDG53" s="429"/>
      <c r="MDH53" s="429"/>
      <c r="MDI53" s="429"/>
      <c r="MDJ53" s="429"/>
      <c r="MDK53" s="429"/>
      <c r="MDL53" s="429"/>
      <c r="MDM53" s="429"/>
      <c r="MDN53" s="429"/>
      <c r="MDO53" s="429"/>
      <c r="MDP53" s="429"/>
      <c r="MDQ53" s="429"/>
      <c r="MDR53" s="429"/>
      <c r="MDS53" s="429"/>
      <c r="MDT53" s="429"/>
      <c r="MDU53" s="429"/>
      <c r="MDV53" s="429"/>
      <c r="MDW53" s="429"/>
      <c r="MDX53" s="429"/>
      <c r="MDY53" s="429"/>
      <c r="MDZ53" s="429"/>
      <c r="MEA53" s="429"/>
      <c r="MEB53" s="429"/>
      <c r="MEC53" s="429"/>
      <c r="MED53" s="429"/>
      <c r="MEE53" s="429"/>
      <c r="MEF53" s="429"/>
      <c r="MEG53" s="429"/>
      <c r="MEH53" s="429"/>
      <c r="MEI53" s="429"/>
      <c r="MEJ53" s="429"/>
      <c r="MEK53" s="429"/>
      <c r="MEL53" s="429"/>
      <c r="MEM53" s="429"/>
      <c r="MEN53" s="429"/>
      <c r="MEO53" s="429"/>
      <c r="MEP53" s="429"/>
      <c r="MEQ53" s="429"/>
      <c r="MER53" s="429"/>
      <c r="MES53" s="429"/>
      <c r="MET53" s="429"/>
      <c r="MEU53" s="429"/>
      <c r="MEV53" s="429"/>
      <c r="MEW53" s="429"/>
      <c r="MEX53" s="429"/>
      <c r="MEY53" s="429"/>
      <c r="MEZ53" s="429"/>
      <c r="MFA53" s="429"/>
      <c r="MFB53" s="429"/>
      <c r="MFC53" s="429"/>
      <c r="MFD53" s="429"/>
      <c r="MFE53" s="429"/>
      <c r="MFF53" s="429"/>
      <c r="MFG53" s="429"/>
      <c r="MFH53" s="429"/>
      <c r="MFI53" s="429"/>
      <c r="MFJ53" s="429"/>
      <c r="MFK53" s="429"/>
      <c r="MFL53" s="429"/>
      <c r="MFM53" s="429"/>
      <c r="MFN53" s="429"/>
      <c r="MFO53" s="429"/>
      <c r="MFP53" s="429"/>
      <c r="MFQ53" s="429"/>
      <c r="MFR53" s="429"/>
      <c r="MFS53" s="429"/>
      <c r="MFT53" s="429"/>
      <c r="MFU53" s="429"/>
      <c r="MFV53" s="429"/>
      <c r="MFW53" s="429"/>
      <c r="MFX53" s="429"/>
      <c r="MFY53" s="429"/>
      <c r="MFZ53" s="429"/>
      <c r="MGA53" s="429"/>
      <c r="MGB53" s="429"/>
      <c r="MGC53" s="429"/>
      <c r="MGD53" s="429"/>
      <c r="MGE53" s="429"/>
      <c r="MGF53" s="429"/>
      <c r="MGG53" s="429"/>
      <c r="MGH53" s="429"/>
      <c r="MGI53" s="429"/>
      <c r="MGJ53" s="429"/>
      <c r="MGK53" s="429"/>
      <c r="MGL53" s="429"/>
      <c r="MGM53" s="429"/>
      <c r="MGN53" s="429"/>
      <c r="MGO53" s="429"/>
      <c r="MGP53" s="429"/>
      <c r="MGQ53" s="429"/>
      <c r="MGR53" s="429"/>
      <c r="MGS53" s="429"/>
      <c r="MGT53" s="429"/>
      <c r="MGU53" s="429"/>
      <c r="MGV53" s="429"/>
      <c r="MGW53" s="429"/>
      <c r="MGX53" s="429"/>
      <c r="MGY53" s="429"/>
      <c r="MGZ53" s="429"/>
      <c r="MHA53" s="429"/>
      <c r="MHB53" s="429"/>
      <c r="MHC53" s="429"/>
      <c r="MHD53" s="429"/>
      <c r="MHE53" s="429"/>
      <c r="MHF53" s="429"/>
      <c r="MHG53" s="429"/>
      <c r="MHH53" s="429"/>
      <c r="MHI53" s="429"/>
      <c r="MHJ53" s="429"/>
      <c r="MHK53" s="429"/>
      <c r="MHL53" s="429"/>
      <c r="MHM53" s="429"/>
      <c r="MHN53" s="429"/>
      <c r="MHO53" s="429"/>
      <c r="MHP53" s="429"/>
      <c r="MHQ53" s="429"/>
      <c r="MHR53" s="429"/>
      <c r="MHS53" s="429"/>
      <c r="MHT53" s="429"/>
      <c r="MHU53" s="429"/>
      <c r="MHV53" s="429"/>
      <c r="MHW53" s="429"/>
      <c r="MHX53" s="429"/>
      <c r="MHY53" s="429"/>
      <c r="MHZ53" s="429"/>
      <c r="MIA53" s="429"/>
      <c r="MIB53" s="429"/>
      <c r="MIC53" s="429"/>
      <c r="MID53" s="429"/>
      <c r="MIE53" s="429"/>
      <c r="MIF53" s="429"/>
      <c r="MIG53" s="429"/>
      <c r="MIH53" s="429"/>
      <c r="MII53" s="429"/>
      <c r="MIJ53" s="429"/>
      <c r="MIK53" s="429"/>
      <c r="MIL53" s="429"/>
      <c r="MIM53" s="429"/>
      <c r="MIN53" s="429"/>
      <c r="MIO53" s="429"/>
      <c r="MIP53" s="429"/>
      <c r="MIQ53" s="429"/>
      <c r="MIR53" s="429"/>
      <c r="MIS53" s="429"/>
      <c r="MIT53" s="429"/>
      <c r="MIU53" s="429"/>
      <c r="MIV53" s="429"/>
      <c r="MIW53" s="429"/>
      <c r="MIX53" s="429"/>
      <c r="MIY53" s="429"/>
      <c r="MIZ53" s="429"/>
      <c r="MJA53" s="429"/>
      <c r="MJB53" s="429"/>
      <c r="MJC53" s="429"/>
      <c r="MJD53" s="429"/>
      <c r="MJE53" s="429"/>
      <c r="MJF53" s="429"/>
      <c r="MJG53" s="429"/>
      <c r="MJH53" s="429"/>
      <c r="MJI53" s="429"/>
      <c r="MJJ53" s="429"/>
      <c r="MJK53" s="429"/>
      <c r="MJL53" s="429"/>
      <c r="MJM53" s="429"/>
      <c r="MJN53" s="429"/>
      <c r="MJO53" s="429"/>
      <c r="MJP53" s="429"/>
      <c r="MJQ53" s="429"/>
      <c r="MJR53" s="429"/>
      <c r="MJS53" s="429"/>
      <c r="MJT53" s="429"/>
      <c r="MJU53" s="429"/>
      <c r="MJV53" s="429"/>
      <c r="MJW53" s="429"/>
      <c r="MJX53" s="429"/>
      <c r="MJY53" s="429"/>
      <c r="MJZ53" s="429"/>
      <c r="MKA53" s="429"/>
      <c r="MKB53" s="429"/>
      <c r="MKC53" s="429"/>
      <c r="MKD53" s="429"/>
      <c r="MKE53" s="429"/>
      <c r="MKF53" s="429"/>
      <c r="MKG53" s="429"/>
      <c r="MKH53" s="429"/>
      <c r="MKI53" s="429"/>
      <c r="MKJ53" s="429"/>
      <c r="MKK53" s="429"/>
      <c r="MKL53" s="429"/>
      <c r="MKM53" s="429"/>
      <c r="MKN53" s="429"/>
      <c r="MKO53" s="429"/>
      <c r="MKP53" s="429"/>
      <c r="MKQ53" s="429"/>
      <c r="MKR53" s="429"/>
      <c r="MKS53" s="429"/>
      <c r="MKT53" s="429"/>
      <c r="MKU53" s="429"/>
      <c r="MKV53" s="429"/>
      <c r="MKW53" s="429"/>
      <c r="MKX53" s="429"/>
      <c r="MKY53" s="429"/>
      <c r="MKZ53" s="429"/>
      <c r="MLA53" s="429"/>
      <c r="MLB53" s="429"/>
      <c r="MLC53" s="429"/>
      <c r="MLD53" s="429"/>
      <c r="MLE53" s="429"/>
      <c r="MLF53" s="429"/>
      <c r="MLG53" s="429"/>
      <c r="MLH53" s="429"/>
      <c r="MLI53" s="429"/>
      <c r="MLJ53" s="429"/>
      <c r="MLK53" s="429"/>
      <c r="MLL53" s="429"/>
      <c r="MLM53" s="429"/>
      <c r="MLN53" s="429"/>
      <c r="MLO53" s="429"/>
      <c r="MLP53" s="429"/>
      <c r="MLQ53" s="429"/>
      <c r="MLR53" s="429"/>
      <c r="MLS53" s="429"/>
      <c r="MLT53" s="429"/>
      <c r="MLU53" s="429"/>
      <c r="MLV53" s="429"/>
      <c r="MLW53" s="429"/>
      <c r="MLX53" s="429"/>
      <c r="MLY53" s="429"/>
      <c r="MLZ53" s="429"/>
      <c r="MMA53" s="429"/>
      <c r="MMB53" s="429"/>
      <c r="MMC53" s="429"/>
      <c r="MMD53" s="429"/>
      <c r="MME53" s="429"/>
      <c r="MMF53" s="429"/>
      <c r="MMG53" s="429"/>
      <c r="MMH53" s="429"/>
      <c r="MMI53" s="429"/>
      <c r="MMJ53" s="429"/>
      <c r="MMK53" s="429"/>
      <c r="MML53" s="429"/>
      <c r="MMM53" s="429"/>
      <c r="MMN53" s="429"/>
      <c r="MMO53" s="429"/>
      <c r="MMP53" s="429"/>
      <c r="MMQ53" s="429"/>
      <c r="MMR53" s="429"/>
      <c r="MMS53" s="429"/>
      <c r="MMT53" s="429"/>
      <c r="MMU53" s="429"/>
      <c r="MMV53" s="429"/>
      <c r="MMW53" s="429"/>
      <c r="MMX53" s="429"/>
      <c r="MMY53" s="429"/>
      <c r="MMZ53" s="429"/>
      <c r="MNA53" s="429"/>
      <c r="MNB53" s="429"/>
      <c r="MNC53" s="429"/>
      <c r="MND53" s="429"/>
      <c r="MNE53" s="429"/>
      <c r="MNF53" s="429"/>
      <c r="MNG53" s="429"/>
      <c r="MNH53" s="429"/>
      <c r="MNI53" s="429"/>
      <c r="MNJ53" s="429"/>
      <c r="MNK53" s="429"/>
      <c r="MNL53" s="429"/>
      <c r="MNM53" s="429"/>
      <c r="MNN53" s="429"/>
      <c r="MNO53" s="429"/>
      <c r="MNP53" s="429"/>
      <c r="MNQ53" s="429"/>
      <c r="MNR53" s="429"/>
      <c r="MNS53" s="429"/>
      <c r="MNT53" s="429"/>
      <c r="MNU53" s="429"/>
      <c r="MNV53" s="429"/>
      <c r="MNW53" s="429"/>
      <c r="MNX53" s="429"/>
      <c r="MNY53" s="429"/>
      <c r="MNZ53" s="429"/>
      <c r="MOA53" s="429"/>
      <c r="MOB53" s="429"/>
      <c r="MOC53" s="429"/>
      <c r="MOD53" s="429"/>
      <c r="MOE53" s="429"/>
      <c r="MOF53" s="429"/>
      <c r="MOG53" s="429"/>
      <c r="MOH53" s="429"/>
      <c r="MOI53" s="429"/>
      <c r="MOJ53" s="429"/>
      <c r="MOK53" s="429"/>
      <c r="MOL53" s="429"/>
      <c r="MOM53" s="429"/>
      <c r="MON53" s="429"/>
      <c r="MOO53" s="429"/>
      <c r="MOP53" s="429"/>
      <c r="MOQ53" s="429"/>
      <c r="MOR53" s="429"/>
      <c r="MOS53" s="429"/>
      <c r="MOT53" s="429"/>
      <c r="MOU53" s="429"/>
      <c r="MOV53" s="429"/>
      <c r="MOW53" s="429"/>
      <c r="MOX53" s="429"/>
      <c r="MOY53" s="429"/>
      <c r="MOZ53" s="429"/>
      <c r="MPA53" s="429"/>
      <c r="MPB53" s="429"/>
      <c r="MPC53" s="429"/>
      <c r="MPD53" s="429"/>
      <c r="MPE53" s="429"/>
      <c r="MPF53" s="429"/>
      <c r="MPG53" s="429"/>
      <c r="MPH53" s="429"/>
      <c r="MPI53" s="429"/>
      <c r="MPJ53" s="429"/>
      <c r="MPK53" s="429"/>
      <c r="MPL53" s="429"/>
      <c r="MPM53" s="429"/>
      <c r="MPN53" s="429"/>
      <c r="MPO53" s="429"/>
      <c r="MPP53" s="429"/>
      <c r="MPQ53" s="429"/>
      <c r="MPR53" s="429"/>
      <c r="MPS53" s="429"/>
      <c r="MPT53" s="429"/>
      <c r="MPU53" s="429"/>
      <c r="MPV53" s="429"/>
      <c r="MPW53" s="429"/>
      <c r="MPX53" s="429"/>
      <c r="MPY53" s="429"/>
      <c r="MPZ53" s="429"/>
      <c r="MQA53" s="429"/>
      <c r="MQB53" s="429"/>
      <c r="MQC53" s="429"/>
      <c r="MQD53" s="429"/>
      <c r="MQE53" s="429"/>
      <c r="MQF53" s="429"/>
      <c r="MQG53" s="429"/>
      <c r="MQH53" s="429"/>
      <c r="MQI53" s="429"/>
      <c r="MQJ53" s="429"/>
      <c r="MQK53" s="429"/>
      <c r="MQL53" s="429"/>
      <c r="MQM53" s="429"/>
      <c r="MQN53" s="429"/>
      <c r="MQO53" s="429"/>
      <c r="MQP53" s="429"/>
      <c r="MQQ53" s="429"/>
      <c r="MQR53" s="429"/>
      <c r="MQS53" s="429"/>
      <c r="MQT53" s="429"/>
      <c r="MQU53" s="429"/>
      <c r="MQV53" s="429"/>
      <c r="MQW53" s="429"/>
      <c r="MQX53" s="429"/>
      <c r="MQY53" s="429"/>
      <c r="MQZ53" s="429"/>
      <c r="MRA53" s="429"/>
      <c r="MRB53" s="429"/>
      <c r="MRC53" s="429"/>
      <c r="MRD53" s="429"/>
      <c r="MRE53" s="429"/>
      <c r="MRF53" s="429"/>
      <c r="MRG53" s="429"/>
      <c r="MRH53" s="429"/>
      <c r="MRI53" s="429"/>
      <c r="MRJ53" s="429"/>
      <c r="MRK53" s="429"/>
      <c r="MRL53" s="429"/>
      <c r="MRM53" s="429"/>
      <c r="MRN53" s="429"/>
      <c r="MRO53" s="429"/>
      <c r="MRP53" s="429"/>
      <c r="MRQ53" s="429"/>
      <c r="MRR53" s="429"/>
      <c r="MRS53" s="429"/>
      <c r="MRT53" s="429"/>
      <c r="MRU53" s="429"/>
      <c r="MRV53" s="429"/>
      <c r="MRW53" s="429"/>
      <c r="MRX53" s="429"/>
      <c r="MRY53" s="429"/>
      <c r="MRZ53" s="429"/>
      <c r="MSA53" s="429"/>
      <c r="MSB53" s="429"/>
      <c r="MSC53" s="429"/>
      <c r="MSD53" s="429"/>
      <c r="MSE53" s="429"/>
      <c r="MSF53" s="429"/>
      <c r="MSG53" s="429"/>
      <c r="MSH53" s="429"/>
      <c r="MSI53" s="429"/>
      <c r="MSJ53" s="429"/>
      <c r="MSK53" s="429"/>
      <c r="MSL53" s="429"/>
      <c r="MSM53" s="429"/>
      <c r="MSN53" s="429"/>
      <c r="MSO53" s="429"/>
      <c r="MSP53" s="429"/>
      <c r="MSQ53" s="429"/>
      <c r="MSR53" s="429"/>
      <c r="MSS53" s="429"/>
      <c r="MST53" s="429"/>
      <c r="MSU53" s="429"/>
      <c r="MSV53" s="429"/>
      <c r="MSW53" s="429"/>
      <c r="MSX53" s="429"/>
      <c r="MSY53" s="429"/>
      <c r="MSZ53" s="429"/>
      <c r="MTA53" s="429"/>
      <c r="MTB53" s="429"/>
      <c r="MTC53" s="429"/>
      <c r="MTD53" s="429"/>
      <c r="MTE53" s="429"/>
      <c r="MTF53" s="429"/>
      <c r="MTG53" s="429"/>
      <c r="MTH53" s="429"/>
      <c r="MTI53" s="429"/>
      <c r="MTJ53" s="429"/>
      <c r="MTK53" s="429"/>
      <c r="MTL53" s="429"/>
      <c r="MTM53" s="429"/>
      <c r="MTN53" s="429"/>
      <c r="MTO53" s="429"/>
      <c r="MTP53" s="429"/>
      <c r="MTQ53" s="429"/>
      <c r="MTR53" s="429"/>
      <c r="MTS53" s="429"/>
      <c r="MTT53" s="429"/>
      <c r="MTU53" s="429"/>
      <c r="MTV53" s="429"/>
      <c r="MTW53" s="429"/>
      <c r="MTX53" s="429"/>
      <c r="MTY53" s="429"/>
      <c r="MTZ53" s="429"/>
      <c r="MUA53" s="429"/>
      <c r="MUB53" s="429"/>
      <c r="MUC53" s="429"/>
      <c r="MUD53" s="429"/>
      <c r="MUE53" s="429"/>
      <c r="MUF53" s="429"/>
      <c r="MUG53" s="429"/>
      <c r="MUH53" s="429"/>
      <c r="MUI53" s="429"/>
      <c r="MUJ53" s="429"/>
      <c r="MUK53" s="429"/>
      <c r="MUL53" s="429"/>
      <c r="MUM53" s="429"/>
      <c r="MUN53" s="429"/>
      <c r="MUO53" s="429"/>
      <c r="MUP53" s="429"/>
      <c r="MUQ53" s="429"/>
      <c r="MUR53" s="429"/>
      <c r="MUS53" s="429"/>
      <c r="MUT53" s="429"/>
      <c r="MUU53" s="429"/>
      <c r="MUV53" s="429"/>
      <c r="MUW53" s="429"/>
      <c r="MUX53" s="429"/>
      <c r="MUY53" s="429"/>
      <c r="MUZ53" s="429"/>
      <c r="MVA53" s="429"/>
      <c r="MVB53" s="429"/>
      <c r="MVC53" s="429"/>
      <c r="MVD53" s="429"/>
      <c r="MVE53" s="429"/>
      <c r="MVF53" s="429"/>
      <c r="MVG53" s="429"/>
      <c r="MVH53" s="429"/>
      <c r="MVI53" s="429"/>
      <c r="MVJ53" s="429"/>
      <c r="MVK53" s="429"/>
      <c r="MVL53" s="429"/>
      <c r="MVM53" s="429"/>
      <c r="MVN53" s="429"/>
      <c r="MVO53" s="429"/>
      <c r="MVP53" s="429"/>
      <c r="MVQ53" s="429"/>
      <c r="MVR53" s="429"/>
      <c r="MVS53" s="429"/>
      <c r="MVT53" s="429"/>
      <c r="MVU53" s="429"/>
      <c r="MVV53" s="429"/>
      <c r="MVW53" s="429"/>
      <c r="MVX53" s="429"/>
      <c r="MVY53" s="429"/>
      <c r="MVZ53" s="429"/>
      <c r="MWA53" s="429"/>
      <c r="MWB53" s="429"/>
      <c r="MWC53" s="429"/>
      <c r="MWD53" s="429"/>
      <c r="MWE53" s="429"/>
      <c r="MWF53" s="429"/>
      <c r="MWG53" s="429"/>
      <c r="MWH53" s="429"/>
      <c r="MWI53" s="429"/>
      <c r="MWJ53" s="429"/>
      <c r="MWK53" s="429"/>
      <c r="MWL53" s="429"/>
      <c r="MWM53" s="429"/>
      <c r="MWN53" s="429"/>
      <c r="MWO53" s="429"/>
      <c r="MWP53" s="429"/>
      <c r="MWQ53" s="429"/>
      <c r="MWR53" s="429"/>
      <c r="MWS53" s="429"/>
      <c r="MWT53" s="429"/>
      <c r="MWU53" s="429"/>
      <c r="MWV53" s="429"/>
      <c r="MWW53" s="429"/>
      <c r="MWX53" s="429"/>
      <c r="MWY53" s="429"/>
      <c r="MWZ53" s="429"/>
      <c r="MXA53" s="429"/>
      <c r="MXB53" s="429"/>
      <c r="MXC53" s="429"/>
      <c r="MXD53" s="429"/>
      <c r="MXE53" s="429"/>
      <c r="MXF53" s="429"/>
      <c r="MXG53" s="429"/>
      <c r="MXH53" s="429"/>
      <c r="MXI53" s="429"/>
      <c r="MXJ53" s="429"/>
      <c r="MXK53" s="429"/>
      <c r="MXL53" s="429"/>
      <c r="MXM53" s="429"/>
      <c r="MXN53" s="429"/>
      <c r="MXO53" s="429"/>
      <c r="MXP53" s="429"/>
      <c r="MXQ53" s="429"/>
      <c r="MXR53" s="429"/>
      <c r="MXS53" s="429"/>
      <c r="MXT53" s="429"/>
      <c r="MXU53" s="429"/>
      <c r="MXV53" s="429"/>
      <c r="MXW53" s="429"/>
      <c r="MXX53" s="429"/>
      <c r="MXY53" s="429"/>
      <c r="MXZ53" s="429"/>
      <c r="MYA53" s="429"/>
      <c r="MYB53" s="429"/>
      <c r="MYC53" s="429"/>
      <c r="MYD53" s="429"/>
      <c r="MYE53" s="429"/>
      <c r="MYF53" s="429"/>
      <c r="MYG53" s="429"/>
      <c r="MYH53" s="429"/>
      <c r="MYI53" s="429"/>
      <c r="MYJ53" s="429"/>
      <c r="MYK53" s="429"/>
      <c r="MYL53" s="429"/>
      <c r="MYM53" s="429"/>
      <c r="MYN53" s="429"/>
      <c r="MYO53" s="429"/>
      <c r="MYP53" s="429"/>
      <c r="MYQ53" s="429"/>
      <c r="MYR53" s="429"/>
      <c r="MYS53" s="429"/>
      <c r="MYT53" s="429"/>
      <c r="MYU53" s="429"/>
      <c r="MYV53" s="429"/>
      <c r="MYW53" s="429"/>
      <c r="MYX53" s="429"/>
      <c r="MYY53" s="429"/>
      <c r="MYZ53" s="429"/>
      <c r="MZA53" s="429"/>
      <c r="MZB53" s="429"/>
      <c r="MZC53" s="429"/>
      <c r="MZD53" s="429"/>
      <c r="MZE53" s="429"/>
      <c r="MZF53" s="429"/>
      <c r="MZG53" s="429"/>
      <c r="MZH53" s="429"/>
      <c r="MZI53" s="429"/>
      <c r="MZJ53" s="429"/>
      <c r="MZK53" s="429"/>
      <c r="MZL53" s="429"/>
      <c r="MZM53" s="429"/>
      <c r="MZN53" s="429"/>
      <c r="MZO53" s="429"/>
      <c r="MZP53" s="429"/>
      <c r="MZQ53" s="429"/>
      <c r="MZR53" s="429"/>
      <c r="MZS53" s="429"/>
      <c r="MZT53" s="429"/>
      <c r="MZU53" s="429"/>
      <c r="MZV53" s="429"/>
      <c r="MZW53" s="429"/>
      <c r="MZX53" s="429"/>
      <c r="MZY53" s="429"/>
      <c r="MZZ53" s="429"/>
      <c r="NAA53" s="429"/>
      <c r="NAB53" s="429"/>
      <c r="NAC53" s="429"/>
      <c r="NAD53" s="429"/>
      <c r="NAE53" s="429"/>
      <c r="NAF53" s="429"/>
      <c r="NAG53" s="429"/>
      <c r="NAH53" s="429"/>
      <c r="NAI53" s="429"/>
      <c r="NAJ53" s="429"/>
      <c r="NAK53" s="429"/>
      <c r="NAL53" s="429"/>
      <c r="NAM53" s="429"/>
      <c r="NAN53" s="429"/>
      <c r="NAO53" s="429"/>
      <c r="NAP53" s="429"/>
      <c r="NAQ53" s="429"/>
      <c r="NAR53" s="429"/>
      <c r="NAS53" s="429"/>
      <c r="NAT53" s="429"/>
      <c r="NAU53" s="429"/>
      <c r="NAV53" s="429"/>
      <c r="NAW53" s="429"/>
      <c r="NAX53" s="429"/>
      <c r="NAY53" s="429"/>
      <c r="NAZ53" s="429"/>
      <c r="NBA53" s="429"/>
      <c r="NBB53" s="429"/>
      <c r="NBC53" s="429"/>
      <c r="NBD53" s="429"/>
      <c r="NBE53" s="429"/>
      <c r="NBF53" s="429"/>
      <c r="NBG53" s="429"/>
      <c r="NBH53" s="429"/>
      <c r="NBI53" s="429"/>
      <c r="NBJ53" s="429"/>
      <c r="NBK53" s="429"/>
      <c r="NBL53" s="429"/>
      <c r="NBM53" s="429"/>
      <c r="NBN53" s="429"/>
      <c r="NBO53" s="429"/>
      <c r="NBP53" s="429"/>
      <c r="NBQ53" s="429"/>
      <c r="NBR53" s="429"/>
      <c r="NBS53" s="429"/>
      <c r="NBT53" s="429"/>
      <c r="NBU53" s="429"/>
      <c r="NBV53" s="429"/>
      <c r="NBW53" s="429"/>
      <c r="NBX53" s="429"/>
      <c r="NBY53" s="429"/>
      <c r="NBZ53" s="429"/>
      <c r="NCA53" s="429"/>
      <c r="NCB53" s="429"/>
      <c r="NCC53" s="429"/>
      <c r="NCD53" s="429"/>
      <c r="NCE53" s="429"/>
      <c r="NCF53" s="429"/>
      <c r="NCG53" s="429"/>
      <c r="NCH53" s="429"/>
      <c r="NCI53" s="429"/>
      <c r="NCJ53" s="429"/>
      <c r="NCK53" s="429"/>
      <c r="NCL53" s="429"/>
      <c r="NCM53" s="429"/>
      <c r="NCN53" s="429"/>
      <c r="NCO53" s="429"/>
      <c r="NCP53" s="429"/>
      <c r="NCQ53" s="429"/>
      <c r="NCR53" s="429"/>
      <c r="NCS53" s="429"/>
      <c r="NCT53" s="429"/>
      <c r="NCU53" s="429"/>
      <c r="NCV53" s="429"/>
      <c r="NCW53" s="429"/>
      <c r="NCX53" s="429"/>
      <c r="NCY53" s="429"/>
      <c r="NCZ53" s="429"/>
      <c r="NDA53" s="429"/>
      <c r="NDB53" s="429"/>
      <c r="NDC53" s="429"/>
      <c r="NDD53" s="429"/>
      <c r="NDE53" s="429"/>
      <c r="NDF53" s="429"/>
      <c r="NDG53" s="429"/>
      <c r="NDH53" s="429"/>
      <c r="NDI53" s="429"/>
      <c r="NDJ53" s="429"/>
      <c r="NDK53" s="429"/>
      <c r="NDL53" s="429"/>
      <c r="NDM53" s="429"/>
      <c r="NDN53" s="429"/>
      <c r="NDO53" s="429"/>
      <c r="NDP53" s="429"/>
      <c r="NDQ53" s="429"/>
      <c r="NDR53" s="429"/>
      <c r="NDS53" s="429"/>
      <c r="NDT53" s="429"/>
      <c r="NDU53" s="429"/>
      <c r="NDV53" s="429"/>
      <c r="NDW53" s="429"/>
      <c r="NDX53" s="429"/>
      <c r="NDY53" s="429"/>
      <c r="NDZ53" s="429"/>
      <c r="NEA53" s="429"/>
      <c r="NEB53" s="429"/>
      <c r="NEC53" s="429"/>
      <c r="NED53" s="429"/>
      <c r="NEE53" s="429"/>
      <c r="NEF53" s="429"/>
      <c r="NEG53" s="429"/>
      <c r="NEH53" s="429"/>
      <c r="NEI53" s="429"/>
      <c r="NEJ53" s="429"/>
      <c r="NEK53" s="429"/>
      <c r="NEL53" s="429"/>
      <c r="NEM53" s="429"/>
      <c r="NEN53" s="429"/>
      <c r="NEO53" s="429"/>
      <c r="NEP53" s="429"/>
      <c r="NEQ53" s="429"/>
      <c r="NER53" s="429"/>
      <c r="NES53" s="429"/>
      <c r="NET53" s="429"/>
      <c r="NEU53" s="429"/>
      <c r="NEV53" s="429"/>
      <c r="NEW53" s="429"/>
      <c r="NEX53" s="429"/>
      <c r="NEY53" s="429"/>
      <c r="NEZ53" s="429"/>
      <c r="NFA53" s="429"/>
      <c r="NFB53" s="429"/>
      <c r="NFC53" s="429"/>
      <c r="NFD53" s="429"/>
      <c r="NFE53" s="429"/>
      <c r="NFF53" s="429"/>
      <c r="NFG53" s="429"/>
      <c r="NFH53" s="429"/>
      <c r="NFI53" s="429"/>
      <c r="NFJ53" s="429"/>
      <c r="NFK53" s="429"/>
      <c r="NFL53" s="429"/>
      <c r="NFM53" s="429"/>
      <c r="NFN53" s="429"/>
      <c r="NFO53" s="429"/>
      <c r="NFP53" s="429"/>
      <c r="NFQ53" s="429"/>
      <c r="NFR53" s="429"/>
      <c r="NFS53" s="429"/>
      <c r="NFT53" s="429"/>
      <c r="NFU53" s="429"/>
      <c r="NFV53" s="429"/>
      <c r="NFW53" s="429"/>
      <c r="NFX53" s="429"/>
      <c r="NFY53" s="429"/>
      <c r="NFZ53" s="429"/>
      <c r="NGA53" s="429"/>
      <c r="NGB53" s="429"/>
      <c r="NGC53" s="429"/>
      <c r="NGD53" s="429"/>
      <c r="NGE53" s="429"/>
      <c r="NGF53" s="429"/>
      <c r="NGG53" s="429"/>
      <c r="NGH53" s="429"/>
      <c r="NGI53" s="429"/>
      <c r="NGJ53" s="429"/>
      <c r="NGK53" s="429"/>
      <c r="NGL53" s="429"/>
      <c r="NGM53" s="429"/>
      <c r="NGN53" s="429"/>
      <c r="NGO53" s="429"/>
      <c r="NGP53" s="429"/>
      <c r="NGQ53" s="429"/>
      <c r="NGR53" s="429"/>
      <c r="NGS53" s="429"/>
      <c r="NGT53" s="429"/>
      <c r="NGU53" s="429"/>
      <c r="NGV53" s="429"/>
      <c r="NGW53" s="429"/>
      <c r="NGX53" s="429"/>
      <c r="NGY53" s="429"/>
      <c r="NGZ53" s="429"/>
      <c r="NHA53" s="429"/>
      <c r="NHB53" s="429"/>
      <c r="NHC53" s="429"/>
      <c r="NHD53" s="429"/>
      <c r="NHE53" s="429"/>
      <c r="NHF53" s="429"/>
      <c r="NHG53" s="429"/>
      <c r="NHH53" s="429"/>
      <c r="NHI53" s="429"/>
      <c r="NHJ53" s="429"/>
      <c r="NHK53" s="429"/>
      <c r="NHL53" s="429"/>
      <c r="NHM53" s="429"/>
      <c r="NHN53" s="429"/>
      <c r="NHO53" s="429"/>
      <c r="NHP53" s="429"/>
      <c r="NHQ53" s="429"/>
      <c r="NHR53" s="429"/>
      <c r="NHS53" s="429"/>
      <c r="NHT53" s="429"/>
      <c r="NHU53" s="429"/>
      <c r="NHV53" s="429"/>
      <c r="NHW53" s="429"/>
      <c r="NHX53" s="429"/>
      <c r="NHY53" s="429"/>
      <c r="NHZ53" s="429"/>
      <c r="NIA53" s="429"/>
      <c r="NIB53" s="429"/>
      <c r="NIC53" s="429"/>
      <c r="NID53" s="429"/>
      <c r="NIE53" s="429"/>
      <c r="NIF53" s="429"/>
      <c r="NIG53" s="429"/>
      <c r="NIH53" s="429"/>
      <c r="NII53" s="429"/>
      <c r="NIJ53" s="429"/>
      <c r="NIK53" s="429"/>
      <c r="NIL53" s="429"/>
      <c r="NIM53" s="429"/>
      <c r="NIN53" s="429"/>
      <c r="NIO53" s="429"/>
      <c r="NIP53" s="429"/>
      <c r="NIQ53" s="429"/>
      <c r="NIR53" s="429"/>
      <c r="NIS53" s="429"/>
      <c r="NIT53" s="429"/>
      <c r="NIU53" s="429"/>
      <c r="NIV53" s="429"/>
      <c r="NIW53" s="429"/>
      <c r="NIX53" s="429"/>
      <c r="NIY53" s="429"/>
      <c r="NIZ53" s="429"/>
      <c r="NJA53" s="429"/>
      <c r="NJB53" s="429"/>
      <c r="NJC53" s="429"/>
      <c r="NJD53" s="429"/>
      <c r="NJE53" s="429"/>
      <c r="NJF53" s="429"/>
      <c r="NJG53" s="429"/>
      <c r="NJH53" s="429"/>
      <c r="NJI53" s="429"/>
      <c r="NJJ53" s="429"/>
      <c r="NJK53" s="429"/>
      <c r="NJL53" s="429"/>
      <c r="NJM53" s="429"/>
      <c r="NJN53" s="429"/>
      <c r="NJO53" s="429"/>
      <c r="NJP53" s="429"/>
      <c r="NJQ53" s="429"/>
      <c r="NJR53" s="429"/>
      <c r="NJS53" s="429"/>
      <c r="NJT53" s="429"/>
      <c r="NJU53" s="429"/>
      <c r="NJV53" s="429"/>
      <c r="NJW53" s="429"/>
      <c r="NJX53" s="429"/>
      <c r="NJY53" s="429"/>
      <c r="NJZ53" s="429"/>
      <c r="NKA53" s="429"/>
      <c r="NKB53" s="429"/>
      <c r="NKC53" s="429"/>
      <c r="NKD53" s="429"/>
      <c r="NKE53" s="429"/>
      <c r="NKF53" s="429"/>
      <c r="NKG53" s="429"/>
      <c r="NKH53" s="429"/>
      <c r="NKI53" s="429"/>
      <c r="NKJ53" s="429"/>
      <c r="NKK53" s="429"/>
      <c r="NKL53" s="429"/>
      <c r="NKM53" s="429"/>
      <c r="NKN53" s="429"/>
      <c r="NKO53" s="429"/>
      <c r="NKP53" s="429"/>
      <c r="NKQ53" s="429"/>
      <c r="NKR53" s="429"/>
      <c r="NKS53" s="429"/>
      <c r="NKT53" s="429"/>
      <c r="NKU53" s="429"/>
      <c r="NKV53" s="429"/>
      <c r="NKW53" s="429"/>
      <c r="NKX53" s="429"/>
      <c r="NKY53" s="429"/>
      <c r="NKZ53" s="429"/>
      <c r="NLA53" s="429"/>
      <c r="NLB53" s="429"/>
      <c r="NLC53" s="429"/>
      <c r="NLD53" s="429"/>
      <c r="NLE53" s="429"/>
      <c r="NLF53" s="429"/>
      <c r="NLG53" s="429"/>
      <c r="NLH53" s="429"/>
      <c r="NLI53" s="429"/>
      <c r="NLJ53" s="429"/>
      <c r="NLK53" s="429"/>
      <c r="NLL53" s="429"/>
      <c r="NLM53" s="429"/>
      <c r="NLN53" s="429"/>
      <c r="NLO53" s="429"/>
      <c r="NLP53" s="429"/>
      <c r="NLQ53" s="429"/>
      <c r="NLR53" s="429"/>
      <c r="NLS53" s="429"/>
      <c r="NLT53" s="429"/>
      <c r="NLU53" s="429"/>
      <c r="NLV53" s="429"/>
      <c r="NLW53" s="429"/>
      <c r="NLX53" s="429"/>
      <c r="NLY53" s="429"/>
      <c r="NLZ53" s="429"/>
      <c r="NMA53" s="429"/>
      <c r="NMB53" s="429"/>
      <c r="NMC53" s="429"/>
      <c r="NMD53" s="429"/>
      <c r="NME53" s="429"/>
      <c r="NMF53" s="429"/>
      <c r="NMG53" s="429"/>
      <c r="NMH53" s="429"/>
      <c r="NMI53" s="429"/>
      <c r="NMJ53" s="429"/>
      <c r="NMK53" s="429"/>
      <c r="NML53" s="429"/>
      <c r="NMM53" s="429"/>
      <c r="NMN53" s="429"/>
      <c r="NMO53" s="429"/>
      <c r="NMP53" s="429"/>
      <c r="NMQ53" s="429"/>
      <c r="NMR53" s="429"/>
      <c r="NMS53" s="429"/>
      <c r="NMT53" s="429"/>
      <c r="NMU53" s="429"/>
      <c r="NMV53" s="429"/>
      <c r="NMW53" s="429"/>
      <c r="NMX53" s="429"/>
      <c r="NMY53" s="429"/>
      <c r="NMZ53" s="429"/>
      <c r="NNA53" s="429"/>
      <c r="NNB53" s="429"/>
      <c r="NNC53" s="429"/>
      <c r="NND53" s="429"/>
      <c r="NNE53" s="429"/>
      <c r="NNF53" s="429"/>
      <c r="NNG53" s="429"/>
      <c r="NNH53" s="429"/>
      <c r="NNI53" s="429"/>
      <c r="NNJ53" s="429"/>
      <c r="NNK53" s="429"/>
      <c r="NNL53" s="429"/>
      <c r="NNM53" s="429"/>
      <c r="NNN53" s="429"/>
      <c r="NNO53" s="429"/>
      <c r="NNP53" s="429"/>
      <c r="NNQ53" s="429"/>
      <c r="NNR53" s="429"/>
      <c r="NNS53" s="429"/>
      <c r="NNT53" s="429"/>
      <c r="NNU53" s="429"/>
      <c r="NNV53" s="429"/>
      <c r="NNW53" s="429"/>
      <c r="NNX53" s="429"/>
      <c r="NNY53" s="429"/>
      <c r="NNZ53" s="429"/>
      <c r="NOA53" s="429"/>
      <c r="NOB53" s="429"/>
      <c r="NOC53" s="429"/>
      <c r="NOD53" s="429"/>
      <c r="NOE53" s="429"/>
      <c r="NOF53" s="429"/>
      <c r="NOG53" s="429"/>
      <c r="NOH53" s="429"/>
      <c r="NOI53" s="429"/>
      <c r="NOJ53" s="429"/>
      <c r="NOK53" s="429"/>
      <c r="NOL53" s="429"/>
      <c r="NOM53" s="429"/>
      <c r="NON53" s="429"/>
      <c r="NOO53" s="429"/>
      <c r="NOP53" s="429"/>
      <c r="NOQ53" s="429"/>
      <c r="NOR53" s="429"/>
      <c r="NOS53" s="429"/>
      <c r="NOT53" s="429"/>
      <c r="NOU53" s="429"/>
      <c r="NOV53" s="429"/>
      <c r="NOW53" s="429"/>
      <c r="NOX53" s="429"/>
      <c r="NOY53" s="429"/>
      <c r="NOZ53" s="429"/>
      <c r="NPA53" s="429"/>
      <c r="NPB53" s="429"/>
      <c r="NPC53" s="429"/>
      <c r="NPD53" s="429"/>
      <c r="NPE53" s="429"/>
      <c r="NPF53" s="429"/>
      <c r="NPG53" s="429"/>
      <c r="NPH53" s="429"/>
      <c r="NPI53" s="429"/>
      <c r="NPJ53" s="429"/>
      <c r="NPK53" s="429"/>
      <c r="NPL53" s="429"/>
      <c r="NPM53" s="429"/>
      <c r="NPN53" s="429"/>
      <c r="NPO53" s="429"/>
      <c r="NPP53" s="429"/>
      <c r="NPQ53" s="429"/>
      <c r="NPR53" s="429"/>
      <c r="NPS53" s="429"/>
      <c r="NPT53" s="429"/>
      <c r="NPU53" s="429"/>
      <c r="NPV53" s="429"/>
      <c r="NPW53" s="429"/>
      <c r="NPX53" s="429"/>
      <c r="NPY53" s="429"/>
      <c r="NPZ53" s="429"/>
      <c r="NQA53" s="429"/>
      <c r="NQB53" s="429"/>
      <c r="NQC53" s="429"/>
      <c r="NQD53" s="429"/>
      <c r="NQE53" s="429"/>
      <c r="NQF53" s="429"/>
      <c r="NQG53" s="429"/>
      <c r="NQH53" s="429"/>
      <c r="NQI53" s="429"/>
      <c r="NQJ53" s="429"/>
      <c r="NQK53" s="429"/>
      <c r="NQL53" s="429"/>
      <c r="NQM53" s="429"/>
      <c r="NQN53" s="429"/>
      <c r="NQO53" s="429"/>
      <c r="NQP53" s="429"/>
      <c r="NQQ53" s="429"/>
      <c r="NQR53" s="429"/>
      <c r="NQS53" s="429"/>
      <c r="NQT53" s="429"/>
      <c r="NQU53" s="429"/>
      <c r="NQV53" s="429"/>
      <c r="NQW53" s="429"/>
      <c r="NQX53" s="429"/>
      <c r="NQY53" s="429"/>
      <c r="NQZ53" s="429"/>
      <c r="NRA53" s="429"/>
      <c r="NRB53" s="429"/>
      <c r="NRC53" s="429"/>
      <c r="NRD53" s="429"/>
      <c r="NRE53" s="429"/>
      <c r="NRF53" s="429"/>
      <c r="NRG53" s="429"/>
      <c r="NRH53" s="429"/>
      <c r="NRI53" s="429"/>
      <c r="NRJ53" s="429"/>
      <c r="NRK53" s="429"/>
      <c r="NRL53" s="429"/>
      <c r="NRM53" s="429"/>
      <c r="NRN53" s="429"/>
      <c r="NRO53" s="429"/>
      <c r="NRP53" s="429"/>
      <c r="NRQ53" s="429"/>
      <c r="NRR53" s="429"/>
      <c r="NRS53" s="429"/>
      <c r="NRT53" s="429"/>
      <c r="NRU53" s="429"/>
      <c r="NRV53" s="429"/>
      <c r="NRW53" s="429"/>
      <c r="NRX53" s="429"/>
      <c r="NRY53" s="429"/>
      <c r="NRZ53" s="429"/>
      <c r="NSA53" s="429"/>
      <c r="NSB53" s="429"/>
      <c r="NSC53" s="429"/>
      <c r="NSD53" s="429"/>
      <c r="NSE53" s="429"/>
      <c r="NSF53" s="429"/>
      <c r="NSG53" s="429"/>
      <c r="NSH53" s="429"/>
      <c r="NSI53" s="429"/>
      <c r="NSJ53" s="429"/>
      <c r="NSK53" s="429"/>
      <c r="NSL53" s="429"/>
      <c r="NSM53" s="429"/>
      <c r="NSN53" s="429"/>
      <c r="NSO53" s="429"/>
      <c r="NSP53" s="429"/>
      <c r="NSQ53" s="429"/>
      <c r="NSR53" s="429"/>
      <c r="NSS53" s="429"/>
      <c r="NST53" s="429"/>
      <c r="NSU53" s="429"/>
      <c r="NSV53" s="429"/>
      <c r="NSW53" s="429"/>
      <c r="NSX53" s="429"/>
      <c r="NSY53" s="429"/>
      <c r="NSZ53" s="429"/>
      <c r="NTA53" s="429"/>
      <c r="NTB53" s="429"/>
      <c r="NTC53" s="429"/>
      <c r="NTD53" s="429"/>
      <c r="NTE53" s="429"/>
      <c r="NTF53" s="429"/>
      <c r="NTG53" s="429"/>
      <c r="NTH53" s="429"/>
      <c r="NTI53" s="429"/>
      <c r="NTJ53" s="429"/>
      <c r="NTK53" s="429"/>
      <c r="NTL53" s="429"/>
      <c r="NTM53" s="429"/>
      <c r="NTN53" s="429"/>
      <c r="NTO53" s="429"/>
      <c r="NTP53" s="429"/>
      <c r="NTQ53" s="429"/>
      <c r="NTR53" s="429"/>
      <c r="NTS53" s="429"/>
      <c r="NTT53" s="429"/>
      <c r="NTU53" s="429"/>
      <c r="NTV53" s="429"/>
      <c r="NTW53" s="429"/>
      <c r="NTX53" s="429"/>
      <c r="NTY53" s="429"/>
      <c r="NTZ53" s="429"/>
      <c r="NUA53" s="429"/>
      <c r="NUB53" s="429"/>
      <c r="NUC53" s="429"/>
      <c r="NUD53" s="429"/>
      <c r="NUE53" s="429"/>
      <c r="NUF53" s="429"/>
      <c r="NUG53" s="429"/>
      <c r="NUH53" s="429"/>
      <c r="NUI53" s="429"/>
      <c r="NUJ53" s="429"/>
      <c r="NUK53" s="429"/>
      <c r="NUL53" s="429"/>
      <c r="NUM53" s="429"/>
      <c r="NUN53" s="429"/>
      <c r="NUO53" s="429"/>
      <c r="NUP53" s="429"/>
      <c r="NUQ53" s="429"/>
      <c r="NUR53" s="429"/>
      <c r="NUS53" s="429"/>
      <c r="NUT53" s="429"/>
      <c r="NUU53" s="429"/>
      <c r="NUV53" s="429"/>
      <c r="NUW53" s="429"/>
      <c r="NUX53" s="429"/>
      <c r="NUY53" s="429"/>
      <c r="NUZ53" s="429"/>
      <c r="NVA53" s="429"/>
      <c r="NVB53" s="429"/>
      <c r="NVC53" s="429"/>
      <c r="NVD53" s="429"/>
      <c r="NVE53" s="429"/>
      <c r="NVF53" s="429"/>
      <c r="NVG53" s="429"/>
      <c r="NVH53" s="429"/>
      <c r="NVI53" s="429"/>
      <c r="NVJ53" s="429"/>
      <c r="NVK53" s="429"/>
      <c r="NVL53" s="429"/>
      <c r="NVM53" s="429"/>
      <c r="NVN53" s="429"/>
      <c r="NVO53" s="429"/>
      <c r="NVP53" s="429"/>
      <c r="NVQ53" s="429"/>
      <c r="NVR53" s="429"/>
      <c r="NVS53" s="429"/>
      <c r="NVT53" s="429"/>
      <c r="NVU53" s="429"/>
      <c r="NVV53" s="429"/>
      <c r="NVW53" s="429"/>
      <c r="NVX53" s="429"/>
      <c r="NVY53" s="429"/>
      <c r="NVZ53" s="429"/>
      <c r="NWA53" s="429"/>
      <c r="NWB53" s="429"/>
      <c r="NWC53" s="429"/>
      <c r="NWD53" s="429"/>
      <c r="NWE53" s="429"/>
      <c r="NWF53" s="429"/>
      <c r="NWG53" s="429"/>
      <c r="NWH53" s="429"/>
      <c r="NWI53" s="429"/>
      <c r="NWJ53" s="429"/>
      <c r="NWK53" s="429"/>
      <c r="NWL53" s="429"/>
      <c r="NWM53" s="429"/>
      <c r="NWN53" s="429"/>
      <c r="NWO53" s="429"/>
      <c r="NWP53" s="429"/>
      <c r="NWQ53" s="429"/>
      <c r="NWR53" s="429"/>
      <c r="NWS53" s="429"/>
      <c r="NWT53" s="429"/>
      <c r="NWU53" s="429"/>
      <c r="NWV53" s="429"/>
      <c r="NWW53" s="429"/>
      <c r="NWX53" s="429"/>
      <c r="NWY53" s="429"/>
      <c r="NWZ53" s="429"/>
      <c r="NXA53" s="429"/>
      <c r="NXB53" s="429"/>
      <c r="NXC53" s="429"/>
      <c r="NXD53" s="429"/>
      <c r="NXE53" s="429"/>
      <c r="NXF53" s="429"/>
      <c r="NXG53" s="429"/>
      <c r="NXH53" s="429"/>
      <c r="NXI53" s="429"/>
      <c r="NXJ53" s="429"/>
      <c r="NXK53" s="429"/>
      <c r="NXL53" s="429"/>
      <c r="NXM53" s="429"/>
      <c r="NXN53" s="429"/>
      <c r="NXO53" s="429"/>
      <c r="NXP53" s="429"/>
      <c r="NXQ53" s="429"/>
      <c r="NXR53" s="429"/>
      <c r="NXS53" s="429"/>
      <c r="NXT53" s="429"/>
      <c r="NXU53" s="429"/>
      <c r="NXV53" s="429"/>
      <c r="NXW53" s="429"/>
      <c r="NXX53" s="429"/>
      <c r="NXY53" s="429"/>
      <c r="NXZ53" s="429"/>
      <c r="NYA53" s="429"/>
      <c r="NYB53" s="429"/>
      <c r="NYC53" s="429"/>
      <c r="NYD53" s="429"/>
      <c r="NYE53" s="429"/>
      <c r="NYF53" s="429"/>
      <c r="NYG53" s="429"/>
      <c r="NYH53" s="429"/>
      <c r="NYI53" s="429"/>
      <c r="NYJ53" s="429"/>
      <c r="NYK53" s="429"/>
      <c r="NYL53" s="429"/>
      <c r="NYM53" s="429"/>
      <c r="NYN53" s="429"/>
      <c r="NYO53" s="429"/>
      <c r="NYP53" s="429"/>
      <c r="NYQ53" s="429"/>
      <c r="NYR53" s="429"/>
      <c r="NYS53" s="429"/>
      <c r="NYT53" s="429"/>
      <c r="NYU53" s="429"/>
      <c r="NYV53" s="429"/>
      <c r="NYW53" s="429"/>
      <c r="NYX53" s="429"/>
      <c r="NYY53" s="429"/>
      <c r="NYZ53" s="429"/>
      <c r="NZA53" s="429"/>
      <c r="NZB53" s="429"/>
      <c r="NZC53" s="429"/>
      <c r="NZD53" s="429"/>
      <c r="NZE53" s="429"/>
      <c r="NZF53" s="429"/>
      <c r="NZG53" s="429"/>
      <c r="NZH53" s="429"/>
      <c r="NZI53" s="429"/>
      <c r="NZJ53" s="429"/>
      <c r="NZK53" s="429"/>
      <c r="NZL53" s="429"/>
      <c r="NZM53" s="429"/>
      <c r="NZN53" s="429"/>
      <c r="NZO53" s="429"/>
      <c r="NZP53" s="429"/>
      <c r="NZQ53" s="429"/>
      <c r="NZR53" s="429"/>
      <c r="NZS53" s="429"/>
      <c r="NZT53" s="429"/>
      <c r="NZU53" s="429"/>
      <c r="NZV53" s="429"/>
      <c r="NZW53" s="429"/>
      <c r="NZX53" s="429"/>
      <c r="NZY53" s="429"/>
      <c r="NZZ53" s="429"/>
      <c r="OAA53" s="429"/>
      <c r="OAB53" s="429"/>
      <c r="OAC53" s="429"/>
      <c r="OAD53" s="429"/>
      <c r="OAE53" s="429"/>
      <c r="OAF53" s="429"/>
      <c r="OAG53" s="429"/>
      <c r="OAH53" s="429"/>
      <c r="OAI53" s="429"/>
      <c r="OAJ53" s="429"/>
      <c r="OAK53" s="429"/>
      <c r="OAL53" s="429"/>
      <c r="OAM53" s="429"/>
      <c r="OAN53" s="429"/>
      <c r="OAO53" s="429"/>
      <c r="OAP53" s="429"/>
      <c r="OAQ53" s="429"/>
      <c r="OAR53" s="429"/>
      <c r="OAS53" s="429"/>
      <c r="OAT53" s="429"/>
      <c r="OAU53" s="429"/>
      <c r="OAV53" s="429"/>
      <c r="OAW53" s="429"/>
      <c r="OAX53" s="429"/>
      <c r="OAY53" s="429"/>
      <c r="OAZ53" s="429"/>
      <c r="OBA53" s="429"/>
      <c r="OBB53" s="429"/>
      <c r="OBC53" s="429"/>
      <c r="OBD53" s="429"/>
      <c r="OBE53" s="429"/>
      <c r="OBF53" s="429"/>
      <c r="OBG53" s="429"/>
      <c r="OBH53" s="429"/>
      <c r="OBI53" s="429"/>
      <c r="OBJ53" s="429"/>
      <c r="OBK53" s="429"/>
      <c r="OBL53" s="429"/>
      <c r="OBM53" s="429"/>
      <c r="OBN53" s="429"/>
      <c r="OBO53" s="429"/>
      <c r="OBP53" s="429"/>
      <c r="OBQ53" s="429"/>
      <c r="OBR53" s="429"/>
      <c r="OBS53" s="429"/>
      <c r="OBT53" s="429"/>
      <c r="OBU53" s="429"/>
      <c r="OBV53" s="429"/>
      <c r="OBW53" s="429"/>
      <c r="OBX53" s="429"/>
      <c r="OBY53" s="429"/>
      <c r="OBZ53" s="429"/>
      <c r="OCA53" s="429"/>
      <c r="OCB53" s="429"/>
      <c r="OCC53" s="429"/>
      <c r="OCD53" s="429"/>
      <c r="OCE53" s="429"/>
      <c r="OCF53" s="429"/>
      <c r="OCG53" s="429"/>
      <c r="OCH53" s="429"/>
      <c r="OCI53" s="429"/>
      <c r="OCJ53" s="429"/>
      <c r="OCK53" s="429"/>
      <c r="OCL53" s="429"/>
      <c r="OCM53" s="429"/>
      <c r="OCN53" s="429"/>
      <c r="OCO53" s="429"/>
      <c r="OCP53" s="429"/>
      <c r="OCQ53" s="429"/>
      <c r="OCR53" s="429"/>
      <c r="OCS53" s="429"/>
      <c r="OCT53" s="429"/>
      <c r="OCU53" s="429"/>
      <c r="OCV53" s="429"/>
      <c r="OCW53" s="429"/>
      <c r="OCX53" s="429"/>
      <c r="OCY53" s="429"/>
      <c r="OCZ53" s="429"/>
      <c r="ODA53" s="429"/>
      <c r="ODB53" s="429"/>
      <c r="ODC53" s="429"/>
      <c r="ODD53" s="429"/>
      <c r="ODE53" s="429"/>
      <c r="ODF53" s="429"/>
      <c r="ODG53" s="429"/>
      <c r="ODH53" s="429"/>
      <c r="ODI53" s="429"/>
      <c r="ODJ53" s="429"/>
      <c r="ODK53" s="429"/>
      <c r="ODL53" s="429"/>
      <c r="ODM53" s="429"/>
      <c r="ODN53" s="429"/>
      <c r="ODO53" s="429"/>
      <c r="ODP53" s="429"/>
      <c r="ODQ53" s="429"/>
      <c r="ODR53" s="429"/>
      <c r="ODS53" s="429"/>
      <c r="ODT53" s="429"/>
      <c r="ODU53" s="429"/>
      <c r="ODV53" s="429"/>
      <c r="ODW53" s="429"/>
      <c r="ODX53" s="429"/>
      <c r="ODY53" s="429"/>
      <c r="ODZ53" s="429"/>
      <c r="OEA53" s="429"/>
      <c r="OEB53" s="429"/>
      <c r="OEC53" s="429"/>
      <c r="OED53" s="429"/>
      <c r="OEE53" s="429"/>
      <c r="OEF53" s="429"/>
      <c r="OEG53" s="429"/>
      <c r="OEH53" s="429"/>
      <c r="OEI53" s="429"/>
      <c r="OEJ53" s="429"/>
      <c r="OEK53" s="429"/>
      <c r="OEL53" s="429"/>
      <c r="OEM53" s="429"/>
      <c r="OEN53" s="429"/>
      <c r="OEO53" s="429"/>
      <c r="OEP53" s="429"/>
      <c r="OEQ53" s="429"/>
      <c r="OER53" s="429"/>
      <c r="OES53" s="429"/>
      <c r="OET53" s="429"/>
      <c r="OEU53" s="429"/>
      <c r="OEV53" s="429"/>
      <c r="OEW53" s="429"/>
      <c r="OEX53" s="429"/>
      <c r="OEY53" s="429"/>
      <c r="OEZ53" s="429"/>
      <c r="OFA53" s="429"/>
      <c r="OFB53" s="429"/>
      <c r="OFC53" s="429"/>
      <c r="OFD53" s="429"/>
      <c r="OFE53" s="429"/>
      <c r="OFF53" s="429"/>
      <c r="OFG53" s="429"/>
      <c r="OFH53" s="429"/>
      <c r="OFI53" s="429"/>
      <c r="OFJ53" s="429"/>
      <c r="OFK53" s="429"/>
      <c r="OFL53" s="429"/>
      <c r="OFM53" s="429"/>
      <c r="OFN53" s="429"/>
      <c r="OFO53" s="429"/>
      <c r="OFP53" s="429"/>
      <c r="OFQ53" s="429"/>
      <c r="OFR53" s="429"/>
      <c r="OFS53" s="429"/>
      <c r="OFT53" s="429"/>
      <c r="OFU53" s="429"/>
      <c r="OFV53" s="429"/>
      <c r="OFW53" s="429"/>
      <c r="OFX53" s="429"/>
      <c r="OFY53" s="429"/>
      <c r="OFZ53" s="429"/>
      <c r="OGA53" s="429"/>
      <c r="OGB53" s="429"/>
      <c r="OGC53" s="429"/>
      <c r="OGD53" s="429"/>
      <c r="OGE53" s="429"/>
      <c r="OGF53" s="429"/>
      <c r="OGG53" s="429"/>
      <c r="OGH53" s="429"/>
      <c r="OGI53" s="429"/>
      <c r="OGJ53" s="429"/>
      <c r="OGK53" s="429"/>
      <c r="OGL53" s="429"/>
      <c r="OGM53" s="429"/>
      <c r="OGN53" s="429"/>
      <c r="OGO53" s="429"/>
      <c r="OGP53" s="429"/>
      <c r="OGQ53" s="429"/>
      <c r="OGR53" s="429"/>
      <c r="OGS53" s="429"/>
      <c r="OGT53" s="429"/>
      <c r="OGU53" s="429"/>
      <c r="OGV53" s="429"/>
      <c r="OGW53" s="429"/>
      <c r="OGX53" s="429"/>
      <c r="OGY53" s="429"/>
      <c r="OGZ53" s="429"/>
      <c r="OHA53" s="429"/>
      <c r="OHB53" s="429"/>
      <c r="OHC53" s="429"/>
      <c r="OHD53" s="429"/>
      <c r="OHE53" s="429"/>
      <c r="OHF53" s="429"/>
      <c r="OHG53" s="429"/>
      <c r="OHH53" s="429"/>
      <c r="OHI53" s="429"/>
      <c r="OHJ53" s="429"/>
      <c r="OHK53" s="429"/>
      <c r="OHL53" s="429"/>
      <c r="OHM53" s="429"/>
      <c r="OHN53" s="429"/>
      <c r="OHO53" s="429"/>
      <c r="OHP53" s="429"/>
      <c r="OHQ53" s="429"/>
      <c r="OHR53" s="429"/>
      <c r="OHS53" s="429"/>
      <c r="OHT53" s="429"/>
      <c r="OHU53" s="429"/>
      <c r="OHV53" s="429"/>
      <c r="OHW53" s="429"/>
      <c r="OHX53" s="429"/>
      <c r="OHY53" s="429"/>
      <c r="OHZ53" s="429"/>
      <c r="OIA53" s="429"/>
      <c r="OIB53" s="429"/>
      <c r="OIC53" s="429"/>
      <c r="OID53" s="429"/>
      <c r="OIE53" s="429"/>
      <c r="OIF53" s="429"/>
      <c r="OIG53" s="429"/>
      <c r="OIH53" s="429"/>
      <c r="OII53" s="429"/>
      <c r="OIJ53" s="429"/>
      <c r="OIK53" s="429"/>
      <c r="OIL53" s="429"/>
      <c r="OIM53" s="429"/>
      <c r="OIN53" s="429"/>
      <c r="OIO53" s="429"/>
      <c r="OIP53" s="429"/>
      <c r="OIQ53" s="429"/>
      <c r="OIR53" s="429"/>
      <c r="OIS53" s="429"/>
      <c r="OIT53" s="429"/>
      <c r="OIU53" s="429"/>
      <c r="OIV53" s="429"/>
      <c r="OIW53" s="429"/>
      <c r="OIX53" s="429"/>
      <c r="OIY53" s="429"/>
      <c r="OIZ53" s="429"/>
      <c r="OJA53" s="429"/>
      <c r="OJB53" s="429"/>
      <c r="OJC53" s="429"/>
      <c r="OJD53" s="429"/>
      <c r="OJE53" s="429"/>
      <c r="OJF53" s="429"/>
      <c r="OJG53" s="429"/>
      <c r="OJH53" s="429"/>
      <c r="OJI53" s="429"/>
      <c r="OJJ53" s="429"/>
      <c r="OJK53" s="429"/>
      <c r="OJL53" s="429"/>
      <c r="OJM53" s="429"/>
      <c r="OJN53" s="429"/>
      <c r="OJO53" s="429"/>
      <c r="OJP53" s="429"/>
      <c r="OJQ53" s="429"/>
      <c r="OJR53" s="429"/>
      <c r="OJS53" s="429"/>
      <c r="OJT53" s="429"/>
      <c r="OJU53" s="429"/>
      <c r="OJV53" s="429"/>
      <c r="OJW53" s="429"/>
      <c r="OJX53" s="429"/>
      <c r="OJY53" s="429"/>
      <c r="OJZ53" s="429"/>
      <c r="OKA53" s="429"/>
      <c r="OKB53" s="429"/>
      <c r="OKC53" s="429"/>
      <c r="OKD53" s="429"/>
      <c r="OKE53" s="429"/>
      <c r="OKF53" s="429"/>
      <c r="OKG53" s="429"/>
      <c r="OKH53" s="429"/>
      <c r="OKI53" s="429"/>
      <c r="OKJ53" s="429"/>
      <c r="OKK53" s="429"/>
      <c r="OKL53" s="429"/>
      <c r="OKM53" s="429"/>
      <c r="OKN53" s="429"/>
      <c r="OKO53" s="429"/>
      <c r="OKP53" s="429"/>
      <c r="OKQ53" s="429"/>
      <c r="OKR53" s="429"/>
      <c r="OKS53" s="429"/>
      <c r="OKT53" s="429"/>
      <c r="OKU53" s="429"/>
      <c r="OKV53" s="429"/>
      <c r="OKW53" s="429"/>
      <c r="OKX53" s="429"/>
      <c r="OKY53" s="429"/>
      <c r="OKZ53" s="429"/>
      <c r="OLA53" s="429"/>
      <c r="OLB53" s="429"/>
      <c r="OLC53" s="429"/>
      <c r="OLD53" s="429"/>
      <c r="OLE53" s="429"/>
      <c r="OLF53" s="429"/>
      <c r="OLG53" s="429"/>
      <c r="OLH53" s="429"/>
      <c r="OLI53" s="429"/>
      <c r="OLJ53" s="429"/>
      <c r="OLK53" s="429"/>
      <c r="OLL53" s="429"/>
      <c r="OLM53" s="429"/>
      <c r="OLN53" s="429"/>
      <c r="OLO53" s="429"/>
      <c r="OLP53" s="429"/>
      <c r="OLQ53" s="429"/>
      <c r="OLR53" s="429"/>
      <c r="OLS53" s="429"/>
      <c r="OLT53" s="429"/>
      <c r="OLU53" s="429"/>
      <c r="OLV53" s="429"/>
      <c r="OLW53" s="429"/>
      <c r="OLX53" s="429"/>
      <c r="OLY53" s="429"/>
      <c r="OLZ53" s="429"/>
      <c r="OMA53" s="429"/>
      <c r="OMB53" s="429"/>
      <c r="OMC53" s="429"/>
      <c r="OMD53" s="429"/>
      <c r="OME53" s="429"/>
      <c r="OMF53" s="429"/>
      <c r="OMG53" s="429"/>
      <c r="OMH53" s="429"/>
      <c r="OMI53" s="429"/>
      <c r="OMJ53" s="429"/>
      <c r="OMK53" s="429"/>
      <c r="OML53" s="429"/>
      <c r="OMM53" s="429"/>
      <c r="OMN53" s="429"/>
      <c r="OMO53" s="429"/>
      <c r="OMP53" s="429"/>
      <c r="OMQ53" s="429"/>
      <c r="OMR53" s="429"/>
      <c r="OMS53" s="429"/>
      <c r="OMT53" s="429"/>
      <c r="OMU53" s="429"/>
      <c r="OMV53" s="429"/>
      <c r="OMW53" s="429"/>
      <c r="OMX53" s="429"/>
      <c r="OMY53" s="429"/>
      <c r="OMZ53" s="429"/>
      <c r="ONA53" s="429"/>
      <c r="ONB53" s="429"/>
      <c r="ONC53" s="429"/>
      <c r="OND53" s="429"/>
      <c r="ONE53" s="429"/>
      <c r="ONF53" s="429"/>
      <c r="ONG53" s="429"/>
      <c r="ONH53" s="429"/>
      <c r="ONI53" s="429"/>
      <c r="ONJ53" s="429"/>
      <c r="ONK53" s="429"/>
      <c r="ONL53" s="429"/>
      <c r="ONM53" s="429"/>
      <c r="ONN53" s="429"/>
      <c r="ONO53" s="429"/>
      <c r="ONP53" s="429"/>
      <c r="ONQ53" s="429"/>
      <c r="ONR53" s="429"/>
      <c r="ONS53" s="429"/>
      <c r="ONT53" s="429"/>
      <c r="ONU53" s="429"/>
      <c r="ONV53" s="429"/>
      <c r="ONW53" s="429"/>
      <c r="ONX53" s="429"/>
      <c r="ONY53" s="429"/>
      <c r="ONZ53" s="429"/>
      <c r="OOA53" s="429"/>
      <c r="OOB53" s="429"/>
      <c r="OOC53" s="429"/>
      <c r="OOD53" s="429"/>
      <c r="OOE53" s="429"/>
      <c r="OOF53" s="429"/>
      <c r="OOG53" s="429"/>
      <c r="OOH53" s="429"/>
      <c r="OOI53" s="429"/>
      <c r="OOJ53" s="429"/>
      <c r="OOK53" s="429"/>
      <c r="OOL53" s="429"/>
      <c r="OOM53" s="429"/>
      <c r="OON53" s="429"/>
      <c r="OOO53" s="429"/>
      <c r="OOP53" s="429"/>
      <c r="OOQ53" s="429"/>
      <c r="OOR53" s="429"/>
      <c r="OOS53" s="429"/>
      <c r="OOT53" s="429"/>
      <c r="OOU53" s="429"/>
      <c r="OOV53" s="429"/>
      <c r="OOW53" s="429"/>
      <c r="OOX53" s="429"/>
      <c r="OOY53" s="429"/>
      <c r="OOZ53" s="429"/>
      <c r="OPA53" s="429"/>
      <c r="OPB53" s="429"/>
      <c r="OPC53" s="429"/>
      <c r="OPD53" s="429"/>
      <c r="OPE53" s="429"/>
      <c r="OPF53" s="429"/>
      <c r="OPG53" s="429"/>
      <c r="OPH53" s="429"/>
      <c r="OPI53" s="429"/>
      <c r="OPJ53" s="429"/>
      <c r="OPK53" s="429"/>
      <c r="OPL53" s="429"/>
      <c r="OPM53" s="429"/>
      <c r="OPN53" s="429"/>
      <c r="OPO53" s="429"/>
      <c r="OPP53" s="429"/>
      <c r="OPQ53" s="429"/>
      <c r="OPR53" s="429"/>
      <c r="OPS53" s="429"/>
      <c r="OPT53" s="429"/>
      <c r="OPU53" s="429"/>
      <c r="OPV53" s="429"/>
      <c r="OPW53" s="429"/>
      <c r="OPX53" s="429"/>
      <c r="OPY53" s="429"/>
      <c r="OPZ53" s="429"/>
      <c r="OQA53" s="429"/>
      <c r="OQB53" s="429"/>
      <c r="OQC53" s="429"/>
      <c r="OQD53" s="429"/>
      <c r="OQE53" s="429"/>
      <c r="OQF53" s="429"/>
      <c r="OQG53" s="429"/>
      <c r="OQH53" s="429"/>
      <c r="OQI53" s="429"/>
      <c r="OQJ53" s="429"/>
      <c r="OQK53" s="429"/>
      <c r="OQL53" s="429"/>
      <c r="OQM53" s="429"/>
      <c r="OQN53" s="429"/>
      <c r="OQO53" s="429"/>
      <c r="OQP53" s="429"/>
      <c r="OQQ53" s="429"/>
      <c r="OQR53" s="429"/>
      <c r="OQS53" s="429"/>
      <c r="OQT53" s="429"/>
      <c r="OQU53" s="429"/>
      <c r="OQV53" s="429"/>
      <c r="OQW53" s="429"/>
      <c r="OQX53" s="429"/>
      <c r="OQY53" s="429"/>
      <c r="OQZ53" s="429"/>
      <c r="ORA53" s="429"/>
      <c r="ORB53" s="429"/>
      <c r="ORC53" s="429"/>
      <c r="ORD53" s="429"/>
      <c r="ORE53" s="429"/>
      <c r="ORF53" s="429"/>
      <c r="ORG53" s="429"/>
      <c r="ORH53" s="429"/>
      <c r="ORI53" s="429"/>
      <c r="ORJ53" s="429"/>
      <c r="ORK53" s="429"/>
      <c r="ORL53" s="429"/>
      <c r="ORM53" s="429"/>
      <c r="ORN53" s="429"/>
      <c r="ORO53" s="429"/>
      <c r="ORP53" s="429"/>
      <c r="ORQ53" s="429"/>
      <c r="ORR53" s="429"/>
      <c r="ORS53" s="429"/>
      <c r="ORT53" s="429"/>
      <c r="ORU53" s="429"/>
      <c r="ORV53" s="429"/>
      <c r="ORW53" s="429"/>
      <c r="ORX53" s="429"/>
      <c r="ORY53" s="429"/>
      <c r="ORZ53" s="429"/>
      <c r="OSA53" s="429"/>
      <c r="OSB53" s="429"/>
      <c r="OSC53" s="429"/>
      <c r="OSD53" s="429"/>
      <c r="OSE53" s="429"/>
      <c r="OSF53" s="429"/>
      <c r="OSG53" s="429"/>
      <c r="OSH53" s="429"/>
      <c r="OSI53" s="429"/>
      <c r="OSJ53" s="429"/>
      <c r="OSK53" s="429"/>
      <c r="OSL53" s="429"/>
      <c r="OSM53" s="429"/>
      <c r="OSN53" s="429"/>
      <c r="OSO53" s="429"/>
      <c r="OSP53" s="429"/>
      <c r="OSQ53" s="429"/>
      <c r="OSR53" s="429"/>
      <c r="OSS53" s="429"/>
      <c r="OST53" s="429"/>
      <c r="OSU53" s="429"/>
      <c r="OSV53" s="429"/>
      <c r="OSW53" s="429"/>
      <c r="OSX53" s="429"/>
      <c r="OSY53" s="429"/>
      <c r="OSZ53" s="429"/>
      <c r="OTA53" s="429"/>
      <c r="OTB53" s="429"/>
      <c r="OTC53" s="429"/>
      <c r="OTD53" s="429"/>
      <c r="OTE53" s="429"/>
      <c r="OTF53" s="429"/>
      <c r="OTG53" s="429"/>
      <c r="OTH53" s="429"/>
      <c r="OTI53" s="429"/>
      <c r="OTJ53" s="429"/>
      <c r="OTK53" s="429"/>
      <c r="OTL53" s="429"/>
      <c r="OTM53" s="429"/>
      <c r="OTN53" s="429"/>
      <c r="OTO53" s="429"/>
      <c r="OTP53" s="429"/>
      <c r="OTQ53" s="429"/>
      <c r="OTR53" s="429"/>
      <c r="OTS53" s="429"/>
      <c r="OTT53" s="429"/>
      <c r="OTU53" s="429"/>
      <c r="OTV53" s="429"/>
      <c r="OTW53" s="429"/>
      <c r="OTX53" s="429"/>
      <c r="OTY53" s="429"/>
      <c r="OTZ53" s="429"/>
      <c r="OUA53" s="429"/>
      <c r="OUB53" s="429"/>
      <c r="OUC53" s="429"/>
      <c r="OUD53" s="429"/>
      <c r="OUE53" s="429"/>
      <c r="OUF53" s="429"/>
      <c r="OUG53" s="429"/>
      <c r="OUH53" s="429"/>
      <c r="OUI53" s="429"/>
      <c r="OUJ53" s="429"/>
      <c r="OUK53" s="429"/>
      <c r="OUL53" s="429"/>
      <c r="OUM53" s="429"/>
      <c r="OUN53" s="429"/>
      <c r="OUO53" s="429"/>
      <c r="OUP53" s="429"/>
      <c r="OUQ53" s="429"/>
      <c r="OUR53" s="429"/>
      <c r="OUS53" s="429"/>
      <c r="OUT53" s="429"/>
      <c r="OUU53" s="429"/>
      <c r="OUV53" s="429"/>
      <c r="OUW53" s="429"/>
      <c r="OUX53" s="429"/>
      <c r="OUY53" s="429"/>
      <c r="OUZ53" s="429"/>
      <c r="OVA53" s="429"/>
      <c r="OVB53" s="429"/>
      <c r="OVC53" s="429"/>
      <c r="OVD53" s="429"/>
      <c r="OVE53" s="429"/>
      <c r="OVF53" s="429"/>
      <c r="OVG53" s="429"/>
      <c r="OVH53" s="429"/>
      <c r="OVI53" s="429"/>
      <c r="OVJ53" s="429"/>
      <c r="OVK53" s="429"/>
      <c r="OVL53" s="429"/>
      <c r="OVM53" s="429"/>
      <c r="OVN53" s="429"/>
      <c r="OVO53" s="429"/>
      <c r="OVP53" s="429"/>
      <c r="OVQ53" s="429"/>
      <c r="OVR53" s="429"/>
      <c r="OVS53" s="429"/>
      <c r="OVT53" s="429"/>
      <c r="OVU53" s="429"/>
      <c r="OVV53" s="429"/>
      <c r="OVW53" s="429"/>
      <c r="OVX53" s="429"/>
      <c r="OVY53" s="429"/>
      <c r="OVZ53" s="429"/>
      <c r="OWA53" s="429"/>
      <c r="OWB53" s="429"/>
      <c r="OWC53" s="429"/>
      <c r="OWD53" s="429"/>
      <c r="OWE53" s="429"/>
      <c r="OWF53" s="429"/>
      <c r="OWG53" s="429"/>
      <c r="OWH53" s="429"/>
      <c r="OWI53" s="429"/>
      <c r="OWJ53" s="429"/>
      <c r="OWK53" s="429"/>
      <c r="OWL53" s="429"/>
      <c r="OWM53" s="429"/>
      <c r="OWN53" s="429"/>
      <c r="OWO53" s="429"/>
      <c r="OWP53" s="429"/>
      <c r="OWQ53" s="429"/>
      <c r="OWR53" s="429"/>
      <c r="OWS53" s="429"/>
      <c r="OWT53" s="429"/>
      <c r="OWU53" s="429"/>
      <c r="OWV53" s="429"/>
      <c r="OWW53" s="429"/>
      <c r="OWX53" s="429"/>
      <c r="OWY53" s="429"/>
      <c r="OWZ53" s="429"/>
      <c r="OXA53" s="429"/>
      <c r="OXB53" s="429"/>
      <c r="OXC53" s="429"/>
      <c r="OXD53" s="429"/>
      <c r="OXE53" s="429"/>
      <c r="OXF53" s="429"/>
      <c r="OXG53" s="429"/>
      <c r="OXH53" s="429"/>
      <c r="OXI53" s="429"/>
      <c r="OXJ53" s="429"/>
      <c r="OXK53" s="429"/>
      <c r="OXL53" s="429"/>
      <c r="OXM53" s="429"/>
      <c r="OXN53" s="429"/>
      <c r="OXO53" s="429"/>
      <c r="OXP53" s="429"/>
      <c r="OXQ53" s="429"/>
      <c r="OXR53" s="429"/>
      <c r="OXS53" s="429"/>
      <c r="OXT53" s="429"/>
      <c r="OXU53" s="429"/>
      <c r="OXV53" s="429"/>
      <c r="OXW53" s="429"/>
      <c r="OXX53" s="429"/>
      <c r="OXY53" s="429"/>
      <c r="OXZ53" s="429"/>
      <c r="OYA53" s="429"/>
      <c r="OYB53" s="429"/>
      <c r="OYC53" s="429"/>
      <c r="OYD53" s="429"/>
      <c r="OYE53" s="429"/>
      <c r="OYF53" s="429"/>
      <c r="OYG53" s="429"/>
      <c r="OYH53" s="429"/>
      <c r="OYI53" s="429"/>
      <c r="OYJ53" s="429"/>
      <c r="OYK53" s="429"/>
      <c r="OYL53" s="429"/>
      <c r="OYM53" s="429"/>
      <c r="OYN53" s="429"/>
      <c r="OYO53" s="429"/>
      <c r="OYP53" s="429"/>
      <c r="OYQ53" s="429"/>
      <c r="OYR53" s="429"/>
      <c r="OYS53" s="429"/>
      <c r="OYT53" s="429"/>
      <c r="OYU53" s="429"/>
      <c r="OYV53" s="429"/>
      <c r="OYW53" s="429"/>
      <c r="OYX53" s="429"/>
      <c r="OYY53" s="429"/>
      <c r="OYZ53" s="429"/>
      <c r="OZA53" s="429"/>
      <c r="OZB53" s="429"/>
      <c r="OZC53" s="429"/>
      <c r="OZD53" s="429"/>
      <c r="OZE53" s="429"/>
      <c r="OZF53" s="429"/>
      <c r="OZG53" s="429"/>
      <c r="OZH53" s="429"/>
      <c r="OZI53" s="429"/>
      <c r="OZJ53" s="429"/>
      <c r="OZK53" s="429"/>
      <c r="OZL53" s="429"/>
      <c r="OZM53" s="429"/>
      <c r="OZN53" s="429"/>
      <c r="OZO53" s="429"/>
      <c r="OZP53" s="429"/>
      <c r="OZQ53" s="429"/>
      <c r="OZR53" s="429"/>
      <c r="OZS53" s="429"/>
      <c r="OZT53" s="429"/>
      <c r="OZU53" s="429"/>
      <c r="OZV53" s="429"/>
      <c r="OZW53" s="429"/>
      <c r="OZX53" s="429"/>
      <c r="OZY53" s="429"/>
      <c r="OZZ53" s="429"/>
      <c r="PAA53" s="429"/>
      <c r="PAB53" s="429"/>
      <c r="PAC53" s="429"/>
      <c r="PAD53" s="429"/>
      <c r="PAE53" s="429"/>
      <c r="PAF53" s="429"/>
      <c r="PAG53" s="429"/>
      <c r="PAH53" s="429"/>
      <c r="PAI53" s="429"/>
      <c r="PAJ53" s="429"/>
      <c r="PAK53" s="429"/>
      <c r="PAL53" s="429"/>
      <c r="PAM53" s="429"/>
      <c r="PAN53" s="429"/>
      <c r="PAO53" s="429"/>
      <c r="PAP53" s="429"/>
      <c r="PAQ53" s="429"/>
      <c r="PAR53" s="429"/>
      <c r="PAS53" s="429"/>
      <c r="PAT53" s="429"/>
      <c r="PAU53" s="429"/>
      <c r="PAV53" s="429"/>
      <c r="PAW53" s="429"/>
      <c r="PAX53" s="429"/>
      <c r="PAY53" s="429"/>
      <c r="PAZ53" s="429"/>
      <c r="PBA53" s="429"/>
      <c r="PBB53" s="429"/>
      <c r="PBC53" s="429"/>
      <c r="PBD53" s="429"/>
      <c r="PBE53" s="429"/>
      <c r="PBF53" s="429"/>
      <c r="PBG53" s="429"/>
      <c r="PBH53" s="429"/>
      <c r="PBI53" s="429"/>
      <c r="PBJ53" s="429"/>
      <c r="PBK53" s="429"/>
      <c r="PBL53" s="429"/>
      <c r="PBM53" s="429"/>
      <c r="PBN53" s="429"/>
      <c r="PBO53" s="429"/>
      <c r="PBP53" s="429"/>
      <c r="PBQ53" s="429"/>
      <c r="PBR53" s="429"/>
      <c r="PBS53" s="429"/>
      <c r="PBT53" s="429"/>
      <c r="PBU53" s="429"/>
      <c r="PBV53" s="429"/>
      <c r="PBW53" s="429"/>
      <c r="PBX53" s="429"/>
      <c r="PBY53" s="429"/>
      <c r="PBZ53" s="429"/>
      <c r="PCA53" s="429"/>
      <c r="PCB53" s="429"/>
      <c r="PCC53" s="429"/>
      <c r="PCD53" s="429"/>
      <c r="PCE53" s="429"/>
      <c r="PCF53" s="429"/>
      <c r="PCG53" s="429"/>
      <c r="PCH53" s="429"/>
      <c r="PCI53" s="429"/>
      <c r="PCJ53" s="429"/>
      <c r="PCK53" s="429"/>
      <c r="PCL53" s="429"/>
      <c r="PCM53" s="429"/>
      <c r="PCN53" s="429"/>
      <c r="PCO53" s="429"/>
      <c r="PCP53" s="429"/>
      <c r="PCQ53" s="429"/>
      <c r="PCR53" s="429"/>
      <c r="PCS53" s="429"/>
      <c r="PCT53" s="429"/>
      <c r="PCU53" s="429"/>
      <c r="PCV53" s="429"/>
      <c r="PCW53" s="429"/>
      <c r="PCX53" s="429"/>
      <c r="PCY53" s="429"/>
      <c r="PCZ53" s="429"/>
      <c r="PDA53" s="429"/>
      <c r="PDB53" s="429"/>
      <c r="PDC53" s="429"/>
      <c r="PDD53" s="429"/>
      <c r="PDE53" s="429"/>
      <c r="PDF53" s="429"/>
      <c r="PDG53" s="429"/>
      <c r="PDH53" s="429"/>
      <c r="PDI53" s="429"/>
      <c r="PDJ53" s="429"/>
      <c r="PDK53" s="429"/>
      <c r="PDL53" s="429"/>
      <c r="PDM53" s="429"/>
      <c r="PDN53" s="429"/>
      <c r="PDO53" s="429"/>
      <c r="PDP53" s="429"/>
      <c r="PDQ53" s="429"/>
      <c r="PDR53" s="429"/>
      <c r="PDS53" s="429"/>
      <c r="PDT53" s="429"/>
      <c r="PDU53" s="429"/>
      <c r="PDV53" s="429"/>
      <c r="PDW53" s="429"/>
      <c r="PDX53" s="429"/>
      <c r="PDY53" s="429"/>
      <c r="PDZ53" s="429"/>
      <c r="PEA53" s="429"/>
      <c r="PEB53" s="429"/>
      <c r="PEC53" s="429"/>
      <c r="PED53" s="429"/>
      <c r="PEE53" s="429"/>
      <c r="PEF53" s="429"/>
      <c r="PEG53" s="429"/>
      <c r="PEH53" s="429"/>
      <c r="PEI53" s="429"/>
      <c r="PEJ53" s="429"/>
      <c r="PEK53" s="429"/>
      <c r="PEL53" s="429"/>
      <c r="PEM53" s="429"/>
      <c r="PEN53" s="429"/>
      <c r="PEO53" s="429"/>
      <c r="PEP53" s="429"/>
      <c r="PEQ53" s="429"/>
      <c r="PER53" s="429"/>
      <c r="PES53" s="429"/>
      <c r="PET53" s="429"/>
      <c r="PEU53" s="429"/>
      <c r="PEV53" s="429"/>
      <c r="PEW53" s="429"/>
      <c r="PEX53" s="429"/>
      <c r="PEY53" s="429"/>
      <c r="PEZ53" s="429"/>
      <c r="PFA53" s="429"/>
      <c r="PFB53" s="429"/>
      <c r="PFC53" s="429"/>
      <c r="PFD53" s="429"/>
      <c r="PFE53" s="429"/>
      <c r="PFF53" s="429"/>
      <c r="PFG53" s="429"/>
      <c r="PFH53" s="429"/>
      <c r="PFI53" s="429"/>
      <c r="PFJ53" s="429"/>
      <c r="PFK53" s="429"/>
      <c r="PFL53" s="429"/>
      <c r="PFM53" s="429"/>
      <c r="PFN53" s="429"/>
      <c r="PFO53" s="429"/>
      <c r="PFP53" s="429"/>
      <c r="PFQ53" s="429"/>
      <c r="PFR53" s="429"/>
      <c r="PFS53" s="429"/>
      <c r="PFT53" s="429"/>
      <c r="PFU53" s="429"/>
      <c r="PFV53" s="429"/>
      <c r="PFW53" s="429"/>
      <c r="PFX53" s="429"/>
      <c r="PFY53" s="429"/>
      <c r="PFZ53" s="429"/>
      <c r="PGA53" s="429"/>
      <c r="PGB53" s="429"/>
      <c r="PGC53" s="429"/>
      <c r="PGD53" s="429"/>
      <c r="PGE53" s="429"/>
      <c r="PGF53" s="429"/>
      <c r="PGG53" s="429"/>
      <c r="PGH53" s="429"/>
      <c r="PGI53" s="429"/>
      <c r="PGJ53" s="429"/>
      <c r="PGK53" s="429"/>
      <c r="PGL53" s="429"/>
      <c r="PGM53" s="429"/>
      <c r="PGN53" s="429"/>
      <c r="PGO53" s="429"/>
      <c r="PGP53" s="429"/>
      <c r="PGQ53" s="429"/>
      <c r="PGR53" s="429"/>
      <c r="PGS53" s="429"/>
      <c r="PGT53" s="429"/>
      <c r="PGU53" s="429"/>
      <c r="PGV53" s="429"/>
      <c r="PGW53" s="429"/>
      <c r="PGX53" s="429"/>
      <c r="PGY53" s="429"/>
      <c r="PGZ53" s="429"/>
      <c r="PHA53" s="429"/>
      <c r="PHB53" s="429"/>
      <c r="PHC53" s="429"/>
      <c r="PHD53" s="429"/>
      <c r="PHE53" s="429"/>
      <c r="PHF53" s="429"/>
      <c r="PHG53" s="429"/>
      <c r="PHH53" s="429"/>
      <c r="PHI53" s="429"/>
      <c r="PHJ53" s="429"/>
      <c r="PHK53" s="429"/>
      <c r="PHL53" s="429"/>
      <c r="PHM53" s="429"/>
      <c r="PHN53" s="429"/>
      <c r="PHO53" s="429"/>
      <c r="PHP53" s="429"/>
      <c r="PHQ53" s="429"/>
      <c r="PHR53" s="429"/>
      <c r="PHS53" s="429"/>
      <c r="PHT53" s="429"/>
      <c r="PHU53" s="429"/>
      <c r="PHV53" s="429"/>
      <c r="PHW53" s="429"/>
      <c r="PHX53" s="429"/>
      <c r="PHY53" s="429"/>
      <c r="PHZ53" s="429"/>
      <c r="PIA53" s="429"/>
      <c r="PIB53" s="429"/>
      <c r="PIC53" s="429"/>
      <c r="PID53" s="429"/>
      <c r="PIE53" s="429"/>
      <c r="PIF53" s="429"/>
      <c r="PIG53" s="429"/>
      <c r="PIH53" s="429"/>
      <c r="PII53" s="429"/>
      <c r="PIJ53" s="429"/>
      <c r="PIK53" s="429"/>
      <c r="PIL53" s="429"/>
      <c r="PIM53" s="429"/>
      <c r="PIN53" s="429"/>
      <c r="PIO53" s="429"/>
      <c r="PIP53" s="429"/>
      <c r="PIQ53" s="429"/>
      <c r="PIR53" s="429"/>
      <c r="PIS53" s="429"/>
      <c r="PIT53" s="429"/>
      <c r="PIU53" s="429"/>
      <c r="PIV53" s="429"/>
      <c r="PIW53" s="429"/>
      <c r="PIX53" s="429"/>
      <c r="PIY53" s="429"/>
      <c r="PIZ53" s="429"/>
      <c r="PJA53" s="429"/>
      <c r="PJB53" s="429"/>
      <c r="PJC53" s="429"/>
      <c r="PJD53" s="429"/>
      <c r="PJE53" s="429"/>
      <c r="PJF53" s="429"/>
      <c r="PJG53" s="429"/>
      <c r="PJH53" s="429"/>
      <c r="PJI53" s="429"/>
      <c r="PJJ53" s="429"/>
      <c r="PJK53" s="429"/>
      <c r="PJL53" s="429"/>
      <c r="PJM53" s="429"/>
      <c r="PJN53" s="429"/>
      <c r="PJO53" s="429"/>
      <c r="PJP53" s="429"/>
      <c r="PJQ53" s="429"/>
      <c r="PJR53" s="429"/>
      <c r="PJS53" s="429"/>
      <c r="PJT53" s="429"/>
      <c r="PJU53" s="429"/>
      <c r="PJV53" s="429"/>
      <c r="PJW53" s="429"/>
      <c r="PJX53" s="429"/>
      <c r="PJY53" s="429"/>
      <c r="PJZ53" s="429"/>
      <c r="PKA53" s="429"/>
      <c r="PKB53" s="429"/>
      <c r="PKC53" s="429"/>
      <c r="PKD53" s="429"/>
      <c r="PKE53" s="429"/>
      <c r="PKF53" s="429"/>
      <c r="PKG53" s="429"/>
      <c r="PKH53" s="429"/>
      <c r="PKI53" s="429"/>
      <c r="PKJ53" s="429"/>
      <c r="PKK53" s="429"/>
      <c r="PKL53" s="429"/>
      <c r="PKM53" s="429"/>
      <c r="PKN53" s="429"/>
      <c r="PKO53" s="429"/>
      <c r="PKP53" s="429"/>
      <c r="PKQ53" s="429"/>
      <c r="PKR53" s="429"/>
      <c r="PKS53" s="429"/>
      <c r="PKT53" s="429"/>
      <c r="PKU53" s="429"/>
      <c r="PKV53" s="429"/>
      <c r="PKW53" s="429"/>
      <c r="PKX53" s="429"/>
      <c r="PKY53" s="429"/>
      <c r="PKZ53" s="429"/>
      <c r="PLA53" s="429"/>
      <c r="PLB53" s="429"/>
      <c r="PLC53" s="429"/>
      <c r="PLD53" s="429"/>
      <c r="PLE53" s="429"/>
      <c r="PLF53" s="429"/>
      <c r="PLG53" s="429"/>
      <c r="PLH53" s="429"/>
      <c r="PLI53" s="429"/>
      <c r="PLJ53" s="429"/>
      <c r="PLK53" s="429"/>
      <c r="PLL53" s="429"/>
      <c r="PLM53" s="429"/>
      <c r="PLN53" s="429"/>
      <c r="PLO53" s="429"/>
      <c r="PLP53" s="429"/>
      <c r="PLQ53" s="429"/>
      <c r="PLR53" s="429"/>
      <c r="PLS53" s="429"/>
      <c r="PLT53" s="429"/>
      <c r="PLU53" s="429"/>
      <c r="PLV53" s="429"/>
      <c r="PLW53" s="429"/>
      <c r="PLX53" s="429"/>
      <c r="PLY53" s="429"/>
      <c r="PLZ53" s="429"/>
      <c r="PMA53" s="429"/>
      <c r="PMB53" s="429"/>
      <c r="PMC53" s="429"/>
      <c r="PMD53" s="429"/>
      <c r="PME53" s="429"/>
      <c r="PMF53" s="429"/>
      <c r="PMG53" s="429"/>
      <c r="PMH53" s="429"/>
      <c r="PMI53" s="429"/>
      <c r="PMJ53" s="429"/>
      <c r="PMK53" s="429"/>
      <c r="PML53" s="429"/>
      <c r="PMM53" s="429"/>
      <c r="PMN53" s="429"/>
      <c r="PMO53" s="429"/>
      <c r="PMP53" s="429"/>
      <c r="PMQ53" s="429"/>
      <c r="PMR53" s="429"/>
      <c r="PMS53" s="429"/>
      <c r="PMT53" s="429"/>
      <c r="PMU53" s="429"/>
      <c r="PMV53" s="429"/>
      <c r="PMW53" s="429"/>
      <c r="PMX53" s="429"/>
      <c r="PMY53" s="429"/>
      <c r="PMZ53" s="429"/>
      <c r="PNA53" s="429"/>
      <c r="PNB53" s="429"/>
      <c r="PNC53" s="429"/>
      <c r="PND53" s="429"/>
      <c r="PNE53" s="429"/>
      <c r="PNF53" s="429"/>
      <c r="PNG53" s="429"/>
      <c r="PNH53" s="429"/>
      <c r="PNI53" s="429"/>
      <c r="PNJ53" s="429"/>
      <c r="PNK53" s="429"/>
      <c r="PNL53" s="429"/>
      <c r="PNM53" s="429"/>
      <c r="PNN53" s="429"/>
      <c r="PNO53" s="429"/>
      <c r="PNP53" s="429"/>
      <c r="PNQ53" s="429"/>
      <c r="PNR53" s="429"/>
      <c r="PNS53" s="429"/>
      <c r="PNT53" s="429"/>
      <c r="PNU53" s="429"/>
      <c r="PNV53" s="429"/>
      <c r="PNW53" s="429"/>
      <c r="PNX53" s="429"/>
      <c r="PNY53" s="429"/>
      <c r="PNZ53" s="429"/>
      <c r="POA53" s="429"/>
      <c r="POB53" s="429"/>
      <c r="POC53" s="429"/>
      <c r="POD53" s="429"/>
      <c r="POE53" s="429"/>
      <c r="POF53" s="429"/>
      <c r="POG53" s="429"/>
      <c r="POH53" s="429"/>
      <c r="POI53" s="429"/>
      <c r="POJ53" s="429"/>
      <c r="POK53" s="429"/>
      <c r="POL53" s="429"/>
      <c r="POM53" s="429"/>
      <c r="PON53" s="429"/>
      <c r="POO53" s="429"/>
      <c r="POP53" s="429"/>
      <c r="POQ53" s="429"/>
      <c r="POR53" s="429"/>
      <c r="POS53" s="429"/>
      <c r="POT53" s="429"/>
      <c r="POU53" s="429"/>
      <c r="POV53" s="429"/>
      <c r="POW53" s="429"/>
      <c r="POX53" s="429"/>
      <c r="POY53" s="429"/>
      <c r="POZ53" s="429"/>
      <c r="PPA53" s="429"/>
      <c r="PPB53" s="429"/>
      <c r="PPC53" s="429"/>
      <c r="PPD53" s="429"/>
      <c r="PPE53" s="429"/>
      <c r="PPF53" s="429"/>
      <c r="PPG53" s="429"/>
      <c r="PPH53" s="429"/>
      <c r="PPI53" s="429"/>
      <c r="PPJ53" s="429"/>
      <c r="PPK53" s="429"/>
      <c r="PPL53" s="429"/>
      <c r="PPM53" s="429"/>
      <c r="PPN53" s="429"/>
      <c r="PPO53" s="429"/>
      <c r="PPP53" s="429"/>
      <c r="PPQ53" s="429"/>
      <c r="PPR53" s="429"/>
      <c r="PPS53" s="429"/>
      <c r="PPT53" s="429"/>
      <c r="PPU53" s="429"/>
      <c r="PPV53" s="429"/>
      <c r="PPW53" s="429"/>
      <c r="PPX53" s="429"/>
      <c r="PPY53" s="429"/>
      <c r="PPZ53" s="429"/>
      <c r="PQA53" s="429"/>
      <c r="PQB53" s="429"/>
      <c r="PQC53" s="429"/>
      <c r="PQD53" s="429"/>
      <c r="PQE53" s="429"/>
      <c r="PQF53" s="429"/>
      <c r="PQG53" s="429"/>
      <c r="PQH53" s="429"/>
      <c r="PQI53" s="429"/>
      <c r="PQJ53" s="429"/>
      <c r="PQK53" s="429"/>
      <c r="PQL53" s="429"/>
      <c r="PQM53" s="429"/>
      <c r="PQN53" s="429"/>
      <c r="PQO53" s="429"/>
      <c r="PQP53" s="429"/>
      <c r="PQQ53" s="429"/>
      <c r="PQR53" s="429"/>
      <c r="PQS53" s="429"/>
      <c r="PQT53" s="429"/>
      <c r="PQU53" s="429"/>
      <c r="PQV53" s="429"/>
      <c r="PQW53" s="429"/>
      <c r="PQX53" s="429"/>
      <c r="PQY53" s="429"/>
      <c r="PQZ53" s="429"/>
      <c r="PRA53" s="429"/>
      <c r="PRB53" s="429"/>
      <c r="PRC53" s="429"/>
      <c r="PRD53" s="429"/>
      <c r="PRE53" s="429"/>
      <c r="PRF53" s="429"/>
      <c r="PRG53" s="429"/>
      <c r="PRH53" s="429"/>
      <c r="PRI53" s="429"/>
      <c r="PRJ53" s="429"/>
      <c r="PRK53" s="429"/>
      <c r="PRL53" s="429"/>
      <c r="PRM53" s="429"/>
      <c r="PRN53" s="429"/>
      <c r="PRO53" s="429"/>
      <c r="PRP53" s="429"/>
      <c r="PRQ53" s="429"/>
      <c r="PRR53" s="429"/>
      <c r="PRS53" s="429"/>
      <c r="PRT53" s="429"/>
      <c r="PRU53" s="429"/>
      <c r="PRV53" s="429"/>
      <c r="PRW53" s="429"/>
      <c r="PRX53" s="429"/>
      <c r="PRY53" s="429"/>
      <c r="PRZ53" s="429"/>
      <c r="PSA53" s="429"/>
      <c r="PSB53" s="429"/>
      <c r="PSC53" s="429"/>
      <c r="PSD53" s="429"/>
      <c r="PSE53" s="429"/>
      <c r="PSF53" s="429"/>
      <c r="PSG53" s="429"/>
      <c r="PSH53" s="429"/>
      <c r="PSI53" s="429"/>
      <c r="PSJ53" s="429"/>
      <c r="PSK53" s="429"/>
      <c r="PSL53" s="429"/>
      <c r="PSM53" s="429"/>
      <c r="PSN53" s="429"/>
      <c r="PSO53" s="429"/>
      <c r="PSP53" s="429"/>
      <c r="PSQ53" s="429"/>
      <c r="PSR53" s="429"/>
      <c r="PSS53" s="429"/>
      <c r="PST53" s="429"/>
      <c r="PSU53" s="429"/>
      <c r="PSV53" s="429"/>
      <c r="PSW53" s="429"/>
      <c r="PSX53" s="429"/>
      <c r="PSY53" s="429"/>
      <c r="PSZ53" s="429"/>
      <c r="PTA53" s="429"/>
      <c r="PTB53" s="429"/>
      <c r="PTC53" s="429"/>
      <c r="PTD53" s="429"/>
      <c r="PTE53" s="429"/>
      <c r="PTF53" s="429"/>
      <c r="PTG53" s="429"/>
      <c r="PTH53" s="429"/>
      <c r="PTI53" s="429"/>
      <c r="PTJ53" s="429"/>
      <c r="PTK53" s="429"/>
      <c r="PTL53" s="429"/>
      <c r="PTM53" s="429"/>
      <c r="PTN53" s="429"/>
      <c r="PTO53" s="429"/>
      <c r="PTP53" s="429"/>
      <c r="PTQ53" s="429"/>
      <c r="PTR53" s="429"/>
      <c r="PTS53" s="429"/>
      <c r="PTT53" s="429"/>
      <c r="PTU53" s="429"/>
      <c r="PTV53" s="429"/>
      <c r="PTW53" s="429"/>
      <c r="PTX53" s="429"/>
      <c r="PTY53" s="429"/>
      <c r="PTZ53" s="429"/>
      <c r="PUA53" s="429"/>
      <c r="PUB53" s="429"/>
      <c r="PUC53" s="429"/>
      <c r="PUD53" s="429"/>
      <c r="PUE53" s="429"/>
      <c r="PUF53" s="429"/>
      <c r="PUG53" s="429"/>
      <c r="PUH53" s="429"/>
      <c r="PUI53" s="429"/>
      <c r="PUJ53" s="429"/>
      <c r="PUK53" s="429"/>
      <c r="PUL53" s="429"/>
      <c r="PUM53" s="429"/>
      <c r="PUN53" s="429"/>
      <c r="PUO53" s="429"/>
      <c r="PUP53" s="429"/>
      <c r="PUQ53" s="429"/>
      <c r="PUR53" s="429"/>
      <c r="PUS53" s="429"/>
      <c r="PUT53" s="429"/>
      <c r="PUU53" s="429"/>
      <c r="PUV53" s="429"/>
      <c r="PUW53" s="429"/>
      <c r="PUX53" s="429"/>
      <c r="PUY53" s="429"/>
      <c r="PUZ53" s="429"/>
      <c r="PVA53" s="429"/>
      <c r="PVB53" s="429"/>
      <c r="PVC53" s="429"/>
      <c r="PVD53" s="429"/>
      <c r="PVE53" s="429"/>
      <c r="PVF53" s="429"/>
      <c r="PVG53" s="429"/>
      <c r="PVH53" s="429"/>
      <c r="PVI53" s="429"/>
      <c r="PVJ53" s="429"/>
      <c r="PVK53" s="429"/>
      <c r="PVL53" s="429"/>
      <c r="PVM53" s="429"/>
      <c r="PVN53" s="429"/>
      <c r="PVO53" s="429"/>
      <c r="PVP53" s="429"/>
      <c r="PVQ53" s="429"/>
      <c r="PVR53" s="429"/>
      <c r="PVS53" s="429"/>
      <c r="PVT53" s="429"/>
      <c r="PVU53" s="429"/>
      <c r="PVV53" s="429"/>
      <c r="PVW53" s="429"/>
      <c r="PVX53" s="429"/>
      <c r="PVY53" s="429"/>
      <c r="PVZ53" s="429"/>
      <c r="PWA53" s="429"/>
      <c r="PWB53" s="429"/>
      <c r="PWC53" s="429"/>
      <c r="PWD53" s="429"/>
      <c r="PWE53" s="429"/>
      <c r="PWF53" s="429"/>
      <c r="PWG53" s="429"/>
      <c r="PWH53" s="429"/>
      <c r="PWI53" s="429"/>
      <c r="PWJ53" s="429"/>
      <c r="PWK53" s="429"/>
      <c r="PWL53" s="429"/>
      <c r="PWM53" s="429"/>
      <c r="PWN53" s="429"/>
      <c r="PWO53" s="429"/>
      <c r="PWP53" s="429"/>
      <c r="PWQ53" s="429"/>
      <c r="PWR53" s="429"/>
      <c r="PWS53" s="429"/>
      <c r="PWT53" s="429"/>
      <c r="PWU53" s="429"/>
      <c r="PWV53" s="429"/>
      <c r="PWW53" s="429"/>
      <c r="PWX53" s="429"/>
      <c r="PWY53" s="429"/>
      <c r="PWZ53" s="429"/>
      <c r="PXA53" s="429"/>
      <c r="PXB53" s="429"/>
      <c r="PXC53" s="429"/>
      <c r="PXD53" s="429"/>
      <c r="PXE53" s="429"/>
      <c r="PXF53" s="429"/>
      <c r="PXG53" s="429"/>
      <c r="PXH53" s="429"/>
      <c r="PXI53" s="429"/>
      <c r="PXJ53" s="429"/>
      <c r="PXK53" s="429"/>
      <c r="PXL53" s="429"/>
      <c r="PXM53" s="429"/>
      <c r="PXN53" s="429"/>
      <c r="PXO53" s="429"/>
      <c r="PXP53" s="429"/>
      <c r="PXQ53" s="429"/>
      <c r="PXR53" s="429"/>
      <c r="PXS53" s="429"/>
      <c r="PXT53" s="429"/>
      <c r="PXU53" s="429"/>
      <c r="PXV53" s="429"/>
      <c r="PXW53" s="429"/>
      <c r="PXX53" s="429"/>
      <c r="PXY53" s="429"/>
      <c r="PXZ53" s="429"/>
      <c r="PYA53" s="429"/>
      <c r="PYB53" s="429"/>
      <c r="PYC53" s="429"/>
      <c r="PYD53" s="429"/>
      <c r="PYE53" s="429"/>
      <c r="PYF53" s="429"/>
      <c r="PYG53" s="429"/>
      <c r="PYH53" s="429"/>
      <c r="PYI53" s="429"/>
      <c r="PYJ53" s="429"/>
      <c r="PYK53" s="429"/>
      <c r="PYL53" s="429"/>
      <c r="PYM53" s="429"/>
      <c r="PYN53" s="429"/>
      <c r="PYO53" s="429"/>
      <c r="PYP53" s="429"/>
      <c r="PYQ53" s="429"/>
      <c r="PYR53" s="429"/>
      <c r="PYS53" s="429"/>
      <c r="PYT53" s="429"/>
      <c r="PYU53" s="429"/>
      <c r="PYV53" s="429"/>
      <c r="PYW53" s="429"/>
      <c r="PYX53" s="429"/>
      <c r="PYY53" s="429"/>
      <c r="PYZ53" s="429"/>
      <c r="PZA53" s="429"/>
      <c r="PZB53" s="429"/>
      <c r="PZC53" s="429"/>
      <c r="PZD53" s="429"/>
      <c r="PZE53" s="429"/>
      <c r="PZF53" s="429"/>
      <c r="PZG53" s="429"/>
      <c r="PZH53" s="429"/>
      <c r="PZI53" s="429"/>
      <c r="PZJ53" s="429"/>
      <c r="PZK53" s="429"/>
      <c r="PZL53" s="429"/>
      <c r="PZM53" s="429"/>
      <c r="PZN53" s="429"/>
      <c r="PZO53" s="429"/>
      <c r="PZP53" s="429"/>
      <c r="PZQ53" s="429"/>
      <c r="PZR53" s="429"/>
      <c r="PZS53" s="429"/>
      <c r="PZT53" s="429"/>
      <c r="PZU53" s="429"/>
      <c r="PZV53" s="429"/>
      <c r="PZW53" s="429"/>
      <c r="PZX53" s="429"/>
      <c r="PZY53" s="429"/>
      <c r="PZZ53" s="429"/>
      <c r="QAA53" s="429"/>
      <c r="QAB53" s="429"/>
      <c r="QAC53" s="429"/>
      <c r="QAD53" s="429"/>
      <c r="QAE53" s="429"/>
      <c r="QAF53" s="429"/>
      <c r="QAG53" s="429"/>
      <c r="QAH53" s="429"/>
      <c r="QAI53" s="429"/>
      <c r="QAJ53" s="429"/>
      <c r="QAK53" s="429"/>
      <c r="QAL53" s="429"/>
      <c r="QAM53" s="429"/>
      <c r="QAN53" s="429"/>
      <c r="QAO53" s="429"/>
      <c r="QAP53" s="429"/>
      <c r="QAQ53" s="429"/>
      <c r="QAR53" s="429"/>
      <c r="QAS53" s="429"/>
      <c r="QAT53" s="429"/>
      <c r="QAU53" s="429"/>
      <c r="QAV53" s="429"/>
      <c r="QAW53" s="429"/>
      <c r="QAX53" s="429"/>
      <c r="QAY53" s="429"/>
      <c r="QAZ53" s="429"/>
      <c r="QBA53" s="429"/>
      <c r="QBB53" s="429"/>
      <c r="QBC53" s="429"/>
      <c r="QBD53" s="429"/>
      <c r="QBE53" s="429"/>
      <c r="QBF53" s="429"/>
      <c r="QBG53" s="429"/>
      <c r="QBH53" s="429"/>
      <c r="QBI53" s="429"/>
      <c r="QBJ53" s="429"/>
      <c r="QBK53" s="429"/>
      <c r="QBL53" s="429"/>
      <c r="QBM53" s="429"/>
      <c r="QBN53" s="429"/>
      <c r="QBO53" s="429"/>
      <c r="QBP53" s="429"/>
      <c r="QBQ53" s="429"/>
      <c r="QBR53" s="429"/>
      <c r="QBS53" s="429"/>
      <c r="QBT53" s="429"/>
      <c r="QBU53" s="429"/>
      <c r="QBV53" s="429"/>
      <c r="QBW53" s="429"/>
      <c r="QBX53" s="429"/>
      <c r="QBY53" s="429"/>
      <c r="QBZ53" s="429"/>
      <c r="QCA53" s="429"/>
      <c r="QCB53" s="429"/>
      <c r="QCC53" s="429"/>
      <c r="QCD53" s="429"/>
      <c r="QCE53" s="429"/>
      <c r="QCF53" s="429"/>
      <c r="QCG53" s="429"/>
      <c r="QCH53" s="429"/>
      <c r="QCI53" s="429"/>
      <c r="QCJ53" s="429"/>
      <c r="QCK53" s="429"/>
      <c r="QCL53" s="429"/>
      <c r="QCM53" s="429"/>
      <c r="QCN53" s="429"/>
      <c r="QCO53" s="429"/>
      <c r="QCP53" s="429"/>
      <c r="QCQ53" s="429"/>
      <c r="QCR53" s="429"/>
      <c r="QCS53" s="429"/>
      <c r="QCT53" s="429"/>
      <c r="QCU53" s="429"/>
      <c r="QCV53" s="429"/>
      <c r="QCW53" s="429"/>
      <c r="QCX53" s="429"/>
      <c r="QCY53" s="429"/>
      <c r="QCZ53" s="429"/>
      <c r="QDA53" s="429"/>
      <c r="QDB53" s="429"/>
      <c r="QDC53" s="429"/>
      <c r="QDD53" s="429"/>
      <c r="QDE53" s="429"/>
      <c r="QDF53" s="429"/>
      <c r="QDG53" s="429"/>
      <c r="QDH53" s="429"/>
      <c r="QDI53" s="429"/>
      <c r="QDJ53" s="429"/>
      <c r="QDK53" s="429"/>
      <c r="QDL53" s="429"/>
      <c r="QDM53" s="429"/>
      <c r="QDN53" s="429"/>
      <c r="QDO53" s="429"/>
      <c r="QDP53" s="429"/>
      <c r="QDQ53" s="429"/>
      <c r="QDR53" s="429"/>
      <c r="QDS53" s="429"/>
      <c r="QDT53" s="429"/>
      <c r="QDU53" s="429"/>
      <c r="QDV53" s="429"/>
      <c r="QDW53" s="429"/>
      <c r="QDX53" s="429"/>
      <c r="QDY53" s="429"/>
      <c r="QDZ53" s="429"/>
      <c r="QEA53" s="429"/>
      <c r="QEB53" s="429"/>
      <c r="QEC53" s="429"/>
      <c r="QED53" s="429"/>
      <c r="QEE53" s="429"/>
      <c r="QEF53" s="429"/>
      <c r="QEG53" s="429"/>
      <c r="QEH53" s="429"/>
      <c r="QEI53" s="429"/>
      <c r="QEJ53" s="429"/>
      <c r="QEK53" s="429"/>
      <c r="QEL53" s="429"/>
      <c r="QEM53" s="429"/>
      <c r="QEN53" s="429"/>
      <c r="QEO53" s="429"/>
      <c r="QEP53" s="429"/>
      <c r="QEQ53" s="429"/>
      <c r="QER53" s="429"/>
      <c r="QES53" s="429"/>
      <c r="QET53" s="429"/>
      <c r="QEU53" s="429"/>
      <c r="QEV53" s="429"/>
      <c r="QEW53" s="429"/>
      <c r="QEX53" s="429"/>
      <c r="QEY53" s="429"/>
      <c r="QEZ53" s="429"/>
      <c r="QFA53" s="429"/>
      <c r="QFB53" s="429"/>
      <c r="QFC53" s="429"/>
      <c r="QFD53" s="429"/>
      <c r="QFE53" s="429"/>
      <c r="QFF53" s="429"/>
      <c r="QFG53" s="429"/>
      <c r="QFH53" s="429"/>
      <c r="QFI53" s="429"/>
      <c r="QFJ53" s="429"/>
      <c r="QFK53" s="429"/>
      <c r="QFL53" s="429"/>
      <c r="QFM53" s="429"/>
      <c r="QFN53" s="429"/>
      <c r="QFO53" s="429"/>
      <c r="QFP53" s="429"/>
      <c r="QFQ53" s="429"/>
      <c r="QFR53" s="429"/>
      <c r="QFS53" s="429"/>
      <c r="QFT53" s="429"/>
      <c r="QFU53" s="429"/>
      <c r="QFV53" s="429"/>
      <c r="QFW53" s="429"/>
      <c r="QFX53" s="429"/>
      <c r="QFY53" s="429"/>
      <c r="QFZ53" s="429"/>
      <c r="QGA53" s="429"/>
      <c r="QGB53" s="429"/>
      <c r="QGC53" s="429"/>
      <c r="QGD53" s="429"/>
      <c r="QGE53" s="429"/>
      <c r="QGF53" s="429"/>
      <c r="QGG53" s="429"/>
      <c r="QGH53" s="429"/>
      <c r="QGI53" s="429"/>
      <c r="QGJ53" s="429"/>
      <c r="QGK53" s="429"/>
      <c r="QGL53" s="429"/>
      <c r="QGM53" s="429"/>
      <c r="QGN53" s="429"/>
      <c r="QGO53" s="429"/>
      <c r="QGP53" s="429"/>
      <c r="QGQ53" s="429"/>
      <c r="QGR53" s="429"/>
      <c r="QGS53" s="429"/>
      <c r="QGT53" s="429"/>
      <c r="QGU53" s="429"/>
      <c r="QGV53" s="429"/>
      <c r="QGW53" s="429"/>
      <c r="QGX53" s="429"/>
      <c r="QGY53" s="429"/>
      <c r="QGZ53" s="429"/>
      <c r="QHA53" s="429"/>
      <c r="QHB53" s="429"/>
      <c r="QHC53" s="429"/>
      <c r="QHD53" s="429"/>
      <c r="QHE53" s="429"/>
      <c r="QHF53" s="429"/>
      <c r="QHG53" s="429"/>
      <c r="QHH53" s="429"/>
      <c r="QHI53" s="429"/>
      <c r="QHJ53" s="429"/>
      <c r="QHK53" s="429"/>
      <c r="QHL53" s="429"/>
      <c r="QHM53" s="429"/>
      <c r="QHN53" s="429"/>
      <c r="QHO53" s="429"/>
      <c r="QHP53" s="429"/>
      <c r="QHQ53" s="429"/>
      <c r="QHR53" s="429"/>
      <c r="QHS53" s="429"/>
      <c r="QHT53" s="429"/>
      <c r="QHU53" s="429"/>
      <c r="QHV53" s="429"/>
      <c r="QHW53" s="429"/>
      <c r="QHX53" s="429"/>
      <c r="QHY53" s="429"/>
      <c r="QHZ53" s="429"/>
      <c r="QIA53" s="429"/>
      <c r="QIB53" s="429"/>
      <c r="QIC53" s="429"/>
      <c r="QID53" s="429"/>
      <c r="QIE53" s="429"/>
      <c r="QIF53" s="429"/>
      <c r="QIG53" s="429"/>
      <c r="QIH53" s="429"/>
      <c r="QII53" s="429"/>
      <c r="QIJ53" s="429"/>
      <c r="QIK53" s="429"/>
      <c r="QIL53" s="429"/>
      <c r="QIM53" s="429"/>
      <c r="QIN53" s="429"/>
      <c r="QIO53" s="429"/>
      <c r="QIP53" s="429"/>
      <c r="QIQ53" s="429"/>
      <c r="QIR53" s="429"/>
      <c r="QIS53" s="429"/>
      <c r="QIT53" s="429"/>
      <c r="QIU53" s="429"/>
      <c r="QIV53" s="429"/>
      <c r="QIW53" s="429"/>
      <c r="QIX53" s="429"/>
      <c r="QIY53" s="429"/>
      <c r="QIZ53" s="429"/>
      <c r="QJA53" s="429"/>
      <c r="QJB53" s="429"/>
      <c r="QJC53" s="429"/>
      <c r="QJD53" s="429"/>
      <c r="QJE53" s="429"/>
      <c r="QJF53" s="429"/>
      <c r="QJG53" s="429"/>
      <c r="QJH53" s="429"/>
      <c r="QJI53" s="429"/>
      <c r="QJJ53" s="429"/>
      <c r="QJK53" s="429"/>
      <c r="QJL53" s="429"/>
      <c r="QJM53" s="429"/>
      <c r="QJN53" s="429"/>
      <c r="QJO53" s="429"/>
      <c r="QJP53" s="429"/>
      <c r="QJQ53" s="429"/>
      <c r="QJR53" s="429"/>
      <c r="QJS53" s="429"/>
      <c r="QJT53" s="429"/>
      <c r="QJU53" s="429"/>
      <c r="QJV53" s="429"/>
      <c r="QJW53" s="429"/>
      <c r="QJX53" s="429"/>
      <c r="QJY53" s="429"/>
      <c r="QJZ53" s="429"/>
      <c r="QKA53" s="429"/>
      <c r="QKB53" s="429"/>
      <c r="QKC53" s="429"/>
      <c r="QKD53" s="429"/>
      <c r="QKE53" s="429"/>
      <c r="QKF53" s="429"/>
      <c r="QKG53" s="429"/>
      <c r="QKH53" s="429"/>
      <c r="QKI53" s="429"/>
      <c r="QKJ53" s="429"/>
      <c r="QKK53" s="429"/>
      <c r="QKL53" s="429"/>
      <c r="QKM53" s="429"/>
      <c r="QKN53" s="429"/>
      <c r="QKO53" s="429"/>
      <c r="QKP53" s="429"/>
      <c r="QKQ53" s="429"/>
      <c r="QKR53" s="429"/>
      <c r="QKS53" s="429"/>
      <c r="QKT53" s="429"/>
      <c r="QKU53" s="429"/>
      <c r="QKV53" s="429"/>
      <c r="QKW53" s="429"/>
      <c r="QKX53" s="429"/>
      <c r="QKY53" s="429"/>
      <c r="QKZ53" s="429"/>
      <c r="QLA53" s="429"/>
      <c r="QLB53" s="429"/>
      <c r="QLC53" s="429"/>
      <c r="QLD53" s="429"/>
      <c r="QLE53" s="429"/>
      <c r="QLF53" s="429"/>
      <c r="QLG53" s="429"/>
      <c r="QLH53" s="429"/>
      <c r="QLI53" s="429"/>
      <c r="QLJ53" s="429"/>
      <c r="QLK53" s="429"/>
      <c r="QLL53" s="429"/>
      <c r="QLM53" s="429"/>
      <c r="QLN53" s="429"/>
      <c r="QLO53" s="429"/>
      <c r="QLP53" s="429"/>
      <c r="QLQ53" s="429"/>
      <c r="QLR53" s="429"/>
      <c r="QLS53" s="429"/>
      <c r="QLT53" s="429"/>
      <c r="QLU53" s="429"/>
      <c r="QLV53" s="429"/>
      <c r="QLW53" s="429"/>
      <c r="QLX53" s="429"/>
      <c r="QLY53" s="429"/>
      <c r="QLZ53" s="429"/>
      <c r="QMA53" s="429"/>
      <c r="QMB53" s="429"/>
      <c r="QMC53" s="429"/>
      <c r="QMD53" s="429"/>
      <c r="QME53" s="429"/>
      <c r="QMF53" s="429"/>
      <c r="QMG53" s="429"/>
      <c r="QMH53" s="429"/>
      <c r="QMI53" s="429"/>
      <c r="QMJ53" s="429"/>
      <c r="QMK53" s="429"/>
      <c r="QML53" s="429"/>
      <c r="QMM53" s="429"/>
      <c r="QMN53" s="429"/>
      <c r="QMO53" s="429"/>
      <c r="QMP53" s="429"/>
      <c r="QMQ53" s="429"/>
      <c r="QMR53" s="429"/>
      <c r="QMS53" s="429"/>
      <c r="QMT53" s="429"/>
      <c r="QMU53" s="429"/>
      <c r="QMV53" s="429"/>
      <c r="QMW53" s="429"/>
      <c r="QMX53" s="429"/>
      <c r="QMY53" s="429"/>
      <c r="QMZ53" s="429"/>
      <c r="QNA53" s="429"/>
      <c r="QNB53" s="429"/>
      <c r="QNC53" s="429"/>
      <c r="QND53" s="429"/>
      <c r="QNE53" s="429"/>
      <c r="QNF53" s="429"/>
      <c r="QNG53" s="429"/>
      <c r="QNH53" s="429"/>
      <c r="QNI53" s="429"/>
      <c r="QNJ53" s="429"/>
      <c r="QNK53" s="429"/>
      <c r="QNL53" s="429"/>
      <c r="QNM53" s="429"/>
      <c r="QNN53" s="429"/>
      <c r="QNO53" s="429"/>
      <c r="QNP53" s="429"/>
      <c r="QNQ53" s="429"/>
      <c r="QNR53" s="429"/>
      <c r="QNS53" s="429"/>
      <c r="QNT53" s="429"/>
      <c r="QNU53" s="429"/>
      <c r="QNV53" s="429"/>
      <c r="QNW53" s="429"/>
      <c r="QNX53" s="429"/>
      <c r="QNY53" s="429"/>
      <c r="QNZ53" s="429"/>
      <c r="QOA53" s="429"/>
      <c r="QOB53" s="429"/>
      <c r="QOC53" s="429"/>
      <c r="QOD53" s="429"/>
      <c r="QOE53" s="429"/>
      <c r="QOF53" s="429"/>
      <c r="QOG53" s="429"/>
      <c r="QOH53" s="429"/>
      <c r="QOI53" s="429"/>
      <c r="QOJ53" s="429"/>
      <c r="QOK53" s="429"/>
      <c r="QOL53" s="429"/>
      <c r="QOM53" s="429"/>
      <c r="QON53" s="429"/>
      <c r="QOO53" s="429"/>
      <c r="QOP53" s="429"/>
      <c r="QOQ53" s="429"/>
      <c r="QOR53" s="429"/>
      <c r="QOS53" s="429"/>
      <c r="QOT53" s="429"/>
      <c r="QOU53" s="429"/>
      <c r="QOV53" s="429"/>
      <c r="QOW53" s="429"/>
      <c r="QOX53" s="429"/>
      <c r="QOY53" s="429"/>
      <c r="QOZ53" s="429"/>
      <c r="QPA53" s="429"/>
      <c r="QPB53" s="429"/>
      <c r="QPC53" s="429"/>
      <c r="QPD53" s="429"/>
      <c r="QPE53" s="429"/>
      <c r="QPF53" s="429"/>
      <c r="QPG53" s="429"/>
      <c r="QPH53" s="429"/>
      <c r="QPI53" s="429"/>
      <c r="QPJ53" s="429"/>
      <c r="QPK53" s="429"/>
      <c r="QPL53" s="429"/>
      <c r="QPM53" s="429"/>
      <c r="QPN53" s="429"/>
      <c r="QPO53" s="429"/>
      <c r="QPP53" s="429"/>
      <c r="QPQ53" s="429"/>
      <c r="QPR53" s="429"/>
      <c r="QPS53" s="429"/>
      <c r="QPT53" s="429"/>
      <c r="QPU53" s="429"/>
      <c r="QPV53" s="429"/>
      <c r="QPW53" s="429"/>
      <c r="QPX53" s="429"/>
      <c r="QPY53" s="429"/>
      <c r="QPZ53" s="429"/>
      <c r="QQA53" s="429"/>
      <c r="QQB53" s="429"/>
      <c r="QQC53" s="429"/>
      <c r="QQD53" s="429"/>
      <c r="QQE53" s="429"/>
      <c r="QQF53" s="429"/>
      <c r="QQG53" s="429"/>
      <c r="QQH53" s="429"/>
      <c r="QQI53" s="429"/>
      <c r="QQJ53" s="429"/>
      <c r="QQK53" s="429"/>
      <c r="QQL53" s="429"/>
      <c r="QQM53" s="429"/>
      <c r="QQN53" s="429"/>
      <c r="QQO53" s="429"/>
      <c r="QQP53" s="429"/>
      <c r="QQQ53" s="429"/>
      <c r="QQR53" s="429"/>
      <c r="QQS53" s="429"/>
      <c r="QQT53" s="429"/>
      <c r="QQU53" s="429"/>
      <c r="QQV53" s="429"/>
      <c r="QQW53" s="429"/>
      <c r="QQX53" s="429"/>
      <c r="QQY53" s="429"/>
      <c r="QQZ53" s="429"/>
      <c r="QRA53" s="429"/>
      <c r="QRB53" s="429"/>
      <c r="QRC53" s="429"/>
      <c r="QRD53" s="429"/>
      <c r="QRE53" s="429"/>
      <c r="QRF53" s="429"/>
      <c r="QRG53" s="429"/>
      <c r="QRH53" s="429"/>
      <c r="QRI53" s="429"/>
      <c r="QRJ53" s="429"/>
      <c r="QRK53" s="429"/>
      <c r="QRL53" s="429"/>
      <c r="QRM53" s="429"/>
      <c r="QRN53" s="429"/>
      <c r="QRO53" s="429"/>
      <c r="QRP53" s="429"/>
      <c r="QRQ53" s="429"/>
      <c r="QRR53" s="429"/>
      <c r="QRS53" s="429"/>
      <c r="QRT53" s="429"/>
      <c r="QRU53" s="429"/>
      <c r="QRV53" s="429"/>
      <c r="QRW53" s="429"/>
      <c r="QRX53" s="429"/>
      <c r="QRY53" s="429"/>
      <c r="QRZ53" s="429"/>
      <c r="QSA53" s="429"/>
      <c r="QSB53" s="429"/>
      <c r="QSC53" s="429"/>
      <c r="QSD53" s="429"/>
      <c r="QSE53" s="429"/>
      <c r="QSF53" s="429"/>
      <c r="QSG53" s="429"/>
      <c r="QSH53" s="429"/>
      <c r="QSI53" s="429"/>
      <c r="QSJ53" s="429"/>
      <c r="QSK53" s="429"/>
      <c r="QSL53" s="429"/>
      <c r="QSM53" s="429"/>
      <c r="QSN53" s="429"/>
      <c r="QSO53" s="429"/>
      <c r="QSP53" s="429"/>
      <c r="QSQ53" s="429"/>
      <c r="QSR53" s="429"/>
      <c r="QSS53" s="429"/>
      <c r="QST53" s="429"/>
      <c r="QSU53" s="429"/>
      <c r="QSV53" s="429"/>
      <c r="QSW53" s="429"/>
      <c r="QSX53" s="429"/>
      <c r="QSY53" s="429"/>
      <c r="QSZ53" s="429"/>
      <c r="QTA53" s="429"/>
      <c r="QTB53" s="429"/>
      <c r="QTC53" s="429"/>
      <c r="QTD53" s="429"/>
      <c r="QTE53" s="429"/>
      <c r="QTF53" s="429"/>
      <c r="QTG53" s="429"/>
      <c r="QTH53" s="429"/>
      <c r="QTI53" s="429"/>
      <c r="QTJ53" s="429"/>
      <c r="QTK53" s="429"/>
      <c r="QTL53" s="429"/>
      <c r="QTM53" s="429"/>
      <c r="QTN53" s="429"/>
      <c r="QTO53" s="429"/>
      <c r="QTP53" s="429"/>
      <c r="QTQ53" s="429"/>
      <c r="QTR53" s="429"/>
      <c r="QTS53" s="429"/>
      <c r="QTT53" s="429"/>
      <c r="QTU53" s="429"/>
      <c r="QTV53" s="429"/>
      <c r="QTW53" s="429"/>
      <c r="QTX53" s="429"/>
      <c r="QTY53" s="429"/>
      <c r="QTZ53" s="429"/>
      <c r="QUA53" s="429"/>
      <c r="QUB53" s="429"/>
      <c r="QUC53" s="429"/>
      <c r="QUD53" s="429"/>
      <c r="QUE53" s="429"/>
      <c r="QUF53" s="429"/>
      <c r="QUG53" s="429"/>
      <c r="QUH53" s="429"/>
      <c r="QUI53" s="429"/>
      <c r="QUJ53" s="429"/>
      <c r="QUK53" s="429"/>
      <c r="QUL53" s="429"/>
      <c r="QUM53" s="429"/>
      <c r="QUN53" s="429"/>
      <c r="QUO53" s="429"/>
      <c r="QUP53" s="429"/>
      <c r="QUQ53" s="429"/>
      <c r="QUR53" s="429"/>
      <c r="QUS53" s="429"/>
      <c r="QUT53" s="429"/>
      <c r="QUU53" s="429"/>
      <c r="QUV53" s="429"/>
      <c r="QUW53" s="429"/>
      <c r="QUX53" s="429"/>
      <c r="QUY53" s="429"/>
      <c r="QUZ53" s="429"/>
      <c r="QVA53" s="429"/>
      <c r="QVB53" s="429"/>
      <c r="QVC53" s="429"/>
      <c r="QVD53" s="429"/>
      <c r="QVE53" s="429"/>
      <c r="QVF53" s="429"/>
      <c r="QVG53" s="429"/>
      <c r="QVH53" s="429"/>
      <c r="QVI53" s="429"/>
      <c r="QVJ53" s="429"/>
      <c r="QVK53" s="429"/>
      <c r="QVL53" s="429"/>
      <c r="QVM53" s="429"/>
      <c r="QVN53" s="429"/>
      <c r="QVO53" s="429"/>
      <c r="QVP53" s="429"/>
      <c r="QVQ53" s="429"/>
      <c r="QVR53" s="429"/>
      <c r="QVS53" s="429"/>
      <c r="QVT53" s="429"/>
      <c r="QVU53" s="429"/>
      <c r="QVV53" s="429"/>
      <c r="QVW53" s="429"/>
      <c r="QVX53" s="429"/>
      <c r="QVY53" s="429"/>
      <c r="QVZ53" s="429"/>
      <c r="QWA53" s="429"/>
      <c r="QWB53" s="429"/>
      <c r="QWC53" s="429"/>
      <c r="QWD53" s="429"/>
      <c r="QWE53" s="429"/>
      <c r="QWF53" s="429"/>
      <c r="QWG53" s="429"/>
      <c r="QWH53" s="429"/>
      <c r="QWI53" s="429"/>
      <c r="QWJ53" s="429"/>
      <c r="QWK53" s="429"/>
      <c r="QWL53" s="429"/>
      <c r="QWM53" s="429"/>
      <c r="QWN53" s="429"/>
      <c r="QWO53" s="429"/>
      <c r="QWP53" s="429"/>
      <c r="QWQ53" s="429"/>
      <c r="QWR53" s="429"/>
      <c r="QWS53" s="429"/>
      <c r="QWT53" s="429"/>
      <c r="QWU53" s="429"/>
      <c r="QWV53" s="429"/>
      <c r="QWW53" s="429"/>
      <c r="QWX53" s="429"/>
      <c r="QWY53" s="429"/>
      <c r="QWZ53" s="429"/>
      <c r="QXA53" s="429"/>
      <c r="QXB53" s="429"/>
      <c r="QXC53" s="429"/>
      <c r="QXD53" s="429"/>
      <c r="QXE53" s="429"/>
      <c r="QXF53" s="429"/>
      <c r="QXG53" s="429"/>
      <c r="QXH53" s="429"/>
      <c r="QXI53" s="429"/>
      <c r="QXJ53" s="429"/>
      <c r="QXK53" s="429"/>
      <c r="QXL53" s="429"/>
      <c r="QXM53" s="429"/>
      <c r="QXN53" s="429"/>
      <c r="QXO53" s="429"/>
      <c r="QXP53" s="429"/>
      <c r="QXQ53" s="429"/>
      <c r="QXR53" s="429"/>
      <c r="QXS53" s="429"/>
      <c r="QXT53" s="429"/>
      <c r="QXU53" s="429"/>
      <c r="QXV53" s="429"/>
      <c r="QXW53" s="429"/>
      <c r="QXX53" s="429"/>
      <c r="QXY53" s="429"/>
      <c r="QXZ53" s="429"/>
      <c r="QYA53" s="429"/>
      <c r="QYB53" s="429"/>
      <c r="QYC53" s="429"/>
      <c r="QYD53" s="429"/>
      <c r="QYE53" s="429"/>
      <c r="QYF53" s="429"/>
      <c r="QYG53" s="429"/>
      <c r="QYH53" s="429"/>
      <c r="QYI53" s="429"/>
      <c r="QYJ53" s="429"/>
      <c r="QYK53" s="429"/>
      <c r="QYL53" s="429"/>
      <c r="QYM53" s="429"/>
      <c r="QYN53" s="429"/>
      <c r="QYO53" s="429"/>
      <c r="QYP53" s="429"/>
      <c r="QYQ53" s="429"/>
      <c r="QYR53" s="429"/>
      <c r="QYS53" s="429"/>
      <c r="QYT53" s="429"/>
      <c r="QYU53" s="429"/>
      <c r="QYV53" s="429"/>
      <c r="QYW53" s="429"/>
      <c r="QYX53" s="429"/>
      <c r="QYY53" s="429"/>
      <c r="QYZ53" s="429"/>
      <c r="QZA53" s="429"/>
      <c r="QZB53" s="429"/>
      <c r="QZC53" s="429"/>
      <c r="QZD53" s="429"/>
      <c r="QZE53" s="429"/>
      <c r="QZF53" s="429"/>
      <c r="QZG53" s="429"/>
      <c r="QZH53" s="429"/>
      <c r="QZI53" s="429"/>
      <c r="QZJ53" s="429"/>
      <c r="QZK53" s="429"/>
      <c r="QZL53" s="429"/>
      <c r="QZM53" s="429"/>
      <c r="QZN53" s="429"/>
      <c r="QZO53" s="429"/>
      <c r="QZP53" s="429"/>
      <c r="QZQ53" s="429"/>
      <c r="QZR53" s="429"/>
      <c r="QZS53" s="429"/>
      <c r="QZT53" s="429"/>
      <c r="QZU53" s="429"/>
      <c r="QZV53" s="429"/>
      <c r="QZW53" s="429"/>
      <c r="QZX53" s="429"/>
      <c r="QZY53" s="429"/>
      <c r="QZZ53" s="429"/>
      <c r="RAA53" s="429"/>
      <c r="RAB53" s="429"/>
      <c r="RAC53" s="429"/>
      <c r="RAD53" s="429"/>
      <c r="RAE53" s="429"/>
      <c r="RAF53" s="429"/>
      <c r="RAG53" s="429"/>
      <c r="RAH53" s="429"/>
      <c r="RAI53" s="429"/>
      <c r="RAJ53" s="429"/>
      <c r="RAK53" s="429"/>
      <c r="RAL53" s="429"/>
      <c r="RAM53" s="429"/>
      <c r="RAN53" s="429"/>
      <c r="RAO53" s="429"/>
      <c r="RAP53" s="429"/>
      <c r="RAQ53" s="429"/>
      <c r="RAR53" s="429"/>
      <c r="RAS53" s="429"/>
      <c r="RAT53" s="429"/>
      <c r="RAU53" s="429"/>
      <c r="RAV53" s="429"/>
      <c r="RAW53" s="429"/>
      <c r="RAX53" s="429"/>
      <c r="RAY53" s="429"/>
      <c r="RAZ53" s="429"/>
      <c r="RBA53" s="429"/>
      <c r="RBB53" s="429"/>
      <c r="RBC53" s="429"/>
      <c r="RBD53" s="429"/>
      <c r="RBE53" s="429"/>
      <c r="RBF53" s="429"/>
      <c r="RBG53" s="429"/>
      <c r="RBH53" s="429"/>
      <c r="RBI53" s="429"/>
      <c r="RBJ53" s="429"/>
      <c r="RBK53" s="429"/>
      <c r="RBL53" s="429"/>
      <c r="RBM53" s="429"/>
      <c r="RBN53" s="429"/>
      <c r="RBO53" s="429"/>
      <c r="RBP53" s="429"/>
      <c r="RBQ53" s="429"/>
      <c r="RBR53" s="429"/>
      <c r="RBS53" s="429"/>
      <c r="RBT53" s="429"/>
      <c r="RBU53" s="429"/>
      <c r="RBV53" s="429"/>
      <c r="RBW53" s="429"/>
      <c r="RBX53" s="429"/>
      <c r="RBY53" s="429"/>
      <c r="RBZ53" s="429"/>
      <c r="RCA53" s="429"/>
      <c r="RCB53" s="429"/>
      <c r="RCC53" s="429"/>
      <c r="RCD53" s="429"/>
      <c r="RCE53" s="429"/>
      <c r="RCF53" s="429"/>
      <c r="RCG53" s="429"/>
      <c r="RCH53" s="429"/>
      <c r="RCI53" s="429"/>
      <c r="RCJ53" s="429"/>
      <c r="RCK53" s="429"/>
      <c r="RCL53" s="429"/>
      <c r="RCM53" s="429"/>
      <c r="RCN53" s="429"/>
      <c r="RCO53" s="429"/>
      <c r="RCP53" s="429"/>
      <c r="RCQ53" s="429"/>
      <c r="RCR53" s="429"/>
      <c r="RCS53" s="429"/>
      <c r="RCT53" s="429"/>
      <c r="RCU53" s="429"/>
      <c r="RCV53" s="429"/>
      <c r="RCW53" s="429"/>
      <c r="RCX53" s="429"/>
      <c r="RCY53" s="429"/>
      <c r="RCZ53" s="429"/>
      <c r="RDA53" s="429"/>
      <c r="RDB53" s="429"/>
      <c r="RDC53" s="429"/>
      <c r="RDD53" s="429"/>
      <c r="RDE53" s="429"/>
      <c r="RDF53" s="429"/>
      <c r="RDG53" s="429"/>
      <c r="RDH53" s="429"/>
      <c r="RDI53" s="429"/>
      <c r="RDJ53" s="429"/>
      <c r="RDK53" s="429"/>
      <c r="RDL53" s="429"/>
      <c r="RDM53" s="429"/>
      <c r="RDN53" s="429"/>
      <c r="RDO53" s="429"/>
      <c r="RDP53" s="429"/>
      <c r="RDQ53" s="429"/>
      <c r="RDR53" s="429"/>
      <c r="RDS53" s="429"/>
      <c r="RDT53" s="429"/>
      <c r="RDU53" s="429"/>
      <c r="RDV53" s="429"/>
      <c r="RDW53" s="429"/>
      <c r="RDX53" s="429"/>
      <c r="RDY53" s="429"/>
      <c r="RDZ53" s="429"/>
      <c r="REA53" s="429"/>
      <c r="REB53" s="429"/>
      <c r="REC53" s="429"/>
      <c r="RED53" s="429"/>
      <c r="REE53" s="429"/>
      <c r="REF53" s="429"/>
      <c r="REG53" s="429"/>
      <c r="REH53" s="429"/>
      <c r="REI53" s="429"/>
      <c r="REJ53" s="429"/>
      <c r="REK53" s="429"/>
      <c r="REL53" s="429"/>
      <c r="REM53" s="429"/>
      <c r="REN53" s="429"/>
      <c r="REO53" s="429"/>
      <c r="REP53" s="429"/>
      <c r="REQ53" s="429"/>
      <c r="RER53" s="429"/>
      <c r="RES53" s="429"/>
      <c r="RET53" s="429"/>
      <c r="REU53" s="429"/>
      <c r="REV53" s="429"/>
      <c r="REW53" s="429"/>
      <c r="REX53" s="429"/>
      <c r="REY53" s="429"/>
      <c r="REZ53" s="429"/>
      <c r="RFA53" s="429"/>
      <c r="RFB53" s="429"/>
      <c r="RFC53" s="429"/>
      <c r="RFD53" s="429"/>
      <c r="RFE53" s="429"/>
      <c r="RFF53" s="429"/>
      <c r="RFG53" s="429"/>
      <c r="RFH53" s="429"/>
      <c r="RFI53" s="429"/>
      <c r="RFJ53" s="429"/>
      <c r="RFK53" s="429"/>
      <c r="RFL53" s="429"/>
      <c r="RFM53" s="429"/>
      <c r="RFN53" s="429"/>
      <c r="RFO53" s="429"/>
      <c r="RFP53" s="429"/>
      <c r="RFQ53" s="429"/>
      <c r="RFR53" s="429"/>
      <c r="RFS53" s="429"/>
      <c r="RFT53" s="429"/>
      <c r="RFU53" s="429"/>
      <c r="RFV53" s="429"/>
      <c r="RFW53" s="429"/>
      <c r="RFX53" s="429"/>
      <c r="RFY53" s="429"/>
      <c r="RFZ53" s="429"/>
      <c r="RGA53" s="429"/>
      <c r="RGB53" s="429"/>
      <c r="RGC53" s="429"/>
      <c r="RGD53" s="429"/>
      <c r="RGE53" s="429"/>
      <c r="RGF53" s="429"/>
      <c r="RGG53" s="429"/>
      <c r="RGH53" s="429"/>
      <c r="RGI53" s="429"/>
      <c r="RGJ53" s="429"/>
      <c r="RGK53" s="429"/>
      <c r="RGL53" s="429"/>
      <c r="RGM53" s="429"/>
      <c r="RGN53" s="429"/>
      <c r="RGO53" s="429"/>
      <c r="RGP53" s="429"/>
      <c r="RGQ53" s="429"/>
      <c r="RGR53" s="429"/>
      <c r="RGS53" s="429"/>
      <c r="RGT53" s="429"/>
      <c r="RGU53" s="429"/>
      <c r="RGV53" s="429"/>
      <c r="RGW53" s="429"/>
      <c r="RGX53" s="429"/>
      <c r="RGY53" s="429"/>
      <c r="RGZ53" s="429"/>
      <c r="RHA53" s="429"/>
      <c r="RHB53" s="429"/>
      <c r="RHC53" s="429"/>
      <c r="RHD53" s="429"/>
      <c r="RHE53" s="429"/>
      <c r="RHF53" s="429"/>
      <c r="RHG53" s="429"/>
      <c r="RHH53" s="429"/>
      <c r="RHI53" s="429"/>
      <c r="RHJ53" s="429"/>
      <c r="RHK53" s="429"/>
      <c r="RHL53" s="429"/>
      <c r="RHM53" s="429"/>
      <c r="RHN53" s="429"/>
      <c r="RHO53" s="429"/>
      <c r="RHP53" s="429"/>
      <c r="RHQ53" s="429"/>
      <c r="RHR53" s="429"/>
      <c r="RHS53" s="429"/>
      <c r="RHT53" s="429"/>
      <c r="RHU53" s="429"/>
      <c r="RHV53" s="429"/>
      <c r="RHW53" s="429"/>
      <c r="RHX53" s="429"/>
      <c r="RHY53" s="429"/>
      <c r="RHZ53" s="429"/>
      <c r="RIA53" s="429"/>
      <c r="RIB53" s="429"/>
      <c r="RIC53" s="429"/>
      <c r="RID53" s="429"/>
      <c r="RIE53" s="429"/>
      <c r="RIF53" s="429"/>
      <c r="RIG53" s="429"/>
      <c r="RIH53" s="429"/>
      <c r="RII53" s="429"/>
      <c r="RIJ53" s="429"/>
      <c r="RIK53" s="429"/>
      <c r="RIL53" s="429"/>
      <c r="RIM53" s="429"/>
      <c r="RIN53" s="429"/>
      <c r="RIO53" s="429"/>
      <c r="RIP53" s="429"/>
      <c r="RIQ53" s="429"/>
      <c r="RIR53" s="429"/>
      <c r="RIS53" s="429"/>
      <c r="RIT53" s="429"/>
      <c r="RIU53" s="429"/>
      <c r="RIV53" s="429"/>
      <c r="RIW53" s="429"/>
      <c r="RIX53" s="429"/>
      <c r="RIY53" s="429"/>
      <c r="RIZ53" s="429"/>
      <c r="RJA53" s="429"/>
      <c r="RJB53" s="429"/>
      <c r="RJC53" s="429"/>
      <c r="RJD53" s="429"/>
      <c r="RJE53" s="429"/>
      <c r="RJF53" s="429"/>
      <c r="RJG53" s="429"/>
      <c r="RJH53" s="429"/>
      <c r="RJI53" s="429"/>
      <c r="RJJ53" s="429"/>
      <c r="RJK53" s="429"/>
      <c r="RJL53" s="429"/>
      <c r="RJM53" s="429"/>
      <c r="RJN53" s="429"/>
      <c r="RJO53" s="429"/>
      <c r="RJP53" s="429"/>
      <c r="RJQ53" s="429"/>
      <c r="RJR53" s="429"/>
      <c r="RJS53" s="429"/>
      <c r="RJT53" s="429"/>
      <c r="RJU53" s="429"/>
      <c r="RJV53" s="429"/>
      <c r="RJW53" s="429"/>
      <c r="RJX53" s="429"/>
      <c r="RJY53" s="429"/>
      <c r="RJZ53" s="429"/>
      <c r="RKA53" s="429"/>
      <c r="RKB53" s="429"/>
      <c r="RKC53" s="429"/>
      <c r="RKD53" s="429"/>
      <c r="RKE53" s="429"/>
      <c r="RKF53" s="429"/>
      <c r="RKG53" s="429"/>
      <c r="RKH53" s="429"/>
      <c r="RKI53" s="429"/>
      <c r="RKJ53" s="429"/>
      <c r="RKK53" s="429"/>
      <c r="RKL53" s="429"/>
      <c r="RKM53" s="429"/>
      <c r="RKN53" s="429"/>
      <c r="RKO53" s="429"/>
      <c r="RKP53" s="429"/>
      <c r="RKQ53" s="429"/>
      <c r="RKR53" s="429"/>
      <c r="RKS53" s="429"/>
      <c r="RKT53" s="429"/>
      <c r="RKU53" s="429"/>
      <c r="RKV53" s="429"/>
      <c r="RKW53" s="429"/>
      <c r="RKX53" s="429"/>
      <c r="RKY53" s="429"/>
      <c r="RKZ53" s="429"/>
      <c r="RLA53" s="429"/>
      <c r="RLB53" s="429"/>
      <c r="RLC53" s="429"/>
      <c r="RLD53" s="429"/>
      <c r="RLE53" s="429"/>
      <c r="RLF53" s="429"/>
      <c r="RLG53" s="429"/>
      <c r="RLH53" s="429"/>
      <c r="RLI53" s="429"/>
      <c r="RLJ53" s="429"/>
      <c r="RLK53" s="429"/>
      <c r="RLL53" s="429"/>
      <c r="RLM53" s="429"/>
      <c r="RLN53" s="429"/>
      <c r="RLO53" s="429"/>
      <c r="RLP53" s="429"/>
      <c r="RLQ53" s="429"/>
      <c r="RLR53" s="429"/>
      <c r="RLS53" s="429"/>
      <c r="RLT53" s="429"/>
      <c r="RLU53" s="429"/>
      <c r="RLV53" s="429"/>
      <c r="RLW53" s="429"/>
      <c r="RLX53" s="429"/>
      <c r="RLY53" s="429"/>
      <c r="RLZ53" s="429"/>
      <c r="RMA53" s="429"/>
      <c r="RMB53" s="429"/>
      <c r="RMC53" s="429"/>
      <c r="RMD53" s="429"/>
      <c r="RME53" s="429"/>
      <c r="RMF53" s="429"/>
      <c r="RMG53" s="429"/>
      <c r="RMH53" s="429"/>
      <c r="RMI53" s="429"/>
      <c r="RMJ53" s="429"/>
      <c r="RMK53" s="429"/>
      <c r="RML53" s="429"/>
      <c r="RMM53" s="429"/>
      <c r="RMN53" s="429"/>
      <c r="RMO53" s="429"/>
      <c r="RMP53" s="429"/>
      <c r="RMQ53" s="429"/>
      <c r="RMR53" s="429"/>
      <c r="RMS53" s="429"/>
      <c r="RMT53" s="429"/>
      <c r="RMU53" s="429"/>
      <c r="RMV53" s="429"/>
      <c r="RMW53" s="429"/>
      <c r="RMX53" s="429"/>
      <c r="RMY53" s="429"/>
      <c r="RMZ53" s="429"/>
      <c r="RNA53" s="429"/>
      <c r="RNB53" s="429"/>
      <c r="RNC53" s="429"/>
      <c r="RND53" s="429"/>
      <c r="RNE53" s="429"/>
      <c r="RNF53" s="429"/>
      <c r="RNG53" s="429"/>
      <c r="RNH53" s="429"/>
      <c r="RNI53" s="429"/>
      <c r="RNJ53" s="429"/>
      <c r="RNK53" s="429"/>
      <c r="RNL53" s="429"/>
      <c r="RNM53" s="429"/>
      <c r="RNN53" s="429"/>
      <c r="RNO53" s="429"/>
      <c r="RNP53" s="429"/>
      <c r="RNQ53" s="429"/>
      <c r="RNR53" s="429"/>
      <c r="RNS53" s="429"/>
      <c r="RNT53" s="429"/>
      <c r="RNU53" s="429"/>
      <c r="RNV53" s="429"/>
      <c r="RNW53" s="429"/>
      <c r="RNX53" s="429"/>
      <c r="RNY53" s="429"/>
      <c r="RNZ53" s="429"/>
      <c r="ROA53" s="429"/>
      <c r="ROB53" s="429"/>
      <c r="ROC53" s="429"/>
      <c r="ROD53" s="429"/>
      <c r="ROE53" s="429"/>
      <c r="ROF53" s="429"/>
      <c r="ROG53" s="429"/>
      <c r="ROH53" s="429"/>
      <c r="ROI53" s="429"/>
      <c r="ROJ53" s="429"/>
      <c r="ROK53" s="429"/>
      <c r="ROL53" s="429"/>
      <c r="ROM53" s="429"/>
      <c r="RON53" s="429"/>
      <c r="ROO53" s="429"/>
      <c r="ROP53" s="429"/>
      <c r="ROQ53" s="429"/>
      <c r="ROR53" s="429"/>
      <c r="ROS53" s="429"/>
      <c r="ROT53" s="429"/>
      <c r="ROU53" s="429"/>
      <c r="ROV53" s="429"/>
      <c r="ROW53" s="429"/>
      <c r="ROX53" s="429"/>
      <c r="ROY53" s="429"/>
      <c r="ROZ53" s="429"/>
      <c r="RPA53" s="429"/>
      <c r="RPB53" s="429"/>
      <c r="RPC53" s="429"/>
      <c r="RPD53" s="429"/>
      <c r="RPE53" s="429"/>
      <c r="RPF53" s="429"/>
      <c r="RPG53" s="429"/>
      <c r="RPH53" s="429"/>
      <c r="RPI53" s="429"/>
      <c r="RPJ53" s="429"/>
      <c r="RPK53" s="429"/>
      <c r="RPL53" s="429"/>
      <c r="RPM53" s="429"/>
      <c r="RPN53" s="429"/>
      <c r="RPO53" s="429"/>
      <c r="RPP53" s="429"/>
      <c r="RPQ53" s="429"/>
      <c r="RPR53" s="429"/>
      <c r="RPS53" s="429"/>
      <c r="RPT53" s="429"/>
      <c r="RPU53" s="429"/>
      <c r="RPV53" s="429"/>
      <c r="RPW53" s="429"/>
      <c r="RPX53" s="429"/>
      <c r="RPY53" s="429"/>
      <c r="RPZ53" s="429"/>
      <c r="RQA53" s="429"/>
      <c r="RQB53" s="429"/>
      <c r="RQC53" s="429"/>
      <c r="RQD53" s="429"/>
      <c r="RQE53" s="429"/>
      <c r="RQF53" s="429"/>
      <c r="RQG53" s="429"/>
      <c r="RQH53" s="429"/>
      <c r="RQI53" s="429"/>
      <c r="RQJ53" s="429"/>
      <c r="RQK53" s="429"/>
      <c r="RQL53" s="429"/>
      <c r="RQM53" s="429"/>
      <c r="RQN53" s="429"/>
      <c r="RQO53" s="429"/>
      <c r="RQP53" s="429"/>
      <c r="RQQ53" s="429"/>
      <c r="RQR53" s="429"/>
      <c r="RQS53" s="429"/>
      <c r="RQT53" s="429"/>
      <c r="RQU53" s="429"/>
      <c r="RQV53" s="429"/>
      <c r="RQW53" s="429"/>
      <c r="RQX53" s="429"/>
      <c r="RQY53" s="429"/>
      <c r="RQZ53" s="429"/>
      <c r="RRA53" s="429"/>
      <c r="RRB53" s="429"/>
      <c r="RRC53" s="429"/>
      <c r="RRD53" s="429"/>
      <c r="RRE53" s="429"/>
      <c r="RRF53" s="429"/>
      <c r="RRG53" s="429"/>
      <c r="RRH53" s="429"/>
      <c r="RRI53" s="429"/>
      <c r="RRJ53" s="429"/>
      <c r="RRK53" s="429"/>
      <c r="RRL53" s="429"/>
      <c r="RRM53" s="429"/>
      <c r="RRN53" s="429"/>
      <c r="RRO53" s="429"/>
      <c r="RRP53" s="429"/>
      <c r="RRQ53" s="429"/>
      <c r="RRR53" s="429"/>
      <c r="RRS53" s="429"/>
      <c r="RRT53" s="429"/>
      <c r="RRU53" s="429"/>
      <c r="RRV53" s="429"/>
      <c r="RRW53" s="429"/>
      <c r="RRX53" s="429"/>
      <c r="RRY53" s="429"/>
      <c r="RRZ53" s="429"/>
      <c r="RSA53" s="429"/>
      <c r="RSB53" s="429"/>
      <c r="RSC53" s="429"/>
      <c r="RSD53" s="429"/>
      <c r="RSE53" s="429"/>
      <c r="RSF53" s="429"/>
      <c r="RSG53" s="429"/>
      <c r="RSH53" s="429"/>
      <c r="RSI53" s="429"/>
      <c r="RSJ53" s="429"/>
      <c r="RSK53" s="429"/>
      <c r="RSL53" s="429"/>
      <c r="RSM53" s="429"/>
      <c r="RSN53" s="429"/>
      <c r="RSO53" s="429"/>
      <c r="RSP53" s="429"/>
      <c r="RSQ53" s="429"/>
      <c r="RSR53" s="429"/>
      <c r="RSS53" s="429"/>
      <c r="RST53" s="429"/>
      <c r="RSU53" s="429"/>
      <c r="RSV53" s="429"/>
      <c r="RSW53" s="429"/>
      <c r="RSX53" s="429"/>
      <c r="RSY53" s="429"/>
      <c r="RSZ53" s="429"/>
      <c r="RTA53" s="429"/>
      <c r="RTB53" s="429"/>
      <c r="RTC53" s="429"/>
      <c r="RTD53" s="429"/>
      <c r="RTE53" s="429"/>
      <c r="RTF53" s="429"/>
      <c r="RTG53" s="429"/>
      <c r="RTH53" s="429"/>
      <c r="RTI53" s="429"/>
      <c r="RTJ53" s="429"/>
      <c r="RTK53" s="429"/>
      <c r="RTL53" s="429"/>
      <c r="RTM53" s="429"/>
      <c r="RTN53" s="429"/>
      <c r="RTO53" s="429"/>
      <c r="RTP53" s="429"/>
      <c r="RTQ53" s="429"/>
      <c r="RTR53" s="429"/>
      <c r="RTS53" s="429"/>
      <c r="RTT53" s="429"/>
      <c r="RTU53" s="429"/>
      <c r="RTV53" s="429"/>
      <c r="RTW53" s="429"/>
      <c r="RTX53" s="429"/>
      <c r="RTY53" s="429"/>
      <c r="RTZ53" s="429"/>
      <c r="RUA53" s="429"/>
      <c r="RUB53" s="429"/>
      <c r="RUC53" s="429"/>
      <c r="RUD53" s="429"/>
      <c r="RUE53" s="429"/>
      <c r="RUF53" s="429"/>
      <c r="RUG53" s="429"/>
      <c r="RUH53" s="429"/>
      <c r="RUI53" s="429"/>
      <c r="RUJ53" s="429"/>
      <c r="RUK53" s="429"/>
      <c r="RUL53" s="429"/>
      <c r="RUM53" s="429"/>
      <c r="RUN53" s="429"/>
      <c r="RUO53" s="429"/>
      <c r="RUP53" s="429"/>
      <c r="RUQ53" s="429"/>
      <c r="RUR53" s="429"/>
      <c r="RUS53" s="429"/>
      <c r="RUT53" s="429"/>
      <c r="RUU53" s="429"/>
      <c r="RUV53" s="429"/>
      <c r="RUW53" s="429"/>
      <c r="RUX53" s="429"/>
      <c r="RUY53" s="429"/>
      <c r="RUZ53" s="429"/>
      <c r="RVA53" s="429"/>
      <c r="RVB53" s="429"/>
      <c r="RVC53" s="429"/>
      <c r="RVD53" s="429"/>
      <c r="RVE53" s="429"/>
      <c r="RVF53" s="429"/>
      <c r="RVG53" s="429"/>
      <c r="RVH53" s="429"/>
      <c r="RVI53" s="429"/>
      <c r="RVJ53" s="429"/>
      <c r="RVK53" s="429"/>
      <c r="RVL53" s="429"/>
      <c r="RVM53" s="429"/>
      <c r="RVN53" s="429"/>
      <c r="RVO53" s="429"/>
      <c r="RVP53" s="429"/>
      <c r="RVQ53" s="429"/>
      <c r="RVR53" s="429"/>
      <c r="RVS53" s="429"/>
      <c r="RVT53" s="429"/>
      <c r="RVU53" s="429"/>
      <c r="RVV53" s="429"/>
      <c r="RVW53" s="429"/>
      <c r="RVX53" s="429"/>
      <c r="RVY53" s="429"/>
      <c r="RVZ53" s="429"/>
      <c r="RWA53" s="429"/>
      <c r="RWB53" s="429"/>
      <c r="RWC53" s="429"/>
      <c r="RWD53" s="429"/>
      <c r="RWE53" s="429"/>
      <c r="RWF53" s="429"/>
      <c r="RWG53" s="429"/>
      <c r="RWH53" s="429"/>
      <c r="RWI53" s="429"/>
      <c r="RWJ53" s="429"/>
      <c r="RWK53" s="429"/>
      <c r="RWL53" s="429"/>
      <c r="RWM53" s="429"/>
      <c r="RWN53" s="429"/>
      <c r="RWO53" s="429"/>
      <c r="RWP53" s="429"/>
      <c r="RWQ53" s="429"/>
      <c r="RWR53" s="429"/>
      <c r="RWS53" s="429"/>
      <c r="RWT53" s="429"/>
      <c r="RWU53" s="429"/>
      <c r="RWV53" s="429"/>
      <c r="RWW53" s="429"/>
      <c r="RWX53" s="429"/>
      <c r="RWY53" s="429"/>
      <c r="RWZ53" s="429"/>
      <c r="RXA53" s="429"/>
      <c r="RXB53" s="429"/>
      <c r="RXC53" s="429"/>
      <c r="RXD53" s="429"/>
      <c r="RXE53" s="429"/>
      <c r="RXF53" s="429"/>
      <c r="RXG53" s="429"/>
      <c r="RXH53" s="429"/>
      <c r="RXI53" s="429"/>
      <c r="RXJ53" s="429"/>
      <c r="RXK53" s="429"/>
      <c r="RXL53" s="429"/>
      <c r="RXM53" s="429"/>
      <c r="RXN53" s="429"/>
      <c r="RXO53" s="429"/>
      <c r="RXP53" s="429"/>
      <c r="RXQ53" s="429"/>
      <c r="RXR53" s="429"/>
      <c r="RXS53" s="429"/>
      <c r="RXT53" s="429"/>
      <c r="RXU53" s="429"/>
      <c r="RXV53" s="429"/>
      <c r="RXW53" s="429"/>
      <c r="RXX53" s="429"/>
      <c r="RXY53" s="429"/>
      <c r="RXZ53" s="429"/>
      <c r="RYA53" s="429"/>
      <c r="RYB53" s="429"/>
      <c r="RYC53" s="429"/>
      <c r="RYD53" s="429"/>
      <c r="RYE53" s="429"/>
      <c r="RYF53" s="429"/>
      <c r="RYG53" s="429"/>
      <c r="RYH53" s="429"/>
      <c r="RYI53" s="429"/>
      <c r="RYJ53" s="429"/>
      <c r="RYK53" s="429"/>
      <c r="RYL53" s="429"/>
      <c r="RYM53" s="429"/>
      <c r="RYN53" s="429"/>
      <c r="RYO53" s="429"/>
      <c r="RYP53" s="429"/>
      <c r="RYQ53" s="429"/>
      <c r="RYR53" s="429"/>
      <c r="RYS53" s="429"/>
      <c r="RYT53" s="429"/>
      <c r="RYU53" s="429"/>
      <c r="RYV53" s="429"/>
      <c r="RYW53" s="429"/>
      <c r="RYX53" s="429"/>
      <c r="RYY53" s="429"/>
      <c r="RYZ53" s="429"/>
      <c r="RZA53" s="429"/>
      <c r="RZB53" s="429"/>
      <c r="RZC53" s="429"/>
      <c r="RZD53" s="429"/>
      <c r="RZE53" s="429"/>
      <c r="RZF53" s="429"/>
      <c r="RZG53" s="429"/>
      <c r="RZH53" s="429"/>
      <c r="RZI53" s="429"/>
      <c r="RZJ53" s="429"/>
      <c r="RZK53" s="429"/>
      <c r="RZL53" s="429"/>
      <c r="RZM53" s="429"/>
      <c r="RZN53" s="429"/>
      <c r="RZO53" s="429"/>
      <c r="RZP53" s="429"/>
      <c r="RZQ53" s="429"/>
      <c r="RZR53" s="429"/>
      <c r="RZS53" s="429"/>
      <c r="RZT53" s="429"/>
      <c r="RZU53" s="429"/>
      <c r="RZV53" s="429"/>
      <c r="RZW53" s="429"/>
      <c r="RZX53" s="429"/>
      <c r="RZY53" s="429"/>
      <c r="RZZ53" s="429"/>
      <c r="SAA53" s="429"/>
      <c r="SAB53" s="429"/>
      <c r="SAC53" s="429"/>
      <c r="SAD53" s="429"/>
      <c r="SAE53" s="429"/>
      <c r="SAF53" s="429"/>
      <c r="SAG53" s="429"/>
      <c r="SAH53" s="429"/>
      <c r="SAI53" s="429"/>
      <c r="SAJ53" s="429"/>
      <c r="SAK53" s="429"/>
      <c r="SAL53" s="429"/>
      <c r="SAM53" s="429"/>
      <c r="SAN53" s="429"/>
      <c r="SAO53" s="429"/>
      <c r="SAP53" s="429"/>
      <c r="SAQ53" s="429"/>
      <c r="SAR53" s="429"/>
      <c r="SAS53" s="429"/>
      <c r="SAT53" s="429"/>
      <c r="SAU53" s="429"/>
      <c r="SAV53" s="429"/>
      <c r="SAW53" s="429"/>
      <c r="SAX53" s="429"/>
      <c r="SAY53" s="429"/>
      <c r="SAZ53" s="429"/>
      <c r="SBA53" s="429"/>
      <c r="SBB53" s="429"/>
      <c r="SBC53" s="429"/>
      <c r="SBD53" s="429"/>
      <c r="SBE53" s="429"/>
      <c r="SBF53" s="429"/>
      <c r="SBG53" s="429"/>
      <c r="SBH53" s="429"/>
      <c r="SBI53" s="429"/>
      <c r="SBJ53" s="429"/>
      <c r="SBK53" s="429"/>
      <c r="SBL53" s="429"/>
      <c r="SBM53" s="429"/>
      <c r="SBN53" s="429"/>
      <c r="SBO53" s="429"/>
      <c r="SBP53" s="429"/>
      <c r="SBQ53" s="429"/>
      <c r="SBR53" s="429"/>
      <c r="SBS53" s="429"/>
      <c r="SBT53" s="429"/>
      <c r="SBU53" s="429"/>
      <c r="SBV53" s="429"/>
      <c r="SBW53" s="429"/>
      <c r="SBX53" s="429"/>
      <c r="SBY53" s="429"/>
      <c r="SBZ53" s="429"/>
      <c r="SCA53" s="429"/>
      <c r="SCB53" s="429"/>
      <c r="SCC53" s="429"/>
      <c r="SCD53" s="429"/>
      <c r="SCE53" s="429"/>
      <c r="SCF53" s="429"/>
      <c r="SCG53" s="429"/>
      <c r="SCH53" s="429"/>
      <c r="SCI53" s="429"/>
      <c r="SCJ53" s="429"/>
      <c r="SCK53" s="429"/>
      <c r="SCL53" s="429"/>
      <c r="SCM53" s="429"/>
      <c r="SCN53" s="429"/>
      <c r="SCO53" s="429"/>
      <c r="SCP53" s="429"/>
      <c r="SCQ53" s="429"/>
      <c r="SCR53" s="429"/>
      <c r="SCS53" s="429"/>
      <c r="SCT53" s="429"/>
      <c r="SCU53" s="429"/>
      <c r="SCV53" s="429"/>
      <c r="SCW53" s="429"/>
      <c r="SCX53" s="429"/>
      <c r="SCY53" s="429"/>
      <c r="SCZ53" s="429"/>
      <c r="SDA53" s="429"/>
      <c r="SDB53" s="429"/>
      <c r="SDC53" s="429"/>
      <c r="SDD53" s="429"/>
      <c r="SDE53" s="429"/>
      <c r="SDF53" s="429"/>
      <c r="SDG53" s="429"/>
      <c r="SDH53" s="429"/>
      <c r="SDI53" s="429"/>
      <c r="SDJ53" s="429"/>
      <c r="SDK53" s="429"/>
      <c r="SDL53" s="429"/>
      <c r="SDM53" s="429"/>
      <c r="SDN53" s="429"/>
      <c r="SDO53" s="429"/>
      <c r="SDP53" s="429"/>
      <c r="SDQ53" s="429"/>
      <c r="SDR53" s="429"/>
      <c r="SDS53" s="429"/>
      <c r="SDT53" s="429"/>
      <c r="SDU53" s="429"/>
      <c r="SDV53" s="429"/>
      <c r="SDW53" s="429"/>
      <c r="SDX53" s="429"/>
      <c r="SDY53" s="429"/>
      <c r="SDZ53" s="429"/>
      <c r="SEA53" s="429"/>
      <c r="SEB53" s="429"/>
      <c r="SEC53" s="429"/>
      <c r="SED53" s="429"/>
      <c r="SEE53" s="429"/>
      <c r="SEF53" s="429"/>
      <c r="SEG53" s="429"/>
      <c r="SEH53" s="429"/>
      <c r="SEI53" s="429"/>
      <c r="SEJ53" s="429"/>
      <c r="SEK53" s="429"/>
      <c r="SEL53" s="429"/>
      <c r="SEM53" s="429"/>
      <c r="SEN53" s="429"/>
      <c r="SEO53" s="429"/>
      <c r="SEP53" s="429"/>
      <c r="SEQ53" s="429"/>
      <c r="SER53" s="429"/>
      <c r="SES53" s="429"/>
      <c r="SET53" s="429"/>
      <c r="SEU53" s="429"/>
      <c r="SEV53" s="429"/>
      <c r="SEW53" s="429"/>
      <c r="SEX53" s="429"/>
      <c r="SEY53" s="429"/>
      <c r="SEZ53" s="429"/>
      <c r="SFA53" s="429"/>
      <c r="SFB53" s="429"/>
      <c r="SFC53" s="429"/>
      <c r="SFD53" s="429"/>
      <c r="SFE53" s="429"/>
      <c r="SFF53" s="429"/>
      <c r="SFG53" s="429"/>
      <c r="SFH53" s="429"/>
      <c r="SFI53" s="429"/>
      <c r="SFJ53" s="429"/>
      <c r="SFK53" s="429"/>
      <c r="SFL53" s="429"/>
      <c r="SFM53" s="429"/>
      <c r="SFN53" s="429"/>
      <c r="SFO53" s="429"/>
      <c r="SFP53" s="429"/>
      <c r="SFQ53" s="429"/>
      <c r="SFR53" s="429"/>
      <c r="SFS53" s="429"/>
      <c r="SFT53" s="429"/>
      <c r="SFU53" s="429"/>
      <c r="SFV53" s="429"/>
      <c r="SFW53" s="429"/>
      <c r="SFX53" s="429"/>
      <c r="SFY53" s="429"/>
      <c r="SFZ53" s="429"/>
      <c r="SGA53" s="429"/>
      <c r="SGB53" s="429"/>
      <c r="SGC53" s="429"/>
      <c r="SGD53" s="429"/>
      <c r="SGE53" s="429"/>
      <c r="SGF53" s="429"/>
      <c r="SGG53" s="429"/>
      <c r="SGH53" s="429"/>
      <c r="SGI53" s="429"/>
      <c r="SGJ53" s="429"/>
      <c r="SGK53" s="429"/>
      <c r="SGL53" s="429"/>
      <c r="SGM53" s="429"/>
      <c r="SGN53" s="429"/>
      <c r="SGO53" s="429"/>
      <c r="SGP53" s="429"/>
      <c r="SGQ53" s="429"/>
      <c r="SGR53" s="429"/>
      <c r="SGS53" s="429"/>
      <c r="SGT53" s="429"/>
      <c r="SGU53" s="429"/>
      <c r="SGV53" s="429"/>
      <c r="SGW53" s="429"/>
      <c r="SGX53" s="429"/>
      <c r="SGY53" s="429"/>
      <c r="SGZ53" s="429"/>
      <c r="SHA53" s="429"/>
      <c r="SHB53" s="429"/>
      <c r="SHC53" s="429"/>
      <c r="SHD53" s="429"/>
      <c r="SHE53" s="429"/>
      <c r="SHF53" s="429"/>
      <c r="SHG53" s="429"/>
      <c r="SHH53" s="429"/>
      <c r="SHI53" s="429"/>
      <c r="SHJ53" s="429"/>
      <c r="SHK53" s="429"/>
      <c r="SHL53" s="429"/>
      <c r="SHM53" s="429"/>
      <c r="SHN53" s="429"/>
      <c r="SHO53" s="429"/>
      <c r="SHP53" s="429"/>
      <c r="SHQ53" s="429"/>
      <c r="SHR53" s="429"/>
      <c r="SHS53" s="429"/>
      <c r="SHT53" s="429"/>
      <c r="SHU53" s="429"/>
      <c r="SHV53" s="429"/>
      <c r="SHW53" s="429"/>
      <c r="SHX53" s="429"/>
      <c r="SHY53" s="429"/>
      <c r="SHZ53" s="429"/>
      <c r="SIA53" s="429"/>
      <c r="SIB53" s="429"/>
      <c r="SIC53" s="429"/>
      <c r="SID53" s="429"/>
      <c r="SIE53" s="429"/>
      <c r="SIF53" s="429"/>
      <c r="SIG53" s="429"/>
      <c r="SIH53" s="429"/>
      <c r="SII53" s="429"/>
      <c r="SIJ53" s="429"/>
      <c r="SIK53" s="429"/>
      <c r="SIL53" s="429"/>
      <c r="SIM53" s="429"/>
      <c r="SIN53" s="429"/>
      <c r="SIO53" s="429"/>
      <c r="SIP53" s="429"/>
      <c r="SIQ53" s="429"/>
      <c r="SIR53" s="429"/>
      <c r="SIS53" s="429"/>
      <c r="SIT53" s="429"/>
      <c r="SIU53" s="429"/>
      <c r="SIV53" s="429"/>
      <c r="SIW53" s="429"/>
      <c r="SIX53" s="429"/>
      <c r="SIY53" s="429"/>
      <c r="SIZ53" s="429"/>
      <c r="SJA53" s="429"/>
      <c r="SJB53" s="429"/>
      <c r="SJC53" s="429"/>
      <c r="SJD53" s="429"/>
      <c r="SJE53" s="429"/>
      <c r="SJF53" s="429"/>
      <c r="SJG53" s="429"/>
      <c r="SJH53" s="429"/>
      <c r="SJI53" s="429"/>
      <c r="SJJ53" s="429"/>
      <c r="SJK53" s="429"/>
      <c r="SJL53" s="429"/>
      <c r="SJM53" s="429"/>
      <c r="SJN53" s="429"/>
      <c r="SJO53" s="429"/>
      <c r="SJP53" s="429"/>
      <c r="SJQ53" s="429"/>
      <c r="SJR53" s="429"/>
      <c r="SJS53" s="429"/>
      <c r="SJT53" s="429"/>
      <c r="SJU53" s="429"/>
      <c r="SJV53" s="429"/>
      <c r="SJW53" s="429"/>
      <c r="SJX53" s="429"/>
      <c r="SJY53" s="429"/>
      <c r="SJZ53" s="429"/>
      <c r="SKA53" s="429"/>
      <c r="SKB53" s="429"/>
      <c r="SKC53" s="429"/>
      <c r="SKD53" s="429"/>
      <c r="SKE53" s="429"/>
      <c r="SKF53" s="429"/>
      <c r="SKG53" s="429"/>
      <c r="SKH53" s="429"/>
      <c r="SKI53" s="429"/>
      <c r="SKJ53" s="429"/>
      <c r="SKK53" s="429"/>
      <c r="SKL53" s="429"/>
      <c r="SKM53" s="429"/>
      <c r="SKN53" s="429"/>
      <c r="SKO53" s="429"/>
      <c r="SKP53" s="429"/>
      <c r="SKQ53" s="429"/>
      <c r="SKR53" s="429"/>
      <c r="SKS53" s="429"/>
      <c r="SKT53" s="429"/>
      <c r="SKU53" s="429"/>
      <c r="SKV53" s="429"/>
      <c r="SKW53" s="429"/>
      <c r="SKX53" s="429"/>
      <c r="SKY53" s="429"/>
      <c r="SKZ53" s="429"/>
      <c r="SLA53" s="429"/>
      <c r="SLB53" s="429"/>
      <c r="SLC53" s="429"/>
      <c r="SLD53" s="429"/>
      <c r="SLE53" s="429"/>
      <c r="SLF53" s="429"/>
      <c r="SLG53" s="429"/>
      <c r="SLH53" s="429"/>
      <c r="SLI53" s="429"/>
      <c r="SLJ53" s="429"/>
      <c r="SLK53" s="429"/>
      <c r="SLL53" s="429"/>
      <c r="SLM53" s="429"/>
      <c r="SLN53" s="429"/>
      <c r="SLO53" s="429"/>
      <c r="SLP53" s="429"/>
      <c r="SLQ53" s="429"/>
      <c r="SLR53" s="429"/>
      <c r="SLS53" s="429"/>
      <c r="SLT53" s="429"/>
      <c r="SLU53" s="429"/>
      <c r="SLV53" s="429"/>
      <c r="SLW53" s="429"/>
      <c r="SLX53" s="429"/>
      <c r="SLY53" s="429"/>
      <c r="SLZ53" s="429"/>
      <c r="SMA53" s="429"/>
      <c r="SMB53" s="429"/>
      <c r="SMC53" s="429"/>
      <c r="SMD53" s="429"/>
      <c r="SME53" s="429"/>
      <c r="SMF53" s="429"/>
      <c r="SMG53" s="429"/>
      <c r="SMH53" s="429"/>
      <c r="SMI53" s="429"/>
      <c r="SMJ53" s="429"/>
      <c r="SMK53" s="429"/>
      <c r="SML53" s="429"/>
      <c r="SMM53" s="429"/>
      <c r="SMN53" s="429"/>
      <c r="SMO53" s="429"/>
      <c r="SMP53" s="429"/>
      <c r="SMQ53" s="429"/>
      <c r="SMR53" s="429"/>
      <c r="SMS53" s="429"/>
      <c r="SMT53" s="429"/>
      <c r="SMU53" s="429"/>
      <c r="SMV53" s="429"/>
      <c r="SMW53" s="429"/>
      <c r="SMX53" s="429"/>
      <c r="SMY53" s="429"/>
      <c r="SMZ53" s="429"/>
      <c r="SNA53" s="429"/>
      <c r="SNB53" s="429"/>
      <c r="SNC53" s="429"/>
      <c r="SND53" s="429"/>
      <c r="SNE53" s="429"/>
      <c r="SNF53" s="429"/>
      <c r="SNG53" s="429"/>
      <c r="SNH53" s="429"/>
      <c r="SNI53" s="429"/>
      <c r="SNJ53" s="429"/>
      <c r="SNK53" s="429"/>
      <c r="SNL53" s="429"/>
      <c r="SNM53" s="429"/>
      <c r="SNN53" s="429"/>
      <c r="SNO53" s="429"/>
      <c r="SNP53" s="429"/>
      <c r="SNQ53" s="429"/>
      <c r="SNR53" s="429"/>
      <c r="SNS53" s="429"/>
      <c r="SNT53" s="429"/>
      <c r="SNU53" s="429"/>
      <c r="SNV53" s="429"/>
      <c r="SNW53" s="429"/>
      <c r="SNX53" s="429"/>
      <c r="SNY53" s="429"/>
      <c r="SNZ53" s="429"/>
      <c r="SOA53" s="429"/>
      <c r="SOB53" s="429"/>
      <c r="SOC53" s="429"/>
      <c r="SOD53" s="429"/>
      <c r="SOE53" s="429"/>
      <c r="SOF53" s="429"/>
      <c r="SOG53" s="429"/>
      <c r="SOH53" s="429"/>
      <c r="SOI53" s="429"/>
      <c r="SOJ53" s="429"/>
      <c r="SOK53" s="429"/>
      <c r="SOL53" s="429"/>
      <c r="SOM53" s="429"/>
      <c r="SON53" s="429"/>
      <c r="SOO53" s="429"/>
      <c r="SOP53" s="429"/>
      <c r="SOQ53" s="429"/>
      <c r="SOR53" s="429"/>
      <c r="SOS53" s="429"/>
      <c r="SOT53" s="429"/>
      <c r="SOU53" s="429"/>
      <c r="SOV53" s="429"/>
      <c r="SOW53" s="429"/>
      <c r="SOX53" s="429"/>
      <c r="SOY53" s="429"/>
      <c r="SOZ53" s="429"/>
      <c r="SPA53" s="429"/>
      <c r="SPB53" s="429"/>
      <c r="SPC53" s="429"/>
      <c r="SPD53" s="429"/>
      <c r="SPE53" s="429"/>
      <c r="SPF53" s="429"/>
      <c r="SPG53" s="429"/>
      <c r="SPH53" s="429"/>
      <c r="SPI53" s="429"/>
      <c r="SPJ53" s="429"/>
      <c r="SPK53" s="429"/>
      <c r="SPL53" s="429"/>
      <c r="SPM53" s="429"/>
      <c r="SPN53" s="429"/>
      <c r="SPO53" s="429"/>
      <c r="SPP53" s="429"/>
      <c r="SPQ53" s="429"/>
      <c r="SPR53" s="429"/>
      <c r="SPS53" s="429"/>
      <c r="SPT53" s="429"/>
      <c r="SPU53" s="429"/>
      <c r="SPV53" s="429"/>
      <c r="SPW53" s="429"/>
      <c r="SPX53" s="429"/>
      <c r="SPY53" s="429"/>
      <c r="SPZ53" s="429"/>
      <c r="SQA53" s="429"/>
      <c r="SQB53" s="429"/>
      <c r="SQC53" s="429"/>
      <c r="SQD53" s="429"/>
      <c r="SQE53" s="429"/>
      <c r="SQF53" s="429"/>
      <c r="SQG53" s="429"/>
      <c r="SQH53" s="429"/>
      <c r="SQI53" s="429"/>
      <c r="SQJ53" s="429"/>
      <c r="SQK53" s="429"/>
      <c r="SQL53" s="429"/>
      <c r="SQM53" s="429"/>
      <c r="SQN53" s="429"/>
      <c r="SQO53" s="429"/>
      <c r="SQP53" s="429"/>
      <c r="SQQ53" s="429"/>
      <c r="SQR53" s="429"/>
      <c r="SQS53" s="429"/>
      <c r="SQT53" s="429"/>
      <c r="SQU53" s="429"/>
      <c r="SQV53" s="429"/>
      <c r="SQW53" s="429"/>
      <c r="SQX53" s="429"/>
      <c r="SQY53" s="429"/>
      <c r="SQZ53" s="429"/>
      <c r="SRA53" s="429"/>
      <c r="SRB53" s="429"/>
      <c r="SRC53" s="429"/>
      <c r="SRD53" s="429"/>
      <c r="SRE53" s="429"/>
      <c r="SRF53" s="429"/>
      <c r="SRG53" s="429"/>
      <c r="SRH53" s="429"/>
      <c r="SRI53" s="429"/>
      <c r="SRJ53" s="429"/>
      <c r="SRK53" s="429"/>
      <c r="SRL53" s="429"/>
      <c r="SRM53" s="429"/>
      <c r="SRN53" s="429"/>
      <c r="SRO53" s="429"/>
      <c r="SRP53" s="429"/>
      <c r="SRQ53" s="429"/>
      <c r="SRR53" s="429"/>
      <c r="SRS53" s="429"/>
      <c r="SRT53" s="429"/>
      <c r="SRU53" s="429"/>
      <c r="SRV53" s="429"/>
      <c r="SRW53" s="429"/>
      <c r="SRX53" s="429"/>
      <c r="SRY53" s="429"/>
      <c r="SRZ53" s="429"/>
      <c r="SSA53" s="429"/>
      <c r="SSB53" s="429"/>
      <c r="SSC53" s="429"/>
      <c r="SSD53" s="429"/>
      <c r="SSE53" s="429"/>
      <c r="SSF53" s="429"/>
      <c r="SSG53" s="429"/>
      <c r="SSH53" s="429"/>
      <c r="SSI53" s="429"/>
      <c r="SSJ53" s="429"/>
      <c r="SSK53" s="429"/>
      <c r="SSL53" s="429"/>
      <c r="SSM53" s="429"/>
      <c r="SSN53" s="429"/>
      <c r="SSO53" s="429"/>
      <c r="SSP53" s="429"/>
      <c r="SSQ53" s="429"/>
      <c r="SSR53" s="429"/>
      <c r="SSS53" s="429"/>
      <c r="SST53" s="429"/>
      <c r="SSU53" s="429"/>
      <c r="SSV53" s="429"/>
      <c r="SSW53" s="429"/>
      <c r="SSX53" s="429"/>
      <c r="SSY53" s="429"/>
      <c r="SSZ53" s="429"/>
      <c r="STA53" s="429"/>
      <c r="STB53" s="429"/>
      <c r="STC53" s="429"/>
      <c r="STD53" s="429"/>
      <c r="STE53" s="429"/>
      <c r="STF53" s="429"/>
      <c r="STG53" s="429"/>
      <c r="STH53" s="429"/>
      <c r="STI53" s="429"/>
      <c r="STJ53" s="429"/>
      <c r="STK53" s="429"/>
      <c r="STL53" s="429"/>
      <c r="STM53" s="429"/>
      <c r="STN53" s="429"/>
      <c r="STO53" s="429"/>
      <c r="STP53" s="429"/>
      <c r="STQ53" s="429"/>
      <c r="STR53" s="429"/>
      <c r="STS53" s="429"/>
      <c r="STT53" s="429"/>
      <c r="STU53" s="429"/>
      <c r="STV53" s="429"/>
      <c r="STW53" s="429"/>
      <c r="STX53" s="429"/>
      <c r="STY53" s="429"/>
      <c r="STZ53" s="429"/>
      <c r="SUA53" s="429"/>
      <c r="SUB53" s="429"/>
      <c r="SUC53" s="429"/>
      <c r="SUD53" s="429"/>
      <c r="SUE53" s="429"/>
      <c r="SUF53" s="429"/>
      <c r="SUG53" s="429"/>
      <c r="SUH53" s="429"/>
      <c r="SUI53" s="429"/>
      <c r="SUJ53" s="429"/>
      <c r="SUK53" s="429"/>
      <c r="SUL53" s="429"/>
      <c r="SUM53" s="429"/>
      <c r="SUN53" s="429"/>
      <c r="SUO53" s="429"/>
      <c r="SUP53" s="429"/>
      <c r="SUQ53" s="429"/>
      <c r="SUR53" s="429"/>
      <c r="SUS53" s="429"/>
      <c r="SUT53" s="429"/>
      <c r="SUU53" s="429"/>
      <c r="SUV53" s="429"/>
      <c r="SUW53" s="429"/>
      <c r="SUX53" s="429"/>
      <c r="SUY53" s="429"/>
      <c r="SUZ53" s="429"/>
      <c r="SVA53" s="429"/>
      <c r="SVB53" s="429"/>
      <c r="SVC53" s="429"/>
      <c r="SVD53" s="429"/>
      <c r="SVE53" s="429"/>
      <c r="SVF53" s="429"/>
      <c r="SVG53" s="429"/>
      <c r="SVH53" s="429"/>
      <c r="SVI53" s="429"/>
      <c r="SVJ53" s="429"/>
      <c r="SVK53" s="429"/>
      <c r="SVL53" s="429"/>
      <c r="SVM53" s="429"/>
      <c r="SVN53" s="429"/>
      <c r="SVO53" s="429"/>
      <c r="SVP53" s="429"/>
      <c r="SVQ53" s="429"/>
      <c r="SVR53" s="429"/>
      <c r="SVS53" s="429"/>
      <c r="SVT53" s="429"/>
      <c r="SVU53" s="429"/>
      <c r="SVV53" s="429"/>
      <c r="SVW53" s="429"/>
      <c r="SVX53" s="429"/>
      <c r="SVY53" s="429"/>
      <c r="SVZ53" s="429"/>
      <c r="SWA53" s="429"/>
      <c r="SWB53" s="429"/>
      <c r="SWC53" s="429"/>
      <c r="SWD53" s="429"/>
      <c r="SWE53" s="429"/>
      <c r="SWF53" s="429"/>
      <c r="SWG53" s="429"/>
      <c r="SWH53" s="429"/>
      <c r="SWI53" s="429"/>
      <c r="SWJ53" s="429"/>
      <c r="SWK53" s="429"/>
      <c r="SWL53" s="429"/>
      <c r="SWM53" s="429"/>
      <c r="SWN53" s="429"/>
      <c r="SWO53" s="429"/>
      <c r="SWP53" s="429"/>
      <c r="SWQ53" s="429"/>
      <c r="SWR53" s="429"/>
      <c r="SWS53" s="429"/>
      <c r="SWT53" s="429"/>
      <c r="SWU53" s="429"/>
      <c r="SWV53" s="429"/>
      <c r="SWW53" s="429"/>
      <c r="SWX53" s="429"/>
      <c r="SWY53" s="429"/>
      <c r="SWZ53" s="429"/>
      <c r="SXA53" s="429"/>
      <c r="SXB53" s="429"/>
      <c r="SXC53" s="429"/>
      <c r="SXD53" s="429"/>
      <c r="SXE53" s="429"/>
      <c r="SXF53" s="429"/>
      <c r="SXG53" s="429"/>
      <c r="SXH53" s="429"/>
      <c r="SXI53" s="429"/>
      <c r="SXJ53" s="429"/>
      <c r="SXK53" s="429"/>
      <c r="SXL53" s="429"/>
      <c r="SXM53" s="429"/>
      <c r="SXN53" s="429"/>
      <c r="SXO53" s="429"/>
      <c r="SXP53" s="429"/>
      <c r="SXQ53" s="429"/>
      <c r="SXR53" s="429"/>
      <c r="SXS53" s="429"/>
      <c r="SXT53" s="429"/>
      <c r="SXU53" s="429"/>
      <c r="SXV53" s="429"/>
      <c r="SXW53" s="429"/>
      <c r="SXX53" s="429"/>
      <c r="SXY53" s="429"/>
      <c r="SXZ53" s="429"/>
      <c r="SYA53" s="429"/>
      <c r="SYB53" s="429"/>
      <c r="SYC53" s="429"/>
      <c r="SYD53" s="429"/>
      <c r="SYE53" s="429"/>
      <c r="SYF53" s="429"/>
      <c r="SYG53" s="429"/>
      <c r="SYH53" s="429"/>
      <c r="SYI53" s="429"/>
      <c r="SYJ53" s="429"/>
      <c r="SYK53" s="429"/>
      <c r="SYL53" s="429"/>
      <c r="SYM53" s="429"/>
      <c r="SYN53" s="429"/>
      <c r="SYO53" s="429"/>
      <c r="SYP53" s="429"/>
      <c r="SYQ53" s="429"/>
      <c r="SYR53" s="429"/>
      <c r="SYS53" s="429"/>
      <c r="SYT53" s="429"/>
      <c r="SYU53" s="429"/>
      <c r="SYV53" s="429"/>
      <c r="SYW53" s="429"/>
      <c r="SYX53" s="429"/>
      <c r="SYY53" s="429"/>
      <c r="SYZ53" s="429"/>
      <c r="SZA53" s="429"/>
      <c r="SZB53" s="429"/>
      <c r="SZC53" s="429"/>
      <c r="SZD53" s="429"/>
      <c r="SZE53" s="429"/>
      <c r="SZF53" s="429"/>
      <c r="SZG53" s="429"/>
      <c r="SZH53" s="429"/>
      <c r="SZI53" s="429"/>
      <c r="SZJ53" s="429"/>
      <c r="SZK53" s="429"/>
      <c r="SZL53" s="429"/>
      <c r="SZM53" s="429"/>
      <c r="SZN53" s="429"/>
      <c r="SZO53" s="429"/>
      <c r="SZP53" s="429"/>
      <c r="SZQ53" s="429"/>
      <c r="SZR53" s="429"/>
      <c r="SZS53" s="429"/>
      <c r="SZT53" s="429"/>
      <c r="SZU53" s="429"/>
      <c r="SZV53" s="429"/>
      <c r="SZW53" s="429"/>
      <c r="SZX53" s="429"/>
      <c r="SZY53" s="429"/>
      <c r="SZZ53" s="429"/>
      <c r="TAA53" s="429"/>
      <c r="TAB53" s="429"/>
      <c r="TAC53" s="429"/>
      <c r="TAD53" s="429"/>
      <c r="TAE53" s="429"/>
      <c r="TAF53" s="429"/>
      <c r="TAG53" s="429"/>
      <c r="TAH53" s="429"/>
      <c r="TAI53" s="429"/>
      <c r="TAJ53" s="429"/>
      <c r="TAK53" s="429"/>
      <c r="TAL53" s="429"/>
      <c r="TAM53" s="429"/>
      <c r="TAN53" s="429"/>
      <c r="TAO53" s="429"/>
      <c r="TAP53" s="429"/>
      <c r="TAQ53" s="429"/>
      <c r="TAR53" s="429"/>
      <c r="TAS53" s="429"/>
      <c r="TAT53" s="429"/>
      <c r="TAU53" s="429"/>
      <c r="TAV53" s="429"/>
      <c r="TAW53" s="429"/>
      <c r="TAX53" s="429"/>
      <c r="TAY53" s="429"/>
      <c r="TAZ53" s="429"/>
      <c r="TBA53" s="429"/>
      <c r="TBB53" s="429"/>
      <c r="TBC53" s="429"/>
      <c r="TBD53" s="429"/>
      <c r="TBE53" s="429"/>
      <c r="TBF53" s="429"/>
      <c r="TBG53" s="429"/>
      <c r="TBH53" s="429"/>
      <c r="TBI53" s="429"/>
      <c r="TBJ53" s="429"/>
      <c r="TBK53" s="429"/>
      <c r="TBL53" s="429"/>
      <c r="TBM53" s="429"/>
      <c r="TBN53" s="429"/>
      <c r="TBO53" s="429"/>
      <c r="TBP53" s="429"/>
      <c r="TBQ53" s="429"/>
      <c r="TBR53" s="429"/>
      <c r="TBS53" s="429"/>
      <c r="TBT53" s="429"/>
      <c r="TBU53" s="429"/>
      <c r="TBV53" s="429"/>
      <c r="TBW53" s="429"/>
      <c r="TBX53" s="429"/>
      <c r="TBY53" s="429"/>
      <c r="TBZ53" s="429"/>
      <c r="TCA53" s="429"/>
      <c r="TCB53" s="429"/>
      <c r="TCC53" s="429"/>
      <c r="TCD53" s="429"/>
      <c r="TCE53" s="429"/>
      <c r="TCF53" s="429"/>
      <c r="TCG53" s="429"/>
      <c r="TCH53" s="429"/>
      <c r="TCI53" s="429"/>
      <c r="TCJ53" s="429"/>
      <c r="TCK53" s="429"/>
      <c r="TCL53" s="429"/>
      <c r="TCM53" s="429"/>
      <c r="TCN53" s="429"/>
      <c r="TCO53" s="429"/>
      <c r="TCP53" s="429"/>
      <c r="TCQ53" s="429"/>
      <c r="TCR53" s="429"/>
      <c r="TCS53" s="429"/>
      <c r="TCT53" s="429"/>
      <c r="TCU53" s="429"/>
      <c r="TCV53" s="429"/>
      <c r="TCW53" s="429"/>
      <c r="TCX53" s="429"/>
      <c r="TCY53" s="429"/>
      <c r="TCZ53" s="429"/>
      <c r="TDA53" s="429"/>
      <c r="TDB53" s="429"/>
      <c r="TDC53" s="429"/>
      <c r="TDD53" s="429"/>
      <c r="TDE53" s="429"/>
      <c r="TDF53" s="429"/>
      <c r="TDG53" s="429"/>
      <c r="TDH53" s="429"/>
      <c r="TDI53" s="429"/>
      <c r="TDJ53" s="429"/>
      <c r="TDK53" s="429"/>
      <c r="TDL53" s="429"/>
      <c r="TDM53" s="429"/>
      <c r="TDN53" s="429"/>
      <c r="TDO53" s="429"/>
      <c r="TDP53" s="429"/>
      <c r="TDQ53" s="429"/>
      <c r="TDR53" s="429"/>
      <c r="TDS53" s="429"/>
      <c r="TDT53" s="429"/>
      <c r="TDU53" s="429"/>
      <c r="TDV53" s="429"/>
      <c r="TDW53" s="429"/>
      <c r="TDX53" s="429"/>
      <c r="TDY53" s="429"/>
      <c r="TDZ53" s="429"/>
      <c r="TEA53" s="429"/>
      <c r="TEB53" s="429"/>
      <c r="TEC53" s="429"/>
      <c r="TED53" s="429"/>
      <c r="TEE53" s="429"/>
      <c r="TEF53" s="429"/>
      <c r="TEG53" s="429"/>
      <c r="TEH53" s="429"/>
      <c r="TEI53" s="429"/>
      <c r="TEJ53" s="429"/>
      <c r="TEK53" s="429"/>
      <c r="TEL53" s="429"/>
      <c r="TEM53" s="429"/>
      <c r="TEN53" s="429"/>
      <c r="TEO53" s="429"/>
      <c r="TEP53" s="429"/>
      <c r="TEQ53" s="429"/>
      <c r="TER53" s="429"/>
      <c r="TES53" s="429"/>
      <c r="TET53" s="429"/>
      <c r="TEU53" s="429"/>
      <c r="TEV53" s="429"/>
      <c r="TEW53" s="429"/>
      <c r="TEX53" s="429"/>
      <c r="TEY53" s="429"/>
      <c r="TEZ53" s="429"/>
      <c r="TFA53" s="429"/>
      <c r="TFB53" s="429"/>
      <c r="TFC53" s="429"/>
      <c r="TFD53" s="429"/>
      <c r="TFE53" s="429"/>
      <c r="TFF53" s="429"/>
      <c r="TFG53" s="429"/>
      <c r="TFH53" s="429"/>
      <c r="TFI53" s="429"/>
      <c r="TFJ53" s="429"/>
      <c r="TFK53" s="429"/>
      <c r="TFL53" s="429"/>
      <c r="TFM53" s="429"/>
      <c r="TFN53" s="429"/>
      <c r="TFO53" s="429"/>
      <c r="TFP53" s="429"/>
      <c r="TFQ53" s="429"/>
      <c r="TFR53" s="429"/>
      <c r="TFS53" s="429"/>
      <c r="TFT53" s="429"/>
      <c r="TFU53" s="429"/>
      <c r="TFV53" s="429"/>
      <c r="TFW53" s="429"/>
      <c r="TFX53" s="429"/>
      <c r="TFY53" s="429"/>
      <c r="TFZ53" s="429"/>
      <c r="TGA53" s="429"/>
      <c r="TGB53" s="429"/>
      <c r="TGC53" s="429"/>
      <c r="TGD53" s="429"/>
      <c r="TGE53" s="429"/>
      <c r="TGF53" s="429"/>
      <c r="TGG53" s="429"/>
      <c r="TGH53" s="429"/>
      <c r="TGI53" s="429"/>
      <c r="TGJ53" s="429"/>
      <c r="TGK53" s="429"/>
      <c r="TGL53" s="429"/>
      <c r="TGM53" s="429"/>
      <c r="TGN53" s="429"/>
      <c r="TGO53" s="429"/>
      <c r="TGP53" s="429"/>
      <c r="TGQ53" s="429"/>
      <c r="TGR53" s="429"/>
      <c r="TGS53" s="429"/>
      <c r="TGT53" s="429"/>
      <c r="TGU53" s="429"/>
      <c r="TGV53" s="429"/>
      <c r="TGW53" s="429"/>
      <c r="TGX53" s="429"/>
      <c r="TGY53" s="429"/>
      <c r="TGZ53" s="429"/>
      <c r="THA53" s="429"/>
      <c r="THB53" s="429"/>
      <c r="THC53" s="429"/>
      <c r="THD53" s="429"/>
      <c r="THE53" s="429"/>
      <c r="THF53" s="429"/>
      <c r="THG53" s="429"/>
      <c r="THH53" s="429"/>
      <c r="THI53" s="429"/>
      <c r="THJ53" s="429"/>
      <c r="THK53" s="429"/>
      <c r="THL53" s="429"/>
      <c r="THM53" s="429"/>
      <c r="THN53" s="429"/>
      <c r="THO53" s="429"/>
      <c r="THP53" s="429"/>
      <c r="THQ53" s="429"/>
      <c r="THR53" s="429"/>
      <c r="THS53" s="429"/>
      <c r="THT53" s="429"/>
      <c r="THU53" s="429"/>
      <c r="THV53" s="429"/>
      <c r="THW53" s="429"/>
      <c r="THX53" s="429"/>
      <c r="THY53" s="429"/>
      <c r="THZ53" s="429"/>
      <c r="TIA53" s="429"/>
      <c r="TIB53" s="429"/>
      <c r="TIC53" s="429"/>
      <c r="TID53" s="429"/>
      <c r="TIE53" s="429"/>
      <c r="TIF53" s="429"/>
      <c r="TIG53" s="429"/>
      <c r="TIH53" s="429"/>
      <c r="TII53" s="429"/>
      <c r="TIJ53" s="429"/>
      <c r="TIK53" s="429"/>
      <c r="TIL53" s="429"/>
      <c r="TIM53" s="429"/>
      <c r="TIN53" s="429"/>
      <c r="TIO53" s="429"/>
      <c r="TIP53" s="429"/>
      <c r="TIQ53" s="429"/>
      <c r="TIR53" s="429"/>
      <c r="TIS53" s="429"/>
      <c r="TIT53" s="429"/>
      <c r="TIU53" s="429"/>
      <c r="TIV53" s="429"/>
      <c r="TIW53" s="429"/>
      <c r="TIX53" s="429"/>
      <c r="TIY53" s="429"/>
      <c r="TIZ53" s="429"/>
      <c r="TJA53" s="429"/>
      <c r="TJB53" s="429"/>
      <c r="TJC53" s="429"/>
      <c r="TJD53" s="429"/>
      <c r="TJE53" s="429"/>
      <c r="TJF53" s="429"/>
      <c r="TJG53" s="429"/>
      <c r="TJH53" s="429"/>
      <c r="TJI53" s="429"/>
      <c r="TJJ53" s="429"/>
      <c r="TJK53" s="429"/>
      <c r="TJL53" s="429"/>
      <c r="TJM53" s="429"/>
      <c r="TJN53" s="429"/>
      <c r="TJO53" s="429"/>
      <c r="TJP53" s="429"/>
      <c r="TJQ53" s="429"/>
      <c r="TJR53" s="429"/>
      <c r="TJS53" s="429"/>
      <c r="TJT53" s="429"/>
      <c r="TJU53" s="429"/>
      <c r="TJV53" s="429"/>
      <c r="TJW53" s="429"/>
      <c r="TJX53" s="429"/>
      <c r="TJY53" s="429"/>
      <c r="TJZ53" s="429"/>
      <c r="TKA53" s="429"/>
      <c r="TKB53" s="429"/>
      <c r="TKC53" s="429"/>
      <c r="TKD53" s="429"/>
      <c r="TKE53" s="429"/>
      <c r="TKF53" s="429"/>
      <c r="TKG53" s="429"/>
      <c r="TKH53" s="429"/>
      <c r="TKI53" s="429"/>
      <c r="TKJ53" s="429"/>
      <c r="TKK53" s="429"/>
      <c r="TKL53" s="429"/>
      <c r="TKM53" s="429"/>
      <c r="TKN53" s="429"/>
      <c r="TKO53" s="429"/>
      <c r="TKP53" s="429"/>
      <c r="TKQ53" s="429"/>
      <c r="TKR53" s="429"/>
      <c r="TKS53" s="429"/>
      <c r="TKT53" s="429"/>
      <c r="TKU53" s="429"/>
      <c r="TKV53" s="429"/>
      <c r="TKW53" s="429"/>
      <c r="TKX53" s="429"/>
      <c r="TKY53" s="429"/>
      <c r="TKZ53" s="429"/>
      <c r="TLA53" s="429"/>
      <c r="TLB53" s="429"/>
      <c r="TLC53" s="429"/>
      <c r="TLD53" s="429"/>
      <c r="TLE53" s="429"/>
      <c r="TLF53" s="429"/>
      <c r="TLG53" s="429"/>
      <c r="TLH53" s="429"/>
      <c r="TLI53" s="429"/>
      <c r="TLJ53" s="429"/>
      <c r="TLK53" s="429"/>
      <c r="TLL53" s="429"/>
      <c r="TLM53" s="429"/>
      <c r="TLN53" s="429"/>
      <c r="TLO53" s="429"/>
      <c r="TLP53" s="429"/>
      <c r="TLQ53" s="429"/>
      <c r="TLR53" s="429"/>
      <c r="TLS53" s="429"/>
      <c r="TLT53" s="429"/>
      <c r="TLU53" s="429"/>
      <c r="TLV53" s="429"/>
      <c r="TLW53" s="429"/>
      <c r="TLX53" s="429"/>
      <c r="TLY53" s="429"/>
      <c r="TLZ53" s="429"/>
      <c r="TMA53" s="429"/>
      <c r="TMB53" s="429"/>
      <c r="TMC53" s="429"/>
      <c r="TMD53" s="429"/>
      <c r="TME53" s="429"/>
      <c r="TMF53" s="429"/>
      <c r="TMG53" s="429"/>
      <c r="TMH53" s="429"/>
      <c r="TMI53" s="429"/>
      <c r="TMJ53" s="429"/>
      <c r="TMK53" s="429"/>
      <c r="TML53" s="429"/>
      <c r="TMM53" s="429"/>
      <c r="TMN53" s="429"/>
      <c r="TMO53" s="429"/>
      <c r="TMP53" s="429"/>
      <c r="TMQ53" s="429"/>
      <c r="TMR53" s="429"/>
      <c r="TMS53" s="429"/>
      <c r="TMT53" s="429"/>
      <c r="TMU53" s="429"/>
      <c r="TMV53" s="429"/>
      <c r="TMW53" s="429"/>
      <c r="TMX53" s="429"/>
      <c r="TMY53" s="429"/>
      <c r="TMZ53" s="429"/>
      <c r="TNA53" s="429"/>
      <c r="TNB53" s="429"/>
      <c r="TNC53" s="429"/>
      <c r="TND53" s="429"/>
      <c r="TNE53" s="429"/>
      <c r="TNF53" s="429"/>
      <c r="TNG53" s="429"/>
      <c r="TNH53" s="429"/>
      <c r="TNI53" s="429"/>
      <c r="TNJ53" s="429"/>
      <c r="TNK53" s="429"/>
      <c r="TNL53" s="429"/>
      <c r="TNM53" s="429"/>
      <c r="TNN53" s="429"/>
      <c r="TNO53" s="429"/>
      <c r="TNP53" s="429"/>
      <c r="TNQ53" s="429"/>
      <c r="TNR53" s="429"/>
      <c r="TNS53" s="429"/>
      <c r="TNT53" s="429"/>
      <c r="TNU53" s="429"/>
      <c r="TNV53" s="429"/>
      <c r="TNW53" s="429"/>
      <c r="TNX53" s="429"/>
      <c r="TNY53" s="429"/>
      <c r="TNZ53" s="429"/>
      <c r="TOA53" s="429"/>
      <c r="TOB53" s="429"/>
      <c r="TOC53" s="429"/>
      <c r="TOD53" s="429"/>
      <c r="TOE53" s="429"/>
      <c r="TOF53" s="429"/>
      <c r="TOG53" s="429"/>
      <c r="TOH53" s="429"/>
      <c r="TOI53" s="429"/>
      <c r="TOJ53" s="429"/>
      <c r="TOK53" s="429"/>
      <c r="TOL53" s="429"/>
      <c r="TOM53" s="429"/>
      <c r="TON53" s="429"/>
      <c r="TOO53" s="429"/>
      <c r="TOP53" s="429"/>
      <c r="TOQ53" s="429"/>
      <c r="TOR53" s="429"/>
      <c r="TOS53" s="429"/>
      <c r="TOT53" s="429"/>
      <c r="TOU53" s="429"/>
      <c r="TOV53" s="429"/>
      <c r="TOW53" s="429"/>
      <c r="TOX53" s="429"/>
      <c r="TOY53" s="429"/>
      <c r="TOZ53" s="429"/>
      <c r="TPA53" s="429"/>
      <c r="TPB53" s="429"/>
      <c r="TPC53" s="429"/>
      <c r="TPD53" s="429"/>
      <c r="TPE53" s="429"/>
      <c r="TPF53" s="429"/>
      <c r="TPG53" s="429"/>
      <c r="TPH53" s="429"/>
      <c r="TPI53" s="429"/>
      <c r="TPJ53" s="429"/>
      <c r="TPK53" s="429"/>
      <c r="TPL53" s="429"/>
      <c r="TPM53" s="429"/>
      <c r="TPN53" s="429"/>
      <c r="TPO53" s="429"/>
      <c r="TPP53" s="429"/>
      <c r="TPQ53" s="429"/>
      <c r="TPR53" s="429"/>
      <c r="TPS53" s="429"/>
      <c r="TPT53" s="429"/>
      <c r="TPU53" s="429"/>
      <c r="TPV53" s="429"/>
      <c r="TPW53" s="429"/>
      <c r="TPX53" s="429"/>
      <c r="TPY53" s="429"/>
      <c r="TPZ53" s="429"/>
      <c r="TQA53" s="429"/>
      <c r="TQB53" s="429"/>
      <c r="TQC53" s="429"/>
      <c r="TQD53" s="429"/>
      <c r="TQE53" s="429"/>
      <c r="TQF53" s="429"/>
      <c r="TQG53" s="429"/>
      <c r="TQH53" s="429"/>
      <c r="TQI53" s="429"/>
      <c r="TQJ53" s="429"/>
      <c r="TQK53" s="429"/>
      <c r="TQL53" s="429"/>
      <c r="TQM53" s="429"/>
      <c r="TQN53" s="429"/>
      <c r="TQO53" s="429"/>
      <c r="TQP53" s="429"/>
      <c r="TQQ53" s="429"/>
      <c r="TQR53" s="429"/>
      <c r="TQS53" s="429"/>
      <c r="TQT53" s="429"/>
      <c r="TQU53" s="429"/>
      <c r="TQV53" s="429"/>
      <c r="TQW53" s="429"/>
      <c r="TQX53" s="429"/>
      <c r="TQY53" s="429"/>
      <c r="TQZ53" s="429"/>
      <c r="TRA53" s="429"/>
      <c r="TRB53" s="429"/>
      <c r="TRC53" s="429"/>
      <c r="TRD53" s="429"/>
      <c r="TRE53" s="429"/>
      <c r="TRF53" s="429"/>
      <c r="TRG53" s="429"/>
      <c r="TRH53" s="429"/>
      <c r="TRI53" s="429"/>
      <c r="TRJ53" s="429"/>
      <c r="TRK53" s="429"/>
      <c r="TRL53" s="429"/>
      <c r="TRM53" s="429"/>
      <c r="TRN53" s="429"/>
      <c r="TRO53" s="429"/>
      <c r="TRP53" s="429"/>
      <c r="TRQ53" s="429"/>
      <c r="TRR53" s="429"/>
      <c r="TRS53" s="429"/>
      <c r="TRT53" s="429"/>
      <c r="TRU53" s="429"/>
      <c r="TRV53" s="429"/>
      <c r="TRW53" s="429"/>
      <c r="TRX53" s="429"/>
      <c r="TRY53" s="429"/>
      <c r="TRZ53" s="429"/>
      <c r="TSA53" s="429"/>
      <c r="TSB53" s="429"/>
      <c r="TSC53" s="429"/>
      <c r="TSD53" s="429"/>
      <c r="TSE53" s="429"/>
      <c r="TSF53" s="429"/>
      <c r="TSG53" s="429"/>
      <c r="TSH53" s="429"/>
      <c r="TSI53" s="429"/>
      <c r="TSJ53" s="429"/>
      <c r="TSK53" s="429"/>
      <c r="TSL53" s="429"/>
      <c r="TSM53" s="429"/>
      <c r="TSN53" s="429"/>
      <c r="TSO53" s="429"/>
      <c r="TSP53" s="429"/>
      <c r="TSQ53" s="429"/>
      <c r="TSR53" s="429"/>
      <c r="TSS53" s="429"/>
      <c r="TST53" s="429"/>
      <c r="TSU53" s="429"/>
      <c r="TSV53" s="429"/>
      <c r="TSW53" s="429"/>
      <c r="TSX53" s="429"/>
      <c r="TSY53" s="429"/>
      <c r="TSZ53" s="429"/>
      <c r="TTA53" s="429"/>
      <c r="TTB53" s="429"/>
      <c r="TTC53" s="429"/>
      <c r="TTD53" s="429"/>
      <c r="TTE53" s="429"/>
      <c r="TTF53" s="429"/>
      <c r="TTG53" s="429"/>
      <c r="TTH53" s="429"/>
      <c r="TTI53" s="429"/>
      <c r="TTJ53" s="429"/>
      <c r="TTK53" s="429"/>
      <c r="TTL53" s="429"/>
      <c r="TTM53" s="429"/>
      <c r="TTN53" s="429"/>
      <c r="TTO53" s="429"/>
      <c r="TTP53" s="429"/>
      <c r="TTQ53" s="429"/>
      <c r="TTR53" s="429"/>
      <c r="TTS53" s="429"/>
      <c r="TTT53" s="429"/>
      <c r="TTU53" s="429"/>
      <c r="TTV53" s="429"/>
      <c r="TTW53" s="429"/>
      <c r="TTX53" s="429"/>
      <c r="TTY53" s="429"/>
      <c r="TTZ53" s="429"/>
      <c r="TUA53" s="429"/>
      <c r="TUB53" s="429"/>
      <c r="TUC53" s="429"/>
      <c r="TUD53" s="429"/>
      <c r="TUE53" s="429"/>
      <c r="TUF53" s="429"/>
      <c r="TUG53" s="429"/>
      <c r="TUH53" s="429"/>
      <c r="TUI53" s="429"/>
      <c r="TUJ53" s="429"/>
      <c r="TUK53" s="429"/>
      <c r="TUL53" s="429"/>
      <c r="TUM53" s="429"/>
      <c r="TUN53" s="429"/>
      <c r="TUO53" s="429"/>
      <c r="TUP53" s="429"/>
      <c r="TUQ53" s="429"/>
      <c r="TUR53" s="429"/>
      <c r="TUS53" s="429"/>
      <c r="TUT53" s="429"/>
      <c r="TUU53" s="429"/>
      <c r="TUV53" s="429"/>
      <c r="TUW53" s="429"/>
      <c r="TUX53" s="429"/>
      <c r="TUY53" s="429"/>
      <c r="TUZ53" s="429"/>
      <c r="TVA53" s="429"/>
      <c r="TVB53" s="429"/>
      <c r="TVC53" s="429"/>
      <c r="TVD53" s="429"/>
      <c r="TVE53" s="429"/>
      <c r="TVF53" s="429"/>
      <c r="TVG53" s="429"/>
      <c r="TVH53" s="429"/>
      <c r="TVI53" s="429"/>
      <c r="TVJ53" s="429"/>
      <c r="TVK53" s="429"/>
      <c r="TVL53" s="429"/>
      <c r="TVM53" s="429"/>
      <c r="TVN53" s="429"/>
      <c r="TVO53" s="429"/>
      <c r="TVP53" s="429"/>
      <c r="TVQ53" s="429"/>
      <c r="TVR53" s="429"/>
      <c r="TVS53" s="429"/>
      <c r="TVT53" s="429"/>
      <c r="TVU53" s="429"/>
      <c r="TVV53" s="429"/>
      <c r="TVW53" s="429"/>
      <c r="TVX53" s="429"/>
      <c r="TVY53" s="429"/>
      <c r="TVZ53" s="429"/>
      <c r="TWA53" s="429"/>
      <c r="TWB53" s="429"/>
      <c r="TWC53" s="429"/>
      <c r="TWD53" s="429"/>
      <c r="TWE53" s="429"/>
      <c r="TWF53" s="429"/>
      <c r="TWG53" s="429"/>
      <c r="TWH53" s="429"/>
      <c r="TWI53" s="429"/>
      <c r="TWJ53" s="429"/>
      <c r="TWK53" s="429"/>
      <c r="TWL53" s="429"/>
      <c r="TWM53" s="429"/>
      <c r="TWN53" s="429"/>
      <c r="TWO53" s="429"/>
      <c r="TWP53" s="429"/>
      <c r="TWQ53" s="429"/>
      <c r="TWR53" s="429"/>
      <c r="TWS53" s="429"/>
      <c r="TWT53" s="429"/>
      <c r="TWU53" s="429"/>
      <c r="TWV53" s="429"/>
      <c r="TWW53" s="429"/>
      <c r="TWX53" s="429"/>
      <c r="TWY53" s="429"/>
      <c r="TWZ53" s="429"/>
      <c r="TXA53" s="429"/>
      <c r="TXB53" s="429"/>
      <c r="TXC53" s="429"/>
      <c r="TXD53" s="429"/>
      <c r="TXE53" s="429"/>
      <c r="TXF53" s="429"/>
      <c r="TXG53" s="429"/>
      <c r="TXH53" s="429"/>
      <c r="TXI53" s="429"/>
      <c r="TXJ53" s="429"/>
      <c r="TXK53" s="429"/>
      <c r="TXL53" s="429"/>
      <c r="TXM53" s="429"/>
      <c r="TXN53" s="429"/>
      <c r="TXO53" s="429"/>
      <c r="TXP53" s="429"/>
      <c r="TXQ53" s="429"/>
      <c r="TXR53" s="429"/>
      <c r="TXS53" s="429"/>
      <c r="TXT53" s="429"/>
      <c r="TXU53" s="429"/>
      <c r="TXV53" s="429"/>
      <c r="TXW53" s="429"/>
      <c r="TXX53" s="429"/>
      <c r="TXY53" s="429"/>
      <c r="TXZ53" s="429"/>
      <c r="TYA53" s="429"/>
      <c r="TYB53" s="429"/>
      <c r="TYC53" s="429"/>
      <c r="TYD53" s="429"/>
      <c r="TYE53" s="429"/>
      <c r="TYF53" s="429"/>
      <c r="TYG53" s="429"/>
      <c r="TYH53" s="429"/>
      <c r="TYI53" s="429"/>
      <c r="TYJ53" s="429"/>
      <c r="TYK53" s="429"/>
      <c r="TYL53" s="429"/>
      <c r="TYM53" s="429"/>
      <c r="TYN53" s="429"/>
      <c r="TYO53" s="429"/>
      <c r="TYP53" s="429"/>
      <c r="TYQ53" s="429"/>
      <c r="TYR53" s="429"/>
      <c r="TYS53" s="429"/>
      <c r="TYT53" s="429"/>
      <c r="TYU53" s="429"/>
      <c r="TYV53" s="429"/>
      <c r="TYW53" s="429"/>
      <c r="TYX53" s="429"/>
      <c r="TYY53" s="429"/>
      <c r="TYZ53" s="429"/>
      <c r="TZA53" s="429"/>
      <c r="TZB53" s="429"/>
      <c r="TZC53" s="429"/>
      <c r="TZD53" s="429"/>
      <c r="TZE53" s="429"/>
      <c r="TZF53" s="429"/>
      <c r="TZG53" s="429"/>
      <c r="TZH53" s="429"/>
      <c r="TZI53" s="429"/>
      <c r="TZJ53" s="429"/>
      <c r="TZK53" s="429"/>
      <c r="TZL53" s="429"/>
      <c r="TZM53" s="429"/>
      <c r="TZN53" s="429"/>
      <c r="TZO53" s="429"/>
      <c r="TZP53" s="429"/>
      <c r="TZQ53" s="429"/>
      <c r="TZR53" s="429"/>
      <c r="TZS53" s="429"/>
      <c r="TZT53" s="429"/>
      <c r="TZU53" s="429"/>
      <c r="TZV53" s="429"/>
      <c r="TZW53" s="429"/>
      <c r="TZX53" s="429"/>
      <c r="TZY53" s="429"/>
      <c r="TZZ53" s="429"/>
      <c r="UAA53" s="429"/>
      <c r="UAB53" s="429"/>
      <c r="UAC53" s="429"/>
      <c r="UAD53" s="429"/>
      <c r="UAE53" s="429"/>
      <c r="UAF53" s="429"/>
      <c r="UAG53" s="429"/>
      <c r="UAH53" s="429"/>
      <c r="UAI53" s="429"/>
      <c r="UAJ53" s="429"/>
      <c r="UAK53" s="429"/>
      <c r="UAL53" s="429"/>
      <c r="UAM53" s="429"/>
      <c r="UAN53" s="429"/>
      <c r="UAO53" s="429"/>
      <c r="UAP53" s="429"/>
      <c r="UAQ53" s="429"/>
      <c r="UAR53" s="429"/>
      <c r="UAS53" s="429"/>
      <c r="UAT53" s="429"/>
      <c r="UAU53" s="429"/>
      <c r="UAV53" s="429"/>
      <c r="UAW53" s="429"/>
      <c r="UAX53" s="429"/>
      <c r="UAY53" s="429"/>
      <c r="UAZ53" s="429"/>
      <c r="UBA53" s="429"/>
      <c r="UBB53" s="429"/>
      <c r="UBC53" s="429"/>
      <c r="UBD53" s="429"/>
      <c r="UBE53" s="429"/>
      <c r="UBF53" s="429"/>
      <c r="UBG53" s="429"/>
      <c r="UBH53" s="429"/>
      <c r="UBI53" s="429"/>
      <c r="UBJ53" s="429"/>
      <c r="UBK53" s="429"/>
      <c r="UBL53" s="429"/>
      <c r="UBM53" s="429"/>
      <c r="UBN53" s="429"/>
      <c r="UBO53" s="429"/>
      <c r="UBP53" s="429"/>
      <c r="UBQ53" s="429"/>
      <c r="UBR53" s="429"/>
      <c r="UBS53" s="429"/>
      <c r="UBT53" s="429"/>
      <c r="UBU53" s="429"/>
      <c r="UBV53" s="429"/>
      <c r="UBW53" s="429"/>
      <c r="UBX53" s="429"/>
      <c r="UBY53" s="429"/>
      <c r="UBZ53" s="429"/>
      <c r="UCA53" s="429"/>
      <c r="UCB53" s="429"/>
      <c r="UCC53" s="429"/>
      <c r="UCD53" s="429"/>
      <c r="UCE53" s="429"/>
      <c r="UCF53" s="429"/>
      <c r="UCG53" s="429"/>
      <c r="UCH53" s="429"/>
      <c r="UCI53" s="429"/>
      <c r="UCJ53" s="429"/>
      <c r="UCK53" s="429"/>
      <c r="UCL53" s="429"/>
      <c r="UCM53" s="429"/>
      <c r="UCN53" s="429"/>
      <c r="UCO53" s="429"/>
      <c r="UCP53" s="429"/>
      <c r="UCQ53" s="429"/>
      <c r="UCR53" s="429"/>
      <c r="UCS53" s="429"/>
      <c r="UCT53" s="429"/>
      <c r="UCU53" s="429"/>
      <c r="UCV53" s="429"/>
      <c r="UCW53" s="429"/>
      <c r="UCX53" s="429"/>
      <c r="UCY53" s="429"/>
      <c r="UCZ53" s="429"/>
      <c r="UDA53" s="429"/>
      <c r="UDB53" s="429"/>
      <c r="UDC53" s="429"/>
      <c r="UDD53" s="429"/>
      <c r="UDE53" s="429"/>
      <c r="UDF53" s="429"/>
      <c r="UDG53" s="429"/>
      <c r="UDH53" s="429"/>
      <c r="UDI53" s="429"/>
      <c r="UDJ53" s="429"/>
      <c r="UDK53" s="429"/>
      <c r="UDL53" s="429"/>
      <c r="UDM53" s="429"/>
      <c r="UDN53" s="429"/>
      <c r="UDO53" s="429"/>
      <c r="UDP53" s="429"/>
      <c r="UDQ53" s="429"/>
      <c r="UDR53" s="429"/>
      <c r="UDS53" s="429"/>
      <c r="UDT53" s="429"/>
      <c r="UDU53" s="429"/>
      <c r="UDV53" s="429"/>
      <c r="UDW53" s="429"/>
      <c r="UDX53" s="429"/>
      <c r="UDY53" s="429"/>
      <c r="UDZ53" s="429"/>
      <c r="UEA53" s="429"/>
      <c r="UEB53" s="429"/>
      <c r="UEC53" s="429"/>
      <c r="UED53" s="429"/>
      <c r="UEE53" s="429"/>
      <c r="UEF53" s="429"/>
      <c r="UEG53" s="429"/>
      <c r="UEH53" s="429"/>
      <c r="UEI53" s="429"/>
      <c r="UEJ53" s="429"/>
      <c r="UEK53" s="429"/>
      <c r="UEL53" s="429"/>
      <c r="UEM53" s="429"/>
      <c r="UEN53" s="429"/>
      <c r="UEO53" s="429"/>
      <c r="UEP53" s="429"/>
      <c r="UEQ53" s="429"/>
      <c r="UER53" s="429"/>
      <c r="UES53" s="429"/>
      <c r="UET53" s="429"/>
      <c r="UEU53" s="429"/>
      <c r="UEV53" s="429"/>
      <c r="UEW53" s="429"/>
      <c r="UEX53" s="429"/>
      <c r="UEY53" s="429"/>
      <c r="UEZ53" s="429"/>
      <c r="UFA53" s="429"/>
      <c r="UFB53" s="429"/>
      <c r="UFC53" s="429"/>
      <c r="UFD53" s="429"/>
      <c r="UFE53" s="429"/>
      <c r="UFF53" s="429"/>
      <c r="UFG53" s="429"/>
      <c r="UFH53" s="429"/>
      <c r="UFI53" s="429"/>
      <c r="UFJ53" s="429"/>
      <c r="UFK53" s="429"/>
      <c r="UFL53" s="429"/>
      <c r="UFM53" s="429"/>
      <c r="UFN53" s="429"/>
      <c r="UFO53" s="429"/>
      <c r="UFP53" s="429"/>
      <c r="UFQ53" s="429"/>
      <c r="UFR53" s="429"/>
      <c r="UFS53" s="429"/>
      <c r="UFT53" s="429"/>
      <c r="UFU53" s="429"/>
      <c r="UFV53" s="429"/>
      <c r="UFW53" s="429"/>
      <c r="UFX53" s="429"/>
      <c r="UFY53" s="429"/>
      <c r="UFZ53" s="429"/>
      <c r="UGA53" s="429"/>
      <c r="UGB53" s="429"/>
      <c r="UGC53" s="429"/>
      <c r="UGD53" s="429"/>
      <c r="UGE53" s="429"/>
      <c r="UGF53" s="429"/>
      <c r="UGG53" s="429"/>
      <c r="UGH53" s="429"/>
      <c r="UGI53" s="429"/>
      <c r="UGJ53" s="429"/>
      <c r="UGK53" s="429"/>
      <c r="UGL53" s="429"/>
      <c r="UGM53" s="429"/>
      <c r="UGN53" s="429"/>
      <c r="UGO53" s="429"/>
      <c r="UGP53" s="429"/>
      <c r="UGQ53" s="429"/>
      <c r="UGR53" s="429"/>
      <c r="UGS53" s="429"/>
      <c r="UGT53" s="429"/>
      <c r="UGU53" s="429"/>
      <c r="UGV53" s="429"/>
      <c r="UGW53" s="429"/>
      <c r="UGX53" s="429"/>
      <c r="UGY53" s="429"/>
      <c r="UGZ53" s="429"/>
      <c r="UHA53" s="429"/>
      <c r="UHB53" s="429"/>
      <c r="UHC53" s="429"/>
      <c r="UHD53" s="429"/>
      <c r="UHE53" s="429"/>
      <c r="UHF53" s="429"/>
      <c r="UHG53" s="429"/>
      <c r="UHH53" s="429"/>
      <c r="UHI53" s="429"/>
      <c r="UHJ53" s="429"/>
      <c r="UHK53" s="429"/>
      <c r="UHL53" s="429"/>
      <c r="UHM53" s="429"/>
      <c r="UHN53" s="429"/>
      <c r="UHO53" s="429"/>
      <c r="UHP53" s="429"/>
      <c r="UHQ53" s="429"/>
      <c r="UHR53" s="429"/>
      <c r="UHS53" s="429"/>
      <c r="UHT53" s="429"/>
      <c r="UHU53" s="429"/>
      <c r="UHV53" s="429"/>
      <c r="UHW53" s="429"/>
      <c r="UHX53" s="429"/>
      <c r="UHY53" s="429"/>
      <c r="UHZ53" s="429"/>
      <c r="UIA53" s="429"/>
      <c r="UIB53" s="429"/>
      <c r="UIC53" s="429"/>
      <c r="UID53" s="429"/>
      <c r="UIE53" s="429"/>
      <c r="UIF53" s="429"/>
      <c r="UIG53" s="429"/>
      <c r="UIH53" s="429"/>
      <c r="UII53" s="429"/>
      <c r="UIJ53" s="429"/>
      <c r="UIK53" s="429"/>
      <c r="UIL53" s="429"/>
      <c r="UIM53" s="429"/>
      <c r="UIN53" s="429"/>
      <c r="UIO53" s="429"/>
      <c r="UIP53" s="429"/>
      <c r="UIQ53" s="429"/>
      <c r="UIR53" s="429"/>
      <c r="UIS53" s="429"/>
      <c r="UIT53" s="429"/>
      <c r="UIU53" s="429"/>
      <c r="UIV53" s="429"/>
      <c r="UIW53" s="429"/>
      <c r="UIX53" s="429"/>
      <c r="UIY53" s="429"/>
      <c r="UIZ53" s="429"/>
      <c r="UJA53" s="429"/>
      <c r="UJB53" s="429"/>
      <c r="UJC53" s="429"/>
      <c r="UJD53" s="429"/>
      <c r="UJE53" s="429"/>
      <c r="UJF53" s="429"/>
      <c r="UJG53" s="429"/>
      <c r="UJH53" s="429"/>
      <c r="UJI53" s="429"/>
      <c r="UJJ53" s="429"/>
      <c r="UJK53" s="429"/>
      <c r="UJL53" s="429"/>
      <c r="UJM53" s="429"/>
      <c r="UJN53" s="429"/>
      <c r="UJO53" s="429"/>
      <c r="UJP53" s="429"/>
      <c r="UJQ53" s="429"/>
      <c r="UJR53" s="429"/>
      <c r="UJS53" s="429"/>
      <c r="UJT53" s="429"/>
      <c r="UJU53" s="429"/>
      <c r="UJV53" s="429"/>
      <c r="UJW53" s="429"/>
      <c r="UJX53" s="429"/>
      <c r="UJY53" s="429"/>
      <c r="UJZ53" s="429"/>
      <c r="UKA53" s="429"/>
      <c r="UKB53" s="429"/>
      <c r="UKC53" s="429"/>
      <c r="UKD53" s="429"/>
      <c r="UKE53" s="429"/>
      <c r="UKF53" s="429"/>
      <c r="UKG53" s="429"/>
      <c r="UKH53" s="429"/>
      <c r="UKI53" s="429"/>
      <c r="UKJ53" s="429"/>
      <c r="UKK53" s="429"/>
      <c r="UKL53" s="429"/>
      <c r="UKM53" s="429"/>
      <c r="UKN53" s="429"/>
      <c r="UKO53" s="429"/>
      <c r="UKP53" s="429"/>
      <c r="UKQ53" s="429"/>
      <c r="UKR53" s="429"/>
      <c r="UKS53" s="429"/>
      <c r="UKT53" s="429"/>
      <c r="UKU53" s="429"/>
      <c r="UKV53" s="429"/>
      <c r="UKW53" s="429"/>
      <c r="UKX53" s="429"/>
      <c r="UKY53" s="429"/>
      <c r="UKZ53" s="429"/>
      <c r="ULA53" s="429"/>
      <c r="ULB53" s="429"/>
      <c r="ULC53" s="429"/>
      <c r="ULD53" s="429"/>
      <c r="ULE53" s="429"/>
      <c r="ULF53" s="429"/>
      <c r="ULG53" s="429"/>
      <c r="ULH53" s="429"/>
      <c r="ULI53" s="429"/>
      <c r="ULJ53" s="429"/>
      <c r="ULK53" s="429"/>
      <c r="ULL53" s="429"/>
      <c r="ULM53" s="429"/>
      <c r="ULN53" s="429"/>
      <c r="ULO53" s="429"/>
      <c r="ULP53" s="429"/>
      <c r="ULQ53" s="429"/>
      <c r="ULR53" s="429"/>
      <c r="ULS53" s="429"/>
      <c r="ULT53" s="429"/>
      <c r="ULU53" s="429"/>
      <c r="ULV53" s="429"/>
      <c r="ULW53" s="429"/>
      <c r="ULX53" s="429"/>
      <c r="ULY53" s="429"/>
      <c r="ULZ53" s="429"/>
      <c r="UMA53" s="429"/>
      <c r="UMB53" s="429"/>
      <c r="UMC53" s="429"/>
      <c r="UMD53" s="429"/>
      <c r="UME53" s="429"/>
      <c r="UMF53" s="429"/>
      <c r="UMG53" s="429"/>
      <c r="UMH53" s="429"/>
      <c r="UMI53" s="429"/>
      <c r="UMJ53" s="429"/>
      <c r="UMK53" s="429"/>
      <c r="UML53" s="429"/>
      <c r="UMM53" s="429"/>
      <c r="UMN53" s="429"/>
      <c r="UMO53" s="429"/>
      <c r="UMP53" s="429"/>
      <c r="UMQ53" s="429"/>
      <c r="UMR53" s="429"/>
      <c r="UMS53" s="429"/>
      <c r="UMT53" s="429"/>
      <c r="UMU53" s="429"/>
      <c r="UMV53" s="429"/>
      <c r="UMW53" s="429"/>
      <c r="UMX53" s="429"/>
      <c r="UMY53" s="429"/>
      <c r="UMZ53" s="429"/>
      <c r="UNA53" s="429"/>
      <c r="UNB53" s="429"/>
      <c r="UNC53" s="429"/>
      <c r="UND53" s="429"/>
      <c r="UNE53" s="429"/>
      <c r="UNF53" s="429"/>
      <c r="UNG53" s="429"/>
      <c r="UNH53" s="429"/>
      <c r="UNI53" s="429"/>
      <c r="UNJ53" s="429"/>
      <c r="UNK53" s="429"/>
      <c r="UNL53" s="429"/>
      <c r="UNM53" s="429"/>
      <c r="UNN53" s="429"/>
      <c r="UNO53" s="429"/>
      <c r="UNP53" s="429"/>
      <c r="UNQ53" s="429"/>
      <c r="UNR53" s="429"/>
      <c r="UNS53" s="429"/>
      <c r="UNT53" s="429"/>
      <c r="UNU53" s="429"/>
      <c r="UNV53" s="429"/>
      <c r="UNW53" s="429"/>
      <c r="UNX53" s="429"/>
      <c r="UNY53" s="429"/>
      <c r="UNZ53" s="429"/>
      <c r="UOA53" s="429"/>
      <c r="UOB53" s="429"/>
      <c r="UOC53" s="429"/>
      <c r="UOD53" s="429"/>
      <c r="UOE53" s="429"/>
      <c r="UOF53" s="429"/>
      <c r="UOG53" s="429"/>
      <c r="UOH53" s="429"/>
      <c r="UOI53" s="429"/>
      <c r="UOJ53" s="429"/>
      <c r="UOK53" s="429"/>
      <c r="UOL53" s="429"/>
      <c r="UOM53" s="429"/>
      <c r="UON53" s="429"/>
      <c r="UOO53" s="429"/>
      <c r="UOP53" s="429"/>
      <c r="UOQ53" s="429"/>
      <c r="UOR53" s="429"/>
      <c r="UOS53" s="429"/>
      <c r="UOT53" s="429"/>
      <c r="UOU53" s="429"/>
      <c r="UOV53" s="429"/>
      <c r="UOW53" s="429"/>
      <c r="UOX53" s="429"/>
      <c r="UOY53" s="429"/>
      <c r="UOZ53" s="429"/>
      <c r="UPA53" s="429"/>
      <c r="UPB53" s="429"/>
      <c r="UPC53" s="429"/>
      <c r="UPD53" s="429"/>
      <c r="UPE53" s="429"/>
      <c r="UPF53" s="429"/>
      <c r="UPG53" s="429"/>
      <c r="UPH53" s="429"/>
      <c r="UPI53" s="429"/>
      <c r="UPJ53" s="429"/>
      <c r="UPK53" s="429"/>
      <c r="UPL53" s="429"/>
      <c r="UPM53" s="429"/>
      <c r="UPN53" s="429"/>
      <c r="UPO53" s="429"/>
      <c r="UPP53" s="429"/>
      <c r="UPQ53" s="429"/>
      <c r="UPR53" s="429"/>
      <c r="UPS53" s="429"/>
      <c r="UPT53" s="429"/>
      <c r="UPU53" s="429"/>
      <c r="UPV53" s="429"/>
      <c r="UPW53" s="429"/>
      <c r="UPX53" s="429"/>
      <c r="UPY53" s="429"/>
      <c r="UPZ53" s="429"/>
      <c r="UQA53" s="429"/>
      <c r="UQB53" s="429"/>
      <c r="UQC53" s="429"/>
      <c r="UQD53" s="429"/>
      <c r="UQE53" s="429"/>
      <c r="UQF53" s="429"/>
      <c r="UQG53" s="429"/>
      <c r="UQH53" s="429"/>
      <c r="UQI53" s="429"/>
      <c r="UQJ53" s="429"/>
      <c r="UQK53" s="429"/>
      <c r="UQL53" s="429"/>
      <c r="UQM53" s="429"/>
      <c r="UQN53" s="429"/>
      <c r="UQO53" s="429"/>
      <c r="UQP53" s="429"/>
      <c r="UQQ53" s="429"/>
      <c r="UQR53" s="429"/>
      <c r="UQS53" s="429"/>
      <c r="UQT53" s="429"/>
      <c r="UQU53" s="429"/>
      <c r="UQV53" s="429"/>
      <c r="UQW53" s="429"/>
      <c r="UQX53" s="429"/>
      <c r="UQY53" s="429"/>
      <c r="UQZ53" s="429"/>
      <c r="URA53" s="429"/>
      <c r="URB53" s="429"/>
      <c r="URC53" s="429"/>
      <c r="URD53" s="429"/>
      <c r="URE53" s="429"/>
      <c r="URF53" s="429"/>
      <c r="URG53" s="429"/>
      <c r="URH53" s="429"/>
      <c r="URI53" s="429"/>
      <c r="URJ53" s="429"/>
      <c r="URK53" s="429"/>
      <c r="URL53" s="429"/>
      <c r="URM53" s="429"/>
      <c r="URN53" s="429"/>
      <c r="URO53" s="429"/>
      <c r="URP53" s="429"/>
      <c r="URQ53" s="429"/>
      <c r="URR53" s="429"/>
      <c r="URS53" s="429"/>
      <c r="URT53" s="429"/>
      <c r="URU53" s="429"/>
      <c r="URV53" s="429"/>
      <c r="URW53" s="429"/>
      <c r="URX53" s="429"/>
      <c r="URY53" s="429"/>
      <c r="URZ53" s="429"/>
      <c r="USA53" s="429"/>
      <c r="USB53" s="429"/>
      <c r="USC53" s="429"/>
      <c r="USD53" s="429"/>
      <c r="USE53" s="429"/>
      <c r="USF53" s="429"/>
      <c r="USG53" s="429"/>
      <c r="USH53" s="429"/>
      <c r="USI53" s="429"/>
      <c r="USJ53" s="429"/>
      <c r="USK53" s="429"/>
      <c r="USL53" s="429"/>
      <c r="USM53" s="429"/>
      <c r="USN53" s="429"/>
      <c r="USO53" s="429"/>
      <c r="USP53" s="429"/>
      <c r="USQ53" s="429"/>
      <c r="USR53" s="429"/>
      <c r="USS53" s="429"/>
      <c r="UST53" s="429"/>
      <c r="USU53" s="429"/>
      <c r="USV53" s="429"/>
      <c r="USW53" s="429"/>
      <c r="USX53" s="429"/>
      <c r="USY53" s="429"/>
      <c r="USZ53" s="429"/>
      <c r="UTA53" s="429"/>
      <c r="UTB53" s="429"/>
      <c r="UTC53" s="429"/>
      <c r="UTD53" s="429"/>
      <c r="UTE53" s="429"/>
      <c r="UTF53" s="429"/>
      <c r="UTG53" s="429"/>
      <c r="UTH53" s="429"/>
      <c r="UTI53" s="429"/>
      <c r="UTJ53" s="429"/>
      <c r="UTK53" s="429"/>
      <c r="UTL53" s="429"/>
      <c r="UTM53" s="429"/>
      <c r="UTN53" s="429"/>
      <c r="UTO53" s="429"/>
      <c r="UTP53" s="429"/>
      <c r="UTQ53" s="429"/>
      <c r="UTR53" s="429"/>
      <c r="UTS53" s="429"/>
      <c r="UTT53" s="429"/>
      <c r="UTU53" s="429"/>
      <c r="UTV53" s="429"/>
      <c r="UTW53" s="429"/>
      <c r="UTX53" s="429"/>
      <c r="UTY53" s="429"/>
      <c r="UTZ53" s="429"/>
      <c r="UUA53" s="429"/>
      <c r="UUB53" s="429"/>
      <c r="UUC53" s="429"/>
      <c r="UUD53" s="429"/>
      <c r="UUE53" s="429"/>
      <c r="UUF53" s="429"/>
      <c r="UUG53" s="429"/>
      <c r="UUH53" s="429"/>
      <c r="UUI53" s="429"/>
      <c r="UUJ53" s="429"/>
      <c r="UUK53" s="429"/>
      <c r="UUL53" s="429"/>
      <c r="UUM53" s="429"/>
      <c r="UUN53" s="429"/>
      <c r="UUO53" s="429"/>
      <c r="UUP53" s="429"/>
      <c r="UUQ53" s="429"/>
      <c r="UUR53" s="429"/>
      <c r="UUS53" s="429"/>
      <c r="UUT53" s="429"/>
      <c r="UUU53" s="429"/>
      <c r="UUV53" s="429"/>
      <c r="UUW53" s="429"/>
      <c r="UUX53" s="429"/>
      <c r="UUY53" s="429"/>
      <c r="UUZ53" s="429"/>
      <c r="UVA53" s="429"/>
      <c r="UVB53" s="429"/>
      <c r="UVC53" s="429"/>
      <c r="UVD53" s="429"/>
      <c r="UVE53" s="429"/>
      <c r="UVF53" s="429"/>
      <c r="UVG53" s="429"/>
      <c r="UVH53" s="429"/>
      <c r="UVI53" s="429"/>
      <c r="UVJ53" s="429"/>
      <c r="UVK53" s="429"/>
      <c r="UVL53" s="429"/>
      <c r="UVM53" s="429"/>
      <c r="UVN53" s="429"/>
      <c r="UVO53" s="429"/>
      <c r="UVP53" s="429"/>
      <c r="UVQ53" s="429"/>
      <c r="UVR53" s="429"/>
      <c r="UVS53" s="429"/>
      <c r="UVT53" s="429"/>
      <c r="UVU53" s="429"/>
      <c r="UVV53" s="429"/>
      <c r="UVW53" s="429"/>
      <c r="UVX53" s="429"/>
      <c r="UVY53" s="429"/>
      <c r="UVZ53" s="429"/>
      <c r="UWA53" s="429"/>
      <c r="UWB53" s="429"/>
      <c r="UWC53" s="429"/>
      <c r="UWD53" s="429"/>
      <c r="UWE53" s="429"/>
      <c r="UWF53" s="429"/>
      <c r="UWG53" s="429"/>
      <c r="UWH53" s="429"/>
      <c r="UWI53" s="429"/>
      <c r="UWJ53" s="429"/>
      <c r="UWK53" s="429"/>
      <c r="UWL53" s="429"/>
      <c r="UWM53" s="429"/>
      <c r="UWN53" s="429"/>
      <c r="UWO53" s="429"/>
      <c r="UWP53" s="429"/>
      <c r="UWQ53" s="429"/>
      <c r="UWR53" s="429"/>
      <c r="UWS53" s="429"/>
      <c r="UWT53" s="429"/>
      <c r="UWU53" s="429"/>
      <c r="UWV53" s="429"/>
      <c r="UWW53" s="429"/>
      <c r="UWX53" s="429"/>
      <c r="UWY53" s="429"/>
      <c r="UWZ53" s="429"/>
      <c r="UXA53" s="429"/>
      <c r="UXB53" s="429"/>
      <c r="UXC53" s="429"/>
      <c r="UXD53" s="429"/>
      <c r="UXE53" s="429"/>
      <c r="UXF53" s="429"/>
      <c r="UXG53" s="429"/>
      <c r="UXH53" s="429"/>
      <c r="UXI53" s="429"/>
      <c r="UXJ53" s="429"/>
      <c r="UXK53" s="429"/>
      <c r="UXL53" s="429"/>
      <c r="UXM53" s="429"/>
      <c r="UXN53" s="429"/>
      <c r="UXO53" s="429"/>
      <c r="UXP53" s="429"/>
      <c r="UXQ53" s="429"/>
      <c r="UXR53" s="429"/>
      <c r="UXS53" s="429"/>
      <c r="UXT53" s="429"/>
      <c r="UXU53" s="429"/>
      <c r="UXV53" s="429"/>
      <c r="UXW53" s="429"/>
      <c r="UXX53" s="429"/>
      <c r="UXY53" s="429"/>
      <c r="UXZ53" s="429"/>
      <c r="UYA53" s="429"/>
      <c r="UYB53" s="429"/>
      <c r="UYC53" s="429"/>
      <c r="UYD53" s="429"/>
      <c r="UYE53" s="429"/>
      <c r="UYF53" s="429"/>
      <c r="UYG53" s="429"/>
      <c r="UYH53" s="429"/>
      <c r="UYI53" s="429"/>
      <c r="UYJ53" s="429"/>
      <c r="UYK53" s="429"/>
      <c r="UYL53" s="429"/>
      <c r="UYM53" s="429"/>
      <c r="UYN53" s="429"/>
      <c r="UYO53" s="429"/>
      <c r="UYP53" s="429"/>
      <c r="UYQ53" s="429"/>
      <c r="UYR53" s="429"/>
      <c r="UYS53" s="429"/>
      <c r="UYT53" s="429"/>
      <c r="UYU53" s="429"/>
      <c r="UYV53" s="429"/>
      <c r="UYW53" s="429"/>
      <c r="UYX53" s="429"/>
      <c r="UYY53" s="429"/>
      <c r="UYZ53" s="429"/>
      <c r="UZA53" s="429"/>
      <c r="UZB53" s="429"/>
      <c r="UZC53" s="429"/>
      <c r="UZD53" s="429"/>
      <c r="UZE53" s="429"/>
      <c r="UZF53" s="429"/>
      <c r="UZG53" s="429"/>
      <c r="UZH53" s="429"/>
      <c r="UZI53" s="429"/>
      <c r="UZJ53" s="429"/>
      <c r="UZK53" s="429"/>
      <c r="UZL53" s="429"/>
      <c r="UZM53" s="429"/>
      <c r="UZN53" s="429"/>
      <c r="UZO53" s="429"/>
      <c r="UZP53" s="429"/>
      <c r="UZQ53" s="429"/>
      <c r="UZR53" s="429"/>
      <c r="UZS53" s="429"/>
      <c r="UZT53" s="429"/>
      <c r="UZU53" s="429"/>
      <c r="UZV53" s="429"/>
      <c r="UZW53" s="429"/>
      <c r="UZX53" s="429"/>
      <c r="UZY53" s="429"/>
      <c r="UZZ53" s="429"/>
      <c r="VAA53" s="429"/>
      <c r="VAB53" s="429"/>
      <c r="VAC53" s="429"/>
      <c r="VAD53" s="429"/>
      <c r="VAE53" s="429"/>
      <c r="VAF53" s="429"/>
      <c r="VAG53" s="429"/>
      <c r="VAH53" s="429"/>
      <c r="VAI53" s="429"/>
      <c r="VAJ53" s="429"/>
      <c r="VAK53" s="429"/>
      <c r="VAL53" s="429"/>
      <c r="VAM53" s="429"/>
      <c r="VAN53" s="429"/>
      <c r="VAO53" s="429"/>
      <c r="VAP53" s="429"/>
      <c r="VAQ53" s="429"/>
      <c r="VAR53" s="429"/>
      <c r="VAS53" s="429"/>
      <c r="VAT53" s="429"/>
      <c r="VAU53" s="429"/>
      <c r="VAV53" s="429"/>
      <c r="VAW53" s="429"/>
      <c r="VAX53" s="429"/>
      <c r="VAY53" s="429"/>
      <c r="VAZ53" s="429"/>
      <c r="VBA53" s="429"/>
      <c r="VBB53" s="429"/>
      <c r="VBC53" s="429"/>
      <c r="VBD53" s="429"/>
      <c r="VBE53" s="429"/>
      <c r="VBF53" s="429"/>
      <c r="VBG53" s="429"/>
      <c r="VBH53" s="429"/>
      <c r="VBI53" s="429"/>
      <c r="VBJ53" s="429"/>
      <c r="VBK53" s="429"/>
      <c r="VBL53" s="429"/>
      <c r="VBM53" s="429"/>
      <c r="VBN53" s="429"/>
      <c r="VBO53" s="429"/>
      <c r="VBP53" s="429"/>
      <c r="VBQ53" s="429"/>
      <c r="VBR53" s="429"/>
      <c r="VBS53" s="429"/>
      <c r="VBT53" s="429"/>
      <c r="VBU53" s="429"/>
      <c r="VBV53" s="429"/>
      <c r="VBW53" s="429"/>
      <c r="VBX53" s="429"/>
      <c r="VBY53" s="429"/>
      <c r="VBZ53" s="429"/>
      <c r="VCA53" s="429"/>
      <c r="VCB53" s="429"/>
      <c r="VCC53" s="429"/>
      <c r="VCD53" s="429"/>
      <c r="VCE53" s="429"/>
      <c r="VCF53" s="429"/>
      <c r="VCG53" s="429"/>
      <c r="VCH53" s="429"/>
      <c r="VCI53" s="429"/>
      <c r="VCJ53" s="429"/>
      <c r="VCK53" s="429"/>
      <c r="VCL53" s="429"/>
      <c r="VCM53" s="429"/>
      <c r="VCN53" s="429"/>
      <c r="VCO53" s="429"/>
      <c r="VCP53" s="429"/>
      <c r="VCQ53" s="429"/>
      <c r="VCR53" s="429"/>
      <c r="VCS53" s="429"/>
      <c r="VCT53" s="429"/>
      <c r="VCU53" s="429"/>
      <c r="VCV53" s="429"/>
      <c r="VCW53" s="429"/>
      <c r="VCX53" s="429"/>
      <c r="VCY53" s="429"/>
      <c r="VCZ53" s="429"/>
      <c r="VDA53" s="429"/>
      <c r="VDB53" s="429"/>
      <c r="VDC53" s="429"/>
      <c r="VDD53" s="429"/>
      <c r="VDE53" s="429"/>
      <c r="VDF53" s="429"/>
      <c r="VDG53" s="429"/>
      <c r="VDH53" s="429"/>
      <c r="VDI53" s="429"/>
      <c r="VDJ53" s="429"/>
      <c r="VDK53" s="429"/>
      <c r="VDL53" s="429"/>
      <c r="VDM53" s="429"/>
      <c r="VDN53" s="429"/>
      <c r="VDO53" s="429"/>
      <c r="VDP53" s="429"/>
      <c r="VDQ53" s="429"/>
      <c r="VDR53" s="429"/>
      <c r="VDS53" s="429"/>
      <c r="VDT53" s="429"/>
      <c r="VDU53" s="429"/>
      <c r="VDV53" s="429"/>
      <c r="VDW53" s="429"/>
      <c r="VDX53" s="429"/>
      <c r="VDY53" s="429"/>
      <c r="VDZ53" s="429"/>
      <c r="VEA53" s="429"/>
      <c r="VEB53" s="429"/>
      <c r="VEC53" s="429"/>
      <c r="VED53" s="429"/>
      <c r="VEE53" s="429"/>
      <c r="VEF53" s="429"/>
      <c r="VEG53" s="429"/>
      <c r="VEH53" s="429"/>
      <c r="VEI53" s="429"/>
      <c r="VEJ53" s="429"/>
      <c r="VEK53" s="429"/>
      <c r="VEL53" s="429"/>
      <c r="VEM53" s="429"/>
      <c r="VEN53" s="429"/>
      <c r="VEO53" s="429"/>
      <c r="VEP53" s="429"/>
      <c r="VEQ53" s="429"/>
      <c r="VER53" s="429"/>
      <c r="VES53" s="429"/>
      <c r="VET53" s="429"/>
      <c r="VEU53" s="429"/>
      <c r="VEV53" s="429"/>
      <c r="VEW53" s="429"/>
      <c r="VEX53" s="429"/>
      <c r="VEY53" s="429"/>
      <c r="VEZ53" s="429"/>
      <c r="VFA53" s="429"/>
      <c r="VFB53" s="429"/>
      <c r="VFC53" s="429"/>
      <c r="VFD53" s="429"/>
      <c r="VFE53" s="429"/>
      <c r="VFF53" s="429"/>
      <c r="VFG53" s="429"/>
      <c r="VFH53" s="429"/>
      <c r="VFI53" s="429"/>
      <c r="VFJ53" s="429"/>
      <c r="VFK53" s="429"/>
      <c r="VFL53" s="429"/>
      <c r="VFM53" s="429"/>
      <c r="VFN53" s="429"/>
      <c r="VFO53" s="429"/>
      <c r="VFP53" s="429"/>
      <c r="VFQ53" s="429"/>
      <c r="VFR53" s="429"/>
      <c r="VFS53" s="429"/>
      <c r="VFT53" s="429"/>
      <c r="VFU53" s="429"/>
      <c r="VFV53" s="429"/>
      <c r="VFW53" s="429"/>
      <c r="VFX53" s="429"/>
      <c r="VFY53" s="429"/>
      <c r="VFZ53" s="429"/>
      <c r="VGA53" s="429"/>
      <c r="VGB53" s="429"/>
      <c r="VGC53" s="429"/>
      <c r="VGD53" s="429"/>
      <c r="VGE53" s="429"/>
      <c r="VGF53" s="429"/>
      <c r="VGG53" s="429"/>
      <c r="VGH53" s="429"/>
      <c r="VGI53" s="429"/>
      <c r="VGJ53" s="429"/>
      <c r="VGK53" s="429"/>
      <c r="VGL53" s="429"/>
      <c r="VGM53" s="429"/>
      <c r="VGN53" s="429"/>
      <c r="VGO53" s="429"/>
      <c r="VGP53" s="429"/>
      <c r="VGQ53" s="429"/>
      <c r="VGR53" s="429"/>
      <c r="VGS53" s="429"/>
      <c r="VGT53" s="429"/>
      <c r="VGU53" s="429"/>
      <c r="VGV53" s="429"/>
      <c r="VGW53" s="429"/>
      <c r="VGX53" s="429"/>
      <c r="VGY53" s="429"/>
      <c r="VGZ53" s="429"/>
      <c r="VHA53" s="429"/>
      <c r="VHB53" s="429"/>
      <c r="VHC53" s="429"/>
      <c r="VHD53" s="429"/>
      <c r="VHE53" s="429"/>
      <c r="VHF53" s="429"/>
      <c r="VHG53" s="429"/>
      <c r="VHH53" s="429"/>
      <c r="VHI53" s="429"/>
      <c r="VHJ53" s="429"/>
      <c r="VHK53" s="429"/>
      <c r="VHL53" s="429"/>
      <c r="VHM53" s="429"/>
      <c r="VHN53" s="429"/>
      <c r="VHO53" s="429"/>
      <c r="VHP53" s="429"/>
      <c r="VHQ53" s="429"/>
      <c r="VHR53" s="429"/>
      <c r="VHS53" s="429"/>
      <c r="VHT53" s="429"/>
      <c r="VHU53" s="429"/>
      <c r="VHV53" s="429"/>
      <c r="VHW53" s="429"/>
      <c r="VHX53" s="429"/>
      <c r="VHY53" s="429"/>
      <c r="VHZ53" s="429"/>
      <c r="VIA53" s="429"/>
      <c r="VIB53" s="429"/>
      <c r="VIC53" s="429"/>
      <c r="VID53" s="429"/>
      <c r="VIE53" s="429"/>
      <c r="VIF53" s="429"/>
      <c r="VIG53" s="429"/>
      <c r="VIH53" s="429"/>
      <c r="VII53" s="429"/>
      <c r="VIJ53" s="429"/>
      <c r="VIK53" s="429"/>
      <c r="VIL53" s="429"/>
      <c r="VIM53" s="429"/>
      <c r="VIN53" s="429"/>
      <c r="VIO53" s="429"/>
      <c r="VIP53" s="429"/>
      <c r="VIQ53" s="429"/>
      <c r="VIR53" s="429"/>
      <c r="VIS53" s="429"/>
      <c r="VIT53" s="429"/>
      <c r="VIU53" s="429"/>
      <c r="VIV53" s="429"/>
      <c r="VIW53" s="429"/>
      <c r="VIX53" s="429"/>
      <c r="VIY53" s="429"/>
      <c r="VIZ53" s="429"/>
      <c r="VJA53" s="429"/>
      <c r="VJB53" s="429"/>
      <c r="VJC53" s="429"/>
      <c r="VJD53" s="429"/>
      <c r="VJE53" s="429"/>
      <c r="VJF53" s="429"/>
      <c r="VJG53" s="429"/>
      <c r="VJH53" s="429"/>
      <c r="VJI53" s="429"/>
      <c r="VJJ53" s="429"/>
      <c r="VJK53" s="429"/>
      <c r="VJL53" s="429"/>
      <c r="VJM53" s="429"/>
      <c r="VJN53" s="429"/>
      <c r="VJO53" s="429"/>
      <c r="VJP53" s="429"/>
      <c r="VJQ53" s="429"/>
      <c r="VJR53" s="429"/>
      <c r="VJS53" s="429"/>
      <c r="VJT53" s="429"/>
      <c r="VJU53" s="429"/>
      <c r="VJV53" s="429"/>
      <c r="VJW53" s="429"/>
      <c r="VJX53" s="429"/>
      <c r="VJY53" s="429"/>
      <c r="VJZ53" s="429"/>
      <c r="VKA53" s="429"/>
      <c r="VKB53" s="429"/>
      <c r="VKC53" s="429"/>
      <c r="VKD53" s="429"/>
      <c r="VKE53" s="429"/>
      <c r="VKF53" s="429"/>
      <c r="VKG53" s="429"/>
      <c r="VKH53" s="429"/>
      <c r="VKI53" s="429"/>
      <c r="VKJ53" s="429"/>
      <c r="VKK53" s="429"/>
      <c r="VKL53" s="429"/>
      <c r="VKM53" s="429"/>
      <c r="VKN53" s="429"/>
      <c r="VKO53" s="429"/>
      <c r="VKP53" s="429"/>
      <c r="VKQ53" s="429"/>
      <c r="VKR53" s="429"/>
      <c r="VKS53" s="429"/>
      <c r="VKT53" s="429"/>
      <c r="VKU53" s="429"/>
      <c r="VKV53" s="429"/>
      <c r="VKW53" s="429"/>
      <c r="VKX53" s="429"/>
      <c r="VKY53" s="429"/>
      <c r="VKZ53" s="429"/>
      <c r="VLA53" s="429"/>
      <c r="VLB53" s="429"/>
      <c r="VLC53" s="429"/>
      <c r="VLD53" s="429"/>
      <c r="VLE53" s="429"/>
      <c r="VLF53" s="429"/>
      <c r="VLG53" s="429"/>
      <c r="VLH53" s="429"/>
      <c r="VLI53" s="429"/>
      <c r="VLJ53" s="429"/>
      <c r="VLK53" s="429"/>
      <c r="VLL53" s="429"/>
      <c r="VLM53" s="429"/>
      <c r="VLN53" s="429"/>
      <c r="VLO53" s="429"/>
      <c r="VLP53" s="429"/>
      <c r="VLQ53" s="429"/>
      <c r="VLR53" s="429"/>
      <c r="VLS53" s="429"/>
      <c r="VLT53" s="429"/>
      <c r="VLU53" s="429"/>
      <c r="VLV53" s="429"/>
      <c r="VLW53" s="429"/>
      <c r="VLX53" s="429"/>
      <c r="VLY53" s="429"/>
      <c r="VLZ53" s="429"/>
      <c r="VMA53" s="429"/>
      <c r="VMB53" s="429"/>
      <c r="VMC53" s="429"/>
      <c r="VMD53" s="429"/>
      <c r="VME53" s="429"/>
      <c r="VMF53" s="429"/>
      <c r="VMG53" s="429"/>
      <c r="VMH53" s="429"/>
      <c r="VMI53" s="429"/>
      <c r="VMJ53" s="429"/>
      <c r="VMK53" s="429"/>
      <c r="VML53" s="429"/>
      <c r="VMM53" s="429"/>
      <c r="VMN53" s="429"/>
      <c r="VMO53" s="429"/>
      <c r="VMP53" s="429"/>
      <c r="VMQ53" s="429"/>
      <c r="VMR53" s="429"/>
      <c r="VMS53" s="429"/>
      <c r="VMT53" s="429"/>
      <c r="VMU53" s="429"/>
      <c r="VMV53" s="429"/>
      <c r="VMW53" s="429"/>
      <c r="VMX53" s="429"/>
      <c r="VMY53" s="429"/>
      <c r="VMZ53" s="429"/>
      <c r="VNA53" s="429"/>
      <c r="VNB53" s="429"/>
      <c r="VNC53" s="429"/>
      <c r="VND53" s="429"/>
      <c r="VNE53" s="429"/>
      <c r="VNF53" s="429"/>
      <c r="VNG53" s="429"/>
      <c r="VNH53" s="429"/>
      <c r="VNI53" s="429"/>
      <c r="VNJ53" s="429"/>
      <c r="VNK53" s="429"/>
      <c r="VNL53" s="429"/>
      <c r="VNM53" s="429"/>
      <c r="VNN53" s="429"/>
      <c r="VNO53" s="429"/>
      <c r="VNP53" s="429"/>
      <c r="VNQ53" s="429"/>
      <c r="VNR53" s="429"/>
      <c r="VNS53" s="429"/>
      <c r="VNT53" s="429"/>
      <c r="VNU53" s="429"/>
      <c r="VNV53" s="429"/>
      <c r="VNW53" s="429"/>
      <c r="VNX53" s="429"/>
      <c r="VNY53" s="429"/>
      <c r="VNZ53" s="429"/>
      <c r="VOA53" s="429"/>
      <c r="VOB53" s="429"/>
      <c r="VOC53" s="429"/>
      <c r="VOD53" s="429"/>
      <c r="VOE53" s="429"/>
      <c r="VOF53" s="429"/>
      <c r="VOG53" s="429"/>
      <c r="VOH53" s="429"/>
      <c r="VOI53" s="429"/>
      <c r="VOJ53" s="429"/>
      <c r="VOK53" s="429"/>
      <c r="VOL53" s="429"/>
      <c r="VOM53" s="429"/>
      <c r="VON53" s="429"/>
      <c r="VOO53" s="429"/>
      <c r="VOP53" s="429"/>
      <c r="VOQ53" s="429"/>
      <c r="VOR53" s="429"/>
      <c r="VOS53" s="429"/>
      <c r="VOT53" s="429"/>
      <c r="VOU53" s="429"/>
      <c r="VOV53" s="429"/>
      <c r="VOW53" s="429"/>
      <c r="VOX53" s="429"/>
      <c r="VOY53" s="429"/>
      <c r="VOZ53" s="429"/>
      <c r="VPA53" s="429"/>
      <c r="VPB53" s="429"/>
      <c r="VPC53" s="429"/>
      <c r="VPD53" s="429"/>
      <c r="VPE53" s="429"/>
      <c r="VPF53" s="429"/>
      <c r="VPG53" s="429"/>
      <c r="VPH53" s="429"/>
      <c r="VPI53" s="429"/>
      <c r="VPJ53" s="429"/>
      <c r="VPK53" s="429"/>
      <c r="VPL53" s="429"/>
      <c r="VPM53" s="429"/>
      <c r="VPN53" s="429"/>
      <c r="VPO53" s="429"/>
      <c r="VPP53" s="429"/>
      <c r="VPQ53" s="429"/>
      <c r="VPR53" s="429"/>
      <c r="VPS53" s="429"/>
      <c r="VPT53" s="429"/>
      <c r="VPU53" s="429"/>
      <c r="VPV53" s="429"/>
      <c r="VPW53" s="429"/>
      <c r="VPX53" s="429"/>
      <c r="VPY53" s="429"/>
      <c r="VPZ53" s="429"/>
      <c r="VQA53" s="429"/>
      <c r="VQB53" s="429"/>
      <c r="VQC53" s="429"/>
      <c r="VQD53" s="429"/>
      <c r="VQE53" s="429"/>
      <c r="VQF53" s="429"/>
      <c r="VQG53" s="429"/>
      <c r="VQH53" s="429"/>
      <c r="VQI53" s="429"/>
      <c r="VQJ53" s="429"/>
      <c r="VQK53" s="429"/>
      <c r="VQL53" s="429"/>
      <c r="VQM53" s="429"/>
      <c r="VQN53" s="429"/>
      <c r="VQO53" s="429"/>
      <c r="VQP53" s="429"/>
      <c r="VQQ53" s="429"/>
      <c r="VQR53" s="429"/>
      <c r="VQS53" s="429"/>
      <c r="VQT53" s="429"/>
      <c r="VQU53" s="429"/>
      <c r="VQV53" s="429"/>
      <c r="VQW53" s="429"/>
      <c r="VQX53" s="429"/>
      <c r="VQY53" s="429"/>
      <c r="VQZ53" s="429"/>
      <c r="VRA53" s="429"/>
      <c r="VRB53" s="429"/>
      <c r="VRC53" s="429"/>
      <c r="VRD53" s="429"/>
      <c r="VRE53" s="429"/>
      <c r="VRF53" s="429"/>
      <c r="VRG53" s="429"/>
      <c r="VRH53" s="429"/>
      <c r="VRI53" s="429"/>
      <c r="VRJ53" s="429"/>
      <c r="VRK53" s="429"/>
      <c r="VRL53" s="429"/>
      <c r="VRM53" s="429"/>
      <c r="VRN53" s="429"/>
      <c r="VRO53" s="429"/>
      <c r="VRP53" s="429"/>
      <c r="VRQ53" s="429"/>
      <c r="VRR53" s="429"/>
      <c r="VRS53" s="429"/>
      <c r="VRT53" s="429"/>
      <c r="VRU53" s="429"/>
      <c r="VRV53" s="429"/>
      <c r="VRW53" s="429"/>
      <c r="VRX53" s="429"/>
      <c r="VRY53" s="429"/>
      <c r="VRZ53" s="429"/>
      <c r="VSA53" s="429"/>
      <c r="VSB53" s="429"/>
      <c r="VSC53" s="429"/>
      <c r="VSD53" s="429"/>
      <c r="VSE53" s="429"/>
      <c r="VSF53" s="429"/>
      <c r="VSG53" s="429"/>
      <c r="VSH53" s="429"/>
      <c r="VSI53" s="429"/>
      <c r="VSJ53" s="429"/>
      <c r="VSK53" s="429"/>
      <c r="VSL53" s="429"/>
      <c r="VSM53" s="429"/>
      <c r="VSN53" s="429"/>
      <c r="VSO53" s="429"/>
      <c r="VSP53" s="429"/>
      <c r="VSQ53" s="429"/>
      <c r="VSR53" s="429"/>
      <c r="VSS53" s="429"/>
      <c r="VST53" s="429"/>
      <c r="VSU53" s="429"/>
      <c r="VSV53" s="429"/>
      <c r="VSW53" s="429"/>
      <c r="VSX53" s="429"/>
      <c r="VSY53" s="429"/>
      <c r="VSZ53" s="429"/>
      <c r="VTA53" s="429"/>
      <c r="VTB53" s="429"/>
      <c r="VTC53" s="429"/>
      <c r="VTD53" s="429"/>
      <c r="VTE53" s="429"/>
      <c r="VTF53" s="429"/>
      <c r="VTG53" s="429"/>
      <c r="VTH53" s="429"/>
      <c r="VTI53" s="429"/>
      <c r="VTJ53" s="429"/>
      <c r="VTK53" s="429"/>
      <c r="VTL53" s="429"/>
      <c r="VTM53" s="429"/>
      <c r="VTN53" s="429"/>
      <c r="VTO53" s="429"/>
      <c r="VTP53" s="429"/>
      <c r="VTQ53" s="429"/>
      <c r="VTR53" s="429"/>
      <c r="VTS53" s="429"/>
      <c r="VTT53" s="429"/>
      <c r="VTU53" s="429"/>
      <c r="VTV53" s="429"/>
      <c r="VTW53" s="429"/>
      <c r="VTX53" s="429"/>
      <c r="VTY53" s="429"/>
      <c r="VTZ53" s="429"/>
      <c r="VUA53" s="429"/>
      <c r="VUB53" s="429"/>
      <c r="VUC53" s="429"/>
      <c r="VUD53" s="429"/>
      <c r="VUE53" s="429"/>
      <c r="VUF53" s="429"/>
      <c r="VUG53" s="429"/>
      <c r="VUH53" s="429"/>
      <c r="VUI53" s="429"/>
      <c r="VUJ53" s="429"/>
      <c r="VUK53" s="429"/>
      <c r="VUL53" s="429"/>
      <c r="VUM53" s="429"/>
      <c r="VUN53" s="429"/>
      <c r="VUO53" s="429"/>
      <c r="VUP53" s="429"/>
      <c r="VUQ53" s="429"/>
      <c r="VUR53" s="429"/>
      <c r="VUS53" s="429"/>
      <c r="VUT53" s="429"/>
      <c r="VUU53" s="429"/>
      <c r="VUV53" s="429"/>
      <c r="VUW53" s="429"/>
      <c r="VUX53" s="429"/>
      <c r="VUY53" s="429"/>
      <c r="VUZ53" s="429"/>
      <c r="VVA53" s="429"/>
      <c r="VVB53" s="429"/>
      <c r="VVC53" s="429"/>
      <c r="VVD53" s="429"/>
      <c r="VVE53" s="429"/>
      <c r="VVF53" s="429"/>
      <c r="VVG53" s="429"/>
      <c r="VVH53" s="429"/>
      <c r="VVI53" s="429"/>
      <c r="VVJ53" s="429"/>
      <c r="VVK53" s="429"/>
      <c r="VVL53" s="429"/>
      <c r="VVM53" s="429"/>
      <c r="VVN53" s="429"/>
      <c r="VVO53" s="429"/>
      <c r="VVP53" s="429"/>
      <c r="VVQ53" s="429"/>
      <c r="VVR53" s="429"/>
      <c r="VVS53" s="429"/>
      <c r="VVT53" s="429"/>
      <c r="VVU53" s="429"/>
      <c r="VVV53" s="429"/>
      <c r="VVW53" s="429"/>
      <c r="VVX53" s="429"/>
      <c r="VVY53" s="429"/>
      <c r="VVZ53" s="429"/>
      <c r="VWA53" s="429"/>
      <c r="VWB53" s="429"/>
      <c r="VWC53" s="429"/>
      <c r="VWD53" s="429"/>
      <c r="VWE53" s="429"/>
      <c r="VWF53" s="429"/>
      <c r="VWG53" s="429"/>
      <c r="VWH53" s="429"/>
      <c r="VWI53" s="429"/>
      <c r="VWJ53" s="429"/>
      <c r="VWK53" s="429"/>
      <c r="VWL53" s="429"/>
      <c r="VWM53" s="429"/>
      <c r="VWN53" s="429"/>
      <c r="VWO53" s="429"/>
      <c r="VWP53" s="429"/>
      <c r="VWQ53" s="429"/>
      <c r="VWR53" s="429"/>
      <c r="VWS53" s="429"/>
      <c r="VWT53" s="429"/>
      <c r="VWU53" s="429"/>
      <c r="VWV53" s="429"/>
      <c r="VWW53" s="429"/>
      <c r="VWX53" s="429"/>
      <c r="VWY53" s="429"/>
      <c r="VWZ53" s="429"/>
      <c r="VXA53" s="429"/>
      <c r="VXB53" s="429"/>
      <c r="VXC53" s="429"/>
      <c r="VXD53" s="429"/>
      <c r="VXE53" s="429"/>
      <c r="VXF53" s="429"/>
      <c r="VXG53" s="429"/>
      <c r="VXH53" s="429"/>
      <c r="VXI53" s="429"/>
      <c r="VXJ53" s="429"/>
      <c r="VXK53" s="429"/>
      <c r="VXL53" s="429"/>
      <c r="VXM53" s="429"/>
      <c r="VXN53" s="429"/>
      <c r="VXO53" s="429"/>
      <c r="VXP53" s="429"/>
      <c r="VXQ53" s="429"/>
      <c r="VXR53" s="429"/>
      <c r="VXS53" s="429"/>
      <c r="VXT53" s="429"/>
      <c r="VXU53" s="429"/>
      <c r="VXV53" s="429"/>
      <c r="VXW53" s="429"/>
      <c r="VXX53" s="429"/>
      <c r="VXY53" s="429"/>
      <c r="VXZ53" s="429"/>
      <c r="VYA53" s="429"/>
      <c r="VYB53" s="429"/>
      <c r="VYC53" s="429"/>
      <c r="VYD53" s="429"/>
      <c r="VYE53" s="429"/>
      <c r="VYF53" s="429"/>
      <c r="VYG53" s="429"/>
      <c r="VYH53" s="429"/>
      <c r="VYI53" s="429"/>
      <c r="VYJ53" s="429"/>
      <c r="VYK53" s="429"/>
      <c r="VYL53" s="429"/>
      <c r="VYM53" s="429"/>
      <c r="VYN53" s="429"/>
      <c r="VYO53" s="429"/>
      <c r="VYP53" s="429"/>
      <c r="VYQ53" s="429"/>
      <c r="VYR53" s="429"/>
      <c r="VYS53" s="429"/>
      <c r="VYT53" s="429"/>
      <c r="VYU53" s="429"/>
      <c r="VYV53" s="429"/>
      <c r="VYW53" s="429"/>
      <c r="VYX53" s="429"/>
      <c r="VYY53" s="429"/>
      <c r="VYZ53" s="429"/>
      <c r="VZA53" s="429"/>
      <c r="VZB53" s="429"/>
      <c r="VZC53" s="429"/>
      <c r="VZD53" s="429"/>
      <c r="VZE53" s="429"/>
      <c r="VZF53" s="429"/>
      <c r="VZG53" s="429"/>
      <c r="VZH53" s="429"/>
      <c r="VZI53" s="429"/>
      <c r="VZJ53" s="429"/>
      <c r="VZK53" s="429"/>
      <c r="VZL53" s="429"/>
      <c r="VZM53" s="429"/>
      <c r="VZN53" s="429"/>
      <c r="VZO53" s="429"/>
      <c r="VZP53" s="429"/>
      <c r="VZQ53" s="429"/>
      <c r="VZR53" s="429"/>
      <c r="VZS53" s="429"/>
      <c r="VZT53" s="429"/>
      <c r="VZU53" s="429"/>
      <c r="VZV53" s="429"/>
      <c r="VZW53" s="429"/>
      <c r="VZX53" s="429"/>
      <c r="VZY53" s="429"/>
      <c r="VZZ53" s="429"/>
      <c r="WAA53" s="429"/>
      <c r="WAB53" s="429"/>
      <c r="WAC53" s="429"/>
      <c r="WAD53" s="429"/>
      <c r="WAE53" s="429"/>
      <c r="WAF53" s="429"/>
      <c r="WAG53" s="429"/>
      <c r="WAH53" s="429"/>
      <c r="WAI53" s="429"/>
      <c r="WAJ53" s="429"/>
      <c r="WAK53" s="429"/>
      <c r="WAL53" s="429"/>
      <c r="WAM53" s="429"/>
      <c r="WAN53" s="429"/>
      <c r="WAO53" s="429"/>
      <c r="WAP53" s="429"/>
      <c r="WAQ53" s="429"/>
      <c r="WAR53" s="429"/>
      <c r="WAS53" s="429"/>
      <c r="WAT53" s="429"/>
      <c r="WAU53" s="429"/>
      <c r="WAV53" s="429"/>
      <c r="WAW53" s="429"/>
      <c r="WAX53" s="429"/>
      <c r="WAY53" s="429"/>
      <c r="WAZ53" s="429"/>
      <c r="WBA53" s="429"/>
      <c r="WBB53" s="429"/>
      <c r="WBC53" s="429"/>
      <c r="WBD53" s="429"/>
      <c r="WBE53" s="429"/>
      <c r="WBF53" s="429"/>
      <c r="WBG53" s="429"/>
      <c r="WBH53" s="429"/>
      <c r="WBI53" s="429"/>
      <c r="WBJ53" s="429"/>
      <c r="WBK53" s="429"/>
      <c r="WBL53" s="429"/>
      <c r="WBM53" s="429"/>
      <c r="WBN53" s="429"/>
      <c r="WBO53" s="429"/>
      <c r="WBP53" s="429"/>
      <c r="WBQ53" s="429"/>
      <c r="WBR53" s="429"/>
      <c r="WBS53" s="429"/>
      <c r="WBT53" s="429"/>
      <c r="WBU53" s="429"/>
      <c r="WBV53" s="429"/>
      <c r="WBW53" s="429"/>
      <c r="WBX53" s="429"/>
      <c r="WBY53" s="429"/>
      <c r="WBZ53" s="429"/>
      <c r="WCA53" s="429"/>
      <c r="WCB53" s="429"/>
      <c r="WCC53" s="429"/>
      <c r="WCD53" s="429"/>
      <c r="WCE53" s="429"/>
      <c r="WCF53" s="429"/>
      <c r="WCG53" s="429"/>
      <c r="WCH53" s="429"/>
      <c r="WCI53" s="429"/>
      <c r="WCJ53" s="429"/>
      <c r="WCK53" s="429"/>
      <c r="WCL53" s="429"/>
      <c r="WCM53" s="429"/>
      <c r="WCN53" s="429"/>
      <c r="WCO53" s="429"/>
      <c r="WCP53" s="429"/>
      <c r="WCQ53" s="429"/>
      <c r="WCR53" s="429"/>
      <c r="WCS53" s="429"/>
      <c r="WCT53" s="429"/>
      <c r="WCU53" s="429"/>
      <c r="WCV53" s="429"/>
      <c r="WCW53" s="429"/>
      <c r="WCX53" s="429"/>
      <c r="WCY53" s="429"/>
      <c r="WCZ53" s="429"/>
      <c r="WDA53" s="429"/>
      <c r="WDB53" s="429"/>
      <c r="WDC53" s="429"/>
      <c r="WDD53" s="429"/>
      <c r="WDE53" s="429"/>
      <c r="WDF53" s="429"/>
      <c r="WDG53" s="429"/>
      <c r="WDH53" s="429"/>
      <c r="WDI53" s="429"/>
      <c r="WDJ53" s="429"/>
      <c r="WDK53" s="429"/>
      <c r="WDL53" s="429"/>
      <c r="WDM53" s="429"/>
      <c r="WDN53" s="429"/>
      <c r="WDO53" s="429"/>
      <c r="WDP53" s="429"/>
      <c r="WDQ53" s="429"/>
      <c r="WDR53" s="429"/>
      <c r="WDS53" s="429"/>
      <c r="WDT53" s="429"/>
      <c r="WDU53" s="429"/>
      <c r="WDV53" s="429"/>
      <c r="WDW53" s="429"/>
      <c r="WDX53" s="429"/>
      <c r="WDY53" s="429"/>
      <c r="WDZ53" s="429"/>
      <c r="WEA53" s="429"/>
      <c r="WEB53" s="429"/>
      <c r="WEC53" s="429"/>
      <c r="WED53" s="429"/>
      <c r="WEE53" s="429"/>
      <c r="WEF53" s="429"/>
      <c r="WEG53" s="429"/>
      <c r="WEH53" s="429"/>
      <c r="WEI53" s="429"/>
      <c r="WEJ53" s="429"/>
      <c r="WEK53" s="429"/>
      <c r="WEL53" s="429"/>
      <c r="WEM53" s="429"/>
      <c r="WEN53" s="429"/>
      <c r="WEO53" s="429"/>
      <c r="WEP53" s="429"/>
      <c r="WEQ53" s="429"/>
      <c r="WER53" s="429"/>
      <c r="WES53" s="429"/>
      <c r="WET53" s="429"/>
      <c r="WEU53" s="429"/>
      <c r="WEV53" s="429"/>
      <c r="WEW53" s="429"/>
      <c r="WEX53" s="429"/>
      <c r="WEY53" s="429"/>
      <c r="WEZ53" s="429"/>
      <c r="WFA53" s="429"/>
      <c r="WFB53" s="429"/>
      <c r="WFC53" s="429"/>
      <c r="WFD53" s="429"/>
      <c r="WFE53" s="429"/>
      <c r="WFF53" s="429"/>
      <c r="WFG53" s="429"/>
      <c r="WFH53" s="429"/>
      <c r="WFI53" s="429"/>
      <c r="WFJ53" s="429"/>
      <c r="WFK53" s="429"/>
      <c r="WFL53" s="429"/>
      <c r="WFM53" s="429"/>
      <c r="WFN53" s="429"/>
      <c r="WFO53" s="429"/>
      <c r="WFP53" s="429"/>
      <c r="WFQ53" s="429"/>
      <c r="WFR53" s="429"/>
      <c r="WFS53" s="429"/>
      <c r="WFT53" s="429"/>
      <c r="WFU53" s="429"/>
      <c r="WFV53" s="429"/>
      <c r="WFW53" s="429"/>
      <c r="WFX53" s="429"/>
      <c r="WFY53" s="429"/>
      <c r="WFZ53" s="429"/>
      <c r="WGA53" s="429"/>
      <c r="WGB53" s="429"/>
      <c r="WGC53" s="429"/>
      <c r="WGD53" s="429"/>
      <c r="WGE53" s="429"/>
      <c r="WGF53" s="429"/>
      <c r="WGG53" s="429"/>
      <c r="WGH53" s="429"/>
      <c r="WGI53" s="429"/>
      <c r="WGJ53" s="429"/>
      <c r="WGK53" s="429"/>
      <c r="WGL53" s="429"/>
      <c r="WGM53" s="429"/>
      <c r="WGN53" s="429"/>
      <c r="WGO53" s="429"/>
      <c r="WGP53" s="429"/>
      <c r="WGQ53" s="429"/>
      <c r="WGR53" s="429"/>
      <c r="WGS53" s="429"/>
      <c r="WGT53" s="429"/>
      <c r="WGU53" s="429"/>
      <c r="WGV53" s="429"/>
      <c r="WGW53" s="429"/>
      <c r="WGX53" s="429"/>
      <c r="WGY53" s="429"/>
      <c r="WGZ53" s="429"/>
      <c r="WHA53" s="429"/>
      <c r="WHB53" s="429"/>
      <c r="WHC53" s="429"/>
      <c r="WHD53" s="429"/>
      <c r="WHE53" s="429"/>
      <c r="WHF53" s="429"/>
      <c r="WHG53" s="429"/>
      <c r="WHH53" s="429"/>
      <c r="WHI53" s="429"/>
      <c r="WHJ53" s="429"/>
      <c r="WHK53" s="429"/>
      <c r="WHL53" s="429"/>
      <c r="WHM53" s="429"/>
      <c r="WHN53" s="429"/>
      <c r="WHO53" s="429"/>
      <c r="WHP53" s="429"/>
      <c r="WHQ53" s="429"/>
      <c r="WHR53" s="429"/>
      <c r="WHS53" s="429"/>
      <c r="WHT53" s="429"/>
      <c r="WHU53" s="429"/>
      <c r="WHV53" s="429"/>
      <c r="WHW53" s="429"/>
      <c r="WHX53" s="429"/>
      <c r="WHY53" s="429"/>
      <c r="WHZ53" s="429"/>
      <c r="WIA53" s="429"/>
      <c r="WIB53" s="429"/>
      <c r="WIC53" s="429"/>
      <c r="WID53" s="429"/>
      <c r="WIE53" s="429"/>
      <c r="WIF53" s="429"/>
      <c r="WIG53" s="429"/>
      <c r="WIH53" s="429"/>
      <c r="WII53" s="429"/>
      <c r="WIJ53" s="429"/>
      <c r="WIK53" s="429"/>
      <c r="WIL53" s="429"/>
      <c r="WIM53" s="429"/>
      <c r="WIN53" s="429"/>
      <c r="WIO53" s="429"/>
      <c r="WIP53" s="429"/>
      <c r="WIQ53" s="429"/>
      <c r="WIR53" s="429"/>
      <c r="WIS53" s="429"/>
      <c r="WIT53" s="429"/>
      <c r="WIU53" s="429"/>
      <c r="WIV53" s="429"/>
      <c r="WIW53" s="429"/>
      <c r="WIX53" s="429"/>
      <c r="WIY53" s="429"/>
      <c r="WIZ53" s="429"/>
      <c r="WJA53" s="429"/>
      <c r="WJB53" s="429"/>
      <c r="WJC53" s="429"/>
      <c r="WJD53" s="429"/>
      <c r="WJE53" s="429"/>
      <c r="WJF53" s="429"/>
      <c r="WJG53" s="429"/>
      <c r="WJH53" s="429"/>
      <c r="WJI53" s="429"/>
      <c r="WJJ53" s="429"/>
      <c r="WJK53" s="429"/>
      <c r="WJL53" s="429"/>
      <c r="WJM53" s="429"/>
      <c r="WJN53" s="429"/>
      <c r="WJO53" s="429"/>
      <c r="WJP53" s="429"/>
      <c r="WJQ53" s="429"/>
      <c r="WJR53" s="429"/>
      <c r="WJS53" s="429"/>
      <c r="WJT53" s="429"/>
      <c r="WJU53" s="429"/>
      <c r="WJV53" s="429"/>
      <c r="WJW53" s="429"/>
      <c r="WJX53" s="429"/>
      <c r="WJY53" s="429"/>
      <c r="WJZ53" s="429"/>
      <c r="WKA53" s="429"/>
      <c r="WKB53" s="429"/>
      <c r="WKC53" s="429"/>
      <c r="WKD53" s="429"/>
      <c r="WKE53" s="429"/>
      <c r="WKF53" s="429"/>
      <c r="WKG53" s="429"/>
      <c r="WKH53" s="429"/>
      <c r="WKI53" s="429"/>
      <c r="WKJ53" s="429"/>
      <c r="WKK53" s="429"/>
      <c r="WKL53" s="429"/>
      <c r="WKM53" s="429"/>
      <c r="WKN53" s="429"/>
      <c r="WKO53" s="429"/>
      <c r="WKP53" s="429"/>
      <c r="WKQ53" s="429"/>
      <c r="WKR53" s="429"/>
      <c r="WKS53" s="429"/>
      <c r="WKT53" s="429"/>
      <c r="WKU53" s="429"/>
      <c r="WKV53" s="429"/>
      <c r="WKW53" s="429"/>
      <c r="WKX53" s="429"/>
      <c r="WKY53" s="429"/>
      <c r="WKZ53" s="429"/>
      <c r="WLA53" s="429"/>
      <c r="WLB53" s="429"/>
      <c r="WLC53" s="429"/>
      <c r="WLD53" s="429"/>
      <c r="WLE53" s="429"/>
      <c r="WLF53" s="429"/>
      <c r="WLG53" s="429"/>
      <c r="WLH53" s="429"/>
      <c r="WLI53" s="429"/>
      <c r="WLJ53" s="429"/>
      <c r="WLK53" s="429"/>
      <c r="WLL53" s="429"/>
      <c r="WLM53" s="429"/>
      <c r="WLN53" s="429"/>
      <c r="WLO53" s="429"/>
      <c r="WLP53" s="429"/>
      <c r="WLQ53" s="429"/>
      <c r="WLR53" s="429"/>
      <c r="WLS53" s="429"/>
      <c r="WLT53" s="429"/>
      <c r="WLU53" s="429"/>
      <c r="WLV53" s="429"/>
      <c r="WLW53" s="429"/>
      <c r="WLX53" s="429"/>
      <c r="WLY53" s="429"/>
      <c r="WLZ53" s="429"/>
      <c r="WMA53" s="429"/>
      <c r="WMB53" s="429"/>
      <c r="WMC53" s="429"/>
      <c r="WMD53" s="429"/>
      <c r="WME53" s="429"/>
      <c r="WMF53" s="429"/>
      <c r="WMG53" s="429"/>
      <c r="WMH53" s="429"/>
      <c r="WMI53" s="429"/>
      <c r="WMJ53" s="429"/>
      <c r="WMK53" s="429"/>
      <c r="WML53" s="429"/>
      <c r="WMM53" s="429"/>
      <c r="WMN53" s="429"/>
      <c r="WMO53" s="429"/>
      <c r="WMP53" s="429"/>
      <c r="WMQ53" s="429"/>
      <c r="WMR53" s="429"/>
      <c r="WMS53" s="429"/>
      <c r="WMT53" s="429"/>
      <c r="WMU53" s="429"/>
      <c r="WMV53" s="429"/>
      <c r="WMW53" s="429"/>
      <c r="WMX53" s="429"/>
      <c r="WMY53" s="429"/>
      <c r="WMZ53" s="429"/>
      <c r="WNA53" s="429"/>
      <c r="WNB53" s="429"/>
      <c r="WNC53" s="429"/>
      <c r="WND53" s="429"/>
      <c r="WNE53" s="429"/>
      <c r="WNF53" s="429"/>
      <c r="WNG53" s="429"/>
      <c r="WNH53" s="429"/>
      <c r="WNI53" s="429"/>
      <c r="WNJ53" s="429"/>
      <c r="WNK53" s="429"/>
      <c r="WNL53" s="429"/>
      <c r="WNM53" s="429"/>
      <c r="WNN53" s="429"/>
      <c r="WNO53" s="429"/>
      <c r="WNP53" s="429"/>
      <c r="WNQ53" s="429"/>
      <c r="WNR53" s="429"/>
      <c r="WNS53" s="429"/>
      <c r="WNT53" s="429"/>
      <c r="WNU53" s="429"/>
      <c r="WNV53" s="429"/>
      <c r="WNW53" s="429"/>
      <c r="WNX53" s="429"/>
      <c r="WNY53" s="429"/>
      <c r="WNZ53" s="429"/>
      <c r="WOA53" s="429"/>
      <c r="WOB53" s="429"/>
      <c r="WOC53" s="429"/>
      <c r="WOD53" s="429"/>
      <c r="WOE53" s="429"/>
      <c r="WOF53" s="429"/>
      <c r="WOG53" s="429"/>
      <c r="WOH53" s="429"/>
      <c r="WOI53" s="429"/>
      <c r="WOJ53" s="429"/>
      <c r="WOK53" s="429"/>
      <c r="WOL53" s="429"/>
      <c r="WOM53" s="429"/>
      <c r="WON53" s="429"/>
      <c r="WOO53" s="429"/>
      <c r="WOP53" s="429"/>
      <c r="WOQ53" s="429"/>
      <c r="WOR53" s="429"/>
      <c r="WOS53" s="429"/>
      <c r="WOT53" s="429"/>
      <c r="WOU53" s="429"/>
      <c r="WOV53" s="429"/>
      <c r="WOW53" s="429"/>
      <c r="WOX53" s="429"/>
      <c r="WOY53" s="429"/>
      <c r="WOZ53" s="429"/>
      <c r="WPA53" s="429"/>
      <c r="WPB53" s="429"/>
      <c r="WPC53" s="429"/>
      <c r="WPD53" s="429"/>
      <c r="WPE53" s="429"/>
      <c r="WPF53" s="429"/>
      <c r="WPG53" s="429"/>
      <c r="WPH53" s="429"/>
      <c r="WPI53" s="429"/>
      <c r="WPJ53" s="429"/>
      <c r="WPK53" s="429"/>
      <c r="WPL53" s="429"/>
      <c r="WPM53" s="429"/>
      <c r="WPN53" s="429"/>
      <c r="WPO53" s="429"/>
      <c r="WPP53" s="429"/>
      <c r="WPQ53" s="429"/>
      <c r="WPR53" s="429"/>
      <c r="WPS53" s="429"/>
      <c r="WPT53" s="429"/>
      <c r="WPU53" s="429"/>
      <c r="WPV53" s="429"/>
      <c r="WPW53" s="429"/>
      <c r="WPX53" s="429"/>
      <c r="WPY53" s="429"/>
      <c r="WPZ53" s="429"/>
      <c r="WQA53" s="429"/>
      <c r="WQB53" s="429"/>
      <c r="WQC53" s="429"/>
      <c r="WQD53" s="429"/>
      <c r="WQE53" s="429"/>
      <c r="WQF53" s="429"/>
      <c r="WQG53" s="429"/>
      <c r="WQH53" s="429"/>
      <c r="WQI53" s="429"/>
      <c r="WQJ53" s="429"/>
      <c r="WQK53" s="429"/>
      <c r="WQL53" s="429"/>
      <c r="WQM53" s="429"/>
      <c r="WQN53" s="429"/>
      <c r="WQO53" s="429"/>
      <c r="WQP53" s="429"/>
      <c r="WQQ53" s="429"/>
      <c r="WQR53" s="429"/>
      <c r="WQS53" s="429"/>
      <c r="WQT53" s="429"/>
      <c r="WQU53" s="429"/>
      <c r="WQV53" s="429"/>
      <c r="WQW53" s="429"/>
      <c r="WQX53" s="429"/>
      <c r="WQY53" s="429"/>
      <c r="WQZ53" s="429"/>
      <c r="WRA53" s="429"/>
      <c r="WRB53" s="429"/>
      <c r="WRC53" s="429"/>
      <c r="WRD53" s="429"/>
      <c r="WRE53" s="429"/>
      <c r="WRF53" s="429"/>
      <c r="WRG53" s="429"/>
      <c r="WRH53" s="429"/>
      <c r="WRI53" s="429"/>
      <c r="WRJ53" s="429"/>
      <c r="WRK53" s="429"/>
      <c r="WRL53" s="429"/>
      <c r="WRM53" s="429"/>
      <c r="WRN53" s="429"/>
      <c r="WRO53" s="429"/>
      <c r="WRP53" s="429"/>
      <c r="WRQ53" s="429"/>
      <c r="WRR53" s="429"/>
      <c r="WRS53" s="429"/>
      <c r="WRT53" s="429"/>
      <c r="WRU53" s="429"/>
      <c r="WRV53" s="429"/>
      <c r="WRW53" s="429"/>
      <c r="WRX53" s="429"/>
      <c r="WRY53" s="429"/>
      <c r="WRZ53" s="429"/>
      <c r="WSA53" s="429"/>
      <c r="WSB53" s="429"/>
      <c r="WSC53" s="429"/>
      <c r="WSD53" s="429"/>
      <c r="WSE53" s="429"/>
      <c r="WSF53" s="429"/>
      <c r="WSG53" s="429"/>
      <c r="WSH53" s="429"/>
      <c r="WSI53" s="429"/>
      <c r="WSJ53" s="429"/>
      <c r="WSK53" s="429"/>
      <c r="WSL53" s="429"/>
      <c r="WSM53" s="429"/>
      <c r="WSN53" s="429"/>
      <c r="WSO53" s="429"/>
      <c r="WSP53" s="429"/>
      <c r="WSQ53" s="429"/>
      <c r="WSR53" s="429"/>
      <c r="WSS53" s="429"/>
      <c r="WST53" s="429"/>
      <c r="WSU53" s="429"/>
      <c r="WSV53" s="429"/>
      <c r="WSW53" s="429"/>
      <c r="WSX53" s="429"/>
      <c r="WSY53" s="429"/>
      <c r="WSZ53" s="429"/>
      <c r="WTA53" s="429"/>
      <c r="WTB53" s="429"/>
      <c r="WTC53" s="429"/>
      <c r="WTD53" s="429"/>
      <c r="WTE53" s="429"/>
      <c r="WTF53" s="429"/>
      <c r="WTG53" s="429"/>
      <c r="WTH53" s="429"/>
      <c r="WTI53" s="429"/>
      <c r="WTJ53" s="429"/>
      <c r="WTK53" s="429"/>
      <c r="WTL53" s="429"/>
      <c r="WTM53" s="429"/>
      <c r="WTN53" s="429"/>
      <c r="WTO53" s="429"/>
      <c r="WTP53" s="429"/>
      <c r="WTQ53" s="429"/>
      <c r="WTR53" s="429"/>
      <c r="WTS53" s="429"/>
      <c r="WTT53" s="429"/>
      <c r="WTU53" s="429"/>
      <c r="WTV53" s="429"/>
      <c r="WTW53" s="429"/>
      <c r="WTX53" s="429"/>
      <c r="WTY53" s="429"/>
      <c r="WTZ53" s="429"/>
      <c r="WUA53" s="429"/>
      <c r="WUB53" s="429"/>
      <c r="WUC53" s="429"/>
      <c r="WUD53" s="429"/>
      <c r="WUE53" s="429"/>
      <c r="WUF53" s="429"/>
      <c r="WUG53" s="429"/>
      <c r="WUH53" s="429"/>
      <c r="WUI53" s="429"/>
      <c r="WUJ53" s="429"/>
      <c r="WUK53" s="429"/>
      <c r="WUL53" s="429"/>
      <c r="WUM53" s="429"/>
      <c r="WUN53" s="429"/>
      <c r="WUO53" s="429"/>
      <c r="WUP53" s="429"/>
      <c r="WUQ53" s="429"/>
      <c r="WUR53" s="429"/>
      <c r="WUS53" s="429"/>
      <c r="WUT53" s="429"/>
      <c r="WUU53" s="429"/>
      <c r="WUV53" s="429"/>
      <c r="WUW53" s="429"/>
      <c r="WUX53" s="429"/>
      <c r="WUY53" s="429"/>
      <c r="WUZ53" s="429"/>
      <c r="WVA53" s="429"/>
      <c r="WVB53" s="429"/>
      <c r="WVC53" s="429"/>
      <c r="WVD53" s="429"/>
      <c r="WVE53" s="429"/>
      <c r="WVF53" s="429"/>
      <c r="WVG53" s="429"/>
      <c r="WVH53" s="429"/>
      <c r="WVI53" s="429"/>
      <c r="WVJ53" s="429"/>
      <c r="WVK53" s="429"/>
      <c r="WVL53" s="429"/>
      <c r="WVM53" s="429"/>
      <c r="WVN53" s="429"/>
      <c r="WVO53" s="429"/>
      <c r="WVP53" s="429"/>
      <c r="WVQ53" s="429"/>
      <c r="WVR53" s="429"/>
      <c r="WVS53" s="429"/>
      <c r="WVT53" s="429"/>
      <c r="WVU53" s="429"/>
      <c r="WVV53" s="429"/>
      <c r="WVW53" s="429"/>
      <c r="WVX53" s="429"/>
      <c r="WVY53" s="429"/>
      <c r="WVZ53" s="429"/>
      <c r="WWA53" s="429"/>
      <c r="WWB53" s="429"/>
      <c r="WWC53" s="429"/>
      <c r="WWD53" s="429"/>
      <c r="WWE53" s="429"/>
      <c r="WWF53" s="429"/>
      <c r="WWG53" s="429"/>
      <c r="WWH53" s="429"/>
      <c r="WWI53" s="429"/>
      <c r="WWJ53" s="429"/>
      <c r="WWK53" s="429"/>
      <c r="WWL53" s="429"/>
      <c r="WWM53" s="429"/>
      <c r="WWN53" s="429"/>
      <c r="WWO53" s="429"/>
      <c r="WWP53" s="429"/>
      <c r="WWQ53" s="429"/>
      <c r="WWR53" s="429"/>
      <c r="WWS53" s="429"/>
      <c r="WWT53" s="429"/>
      <c r="WWU53" s="429"/>
      <c r="WWV53" s="429"/>
      <c r="WWW53" s="429"/>
      <c r="WWX53" s="429"/>
      <c r="WWY53" s="429"/>
      <c r="WWZ53" s="429"/>
      <c r="WXA53" s="429"/>
      <c r="WXB53" s="429"/>
      <c r="WXC53" s="429"/>
      <c r="WXD53" s="429"/>
      <c r="WXE53" s="429"/>
      <c r="WXF53" s="429"/>
      <c r="WXG53" s="429"/>
      <c r="WXH53" s="429"/>
      <c r="WXI53" s="429"/>
      <c r="WXJ53" s="429"/>
      <c r="WXK53" s="429"/>
      <c r="WXL53" s="429"/>
      <c r="WXM53" s="429"/>
      <c r="WXN53" s="429"/>
      <c r="WXO53" s="429"/>
      <c r="WXP53" s="429"/>
      <c r="WXQ53" s="429"/>
      <c r="WXR53" s="429"/>
      <c r="WXS53" s="429"/>
      <c r="WXT53" s="429"/>
      <c r="WXU53" s="429"/>
      <c r="WXV53" s="429"/>
      <c r="WXW53" s="429"/>
      <c r="WXX53" s="429"/>
      <c r="WXY53" s="429"/>
      <c r="WXZ53" s="429"/>
      <c r="WYA53" s="429"/>
      <c r="WYB53" s="429"/>
      <c r="WYC53" s="429"/>
      <c r="WYD53" s="429"/>
      <c r="WYE53" s="429"/>
      <c r="WYF53" s="429"/>
      <c r="WYG53" s="429"/>
      <c r="WYH53" s="429"/>
      <c r="WYI53" s="429"/>
      <c r="WYJ53" s="429"/>
      <c r="WYK53" s="429"/>
      <c r="WYL53" s="429"/>
      <c r="WYM53" s="429"/>
      <c r="WYN53" s="429"/>
      <c r="WYO53" s="429"/>
      <c r="WYP53" s="429"/>
      <c r="WYQ53" s="429"/>
      <c r="WYR53" s="429"/>
      <c r="WYS53" s="429"/>
      <c r="WYT53" s="429"/>
      <c r="WYU53" s="429"/>
      <c r="WYV53" s="429"/>
      <c r="WYW53" s="429"/>
      <c r="WYX53" s="429"/>
      <c r="WYY53" s="429"/>
      <c r="WYZ53" s="429"/>
      <c r="WZA53" s="429"/>
      <c r="WZB53" s="429"/>
      <c r="WZC53" s="429"/>
      <c r="WZD53" s="429"/>
      <c r="WZE53" s="429"/>
      <c r="WZF53" s="429"/>
      <c r="WZG53" s="429"/>
      <c r="WZH53" s="429"/>
      <c r="WZI53" s="429"/>
      <c r="WZJ53" s="429"/>
      <c r="WZK53" s="429"/>
      <c r="WZL53" s="429"/>
      <c r="WZM53" s="429"/>
      <c r="WZN53" s="429"/>
      <c r="WZO53" s="429"/>
      <c r="WZP53" s="429"/>
      <c r="WZQ53" s="429"/>
      <c r="WZR53" s="429"/>
      <c r="WZS53" s="429"/>
      <c r="WZT53" s="429"/>
      <c r="WZU53" s="429"/>
      <c r="WZV53" s="429"/>
      <c r="WZW53" s="429"/>
      <c r="WZX53" s="429"/>
      <c r="WZY53" s="429"/>
      <c r="WZZ53" s="429"/>
      <c r="XAA53" s="429"/>
      <c r="XAB53" s="429"/>
      <c r="XAC53" s="429"/>
      <c r="XAD53" s="429"/>
      <c r="XAE53" s="429"/>
      <c r="XAF53" s="429"/>
      <c r="XAG53" s="429"/>
      <c r="XAH53" s="429"/>
      <c r="XAI53" s="429"/>
      <c r="XAJ53" s="429"/>
      <c r="XAK53" s="429"/>
      <c r="XAL53" s="429"/>
      <c r="XAM53" s="429"/>
      <c r="XAN53" s="429"/>
      <c r="XAO53" s="429"/>
      <c r="XAP53" s="429"/>
      <c r="XAQ53" s="429"/>
      <c r="XAR53" s="429"/>
      <c r="XAS53" s="429"/>
      <c r="XAT53" s="429"/>
      <c r="XAU53" s="429"/>
      <c r="XAV53" s="429"/>
      <c r="XAW53" s="429"/>
      <c r="XAX53" s="429"/>
      <c r="XAY53" s="429"/>
      <c r="XAZ53" s="429"/>
      <c r="XBA53" s="429"/>
      <c r="XBB53" s="429"/>
      <c r="XBC53" s="429"/>
      <c r="XBD53" s="429"/>
      <c r="XBE53" s="429"/>
      <c r="XBF53" s="429"/>
      <c r="XBG53" s="429"/>
      <c r="XBH53" s="429"/>
      <c r="XBI53" s="429"/>
      <c r="XBJ53" s="429"/>
      <c r="XBK53" s="429"/>
      <c r="XBL53" s="429"/>
      <c r="XBM53" s="429"/>
      <c r="XBN53" s="429"/>
      <c r="XBO53" s="429"/>
      <c r="XBP53" s="429"/>
      <c r="XBQ53" s="429"/>
      <c r="XBR53" s="429"/>
      <c r="XBS53" s="429"/>
      <c r="XBT53" s="429"/>
      <c r="XBU53" s="429"/>
      <c r="XBV53" s="429"/>
      <c r="XBW53" s="429"/>
      <c r="XBX53" s="429"/>
      <c r="XBY53" s="429"/>
      <c r="XBZ53" s="429"/>
      <c r="XCA53" s="429"/>
      <c r="XCB53" s="429"/>
      <c r="XCC53" s="429"/>
      <c r="XCD53" s="429"/>
      <c r="XCE53" s="429"/>
      <c r="XCF53" s="429"/>
      <c r="XCG53" s="429"/>
      <c r="XCH53" s="429"/>
      <c r="XCI53" s="429"/>
      <c r="XCJ53" s="429"/>
      <c r="XCK53" s="429"/>
      <c r="XCL53" s="429"/>
      <c r="XCM53" s="429"/>
      <c r="XCN53" s="429"/>
      <c r="XCO53" s="429"/>
      <c r="XCP53" s="429"/>
      <c r="XCQ53" s="429"/>
      <c r="XCR53" s="429"/>
      <c r="XCS53" s="429"/>
      <c r="XCT53" s="429"/>
      <c r="XCU53" s="429"/>
      <c r="XCV53" s="429"/>
      <c r="XCW53" s="429"/>
      <c r="XCX53" s="429"/>
      <c r="XCY53" s="429"/>
      <c r="XCZ53" s="429"/>
      <c r="XDA53" s="429"/>
      <c r="XDB53" s="429"/>
      <c r="XDC53" s="429"/>
      <c r="XDD53" s="429"/>
      <c r="XDE53" s="429"/>
      <c r="XDF53" s="429"/>
      <c r="XDG53" s="429"/>
      <c r="XDH53" s="429"/>
      <c r="XDI53" s="429"/>
      <c r="XDJ53" s="429"/>
      <c r="XDK53" s="429"/>
      <c r="XDL53" s="429"/>
      <c r="XDM53" s="429"/>
      <c r="XDN53" s="429"/>
      <c r="XDO53" s="429"/>
      <c r="XDP53" s="429"/>
      <c r="XDQ53" s="429"/>
      <c r="XDR53" s="429"/>
      <c r="XDS53" s="429"/>
      <c r="XDT53" s="429"/>
      <c r="XDU53" s="429"/>
      <c r="XDV53" s="429"/>
      <c r="XDW53" s="429"/>
      <c r="XDX53" s="429"/>
      <c r="XDY53" s="429"/>
      <c r="XDZ53" s="429"/>
      <c r="XEA53" s="429"/>
      <c r="XEB53" s="429"/>
      <c r="XEC53" s="429"/>
      <c r="XED53" s="429"/>
      <c r="XEE53" s="429"/>
      <c r="XEF53" s="429"/>
      <c r="XEG53" s="429"/>
      <c r="XEH53" s="429"/>
      <c r="XEI53" s="429"/>
      <c r="XEJ53" s="429"/>
      <c r="XEK53" s="429"/>
      <c r="XEL53" s="429"/>
      <c r="XEM53" s="429"/>
      <c r="XEN53" s="429"/>
      <c r="XEO53" s="429"/>
      <c r="XEP53" s="429"/>
      <c r="XEQ53" s="429"/>
      <c r="XER53" s="429"/>
      <c r="XES53" s="429"/>
      <c r="XET53" s="429"/>
      <c r="XEU53" s="429"/>
      <c r="XEV53" s="429"/>
      <c r="XEW53" s="429"/>
      <c r="XEX53" s="429"/>
      <c r="XEY53" s="429"/>
      <c r="XEZ53" s="429"/>
      <c r="XFA53" s="429"/>
      <c r="XFB53" s="429"/>
    </row>
    <row r="54" spans="1:16382" s="495" customFormat="1" ht="34.35" customHeight="1">
      <c r="A54" s="479"/>
      <c r="B54" s="480" t="s">
        <v>70</v>
      </c>
      <c r="C54" s="509"/>
      <c r="D54" s="482"/>
      <c r="E54" s="636" t="str">
        <f>VLOOKUP(1907,[2]Sprachindex!$A:$Z,$AL$9,FALSE) &amp; " 1,0 x 1.100 mm"</f>
        <v xml:space="preserve"> 1,0 x 1.100 mm</v>
      </c>
      <c r="F54" s="637"/>
      <c r="G54" s="637"/>
      <c r="H54" s="637"/>
      <c r="I54" s="637"/>
      <c r="J54" s="637"/>
      <c r="K54" s="638"/>
      <c r="L54" s="482">
        <f>ROUNDUP($A54/30,0)*30</f>
        <v>0</v>
      </c>
      <c r="M54" s="483"/>
      <c r="N54" s="490"/>
      <c r="O54" s="491"/>
      <c r="P54" s="492"/>
      <c r="Q54" s="493"/>
      <c r="R54" s="494"/>
      <c r="T54" s="496"/>
      <c r="U54" s="496"/>
      <c r="V54" s="496"/>
      <c r="W54" s="496"/>
      <c r="X54" s="496"/>
      <c r="Y54" s="496"/>
      <c r="Z54" s="496"/>
      <c r="AA54" s="496"/>
      <c r="AB54" s="496"/>
      <c r="AC54" s="496"/>
      <c r="AD54" s="496"/>
      <c r="AE54" s="496"/>
      <c r="AF54" s="496"/>
      <c r="AG54" s="496"/>
      <c r="AH54" s="496"/>
      <c r="AI54" s="462"/>
      <c r="AJ54" s="459"/>
      <c r="AK54" s="459"/>
      <c r="AL54" s="456"/>
      <c r="AM54" s="477" t="s">
        <v>89</v>
      </c>
      <c r="AN54" s="477"/>
      <c r="AO54" s="477"/>
      <c r="AP54" s="477" t="s">
        <v>284</v>
      </c>
      <c r="AQ54" s="477"/>
      <c r="AR54" s="477"/>
      <c r="AS54" s="477"/>
      <c r="AT54" s="477"/>
      <c r="AU54" s="477"/>
      <c r="AV54" s="477"/>
      <c r="AW54" s="477"/>
      <c r="AX54" s="477"/>
      <c r="AY54" s="484"/>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c r="HN54" s="429"/>
      <c r="HO54" s="429"/>
      <c r="HP54" s="429"/>
      <c r="HQ54" s="429"/>
      <c r="HR54" s="429"/>
      <c r="HS54" s="429"/>
      <c r="HT54" s="429"/>
      <c r="HU54" s="429"/>
      <c r="HV54" s="429"/>
      <c r="HW54" s="429"/>
      <c r="HX54" s="429"/>
      <c r="HY54" s="429"/>
      <c r="HZ54" s="429"/>
      <c r="IA54" s="429"/>
      <c r="IB54" s="429"/>
      <c r="IC54" s="429"/>
      <c r="ID54" s="429"/>
      <c r="IE54" s="429"/>
      <c r="IF54" s="429"/>
      <c r="IG54" s="429"/>
      <c r="IH54" s="429"/>
      <c r="II54" s="429"/>
      <c r="IJ54" s="429"/>
      <c r="IK54" s="429"/>
      <c r="IL54" s="429"/>
      <c r="IM54" s="429"/>
      <c r="IN54" s="429"/>
      <c r="IO54" s="429"/>
      <c r="IP54" s="429"/>
      <c r="IQ54" s="429"/>
      <c r="IR54" s="429"/>
      <c r="IS54" s="429"/>
      <c r="IT54" s="429"/>
      <c r="IU54" s="429"/>
      <c r="IV54" s="429"/>
      <c r="IW54" s="429"/>
      <c r="IX54" s="429"/>
      <c r="IY54" s="429"/>
      <c r="IZ54" s="429"/>
      <c r="JA54" s="429"/>
      <c r="JB54" s="429"/>
      <c r="JC54" s="429"/>
      <c r="JD54" s="429"/>
      <c r="JE54" s="429"/>
      <c r="JF54" s="429"/>
      <c r="JG54" s="429"/>
      <c r="JH54" s="429"/>
      <c r="JI54" s="429"/>
      <c r="JJ54" s="429"/>
      <c r="JK54" s="429"/>
      <c r="JL54" s="429"/>
      <c r="JM54" s="429"/>
      <c r="JN54" s="429"/>
      <c r="JO54" s="429"/>
      <c r="JP54" s="429"/>
      <c r="JQ54" s="429"/>
      <c r="JR54" s="429"/>
      <c r="JS54" s="429"/>
      <c r="JT54" s="429"/>
      <c r="JU54" s="429"/>
      <c r="JV54" s="429"/>
      <c r="JW54" s="429"/>
      <c r="JX54" s="429"/>
      <c r="JY54" s="429"/>
      <c r="JZ54" s="429"/>
      <c r="KA54" s="429"/>
      <c r="KB54" s="429"/>
      <c r="KC54" s="429"/>
      <c r="KD54" s="429"/>
      <c r="KE54" s="429"/>
      <c r="KF54" s="429"/>
      <c r="KG54" s="429"/>
      <c r="KH54" s="429"/>
      <c r="KI54" s="429"/>
      <c r="KJ54" s="429"/>
      <c r="KK54" s="429"/>
      <c r="KL54" s="429"/>
      <c r="KM54" s="429"/>
      <c r="KN54" s="429"/>
      <c r="KO54" s="429"/>
      <c r="KP54" s="429"/>
      <c r="KQ54" s="429"/>
      <c r="KR54" s="429"/>
      <c r="KS54" s="429"/>
      <c r="KT54" s="429"/>
      <c r="KU54" s="429"/>
      <c r="KV54" s="429"/>
      <c r="KW54" s="429"/>
      <c r="KX54" s="429"/>
      <c r="KY54" s="429"/>
      <c r="KZ54" s="429"/>
      <c r="LA54" s="429"/>
      <c r="LB54" s="429"/>
      <c r="LC54" s="429"/>
      <c r="LD54" s="429"/>
      <c r="LE54" s="429"/>
      <c r="LF54" s="429"/>
      <c r="LG54" s="429"/>
      <c r="LH54" s="429"/>
      <c r="LI54" s="429"/>
      <c r="LJ54" s="429"/>
      <c r="LK54" s="429"/>
      <c r="LL54" s="429"/>
      <c r="LM54" s="429"/>
      <c r="LN54" s="429"/>
      <c r="LO54" s="429"/>
      <c r="LP54" s="429"/>
      <c r="LQ54" s="429"/>
      <c r="LR54" s="429"/>
      <c r="LS54" s="429"/>
      <c r="LT54" s="429"/>
      <c r="LU54" s="429"/>
      <c r="LV54" s="429"/>
      <c r="LW54" s="429"/>
      <c r="LX54" s="429"/>
      <c r="LY54" s="429"/>
      <c r="LZ54" s="429"/>
      <c r="MA54" s="429"/>
      <c r="MB54" s="429"/>
      <c r="MC54" s="429"/>
      <c r="MD54" s="429"/>
      <c r="ME54" s="429"/>
      <c r="MF54" s="429"/>
      <c r="MG54" s="429"/>
      <c r="MH54" s="429"/>
      <c r="MI54" s="429"/>
      <c r="MJ54" s="429"/>
      <c r="MK54" s="429"/>
      <c r="ML54" s="429"/>
      <c r="MM54" s="429"/>
      <c r="MN54" s="429"/>
      <c r="MO54" s="429"/>
      <c r="MP54" s="429"/>
      <c r="MQ54" s="429"/>
      <c r="MR54" s="429"/>
      <c r="MS54" s="429"/>
      <c r="MT54" s="429"/>
      <c r="MU54" s="429"/>
      <c r="MV54" s="429"/>
      <c r="MW54" s="429"/>
      <c r="MX54" s="429"/>
      <c r="MY54" s="429"/>
      <c r="MZ54" s="429"/>
      <c r="NA54" s="429"/>
      <c r="NB54" s="429"/>
      <c r="NC54" s="429"/>
      <c r="ND54" s="429"/>
      <c r="NE54" s="429"/>
      <c r="NF54" s="429"/>
      <c r="NG54" s="429"/>
      <c r="NH54" s="429"/>
      <c r="NI54" s="429"/>
      <c r="NJ54" s="429"/>
      <c r="NK54" s="429"/>
      <c r="NL54" s="429"/>
      <c r="NM54" s="429"/>
      <c r="NN54" s="429"/>
      <c r="NO54" s="429"/>
      <c r="NP54" s="429"/>
      <c r="NQ54" s="429"/>
      <c r="NR54" s="429"/>
      <c r="NS54" s="429"/>
      <c r="NT54" s="429"/>
      <c r="NU54" s="429"/>
      <c r="NV54" s="429"/>
      <c r="NW54" s="429"/>
      <c r="NX54" s="429"/>
      <c r="NY54" s="429"/>
      <c r="NZ54" s="429"/>
      <c r="OA54" s="429"/>
      <c r="OB54" s="429"/>
      <c r="OC54" s="429"/>
      <c r="OD54" s="429"/>
      <c r="OE54" s="429"/>
      <c r="OF54" s="429"/>
      <c r="OG54" s="429"/>
      <c r="OH54" s="429"/>
      <c r="OI54" s="429"/>
      <c r="OJ54" s="429"/>
      <c r="OK54" s="429"/>
      <c r="OL54" s="429"/>
      <c r="OM54" s="429"/>
      <c r="ON54" s="429"/>
      <c r="OO54" s="429"/>
      <c r="OP54" s="429"/>
      <c r="OQ54" s="429"/>
      <c r="OR54" s="429"/>
      <c r="OS54" s="429"/>
      <c r="OT54" s="429"/>
      <c r="OU54" s="429"/>
      <c r="OV54" s="429"/>
      <c r="OW54" s="429"/>
      <c r="OX54" s="429"/>
      <c r="OY54" s="429"/>
      <c r="OZ54" s="429"/>
      <c r="PA54" s="429"/>
      <c r="PB54" s="429"/>
      <c r="PC54" s="429"/>
      <c r="PD54" s="429"/>
      <c r="PE54" s="429"/>
      <c r="PF54" s="429"/>
      <c r="PG54" s="429"/>
      <c r="PH54" s="429"/>
      <c r="PI54" s="429"/>
      <c r="PJ54" s="429"/>
      <c r="PK54" s="429"/>
      <c r="PL54" s="429"/>
      <c r="PM54" s="429"/>
      <c r="PN54" s="429"/>
      <c r="PO54" s="429"/>
      <c r="PP54" s="429"/>
      <c r="PQ54" s="429"/>
      <c r="PR54" s="429"/>
      <c r="PS54" s="429"/>
      <c r="PT54" s="429"/>
      <c r="PU54" s="429"/>
      <c r="PV54" s="429"/>
      <c r="PW54" s="429"/>
      <c r="PX54" s="429"/>
      <c r="PY54" s="429"/>
      <c r="PZ54" s="429"/>
      <c r="QA54" s="429"/>
      <c r="QB54" s="429"/>
      <c r="QC54" s="429"/>
      <c r="QD54" s="429"/>
      <c r="QE54" s="429"/>
      <c r="QF54" s="429"/>
      <c r="QG54" s="429"/>
      <c r="QH54" s="429"/>
      <c r="QI54" s="429"/>
      <c r="QJ54" s="429"/>
      <c r="QK54" s="429"/>
      <c r="QL54" s="429"/>
      <c r="QM54" s="429"/>
      <c r="QN54" s="429"/>
      <c r="QO54" s="429"/>
      <c r="QP54" s="429"/>
      <c r="QQ54" s="429"/>
      <c r="QR54" s="429"/>
      <c r="QS54" s="429"/>
      <c r="QT54" s="429"/>
      <c r="QU54" s="429"/>
      <c r="QV54" s="429"/>
      <c r="QW54" s="429"/>
      <c r="QX54" s="429"/>
      <c r="QY54" s="429"/>
      <c r="QZ54" s="429"/>
      <c r="RA54" s="429"/>
      <c r="RB54" s="429"/>
      <c r="RC54" s="429"/>
      <c r="RD54" s="429"/>
      <c r="RE54" s="429"/>
      <c r="RF54" s="429"/>
      <c r="RG54" s="429"/>
      <c r="RH54" s="429"/>
      <c r="RI54" s="429"/>
      <c r="RJ54" s="429"/>
      <c r="RK54" s="429"/>
      <c r="RL54" s="429"/>
      <c r="RM54" s="429"/>
      <c r="RN54" s="429"/>
      <c r="RO54" s="429"/>
      <c r="RP54" s="429"/>
      <c r="RQ54" s="429"/>
      <c r="RR54" s="429"/>
      <c r="RS54" s="429"/>
      <c r="RT54" s="429"/>
      <c r="RU54" s="429"/>
      <c r="RV54" s="429"/>
      <c r="RW54" s="429"/>
      <c r="RX54" s="429"/>
      <c r="RY54" s="429"/>
      <c r="RZ54" s="429"/>
      <c r="SA54" s="429"/>
      <c r="SB54" s="429"/>
      <c r="SC54" s="429"/>
      <c r="SD54" s="429"/>
      <c r="SE54" s="429"/>
      <c r="SF54" s="429"/>
      <c r="SG54" s="429"/>
      <c r="SH54" s="429"/>
      <c r="SI54" s="429"/>
      <c r="SJ54" s="429"/>
      <c r="SK54" s="429"/>
      <c r="SL54" s="429"/>
      <c r="SM54" s="429"/>
      <c r="SN54" s="429"/>
      <c r="SO54" s="429"/>
      <c r="SP54" s="429"/>
      <c r="SQ54" s="429"/>
      <c r="SR54" s="429"/>
      <c r="SS54" s="429"/>
      <c r="ST54" s="429"/>
      <c r="SU54" s="429"/>
      <c r="SV54" s="429"/>
      <c r="SW54" s="429"/>
      <c r="SX54" s="429"/>
      <c r="SY54" s="429"/>
      <c r="SZ54" s="429"/>
      <c r="TA54" s="429"/>
      <c r="TB54" s="429"/>
      <c r="TC54" s="429"/>
      <c r="TD54" s="429"/>
      <c r="TE54" s="429"/>
      <c r="TF54" s="429"/>
      <c r="TG54" s="429"/>
      <c r="TH54" s="429"/>
      <c r="TI54" s="429"/>
      <c r="TJ54" s="429"/>
      <c r="TK54" s="429"/>
      <c r="TL54" s="429"/>
      <c r="TM54" s="429"/>
      <c r="TN54" s="429"/>
      <c r="TO54" s="429"/>
      <c r="TP54" s="429"/>
      <c r="TQ54" s="429"/>
      <c r="TR54" s="429"/>
      <c r="TS54" s="429"/>
      <c r="TT54" s="429"/>
      <c r="TU54" s="429"/>
      <c r="TV54" s="429"/>
      <c r="TW54" s="429"/>
      <c r="TX54" s="429"/>
      <c r="TY54" s="429"/>
      <c r="TZ54" s="429"/>
      <c r="UA54" s="429"/>
      <c r="UB54" s="429"/>
      <c r="UC54" s="429"/>
      <c r="UD54" s="429"/>
      <c r="UE54" s="429"/>
      <c r="UF54" s="429"/>
      <c r="UG54" s="429"/>
      <c r="UH54" s="429"/>
      <c r="UI54" s="429"/>
      <c r="UJ54" s="429"/>
      <c r="UK54" s="429"/>
      <c r="UL54" s="429"/>
      <c r="UM54" s="429"/>
      <c r="UN54" s="429"/>
      <c r="UO54" s="429"/>
      <c r="UP54" s="429"/>
      <c r="UQ54" s="429"/>
      <c r="UR54" s="429"/>
      <c r="US54" s="429"/>
      <c r="UT54" s="429"/>
      <c r="UU54" s="429"/>
      <c r="UV54" s="429"/>
      <c r="UW54" s="429"/>
      <c r="UX54" s="429"/>
      <c r="UY54" s="429"/>
      <c r="UZ54" s="429"/>
      <c r="VA54" s="429"/>
      <c r="VB54" s="429"/>
      <c r="VC54" s="429"/>
      <c r="VD54" s="429"/>
      <c r="VE54" s="429"/>
      <c r="VF54" s="429"/>
      <c r="VG54" s="429"/>
      <c r="VH54" s="429"/>
      <c r="VI54" s="429"/>
      <c r="VJ54" s="429"/>
      <c r="VK54" s="429"/>
      <c r="VL54" s="429"/>
      <c r="VM54" s="429"/>
      <c r="VN54" s="429"/>
      <c r="VO54" s="429"/>
      <c r="VP54" s="429"/>
      <c r="VQ54" s="429"/>
      <c r="VR54" s="429"/>
      <c r="VS54" s="429"/>
      <c r="VT54" s="429"/>
      <c r="VU54" s="429"/>
      <c r="VV54" s="429"/>
      <c r="VW54" s="429"/>
      <c r="VX54" s="429"/>
      <c r="VY54" s="429"/>
      <c r="VZ54" s="429"/>
      <c r="WA54" s="429"/>
      <c r="WB54" s="429"/>
      <c r="WC54" s="429"/>
      <c r="WD54" s="429"/>
      <c r="WE54" s="429"/>
      <c r="WF54" s="429"/>
      <c r="WG54" s="429"/>
      <c r="WH54" s="429"/>
      <c r="WI54" s="429"/>
      <c r="WJ54" s="429"/>
      <c r="WK54" s="429"/>
      <c r="WL54" s="429"/>
      <c r="WM54" s="429"/>
      <c r="WN54" s="429"/>
      <c r="WO54" s="429"/>
      <c r="WP54" s="429"/>
      <c r="WQ54" s="429"/>
      <c r="WR54" s="429"/>
      <c r="WS54" s="429"/>
      <c r="WT54" s="429"/>
      <c r="WU54" s="429"/>
      <c r="WV54" s="429"/>
      <c r="WW54" s="429"/>
      <c r="WX54" s="429"/>
      <c r="WY54" s="429"/>
      <c r="WZ54" s="429"/>
      <c r="XA54" s="429"/>
      <c r="XB54" s="429"/>
      <c r="XC54" s="429"/>
      <c r="XD54" s="429"/>
      <c r="XE54" s="429"/>
      <c r="XF54" s="429"/>
      <c r="XG54" s="429"/>
      <c r="XH54" s="429"/>
      <c r="XI54" s="429"/>
      <c r="XJ54" s="429"/>
      <c r="XK54" s="429"/>
      <c r="XL54" s="429"/>
      <c r="XM54" s="429"/>
      <c r="XN54" s="429"/>
      <c r="XO54" s="429"/>
      <c r="XP54" s="429"/>
      <c r="XQ54" s="429"/>
      <c r="XR54" s="429"/>
      <c r="XS54" s="429"/>
      <c r="XT54" s="429"/>
      <c r="XU54" s="429"/>
      <c r="XV54" s="429"/>
      <c r="XW54" s="429"/>
      <c r="XX54" s="429"/>
      <c r="XY54" s="429"/>
      <c r="XZ54" s="429"/>
      <c r="YA54" s="429"/>
      <c r="YB54" s="429"/>
      <c r="YC54" s="429"/>
      <c r="YD54" s="429"/>
      <c r="YE54" s="429"/>
      <c r="YF54" s="429"/>
      <c r="YG54" s="429"/>
      <c r="YH54" s="429"/>
      <c r="YI54" s="429"/>
      <c r="YJ54" s="429"/>
      <c r="YK54" s="429"/>
      <c r="YL54" s="429"/>
      <c r="YM54" s="429"/>
      <c r="YN54" s="429"/>
      <c r="YO54" s="429"/>
      <c r="YP54" s="429"/>
      <c r="YQ54" s="429"/>
      <c r="YR54" s="429"/>
      <c r="YS54" s="429"/>
      <c r="YT54" s="429"/>
      <c r="YU54" s="429"/>
      <c r="YV54" s="429"/>
      <c r="YW54" s="429"/>
      <c r="YX54" s="429"/>
      <c r="YY54" s="429"/>
      <c r="YZ54" s="429"/>
      <c r="ZA54" s="429"/>
      <c r="ZB54" s="429"/>
      <c r="ZC54" s="429"/>
      <c r="ZD54" s="429"/>
      <c r="ZE54" s="429"/>
      <c r="ZF54" s="429"/>
      <c r="ZG54" s="429"/>
      <c r="ZH54" s="429"/>
      <c r="ZI54" s="429"/>
      <c r="ZJ54" s="429"/>
      <c r="ZK54" s="429"/>
      <c r="ZL54" s="429"/>
      <c r="ZM54" s="429"/>
      <c r="ZN54" s="429"/>
      <c r="ZO54" s="429"/>
      <c r="ZP54" s="429"/>
      <c r="ZQ54" s="429"/>
      <c r="ZR54" s="429"/>
      <c r="ZS54" s="429"/>
      <c r="ZT54" s="429"/>
      <c r="ZU54" s="429"/>
      <c r="ZV54" s="429"/>
      <c r="ZW54" s="429"/>
      <c r="ZX54" s="429"/>
      <c r="ZY54" s="429"/>
      <c r="ZZ54" s="429"/>
      <c r="AAA54" s="429"/>
      <c r="AAB54" s="429"/>
      <c r="AAC54" s="429"/>
      <c r="AAD54" s="429"/>
      <c r="AAE54" s="429"/>
      <c r="AAF54" s="429"/>
      <c r="AAG54" s="429"/>
      <c r="AAH54" s="429"/>
      <c r="AAI54" s="429"/>
      <c r="AAJ54" s="429"/>
      <c r="AAK54" s="429"/>
      <c r="AAL54" s="429"/>
      <c r="AAM54" s="429"/>
      <c r="AAN54" s="429"/>
      <c r="AAO54" s="429"/>
      <c r="AAP54" s="429"/>
      <c r="AAQ54" s="429"/>
      <c r="AAR54" s="429"/>
      <c r="AAS54" s="429"/>
      <c r="AAT54" s="429"/>
      <c r="AAU54" s="429"/>
      <c r="AAV54" s="429"/>
      <c r="AAW54" s="429"/>
      <c r="AAX54" s="429"/>
      <c r="AAY54" s="429"/>
      <c r="AAZ54" s="429"/>
      <c r="ABA54" s="429"/>
      <c r="ABB54" s="429"/>
      <c r="ABC54" s="429"/>
      <c r="ABD54" s="429"/>
      <c r="ABE54" s="429"/>
      <c r="ABF54" s="429"/>
      <c r="ABG54" s="429"/>
      <c r="ABH54" s="429"/>
      <c r="ABI54" s="429"/>
      <c r="ABJ54" s="429"/>
      <c r="ABK54" s="429"/>
      <c r="ABL54" s="429"/>
      <c r="ABM54" s="429"/>
      <c r="ABN54" s="429"/>
      <c r="ABO54" s="429"/>
      <c r="ABP54" s="429"/>
      <c r="ABQ54" s="429"/>
      <c r="ABR54" s="429"/>
      <c r="ABS54" s="429"/>
      <c r="ABT54" s="429"/>
      <c r="ABU54" s="429"/>
      <c r="ABV54" s="429"/>
      <c r="ABW54" s="429"/>
      <c r="ABX54" s="429"/>
      <c r="ABY54" s="429"/>
      <c r="ABZ54" s="429"/>
      <c r="ACA54" s="429"/>
      <c r="ACB54" s="429"/>
      <c r="ACC54" s="429"/>
      <c r="ACD54" s="429"/>
      <c r="ACE54" s="429"/>
      <c r="ACF54" s="429"/>
      <c r="ACG54" s="429"/>
      <c r="ACH54" s="429"/>
      <c r="ACI54" s="429"/>
      <c r="ACJ54" s="429"/>
      <c r="ACK54" s="429"/>
      <c r="ACL54" s="429"/>
      <c r="ACM54" s="429"/>
      <c r="ACN54" s="429"/>
      <c r="ACO54" s="429"/>
      <c r="ACP54" s="429"/>
      <c r="ACQ54" s="429"/>
      <c r="ACR54" s="429"/>
      <c r="ACS54" s="429"/>
      <c r="ACT54" s="429"/>
      <c r="ACU54" s="429"/>
      <c r="ACV54" s="429"/>
      <c r="ACW54" s="429"/>
      <c r="ACX54" s="429"/>
      <c r="ACY54" s="429"/>
      <c r="ACZ54" s="429"/>
      <c r="ADA54" s="429"/>
      <c r="ADB54" s="429"/>
      <c r="ADC54" s="429"/>
      <c r="ADD54" s="429"/>
      <c r="ADE54" s="429"/>
      <c r="ADF54" s="429"/>
      <c r="ADG54" s="429"/>
      <c r="ADH54" s="429"/>
      <c r="ADI54" s="429"/>
      <c r="ADJ54" s="429"/>
      <c r="ADK54" s="429"/>
      <c r="ADL54" s="429"/>
      <c r="ADM54" s="429"/>
      <c r="ADN54" s="429"/>
      <c r="ADO54" s="429"/>
      <c r="ADP54" s="429"/>
      <c r="ADQ54" s="429"/>
      <c r="ADR54" s="429"/>
      <c r="ADS54" s="429"/>
      <c r="ADT54" s="429"/>
      <c r="ADU54" s="429"/>
      <c r="ADV54" s="429"/>
      <c r="ADW54" s="429"/>
      <c r="ADX54" s="429"/>
      <c r="ADY54" s="429"/>
      <c r="ADZ54" s="429"/>
      <c r="AEA54" s="429"/>
      <c r="AEB54" s="429"/>
      <c r="AEC54" s="429"/>
      <c r="AED54" s="429"/>
      <c r="AEE54" s="429"/>
      <c r="AEF54" s="429"/>
      <c r="AEG54" s="429"/>
      <c r="AEH54" s="429"/>
      <c r="AEI54" s="429"/>
      <c r="AEJ54" s="429"/>
      <c r="AEK54" s="429"/>
      <c r="AEL54" s="429"/>
      <c r="AEM54" s="429"/>
      <c r="AEN54" s="429"/>
      <c r="AEO54" s="429"/>
      <c r="AEP54" s="429"/>
      <c r="AEQ54" s="429"/>
      <c r="AER54" s="429"/>
      <c r="AES54" s="429"/>
      <c r="AET54" s="429"/>
      <c r="AEU54" s="429"/>
      <c r="AEV54" s="429"/>
      <c r="AEW54" s="429"/>
      <c r="AEX54" s="429"/>
      <c r="AEY54" s="429"/>
      <c r="AEZ54" s="429"/>
      <c r="AFA54" s="429"/>
      <c r="AFB54" s="429"/>
      <c r="AFC54" s="429"/>
      <c r="AFD54" s="429"/>
      <c r="AFE54" s="429"/>
      <c r="AFF54" s="429"/>
      <c r="AFG54" s="429"/>
      <c r="AFH54" s="429"/>
      <c r="AFI54" s="429"/>
      <c r="AFJ54" s="429"/>
      <c r="AFK54" s="429"/>
      <c r="AFL54" s="429"/>
      <c r="AFM54" s="429"/>
      <c r="AFN54" s="429"/>
      <c r="AFO54" s="429"/>
      <c r="AFP54" s="429"/>
      <c r="AFQ54" s="429"/>
      <c r="AFR54" s="429"/>
      <c r="AFS54" s="429"/>
      <c r="AFT54" s="429"/>
      <c r="AFU54" s="429"/>
      <c r="AFV54" s="429"/>
      <c r="AFW54" s="429"/>
      <c r="AFX54" s="429"/>
      <c r="AFY54" s="429"/>
      <c r="AFZ54" s="429"/>
      <c r="AGA54" s="429"/>
      <c r="AGB54" s="429"/>
      <c r="AGC54" s="429"/>
      <c r="AGD54" s="429"/>
      <c r="AGE54" s="429"/>
      <c r="AGF54" s="429"/>
      <c r="AGG54" s="429"/>
      <c r="AGH54" s="429"/>
      <c r="AGI54" s="429"/>
      <c r="AGJ54" s="429"/>
      <c r="AGK54" s="429"/>
      <c r="AGL54" s="429"/>
      <c r="AGM54" s="429"/>
      <c r="AGN54" s="429"/>
      <c r="AGO54" s="429"/>
      <c r="AGP54" s="429"/>
      <c r="AGQ54" s="429"/>
      <c r="AGR54" s="429"/>
      <c r="AGS54" s="429"/>
      <c r="AGT54" s="429"/>
      <c r="AGU54" s="429"/>
      <c r="AGV54" s="429"/>
      <c r="AGW54" s="429"/>
      <c r="AGX54" s="429"/>
      <c r="AGY54" s="429"/>
      <c r="AGZ54" s="429"/>
      <c r="AHA54" s="429"/>
      <c r="AHB54" s="429"/>
      <c r="AHC54" s="429"/>
      <c r="AHD54" s="429"/>
      <c r="AHE54" s="429"/>
      <c r="AHF54" s="429"/>
      <c r="AHG54" s="429"/>
      <c r="AHH54" s="429"/>
      <c r="AHI54" s="429"/>
      <c r="AHJ54" s="429"/>
      <c r="AHK54" s="429"/>
      <c r="AHL54" s="429"/>
      <c r="AHM54" s="429"/>
      <c r="AHN54" s="429"/>
      <c r="AHO54" s="429"/>
      <c r="AHP54" s="429"/>
      <c r="AHQ54" s="429"/>
      <c r="AHR54" s="429"/>
      <c r="AHS54" s="429"/>
      <c r="AHT54" s="429"/>
      <c r="AHU54" s="429"/>
      <c r="AHV54" s="429"/>
      <c r="AHW54" s="429"/>
      <c r="AHX54" s="429"/>
      <c r="AHY54" s="429"/>
      <c r="AHZ54" s="429"/>
      <c r="AIA54" s="429"/>
      <c r="AIB54" s="429"/>
      <c r="AIC54" s="429"/>
      <c r="AID54" s="429"/>
      <c r="AIE54" s="429"/>
      <c r="AIF54" s="429"/>
      <c r="AIG54" s="429"/>
      <c r="AIH54" s="429"/>
      <c r="AII54" s="429"/>
      <c r="AIJ54" s="429"/>
      <c r="AIK54" s="429"/>
      <c r="AIL54" s="429"/>
      <c r="AIM54" s="429"/>
      <c r="AIN54" s="429"/>
      <c r="AIO54" s="429"/>
      <c r="AIP54" s="429"/>
      <c r="AIQ54" s="429"/>
      <c r="AIR54" s="429"/>
      <c r="AIS54" s="429"/>
      <c r="AIT54" s="429"/>
      <c r="AIU54" s="429"/>
      <c r="AIV54" s="429"/>
      <c r="AIW54" s="429"/>
      <c r="AIX54" s="429"/>
      <c r="AIY54" s="429"/>
      <c r="AIZ54" s="429"/>
      <c r="AJA54" s="429"/>
      <c r="AJB54" s="429"/>
      <c r="AJC54" s="429"/>
      <c r="AJD54" s="429"/>
      <c r="AJE54" s="429"/>
      <c r="AJF54" s="429"/>
      <c r="AJG54" s="429"/>
      <c r="AJH54" s="429"/>
      <c r="AJI54" s="429"/>
      <c r="AJJ54" s="429"/>
      <c r="AJK54" s="429"/>
      <c r="AJL54" s="429"/>
      <c r="AJM54" s="429"/>
      <c r="AJN54" s="429"/>
      <c r="AJO54" s="429"/>
      <c r="AJP54" s="429"/>
      <c r="AJQ54" s="429"/>
      <c r="AJR54" s="429"/>
      <c r="AJS54" s="429"/>
      <c r="AJT54" s="429"/>
      <c r="AJU54" s="429"/>
      <c r="AJV54" s="429"/>
      <c r="AJW54" s="429"/>
      <c r="AJX54" s="429"/>
      <c r="AJY54" s="429"/>
      <c r="AJZ54" s="429"/>
      <c r="AKA54" s="429"/>
      <c r="AKB54" s="429"/>
      <c r="AKC54" s="429"/>
      <c r="AKD54" s="429"/>
      <c r="AKE54" s="429"/>
      <c r="AKF54" s="429"/>
      <c r="AKG54" s="429"/>
      <c r="AKH54" s="429"/>
      <c r="AKI54" s="429"/>
      <c r="AKJ54" s="429"/>
      <c r="AKK54" s="429"/>
      <c r="AKL54" s="429"/>
      <c r="AKM54" s="429"/>
      <c r="AKN54" s="429"/>
      <c r="AKO54" s="429"/>
      <c r="AKP54" s="429"/>
      <c r="AKQ54" s="429"/>
      <c r="AKR54" s="429"/>
      <c r="AKS54" s="429"/>
      <c r="AKT54" s="429"/>
      <c r="AKU54" s="429"/>
      <c r="AKV54" s="429"/>
      <c r="AKW54" s="429"/>
      <c r="AKX54" s="429"/>
      <c r="AKY54" s="429"/>
      <c r="AKZ54" s="429"/>
      <c r="ALA54" s="429"/>
      <c r="ALB54" s="429"/>
      <c r="ALC54" s="429"/>
      <c r="ALD54" s="429"/>
      <c r="ALE54" s="429"/>
      <c r="ALF54" s="429"/>
      <c r="ALG54" s="429"/>
      <c r="ALH54" s="429"/>
      <c r="ALI54" s="429"/>
      <c r="ALJ54" s="429"/>
      <c r="ALK54" s="429"/>
      <c r="ALL54" s="429"/>
      <c r="ALM54" s="429"/>
      <c r="ALN54" s="429"/>
      <c r="ALO54" s="429"/>
      <c r="ALP54" s="429"/>
      <c r="ALQ54" s="429"/>
      <c r="ALR54" s="429"/>
      <c r="ALS54" s="429"/>
      <c r="ALT54" s="429"/>
      <c r="ALU54" s="429"/>
      <c r="ALV54" s="429"/>
      <c r="ALW54" s="429"/>
      <c r="ALX54" s="429"/>
      <c r="ALY54" s="429"/>
      <c r="ALZ54" s="429"/>
      <c r="AMA54" s="429"/>
      <c r="AMB54" s="429"/>
      <c r="AMC54" s="429"/>
      <c r="AMD54" s="429"/>
      <c r="AME54" s="429"/>
      <c r="AMF54" s="429"/>
      <c r="AMG54" s="429"/>
      <c r="AMH54" s="429"/>
      <c r="AMI54" s="429"/>
      <c r="AMJ54" s="429"/>
      <c r="AMK54" s="429"/>
      <c r="AML54" s="429"/>
      <c r="AMM54" s="429"/>
      <c r="AMN54" s="429"/>
      <c r="AMO54" s="429"/>
      <c r="AMP54" s="429"/>
      <c r="AMQ54" s="429"/>
      <c r="AMR54" s="429"/>
      <c r="AMS54" s="429"/>
      <c r="AMT54" s="429"/>
      <c r="AMU54" s="429"/>
      <c r="AMV54" s="429"/>
      <c r="AMW54" s="429"/>
      <c r="AMX54" s="429"/>
      <c r="AMY54" s="429"/>
      <c r="AMZ54" s="429"/>
      <c r="ANA54" s="429"/>
      <c r="ANB54" s="429"/>
      <c r="ANC54" s="429"/>
      <c r="AND54" s="429"/>
      <c r="ANE54" s="429"/>
      <c r="ANF54" s="429"/>
      <c r="ANG54" s="429"/>
      <c r="ANH54" s="429"/>
      <c r="ANI54" s="429"/>
      <c r="ANJ54" s="429"/>
      <c r="ANK54" s="429"/>
      <c r="ANL54" s="429"/>
      <c r="ANM54" s="429"/>
      <c r="ANN54" s="429"/>
      <c r="ANO54" s="429"/>
      <c r="ANP54" s="429"/>
      <c r="ANQ54" s="429"/>
      <c r="ANR54" s="429"/>
      <c r="ANS54" s="429"/>
      <c r="ANT54" s="429"/>
      <c r="ANU54" s="429"/>
      <c r="ANV54" s="429"/>
      <c r="ANW54" s="429"/>
      <c r="ANX54" s="429"/>
      <c r="ANY54" s="429"/>
      <c r="ANZ54" s="429"/>
      <c r="AOA54" s="429"/>
      <c r="AOB54" s="429"/>
      <c r="AOC54" s="429"/>
      <c r="AOD54" s="429"/>
      <c r="AOE54" s="429"/>
      <c r="AOF54" s="429"/>
      <c r="AOG54" s="429"/>
      <c r="AOH54" s="429"/>
      <c r="AOI54" s="429"/>
      <c r="AOJ54" s="429"/>
      <c r="AOK54" s="429"/>
      <c r="AOL54" s="429"/>
      <c r="AOM54" s="429"/>
      <c r="AON54" s="429"/>
      <c r="AOO54" s="429"/>
      <c r="AOP54" s="429"/>
      <c r="AOQ54" s="429"/>
      <c r="AOR54" s="429"/>
      <c r="AOS54" s="429"/>
      <c r="AOT54" s="429"/>
      <c r="AOU54" s="429"/>
      <c r="AOV54" s="429"/>
      <c r="AOW54" s="429"/>
      <c r="AOX54" s="429"/>
      <c r="AOY54" s="429"/>
      <c r="AOZ54" s="429"/>
      <c r="APA54" s="429"/>
      <c r="APB54" s="429"/>
      <c r="APC54" s="429"/>
      <c r="APD54" s="429"/>
      <c r="APE54" s="429"/>
      <c r="APF54" s="429"/>
      <c r="APG54" s="429"/>
      <c r="APH54" s="429"/>
      <c r="API54" s="429"/>
      <c r="APJ54" s="429"/>
      <c r="APK54" s="429"/>
      <c r="APL54" s="429"/>
      <c r="APM54" s="429"/>
      <c r="APN54" s="429"/>
      <c r="APO54" s="429"/>
      <c r="APP54" s="429"/>
      <c r="APQ54" s="429"/>
      <c r="APR54" s="429"/>
      <c r="APS54" s="429"/>
      <c r="APT54" s="429"/>
      <c r="APU54" s="429"/>
      <c r="APV54" s="429"/>
      <c r="APW54" s="429"/>
      <c r="APX54" s="429"/>
      <c r="APY54" s="429"/>
      <c r="APZ54" s="429"/>
      <c r="AQA54" s="429"/>
      <c r="AQB54" s="429"/>
      <c r="AQC54" s="429"/>
      <c r="AQD54" s="429"/>
      <c r="AQE54" s="429"/>
      <c r="AQF54" s="429"/>
      <c r="AQG54" s="429"/>
      <c r="AQH54" s="429"/>
      <c r="AQI54" s="429"/>
      <c r="AQJ54" s="429"/>
      <c r="AQK54" s="429"/>
      <c r="AQL54" s="429"/>
      <c r="AQM54" s="429"/>
      <c r="AQN54" s="429"/>
      <c r="AQO54" s="429"/>
      <c r="AQP54" s="429"/>
      <c r="AQQ54" s="429"/>
      <c r="AQR54" s="429"/>
      <c r="AQS54" s="429"/>
      <c r="AQT54" s="429"/>
      <c r="AQU54" s="429"/>
      <c r="AQV54" s="429"/>
      <c r="AQW54" s="429"/>
      <c r="AQX54" s="429"/>
      <c r="AQY54" s="429"/>
      <c r="AQZ54" s="429"/>
      <c r="ARA54" s="429"/>
      <c r="ARB54" s="429"/>
      <c r="ARC54" s="429"/>
      <c r="ARD54" s="429"/>
      <c r="ARE54" s="429"/>
      <c r="ARF54" s="429"/>
      <c r="ARG54" s="429"/>
      <c r="ARH54" s="429"/>
      <c r="ARI54" s="429"/>
      <c r="ARJ54" s="429"/>
      <c r="ARK54" s="429"/>
      <c r="ARL54" s="429"/>
      <c r="ARM54" s="429"/>
      <c r="ARN54" s="429"/>
      <c r="ARO54" s="429"/>
      <c r="ARP54" s="429"/>
      <c r="ARQ54" s="429"/>
      <c r="ARR54" s="429"/>
      <c r="ARS54" s="429"/>
      <c r="ART54" s="429"/>
      <c r="ARU54" s="429"/>
      <c r="ARV54" s="429"/>
      <c r="ARW54" s="429"/>
      <c r="ARX54" s="429"/>
      <c r="ARY54" s="429"/>
      <c r="ARZ54" s="429"/>
      <c r="ASA54" s="429"/>
      <c r="ASB54" s="429"/>
      <c r="ASC54" s="429"/>
      <c r="ASD54" s="429"/>
      <c r="ASE54" s="429"/>
      <c r="ASF54" s="429"/>
      <c r="ASG54" s="429"/>
      <c r="ASH54" s="429"/>
      <c r="ASI54" s="429"/>
      <c r="ASJ54" s="429"/>
      <c r="ASK54" s="429"/>
      <c r="ASL54" s="429"/>
      <c r="ASM54" s="429"/>
      <c r="ASN54" s="429"/>
      <c r="ASO54" s="429"/>
      <c r="ASP54" s="429"/>
      <c r="ASQ54" s="429"/>
      <c r="ASR54" s="429"/>
      <c r="ASS54" s="429"/>
      <c r="AST54" s="429"/>
      <c r="ASU54" s="429"/>
      <c r="ASV54" s="429"/>
      <c r="ASW54" s="429"/>
      <c r="ASX54" s="429"/>
      <c r="ASY54" s="429"/>
      <c r="ASZ54" s="429"/>
      <c r="ATA54" s="429"/>
      <c r="ATB54" s="429"/>
      <c r="ATC54" s="429"/>
      <c r="ATD54" s="429"/>
      <c r="ATE54" s="429"/>
      <c r="ATF54" s="429"/>
      <c r="ATG54" s="429"/>
      <c r="ATH54" s="429"/>
      <c r="ATI54" s="429"/>
      <c r="ATJ54" s="429"/>
      <c r="ATK54" s="429"/>
      <c r="ATL54" s="429"/>
      <c r="ATM54" s="429"/>
      <c r="ATN54" s="429"/>
      <c r="ATO54" s="429"/>
      <c r="ATP54" s="429"/>
      <c r="ATQ54" s="429"/>
      <c r="ATR54" s="429"/>
      <c r="ATS54" s="429"/>
      <c r="ATT54" s="429"/>
      <c r="ATU54" s="429"/>
      <c r="ATV54" s="429"/>
      <c r="ATW54" s="429"/>
      <c r="ATX54" s="429"/>
      <c r="ATY54" s="429"/>
      <c r="ATZ54" s="429"/>
      <c r="AUA54" s="429"/>
      <c r="AUB54" s="429"/>
      <c r="AUC54" s="429"/>
      <c r="AUD54" s="429"/>
      <c r="AUE54" s="429"/>
      <c r="AUF54" s="429"/>
      <c r="AUG54" s="429"/>
      <c r="AUH54" s="429"/>
      <c r="AUI54" s="429"/>
      <c r="AUJ54" s="429"/>
      <c r="AUK54" s="429"/>
      <c r="AUL54" s="429"/>
      <c r="AUM54" s="429"/>
      <c r="AUN54" s="429"/>
      <c r="AUO54" s="429"/>
      <c r="AUP54" s="429"/>
      <c r="AUQ54" s="429"/>
      <c r="AUR54" s="429"/>
      <c r="AUS54" s="429"/>
      <c r="AUT54" s="429"/>
      <c r="AUU54" s="429"/>
      <c r="AUV54" s="429"/>
      <c r="AUW54" s="429"/>
      <c r="AUX54" s="429"/>
      <c r="AUY54" s="429"/>
      <c r="AUZ54" s="429"/>
      <c r="AVA54" s="429"/>
      <c r="AVB54" s="429"/>
      <c r="AVC54" s="429"/>
      <c r="AVD54" s="429"/>
      <c r="AVE54" s="429"/>
      <c r="AVF54" s="429"/>
      <c r="AVG54" s="429"/>
      <c r="AVH54" s="429"/>
      <c r="AVI54" s="429"/>
      <c r="AVJ54" s="429"/>
      <c r="AVK54" s="429"/>
      <c r="AVL54" s="429"/>
      <c r="AVM54" s="429"/>
      <c r="AVN54" s="429"/>
      <c r="AVO54" s="429"/>
      <c r="AVP54" s="429"/>
      <c r="AVQ54" s="429"/>
      <c r="AVR54" s="429"/>
      <c r="AVS54" s="429"/>
      <c r="AVT54" s="429"/>
      <c r="AVU54" s="429"/>
      <c r="AVV54" s="429"/>
      <c r="AVW54" s="429"/>
      <c r="AVX54" s="429"/>
      <c r="AVY54" s="429"/>
      <c r="AVZ54" s="429"/>
      <c r="AWA54" s="429"/>
      <c r="AWB54" s="429"/>
      <c r="AWC54" s="429"/>
      <c r="AWD54" s="429"/>
      <c r="AWE54" s="429"/>
      <c r="AWF54" s="429"/>
      <c r="AWG54" s="429"/>
      <c r="AWH54" s="429"/>
      <c r="AWI54" s="429"/>
      <c r="AWJ54" s="429"/>
      <c r="AWK54" s="429"/>
      <c r="AWL54" s="429"/>
      <c r="AWM54" s="429"/>
      <c r="AWN54" s="429"/>
      <c r="AWO54" s="429"/>
      <c r="AWP54" s="429"/>
      <c r="AWQ54" s="429"/>
      <c r="AWR54" s="429"/>
      <c r="AWS54" s="429"/>
      <c r="AWT54" s="429"/>
      <c r="AWU54" s="429"/>
      <c r="AWV54" s="429"/>
      <c r="AWW54" s="429"/>
      <c r="AWX54" s="429"/>
      <c r="AWY54" s="429"/>
      <c r="AWZ54" s="429"/>
      <c r="AXA54" s="429"/>
      <c r="AXB54" s="429"/>
      <c r="AXC54" s="429"/>
      <c r="AXD54" s="429"/>
      <c r="AXE54" s="429"/>
      <c r="AXF54" s="429"/>
      <c r="AXG54" s="429"/>
      <c r="AXH54" s="429"/>
      <c r="AXI54" s="429"/>
      <c r="AXJ54" s="429"/>
      <c r="AXK54" s="429"/>
      <c r="AXL54" s="429"/>
      <c r="AXM54" s="429"/>
      <c r="AXN54" s="429"/>
      <c r="AXO54" s="429"/>
      <c r="AXP54" s="429"/>
      <c r="AXQ54" s="429"/>
      <c r="AXR54" s="429"/>
      <c r="AXS54" s="429"/>
      <c r="AXT54" s="429"/>
      <c r="AXU54" s="429"/>
      <c r="AXV54" s="429"/>
      <c r="AXW54" s="429"/>
      <c r="AXX54" s="429"/>
      <c r="AXY54" s="429"/>
      <c r="AXZ54" s="429"/>
      <c r="AYA54" s="429"/>
      <c r="AYB54" s="429"/>
      <c r="AYC54" s="429"/>
      <c r="AYD54" s="429"/>
      <c r="AYE54" s="429"/>
      <c r="AYF54" s="429"/>
      <c r="AYG54" s="429"/>
      <c r="AYH54" s="429"/>
      <c r="AYI54" s="429"/>
      <c r="AYJ54" s="429"/>
      <c r="AYK54" s="429"/>
      <c r="AYL54" s="429"/>
      <c r="AYM54" s="429"/>
      <c r="AYN54" s="429"/>
      <c r="AYO54" s="429"/>
      <c r="AYP54" s="429"/>
      <c r="AYQ54" s="429"/>
      <c r="AYR54" s="429"/>
      <c r="AYS54" s="429"/>
      <c r="AYT54" s="429"/>
      <c r="AYU54" s="429"/>
      <c r="AYV54" s="429"/>
      <c r="AYW54" s="429"/>
      <c r="AYX54" s="429"/>
      <c r="AYY54" s="429"/>
      <c r="AYZ54" s="429"/>
      <c r="AZA54" s="429"/>
      <c r="AZB54" s="429"/>
      <c r="AZC54" s="429"/>
      <c r="AZD54" s="429"/>
      <c r="AZE54" s="429"/>
      <c r="AZF54" s="429"/>
      <c r="AZG54" s="429"/>
      <c r="AZH54" s="429"/>
      <c r="AZI54" s="429"/>
      <c r="AZJ54" s="429"/>
      <c r="AZK54" s="429"/>
      <c r="AZL54" s="429"/>
      <c r="AZM54" s="429"/>
      <c r="AZN54" s="429"/>
      <c r="AZO54" s="429"/>
      <c r="AZP54" s="429"/>
      <c r="AZQ54" s="429"/>
      <c r="AZR54" s="429"/>
      <c r="AZS54" s="429"/>
      <c r="AZT54" s="429"/>
      <c r="AZU54" s="429"/>
      <c r="AZV54" s="429"/>
      <c r="AZW54" s="429"/>
      <c r="AZX54" s="429"/>
      <c r="AZY54" s="429"/>
      <c r="AZZ54" s="429"/>
      <c r="BAA54" s="429"/>
      <c r="BAB54" s="429"/>
      <c r="BAC54" s="429"/>
      <c r="BAD54" s="429"/>
      <c r="BAE54" s="429"/>
      <c r="BAF54" s="429"/>
      <c r="BAG54" s="429"/>
      <c r="BAH54" s="429"/>
      <c r="BAI54" s="429"/>
      <c r="BAJ54" s="429"/>
      <c r="BAK54" s="429"/>
      <c r="BAL54" s="429"/>
      <c r="BAM54" s="429"/>
      <c r="BAN54" s="429"/>
      <c r="BAO54" s="429"/>
      <c r="BAP54" s="429"/>
      <c r="BAQ54" s="429"/>
      <c r="BAR54" s="429"/>
      <c r="BAS54" s="429"/>
      <c r="BAT54" s="429"/>
      <c r="BAU54" s="429"/>
      <c r="BAV54" s="429"/>
      <c r="BAW54" s="429"/>
      <c r="BAX54" s="429"/>
      <c r="BAY54" s="429"/>
      <c r="BAZ54" s="429"/>
      <c r="BBA54" s="429"/>
      <c r="BBB54" s="429"/>
      <c r="BBC54" s="429"/>
      <c r="BBD54" s="429"/>
      <c r="BBE54" s="429"/>
      <c r="BBF54" s="429"/>
      <c r="BBG54" s="429"/>
      <c r="BBH54" s="429"/>
      <c r="BBI54" s="429"/>
      <c r="BBJ54" s="429"/>
      <c r="BBK54" s="429"/>
      <c r="BBL54" s="429"/>
      <c r="BBM54" s="429"/>
      <c r="BBN54" s="429"/>
      <c r="BBO54" s="429"/>
      <c r="BBP54" s="429"/>
      <c r="BBQ54" s="429"/>
      <c r="BBR54" s="429"/>
      <c r="BBS54" s="429"/>
      <c r="BBT54" s="429"/>
      <c r="BBU54" s="429"/>
      <c r="BBV54" s="429"/>
      <c r="BBW54" s="429"/>
      <c r="BBX54" s="429"/>
      <c r="BBY54" s="429"/>
      <c r="BBZ54" s="429"/>
      <c r="BCA54" s="429"/>
      <c r="BCB54" s="429"/>
      <c r="BCC54" s="429"/>
      <c r="BCD54" s="429"/>
      <c r="BCE54" s="429"/>
      <c r="BCF54" s="429"/>
      <c r="BCG54" s="429"/>
      <c r="BCH54" s="429"/>
      <c r="BCI54" s="429"/>
      <c r="BCJ54" s="429"/>
      <c r="BCK54" s="429"/>
      <c r="BCL54" s="429"/>
      <c r="BCM54" s="429"/>
      <c r="BCN54" s="429"/>
      <c r="BCO54" s="429"/>
      <c r="BCP54" s="429"/>
      <c r="BCQ54" s="429"/>
      <c r="BCR54" s="429"/>
      <c r="BCS54" s="429"/>
      <c r="BCT54" s="429"/>
      <c r="BCU54" s="429"/>
      <c r="BCV54" s="429"/>
      <c r="BCW54" s="429"/>
      <c r="BCX54" s="429"/>
      <c r="BCY54" s="429"/>
      <c r="BCZ54" s="429"/>
      <c r="BDA54" s="429"/>
      <c r="BDB54" s="429"/>
      <c r="BDC54" s="429"/>
      <c r="BDD54" s="429"/>
      <c r="BDE54" s="429"/>
      <c r="BDF54" s="429"/>
      <c r="BDG54" s="429"/>
      <c r="BDH54" s="429"/>
      <c r="BDI54" s="429"/>
      <c r="BDJ54" s="429"/>
      <c r="BDK54" s="429"/>
      <c r="BDL54" s="429"/>
      <c r="BDM54" s="429"/>
      <c r="BDN54" s="429"/>
      <c r="BDO54" s="429"/>
      <c r="BDP54" s="429"/>
      <c r="BDQ54" s="429"/>
      <c r="BDR54" s="429"/>
      <c r="BDS54" s="429"/>
      <c r="BDT54" s="429"/>
      <c r="BDU54" s="429"/>
      <c r="BDV54" s="429"/>
      <c r="BDW54" s="429"/>
      <c r="BDX54" s="429"/>
      <c r="BDY54" s="429"/>
      <c r="BDZ54" s="429"/>
      <c r="BEA54" s="429"/>
      <c r="BEB54" s="429"/>
      <c r="BEC54" s="429"/>
      <c r="BED54" s="429"/>
      <c r="BEE54" s="429"/>
      <c r="BEF54" s="429"/>
      <c r="BEG54" s="429"/>
      <c r="BEH54" s="429"/>
      <c r="BEI54" s="429"/>
      <c r="BEJ54" s="429"/>
      <c r="BEK54" s="429"/>
      <c r="BEL54" s="429"/>
      <c r="BEM54" s="429"/>
      <c r="BEN54" s="429"/>
      <c r="BEO54" s="429"/>
      <c r="BEP54" s="429"/>
      <c r="BEQ54" s="429"/>
      <c r="BER54" s="429"/>
      <c r="BES54" s="429"/>
      <c r="BET54" s="429"/>
      <c r="BEU54" s="429"/>
      <c r="BEV54" s="429"/>
      <c r="BEW54" s="429"/>
      <c r="BEX54" s="429"/>
      <c r="BEY54" s="429"/>
      <c r="BEZ54" s="429"/>
      <c r="BFA54" s="429"/>
      <c r="BFB54" s="429"/>
      <c r="BFC54" s="429"/>
      <c r="BFD54" s="429"/>
      <c r="BFE54" s="429"/>
      <c r="BFF54" s="429"/>
      <c r="BFG54" s="429"/>
      <c r="BFH54" s="429"/>
      <c r="BFI54" s="429"/>
      <c r="BFJ54" s="429"/>
      <c r="BFK54" s="429"/>
      <c r="BFL54" s="429"/>
      <c r="BFM54" s="429"/>
      <c r="BFN54" s="429"/>
      <c r="BFO54" s="429"/>
      <c r="BFP54" s="429"/>
      <c r="BFQ54" s="429"/>
      <c r="BFR54" s="429"/>
      <c r="BFS54" s="429"/>
      <c r="BFT54" s="429"/>
      <c r="BFU54" s="429"/>
      <c r="BFV54" s="429"/>
      <c r="BFW54" s="429"/>
      <c r="BFX54" s="429"/>
      <c r="BFY54" s="429"/>
      <c r="BFZ54" s="429"/>
      <c r="BGA54" s="429"/>
      <c r="BGB54" s="429"/>
      <c r="BGC54" s="429"/>
      <c r="BGD54" s="429"/>
      <c r="BGE54" s="429"/>
      <c r="BGF54" s="429"/>
      <c r="BGG54" s="429"/>
      <c r="BGH54" s="429"/>
      <c r="BGI54" s="429"/>
      <c r="BGJ54" s="429"/>
      <c r="BGK54" s="429"/>
      <c r="BGL54" s="429"/>
      <c r="BGM54" s="429"/>
      <c r="BGN54" s="429"/>
      <c r="BGO54" s="429"/>
      <c r="BGP54" s="429"/>
      <c r="BGQ54" s="429"/>
      <c r="BGR54" s="429"/>
      <c r="BGS54" s="429"/>
      <c r="BGT54" s="429"/>
      <c r="BGU54" s="429"/>
      <c r="BGV54" s="429"/>
      <c r="BGW54" s="429"/>
      <c r="BGX54" s="429"/>
      <c r="BGY54" s="429"/>
      <c r="BGZ54" s="429"/>
      <c r="BHA54" s="429"/>
      <c r="BHB54" s="429"/>
      <c r="BHC54" s="429"/>
      <c r="BHD54" s="429"/>
      <c r="BHE54" s="429"/>
      <c r="BHF54" s="429"/>
      <c r="BHG54" s="429"/>
      <c r="BHH54" s="429"/>
      <c r="BHI54" s="429"/>
      <c r="BHJ54" s="429"/>
      <c r="BHK54" s="429"/>
      <c r="BHL54" s="429"/>
      <c r="BHM54" s="429"/>
      <c r="BHN54" s="429"/>
      <c r="BHO54" s="429"/>
      <c r="BHP54" s="429"/>
      <c r="BHQ54" s="429"/>
      <c r="BHR54" s="429"/>
      <c r="BHS54" s="429"/>
      <c r="BHT54" s="429"/>
      <c r="BHU54" s="429"/>
      <c r="BHV54" s="429"/>
      <c r="BHW54" s="429"/>
      <c r="BHX54" s="429"/>
      <c r="BHY54" s="429"/>
      <c r="BHZ54" s="429"/>
      <c r="BIA54" s="429"/>
      <c r="BIB54" s="429"/>
      <c r="BIC54" s="429"/>
      <c r="BID54" s="429"/>
      <c r="BIE54" s="429"/>
      <c r="BIF54" s="429"/>
      <c r="BIG54" s="429"/>
      <c r="BIH54" s="429"/>
      <c r="BII54" s="429"/>
      <c r="BIJ54" s="429"/>
      <c r="BIK54" s="429"/>
      <c r="BIL54" s="429"/>
      <c r="BIM54" s="429"/>
      <c r="BIN54" s="429"/>
      <c r="BIO54" s="429"/>
      <c r="BIP54" s="429"/>
      <c r="BIQ54" s="429"/>
      <c r="BIR54" s="429"/>
      <c r="BIS54" s="429"/>
      <c r="BIT54" s="429"/>
      <c r="BIU54" s="429"/>
      <c r="BIV54" s="429"/>
      <c r="BIW54" s="429"/>
      <c r="BIX54" s="429"/>
      <c r="BIY54" s="429"/>
      <c r="BIZ54" s="429"/>
      <c r="BJA54" s="429"/>
      <c r="BJB54" s="429"/>
      <c r="BJC54" s="429"/>
      <c r="BJD54" s="429"/>
      <c r="BJE54" s="429"/>
      <c r="BJF54" s="429"/>
      <c r="BJG54" s="429"/>
      <c r="BJH54" s="429"/>
      <c r="BJI54" s="429"/>
      <c r="BJJ54" s="429"/>
      <c r="BJK54" s="429"/>
      <c r="BJL54" s="429"/>
      <c r="BJM54" s="429"/>
      <c r="BJN54" s="429"/>
      <c r="BJO54" s="429"/>
      <c r="BJP54" s="429"/>
      <c r="BJQ54" s="429"/>
      <c r="BJR54" s="429"/>
      <c r="BJS54" s="429"/>
      <c r="BJT54" s="429"/>
      <c r="BJU54" s="429"/>
      <c r="BJV54" s="429"/>
      <c r="BJW54" s="429"/>
      <c r="BJX54" s="429"/>
      <c r="BJY54" s="429"/>
      <c r="BJZ54" s="429"/>
      <c r="BKA54" s="429"/>
      <c r="BKB54" s="429"/>
      <c r="BKC54" s="429"/>
      <c r="BKD54" s="429"/>
      <c r="BKE54" s="429"/>
      <c r="BKF54" s="429"/>
      <c r="BKG54" s="429"/>
      <c r="BKH54" s="429"/>
      <c r="BKI54" s="429"/>
      <c r="BKJ54" s="429"/>
      <c r="BKK54" s="429"/>
      <c r="BKL54" s="429"/>
      <c r="BKM54" s="429"/>
      <c r="BKN54" s="429"/>
      <c r="BKO54" s="429"/>
      <c r="BKP54" s="429"/>
      <c r="BKQ54" s="429"/>
      <c r="BKR54" s="429"/>
      <c r="BKS54" s="429"/>
      <c r="BKT54" s="429"/>
      <c r="BKU54" s="429"/>
      <c r="BKV54" s="429"/>
      <c r="BKW54" s="429"/>
      <c r="BKX54" s="429"/>
      <c r="BKY54" s="429"/>
      <c r="BKZ54" s="429"/>
      <c r="BLA54" s="429"/>
      <c r="BLB54" s="429"/>
      <c r="BLC54" s="429"/>
      <c r="BLD54" s="429"/>
      <c r="BLE54" s="429"/>
      <c r="BLF54" s="429"/>
      <c r="BLG54" s="429"/>
      <c r="BLH54" s="429"/>
      <c r="BLI54" s="429"/>
      <c r="BLJ54" s="429"/>
      <c r="BLK54" s="429"/>
      <c r="BLL54" s="429"/>
      <c r="BLM54" s="429"/>
      <c r="BLN54" s="429"/>
      <c r="BLO54" s="429"/>
      <c r="BLP54" s="429"/>
      <c r="BLQ54" s="429"/>
      <c r="BLR54" s="429"/>
      <c r="BLS54" s="429"/>
      <c r="BLT54" s="429"/>
      <c r="BLU54" s="429"/>
      <c r="BLV54" s="429"/>
      <c r="BLW54" s="429"/>
      <c r="BLX54" s="429"/>
      <c r="BLY54" s="429"/>
      <c r="BLZ54" s="429"/>
      <c r="BMA54" s="429"/>
      <c r="BMB54" s="429"/>
      <c r="BMC54" s="429"/>
      <c r="BMD54" s="429"/>
      <c r="BME54" s="429"/>
      <c r="BMF54" s="429"/>
      <c r="BMG54" s="429"/>
      <c r="BMH54" s="429"/>
      <c r="BMI54" s="429"/>
      <c r="BMJ54" s="429"/>
      <c r="BMK54" s="429"/>
      <c r="BML54" s="429"/>
      <c r="BMM54" s="429"/>
      <c r="BMN54" s="429"/>
      <c r="BMO54" s="429"/>
      <c r="BMP54" s="429"/>
      <c r="BMQ54" s="429"/>
      <c r="BMR54" s="429"/>
      <c r="BMS54" s="429"/>
      <c r="BMT54" s="429"/>
      <c r="BMU54" s="429"/>
      <c r="BMV54" s="429"/>
      <c r="BMW54" s="429"/>
      <c r="BMX54" s="429"/>
      <c r="BMY54" s="429"/>
      <c r="BMZ54" s="429"/>
      <c r="BNA54" s="429"/>
      <c r="BNB54" s="429"/>
      <c r="BNC54" s="429"/>
      <c r="BND54" s="429"/>
      <c r="BNE54" s="429"/>
      <c r="BNF54" s="429"/>
      <c r="BNG54" s="429"/>
      <c r="BNH54" s="429"/>
      <c r="BNI54" s="429"/>
      <c r="BNJ54" s="429"/>
      <c r="BNK54" s="429"/>
      <c r="BNL54" s="429"/>
      <c r="BNM54" s="429"/>
      <c r="BNN54" s="429"/>
      <c r="BNO54" s="429"/>
      <c r="BNP54" s="429"/>
      <c r="BNQ54" s="429"/>
      <c r="BNR54" s="429"/>
      <c r="BNS54" s="429"/>
      <c r="BNT54" s="429"/>
      <c r="BNU54" s="429"/>
      <c r="BNV54" s="429"/>
      <c r="BNW54" s="429"/>
      <c r="BNX54" s="429"/>
      <c r="BNY54" s="429"/>
      <c r="BNZ54" s="429"/>
      <c r="BOA54" s="429"/>
      <c r="BOB54" s="429"/>
      <c r="BOC54" s="429"/>
      <c r="BOD54" s="429"/>
      <c r="BOE54" s="429"/>
      <c r="BOF54" s="429"/>
      <c r="BOG54" s="429"/>
      <c r="BOH54" s="429"/>
      <c r="BOI54" s="429"/>
      <c r="BOJ54" s="429"/>
      <c r="BOK54" s="429"/>
      <c r="BOL54" s="429"/>
      <c r="BOM54" s="429"/>
      <c r="BON54" s="429"/>
      <c r="BOO54" s="429"/>
      <c r="BOP54" s="429"/>
      <c r="BOQ54" s="429"/>
      <c r="BOR54" s="429"/>
      <c r="BOS54" s="429"/>
      <c r="BOT54" s="429"/>
      <c r="BOU54" s="429"/>
      <c r="BOV54" s="429"/>
      <c r="BOW54" s="429"/>
      <c r="BOX54" s="429"/>
      <c r="BOY54" s="429"/>
      <c r="BOZ54" s="429"/>
      <c r="BPA54" s="429"/>
      <c r="BPB54" s="429"/>
      <c r="BPC54" s="429"/>
      <c r="BPD54" s="429"/>
      <c r="BPE54" s="429"/>
      <c r="BPF54" s="429"/>
      <c r="BPG54" s="429"/>
      <c r="BPH54" s="429"/>
      <c r="BPI54" s="429"/>
      <c r="BPJ54" s="429"/>
      <c r="BPK54" s="429"/>
      <c r="BPL54" s="429"/>
      <c r="BPM54" s="429"/>
      <c r="BPN54" s="429"/>
      <c r="BPO54" s="429"/>
      <c r="BPP54" s="429"/>
      <c r="BPQ54" s="429"/>
      <c r="BPR54" s="429"/>
      <c r="BPS54" s="429"/>
      <c r="BPT54" s="429"/>
      <c r="BPU54" s="429"/>
      <c r="BPV54" s="429"/>
      <c r="BPW54" s="429"/>
      <c r="BPX54" s="429"/>
      <c r="BPY54" s="429"/>
      <c r="BPZ54" s="429"/>
      <c r="BQA54" s="429"/>
      <c r="BQB54" s="429"/>
      <c r="BQC54" s="429"/>
      <c r="BQD54" s="429"/>
      <c r="BQE54" s="429"/>
      <c r="BQF54" s="429"/>
      <c r="BQG54" s="429"/>
      <c r="BQH54" s="429"/>
      <c r="BQI54" s="429"/>
      <c r="BQJ54" s="429"/>
      <c r="BQK54" s="429"/>
      <c r="BQL54" s="429"/>
      <c r="BQM54" s="429"/>
      <c r="BQN54" s="429"/>
      <c r="BQO54" s="429"/>
      <c r="BQP54" s="429"/>
      <c r="BQQ54" s="429"/>
      <c r="BQR54" s="429"/>
      <c r="BQS54" s="429"/>
      <c r="BQT54" s="429"/>
      <c r="BQU54" s="429"/>
      <c r="BQV54" s="429"/>
      <c r="BQW54" s="429"/>
      <c r="BQX54" s="429"/>
      <c r="BQY54" s="429"/>
      <c r="BQZ54" s="429"/>
      <c r="BRA54" s="429"/>
      <c r="BRB54" s="429"/>
      <c r="BRC54" s="429"/>
      <c r="BRD54" s="429"/>
      <c r="BRE54" s="429"/>
      <c r="BRF54" s="429"/>
      <c r="BRG54" s="429"/>
      <c r="BRH54" s="429"/>
      <c r="BRI54" s="429"/>
      <c r="BRJ54" s="429"/>
      <c r="BRK54" s="429"/>
      <c r="BRL54" s="429"/>
      <c r="BRM54" s="429"/>
      <c r="BRN54" s="429"/>
      <c r="BRO54" s="429"/>
      <c r="BRP54" s="429"/>
      <c r="BRQ54" s="429"/>
      <c r="BRR54" s="429"/>
      <c r="BRS54" s="429"/>
      <c r="BRT54" s="429"/>
      <c r="BRU54" s="429"/>
      <c r="BRV54" s="429"/>
      <c r="BRW54" s="429"/>
      <c r="BRX54" s="429"/>
      <c r="BRY54" s="429"/>
      <c r="BRZ54" s="429"/>
      <c r="BSA54" s="429"/>
      <c r="BSB54" s="429"/>
      <c r="BSC54" s="429"/>
      <c r="BSD54" s="429"/>
      <c r="BSE54" s="429"/>
      <c r="BSF54" s="429"/>
      <c r="BSG54" s="429"/>
      <c r="BSH54" s="429"/>
      <c r="BSI54" s="429"/>
      <c r="BSJ54" s="429"/>
      <c r="BSK54" s="429"/>
      <c r="BSL54" s="429"/>
      <c r="BSM54" s="429"/>
      <c r="BSN54" s="429"/>
      <c r="BSO54" s="429"/>
      <c r="BSP54" s="429"/>
      <c r="BSQ54" s="429"/>
      <c r="BSR54" s="429"/>
      <c r="BSS54" s="429"/>
      <c r="BST54" s="429"/>
      <c r="BSU54" s="429"/>
      <c r="BSV54" s="429"/>
      <c r="BSW54" s="429"/>
      <c r="BSX54" s="429"/>
      <c r="BSY54" s="429"/>
      <c r="BSZ54" s="429"/>
      <c r="BTA54" s="429"/>
      <c r="BTB54" s="429"/>
      <c r="BTC54" s="429"/>
      <c r="BTD54" s="429"/>
      <c r="BTE54" s="429"/>
      <c r="BTF54" s="429"/>
      <c r="BTG54" s="429"/>
      <c r="BTH54" s="429"/>
      <c r="BTI54" s="429"/>
      <c r="BTJ54" s="429"/>
      <c r="BTK54" s="429"/>
      <c r="BTL54" s="429"/>
      <c r="BTM54" s="429"/>
      <c r="BTN54" s="429"/>
      <c r="BTO54" s="429"/>
      <c r="BTP54" s="429"/>
      <c r="BTQ54" s="429"/>
      <c r="BTR54" s="429"/>
      <c r="BTS54" s="429"/>
      <c r="BTT54" s="429"/>
      <c r="BTU54" s="429"/>
      <c r="BTV54" s="429"/>
      <c r="BTW54" s="429"/>
      <c r="BTX54" s="429"/>
      <c r="BTY54" s="429"/>
      <c r="BTZ54" s="429"/>
      <c r="BUA54" s="429"/>
      <c r="BUB54" s="429"/>
      <c r="BUC54" s="429"/>
      <c r="BUD54" s="429"/>
      <c r="BUE54" s="429"/>
      <c r="BUF54" s="429"/>
      <c r="BUG54" s="429"/>
      <c r="BUH54" s="429"/>
      <c r="BUI54" s="429"/>
      <c r="BUJ54" s="429"/>
      <c r="BUK54" s="429"/>
      <c r="BUL54" s="429"/>
      <c r="BUM54" s="429"/>
      <c r="BUN54" s="429"/>
      <c r="BUO54" s="429"/>
      <c r="BUP54" s="429"/>
      <c r="BUQ54" s="429"/>
      <c r="BUR54" s="429"/>
      <c r="BUS54" s="429"/>
      <c r="BUT54" s="429"/>
      <c r="BUU54" s="429"/>
      <c r="BUV54" s="429"/>
      <c r="BUW54" s="429"/>
      <c r="BUX54" s="429"/>
      <c r="BUY54" s="429"/>
      <c r="BUZ54" s="429"/>
      <c r="BVA54" s="429"/>
      <c r="BVB54" s="429"/>
      <c r="BVC54" s="429"/>
      <c r="BVD54" s="429"/>
      <c r="BVE54" s="429"/>
      <c r="BVF54" s="429"/>
      <c r="BVG54" s="429"/>
      <c r="BVH54" s="429"/>
      <c r="BVI54" s="429"/>
      <c r="BVJ54" s="429"/>
      <c r="BVK54" s="429"/>
      <c r="BVL54" s="429"/>
      <c r="BVM54" s="429"/>
      <c r="BVN54" s="429"/>
      <c r="BVO54" s="429"/>
      <c r="BVP54" s="429"/>
      <c r="BVQ54" s="429"/>
      <c r="BVR54" s="429"/>
      <c r="BVS54" s="429"/>
      <c r="BVT54" s="429"/>
      <c r="BVU54" s="429"/>
      <c r="BVV54" s="429"/>
      <c r="BVW54" s="429"/>
      <c r="BVX54" s="429"/>
      <c r="BVY54" s="429"/>
      <c r="BVZ54" s="429"/>
      <c r="BWA54" s="429"/>
      <c r="BWB54" s="429"/>
      <c r="BWC54" s="429"/>
      <c r="BWD54" s="429"/>
      <c r="BWE54" s="429"/>
      <c r="BWF54" s="429"/>
      <c r="BWG54" s="429"/>
      <c r="BWH54" s="429"/>
      <c r="BWI54" s="429"/>
      <c r="BWJ54" s="429"/>
      <c r="BWK54" s="429"/>
      <c r="BWL54" s="429"/>
      <c r="BWM54" s="429"/>
      <c r="BWN54" s="429"/>
      <c r="BWO54" s="429"/>
      <c r="BWP54" s="429"/>
      <c r="BWQ54" s="429"/>
      <c r="BWR54" s="429"/>
      <c r="BWS54" s="429"/>
      <c r="BWT54" s="429"/>
      <c r="BWU54" s="429"/>
      <c r="BWV54" s="429"/>
      <c r="BWW54" s="429"/>
      <c r="BWX54" s="429"/>
      <c r="BWY54" s="429"/>
      <c r="BWZ54" s="429"/>
      <c r="BXA54" s="429"/>
      <c r="BXB54" s="429"/>
      <c r="BXC54" s="429"/>
      <c r="BXD54" s="429"/>
      <c r="BXE54" s="429"/>
      <c r="BXF54" s="429"/>
      <c r="BXG54" s="429"/>
      <c r="BXH54" s="429"/>
      <c r="BXI54" s="429"/>
      <c r="BXJ54" s="429"/>
      <c r="BXK54" s="429"/>
      <c r="BXL54" s="429"/>
      <c r="BXM54" s="429"/>
      <c r="BXN54" s="429"/>
      <c r="BXO54" s="429"/>
      <c r="BXP54" s="429"/>
      <c r="BXQ54" s="429"/>
      <c r="BXR54" s="429"/>
      <c r="BXS54" s="429"/>
      <c r="BXT54" s="429"/>
      <c r="BXU54" s="429"/>
      <c r="BXV54" s="429"/>
      <c r="BXW54" s="429"/>
      <c r="BXX54" s="429"/>
      <c r="BXY54" s="429"/>
      <c r="BXZ54" s="429"/>
      <c r="BYA54" s="429"/>
      <c r="BYB54" s="429"/>
      <c r="BYC54" s="429"/>
      <c r="BYD54" s="429"/>
      <c r="BYE54" s="429"/>
      <c r="BYF54" s="429"/>
      <c r="BYG54" s="429"/>
      <c r="BYH54" s="429"/>
      <c r="BYI54" s="429"/>
      <c r="BYJ54" s="429"/>
      <c r="BYK54" s="429"/>
      <c r="BYL54" s="429"/>
      <c r="BYM54" s="429"/>
      <c r="BYN54" s="429"/>
      <c r="BYO54" s="429"/>
      <c r="BYP54" s="429"/>
      <c r="BYQ54" s="429"/>
      <c r="BYR54" s="429"/>
      <c r="BYS54" s="429"/>
      <c r="BYT54" s="429"/>
      <c r="BYU54" s="429"/>
      <c r="BYV54" s="429"/>
      <c r="BYW54" s="429"/>
      <c r="BYX54" s="429"/>
      <c r="BYY54" s="429"/>
      <c r="BYZ54" s="429"/>
      <c r="BZA54" s="429"/>
      <c r="BZB54" s="429"/>
      <c r="BZC54" s="429"/>
      <c r="BZD54" s="429"/>
      <c r="BZE54" s="429"/>
      <c r="BZF54" s="429"/>
      <c r="BZG54" s="429"/>
      <c r="BZH54" s="429"/>
      <c r="BZI54" s="429"/>
      <c r="BZJ54" s="429"/>
      <c r="BZK54" s="429"/>
      <c r="BZL54" s="429"/>
      <c r="BZM54" s="429"/>
      <c r="BZN54" s="429"/>
      <c r="BZO54" s="429"/>
      <c r="BZP54" s="429"/>
      <c r="BZQ54" s="429"/>
      <c r="BZR54" s="429"/>
      <c r="BZS54" s="429"/>
      <c r="BZT54" s="429"/>
      <c r="BZU54" s="429"/>
      <c r="BZV54" s="429"/>
      <c r="BZW54" s="429"/>
      <c r="BZX54" s="429"/>
      <c r="BZY54" s="429"/>
      <c r="BZZ54" s="429"/>
      <c r="CAA54" s="429"/>
      <c r="CAB54" s="429"/>
      <c r="CAC54" s="429"/>
      <c r="CAD54" s="429"/>
      <c r="CAE54" s="429"/>
      <c r="CAF54" s="429"/>
      <c r="CAG54" s="429"/>
      <c r="CAH54" s="429"/>
      <c r="CAI54" s="429"/>
      <c r="CAJ54" s="429"/>
      <c r="CAK54" s="429"/>
      <c r="CAL54" s="429"/>
      <c r="CAM54" s="429"/>
      <c r="CAN54" s="429"/>
      <c r="CAO54" s="429"/>
      <c r="CAP54" s="429"/>
      <c r="CAQ54" s="429"/>
      <c r="CAR54" s="429"/>
      <c r="CAS54" s="429"/>
      <c r="CAT54" s="429"/>
      <c r="CAU54" s="429"/>
      <c r="CAV54" s="429"/>
      <c r="CAW54" s="429"/>
      <c r="CAX54" s="429"/>
      <c r="CAY54" s="429"/>
      <c r="CAZ54" s="429"/>
      <c r="CBA54" s="429"/>
      <c r="CBB54" s="429"/>
      <c r="CBC54" s="429"/>
      <c r="CBD54" s="429"/>
      <c r="CBE54" s="429"/>
      <c r="CBF54" s="429"/>
      <c r="CBG54" s="429"/>
      <c r="CBH54" s="429"/>
      <c r="CBI54" s="429"/>
      <c r="CBJ54" s="429"/>
      <c r="CBK54" s="429"/>
      <c r="CBL54" s="429"/>
      <c r="CBM54" s="429"/>
      <c r="CBN54" s="429"/>
      <c r="CBO54" s="429"/>
      <c r="CBP54" s="429"/>
      <c r="CBQ54" s="429"/>
      <c r="CBR54" s="429"/>
      <c r="CBS54" s="429"/>
      <c r="CBT54" s="429"/>
      <c r="CBU54" s="429"/>
      <c r="CBV54" s="429"/>
      <c r="CBW54" s="429"/>
      <c r="CBX54" s="429"/>
      <c r="CBY54" s="429"/>
      <c r="CBZ54" s="429"/>
      <c r="CCA54" s="429"/>
      <c r="CCB54" s="429"/>
      <c r="CCC54" s="429"/>
      <c r="CCD54" s="429"/>
      <c r="CCE54" s="429"/>
      <c r="CCF54" s="429"/>
      <c r="CCG54" s="429"/>
      <c r="CCH54" s="429"/>
      <c r="CCI54" s="429"/>
      <c r="CCJ54" s="429"/>
      <c r="CCK54" s="429"/>
      <c r="CCL54" s="429"/>
      <c r="CCM54" s="429"/>
      <c r="CCN54" s="429"/>
      <c r="CCO54" s="429"/>
      <c r="CCP54" s="429"/>
      <c r="CCQ54" s="429"/>
      <c r="CCR54" s="429"/>
      <c r="CCS54" s="429"/>
      <c r="CCT54" s="429"/>
      <c r="CCU54" s="429"/>
      <c r="CCV54" s="429"/>
      <c r="CCW54" s="429"/>
      <c r="CCX54" s="429"/>
      <c r="CCY54" s="429"/>
      <c r="CCZ54" s="429"/>
      <c r="CDA54" s="429"/>
      <c r="CDB54" s="429"/>
      <c r="CDC54" s="429"/>
      <c r="CDD54" s="429"/>
      <c r="CDE54" s="429"/>
      <c r="CDF54" s="429"/>
      <c r="CDG54" s="429"/>
      <c r="CDH54" s="429"/>
      <c r="CDI54" s="429"/>
      <c r="CDJ54" s="429"/>
      <c r="CDK54" s="429"/>
      <c r="CDL54" s="429"/>
      <c r="CDM54" s="429"/>
      <c r="CDN54" s="429"/>
      <c r="CDO54" s="429"/>
      <c r="CDP54" s="429"/>
      <c r="CDQ54" s="429"/>
      <c r="CDR54" s="429"/>
      <c r="CDS54" s="429"/>
      <c r="CDT54" s="429"/>
      <c r="CDU54" s="429"/>
      <c r="CDV54" s="429"/>
      <c r="CDW54" s="429"/>
      <c r="CDX54" s="429"/>
      <c r="CDY54" s="429"/>
      <c r="CDZ54" s="429"/>
      <c r="CEA54" s="429"/>
      <c r="CEB54" s="429"/>
      <c r="CEC54" s="429"/>
      <c r="CED54" s="429"/>
      <c r="CEE54" s="429"/>
      <c r="CEF54" s="429"/>
      <c r="CEG54" s="429"/>
      <c r="CEH54" s="429"/>
      <c r="CEI54" s="429"/>
      <c r="CEJ54" s="429"/>
      <c r="CEK54" s="429"/>
      <c r="CEL54" s="429"/>
      <c r="CEM54" s="429"/>
      <c r="CEN54" s="429"/>
      <c r="CEO54" s="429"/>
      <c r="CEP54" s="429"/>
      <c r="CEQ54" s="429"/>
      <c r="CER54" s="429"/>
      <c r="CES54" s="429"/>
      <c r="CET54" s="429"/>
      <c r="CEU54" s="429"/>
      <c r="CEV54" s="429"/>
      <c r="CEW54" s="429"/>
      <c r="CEX54" s="429"/>
      <c r="CEY54" s="429"/>
      <c r="CEZ54" s="429"/>
      <c r="CFA54" s="429"/>
      <c r="CFB54" s="429"/>
      <c r="CFC54" s="429"/>
      <c r="CFD54" s="429"/>
      <c r="CFE54" s="429"/>
      <c r="CFF54" s="429"/>
      <c r="CFG54" s="429"/>
      <c r="CFH54" s="429"/>
      <c r="CFI54" s="429"/>
      <c r="CFJ54" s="429"/>
      <c r="CFK54" s="429"/>
      <c r="CFL54" s="429"/>
      <c r="CFM54" s="429"/>
      <c r="CFN54" s="429"/>
      <c r="CFO54" s="429"/>
      <c r="CFP54" s="429"/>
      <c r="CFQ54" s="429"/>
      <c r="CFR54" s="429"/>
      <c r="CFS54" s="429"/>
      <c r="CFT54" s="429"/>
      <c r="CFU54" s="429"/>
      <c r="CFV54" s="429"/>
      <c r="CFW54" s="429"/>
      <c r="CFX54" s="429"/>
      <c r="CFY54" s="429"/>
      <c r="CFZ54" s="429"/>
      <c r="CGA54" s="429"/>
      <c r="CGB54" s="429"/>
      <c r="CGC54" s="429"/>
      <c r="CGD54" s="429"/>
      <c r="CGE54" s="429"/>
      <c r="CGF54" s="429"/>
      <c r="CGG54" s="429"/>
      <c r="CGH54" s="429"/>
      <c r="CGI54" s="429"/>
      <c r="CGJ54" s="429"/>
      <c r="CGK54" s="429"/>
      <c r="CGL54" s="429"/>
      <c r="CGM54" s="429"/>
      <c r="CGN54" s="429"/>
      <c r="CGO54" s="429"/>
      <c r="CGP54" s="429"/>
      <c r="CGQ54" s="429"/>
      <c r="CGR54" s="429"/>
      <c r="CGS54" s="429"/>
      <c r="CGT54" s="429"/>
      <c r="CGU54" s="429"/>
      <c r="CGV54" s="429"/>
      <c r="CGW54" s="429"/>
      <c r="CGX54" s="429"/>
      <c r="CGY54" s="429"/>
      <c r="CGZ54" s="429"/>
      <c r="CHA54" s="429"/>
      <c r="CHB54" s="429"/>
      <c r="CHC54" s="429"/>
      <c r="CHD54" s="429"/>
      <c r="CHE54" s="429"/>
      <c r="CHF54" s="429"/>
      <c r="CHG54" s="429"/>
      <c r="CHH54" s="429"/>
      <c r="CHI54" s="429"/>
      <c r="CHJ54" s="429"/>
      <c r="CHK54" s="429"/>
      <c r="CHL54" s="429"/>
      <c r="CHM54" s="429"/>
      <c r="CHN54" s="429"/>
      <c r="CHO54" s="429"/>
      <c r="CHP54" s="429"/>
      <c r="CHQ54" s="429"/>
      <c r="CHR54" s="429"/>
      <c r="CHS54" s="429"/>
      <c r="CHT54" s="429"/>
      <c r="CHU54" s="429"/>
      <c r="CHV54" s="429"/>
      <c r="CHW54" s="429"/>
      <c r="CHX54" s="429"/>
      <c r="CHY54" s="429"/>
      <c r="CHZ54" s="429"/>
      <c r="CIA54" s="429"/>
      <c r="CIB54" s="429"/>
      <c r="CIC54" s="429"/>
      <c r="CID54" s="429"/>
      <c r="CIE54" s="429"/>
      <c r="CIF54" s="429"/>
      <c r="CIG54" s="429"/>
      <c r="CIH54" s="429"/>
      <c r="CII54" s="429"/>
      <c r="CIJ54" s="429"/>
      <c r="CIK54" s="429"/>
      <c r="CIL54" s="429"/>
      <c r="CIM54" s="429"/>
      <c r="CIN54" s="429"/>
      <c r="CIO54" s="429"/>
      <c r="CIP54" s="429"/>
      <c r="CIQ54" s="429"/>
      <c r="CIR54" s="429"/>
      <c r="CIS54" s="429"/>
      <c r="CIT54" s="429"/>
      <c r="CIU54" s="429"/>
      <c r="CIV54" s="429"/>
      <c r="CIW54" s="429"/>
      <c r="CIX54" s="429"/>
      <c r="CIY54" s="429"/>
      <c r="CIZ54" s="429"/>
      <c r="CJA54" s="429"/>
      <c r="CJB54" s="429"/>
      <c r="CJC54" s="429"/>
      <c r="CJD54" s="429"/>
      <c r="CJE54" s="429"/>
      <c r="CJF54" s="429"/>
      <c r="CJG54" s="429"/>
      <c r="CJH54" s="429"/>
      <c r="CJI54" s="429"/>
      <c r="CJJ54" s="429"/>
      <c r="CJK54" s="429"/>
      <c r="CJL54" s="429"/>
      <c r="CJM54" s="429"/>
      <c r="CJN54" s="429"/>
      <c r="CJO54" s="429"/>
      <c r="CJP54" s="429"/>
      <c r="CJQ54" s="429"/>
      <c r="CJR54" s="429"/>
      <c r="CJS54" s="429"/>
      <c r="CJT54" s="429"/>
      <c r="CJU54" s="429"/>
      <c r="CJV54" s="429"/>
      <c r="CJW54" s="429"/>
      <c r="CJX54" s="429"/>
      <c r="CJY54" s="429"/>
      <c r="CJZ54" s="429"/>
      <c r="CKA54" s="429"/>
      <c r="CKB54" s="429"/>
      <c r="CKC54" s="429"/>
      <c r="CKD54" s="429"/>
      <c r="CKE54" s="429"/>
      <c r="CKF54" s="429"/>
      <c r="CKG54" s="429"/>
      <c r="CKH54" s="429"/>
      <c r="CKI54" s="429"/>
      <c r="CKJ54" s="429"/>
      <c r="CKK54" s="429"/>
      <c r="CKL54" s="429"/>
      <c r="CKM54" s="429"/>
      <c r="CKN54" s="429"/>
      <c r="CKO54" s="429"/>
      <c r="CKP54" s="429"/>
      <c r="CKQ54" s="429"/>
      <c r="CKR54" s="429"/>
      <c r="CKS54" s="429"/>
      <c r="CKT54" s="429"/>
      <c r="CKU54" s="429"/>
      <c r="CKV54" s="429"/>
      <c r="CKW54" s="429"/>
      <c r="CKX54" s="429"/>
      <c r="CKY54" s="429"/>
      <c r="CKZ54" s="429"/>
      <c r="CLA54" s="429"/>
      <c r="CLB54" s="429"/>
      <c r="CLC54" s="429"/>
      <c r="CLD54" s="429"/>
      <c r="CLE54" s="429"/>
      <c r="CLF54" s="429"/>
      <c r="CLG54" s="429"/>
      <c r="CLH54" s="429"/>
      <c r="CLI54" s="429"/>
      <c r="CLJ54" s="429"/>
      <c r="CLK54" s="429"/>
      <c r="CLL54" s="429"/>
      <c r="CLM54" s="429"/>
      <c r="CLN54" s="429"/>
      <c r="CLO54" s="429"/>
      <c r="CLP54" s="429"/>
      <c r="CLQ54" s="429"/>
      <c r="CLR54" s="429"/>
      <c r="CLS54" s="429"/>
      <c r="CLT54" s="429"/>
      <c r="CLU54" s="429"/>
      <c r="CLV54" s="429"/>
      <c r="CLW54" s="429"/>
      <c r="CLX54" s="429"/>
      <c r="CLY54" s="429"/>
      <c r="CLZ54" s="429"/>
      <c r="CMA54" s="429"/>
      <c r="CMB54" s="429"/>
      <c r="CMC54" s="429"/>
      <c r="CMD54" s="429"/>
      <c r="CME54" s="429"/>
      <c r="CMF54" s="429"/>
      <c r="CMG54" s="429"/>
      <c r="CMH54" s="429"/>
      <c r="CMI54" s="429"/>
      <c r="CMJ54" s="429"/>
      <c r="CMK54" s="429"/>
      <c r="CML54" s="429"/>
      <c r="CMM54" s="429"/>
      <c r="CMN54" s="429"/>
      <c r="CMO54" s="429"/>
      <c r="CMP54" s="429"/>
      <c r="CMQ54" s="429"/>
      <c r="CMR54" s="429"/>
      <c r="CMS54" s="429"/>
      <c r="CMT54" s="429"/>
      <c r="CMU54" s="429"/>
      <c r="CMV54" s="429"/>
      <c r="CMW54" s="429"/>
      <c r="CMX54" s="429"/>
      <c r="CMY54" s="429"/>
      <c r="CMZ54" s="429"/>
      <c r="CNA54" s="429"/>
      <c r="CNB54" s="429"/>
      <c r="CNC54" s="429"/>
      <c r="CND54" s="429"/>
      <c r="CNE54" s="429"/>
      <c r="CNF54" s="429"/>
      <c r="CNG54" s="429"/>
      <c r="CNH54" s="429"/>
      <c r="CNI54" s="429"/>
      <c r="CNJ54" s="429"/>
      <c r="CNK54" s="429"/>
      <c r="CNL54" s="429"/>
      <c r="CNM54" s="429"/>
      <c r="CNN54" s="429"/>
      <c r="CNO54" s="429"/>
      <c r="CNP54" s="429"/>
      <c r="CNQ54" s="429"/>
      <c r="CNR54" s="429"/>
      <c r="CNS54" s="429"/>
      <c r="CNT54" s="429"/>
      <c r="CNU54" s="429"/>
      <c r="CNV54" s="429"/>
      <c r="CNW54" s="429"/>
      <c r="CNX54" s="429"/>
      <c r="CNY54" s="429"/>
      <c r="CNZ54" s="429"/>
      <c r="COA54" s="429"/>
      <c r="COB54" s="429"/>
      <c r="COC54" s="429"/>
      <c r="COD54" s="429"/>
      <c r="COE54" s="429"/>
      <c r="COF54" s="429"/>
      <c r="COG54" s="429"/>
      <c r="COH54" s="429"/>
      <c r="COI54" s="429"/>
      <c r="COJ54" s="429"/>
      <c r="COK54" s="429"/>
      <c r="COL54" s="429"/>
      <c r="COM54" s="429"/>
      <c r="CON54" s="429"/>
      <c r="COO54" s="429"/>
      <c r="COP54" s="429"/>
      <c r="COQ54" s="429"/>
      <c r="COR54" s="429"/>
      <c r="COS54" s="429"/>
      <c r="COT54" s="429"/>
      <c r="COU54" s="429"/>
      <c r="COV54" s="429"/>
      <c r="COW54" s="429"/>
      <c r="COX54" s="429"/>
      <c r="COY54" s="429"/>
      <c r="COZ54" s="429"/>
      <c r="CPA54" s="429"/>
      <c r="CPB54" s="429"/>
      <c r="CPC54" s="429"/>
      <c r="CPD54" s="429"/>
      <c r="CPE54" s="429"/>
      <c r="CPF54" s="429"/>
      <c r="CPG54" s="429"/>
      <c r="CPH54" s="429"/>
      <c r="CPI54" s="429"/>
      <c r="CPJ54" s="429"/>
      <c r="CPK54" s="429"/>
      <c r="CPL54" s="429"/>
      <c r="CPM54" s="429"/>
      <c r="CPN54" s="429"/>
      <c r="CPO54" s="429"/>
      <c r="CPP54" s="429"/>
      <c r="CPQ54" s="429"/>
      <c r="CPR54" s="429"/>
      <c r="CPS54" s="429"/>
      <c r="CPT54" s="429"/>
      <c r="CPU54" s="429"/>
      <c r="CPV54" s="429"/>
      <c r="CPW54" s="429"/>
      <c r="CPX54" s="429"/>
      <c r="CPY54" s="429"/>
      <c r="CPZ54" s="429"/>
      <c r="CQA54" s="429"/>
      <c r="CQB54" s="429"/>
      <c r="CQC54" s="429"/>
      <c r="CQD54" s="429"/>
      <c r="CQE54" s="429"/>
      <c r="CQF54" s="429"/>
      <c r="CQG54" s="429"/>
      <c r="CQH54" s="429"/>
      <c r="CQI54" s="429"/>
      <c r="CQJ54" s="429"/>
      <c r="CQK54" s="429"/>
      <c r="CQL54" s="429"/>
      <c r="CQM54" s="429"/>
      <c r="CQN54" s="429"/>
      <c r="CQO54" s="429"/>
      <c r="CQP54" s="429"/>
      <c r="CQQ54" s="429"/>
      <c r="CQR54" s="429"/>
      <c r="CQS54" s="429"/>
      <c r="CQT54" s="429"/>
      <c r="CQU54" s="429"/>
      <c r="CQV54" s="429"/>
      <c r="CQW54" s="429"/>
      <c r="CQX54" s="429"/>
      <c r="CQY54" s="429"/>
      <c r="CQZ54" s="429"/>
      <c r="CRA54" s="429"/>
      <c r="CRB54" s="429"/>
      <c r="CRC54" s="429"/>
      <c r="CRD54" s="429"/>
      <c r="CRE54" s="429"/>
      <c r="CRF54" s="429"/>
      <c r="CRG54" s="429"/>
      <c r="CRH54" s="429"/>
      <c r="CRI54" s="429"/>
      <c r="CRJ54" s="429"/>
      <c r="CRK54" s="429"/>
      <c r="CRL54" s="429"/>
      <c r="CRM54" s="429"/>
      <c r="CRN54" s="429"/>
      <c r="CRO54" s="429"/>
      <c r="CRP54" s="429"/>
      <c r="CRQ54" s="429"/>
      <c r="CRR54" s="429"/>
      <c r="CRS54" s="429"/>
      <c r="CRT54" s="429"/>
      <c r="CRU54" s="429"/>
      <c r="CRV54" s="429"/>
      <c r="CRW54" s="429"/>
      <c r="CRX54" s="429"/>
      <c r="CRY54" s="429"/>
      <c r="CRZ54" s="429"/>
      <c r="CSA54" s="429"/>
      <c r="CSB54" s="429"/>
      <c r="CSC54" s="429"/>
      <c r="CSD54" s="429"/>
      <c r="CSE54" s="429"/>
      <c r="CSF54" s="429"/>
      <c r="CSG54" s="429"/>
      <c r="CSH54" s="429"/>
      <c r="CSI54" s="429"/>
      <c r="CSJ54" s="429"/>
      <c r="CSK54" s="429"/>
      <c r="CSL54" s="429"/>
      <c r="CSM54" s="429"/>
      <c r="CSN54" s="429"/>
      <c r="CSO54" s="429"/>
      <c r="CSP54" s="429"/>
      <c r="CSQ54" s="429"/>
      <c r="CSR54" s="429"/>
      <c r="CSS54" s="429"/>
      <c r="CST54" s="429"/>
      <c r="CSU54" s="429"/>
      <c r="CSV54" s="429"/>
      <c r="CSW54" s="429"/>
      <c r="CSX54" s="429"/>
      <c r="CSY54" s="429"/>
      <c r="CSZ54" s="429"/>
      <c r="CTA54" s="429"/>
      <c r="CTB54" s="429"/>
      <c r="CTC54" s="429"/>
      <c r="CTD54" s="429"/>
      <c r="CTE54" s="429"/>
      <c r="CTF54" s="429"/>
      <c r="CTG54" s="429"/>
      <c r="CTH54" s="429"/>
      <c r="CTI54" s="429"/>
      <c r="CTJ54" s="429"/>
      <c r="CTK54" s="429"/>
      <c r="CTL54" s="429"/>
      <c r="CTM54" s="429"/>
      <c r="CTN54" s="429"/>
      <c r="CTO54" s="429"/>
      <c r="CTP54" s="429"/>
      <c r="CTQ54" s="429"/>
      <c r="CTR54" s="429"/>
      <c r="CTS54" s="429"/>
      <c r="CTT54" s="429"/>
      <c r="CTU54" s="429"/>
      <c r="CTV54" s="429"/>
      <c r="CTW54" s="429"/>
      <c r="CTX54" s="429"/>
      <c r="CTY54" s="429"/>
      <c r="CTZ54" s="429"/>
      <c r="CUA54" s="429"/>
      <c r="CUB54" s="429"/>
      <c r="CUC54" s="429"/>
      <c r="CUD54" s="429"/>
      <c r="CUE54" s="429"/>
      <c r="CUF54" s="429"/>
      <c r="CUG54" s="429"/>
      <c r="CUH54" s="429"/>
      <c r="CUI54" s="429"/>
      <c r="CUJ54" s="429"/>
      <c r="CUK54" s="429"/>
      <c r="CUL54" s="429"/>
      <c r="CUM54" s="429"/>
      <c r="CUN54" s="429"/>
      <c r="CUO54" s="429"/>
      <c r="CUP54" s="429"/>
      <c r="CUQ54" s="429"/>
      <c r="CUR54" s="429"/>
      <c r="CUS54" s="429"/>
      <c r="CUT54" s="429"/>
      <c r="CUU54" s="429"/>
      <c r="CUV54" s="429"/>
      <c r="CUW54" s="429"/>
      <c r="CUX54" s="429"/>
      <c r="CUY54" s="429"/>
      <c r="CUZ54" s="429"/>
      <c r="CVA54" s="429"/>
      <c r="CVB54" s="429"/>
      <c r="CVC54" s="429"/>
      <c r="CVD54" s="429"/>
      <c r="CVE54" s="429"/>
      <c r="CVF54" s="429"/>
      <c r="CVG54" s="429"/>
      <c r="CVH54" s="429"/>
      <c r="CVI54" s="429"/>
      <c r="CVJ54" s="429"/>
      <c r="CVK54" s="429"/>
      <c r="CVL54" s="429"/>
      <c r="CVM54" s="429"/>
      <c r="CVN54" s="429"/>
      <c r="CVO54" s="429"/>
      <c r="CVP54" s="429"/>
      <c r="CVQ54" s="429"/>
      <c r="CVR54" s="429"/>
      <c r="CVS54" s="429"/>
      <c r="CVT54" s="429"/>
      <c r="CVU54" s="429"/>
      <c r="CVV54" s="429"/>
      <c r="CVW54" s="429"/>
      <c r="CVX54" s="429"/>
      <c r="CVY54" s="429"/>
      <c r="CVZ54" s="429"/>
      <c r="CWA54" s="429"/>
      <c r="CWB54" s="429"/>
      <c r="CWC54" s="429"/>
      <c r="CWD54" s="429"/>
      <c r="CWE54" s="429"/>
      <c r="CWF54" s="429"/>
      <c r="CWG54" s="429"/>
      <c r="CWH54" s="429"/>
      <c r="CWI54" s="429"/>
      <c r="CWJ54" s="429"/>
      <c r="CWK54" s="429"/>
      <c r="CWL54" s="429"/>
      <c r="CWM54" s="429"/>
      <c r="CWN54" s="429"/>
      <c r="CWO54" s="429"/>
      <c r="CWP54" s="429"/>
      <c r="CWQ54" s="429"/>
      <c r="CWR54" s="429"/>
      <c r="CWS54" s="429"/>
      <c r="CWT54" s="429"/>
      <c r="CWU54" s="429"/>
      <c r="CWV54" s="429"/>
      <c r="CWW54" s="429"/>
      <c r="CWX54" s="429"/>
      <c r="CWY54" s="429"/>
      <c r="CWZ54" s="429"/>
      <c r="CXA54" s="429"/>
      <c r="CXB54" s="429"/>
      <c r="CXC54" s="429"/>
      <c r="CXD54" s="429"/>
      <c r="CXE54" s="429"/>
      <c r="CXF54" s="429"/>
      <c r="CXG54" s="429"/>
      <c r="CXH54" s="429"/>
      <c r="CXI54" s="429"/>
      <c r="CXJ54" s="429"/>
      <c r="CXK54" s="429"/>
      <c r="CXL54" s="429"/>
      <c r="CXM54" s="429"/>
      <c r="CXN54" s="429"/>
      <c r="CXO54" s="429"/>
      <c r="CXP54" s="429"/>
      <c r="CXQ54" s="429"/>
      <c r="CXR54" s="429"/>
      <c r="CXS54" s="429"/>
      <c r="CXT54" s="429"/>
      <c r="CXU54" s="429"/>
      <c r="CXV54" s="429"/>
      <c r="CXW54" s="429"/>
      <c r="CXX54" s="429"/>
      <c r="CXY54" s="429"/>
      <c r="CXZ54" s="429"/>
      <c r="CYA54" s="429"/>
      <c r="CYB54" s="429"/>
      <c r="CYC54" s="429"/>
      <c r="CYD54" s="429"/>
      <c r="CYE54" s="429"/>
      <c r="CYF54" s="429"/>
      <c r="CYG54" s="429"/>
      <c r="CYH54" s="429"/>
      <c r="CYI54" s="429"/>
      <c r="CYJ54" s="429"/>
      <c r="CYK54" s="429"/>
      <c r="CYL54" s="429"/>
      <c r="CYM54" s="429"/>
      <c r="CYN54" s="429"/>
      <c r="CYO54" s="429"/>
      <c r="CYP54" s="429"/>
      <c r="CYQ54" s="429"/>
      <c r="CYR54" s="429"/>
      <c r="CYS54" s="429"/>
      <c r="CYT54" s="429"/>
      <c r="CYU54" s="429"/>
      <c r="CYV54" s="429"/>
      <c r="CYW54" s="429"/>
      <c r="CYX54" s="429"/>
      <c r="CYY54" s="429"/>
      <c r="CYZ54" s="429"/>
      <c r="CZA54" s="429"/>
      <c r="CZB54" s="429"/>
      <c r="CZC54" s="429"/>
      <c r="CZD54" s="429"/>
      <c r="CZE54" s="429"/>
      <c r="CZF54" s="429"/>
      <c r="CZG54" s="429"/>
      <c r="CZH54" s="429"/>
      <c r="CZI54" s="429"/>
      <c r="CZJ54" s="429"/>
      <c r="CZK54" s="429"/>
      <c r="CZL54" s="429"/>
      <c r="CZM54" s="429"/>
      <c r="CZN54" s="429"/>
      <c r="CZO54" s="429"/>
      <c r="CZP54" s="429"/>
      <c r="CZQ54" s="429"/>
      <c r="CZR54" s="429"/>
      <c r="CZS54" s="429"/>
      <c r="CZT54" s="429"/>
      <c r="CZU54" s="429"/>
      <c r="CZV54" s="429"/>
      <c r="CZW54" s="429"/>
      <c r="CZX54" s="429"/>
      <c r="CZY54" s="429"/>
      <c r="CZZ54" s="429"/>
      <c r="DAA54" s="429"/>
      <c r="DAB54" s="429"/>
      <c r="DAC54" s="429"/>
      <c r="DAD54" s="429"/>
      <c r="DAE54" s="429"/>
      <c r="DAF54" s="429"/>
      <c r="DAG54" s="429"/>
      <c r="DAH54" s="429"/>
      <c r="DAI54" s="429"/>
      <c r="DAJ54" s="429"/>
      <c r="DAK54" s="429"/>
      <c r="DAL54" s="429"/>
      <c r="DAM54" s="429"/>
      <c r="DAN54" s="429"/>
      <c r="DAO54" s="429"/>
      <c r="DAP54" s="429"/>
      <c r="DAQ54" s="429"/>
      <c r="DAR54" s="429"/>
      <c r="DAS54" s="429"/>
      <c r="DAT54" s="429"/>
      <c r="DAU54" s="429"/>
      <c r="DAV54" s="429"/>
      <c r="DAW54" s="429"/>
      <c r="DAX54" s="429"/>
      <c r="DAY54" s="429"/>
      <c r="DAZ54" s="429"/>
      <c r="DBA54" s="429"/>
      <c r="DBB54" s="429"/>
      <c r="DBC54" s="429"/>
      <c r="DBD54" s="429"/>
      <c r="DBE54" s="429"/>
      <c r="DBF54" s="429"/>
      <c r="DBG54" s="429"/>
      <c r="DBH54" s="429"/>
      <c r="DBI54" s="429"/>
      <c r="DBJ54" s="429"/>
      <c r="DBK54" s="429"/>
      <c r="DBL54" s="429"/>
      <c r="DBM54" s="429"/>
      <c r="DBN54" s="429"/>
      <c r="DBO54" s="429"/>
      <c r="DBP54" s="429"/>
      <c r="DBQ54" s="429"/>
      <c r="DBR54" s="429"/>
      <c r="DBS54" s="429"/>
      <c r="DBT54" s="429"/>
      <c r="DBU54" s="429"/>
      <c r="DBV54" s="429"/>
      <c r="DBW54" s="429"/>
      <c r="DBX54" s="429"/>
      <c r="DBY54" s="429"/>
      <c r="DBZ54" s="429"/>
      <c r="DCA54" s="429"/>
      <c r="DCB54" s="429"/>
      <c r="DCC54" s="429"/>
      <c r="DCD54" s="429"/>
      <c r="DCE54" s="429"/>
      <c r="DCF54" s="429"/>
      <c r="DCG54" s="429"/>
      <c r="DCH54" s="429"/>
      <c r="DCI54" s="429"/>
      <c r="DCJ54" s="429"/>
      <c r="DCK54" s="429"/>
      <c r="DCL54" s="429"/>
      <c r="DCM54" s="429"/>
      <c r="DCN54" s="429"/>
      <c r="DCO54" s="429"/>
      <c r="DCP54" s="429"/>
      <c r="DCQ54" s="429"/>
      <c r="DCR54" s="429"/>
      <c r="DCS54" s="429"/>
      <c r="DCT54" s="429"/>
      <c r="DCU54" s="429"/>
      <c r="DCV54" s="429"/>
      <c r="DCW54" s="429"/>
      <c r="DCX54" s="429"/>
      <c r="DCY54" s="429"/>
      <c r="DCZ54" s="429"/>
      <c r="DDA54" s="429"/>
      <c r="DDB54" s="429"/>
      <c r="DDC54" s="429"/>
      <c r="DDD54" s="429"/>
      <c r="DDE54" s="429"/>
      <c r="DDF54" s="429"/>
      <c r="DDG54" s="429"/>
      <c r="DDH54" s="429"/>
      <c r="DDI54" s="429"/>
      <c r="DDJ54" s="429"/>
      <c r="DDK54" s="429"/>
      <c r="DDL54" s="429"/>
      <c r="DDM54" s="429"/>
      <c r="DDN54" s="429"/>
      <c r="DDO54" s="429"/>
      <c r="DDP54" s="429"/>
      <c r="DDQ54" s="429"/>
      <c r="DDR54" s="429"/>
      <c r="DDS54" s="429"/>
      <c r="DDT54" s="429"/>
      <c r="DDU54" s="429"/>
      <c r="DDV54" s="429"/>
      <c r="DDW54" s="429"/>
      <c r="DDX54" s="429"/>
      <c r="DDY54" s="429"/>
      <c r="DDZ54" s="429"/>
      <c r="DEA54" s="429"/>
      <c r="DEB54" s="429"/>
      <c r="DEC54" s="429"/>
      <c r="DED54" s="429"/>
      <c r="DEE54" s="429"/>
      <c r="DEF54" s="429"/>
      <c r="DEG54" s="429"/>
      <c r="DEH54" s="429"/>
      <c r="DEI54" s="429"/>
      <c r="DEJ54" s="429"/>
      <c r="DEK54" s="429"/>
      <c r="DEL54" s="429"/>
      <c r="DEM54" s="429"/>
      <c r="DEN54" s="429"/>
      <c r="DEO54" s="429"/>
      <c r="DEP54" s="429"/>
      <c r="DEQ54" s="429"/>
      <c r="DER54" s="429"/>
      <c r="DES54" s="429"/>
      <c r="DET54" s="429"/>
      <c r="DEU54" s="429"/>
      <c r="DEV54" s="429"/>
      <c r="DEW54" s="429"/>
      <c r="DEX54" s="429"/>
      <c r="DEY54" s="429"/>
      <c r="DEZ54" s="429"/>
      <c r="DFA54" s="429"/>
      <c r="DFB54" s="429"/>
      <c r="DFC54" s="429"/>
      <c r="DFD54" s="429"/>
      <c r="DFE54" s="429"/>
      <c r="DFF54" s="429"/>
      <c r="DFG54" s="429"/>
      <c r="DFH54" s="429"/>
      <c r="DFI54" s="429"/>
      <c r="DFJ54" s="429"/>
      <c r="DFK54" s="429"/>
      <c r="DFL54" s="429"/>
      <c r="DFM54" s="429"/>
      <c r="DFN54" s="429"/>
      <c r="DFO54" s="429"/>
      <c r="DFP54" s="429"/>
      <c r="DFQ54" s="429"/>
      <c r="DFR54" s="429"/>
      <c r="DFS54" s="429"/>
      <c r="DFT54" s="429"/>
      <c r="DFU54" s="429"/>
      <c r="DFV54" s="429"/>
      <c r="DFW54" s="429"/>
      <c r="DFX54" s="429"/>
      <c r="DFY54" s="429"/>
      <c r="DFZ54" s="429"/>
      <c r="DGA54" s="429"/>
      <c r="DGB54" s="429"/>
      <c r="DGC54" s="429"/>
      <c r="DGD54" s="429"/>
      <c r="DGE54" s="429"/>
      <c r="DGF54" s="429"/>
      <c r="DGG54" s="429"/>
      <c r="DGH54" s="429"/>
      <c r="DGI54" s="429"/>
      <c r="DGJ54" s="429"/>
      <c r="DGK54" s="429"/>
      <c r="DGL54" s="429"/>
      <c r="DGM54" s="429"/>
      <c r="DGN54" s="429"/>
      <c r="DGO54" s="429"/>
      <c r="DGP54" s="429"/>
      <c r="DGQ54" s="429"/>
      <c r="DGR54" s="429"/>
      <c r="DGS54" s="429"/>
      <c r="DGT54" s="429"/>
      <c r="DGU54" s="429"/>
      <c r="DGV54" s="429"/>
      <c r="DGW54" s="429"/>
      <c r="DGX54" s="429"/>
      <c r="DGY54" s="429"/>
      <c r="DGZ54" s="429"/>
      <c r="DHA54" s="429"/>
      <c r="DHB54" s="429"/>
      <c r="DHC54" s="429"/>
      <c r="DHD54" s="429"/>
      <c r="DHE54" s="429"/>
      <c r="DHF54" s="429"/>
      <c r="DHG54" s="429"/>
      <c r="DHH54" s="429"/>
      <c r="DHI54" s="429"/>
      <c r="DHJ54" s="429"/>
      <c r="DHK54" s="429"/>
      <c r="DHL54" s="429"/>
      <c r="DHM54" s="429"/>
      <c r="DHN54" s="429"/>
      <c r="DHO54" s="429"/>
      <c r="DHP54" s="429"/>
      <c r="DHQ54" s="429"/>
      <c r="DHR54" s="429"/>
      <c r="DHS54" s="429"/>
      <c r="DHT54" s="429"/>
      <c r="DHU54" s="429"/>
      <c r="DHV54" s="429"/>
      <c r="DHW54" s="429"/>
      <c r="DHX54" s="429"/>
      <c r="DHY54" s="429"/>
      <c r="DHZ54" s="429"/>
      <c r="DIA54" s="429"/>
      <c r="DIB54" s="429"/>
      <c r="DIC54" s="429"/>
      <c r="DID54" s="429"/>
      <c r="DIE54" s="429"/>
      <c r="DIF54" s="429"/>
      <c r="DIG54" s="429"/>
      <c r="DIH54" s="429"/>
      <c r="DII54" s="429"/>
      <c r="DIJ54" s="429"/>
      <c r="DIK54" s="429"/>
      <c r="DIL54" s="429"/>
      <c r="DIM54" s="429"/>
      <c r="DIN54" s="429"/>
      <c r="DIO54" s="429"/>
      <c r="DIP54" s="429"/>
      <c r="DIQ54" s="429"/>
      <c r="DIR54" s="429"/>
      <c r="DIS54" s="429"/>
      <c r="DIT54" s="429"/>
      <c r="DIU54" s="429"/>
      <c r="DIV54" s="429"/>
      <c r="DIW54" s="429"/>
      <c r="DIX54" s="429"/>
      <c r="DIY54" s="429"/>
      <c r="DIZ54" s="429"/>
      <c r="DJA54" s="429"/>
      <c r="DJB54" s="429"/>
      <c r="DJC54" s="429"/>
      <c r="DJD54" s="429"/>
      <c r="DJE54" s="429"/>
      <c r="DJF54" s="429"/>
      <c r="DJG54" s="429"/>
      <c r="DJH54" s="429"/>
      <c r="DJI54" s="429"/>
      <c r="DJJ54" s="429"/>
      <c r="DJK54" s="429"/>
      <c r="DJL54" s="429"/>
      <c r="DJM54" s="429"/>
      <c r="DJN54" s="429"/>
      <c r="DJO54" s="429"/>
      <c r="DJP54" s="429"/>
      <c r="DJQ54" s="429"/>
      <c r="DJR54" s="429"/>
      <c r="DJS54" s="429"/>
      <c r="DJT54" s="429"/>
      <c r="DJU54" s="429"/>
      <c r="DJV54" s="429"/>
      <c r="DJW54" s="429"/>
      <c r="DJX54" s="429"/>
      <c r="DJY54" s="429"/>
      <c r="DJZ54" s="429"/>
      <c r="DKA54" s="429"/>
      <c r="DKB54" s="429"/>
      <c r="DKC54" s="429"/>
      <c r="DKD54" s="429"/>
      <c r="DKE54" s="429"/>
      <c r="DKF54" s="429"/>
      <c r="DKG54" s="429"/>
      <c r="DKH54" s="429"/>
      <c r="DKI54" s="429"/>
      <c r="DKJ54" s="429"/>
      <c r="DKK54" s="429"/>
      <c r="DKL54" s="429"/>
      <c r="DKM54" s="429"/>
      <c r="DKN54" s="429"/>
      <c r="DKO54" s="429"/>
      <c r="DKP54" s="429"/>
      <c r="DKQ54" s="429"/>
      <c r="DKR54" s="429"/>
      <c r="DKS54" s="429"/>
      <c r="DKT54" s="429"/>
      <c r="DKU54" s="429"/>
      <c r="DKV54" s="429"/>
      <c r="DKW54" s="429"/>
      <c r="DKX54" s="429"/>
      <c r="DKY54" s="429"/>
      <c r="DKZ54" s="429"/>
      <c r="DLA54" s="429"/>
      <c r="DLB54" s="429"/>
      <c r="DLC54" s="429"/>
      <c r="DLD54" s="429"/>
      <c r="DLE54" s="429"/>
      <c r="DLF54" s="429"/>
      <c r="DLG54" s="429"/>
      <c r="DLH54" s="429"/>
      <c r="DLI54" s="429"/>
      <c r="DLJ54" s="429"/>
      <c r="DLK54" s="429"/>
      <c r="DLL54" s="429"/>
      <c r="DLM54" s="429"/>
      <c r="DLN54" s="429"/>
      <c r="DLO54" s="429"/>
      <c r="DLP54" s="429"/>
      <c r="DLQ54" s="429"/>
      <c r="DLR54" s="429"/>
      <c r="DLS54" s="429"/>
      <c r="DLT54" s="429"/>
      <c r="DLU54" s="429"/>
      <c r="DLV54" s="429"/>
      <c r="DLW54" s="429"/>
      <c r="DLX54" s="429"/>
      <c r="DLY54" s="429"/>
      <c r="DLZ54" s="429"/>
      <c r="DMA54" s="429"/>
      <c r="DMB54" s="429"/>
      <c r="DMC54" s="429"/>
      <c r="DMD54" s="429"/>
      <c r="DME54" s="429"/>
      <c r="DMF54" s="429"/>
      <c r="DMG54" s="429"/>
      <c r="DMH54" s="429"/>
      <c r="DMI54" s="429"/>
      <c r="DMJ54" s="429"/>
      <c r="DMK54" s="429"/>
      <c r="DML54" s="429"/>
      <c r="DMM54" s="429"/>
      <c r="DMN54" s="429"/>
      <c r="DMO54" s="429"/>
      <c r="DMP54" s="429"/>
      <c r="DMQ54" s="429"/>
      <c r="DMR54" s="429"/>
      <c r="DMS54" s="429"/>
      <c r="DMT54" s="429"/>
      <c r="DMU54" s="429"/>
      <c r="DMV54" s="429"/>
      <c r="DMW54" s="429"/>
      <c r="DMX54" s="429"/>
      <c r="DMY54" s="429"/>
      <c r="DMZ54" s="429"/>
      <c r="DNA54" s="429"/>
      <c r="DNB54" s="429"/>
      <c r="DNC54" s="429"/>
      <c r="DND54" s="429"/>
      <c r="DNE54" s="429"/>
      <c r="DNF54" s="429"/>
      <c r="DNG54" s="429"/>
      <c r="DNH54" s="429"/>
      <c r="DNI54" s="429"/>
      <c r="DNJ54" s="429"/>
      <c r="DNK54" s="429"/>
      <c r="DNL54" s="429"/>
      <c r="DNM54" s="429"/>
      <c r="DNN54" s="429"/>
      <c r="DNO54" s="429"/>
      <c r="DNP54" s="429"/>
      <c r="DNQ54" s="429"/>
      <c r="DNR54" s="429"/>
      <c r="DNS54" s="429"/>
      <c r="DNT54" s="429"/>
      <c r="DNU54" s="429"/>
      <c r="DNV54" s="429"/>
      <c r="DNW54" s="429"/>
      <c r="DNX54" s="429"/>
      <c r="DNY54" s="429"/>
      <c r="DNZ54" s="429"/>
      <c r="DOA54" s="429"/>
      <c r="DOB54" s="429"/>
      <c r="DOC54" s="429"/>
      <c r="DOD54" s="429"/>
      <c r="DOE54" s="429"/>
      <c r="DOF54" s="429"/>
      <c r="DOG54" s="429"/>
      <c r="DOH54" s="429"/>
      <c r="DOI54" s="429"/>
      <c r="DOJ54" s="429"/>
      <c r="DOK54" s="429"/>
      <c r="DOL54" s="429"/>
      <c r="DOM54" s="429"/>
      <c r="DON54" s="429"/>
      <c r="DOO54" s="429"/>
      <c r="DOP54" s="429"/>
      <c r="DOQ54" s="429"/>
      <c r="DOR54" s="429"/>
      <c r="DOS54" s="429"/>
      <c r="DOT54" s="429"/>
      <c r="DOU54" s="429"/>
      <c r="DOV54" s="429"/>
      <c r="DOW54" s="429"/>
      <c r="DOX54" s="429"/>
      <c r="DOY54" s="429"/>
      <c r="DOZ54" s="429"/>
      <c r="DPA54" s="429"/>
      <c r="DPB54" s="429"/>
      <c r="DPC54" s="429"/>
      <c r="DPD54" s="429"/>
      <c r="DPE54" s="429"/>
      <c r="DPF54" s="429"/>
      <c r="DPG54" s="429"/>
      <c r="DPH54" s="429"/>
      <c r="DPI54" s="429"/>
      <c r="DPJ54" s="429"/>
      <c r="DPK54" s="429"/>
      <c r="DPL54" s="429"/>
      <c r="DPM54" s="429"/>
      <c r="DPN54" s="429"/>
      <c r="DPO54" s="429"/>
      <c r="DPP54" s="429"/>
      <c r="DPQ54" s="429"/>
      <c r="DPR54" s="429"/>
      <c r="DPS54" s="429"/>
      <c r="DPT54" s="429"/>
      <c r="DPU54" s="429"/>
      <c r="DPV54" s="429"/>
      <c r="DPW54" s="429"/>
      <c r="DPX54" s="429"/>
      <c r="DPY54" s="429"/>
      <c r="DPZ54" s="429"/>
      <c r="DQA54" s="429"/>
      <c r="DQB54" s="429"/>
      <c r="DQC54" s="429"/>
      <c r="DQD54" s="429"/>
      <c r="DQE54" s="429"/>
      <c r="DQF54" s="429"/>
      <c r="DQG54" s="429"/>
      <c r="DQH54" s="429"/>
      <c r="DQI54" s="429"/>
      <c r="DQJ54" s="429"/>
      <c r="DQK54" s="429"/>
      <c r="DQL54" s="429"/>
      <c r="DQM54" s="429"/>
      <c r="DQN54" s="429"/>
      <c r="DQO54" s="429"/>
      <c r="DQP54" s="429"/>
      <c r="DQQ54" s="429"/>
      <c r="DQR54" s="429"/>
      <c r="DQS54" s="429"/>
      <c r="DQT54" s="429"/>
      <c r="DQU54" s="429"/>
      <c r="DQV54" s="429"/>
      <c r="DQW54" s="429"/>
      <c r="DQX54" s="429"/>
      <c r="DQY54" s="429"/>
      <c r="DQZ54" s="429"/>
      <c r="DRA54" s="429"/>
      <c r="DRB54" s="429"/>
      <c r="DRC54" s="429"/>
      <c r="DRD54" s="429"/>
      <c r="DRE54" s="429"/>
      <c r="DRF54" s="429"/>
      <c r="DRG54" s="429"/>
      <c r="DRH54" s="429"/>
      <c r="DRI54" s="429"/>
      <c r="DRJ54" s="429"/>
      <c r="DRK54" s="429"/>
      <c r="DRL54" s="429"/>
      <c r="DRM54" s="429"/>
      <c r="DRN54" s="429"/>
      <c r="DRO54" s="429"/>
      <c r="DRP54" s="429"/>
      <c r="DRQ54" s="429"/>
      <c r="DRR54" s="429"/>
      <c r="DRS54" s="429"/>
      <c r="DRT54" s="429"/>
      <c r="DRU54" s="429"/>
      <c r="DRV54" s="429"/>
      <c r="DRW54" s="429"/>
      <c r="DRX54" s="429"/>
      <c r="DRY54" s="429"/>
      <c r="DRZ54" s="429"/>
      <c r="DSA54" s="429"/>
      <c r="DSB54" s="429"/>
      <c r="DSC54" s="429"/>
      <c r="DSD54" s="429"/>
      <c r="DSE54" s="429"/>
      <c r="DSF54" s="429"/>
      <c r="DSG54" s="429"/>
      <c r="DSH54" s="429"/>
      <c r="DSI54" s="429"/>
      <c r="DSJ54" s="429"/>
      <c r="DSK54" s="429"/>
      <c r="DSL54" s="429"/>
      <c r="DSM54" s="429"/>
      <c r="DSN54" s="429"/>
      <c r="DSO54" s="429"/>
      <c r="DSP54" s="429"/>
      <c r="DSQ54" s="429"/>
      <c r="DSR54" s="429"/>
      <c r="DSS54" s="429"/>
      <c r="DST54" s="429"/>
      <c r="DSU54" s="429"/>
      <c r="DSV54" s="429"/>
      <c r="DSW54" s="429"/>
      <c r="DSX54" s="429"/>
      <c r="DSY54" s="429"/>
      <c r="DSZ54" s="429"/>
      <c r="DTA54" s="429"/>
      <c r="DTB54" s="429"/>
      <c r="DTC54" s="429"/>
      <c r="DTD54" s="429"/>
      <c r="DTE54" s="429"/>
      <c r="DTF54" s="429"/>
      <c r="DTG54" s="429"/>
      <c r="DTH54" s="429"/>
      <c r="DTI54" s="429"/>
      <c r="DTJ54" s="429"/>
      <c r="DTK54" s="429"/>
      <c r="DTL54" s="429"/>
      <c r="DTM54" s="429"/>
      <c r="DTN54" s="429"/>
      <c r="DTO54" s="429"/>
      <c r="DTP54" s="429"/>
      <c r="DTQ54" s="429"/>
      <c r="DTR54" s="429"/>
      <c r="DTS54" s="429"/>
      <c r="DTT54" s="429"/>
      <c r="DTU54" s="429"/>
      <c r="DTV54" s="429"/>
      <c r="DTW54" s="429"/>
      <c r="DTX54" s="429"/>
      <c r="DTY54" s="429"/>
      <c r="DTZ54" s="429"/>
      <c r="DUA54" s="429"/>
      <c r="DUB54" s="429"/>
      <c r="DUC54" s="429"/>
      <c r="DUD54" s="429"/>
      <c r="DUE54" s="429"/>
      <c r="DUF54" s="429"/>
      <c r="DUG54" s="429"/>
      <c r="DUH54" s="429"/>
      <c r="DUI54" s="429"/>
      <c r="DUJ54" s="429"/>
      <c r="DUK54" s="429"/>
      <c r="DUL54" s="429"/>
      <c r="DUM54" s="429"/>
      <c r="DUN54" s="429"/>
      <c r="DUO54" s="429"/>
      <c r="DUP54" s="429"/>
      <c r="DUQ54" s="429"/>
      <c r="DUR54" s="429"/>
      <c r="DUS54" s="429"/>
      <c r="DUT54" s="429"/>
      <c r="DUU54" s="429"/>
      <c r="DUV54" s="429"/>
      <c r="DUW54" s="429"/>
      <c r="DUX54" s="429"/>
      <c r="DUY54" s="429"/>
      <c r="DUZ54" s="429"/>
      <c r="DVA54" s="429"/>
      <c r="DVB54" s="429"/>
      <c r="DVC54" s="429"/>
      <c r="DVD54" s="429"/>
      <c r="DVE54" s="429"/>
      <c r="DVF54" s="429"/>
      <c r="DVG54" s="429"/>
      <c r="DVH54" s="429"/>
      <c r="DVI54" s="429"/>
      <c r="DVJ54" s="429"/>
      <c r="DVK54" s="429"/>
      <c r="DVL54" s="429"/>
      <c r="DVM54" s="429"/>
      <c r="DVN54" s="429"/>
      <c r="DVO54" s="429"/>
      <c r="DVP54" s="429"/>
      <c r="DVQ54" s="429"/>
      <c r="DVR54" s="429"/>
      <c r="DVS54" s="429"/>
      <c r="DVT54" s="429"/>
      <c r="DVU54" s="429"/>
      <c r="DVV54" s="429"/>
      <c r="DVW54" s="429"/>
      <c r="DVX54" s="429"/>
      <c r="DVY54" s="429"/>
      <c r="DVZ54" s="429"/>
      <c r="DWA54" s="429"/>
      <c r="DWB54" s="429"/>
      <c r="DWC54" s="429"/>
      <c r="DWD54" s="429"/>
      <c r="DWE54" s="429"/>
      <c r="DWF54" s="429"/>
      <c r="DWG54" s="429"/>
      <c r="DWH54" s="429"/>
      <c r="DWI54" s="429"/>
      <c r="DWJ54" s="429"/>
      <c r="DWK54" s="429"/>
      <c r="DWL54" s="429"/>
      <c r="DWM54" s="429"/>
      <c r="DWN54" s="429"/>
      <c r="DWO54" s="429"/>
      <c r="DWP54" s="429"/>
      <c r="DWQ54" s="429"/>
      <c r="DWR54" s="429"/>
      <c r="DWS54" s="429"/>
      <c r="DWT54" s="429"/>
      <c r="DWU54" s="429"/>
      <c r="DWV54" s="429"/>
      <c r="DWW54" s="429"/>
      <c r="DWX54" s="429"/>
      <c r="DWY54" s="429"/>
      <c r="DWZ54" s="429"/>
      <c r="DXA54" s="429"/>
      <c r="DXB54" s="429"/>
      <c r="DXC54" s="429"/>
      <c r="DXD54" s="429"/>
      <c r="DXE54" s="429"/>
      <c r="DXF54" s="429"/>
      <c r="DXG54" s="429"/>
      <c r="DXH54" s="429"/>
      <c r="DXI54" s="429"/>
      <c r="DXJ54" s="429"/>
      <c r="DXK54" s="429"/>
      <c r="DXL54" s="429"/>
      <c r="DXM54" s="429"/>
      <c r="DXN54" s="429"/>
      <c r="DXO54" s="429"/>
      <c r="DXP54" s="429"/>
      <c r="DXQ54" s="429"/>
      <c r="DXR54" s="429"/>
      <c r="DXS54" s="429"/>
      <c r="DXT54" s="429"/>
      <c r="DXU54" s="429"/>
      <c r="DXV54" s="429"/>
      <c r="DXW54" s="429"/>
      <c r="DXX54" s="429"/>
      <c r="DXY54" s="429"/>
      <c r="DXZ54" s="429"/>
      <c r="DYA54" s="429"/>
      <c r="DYB54" s="429"/>
      <c r="DYC54" s="429"/>
      <c r="DYD54" s="429"/>
      <c r="DYE54" s="429"/>
      <c r="DYF54" s="429"/>
      <c r="DYG54" s="429"/>
      <c r="DYH54" s="429"/>
      <c r="DYI54" s="429"/>
      <c r="DYJ54" s="429"/>
      <c r="DYK54" s="429"/>
      <c r="DYL54" s="429"/>
      <c r="DYM54" s="429"/>
      <c r="DYN54" s="429"/>
      <c r="DYO54" s="429"/>
      <c r="DYP54" s="429"/>
      <c r="DYQ54" s="429"/>
      <c r="DYR54" s="429"/>
      <c r="DYS54" s="429"/>
      <c r="DYT54" s="429"/>
      <c r="DYU54" s="429"/>
      <c r="DYV54" s="429"/>
      <c r="DYW54" s="429"/>
      <c r="DYX54" s="429"/>
      <c r="DYY54" s="429"/>
      <c r="DYZ54" s="429"/>
      <c r="DZA54" s="429"/>
      <c r="DZB54" s="429"/>
      <c r="DZC54" s="429"/>
      <c r="DZD54" s="429"/>
      <c r="DZE54" s="429"/>
      <c r="DZF54" s="429"/>
      <c r="DZG54" s="429"/>
      <c r="DZH54" s="429"/>
      <c r="DZI54" s="429"/>
      <c r="DZJ54" s="429"/>
      <c r="DZK54" s="429"/>
      <c r="DZL54" s="429"/>
      <c r="DZM54" s="429"/>
      <c r="DZN54" s="429"/>
      <c r="DZO54" s="429"/>
      <c r="DZP54" s="429"/>
      <c r="DZQ54" s="429"/>
      <c r="DZR54" s="429"/>
      <c r="DZS54" s="429"/>
      <c r="DZT54" s="429"/>
      <c r="DZU54" s="429"/>
      <c r="DZV54" s="429"/>
      <c r="DZW54" s="429"/>
      <c r="DZX54" s="429"/>
      <c r="DZY54" s="429"/>
      <c r="DZZ54" s="429"/>
      <c r="EAA54" s="429"/>
      <c r="EAB54" s="429"/>
      <c r="EAC54" s="429"/>
      <c r="EAD54" s="429"/>
      <c r="EAE54" s="429"/>
      <c r="EAF54" s="429"/>
      <c r="EAG54" s="429"/>
      <c r="EAH54" s="429"/>
      <c r="EAI54" s="429"/>
      <c r="EAJ54" s="429"/>
      <c r="EAK54" s="429"/>
      <c r="EAL54" s="429"/>
      <c r="EAM54" s="429"/>
      <c r="EAN54" s="429"/>
      <c r="EAO54" s="429"/>
      <c r="EAP54" s="429"/>
      <c r="EAQ54" s="429"/>
      <c r="EAR54" s="429"/>
      <c r="EAS54" s="429"/>
      <c r="EAT54" s="429"/>
      <c r="EAU54" s="429"/>
      <c r="EAV54" s="429"/>
      <c r="EAW54" s="429"/>
      <c r="EAX54" s="429"/>
      <c r="EAY54" s="429"/>
      <c r="EAZ54" s="429"/>
      <c r="EBA54" s="429"/>
      <c r="EBB54" s="429"/>
      <c r="EBC54" s="429"/>
      <c r="EBD54" s="429"/>
      <c r="EBE54" s="429"/>
      <c r="EBF54" s="429"/>
      <c r="EBG54" s="429"/>
      <c r="EBH54" s="429"/>
      <c r="EBI54" s="429"/>
      <c r="EBJ54" s="429"/>
      <c r="EBK54" s="429"/>
      <c r="EBL54" s="429"/>
      <c r="EBM54" s="429"/>
      <c r="EBN54" s="429"/>
      <c r="EBO54" s="429"/>
      <c r="EBP54" s="429"/>
      <c r="EBQ54" s="429"/>
      <c r="EBR54" s="429"/>
      <c r="EBS54" s="429"/>
      <c r="EBT54" s="429"/>
      <c r="EBU54" s="429"/>
      <c r="EBV54" s="429"/>
      <c r="EBW54" s="429"/>
      <c r="EBX54" s="429"/>
      <c r="EBY54" s="429"/>
      <c r="EBZ54" s="429"/>
      <c r="ECA54" s="429"/>
      <c r="ECB54" s="429"/>
      <c r="ECC54" s="429"/>
      <c r="ECD54" s="429"/>
      <c r="ECE54" s="429"/>
      <c r="ECF54" s="429"/>
      <c r="ECG54" s="429"/>
      <c r="ECH54" s="429"/>
      <c r="ECI54" s="429"/>
      <c r="ECJ54" s="429"/>
      <c r="ECK54" s="429"/>
      <c r="ECL54" s="429"/>
      <c r="ECM54" s="429"/>
      <c r="ECN54" s="429"/>
      <c r="ECO54" s="429"/>
      <c r="ECP54" s="429"/>
      <c r="ECQ54" s="429"/>
      <c r="ECR54" s="429"/>
      <c r="ECS54" s="429"/>
      <c r="ECT54" s="429"/>
      <c r="ECU54" s="429"/>
      <c r="ECV54" s="429"/>
      <c r="ECW54" s="429"/>
      <c r="ECX54" s="429"/>
      <c r="ECY54" s="429"/>
      <c r="ECZ54" s="429"/>
      <c r="EDA54" s="429"/>
      <c r="EDB54" s="429"/>
      <c r="EDC54" s="429"/>
      <c r="EDD54" s="429"/>
      <c r="EDE54" s="429"/>
      <c r="EDF54" s="429"/>
      <c r="EDG54" s="429"/>
      <c r="EDH54" s="429"/>
      <c r="EDI54" s="429"/>
      <c r="EDJ54" s="429"/>
      <c r="EDK54" s="429"/>
      <c r="EDL54" s="429"/>
      <c r="EDM54" s="429"/>
      <c r="EDN54" s="429"/>
      <c r="EDO54" s="429"/>
      <c r="EDP54" s="429"/>
      <c r="EDQ54" s="429"/>
      <c r="EDR54" s="429"/>
      <c r="EDS54" s="429"/>
      <c r="EDT54" s="429"/>
      <c r="EDU54" s="429"/>
      <c r="EDV54" s="429"/>
      <c r="EDW54" s="429"/>
      <c r="EDX54" s="429"/>
      <c r="EDY54" s="429"/>
      <c r="EDZ54" s="429"/>
      <c r="EEA54" s="429"/>
      <c r="EEB54" s="429"/>
      <c r="EEC54" s="429"/>
      <c r="EED54" s="429"/>
      <c r="EEE54" s="429"/>
      <c r="EEF54" s="429"/>
      <c r="EEG54" s="429"/>
      <c r="EEH54" s="429"/>
      <c r="EEI54" s="429"/>
      <c r="EEJ54" s="429"/>
      <c r="EEK54" s="429"/>
      <c r="EEL54" s="429"/>
      <c r="EEM54" s="429"/>
      <c r="EEN54" s="429"/>
      <c r="EEO54" s="429"/>
      <c r="EEP54" s="429"/>
      <c r="EEQ54" s="429"/>
      <c r="EER54" s="429"/>
      <c r="EES54" s="429"/>
      <c r="EET54" s="429"/>
      <c r="EEU54" s="429"/>
      <c r="EEV54" s="429"/>
      <c r="EEW54" s="429"/>
      <c r="EEX54" s="429"/>
      <c r="EEY54" s="429"/>
      <c r="EEZ54" s="429"/>
      <c r="EFA54" s="429"/>
      <c r="EFB54" s="429"/>
      <c r="EFC54" s="429"/>
      <c r="EFD54" s="429"/>
      <c r="EFE54" s="429"/>
      <c r="EFF54" s="429"/>
      <c r="EFG54" s="429"/>
      <c r="EFH54" s="429"/>
      <c r="EFI54" s="429"/>
      <c r="EFJ54" s="429"/>
      <c r="EFK54" s="429"/>
      <c r="EFL54" s="429"/>
      <c r="EFM54" s="429"/>
      <c r="EFN54" s="429"/>
      <c r="EFO54" s="429"/>
      <c r="EFP54" s="429"/>
      <c r="EFQ54" s="429"/>
      <c r="EFR54" s="429"/>
      <c r="EFS54" s="429"/>
      <c r="EFT54" s="429"/>
      <c r="EFU54" s="429"/>
      <c r="EFV54" s="429"/>
      <c r="EFW54" s="429"/>
      <c r="EFX54" s="429"/>
      <c r="EFY54" s="429"/>
      <c r="EFZ54" s="429"/>
      <c r="EGA54" s="429"/>
      <c r="EGB54" s="429"/>
      <c r="EGC54" s="429"/>
      <c r="EGD54" s="429"/>
      <c r="EGE54" s="429"/>
      <c r="EGF54" s="429"/>
      <c r="EGG54" s="429"/>
      <c r="EGH54" s="429"/>
      <c r="EGI54" s="429"/>
      <c r="EGJ54" s="429"/>
      <c r="EGK54" s="429"/>
      <c r="EGL54" s="429"/>
      <c r="EGM54" s="429"/>
      <c r="EGN54" s="429"/>
      <c r="EGO54" s="429"/>
      <c r="EGP54" s="429"/>
      <c r="EGQ54" s="429"/>
      <c r="EGR54" s="429"/>
      <c r="EGS54" s="429"/>
      <c r="EGT54" s="429"/>
      <c r="EGU54" s="429"/>
      <c r="EGV54" s="429"/>
      <c r="EGW54" s="429"/>
      <c r="EGX54" s="429"/>
      <c r="EGY54" s="429"/>
      <c r="EGZ54" s="429"/>
      <c r="EHA54" s="429"/>
      <c r="EHB54" s="429"/>
      <c r="EHC54" s="429"/>
      <c r="EHD54" s="429"/>
      <c r="EHE54" s="429"/>
      <c r="EHF54" s="429"/>
      <c r="EHG54" s="429"/>
      <c r="EHH54" s="429"/>
      <c r="EHI54" s="429"/>
      <c r="EHJ54" s="429"/>
      <c r="EHK54" s="429"/>
      <c r="EHL54" s="429"/>
      <c r="EHM54" s="429"/>
      <c r="EHN54" s="429"/>
      <c r="EHO54" s="429"/>
      <c r="EHP54" s="429"/>
      <c r="EHQ54" s="429"/>
      <c r="EHR54" s="429"/>
      <c r="EHS54" s="429"/>
      <c r="EHT54" s="429"/>
      <c r="EHU54" s="429"/>
      <c r="EHV54" s="429"/>
      <c r="EHW54" s="429"/>
      <c r="EHX54" s="429"/>
      <c r="EHY54" s="429"/>
      <c r="EHZ54" s="429"/>
      <c r="EIA54" s="429"/>
      <c r="EIB54" s="429"/>
      <c r="EIC54" s="429"/>
      <c r="EID54" s="429"/>
      <c r="EIE54" s="429"/>
      <c r="EIF54" s="429"/>
      <c r="EIG54" s="429"/>
      <c r="EIH54" s="429"/>
      <c r="EII54" s="429"/>
      <c r="EIJ54" s="429"/>
      <c r="EIK54" s="429"/>
      <c r="EIL54" s="429"/>
      <c r="EIM54" s="429"/>
      <c r="EIN54" s="429"/>
      <c r="EIO54" s="429"/>
      <c r="EIP54" s="429"/>
      <c r="EIQ54" s="429"/>
      <c r="EIR54" s="429"/>
      <c r="EIS54" s="429"/>
      <c r="EIT54" s="429"/>
      <c r="EIU54" s="429"/>
      <c r="EIV54" s="429"/>
      <c r="EIW54" s="429"/>
      <c r="EIX54" s="429"/>
      <c r="EIY54" s="429"/>
      <c r="EIZ54" s="429"/>
      <c r="EJA54" s="429"/>
      <c r="EJB54" s="429"/>
      <c r="EJC54" s="429"/>
      <c r="EJD54" s="429"/>
      <c r="EJE54" s="429"/>
      <c r="EJF54" s="429"/>
      <c r="EJG54" s="429"/>
      <c r="EJH54" s="429"/>
      <c r="EJI54" s="429"/>
      <c r="EJJ54" s="429"/>
      <c r="EJK54" s="429"/>
      <c r="EJL54" s="429"/>
      <c r="EJM54" s="429"/>
      <c r="EJN54" s="429"/>
      <c r="EJO54" s="429"/>
      <c r="EJP54" s="429"/>
      <c r="EJQ54" s="429"/>
      <c r="EJR54" s="429"/>
      <c r="EJS54" s="429"/>
      <c r="EJT54" s="429"/>
      <c r="EJU54" s="429"/>
      <c r="EJV54" s="429"/>
      <c r="EJW54" s="429"/>
      <c r="EJX54" s="429"/>
      <c r="EJY54" s="429"/>
      <c r="EJZ54" s="429"/>
      <c r="EKA54" s="429"/>
      <c r="EKB54" s="429"/>
      <c r="EKC54" s="429"/>
      <c r="EKD54" s="429"/>
      <c r="EKE54" s="429"/>
      <c r="EKF54" s="429"/>
      <c r="EKG54" s="429"/>
      <c r="EKH54" s="429"/>
      <c r="EKI54" s="429"/>
      <c r="EKJ54" s="429"/>
      <c r="EKK54" s="429"/>
      <c r="EKL54" s="429"/>
      <c r="EKM54" s="429"/>
      <c r="EKN54" s="429"/>
      <c r="EKO54" s="429"/>
      <c r="EKP54" s="429"/>
      <c r="EKQ54" s="429"/>
      <c r="EKR54" s="429"/>
      <c r="EKS54" s="429"/>
      <c r="EKT54" s="429"/>
      <c r="EKU54" s="429"/>
      <c r="EKV54" s="429"/>
      <c r="EKW54" s="429"/>
      <c r="EKX54" s="429"/>
      <c r="EKY54" s="429"/>
      <c r="EKZ54" s="429"/>
      <c r="ELA54" s="429"/>
      <c r="ELB54" s="429"/>
      <c r="ELC54" s="429"/>
      <c r="ELD54" s="429"/>
      <c r="ELE54" s="429"/>
      <c r="ELF54" s="429"/>
      <c r="ELG54" s="429"/>
      <c r="ELH54" s="429"/>
      <c r="ELI54" s="429"/>
      <c r="ELJ54" s="429"/>
      <c r="ELK54" s="429"/>
      <c r="ELL54" s="429"/>
      <c r="ELM54" s="429"/>
      <c r="ELN54" s="429"/>
      <c r="ELO54" s="429"/>
      <c r="ELP54" s="429"/>
      <c r="ELQ54" s="429"/>
      <c r="ELR54" s="429"/>
      <c r="ELS54" s="429"/>
      <c r="ELT54" s="429"/>
      <c r="ELU54" s="429"/>
      <c r="ELV54" s="429"/>
      <c r="ELW54" s="429"/>
      <c r="ELX54" s="429"/>
      <c r="ELY54" s="429"/>
      <c r="ELZ54" s="429"/>
      <c r="EMA54" s="429"/>
      <c r="EMB54" s="429"/>
      <c r="EMC54" s="429"/>
      <c r="EMD54" s="429"/>
      <c r="EME54" s="429"/>
      <c r="EMF54" s="429"/>
      <c r="EMG54" s="429"/>
      <c r="EMH54" s="429"/>
      <c r="EMI54" s="429"/>
      <c r="EMJ54" s="429"/>
      <c r="EMK54" s="429"/>
      <c r="EML54" s="429"/>
      <c r="EMM54" s="429"/>
      <c r="EMN54" s="429"/>
      <c r="EMO54" s="429"/>
      <c r="EMP54" s="429"/>
      <c r="EMQ54" s="429"/>
      <c r="EMR54" s="429"/>
      <c r="EMS54" s="429"/>
      <c r="EMT54" s="429"/>
      <c r="EMU54" s="429"/>
      <c r="EMV54" s="429"/>
      <c r="EMW54" s="429"/>
      <c r="EMX54" s="429"/>
      <c r="EMY54" s="429"/>
      <c r="EMZ54" s="429"/>
      <c r="ENA54" s="429"/>
      <c r="ENB54" s="429"/>
      <c r="ENC54" s="429"/>
      <c r="END54" s="429"/>
      <c r="ENE54" s="429"/>
      <c r="ENF54" s="429"/>
      <c r="ENG54" s="429"/>
      <c r="ENH54" s="429"/>
      <c r="ENI54" s="429"/>
      <c r="ENJ54" s="429"/>
      <c r="ENK54" s="429"/>
      <c r="ENL54" s="429"/>
      <c r="ENM54" s="429"/>
      <c r="ENN54" s="429"/>
      <c r="ENO54" s="429"/>
      <c r="ENP54" s="429"/>
      <c r="ENQ54" s="429"/>
      <c r="ENR54" s="429"/>
      <c r="ENS54" s="429"/>
      <c r="ENT54" s="429"/>
      <c r="ENU54" s="429"/>
      <c r="ENV54" s="429"/>
      <c r="ENW54" s="429"/>
      <c r="ENX54" s="429"/>
      <c r="ENY54" s="429"/>
      <c r="ENZ54" s="429"/>
      <c r="EOA54" s="429"/>
      <c r="EOB54" s="429"/>
      <c r="EOC54" s="429"/>
      <c r="EOD54" s="429"/>
      <c r="EOE54" s="429"/>
      <c r="EOF54" s="429"/>
      <c r="EOG54" s="429"/>
      <c r="EOH54" s="429"/>
      <c r="EOI54" s="429"/>
      <c r="EOJ54" s="429"/>
      <c r="EOK54" s="429"/>
      <c r="EOL54" s="429"/>
      <c r="EOM54" s="429"/>
      <c r="EON54" s="429"/>
      <c r="EOO54" s="429"/>
      <c r="EOP54" s="429"/>
      <c r="EOQ54" s="429"/>
      <c r="EOR54" s="429"/>
      <c r="EOS54" s="429"/>
      <c r="EOT54" s="429"/>
      <c r="EOU54" s="429"/>
      <c r="EOV54" s="429"/>
      <c r="EOW54" s="429"/>
      <c r="EOX54" s="429"/>
      <c r="EOY54" s="429"/>
      <c r="EOZ54" s="429"/>
      <c r="EPA54" s="429"/>
      <c r="EPB54" s="429"/>
      <c r="EPC54" s="429"/>
      <c r="EPD54" s="429"/>
      <c r="EPE54" s="429"/>
      <c r="EPF54" s="429"/>
      <c r="EPG54" s="429"/>
      <c r="EPH54" s="429"/>
      <c r="EPI54" s="429"/>
      <c r="EPJ54" s="429"/>
      <c r="EPK54" s="429"/>
      <c r="EPL54" s="429"/>
      <c r="EPM54" s="429"/>
      <c r="EPN54" s="429"/>
      <c r="EPO54" s="429"/>
      <c r="EPP54" s="429"/>
      <c r="EPQ54" s="429"/>
      <c r="EPR54" s="429"/>
      <c r="EPS54" s="429"/>
      <c r="EPT54" s="429"/>
      <c r="EPU54" s="429"/>
      <c r="EPV54" s="429"/>
      <c r="EPW54" s="429"/>
      <c r="EPX54" s="429"/>
      <c r="EPY54" s="429"/>
      <c r="EPZ54" s="429"/>
      <c r="EQA54" s="429"/>
      <c r="EQB54" s="429"/>
      <c r="EQC54" s="429"/>
      <c r="EQD54" s="429"/>
      <c r="EQE54" s="429"/>
      <c r="EQF54" s="429"/>
      <c r="EQG54" s="429"/>
      <c r="EQH54" s="429"/>
      <c r="EQI54" s="429"/>
      <c r="EQJ54" s="429"/>
      <c r="EQK54" s="429"/>
      <c r="EQL54" s="429"/>
      <c r="EQM54" s="429"/>
      <c r="EQN54" s="429"/>
      <c r="EQO54" s="429"/>
      <c r="EQP54" s="429"/>
      <c r="EQQ54" s="429"/>
      <c r="EQR54" s="429"/>
      <c r="EQS54" s="429"/>
      <c r="EQT54" s="429"/>
      <c r="EQU54" s="429"/>
      <c r="EQV54" s="429"/>
      <c r="EQW54" s="429"/>
      <c r="EQX54" s="429"/>
      <c r="EQY54" s="429"/>
      <c r="EQZ54" s="429"/>
      <c r="ERA54" s="429"/>
      <c r="ERB54" s="429"/>
      <c r="ERC54" s="429"/>
      <c r="ERD54" s="429"/>
      <c r="ERE54" s="429"/>
      <c r="ERF54" s="429"/>
      <c r="ERG54" s="429"/>
      <c r="ERH54" s="429"/>
      <c r="ERI54" s="429"/>
      <c r="ERJ54" s="429"/>
      <c r="ERK54" s="429"/>
      <c r="ERL54" s="429"/>
      <c r="ERM54" s="429"/>
      <c r="ERN54" s="429"/>
      <c r="ERO54" s="429"/>
      <c r="ERP54" s="429"/>
      <c r="ERQ54" s="429"/>
      <c r="ERR54" s="429"/>
      <c r="ERS54" s="429"/>
      <c r="ERT54" s="429"/>
      <c r="ERU54" s="429"/>
      <c r="ERV54" s="429"/>
      <c r="ERW54" s="429"/>
      <c r="ERX54" s="429"/>
      <c r="ERY54" s="429"/>
      <c r="ERZ54" s="429"/>
      <c r="ESA54" s="429"/>
      <c r="ESB54" s="429"/>
      <c r="ESC54" s="429"/>
      <c r="ESD54" s="429"/>
      <c r="ESE54" s="429"/>
      <c r="ESF54" s="429"/>
      <c r="ESG54" s="429"/>
      <c r="ESH54" s="429"/>
      <c r="ESI54" s="429"/>
      <c r="ESJ54" s="429"/>
      <c r="ESK54" s="429"/>
      <c r="ESL54" s="429"/>
      <c r="ESM54" s="429"/>
      <c r="ESN54" s="429"/>
      <c r="ESO54" s="429"/>
      <c r="ESP54" s="429"/>
      <c r="ESQ54" s="429"/>
      <c r="ESR54" s="429"/>
      <c r="ESS54" s="429"/>
      <c r="EST54" s="429"/>
      <c r="ESU54" s="429"/>
      <c r="ESV54" s="429"/>
      <c r="ESW54" s="429"/>
      <c r="ESX54" s="429"/>
      <c r="ESY54" s="429"/>
      <c r="ESZ54" s="429"/>
      <c r="ETA54" s="429"/>
      <c r="ETB54" s="429"/>
      <c r="ETC54" s="429"/>
      <c r="ETD54" s="429"/>
      <c r="ETE54" s="429"/>
      <c r="ETF54" s="429"/>
      <c r="ETG54" s="429"/>
      <c r="ETH54" s="429"/>
      <c r="ETI54" s="429"/>
      <c r="ETJ54" s="429"/>
      <c r="ETK54" s="429"/>
      <c r="ETL54" s="429"/>
      <c r="ETM54" s="429"/>
      <c r="ETN54" s="429"/>
      <c r="ETO54" s="429"/>
      <c r="ETP54" s="429"/>
      <c r="ETQ54" s="429"/>
      <c r="ETR54" s="429"/>
      <c r="ETS54" s="429"/>
      <c r="ETT54" s="429"/>
      <c r="ETU54" s="429"/>
      <c r="ETV54" s="429"/>
      <c r="ETW54" s="429"/>
      <c r="ETX54" s="429"/>
      <c r="ETY54" s="429"/>
      <c r="ETZ54" s="429"/>
      <c r="EUA54" s="429"/>
      <c r="EUB54" s="429"/>
      <c r="EUC54" s="429"/>
      <c r="EUD54" s="429"/>
      <c r="EUE54" s="429"/>
      <c r="EUF54" s="429"/>
      <c r="EUG54" s="429"/>
      <c r="EUH54" s="429"/>
      <c r="EUI54" s="429"/>
      <c r="EUJ54" s="429"/>
      <c r="EUK54" s="429"/>
      <c r="EUL54" s="429"/>
      <c r="EUM54" s="429"/>
      <c r="EUN54" s="429"/>
      <c r="EUO54" s="429"/>
      <c r="EUP54" s="429"/>
      <c r="EUQ54" s="429"/>
      <c r="EUR54" s="429"/>
      <c r="EUS54" s="429"/>
      <c r="EUT54" s="429"/>
      <c r="EUU54" s="429"/>
      <c r="EUV54" s="429"/>
      <c r="EUW54" s="429"/>
      <c r="EUX54" s="429"/>
      <c r="EUY54" s="429"/>
      <c r="EUZ54" s="429"/>
      <c r="EVA54" s="429"/>
      <c r="EVB54" s="429"/>
      <c r="EVC54" s="429"/>
      <c r="EVD54" s="429"/>
      <c r="EVE54" s="429"/>
      <c r="EVF54" s="429"/>
      <c r="EVG54" s="429"/>
      <c r="EVH54" s="429"/>
      <c r="EVI54" s="429"/>
      <c r="EVJ54" s="429"/>
      <c r="EVK54" s="429"/>
      <c r="EVL54" s="429"/>
      <c r="EVM54" s="429"/>
      <c r="EVN54" s="429"/>
      <c r="EVO54" s="429"/>
      <c r="EVP54" s="429"/>
      <c r="EVQ54" s="429"/>
      <c r="EVR54" s="429"/>
      <c r="EVS54" s="429"/>
      <c r="EVT54" s="429"/>
      <c r="EVU54" s="429"/>
      <c r="EVV54" s="429"/>
      <c r="EVW54" s="429"/>
      <c r="EVX54" s="429"/>
      <c r="EVY54" s="429"/>
      <c r="EVZ54" s="429"/>
      <c r="EWA54" s="429"/>
      <c r="EWB54" s="429"/>
      <c r="EWC54" s="429"/>
      <c r="EWD54" s="429"/>
      <c r="EWE54" s="429"/>
      <c r="EWF54" s="429"/>
      <c r="EWG54" s="429"/>
      <c r="EWH54" s="429"/>
      <c r="EWI54" s="429"/>
      <c r="EWJ54" s="429"/>
      <c r="EWK54" s="429"/>
      <c r="EWL54" s="429"/>
      <c r="EWM54" s="429"/>
      <c r="EWN54" s="429"/>
      <c r="EWO54" s="429"/>
      <c r="EWP54" s="429"/>
      <c r="EWQ54" s="429"/>
      <c r="EWR54" s="429"/>
      <c r="EWS54" s="429"/>
      <c r="EWT54" s="429"/>
      <c r="EWU54" s="429"/>
      <c r="EWV54" s="429"/>
      <c r="EWW54" s="429"/>
      <c r="EWX54" s="429"/>
      <c r="EWY54" s="429"/>
      <c r="EWZ54" s="429"/>
      <c r="EXA54" s="429"/>
      <c r="EXB54" s="429"/>
      <c r="EXC54" s="429"/>
      <c r="EXD54" s="429"/>
      <c r="EXE54" s="429"/>
      <c r="EXF54" s="429"/>
      <c r="EXG54" s="429"/>
      <c r="EXH54" s="429"/>
      <c r="EXI54" s="429"/>
      <c r="EXJ54" s="429"/>
      <c r="EXK54" s="429"/>
      <c r="EXL54" s="429"/>
      <c r="EXM54" s="429"/>
      <c r="EXN54" s="429"/>
      <c r="EXO54" s="429"/>
      <c r="EXP54" s="429"/>
      <c r="EXQ54" s="429"/>
      <c r="EXR54" s="429"/>
      <c r="EXS54" s="429"/>
      <c r="EXT54" s="429"/>
      <c r="EXU54" s="429"/>
      <c r="EXV54" s="429"/>
      <c r="EXW54" s="429"/>
      <c r="EXX54" s="429"/>
      <c r="EXY54" s="429"/>
      <c r="EXZ54" s="429"/>
      <c r="EYA54" s="429"/>
      <c r="EYB54" s="429"/>
      <c r="EYC54" s="429"/>
      <c r="EYD54" s="429"/>
      <c r="EYE54" s="429"/>
      <c r="EYF54" s="429"/>
      <c r="EYG54" s="429"/>
      <c r="EYH54" s="429"/>
      <c r="EYI54" s="429"/>
      <c r="EYJ54" s="429"/>
      <c r="EYK54" s="429"/>
      <c r="EYL54" s="429"/>
      <c r="EYM54" s="429"/>
      <c r="EYN54" s="429"/>
      <c r="EYO54" s="429"/>
      <c r="EYP54" s="429"/>
      <c r="EYQ54" s="429"/>
      <c r="EYR54" s="429"/>
      <c r="EYS54" s="429"/>
      <c r="EYT54" s="429"/>
      <c r="EYU54" s="429"/>
      <c r="EYV54" s="429"/>
      <c r="EYW54" s="429"/>
      <c r="EYX54" s="429"/>
      <c r="EYY54" s="429"/>
      <c r="EYZ54" s="429"/>
      <c r="EZA54" s="429"/>
      <c r="EZB54" s="429"/>
      <c r="EZC54" s="429"/>
      <c r="EZD54" s="429"/>
      <c r="EZE54" s="429"/>
      <c r="EZF54" s="429"/>
      <c r="EZG54" s="429"/>
      <c r="EZH54" s="429"/>
      <c r="EZI54" s="429"/>
      <c r="EZJ54" s="429"/>
      <c r="EZK54" s="429"/>
      <c r="EZL54" s="429"/>
      <c r="EZM54" s="429"/>
      <c r="EZN54" s="429"/>
      <c r="EZO54" s="429"/>
      <c r="EZP54" s="429"/>
      <c r="EZQ54" s="429"/>
      <c r="EZR54" s="429"/>
      <c r="EZS54" s="429"/>
      <c r="EZT54" s="429"/>
      <c r="EZU54" s="429"/>
      <c r="EZV54" s="429"/>
      <c r="EZW54" s="429"/>
      <c r="EZX54" s="429"/>
      <c r="EZY54" s="429"/>
      <c r="EZZ54" s="429"/>
      <c r="FAA54" s="429"/>
      <c r="FAB54" s="429"/>
      <c r="FAC54" s="429"/>
      <c r="FAD54" s="429"/>
      <c r="FAE54" s="429"/>
      <c r="FAF54" s="429"/>
      <c r="FAG54" s="429"/>
      <c r="FAH54" s="429"/>
      <c r="FAI54" s="429"/>
      <c r="FAJ54" s="429"/>
      <c r="FAK54" s="429"/>
      <c r="FAL54" s="429"/>
      <c r="FAM54" s="429"/>
      <c r="FAN54" s="429"/>
      <c r="FAO54" s="429"/>
      <c r="FAP54" s="429"/>
      <c r="FAQ54" s="429"/>
      <c r="FAR54" s="429"/>
      <c r="FAS54" s="429"/>
      <c r="FAT54" s="429"/>
      <c r="FAU54" s="429"/>
      <c r="FAV54" s="429"/>
      <c r="FAW54" s="429"/>
      <c r="FAX54" s="429"/>
      <c r="FAY54" s="429"/>
      <c r="FAZ54" s="429"/>
      <c r="FBA54" s="429"/>
      <c r="FBB54" s="429"/>
      <c r="FBC54" s="429"/>
      <c r="FBD54" s="429"/>
      <c r="FBE54" s="429"/>
      <c r="FBF54" s="429"/>
      <c r="FBG54" s="429"/>
      <c r="FBH54" s="429"/>
      <c r="FBI54" s="429"/>
      <c r="FBJ54" s="429"/>
      <c r="FBK54" s="429"/>
      <c r="FBL54" s="429"/>
      <c r="FBM54" s="429"/>
      <c r="FBN54" s="429"/>
      <c r="FBO54" s="429"/>
      <c r="FBP54" s="429"/>
      <c r="FBQ54" s="429"/>
      <c r="FBR54" s="429"/>
      <c r="FBS54" s="429"/>
      <c r="FBT54" s="429"/>
      <c r="FBU54" s="429"/>
      <c r="FBV54" s="429"/>
      <c r="FBW54" s="429"/>
      <c r="FBX54" s="429"/>
      <c r="FBY54" s="429"/>
      <c r="FBZ54" s="429"/>
      <c r="FCA54" s="429"/>
      <c r="FCB54" s="429"/>
      <c r="FCC54" s="429"/>
      <c r="FCD54" s="429"/>
      <c r="FCE54" s="429"/>
      <c r="FCF54" s="429"/>
      <c r="FCG54" s="429"/>
      <c r="FCH54" s="429"/>
      <c r="FCI54" s="429"/>
      <c r="FCJ54" s="429"/>
      <c r="FCK54" s="429"/>
      <c r="FCL54" s="429"/>
      <c r="FCM54" s="429"/>
      <c r="FCN54" s="429"/>
      <c r="FCO54" s="429"/>
      <c r="FCP54" s="429"/>
      <c r="FCQ54" s="429"/>
      <c r="FCR54" s="429"/>
      <c r="FCS54" s="429"/>
      <c r="FCT54" s="429"/>
      <c r="FCU54" s="429"/>
      <c r="FCV54" s="429"/>
      <c r="FCW54" s="429"/>
      <c r="FCX54" s="429"/>
      <c r="FCY54" s="429"/>
      <c r="FCZ54" s="429"/>
      <c r="FDA54" s="429"/>
      <c r="FDB54" s="429"/>
      <c r="FDC54" s="429"/>
      <c r="FDD54" s="429"/>
      <c r="FDE54" s="429"/>
      <c r="FDF54" s="429"/>
      <c r="FDG54" s="429"/>
      <c r="FDH54" s="429"/>
      <c r="FDI54" s="429"/>
      <c r="FDJ54" s="429"/>
      <c r="FDK54" s="429"/>
      <c r="FDL54" s="429"/>
      <c r="FDM54" s="429"/>
      <c r="FDN54" s="429"/>
      <c r="FDO54" s="429"/>
      <c r="FDP54" s="429"/>
      <c r="FDQ54" s="429"/>
      <c r="FDR54" s="429"/>
      <c r="FDS54" s="429"/>
      <c r="FDT54" s="429"/>
      <c r="FDU54" s="429"/>
      <c r="FDV54" s="429"/>
      <c r="FDW54" s="429"/>
      <c r="FDX54" s="429"/>
      <c r="FDY54" s="429"/>
      <c r="FDZ54" s="429"/>
      <c r="FEA54" s="429"/>
      <c r="FEB54" s="429"/>
      <c r="FEC54" s="429"/>
      <c r="FED54" s="429"/>
      <c r="FEE54" s="429"/>
      <c r="FEF54" s="429"/>
      <c r="FEG54" s="429"/>
      <c r="FEH54" s="429"/>
      <c r="FEI54" s="429"/>
      <c r="FEJ54" s="429"/>
      <c r="FEK54" s="429"/>
      <c r="FEL54" s="429"/>
      <c r="FEM54" s="429"/>
      <c r="FEN54" s="429"/>
      <c r="FEO54" s="429"/>
      <c r="FEP54" s="429"/>
      <c r="FEQ54" s="429"/>
      <c r="FER54" s="429"/>
      <c r="FES54" s="429"/>
      <c r="FET54" s="429"/>
      <c r="FEU54" s="429"/>
      <c r="FEV54" s="429"/>
      <c r="FEW54" s="429"/>
      <c r="FEX54" s="429"/>
      <c r="FEY54" s="429"/>
      <c r="FEZ54" s="429"/>
      <c r="FFA54" s="429"/>
      <c r="FFB54" s="429"/>
      <c r="FFC54" s="429"/>
      <c r="FFD54" s="429"/>
      <c r="FFE54" s="429"/>
      <c r="FFF54" s="429"/>
      <c r="FFG54" s="429"/>
      <c r="FFH54" s="429"/>
      <c r="FFI54" s="429"/>
      <c r="FFJ54" s="429"/>
      <c r="FFK54" s="429"/>
      <c r="FFL54" s="429"/>
      <c r="FFM54" s="429"/>
      <c r="FFN54" s="429"/>
      <c r="FFO54" s="429"/>
      <c r="FFP54" s="429"/>
      <c r="FFQ54" s="429"/>
      <c r="FFR54" s="429"/>
      <c r="FFS54" s="429"/>
      <c r="FFT54" s="429"/>
      <c r="FFU54" s="429"/>
      <c r="FFV54" s="429"/>
      <c r="FFW54" s="429"/>
      <c r="FFX54" s="429"/>
      <c r="FFY54" s="429"/>
      <c r="FFZ54" s="429"/>
      <c r="FGA54" s="429"/>
      <c r="FGB54" s="429"/>
      <c r="FGC54" s="429"/>
      <c r="FGD54" s="429"/>
      <c r="FGE54" s="429"/>
      <c r="FGF54" s="429"/>
      <c r="FGG54" s="429"/>
      <c r="FGH54" s="429"/>
      <c r="FGI54" s="429"/>
      <c r="FGJ54" s="429"/>
      <c r="FGK54" s="429"/>
      <c r="FGL54" s="429"/>
      <c r="FGM54" s="429"/>
      <c r="FGN54" s="429"/>
      <c r="FGO54" s="429"/>
      <c r="FGP54" s="429"/>
      <c r="FGQ54" s="429"/>
      <c r="FGR54" s="429"/>
      <c r="FGS54" s="429"/>
      <c r="FGT54" s="429"/>
      <c r="FGU54" s="429"/>
      <c r="FGV54" s="429"/>
      <c r="FGW54" s="429"/>
      <c r="FGX54" s="429"/>
      <c r="FGY54" s="429"/>
      <c r="FGZ54" s="429"/>
      <c r="FHA54" s="429"/>
      <c r="FHB54" s="429"/>
      <c r="FHC54" s="429"/>
      <c r="FHD54" s="429"/>
      <c r="FHE54" s="429"/>
      <c r="FHF54" s="429"/>
      <c r="FHG54" s="429"/>
      <c r="FHH54" s="429"/>
      <c r="FHI54" s="429"/>
      <c r="FHJ54" s="429"/>
      <c r="FHK54" s="429"/>
      <c r="FHL54" s="429"/>
      <c r="FHM54" s="429"/>
      <c r="FHN54" s="429"/>
      <c r="FHO54" s="429"/>
      <c r="FHP54" s="429"/>
      <c r="FHQ54" s="429"/>
      <c r="FHR54" s="429"/>
      <c r="FHS54" s="429"/>
      <c r="FHT54" s="429"/>
      <c r="FHU54" s="429"/>
      <c r="FHV54" s="429"/>
      <c r="FHW54" s="429"/>
      <c r="FHX54" s="429"/>
      <c r="FHY54" s="429"/>
      <c r="FHZ54" s="429"/>
      <c r="FIA54" s="429"/>
      <c r="FIB54" s="429"/>
      <c r="FIC54" s="429"/>
      <c r="FID54" s="429"/>
      <c r="FIE54" s="429"/>
      <c r="FIF54" s="429"/>
      <c r="FIG54" s="429"/>
      <c r="FIH54" s="429"/>
      <c r="FII54" s="429"/>
      <c r="FIJ54" s="429"/>
      <c r="FIK54" s="429"/>
      <c r="FIL54" s="429"/>
      <c r="FIM54" s="429"/>
      <c r="FIN54" s="429"/>
      <c r="FIO54" s="429"/>
      <c r="FIP54" s="429"/>
      <c r="FIQ54" s="429"/>
      <c r="FIR54" s="429"/>
      <c r="FIS54" s="429"/>
      <c r="FIT54" s="429"/>
      <c r="FIU54" s="429"/>
      <c r="FIV54" s="429"/>
      <c r="FIW54" s="429"/>
      <c r="FIX54" s="429"/>
      <c r="FIY54" s="429"/>
      <c r="FIZ54" s="429"/>
      <c r="FJA54" s="429"/>
      <c r="FJB54" s="429"/>
      <c r="FJC54" s="429"/>
      <c r="FJD54" s="429"/>
      <c r="FJE54" s="429"/>
      <c r="FJF54" s="429"/>
      <c r="FJG54" s="429"/>
      <c r="FJH54" s="429"/>
      <c r="FJI54" s="429"/>
      <c r="FJJ54" s="429"/>
      <c r="FJK54" s="429"/>
      <c r="FJL54" s="429"/>
      <c r="FJM54" s="429"/>
      <c r="FJN54" s="429"/>
      <c r="FJO54" s="429"/>
      <c r="FJP54" s="429"/>
      <c r="FJQ54" s="429"/>
      <c r="FJR54" s="429"/>
      <c r="FJS54" s="429"/>
      <c r="FJT54" s="429"/>
      <c r="FJU54" s="429"/>
      <c r="FJV54" s="429"/>
      <c r="FJW54" s="429"/>
      <c r="FJX54" s="429"/>
      <c r="FJY54" s="429"/>
      <c r="FJZ54" s="429"/>
      <c r="FKA54" s="429"/>
      <c r="FKB54" s="429"/>
      <c r="FKC54" s="429"/>
      <c r="FKD54" s="429"/>
      <c r="FKE54" s="429"/>
      <c r="FKF54" s="429"/>
      <c r="FKG54" s="429"/>
      <c r="FKH54" s="429"/>
      <c r="FKI54" s="429"/>
      <c r="FKJ54" s="429"/>
      <c r="FKK54" s="429"/>
      <c r="FKL54" s="429"/>
      <c r="FKM54" s="429"/>
      <c r="FKN54" s="429"/>
      <c r="FKO54" s="429"/>
      <c r="FKP54" s="429"/>
      <c r="FKQ54" s="429"/>
      <c r="FKR54" s="429"/>
      <c r="FKS54" s="429"/>
      <c r="FKT54" s="429"/>
      <c r="FKU54" s="429"/>
      <c r="FKV54" s="429"/>
      <c r="FKW54" s="429"/>
      <c r="FKX54" s="429"/>
      <c r="FKY54" s="429"/>
      <c r="FKZ54" s="429"/>
      <c r="FLA54" s="429"/>
      <c r="FLB54" s="429"/>
      <c r="FLC54" s="429"/>
      <c r="FLD54" s="429"/>
      <c r="FLE54" s="429"/>
      <c r="FLF54" s="429"/>
      <c r="FLG54" s="429"/>
      <c r="FLH54" s="429"/>
      <c r="FLI54" s="429"/>
      <c r="FLJ54" s="429"/>
      <c r="FLK54" s="429"/>
      <c r="FLL54" s="429"/>
      <c r="FLM54" s="429"/>
      <c r="FLN54" s="429"/>
      <c r="FLO54" s="429"/>
      <c r="FLP54" s="429"/>
      <c r="FLQ54" s="429"/>
      <c r="FLR54" s="429"/>
      <c r="FLS54" s="429"/>
      <c r="FLT54" s="429"/>
      <c r="FLU54" s="429"/>
      <c r="FLV54" s="429"/>
      <c r="FLW54" s="429"/>
      <c r="FLX54" s="429"/>
      <c r="FLY54" s="429"/>
      <c r="FLZ54" s="429"/>
      <c r="FMA54" s="429"/>
      <c r="FMB54" s="429"/>
      <c r="FMC54" s="429"/>
      <c r="FMD54" s="429"/>
      <c r="FME54" s="429"/>
      <c r="FMF54" s="429"/>
      <c r="FMG54" s="429"/>
      <c r="FMH54" s="429"/>
      <c r="FMI54" s="429"/>
      <c r="FMJ54" s="429"/>
      <c r="FMK54" s="429"/>
      <c r="FML54" s="429"/>
      <c r="FMM54" s="429"/>
      <c r="FMN54" s="429"/>
      <c r="FMO54" s="429"/>
      <c r="FMP54" s="429"/>
      <c r="FMQ54" s="429"/>
      <c r="FMR54" s="429"/>
      <c r="FMS54" s="429"/>
      <c r="FMT54" s="429"/>
      <c r="FMU54" s="429"/>
      <c r="FMV54" s="429"/>
      <c r="FMW54" s="429"/>
      <c r="FMX54" s="429"/>
      <c r="FMY54" s="429"/>
      <c r="FMZ54" s="429"/>
      <c r="FNA54" s="429"/>
      <c r="FNB54" s="429"/>
      <c r="FNC54" s="429"/>
      <c r="FND54" s="429"/>
      <c r="FNE54" s="429"/>
      <c r="FNF54" s="429"/>
      <c r="FNG54" s="429"/>
      <c r="FNH54" s="429"/>
      <c r="FNI54" s="429"/>
      <c r="FNJ54" s="429"/>
      <c r="FNK54" s="429"/>
      <c r="FNL54" s="429"/>
      <c r="FNM54" s="429"/>
      <c r="FNN54" s="429"/>
      <c r="FNO54" s="429"/>
      <c r="FNP54" s="429"/>
      <c r="FNQ54" s="429"/>
      <c r="FNR54" s="429"/>
      <c r="FNS54" s="429"/>
      <c r="FNT54" s="429"/>
      <c r="FNU54" s="429"/>
      <c r="FNV54" s="429"/>
      <c r="FNW54" s="429"/>
      <c r="FNX54" s="429"/>
      <c r="FNY54" s="429"/>
      <c r="FNZ54" s="429"/>
      <c r="FOA54" s="429"/>
      <c r="FOB54" s="429"/>
      <c r="FOC54" s="429"/>
      <c r="FOD54" s="429"/>
      <c r="FOE54" s="429"/>
      <c r="FOF54" s="429"/>
      <c r="FOG54" s="429"/>
      <c r="FOH54" s="429"/>
      <c r="FOI54" s="429"/>
      <c r="FOJ54" s="429"/>
      <c r="FOK54" s="429"/>
      <c r="FOL54" s="429"/>
      <c r="FOM54" s="429"/>
      <c r="FON54" s="429"/>
      <c r="FOO54" s="429"/>
      <c r="FOP54" s="429"/>
      <c r="FOQ54" s="429"/>
      <c r="FOR54" s="429"/>
      <c r="FOS54" s="429"/>
      <c r="FOT54" s="429"/>
      <c r="FOU54" s="429"/>
      <c r="FOV54" s="429"/>
      <c r="FOW54" s="429"/>
      <c r="FOX54" s="429"/>
      <c r="FOY54" s="429"/>
      <c r="FOZ54" s="429"/>
      <c r="FPA54" s="429"/>
      <c r="FPB54" s="429"/>
      <c r="FPC54" s="429"/>
      <c r="FPD54" s="429"/>
      <c r="FPE54" s="429"/>
      <c r="FPF54" s="429"/>
      <c r="FPG54" s="429"/>
      <c r="FPH54" s="429"/>
      <c r="FPI54" s="429"/>
      <c r="FPJ54" s="429"/>
      <c r="FPK54" s="429"/>
      <c r="FPL54" s="429"/>
      <c r="FPM54" s="429"/>
      <c r="FPN54" s="429"/>
      <c r="FPO54" s="429"/>
      <c r="FPP54" s="429"/>
      <c r="FPQ54" s="429"/>
      <c r="FPR54" s="429"/>
      <c r="FPS54" s="429"/>
      <c r="FPT54" s="429"/>
      <c r="FPU54" s="429"/>
      <c r="FPV54" s="429"/>
      <c r="FPW54" s="429"/>
      <c r="FPX54" s="429"/>
      <c r="FPY54" s="429"/>
      <c r="FPZ54" s="429"/>
      <c r="FQA54" s="429"/>
      <c r="FQB54" s="429"/>
      <c r="FQC54" s="429"/>
      <c r="FQD54" s="429"/>
      <c r="FQE54" s="429"/>
      <c r="FQF54" s="429"/>
      <c r="FQG54" s="429"/>
      <c r="FQH54" s="429"/>
      <c r="FQI54" s="429"/>
      <c r="FQJ54" s="429"/>
      <c r="FQK54" s="429"/>
      <c r="FQL54" s="429"/>
      <c r="FQM54" s="429"/>
      <c r="FQN54" s="429"/>
      <c r="FQO54" s="429"/>
      <c r="FQP54" s="429"/>
      <c r="FQQ54" s="429"/>
      <c r="FQR54" s="429"/>
      <c r="FQS54" s="429"/>
      <c r="FQT54" s="429"/>
      <c r="FQU54" s="429"/>
      <c r="FQV54" s="429"/>
      <c r="FQW54" s="429"/>
      <c r="FQX54" s="429"/>
      <c r="FQY54" s="429"/>
      <c r="FQZ54" s="429"/>
      <c r="FRA54" s="429"/>
      <c r="FRB54" s="429"/>
      <c r="FRC54" s="429"/>
      <c r="FRD54" s="429"/>
      <c r="FRE54" s="429"/>
      <c r="FRF54" s="429"/>
      <c r="FRG54" s="429"/>
      <c r="FRH54" s="429"/>
      <c r="FRI54" s="429"/>
      <c r="FRJ54" s="429"/>
      <c r="FRK54" s="429"/>
      <c r="FRL54" s="429"/>
      <c r="FRM54" s="429"/>
      <c r="FRN54" s="429"/>
      <c r="FRO54" s="429"/>
      <c r="FRP54" s="429"/>
      <c r="FRQ54" s="429"/>
      <c r="FRR54" s="429"/>
      <c r="FRS54" s="429"/>
      <c r="FRT54" s="429"/>
      <c r="FRU54" s="429"/>
      <c r="FRV54" s="429"/>
      <c r="FRW54" s="429"/>
      <c r="FRX54" s="429"/>
      <c r="FRY54" s="429"/>
      <c r="FRZ54" s="429"/>
      <c r="FSA54" s="429"/>
      <c r="FSB54" s="429"/>
      <c r="FSC54" s="429"/>
      <c r="FSD54" s="429"/>
      <c r="FSE54" s="429"/>
      <c r="FSF54" s="429"/>
      <c r="FSG54" s="429"/>
      <c r="FSH54" s="429"/>
      <c r="FSI54" s="429"/>
      <c r="FSJ54" s="429"/>
      <c r="FSK54" s="429"/>
      <c r="FSL54" s="429"/>
      <c r="FSM54" s="429"/>
      <c r="FSN54" s="429"/>
      <c r="FSO54" s="429"/>
      <c r="FSP54" s="429"/>
      <c r="FSQ54" s="429"/>
      <c r="FSR54" s="429"/>
      <c r="FSS54" s="429"/>
      <c r="FST54" s="429"/>
      <c r="FSU54" s="429"/>
      <c r="FSV54" s="429"/>
      <c r="FSW54" s="429"/>
      <c r="FSX54" s="429"/>
      <c r="FSY54" s="429"/>
      <c r="FSZ54" s="429"/>
      <c r="FTA54" s="429"/>
      <c r="FTB54" s="429"/>
      <c r="FTC54" s="429"/>
      <c r="FTD54" s="429"/>
      <c r="FTE54" s="429"/>
      <c r="FTF54" s="429"/>
      <c r="FTG54" s="429"/>
      <c r="FTH54" s="429"/>
      <c r="FTI54" s="429"/>
      <c r="FTJ54" s="429"/>
      <c r="FTK54" s="429"/>
      <c r="FTL54" s="429"/>
      <c r="FTM54" s="429"/>
      <c r="FTN54" s="429"/>
      <c r="FTO54" s="429"/>
      <c r="FTP54" s="429"/>
      <c r="FTQ54" s="429"/>
      <c r="FTR54" s="429"/>
      <c r="FTS54" s="429"/>
      <c r="FTT54" s="429"/>
      <c r="FTU54" s="429"/>
      <c r="FTV54" s="429"/>
      <c r="FTW54" s="429"/>
      <c r="FTX54" s="429"/>
      <c r="FTY54" s="429"/>
      <c r="FTZ54" s="429"/>
      <c r="FUA54" s="429"/>
      <c r="FUB54" s="429"/>
      <c r="FUC54" s="429"/>
      <c r="FUD54" s="429"/>
      <c r="FUE54" s="429"/>
      <c r="FUF54" s="429"/>
      <c r="FUG54" s="429"/>
      <c r="FUH54" s="429"/>
      <c r="FUI54" s="429"/>
      <c r="FUJ54" s="429"/>
      <c r="FUK54" s="429"/>
      <c r="FUL54" s="429"/>
      <c r="FUM54" s="429"/>
      <c r="FUN54" s="429"/>
      <c r="FUO54" s="429"/>
      <c r="FUP54" s="429"/>
      <c r="FUQ54" s="429"/>
      <c r="FUR54" s="429"/>
      <c r="FUS54" s="429"/>
      <c r="FUT54" s="429"/>
      <c r="FUU54" s="429"/>
      <c r="FUV54" s="429"/>
      <c r="FUW54" s="429"/>
      <c r="FUX54" s="429"/>
      <c r="FUY54" s="429"/>
      <c r="FUZ54" s="429"/>
      <c r="FVA54" s="429"/>
      <c r="FVB54" s="429"/>
      <c r="FVC54" s="429"/>
      <c r="FVD54" s="429"/>
      <c r="FVE54" s="429"/>
      <c r="FVF54" s="429"/>
      <c r="FVG54" s="429"/>
      <c r="FVH54" s="429"/>
      <c r="FVI54" s="429"/>
      <c r="FVJ54" s="429"/>
      <c r="FVK54" s="429"/>
      <c r="FVL54" s="429"/>
      <c r="FVM54" s="429"/>
      <c r="FVN54" s="429"/>
      <c r="FVO54" s="429"/>
      <c r="FVP54" s="429"/>
      <c r="FVQ54" s="429"/>
      <c r="FVR54" s="429"/>
      <c r="FVS54" s="429"/>
      <c r="FVT54" s="429"/>
      <c r="FVU54" s="429"/>
      <c r="FVV54" s="429"/>
      <c r="FVW54" s="429"/>
      <c r="FVX54" s="429"/>
      <c r="FVY54" s="429"/>
      <c r="FVZ54" s="429"/>
      <c r="FWA54" s="429"/>
      <c r="FWB54" s="429"/>
      <c r="FWC54" s="429"/>
      <c r="FWD54" s="429"/>
      <c r="FWE54" s="429"/>
      <c r="FWF54" s="429"/>
      <c r="FWG54" s="429"/>
      <c r="FWH54" s="429"/>
      <c r="FWI54" s="429"/>
      <c r="FWJ54" s="429"/>
      <c r="FWK54" s="429"/>
      <c r="FWL54" s="429"/>
      <c r="FWM54" s="429"/>
      <c r="FWN54" s="429"/>
      <c r="FWO54" s="429"/>
      <c r="FWP54" s="429"/>
      <c r="FWQ54" s="429"/>
      <c r="FWR54" s="429"/>
      <c r="FWS54" s="429"/>
      <c r="FWT54" s="429"/>
      <c r="FWU54" s="429"/>
      <c r="FWV54" s="429"/>
      <c r="FWW54" s="429"/>
      <c r="FWX54" s="429"/>
      <c r="FWY54" s="429"/>
      <c r="FWZ54" s="429"/>
      <c r="FXA54" s="429"/>
      <c r="FXB54" s="429"/>
      <c r="FXC54" s="429"/>
      <c r="FXD54" s="429"/>
      <c r="FXE54" s="429"/>
      <c r="FXF54" s="429"/>
      <c r="FXG54" s="429"/>
      <c r="FXH54" s="429"/>
      <c r="FXI54" s="429"/>
      <c r="FXJ54" s="429"/>
      <c r="FXK54" s="429"/>
      <c r="FXL54" s="429"/>
      <c r="FXM54" s="429"/>
      <c r="FXN54" s="429"/>
      <c r="FXO54" s="429"/>
      <c r="FXP54" s="429"/>
      <c r="FXQ54" s="429"/>
      <c r="FXR54" s="429"/>
      <c r="FXS54" s="429"/>
      <c r="FXT54" s="429"/>
      <c r="FXU54" s="429"/>
      <c r="FXV54" s="429"/>
      <c r="FXW54" s="429"/>
      <c r="FXX54" s="429"/>
      <c r="FXY54" s="429"/>
      <c r="FXZ54" s="429"/>
      <c r="FYA54" s="429"/>
      <c r="FYB54" s="429"/>
      <c r="FYC54" s="429"/>
      <c r="FYD54" s="429"/>
      <c r="FYE54" s="429"/>
      <c r="FYF54" s="429"/>
      <c r="FYG54" s="429"/>
      <c r="FYH54" s="429"/>
      <c r="FYI54" s="429"/>
      <c r="FYJ54" s="429"/>
      <c r="FYK54" s="429"/>
      <c r="FYL54" s="429"/>
      <c r="FYM54" s="429"/>
      <c r="FYN54" s="429"/>
      <c r="FYO54" s="429"/>
      <c r="FYP54" s="429"/>
      <c r="FYQ54" s="429"/>
      <c r="FYR54" s="429"/>
      <c r="FYS54" s="429"/>
      <c r="FYT54" s="429"/>
      <c r="FYU54" s="429"/>
      <c r="FYV54" s="429"/>
      <c r="FYW54" s="429"/>
      <c r="FYX54" s="429"/>
      <c r="FYY54" s="429"/>
      <c r="FYZ54" s="429"/>
      <c r="FZA54" s="429"/>
      <c r="FZB54" s="429"/>
      <c r="FZC54" s="429"/>
      <c r="FZD54" s="429"/>
      <c r="FZE54" s="429"/>
      <c r="FZF54" s="429"/>
      <c r="FZG54" s="429"/>
      <c r="FZH54" s="429"/>
      <c r="FZI54" s="429"/>
      <c r="FZJ54" s="429"/>
      <c r="FZK54" s="429"/>
      <c r="FZL54" s="429"/>
      <c r="FZM54" s="429"/>
      <c r="FZN54" s="429"/>
      <c r="FZO54" s="429"/>
      <c r="FZP54" s="429"/>
      <c r="FZQ54" s="429"/>
      <c r="FZR54" s="429"/>
      <c r="FZS54" s="429"/>
      <c r="FZT54" s="429"/>
      <c r="FZU54" s="429"/>
      <c r="FZV54" s="429"/>
      <c r="FZW54" s="429"/>
      <c r="FZX54" s="429"/>
      <c r="FZY54" s="429"/>
      <c r="FZZ54" s="429"/>
      <c r="GAA54" s="429"/>
      <c r="GAB54" s="429"/>
      <c r="GAC54" s="429"/>
      <c r="GAD54" s="429"/>
      <c r="GAE54" s="429"/>
      <c r="GAF54" s="429"/>
      <c r="GAG54" s="429"/>
      <c r="GAH54" s="429"/>
      <c r="GAI54" s="429"/>
      <c r="GAJ54" s="429"/>
      <c r="GAK54" s="429"/>
      <c r="GAL54" s="429"/>
      <c r="GAM54" s="429"/>
      <c r="GAN54" s="429"/>
      <c r="GAO54" s="429"/>
      <c r="GAP54" s="429"/>
      <c r="GAQ54" s="429"/>
      <c r="GAR54" s="429"/>
      <c r="GAS54" s="429"/>
      <c r="GAT54" s="429"/>
      <c r="GAU54" s="429"/>
      <c r="GAV54" s="429"/>
      <c r="GAW54" s="429"/>
      <c r="GAX54" s="429"/>
      <c r="GAY54" s="429"/>
      <c r="GAZ54" s="429"/>
      <c r="GBA54" s="429"/>
      <c r="GBB54" s="429"/>
      <c r="GBC54" s="429"/>
      <c r="GBD54" s="429"/>
      <c r="GBE54" s="429"/>
      <c r="GBF54" s="429"/>
      <c r="GBG54" s="429"/>
      <c r="GBH54" s="429"/>
      <c r="GBI54" s="429"/>
      <c r="GBJ54" s="429"/>
      <c r="GBK54" s="429"/>
      <c r="GBL54" s="429"/>
      <c r="GBM54" s="429"/>
      <c r="GBN54" s="429"/>
      <c r="GBO54" s="429"/>
      <c r="GBP54" s="429"/>
      <c r="GBQ54" s="429"/>
      <c r="GBR54" s="429"/>
      <c r="GBS54" s="429"/>
      <c r="GBT54" s="429"/>
      <c r="GBU54" s="429"/>
      <c r="GBV54" s="429"/>
      <c r="GBW54" s="429"/>
      <c r="GBX54" s="429"/>
      <c r="GBY54" s="429"/>
      <c r="GBZ54" s="429"/>
      <c r="GCA54" s="429"/>
      <c r="GCB54" s="429"/>
      <c r="GCC54" s="429"/>
      <c r="GCD54" s="429"/>
      <c r="GCE54" s="429"/>
      <c r="GCF54" s="429"/>
      <c r="GCG54" s="429"/>
      <c r="GCH54" s="429"/>
      <c r="GCI54" s="429"/>
      <c r="GCJ54" s="429"/>
      <c r="GCK54" s="429"/>
      <c r="GCL54" s="429"/>
      <c r="GCM54" s="429"/>
      <c r="GCN54" s="429"/>
      <c r="GCO54" s="429"/>
      <c r="GCP54" s="429"/>
      <c r="GCQ54" s="429"/>
      <c r="GCR54" s="429"/>
      <c r="GCS54" s="429"/>
      <c r="GCT54" s="429"/>
      <c r="GCU54" s="429"/>
      <c r="GCV54" s="429"/>
      <c r="GCW54" s="429"/>
      <c r="GCX54" s="429"/>
      <c r="GCY54" s="429"/>
      <c r="GCZ54" s="429"/>
      <c r="GDA54" s="429"/>
      <c r="GDB54" s="429"/>
      <c r="GDC54" s="429"/>
      <c r="GDD54" s="429"/>
      <c r="GDE54" s="429"/>
      <c r="GDF54" s="429"/>
      <c r="GDG54" s="429"/>
      <c r="GDH54" s="429"/>
      <c r="GDI54" s="429"/>
      <c r="GDJ54" s="429"/>
      <c r="GDK54" s="429"/>
      <c r="GDL54" s="429"/>
      <c r="GDM54" s="429"/>
      <c r="GDN54" s="429"/>
      <c r="GDO54" s="429"/>
      <c r="GDP54" s="429"/>
      <c r="GDQ54" s="429"/>
      <c r="GDR54" s="429"/>
      <c r="GDS54" s="429"/>
      <c r="GDT54" s="429"/>
      <c r="GDU54" s="429"/>
      <c r="GDV54" s="429"/>
      <c r="GDW54" s="429"/>
      <c r="GDX54" s="429"/>
      <c r="GDY54" s="429"/>
      <c r="GDZ54" s="429"/>
      <c r="GEA54" s="429"/>
      <c r="GEB54" s="429"/>
      <c r="GEC54" s="429"/>
      <c r="GED54" s="429"/>
      <c r="GEE54" s="429"/>
      <c r="GEF54" s="429"/>
      <c r="GEG54" s="429"/>
      <c r="GEH54" s="429"/>
      <c r="GEI54" s="429"/>
      <c r="GEJ54" s="429"/>
      <c r="GEK54" s="429"/>
      <c r="GEL54" s="429"/>
      <c r="GEM54" s="429"/>
      <c r="GEN54" s="429"/>
      <c r="GEO54" s="429"/>
      <c r="GEP54" s="429"/>
      <c r="GEQ54" s="429"/>
      <c r="GER54" s="429"/>
      <c r="GES54" s="429"/>
      <c r="GET54" s="429"/>
      <c r="GEU54" s="429"/>
      <c r="GEV54" s="429"/>
      <c r="GEW54" s="429"/>
      <c r="GEX54" s="429"/>
      <c r="GEY54" s="429"/>
      <c r="GEZ54" s="429"/>
      <c r="GFA54" s="429"/>
      <c r="GFB54" s="429"/>
      <c r="GFC54" s="429"/>
      <c r="GFD54" s="429"/>
      <c r="GFE54" s="429"/>
      <c r="GFF54" s="429"/>
      <c r="GFG54" s="429"/>
      <c r="GFH54" s="429"/>
      <c r="GFI54" s="429"/>
      <c r="GFJ54" s="429"/>
      <c r="GFK54" s="429"/>
      <c r="GFL54" s="429"/>
      <c r="GFM54" s="429"/>
      <c r="GFN54" s="429"/>
      <c r="GFO54" s="429"/>
      <c r="GFP54" s="429"/>
      <c r="GFQ54" s="429"/>
      <c r="GFR54" s="429"/>
      <c r="GFS54" s="429"/>
      <c r="GFT54" s="429"/>
      <c r="GFU54" s="429"/>
      <c r="GFV54" s="429"/>
      <c r="GFW54" s="429"/>
      <c r="GFX54" s="429"/>
      <c r="GFY54" s="429"/>
      <c r="GFZ54" s="429"/>
      <c r="GGA54" s="429"/>
      <c r="GGB54" s="429"/>
      <c r="GGC54" s="429"/>
      <c r="GGD54" s="429"/>
      <c r="GGE54" s="429"/>
      <c r="GGF54" s="429"/>
      <c r="GGG54" s="429"/>
      <c r="GGH54" s="429"/>
      <c r="GGI54" s="429"/>
      <c r="GGJ54" s="429"/>
      <c r="GGK54" s="429"/>
      <c r="GGL54" s="429"/>
      <c r="GGM54" s="429"/>
      <c r="GGN54" s="429"/>
      <c r="GGO54" s="429"/>
      <c r="GGP54" s="429"/>
      <c r="GGQ54" s="429"/>
      <c r="GGR54" s="429"/>
      <c r="GGS54" s="429"/>
      <c r="GGT54" s="429"/>
      <c r="GGU54" s="429"/>
      <c r="GGV54" s="429"/>
      <c r="GGW54" s="429"/>
      <c r="GGX54" s="429"/>
      <c r="GGY54" s="429"/>
      <c r="GGZ54" s="429"/>
      <c r="GHA54" s="429"/>
      <c r="GHB54" s="429"/>
      <c r="GHC54" s="429"/>
      <c r="GHD54" s="429"/>
      <c r="GHE54" s="429"/>
      <c r="GHF54" s="429"/>
      <c r="GHG54" s="429"/>
      <c r="GHH54" s="429"/>
      <c r="GHI54" s="429"/>
      <c r="GHJ54" s="429"/>
      <c r="GHK54" s="429"/>
      <c r="GHL54" s="429"/>
      <c r="GHM54" s="429"/>
      <c r="GHN54" s="429"/>
      <c r="GHO54" s="429"/>
      <c r="GHP54" s="429"/>
      <c r="GHQ54" s="429"/>
      <c r="GHR54" s="429"/>
      <c r="GHS54" s="429"/>
      <c r="GHT54" s="429"/>
      <c r="GHU54" s="429"/>
      <c r="GHV54" s="429"/>
      <c r="GHW54" s="429"/>
      <c r="GHX54" s="429"/>
      <c r="GHY54" s="429"/>
      <c r="GHZ54" s="429"/>
      <c r="GIA54" s="429"/>
      <c r="GIB54" s="429"/>
      <c r="GIC54" s="429"/>
      <c r="GID54" s="429"/>
      <c r="GIE54" s="429"/>
      <c r="GIF54" s="429"/>
      <c r="GIG54" s="429"/>
      <c r="GIH54" s="429"/>
      <c r="GII54" s="429"/>
      <c r="GIJ54" s="429"/>
      <c r="GIK54" s="429"/>
      <c r="GIL54" s="429"/>
      <c r="GIM54" s="429"/>
      <c r="GIN54" s="429"/>
      <c r="GIO54" s="429"/>
      <c r="GIP54" s="429"/>
      <c r="GIQ54" s="429"/>
      <c r="GIR54" s="429"/>
      <c r="GIS54" s="429"/>
      <c r="GIT54" s="429"/>
      <c r="GIU54" s="429"/>
      <c r="GIV54" s="429"/>
      <c r="GIW54" s="429"/>
      <c r="GIX54" s="429"/>
      <c r="GIY54" s="429"/>
      <c r="GIZ54" s="429"/>
      <c r="GJA54" s="429"/>
      <c r="GJB54" s="429"/>
      <c r="GJC54" s="429"/>
      <c r="GJD54" s="429"/>
      <c r="GJE54" s="429"/>
      <c r="GJF54" s="429"/>
      <c r="GJG54" s="429"/>
      <c r="GJH54" s="429"/>
      <c r="GJI54" s="429"/>
      <c r="GJJ54" s="429"/>
      <c r="GJK54" s="429"/>
      <c r="GJL54" s="429"/>
      <c r="GJM54" s="429"/>
      <c r="GJN54" s="429"/>
      <c r="GJO54" s="429"/>
      <c r="GJP54" s="429"/>
      <c r="GJQ54" s="429"/>
      <c r="GJR54" s="429"/>
      <c r="GJS54" s="429"/>
      <c r="GJT54" s="429"/>
      <c r="GJU54" s="429"/>
      <c r="GJV54" s="429"/>
      <c r="GJW54" s="429"/>
      <c r="GJX54" s="429"/>
      <c r="GJY54" s="429"/>
      <c r="GJZ54" s="429"/>
      <c r="GKA54" s="429"/>
      <c r="GKB54" s="429"/>
      <c r="GKC54" s="429"/>
      <c r="GKD54" s="429"/>
      <c r="GKE54" s="429"/>
      <c r="GKF54" s="429"/>
      <c r="GKG54" s="429"/>
      <c r="GKH54" s="429"/>
      <c r="GKI54" s="429"/>
      <c r="GKJ54" s="429"/>
      <c r="GKK54" s="429"/>
      <c r="GKL54" s="429"/>
      <c r="GKM54" s="429"/>
      <c r="GKN54" s="429"/>
      <c r="GKO54" s="429"/>
      <c r="GKP54" s="429"/>
      <c r="GKQ54" s="429"/>
      <c r="GKR54" s="429"/>
      <c r="GKS54" s="429"/>
      <c r="GKT54" s="429"/>
      <c r="GKU54" s="429"/>
      <c r="GKV54" s="429"/>
      <c r="GKW54" s="429"/>
      <c r="GKX54" s="429"/>
      <c r="GKY54" s="429"/>
      <c r="GKZ54" s="429"/>
      <c r="GLA54" s="429"/>
      <c r="GLB54" s="429"/>
      <c r="GLC54" s="429"/>
      <c r="GLD54" s="429"/>
      <c r="GLE54" s="429"/>
      <c r="GLF54" s="429"/>
      <c r="GLG54" s="429"/>
      <c r="GLH54" s="429"/>
      <c r="GLI54" s="429"/>
      <c r="GLJ54" s="429"/>
      <c r="GLK54" s="429"/>
      <c r="GLL54" s="429"/>
      <c r="GLM54" s="429"/>
      <c r="GLN54" s="429"/>
      <c r="GLO54" s="429"/>
      <c r="GLP54" s="429"/>
      <c r="GLQ54" s="429"/>
      <c r="GLR54" s="429"/>
      <c r="GLS54" s="429"/>
      <c r="GLT54" s="429"/>
      <c r="GLU54" s="429"/>
      <c r="GLV54" s="429"/>
      <c r="GLW54" s="429"/>
      <c r="GLX54" s="429"/>
      <c r="GLY54" s="429"/>
      <c r="GLZ54" s="429"/>
      <c r="GMA54" s="429"/>
      <c r="GMB54" s="429"/>
      <c r="GMC54" s="429"/>
      <c r="GMD54" s="429"/>
      <c r="GME54" s="429"/>
      <c r="GMF54" s="429"/>
      <c r="GMG54" s="429"/>
      <c r="GMH54" s="429"/>
      <c r="GMI54" s="429"/>
      <c r="GMJ54" s="429"/>
      <c r="GMK54" s="429"/>
      <c r="GML54" s="429"/>
      <c r="GMM54" s="429"/>
      <c r="GMN54" s="429"/>
      <c r="GMO54" s="429"/>
      <c r="GMP54" s="429"/>
      <c r="GMQ54" s="429"/>
      <c r="GMR54" s="429"/>
      <c r="GMS54" s="429"/>
      <c r="GMT54" s="429"/>
      <c r="GMU54" s="429"/>
      <c r="GMV54" s="429"/>
      <c r="GMW54" s="429"/>
      <c r="GMX54" s="429"/>
      <c r="GMY54" s="429"/>
      <c r="GMZ54" s="429"/>
      <c r="GNA54" s="429"/>
      <c r="GNB54" s="429"/>
      <c r="GNC54" s="429"/>
      <c r="GND54" s="429"/>
      <c r="GNE54" s="429"/>
      <c r="GNF54" s="429"/>
      <c r="GNG54" s="429"/>
      <c r="GNH54" s="429"/>
      <c r="GNI54" s="429"/>
      <c r="GNJ54" s="429"/>
      <c r="GNK54" s="429"/>
      <c r="GNL54" s="429"/>
      <c r="GNM54" s="429"/>
      <c r="GNN54" s="429"/>
      <c r="GNO54" s="429"/>
      <c r="GNP54" s="429"/>
      <c r="GNQ54" s="429"/>
      <c r="GNR54" s="429"/>
      <c r="GNS54" s="429"/>
      <c r="GNT54" s="429"/>
      <c r="GNU54" s="429"/>
      <c r="GNV54" s="429"/>
      <c r="GNW54" s="429"/>
      <c r="GNX54" s="429"/>
      <c r="GNY54" s="429"/>
      <c r="GNZ54" s="429"/>
      <c r="GOA54" s="429"/>
      <c r="GOB54" s="429"/>
      <c r="GOC54" s="429"/>
      <c r="GOD54" s="429"/>
      <c r="GOE54" s="429"/>
      <c r="GOF54" s="429"/>
      <c r="GOG54" s="429"/>
      <c r="GOH54" s="429"/>
      <c r="GOI54" s="429"/>
      <c r="GOJ54" s="429"/>
      <c r="GOK54" s="429"/>
      <c r="GOL54" s="429"/>
      <c r="GOM54" s="429"/>
      <c r="GON54" s="429"/>
      <c r="GOO54" s="429"/>
      <c r="GOP54" s="429"/>
      <c r="GOQ54" s="429"/>
      <c r="GOR54" s="429"/>
      <c r="GOS54" s="429"/>
      <c r="GOT54" s="429"/>
      <c r="GOU54" s="429"/>
      <c r="GOV54" s="429"/>
      <c r="GOW54" s="429"/>
      <c r="GOX54" s="429"/>
      <c r="GOY54" s="429"/>
      <c r="GOZ54" s="429"/>
      <c r="GPA54" s="429"/>
      <c r="GPB54" s="429"/>
      <c r="GPC54" s="429"/>
      <c r="GPD54" s="429"/>
      <c r="GPE54" s="429"/>
      <c r="GPF54" s="429"/>
      <c r="GPG54" s="429"/>
      <c r="GPH54" s="429"/>
      <c r="GPI54" s="429"/>
      <c r="GPJ54" s="429"/>
      <c r="GPK54" s="429"/>
      <c r="GPL54" s="429"/>
      <c r="GPM54" s="429"/>
      <c r="GPN54" s="429"/>
      <c r="GPO54" s="429"/>
      <c r="GPP54" s="429"/>
      <c r="GPQ54" s="429"/>
      <c r="GPR54" s="429"/>
      <c r="GPS54" s="429"/>
      <c r="GPT54" s="429"/>
      <c r="GPU54" s="429"/>
      <c r="GPV54" s="429"/>
      <c r="GPW54" s="429"/>
      <c r="GPX54" s="429"/>
      <c r="GPY54" s="429"/>
      <c r="GPZ54" s="429"/>
      <c r="GQA54" s="429"/>
      <c r="GQB54" s="429"/>
      <c r="GQC54" s="429"/>
      <c r="GQD54" s="429"/>
      <c r="GQE54" s="429"/>
      <c r="GQF54" s="429"/>
      <c r="GQG54" s="429"/>
      <c r="GQH54" s="429"/>
      <c r="GQI54" s="429"/>
      <c r="GQJ54" s="429"/>
      <c r="GQK54" s="429"/>
      <c r="GQL54" s="429"/>
      <c r="GQM54" s="429"/>
      <c r="GQN54" s="429"/>
      <c r="GQO54" s="429"/>
      <c r="GQP54" s="429"/>
      <c r="GQQ54" s="429"/>
      <c r="GQR54" s="429"/>
      <c r="GQS54" s="429"/>
      <c r="GQT54" s="429"/>
      <c r="GQU54" s="429"/>
      <c r="GQV54" s="429"/>
      <c r="GQW54" s="429"/>
      <c r="GQX54" s="429"/>
      <c r="GQY54" s="429"/>
      <c r="GQZ54" s="429"/>
      <c r="GRA54" s="429"/>
      <c r="GRB54" s="429"/>
      <c r="GRC54" s="429"/>
      <c r="GRD54" s="429"/>
      <c r="GRE54" s="429"/>
      <c r="GRF54" s="429"/>
      <c r="GRG54" s="429"/>
      <c r="GRH54" s="429"/>
      <c r="GRI54" s="429"/>
      <c r="GRJ54" s="429"/>
      <c r="GRK54" s="429"/>
      <c r="GRL54" s="429"/>
      <c r="GRM54" s="429"/>
      <c r="GRN54" s="429"/>
      <c r="GRO54" s="429"/>
      <c r="GRP54" s="429"/>
      <c r="GRQ54" s="429"/>
      <c r="GRR54" s="429"/>
      <c r="GRS54" s="429"/>
      <c r="GRT54" s="429"/>
      <c r="GRU54" s="429"/>
      <c r="GRV54" s="429"/>
      <c r="GRW54" s="429"/>
      <c r="GRX54" s="429"/>
      <c r="GRY54" s="429"/>
      <c r="GRZ54" s="429"/>
      <c r="GSA54" s="429"/>
      <c r="GSB54" s="429"/>
      <c r="GSC54" s="429"/>
      <c r="GSD54" s="429"/>
      <c r="GSE54" s="429"/>
      <c r="GSF54" s="429"/>
      <c r="GSG54" s="429"/>
      <c r="GSH54" s="429"/>
      <c r="GSI54" s="429"/>
      <c r="GSJ54" s="429"/>
      <c r="GSK54" s="429"/>
      <c r="GSL54" s="429"/>
      <c r="GSM54" s="429"/>
      <c r="GSN54" s="429"/>
      <c r="GSO54" s="429"/>
      <c r="GSP54" s="429"/>
      <c r="GSQ54" s="429"/>
      <c r="GSR54" s="429"/>
      <c r="GSS54" s="429"/>
      <c r="GST54" s="429"/>
      <c r="GSU54" s="429"/>
      <c r="GSV54" s="429"/>
      <c r="GSW54" s="429"/>
      <c r="GSX54" s="429"/>
      <c r="GSY54" s="429"/>
      <c r="GSZ54" s="429"/>
      <c r="GTA54" s="429"/>
      <c r="GTB54" s="429"/>
      <c r="GTC54" s="429"/>
      <c r="GTD54" s="429"/>
      <c r="GTE54" s="429"/>
      <c r="GTF54" s="429"/>
      <c r="GTG54" s="429"/>
      <c r="GTH54" s="429"/>
      <c r="GTI54" s="429"/>
      <c r="GTJ54" s="429"/>
      <c r="GTK54" s="429"/>
      <c r="GTL54" s="429"/>
      <c r="GTM54" s="429"/>
      <c r="GTN54" s="429"/>
      <c r="GTO54" s="429"/>
      <c r="GTP54" s="429"/>
      <c r="GTQ54" s="429"/>
      <c r="GTR54" s="429"/>
      <c r="GTS54" s="429"/>
      <c r="GTT54" s="429"/>
      <c r="GTU54" s="429"/>
      <c r="GTV54" s="429"/>
      <c r="GTW54" s="429"/>
      <c r="GTX54" s="429"/>
      <c r="GTY54" s="429"/>
      <c r="GTZ54" s="429"/>
      <c r="GUA54" s="429"/>
      <c r="GUB54" s="429"/>
      <c r="GUC54" s="429"/>
      <c r="GUD54" s="429"/>
      <c r="GUE54" s="429"/>
      <c r="GUF54" s="429"/>
      <c r="GUG54" s="429"/>
      <c r="GUH54" s="429"/>
      <c r="GUI54" s="429"/>
      <c r="GUJ54" s="429"/>
      <c r="GUK54" s="429"/>
      <c r="GUL54" s="429"/>
      <c r="GUM54" s="429"/>
      <c r="GUN54" s="429"/>
      <c r="GUO54" s="429"/>
      <c r="GUP54" s="429"/>
      <c r="GUQ54" s="429"/>
      <c r="GUR54" s="429"/>
      <c r="GUS54" s="429"/>
      <c r="GUT54" s="429"/>
      <c r="GUU54" s="429"/>
      <c r="GUV54" s="429"/>
      <c r="GUW54" s="429"/>
      <c r="GUX54" s="429"/>
      <c r="GUY54" s="429"/>
      <c r="GUZ54" s="429"/>
      <c r="GVA54" s="429"/>
      <c r="GVB54" s="429"/>
      <c r="GVC54" s="429"/>
      <c r="GVD54" s="429"/>
      <c r="GVE54" s="429"/>
      <c r="GVF54" s="429"/>
      <c r="GVG54" s="429"/>
      <c r="GVH54" s="429"/>
      <c r="GVI54" s="429"/>
      <c r="GVJ54" s="429"/>
      <c r="GVK54" s="429"/>
      <c r="GVL54" s="429"/>
      <c r="GVM54" s="429"/>
      <c r="GVN54" s="429"/>
      <c r="GVO54" s="429"/>
      <c r="GVP54" s="429"/>
      <c r="GVQ54" s="429"/>
      <c r="GVR54" s="429"/>
      <c r="GVS54" s="429"/>
      <c r="GVT54" s="429"/>
      <c r="GVU54" s="429"/>
      <c r="GVV54" s="429"/>
      <c r="GVW54" s="429"/>
      <c r="GVX54" s="429"/>
      <c r="GVY54" s="429"/>
      <c r="GVZ54" s="429"/>
      <c r="GWA54" s="429"/>
      <c r="GWB54" s="429"/>
      <c r="GWC54" s="429"/>
      <c r="GWD54" s="429"/>
      <c r="GWE54" s="429"/>
      <c r="GWF54" s="429"/>
      <c r="GWG54" s="429"/>
      <c r="GWH54" s="429"/>
      <c r="GWI54" s="429"/>
      <c r="GWJ54" s="429"/>
      <c r="GWK54" s="429"/>
      <c r="GWL54" s="429"/>
      <c r="GWM54" s="429"/>
      <c r="GWN54" s="429"/>
      <c r="GWO54" s="429"/>
      <c r="GWP54" s="429"/>
      <c r="GWQ54" s="429"/>
      <c r="GWR54" s="429"/>
      <c r="GWS54" s="429"/>
      <c r="GWT54" s="429"/>
      <c r="GWU54" s="429"/>
      <c r="GWV54" s="429"/>
      <c r="GWW54" s="429"/>
      <c r="GWX54" s="429"/>
      <c r="GWY54" s="429"/>
      <c r="GWZ54" s="429"/>
      <c r="GXA54" s="429"/>
      <c r="GXB54" s="429"/>
      <c r="GXC54" s="429"/>
      <c r="GXD54" s="429"/>
      <c r="GXE54" s="429"/>
      <c r="GXF54" s="429"/>
      <c r="GXG54" s="429"/>
      <c r="GXH54" s="429"/>
      <c r="GXI54" s="429"/>
      <c r="GXJ54" s="429"/>
      <c r="GXK54" s="429"/>
      <c r="GXL54" s="429"/>
      <c r="GXM54" s="429"/>
      <c r="GXN54" s="429"/>
      <c r="GXO54" s="429"/>
      <c r="GXP54" s="429"/>
      <c r="GXQ54" s="429"/>
      <c r="GXR54" s="429"/>
      <c r="GXS54" s="429"/>
      <c r="GXT54" s="429"/>
      <c r="GXU54" s="429"/>
      <c r="GXV54" s="429"/>
      <c r="GXW54" s="429"/>
      <c r="GXX54" s="429"/>
      <c r="GXY54" s="429"/>
      <c r="GXZ54" s="429"/>
      <c r="GYA54" s="429"/>
      <c r="GYB54" s="429"/>
      <c r="GYC54" s="429"/>
      <c r="GYD54" s="429"/>
      <c r="GYE54" s="429"/>
      <c r="GYF54" s="429"/>
      <c r="GYG54" s="429"/>
      <c r="GYH54" s="429"/>
      <c r="GYI54" s="429"/>
      <c r="GYJ54" s="429"/>
      <c r="GYK54" s="429"/>
      <c r="GYL54" s="429"/>
      <c r="GYM54" s="429"/>
      <c r="GYN54" s="429"/>
      <c r="GYO54" s="429"/>
      <c r="GYP54" s="429"/>
      <c r="GYQ54" s="429"/>
      <c r="GYR54" s="429"/>
      <c r="GYS54" s="429"/>
      <c r="GYT54" s="429"/>
      <c r="GYU54" s="429"/>
      <c r="GYV54" s="429"/>
      <c r="GYW54" s="429"/>
      <c r="GYX54" s="429"/>
      <c r="GYY54" s="429"/>
      <c r="GYZ54" s="429"/>
      <c r="GZA54" s="429"/>
      <c r="GZB54" s="429"/>
      <c r="GZC54" s="429"/>
      <c r="GZD54" s="429"/>
      <c r="GZE54" s="429"/>
      <c r="GZF54" s="429"/>
      <c r="GZG54" s="429"/>
      <c r="GZH54" s="429"/>
      <c r="GZI54" s="429"/>
      <c r="GZJ54" s="429"/>
      <c r="GZK54" s="429"/>
      <c r="GZL54" s="429"/>
      <c r="GZM54" s="429"/>
      <c r="GZN54" s="429"/>
      <c r="GZO54" s="429"/>
      <c r="GZP54" s="429"/>
      <c r="GZQ54" s="429"/>
      <c r="GZR54" s="429"/>
      <c r="GZS54" s="429"/>
      <c r="GZT54" s="429"/>
      <c r="GZU54" s="429"/>
      <c r="GZV54" s="429"/>
      <c r="GZW54" s="429"/>
      <c r="GZX54" s="429"/>
      <c r="GZY54" s="429"/>
      <c r="GZZ54" s="429"/>
      <c r="HAA54" s="429"/>
      <c r="HAB54" s="429"/>
      <c r="HAC54" s="429"/>
      <c r="HAD54" s="429"/>
      <c r="HAE54" s="429"/>
      <c r="HAF54" s="429"/>
      <c r="HAG54" s="429"/>
      <c r="HAH54" s="429"/>
      <c r="HAI54" s="429"/>
      <c r="HAJ54" s="429"/>
      <c r="HAK54" s="429"/>
      <c r="HAL54" s="429"/>
      <c r="HAM54" s="429"/>
      <c r="HAN54" s="429"/>
      <c r="HAO54" s="429"/>
      <c r="HAP54" s="429"/>
      <c r="HAQ54" s="429"/>
      <c r="HAR54" s="429"/>
      <c r="HAS54" s="429"/>
      <c r="HAT54" s="429"/>
      <c r="HAU54" s="429"/>
      <c r="HAV54" s="429"/>
      <c r="HAW54" s="429"/>
      <c r="HAX54" s="429"/>
      <c r="HAY54" s="429"/>
      <c r="HAZ54" s="429"/>
      <c r="HBA54" s="429"/>
      <c r="HBB54" s="429"/>
      <c r="HBC54" s="429"/>
      <c r="HBD54" s="429"/>
      <c r="HBE54" s="429"/>
      <c r="HBF54" s="429"/>
      <c r="HBG54" s="429"/>
      <c r="HBH54" s="429"/>
      <c r="HBI54" s="429"/>
      <c r="HBJ54" s="429"/>
      <c r="HBK54" s="429"/>
      <c r="HBL54" s="429"/>
      <c r="HBM54" s="429"/>
      <c r="HBN54" s="429"/>
      <c r="HBO54" s="429"/>
      <c r="HBP54" s="429"/>
      <c r="HBQ54" s="429"/>
      <c r="HBR54" s="429"/>
      <c r="HBS54" s="429"/>
      <c r="HBT54" s="429"/>
      <c r="HBU54" s="429"/>
      <c r="HBV54" s="429"/>
      <c r="HBW54" s="429"/>
      <c r="HBX54" s="429"/>
      <c r="HBY54" s="429"/>
      <c r="HBZ54" s="429"/>
      <c r="HCA54" s="429"/>
      <c r="HCB54" s="429"/>
      <c r="HCC54" s="429"/>
      <c r="HCD54" s="429"/>
      <c r="HCE54" s="429"/>
      <c r="HCF54" s="429"/>
      <c r="HCG54" s="429"/>
      <c r="HCH54" s="429"/>
      <c r="HCI54" s="429"/>
      <c r="HCJ54" s="429"/>
      <c r="HCK54" s="429"/>
      <c r="HCL54" s="429"/>
      <c r="HCM54" s="429"/>
      <c r="HCN54" s="429"/>
      <c r="HCO54" s="429"/>
      <c r="HCP54" s="429"/>
      <c r="HCQ54" s="429"/>
      <c r="HCR54" s="429"/>
      <c r="HCS54" s="429"/>
      <c r="HCT54" s="429"/>
      <c r="HCU54" s="429"/>
      <c r="HCV54" s="429"/>
      <c r="HCW54" s="429"/>
      <c r="HCX54" s="429"/>
      <c r="HCY54" s="429"/>
      <c r="HCZ54" s="429"/>
      <c r="HDA54" s="429"/>
      <c r="HDB54" s="429"/>
      <c r="HDC54" s="429"/>
      <c r="HDD54" s="429"/>
      <c r="HDE54" s="429"/>
      <c r="HDF54" s="429"/>
      <c r="HDG54" s="429"/>
      <c r="HDH54" s="429"/>
      <c r="HDI54" s="429"/>
      <c r="HDJ54" s="429"/>
      <c r="HDK54" s="429"/>
      <c r="HDL54" s="429"/>
      <c r="HDM54" s="429"/>
      <c r="HDN54" s="429"/>
      <c r="HDO54" s="429"/>
      <c r="HDP54" s="429"/>
      <c r="HDQ54" s="429"/>
      <c r="HDR54" s="429"/>
      <c r="HDS54" s="429"/>
      <c r="HDT54" s="429"/>
      <c r="HDU54" s="429"/>
      <c r="HDV54" s="429"/>
      <c r="HDW54" s="429"/>
      <c r="HDX54" s="429"/>
      <c r="HDY54" s="429"/>
      <c r="HDZ54" s="429"/>
      <c r="HEA54" s="429"/>
      <c r="HEB54" s="429"/>
      <c r="HEC54" s="429"/>
      <c r="HED54" s="429"/>
      <c r="HEE54" s="429"/>
      <c r="HEF54" s="429"/>
      <c r="HEG54" s="429"/>
      <c r="HEH54" s="429"/>
      <c r="HEI54" s="429"/>
      <c r="HEJ54" s="429"/>
      <c r="HEK54" s="429"/>
      <c r="HEL54" s="429"/>
      <c r="HEM54" s="429"/>
      <c r="HEN54" s="429"/>
      <c r="HEO54" s="429"/>
      <c r="HEP54" s="429"/>
      <c r="HEQ54" s="429"/>
      <c r="HER54" s="429"/>
      <c r="HES54" s="429"/>
      <c r="HET54" s="429"/>
      <c r="HEU54" s="429"/>
      <c r="HEV54" s="429"/>
      <c r="HEW54" s="429"/>
      <c r="HEX54" s="429"/>
      <c r="HEY54" s="429"/>
      <c r="HEZ54" s="429"/>
      <c r="HFA54" s="429"/>
      <c r="HFB54" s="429"/>
      <c r="HFC54" s="429"/>
      <c r="HFD54" s="429"/>
      <c r="HFE54" s="429"/>
      <c r="HFF54" s="429"/>
      <c r="HFG54" s="429"/>
      <c r="HFH54" s="429"/>
      <c r="HFI54" s="429"/>
      <c r="HFJ54" s="429"/>
      <c r="HFK54" s="429"/>
      <c r="HFL54" s="429"/>
      <c r="HFM54" s="429"/>
      <c r="HFN54" s="429"/>
      <c r="HFO54" s="429"/>
      <c r="HFP54" s="429"/>
      <c r="HFQ54" s="429"/>
      <c r="HFR54" s="429"/>
      <c r="HFS54" s="429"/>
      <c r="HFT54" s="429"/>
      <c r="HFU54" s="429"/>
      <c r="HFV54" s="429"/>
      <c r="HFW54" s="429"/>
      <c r="HFX54" s="429"/>
      <c r="HFY54" s="429"/>
      <c r="HFZ54" s="429"/>
      <c r="HGA54" s="429"/>
      <c r="HGB54" s="429"/>
      <c r="HGC54" s="429"/>
      <c r="HGD54" s="429"/>
      <c r="HGE54" s="429"/>
      <c r="HGF54" s="429"/>
      <c r="HGG54" s="429"/>
      <c r="HGH54" s="429"/>
      <c r="HGI54" s="429"/>
      <c r="HGJ54" s="429"/>
      <c r="HGK54" s="429"/>
      <c r="HGL54" s="429"/>
      <c r="HGM54" s="429"/>
      <c r="HGN54" s="429"/>
      <c r="HGO54" s="429"/>
      <c r="HGP54" s="429"/>
      <c r="HGQ54" s="429"/>
      <c r="HGR54" s="429"/>
      <c r="HGS54" s="429"/>
      <c r="HGT54" s="429"/>
      <c r="HGU54" s="429"/>
      <c r="HGV54" s="429"/>
      <c r="HGW54" s="429"/>
      <c r="HGX54" s="429"/>
      <c r="HGY54" s="429"/>
      <c r="HGZ54" s="429"/>
      <c r="HHA54" s="429"/>
      <c r="HHB54" s="429"/>
      <c r="HHC54" s="429"/>
      <c r="HHD54" s="429"/>
      <c r="HHE54" s="429"/>
      <c r="HHF54" s="429"/>
      <c r="HHG54" s="429"/>
      <c r="HHH54" s="429"/>
      <c r="HHI54" s="429"/>
      <c r="HHJ54" s="429"/>
      <c r="HHK54" s="429"/>
      <c r="HHL54" s="429"/>
      <c r="HHM54" s="429"/>
      <c r="HHN54" s="429"/>
      <c r="HHO54" s="429"/>
      <c r="HHP54" s="429"/>
      <c r="HHQ54" s="429"/>
      <c r="HHR54" s="429"/>
      <c r="HHS54" s="429"/>
      <c r="HHT54" s="429"/>
      <c r="HHU54" s="429"/>
      <c r="HHV54" s="429"/>
      <c r="HHW54" s="429"/>
      <c r="HHX54" s="429"/>
      <c r="HHY54" s="429"/>
      <c r="HHZ54" s="429"/>
      <c r="HIA54" s="429"/>
      <c r="HIB54" s="429"/>
      <c r="HIC54" s="429"/>
      <c r="HID54" s="429"/>
      <c r="HIE54" s="429"/>
      <c r="HIF54" s="429"/>
      <c r="HIG54" s="429"/>
      <c r="HIH54" s="429"/>
      <c r="HII54" s="429"/>
      <c r="HIJ54" s="429"/>
      <c r="HIK54" s="429"/>
      <c r="HIL54" s="429"/>
      <c r="HIM54" s="429"/>
      <c r="HIN54" s="429"/>
      <c r="HIO54" s="429"/>
      <c r="HIP54" s="429"/>
      <c r="HIQ54" s="429"/>
      <c r="HIR54" s="429"/>
      <c r="HIS54" s="429"/>
      <c r="HIT54" s="429"/>
      <c r="HIU54" s="429"/>
      <c r="HIV54" s="429"/>
      <c r="HIW54" s="429"/>
      <c r="HIX54" s="429"/>
      <c r="HIY54" s="429"/>
      <c r="HIZ54" s="429"/>
      <c r="HJA54" s="429"/>
      <c r="HJB54" s="429"/>
      <c r="HJC54" s="429"/>
      <c r="HJD54" s="429"/>
      <c r="HJE54" s="429"/>
      <c r="HJF54" s="429"/>
      <c r="HJG54" s="429"/>
      <c r="HJH54" s="429"/>
      <c r="HJI54" s="429"/>
      <c r="HJJ54" s="429"/>
      <c r="HJK54" s="429"/>
      <c r="HJL54" s="429"/>
      <c r="HJM54" s="429"/>
      <c r="HJN54" s="429"/>
      <c r="HJO54" s="429"/>
      <c r="HJP54" s="429"/>
      <c r="HJQ54" s="429"/>
      <c r="HJR54" s="429"/>
      <c r="HJS54" s="429"/>
      <c r="HJT54" s="429"/>
      <c r="HJU54" s="429"/>
      <c r="HJV54" s="429"/>
      <c r="HJW54" s="429"/>
      <c r="HJX54" s="429"/>
      <c r="HJY54" s="429"/>
      <c r="HJZ54" s="429"/>
      <c r="HKA54" s="429"/>
      <c r="HKB54" s="429"/>
      <c r="HKC54" s="429"/>
      <c r="HKD54" s="429"/>
      <c r="HKE54" s="429"/>
      <c r="HKF54" s="429"/>
      <c r="HKG54" s="429"/>
      <c r="HKH54" s="429"/>
      <c r="HKI54" s="429"/>
      <c r="HKJ54" s="429"/>
      <c r="HKK54" s="429"/>
      <c r="HKL54" s="429"/>
      <c r="HKM54" s="429"/>
      <c r="HKN54" s="429"/>
      <c r="HKO54" s="429"/>
      <c r="HKP54" s="429"/>
      <c r="HKQ54" s="429"/>
      <c r="HKR54" s="429"/>
      <c r="HKS54" s="429"/>
      <c r="HKT54" s="429"/>
      <c r="HKU54" s="429"/>
      <c r="HKV54" s="429"/>
      <c r="HKW54" s="429"/>
      <c r="HKX54" s="429"/>
      <c r="HKY54" s="429"/>
      <c r="HKZ54" s="429"/>
      <c r="HLA54" s="429"/>
      <c r="HLB54" s="429"/>
      <c r="HLC54" s="429"/>
      <c r="HLD54" s="429"/>
      <c r="HLE54" s="429"/>
      <c r="HLF54" s="429"/>
      <c r="HLG54" s="429"/>
      <c r="HLH54" s="429"/>
      <c r="HLI54" s="429"/>
      <c r="HLJ54" s="429"/>
      <c r="HLK54" s="429"/>
      <c r="HLL54" s="429"/>
      <c r="HLM54" s="429"/>
      <c r="HLN54" s="429"/>
      <c r="HLO54" s="429"/>
      <c r="HLP54" s="429"/>
      <c r="HLQ54" s="429"/>
      <c r="HLR54" s="429"/>
      <c r="HLS54" s="429"/>
      <c r="HLT54" s="429"/>
      <c r="HLU54" s="429"/>
      <c r="HLV54" s="429"/>
      <c r="HLW54" s="429"/>
      <c r="HLX54" s="429"/>
      <c r="HLY54" s="429"/>
      <c r="HLZ54" s="429"/>
      <c r="HMA54" s="429"/>
      <c r="HMB54" s="429"/>
      <c r="HMC54" s="429"/>
      <c r="HMD54" s="429"/>
      <c r="HME54" s="429"/>
      <c r="HMF54" s="429"/>
      <c r="HMG54" s="429"/>
      <c r="HMH54" s="429"/>
      <c r="HMI54" s="429"/>
      <c r="HMJ54" s="429"/>
      <c r="HMK54" s="429"/>
      <c r="HML54" s="429"/>
      <c r="HMM54" s="429"/>
      <c r="HMN54" s="429"/>
      <c r="HMO54" s="429"/>
      <c r="HMP54" s="429"/>
      <c r="HMQ54" s="429"/>
      <c r="HMR54" s="429"/>
      <c r="HMS54" s="429"/>
      <c r="HMT54" s="429"/>
      <c r="HMU54" s="429"/>
      <c r="HMV54" s="429"/>
      <c r="HMW54" s="429"/>
      <c r="HMX54" s="429"/>
      <c r="HMY54" s="429"/>
      <c r="HMZ54" s="429"/>
      <c r="HNA54" s="429"/>
      <c r="HNB54" s="429"/>
      <c r="HNC54" s="429"/>
      <c r="HND54" s="429"/>
      <c r="HNE54" s="429"/>
      <c r="HNF54" s="429"/>
      <c r="HNG54" s="429"/>
      <c r="HNH54" s="429"/>
      <c r="HNI54" s="429"/>
      <c r="HNJ54" s="429"/>
      <c r="HNK54" s="429"/>
      <c r="HNL54" s="429"/>
      <c r="HNM54" s="429"/>
      <c r="HNN54" s="429"/>
      <c r="HNO54" s="429"/>
      <c r="HNP54" s="429"/>
      <c r="HNQ54" s="429"/>
      <c r="HNR54" s="429"/>
      <c r="HNS54" s="429"/>
      <c r="HNT54" s="429"/>
      <c r="HNU54" s="429"/>
      <c r="HNV54" s="429"/>
      <c r="HNW54" s="429"/>
      <c r="HNX54" s="429"/>
      <c r="HNY54" s="429"/>
      <c r="HNZ54" s="429"/>
      <c r="HOA54" s="429"/>
      <c r="HOB54" s="429"/>
      <c r="HOC54" s="429"/>
      <c r="HOD54" s="429"/>
      <c r="HOE54" s="429"/>
      <c r="HOF54" s="429"/>
      <c r="HOG54" s="429"/>
      <c r="HOH54" s="429"/>
      <c r="HOI54" s="429"/>
      <c r="HOJ54" s="429"/>
      <c r="HOK54" s="429"/>
      <c r="HOL54" s="429"/>
      <c r="HOM54" s="429"/>
      <c r="HON54" s="429"/>
      <c r="HOO54" s="429"/>
      <c r="HOP54" s="429"/>
      <c r="HOQ54" s="429"/>
      <c r="HOR54" s="429"/>
      <c r="HOS54" s="429"/>
      <c r="HOT54" s="429"/>
      <c r="HOU54" s="429"/>
      <c r="HOV54" s="429"/>
      <c r="HOW54" s="429"/>
      <c r="HOX54" s="429"/>
      <c r="HOY54" s="429"/>
      <c r="HOZ54" s="429"/>
      <c r="HPA54" s="429"/>
      <c r="HPB54" s="429"/>
      <c r="HPC54" s="429"/>
      <c r="HPD54" s="429"/>
      <c r="HPE54" s="429"/>
      <c r="HPF54" s="429"/>
      <c r="HPG54" s="429"/>
      <c r="HPH54" s="429"/>
      <c r="HPI54" s="429"/>
      <c r="HPJ54" s="429"/>
      <c r="HPK54" s="429"/>
      <c r="HPL54" s="429"/>
      <c r="HPM54" s="429"/>
      <c r="HPN54" s="429"/>
      <c r="HPO54" s="429"/>
      <c r="HPP54" s="429"/>
      <c r="HPQ54" s="429"/>
      <c r="HPR54" s="429"/>
      <c r="HPS54" s="429"/>
      <c r="HPT54" s="429"/>
      <c r="HPU54" s="429"/>
      <c r="HPV54" s="429"/>
      <c r="HPW54" s="429"/>
      <c r="HPX54" s="429"/>
      <c r="HPY54" s="429"/>
      <c r="HPZ54" s="429"/>
      <c r="HQA54" s="429"/>
      <c r="HQB54" s="429"/>
      <c r="HQC54" s="429"/>
      <c r="HQD54" s="429"/>
      <c r="HQE54" s="429"/>
      <c r="HQF54" s="429"/>
      <c r="HQG54" s="429"/>
      <c r="HQH54" s="429"/>
      <c r="HQI54" s="429"/>
      <c r="HQJ54" s="429"/>
      <c r="HQK54" s="429"/>
      <c r="HQL54" s="429"/>
      <c r="HQM54" s="429"/>
      <c r="HQN54" s="429"/>
      <c r="HQO54" s="429"/>
      <c r="HQP54" s="429"/>
      <c r="HQQ54" s="429"/>
      <c r="HQR54" s="429"/>
      <c r="HQS54" s="429"/>
      <c r="HQT54" s="429"/>
      <c r="HQU54" s="429"/>
      <c r="HQV54" s="429"/>
      <c r="HQW54" s="429"/>
      <c r="HQX54" s="429"/>
      <c r="HQY54" s="429"/>
      <c r="HQZ54" s="429"/>
      <c r="HRA54" s="429"/>
      <c r="HRB54" s="429"/>
      <c r="HRC54" s="429"/>
      <c r="HRD54" s="429"/>
      <c r="HRE54" s="429"/>
      <c r="HRF54" s="429"/>
      <c r="HRG54" s="429"/>
      <c r="HRH54" s="429"/>
      <c r="HRI54" s="429"/>
      <c r="HRJ54" s="429"/>
      <c r="HRK54" s="429"/>
      <c r="HRL54" s="429"/>
      <c r="HRM54" s="429"/>
      <c r="HRN54" s="429"/>
      <c r="HRO54" s="429"/>
      <c r="HRP54" s="429"/>
      <c r="HRQ54" s="429"/>
      <c r="HRR54" s="429"/>
      <c r="HRS54" s="429"/>
      <c r="HRT54" s="429"/>
      <c r="HRU54" s="429"/>
      <c r="HRV54" s="429"/>
      <c r="HRW54" s="429"/>
      <c r="HRX54" s="429"/>
      <c r="HRY54" s="429"/>
      <c r="HRZ54" s="429"/>
      <c r="HSA54" s="429"/>
      <c r="HSB54" s="429"/>
      <c r="HSC54" s="429"/>
      <c r="HSD54" s="429"/>
      <c r="HSE54" s="429"/>
      <c r="HSF54" s="429"/>
      <c r="HSG54" s="429"/>
      <c r="HSH54" s="429"/>
      <c r="HSI54" s="429"/>
      <c r="HSJ54" s="429"/>
      <c r="HSK54" s="429"/>
      <c r="HSL54" s="429"/>
      <c r="HSM54" s="429"/>
      <c r="HSN54" s="429"/>
      <c r="HSO54" s="429"/>
      <c r="HSP54" s="429"/>
      <c r="HSQ54" s="429"/>
      <c r="HSR54" s="429"/>
      <c r="HSS54" s="429"/>
      <c r="HST54" s="429"/>
      <c r="HSU54" s="429"/>
      <c r="HSV54" s="429"/>
      <c r="HSW54" s="429"/>
      <c r="HSX54" s="429"/>
      <c r="HSY54" s="429"/>
      <c r="HSZ54" s="429"/>
      <c r="HTA54" s="429"/>
      <c r="HTB54" s="429"/>
      <c r="HTC54" s="429"/>
      <c r="HTD54" s="429"/>
      <c r="HTE54" s="429"/>
      <c r="HTF54" s="429"/>
      <c r="HTG54" s="429"/>
      <c r="HTH54" s="429"/>
      <c r="HTI54" s="429"/>
      <c r="HTJ54" s="429"/>
      <c r="HTK54" s="429"/>
      <c r="HTL54" s="429"/>
      <c r="HTM54" s="429"/>
      <c r="HTN54" s="429"/>
      <c r="HTO54" s="429"/>
      <c r="HTP54" s="429"/>
      <c r="HTQ54" s="429"/>
      <c r="HTR54" s="429"/>
      <c r="HTS54" s="429"/>
      <c r="HTT54" s="429"/>
      <c r="HTU54" s="429"/>
      <c r="HTV54" s="429"/>
      <c r="HTW54" s="429"/>
      <c r="HTX54" s="429"/>
      <c r="HTY54" s="429"/>
      <c r="HTZ54" s="429"/>
      <c r="HUA54" s="429"/>
      <c r="HUB54" s="429"/>
      <c r="HUC54" s="429"/>
      <c r="HUD54" s="429"/>
      <c r="HUE54" s="429"/>
      <c r="HUF54" s="429"/>
      <c r="HUG54" s="429"/>
      <c r="HUH54" s="429"/>
      <c r="HUI54" s="429"/>
      <c r="HUJ54" s="429"/>
      <c r="HUK54" s="429"/>
      <c r="HUL54" s="429"/>
      <c r="HUM54" s="429"/>
      <c r="HUN54" s="429"/>
      <c r="HUO54" s="429"/>
      <c r="HUP54" s="429"/>
      <c r="HUQ54" s="429"/>
      <c r="HUR54" s="429"/>
      <c r="HUS54" s="429"/>
      <c r="HUT54" s="429"/>
      <c r="HUU54" s="429"/>
      <c r="HUV54" s="429"/>
      <c r="HUW54" s="429"/>
      <c r="HUX54" s="429"/>
      <c r="HUY54" s="429"/>
      <c r="HUZ54" s="429"/>
      <c r="HVA54" s="429"/>
      <c r="HVB54" s="429"/>
      <c r="HVC54" s="429"/>
      <c r="HVD54" s="429"/>
      <c r="HVE54" s="429"/>
      <c r="HVF54" s="429"/>
      <c r="HVG54" s="429"/>
      <c r="HVH54" s="429"/>
      <c r="HVI54" s="429"/>
      <c r="HVJ54" s="429"/>
      <c r="HVK54" s="429"/>
      <c r="HVL54" s="429"/>
      <c r="HVM54" s="429"/>
      <c r="HVN54" s="429"/>
      <c r="HVO54" s="429"/>
      <c r="HVP54" s="429"/>
      <c r="HVQ54" s="429"/>
      <c r="HVR54" s="429"/>
      <c r="HVS54" s="429"/>
      <c r="HVT54" s="429"/>
      <c r="HVU54" s="429"/>
      <c r="HVV54" s="429"/>
      <c r="HVW54" s="429"/>
      <c r="HVX54" s="429"/>
      <c r="HVY54" s="429"/>
      <c r="HVZ54" s="429"/>
      <c r="HWA54" s="429"/>
      <c r="HWB54" s="429"/>
      <c r="HWC54" s="429"/>
      <c r="HWD54" s="429"/>
      <c r="HWE54" s="429"/>
      <c r="HWF54" s="429"/>
      <c r="HWG54" s="429"/>
      <c r="HWH54" s="429"/>
      <c r="HWI54" s="429"/>
      <c r="HWJ54" s="429"/>
      <c r="HWK54" s="429"/>
      <c r="HWL54" s="429"/>
      <c r="HWM54" s="429"/>
      <c r="HWN54" s="429"/>
      <c r="HWO54" s="429"/>
      <c r="HWP54" s="429"/>
      <c r="HWQ54" s="429"/>
      <c r="HWR54" s="429"/>
      <c r="HWS54" s="429"/>
      <c r="HWT54" s="429"/>
      <c r="HWU54" s="429"/>
      <c r="HWV54" s="429"/>
      <c r="HWW54" s="429"/>
      <c r="HWX54" s="429"/>
      <c r="HWY54" s="429"/>
      <c r="HWZ54" s="429"/>
      <c r="HXA54" s="429"/>
      <c r="HXB54" s="429"/>
      <c r="HXC54" s="429"/>
      <c r="HXD54" s="429"/>
      <c r="HXE54" s="429"/>
      <c r="HXF54" s="429"/>
      <c r="HXG54" s="429"/>
      <c r="HXH54" s="429"/>
      <c r="HXI54" s="429"/>
      <c r="HXJ54" s="429"/>
      <c r="HXK54" s="429"/>
      <c r="HXL54" s="429"/>
      <c r="HXM54" s="429"/>
      <c r="HXN54" s="429"/>
      <c r="HXO54" s="429"/>
      <c r="HXP54" s="429"/>
      <c r="HXQ54" s="429"/>
      <c r="HXR54" s="429"/>
      <c r="HXS54" s="429"/>
      <c r="HXT54" s="429"/>
      <c r="HXU54" s="429"/>
      <c r="HXV54" s="429"/>
      <c r="HXW54" s="429"/>
      <c r="HXX54" s="429"/>
      <c r="HXY54" s="429"/>
      <c r="HXZ54" s="429"/>
      <c r="HYA54" s="429"/>
      <c r="HYB54" s="429"/>
      <c r="HYC54" s="429"/>
      <c r="HYD54" s="429"/>
      <c r="HYE54" s="429"/>
      <c r="HYF54" s="429"/>
      <c r="HYG54" s="429"/>
      <c r="HYH54" s="429"/>
      <c r="HYI54" s="429"/>
      <c r="HYJ54" s="429"/>
      <c r="HYK54" s="429"/>
      <c r="HYL54" s="429"/>
      <c r="HYM54" s="429"/>
      <c r="HYN54" s="429"/>
      <c r="HYO54" s="429"/>
      <c r="HYP54" s="429"/>
      <c r="HYQ54" s="429"/>
      <c r="HYR54" s="429"/>
      <c r="HYS54" s="429"/>
      <c r="HYT54" s="429"/>
      <c r="HYU54" s="429"/>
      <c r="HYV54" s="429"/>
      <c r="HYW54" s="429"/>
      <c r="HYX54" s="429"/>
      <c r="HYY54" s="429"/>
      <c r="HYZ54" s="429"/>
      <c r="HZA54" s="429"/>
      <c r="HZB54" s="429"/>
      <c r="HZC54" s="429"/>
      <c r="HZD54" s="429"/>
      <c r="HZE54" s="429"/>
      <c r="HZF54" s="429"/>
      <c r="HZG54" s="429"/>
      <c r="HZH54" s="429"/>
      <c r="HZI54" s="429"/>
      <c r="HZJ54" s="429"/>
      <c r="HZK54" s="429"/>
      <c r="HZL54" s="429"/>
      <c r="HZM54" s="429"/>
      <c r="HZN54" s="429"/>
      <c r="HZO54" s="429"/>
      <c r="HZP54" s="429"/>
      <c r="HZQ54" s="429"/>
      <c r="HZR54" s="429"/>
      <c r="HZS54" s="429"/>
      <c r="HZT54" s="429"/>
      <c r="HZU54" s="429"/>
      <c r="HZV54" s="429"/>
      <c r="HZW54" s="429"/>
      <c r="HZX54" s="429"/>
      <c r="HZY54" s="429"/>
      <c r="HZZ54" s="429"/>
      <c r="IAA54" s="429"/>
      <c r="IAB54" s="429"/>
      <c r="IAC54" s="429"/>
      <c r="IAD54" s="429"/>
      <c r="IAE54" s="429"/>
      <c r="IAF54" s="429"/>
      <c r="IAG54" s="429"/>
      <c r="IAH54" s="429"/>
      <c r="IAI54" s="429"/>
      <c r="IAJ54" s="429"/>
      <c r="IAK54" s="429"/>
      <c r="IAL54" s="429"/>
      <c r="IAM54" s="429"/>
      <c r="IAN54" s="429"/>
      <c r="IAO54" s="429"/>
      <c r="IAP54" s="429"/>
      <c r="IAQ54" s="429"/>
      <c r="IAR54" s="429"/>
      <c r="IAS54" s="429"/>
      <c r="IAT54" s="429"/>
      <c r="IAU54" s="429"/>
      <c r="IAV54" s="429"/>
      <c r="IAW54" s="429"/>
      <c r="IAX54" s="429"/>
      <c r="IAY54" s="429"/>
      <c r="IAZ54" s="429"/>
      <c r="IBA54" s="429"/>
      <c r="IBB54" s="429"/>
      <c r="IBC54" s="429"/>
      <c r="IBD54" s="429"/>
      <c r="IBE54" s="429"/>
      <c r="IBF54" s="429"/>
      <c r="IBG54" s="429"/>
      <c r="IBH54" s="429"/>
      <c r="IBI54" s="429"/>
      <c r="IBJ54" s="429"/>
      <c r="IBK54" s="429"/>
      <c r="IBL54" s="429"/>
      <c r="IBM54" s="429"/>
      <c r="IBN54" s="429"/>
      <c r="IBO54" s="429"/>
      <c r="IBP54" s="429"/>
      <c r="IBQ54" s="429"/>
      <c r="IBR54" s="429"/>
      <c r="IBS54" s="429"/>
      <c r="IBT54" s="429"/>
      <c r="IBU54" s="429"/>
      <c r="IBV54" s="429"/>
      <c r="IBW54" s="429"/>
      <c r="IBX54" s="429"/>
      <c r="IBY54" s="429"/>
      <c r="IBZ54" s="429"/>
      <c r="ICA54" s="429"/>
      <c r="ICB54" s="429"/>
      <c r="ICC54" s="429"/>
      <c r="ICD54" s="429"/>
      <c r="ICE54" s="429"/>
      <c r="ICF54" s="429"/>
      <c r="ICG54" s="429"/>
      <c r="ICH54" s="429"/>
      <c r="ICI54" s="429"/>
      <c r="ICJ54" s="429"/>
      <c r="ICK54" s="429"/>
      <c r="ICL54" s="429"/>
      <c r="ICM54" s="429"/>
      <c r="ICN54" s="429"/>
      <c r="ICO54" s="429"/>
      <c r="ICP54" s="429"/>
      <c r="ICQ54" s="429"/>
      <c r="ICR54" s="429"/>
      <c r="ICS54" s="429"/>
      <c r="ICT54" s="429"/>
      <c r="ICU54" s="429"/>
      <c r="ICV54" s="429"/>
      <c r="ICW54" s="429"/>
      <c r="ICX54" s="429"/>
      <c r="ICY54" s="429"/>
      <c r="ICZ54" s="429"/>
      <c r="IDA54" s="429"/>
      <c r="IDB54" s="429"/>
      <c r="IDC54" s="429"/>
      <c r="IDD54" s="429"/>
      <c r="IDE54" s="429"/>
      <c r="IDF54" s="429"/>
      <c r="IDG54" s="429"/>
      <c r="IDH54" s="429"/>
      <c r="IDI54" s="429"/>
      <c r="IDJ54" s="429"/>
      <c r="IDK54" s="429"/>
      <c r="IDL54" s="429"/>
      <c r="IDM54" s="429"/>
      <c r="IDN54" s="429"/>
      <c r="IDO54" s="429"/>
      <c r="IDP54" s="429"/>
      <c r="IDQ54" s="429"/>
      <c r="IDR54" s="429"/>
      <c r="IDS54" s="429"/>
      <c r="IDT54" s="429"/>
      <c r="IDU54" s="429"/>
      <c r="IDV54" s="429"/>
      <c r="IDW54" s="429"/>
      <c r="IDX54" s="429"/>
      <c r="IDY54" s="429"/>
      <c r="IDZ54" s="429"/>
      <c r="IEA54" s="429"/>
      <c r="IEB54" s="429"/>
      <c r="IEC54" s="429"/>
      <c r="IED54" s="429"/>
      <c r="IEE54" s="429"/>
      <c r="IEF54" s="429"/>
      <c r="IEG54" s="429"/>
      <c r="IEH54" s="429"/>
      <c r="IEI54" s="429"/>
      <c r="IEJ54" s="429"/>
      <c r="IEK54" s="429"/>
      <c r="IEL54" s="429"/>
      <c r="IEM54" s="429"/>
      <c r="IEN54" s="429"/>
      <c r="IEO54" s="429"/>
      <c r="IEP54" s="429"/>
      <c r="IEQ54" s="429"/>
      <c r="IER54" s="429"/>
      <c r="IES54" s="429"/>
      <c r="IET54" s="429"/>
      <c r="IEU54" s="429"/>
      <c r="IEV54" s="429"/>
      <c r="IEW54" s="429"/>
      <c r="IEX54" s="429"/>
      <c r="IEY54" s="429"/>
      <c r="IEZ54" s="429"/>
      <c r="IFA54" s="429"/>
      <c r="IFB54" s="429"/>
      <c r="IFC54" s="429"/>
      <c r="IFD54" s="429"/>
      <c r="IFE54" s="429"/>
      <c r="IFF54" s="429"/>
      <c r="IFG54" s="429"/>
      <c r="IFH54" s="429"/>
      <c r="IFI54" s="429"/>
      <c r="IFJ54" s="429"/>
      <c r="IFK54" s="429"/>
      <c r="IFL54" s="429"/>
      <c r="IFM54" s="429"/>
      <c r="IFN54" s="429"/>
      <c r="IFO54" s="429"/>
      <c r="IFP54" s="429"/>
      <c r="IFQ54" s="429"/>
      <c r="IFR54" s="429"/>
      <c r="IFS54" s="429"/>
      <c r="IFT54" s="429"/>
      <c r="IFU54" s="429"/>
      <c r="IFV54" s="429"/>
      <c r="IFW54" s="429"/>
      <c r="IFX54" s="429"/>
      <c r="IFY54" s="429"/>
      <c r="IFZ54" s="429"/>
      <c r="IGA54" s="429"/>
      <c r="IGB54" s="429"/>
      <c r="IGC54" s="429"/>
      <c r="IGD54" s="429"/>
      <c r="IGE54" s="429"/>
      <c r="IGF54" s="429"/>
      <c r="IGG54" s="429"/>
      <c r="IGH54" s="429"/>
      <c r="IGI54" s="429"/>
      <c r="IGJ54" s="429"/>
      <c r="IGK54" s="429"/>
      <c r="IGL54" s="429"/>
      <c r="IGM54" s="429"/>
      <c r="IGN54" s="429"/>
      <c r="IGO54" s="429"/>
      <c r="IGP54" s="429"/>
      <c r="IGQ54" s="429"/>
      <c r="IGR54" s="429"/>
      <c r="IGS54" s="429"/>
      <c r="IGT54" s="429"/>
      <c r="IGU54" s="429"/>
      <c r="IGV54" s="429"/>
      <c r="IGW54" s="429"/>
      <c r="IGX54" s="429"/>
      <c r="IGY54" s="429"/>
      <c r="IGZ54" s="429"/>
      <c r="IHA54" s="429"/>
      <c r="IHB54" s="429"/>
      <c r="IHC54" s="429"/>
      <c r="IHD54" s="429"/>
      <c r="IHE54" s="429"/>
      <c r="IHF54" s="429"/>
      <c r="IHG54" s="429"/>
      <c r="IHH54" s="429"/>
      <c r="IHI54" s="429"/>
      <c r="IHJ54" s="429"/>
      <c r="IHK54" s="429"/>
      <c r="IHL54" s="429"/>
      <c r="IHM54" s="429"/>
      <c r="IHN54" s="429"/>
      <c r="IHO54" s="429"/>
      <c r="IHP54" s="429"/>
      <c r="IHQ54" s="429"/>
      <c r="IHR54" s="429"/>
      <c r="IHS54" s="429"/>
      <c r="IHT54" s="429"/>
      <c r="IHU54" s="429"/>
      <c r="IHV54" s="429"/>
      <c r="IHW54" s="429"/>
      <c r="IHX54" s="429"/>
      <c r="IHY54" s="429"/>
      <c r="IHZ54" s="429"/>
      <c r="IIA54" s="429"/>
      <c r="IIB54" s="429"/>
      <c r="IIC54" s="429"/>
      <c r="IID54" s="429"/>
      <c r="IIE54" s="429"/>
      <c r="IIF54" s="429"/>
      <c r="IIG54" s="429"/>
      <c r="IIH54" s="429"/>
      <c r="III54" s="429"/>
      <c r="IIJ54" s="429"/>
      <c r="IIK54" s="429"/>
      <c r="IIL54" s="429"/>
      <c r="IIM54" s="429"/>
      <c r="IIN54" s="429"/>
      <c r="IIO54" s="429"/>
      <c r="IIP54" s="429"/>
      <c r="IIQ54" s="429"/>
      <c r="IIR54" s="429"/>
      <c r="IIS54" s="429"/>
      <c r="IIT54" s="429"/>
      <c r="IIU54" s="429"/>
      <c r="IIV54" s="429"/>
      <c r="IIW54" s="429"/>
      <c r="IIX54" s="429"/>
      <c r="IIY54" s="429"/>
      <c r="IIZ54" s="429"/>
      <c r="IJA54" s="429"/>
      <c r="IJB54" s="429"/>
      <c r="IJC54" s="429"/>
      <c r="IJD54" s="429"/>
      <c r="IJE54" s="429"/>
      <c r="IJF54" s="429"/>
      <c r="IJG54" s="429"/>
      <c r="IJH54" s="429"/>
      <c r="IJI54" s="429"/>
      <c r="IJJ54" s="429"/>
      <c r="IJK54" s="429"/>
      <c r="IJL54" s="429"/>
      <c r="IJM54" s="429"/>
      <c r="IJN54" s="429"/>
      <c r="IJO54" s="429"/>
      <c r="IJP54" s="429"/>
      <c r="IJQ54" s="429"/>
      <c r="IJR54" s="429"/>
      <c r="IJS54" s="429"/>
      <c r="IJT54" s="429"/>
      <c r="IJU54" s="429"/>
      <c r="IJV54" s="429"/>
      <c r="IJW54" s="429"/>
      <c r="IJX54" s="429"/>
      <c r="IJY54" s="429"/>
      <c r="IJZ54" s="429"/>
      <c r="IKA54" s="429"/>
      <c r="IKB54" s="429"/>
      <c r="IKC54" s="429"/>
      <c r="IKD54" s="429"/>
      <c r="IKE54" s="429"/>
      <c r="IKF54" s="429"/>
      <c r="IKG54" s="429"/>
      <c r="IKH54" s="429"/>
      <c r="IKI54" s="429"/>
      <c r="IKJ54" s="429"/>
      <c r="IKK54" s="429"/>
      <c r="IKL54" s="429"/>
      <c r="IKM54" s="429"/>
      <c r="IKN54" s="429"/>
      <c r="IKO54" s="429"/>
      <c r="IKP54" s="429"/>
      <c r="IKQ54" s="429"/>
      <c r="IKR54" s="429"/>
      <c r="IKS54" s="429"/>
      <c r="IKT54" s="429"/>
      <c r="IKU54" s="429"/>
      <c r="IKV54" s="429"/>
      <c r="IKW54" s="429"/>
      <c r="IKX54" s="429"/>
      <c r="IKY54" s="429"/>
      <c r="IKZ54" s="429"/>
      <c r="ILA54" s="429"/>
      <c r="ILB54" s="429"/>
      <c r="ILC54" s="429"/>
      <c r="ILD54" s="429"/>
      <c r="ILE54" s="429"/>
      <c r="ILF54" s="429"/>
      <c r="ILG54" s="429"/>
      <c r="ILH54" s="429"/>
      <c r="ILI54" s="429"/>
      <c r="ILJ54" s="429"/>
      <c r="ILK54" s="429"/>
      <c r="ILL54" s="429"/>
      <c r="ILM54" s="429"/>
      <c r="ILN54" s="429"/>
      <c r="ILO54" s="429"/>
      <c r="ILP54" s="429"/>
      <c r="ILQ54" s="429"/>
      <c r="ILR54" s="429"/>
      <c r="ILS54" s="429"/>
      <c r="ILT54" s="429"/>
      <c r="ILU54" s="429"/>
      <c r="ILV54" s="429"/>
      <c r="ILW54" s="429"/>
      <c r="ILX54" s="429"/>
      <c r="ILY54" s="429"/>
      <c r="ILZ54" s="429"/>
      <c r="IMA54" s="429"/>
      <c r="IMB54" s="429"/>
      <c r="IMC54" s="429"/>
      <c r="IMD54" s="429"/>
      <c r="IME54" s="429"/>
      <c r="IMF54" s="429"/>
      <c r="IMG54" s="429"/>
      <c r="IMH54" s="429"/>
      <c r="IMI54" s="429"/>
      <c r="IMJ54" s="429"/>
      <c r="IMK54" s="429"/>
      <c r="IML54" s="429"/>
      <c r="IMM54" s="429"/>
      <c r="IMN54" s="429"/>
      <c r="IMO54" s="429"/>
      <c r="IMP54" s="429"/>
      <c r="IMQ54" s="429"/>
      <c r="IMR54" s="429"/>
      <c r="IMS54" s="429"/>
      <c r="IMT54" s="429"/>
      <c r="IMU54" s="429"/>
      <c r="IMV54" s="429"/>
      <c r="IMW54" s="429"/>
      <c r="IMX54" s="429"/>
      <c r="IMY54" s="429"/>
      <c r="IMZ54" s="429"/>
      <c r="INA54" s="429"/>
      <c r="INB54" s="429"/>
      <c r="INC54" s="429"/>
      <c r="IND54" s="429"/>
      <c r="INE54" s="429"/>
      <c r="INF54" s="429"/>
      <c r="ING54" s="429"/>
      <c r="INH54" s="429"/>
      <c r="INI54" s="429"/>
      <c r="INJ54" s="429"/>
      <c r="INK54" s="429"/>
      <c r="INL54" s="429"/>
      <c r="INM54" s="429"/>
      <c r="INN54" s="429"/>
      <c r="INO54" s="429"/>
      <c r="INP54" s="429"/>
      <c r="INQ54" s="429"/>
      <c r="INR54" s="429"/>
      <c r="INS54" s="429"/>
      <c r="INT54" s="429"/>
      <c r="INU54" s="429"/>
      <c r="INV54" s="429"/>
      <c r="INW54" s="429"/>
      <c r="INX54" s="429"/>
      <c r="INY54" s="429"/>
      <c r="INZ54" s="429"/>
      <c r="IOA54" s="429"/>
      <c r="IOB54" s="429"/>
      <c r="IOC54" s="429"/>
      <c r="IOD54" s="429"/>
      <c r="IOE54" s="429"/>
      <c r="IOF54" s="429"/>
      <c r="IOG54" s="429"/>
      <c r="IOH54" s="429"/>
      <c r="IOI54" s="429"/>
      <c r="IOJ54" s="429"/>
      <c r="IOK54" s="429"/>
      <c r="IOL54" s="429"/>
      <c r="IOM54" s="429"/>
      <c r="ION54" s="429"/>
      <c r="IOO54" s="429"/>
      <c r="IOP54" s="429"/>
      <c r="IOQ54" s="429"/>
      <c r="IOR54" s="429"/>
      <c r="IOS54" s="429"/>
      <c r="IOT54" s="429"/>
      <c r="IOU54" s="429"/>
      <c r="IOV54" s="429"/>
      <c r="IOW54" s="429"/>
      <c r="IOX54" s="429"/>
      <c r="IOY54" s="429"/>
      <c r="IOZ54" s="429"/>
      <c r="IPA54" s="429"/>
      <c r="IPB54" s="429"/>
      <c r="IPC54" s="429"/>
      <c r="IPD54" s="429"/>
      <c r="IPE54" s="429"/>
      <c r="IPF54" s="429"/>
      <c r="IPG54" s="429"/>
      <c r="IPH54" s="429"/>
      <c r="IPI54" s="429"/>
      <c r="IPJ54" s="429"/>
      <c r="IPK54" s="429"/>
      <c r="IPL54" s="429"/>
      <c r="IPM54" s="429"/>
      <c r="IPN54" s="429"/>
      <c r="IPO54" s="429"/>
      <c r="IPP54" s="429"/>
      <c r="IPQ54" s="429"/>
      <c r="IPR54" s="429"/>
      <c r="IPS54" s="429"/>
      <c r="IPT54" s="429"/>
      <c r="IPU54" s="429"/>
      <c r="IPV54" s="429"/>
      <c r="IPW54" s="429"/>
      <c r="IPX54" s="429"/>
      <c r="IPY54" s="429"/>
      <c r="IPZ54" s="429"/>
      <c r="IQA54" s="429"/>
      <c r="IQB54" s="429"/>
      <c r="IQC54" s="429"/>
      <c r="IQD54" s="429"/>
      <c r="IQE54" s="429"/>
      <c r="IQF54" s="429"/>
      <c r="IQG54" s="429"/>
      <c r="IQH54" s="429"/>
      <c r="IQI54" s="429"/>
      <c r="IQJ54" s="429"/>
      <c r="IQK54" s="429"/>
      <c r="IQL54" s="429"/>
      <c r="IQM54" s="429"/>
      <c r="IQN54" s="429"/>
      <c r="IQO54" s="429"/>
      <c r="IQP54" s="429"/>
      <c r="IQQ54" s="429"/>
      <c r="IQR54" s="429"/>
      <c r="IQS54" s="429"/>
      <c r="IQT54" s="429"/>
      <c r="IQU54" s="429"/>
      <c r="IQV54" s="429"/>
      <c r="IQW54" s="429"/>
      <c r="IQX54" s="429"/>
      <c r="IQY54" s="429"/>
      <c r="IQZ54" s="429"/>
      <c r="IRA54" s="429"/>
      <c r="IRB54" s="429"/>
      <c r="IRC54" s="429"/>
      <c r="IRD54" s="429"/>
      <c r="IRE54" s="429"/>
      <c r="IRF54" s="429"/>
      <c r="IRG54" s="429"/>
      <c r="IRH54" s="429"/>
      <c r="IRI54" s="429"/>
      <c r="IRJ54" s="429"/>
      <c r="IRK54" s="429"/>
      <c r="IRL54" s="429"/>
      <c r="IRM54" s="429"/>
      <c r="IRN54" s="429"/>
      <c r="IRO54" s="429"/>
      <c r="IRP54" s="429"/>
      <c r="IRQ54" s="429"/>
      <c r="IRR54" s="429"/>
      <c r="IRS54" s="429"/>
      <c r="IRT54" s="429"/>
      <c r="IRU54" s="429"/>
      <c r="IRV54" s="429"/>
      <c r="IRW54" s="429"/>
      <c r="IRX54" s="429"/>
      <c r="IRY54" s="429"/>
      <c r="IRZ54" s="429"/>
      <c r="ISA54" s="429"/>
      <c r="ISB54" s="429"/>
      <c r="ISC54" s="429"/>
      <c r="ISD54" s="429"/>
      <c r="ISE54" s="429"/>
      <c r="ISF54" s="429"/>
      <c r="ISG54" s="429"/>
      <c r="ISH54" s="429"/>
      <c r="ISI54" s="429"/>
      <c r="ISJ54" s="429"/>
      <c r="ISK54" s="429"/>
      <c r="ISL54" s="429"/>
      <c r="ISM54" s="429"/>
      <c r="ISN54" s="429"/>
      <c r="ISO54" s="429"/>
      <c r="ISP54" s="429"/>
      <c r="ISQ54" s="429"/>
      <c r="ISR54" s="429"/>
      <c r="ISS54" s="429"/>
      <c r="IST54" s="429"/>
      <c r="ISU54" s="429"/>
      <c r="ISV54" s="429"/>
      <c r="ISW54" s="429"/>
      <c r="ISX54" s="429"/>
      <c r="ISY54" s="429"/>
      <c r="ISZ54" s="429"/>
      <c r="ITA54" s="429"/>
      <c r="ITB54" s="429"/>
      <c r="ITC54" s="429"/>
      <c r="ITD54" s="429"/>
      <c r="ITE54" s="429"/>
      <c r="ITF54" s="429"/>
      <c r="ITG54" s="429"/>
      <c r="ITH54" s="429"/>
      <c r="ITI54" s="429"/>
      <c r="ITJ54" s="429"/>
      <c r="ITK54" s="429"/>
      <c r="ITL54" s="429"/>
      <c r="ITM54" s="429"/>
      <c r="ITN54" s="429"/>
      <c r="ITO54" s="429"/>
      <c r="ITP54" s="429"/>
      <c r="ITQ54" s="429"/>
      <c r="ITR54" s="429"/>
      <c r="ITS54" s="429"/>
      <c r="ITT54" s="429"/>
      <c r="ITU54" s="429"/>
      <c r="ITV54" s="429"/>
      <c r="ITW54" s="429"/>
      <c r="ITX54" s="429"/>
      <c r="ITY54" s="429"/>
      <c r="ITZ54" s="429"/>
      <c r="IUA54" s="429"/>
      <c r="IUB54" s="429"/>
      <c r="IUC54" s="429"/>
      <c r="IUD54" s="429"/>
      <c r="IUE54" s="429"/>
      <c r="IUF54" s="429"/>
      <c r="IUG54" s="429"/>
      <c r="IUH54" s="429"/>
      <c r="IUI54" s="429"/>
      <c r="IUJ54" s="429"/>
      <c r="IUK54" s="429"/>
      <c r="IUL54" s="429"/>
      <c r="IUM54" s="429"/>
      <c r="IUN54" s="429"/>
      <c r="IUO54" s="429"/>
      <c r="IUP54" s="429"/>
      <c r="IUQ54" s="429"/>
      <c r="IUR54" s="429"/>
      <c r="IUS54" s="429"/>
      <c r="IUT54" s="429"/>
      <c r="IUU54" s="429"/>
      <c r="IUV54" s="429"/>
      <c r="IUW54" s="429"/>
      <c r="IUX54" s="429"/>
      <c r="IUY54" s="429"/>
      <c r="IUZ54" s="429"/>
      <c r="IVA54" s="429"/>
      <c r="IVB54" s="429"/>
      <c r="IVC54" s="429"/>
      <c r="IVD54" s="429"/>
      <c r="IVE54" s="429"/>
      <c r="IVF54" s="429"/>
      <c r="IVG54" s="429"/>
      <c r="IVH54" s="429"/>
      <c r="IVI54" s="429"/>
      <c r="IVJ54" s="429"/>
      <c r="IVK54" s="429"/>
      <c r="IVL54" s="429"/>
      <c r="IVM54" s="429"/>
      <c r="IVN54" s="429"/>
      <c r="IVO54" s="429"/>
      <c r="IVP54" s="429"/>
      <c r="IVQ54" s="429"/>
      <c r="IVR54" s="429"/>
      <c r="IVS54" s="429"/>
      <c r="IVT54" s="429"/>
      <c r="IVU54" s="429"/>
      <c r="IVV54" s="429"/>
      <c r="IVW54" s="429"/>
      <c r="IVX54" s="429"/>
      <c r="IVY54" s="429"/>
      <c r="IVZ54" s="429"/>
      <c r="IWA54" s="429"/>
      <c r="IWB54" s="429"/>
      <c r="IWC54" s="429"/>
      <c r="IWD54" s="429"/>
      <c r="IWE54" s="429"/>
      <c r="IWF54" s="429"/>
      <c r="IWG54" s="429"/>
      <c r="IWH54" s="429"/>
      <c r="IWI54" s="429"/>
      <c r="IWJ54" s="429"/>
      <c r="IWK54" s="429"/>
      <c r="IWL54" s="429"/>
      <c r="IWM54" s="429"/>
      <c r="IWN54" s="429"/>
      <c r="IWO54" s="429"/>
      <c r="IWP54" s="429"/>
      <c r="IWQ54" s="429"/>
      <c r="IWR54" s="429"/>
      <c r="IWS54" s="429"/>
      <c r="IWT54" s="429"/>
      <c r="IWU54" s="429"/>
      <c r="IWV54" s="429"/>
      <c r="IWW54" s="429"/>
      <c r="IWX54" s="429"/>
      <c r="IWY54" s="429"/>
      <c r="IWZ54" s="429"/>
      <c r="IXA54" s="429"/>
      <c r="IXB54" s="429"/>
      <c r="IXC54" s="429"/>
      <c r="IXD54" s="429"/>
      <c r="IXE54" s="429"/>
      <c r="IXF54" s="429"/>
      <c r="IXG54" s="429"/>
      <c r="IXH54" s="429"/>
      <c r="IXI54" s="429"/>
      <c r="IXJ54" s="429"/>
      <c r="IXK54" s="429"/>
      <c r="IXL54" s="429"/>
      <c r="IXM54" s="429"/>
      <c r="IXN54" s="429"/>
      <c r="IXO54" s="429"/>
      <c r="IXP54" s="429"/>
      <c r="IXQ54" s="429"/>
      <c r="IXR54" s="429"/>
      <c r="IXS54" s="429"/>
      <c r="IXT54" s="429"/>
      <c r="IXU54" s="429"/>
      <c r="IXV54" s="429"/>
      <c r="IXW54" s="429"/>
      <c r="IXX54" s="429"/>
      <c r="IXY54" s="429"/>
      <c r="IXZ54" s="429"/>
      <c r="IYA54" s="429"/>
      <c r="IYB54" s="429"/>
      <c r="IYC54" s="429"/>
      <c r="IYD54" s="429"/>
      <c r="IYE54" s="429"/>
      <c r="IYF54" s="429"/>
      <c r="IYG54" s="429"/>
      <c r="IYH54" s="429"/>
      <c r="IYI54" s="429"/>
      <c r="IYJ54" s="429"/>
      <c r="IYK54" s="429"/>
      <c r="IYL54" s="429"/>
      <c r="IYM54" s="429"/>
      <c r="IYN54" s="429"/>
      <c r="IYO54" s="429"/>
      <c r="IYP54" s="429"/>
      <c r="IYQ54" s="429"/>
      <c r="IYR54" s="429"/>
      <c r="IYS54" s="429"/>
      <c r="IYT54" s="429"/>
      <c r="IYU54" s="429"/>
      <c r="IYV54" s="429"/>
      <c r="IYW54" s="429"/>
      <c r="IYX54" s="429"/>
      <c r="IYY54" s="429"/>
      <c r="IYZ54" s="429"/>
      <c r="IZA54" s="429"/>
      <c r="IZB54" s="429"/>
      <c r="IZC54" s="429"/>
      <c r="IZD54" s="429"/>
      <c r="IZE54" s="429"/>
      <c r="IZF54" s="429"/>
      <c r="IZG54" s="429"/>
      <c r="IZH54" s="429"/>
      <c r="IZI54" s="429"/>
      <c r="IZJ54" s="429"/>
      <c r="IZK54" s="429"/>
      <c r="IZL54" s="429"/>
      <c r="IZM54" s="429"/>
      <c r="IZN54" s="429"/>
      <c r="IZO54" s="429"/>
      <c r="IZP54" s="429"/>
      <c r="IZQ54" s="429"/>
      <c r="IZR54" s="429"/>
      <c r="IZS54" s="429"/>
      <c r="IZT54" s="429"/>
      <c r="IZU54" s="429"/>
      <c r="IZV54" s="429"/>
      <c r="IZW54" s="429"/>
      <c r="IZX54" s="429"/>
      <c r="IZY54" s="429"/>
      <c r="IZZ54" s="429"/>
      <c r="JAA54" s="429"/>
      <c r="JAB54" s="429"/>
      <c r="JAC54" s="429"/>
      <c r="JAD54" s="429"/>
      <c r="JAE54" s="429"/>
      <c r="JAF54" s="429"/>
      <c r="JAG54" s="429"/>
      <c r="JAH54" s="429"/>
      <c r="JAI54" s="429"/>
      <c r="JAJ54" s="429"/>
      <c r="JAK54" s="429"/>
      <c r="JAL54" s="429"/>
      <c r="JAM54" s="429"/>
      <c r="JAN54" s="429"/>
      <c r="JAO54" s="429"/>
      <c r="JAP54" s="429"/>
      <c r="JAQ54" s="429"/>
      <c r="JAR54" s="429"/>
      <c r="JAS54" s="429"/>
      <c r="JAT54" s="429"/>
      <c r="JAU54" s="429"/>
      <c r="JAV54" s="429"/>
      <c r="JAW54" s="429"/>
      <c r="JAX54" s="429"/>
      <c r="JAY54" s="429"/>
      <c r="JAZ54" s="429"/>
      <c r="JBA54" s="429"/>
      <c r="JBB54" s="429"/>
      <c r="JBC54" s="429"/>
      <c r="JBD54" s="429"/>
      <c r="JBE54" s="429"/>
      <c r="JBF54" s="429"/>
      <c r="JBG54" s="429"/>
      <c r="JBH54" s="429"/>
      <c r="JBI54" s="429"/>
      <c r="JBJ54" s="429"/>
      <c r="JBK54" s="429"/>
      <c r="JBL54" s="429"/>
      <c r="JBM54" s="429"/>
      <c r="JBN54" s="429"/>
      <c r="JBO54" s="429"/>
      <c r="JBP54" s="429"/>
      <c r="JBQ54" s="429"/>
      <c r="JBR54" s="429"/>
      <c r="JBS54" s="429"/>
      <c r="JBT54" s="429"/>
      <c r="JBU54" s="429"/>
      <c r="JBV54" s="429"/>
      <c r="JBW54" s="429"/>
      <c r="JBX54" s="429"/>
      <c r="JBY54" s="429"/>
      <c r="JBZ54" s="429"/>
      <c r="JCA54" s="429"/>
      <c r="JCB54" s="429"/>
      <c r="JCC54" s="429"/>
      <c r="JCD54" s="429"/>
      <c r="JCE54" s="429"/>
      <c r="JCF54" s="429"/>
      <c r="JCG54" s="429"/>
      <c r="JCH54" s="429"/>
      <c r="JCI54" s="429"/>
      <c r="JCJ54" s="429"/>
      <c r="JCK54" s="429"/>
      <c r="JCL54" s="429"/>
      <c r="JCM54" s="429"/>
      <c r="JCN54" s="429"/>
      <c r="JCO54" s="429"/>
      <c r="JCP54" s="429"/>
      <c r="JCQ54" s="429"/>
      <c r="JCR54" s="429"/>
      <c r="JCS54" s="429"/>
      <c r="JCT54" s="429"/>
      <c r="JCU54" s="429"/>
      <c r="JCV54" s="429"/>
      <c r="JCW54" s="429"/>
      <c r="JCX54" s="429"/>
      <c r="JCY54" s="429"/>
      <c r="JCZ54" s="429"/>
      <c r="JDA54" s="429"/>
      <c r="JDB54" s="429"/>
      <c r="JDC54" s="429"/>
      <c r="JDD54" s="429"/>
      <c r="JDE54" s="429"/>
      <c r="JDF54" s="429"/>
      <c r="JDG54" s="429"/>
      <c r="JDH54" s="429"/>
      <c r="JDI54" s="429"/>
      <c r="JDJ54" s="429"/>
      <c r="JDK54" s="429"/>
      <c r="JDL54" s="429"/>
      <c r="JDM54" s="429"/>
      <c r="JDN54" s="429"/>
      <c r="JDO54" s="429"/>
      <c r="JDP54" s="429"/>
      <c r="JDQ54" s="429"/>
      <c r="JDR54" s="429"/>
      <c r="JDS54" s="429"/>
      <c r="JDT54" s="429"/>
      <c r="JDU54" s="429"/>
      <c r="JDV54" s="429"/>
      <c r="JDW54" s="429"/>
      <c r="JDX54" s="429"/>
      <c r="JDY54" s="429"/>
      <c r="JDZ54" s="429"/>
      <c r="JEA54" s="429"/>
      <c r="JEB54" s="429"/>
      <c r="JEC54" s="429"/>
      <c r="JED54" s="429"/>
      <c r="JEE54" s="429"/>
      <c r="JEF54" s="429"/>
      <c r="JEG54" s="429"/>
      <c r="JEH54" s="429"/>
      <c r="JEI54" s="429"/>
      <c r="JEJ54" s="429"/>
      <c r="JEK54" s="429"/>
      <c r="JEL54" s="429"/>
      <c r="JEM54" s="429"/>
      <c r="JEN54" s="429"/>
      <c r="JEO54" s="429"/>
      <c r="JEP54" s="429"/>
      <c r="JEQ54" s="429"/>
      <c r="JER54" s="429"/>
      <c r="JES54" s="429"/>
      <c r="JET54" s="429"/>
      <c r="JEU54" s="429"/>
      <c r="JEV54" s="429"/>
      <c r="JEW54" s="429"/>
      <c r="JEX54" s="429"/>
      <c r="JEY54" s="429"/>
      <c r="JEZ54" s="429"/>
      <c r="JFA54" s="429"/>
      <c r="JFB54" s="429"/>
      <c r="JFC54" s="429"/>
      <c r="JFD54" s="429"/>
      <c r="JFE54" s="429"/>
      <c r="JFF54" s="429"/>
      <c r="JFG54" s="429"/>
      <c r="JFH54" s="429"/>
      <c r="JFI54" s="429"/>
      <c r="JFJ54" s="429"/>
      <c r="JFK54" s="429"/>
      <c r="JFL54" s="429"/>
      <c r="JFM54" s="429"/>
      <c r="JFN54" s="429"/>
      <c r="JFO54" s="429"/>
      <c r="JFP54" s="429"/>
      <c r="JFQ54" s="429"/>
      <c r="JFR54" s="429"/>
      <c r="JFS54" s="429"/>
      <c r="JFT54" s="429"/>
      <c r="JFU54" s="429"/>
      <c r="JFV54" s="429"/>
      <c r="JFW54" s="429"/>
      <c r="JFX54" s="429"/>
      <c r="JFY54" s="429"/>
      <c r="JFZ54" s="429"/>
      <c r="JGA54" s="429"/>
      <c r="JGB54" s="429"/>
      <c r="JGC54" s="429"/>
      <c r="JGD54" s="429"/>
      <c r="JGE54" s="429"/>
      <c r="JGF54" s="429"/>
      <c r="JGG54" s="429"/>
      <c r="JGH54" s="429"/>
      <c r="JGI54" s="429"/>
      <c r="JGJ54" s="429"/>
      <c r="JGK54" s="429"/>
      <c r="JGL54" s="429"/>
      <c r="JGM54" s="429"/>
      <c r="JGN54" s="429"/>
      <c r="JGO54" s="429"/>
      <c r="JGP54" s="429"/>
      <c r="JGQ54" s="429"/>
      <c r="JGR54" s="429"/>
      <c r="JGS54" s="429"/>
      <c r="JGT54" s="429"/>
      <c r="JGU54" s="429"/>
      <c r="JGV54" s="429"/>
      <c r="JGW54" s="429"/>
      <c r="JGX54" s="429"/>
      <c r="JGY54" s="429"/>
      <c r="JGZ54" s="429"/>
      <c r="JHA54" s="429"/>
      <c r="JHB54" s="429"/>
      <c r="JHC54" s="429"/>
      <c r="JHD54" s="429"/>
      <c r="JHE54" s="429"/>
      <c r="JHF54" s="429"/>
      <c r="JHG54" s="429"/>
      <c r="JHH54" s="429"/>
      <c r="JHI54" s="429"/>
      <c r="JHJ54" s="429"/>
      <c r="JHK54" s="429"/>
      <c r="JHL54" s="429"/>
      <c r="JHM54" s="429"/>
      <c r="JHN54" s="429"/>
      <c r="JHO54" s="429"/>
      <c r="JHP54" s="429"/>
      <c r="JHQ54" s="429"/>
      <c r="JHR54" s="429"/>
      <c r="JHS54" s="429"/>
      <c r="JHT54" s="429"/>
      <c r="JHU54" s="429"/>
      <c r="JHV54" s="429"/>
      <c r="JHW54" s="429"/>
      <c r="JHX54" s="429"/>
      <c r="JHY54" s="429"/>
      <c r="JHZ54" s="429"/>
      <c r="JIA54" s="429"/>
      <c r="JIB54" s="429"/>
      <c r="JIC54" s="429"/>
      <c r="JID54" s="429"/>
      <c r="JIE54" s="429"/>
      <c r="JIF54" s="429"/>
      <c r="JIG54" s="429"/>
      <c r="JIH54" s="429"/>
      <c r="JII54" s="429"/>
      <c r="JIJ54" s="429"/>
      <c r="JIK54" s="429"/>
      <c r="JIL54" s="429"/>
      <c r="JIM54" s="429"/>
      <c r="JIN54" s="429"/>
      <c r="JIO54" s="429"/>
      <c r="JIP54" s="429"/>
      <c r="JIQ54" s="429"/>
      <c r="JIR54" s="429"/>
      <c r="JIS54" s="429"/>
      <c r="JIT54" s="429"/>
      <c r="JIU54" s="429"/>
      <c r="JIV54" s="429"/>
      <c r="JIW54" s="429"/>
      <c r="JIX54" s="429"/>
      <c r="JIY54" s="429"/>
      <c r="JIZ54" s="429"/>
      <c r="JJA54" s="429"/>
      <c r="JJB54" s="429"/>
      <c r="JJC54" s="429"/>
      <c r="JJD54" s="429"/>
      <c r="JJE54" s="429"/>
      <c r="JJF54" s="429"/>
      <c r="JJG54" s="429"/>
      <c r="JJH54" s="429"/>
      <c r="JJI54" s="429"/>
      <c r="JJJ54" s="429"/>
      <c r="JJK54" s="429"/>
      <c r="JJL54" s="429"/>
      <c r="JJM54" s="429"/>
      <c r="JJN54" s="429"/>
      <c r="JJO54" s="429"/>
      <c r="JJP54" s="429"/>
      <c r="JJQ54" s="429"/>
      <c r="JJR54" s="429"/>
      <c r="JJS54" s="429"/>
      <c r="JJT54" s="429"/>
      <c r="JJU54" s="429"/>
      <c r="JJV54" s="429"/>
      <c r="JJW54" s="429"/>
      <c r="JJX54" s="429"/>
      <c r="JJY54" s="429"/>
      <c r="JJZ54" s="429"/>
      <c r="JKA54" s="429"/>
      <c r="JKB54" s="429"/>
      <c r="JKC54" s="429"/>
      <c r="JKD54" s="429"/>
      <c r="JKE54" s="429"/>
      <c r="JKF54" s="429"/>
      <c r="JKG54" s="429"/>
      <c r="JKH54" s="429"/>
      <c r="JKI54" s="429"/>
      <c r="JKJ54" s="429"/>
      <c r="JKK54" s="429"/>
      <c r="JKL54" s="429"/>
      <c r="JKM54" s="429"/>
      <c r="JKN54" s="429"/>
      <c r="JKO54" s="429"/>
      <c r="JKP54" s="429"/>
      <c r="JKQ54" s="429"/>
      <c r="JKR54" s="429"/>
      <c r="JKS54" s="429"/>
      <c r="JKT54" s="429"/>
      <c r="JKU54" s="429"/>
      <c r="JKV54" s="429"/>
      <c r="JKW54" s="429"/>
      <c r="JKX54" s="429"/>
      <c r="JKY54" s="429"/>
      <c r="JKZ54" s="429"/>
      <c r="JLA54" s="429"/>
      <c r="JLB54" s="429"/>
      <c r="JLC54" s="429"/>
      <c r="JLD54" s="429"/>
      <c r="JLE54" s="429"/>
      <c r="JLF54" s="429"/>
      <c r="JLG54" s="429"/>
      <c r="JLH54" s="429"/>
      <c r="JLI54" s="429"/>
      <c r="JLJ54" s="429"/>
      <c r="JLK54" s="429"/>
      <c r="JLL54" s="429"/>
      <c r="JLM54" s="429"/>
      <c r="JLN54" s="429"/>
      <c r="JLO54" s="429"/>
      <c r="JLP54" s="429"/>
      <c r="JLQ54" s="429"/>
      <c r="JLR54" s="429"/>
      <c r="JLS54" s="429"/>
      <c r="JLT54" s="429"/>
      <c r="JLU54" s="429"/>
      <c r="JLV54" s="429"/>
      <c r="JLW54" s="429"/>
      <c r="JLX54" s="429"/>
      <c r="JLY54" s="429"/>
      <c r="JLZ54" s="429"/>
      <c r="JMA54" s="429"/>
      <c r="JMB54" s="429"/>
      <c r="JMC54" s="429"/>
      <c r="JMD54" s="429"/>
      <c r="JME54" s="429"/>
      <c r="JMF54" s="429"/>
      <c r="JMG54" s="429"/>
      <c r="JMH54" s="429"/>
      <c r="JMI54" s="429"/>
      <c r="JMJ54" s="429"/>
      <c r="JMK54" s="429"/>
      <c r="JML54" s="429"/>
      <c r="JMM54" s="429"/>
      <c r="JMN54" s="429"/>
      <c r="JMO54" s="429"/>
      <c r="JMP54" s="429"/>
      <c r="JMQ54" s="429"/>
      <c r="JMR54" s="429"/>
      <c r="JMS54" s="429"/>
      <c r="JMT54" s="429"/>
      <c r="JMU54" s="429"/>
      <c r="JMV54" s="429"/>
      <c r="JMW54" s="429"/>
      <c r="JMX54" s="429"/>
      <c r="JMY54" s="429"/>
      <c r="JMZ54" s="429"/>
      <c r="JNA54" s="429"/>
      <c r="JNB54" s="429"/>
      <c r="JNC54" s="429"/>
      <c r="JND54" s="429"/>
      <c r="JNE54" s="429"/>
      <c r="JNF54" s="429"/>
      <c r="JNG54" s="429"/>
      <c r="JNH54" s="429"/>
      <c r="JNI54" s="429"/>
      <c r="JNJ54" s="429"/>
      <c r="JNK54" s="429"/>
      <c r="JNL54" s="429"/>
      <c r="JNM54" s="429"/>
      <c r="JNN54" s="429"/>
      <c r="JNO54" s="429"/>
      <c r="JNP54" s="429"/>
      <c r="JNQ54" s="429"/>
      <c r="JNR54" s="429"/>
      <c r="JNS54" s="429"/>
      <c r="JNT54" s="429"/>
      <c r="JNU54" s="429"/>
      <c r="JNV54" s="429"/>
      <c r="JNW54" s="429"/>
      <c r="JNX54" s="429"/>
      <c r="JNY54" s="429"/>
      <c r="JNZ54" s="429"/>
      <c r="JOA54" s="429"/>
      <c r="JOB54" s="429"/>
      <c r="JOC54" s="429"/>
      <c r="JOD54" s="429"/>
      <c r="JOE54" s="429"/>
      <c r="JOF54" s="429"/>
      <c r="JOG54" s="429"/>
      <c r="JOH54" s="429"/>
      <c r="JOI54" s="429"/>
      <c r="JOJ54" s="429"/>
      <c r="JOK54" s="429"/>
      <c r="JOL54" s="429"/>
      <c r="JOM54" s="429"/>
      <c r="JON54" s="429"/>
      <c r="JOO54" s="429"/>
      <c r="JOP54" s="429"/>
      <c r="JOQ54" s="429"/>
      <c r="JOR54" s="429"/>
      <c r="JOS54" s="429"/>
      <c r="JOT54" s="429"/>
      <c r="JOU54" s="429"/>
      <c r="JOV54" s="429"/>
      <c r="JOW54" s="429"/>
      <c r="JOX54" s="429"/>
      <c r="JOY54" s="429"/>
      <c r="JOZ54" s="429"/>
      <c r="JPA54" s="429"/>
      <c r="JPB54" s="429"/>
      <c r="JPC54" s="429"/>
      <c r="JPD54" s="429"/>
      <c r="JPE54" s="429"/>
      <c r="JPF54" s="429"/>
      <c r="JPG54" s="429"/>
      <c r="JPH54" s="429"/>
      <c r="JPI54" s="429"/>
      <c r="JPJ54" s="429"/>
      <c r="JPK54" s="429"/>
      <c r="JPL54" s="429"/>
      <c r="JPM54" s="429"/>
      <c r="JPN54" s="429"/>
      <c r="JPO54" s="429"/>
      <c r="JPP54" s="429"/>
      <c r="JPQ54" s="429"/>
      <c r="JPR54" s="429"/>
      <c r="JPS54" s="429"/>
      <c r="JPT54" s="429"/>
      <c r="JPU54" s="429"/>
      <c r="JPV54" s="429"/>
      <c r="JPW54" s="429"/>
      <c r="JPX54" s="429"/>
      <c r="JPY54" s="429"/>
      <c r="JPZ54" s="429"/>
      <c r="JQA54" s="429"/>
      <c r="JQB54" s="429"/>
      <c r="JQC54" s="429"/>
      <c r="JQD54" s="429"/>
      <c r="JQE54" s="429"/>
      <c r="JQF54" s="429"/>
      <c r="JQG54" s="429"/>
      <c r="JQH54" s="429"/>
      <c r="JQI54" s="429"/>
      <c r="JQJ54" s="429"/>
      <c r="JQK54" s="429"/>
      <c r="JQL54" s="429"/>
      <c r="JQM54" s="429"/>
      <c r="JQN54" s="429"/>
      <c r="JQO54" s="429"/>
      <c r="JQP54" s="429"/>
      <c r="JQQ54" s="429"/>
      <c r="JQR54" s="429"/>
      <c r="JQS54" s="429"/>
      <c r="JQT54" s="429"/>
      <c r="JQU54" s="429"/>
      <c r="JQV54" s="429"/>
      <c r="JQW54" s="429"/>
      <c r="JQX54" s="429"/>
      <c r="JQY54" s="429"/>
      <c r="JQZ54" s="429"/>
      <c r="JRA54" s="429"/>
      <c r="JRB54" s="429"/>
      <c r="JRC54" s="429"/>
      <c r="JRD54" s="429"/>
      <c r="JRE54" s="429"/>
      <c r="JRF54" s="429"/>
      <c r="JRG54" s="429"/>
      <c r="JRH54" s="429"/>
      <c r="JRI54" s="429"/>
      <c r="JRJ54" s="429"/>
      <c r="JRK54" s="429"/>
      <c r="JRL54" s="429"/>
      <c r="JRM54" s="429"/>
      <c r="JRN54" s="429"/>
      <c r="JRO54" s="429"/>
      <c r="JRP54" s="429"/>
      <c r="JRQ54" s="429"/>
      <c r="JRR54" s="429"/>
      <c r="JRS54" s="429"/>
      <c r="JRT54" s="429"/>
      <c r="JRU54" s="429"/>
      <c r="JRV54" s="429"/>
      <c r="JRW54" s="429"/>
      <c r="JRX54" s="429"/>
      <c r="JRY54" s="429"/>
      <c r="JRZ54" s="429"/>
      <c r="JSA54" s="429"/>
      <c r="JSB54" s="429"/>
      <c r="JSC54" s="429"/>
      <c r="JSD54" s="429"/>
      <c r="JSE54" s="429"/>
      <c r="JSF54" s="429"/>
      <c r="JSG54" s="429"/>
      <c r="JSH54" s="429"/>
      <c r="JSI54" s="429"/>
      <c r="JSJ54" s="429"/>
      <c r="JSK54" s="429"/>
      <c r="JSL54" s="429"/>
      <c r="JSM54" s="429"/>
      <c r="JSN54" s="429"/>
      <c r="JSO54" s="429"/>
      <c r="JSP54" s="429"/>
      <c r="JSQ54" s="429"/>
      <c r="JSR54" s="429"/>
      <c r="JSS54" s="429"/>
      <c r="JST54" s="429"/>
      <c r="JSU54" s="429"/>
      <c r="JSV54" s="429"/>
      <c r="JSW54" s="429"/>
      <c r="JSX54" s="429"/>
      <c r="JSY54" s="429"/>
      <c r="JSZ54" s="429"/>
      <c r="JTA54" s="429"/>
      <c r="JTB54" s="429"/>
      <c r="JTC54" s="429"/>
      <c r="JTD54" s="429"/>
      <c r="JTE54" s="429"/>
      <c r="JTF54" s="429"/>
      <c r="JTG54" s="429"/>
      <c r="JTH54" s="429"/>
      <c r="JTI54" s="429"/>
      <c r="JTJ54" s="429"/>
      <c r="JTK54" s="429"/>
      <c r="JTL54" s="429"/>
      <c r="JTM54" s="429"/>
      <c r="JTN54" s="429"/>
      <c r="JTO54" s="429"/>
      <c r="JTP54" s="429"/>
      <c r="JTQ54" s="429"/>
      <c r="JTR54" s="429"/>
      <c r="JTS54" s="429"/>
      <c r="JTT54" s="429"/>
      <c r="JTU54" s="429"/>
      <c r="JTV54" s="429"/>
      <c r="JTW54" s="429"/>
      <c r="JTX54" s="429"/>
      <c r="JTY54" s="429"/>
      <c r="JTZ54" s="429"/>
      <c r="JUA54" s="429"/>
      <c r="JUB54" s="429"/>
      <c r="JUC54" s="429"/>
      <c r="JUD54" s="429"/>
      <c r="JUE54" s="429"/>
      <c r="JUF54" s="429"/>
      <c r="JUG54" s="429"/>
      <c r="JUH54" s="429"/>
      <c r="JUI54" s="429"/>
      <c r="JUJ54" s="429"/>
      <c r="JUK54" s="429"/>
      <c r="JUL54" s="429"/>
      <c r="JUM54" s="429"/>
      <c r="JUN54" s="429"/>
      <c r="JUO54" s="429"/>
      <c r="JUP54" s="429"/>
      <c r="JUQ54" s="429"/>
      <c r="JUR54" s="429"/>
      <c r="JUS54" s="429"/>
      <c r="JUT54" s="429"/>
      <c r="JUU54" s="429"/>
      <c r="JUV54" s="429"/>
      <c r="JUW54" s="429"/>
      <c r="JUX54" s="429"/>
      <c r="JUY54" s="429"/>
      <c r="JUZ54" s="429"/>
      <c r="JVA54" s="429"/>
      <c r="JVB54" s="429"/>
      <c r="JVC54" s="429"/>
      <c r="JVD54" s="429"/>
      <c r="JVE54" s="429"/>
      <c r="JVF54" s="429"/>
      <c r="JVG54" s="429"/>
      <c r="JVH54" s="429"/>
      <c r="JVI54" s="429"/>
      <c r="JVJ54" s="429"/>
      <c r="JVK54" s="429"/>
      <c r="JVL54" s="429"/>
      <c r="JVM54" s="429"/>
      <c r="JVN54" s="429"/>
      <c r="JVO54" s="429"/>
      <c r="JVP54" s="429"/>
      <c r="JVQ54" s="429"/>
      <c r="JVR54" s="429"/>
      <c r="JVS54" s="429"/>
      <c r="JVT54" s="429"/>
      <c r="JVU54" s="429"/>
      <c r="JVV54" s="429"/>
      <c r="JVW54" s="429"/>
      <c r="JVX54" s="429"/>
      <c r="JVY54" s="429"/>
      <c r="JVZ54" s="429"/>
      <c r="JWA54" s="429"/>
      <c r="JWB54" s="429"/>
      <c r="JWC54" s="429"/>
      <c r="JWD54" s="429"/>
      <c r="JWE54" s="429"/>
      <c r="JWF54" s="429"/>
      <c r="JWG54" s="429"/>
      <c r="JWH54" s="429"/>
      <c r="JWI54" s="429"/>
      <c r="JWJ54" s="429"/>
      <c r="JWK54" s="429"/>
      <c r="JWL54" s="429"/>
      <c r="JWM54" s="429"/>
      <c r="JWN54" s="429"/>
      <c r="JWO54" s="429"/>
      <c r="JWP54" s="429"/>
      <c r="JWQ54" s="429"/>
      <c r="JWR54" s="429"/>
      <c r="JWS54" s="429"/>
      <c r="JWT54" s="429"/>
      <c r="JWU54" s="429"/>
      <c r="JWV54" s="429"/>
      <c r="JWW54" s="429"/>
      <c r="JWX54" s="429"/>
      <c r="JWY54" s="429"/>
      <c r="JWZ54" s="429"/>
      <c r="JXA54" s="429"/>
      <c r="JXB54" s="429"/>
      <c r="JXC54" s="429"/>
      <c r="JXD54" s="429"/>
      <c r="JXE54" s="429"/>
      <c r="JXF54" s="429"/>
      <c r="JXG54" s="429"/>
      <c r="JXH54" s="429"/>
      <c r="JXI54" s="429"/>
      <c r="JXJ54" s="429"/>
      <c r="JXK54" s="429"/>
      <c r="JXL54" s="429"/>
      <c r="JXM54" s="429"/>
      <c r="JXN54" s="429"/>
      <c r="JXO54" s="429"/>
      <c r="JXP54" s="429"/>
      <c r="JXQ54" s="429"/>
      <c r="JXR54" s="429"/>
      <c r="JXS54" s="429"/>
      <c r="JXT54" s="429"/>
      <c r="JXU54" s="429"/>
      <c r="JXV54" s="429"/>
      <c r="JXW54" s="429"/>
      <c r="JXX54" s="429"/>
      <c r="JXY54" s="429"/>
      <c r="JXZ54" s="429"/>
      <c r="JYA54" s="429"/>
      <c r="JYB54" s="429"/>
      <c r="JYC54" s="429"/>
      <c r="JYD54" s="429"/>
      <c r="JYE54" s="429"/>
      <c r="JYF54" s="429"/>
      <c r="JYG54" s="429"/>
      <c r="JYH54" s="429"/>
      <c r="JYI54" s="429"/>
      <c r="JYJ54" s="429"/>
      <c r="JYK54" s="429"/>
      <c r="JYL54" s="429"/>
      <c r="JYM54" s="429"/>
      <c r="JYN54" s="429"/>
      <c r="JYO54" s="429"/>
      <c r="JYP54" s="429"/>
      <c r="JYQ54" s="429"/>
      <c r="JYR54" s="429"/>
      <c r="JYS54" s="429"/>
      <c r="JYT54" s="429"/>
      <c r="JYU54" s="429"/>
      <c r="JYV54" s="429"/>
      <c r="JYW54" s="429"/>
      <c r="JYX54" s="429"/>
      <c r="JYY54" s="429"/>
      <c r="JYZ54" s="429"/>
      <c r="JZA54" s="429"/>
      <c r="JZB54" s="429"/>
      <c r="JZC54" s="429"/>
      <c r="JZD54" s="429"/>
      <c r="JZE54" s="429"/>
      <c r="JZF54" s="429"/>
      <c r="JZG54" s="429"/>
      <c r="JZH54" s="429"/>
      <c r="JZI54" s="429"/>
      <c r="JZJ54" s="429"/>
      <c r="JZK54" s="429"/>
      <c r="JZL54" s="429"/>
      <c r="JZM54" s="429"/>
      <c r="JZN54" s="429"/>
      <c r="JZO54" s="429"/>
      <c r="JZP54" s="429"/>
      <c r="JZQ54" s="429"/>
      <c r="JZR54" s="429"/>
      <c r="JZS54" s="429"/>
      <c r="JZT54" s="429"/>
      <c r="JZU54" s="429"/>
      <c r="JZV54" s="429"/>
      <c r="JZW54" s="429"/>
      <c r="JZX54" s="429"/>
      <c r="JZY54" s="429"/>
      <c r="JZZ54" s="429"/>
      <c r="KAA54" s="429"/>
      <c r="KAB54" s="429"/>
      <c r="KAC54" s="429"/>
      <c r="KAD54" s="429"/>
      <c r="KAE54" s="429"/>
      <c r="KAF54" s="429"/>
      <c r="KAG54" s="429"/>
      <c r="KAH54" s="429"/>
      <c r="KAI54" s="429"/>
      <c r="KAJ54" s="429"/>
      <c r="KAK54" s="429"/>
      <c r="KAL54" s="429"/>
      <c r="KAM54" s="429"/>
      <c r="KAN54" s="429"/>
      <c r="KAO54" s="429"/>
      <c r="KAP54" s="429"/>
      <c r="KAQ54" s="429"/>
      <c r="KAR54" s="429"/>
      <c r="KAS54" s="429"/>
      <c r="KAT54" s="429"/>
      <c r="KAU54" s="429"/>
      <c r="KAV54" s="429"/>
      <c r="KAW54" s="429"/>
      <c r="KAX54" s="429"/>
      <c r="KAY54" s="429"/>
      <c r="KAZ54" s="429"/>
      <c r="KBA54" s="429"/>
      <c r="KBB54" s="429"/>
      <c r="KBC54" s="429"/>
      <c r="KBD54" s="429"/>
      <c r="KBE54" s="429"/>
      <c r="KBF54" s="429"/>
      <c r="KBG54" s="429"/>
      <c r="KBH54" s="429"/>
      <c r="KBI54" s="429"/>
      <c r="KBJ54" s="429"/>
      <c r="KBK54" s="429"/>
      <c r="KBL54" s="429"/>
      <c r="KBM54" s="429"/>
      <c r="KBN54" s="429"/>
      <c r="KBO54" s="429"/>
      <c r="KBP54" s="429"/>
      <c r="KBQ54" s="429"/>
      <c r="KBR54" s="429"/>
      <c r="KBS54" s="429"/>
      <c r="KBT54" s="429"/>
      <c r="KBU54" s="429"/>
      <c r="KBV54" s="429"/>
      <c r="KBW54" s="429"/>
      <c r="KBX54" s="429"/>
      <c r="KBY54" s="429"/>
      <c r="KBZ54" s="429"/>
      <c r="KCA54" s="429"/>
      <c r="KCB54" s="429"/>
      <c r="KCC54" s="429"/>
      <c r="KCD54" s="429"/>
      <c r="KCE54" s="429"/>
      <c r="KCF54" s="429"/>
      <c r="KCG54" s="429"/>
      <c r="KCH54" s="429"/>
      <c r="KCI54" s="429"/>
      <c r="KCJ54" s="429"/>
      <c r="KCK54" s="429"/>
      <c r="KCL54" s="429"/>
      <c r="KCM54" s="429"/>
      <c r="KCN54" s="429"/>
      <c r="KCO54" s="429"/>
      <c r="KCP54" s="429"/>
      <c r="KCQ54" s="429"/>
      <c r="KCR54" s="429"/>
      <c r="KCS54" s="429"/>
      <c r="KCT54" s="429"/>
      <c r="KCU54" s="429"/>
      <c r="KCV54" s="429"/>
      <c r="KCW54" s="429"/>
      <c r="KCX54" s="429"/>
      <c r="KCY54" s="429"/>
      <c r="KCZ54" s="429"/>
      <c r="KDA54" s="429"/>
      <c r="KDB54" s="429"/>
      <c r="KDC54" s="429"/>
      <c r="KDD54" s="429"/>
      <c r="KDE54" s="429"/>
      <c r="KDF54" s="429"/>
      <c r="KDG54" s="429"/>
      <c r="KDH54" s="429"/>
      <c r="KDI54" s="429"/>
      <c r="KDJ54" s="429"/>
      <c r="KDK54" s="429"/>
      <c r="KDL54" s="429"/>
      <c r="KDM54" s="429"/>
      <c r="KDN54" s="429"/>
      <c r="KDO54" s="429"/>
      <c r="KDP54" s="429"/>
      <c r="KDQ54" s="429"/>
      <c r="KDR54" s="429"/>
      <c r="KDS54" s="429"/>
      <c r="KDT54" s="429"/>
      <c r="KDU54" s="429"/>
      <c r="KDV54" s="429"/>
      <c r="KDW54" s="429"/>
      <c r="KDX54" s="429"/>
      <c r="KDY54" s="429"/>
      <c r="KDZ54" s="429"/>
      <c r="KEA54" s="429"/>
      <c r="KEB54" s="429"/>
      <c r="KEC54" s="429"/>
      <c r="KED54" s="429"/>
      <c r="KEE54" s="429"/>
      <c r="KEF54" s="429"/>
      <c r="KEG54" s="429"/>
      <c r="KEH54" s="429"/>
      <c r="KEI54" s="429"/>
      <c r="KEJ54" s="429"/>
      <c r="KEK54" s="429"/>
      <c r="KEL54" s="429"/>
      <c r="KEM54" s="429"/>
      <c r="KEN54" s="429"/>
      <c r="KEO54" s="429"/>
      <c r="KEP54" s="429"/>
      <c r="KEQ54" s="429"/>
      <c r="KER54" s="429"/>
      <c r="KES54" s="429"/>
      <c r="KET54" s="429"/>
      <c r="KEU54" s="429"/>
      <c r="KEV54" s="429"/>
      <c r="KEW54" s="429"/>
      <c r="KEX54" s="429"/>
      <c r="KEY54" s="429"/>
      <c r="KEZ54" s="429"/>
      <c r="KFA54" s="429"/>
      <c r="KFB54" s="429"/>
      <c r="KFC54" s="429"/>
      <c r="KFD54" s="429"/>
      <c r="KFE54" s="429"/>
      <c r="KFF54" s="429"/>
      <c r="KFG54" s="429"/>
      <c r="KFH54" s="429"/>
      <c r="KFI54" s="429"/>
      <c r="KFJ54" s="429"/>
      <c r="KFK54" s="429"/>
      <c r="KFL54" s="429"/>
      <c r="KFM54" s="429"/>
      <c r="KFN54" s="429"/>
      <c r="KFO54" s="429"/>
      <c r="KFP54" s="429"/>
      <c r="KFQ54" s="429"/>
      <c r="KFR54" s="429"/>
      <c r="KFS54" s="429"/>
      <c r="KFT54" s="429"/>
      <c r="KFU54" s="429"/>
      <c r="KFV54" s="429"/>
      <c r="KFW54" s="429"/>
      <c r="KFX54" s="429"/>
      <c r="KFY54" s="429"/>
      <c r="KFZ54" s="429"/>
      <c r="KGA54" s="429"/>
      <c r="KGB54" s="429"/>
      <c r="KGC54" s="429"/>
      <c r="KGD54" s="429"/>
      <c r="KGE54" s="429"/>
      <c r="KGF54" s="429"/>
      <c r="KGG54" s="429"/>
      <c r="KGH54" s="429"/>
      <c r="KGI54" s="429"/>
      <c r="KGJ54" s="429"/>
      <c r="KGK54" s="429"/>
      <c r="KGL54" s="429"/>
      <c r="KGM54" s="429"/>
      <c r="KGN54" s="429"/>
      <c r="KGO54" s="429"/>
      <c r="KGP54" s="429"/>
      <c r="KGQ54" s="429"/>
      <c r="KGR54" s="429"/>
      <c r="KGS54" s="429"/>
      <c r="KGT54" s="429"/>
      <c r="KGU54" s="429"/>
      <c r="KGV54" s="429"/>
      <c r="KGW54" s="429"/>
      <c r="KGX54" s="429"/>
      <c r="KGY54" s="429"/>
      <c r="KGZ54" s="429"/>
      <c r="KHA54" s="429"/>
      <c r="KHB54" s="429"/>
      <c r="KHC54" s="429"/>
      <c r="KHD54" s="429"/>
      <c r="KHE54" s="429"/>
      <c r="KHF54" s="429"/>
      <c r="KHG54" s="429"/>
      <c r="KHH54" s="429"/>
      <c r="KHI54" s="429"/>
      <c r="KHJ54" s="429"/>
      <c r="KHK54" s="429"/>
      <c r="KHL54" s="429"/>
      <c r="KHM54" s="429"/>
      <c r="KHN54" s="429"/>
      <c r="KHO54" s="429"/>
      <c r="KHP54" s="429"/>
      <c r="KHQ54" s="429"/>
      <c r="KHR54" s="429"/>
      <c r="KHS54" s="429"/>
      <c r="KHT54" s="429"/>
      <c r="KHU54" s="429"/>
      <c r="KHV54" s="429"/>
      <c r="KHW54" s="429"/>
      <c r="KHX54" s="429"/>
      <c r="KHY54" s="429"/>
      <c r="KHZ54" s="429"/>
      <c r="KIA54" s="429"/>
      <c r="KIB54" s="429"/>
      <c r="KIC54" s="429"/>
      <c r="KID54" s="429"/>
      <c r="KIE54" s="429"/>
      <c r="KIF54" s="429"/>
      <c r="KIG54" s="429"/>
      <c r="KIH54" s="429"/>
      <c r="KII54" s="429"/>
      <c r="KIJ54" s="429"/>
      <c r="KIK54" s="429"/>
      <c r="KIL54" s="429"/>
      <c r="KIM54" s="429"/>
      <c r="KIN54" s="429"/>
      <c r="KIO54" s="429"/>
      <c r="KIP54" s="429"/>
      <c r="KIQ54" s="429"/>
      <c r="KIR54" s="429"/>
      <c r="KIS54" s="429"/>
      <c r="KIT54" s="429"/>
      <c r="KIU54" s="429"/>
      <c r="KIV54" s="429"/>
      <c r="KIW54" s="429"/>
      <c r="KIX54" s="429"/>
      <c r="KIY54" s="429"/>
      <c r="KIZ54" s="429"/>
      <c r="KJA54" s="429"/>
      <c r="KJB54" s="429"/>
      <c r="KJC54" s="429"/>
      <c r="KJD54" s="429"/>
      <c r="KJE54" s="429"/>
      <c r="KJF54" s="429"/>
      <c r="KJG54" s="429"/>
      <c r="KJH54" s="429"/>
      <c r="KJI54" s="429"/>
      <c r="KJJ54" s="429"/>
      <c r="KJK54" s="429"/>
      <c r="KJL54" s="429"/>
      <c r="KJM54" s="429"/>
      <c r="KJN54" s="429"/>
      <c r="KJO54" s="429"/>
      <c r="KJP54" s="429"/>
      <c r="KJQ54" s="429"/>
      <c r="KJR54" s="429"/>
      <c r="KJS54" s="429"/>
      <c r="KJT54" s="429"/>
      <c r="KJU54" s="429"/>
      <c r="KJV54" s="429"/>
      <c r="KJW54" s="429"/>
      <c r="KJX54" s="429"/>
      <c r="KJY54" s="429"/>
      <c r="KJZ54" s="429"/>
      <c r="KKA54" s="429"/>
      <c r="KKB54" s="429"/>
      <c r="KKC54" s="429"/>
      <c r="KKD54" s="429"/>
      <c r="KKE54" s="429"/>
      <c r="KKF54" s="429"/>
      <c r="KKG54" s="429"/>
      <c r="KKH54" s="429"/>
      <c r="KKI54" s="429"/>
      <c r="KKJ54" s="429"/>
      <c r="KKK54" s="429"/>
      <c r="KKL54" s="429"/>
      <c r="KKM54" s="429"/>
      <c r="KKN54" s="429"/>
      <c r="KKO54" s="429"/>
      <c r="KKP54" s="429"/>
      <c r="KKQ54" s="429"/>
      <c r="KKR54" s="429"/>
      <c r="KKS54" s="429"/>
      <c r="KKT54" s="429"/>
      <c r="KKU54" s="429"/>
      <c r="KKV54" s="429"/>
      <c r="KKW54" s="429"/>
      <c r="KKX54" s="429"/>
      <c r="KKY54" s="429"/>
      <c r="KKZ54" s="429"/>
      <c r="KLA54" s="429"/>
      <c r="KLB54" s="429"/>
      <c r="KLC54" s="429"/>
      <c r="KLD54" s="429"/>
      <c r="KLE54" s="429"/>
      <c r="KLF54" s="429"/>
      <c r="KLG54" s="429"/>
      <c r="KLH54" s="429"/>
      <c r="KLI54" s="429"/>
      <c r="KLJ54" s="429"/>
      <c r="KLK54" s="429"/>
      <c r="KLL54" s="429"/>
      <c r="KLM54" s="429"/>
      <c r="KLN54" s="429"/>
      <c r="KLO54" s="429"/>
      <c r="KLP54" s="429"/>
      <c r="KLQ54" s="429"/>
      <c r="KLR54" s="429"/>
      <c r="KLS54" s="429"/>
      <c r="KLT54" s="429"/>
      <c r="KLU54" s="429"/>
      <c r="KLV54" s="429"/>
      <c r="KLW54" s="429"/>
      <c r="KLX54" s="429"/>
      <c r="KLY54" s="429"/>
      <c r="KLZ54" s="429"/>
      <c r="KMA54" s="429"/>
      <c r="KMB54" s="429"/>
      <c r="KMC54" s="429"/>
      <c r="KMD54" s="429"/>
      <c r="KME54" s="429"/>
      <c r="KMF54" s="429"/>
      <c r="KMG54" s="429"/>
      <c r="KMH54" s="429"/>
      <c r="KMI54" s="429"/>
      <c r="KMJ54" s="429"/>
      <c r="KMK54" s="429"/>
      <c r="KML54" s="429"/>
      <c r="KMM54" s="429"/>
      <c r="KMN54" s="429"/>
      <c r="KMO54" s="429"/>
      <c r="KMP54" s="429"/>
      <c r="KMQ54" s="429"/>
      <c r="KMR54" s="429"/>
      <c r="KMS54" s="429"/>
      <c r="KMT54" s="429"/>
      <c r="KMU54" s="429"/>
      <c r="KMV54" s="429"/>
      <c r="KMW54" s="429"/>
      <c r="KMX54" s="429"/>
      <c r="KMY54" s="429"/>
      <c r="KMZ54" s="429"/>
      <c r="KNA54" s="429"/>
      <c r="KNB54" s="429"/>
      <c r="KNC54" s="429"/>
      <c r="KND54" s="429"/>
      <c r="KNE54" s="429"/>
      <c r="KNF54" s="429"/>
      <c r="KNG54" s="429"/>
      <c r="KNH54" s="429"/>
      <c r="KNI54" s="429"/>
      <c r="KNJ54" s="429"/>
      <c r="KNK54" s="429"/>
      <c r="KNL54" s="429"/>
      <c r="KNM54" s="429"/>
      <c r="KNN54" s="429"/>
      <c r="KNO54" s="429"/>
      <c r="KNP54" s="429"/>
      <c r="KNQ54" s="429"/>
      <c r="KNR54" s="429"/>
      <c r="KNS54" s="429"/>
      <c r="KNT54" s="429"/>
      <c r="KNU54" s="429"/>
      <c r="KNV54" s="429"/>
      <c r="KNW54" s="429"/>
      <c r="KNX54" s="429"/>
      <c r="KNY54" s="429"/>
      <c r="KNZ54" s="429"/>
      <c r="KOA54" s="429"/>
      <c r="KOB54" s="429"/>
      <c r="KOC54" s="429"/>
      <c r="KOD54" s="429"/>
      <c r="KOE54" s="429"/>
      <c r="KOF54" s="429"/>
      <c r="KOG54" s="429"/>
      <c r="KOH54" s="429"/>
      <c r="KOI54" s="429"/>
      <c r="KOJ54" s="429"/>
      <c r="KOK54" s="429"/>
      <c r="KOL54" s="429"/>
      <c r="KOM54" s="429"/>
      <c r="KON54" s="429"/>
      <c r="KOO54" s="429"/>
      <c r="KOP54" s="429"/>
      <c r="KOQ54" s="429"/>
      <c r="KOR54" s="429"/>
      <c r="KOS54" s="429"/>
      <c r="KOT54" s="429"/>
      <c r="KOU54" s="429"/>
      <c r="KOV54" s="429"/>
      <c r="KOW54" s="429"/>
      <c r="KOX54" s="429"/>
      <c r="KOY54" s="429"/>
      <c r="KOZ54" s="429"/>
      <c r="KPA54" s="429"/>
      <c r="KPB54" s="429"/>
      <c r="KPC54" s="429"/>
      <c r="KPD54" s="429"/>
      <c r="KPE54" s="429"/>
      <c r="KPF54" s="429"/>
      <c r="KPG54" s="429"/>
      <c r="KPH54" s="429"/>
      <c r="KPI54" s="429"/>
      <c r="KPJ54" s="429"/>
      <c r="KPK54" s="429"/>
      <c r="KPL54" s="429"/>
      <c r="KPM54" s="429"/>
      <c r="KPN54" s="429"/>
      <c r="KPO54" s="429"/>
      <c r="KPP54" s="429"/>
      <c r="KPQ54" s="429"/>
      <c r="KPR54" s="429"/>
      <c r="KPS54" s="429"/>
      <c r="KPT54" s="429"/>
      <c r="KPU54" s="429"/>
      <c r="KPV54" s="429"/>
      <c r="KPW54" s="429"/>
      <c r="KPX54" s="429"/>
      <c r="KPY54" s="429"/>
      <c r="KPZ54" s="429"/>
      <c r="KQA54" s="429"/>
      <c r="KQB54" s="429"/>
      <c r="KQC54" s="429"/>
      <c r="KQD54" s="429"/>
      <c r="KQE54" s="429"/>
      <c r="KQF54" s="429"/>
      <c r="KQG54" s="429"/>
      <c r="KQH54" s="429"/>
      <c r="KQI54" s="429"/>
      <c r="KQJ54" s="429"/>
      <c r="KQK54" s="429"/>
      <c r="KQL54" s="429"/>
      <c r="KQM54" s="429"/>
      <c r="KQN54" s="429"/>
      <c r="KQO54" s="429"/>
      <c r="KQP54" s="429"/>
      <c r="KQQ54" s="429"/>
      <c r="KQR54" s="429"/>
      <c r="KQS54" s="429"/>
      <c r="KQT54" s="429"/>
      <c r="KQU54" s="429"/>
      <c r="KQV54" s="429"/>
      <c r="KQW54" s="429"/>
      <c r="KQX54" s="429"/>
      <c r="KQY54" s="429"/>
      <c r="KQZ54" s="429"/>
      <c r="KRA54" s="429"/>
      <c r="KRB54" s="429"/>
      <c r="KRC54" s="429"/>
      <c r="KRD54" s="429"/>
      <c r="KRE54" s="429"/>
      <c r="KRF54" s="429"/>
      <c r="KRG54" s="429"/>
      <c r="KRH54" s="429"/>
      <c r="KRI54" s="429"/>
      <c r="KRJ54" s="429"/>
      <c r="KRK54" s="429"/>
      <c r="KRL54" s="429"/>
      <c r="KRM54" s="429"/>
      <c r="KRN54" s="429"/>
      <c r="KRO54" s="429"/>
      <c r="KRP54" s="429"/>
      <c r="KRQ54" s="429"/>
      <c r="KRR54" s="429"/>
      <c r="KRS54" s="429"/>
      <c r="KRT54" s="429"/>
      <c r="KRU54" s="429"/>
      <c r="KRV54" s="429"/>
      <c r="KRW54" s="429"/>
      <c r="KRX54" s="429"/>
      <c r="KRY54" s="429"/>
      <c r="KRZ54" s="429"/>
      <c r="KSA54" s="429"/>
      <c r="KSB54" s="429"/>
      <c r="KSC54" s="429"/>
      <c r="KSD54" s="429"/>
      <c r="KSE54" s="429"/>
      <c r="KSF54" s="429"/>
      <c r="KSG54" s="429"/>
      <c r="KSH54" s="429"/>
      <c r="KSI54" s="429"/>
      <c r="KSJ54" s="429"/>
      <c r="KSK54" s="429"/>
      <c r="KSL54" s="429"/>
      <c r="KSM54" s="429"/>
      <c r="KSN54" s="429"/>
      <c r="KSO54" s="429"/>
      <c r="KSP54" s="429"/>
      <c r="KSQ54" s="429"/>
      <c r="KSR54" s="429"/>
      <c r="KSS54" s="429"/>
      <c r="KST54" s="429"/>
      <c r="KSU54" s="429"/>
      <c r="KSV54" s="429"/>
      <c r="KSW54" s="429"/>
      <c r="KSX54" s="429"/>
      <c r="KSY54" s="429"/>
      <c r="KSZ54" s="429"/>
      <c r="KTA54" s="429"/>
      <c r="KTB54" s="429"/>
      <c r="KTC54" s="429"/>
      <c r="KTD54" s="429"/>
      <c r="KTE54" s="429"/>
      <c r="KTF54" s="429"/>
      <c r="KTG54" s="429"/>
      <c r="KTH54" s="429"/>
      <c r="KTI54" s="429"/>
      <c r="KTJ54" s="429"/>
      <c r="KTK54" s="429"/>
      <c r="KTL54" s="429"/>
      <c r="KTM54" s="429"/>
      <c r="KTN54" s="429"/>
      <c r="KTO54" s="429"/>
      <c r="KTP54" s="429"/>
      <c r="KTQ54" s="429"/>
      <c r="KTR54" s="429"/>
      <c r="KTS54" s="429"/>
      <c r="KTT54" s="429"/>
      <c r="KTU54" s="429"/>
      <c r="KTV54" s="429"/>
      <c r="KTW54" s="429"/>
      <c r="KTX54" s="429"/>
      <c r="KTY54" s="429"/>
      <c r="KTZ54" s="429"/>
      <c r="KUA54" s="429"/>
      <c r="KUB54" s="429"/>
      <c r="KUC54" s="429"/>
      <c r="KUD54" s="429"/>
      <c r="KUE54" s="429"/>
      <c r="KUF54" s="429"/>
      <c r="KUG54" s="429"/>
      <c r="KUH54" s="429"/>
      <c r="KUI54" s="429"/>
      <c r="KUJ54" s="429"/>
      <c r="KUK54" s="429"/>
      <c r="KUL54" s="429"/>
      <c r="KUM54" s="429"/>
      <c r="KUN54" s="429"/>
      <c r="KUO54" s="429"/>
      <c r="KUP54" s="429"/>
      <c r="KUQ54" s="429"/>
      <c r="KUR54" s="429"/>
      <c r="KUS54" s="429"/>
      <c r="KUT54" s="429"/>
      <c r="KUU54" s="429"/>
      <c r="KUV54" s="429"/>
      <c r="KUW54" s="429"/>
      <c r="KUX54" s="429"/>
      <c r="KUY54" s="429"/>
      <c r="KUZ54" s="429"/>
      <c r="KVA54" s="429"/>
      <c r="KVB54" s="429"/>
      <c r="KVC54" s="429"/>
      <c r="KVD54" s="429"/>
      <c r="KVE54" s="429"/>
      <c r="KVF54" s="429"/>
      <c r="KVG54" s="429"/>
      <c r="KVH54" s="429"/>
      <c r="KVI54" s="429"/>
      <c r="KVJ54" s="429"/>
      <c r="KVK54" s="429"/>
      <c r="KVL54" s="429"/>
      <c r="KVM54" s="429"/>
      <c r="KVN54" s="429"/>
      <c r="KVO54" s="429"/>
      <c r="KVP54" s="429"/>
      <c r="KVQ54" s="429"/>
      <c r="KVR54" s="429"/>
      <c r="KVS54" s="429"/>
      <c r="KVT54" s="429"/>
      <c r="KVU54" s="429"/>
      <c r="KVV54" s="429"/>
      <c r="KVW54" s="429"/>
      <c r="KVX54" s="429"/>
      <c r="KVY54" s="429"/>
      <c r="KVZ54" s="429"/>
      <c r="KWA54" s="429"/>
      <c r="KWB54" s="429"/>
      <c r="KWC54" s="429"/>
      <c r="KWD54" s="429"/>
      <c r="KWE54" s="429"/>
      <c r="KWF54" s="429"/>
      <c r="KWG54" s="429"/>
      <c r="KWH54" s="429"/>
      <c r="KWI54" s="429"/>
      <c r="KWJ54" s="429"/>
      <c r="KWK54" s="429"/>
      <c r="KWL54" s="429"/>
      <c r="KWM54" s="429"/>
      <c r="KWN54" s="429"/>
      <c r="KWO54" s="429"/>
      <c r="KWP54" s="429"/>
      <c r="KWQ54" s="429"/>
      <c r="KWR54" s="429"/>
      <c r="KWS54" s="429"/>
      <c r="KWT54" s="429"/>
      <c r="KWU54" s="429"/>
      <c r="KWV54" s="429"/>
      <c r="KWW54" s="429"/>
      <c r="KWX54" s="429"/>
      <c r="KWY54" s="429"/>
      <c r="KWZ54" s="429"/>
      <c r="KXA54" s="429"/>
      <c r="KXB54" s="429"/>
      <c r="KXC54" s="429"/>
      <c r="KXD54" s="429"/>
      <c r="KXE54" s="429"/>
      <c r="KXF54" s="429"/>
      <c r="KXG54" s="429"/>
      <c r="KXH54" s="429"/>
      <c r="KXI54" s="429"/>
      <c r="KXJ54" s="429"/>
      <c r="KXK54" s="429"/>
      <c r="KXL54" s="429"/>
      <c r="KXM54" s="429"/>
      <c r="KXN54" s="429"/>
      <c r="KXO54" s="429"/>
      <c r="KXP54" s="429"/>
      <c r="KXQ54" s="429"/>
      <c r="KXR54" s="429"/>
      <c r="KXS54" s="429"/>
      <c r="KXT54" s="429"/>
      <c r="KXU54" s="429"/>
      <c r="KXV54" s="429"/>
      <c r="KXW54" s="429"/>
      <c r="KXX54" s="429"/>
      <c r="KXY54" s="429"/>
      <c r="KXZ54" s="429"/>
      <c r="KYA54" s="429"/>
      <c r="KYB54" s="429"/>
      <c r="KYC54" s="429"/>
      <c r="KYD54" s="429"/>
      <c r="KYE54" s="429"/>
      <c r="KYF54" s="429"/>
      <c r="KYG54" s="429"/>
      <c r="KYH54" s="429"/>
      <c r="KYI54" s="429"/>
      <c r="KYJ54" s="429"/>
      <c r="KYK54" s="429"/>
      <c r="KYL54" s="429"/>
      <c r="KYM54" s="429"/>
      <c r="KYN54" s="429"/>
      <c r="KYO54" s="429"/>
      <c r="KYP54" s="429"/>
      <c r="KYQ54" s="429"/>
      <c r="KYR54" s="429"/>
      <c r="KYS54" s="429"/>
      <c r="KYT54" s="429"/>
      <c r="KYU54" s="429"/>
      <c r="KYV54" s="429"/>
      <c r="KYW54" s="429"/>
      <c r="KYX54" s="429"/>
      <c r="KYY54" s="429"/>
      <c r="KYZ54" s="429"/>
      <c r="KZA54" s="429"/>
      <c r="KZB54" s="429"/>
      <c r="KZC54" s="429"/>
      <c r="KZD54" s="429"/>
      <c r="KZE54" s="429"/>
      <c r="KZF54" s="429"/>
      <c r="KZG54" s="429"/>
      <c r="KZH54" s="429"/>
      <c r="KZI54" s="429"/>
      <c r="KZJ54" s="429"/>
      <c r="KZK54" s="429"/>
      <c r="KZL54" s="429"/>
      <c r="KZM54" s="429"/>
      <c r="KZN54" s="429"/>
      <c r="KZO54" s="429"/>
      <c r="KZP54" s="429"/>
      <c r="KZQ54" s="429"/>
      <c r="KZR54" s="429"/>
      <c r="KZS54" s="429"/>
      <c r="KZT54" s="429"/>
      <c r="KZU54" s="429"/>
      <c r="KZV54" s="429"/>
      <c r="KZW54" s="429"/>
      <c r="KZX54" s="429"/>
      <c r="KZY54" s="429"/>
      <c r="KZZ54" s="429"/>
      <c r="LAA54" s="429"/>
      <c r="LAB54" s="429"/>
      <c r="LAC54" s="429"/>
      <c r="LAD54" s="429"/>
      <c r="LAE54" s="429"/>
      <c r="LAF54" s="429"/>
      <c r="LAG54" s="429"/>
      <c r="LAH54" s="429"/>
      <c r="LAI54" s="429"/>
      <c r="LAJ54" s="429"/>
      <c r="LAK54" s="429"/>
      <c r="LAL54" s="429"/>
      <c r="LAM54" s="429"/>
      <c r="LAN54" s="429"/>
      <c r="LAO54" s="429"/>
      <c r="LAP54" s="429"/>
      <c r="LAQ54" s="429"/>
      <c r="LAR54" s="429"/>
      <c r="LAS54" s="429"/>
      <c r="LAT54" s="429"/>
      <c r="LAU54" s="429"/>
      <c r="LAV54" s="429"/>
      <c r="LAW54" s="429"/>
      <c r="LAX54" s="429"/>
      <c r="LAY54" s="429"/>
      <c r="LAZ54" s="429"/>
      <c r="LBA54" s="429"/>
      <c r="LBB54" s="429"/>
      <c r="LBC54" s="429"/>
      <c r="LBD54" s="429"/>
      <c r="LBE54" s="429"/>
      <c r="LBF54" s="429"/>
      <c r="LBG54" s="429"/>
      <c r="LBH54" s="429"/>
      <c r="LBI54" s="429"/>
      <c r="LBJ54" s="429"/>
      <c r="LBK54" s="429"/>
      <c r="LBL54" s="429"/>
      <c r="LBM54" s="429"/>
      <c r="LBN54" s="429"/>
      <c r="LBO54" s="429"/>
      <c r="LBP54" s="429"/>
      <c r="LBQ54" s="429"/>
      <c r="LBR54" s="429"/>
      <c r="LBS54" s="429"/>
      <c r="LBT54" s="429"/>
      <c r="LBU54" s="429"/>
      <c r="LBV54" s="429"/>
      <c r="LBW54" s="429"/>
      <c r="LBX54" s="429"/>
      <c r="LBY54" s="429"/>
      <c r="LBZ54" s="429"/>
      <c r="LCA54" s="429"/>
      <c r="LCB54" s="429"/>
      <c r="LCC54" s="429"/>
      <c r="LCD54" s="429"/>
      <c r="LCE54" s="429"/>
      <c r="LCF54" s="429"/>
      <c r="LCG54" s="429"/>
      <c r="LCH54" s="429"/>
      <c r="LCI54" s="429"/>
      <c r="LCJ54" s="429"/>
      <c r="LCK54" s="429"/>
      <c r="LCL54" s="429"/>
      <c r="LCM54" s="429"/>
      <c r="LCN54" s="429"/>
      <c r="LCO54" s="429"/>
      <c r="LCP54" s="429"/>
      <c r="LCQ54" s="429"/>
      <c r="LCR54" s="429"/>
      <c r="LCS54" s="429"/>
      <c r="LCT54" s="429"/>
      <c r="LCU54" s="429"/>
      <c r="LCV54" s="429"/>
      <c r="LCW54" s="429"/>
      <c r="LCX54" s="429"/>
      <c r="LCY54" s="429"/>
      <c r="LCZ54" s="429"/>
      <c r="LDA54" s="429"/>
      <c r="LDB54" s="429"/>
      <c r="LDC54" s="429"/>
      <c r="LDD54" s="429"/>
      <c r="LDE54" s="429"/>
      <c r="LDF54" s="429"/>
      <c r="LDG54" s="429"/>
      <c r="LDH54" s="429"/>
      <c r="LDI54" s="429"/>
      <c r="LDJ54" s="429"/>
      <c r="LDK54" s="429"/>
      <c r="LDL54" s="429"/>
      <c r="LDM54" s="429"/>
      <c r="LDN54" s="429"/>
      <c r="LDO54" s="429"/>
      <c r="LDP54" s="429"/>
      <c r="LDQ54" s="429"/>
      <c r="LDR54" s="429"/>
      <c r="LDS54" s="429"/>
      <c r="LDT54" s="429"/>
      <c r="LDU54" s="429"/>
      <c r="LDV54" s="429"/>
      <c r="LDW54" s="429"/>
      <c r="LDX54" s="429"/>
      <c r="LDY54" s="429"/>
      <c r="LDZ54" s="429"/>
      <c r="LEA54" s="429"/>
      <c r="LEB54" s="429"/>
      <c r="LEC54" s="429"/>
      <c r="LED54" s="429"/>
      <c r="LEE54" s="429"/>
      <c r="LEF54" s="429"/>
      <c r="LEG54" s="429"/>
      <c r="LEH54" s="429"/>
      <c r="LEI54" s="429"/>
      <c r="LEJ54" s="429"/>
      <c r="LEK54" s="429"/>
      <c r="LEL54" s="429"/>
      <c r="LEM54" s="429"/>
      <c r="LEN54" s="429"/>
      <c r="LEO54" s="429"/>
      <c r="LEP54" s="429"/>
      <c r="LEQ54" s="429"/>
      <c r="LER54" s="429"/>
      <c r="LES54" s="429"/>
      <c r="LET54" s="429"/>
      <c r="LEU54" s="429"/>
      <c r="LEV54" s="429"/>
      <c r="LEW54" s="429"/>
      <c r="LEX54" s="429"/>
      <c r="LEY54" s="429"/>
      <c r="LEZ54" s="429"/>
      <c r="LFA54" s="429"/>
      <c r="LFB54" s="429"/>
      <c r="LFC54" s="429"/>
      <c r="LFD54" s="429"/>
      <c r="LFE54" s="429"/>
      <c r="LFF54" s="429"/>
      <c r="LFG54" s="429"/>
      <c r="LFH54" s="429"/>
      <c r="LFI54" s="429"/>
      <c r="LFJ54" s="429"/>
      <c r="LFK54" s="429"/>
      <c r="LFL54" s="429"/>
      <c r="LFM54" s="429"/>
      <c r="LFN54" s="429"/>
      <c r="LFO54" s="429"/>
      <c r="LFP54" s="429"/>
      <c r="LFQ54" s="429"/>
      <c r="LFR54" s="429"/>
      <c r="LFS54" s="429"/>
      <c r="LFT54" s="429"/>
      <c r="LFU54" s="429"/>
      <c r="LFV54" s="429"/>
      <c r="LFW54" s="429"/>
      <c r="LFX54" s="429"/>
      <c r="LFY54" s="429"/>
      <c r="LFZ54" s="429"/>
      <c r="LGA54" s="429"/>
      <c r="LGB54" s="429"/>
      <c r="LGC54" s="429"/>
      <c r="LGD54" s="429"/>
      <c r="LGE54" s="429"/>
      <c r="LGF54" s="429"/>
      <c r="LGG54" s="429"/>
      <c r="LGH54" s="429"/>
      <c r="LGI54" s="429"/>
      <c r="LGJ54" s="429"/>
      <c r="LGK54" s="429"/>
      <c r="LGL54" s="429"/>
      <c r="LGM54" s="429"/>
      <c r="LGN54" s="429"/>
      <c r="LGO54" s="429"/>
      <c r="LGP54" s="429"/>
      <c r="LGQ54" s="429"/>
      <c r="LGR54" s="429"/>
      <c r="LGS54" s="429"/>
      <c r="LGT54" s="429"/>
      <c r="LGU54" s="429"/>
      <c r="LGV54" s="429"/>
      <c r="LGW54" s="429"/>
      <c r="LGX54" s="429"/>
      <c r="LGY54" s="429"/>
      <c r="LGZ54" s="429"/>
      <c r="LHA54" s="429"/>
      <c r="LHB54" s="429"/>
      <c r="LHC54" s="429"/>
      <c r="LHD54" s="429"/>
      <c r="LHE54" s="429"/>
      <c r="LHF54" s="429"/>
      <c r="LHG54" s="429"/>
      <c r="LHH54" s="429"/>
      <c r="LHI54" s="429"/>
      <c r="LHJ54" s="429"/>
      <c r="LHK54" s="429"/>
      <c r="LHL54" s="429"/>
      <c r="LHM54" s="429"/>
      <c r="LHN54" s="429"/>
      <c r="LHO54" s="429"/>
      <c r="LHP54" s="429"/>
      <c r="LHQ54" s="429"/>
      <c r="LHR54" s="429"/>
      <c r="LHS54" s="429"/>
      <c r="LHT54" s="429"/>
      <c r="LHU54" s="429"/>
      <c r="LHV54" s="429"/>
      <c r="LHW54" s="429"/>
      <c r="LHX54" s="429"/>
      <c r="LHY54" s="429"/>
      <c r="LHZ54" s="429"/>
      <c r="LIA54" s="429"/>
      <c r="LIB54" s="429"/>
      <c r="LIC54" s="429"/>
      <c r="LID54" s="429"/>
      <c r="LIE54" s="429"/>
      <c r="LIF54" s="429"/>
      <c r="LIG54" s="429"/>
      <c r="LIH54" s="429"/>
      <c r="LII54" s="429"/>
      <c r="LIJ54" s="429"/>
      <c r="LIK54" s="429"/>
      <c r="LIL54" s="429"/>
      <c r="LIM54" s="429"/>
      <c r="LIN54" s="429"/>
      <c r="LIO54" s="429"/>
      <c r="LIP54" s="429"/>
      <c r="LIQ54" s="429"/>
      <c r="LIR54" s="429"/>
      <c r="LIS54" s="429"/>
      <c r="LIT54" s="429"/>
      <c r="LIU54" s="429"/>
      <c r="LIV54" s="429"/>
      <c r="LIW54" s="429"/>
      <c r="LIX54" s="429"/>
      <c r="LIY54" s="429"/>
      <c r="LIZ54" s="429"/>
      <c r="LJA54" s="429"/>
      <c r="LJB54" s="429"/>
      <c r="LJC54" s="429"/>
      <c r="LJD54" s="429"/>
      <c r="LJE54" s="429"/>
      <c r="LJF54" s="429"/>
      <c r="LJG54" s="429"/>
      <c r="LJH54" s="429"/>
      <c r="LJI54" s="429"/>
      <c r="LJJ54" s="429"/>
      <c r="LJK54" s="429"/>
      <c r="LJL54" s="429"/>
      <c r="LJM54" s="429"/>
      <c r="LJN54" s="429"/>
      <c r="LJO54" s="429"/>
      <c r="LJP54" s="429"/>
      <c r="LJQ54" s="429"/>
      <c r="LJR54" s="429"/>
      <c r="LJS54" s="429"/>
      <c r="LJT54" s="429"/>
      <c r="LJU54" s="429"/>
      <c r="LJV54" s="429"/>
      <c r="LJW54" s="429"/>
      <c r="LJX54" s="429"/>
      <c r="LJY54" s="429"/>
      <c r="LJZ54" s="429"/>
      <c r="LKA54" s="429"/>
      <c r="LKB54" s="429"/>
      <c r="LKC54" s="429"/>
      <c r="LKD54" s="429"/>
      <c r="LKE54" s="429"/>
      <c r="LKF54" s="429"/>
      <c r="LKG54" s="429"/>
      <c r="LKH54" s="429"/>
      <c r="LKI54" s="429"/>
      <c r="LKJ54" s="429"/>
      <c r="LKK54" s="429"/>
      <c r="LKL54" s="429"/>
      <c r="LKM54" s="429"/>
      <c r="LKN54" s="429"/>
      <c r="LKO54" s="429"/>
      <c r="LKP54" s="429"/>
      <c r="LKQ54" s="429"/>
      <c r="LKR54" s="429"/>
      <c r="LKS54" s="429"/>
      <c r="LKT54" s="429"/>
      <c r="LKU54" s="429"/>
      <c r="LKV54" s="429"/>
      <c r="LKW54" s="429"/>
      <c r="LKX54" s="429"/>
      <c r="LKY54" s="429"/>
      <c r="LKZ54" s="429"/>
      <c r="LLA54" s="429"/>
      <c r="LLB54" s="429"/>
      <c r="LLC54" s="429"/>
      <c r="LLD54" s="429"/>
      <c r="LLE54" s="429"/>
      <c r="LLF54" s="429"/>
      <c r="LLG54" s="429"/>
      <c r="LLH54" s="429"/>
      <c r="LLI54" s="429"/>
      <c r="LLJ54" s="429"/>
      <c r="LLK54" s="429"/>
      <c r="LLL54" s="429"/>
      <c r="LLM54" s="429"/>
      <c r="LLN54" s="429"/>
      <c r="LLO54" s="429"/>
      <c r="LLP54" s="429"/>
      <c r="LLQ54" s="429"/>
      <c r="LLR54" s="429"/>
      <c r="LLS54" s="429"/>
      <c r="LLT54" s="429"/>
      <c r="LLU54" s="429"/>
      <c r="LLV54" s="429"/>
      <c r="LLW54" s="429"/>
      <c r="LLX54" s="429"/>
      <c r="LLY54" s="429"/>
      <c r="LLZ54" s="429"/>
      <c r="LMA54" s="429"/>
      <c r="LMB54" s="429"/>
      <c r="LMC54" s="429"/>
      <c r="LMD54" s="429"/>
      <c r="LME54" s="429"/>
      <c r="LMF54" s="429"/>
      <c r="LMG54" s="429"/>
      <c r="LMH54" s="429"/>
      <c r="LMI54" s="429"/>
      <c r="LMJ54" s="429"/>
      <c r="LMK54" s="429"/>
      <c r="LML54" s="429"/>
      <c r="LMM54" s="429"/>
      <c r="LMN54" s="429"/>
      <c r="LMO54" s="429"/>
      <c r="LMP54" s="429"/>
      <c r="LMQ54" s="429"/>
      <c r="LMR54" s="429"/>
      <c r="LMS54" s="429"/>
      <c r="LMT54" s="429"/>
      <c r="LMU54" s="429"/>
      <c r="LMV54" s="429"/>
      <c r="LMW54" s="429"/>
      <c r="LMX54" s="429"/>
      <c r="LMY54" s="429"/>
      <c r="LMZ54" s="429"/>
      <c r="LNA54" s="429"/>
      <c r="LNB54" s="429"/>
      <c r="LNC54" s="429"/>
      <c r="LND54" s="429"/>
      <c r="LNE54" s="429"/>
      <c r="LNF54" s="429"/>
      <c r="LNG54" s="429"/>
      <c r="LNH54" s="429"/>
      <c r="LNI54" s="429"/>
      <c r="LNJ54" s="429"/>
      <c r="LNK54" s="429"/>
      <c r="LNL54" s="429"/>
      <c r="LNM54" s="429"/>
      <c r="LNN54" s="429"/>
      <c r="LNO54" s="429"/>
      <c r="LNP54" s="429"/>
      <c r="LNQ54" s="429"/>
      <c r="LNR54" s="429"/>
      <c r="LNS54" s="429"/>
      <c r="LNT54" s="429"/>
      <c r="LNU54" s="429"/>
      <c r="LNV54" s="429"/>
      <c r="LNW54" s="429"/>
      <c r="LNX54" s="429"/>
      <c r="LNY54" s="429"/>
      <c r="LNZ54" s="429"/>
      <c r="LOA54" s="429"/>
      <c r="LOB54" s="429"/>
      <c r="LOC54" s="429"/>
      <c r="LOD54" s="429"/>
      <c r="LOE54" s="429"/>
      <c r="LOF54" s="429"/>
      <c r="LOG54" s="429"/>
      <c r="LOH54" s="429"/>
      <c r="LOI54" s="429"/>
      <c r="LOJ54" s="429"/>
      <c r="LOK54" s="429"/>
      <c r="LOL54" s="429"/>
      <c r="LOM54" s="429"/>
      <c r="LON54" s="429"/>
      <c r="LOO54" s="429"/>
      <c r="LOP54" s="429"/>
      <c r="LOQ54" s="429"/>
      <c r="LOR54" s="429"/>
      <c r="LOS54" s="429"/>
      <c r="LOT54" s="429"/>
      <c r="LOU54" s="429"/>
      <c r="LOV54" s="429"/>
      <c r="LOW54" s="429"/>
      <c r="LOX54" s="429"/>
      <c r="LOY54" s="429"/>
      <c r="LOZ54" s="429"/>
      <c r="LPA54" s="429"/>
      <c r="LPB54" s="429"/>
      <c r="LPC54" s="429"/>
      <c r="LPD54" s="429"/>
      <c r="LPE54" s="429"/>
      <c r="LPF54" s="429"/>
      <c r="LPG54" s="429"/>
      <c r="LPH54" s="429"/>
      <c r="LPI54" s="429"/>
      <c r="LPJ54" s="429"/>
      <c r="LPK54" s="429"/>
      <c r="LPL54" s="429"/>
      <c r="LPM54" s="429"/>
      <c r="LPN54" s="429"/>
      <c r="LPO54" s="429"/>
      <c r="LPP54" s="429"/>
      <c r="LPQ54" s="429"/>
      <c r="LPR54" s="429"/>
      <c r="LPS54" s="429"/>
      <c r="LPT54" s="429"/>
      <c r="LPU54" s="429"/>
      <c r="LPV54" s="429"/>
      <c r="LPW54" s="429"/>
      <c r="LPX54" s="429"/>
      <c r="LPY54" s="429"/>
      <c r="LPZ54" s="429"/>
      <c r="LQA54" s="429"/>
      <c r="LQB54" s="429"/>
      <c r="LQC54" s="429"/>
      <c r="LQD54" s="429"/>
      <c r="LQE54" s="429"/>
      <c r="LQF54" s="429"/>
      <c r="LQG54" s="429"/>
      <c r="LQH54" s="429"/>
      <c r="LQI54" s="429"/>
      <c r="LQJ54" s="429"/>
      <c r="LQK54" s="429"/>
      <c r="LQL54" s="429"/>
      <c r="LQM54" s="429"/>
      <c r="LQN54" s="429"/>
      <c r="LQO54" s="429"/>
      <c r="LQP54" s="429"/>
      <c r="LQQ54" s="429"/>
      <c r="LQR54" s="429"/>
      <c r="LQS54" s="429"/>
      <c r="LQT54" s="429"/>
      <c r="LQU54" s="429"/>
      <c r="LQV54" s="429"/>
      <c r="LQW54" s="429"/>
      <c r="LQX54" s="429"/>
      <c r="LQY54" s="429"/>
      <c r="LQZ54" s="429"/>
      <c r="LRA54" s="429"/>
      <c r="LRB54" s="429"/>
      <c r="LRC54" s="429"/>
      <c r="LRD54" s="429"/>
      <c r="LRE54" s="429"/>
      <c r="LRF54" s="429"/>
      <c r="LRG54" s="429"/>
      <c r="LRH54" s="429"/>
      <c r="LRI54" s="429"/>
      <c r="LRJ54" s="429"/>
      <c r="LRK54" s="429"/>
      <c r="LRL54" s="429"/>
      <c r="LRM54" s="429"/>
      <c r="LRN54" s="429"/>
      <c r="LRO54" s="429"/>
      <c r="LRP54" s="429"/>
      <c r="LRQ54" s="429"/>
      <c r="LRR54" s="429"/>
      <c r="LRS54" s="429"/>
      <c r="LRT54" s="429"/>
      <c r="LRU54" s="429"/>
      <c r="LRV54" s="429"/>
      <c r="LRW54" s="429"/>
      <c r="LRX54" s="429"/>
      <c r="LRY54" s="429"/>
      <c r="LRZ54" s="429"/>
      <c r="LSA54" s="429"/>
      <c r="LSB54" s="429"/>
      <c r="LSC54" s="429"/>
      <c r="LSD54" s="429"/>
      <c r="LSE54" s="429"/>
      <c r="LSF54" s="429"/>
      <c r="LSG54" s="429"/>
      <c r="LSH54" s="429"/>
      <c r="LSI54" s="429"/>
      <c r="LSJ54" s="429"/>
      <c r="LSK54" s="429"/>
      <c r="LSL54" s="429"/>
      <c r="LSM54" s="429"/>
      <c r="LSN54" s="429"/>
      <c r="LSO54" s="429"/>
      <c r="LSP54" s="429"/>
      <c r="LSQ54" s="429"/>
      <c r="LSR54" s="429"/>
      <c r="LSS54" s="429"/>
      <c r="LST54" s="429"/>
      <c r="LSU54" s="429"/>
      <c r="LSV54" s="429"/>
      <c r="LSW54" s="429"/>
      <c r="LSX54" s="429"/>
      <c r="LSY54" s="429"/>
      <c r="LSZ54" s="429"/>
      <c r="LTA54" s="429"/>
      <c r="LTB54" s="429"/>
      <c r="LTC54" s="429"/>
      <c r="LTD54" s="429"/>
      <c r="LTE54" s="429"/>
      <c r="LTF54" s="429"/>
      <c r="LTG54" s="429"/>
      <c r="LTH54" s="429"/>
      <c r="LTI54" s="429"/>
      <c r="LTJ54" s="429"/>
      <c r="LTK54" s="429"/>
      <c r="LTL54" s="429"/>
      <c r="LTM54" s="429"/>
      <c r="LTN54" s="429"/>
      <c r="LTO54" s="429"/>
      <c r="LTP54" s="429"/>
      <c r="LTQ54" s="429"/>
      <c r="LTR54" s="429"/>
      <c r="LTS54" s="429"/>
      <c r="LTT54" s="429"/>
      <c r="LTU54" s="429"/>
      <c r="LTV54" s="429"/>
      <c r="LTW54" s="429"/>
      <c r="LTX54" s="429"/>
      <c r="LTY54" s="429"/>
      <c r="LTZ54" s="429"/>
      <c r="LUA54" s="429"/>
      <c r="LUB54" s="429"/>
      <c r="LUC54" s="429"/>
      <c r="LUD54" s="429"/>
      <c r="LUE54" s="429"/>
      <c r="LUF54" s="429"/>
      <c r="LUG54" s="429"/>
      <c r="LUH54" s="429"/>
      <c r="LUI54" s="429"/>
      <c r="LUJ54" s="429"/>
      <c r="LUK54" s="429"/>
      <c r="LUL54" s="429"/>
      <c r="LUM54" s="429"/>
      <c r="LUN54" s="429"/>
      <c r="LUO54" s="429"/>
      <c r="LUP54" s="429"/>
      <c r="LUQ54" s="429"/>
      <c r="LUR54" s="429"/>
      <c r="LUS54" s="429"/>
      <c r="LUT54" s="429"/>
      <c r="LUU54" s="429"/>
      <c r="LUV54" s="429"/>
      <c r="LUW54" s="429"/>
      <c r="LUX54" s="429"/>
      <c r="LUY54" s="429"/>
      <c r="LUZ54" s="429"/>
      <c r="LVA54" s="429"/>
      <c r="LVB54" s="429"/>
      <c r="LVC54" s="429"/>
      <c r="LVD54" s="429"/>
      <c r="LVE54" s="429"/>
      <c r="LVF54" s="429"/>
      <c r="LVG54" s="429"/>
      <c r="LVH54" s="429"/>
      <c r="LVI54" s="429"/>
      <c r="LVJ54" s="429"/>
      <c r="LVK54" s="429"/>
      <c r="LVL54" s="429"/>
      <c r="LVM54" s="429"/>
      <c r="LVN54" s="429"/>
      <c r="LVO54" s="429"/>
      <c r="LVP54" s="429"/>
      <c r="LVQ54" s="429"/>
      <c r="LVR54" s="429"/>
      <c r="LVS54" s="429"/>
      <c r="LVT54" s="429"/>
      <c r="LVU54" s="429"/>
      <c r="LVV54" s="429"/>
      <c r="LVW54" s="429"/>
      <c r="LVX54" s="429"/>
      <c r="LVY54" s="429"/>
      <c r="LVZ54" s="429"/>
      <c r="LWA54" s="429"/>
      <c r="LWB54" s="429"/>
      <c r="LWC54" s="429"/>
      <c r="LWD54" s="429"/>
      <c r="LWE54" s="429"/>
      <c r="LWF54" s="429"/>
      <c r="LWG54" s="429"/>
      <c r="LWH54" s="429"/>
      <c r="LWI54" s="429"/>
      <c r="LWJ54" s="429"/>
      <c r="LWK54" s="429"/>
      <c r="LWL54" s="429"/>
      <c r="LWM54" s="429"/>
      <c r="LWN54" s="429"/>
      <c r="LWO54" s="429"/>
      <c r="LWP54" s="429"/>
      <c r="LWQ54" s="429"/>
      <c r="LWR54" s="429"/>
      <c r="LWS54" s="429"/>
      <c r="LWT54" s="429"/>
      <c r="LWU54" s="429"/>
      <c r="LWV54" s="429"/>
      <c r="LWW54" s="429"/>
      <c r="LWX54" s="429"/>
      <c r="LWY54" s="429"/>
      <c r="LWZ54" s="429"/>
      <c r="LXA54" s="429"/>
      <c r="LXB54" s="429"/>
      <c r="LXC54" s="429"/>
      <c r="LXD54" s="429"/>
      <c r="LXE54" s="429"/>
      <c r="LXF54" s="429"/>
      <c r="LXG54" s="429"/>
      <c r="LXH54" s="429"/>
      <c r="LXI54" s="429"/>
      <c r="LXJ54" s="429"/>
      <c r="LXK54" s="429"/>
      <c r="LXL54" s="429"/>
      <c r="LXM54" s="429"/>
      <c r="LXN54" s="429"/>
      <c r="LXO54" s="429"/>
      <c r="LXP54" s="429"/>
      <c r="LXQ54" s="429"/>
      <c r="LXR54" s="429"/>
      <c r="LXS54" s="429"/>
      <c r="LXT54" s="429"/>
      <c r="LXU54" s="429"/>
      <c r="LXV54" s="429"/>
      <c r="LXW54" s="429"/>
      <c r="LXX54" s="429"/>
      <c r="LXY54" s="429"/>
      <c r="LXZ54" s="429"/>
      <c r="LYA54" s="429"/>
      <c r="LYB54" s="429"/>
      <c r="LYC54" s="429"/>
      <c r="LYD54" s="429"/>
      <c r="LYE54" s="429"/>
      <c r="LYF54" s="429"/>
      <c r="LYG54" s="429"/>
      <c r="LYH54" s="429"/>
      <c r="LYI54" s="429"/>
      <c r="LYJ54" s="429"/>
      <c r="LYK54" s="429"/>
      <c r="LYL54" s="429"/>
      <c r="LYM54" s="429"/>
      <c r="LYN54" s="429"/>
      <c r="LYO54" s="429"/>
      <c r="LYP54" s="429"/>
      <c r="LYQ54" s="429"/>
      <c r="LYR54" s="429"/>
      <c r="LYS54" s="429"/>
      <c r="LYT54" s="429"/>
      <c r="LYU54" s="429"/>
      <c r="LYV54" s="429"/>
      <c r="LYW54" s="429"/>
      <c r="LYX54" s="429"/>
      <c r="LYY54" s="429"/>
      <c r="LYZ54" s="429"/>
      <c r="LZA54" s="429"/>
      <c r="LZB54" s="429"/>
      <c r="LZC54" s="429"/>
      <c r="LZD54" s="429"/>
      <c r="LZE54" s="429"/>
      <c r="LZF54" s="429"/>
      <c r="LZG54" s="429"/>
      <c r="LZH54" s="429"/>
      <c r="LZI54" s="429"/>
      <c r="LZJ54" s="429"/>
      <c r="LZK54" s="429"/>
      <c r="LZL54" s="429"/>
      <c r="LZM54" s="429"/>
      <c r="LZN54" s="429"/>
      <c r="LZO54" s="429"/>
      <c r="LZP54" s="429"/>
      <c r="LZQ54" s="429"/>
      <c r="LZR54" s="429"/>
      <c r="LZS54" s="429"/>
      <c r="LZT54" s="429"/>
      <c r="LZU54" s="429"/>
      <c r="LZV54" s="429"/>
      <c r="LZW54" s="429"/>
      <c r="LZX54" s="429"/>
      <c r="LZY54" s="429"/>
      <c r="LZZ54" s="429"/>
      <c r="MAA54" s="429"/>
      <c r="MAB54" s="429"/>
      <c r="MAC54" s="429"/>
      <c r="MAD54" s="429"/>
      <c r="MAE54" s="429"/>
      <c r="MAF54" s="429"/>
      <c r="MAG54" s="429"/>
      <c r="MAH54" s="429"/>
      <c r="MAI54" s="429"/>
      <c r="MAJ54" s="429"/>
      <c r="MAK54" s="429"/>
      <c r="MAL54" s="429"/>
      <c r="MAM54" s="429"/>
      <c r="MAN54" s="429"/>
      <c r="MAO54" s="429"/>
      <c r="MAP54" s="429"/>
      <c r="MAQ54" s="429"/>
      <c r="MAR54" s="429"/>
      <c r="MAS54" s="429"/>
      <c r="MAT54" s="429"/>
      <c r="MAU54" s="429"/>
      <c r="MAV54" s="429"/>
      <c r="MAW54" s="429"/>
      <c r="MAX54" s="429"/>
      <c r="MAY54" s="429"/>
      <c r="MAZ54" s="429"/>
      <c r="MBA54" s="429"/>
      <c r="MBB54" s="429"/>
      <c r="MBC54" s="429"/>
      <c r="MBD54" s="429"/>
      <c r="MBE54" s="429"/>
      <c r="MBF54" s="429"/>
      <c r="MBG54" s="429"/>
      <c r="MBH54" s="429"/>
      <c r="MBI54" s="429"/>
      <c r="MBJ54" s="429"/>
      <c r="MBK54" s="429"/>
      <c r="MBL54" s="429"/>
      <c r="MBM54" s="429"/>
      <c r="MBN54" s="429"/>
      <c r="MBO54" s="429"/>
      <c r="MBP54" s="429"/>
      <c r="MBQ54" s="429"/>
      <c r="MBR54" s="429"/>
      <c r="MBS54" s="429"/>
      <c r="MBT54" s="429"/>
      <c r="MBU54" s="429"/>
      <c r="MBV54" s="429"/>
      <c r="MBW54" s="429"/>
      <c r="MBX54" s="429"/>
      <c r="MBY54" s="429"/>
      <c r="MBZ54" s="429"/>
      <c r="MCA54" s="429"/>
      <c r="MCB54" s="429"/>
      <c r="MCC54" s="429"/>
      <c r="MCD54" s="429"/>
      <c r="MCE54" s="429"/>
      <c r="MCF54" s="429"/>
      <c r="MCG54" s="429"/>
      <c r="MCH54" s="429"/>
      <c r="MCI54" s="429"/>
      <c r="MCJ54" s="429"/>
      <c r="MCK54" s="429"/>
      <c r="MCL54" s="429"/>
      <c r="MCM54" s="429"/>
      <c r="MCN54" s="429"/>
      <c r="MCO54" s="429"/>
      <c r="MCP54" s="429"/>
      <c r="MCQ54" s="429"/>
      <c r="MCR54" s="429"/>
      <c r="MCS54" s="429"/>
      <c r="MCT54" s="429"/>
      <c r="MCU54" s="429"/>
      <c r="MCV54" s="429"/>
      <c r="MCW54" s="429"/>
      <c r="MCX54" s="429"/>
      <c r="MCY54" s="429"/>
      <c r="MCZ54" s="429"/>
      <c r="MDA54" s="429"/>
      <c r="MDB54" s="429"/>
      <c r="MDC54" s="429"/>
      <c r="MDD54" s="429"/>
      <c r="MDE54" s="429"/>
      <c r="MDF54" s="429"/>
      <c r="MDG54" s="429"/>
      <c r="MDH54" s="429"/>
      <c r="MDI54" s="429"/>
      <c r="MDJ54" s="429"/>
      <c r="MDK54" s="429"/>
      <c r="MDL54" s="429"/>
      <c r="MDM54" s="429"/>
      <c r="MDN54" s="429"/>
      <c r="MDO54" s="429"/>
      <c r="MDP54" s="429"/>
      <c r="MDQ54" s="429"/>
      <c r="MDR54" s="429"/>
      <c r="MDS54" s="429"/>
      <c r="MDT54" s="429"/>
      <c r="MDU54" s="429"/>
      <c r="MDV54" s="429"/>
      <c r="MDW54" s="429"/>
      <c r="MDX54" s="429"/>
      <c r="MDY54" s="429"/>
      <c r="MDZ54" s="429"/>
      <c r="MEA54" s="429"/>
      <c r="MEB54" s="429"/>
      <c r="MEC54" s="429"/>
      <c r="MED54" s="429"/>
      <c r="MEE54" s="429"/>
      <c r="MEF54" s="429"/>
      <c r="MEG54" s="429"/>
      <c r="MEH54" s="429"/>
      <c r="MEI54" s="429"/>
      <c r="MEJ54" s="429"/>
      <c r="MEK54" s="429"/>
      <c r="MEL54" s="429"/>
      <c r="MEM54" s="429"/>
      <c r="MEN54" s="429"/>
      <c r="MEO54" s="429"/>
      <c r="MEP54" s="429"/>
      <c r="MEQ54" s="429"/>
      <c r="MER54" s="429"/>
      <c r="MES54" s="429"/>
      <c r="MET54" s="429"/>
      <c r="MEU54" s="429"/>
      <c r="MEV54" s="429"/>
      <c r="MEW54" s="429"/>
      <c r="MEX54" s="429"/>
      <c r="MEY54" s="429"/>
      <c r="MEZ54" s="429"/>
      <c r="MFA54" s="429"/>
      <c r="MFB54" s="429"/>
      <c r="MFC54" s="429"/>
      <c r="MFD54" s="429"/>
      <c r="MFE54" s="429"/>
      <c r="MFF54" s="429"/>
      <c r="MFG54" s="429"/>
      <c r="MFH54" s="429"/>
      <c r="MFI54" s="429"/>
      <c r="MFJ54" s="429"/>
      <c r="MFK54" s="429"/>
      <c r="MFL54" s="429"/>
      <c r="MFM54" s="429"/>
      <c r="MFN54" s="429"/>
      <c r="MFO54" s="429"/>
      <c r="MFP54" s="429"/>
      <c r="MFQ54" s="429"/>
      <c r="MFR54" s="429"/>
      <c r="MFS54" s="429"/>
      <c r="MFT54" s="429"/>
      <c r="MFU54" s="429"/>
      <c r="MFV54" s="429"/>
      <c r="MFW54" s="429"/>
      <c r="MFX54" s="429"/>
      <c r="MFY54" s="429"/>
      <c r="MFZ54" s="429"/>
      <c r="MGA54" s="429"/>
      <c r="MGB54" s="429"/>
      <c r="MGC54" s="429"/>
      <c r="MGD54" s="429"/>
      <c r="MGE54" s="429"/>
      <c r="MGF54" s="429"/>
      <c r="MGG54" s="429"/>
      <c r="MGH54" s="429"/>
      <c r="MGI54" s="429"/>
      <c r="MGJ54" s="429"/>
      <c r="MGK54" s="429"/>
      <c r="MGL54" s="429"/>
      <c r="MGM54" s="429"/>
      <c r="MGN54" s="429"/>
      <c r="MGO54" s="429"/>
      <c r="MGP54" s="429"/>
      <c r="MGQ54" s="429"/>
      <c r="MGR54" s="429"/>
      <c r="MGS54" s="429"/>
      <c r="MGT54" s="429"/>
      <c r="MGU54" s="429"/>
      <c r="MGV54" s="429"/>
      <c r="MGW54" s="429"/>
      <c r="MGX54" s="429"/>
      <c r="MGY54" s="429"/>
      <c r="MGZ54" s="429"/>
      <c r="MHA54" s="429"/>
      <c r="MHB54" s="429"/>
      <c r="MHC54" s="429"/>
      <c r="MHD54" s="429"/>
      <c r="MHE54" s="429"/>
      <c r="MHF54" s="429"/>
      <c r="MHG54" s="429"/>
      <c r="MHH54" s="429"/>
      <c r="MHI54" s="429"/>
      <c r="MHJ54" s="429"/>
      <c r="MHK54" s="429"/>
      <c r="MHL54" s="429"/>
      <c r="MHM54" s="429"/>
      <c r="MHN54" s="429"/>
      <c r="MHO54" s="429"/>
      <c r="MHP54" s="429"/>
      <c r="MHQ54" s="429"/>
      <c r="MHR54" s="429"/>
      <c r="MHS54" s="429"/>
      <c r="MHT54" s="429"/>
      <c r="MHU54" s="429"/>
      <c r="MHV54" s="429"/>
      <c r="MHW54" s="429"/>
      <c r="MHX54" s="429"/>
      <c r="MHY54" s="429"/>
      <c r="MHZ54" s="429"/>
      <c r="MIA54" s="429"/>
      <c r="MIB54" s="429"/>
      <c r="MIC54" s="429"/>
      <c r="MID54" s="429"/>
      <c r="MIE54" s="429"/>
      <c r="MIF54" s="429"/>
      <c r="MIG54" s="429"/>
      <c r="MIH54" s="429"/>
      <c r="MII54" s="429"/>
      <c r="MIJ54" s="429"/>
      <c r="MIK54" s="429"/>
      <c r="MIL54" s="429"/>
      <c r="MIM54" s="429"/>
      <c r="MIN54" s="429"/>
      <c r="MIO54" s="429"/>
      <c r="MIP54" s="429"/>
      <c r="MIQ54" s="429"/>
      <c r="MIR54" s="429"/>
      <c r="MIS54" s="429"/>
      <c r="MIT54" s="429"/>
      <c r="MIU54" s="429"/>
      <c r="MIV54" s="429"/>
      <c r="MIW54" s="429"/>
      <c r="MIX54" s="429"/>
      <c r="MIY54" s="429"/>
      <c r="MIZ54" s="429"/>
      <c r="MJA54" s="429"/>
      <c r="MJB54" s="429"/>
      <c r="MJC54" s="429"/>
      <c r="MJD54" s="429"/>
      <c r="MJE54" s="429"/>
      <c r="MJF54" s="429"/>
      <c r="MJG54" s="429"/>
      <c r="MJH54" s="429"/>
      <c r="MJI54" s="429"/>
      <c r="MJJ54" s="429"/>
      <c r="MJK54" s="429"/>
      <c r="MJL54" s="429"/>
      <c r="MJM54" s="429"/>
      <c r="MJN54" s="429"/>
      <c r="MJO54" s="429"/>
      <c r="MJP54" s="429"/>
      <c r="MJQ54" s="429"/>
      <c r="MJR54" s="429"/>
      <c r="MJS54" s="429"/>
      <c r="MJT54" s="429"/>
      <c r="MJU54" s="429"/>
      <c r="MJV54" s="429"/>
      <c r="MJW54" s="429"/>
      <c r="MJX54" s="429"/>
      <c r="MJY54" s="429"/>
      <c r="MJZ54" s="429"/>
      <c r="MKA54" s="429"/>
      <c r="MKB54" s="429"/>
      <c r="MKC54" s="429"/>
      <c r="MKD54" s="429"/>
      <c r="MKE54" s="429"/>
      <c r="MKF54" s="429"/>
      <c r="MKG54" s="429"/>
      <c r="MKH54" s="429"/>
      <c r="MKI54" s="429"/>
      <c r="MKJ54" s="429"/>
      <c r="MKK54" s="429"/>
      <c r="MKL54" s="429"/>
      <c r="MKM54" s="429"/>
      <c r="MKN54" s="429"/>
      <c r="MKO54" s="429"/>
      <c r="MKP54" s="429"/>
      <c r="MKQ54" s="429"/>
      <c r="MKR54" s="429"/>
      <c r="MKS54" s="429"/>
      <c r="MKT54" s="429"/>
      <c r="MKU54" s="429"/>
      <c r="MKV54" s="429"/>
      <c r="MKW54" s="429"/>
      <c r="MKX54" s="429"/>
      <c r="MKY54" s="429"/>
      <c r="MKZ54" s="429"/>
      <c r="MLA54" s="429"/>
      <c r="MLB54" s="429"/>
      <c r="MLC54" s="429"/>
      <c r="MLD54" s="429"/>
      <c r="MLE54" s="429"/>
      <c r="MLF54" s="429"/>
      <c r="MLG54" s="429"/>
      <c r="MLH54" s="429"/>
      <c r="MLI54" s="429"/>
      <c r="MLJ54" s="429"/>
      <c r="MLK54" s="429"/>
      <c r="MLL54" s="429"/>
      <c r="MLM54" s="429"/>
      <c r="MLN54" s="429"/>
      <c r="MLO54" s="429"/>
      <c r="MLP54" s="429"/>
      <c r="MLQ54" s="429"/>
      <c r="MLR54" s="429"/>
      <c r="MLS54" s="429"/>
      <c r="MLT54" s="429"/>
      <c r="MLU54" s="429"/>
      <c r="MLV54" s="429"/>
      <c r="MLW54" s="429"/>
      <c r="MLX54" s="429"/>
      <c r="MLY54" s="429"/>
      <c r="MLZ54" s="429"/>
      <c r="MMA54" s="429"/>
      <c r="MMB54" s="429"/>
      <c r="MMC54" s="429"/>
      <c r="MMD54" s="429"/>
      <c r="MME54" s="429"/>
      <c r="MMF54" s="429"/>
      <c r="MMG54" s="429"/>
      <c r="MMH54" s="429"/>
      <c r="MMI54" s="429"/>
      <c r="MMJ54" s="429"/>
      <c r="MMK54" s="429"/>
      <c r="MML54" s="429"/>
      <c r="MMM54" s="429"/>
      <c r="MMN54" s="429"/>
      <c r="MMO54" s="429"/>
      <c r="MMP54" s="429"/>
      <c r="MMQ54" s="429"/>
      <c r="MMR54" s="429"/>
      <c r="MMS54" s="429"/>
      <c r="MMT54" s="429"/>
      <c r="MMU54" s="429"/>
      <c r="MMV54" s="429"/>
      <c r="MMW54" s="429"/>
      <c r="MMX54" s="429"/>
      <c r="MMY54" s="429"/>
      <c r="MMZ54" s="429"/>
      <c r="MNA54" s="429"/>
      <c r="MNB54" s="429"/>
      <c r="MNC54" s="429"/>
      <c r="MND54" s="429"/>
      <c r="MNE54" s="429"/>
      <c r="MNF54" s="429"/>
      <c r="MNG54" s="429"/>
      <c r="MNH54" s="429"/>
      <c r="MNI54" s="429"/>
      <c r="MNJ54" s="429"/>
      <c r="MNK54" s="429"/>
      <c r="MNL54" s="429"/>
      <c r="MNM54" s="429"/>
      <c r="MNN54" s="429"/>
      <c r="MNO54" s="429"/>
      <c r="MNP54" s="429"/>
      <c r="MNQ54" s="429"/>
      <c r="MNR54" s="429"/>
      <c r="MNS54" s="429"/>
      <c r="MNT54" s="429"/>
      <c r="MNU54" s="429"/>
      <c r="MNV54" s="429"/>
      <c r="MNW54" s="429"/>
      <c r="MNX54" s="429"/>
      <c r="MNY54" s="429"/>
      <c r="MNZ54" s="429"/>
      <c r="MOA54" s="429"/>
      <c r="MOB54" s="429"/>
      <c r="MOC54" s="429"/>
      <c r="MOD54" s="429"/>
      <c r="MOE54" s="429"/>
      <c r="MOF54" s="429"/>
      <c r="MOG54" s="429"/>
      <c r="MOH54" s="429"/>
      <c r="MOI54" s="429"/>
      <c r="MOJ54" s="429"/>
      <c r="MOK54" s="429"/>
      <c r="MOL54" s="429"/>
      <c r="MOM54" s="429"/>
      <c r="MON54" s="429"/>
      <c r="MOO54" s="429"/>
      <c r="MOP54" s="429"/>
      <c r="MOQ54" s="429"/>
      <c r="MOR54" s="429"/>
      <c r="MOS54" s="429"/>
      <c r="MOT54" s="429"/>
      <c r="MOU54" s="429"/>
      <c r="MOV54" s="429"/>
      <c r="MOW54" s="429"/>
      <c r="MOX54" s="429"/>
      <c r="MOY54" s="429"/>
      <c r="MOZ54" s="429"/>
      <c r="MPA54" s="429"/>
      <c r="MPB54" s="429"/>
      <c r="MPC54" s="429"/>
      <c r="MPD54" s="429"/>
      <c r="MPE54" s="429"/>
      <c r="MPF54" s="429"/>
      <c r="MPG54" s="429"/>
      <c r="MPH54" s="429"/>
      <c r="MPI54" s="429"/>
      <c r="MPJ54" s="429"/>
      <c r="MPK54" s="429"/>
      <c r="MPL54" s="429"/>
      <c r="MPM54" s="429"/>
      <c r="MPN54" s="429"/>
      <c r="MPO54" s="429"/>
      <c r="MPP54" s="429"/>
      <c r="MPQ54" s="429"/>
      <c r="MPR54" s="429"/>
      <c r="MPS54" s="429"/>
      <c r="MPT54" s="429"/>
      <c r="MPU54" s="429"/>
      <c r="MPV54" s="429"/>
      <c r="MPW54" s="429"/>
      <c r="MPX54" s="429"/>
      <c r="MPY54" s="429"/>
      <c r="MPZ54" s="429"/>
      <c r="MQA54" s="429"/>
      <c r="MQB54" s="429"/>
      <c r="MQC54" s="429"/>
      <c r="MQD54" s="429"/>
      <c r="MQE54" s="429"/>
      <c r="MQF54" s="429"/>
      <c r="MQG54" s="429"/>
      <c r="MQH54" s="429"/>
      <c r="MQI54" s="429"/>
      <c r="MQJ54" s="429"/>
      <c r="MQK54" s="429"/>
      <c r="MQL54" s="429"/>
      <c r="MQM54" s="429"/>
      <c r="MQN54" s="429"/>
      <c r="MQO54" s="429"/>
      <c r="MQP54" s="429"/>
      <c r="MQQ54" s="429"/>
      <c r="MQR54" s="429"/>
      <c r="MQS54" s="429"/>
      <c r="MQT54" s="429"/>
      <c r="MQU54" s="429"/>
      <c r="MQV54" s="429"/>
      <c r="MQW54" s="429"/>
      <c r="MQX54" s="429"/>
      <c r="MQY54" s="429"/>
      <c r="MQZ54" s="429"/>
      <c r="MRA54" s="429"/>
      <c r="MRB54" s="429"/>
      <c r="MRC54" s="429"/>
      <c r="MRD54" s="429"/>
      <c r="MRE54" s="429"/>
      <c r="MRF54" s="429"/>
      <c r="MRG54" s="429"/>
      <c r="MRH54" s="429"/>
      <c r="MRI54" s="429"/>
      <c r="MRJ54" s="429"/>
      <c r="MRK54" s="429"/>
      <c r="MRL54" s="429"/>
      <c r="MRM54" s="429"/>
      <c r="MRN54" s="429"/>
      <c r="MRO54" s="429"/>
      <c r="MRP54" s="429"/>
      <c r="MRQ54" s="429"/>
      <c r="MRR54" s="429"/>
      <c r="MRS54" s="429"/>
      <c r="MRT54" s="429"/>
      <c r="MRU54" s="429"/>
      <c r="MRV54" s="429"/>
      <c r="MRW54" s="429"/>
      <c r="MRX54" s="429"/>
      <c r="MRY54" s="429"/>
      <c r="MRZ54" s="429"/>
      <c r="MSA54" s="429"/>
      <c r="MSB54" s="429"/>
      <c r="MSC54" s="429"/>
      <c r="MSD54" s="429"/>
      <c r="MSE54" s="429"/>
      <c r="MSF54" s="429"/>
      <c r="MSG54" s="429"/>
      <c r="MSH54" s="429"/>
      <c r="MSI54" s="429"/>
      <c r="MSJ54" s="429"/>
      <c r="MSK54" s="429"/>
      <c r="MSL54" s="429"/>
      <c r="MSM54" s="429"/>
      <c r="MSN54" s="429"/>
      <c r="MSO54" s="429"/>
      <c r="MSP54" s="429"/>
      <c r="MSQ54" s="429"/>
      <c r="MSR54" s="429"/>
      <c r="MSS54" s="429"/>
      <c r="MST54" s="429"/>
      <c r="MSU54" s="429"/>
      <c r="MSV54" s="429"/>
      <c r="MSW54" s="429"/>
      <c r="MSX54" s="429"/>
      <c r="MSY54" s="429"/>
      <c r="MSZ54" s="429"/>
      <c r="MTA54" s="429"/>
      <c r="MTB54" s="429"/>
      <c r="MTC54" s="429"/>
      <c r="MTD54" s="429"/>
      <c r="MTE54" s="429"/>
      <c r="MTF54" s="429"/>
      <c r="MTG54" s="429"/>
      <c r="MTH54" s="429"/>
      <c r="MTI54" s="429"/>
      <c r="MTJ54" s="429"/>
      <c r="MTK54" s="429"/>
      <c r="MTL54" s="429"/>
      <c r="MTM54" s="429"/>
      <c r="MTN54" s="429"/>
      <c r="MTO54" s="429"/>
      <c r="MTP54" s="429"/>
      <c r="MTQ54" s="429"/>
      <c r="MTR54" s="429"/>
      <c r="MTS54" s="429"/>
      <c r="MTT54" s="429"/>
      <c r="MTU54" s="429"/>
      <c r="MTV54" s="429"/>
      <c r="MTW54" s="429"/>
      <c r="MTX54" s="429"/>
      <c r="MTY54" s="429"/>
      <c r="MTZ54" s="429"/>
      <c r="MUA54" s="429"/>
      <c r="MUB54" s="429"/>
      <c r="MUC54" s="429"/>
      <c r="MUD54" s="429"/>
      <c r="MUE54" s="429"/>
      <c r="MUF54" s="429"/>
      <c r="MUG54" s="429"/>
      <c r="MUH54" s="429"/>
      <c r="MUI54" s="429"/>
      <c r="MUJ54" s="429"/>
      <c r="MUK54" s="429"/>
      <c r="MUL54" s="429"/>
      <c r="MUM54" s="429"/>
      <c r="MUN54" s="429"/>
      <c r="MUO54" s="429"/>
      <c r="MUP54" s="429"/>
      <c r="MUQ54" s="429"/>
      <c r="MUR54" s="429"/>
      <c r="MUS54" s="429"/>
      <c r="MUT54" s="429"/>
      <c r="MUU54" s="429"/>
      <c r="MUV54" s="429"/>
      <c r="MUW54" s="429"/>
      <c r="MUX54" s="429"/>
      <c r="MUY54" s="429"/>
      <c r="MUZ54" s="429"/>
      <c r="MVA54" s="429"/>
      <c r="MVB54" s="429"/>
      <c r="MVC54" s="429"/>
      <c r="MVD54" s="429"/>
      <c r="MVE54" s="429"/>
      <c r="MVF54" s="429"/>
      <c r="MVG54" s="429"/>
      <c r="MVH54" s="429"/>
      <c r="MVI54" s="429"/>
      <c r="MVJ54" s="429"/>
      <c r="MVK54" s="429"/>
      <c r="MVL54" s="429"/>
      <c r="MVM54" s="429"/>
      <c r="MVN54" s="429"/>
      <c r="MVO54" s="429"/>
      <c r="MVP54" s="429"/>
      <c r="MVQ54" s="429"/>
      <c r="MVR54" s="429"/>
      <c r="MVS54" s="429"/>
      <c r="MVT54" s="429"/>
      <c r="MVU54" s="429"/>
      <c r="MVV54" s="429"/>
      <c r="MVW54" s="429"/>
      <c r="MVX54" s="429"/>
      <c r="MVY54" s="429"/>
      <c r="MVZ54" s="429"/>
      <c r="MWA54" s="429"/>
      <c r="MWB54" s="429"/>
      <c r="MWC54" s="429"/>
      <c r="MWD54" s="429"/>
      <c r="MWE54" s="429"/>
      <c r="MWF54" s="429"/>
      <c r="MWG54" s="429"/>
      <c r="MWH54" s="429"/>
      <c r="MWI54" s="429"/>
      <c r="MWJ54" s="429"/>
      <c r="MWK54" s="429"/>
      <c r="MWL54" s="429"/>
      <c r="MWM54" s="429"/>
      <c r="MWN54" s="429"/>
      <c r="MWO54" s="429"/>
      <c r="MWP54" s="429"/>
      <c r="MWQ54" s="429"/>
      <c r="MWR54" s="429"/>
      <c r="MWS54" s="429"/>
      <c r="MWT54" s="429"/>
      <c r="MWU54" s="429"/>
      <c r="MWV54" s="429"/>
      <c r="MWW54" s="429"/>
      <c r="MWX54" s="429"/>
      <c r="MWY54" s="429"/>
      <c r="MWZ54" s="429"/>
      <c r="MXA54" s="429"/>
      <c r="MXB54" s="429"/>
      <c r="MXC54" s="429"/>
      <c r="MXD54" s="429"/>
      <c r="MXE54" s="429"/>
      <c r="MXF54" s="429"/>
      <c r="MXG54" s="429"/>
      <c r="MXH54" s="429"/>
      <c r="MXI54" s="429"/>
      <c r="MXJ54" s="429"/>
      <c r="MXK54" s="429"/>
      <c r="MXL54" s="429"/>
      <c r="MXM54" s="429"/>
      <c r="MXN54" s="429"/>
      <c r="MXO54" s="429"/>
      <c r="MXP54" s="429"/>
      <c r="MXQ54" s="429"/>
      <c r="MXR54" s="429"/>
      <c r="MXS54" s="429"/>
      <c r="MXT54" s="429"/>
      <c r="MXU54" s="429"/>
      <c r="MXV54" s="429"/>
      <c r="MXW54" s="429"/>
      <c r="MXX54" s="429"/>
      <c r="MXY54" s="429"/>
      <c r="MXZ54" s="429"/>
      <c r="MYA54" s="429"/>
      <c r="MYB54" s="429"/>
      <c r="MYC54" s="429"/>
      <c r="MYD54" s="429"/>
      <c r="MYE54" s="429"/>
      <c r="MYF54" s="429"/>
      <c r="MYG54" s="429"/>
      <c r="MYH54" s="429"/>
      <c r="MYI54" s="429"/>
      <c r="MYJ54" s="429"/>
      <c r="MYK54" s="429"/>
      <c r="MYL54" s="429"/>
      <c r="MYM54" s="429"/>
      <c r="MYN54" s="429"/>
      <c r="MYO54" s="429"/>
      <c r="MYP54" s="429"/>
      <c r="MYQ54" s="429"/>
      <c r="MYR54" s="429"/>
      <c r="MYS54" s="429"/>
      <c r="MYT54" s="429"/>
      <c r="MYU54" s="429"/>
      <c r="MYV54" s="429"/>
      <c r="MYW54" s="429"/>
      <c r="MYX54" s="429"/>
      <c r="MYY54" s="429"/>
      <c r="MYZ54" s="429"/>
      <c r="MZA54" s="429"/>
      <c r="MZB54" s="429"/>
      <c r="MZC54" s="429"/>
      <c r="MZD54" s="429"/>
      <c r="MZE54" s="429"/>
      <c r="MZF54" s="429"/>
      <c r="MZG54" s="429"/>
      <c r="MZH54" s="429"/>
      <c r="MZI54" s="429"/>
      <c r="MZJ54" s="429"/>
      <c r="MZK54" s="429"/>
      <c r="MZL54" s="429"/>
      <c r="MZM54" s="429"/>
      <c r="MZN54" s="429"/>
      <c r="MZO54" s="429"/>
      <c r="MZP54" s="429"/>
      <c r="MZQ54" s="429"/>
      <c r="MZR54" s="429"/>
      <c r="MZS54" s="429"/>
      <c r="MZT54" s="429"/>
      <c r="MZU54" s="429"/>
      <c r="MZV54" s="429"/>
      <c r="MZW54" s="429"/>
      <c r="MZX54" s="429"/>
      <c r="MZY54" s="429"/>
      <c r="MZZ54" s="429"/>
      <c r="NAA54" s="429"/>
      <c r="NAB54" s="429"/>
      <c r="NAC54" s="429"/>
      <c r="NAD54" s="429"/>
      <c r="NAE54" s="429"/>
      <c r="NAF54" s="429"/>
      <c r="NAG54" s="429"/>
      <c r="NAH54" s="429"/>
      <c r="NAI54" s="429"/>
      <c r="NAJ54" s="429"/>
      <c r="NAK54" s="429"/>
      <c r="NAL54" s="429"/>
      <c r="NAM54" s="429"/>
      <c r="NAN54" s="429"/>
      <c r="NAO54" s="429"/>
      <c r="NAP54" s="429"/>
      <c r="NAQ54" s="429"/>
      <c r="NAR54" s="429"/>
      <c r="NAS54" s="429"/>
      <c r="NAT54" s="429"/>
      <c r="NAU54" s="429"/>
      <c r="NAV54" s="429"/>
      <c r="NAW54" s="429"/>
      <c r="NAX54" s="429"/>
      <c r="NAY54" s="429"/>
      <c r="NAZ54" s="429"/>
      <c r="NBA54" s="429"/>
      <c r="NBB54" s="429"/>
      <c r="NBC54" s="429"/>
      <c r="NBD54" s="429"/>
      <c r="NBE54" s="429"/>
      <c r="NBF54" s="429"/>
      <c r="NBG54" s="429"/>
      <c r="NBH54" s="429"/>
      <c r="NBI54" s="429"/>
      <c r="NBJ54" s="429"/>
      <c r="NBK54" s="429"/>
      <c r="NBL54" s="429"/>
      <c r="NBM54" s="429"/>
      <c r="NBN54" s="429"/>
      <c r="NBO54" s="429"/>
      <c r="NBP54" s="429"/>
      <c r="NBQ54" s="429"/>
      <c r="NBR54" s="429"/>
      <c r="NBS54" s="429"/>
      <c r="NBT54" s="429"/>
      <c r="NBU54" s="429"/>
      <c r="NBV54" s="429"/>
      <c r="NBW54" s="429"/>
      <c r="NBX54" s="429"/>
      <c r="NBY54" s="429"/>
      <c r="NBZ54" s="429"/>
      <c r="NCA54" s="429"/>
      <c r="NCB54" s="429"/>
      <c r="NCC54" s="429"/>
      <c r="NCD54" s="429"/>
      <c r="NCE54" s="429"/>
      <c r="NCF54" s="429"/>
      <c r="NCG54" s="429"/>
      <c r="NCH54" s="429"/>
      <c r="NCI54" s="429"/>
      <c r="NCJ54" s="429"/>
      <c r="NCK54" s="429"/>
      <c r="NCL54" s="429"/>
      <c r="NCM54" s="429"/>
      <c r="NCN54" s="429"/>
      <c r="NCO54" s="429"/>
      <c r="NCP54" s="429"/>
      <c r="NCQ54" s="429"/>
      <c r="NCR54" s="429"/>
      <c r="NCS54" s="429"/>
      <c r="NCT54" s="429"/>
      <c r="NCU54" s="429"/>
      <c r="NCV54" s="429"/>
      <c r="NCW54" s="429"/>
      <c r="NCX54" s="429"/>
      <c r="NCY54" s="429"/>
      <c r="NCZ54" s="429"/>
      <c r="NDA54" s="429"/>
      <c r="NDB54" s="429"/>
      <c r="NDC54" s="429"/>
      <c r="NDD54" s="429"/>
      <c r="NDE54" s="429"/>
      <c r="NDF54" s="429"/>
      <c r="NDG54" s="429"/>
      <c r="NDH54" s="429"/>
      <c r="NDI54" s="429"/>
      <c r="NDJ54" s="429"/>
      <c r="NDK54" s="429"/>
      <c r="NDL54" s="429"/>
      <c r="NDM54" s="429"/>
      <c r="NDN54" s="429"/>
      <c r="NDO54" s="429"/>
      <c r="NDP54" s="429"/>
      <c r="NDQ54" s="429"/>
      <c r="NDR54" s="429"/>
      <c r="NDS54" s="429"/>
      <c r="NDT54" s="429"/>
      <c r="NDU54" s="429"/>
      <c r="NDV54" s="429"/>
      <c r="NDW54" s="429"/>
      <c r="NDX54" s="429"/>
      <c r="NDY54" s="429"/>
      <c r="NDZ54" s="429"/>
      <c r="NEA54" s="429"/>
      <c r="NEB54" s="429"/>
      <c r="NEC54" s="429"/>
      <c r="NED54" s="429"/>
      <c r="NEE54" s="429"/>
      <c r="NEF54" s="429"/>
      <c r="NEG54" s="429"/>
      <c r="NEH54" s="429"/>
      <c r="NEI54" s="429"/>
      <c r="NEJ54" s="429"/>
      <c r="NEK54" s="429"/>
      <c r="NEL54" s="429"/>
      <c r="NEM54" s="429"/>
      <c r="NEN54" s="429"/>
      <c r="NEO54" s="429"/>
      <c r="NEP54" s="429"/>
      <c r="NEQ54" s="429"/>
      <c r="NER54" s="429"/>
      <c r="NES54" s="429"/>
      <c r="NET54" s="429"/>
      <c r="NEU54" s="429"/>
      <c r="NEV54" s="429"/>
      <c r="NEW54" s="429"/>
      <c r="NEX54" s="429"/>
      <c r="NEY54" s="429"/>
      <c r="NEZ54" s="429"/>
      <c r="NFA54" s="429"/>
      <c r="NFB54" s="429"/>
      <c r="NFC54" s="429"/>
      <c r="NFD54" s="429"/>
      <c r="NFE54" s="429"/>
      <c r="NFF54" s="429"/>
      <c r="NFG54" s="429"/>
      <c r="NFH54" s="429"/>
      <c r="NFI54" s="429"/>
      <c r="NFJ54" s="429"/>
      <c r="NFK54" s="429"/>
      <c r="NFL54" s="429"/>
      <c r="NFM54" s="429"/>
      <c r="NFN54" s="429"/>
      <c r="NFO54" s="429"/>
      <c r="NFP54" s="429"/>
      <c r="NFQ54" s="429"/>
      <c r="NFR54" s="429"/>
      <c r="NFS54" s="429"/>
      <c r="NFT54" s="429"/>
      <c r="NFU54" s="429"/>
      <c r="NFV54" s="429"/>
      <c r="NFW54" s="429"/>
      <c r="NFX54" s="429"/>
      <c r="NFY54" s="429"/>
      <c r="NFZ54" s="429"/>
      <c r="NGA54" s="429"/>
      <c r="NGB54" s="429"/>
      <c r="NGC54" s="429"/>
      <c r="NGD54" s="429"/>
      <c r="NGE54" s="429"/>
      <c r="NGF54" s="429"/>
      <c r="NGG54" s="429"/>
      <c r="NGH54" s="429"/>
      <c r="NGI54" s="429"/>
      <c r="NGJ54" s="429"/>
      <c r="NGK54" s="429"/>
      <c r="NGL54" s="429"/>
      <c r="NGM54" s="429"/>
      <c r="NGN54" s="429"/>
      <c r="NGO54" s="429"/>
      <c r="NGP54" s="429"/>
      <c r="NGQ54" s="429"/>
      <c r="NGR54" s="429"/>
      <c r="NGS54" s="429"/>
      <c r="NGT54" s="429"/>
      <c r="NGU54" s="429"/>
      <c r="NGV54" s="429"/>
      <c r="NGW54" s="429"/>
      <c r="NGX54" s="429"/>
      <c r="NGY54" s="429"/>
      <c r="NGZ54" s="429"/>
      <c r="NHA54" s="429"/>
      <c r="NHB54" s="429"/>
      <c r="NHC54" s="429"/>
      <c r="NHD54" s="429"/>
      <c r="NHE54" s="429"/>
      <c r="NHF54" s="429"/>
      <c r="NHG54" s="429"/>
      <c r="NHH54" s="429"/>
      <c r="NHI54" s="429"/>
      <c r="NHJ54" s="429"/>
      <c r="NHK54" s="429"/>
      <c r="NHL54" s="429"/>
      <c r="NHM54" s="429"/>
      <c r="NHN54" s="429"/>
      <c r="NHO54" s="429"/>
      <c r="NHP54" s="429"/>
      <c r="NHQ54" s="429"/>
      <c r="NHR54" s="429"/>
      <c r="NHS54" s="429"/>
      <c r="NHT54" s="429"/>
      <c r="NHU54" s="429"/>
      <c r="NHV54" s="429"/>
      <c r="NHW54" s="429"/>
      <c r="NHX54" s="429"/>
      <c r="NHY54" s="429"/>
      <c r="NHZ54" s="429"/>
      <c r="NIA54" s="429"/>
      <c r="NIB54" s="429"/>
      <c r="NIC54" s="429"/>
      <c r="NID54" s="429"/>
      <c r="NIE54" s="429"/>
      <c r="NIF54" s="429"/>
      <c r="NIG54" s="429"/>
      <c r="NIH54" s="429"/>
      <c r="NII54" s="429"/>
      <c r="NIJ54" s="429"/>
      <c r="NIK54" s="429"/>
      <c r="NIL54" s="429"/>
      <c r="NIM54" s="429"/>
      <c r="NIN54" s="429"/>
      <c r="NIO54" s="429"/>
      <c r="NIP54" s="429"/>
      <c r="NIQ54" s="429"/>
      <c r="NIR54" s="429"/>
      <c r="NIS54" s="429"/>
      <c r="NIT54" s="429"/>
      <c r="NIU54" s="429"/>
      <c r="NIV54" s="429"/>
      <c r="NIW54" s="429"/>
      <c r="NIX54" s="429"/>
      <c r="NIY54" s="429"/>
      <c r="NIZ54" s="429"/>
      <c r="NJA54" s="429"/>
      <c r="NJB54" s="429"/>
      <c r="NJC54" s="429"/>
      <c r="NJD54" s="429"/>
      <c r="NJE54" s="429"/>
      <c r="NJF54" s="429"/>
      <c r="NJG54" s="429"/>
      <c r="NJH54" s="429"/>
      <c r="NJI54" s="429"/>
      <c r="NJJ54" s="429"/>
      <c r="NJK54" s="429"/>
      <c r="NJL54" s="429"/>
      <c r="NJM54" s="429"/>
      <c r="NJN54" s="429"/>
      <c r="NJO54" s="429"/>
      <c r="NJP54" s="429"/>
      <c r="NJQ54" s="429"/>
      <c r="NJR54" s="429"/>
      <c r="NJS54" s="429"/>
      <c r="NJT54" s="429"/>
      <c r="NJU54" s="429"/>
      <c r="NJV54" s="429"/>
      <c r="NJW54" s="429"/>
      <c r="NJX54" s="429"/>
      <c r="NJY54" s="429"/>
      <c r="NJZ54" s="429"/>
      <c r="NKA54" s="429"/>
      <c r="NKB54" s="429"/>
      <c r="NKC54" s="429"/>
      <c r="NKD54" s="429"/>
      <c r="NKE54" s="429"/>
      <c r="NKF54" s="429"/>
      <c r="NKG54" s="429"/>
      <c r="NKH54" s="429"/>
      <c r="NKI54" s="429"/>
      <c r="NKJ54" s="429"/>
      <c r="NKK54" s="429"/>
      <c r="NKL54" s="429"/>
      <c r="NKM54" s="429"/>
      <c r="NKN54" s="429"/>
      <c r="NKO54" s="429"/>
      <c r="NKP54" s="429"/>
      <c r="NKQ54" s="429"/>
      <c r="NKR54" s="429"/>
      <c r="NKS54" s="429"/>
      <c r="NKT54" s="429"/>
      <c r="NKU54" s="429"/>
      <c r="NKV54" s="429"/>
      <c r="NKW54" s="429"/>
      <c r="NKX54" s="429"/>
      <c r="NKY54" s="429"/>
      <c r="NKZ54" s="429"/>
      <c r="NLA54" s="429"/>
      <c r="NLB54" s="429"/>
      <c r="NLC54" s="429"/>
      <c r="NLD54" s="429"/>
      <c r="NLE54" s="429"/>
      <c r="NLF54" s="429"/>
      <c r="NLG54" s="429"/>
      <c r="NLH54" s="429"/>
      <c r="NLI54" s="429"/>
      <c r="NLJ54" s="429"/>
      <c r="NLK54" s="429"/>
      <c r="NLL54" s="429"/>
      <c r="NLM54" s="429"/>
      <c r="NLN54" s="429"/>
      <c r="NLO54" s="429"/>
      <c r="NLP54" s="429"/>
      <c r="NLQ54" s="429"/>
      <c r="NLR54" s="429"/>
      <c r="NLS54" s="429"/>
      <c r="NLT54" s="429"/>
      <c r="NLU54" s="429"/>
      <c r="NLV54" s="429"/>
      <c r="NLW54" s="429"/>
      <c r="NLX54" s="429"/>
      <c r="NLY54" s="429"/>
      <c r="NLZ54" s="429"/>
      <c r="NMA54" s="429"/>
      <c r="NMB54" s="429"/>
      <c r="NMC54" s="429"/>
      <c r="NMD54" s="429"/>
      <c r="NME54" s="429"/>
      <c r="NMF54" s="429"/>
      <c r="NMG54" s="429"/>
      <c r="NMH54" s="429"/>
      <c r="NMI54" s="429"/>
      <c r="NMJ54" s="429"/>
      <c r="NMK54" s="429"/>
      <c r="NML54" s="429"/>
      <c r="NMM54" s="429"/>
      <c r="NMN54" s="429"/>
      <c r="NMO54" s="429"/>
      <c r="NMP54" s="429"/>
      <c r="NMQ54" s="429"/>
      <c r="NMR54" s="429"/>
      <c r="NMS54" s="429"/>
      <c r="NMT54" s="429"/>
      <c r="NMU54" s="429"/>
      <c r="NMV54" s="429"/>
      <c r="NMW54" s="429"/>
      <c r="NMX54" s="429"/>
      <c r="NMY54" s="429"/>
      <c r="NMZ54" s="429"/>
      <c r="NNA54" s="429"/>
      <c r="NNB54" s="429"/>
      <c r="NNC54" s="429"/>
      <c r="NND54" s="429"/>
      <c r="NNE54" s="429"/>
      <c r="NNF54" s="429"/>
      <c r="NNG54" s="429"/>
      <c r="NNH54" s="429"/>
      <c r="NNI54" s="429"/>
      <c r="NNJ54" s="429"/>
      <c r="NNK54" s="429"/>
      <c r="NNL54" s="429"/>
      <c r="NNM54" s="429"/>
      <c r="NNN54" s="429"/>
      <c r="NNO54" s="429"/>
      <c r="NNP54" s="429"/>
      <c r="NNQ54" s="429"/>
      <c r="NNR54" s="429"/>
      <c r="NNS54" s="429"/>
      <c r="NNT54" s="429"/>
      <c r="NNU54" s="429"/>
      <c r="NNV54" s="429"/>
      <c r="NNW54" s="429"/>
      <c r="NNX54" s="429"/>
      <c r="NNY54" s="429"/>
      <c r="NNZ54" s="429"/>
      <c r="NOA54" s="429"/>
      <c r="NOB54" s="429"/>
      <c r="NOC54" s="429"/>
      <c r="NOD54" s="429"/>
      <c r="NOE54" s="429"/>
      <c r="NOF54" s="429"/>
      <c r="NOG54" s="429"/>
      <c r="NOH54" s="429"/>
      <c r="NOI54" s="429"/>
      <c r="NOJ54" s="429"/>
      <c r="NOK54" s="429"/>
      <c r="NOL54" s="429"/>
      <c r="NOM54" s="429"/>
      <c r="NON54" s="429"/>
      <c r="NOO54" s="429"/>
      <c r="NOP54" s="429"/>
      <c r="NOQ54" s="429"/>
      <c r="NOR54" s="429"/>
      <c r="NOS54" s="429"/>
      <c r="NOT54" s="429"/>
      <c r="NOU54" s="429"/>
      <c r="NOV54" s="429"/>
      <c r="NOW54" s="429"/>
      <c r="NOX54" s="429"/>
      <c r="NOY54" s="429"/>
      <c r="NOZ54" s="429"/>
      <c r="NPA54" s="429"/>
      <c r="NPB54" s="429"/>
      <c r="NPC54" s="429"/>
      <c r="NPD54" s="429"/>
      <c r="NPE54" s="429"/>
      <c r="NPF54" s="429"/>
      <c r="NPG54" s="429"/>
      <c r="NPH54" s="429"/>
      <c r="NPI54" s="429"/>
      <c r="NPJ54" s="429"/>
      <c r="NPK54" s="429"/>
      <c r="NPL54" s="429"/>
      <c r="NPM54" s="429"/>
      <c r="NPN54" s="429"/>
      <c r="NPO54" s="429"/>
      <c r="NPP54" s="429"/>
      <c r="NPQ54" s="429"/>
      <c r="NPR54" s="429"/>
      <c r="NPS54" s="429"/>
      <c r="NPT54" s="429"/>
      <c r="NPU54" s="429"/>
      <c r="NPV54" s="429"/>
      <c r="NPW54" s="429"/>
      <c r="NPX54" s="429"/>
      <c r="NPY54" s="429"/>
      <c r="NPZ54" s="429"/>
      <c r="NQA54" s="429"/>
      <c r="NQB54" s="429"/>
      <c r="NQC54" s="429"/>
      <c r="NQD54" s="429"/>
      <c r="NQE54" s="429"/>
      <c r="NQF54" s="429"/>
      <c r="NQG54" s="429"/>
      <c r="NQH54" s="429"/>
      <c r="NQI54" s="429"/>
      <c r="NQJ54" s="429"/>
      <c r="NQK54" s="429"/>
      <c r="NQL54" s="429"/>
      <c r="NQM54" s="429"/>
      <c r="NQN54" s="429"/>
      <c r="NQO54" s="429"/>
      <c r="NQP54" s="429"/>
      <c r="NQQ54" s="429"/>
      <c r="NQR54" s="429"/>
      <c r="NQS54" s="429"/>
      <c r="NQT54" s="429"/>
      <c r="NQU54" s="429"/>
      <c r="NQV54" s="429"/>
      <c r="NQW54" s="429"/>
      <c r="NQX54" s="429"/>
      <c r="NQY54" s="429"/>
      <c r="NQZ54" s="429"/>
      <c r="NRA54" s="429"/>
      <c r="NRB54" s="429"/>
      <c r="NRC54" s="429"/>
      <c r="NRD54" s="429"/>
      <c r="NRE54" s="429"/>
      <c r="NRF54" s="429"/>
      <c r="NRG54" s="429"/>
      <c r="NRH54" s="429"/>
      <c r="NRI54" s="429"/>
      <c r="NRJ54" s="429"/>
      <c r="NRK54" s="429"/>
      <c r="NRL54" s="429"/>
      <c r="NRM54" s="429"/>
      <c r="NRN54" s="429"/>
      <c r="NRO54" s="429"/>
      <c r="NRP54" s="429"/>
      <c r="NRQ54" s="429"/>
      <c r="NRR54" s="429"/>
      <c r="NRS54" s="429"/>
      <c r="NRT54" s="429"/>
      <c r="NRU54" s="429"/>
      <c r="NRV54" s="429"/>
      <c r="NRW54" s="429"/>
      <c r="NRX54" s="429"/>
      <c r="NRY54" s="429"/>
      <c r="NRZ54" s="429"/>
      <c r="NSA54" s="429"/>
      <c r="NSB54" s="429"/>
      <c r="NSC54" s="429"/>
      <c r="NSD54" s="429"/>
      <c r="NSE54" s="429"/>
      <c r="NSF54" s="429"/>
      <c r="NSG54" s="429"/>
      <c r="NSH54" s="429"/>
      <c r="NSI54" s="429"/>
      <c r="NSJ54" s="429"/>
      <c r="NSK54" s="429"/>
      <c r="NSL54" s="429"/>
      <c r="NSM54" s="429"/>
      <c r="NSN54" s="429"/>
      <c r="NSO54" s="429"/>
      <c r="NSP54" s="429"/>
      <c r="NSQ54" s="429"/>
      <c r="NSR54" s="429"/>
      <c r="NSS54" s="429"/>
      <c r="NST54" s="429"/>
      <c r="NSU54" s="429"/>
      <c r="NSV54" s="429"/>
      <c r="NSW54" s="429"/>
      <c r="NSX54" s="429"/>
      <c r="NSY54" s="429"/>
      <c r="NSZ54" s="429"/>
      <c r="NTA54" s="429"/>
      <c r="NTB54" s="429"/>
      <c r="NTC54" s="429"/>
      <c r="NTD54" s="429"/>
      <c r="NTE54" s="429"/>
      <c r="NTF54" s="429"/>
      <c r="NTG54" s="429"/>
      <c r="NTH54" s="429"/>
      <c r="NTI54" s="429"/>
      <c r="NTJ54" s="429"/>
      <c r="NTK54" s="429"/>
      <c r="NTL54" s="429"/>
      <c r="NTM54" s="429"/>
      <c r="NTN54" s="429"/>
      <c r="NTO54" s="429"/>
      <c r="NTP54" s="429"/>
      <c r="NTQ54" s="429"/>
      <c r="NTR54" s="429"/>
      <c r="NTS54" s="429"/>
      <c r="NTT54" s="429"/>
      <c r="NTU54" s="429"/>
      <c r="NTV54" s="429"/>
      <c r="NTW54" s="429"/>
      <c r="NTX54" s="429"/>
      <c r="NTY54" s="429"/>
      <c r="NTZ54" s="429"/>
      <c r="NUA54" s="429"/>
      <c r="NUB54" s="429"/>
      <c r="NUC54" s="429"/>
      <c r="NUD54" s="429"/>
      <c r="NUE54" s="429"/>
      <c r="NUF54" s="429"/>
      <c r="NUG54" s="429"/>
      <c r="NUH54" s="429"/>
      <c r="NUI54" s="429"/>
      <c r="NUJ54" s="429"/>
      <c r="NUK54" s="429"/>
      <c r="NUL54" s="429"/>
      <c r="NUM54" s="429"/>
      <c r="NUN54" s="429"/>
      <c r="NUO54" s="429"/>
      <c r="NUP54" s="429"/>
      <c r="NUQ54" s="429"/>
      <c r="NUR54" s="429"/>
      <c r="NUS54" s="429"/>
      <c r="NUT54" s="429"/>
      <c r="NUU54" s="429"/>
      <c r="NUV54" s="429"/>
      <c r="NUW54" s="429"/>
      <c r="NUX54" s="429"/>
      <c r="NUY54" s="429"/>
      <c r="NUZ54" s="429"/>
      <c r="NVA54" s="429"/>
      <c r="NVB54" s="429"/>
      <c r="NVC54" s="429"/>
      <c r="NVD54" s="429"/>
      <c r="NVE54" s="429"/>
      <c r="NVF54" s="429"/>
      <c r="NVG54" s="429"/>
      <c r="NVH54" s="429"/>
      <c r="NVI54" s="429"/>
      <c r="NVJ54" s="429"/>
      <c r="NVK54" s="429"/>
      <c r="NVL54" s="429"/>
      <c r="NVM54" s="429"/>
      <c r="NVN54" s="429"/>
      <c r="NVO54" s="429"/>
      <c r="NVP54" s="429"/>
      <c r="NVQ54" s="429"/>
      <c r="NVR54" s="429"/>
      <c r="NVS54" s="429"/>
      <c r="NVT54" s="429"/>
      <c r="NVU54" s="429"/>
      <c r="NVV54" s="429"/>
      <c r="NVW54" s="429"/>
      <c r="NVX54" s="429"/>
      <c r="NVY54" s="429"/>
      <c r="NVZ54" s="429"/>
      <c r="NWA54" s="429"/>
      <c r="NWB54" s="429"/>
      <c r="NWC54" s="429"/>
      <c r="NWD54" s="429"/>
      <c r="NWE54" s="429"/>
      <c r="NWF54" s="429"/>
      <c r="NWG54" s="429"/>
      <c r="NWH54" s="429"/>
      <c r="NWI54" s="429"/>
      <c r="NWJ54" s="429"/>
      <c r="NWK54" s="429"/>
      <c r="NWL54" s="429"/>
      <c r="NWM54" s="429"/>
      <c r="NWN54" s="429"/>
      <c r="NWO54" s="429"/>
      <c r="NWP54" s="429"/>
      <c r="NWQ54" s="429"/>
      <c r="NWR54" s="429"/>
      <c r="NWS54" s="429"/>
      <c r="NWT54" s="429"/>
      <c r="NWU54" s="429"/>
      <c r="NWV54" s="429"/>
      <c r="NWW54" s="429"/>
      <c r="NWX54" s="429"/>
      <c r="NWY54" s="429"/>
      <c r="NWZ54" s="429"/>
      <c r="NXA54" s="429"/>
      <c r="NXB54" s="429"/>
      <c r="NXC54" s="429"/>
      <c r="NXD54" s="429"/>
      <c r="NXE54" s="429"/>
      <c r="NXF54" s="429"/>
      <c r="NXG54" s="429"/>
      <c r="NXH54" s="429"/>
      <c r="NXI54" s="429"/>
      <c r="NXJ54" s="429"/>
      <c r="NXK54" s="429"/>
      <c r="NXL54" s="429"/>
      <c r="NXM54" s="429"/>
      <c r="NXN54" s="429"/>
      <c r="NXO54" s="429"/>
      <c r="NXP54" s="429"/>
      <c r="NXQ54" s="429"/>
      <c r="NXR54" s="429"/>
      <c r="NXS54" s="429"/>
      <c r="NXT54" s="429"/>
      <c r="NXU54" s="429"/>
      <c r="NXV54" s="429"/>
      <c r="NXW54" s="429"/>
      <c r="NXX54" s="429"/>
      <c r="NXY54" s="429"/>
      <c r="NXZ54" s="429"/>
      <c r="NYA54" s="429"/>
      <c r="NYB54" s="429"/>
      <c r="NYC54" s="429"/>
      <c r="NYD54" s="429"/>
      <c r="NYE54" s="429"/>
      <c r="NYF54" s="429"/>
      <c r="NYG54" s="429"/>
      <c r="NYH54" s="429"/>
      <c r="NYI54" s="429"/>
      <c r="NYJ54" s="429"/>
      <c r="NYK54" s="429"/>
      <c r="NYL54" s="429"/>
      <c r="NYM54" s="429"/>
      <c r="NYN54" s="429"/>
      <c r="NYO54" s="429"/>
      <c r="NYP54" s="429"/>
      <c r="NYQ54" s="429"/>
      <c r="NYR54" s="429"/>
      <c r="NYS54" s="429"/>
      <c r="NYT54" s="429"/>
      <c r="NYU54" s="429"/>
      <c r="NYV54" s="429"/>
      <c r="NYW54" s="429"/>
      <c r="NYX54" s="429"/>
      <c r="NYY54" s="429"/>
      <c r="NYZ54" s="429"/>
      <c r="NZA54" s="429"/>
      <c r="NZB54" s="429"/>
      <c r="NZC54" s="429"/>
      <c r="NZD54" s="429"/>
      <c r="NZE54" s="429"/>
      <c r="NZF54" s="429"/>
      <c r="NZG54" s="429"/>
      <c r="NZH54" s="429"/>
      <c r="NZI54" s="429"/>
      <c r="NZJ54" s="429"/>
      <c r="NZK54" s="429"/>
      <c r="NZL54" s="429"/>
      <c r="NZM54" s="429"/>
      <c r="NZN54" s="429"/>
      <c r="NZO54" s="429"/>
      <c r="NZP54" s="429"/>
      <c r="NZQ54" s="429"/>
      <c r="NZR54" s="429"/>
      <c r="NZS54" s="429"/>
      <c r="NZT54" s="429"/>
      <c r="NZU54" s="429"/>
      <c r="NZV54" s="429"/>
      <c r="NZW54" s="429"/>
      <c r="NZX54" s="429"/>
      <c r="NZY54" s="429"/>
      <c r="NZZ54" s="429"/>
      <c r="OAA54" s="429"/>
      <c r="OAB54" s="429"/>
      <c r="OAC54" s="429"/>
      <c r="OAD54" s="429"/>
      <c r="OAE54" s="429"/>
      <c r="OAF54" s="429"/>
      <c r="OAG54" s="429"/>
      <c r="OAH54" s="429"/>
      <c r="OAI54" s="429"/>
      <c r="OAJ54" s="429"/>
      <c r="OAK54" s="429"/>
      <c r="OAL54" s="429"/>
      <c r="OAM54" s="429"/>
      <c r="OAN54" s="429"/>
      <c r="OAO54" s="429"/>
      <c r="OAP54" s="429"/>
      <c r="OAQ54" s="429"/>
      <c r="OAR54" s="429"/>
      <c r="OAS54" s="429"/>
      <c r="OAT54" s="429"/>
      <c r="OAU54" s="429"/>
      <c r="OAV54" s="429"/>
      <c r="OAW54" s="429"/>
      <c r="OAX54" s="429"/>
      <c r="OAY54" s="429"/>
      <c r="OAZ54" s="429"/>
      <c r="OBA54" s="429"/>
      <c r="OBB54" s="429"/>
      <c r="OBC54" s="429"/>
      <c r="OBD54" s="429"/>
      <c r="OBE54" s="429"/>
      <c r="OBF54" s="429"/>
      <c r="OBG54" s="429"/>
      <c r="OBH54" s="429"/>
      <c r="OBI54" s="429"/>
      <c r="OBJ54" s="429"/>
      <c r="OBK54" s="429"/>
      <c r="OBL54" s="429"/>
      <c r="OBM54" s="429"/>
      <c r="OBN54" s="429"/>
      <c r="OBO54" s="429"/>
      <c r="OBP54" s="429"/>
      <c r="OBQ54" s="429"/>
      <c r="OBR54" s="429"/>
      <c r="OBS54" s="429"/>
      <c r="OBT54" s="429"/>
      <c r="OBU54" s="429"/>
      <c r="OBV54" s="429"/>
      <c r="OBW54" s="429"/>
      <c r="OBX54" s="429"/>
      <c r="OBY54" s="429"/>
      <c r="OBZ54" s="429"/>
      <c r="OCA54" s="429"/>
      <c r="OCB54" s="429"/>
      <c r="OCC54" s="429"/>
      <c r="OCD54" s="429"/>
      <c r="OCE54" s="429"/>
      <c r="OCF54" s="429"/>
      <c r="OCG54" s="429"/>
      <c r="OCH54" s="429"/>
      <c r="OCI54" s="429"/>
      <c r="OCJ54" s="429"/>
      <c r="OCK54" s="429"/>
      <c r="OCL54" s="429"/>
      <c r="OCM54" s="429"/>
      <c r="OCN54" s="429"/>
      <c r="OCO54" s="429"/>
      <c r="OCP54" s="429"/>
      <c r="OCQ54" s="429"/>
      <c r="OCR54" s="429"/>
      <c r="OCS54" s="429"/>
      <c r="OCT54" s="429"/>
      <c r="OCU54" s="429"/>
      <c r="OCV54" s="429"/>
      <c r="OCW54" s="429"/>
      <c r="OCX54" s="429"/>
      <c r="OCY54" s="429"/>
      <c r="OCZ54" s="429"/>
      <c r="ODA54" s="429"/>
      <c r="ODB54" s="429"/>
      <c r="ODC54" s="429"/>
      <c r="ODD54" s="429"/>
      <c r="ODE54" s="429"/>
      <c r="ODF54" s="429"/>
      <c r="ODG54" s="429"/>
      <c r="ODH54" s="429"/>
      <c r="ODI54" s="429"/>
      <c r="ODJ54" s="429"/>
      <c r="ODK54" s="429"/>
      <c r="ODL54" s="429"/>
      <c r="ODM54" s="429"/>
      <c r="ODN54" s="429"/>
      <c r="ODO54" s="429"/>
      <c r="ODP54" s="429"/>
      <c r="ODQ54" s="429"/>
      <c r="ODR54" s="429"/>
      <c r="ODS54" s="429"/>
      <c r="ODT54" s="429"/>
      <c r="ODU54" s="429"/>
      <c r="ODV54" s="429"/>
      <c r="ODW54" s="429"/>
      <c r="ODX54" s="429"/>
      <c r="ODY54" s="429"/>
      <c r="ODZ54" s="429"/>
      <c r="OEA54" s="429"/>
      <c r="OEB54" s="429"/>
      <c r="OEC54" s="429"/>
      <c r="OED54" s="429"/>
      <c r="OEE54" s="429"/>
      <c r="OEF54" s="429"/>
      <c r="OEG54" s="429"/>
      <c r="OEH54" s="429"/>
      <c r="OEI54" s="429"/>
      <c r="OEJ54" s="429"/>
      <c r="OEK54" s="429"/>
      <c r="OEL54" s="429"/>
      <c r="OEM54" s="429"/>
      <c r="OEN54" s="429"/>
      <c r="OEO54" s="429"/>
      <c r="OEP54" s="429"/>
      <c r="OEQ54" s="429"/>
      <c r="OER54" s="429"/>
      <c r="OES54" s="429"/>
      <c r="OET54" s="429"/>
      <c r="OEU54" s="429"/>
      <c r="OEV54" s="429"/>
      <c r="OEW54" s="429"/>
      <c r="OEX54" s="429"/>
      <c r="OEY54" s="429"/>
      <c r="OEZ54" s="429"/>
      <c r="OFA54" s="429"/>
      <c r="OFB54" s="429"/>
      <c r="OFC54" s="429"/>
      <c r="OFD54" s="429"/>
      <c r="OFE54" s="429"/>
      <c r="OFF54" s="429"/>
      <c r="OFG54" s="429"/>
      <c r="OFH54" s="429"/>
      <c r="OFI54" s="429"/>
      <c r="OFJ54" s="429"/>
      <c r="OFK54" s="429"/>
      <c r="OFL54" s="429"/>
      <c r="OFM54" s="429"/>
      <c r="OFN54" s="429"/>
      <c r="OFO54" s="429"/>
      <c r="OFP54" s="429"/>
      <c r="OFQ54" s="429"/>
      <c r="OFR54" s="429"/>
      <c r="OFS54" s="429"/>
      <c r="OFT54" s="429"/>
      <c r="OFU54" s="429"/>
      <c r="OFV54" s="429"/>
      <c r="OFW54" s="429"/>
      <c r="OFX54" s="429"/>
      <c r="OFY54" s="429"/>
      <c r="OFZ54" s="429"/>
      <c r="OGA54" s="429"/>
      <c r="OGB54" s="429"/>
      <c r="OGC54" s="429"/>
      <c r="OGD54" s="429"/>
      <c r="OGE54" s="429"/>
      <c r="OGF54" s="429"/>
      <c r="OGG54" s="429"/>
      <c r="OGH54" s="429"/>
      <c r="OGI54" s="429"/>
      <c r="OGJ54" s="429"/>
      <c r="OGK54" s="429"/>
      <c r="OGL54" s="429"/>
      <c r="OGM54" s="429"/>
      <c r="OGN54" s="429"/>
      <c r="OGO54" s="429"/>
      <c r="OGP54" s="429"/>
      <c r="OGQ54" s="429"/>
      <c r="OGR54" s="429"/>
      <c r="OGS54" s="429"/>
      <c r="OGT54" s="429"/>
      <c r="OGU54" s="429"/>
      <c r="OGV54" s="429"/>
      <c r="OGW54" s="429"/>
      <c r="OGX54" s="429"/>
      <c r="OGY54" s="429"/>
      <c r="OGZ54" s="429"/>
      <c r="OHA54" s="429"/>
      <c r="OHB54" s="429"/>
      <c r="OHC54" s="429"/>
      <c r="OHD54" s="429"/>
      <c r="OHE54" s="429"/>
      <c r="OHF54" s="429"/>
      <c r="OHG54" s="429"/>
      <c r="OHH54" s="429"/>
      <c r="OHI54" s="429"/>
      <c r="OHJ54" s="429"/>
      <c r="OHK54" s="429"/>
      <c r="OHL54" s="429"/>
      <c r="OHM54" s="429"/>
      <c r="OHN54" s="429"/>
      <c r="OHO54" s="429"/>
      <c r="OHP54" s="429"/>
      <c r="OHQ54" s="429"/>
      <c r="OHR54" s="429"/>
      <c r="OHS54" s="429"/>
      <c r="OHT54" s="429"/>
      <c r="OHU54" s="429"/>
      <c r="OHV54" s="429"/>
      <c r="OHW54" s="429"/>
      <c r="OHX54" s="429"/>
      <c r="OHY54" s="429"/>
      <c r="OHZ54" s="429"/>
      <c r="OIA54" s="429"/>
      <c r="OIB54" s="429"/>
      <c r="OIC54" s="429"/>
      <c r="OID54" s="429"/>
      <c r="OIE54" s="429"/>
      <c r="OIF54" s="429"/>
      <c r="OIG54" s="429"/>
      <c r="OIH54" s="429"/>
      <c r="OII54" s="429"/>
      <c r="OIJ54" s="429"/>
      <c r="OIK54" s="429"/>
      <c r="OIL54" s="429"/>
      <c r="OIM54" s="429"/>
      <c r="OIN54" s="429"/>
      <c r="OIO54" s="429"/>
      <c r="OIP54" s="429"/>
      <c r="OIQ54" s="429"/>
      <c r="OIR54" s="429"/>
      <c r="OIS54" s="429"/>
      <c r="OIT54" s="429"/>
      <c r="OIU54" s="429"/>
      <c r="OIV54" s="429"/>
      <c r="OIW54" s="429"/>
      <c r="OIX54" s="429"/>
      <c r="OIY54" s="429"/>
      <c r="OIZ54" s="429"/>
      <c r="OJA54" s="429"/>
      <c r="OJB54" s="429"/>
      <c r="OJC54" s="429"/>
      <c r="OJD54" s="429"/>
      <c r="OJE54" s="429"/>
      <c r="OJF54" s="429"/>
      <c r="OJG54" s="429"/>
      <c r="OJH54" s="429"/>
      <c r="OJI54" s="429"/>
      <c r="OJJ54" s="429"/>
      <c r="OJK54" s="429"/>
      <c r="OJL54" s="429"/>
      <c r="OJM54" s="429"/>
      <c r="OJN54" s="429"/>
      <c r="OJO54" s="429"/>
      <c r="OJP54" s="429"/>
      <c r="OJQ54" s="429"/>
      <c r="OJR54" s="429"/>
      <c r="OJS54" s="429"/>
      <c r="OJT54" s="429"/>
      <c r="OJU54" s="429"/>
      <c r="OJV54" s="429"/>
      <c r="OJW54" s="429"/>
      <c r="OJX54" s="429"/>
      <c r="OJY54" s="429"/>
      <c r="OJZ54" s="429"/>
      <c r="OKA54" s="429"/>
      <c r="OKB54" s="429"/>
      <c r="OKC54" s="429"/>
      <c r="OKD54" s="429"/>
      <c r="OKE54" s="429"/>
      <c r="OKF54" s="429"/>
      <c r="OKG54" s="429"/>
      <c r="OKH54" s="429"/>
      <c r="OKI54" s="429"/>
      <c r="OKJ54" s="429"/>
      <c r="OKK54" s="429"/>
      <c r="OKL54" s="429"/>
      <c r="OKM54" s="429"/>
      <c r="OKN54" s="429"/>
      <c r="OKO54" s="429"/>
      <c r="OKP54" s="429"/>
      <c r="OKQ54" s="429"/>
      <c r="OKR54" s="429"/>
      <c r="OKS54" s="429"/>
      <c r="OKT54" s="429"/>
      <c r="OKU54" s="429"/>
      <c r="OKV54" s="429"/>
      <c r="OKW54" s="429"/>
      <c r="OKX54" s="429"/>
      <c r="OKY54" s="429"/>
      <c r="OKZ54" s="429"/>
      <c r="OLA54" s="429"/>
      <c r="OLB54" s="429"/>
      <c r="OLC54" s="429"/>
      <c r="OLD54" s="429"/>
      <c r="OLE54" s="429"/>
      <c r="OLF54" s="429"/>
      <c r="OLG54" s="429"/>
      <c r="OLH54" s="429"/>
      <c r="OLI54" s="429"/>
      <c r="OLJ54" s="429"/>
      <c r="OLK54" s="429"/>
      <c r="OLL54" s="429"/>
      <c r="OLM54" s="429"/>
      <c r="OLN54" s="429"/>
      <c r="OLO54" s="429"/>
      <c r="OLP54" s="429"/>
      <c r="OLQ54" s="429"/>
      <c r="OLR54" s="429"/>
      <c r="OLS54" s="429"/>
      <c r="OLT54" s="429"/>
      <c r="OLU54" s="429"/>
      <c r="OLV54" s="429"/>
      <c r="OLW54" s="429"/>
      <c r="OLX54" s="429"/>
      <c r="OLY54" s="429"/>
      <c r="OLZ54" s="429"/>
      <c r="OMA54" s="429"/>
      <c r="OMB54" s="429"/>
      <c r="OMC54" s="429"/>
      <c r="OMD54" s="429"/>
      <c r="OME54" s="429"/>
      <c r="OMF54" s="429"/>
      <c r="OMG54" s="429"/>
      <c r="OMH54" s="429"/>
      <c r="OMI54" s="429"/>
      <c r="OMJ54" s="429"/>
      <c r="OMK54" s="429"/>
      <c r="OML54" s="429"/>
      <c r="OMM54" s="429"/>
      <c r="OMN54" s="429"/>
      <c r="OMO54" s="429"/>
      <c r="OMP54" s="429"/>
      <c r="OMQ54" s="429"/>
      <c r="OMR54" s="429"/>
      <c r="OMS54" s="429"/>
      <c r="OMT54" s="429"/>
      <c r="OMU54" s="429"/>
      <c r="OMV54" s="429"/>
      <c r="OMW54" s="429"/>
      <c r="OMX54" s="429"/>
      <c r="OMY54" s="429"/>
      <c r="OMZ54" s="429"/>
      <c r="ONA54" s="429"/>
      <c r="ONB54" s="429"/>
      <c r="ONC54" s="429"/>
      <c r="OND54" s="429"/>
      <c r="ONE54" s="429"/>
      <c r="ONF54" s="429"/>
      <c r="ONG54" s="429"/>
      <c r="ONH54" s="429"/>
      <c r="ONI54" s="429"/>
      <c r="ONJ54" s="429"/>
      <c r="ONK54" s="429"/>
      <c r="ONL54" s="429"/>
      <c r="ONM54" s="429"/>
      <c r="ONN54" s="429"/>
      <c r="ONO54" s="429"/>
      <c r="ONP54" s="429"/>
      <c r="ONQ54" s="429"/>
      <c r="ONR54" s="429"/>
      <c r="ONS54" s="429"/>
      <c r="ONT54" s="429"/>
      <c r="ONU54" s="429"/>
      <c r="ONV54" s="429"/>
      <c r="ONW54" s="429"/>
      <c r="ONX54" s="429"/>
      <c r="ONY54" s="429"/>
      <c r="ONZ54" s="429"/>
      <c r="OOA54" s="429"/>
      <c r="OOB54" s="429"/>
      <c r="OOC54" s="429"/>
      <c r="OOD54" s="429"/>
      <c r="OOE54" s="429"/>
      <c r="OOF54" s="429"/>
      <c r="OOG54" s="429"/>
      <c r="OOH54" s="429"/>
      <c r="OOI54" s="429"/>
      <c r="OOJ54" s="429"/>
      <c r="OOK54" s="429"/>
      <c r="OOL54" s="429"/>
      <c r="OOM54" s="429"/>
      <c r="OON54" s="429"/>
      <c r="OOO54" s="429"/>
      <c r="OOP54" s="429"/>
      <c r="OOQ54" s="429"/>
      <c r="OOR54" s="429"/>
      <c r="OOS54" s="429"/>
      <c r="OOT54" s="429"/>
      <c r="OOU54" s="429"/>
      <c r="OOV54" s="429"/>
      <c r="OOW54" s="429"/>
      <c r="OOX54" s="429"/>
      <c r="OOY54" s="429"/>
      <c r="OOZ54" s="429"/>
      <c r="OPA54" s="429"/>
      <c r="OPB54" s="429"/>
      <c r="OPC54" s="429"/>
      <c r="OPD54" s="429"/>
      <c r="OPE54" s="429"/>
      <c r="OPF54" s="429"/>
      <c r="OPG54" s="429"/>
      <c r="OPH54" s="429"/>
      <c r="OPI54" s="429"/>
      <c r="OPJ54" s="429"/>
      <c r="OPK54" s="429"/>
      <c r="OPL54" s="429"/>
      <c r="OPM54" s="429"/>
      <c r="OPN54" s="429"/>
      <c r="OPO54" s="429"/>
      <c r="OPP54" s="429"/>
      <c r="OPQ54" s="429"/>
      <c r="OPR54" s="429"/>
      <c r="OPS54" s="429"/>
      <c r="OPT54" s="429"/>
      <c r="OPU54" s="429"/>
      <c r="OPV54" s="429"/>
      <c r="OPW54" s="429"/>
      <c r="OPX54" s="429"/>
      <c r="OPY54" s="429"/>
      <c r="OPZ54" s="429"/>
      <c r="OQA54" s="429"/>
      <c r="OQB54" s="429"/>
      <c r="OQC54" s="429"/>
      <c r="OQD54" s="429"/>
      <c r="OQE54" s="429"/>
      <c r="OQF54" s="429"/>
      <c r="OQG54" s="429"/>
      <c r="OQH54" s="429"/>
      <c r="OQI54" s="429"/>
      <c r="OQJ54" s="429"/>
      <c r="OQK54" s="429"/>
      <c r="OQL54" s="429"/>
      <c r="OQM54" s="429"/>
      <c r="OQN54" s="429"/>
      <c r="OQO54" s="429"/>
      <c r="OQP54" s="429"/>
      <c r="OQQ54" s="429"/>
      <c r="OQR54" s="429"/>
      <c r="OQS54" s="429"/>
      <c r="OQT54" s="429"/>
      <c r="OQU54" s="429"/>
      <c r="OQV54" s="429"/>
      <c r="OQW54" s="429"/>
      <c r="OQX54" s="429"/>
      <c r="OQY54" s="429"/>
      <c r="OQZ54" s="429"/>
      <c r="ORA54" s="429"/>
      <c r="ORB54" s="429"/>
      <c r="ORC54" s="429"/>
      <c r="ORD54" s="429"/>
      <c r="ORE54" s="429"/>
      <c r="ORF54" s="429"/>
      <c r="ORG54" s="429"/>
      <c r="ORH54" s="429"/>
      <c r="ORI54" s="429"/>
      <c r="ORJ54" s="429"/>
      <c r="ORK54" s="429"/>
      <c r="ORL54" s="429"/>
      <c r="ORM54" s="429"/>
      <c r="ORN54" s="429"/>
      <c r="ORO54" s="429"/>
      <c r="ORP54" s="429"/>
      <c r="ORQ54" s="429"/>
      <c r="ORR54" s="429"/>
      <c r="ORS54" s="429"/>
      <c r="ORT54" s="429"/>
      <c r="ORU54" s="429"/>
      <c r="ORV54" s="429"/>
      <c r="ORW54" s="429"/>
      <c r="ORX54" s="429"/>
      <c r="ORY54" s="429"/>
      <c r="ORZ54" s="429"/>
      <c r="OSA54" s="429"/>
      <c r="OSB54" s="429"/>
      <c r="OSC54" s="429"/>
      <c r="OSD54" s="429"/>
      <c r="OSE54" s="429"/>
      <c r="OSF54" s="429"/>
      <c r="OSG54" s="429"/>
      <c r="OSH54" s="429"/>
      <c r="OSI54" s="429"/>
      <c r="OSJ54" s="429"/>
      <c r="OSK54" s="429"/>
      <c r="OSL54" s="429"/>
      <c r="OSM54" s="429"/>
      <c r="OSN54" s="429"/>
      <c r="OSO54" s="429"/>
      <c r="OSP54" s="429"/>
      <c r="OSQ54" s="429"/>
      <c r="OSR54" s="429"/>
      <c r="OSS54" s="429"/>
      <c r="OST54" s="429"/>
      <c r="OSU54" s="429"/>
      <c r="OSV54" s="429"/>
      <c r="OSW54" s="429"/>
      <c r="OSX54" s="429"/>
      <c r="OSY54" s="429"/>
      <c r="OSZ54" s="429"/>
      <c r="OTA54" s="429"/>
      <c r="OTB54" s="429"/>
      <c r="OTC54" s="429"/>
      <c r="OTD54" s="429"/>
      <c r="OTE54" s="429"/>
      <c r="OTF54" s="429"/>
      <c r="OTG54" s="429"/>
      <c r="OTH54" s="429"/>
      <c r="OTI54" s="429"/>
      <c r="OTJ54" s="429"/>
      <c r="OTK54" s="429"/>
      <c r="OTL54" s="429"/>
      <c r="OTM54" s="429"/>
      <c r="OTN54" s="429"/>
      <c r="OTO54" s="429"/>
      <c r="OTP54" s="429"/>
      <c r="OTQ54" s="429"/>
      <c r="OTR54" s="429"/>
      <c r="OTS54" s="429"/>
      <c r="OTT54" s="429"/>
      <c r="OTU54" s="429"/>
      <c r="OTV54" s="429"/>
      <c r="OTW54" s="429"/>
      <c r="OTX54" s="429"/>
      <c r="OTY54" s="429"/>
      <c r="OTZ54" s="429"/>
      <c r="OUA54" s="429"/>
      <c r="OUB54" s="429"/>
      <c r="OUC54" s="429"/>
      <c r="OUD54" s="429"/>
      <c r="OUE54" s="429"/>
      <c r="OUF54" s="429"/>
      <c r="OUG54" s="429"/>
      <c r="OUH54" s="429"/>
      <c r="OUI54" s="429"/>
      <c r="OUJ54" s="429"/>
      <c r="OUK54" s="429"/>
      <c r="OUL54" s="429"/>
      <c r="OUM54" s="429"/>
      <c r="OUN54" s="429"/>
      <c r="OUO54" s="429"/>
      <c r="OUP54" s="429"/>
      <c r="OUQ54" s="429"/>
      <c r="OUR54" s="429"/>
      <c r="OUS54" s="429"/>
      <c r="OUT54" s="429"/>
      <c r="OUU54" s="429"/>
      <c r="OUV54" s="429"/>
      <c r="OUW54" s="429"/>
      <c r="OUX54" s="429"/>
      <c r="OUY54" s="429"/>
      <c r="OUZ54" s="429"/>
      <c r="OVA54" s="429"/>
      <c r="OVB54" s="429"/>
      <c r="OVC54" s="429"/>
      <c r="OVD54" s="429"/>
      <c r="OVE54" s="429"/>
      <c r="OVF54" s="429"/>
      <c r="OVG54" s="429"/>
      <c r="OVH54" s="429"/>
      <c r="OVI54" s="429"/>
      <c r="OVJ54" s="429"/>
      <c r="OVK54" s="429"/>
      <c r="OVL54" s="429"/>
      <c r="OVM54" s="429"/>
      <c r="OVN54" s="429"/>
      <c r="OVO54" s="429"/>
      <c r="OVP54" s="429"/>
      <c r="OVQ54" s="429"/>
      <c r="OVR54" s="429"/>
      <c r="OVS54" s="429"/>
      <c r="OVT54" s="429"/>
      <c r="OVU54" s="429"/>
      <c r="OVV54" s="429"/>
      <c r="OVW54" s="429"/>
      <c r="OVX54" s="429"/>
      <c r="OVY54" s="429"/>
      <c r="OVZ54" s="429"/>
      <c r="OWA54" s="429"/>
      <c r="OWB54" s="429"/>
      <c r="OWC54" s="429"/>
      <c r="OWD54" s="429"/>
      <c r="OWE54" s="429"/>
      <c r="OWF54" s="429"/>
      <c r="OWG54" s="429"/>
      <c r="OWH54" s="429"/>
      <c r="OWI54" s="429"/>
      <c r="OWJ54" s="429"/>
      <c r="OWK54" s="429"/>
      <c r="OWL54" s="429"/>
      <c r="OWM54" s="429"/>
      <c r="OWN54" s="429"/>
      <c r="OWO54" s="429"/>
      <c r="OWP54" s="429"/>
      <c r="OWQ54" s="429"/>
      <c r="OWR54" s="429"/>
      <c r="OWS54" s="429"/>
      <c r="OWT54" s="429"/>
      <c r="OWU54" s="429"/>
      <c r="OWV54" s="429"/>
      <c r="OWW54" s="429"/>
      <c r="OWX54" s="429"/>
      <c r="OWY54" s="429"/>
      <c r="OWZ54" s="429"/>
      <c r="OXA54" s="429"/>
      <c r="OXB54" s="429"/>
      <c r="OXC54" s="429"/>
      <c r="OXD54" s="429"/>
      <c r="OXE54" s="429"/>
      <c r="OXF54" s="429"/>
      <c r="OXG54" s="429"/>
      <c r="OXH54" s="429"/>
      <c r="OXI54" s="429"/>
      <c r="OXJ54" s="429"/>
      <c r="OXK54" s="429"/>
      <c r="OXL54" s="429"/>
      <c r="OXM54" s="429"/>
      <c r="OXN54" s="429"/>
      <c r="OXO54" s="429"/>
      <c r="OXP54" s="429"/>
      <c r="OXQ54" s="429"/>
      <c r="OXR54" s="429"/>
      <c r="OXS54" s="429"/>
      <c r="OXT54" s="429"/>
      <c r="OXU54" s="429"/>
      <c r="OXV54" s="429"/>
      <c r="OXW54" s="429"/>
      <c r="OXX54" s="429"/>
      <c r="OXY54" s="429"/>
      <c r="OXZ54" s="429"/>
      <c r="OYA54" s="429"/>
      <c r="OYB54" s="429"/>
      <c r="OYC54" s="429"/>
      <c r="OYD54" s="429"/>
      <c r="OYE54" s="429"/>
      <c r="OYF54" s="429"/>
      <c r="OYG54" s="429"/>
      <c r="OYH54" s="429"/>
      <c r="OYI54" s="429"/>
      <c r="OYJ54" s="429"/>
      <c r="OYK54" s="429"/>
      <c r="OYL54" s="429"/>
      <c r="OYM54" s="429"/>
      <c r="OYN54" s="429"/>
      <c r="OYO54" s="429"/>
      <c r="OYP54" s="429"/>
      <c r="OYQ54" s="429"/>
      <c r="OYR54" s="429"/>
      <c r="OYS54" s="429"/>
      <c r="OYT54" s="429"/>
      <c r="OYU54" s="429"/>
      <c r="OYV54" s="429"/>
      <c r="OYW54" s="429"/>
      <c r="OYX54" s="429"/>
      <c r="OYY54" s="429"/>
      <c r="OYZ54" s="429"/>
      <c r="OZA54" s="429"/>
      <c r="OZB54" s="429"/>
      <c r="OZC54" s="429"/>
      <c r="OZD54" s="429"/>
      <c r="OZE54" s="429"/>
      <c r="OZF54" s="429"/>
      <c r="OZG54" s="429"/>
      <c r="OZH54" s="429"/>
      <c r="OZI54" s="429"/>
      <c r="OZJ54" s="429"/>
      <c r="OZK54" s="429"/>
      <c r="OZL54" s="429"/>
      <c r="OZM54" s="429"/>
      <c r="OZN54" s="429"/>
      <c r="OZO54" s="429"/>
      <c r="OZP54" s="429"/>
      <c r="OZQ54" s="429"/>
      <c r="OZR54" s="429"/>
      <c r="OZS54" s="429"/>
      <c r="OZT54" s="429"/>
      <c r="OZU54" s="429"/>
      <c r="OZV54" s="429"/>
      <c r="OZW54" s="429"/>
      <c r="OZX54" s="429"/>
      <c r="OZY54" s="429"/>
      <c r="OZZ54" s="429"/>
      <c r="PAA54" s="429"/>
      <c r="PAB54" s="429"/>
      <c r="PAC54" s="429"/>
      <c r="PAD54" s="429"/>
      <c r="PAE54" s="429"/>
      <c r="PAF54" s="429"/>
      <c r="PAG54" s="429"/>
      <c r="PAH54" s="429"/>
      <c r="PAI54" s="429"/>
      <c r="PAJ54" s="429"/>
      <c r="PAK54" s="429"/>
      <c r="PAL54" s="429"/>
      <c r="PAM54" s="429"/>
      <c r="PAN54" s="429"/>
      <c r="PAO54" s="429"/>
      <c r="PAP54" s="429"/>
      <c r="PAQ54" s="429"/>
      <c r="PAR54" s="429"/>
      <c r="PAS54" s="429"/>
      <c r="PAT54" s="429"/>
      <c r="PAU54" s="429"/>
      <c r="PAV54" s="429"/>
      <c r="PAW54" s="429"/>
      <c r="PAX54" s="429"/>
      <c r="PAY54" s="429"/>
      <c r="PAZ54" s="429"/>
      <c r="PBA54" s="429"/>
      <c r="PBB54" s="429"/>
      <c r="PBC54" s="429"/>
      <c r="PBD54" s="429"/>
      <c r="PBE54" s="429"/>
      <c r="PBF54" s="429"/>
      <c r="PBG54" s="429"/>
      <c r="PBH54" s="429"/>
      <c r="PBI54" s="429"/>
      <c r="PBJ54" s="429"/>
      <c r="PBK54" s="429"/>
      <c r="PBL54" s="429"/>
      <c r="PBM54" s="429"/>
      <c r="PBN54" s="429"/>
      <c r="PBO54" s="429"/>
      <c r="PBP54" s="429"/>
      <c r="PBQ54" s="429"/>
      <c r="PBR54" s="429"/>
      <c r="PBS54" s="429"/>
      <c r="PBT54" s="429"/>
      <c r="PBU54" s="429"/>
      <c r="PBV54" s="429"/>
      <c r="PBW54" s="429"/>
      <c r="PBX54" s="429"/>
      <c r="PBY54" s="429"/>
      <c r="PBZ54" s="429"/>
      <c r="PCA54" s="429"/>
      <c r="PCB54" s="429"/>
      <c r="PCC54" s="429"/>
      <c r="PCD54" s="429"/>
      <c r="PCE54" s="429"/>
      <c r="PCF54" s="429"/>
      <c r="PCG54" s="429"/>
      <c r="PCH54" s="429"/>
      <c r="PCI54" s="429"/>
      <c r="PCJ54" s="429"/>
      <c r="PCK54" s="429"/>
      <c r="PCL54" s="429"/>
      <c r="PCM54" s="429"/>
      <c r="PCN54" s="429"/>
      <c r="PCO54" s="429"/>
      <c r="PCP54" s="429"/>
      <c r="PCQ54" s="429"/>
      <c r="PCR54" s="429"/>
      <c r="PCS54" s="429"/>
      <c r="PCT54" s="429"/>
      <c r="PCU54" s="429"/>
      <c r="PCV54" s="429"/>
      <c r="PCW54" s="429"/>
      <c r="PCX54" s="429"/>
      <c r="PCY54" s="429"/>
      <c r="PCZ54" s="429"/>
      <c r="PDA54" s="429"/>
      <c r="PDB54" s="429"/>
      <c r="PDC54" s="429"/>
      <c r="PDD54" s="429"/>
      <c r="PDE54" s="429"/>
      <c r="PDF54" s="429"/>
      <c r="PDG54" s="429"/>
      <c r="PDH54" s="429"/>
      <c r="PDI54" s="429"/>
      <c r="PDJ54" s="429"/>
      <c r="PDK54" s="429"/>
      <c r="PDL54" s="429"/>
      <c r="PDM54" s="429"/>
      <c r="PDN54" s="429"/>
      <c r="PDO54" s="429"/>
      <c r="PDP54" s="429"/>
      <c r="PDQ54" s="429"/>
      <c r="PDR54" s="429"/>
      <c r="PDS54" s="429"/>
      <c r="PDT54" s="429"/>
      <c r="PDU54" s="429"/>
      <c r="PDV54" s="429"/>
      <c r="PDW54" s="429"/>
      <c r="PDX54" s="429"/>
      <c r="PDY54" s="429"/>
      <c r="PDZ54" s="429"/>
      <c r="PEA54" s="429"/>
      <c r="PEB54" s="429"/>
      <c r="PEC54" s="429"/>
      <c r="PED54" s="429"/>
      <c r="PEE54" s="429"/>
      <c r="PEF54" s="429"/>
      <c r="PEG54" s="429"/>
      <c r="PEH54" s="429"/>
      <c r="PEI54" s="429"/>
      <c r="PEJ54" s="429"/>
      <c r="PEK54" s="429"/>
      <c r="PEL54" s="429"/>
      <c r="PEM54" s="429"/>
      <c r="PEN54" s="429"/>
      <c r="PEO54" s="429"/>
      <c r="PEP54" s="429"/>
      <c r="PEQ54" s="429"/>
      <c r="PER54" s="429"/>
      <c r="PES54" s="429"/>
      <c r="PET54" s="429"/>
      <c r="PEU54" s="429"/>
      <c r="PEV54" s="429"/>
      <c r="PEW54" s="429"/>
      <c r="PEX54" s="429"/>
      <c r="PEY54" s="429"/>
      <c r="PEZ54" s="429"/>
      <c r="PFA54" s="429"/>
      <c r="PFB54" s="429"/>
      <c r="PFC54" s="429"/>
      <c r="PFD54" s="429"/>
      <c r="PFE54" s="429"/>
      <c r="PFF54" s="429"/>
      <c r="PFG54" s="429"/>
      <c r="PFH54" s="429"/>
      <c r="PFI54" s="429"/>
      <c r="PFJ54" s="429"/>
      <c r="PFK54" s="429"/>
      <c r="PFL54" s="429"/>
      <c r="PFM54" s="429"/>
      <c r="PFN54" s="429"/>
      <c r="PFO54" s="429"/>
      <c r="PFP54" s="429"/>
      <c r="PFQ54" s="429"/>
      <c r="PFR54" s="429"/>
      <c r="PFS54" s="429"/>
      <c r="PFT54" s="429"/>
      <c r="PFU54" s="429"/>
      <c r="PFV54" s="429"/>
      <c r="PFW54" s="429"/>
      <c r="PFX54" s="429"/>
      <c r="PFY54" s="429"/>
      <c r="PFZ54" s="429"/>
      <c r="PGA54" s="429"/>
      <c r="PGB54" s="429"/>
      <c r="PGC54" s="429"/>
      <c r="PGD54" s="429"/>
      <c r="PGE54" s="429"/>
      <c r="PGF54" s="429"/>
      <c r="PGG54" s="429"/>
      <c r="PGH54" s="429"/>
      <c r="PGI54" s="429"/>
      <c r="PGJ54" s="429"/>
      <c r="PGK54" s="429"/>
      <c r="PGL54" s="429"/>
      <c r="PGM54" s="429"/>
      <c r="PGN54" s="429"/>
      <c r="PGO54" s="429"/>
      <c r="PGP54" s="429"/>
      <c r="PGQ54" s="429"/>
      <c r="PGR54" s="429"/>
      <c r="PGS54" s="429"/>
      <c r="PGT54" s="429"/>
      <c r="PGU54" s="429"/>
      <c r="PGV54" s="429"/>
      <c r="PGW54" s="429"/>
      <c r="PGX54" s="429"/>
      <c r="PGY54" s="429"/>
      <c r="PGZ54" s="429"/>
      <c r="PHA54" s="429"/>
      <c r="PHB54" s="429"/>
      <c r="PHC54" s="429"/>
      <c r="PHD54" s="429"/>
      <c r="PHE54" s="429"/>
      <c r="PHF54" s="429"/>
      <c r="PHG54" s="429"/>
      <c r="PHH54" s="429"/>
      <c r="PHI54" s="429"/>
      <c r="PHJ54" s="429"/>
      <c r="PHK54" s="429"/>
      <c r="PHL54" s="429"/>
      <c r="PHM54" s="429"/>
      <c r="PHN54" s="429"/>
      <c r="PHO54" s="429"/>
      <c r="PHP54" s="429"/>
      <c r="PHQ54" s="429"/>
      <c r="PHR54" s="429"/>
      <c r="PHS54" s="429"/>
      <c r="PHT54" s="429"/>
      <c r="PHU54" s="429"/>
      <c r="PHV54" s="429"/>
      <c r="PHW54" s="429"/>
      <c r="PHX54" s="429"/>
      <c r="PHY54" s="429"/>
      <c r="PHZ54" s="429"/>
      <c r="PIA54" s="429"/>
      <c r="PIB54" s="429"/>
      <c r="PIC54" s="429"/>
      <c r="PID54" s="429"/>
      <c r="PIE54" s="429"/>
      <c r="PIF54" s="429"/>
      <c r="PIG54" s="429"/>
      <c r="PIH54" s="429"/>
      <c r="PII54" s="429"/>
      <c r="PIJ54" s="429"/>
      <c r="PIK54" s="429"/>
      <c r="PIL54" s="429"/>
      <c r="PIM54" s="429"/>
      <c r="PIN54" s="429"/>
      <c r="PIO54" s="429"/>
      <c r="PIP54" s="429"/>
      <c r="PIQ54" s="429"/>
      <c r="PIR54" s="429"/>
      <c r="PIS54" s="429"/>
      <c r="PIT54" s="429"/>
      <c r="PIU54" s="429"/>
      <c r="PIV54" s="429"/>
      <c r="PIW54" s="429"/>
      <c r="PIX54" s="429"/>
      <c r="PIY54" s="429"/>
      <c r="PIZ54" s="429"/>
      <c r="PJA54" s="429"/>
      <c r="PJB54" s="429"/>
      <c r="PJC54" s="429"/>
      <c r="PJD54" s="429"/>
      <c r="PJE54" s="429"/>
      <c r="PJF54" s="429"/>
      <c r="PJG54" s="429"/>
      <c r="PJH54" s="429"/>
      <c r="PJI54" s="429"/>
      <c r="PJJ54" s="429"/>
      <c r="PJK54" s="429"/>
      <c r="PJL54" s="429"/>
      <c r="PJM54" s="429"/>
      <c r="PJN54" s="429"/>
      <c r="PJO54" s="429"/>
      <c r="PJP54" s="429"/>
      <c r="PJQ54" s="429"/>
      <c r="PJR54" s="429"/>
      <c r="PJS54" s="429"/>
      <c r="PJT54" s="429"/>
      <c r="PJU54" s="429"/>
      <c r="PJV54" s="429"/>
      <c r="PJW54" s="429"/>
      <c r="PJX54" s="429"/>
      <c r="PJY54" s="429"/>
      <c r="PJZ54" s="429"/>
      <c r="PKA54" s="429"/>
      <c r="PKB54" s="429"/>
      <c r="PKC54" s="429"/>
      <c r="PKD54" s="429"/>
      <c r="PKE54" s="429"/>
      <c r="PKF54" s="429"/>
      <c r="PKG54" s="429"/>
      <c r="PKH54" s="429"/>
      <c r="PKI54" s="429"/>
      <c r="PKJ54" s="429"/>
      <c r="PKK54" s="429"/>
      <c r="PKL54" s="429"/>
      <c r="PKM54" s="429"/>
      <c r="PKN54" s="429"/>
      <c r="PKO54" s="429"/>
      <c r="PKP54" s="429"/>
      <c r="PKQ54" s="429"/>
      <c r="PKR54" s="429"/>
      <c r="PKS54" s="429"/>
      <c r="PKT54" s="429"/>
      <c r="PKU54" s="429"/>
      <c r="PKV54" s="429"/>
      <c r="PKW54" s="429"/>
      <c r="PKX54" s="429"/>
      <c r="PKY54" s="429"/>
      <c r="PKZ54" s="429"/>
      <c r="PLA54" s="429"/>
      <c r="PLB54" s="429"/>
      <c r="PLC54" s="429"/>
      <c r="PLD54" s="429"/>
      <c r="PLE54" s="429"/>
      <c r="PLF54" s="429"/>
      <c r="PLG54" s="429"/>
      <c r="PLH54" s="429"/>
      <c r="PLI54" s="429"/>
      <c r="PLJ54" s="429"/>
      <c r="PLK54" s="429"/>
      <c r="PLL54" s="429"/>
      <c r="PLM54" s="429"/>
      <c r="PLN54" s="429"/>
      <c r="PLO54" s="429"/>
      <c r="PLP54" s="429"/>
      <c r="PLQ54" s="429"/>
      <c r="PLR54" s="429"/>
      <c r="PLS54" s="429"/>
      <c r="PLT54" s="429"/>
      <c r="PLU54" s="429"/>
      <c r="PLV54" s="429"/>
      <c r="PLW54" s="429"/>
      <c r="PLX54" s="429"/>
      <c r="PLY54" s="429"/>
      <c r="PLZ54" s="429"/>
      <c r="PMA54" s="429"/>
      <c r="PMB54" s="429"/>
      <c r="PMC54" s="429"/>
      <c r="PMD54" s="429"/>
      <c r="PME54" s="429"/>
      <c r="PMF54" s="429"/>
      <c r="PMG54" s="429"/>
      <c r="PMH54" s="429"/>
      <c r="PMI54" s="429"/>
      <c r="PMJ54" s="429"/>
      <c r="PMK54" s="429"/>
      <c r="PML54" s="429"/>
      <c r="PMM54" s="429"/>
      <c r="PMN54" s="429"/>
      <c r="PMO54" s="429"/>
      <c r="PMP54" s="429"/>
      <c r="PMQ54" s="429"/>
      <c r="PMR54" s="429"/>
      <c r="PMS54" s="429"/>
      <c r="PMT54" s="429"/>
      <c r="PMU54" s="429"/>
      <c r="PMV54" s="429"/>
      <c r="PMW54" s="429"/>
      <c r="PMX54" s="429"/>
      <c r="PMY54" s="429"/>
      <c r="PMZ54" s="429"/>
      <c r="PNA54" s="429"/>
      <c r="PNB54" s="429"/>
      <c r="PNC54" s="429"/>
      <c r="PND54" s="429"/>
      <c r="PNE54" s="429"/>
      <c r="PNF54" s="429"/>
      <c r="PNG54" s="429"/>
      <c r="PNH54" s="429"/>
      <c r="PNI54" s="429"/>
      <c r="PNJ54" s="429"/>
      <c r="PNK54" s="429"/>
      <c r="PNL54" s="429"/>
      <c r="PNM54" s="429"/>
      <c r="PNN54" s="429"/>
      <c r="PNO54" s="429"/>
      <c r="PNP54" s="429"/>
      <c r="PNQ54" s="429"/>
      <c r="PNR54" s="429"/>
      <c r="PNS54" s="429"/>
      <c r="PNT54" s="429"/>
      <c r="PNU54" s="429"/>
      <c r="PNV54" s="429"/>
      <c r="PNW54" s="429"/>
      <c r="PNX54" s="429"/>
      <c r="PNY54" s="429"/>
      <c r="PNZ54" s="429"/>
      <c r="POA54" s="429"/>
      <c r="POB54" s="429"/>
      <c r="POC54" s="429"/>
      <c r="POD54" s="429"/>
      <c r="POE54" s="429"/>
      <c r="POF54" s="429"/>
      <c r="POG54" s="429"/>
      <c r="POH54" s="429"/>
      <c r="POI54" s="429"/>
      <c r="POJ54" s="429"/>
      <c r="POK54" s="429"/>
      <c r="POL54" s="429"/>
      <c r="POM54" s="429"/>
      <c r="PON54" s="429"/>
      <c r="POO54" s="429"/>
      <c r="POP54" s="429"/>
      <c r="POQ54" s="429"/>
      <c r="POR54" s="429"/>
      <c r="POS54" s="429"/>
      <c r="POT54" s="429"/>
      <c r="POU54" s="429"/>
      <c r="POV54" s="429"/>
      <c r="POW54" s="429"/>
      <c r="POX54" s="429"/>
      <c r="POY54" s="429"/>
      <c r="POZ54" s="429"/>
      <c r="PPA54" s="429"/>
      <c r="PPB54" s="429"/>
      <c r="PPC54" s="429"/>
      <c r="PPD54" s="429"/>
      <c r="PPE54" s="429"/>
      <c r="PPF54" s="429"/>
      <c r="PPG54" s="429"/>
      <c r="PPH54" s="429"/>
      <c r="PPI54" s="429"/>
      <c r="PPJ54" s="429"/>
      <c r="PPK54" s="429"/>
      <c r="PPL54" s="429"/>
      <c r="PPM54" s="429"/>
      <c r="PPN54" s="429"/>
      <c r="PPO54" s="429"/>
      <c r="PPP54" s="429"/>
      <c r="PPQ54" s="429"/>
      <c r="PPR54" s="429"/>
      <c r="PPS54" s="429"/>
      <c r="PPT54" s="429"/>
      <c r="PPU54" s="429"/>
      <c r="PPV54" s="429"/>
      <c r="PPW54" s="429"/>
      <c r="PPX54" s="429"/>
      <c r="PPY54" s="429"/>
      <c r="PPZ54" s="429"/>
      <c r="PQA54" s="429"/>
      <c r="PQB54" s="429"/>
      <c r="PQC54" s="429"/>
      <c r="PQD54" s="429"/>
      <c r="PQE54" s="429"/>
      <c r="PQF54" s="429"/>
      <c r="PQG54" s="429"/>
      <c r="PQH54" s="429"/>
      <c r="PQI54" s="429"/>
      <c r="PQJ54" s="429"/>
      <c r="PQK54" s="429"/>
      <c r="PQL54" s="429"/>
      <c r="PQM54" s="429"/>
      <c r="PQN54" s="429"/>
      <c r="PQO54" s="429"/>
      <c r="PQP54" s="429"/>
      <c r="PQQ54" s="429"/>
      <c r="PQR54" s="429"/>
      <c r="PQS54" s="429"/>
      <c r="PQT54" s="429"/>
      <c r="PQU54" s="429"/>
      <c r="PQV54" s="429"/>
      <c r="PQW54" s="429"/>
      <c r="PQX54" s="429"/>
      <c r="PQY54" s="429"/>
      <c r="PQZ54" s="429"/>
      <c r="PRA54" s="429"/>
      <c r="PRB54" s="429"/>
      <c r="PRC54" s="429"/>
      <c r="PRD54" s="429"/>
      <c r="PRE54" s="429"/>
      <c r="PRF54" s="429"/>
      <c r="PRG54" s="429"/>
      <c r="PRH54" s="429"/>
      <c r="PRI54" s="429"/>
      <c r="PRJ54" s="429"/>
      <c r="PRK54" s="429"/>
      <c r="PRL54" s="429"/>
      <c r="PRM54" s="429"/>
      <c r="PRN54" s="429"/>
      <c r="PRO54" s="429"/>
      <c r="PRP54" s="429"/>
      <c r="PRQ54" s="429"/>
      <c r="PRR54" s="429"/>
      <c r="PRS54" s="429"/>
      <c r="PRT54" s="429"/>
      <c r="PRU54" s="429"/>
      <c r="PRV54" s="429"/>
      <c r="PRW54" s="429"/>
      <c r="PRX54" s="429"/>
      <c r="PRY54" s="429"/>
      <c r="PRZ54" s="429"/>
      <c r="PSA54" s="429"/>
      <c r="PSB54" s="429"/>
      <c r="PSC54" s="429"/>
      <c r="PSD54" s="429"/>
      <c r="PSE54" s="429"/>
      <c r="PSF54" s="429"/>
      <c r="PSG54" s="429"/>
      <c r="PSH54" s="429"/>
      <c r="PSI54" s="429"/>
      <c r="PSJ54" s="429"/>
      <c r="PSK54" s="429"/>
      <c r="PSL54" s="429"/>
      <c r="PSM54" s="429"/>
      <c r="PSN54" s="429"/>
      <c r="PSO54" s="429"/>
      <c r="PSP54" s="429"/>
      <c r="PSQ54" s="429"/>
      <c r="PSR54" s="429"/>
      <c r="PSS54" s="429"/>
      <c r="PST54" s="429"/>
      <c r="PSU54" s="429"/>
      <c r="PSV54" s="429"/>
      <c r="PSW54" s="429"/>
      <c r="PSX54" s="429"/>
      <c r="PSY54" s="429"/>
      <c r="PSZ54" s="429"/>
      <c r="PTA54" s="429"/>
      <c r="PTB54" s="429"/>
      <c r="PTC54" s="429"/>
      <c r="PTD54" s="429"/>
      <c r="PTE54" s="429"/>
      <c r="PTF54" s="429"/>
      <c r="PTG54" s="429"/>
      <c r="PTH54" s="429"/>
      <c r="PTI54" s="429"/>
      <c r="PTJ54" s="429"/>
      <c r="PTK54" s="429"/>
      <c r="PTL54" s="429"/>
      <c r="PTM54" s="429"/>
      <c r="PTN54" s="429"/>
      <c r="PTO54" s="429"/>
      <c r="PTP54" s="429"/>
      <c r="PTQ54" s="429"/>
      <c r="PTR54" s="429"/>
      <c r="PTS54" s="429"/>
      <c r="PTT54" s="429"/>
      <c r="PTU54" s="429"/>
      <c r="PTV54" s="429"/>
      <c r="PTW54" s="429"/>
      <c r="PTX54" s="429"/>
      <c r="PTY54" s="429"/>
      <c r="PTZ54" s="429"/>
      <c r="PUA54" s="429"/>
      <c r="PUB54" s="429"/>
      <c r="PUC54" s="429"/>
      <c r="PUD54" s="429"/>
      <c r="PUE54" s="429"/>
      <c r="PUF54" s="429"/>
      <c r="PUG54" s="429"/>
      <c r="PUH54" s="429"/>
      <c r="PUI54" s="429"/>
      <c r="PUJ54" s="429"/>
      <c r="PUK54" s="429"/>
      <c r="PUL54" s="429"/>
      <c r="PUM54" s="429"/>
      <c r="PUN54" s="429"/>
      <c r="PUO54" s="429"/>
      <c r="PUP54" s="429"/>
      <c r="PUQ54" s="429"/>
      <c r="PUR54" s="429"/>
      <c r="PUS54" s="429"/>
      <c r="PUT54" s="429"/>
      <c r="PUU54" s="429"/>
      <c r="PUV54" s="429"/>
      <c r="PUW54" s="429"/>
      <c r="PUX54" s="429"/>
      <c r="PUY54" s="429"/>
      <c r="PUZ54" s="429"/>
      <c r="PVA54" s="429"/>
      <c r="PVB54" s="429"/>
      <c r="PVC54" s="429"/>
      <c r="PVD54" s="429"/>
      <c r="PVE54" s="429"/>
      <c r="PVF54" s="429"/>
      <c r="PVG54" s="429"/>
      <c r="PVH54" s="429"/>
      <c r="PVI54" s="429"/>
      <c r="PVJ54" s="429"/>
      <c r="PVK54" s="429"/>
      <c r="PVL54" s="429"/>
      <c r="PVM54" s="429"/>
      <c r="PVN54" s="429"/>
      <c r="PVO54" s="429"/>
      <c r="PVP54" s="429"/>
      <c r="PVQ54" s="429"/>
      <c r="PVR54" s="429"/>
      <c r="PVS54" s="429"/>
      <c r="PVT54" s="429"/>
      <c r="PVU54" s="429"/>
      <c r="PVV54" s="429"/>
      <c r="PVW54" s="429"/>
      <c r="PVX54" s="429"/>
      <c r="PVY54" s="429"/>
      <c r="PVZ54" s="429"/>
      <c r="PWA54" s="429"/>
      <c r="PWB54" s="429"/>
      <c r="PWC54" s="429"/>
      <c r="PWD54" s="429"/>
      <c r="PWE54" s="429"/>
      <c r="PWF54" s="429"/>
      <c r="PWG54" s="429"/>
      <c r="PWH54" s="429"/>
      <c r="PWI54" s="429"/>
      <c r="PWJ54" s="429"/>
      <c r="PWK54" s="429"/>
      <c r="PWL54" s="429"/>
      <c r="PWM54" s="429"/>
      <c r="PWN54" s="429"/>
      <c r="PWO54" s="429"/>
      <c r="PWP54" s="429"/>
      <c r="PWQ54" s="429"/>
      <c r="PWR54" s="429"/>
      <c r="PWS54" s="429"/>
      <c r="PWT54" s="429"/>
      <c r="PWU54" s="429"/>
      <c r="PWV54" s="429"/>
      <c r="PWW54" s="429"/>
      <c r="PWX54" s="429"/>
      <c r="PWY54" s="429"/>
      <c r="PWZ54" s="429"/>
      <c r="PXA54" s="429"/>
      <c r="PXB54" s="429"/>
      <c r="PXC54" s="429"/>
      <c r="PXD54" s="429"/>
      <c r="PXE54" s="429"/>
      <c r="PXF54" s="429"/>
      <c r="PXG54" s="429"/>
      <c r="PXH54" s="429"/>
      <c r="PXI54" s="429"/>
      <c r="PXJ54" s="429"/>
      <c r="PXK54" s="429"/>
      <c r="PXL54" s="429"/>
      <c r="PXM54" s="429"/>
      <c r="PXN54" s="429"/>
      <c r="PXO54" s="429"/>
      <c r="PXP54" s="429"/>
      <c r="PXQ54" s="429"/>
      <c r="PXR54" s="429"/>
      <c r="PXS54" s="429"/>
      <c r="PXT54" s="429"/>
      <c r="PXU54" s="429"/>
      <c r="PXV54" s="429"/>
      <c r="PXW54" s="429"/>
      <c r="PXX54" s="429"/>
      <c r="PXY54" s="429"/>
      <c r="PXZ54" s="429"/>
      <c r="PYA54" s="429"/>
      <c r="PYB54" s="429"/>
      <c r="PYC54" s="429"/>
      <c r="PYD54" s="429"/>
      <c r="PYE54" s="429"/>
      <c r="PYF54" s="429"/>
      <c r="PYG54" s="429"/>
      <c r="PYH54" s="429"/>
      <c r="PYI54" s="429"/>
      <c r="PYJ54" s="429"/>
      <c r="PYK54" s="429"/>
      <c r="PYL54" s="429"/>
      <c r="PYM54" s="429"/>
      <c r="PYN54" s="429"/>
      <c r="PYO54" s="429"/>
      <c r="PYP54" s="429"/>
      <c r="PYQ54" s="429"/>
      <c r="PYR54" s="429"/>
      <c r="PYS54" s="429"/>
      <c r="PYT54" s="429"/>
      <c r="PYU54" s="429"/>
      <c r="PYV54" s="429"/>
      <c r="PYW54" s="429"/>
      <c r="PYX54" s="429"/>
      <c r="PYY54" s="429"/>
      <c r="PYZ54" s="429"/>
      <c r="PZA54" s="429"/>
      <c r="PZB54" s="429"/>
      <c r="PZC54" s="429"/>
      <c r="PZD54" s="429"/>
      <c r="PZE54" s="429"/>
      <c r="PZF54" s="429"/>
      <c r="PZG54" s="429"/>
      <c r="PZH54" s="429"/>
      <c r="PZI54" s="429"/>
      <c r="PZJ54" s="429"/>
      <c r="PZK54" s="429"/>
      <c r="PZL54" s="429"/>
      <c r="PZM54" s="429"/>
      <c r="PZN54" s="429"/>
      <c r="PZO54" s="429"/>
      <c r="PZP54" s="429"/>
      <c r="PZQ54" s="429"/>
      <c r="PZR54" s="429"/>
      <c r="PZS54" s="429"/>
      <c r="PZT54" s="429"/>
      <c r="PZU54" s="429"/>
      <c r="PZV54" s="429"/>
      <c r="PZW54" s="429"/>
      <c r="PZX54" s="429"/>
      <c r="PZY54" s="429"/>
      <c r="PZZ54" s="429"/>
      <c r="QAA54" s="429"/>
      <c r="QAB54" s="429"/>
      <c r="QAC54" s="429"/>
      <c r="QAD54" s="429"/>
      <c r="QAE54" s="429"/>
      <c r="QAF54" s="429"/>
      <c r="QAG54" s="429"/>
      <c r="QAH54" s="429"/>
      <c r="QAI54" s="429"/>
      <c r="QAJ54" s="429"/>
      <c r="QAK54" s="429"/>
      <c r="QAL54" s="429"/>
      <c r="QAM54" s="429"/>
      <c r="QAN54" s="429"/>
      <c r="QAO54" s="429"/>
      <c r="QAP54" s="429"/>
      <c r="QAQ54" s="429"/>
      <c r="QAR54" s="429"/>
      <c r="QAS54" s="429"/>
      <c r="QAT54" s="429"/>
      <c r="QAU54" s="429"/>
      <c r="QAV54" s="429"/>
      <c r="QAW54" s="429"/>
      <c r="QAX54" s="429"/>
      <c r="QAY54" s="429"/>
      <c r="QAZ54" s="429"/>
      <c r="QBA54" s="429"/>
      <c r="QBB54" s="429"/>
      <c r="QBC54" s="429"/>
      <c r="QBD54" s="429"/>
      <c r="QBE54" s="429"/>
      <c r="QBF54" s="429"/>
      <c r="QBG54" s="429"/>
      <c r="QBH54" s="429"/>
      <c r="QBI54" s="429"/>
      <c r="QBJ54" s="429"/>
      <c r="QBK54" s="429"/>
      <c r="QBL54" s="429"/>
      <c r="QBM54" s="429"/>
      <c r="QBN54" s="429"/>
      <c r="QBO54" s="429"/>
      <c r="QBP54" s="429"/>
      <c r="QBQ54" s="429"/>
      <c r="QBR54" s="429"/>
      <c r="QBS54" s="429"/>
      <c r="QBT54" s="429"/>
      <c r="QBU54" s="429"/>
      <c r="QBV54" s="429"/>
      <c r="QBW54" s="429"/>
      <c r="QBX54" s="429"/>
      <c r="QBY54" s="429"/>
      <c r="QBZ54" s="429"/>
      <c r="QCA54" s="429"/>
      <c r="QCB54" s="429"/>
      <c r="QCC54" s="429"/>
      <c r="QCD54" s="429"/>
      <c r="QCE54" s="429"/>
      <c r="QCF54" s="429"/>
      <c r="QCG54" s="429"/>
      <c r="QCH54" s="429"/>
      <c r="QCI54" s="429"/>
      <c r="QCJ54" s="429"/>
      <c r="QCK54" s="429"/>
      <c r="QCL54" s="429"/>
      <c r="QCM54" s="429"/>
      <c r="QCN54" s="429"/>
      <c r="QCO54" s="429"/>
      <c r="QCP54" s="429"/>
      <c r="QCQ54" s="429"/>
      <c r="QCR54" s="429"/>
      <c r="QCS54" s="429"/>
      <c r="QCT54" s="429"/>
      <c r="QCU54" s="429"/>
      <c r="QCV54" s="429"/>
      <c r="QCW54" s="429"/>
      <c r="QCX54" s="429"/>
      <c r="QCY54" s="429"/>
      <c r="QCZ54" s="429"/>
      <c r="QDA54" s="429"/>
      <c r="QDB54" s="429"/>
      <c r="QDC54" s="429"/>
      <c r="QDD54" s="429"/>
      <c r="QDE54" s="429"/>
      <c r="QDF54" s="429"/>
      <c r="QDG54" s="429"/>
      <c r="QDH54" s="429"/>
      <c r="QDI54" s="429"/>
      <c r="QDJ54" s="429"/>
      <c r="QDK54" s="429"/>
      <c r="QDL54" s="429"/>
      <c r="QDM54" s="429"/>
      <c r="QDN54" s="429"/>
      <c r="QDO54" s="429"/>
      <c r="QDP54" s="429"/>
      <c r="QDQ54" s="429"/>
      <c r="QDR54" s="429"/>
      <c r="QDS54" s="429"/>
      <c r="QDT54" s="429"/>
      <c r="QDU54" s="429"/>
      <c r="QDV54" s="429"/>
      <c r="QDW54" s="429"/>
      <c r="QDX54" s="429"/>
      <c r="QDY54" s="429"/>
      <c r="QDZ54" s="429"/>
      <c r="QEA54" s="429"/>
      <c r="QEB54" s="429"/>
      <c r="QEC54" s="429"/>
      <c r="QED54" s="429"/>
      <c r="QEE54" s="429"/>
      <c r="QEF54" s="429"/>
      <c r="QEG54" s="429"/>
      <c r="QEH54" s="429"/>
      <c r="QEI54" s="429"/>
      <c r="QEJ54" s="429"/>
      <c r="QEK54" s="429"/>
      <c r="QEL54" s="429"/>
      <c r="QEM54" s="429"/>
      <c r="QEN54" s="429"/>
      <c r="QEO54" s="429"/>
      <c r="QEP54" s="429"/>
      <c r="QEQ54" s="429"/>
      <c r="QER54" s="429"/>
      <c r="QES54" s="429"/>
      <c r="QET54" s="429"/>
      <c r="QEU54" s="429"/>
      <c r="QEV54" s="429"/>
      <c r="QEW54" s="429"/>
      <c r="QEX54" s="429"/>
      <c r="QEY54" s="429"/>
      <c r="QEZ54" s="429"/>
      <c r="QFA54" s="429"/>
      <c r="QFB54" s="429"/>
      <c r="QFC54" s="429"/>
      <c r="QFD54" s="429"/>
      <c r="QFE54" s="429"/>
      <c r="QFF54" s="429"/>
      <c r="QFG54" s="429"/>
      <c r="QFH54" s="429"/>
      <c r="QFI54" s="429"/>
      <c r="QFJ54" s="429"/>
      <c r="QFK54" s="429"/>
      <c r="QFL54" s="429"/>
      <c r="QFM54" s="429"/>
      <c r="QFN54" s="429"/>
      <c r="QFO54" s="429"/>
      <c r="QFP54" s="429"/>
      <c r="QFQ54" s="429"/>
      <c r="QFR54" s="429"/>
      <c r="QFS54" s="429"/>
      <c r="QFT54" s="429"/>
      <c r="QFU54" s="429"/>
      <c r="QFV54" s="429"/>
      <c r="QFW54" s="429"/>
      <c r="QFX54" s="429"/>
      <c r="QFY54" s="429"/>
      <c r="QFZ54" s="429"/>
      <c r="QGA54" s="429"/>
      <c r="QGB54" s="429"/>
      <c r="QGC54" s="429"/>
      <c r="QGD54" s="429"/>
      <c r="QGE54" s="429"/>
      <c r="QGF54" s="429"/>
      <c r="QGG54" s="429"/>
      <c r="QGH54" s="429"/>
      <c r="QGI54" s="429"/>
      <c r="QGJ54" s="429"/>
      <c r="QGK54" s="429"/>
      <c r="QGL54" s="429"/>
      <c r="QGM54" s="429"/>
      <c r="QGN54" s="429"/>
      <c r="QGO54" s="429"/>
      <c r="QGP54" s="429"/>
      <c r="QGQ54" s="429"/>
      <c r="QGR54" s="429"/>
      <c r="QGS54" s="429"/>
      <c r="QGT54" s="429"/>
      <c r="QGU54" s="429"/>
      <c r="QGV54" s="429"/>
      <c r="QGW54" s="429"/>
      <c r="QGX54" s="429"/>
      <c r="QGY54" s="429"/>
      <c r="QGZ54" s="429"/>
      <c r="QHA54" s="429"/>
      <c r="QHB54" s="429"/>
      <c r="QHC54" s="429"/>
      <c r="QHD54" s="429"/>
      <c r="QHE54" s="429"/>
      <c r="QHF54" s="429"/>
      <c r="QHG54" s="429"/>
      <c r="QHH54" s="429"/>
      <c r="QHI54" s="429"/>
      <c r="QHJ54" s="429"/>
      <c r="QHK54" s="429"/>
      <c r="QHL54" s="429"/>
      <c r="QHM54" s="429"/>
      <c r="QHN54" s="429"/>
      <c r="QHO54" s="429"/>
      <c r="QHP54" s="429"/>
      <c r="QHQ54" s="429"/>
      <c r="QHR54" s="429"/>
      <c r="QHS54" s="429"/>
      <c r="QHT54" s="429"/>
      <c r="QHU54" s="429"/>
      <c r="QHV54" s="429"/>
      <c r="QHW54" s="429"/>
      <c r="QHX54" s="429"/>
      <c r="QHY54" s="429"/>
      <c r="QHZ54" s="429"/>
      <c r="QIA54" s="429"/>
      <c r="QIB54" s="429"/>
      <c r="QIC54" s="429"/>
      <c r="QID54" s="429"/>
      <c r="QIE54" s="429"/>
      <c r="QIF54" s="429"/>
      <c r="QIG54" s="429"/>
      <c r="QIH54" s="429"/>
      <c r="QII54" s="429"/>
      <c r="QIJ54" s="429"/>
      <c r="QIK54" s="429"/>
      <c r="QIL54" s="429"/>
      <c r="QIM54" s="429"/>
      <c r="QIN54" s="429"/>
      <c r="QIO54" s="429"/>
      <c r="QIP54" s="429"/>
      <c r="QIQ54" s="429"/>
      <c r="QIR54" s="429"/>
      <c r="QIS54" s="429"/>
      <c r="QIT54" s="429"/>
      <c r="QIU54" s="429"/>
      <c r="QIV54" s="429"/>
      <c r="QIW54" s="429"/>
      <c r="QIX54" s="429"/>
      <c r="QIY54" s="429"/>
      <c r="QIZ54" s="429"/>
      <c r="QJA54" s="429"/>
      <c r="QJB54" s="429"/>
      <c r="QJC54" s="429"/>
      <c r="QJD54" s="429"/>
      <c r="QJE54" s="429"/>
      <c r="QJF54" s="429"/>
      <c r="QJG54" s="429"/>
      <c r="QJH54" s="429"/>
      <c r="QJI54" s="429"/>
      <c r="QJJ54" s="429"/>
      <c r="QJK54" s="429"/>
      <c r="QJL54" s="429"/>
      <c r="QJM54" s="429"/>
      <c r="QJN54" s="429"/>
      <c r="QJO54" s="429"/>
      <c r="QJP54" s="429"/>
      <c r="QJQ54" s="429"/>
      <c r="QJR54" s="429"/>
      <c r="QJS54" s="429"/>
      <c r="QJT54" s="429"/>
      <c r="QJU54" s="429"/>
      <c r="QJV54" s="429"/>
      <c r="QJW54" s="429"/>
      <c r="QJX54" s="429"/>
      <c r="QJY54" s="429"/>
      <c r="QJZ54" s="429"/>
      <c r="QKA54" s="429"/>
      <c r="QKB54" s="429"/>
      <c r="QKC54" s="429"/>
      <c r="QKD54" s="429"/>
      <c r="QKE54" s="429"/>
      <c r="QKF54" s="429"/>
      <c r="QKG54" s="429"/>
      <c r="QKH54" s="429"/>
      <c r="QKI54" s="429"/>
      <c r="QKJ54" s="429"/>
      <c r="QKK54" s="429"/>
      <c r="QKL54" s="429"/>
      <c r="QKM54" s="429"/>
      <c r="QKN54" s="429"/>
      <c r="QKO54" s="429"/>
      <c r="QKP54" s="429"/>
      <c r="QKQ54" s="429"/>
      <c r="QKR54" s="429"/>
      <c r="QKS54" s="429"/>
      <c r="QKT54" s="429"/>
      <c r="QKU54" s="429"/>
      <c r="QKV54" s="429"/>
      <c r="QKW54" s="429"/>
      <c r="QKX54" s="429"/>
      <c r="QKY54" s="429"/>
      <c r="QKZ54" s="429"/>
      <c r="QLA54" s="429"/>
      <c r="QLB54" s="429"/>
      <c r="QLC54" s="429"/>
      <c r="QLD54" s="429"/>
      <c r="QLE54" s="429"/>
      <c r="QLF54" s="429"/>
      <c r="QLG54" s="429"/>
      <c r="QLH54" s="429"/>
      <c r="QLI54" s="429"/>
      <c r="QLJ54" s="429"/>
      <c r="QLK54" s="429"/>
      <c r="QLL54" s="429"/>
      <c r="QLM54" s="429"/>
      <c r="QLN54" s="429"/>
      <c r="QLO54" s="429"/>
      <c r="QLP54" s="429"/>
      <c r="QLQ54" s="429"/>
      <c r="QLR54" s="429"/>
      <c r="QLS54" s="429"/>
      <c r="QLT54" s="429"/>
      <c r="QLU54" s="429"/>
      <c r="QLV54" s="429"/>
      <c r="QLW54" s="429"/>
      <c r="QLX54" s="429"/>
      <c r="QLY54" s="429"/>
      <c r="QLZ54" s="429"/>
      <c r="QMA54" s="429"/>
      <c r="QMB54" s="429"/>
      <c r="QMC54" s="429"/>
      <c r="QMD54" s="429"/>
      <c r="QME54" s="429"/>
      <c r="QMF54" s="429"/>
      <c r="QMG54" s="429"/>
      <c r="QMH54" s="429"/>
      <c r="QMI54" s="429"/>
      <c r="QMJ54" s="429"/>
      <c r="QMK54" s="429"/>
      <c r="QML54" s="429"/>
      <c r="QMM54" s="429"/>
      <c r="QMN54" s="429"/>
      <c r="QMO54" s="429"/>
      <c r="QMP54" s="429"/>
      <c r="QMQ54" s="429"/>
      <c r="QMR54" s="429"/>
      <c r="QMS54" s="429"/>
      <c r="QMT54" s="429"/>
      <c r="QMU54" s="429"/>
      <c r="QMV54" s="429"/>
      <c r="QMW54" s="429"/>
      <c r="QMX54" s="429"/>
      <c r="QMY54" s="429"/>
      <c r="QMZ54" s="429"/>
      <c r="QNA54" s="429"/>
      <c r="QNB54" s="429"/>
      <c r="QNC54" s="429"/>
      <c r="QND54" s="429"/>
      <c r="QNE54" s="429"/>
      <c r="QNF54" s="429"/>
      <c r="QNG54" s="429"/>
      <c r="QNH54" s="429"/>
      <c r="QNI54" s="429"/>
      <c r="QNJ54" s="429"/>
      <c r="QNK54" s="429"/>
      <c r="QNL54" s="429"/>
      <c r="QNM54" s="429"/>
      <c r="QNN54" s="429"/>
      <c r="QNO54" s="429"/>
      <c r="QNP54" s="429"/>
      <c r="QNQ54" s="429"/>
      <c r="QNR54" s="429"/>
      <c r="QNS54" s="429"/>
      <c r="QNT54" s="429"/>
      <c r="QNU54" s="429"/>
      <c r="QNV54" s="429"/>
      <c r="QNW54" s="429"/>
      <c r="QNX54" s="429"/>
      <c r="QNY54" s="429"/>
      <c r="QNZ54" s="429"/>
      <c r="QOA54" s="429"/>
      <c r="QOB54" s="429"/>
      <c r="QOC54" s="429"/>
      <c r="QOD54" s="429"/>
      <c r="QOE54" s="429"/>
      <c r="QOF54" s="429"/>
      <c r="QOG54" s="429"/>
      <c r="QOH54" s="429"/>
      <c r="QOI54" s="429"/>
      <c r="QOJ54" s="429"/>
      <c r="QOK54" s="429"/>
      <c r="QOL54" s="429"/>
      <c r="QOM54" s="429"/>
      <c r="QON54" s="429"/>
      <c r="QOO54" s="429"/>
      <c r="QOP54" s="429"/>
      <c r="QOQ54" s="429"/>
      <c r="QOR54" s="429"/>
      <c r="QOS54" s="429"/>
      <c r="QOT54" s="429"/>
      <c r="QOU54" s="429"/>
      <c r="QOV54" s="429"/>
      <c r="QOW54" s="429"/>
      <c r="QOX54" s="429"/>
      <c r="QOY54" s="429"/>
      <c r="QOZ54" s="429"/>
      <c r="QPA54" s="429"/>
      <c r="QPB54" s="429"/>
      <c r="QPC54" s="429"/>
      <c r="QPD54" s="429"/>
      <c r="QPE54" s="429"/>
      <c r="QPF54" s="429"/>
      <c r="QPG54" s="429"/>
      <c r="QPH54" s="429"/>
      <c r="QPI54" s="429"/>
      <c r="QPJ54" s="429"/>
      <c r="QPK54" s="429"/>
      <c r="QPL54" s="429"/>
      <c r="QPM54" s="429"/>
      <c r="QPN54" s="429"/>
      <c r="QPO54" s="429"/>
      <c r="QPP54" s="429"/>
      <c r="QPQ54" s="429"/>
      <c r="QPR54" s="429"/>
      <c r="QPS54" s="429"/>
      <c r="QPT54" s="429"/>
      <c r="QPU54" s="429"/>
      <c r="QPV54" s="429"/>
      <c r="QPW54" s="429"/>
      <c r="QPX54" s="429"/>
      <c r="QPY54" s="429"/>
      <c r="QPZ54" s="429"/>
      <c r="QQA54" s="429"/>
      <c r="QQB54" s="429"/>
      <c r="QQC54" s="429"/>
      <c r="QQD54" s="429"/>
      <c r="QQE54" s="429"/>
      <c r="QQF54" s="429"/>
      <c r="QQG54" s="429"/>
      <c r="QQH54" s="429"/>
      <c r="QQI54" s="429"/>
      <c r="QQJ54" s="429"/>
      <c r="QQK54" s="429"/>
      <c r="QQL54" s="429"/>
      <c r="QQM54" s="429"/>
      <c r="QQN54" s="429"/>
      <c r="QQO54" s="429"/>
      <c r="QQP54" s="429"/>
      <c r="QQQ54" s="429"/>
      <c r="QQR54" s="429"/>
      <c r="QQS54" s="429"/>
      <c r="QQT54" s="429"/>
      <c r="QQU54" s="429"/>
      <c r="QQV54" s="429"/>
      <c r="QQW54" s="429"/>
      <c r="QQX54" s="429"/>
      <c r="QQY54" s="429"/>
      <c r="QQZ54" s="429"/>
      <c r="QRA54" s="429"/>
      <c r="QRB54" s="429"/>
      <c r="QRC54" s="429"/>
      <c r="QRD54" s="429"/>
      <c r="QRE54" s="429"/>
      <c r="QRF54" s="429"/>
      <c r="QRG54" s="429"/>
      <c r="QRH54" s="429"/>
      <c r="QRI54" s="429"/>
      <c r="QRJ54" s="429"/>
      <c r="QRK54" s="429"/>
      <c r="QRL54" s="429"/>
      <c r="QRM54" s="429"/>
      <c r="QRN54" s="429"/>
      <c r="QRO54" s="429"/>
      <c r="QRP54" s="429"/>
      <c r="QRQ54" s="429"/>
      <c r="QRR54" s="429"/>
      <c r="QRS54" s="429"/>
      <c r="QRT54" s="429"/>
      <c r="QRU54" s="429"/>
      <c r="QRV54" s="429"/>
      <c r="QRW54" s="429"/>
      <c r="QRX54" s="429"/>
      <c r="QRY54" s="429"/>
      <c r="QRZ54" s="429"/>
      <c r="QSA54" s="429"/>
      <c r="QSB54" s="429"/>
      <c r="QSC54" s="429"/>
      <c r="QSD54" s="429"/>
      <c r="QSE54" s="429"/>
      <c r="QSF54" s="429"/>
      <c r="QSG54" s="429"/>
      <c r="QSH54" s="429"/>
      <c r="QSI54" s="429"/>
      <c r="QSJ54" s="429"/>
      <c r="QSK54" s="429"/>
      <c r="QSL54" s="429"/>
      <c r="QSM54" s="429"/>
      <c r="QSN54" s="429"/>
      <c r="QSO54" s="429"/>
      <c r="QSP54" s="429"/>
      <c r="QSQ54" s="429"/>
      <c r="QSR54" s="429"/>
      <c r="QSS54" s="429"/>
      <c r="QST54" s="429"/>
      <c r="QSU54" s="429"/>
      <c r="QSV54" s="429"/>
      <c r="QSW54" s="429"/>
      <c r="QSX54" s="429"/>
      <c r="QSY54" s="429"/>
      <c r="QSZ54" s="429"/>
      <c r="QTA54" s="429"/>
      <c r="QTB54" s="429"/>
      <c r="QTC54" s="429"/>
      <c r="QTD54" s="429"/>
      <c r="QTE54" s="429"/>
      <c r="QTF54" s="429"/>
      <c r="QTG54" s="429"/>
      <c r="QTH54" s="429"/>
      <c r="QTI54" s="429"/>
      <c r="QTJ54" s="429"/>
      <c r="QTK54" s="429"/>
      <c r="QTL54" s="429"/>
      <c r="QTM54" s="429"/>
      <c r="QTN54" s="429"/>
      <c r="QTO54" s="429"/>
      <c r="QTP54" s="429"/>
      <c r="QTQ54" s="429"/>
      <c r="QTR54" s="429"/>
      <c r="QTS54" s="429"/>
      <c r="QTT54" s="429"/>
      <c r="QTU54" s="429"/>
      <c r="QTV54" s="429"/>
      <c r="QTW54" s="429"/>
      <c r="QTX54" s="429"/>
      <c r="QTY54" s="429"/>
      <c r="QTZ54" s="429"/>
      <c r="QUA54" s="429"/>
      <c r="QUB54" s="429"/>
      <c r="QUC54" s="429"/>
      <c r="QUD54" s="429"/>
      <c r="QUE54" s="429"/>
      <c r="QUF54" s="429"/>
      <c r="QUG54" s="429"/>
      <c r="QUH54" s="429"/>
      <c r="QUI54" s="429"/>
      <c r="QUJ54" s="429"/>
      <c r="QUK54" s="429"/>
      <c r="QUL54" s="429"/>
      <c r="QUM54" s="429"/>
      <c r="QUN54" s="429"/>
      <c r="QUO54" s="429"/>
      <c r="QUP54" s="429"/>
      <c r="QUQ54" s="429"/>
      <c r="QUR54" s="429"/>
      <c r="QUS54" s="429"/>
      <c r="QUT54" s="429"/>
      <c r="QUU54" s="429"/>
      <c r="QUV54" s="429"/>
      <c r="QUW54" s="429"/>
      <c r="QUX54" s="429"/>
      <c r="QUY54" s="429"/>
      <c r="QUZ54" s="429"/>
      <c r="QVA54" s="429"/>
      <c r="QVB54" s="429"/>
      <c r="QVC54" s="429"/>
      <c r="QVD54" s="429"/>
      <c r="QVE54" s="429"/>
      <c r="QVF54" s="429"/>
      <c r="QVG54" s="429"/>
      <c r="QVH54" s="429"/>
      <c r="QVI54" s="429"/>
      <c r="QVJ54" s="429"/>
      <c r="QVK54" s="429"/>
      <c r="QVL54" s="429"/>
      <c r="QVM54" s="429"/>
      <c r="QVN54" s="429"/>
      <c r="QVO54" s="429"/>
      <c r="QVP54" s="429"/>
      <c r="QVQ54" s="429"/>
      <c r="QVR54" s="429"/>
      <c r="QVS54" s="429"/>
      <c r="QVT54" s="429"/>
      <c r="QVU54" s="429"/>
      <c r="QVV54" s="429"/>
      <c r="QVW54" s="429"/>
      <c r="QVX54" s="429"/>
      <c r="QVY54" s="429"/>
      <c r="QVZ54" s="429"/>
      <c r="QWA54" s="429"/>
      <c r="QWB54" s="429"/>
      <c r="QWC54" s="429"/>
      <c r="QWD54" s="429"/>
      <c r="QWE54" s="429"/>
      <c r="QWF54" s="429"/>
      <c r="QWG54" s="429"/>
      <c r="QWH54" s="429"/>
      <c r="QWI54" s="429"/>
      <c r="QWJ54" s="429"/>
      <c r="QWK54" s="429"/>
      <c r="QWL54" s="429"/>
      <c r="QWM54" s="429"/>
      <c r="QWN54" s="429"/>
      <c r="QWO54" s="429"/>
      <c r="QWP54" s="429"/>
      <c r="QWQ54" s="429"/>
      <c r="QWR54" s="429"/>
      <c r="QWS54" s="429"/>
      <c r="QWT54" s="429"/>
      <c r="QWU54" s="429"/>
      <c r="QWV54" s="429"/>
      <c r="QWW54" s="429"/>
      <c r="QWX54" s="429"/>
      <c r="QWY54" s="429"/>
      <c r="QWZ54" s="429"/>
      <c r="QXA54" s="429"/>
      <c r="QXB54" s="429"/>
      <c r="QXC54" s="429"/>
      <c r="QXD54" s="429"/>
      <c r="QXE54" s="429"/>
      <c r="QXF54" s="429"/>
      <c r="QXG54" s="429"/>
      <c r="QXH54" s="429"/>
      <c r="QXI54" s="429"/>
      <c r="QXJ54" s="429"/>
      <c r="QXK54" s="429"/>
      <c r="QXL54" s="429"/>
      <c r="QXM54" s="429"/>
      <c r="QXN54" s="429"/>
      <c r="QXO54" s="429"/>
      <c r="QXP54" s="429"/>
      <c r="QXQ54" s="429"/>
      <c r="QXR54" s="429"/>
      <c r="QXS54" s="429"/>
      <c r="QXT54" s="429"/>
      <c r="QXU54" s="429"/>
      <c r="QXV54" s="429"/>
      <c r="QXW54" s="429"/>
      <c r="QXX54" s="429"/>
      <c r="QXY54" s="429"/>
      <c r="QXZ54" s="429"/>
      <c r="QYA54" s="429"/>
      <c r="QYB54" s="429"/>
      <c r="QYC54" s="429"/>
      <c r="QYD54" s="429"/>
      <c r="QYE54" s="429"/>
      <c r="QYF54" s="429"/>
      <c r="QYG54" s="429"/>
      <c r="QYH54" s="429"/>
      <c r="QYI54" s="429"/>
      <c r="QYJ54" s="429"/>
      <c r="QYK54" s="429"/>
      <c r="QYL54" s="429"/>
      <c r="QYM54" s="429"/>
      <c r="QYN54" s="429"/>
      <c r="QYO54" s="429"/>
      <c r="QYP54" s="429"/>
      <c r="QYQ54" s="429"/>
      <c r="QYR54" s="429"/>
      <c r="QYS54" s="429"/>
      <c r="QYT54" s="429"/>
      <c r="QYU54" s="429"/>
      <c r="QYV54" s="429"/>
      <c r="QYW54" s="429"/>
      <c r="QYX54" s="429"/>
      <c r="QYY54" s="429"/>
      <c r="QYZ54" s="429"/>
      <c r="QZA54" s="429"/>
      <c r="QZB54" s="429"/>
      <c r="QZC54" s="429"/>
      <c r="QZD54" s="429"/>
      <c r="QZE54" s="429"/>
      <c r="QZF54" s="429"/>
      <c r="QZG54" s="429"/>
      <c r="QZH54" s="429"/>
      <c r="QZI54" s="429"/>
      <c r="QZJ54" s="429"/>
      <c r="QZK54" s="429"/>
      <c r="QZL54" s="429"/>
      <c r="QZM54" s="429"/>
      <c r="QZN54" s="429"/>
      <c r="QZO54" s="429"/>
      <c r="QZP54" s="429"/>
      <c r="QZQ54" s="429"/>
      <c r="QZR54" s="429"/>
      <c r="QZS54" s="429"/>
      <c r="QZT54" s="429"/>
      <c r="QZU54" s="429"/>
      <c r="QZV54" s="429"/>
      <c r="QZW54" s="429"/>
      <c r="QZX54" s="429"/>
      <c r="QZY54" s="429"/>
      <c r="QZZ54" s="429"/>
      <c r="RAA54" s="429"/>
      <c r="RAB54" s="429"/>
      <c r="RAC54" s="429"/>
      <c r="RAD54" s="429"/>
      <c r="RAE54" s="429"/>
      <c r="RAF54" s="429"/>
      <c r="RAG54" s="429"/>
      <c r="RAH54" s="429"/>
      <c r="RAI54" s="429"/>
      <c r="RAJ54" s="429"/>
      <c r="RAK54" s="429"/>
      <c r="RAL54" s="429"/>
      <c r="RAM54" s="429"/>
      <c r="RAN54" s="429"/>
      <c r="RAO54" s="429"/>
      <c r="RAP54" s="429"/>
      <c r="RAQ54" s="429"/>
      <c r="RAR54" s="429"/>
      <c r="RAS54" s="429"/>
      <c r="RAT54" s="429"/>
      <c r="RAU54" s="429"/>
      <c r="RAV54" s="429"/>
      <c r="RAW54" s="429"/>
      <c r="RAX54" s="429"/>
      <c r="RAY54" s="429"/>
      <c r="RAZ54" s="429"/>
      <c r="RBA54" s="429"/>
      <c r="RBB54" s="429"/>
      <c r="RBC54" s="429"/>
      <c r="RBD54" s="429"/>
      <c r="RBE54" s="429"/>
      <c r="RBF54" s="429"/>
      <c r="RBG54" s="429"/>
      <c r="RBH54" s="429"/>
      <c r="RBI54" s="429"/>
      <c r="RBJ54" s="429"/>
      <c r="RBK54" s="429"/>
      <c r="RBL54" s="429"/>
      <c r="RBM54" s="429"/>
      <c r="RBN54" s="429"/>
      <c r="RBO54" s="429"/>
      <c r="RBP54" s="429"/>
      <c r="RBQ54" s="429"/>
      <c r="RBR54" s="429"/>
      <c r="RBS54" s="429"/>
      <c r="RBT54" s="429"/>
      <c r="RBU54" s="429"/>
      <c r="RBV54" s="429"/>
      <c r="RBW54" s="429"/>
      <c r="RBX54" s="429"/>
      <c r="RBY54" s="429"/>
      <c r="RBZ54" s="429"/>
      <c r="RCA54" s="429"/>
      <c r="RCB54" s="429"/>
      <c r="RCC54" s="429"/>
      <c r="RCD54" s="429"/>
      <c r="RCE54" s="429"/>
      <c r="RCF54" s="429"/>
      <c r="RCG54" s="429"/>
      <c r="RCH54" s="429"/>
      <c r="RCI54" s="429"/>
      <c r="RCJ54" s="429"/>
      <c r="RCK54" s="429"/>
      <c r="RCL54" s="429"/>
      <c r="RCM54" s="429"/>
      <c r="RCN54" s="429"/>
      <c r="RCO54" s="429"/>
      <c r="RCP54" s="429"/>
      <c r="RCQ54" s="429"/>
      <c r="RCR54" s="429"/>
      <c r="RCS54" s="429"/>
      <c r="RCT54" s="429"/>
      <c r="RCU54" s="429"/>
      <c r="RCV54" s="429"/>
      <c r="RCW54" s="429"/>
      <c r="RCX54" s="429"/>
      <c r="RCY54" s="429"/>
      <c r="RCZ54" s="429"/>
      <c r="RDA54" s="429"/>
      <c r="RDB54" s="429"/>
      <c r="RDC54" s="429"/>
      <c r="RDD54" s="429"/>
      <c r="RDE54" s="429"/>
      <c r="RDF54" s="429"/>
      <c r="RDG54" s="429"/>
      <c r="RDH54" s="429"/>
      <c r="RDI54" s="429"/>
      <c r="RDJ54" s="429"/>
      <c r="RDK54" s="429"/>
      <c r="RDL54" s="429"/>
      <c r="RDM54" s="429"/>
      <c r="RDN54" s="429"/>
      <c r="RDO54" s="429"/>
      <c r="RDP54" s="429"/>
      <c r="RDQ54" s="429"/>
      <c r="RDR54" s="429"/>
      <c r="RDS54" s="429"/>
      <c r="RDT54" s="429"/>
      <c r="RDU54" s="429"/>
      <c r="RDV54" s="429"/>
      <c r="RDW54" s="429"/>
      <c r="RDX54" s="429"/>
      <c r="RDY54" s="429"/>
      <c r="RDZ54" s="429"/>
      <c r="REA54" s="429"/>
      <c r="REB54" s="429"/>
      <c r="REC54" s="429"/>
      <c r="RED54" s="429"/>
      <c r="REE54" s="429"/>
      <c r="REF54" s="429"/>
      <c r="REG54" s="429"/>
      <c r="REH54" s="429"/>
      <c r="REI54" s="429"/>
      <c r="REJ54" s="429"/>
      <c r="REK54" s="429"/>
      <c r="REL54" s="429"/>
      <c r="REM54" s="429"/>
      <c r="REN54" s="429"/>
      <c r="REO54" s="429"/>
      <c r="REP54" s="429"/>
      <c r="REQ54" s="429"/>
      <c r="RER54" s="429"/>
      <c r="RES54" s="429"/>
      <c r="RET54" s="429"/>
      <c r="REU54" s="429"/>
      <c r="REV54" s="429"/>
      <c r="REW54" s="429"/>
      <c r="REX54" s="429"/>
      <c r="REY54" s="429"/>
      <c r="REZ54" s="429"/>
      <c r="RFA54" s="429"/>
      <c r="RFB54" s="429"/>
      <c r="RFC54" s="429"/>
      <c r="RFD54" s="429"/>
      <c r="RFE54" s="429"/>
      <c r="RFF54" s="429"/>
      <c r="RFG54" s="429"/>
      <c r="RFH54" s="429"/>
      <c r="RFI54" s="429"/>
      <c r="RFJ54" s="429"/>
      <c r="RFK54" s="429"/>
      <c r="RFL54" s="429"/>
      <c r="RFM54" s="429"/>
      <c r="RFN54" s="429"/>
      <c r="RFO54" s="429"/>
      <c r="RFP54" s="429"/>
      <c r="RFQ54" s="429"/>
      <c r="RFR54" s="429"/>
      <c r="RFS54" s="429"/>
      <c r="RFT54" s="429"/>
      <c r="RFU54" s="429"/>
      <c r="RFV54" s="429"/>
      <c r="RFW54" s="429"/>
      <c r="RFX54" s="429"/>
      <c r="RFY54" s="429"/>
      <c r="RFZ54" s="429"/>
      <c r="RGA54" s="429"/>
      <c r="RGB54" s="429"/>
      <c r="RGC54" s="429"/>
      <c r="RGD54" s="429"/>
      <c r="RGE54" s="429"/>
      <c r="RGF54" s="429"/>
      <c r="RGG54" s="429"/>
      <c r="RGH54" s="429"/>
      <c r="RGI54" s="429"/>
      <c r="RGJ54" s="429"/>
      <c r="RGK54" s="429"/>
      <c r="RGL54" s="429"/>
      <c r="RGM54" s="429"/>
      <c r="RGN54" s="429"/>
      <c r="RGO54" s="429"/>
      <c r="RGP54" s="429"/>
      <c r="RGQ54" s="429"/>
      <c r="RGR54" s="429"/>
      <c r="RGS54" s="429"/>
      <c r="RGT54" s="429"/>
      <c r="RGU54" s="429"/>
      <c r="RGV54" s="429"/>
      <c r="RGW54" s="429"/>
      <c r="RGX54" s="429"/>
      <c r="RGY54" s="429"/>
      <c r="RGZ54" s="429"/>
      <c r="RHA54" s="429"/>
      <c r="RHB54" s="429"/>
      <c r="RHC54" s="429"/>
      <c r="RHD54" s="429"/>
      <c r="RHE54" s="429"/>
      <c r="RHF54" s="429"/>
      <c r="RHG54" s="429"/>
      <c r="RHH54" s="429"/>
      <c r="RHI54" s="429"/>
      <c r="RHJ54" s="429"/>
      <c r="RHK54" s="429"/>
      <c r="RHL54" s="429"/>
      <c r="RHM54" s="429"/>
      <c r="RHN54" s="429"/>
      <c r="RHO54" s="429"/>
      <c r="RHP54" s="429"/>
      <c r="RHQ54" s="429"/>
      <c r="RHR54" s="429"/>
      <c r="RHS54" s="429"/>
      <c r="RHT54" s="429"/>
      <c r="RHU54" s="429"/>
      <c r="RHV54" s="429"/>
      <c r="RHW54" s="429"/>
      <c r="RHX54" s="429"/>
      <c r="RHY54" s="429"/>
      <c r="RHZ54" s="429"/>
      <c r="RIA54" s="429"/>
      <c r="RIB54" s="429"/>
      <c r="RIC54" s="429"/>
      <c r="RID54" s="429"/>
      <c r="RIE54" s="429"/>
      <c r="RIF54" s="429"/>
      <c r="RIG54" s="429"/>
      <c r="RIH54" s="429"/>
      <c r="RII54" s="429"/>
      <c r="RIJ54" s="429"/>
      <c r="RIK54" s="429"/>
      <c r="RIL54" s="429"/>
      <c r="RIM54" s="429"/>
      <c r="RIN54" s="429"/>
      <c r="RIO54" s="429"/>
      <c r="RIP54" s="429"/>
      <c r="RIQ54" s="429"/>
      <c r="RIR54" s="429"/>
      <c r="RIS54" s="429"/>
      <c r="RIT54" s="429"/>
      <c r="RIU54" s="429"/>
      <c r="RIV54" s="429"/>
      <c r="RIW54" s="429"/>
      <c r="RIX54" s="429"/>
      <c r="RIY54" s="429"/>
      <c r="RIZ54" s="429"/>
      <c r="RJA54" s="429"/>
      <c r="RJB54" s="429"/>
      <c r="RJC54" s="429"/>
      <c r="RJD54" s="429"/>
      <c r="RJE54" s="429"/>
      <c r="RJF54" s="429"/>
      <c r="RJG54" s="429"/>
      <c r="RJH54" s="429"/>
      <c r="RJI54" s="429"/>
      <c r="RJJ54" s="429"/>
      <c r="RJK54" s="429"/>
      <c r="RJL54" s="429"/>
      <c r="RJM54" s="429"/>
      <c r="RJN54" s="429"/>
      <c r="RJO54" s="429"/>
      <c r="RJP54" s="429"/>
      <c r="RJQ54" s="429"/>
      <c r="RJR54" s="429"/>
      <c r="RJS54" s="429"/>
      <c r="RJT54" s="429"/>
      <c r="RJU54" s="429"/>
      <c r="RJV54" s="429"/>
      <c r="RJW54" s="429"/>
      <c r="RJX54" s="429"/>
      <c r="RJY54" s="429"/>
      <c r="RJZ54" s="429"/>
      <c r="RKA54" s="429"/>
      <c r="RKB54" s="429"/>
      <c r="RKC54" s="429"/>
      <c r="RKD54" s="429"/>
      <c r="RKE54" s="429"/>
      <c r="RKF54" s="429"/>
      <c r="RKG54" s="429"/>
      <c r="RKH54" s="429"/>
      <c r="RKI54" s="429"/>
      <c r="RKJ54" s="429"/>
      <c r="RKK54" s="429"/>
      <c r="RKL54" s="429"/>
      <c r="RKM54" s="429"/>
      <c r="RKN54" s="429"/>
      <c r="RKO54" s="429"/>
      <c r="RKP54" s="429"/>
      <c r="RKQ54" s="429"/>
      <c r="RKR54" s="429"/>
      <c r="RKS54" s="429"/>
      <c r="RKT54" s="429"/>
      <c r="RKU54" s="429"/>
      <c r="RKV54" s="429"/>
      <c r="RKW54" s="429"/>
      <c r="RKX54" s="429"/>
      <c r="RKY54" s="429"/>
      <c r="RKZ54" s="429"/>
      <c r="RLA54" s="429"/>
      <c r="RLB54" s="429"/>
      <c r="RLC54" s="429"/>
      <c r="RLD54" s="429"/>
      <c r="RLE54" s="429"/>
      <c r="RLF54" s="429"/>
      <c r="RLG54" s="429"/>
      <c r="RLH54" s="429"/>
      <c r="RLI54" s="429"/>
      <c r="RLJ54" s="429"/>
      <c r="RLK54" s="429"/>
      <c r="RLL54" s="429"/>
      <c r="RLM54" s="429"/>
      <c r="RLN54" s="429"/>
      <c r="RLO54" s="429"/>
      <c r="RLP54" s="429"/>
      <c r="RLQ54" s="429"/>
      <c r="RLR54" s="429"/>
      <c r="RLS54" s="429"/>
      <c r="RLT54" s="429"/>
      <c r="RLU54" s="429"/>
      <c r="RLV54" s="429"/>
      <c r="RLW54" s="429"/>
      <c r="RLX54" s="429"/>
      <c r="RLY54" s="429"/>
      <c r="RLZ54" s="429"/>
      <c r="RMA54" s="429"/>
      <c r="RMB54" s="429"/>
      <c r="RMC54" s="429"/>
      <c r="RMD54" s="429"/>
      <c r="RME54" s="429"/>
      <c r="RMF54" s="429"/>
      <c r="RMG54" s="429"/>
      <c r="RMH54" s="429"/>
      <c r="RMI54" s="429"/>
      <c r="RMJ54" s="429"/>
      <c r="RMK54" s="429"/>
      <c r="RML54" s="429"/>
      <c r="RMM54" s="429"/>
      <c r="RMN54" s="429"/>
      <c r="RMO54" s="429"/>
      <c r="RMP54" s="429"/>
      <c r="RMQ54" s="429"/>
      <c r="RMR54" s="429"/>
      <c r="RMS54" s="429"/>
      <c r="RMT54" s="429"/>
      <c r="RMU54" s="429"/>
      <c r="RMV54" s="429"/>
      <c r="RMW54" s="429"/>
      <c r="RMX54" s="429"/>
      <c r="RMY54" s="429"/>
      <c r="RMZ54" s="429"/>
      <c r="RNA54" s="429"/>
      <c r="RNB54" s="429"/>
      <c r="RNC54" s="429"/>
      <c r="RND54" s="429"/>
      <c r="RNE54" s="429"/>
      <c r="RNF54" s="429"/>
      <c r="RNG54" s="429"/>
      <c r="RNH54" s="429"/>
      <c r="RNI54" s="429"/>
      <c r="RNJ54" s="429"/>
      <c r="RNK54" s="429"/>
      <c r="RNL54" s="429"/>
      <c r="RNM54" s="429"/>
      <c r="RNN54" s="429"/>
      <c r="RNO54" s="429"/>
      <c r="RNP54" s="429"/>
      <c r="RNQ54" s="429"/>
      <c r="RNR54" s="429"/>
      <c r="RNS54" s="429"/>
      <c r="RNT54" s="429"/>
      <c r="RNU54" s="429"/>
      <c r="RNV54" s="429"/>
      <c r="RNW54" s="429"/>
      <c r="RNX54" s="429"/>
      <c r="RNY54" s="429"/>
      <c r="RNZ54" s="429"/>
      <c r="ROA54" s="429"/>
      <c r="ROB54" s="429"/>
      <c r="ROC54" s="429"/>
      <c r="ROD54" s="429"/>
      <c r="ROE54" s="429"/>
      <c r="ROF54" s="429"/>
      <c r="ROG54" s="429"/>
      <c r="ROH54" s="429"/>
      <c r="ROI54" s="429"/>
      <c r="ROJ54" s="429"/>
      <c r="ROK54" s="429"/>
      <c r="ROL54" s="429"/>
      <c r="ROM54" s="429"/>
      <c r="RON54" s="429"/>
      <c r="ROO54" s="429"/>
      <c r="ROP54" s="429"/>
      <c r="ROQ54" s="429"/>
      <c r="ROR54" s="429"/>
      <c r="ROS54" s="429"/>
      <c r="ROT54" s="429"/>
      <c r="ROU54" s="429"/>
      <c r="ROV54" s="429"/>
      <c r="ROW54" s="429"/>
      <c r="ROX54" s="429"/>
      <c r="ROY54" s="429"/>
      <c r="ROZ54" s="429"/>
      <c r="RPA54" s="429"/>
      <c r="RPB54" s="429"/>
      <c r="RPC54" s="429"/>
      <c r="RPD54" s="429"/>
      <c r="RPE54" s="429"/>
      <c r="RPF54" s="429"/>
      <c r="RPG54" s="429"/>
      <c r="RPH54" s="429"/>
      <c r="RPI54" s="429"/>
      <c r="RPJ54" s="429"/>
      <c r="RPK54" s="429"/>
      <c r="RPL54" s="429"/>
      <c r="RPM54" s="429"/>
      <c r="RPN54" s="429"/>
      <c r="RPO54" s="429"/>
      <c r="RPP54" s="429"/>
      <c r="RPQ54" s="429"/>
      <c r="RPR54" s="429"/>
      <c r="RPS54" s="429"/>
      <c r="RPT54" s="429"/>
      <c r="RPU54" s="429"/>
      <c r="RPV54" s="429"/>
      <c r="RPW54" s="429"/>
      <c r="RPX54" s="429"/>
      <c r="RPY54" s="429"/>
      <c r="RPZ54" s="429"/>
      <c r="RQA54" s="429"/>
      <c r="RQB54" s="429"/>
      <c r="RQC54" s="429"/>
      <c r="RQD54" s="429"/>
      <c r="RQE54" s="429"/>
      <c r="RQF54" s="429"/>
      <c r="RQG54" s="429"/>
      <c r="RQH54" s="429"/>
      <c r="RQI54" s="429"/>
      <c r="RQJ54" s="429"/>
      <c r="RQK54" s="429"/>
      <c r="RQL54" s="429"/>
      <c r="RQM54" s="429"/>
      <c r="RQN54" s="429"/>
      <c r="RQO54" s="429"/>
      <c r="RQP54" s="429"/>
      <c r="RQQ54" s="429"/>
      <c r="RQR54" s="429"/>
      <c r="RQS54" s="429"/>
      <c r="RQT54" s="429"/>
      <c r="RQU54" s="429"/>
      <c r="RQV54" s="429"/>
      <c r="RQW54" s="429"/>
      <c r="RQX54" s="429"/>
      <c r="RQY54" s="429"/>
      <c r="RQZ54" s="429"/>
      <c r="RRA54" s="429"/>
      <c r="RRB54" s="429"/>
      <c r="RRC54" s="429"/>
      <c r="RRD54" s="429"/>
      <c r="RRE54" s="429"/>
      <c r="RRF54" s="429"/>
      <c r="RRG54" s="429"/>
      <c r="RRH54" s="429"/>
      <c r="RRI54" s="429"/>
      <c r="RRJ54" s="429"/>
      <c r="RRK54" s="429"/>
      <c r="RRL54" s="429"/>
      <c r="RRM54" s="429"/>
      <c r="RRN54" s="429"/>
      <c r="RRO54" s="429"/>
      <c r="RRP54" s="429"/>
      <c r="RRQ54" s="429"/>
      <c r="RRR54" s="429"/>
      <c r="RRS54" s="429"/>
      <c r="RRT54" s="429"/>
      <c r="RRU54" s="429"/>
      <c r="RRV54" s="429"/>
      <c r="RRW54" s="429"/>
      <c r="RRX54" s="429"/>
      <c r="RRY54" s="429"/>
      <c r="RRZ54" s="429"/>
      <c r="RSA54" s="429"/>
      <c r="RSB54" s="429"/>
      <c r="RSC54" s="429"/>
      <c r="RSD54" s="429"/>
      <c r="RSE54" s="429"/>
      <c r="RSF54" s="429"/>
      <c r="RSG54" s="429"/>
      <c r="RSH54" s="429"/>
      <c r="RSI54" s="429"/>
      <c r="RSJ54" s="429"/>
      <c r="RSK54" s="429"/>
      <c r="RSL54" s="429"/>
      <c r="RSM54" s="429"/>
      <c r="RSN54" s="429"/>
      <c r="RSO54" s="429"/>
      <c r="RSP54" s="429"/>
      <c r="RSQ54" s="429"/>
      <c r="RSR54" s="429"/>
      <c r="RSS54" s="429"/>
      <c r="RST54" s="429"/>
      <c r="RSU54" s="429"/>
      <c r="RSV54" s="429"/>
      <c r="RSW54" s="429"/>
      <c r="RSX54" s="429"/>
      <c r="RSY54" s="429"/>
      <c r="RSZ54" s="429"/>
      <c r="RTA54" s="429"/>
      <c r="RTB54" s="429"/>
      <c r="RTC54" s="429"/>
      <c r="RTD54" s="429"/>
      <c r="RTE54" s="429"/>
      <c r="RTF54" s="429"/>
      <c r="RTG54" s="429"/>
      <c r="RTH54" s="429"/>
      <c r="RTI54" s="429"/>
      <c r="RTJ54" s="429"/>
      <c r="RTK54" s="429"/>
      <c r="RTL54" s="429"/>
      <c r="RTM54" s="429"/>
      <c r="RTN54" s="429"/>
      <c r="RTO54" s="429"/>
      <c r="RTP54" s="429"/>
      <c r="RTQ54" s="429"/>
      <c r="RTR54" s="429"/>
      <c r="RTS54" s="429"/>
      <c r="RTT54" s="429"/>
      <c r="RTU54" s="429"/>
      <c r="RTV54" s="429"/>
      <c r="RTW54" s="429"/>
      <c r="RTX54" s="429"/>
      <c r="RTY54" s="429"/>
      <c r="RTZ54" s="429"/>
      <c r="RUA54" s="429"/>
      <c r="RUB54" s="429"/>
      <c r="RUC54" s="429"/>
      <c r="RUD54" s="429"/>
      <c r="RUE54" s="429"/>
      <c r="RUF54" s="429"/>
      <c r="RUG54" s="429"/>
      <c r="RUH54" s="429"/>
      <c r="RUI54" s="429"/>
      <c r="RUJ54" s="429"/>
      <c r="RUK54" s="429"/>
      <c r="RUL54" s="429"/>
      <c r="RUM54" s="429"/>
      <c r="RUN54" s="429"/>
      <c r="RUO54" s="429"/>
      <c r="RUP54" s="429"/>
      <c r="RUQ54" s="429"/>
      <c r="RUR54" s="429"/>
      <c r="RUS54" s="429"/>
      <c r="RUT54" s="429"/>
      <c r="RUU54" s="429"/>
      <c r="RUV54" s="429"/>
      <c r="RUW54" s="429"/>
      <c r="RUX54" s="429"/>
      <c r="RUY54" s="429"/>
      <c r="RUZ54" s="429"/>
      <c r="RVA54" s="429"/>
      <c r="RVB54" s="429"/>
      <c r="RVC54" s="429"/>
      <c r="RVD54" s="429"/>
      <c r="RVE54" s="429"/>
      <c r="RVF54" s="429"/>
      <c r="RVG54" s="429"/>
      <c r="RVH54" s="429"/>
      <c r="RVI54" s="429"/>
      <c r="RVJ54" s="429"/>
      <c r="RVK54" s="429"/>
      <c r="RVL54" s="429"/>
      <c r="RVM54" s="429"/>
      <c r="RVN54" s="429"/>
      <c r="RVO54" s="429"/>
      <c r="RVP54" s="429"/>
      <c r="RVQ54" s="429"/>
      <c r="RVR54" s="429"/>
      <c r="RVS54" s="429"/>
      <c r="RVT54" s="429"/>
      <c r="RVU54" s="429"/>
      <c r="RVV54" s="429"/>
      <c r="RVW54" s="429"/>
      <c r="RVX54" s="429"/>
      <c r="RVY54" s="429"/>
      <c r="RVZ54" s="429"/>
      <c r="RWA54" s="429"/>
      <c r="RWB54" s="429"/>
      <c r="RWC54" s="429"/>
      <c r="RWD54" s="429"/>
      <c r="RWE54" s="429"/>
      <c r="RWF54" s="429"/>
      <c r="RWG54" s="429"/>
      <c r="RWH54" s="429"/>
      <c r="RWI54" s="429"/>
      <c r="RWJ54" s="429"/>
      <c r="RWK54" s="429"/>
      <c r="RWL54" s="429"/>
      <c r="RWM54" s="429"/>
      <c r="RWN54" s="429"/>
      <c r="RWO54" s="429"/>
      <c r="RWP54" s="429"/>
      <c r="RWQ54" s="429"/>
      <c r="RWR54" s="429"/>
      <c r="RWS54" s="429"/>
      <c r="RWT54" s="429"/>
      <c r="RWU54" s="429"/>
      <c r="RWV54" s="429"/>
      <c r="RWW54" s="429"/>
      <c r="RWX54" s="429"/>
      <c r="RWY54" s="429"/>
      <c r="RWZ54" s="429"/>
      <c r="RXA54" s="429"/>
      <c r="RXB54" s="429"/>
      <c r="RXC54" s="429"/>
      <c r="RXD54" s="429"/>
      <c r="RXE54" s="429"/>
      <c r="RXF54" s="429"/>
      <c r="RXG54" s="429"/>
      <c r="RXH54" s="429"/>
      <c r="RXI54" s="429"/>
      <c r="RXJ54" s="429"/>
      <c r="RXK54" s="429"/>
      <c r="RXL54" s="429"/>
      <c r="RXM54" s="429"/>
      <c r="RXN54" s="429"/>
      <c r="RXO54" s="429"/>
      <c r="RXP54" s="429"/>
      <c r="RXQ54" s="429"/>
      <c r="RXR54" s="429"/>
      <c r="RXS54" s="429"/>
      <c r="RXT54" s="429"/>
      <c r="RXU54" s="429"/>
      <c r="RXV54" s="429"/>
      <c r="RXW54" s="429"/>
      <c r="RXX54" s="429"/>
      <c r="RXY54" s="429"/>
      <c r="RXZ54" s="429"/>
      <c r="RYA54" s="429"/>
      <c r="RYB54" s="429"/>
      <c r="RYC54" s="429"/>
      <c r="RYD54" s="429"/>
      <c r="RYE54" s="429"/>
      <c r="RYF54" s="429"/>
      <c r="RYG54" s="429"/>
      <c r="RYH54" s="429"/>
      <c r="RYI54" s="429"/>
      <c r="RYJ54" s="429"/>
      <c r="RYK54" s="429"/>
      <c r="RYL54" s="429"/>
      <c r="RYM54" s="429"/>
      <c r="RYN54" s="429"/>
      <c r="RYO54" s="429"/>
      <c r="RYP54" s="429"/>
      <c r="RYQ54" s="429"/>
      <c r="RYR54" s="429"/>
      <c r="RYS54" s="429"/>
      <c r="RYT54" s="429"/>
      <c r="RYU54" s="429"/>
      <c r="RYV54" s="429"/>
      <c r="RYW54" s="429"/>
      <c r="RYX54" s="429"/>
      <c r="RYY54" s="429"/>
      <c r="RYZ54" s="429"/>
      <c r="RZA54" s="429"/>
      <c r="RZB54" s="429"/>
      <c r="RZC54" s="429"/>
      <c r="RZD54" s="429"/>
      <c r="RZE54" s="429"/>
      <c r="RZF54" s="429"/>
      <c r="RZG54" s="429"/>
      <c r="RZH54" s="429"/>
      <c r="RZI54" s="429"/>
      <c r="RZJ54" s="429"/>
      <c r="RZK54" s="429"/>
      <c r="RZL54" s="429"/>
      <c r="RZM54" s="429"/>
      <c r="RZN54" s="429"/>
      <c r="RZO54" s="429"/>
      <c r="RZP54" s="429"/>
      <c r="RZQ54" s="429"/>
      <c r="RZR54" s="429"/>
      <c r="RZS54" s="429"/>
      <c r="RZT54" s="429"/>
      <c r="RZU54" s="429"/>
      <c r="RZV54" s="429"/>
      <c r="RZW54" s="429"/>
      <c r="RZX54" s="429"/>
      <c r="RZY54" s="429"/>
      <c r="RZZ54" s="429"/>
      <c r="SAA54" s="429"/>
      <c r="SAB54" s="429"/>
      <c r="SAC54" s="429"/>
      <c r="SAD54" s="429"/>
      <c r="SAE54" s="429"/>
      <c r="SAF54" s="429"/>
      <c r="SAG54" s="429"/>
      <c r="SAH54" s="429"/>
      <c r="SAI54" s="429"/>
      <c r="SAJ54" s="429"/>
      <c r="SAK54" s="429"/>
      <c r="SAL54" s="429"/>
      <c r="SAM54" s="429"/>
      <c r="SAN54" s="429"/>
      <c r="SAO54" s="429"/>
      <c r="SAP54" s="429"/>
      <c r="SAQ54" s="429"/>
      <c r="SAR54" s="429"/>
      <c r="SAS54" s="429"/>
      <c r="SAT54" s="429"/>
      <c r="SAU54" s="429"/>
      <c r="SAV54" s="429"/>
      <c r="SAW54" s="429"/>
      <c r="SAX54" s="429"/>
      <c r="SAY54" s="429"/>
      <c r="SAZ54" s="429"/>
      <c r="SBA54" s="429"/>
      <c r="SBB54" s="429"/>
      <c r="SBC54" s="429"/>
      <c r="SBD54" s="429"/>
      <c r="SBE54" s="429"/>
      <c r="SBF54" s="429"/>
      <c r="SBG54" s="429"/>
      <c r="SBH54" s="429"/>
      <c r="SBI54" s="429"/>
      <c r="SBJ54" s="429"/>
      <c r="SBK54" s="429"/>
      <c r="SBL54" s="429"/>
      <c r="SBM54" s="429"/>
      <c r="SBN54" s="429"/>
      <c r="SBO54" s="429"/>
      <c r="SBP54" s="429"/>
      <c r="SBQ54" s="429"/>
      <c r="SBR54" s="429"/>
      <c r="SBS54" s="429"/>
      <c r="SBT54" s="429"/>
      <c r="SBU54" s="429"/>
      <c r="SBV54" s="429"/>
      <c r="SBW54" s="429"/>
      <c r="SBX54" s="429"/>
      <c r="SBY54" s="429"/>
      <c r="SBZ54" s="429"/>
      <c r="SCA54" s="429"/>
      <c r="SCB54" s="429"/>
      <c r="SCC54" s="429"/>
      <c r="SCD54" s="429"/>
      <c r="SCE54" s="429"/>
      <c r="SCF54" s="429"/>
      <c r="SCG54" s="429"/>
      <c r="SCH54" s="429"/>
      <c r="SCI54" s="429"/>
      <c r="SCJ54" s="429"/>
      <c r="SCK54" s="429"/>
      <c r="SCL54" s="429"/>
      <c r="SCM54" s="429"/>
      <c r="SCN54" s="429"/>
      <c r="SCO54" s="429"/>
      <c r="SCP54" s="429"/>
      <c r="SCQ54" s="429"/>
      <c r="SCR54" s="429"/>
      <c r="SCS54" s="429"/>
      <c r="SCT54" s="429"/>
      <c r="SCU54" s="429"/>
      <c r="SCV54" s="429"/>
      <c r="SCW54" s="429"/>
      <c r="SCX54" s="429"/>
      <c r="SCY54" s="429"/>
      <c r="SCZ54" s="429"/>
      <c r="SDA54" s="429"/>
      <c r="SDB54" s="429"/>
      <c r="SDC54" s="429"/>
      <c r="SDD54" s="429"/>
      <c r="SDE54" s="429"/>
      <c r="SDF54" s="429"/>
      <c r="SDG54" s="429"/>
      <c r="SDH54" s="429"/>
      <c r="SDI54" s="429"/>
      <c r="SDJ54" s="429"/>
      <c r="SDK54" s="429"/>
      <c r="SDL54" s="429"/>
      <c r="SDM54" s="429"/>
      <c r="SDN54" s="429"/>
      <c r="SDO54" s="429"/>
      <c r="SDP54" s="429"/>
      <c r="SDQ54" s="429"/>
      <c r="SDR54" s="429"/>
      <c r="SDS54" s="429"/>
      <c r="SDT54" s="429"/>
      <c r="SDU54" s="429"/>
      <c r="SDV54" s="429"/>
      <c r="SDW54" s="429"/>
      <c r="SDX54" s="429"/>
      <c r="SDY54" s="429"/>
      <c r="SDZ54" s="429"/>
      <c r="SEA54" s="429"/>
      <c r="SEB54" s="429"/>
      <c r="SEC54" s="429"/>
      <c r="SED54" s="429"/>
      <c r="SEE54" s="429"/>
      <c r="SEF54" s="429"/>
      <c r="SEG54" s="429"/>
      <c r="SEH54" s="429"/>
      <c r="SEI54" s="429"/>
      <c r="SEJ54" s="429"/>
      <c r="SEK54" s="429"/>
      <c r="SEL54" s="429"/>
      <c r="SEM54" s="429"/>
      <c r="SEN54" s="429"/>
      <c r="SEO54" s="429"/>
      <c r="SEP54" s="429"/>
      <c r="SEQ54" s="429"/>
      <c r="SER54" s="429"/>
      <c r="SES54" s="429"/>
      <c r="SET54" s="429"/>
      <c r="SEU54" s="429"/>
      <c r="SEV54" s="429"/>
      <c r="SEW54" s="429"/>
      <c r="SEX54" s="429"/>
      <c r="SEY54" s="429"/>
      <c r="SEZ54" s="429"/>
      <c r="SFA54" s="429"/>
      <c r="SFB54" s="429"/>
      <c r="SFC54" s="429"/>
      <c r="SFD54" s="429"/>
      <c r="SFE54" s="429"/>
      <c r="SFF54" s="429"/>
      <c r="SFG54" s="429"/>
      <c r="SFH54" s="429"/>
      <c r="SFI54" s="429"/>
      <c r="SFJ54" s="429"/>
      <c r="SFK54" s="429"/>
      <c r="SFL54" s="429"/>
      <c r="SFM54" s="429"/>
      <c r="SFN54" s="429"/>
      <c r="SFO54" s="429"/>
      <c r="SFP54" s="429"/>
      <c r="SFQ54" s="429"/>
      <c r="SFR54" s="429"/>
      <c r="SFS54" s="429"/>
      <c r="SFT54" s="429"/>
      <c r="SFU54" s="429"/>
      <c r="SFV54" s="429"/>
      <c r="SFW54" s="429"/>
      <c r="SFX54" s="429"/>
      <c r="SFY54" s="429"/>
      <c r="SFZ54" s="429"/>
      <c r="SGA54" s="429"/>
      <c r="SGB54" s="429"/>
      <c r="SGC54" s="429"/>
      <c r="SGD54" s="429"/>
      <c r="SGE54" s="429"/>
      <c r="SGF54" s="429"/>
      <c r="SGG54" s="429"/>
      <c r="SGH54" s="429"/>
      <c r="SGI54" s="429"/>
      <c r="SGJ54" s="429"/>
      <c r="SGK54" s="429"/>
      <c r="SGL54" s="429"/>
      <c r="SGM54" s="429"/>
      <c r="SGN54" s="429"/>
      <c r="SGO54" s="429"/>
      <c r="SGP54" s="429"/>
      <c r="SGQ54" s="429"/>
      <c r="SGR54" s="429"/>
      <c r="SGS54" s="429"/>
      <c r="SGT54" s="429"/>
      <c r="SGU54" s="429"/>
      <c r="SGV54" s="429"/>
      <c r="SGW54" s="429"/>
      <c r="SGX54" s="429"/>
      <c r="SGY54" s="429"/>
      <c r="SGZ54" s="429"/>
      <c r="SHA54" s="429"/>
      <c r="SHB54" s="429"/>
      <c r="SHC54" s="429"/>
      <c r="SHD54" s="429"/>
      <c r="SHE54" s="429"/>
      <c r="SHF54" s="429"/>
      <c r="SHG54" s="429"/>
      <c r="SHH54" s="429"/>
      <c r="SHI54" s="429"/>
      <c r="SHJ54" s="429"/>
      <c r="SHK54" s="429"/>
      <c r="SHL54" s="429"/>
      <c r="SHM54" s="429"/>
      <c r="SHN54" s="429"/>
      <c r="SHO54" s="429"/>
      <c r="SHP54" s="429"/>
      <c r="SHQ54" s="429"/>
      <c r="SHR54" s="429"/>
      <c r="SHS54" s="429"/>
      <c r="SHT54" s="429"/>
      <c r="SHU54" s="429"/>
      <c r="SHV54" s="429"/>
      <c r="SHW54" s="429"/>
      <c r="SHX54" s="429"/>
      <c r="SHY54" s="429"/>
      <c r="SHZ54" s="429"/>
      <c r="SIA54" s="429"/>
      <c r="SIB54" s="429"/>
      <c r="SIC54" s="429"/>
      <c r="SID54" s="429"/>
      <c r="SIE54" s="429"/>
      <c r="SIF54" s="429"/>
      <c r="SIG54" s="429"/>
      <c r="SIH54" s="429"/>
      <c r="SII54" s="429"/>
      <c r="SIJ54" s="429"/>
      <c r="SIK54" s="429"/>
      <c r="SIL54" s="429"/>
      <c r="SIM54" s="429"/>
      <c r="SIN54" s="429"/>
      <c r="SIO54" s="429"/>
      <c r="SIP54" s="429"/>
      <c r="SIQ54" s="429"/>
      <c r="SIR54" s="429"/>
      <c r="SIS54" s="429"/>
      <c r="SIT54" s="429"/>
      <c r="SIU54" s="429"/>
      <c r="SIV54" s="429"/>
      <c r="SIW54" s="429"/>
      <c r="SIX54" s="429"/>
      <c r="SIY54" s="429"/>
      <c r="SIZ54" s="429"/>
      <c r="SJA54" s="429"/>
      <c r="SJB54" s="429"/>
      <c r="SJC54" s="429"/>
      <c r="SJD54" s="429"/>
      <c r="SJE54" s="429"/>
      <c r="SJF54" s="429"/>
      <c r="SJG54" s="429"/>
      <c r="SJH54" s="429"/>
      <c r="SJI54" s="429"/>
      <c r="SJJ54" s="429"/>
      <c r="SJK54" s="429"/>
      <c r="SJL54" s="429"/>
      <c r="SJM54" s="429"/>
      <c r="SJN54" s="429"/>
      <c r="SJO54" s="429"/>
      <c r="SJP54" s="429"/>
      <c r="SJQ54" s="429"/>
      <c r="SJR54" s="429"/>
      <c r="SJS54" s="429"/>
      <c r="SJT54" s="429"/>
      <c r="SJU54" s="429"/>
      <c r="SJV54" s="429"/>
      <c r="SJW54" s="429"/>
      <c r="SJX54" s="429"/>
      <c r="SJY54" s="429"/>
      <c r="SJZ54" s="429"/>
      <c r="SKA54" s="429"/>
      <c r="SKB54" s="429"/>
      <c r="SKC54" s="429"/>
      <c r="SKD54" s="429"/>
      <c r="SKE54" s="429"/>
      <c r="SKF54" s="429"/>
      <c r="SKG54" s="429"/>
      <c r="SKH54" s="429"/>
      <c r="SKI54" s="429"/>
      <c r="SKJ54" s="429"/>
      <c r="SKK54" s="429"/>
      <c r="SKL54" s="429"/>
      <c r="SKM54" s="429"/>
      <c r="SKN54" s="429"/>
      <c r="SKO54" s="429"/>
      <c r="SKP54" s="429"/>
      <c r="SKQ54" s="429"/>
      <c r="SKR54" s="429"/>
      <c r="SKS54" s="429"/>
      <c r="SKT54" s="429"/>
      <c r="SKU54" s="429"/>
      <c r="SKV54" s="429"/>
      <c r="SKW54" s="429"/>
      <c r="SKX54" s="429"/>
      <c r="SKY54" s="429"/>
      <c r="SKZ54" s="429"/>
      <c r="SLA54" s="429"/>
      <c r="SLB54" s="429"/>
      <c r="SLC54" s="429"/>
      <c r="SLD54" s="429"/>
      <c r="SLE54" s="429"/>
      <c r="SLF54" s="429"/>
      <c r="SLG54" s="429"/>
      <c r="SLH54" s="429"/>
      <c r="SLI54" s="429"/>
      <c r="SLJ54" s="429"/>
      <c r="SLK54" s="429"/>
      <c r="SLL54" s="429"/>
      <c r="SLM54" s="429"/>
      <c r="SLN54" s="429"/>
      <c r="SLO54" s="429"/>
      <c r="SLP54" s="429"/>
      <c r="SLQ54" s="429"/>
      <c r="SLR54" s="429"/>
      <c r="SLS54" s="429"/>
      <c r="SLT54" s="429"/>
      <c r="SLU54" s="429"/>
      <c r="SLV54" s="429"/>
      <c r="SLW54" s="429"/>
      <c r="SLX54" s="429"/>
      <c r="SLY54" s="429"/>
      <c r="SLZ54" s="429"/>
      <c r="SMA54" s="429"/>
      <c r="SMB54" s="429"/>
      <c r="SMC54" s="429"/>
      <c r="SMD54" s="429"/>
      <c r="SME54" s="429"/>
      <c r="SMF54" s="429"/>
      <c r="SMG54" s="429"/>
      <c r="SMH54" s="429"/>
      <c r="SMI54" s="429"/>
      <c r="SMJ54" s="429"/>
      <c r="SMK54" s="429"/>
      <c r="SML54" s="429"/>
      <c r="SMM54" s="429"/>
      <c r="SMN54" s="429"/>
      <c r="SMO54" s="429"/>
      <c r="SMP54" s="429"/>
      <c r="SMQ54" s="429"/>
      <c r="SMR54" s="429"/>
      <c r="SMS54" s="429"/>
      <c r="SMT54" s="429"/>
      <c r="SMU54" s="429"/>
      <c r="SMV54" s="429"/>
      <c r="SMW54" s="429"/>
      <c r="SMX54" s="429"/>
      <c r="SMY54" s="429"/>
      <c r="SMZ54" s="429"/>
      <c r="SNA54" s="429"/>
      <c r="SNB54" s="429"/>
      <c r="SNC54" s="429"/>
      <c r="SND54" s="429"/>
      <c r="SNE54" s="429"/>
      <c r="SNF54" s="429"/>
      <c r="SNG54" s="429"/>
      <c r="SNH54" s="429"/>
      <c r="SNI54" s="429"/>
      <c r="SNJ54" s="429"/>
      <c r="SNK54" s="429"/>
      <c r="SNL54" s="429"/>
      <c r="SNM54" s="429"/>
      <c r="SNN54" s="429"/>
      <c r="SNO54" s="429"/>
      <c r="SNP54" s="429"/>
      <c r="SNQ54" s="429"/>
      <c r="SNR54" s="429"/>
      <c r="SNS54" s="429"/>
      <c r="SNT54" s="429"/>
      <c r="SNU54" s="429"/>
      <c r="SNV54" s="429"/>
      <c r="SNW54" s="429"/>
      <c r="SNX54" s="429"/>
      <c r="SNY54" s="429"/>
      <c r="SNZ54" s="429"/>
      <c r="SOA54" s="429"/>
      <c r="SOB54" s="429"/>
      <c r="SOC54" s="429"/>
      <c r="SOD54" s="429"/>
      <c r="SOE54" s="429"/>
      <c r="SOF54" s="429"/>
      <c r="SOG54" s="429"/>
      <c r="SOH54" s="429"/>
      <c r="SOI54" s="429"/>
      <c r="SOJ54" s="429"/>
      <c r="SOK54" s="429"/>
      <c r="SOL54" s="429"/>
      <c r="SOM54" s="429"/>
      <c r="SON54" s="429"/>
      <c r="SOO54" s="429"/>
      <c r="SOP54" s="429"/>
      <c r="SOQ54" s="429"/>
      <c r="SOR54" s="429"/>
      <c r="SOS54" s="429"/>
      <c r="SOT54" s="429"/>
      <c r="SOU54" s="429"/>
      <c r="SOV54" s="429"/>
      <c r="SOW54" s="429"/>
      <c r="SOX54" s="429"/>
      <c r="SOY54" s="429"/>
      <c r="SOZ54" s="429"/>
      <c r="SPA54" s="429"/>
      <c r="SPB54" s="429"/>
      <c r="SPC54" s="429"/>
      <c r="SPD54" s="429"/>
      <c r="SPE54" s="429"/>
      <c r="SPF54" s="429"/>
      <c r="SPG54" s="429"/>
      <c r="SPH54" s="429"/>
      <c r="SPI54" s="429"/>
      <c r="SPJ54" s="429"/>
      <c r="SPK54" s="429"/>
      <c r="SPL54" s="429"/>
      <c r="SPM54" s="429"/>
      <c r="SPN54" s="429"/>
      <c r="SPO54" s="429"/>
      <c r="SPP54" s="429"/>
      <c r="SPQ54" s="429"/>
      <c r="SPR54" s="429"/>
      <c r="SPS54" s="429"/>
      <c r="SPT54" s="429"/>
      <c r="SPU54" s="429"/>
      <c r="SPV54" s="429"/>
      <c r="SPW54" s="429"/>
      <c r="SPX54" s="429"/>
      <c r="SPY54" s="429"/>
      <c r="SPZ54" s="429"/>
      <c r="SQA54" s="429"/>
      <c r="SQB54" s="429"/>
      <c r="SQC54" s="429"/>
      <c r="SQD54" s="429"/>
      <c r="SQE54" s="429"/>
      <c r="SQF54" s="429"/>
      <c r="SQG54" s="429"/>
      <c r="SQH54" s="429"/>
      <c r="SQI54" s="429"/>
      <c r="SQJ54" s="429"/>
      <c r="SQK54" s="429"/>
      <c r="SQL54" s="429"/>
      <c r="SQM54" s="429"/>
      <c r="SQN54" s="429"/>
      <c r="SQO54" s="429"/>
      <c r="SQP54" s="429"/>
      <c r="SQQ54" s="429"/>
      <c r="SQR54" s="429"/>
      <c r="SQS54" s="429"/>
      <c r="SQT54" s="429"/>
      <c r="SQU54" s="429"/>
      <c r="SQV54" s="429"/>
      <c r="SQW54" s="429"/>
      <c r="SQX54" s="429"/>
      <c r="SQY54" s="429"/>
      <c r="SQZ54" s="429"/>
      <c r="SRA54" s="429"/>
      <c r="SRB54" s="429"/>
      <c r="SRC54" s="429"/>
      <c r="SRD54" s="429"/>
      <c r="SRE54" s="429"/>
      <c r="SRF54" s="429"/>
      <c r="SRG54" s="429"/>
      <c r="SRH54" s="429"/>
      <c r="SRI54" s="429"/>
      <c r="SRJ54" s="429"/>
      <c r="SRK54" s="429"/>
      <c r="SRL54" s="429"/>
      <c r="SRM54" s="429"/>
      <c r="SRN54" s="429"/>
      <c r="SRO54" s="429"/>
      <c r="SRP54" s="429"/>
      <c r="SRQ54" s="429"/>
      <c r="SRR54" s="429"/>
      <c r="SRS54" s="429"/>
      <c r="SRT54" s="429"/>
      <c r="SRU54" s="429"/>
      <c r="SRV54" s="429"/>
      <c r="SRW54" s="429"/>
      <c r="SRX54" s="429"/>
      <c r="SRY54" s="429"/>
      <c r="SRZ54" s="429"/>
      <c r="SSA54" s="429"/>
      <c r="SSB54" s="429"/>
      <c r="SSC54" s="429"/>
      <c r="SSD54" s="429"/>
      <c r="SSE54" s="429"/>
      <c r="SSF54" s="429"/>
      <c r="SSG54" s="429"/>
      <c r="SSH54" s="429"/>
      <c r="SSI54" s="429"/>
      <c r="SSJ54" s="429"/>
      <c r="SSK54" s="429"/>
      <c r="SSL54" s="429"/>
      <c r="SSM54" s="429"/>
      <c r="SSN54" s="429"/>
      <c r="SSO54" s="429"/>
      <c r="SSP54" s="429"/>
      <c r="SSQ54" s="429"/>
      <c r="SSR54" s="429"/>
      <c r="SSS54" s="429"/>
      <c r="SST54" s="429"/>
      <c r="SSU54" s="429"/>
      <c r="SSV54" s="429"/>
      <c r="SSW54" s="429"/>
      <c r="SSX54" s="429"/>
      <c r="SSY54" s="429"/>
      <c r="SSZ54" s="429"/>
      <c r="STA54" s="429"/>
      <c r="STB54" s="429"/>
      <c r="STC54" s="429"/>
      <c r="STD54" s="429"/>
      <c r="STE54" s="429"/>
      <c r="STF54" s="429"/>
      <c r="STG54" s="429"/>
      <c r="STH54" s="429"/>
      <c r="STI54" s="429"/>
      <c r="STJ54" s="429"/>
      <c r="STK54" s="429"/>
      <c r="STL54" s="429"/>
      <c r="STM54" s="429"/>
      <c r="STN54" s="429"/>
      <c r="STO54" s="429"/>
      <c r="STP54" s="429"/>
      <c r="STQ54" s="429"/>
      <c r="STR54" s="429"/>
      <c r="STS54" s="429"/>
      <c r="STT54" s="429"/>
      <c r="STU54" s="429"/>
      <c r="STV54" s="429"/>
      <c r="STW54" s="429"/>
      <c r="STX54" s="429"/>
      <c r="STY54" s="429"/>
      <c r="STZ54" s="429"/>
      <c r="SUA54" s="429"/>
      <c r="SUB54" s="429"/>
      <c r="SUC54" s="429"/>
      <c r="SUD54" s="429"/>
      <c r="SUE54" s="429"/>
      <c r="SUF54" s="429"/>
      <c r="SUG54" s="429"/>
      <c r="SUH54" s="429"/>
      <c r="SUI54" s="429"/>
      <c r="SUJ54" s="429"/>
      <c r="SUK54" s="429"/>
      <c r="SUL54" s="429"/>
      <c r="SUM54" s="429"/>
      <c r="SUN54" s="429"/>
      <c r="SUO54" s="429"/>
      <c r="SUP54" s="429"/>
      <c r="SUQ54" s="429"/>
      <c r="SUR54" s="429"/>
      <c r="SUS54" s="429"/>
      <c r="SUT54" s="429"/>
      <c r="SUU54" s="429"/>
      <c r="SUV54" s="429"/>
      <c r="SUW54" s="429"/>
      <c r="SUX54" s="429"/>
      <c r="SUY54" s="429"/>
      <c r="SUZ54" s="429"/>
      <c r="SVA54" s="429"/>
      <c r="SVB54" s="429"/>
      <c r="SVC54" s="429"/>
      <c r="SVD54" s="429"/>
      <c r="SVE54" s="429"/>
      <c r="SVF54" s="429"/>
      <c r="SVG54" s="429"/>
      <c r="SVH54" s="429"/>
      <c r="SVI54" s="429"/>
      <c r="SVJ54" s="429"/>
      <c r="SVK54" s="429"/>
      <c r="SVL54" s="429"/>
      <c r="SVM54" s="429"/>
      <c r="SVN54" s="429"/>
      <c r="SVO54" s="429"/>
      <c r="SVP54" s="429"/>
      <c r="SVQ54" s="429"/>
      <c r="SVR54" s="429"/>
      <c r="SVS54" s="429"/>
      <c r="SVT54" s="429"/>
      <c r="SVU54" s="429"/>
      <c r="SVV54" s="429"/>
      <c r="SVW54" s="429"/>
      <c r="SVX54" s="429"/>
      <c r="SVY54" s="429"/>
      <c r="SVZ54" s="429"/>
      <c r="SWA54" s="429"/>
      <c r="SWB54" s="429"/>
      <c r="SWC54" s="429"/>
      <c r="SWD54" s="429"/>
      <c r="SWE54" s="429"/>
      <c r="SWF54" s="429"/>
      <c r="SWG54" s="429"/>
      <c r="SWH54" s="429"/>
      <c r="SWI54" s="429"/>
      <c r="SWJ54" s="429"/>
      <c r="SWK54" s="429"/>
      <c r="SWL54" s="429"/>
      <c r="SWM54" s="429"/>
      <c r="SWN54" s="429"/>
      <c r="SWO54" s="429"/>
      <c r="SWP54" s="429"/>
      <c r="SWQ54" s="429"/>
      <c r="SWR54" s="429"/>
      <c r="SWS54" s="429"/>
      <c r="SWT54" s="429"/>
      <c r="SWU54" s="429"/>
      <c r="SWV54" s="429"/>
      <c r="SWW54" s="429"/>
      <c r="SWX54" s="429"/>
      <c r="SWY54" s="429"/>
      <c r="SWZ54" s="429"/>
      <c r="SXA54" s="429"/>
      <c r="SXB54" s="429"/>
      <c r="SXC54" s="429"/>
      <c r="SXD54" s="429"/>
      <c r="SXE54" s="429"/>
      <c r="SXF54" s="429"/>
      <c r="SXG54" s="429"/>
      <c r="SXH54" s="429"/>
      <c r="SXI54" s="429"/>
      <c r="SXJ54" s="429"/>
      <c r="SXK54" s="429"/>
      <c r="SXL54" s="429"/>
      <c r="SXM54" s="429"/>
      <c r="SXN54" s="429"/>
      <c r="SXO54" s="429"/>
      <c r="SXP54" s="429"/>
      <c r="SXQ54" s="429"/>
      <c r="SXR54" s="429"/>
      <c r="SXS54" s="429"/>
      <c r="SXT54" s="429"/>
      <c r="SXU54" s="429"/>
      <c r="SXV54" s="429"/>
      <c r="SXW54" s="429"/>
      <c r="SXX54" s="429"/>
      <c r="SXY54" s="429"/>
      <c r="SXZ54" s="429"/>
      <c r="SYA54" s="429"/>
      <c r="SYB54" s="429"/>
      <c r="SYC54" s="429"/>
      <c r="SYD54" s="429"/>
      <c r="SYE54" s="429"/>
      <c r="SYF54" s="429"/>
      <c r="SYG54" s="429"/>
      <c r="SYH54" s="429"/>
      <c r="SYI54" s="429"/>
      <c r="SYJ54" s="429"/>
      <c r="SYK54" s="429"/>
      <c r="SYL54" s="429"/>
      <c r="SYM54" s="429"/>
      <c r="SYN54" s="429"/>
      <c r="SYO54" s="429"/>
      <c r="SYP54" s="429"/>
      <c r="SYQ54" s="429"/>
      <c r="SYR54" s="429"/>
      <c r="SYS54" s="429"/>
      <c r="SYT54" s="429"/>
      <c r="SYU54" s="429"/>
      <c r="SYV54" s="429"/>
      <c r="SYW54" s="429"/>
      <c r="SYX54" s="429"/>
      <c r="SYY54" s="429"/>
      <c r="SYZ54" s="429"/>
      <c r="SZA54" s="429"/>
      <c r="SZB54" s="429"/>
      <c r="SZC54" s="429"/>
      <c r="SZD54" s="429"/>
      <c r="SZE54" s="429"/>
      <c r="SZF54" s="429"/>
      <c r="SZG54" s="429"/>
      <c r="SZH54" s="429"/>
      <c r="SZI54" s="429"/>
      <c r="SZJ54" s="429"/>
      <c r="SZK54" s="429"/>
      <c r="SZL54" s="429"/>
      <c r="SZM54" s="429"/>
      <c r="SZN54" s="429"/>
      <c r="SZO54" s="429"/>
      <c r="SZP54" s="429"/>
      <c r="SZQ54" s="429"/>
      <c r="SZR54" s="429"/>
      <c r="SZS54" s="429"/>
      <c r="SZT54" s="429"/>
      <c r="SZU54" s="429"/>
      <c r="SZV54" s="429"/>
      <c r="SZW54" s="429"/>
      <c r="SZX54" s="429"/>
      <c r="SZY54" s="429"/>
      <c r="SZZ54" s="429"/>
      <c r="TAA54" s="429"/>
      <c r="TAB54" s="429"/>
      <c r="TAC54" s="429"/>
      <c r="TAD54" s="429"/>
      <c r="TAE54" s="429"/>
      <c r="TAF54" s="429"/>
      <c r="TAG54" s="429"/>
      <c r="TAH54" s="429"/>
      <c r="TAI54" s="429"/>
      <c r="TAJ54" s="429"/>
      <c r="TAK54" s="429"/>
      <c r="TAL54" s="429"/>
      <c r="TAM54" s="429"/>
      <c r="TAN54" s="429"/>
      <c r="TAO54" s="429"/>
      <c r="TAP54" s="429"/>
      <c r="TAQ54" s="429"/>
      <c r="TAR54" s="429"/>
      <c r="TAS54" s="429"/>
      <c r="TAT54" s="429"/>
      <c r="TAU54" s="429"/>
      <c r="TAV54" s="429"/>
      <c r="TAW54" s="429"/>
      <c r="TAX54" s="429"/>
      <c r="TAY54" s="429"/>
      <c r="TAZ54" s="429"/>
      <c r="TBA54" s="429"/>
      <c r="TBB54" s="429"/>
      <c r="TBC54" s="429"/>
      <c r="TBD54" s="429"/>
      <c r="TBE54" s="429"/>
      <c r="TBF54" s="429"/>
      <c r="TBG54" s="429"/>
      <c r="TBH54" s="429"/>
      <c r="TBI54" s="429"/>
      <c r="TBJ54" s="429"/>
      <c r="TBK54" s="429"/>
      <c r="TBL54" s="429"/>
      <c r="TBM54" s="429"/>
      <c r="TBN54" s="429"/>
      <c r="TBO54" s="429"/>
      <c r="TBP54" s="429"/>
      <c r="TBQ54" s="429"/>
      <c r="TBR54" s="429"/>
      <c r="TBS54" s="429"/>
      <c r="TBT54" s="429"/>
      <c r="TBU54" s="429"/>
      <c r="TBV54" s="429"/>
      <c r="TBW54" s="429"/>
      <c r="TBX54" s="429"/>
      <c r="TBY54" s="429"/>
      <c r="TBZ54" s="429"/>
      <c r="TCA54" s="429"/>
      <c r="TCB54" s="429"/>
      <c r="TCC54" s="429"/>
      <c r="TCD54" s="429"/>
      <c r="TCE54" s="429"/>
      <c r="TCF54" s="429"/>
      <c r="TCG54" s="429"/>
      <c r="TCH54" s="429"/>
      <c r="TCI54" s="429"/>
      <c r="TCJ54" s="429"/>
      <c r="TCK54" s="429"/>
      <c r="TCL54" s="429"/>
      <c r="TCM54" s="429"/>
      <c r="TCN54" s="429"/>
      <c r="TCO54" s="429"/>
      <c r="TCP54" s="429"/>
      <c r="TCQ54" s="429"/>
      <c r="TCR54" s="429"/>
      <c r="TCS54" s="429"/>
      <c r="TCT54" s="429"/>
      <c r="TCU54" s="429"/>
      <c r="TCV54" s="429"/>
      <c r="TCW54" s="429"/>
      <c r="TCX54" s="429"/>
      <c r="TCY54" s="429"/>
      <c r="TCZ54" s="429"/>
      <c r="TDA54" s="429"/>
      <c r="TDB54" s="429"/>
      <c r="TDC54" s="429"/>
      <c r="TDD54" s="429"/>
      <c r="TDE54" s="429"/>
      <c r="TDF54" s="429"/>
      <c r="TDG54" s="429"/>
      <c r="TDH54" s="429"/>
      <c r="TDI54" s="429"/>
      <c r="TDJ54" s="429"/>
      <c r="TDK54" s="429"/>
      <c r="TDL54" s="429"/>
      <c r="TDM54" s="429"/>
      <c r="TDN54" s="429"/>
      <c r="TDO54" s="429"/>
      <c r="TDP54" s="429"/>
      <c r="TDQ54" s="429"/>
      <c r="TDR54" s="429"/>
      <c r="TDS54" s="429"/>
      <c r="TDT54" s="429"/>
      <c r="TDU54" s="429"/>
      <c r="TDV54" s="429"/>
      <c r="TDW54" s="429"/>
      <c r="TDX54" s="429"/>
      <c r="TDY54" s="429"/>
      <c r="TDZ54" s="429"/>
      <c r="TEA54" s="429"/>
      <c r="TEB54" s="429"/>
      <c r="TEC54" s="429"/>
      <c r="TED54" s="429"/>
      <c r="TEE54" s="429"/>
      <c r="TEF54" s="429"/>
      <c r="TEG54" s="429"/>
      <c r="TEH54" s="429"/>
      <c r="TEI54" s="429"/>
      <c r="TEJ54" s="429"/>
      <c r="TEK54" s="429"/>
      <c r="TEL54" s="429"/>
      <c r="TEM54" s="429"/>
      <c r="TEN54" s="429"/>
      <c r="TEO54" s="429"/>
      <c r="TEP54" s="429"/>
      <c r="TEQ54" s="429"/>
      <c r="TER54" s="429"/>
      <c r="TES54" s="429"/>
      <c r="TET54" s="429"/>
      <c r="TEU54" s="429"/>
      <c r="TEV54" s="429"/>
      <c r="TEW54" s="429"/>
      <c r="TEX54" s="429"/>
      <c r="TEY54" s="429"/>
      <c r="TEZ54" s="429"/>
      <c r="TFA54" s="429"/>
      <c r="TFB54" s="429"/>
      <c r="TFC54" s="429"/>
      <c r="TFD54" s="429"/>
      <c r="TFE54" s="429"/>
      <c r="TFF54" s="429"/>
      <c r="TFG54" s="429"/>
      <c r="TFH54" s="429"/>
      <c r="TFI54" s="429"/>
      <c r="TFJ54" s="429"/>
      <c r="TFK54" s="429"/>
      <c r="TFL54" s="429"/>
      <c r="TFM54" s="429"/>
      <c r="TFN54" s="429"/>
      <c r="TFO54" s="429"/>
      <c r="TFP54" s="429"/>
      <c r="TFQ54" s="429"/>
      <c r="TFR54" s="429"/>
      <c r="TFS54" s="429"/>
      <c r="TFT54" s="429"/>
      <c r="TFU54" s="429"/>
      <c r="TFV54" s="429"/>
      <c r="TFW54" s="429"/>
      <c r="TFX54" s="429"/>
      <c r="TFY54" s="429"/>
      <c r="TFZ54" s="429"/>
      <c r="TGA54" s="429"/>
      <c r="TGB54" s="429"/>
      <c r="TGC54" s="429"/>
      <c r="TGD54" s="429"/>
      <c r="TGE54" s="429"/>
      <c r="TGF54" s="429"/>
      <c r="TGG54" s="429"/>
      <c r="TGH54" s="429"/>
      <c r="TGI54" s="429"/>
      <c r="TGJ54" s="429"/>
      <c r="TGK54" s="429"/>
      <c r="TGL54" s="429"/>
      <c r="TGM54" s="429"/>
      <c r="TGN54" s="429"/>
      <c r="TGO54" s="429"/>
      <c r="TGP54" s="429"/>
      <c r="TGQ54" s="429"/>
      <c r="TGR54" s="429"/>
      <c r="TGS54" s="429"/>
      <c r="TGT54" s="429"/>
      <c r="TGU54" s="429"/>
      <c r="TGV54" s="429"/>
      <c r="TGW54" s="429"/>
      <c r="TGX54" s="429"/>
      <c r="TGY54" s="429"/>
      <c r="TGZ54" s="429"/>
      <c r="THA54" s="429"/>
      <c r="THB54" s="429"/>
      <c r="THC54" s="429"/>
      <c r="THD54" s="429"/>
      <c r="THE54" s="429"/>
      <c r="THF54" s="429"/>
      <c r="THG54" s="429"/>
      <c r="THH54" s="429"/>
      <c r="THI54" s="429"/>
      <c r="THJ54" s="429"/>
      <c r="THK54" s="429"/>
      <c r="THL54" s="429"/>
      <c r="THM54" s="429"/>
      <c r="THN54" s="429"/>
      <c r="THO54" s="429"/>
      <c r="THP54" s="429"/>
      <c r="THQ54" s="429"/>
      <c r="THR54" s="429"/>
      <c r="THS54" s="429"/>
      <c r="THT54" s="429"/>
      <c r="THU54" s="429"/>
      <c r="THV54" s="429"/>
      <c r="THW54" s="429"/>
      <c r="THX54" s="429"/>
      <c r="THY54" s="429"/>
      <c r="THZ54" s="429"/>
      <c r="TIA54" s="429"/>
      <c r="TIB54" s="429"/>
      <c r="TIC54" s="429"/>
      <c r="TID54" s="429"/>
      <c r="TIE54" s="429"/>
      <c r="TIF54" s="429"/>
      <c r="TIG54" s="429"/>
      <c r="TIH54" s="429"/>
      <c r="TII54" s="429"/>
      <c r="TIJ54" s="429"/>
      <c r="TIK54" s="429"/>
      <c r="TIL54" s="429"/>
      <c r="TIM54" s="429"/>
      <c r="TIN54" s="429"/>
      <c r="TIO54" s="429"/>
      <c r="TIP54" s="429"/>
      <c r="TIQ54" s="429"/>
      <c r="TIR54" s="429"/>
      <c r="TIS54" s="429"/>
      <c r="TIT54" s="429"/>
      <c r="TIU54" s="429"/>
      <c r="TIV54" s="429"/>
      <c r="TIW54" s="429"/>
      <c r="TIX54" s="429"/>
      <c r="TIY54" s="429"/>
      <c r="TIZ54" s="429"/>
      <c r="TJA54" s="429"/>
      <c r="TJB54" s="429"/>
      <c r="TJC54" s="429"/>
      <c r="TJD54" s="429"/>
      <c r="TJE54" s="429"/>
      <c r="TJF54" s="429"/>
      <c r="TJG54" s="429"/>
      <c r="TJH54" s="429"/>
      <c r="TJI54" s="429"/>
      <c r="TJJ54" s="429"/>
      <c r="TJK54" s="429"/>
      <c r="TJL54" s="429"/>
      <c r="TJM54" s="429"/>
      <c r="TJN54" s="429"/>
      <c r="TJO54" s="429"/>
      <c r="TJP54" s="429"/>
      <c r="TJQ54" s="429"/>
      <c r="TJR54" s="429"/>
      <c r="TJS54" s="429"/>
      <c r="TJT54" s="429"/>
      <c r="TJU54" s="429"/>
      <c r="TJV54" s="429"/>
      <c r="TJW54" s="429"/>
      <c r="TJX54" s="429"/>
      <c r="TJY54" s="429"/>
      <c r="TJZ54" s="429"/>
      <c r="TKA54" s="429"/>
      <c r="TKB54" s="429"/>
      <c r="TKC54" s="429"/>
      <c r="TKD54" s="429"/>
      <c r="TKE54" s="429"/>
      <c r="TKF54" s="429"/>
      <c r="TKG54" s="429"/>
      <c r="TKH54" s="429"/>
      <c r="TKI54" s="429"/>
      <c r="TKJ54" s="429"/>
      <c r="TKK54" s="429"/>
      <c r="TKL54" s="429"/>
      <c r="TKM54" s="429"/>
      <c r="TKN54" s="429"/>
      <c r="TKO54" s="429"/>
      <c r="TKP54" s="429"/>
      <c r="TKQ54" s="429"/>
      <c r="TKR54" s="429"/>
      <c r="TKS54" s="429"/>
      <c r="TKT54" s="429"/>
      <c r="TKU54" s="429"/>
      <c r="TKV54" s="429"/>
      <c r="TKW54" s="429"/>
      <c r="TKX54" s="429"/>
      <c r="TKY54" s="429"/>
      <c r="TKZ54" s="429"/>
      <c r="TLA54" s="429"/>
      <c r="TLB54" s="429"/>
      <c r="TLC54" s="429"/>
      <c r="TLD54" s="429"/>
      <c r="TLE54" s="429"/>
      <c r="TLF54" s="429"/>
      <c r="TLG54" s="429"/>
      <c r="TLH54" s="429"/>
      <c r="TLI54" s="429"/>
      <c r="TLJ54" s="429"/>
      <c r="TLK54" s="429"/>
      <c r="TLL54" s="429"/>
      <c r="TLM54" s="429"/>
      <c r="TLN54" s="429"/>
      <c r="TLO54" s="429"/>
      <c r="TLP54" s="429"/>
      <c r="TLQ54" s="429"/>
      <c r="TLR54" s="429"/>
      <c r="TLS54" s="429"/>
      <c r="TLT54" s="429"/>
      <c r="TLU54" s="429"/>
      <c r="TLV54" s="429"/>
      <c r="TLW54" s="429"/>
      <c r="TLX54" s="429"/>
      <c r="TLY54" s="429"/>
      <c r="TLZ54" s="429"/>
      <c r="TMA54" s="429"/>
      <c r="TMB54" s="429"/>
      <c r="TMC54" s="429"/>
      <c r="TMD54" s="429"/>
      <c r="TME54" s="429"/>
      <c r="TMF54" s="429"/>
      <c r="TMG54" s="429"/>
      <c r="TMH54" s="429"/>
      <c r="TMI54" s="429"/>
      <c r="TMJ54" s="429"/>
      <c r="TMK54" s="429"/>
      <c r="TML54" s="429"/>
      <c r="TMM54" s="429"/>
      <c r="TMN54" s="429"/>
      <c r="TMO54" s="429"/>
      <c r="TMP54" s="429"/>
      <c r="TMQ54" s="429"/>
      <c r="TMR54" s="429"/>
      <c r="TMS54" s="429"/>
      <c r="TMT54" s="429"/>
      <c r="TMU54" s="429"/>
      <c r="TMV54" s="429"/>
      <c r="TMW54" s="429"/>
      <c r="TMX54" s="429"/>
      <c r="TMY54" s="429"/>
      <c r="TMZ54" s="429"/>
      <c r="TNA54" s="429"/>
      <c r="TNB54" s="429"/>
      <c r="TNC54" s="429"/>
      <c r="TND54" s="429"/>
      <c r="TNE54" s="429"/>
      <c r="TNF54" s="429"/>
      <c r="TNG54" s="429"/>
      <c r="TNH54" s="429"/>
      <c r="TNI54" s="429"/>
      <c r="TNJ54" s="429"/>
      <c r="TNK54" s="429"/>
      <c r="TNL54" s="429"/>
      <c r="TNM54" s="429"/>
      <c r="TNN54" s="429"/>
      <c r="TNO54" s="429"/>
      <c r="TNP54" s="429"/>
      <c r="TNQ54" s="429"/>
      <c r="TNR54" s="429"/>
      <c r="TNS54" s="429"/>
      <c r="TNT54" s="429"/>
      <c r="TNU54" s="429"/>
      <c r="TNV54" s="429"/>
      <c r="TNW54" s="429"/>
      <c r="TNX54" s="429"/>
      <c r="TNY54" s="429"/>
      <c r="TNZ54" s="429"/>
      <c r="TOA54" s="429"/>
      <c r="TOB54" s="429"/>
      <c r="TOC54" s="429"/>
      <c r="TOD54" s="429"/>
      <c r="TOE54" s="429"/>
      <c r="TOF54" s="429"/>
      <c r="TOG54" s="429"/>
      <c r="TOH54" s="429"/>
      <c r="TOI54" s="429"/>
      <c r="TOJ54" s="429"/>
      <c r="TOK54" s="429"/>
      <c r="TOL54" s="429"/>
      <c r="TOM54" s="429"/>
      <c r="TON54" s="429"/>
      <c r="TOO54" s="429"/>
      <c r="TOP54" s="429"/>
      <c r="TOQ54" s="429"/>
      <c r="TOR54" s="429"/>
      <c r="TOS54" s="429"/>
      <c r="TOT54" s="429"/>
      <c r="TOU54" s="429"/>
      <c r="TOV54" s="429"/>
      <c r="TOW54" s="429"/>
      <c r="TOX54" s="429"/>
      <c r="TOY54" s="429"/>
      <c r="TOZ54" s="429"/>
      <c r="TPA54" s="429"/>
      <c r="TPB54" s="429"/>
      <c r="TPC54" s="429"/>
      <c r="TPD54" s="429"/>
      <c r="TPE54" s="429"/>
      <c r="TPF54" s="429"/>
      <c r="TPG54" s="429"/>
      <c r="TPH54" s="429"/>
      <c r="TPI54" s="429"/>
      <c r="TPJ54" s="429"/>
      <c r="TPK54" s="429"/>
      <c r="TPL54" s="429"/>
      <c r="TPM54" s="429"/>
      <c r="TPN54" s="429"/>
      <c r="TPO54" s="429"/>
      <c r="TPP54" s="429"/>
      <c r="TPQ54" s="429"/>
      <c r="TPR54" s="429"/>
      <c r="TPS54" s="429"/>
      <c r="TPT54" s="429"/>
      <c r="TPU54" s="429"/>
      <c r="TPV54" s="429"/>
      <c r="TPW54" s="429"/>
      <c r="TPX54" s="429"/>
      <c r="TPY54" s="429"/>
      <c r="TPZ54" s="429"/>
      <c r="TQA54" s="429"/>
      <c r="TQB54" s="429"/>
      <c r="TQC54" s="429"/>
      <c r="TQD54" s="429"/>
      <c r="TQE54" s="429"/>
      <c r="TQF54" s="429"/>
      <c r="TQG54" s="429"/>
      <c r="TQH54" s="429"/>
      <c r="TQI54" s="429"/>
      <c r="TQJ54" s="429"/>
      <c r="TQK54" s="429"/>
      <c r="TQL54" s="429"/>
      <c r="TQM54" s="429"/>
      <c r="TQN54" s="429"/>
      <c r="TQO54" s="429"/>
      <c r="TQP54" s="429"/>
      <c r="TQQ54" s="429"/>
      <c r="TQR54" s="429"/>
      <c r="TQS54" s="429"/>
      <c r="TQT54" s="429"/>
      <c r="TQU54" s="429"/>
      <c r="TQV54" s="429"/>
      <c r="TQW54" s="429"/>
      <c r="TQX54" s="429"/>
      <c r="TQY54" s="429"/>
      <c r="TQZ54" s="429"/>
      <c r="TRA54" s="429"/>
      <c r="TRB54" s="429"/>
      <c r="TRC54" s="429"/>
      <c r="TRD54" s="429"/>
      <c r="TRE54" s="429"/>
      <c r="TRF54" s="429"/>
      <c r="TRG54" s="429"/>
      <c r="TRH54" s="429"/>
      <c r="TRI54" s="429"/>
      <c r="TRJ54" s="429"/>
      <c r="TRK54" s="429"/>
      <c r="TRL54" s="429"/>
      <c r="TRM54" s="429"/>
      <c r="TRN54" s="429"/>
      <c r="TRO54" s="429"/>
      <c r="TRP54" s="429"/>
      <c r="TRQ54" s="429"/>
      <c r="TRR54" s="429"/>
      <c r="TRS54" s="429"/>
      <c r="TRT54" s="429"/>
      <c r="TRU54" s="429"/>
      <c r="TRV54" s="429"/>
      <c r="TRW54" s="429"/>
      <c r="TRX54" s="429"/>
      <c r="TRY54" s="429"/>
      <c r="TRZ54" s="429"/>
      <c r="TSA54" s="429"/>
      <c r="TSB54" s="429"/>
      <c r="TSC54" s="429"/>
      <c r="TSD54" s="429"/>
      <c r="TSE54" s="429"/>
      <c r="TSF54" s="429"/>
      <c r="TSG54" s="429"/>
      <c r="TSH54" s="429"/>
      <c r="TSI54" s="429"/>
      <c r="TSJ54" s="429"/>
      <c r="TSK54" s="429"/>
      <c r="TSL54" s="429"/>
      <c r="TSM54" s="429"/>
      <c r="TSN54" s="429"/>
      <c r="TSO54" s="429"/>
      <c r="TSP54" s="429"/>
      <c r="TSQ54" s="429"/>
      <c r="TSR54" s="429"/>
      <c r="TSS54" s="429"/>
      <c r="TST54" s="429"/>
      <c r="TSU54" s="429"/>
      <c r="TSV54" s="429"/>
      <c r="TSW54" s="429"/>
      <c r="TSX54" s="429"/>
      <c r="TSY54" s="429"/>
      <c r="TSZ54" s="429"/>
      <c r="TTA54" s="429"/>
      <c r="TTB54" s="429"/>
      <c r="TTC54" s="429"/>
      <c r="TTD54" s="429"/>
      <c r="TTE54" s="429"/>
      <c r="TTF54" s="429"/>
      <c r="TTG54" s="429"/>
      <c r="TTH54" s="429"/>
      <c r="TTI54" s="429"/>
      <c r="TTJ54" s="429"/>
      <c r="TTK54" s="429"/>
      <c r="TTL54" s="429"/>
      <c r="TTM54" s="429"/>
      <c r="TTN54" s="429"/>
      <c r="TTO54" s="429"/>
      <c r="TTP54" s="429"/>
      <c r="TTQ54" s="429"/>
      <c r="TTR54" s="429"/>
      <c r="TTS54" s="429"/>
      <c r="TTT54" s="429"/>
      <c r="TTU54" s="429"/>
      <c r="TTV54" s="429"/>
      <c r="TTW54" s="429"/>
      <c r="TTX54" s="429"/>
      <c r="TTY54" s="429"/>
      <c r="TTZ54" s="429"/>
      <c r="TUA54" s="429"/>
      <c r="TUB54" s="429"/>
      <c r="TUC54" s="429"/>
      <c r="TUD54" s="429"/>
      <c r="TUE54" s="429"/>
      <c r="TUF54" s="429"/>
      <c r="TUG54" s="429"/>
      <c r="TUH54" s="429"/>
      <c r="TUI54" s="429"/>
      <c r="TUJ54" s="429"/>
      <c r="TUK54" s="429"/>
      <c r="TUL54" s="429"/>
      <c r="TUM54" s="429"/>
      <c r="TUN54" s="429"/>
      <c r="TUO54" s="429"/>
      <c r="TUP54" s="429"/>
      <c r="TUQ54" s="429"/>
      <c r="TUR54" s="429"/>
      <c r="TUS54" s="429"/>
      <c r="TUT54" s="429"/>
      <c r="TUU54" s="429"/>
      <c r="TUV54" s="429"/>
      <c r="TUW54" s="429"/>
      <c r="TUX54" s="429"/>
      <c r="TUY54" s="429"/>
      <c r="TUZ54" s="429"/>
      <c r="TVA54" s="429"/>
      <c r="TVB54" s="429"/>
      <c r="TVC54" s="429"/>
      <c r="TVD54" s="429"/>
      <c r="TVE54" s="429"/>
      <c r="TVF54" s="429"/>
      <c r="TVG54" s="429"/>
      <c r="TVH54" s="429"/>
      <c r="TVI54" s="429"/>
      <c r="TVJ54" s="429"/>
      <c r="TVK54" s="429"/>
      <c r="TVL54" s="429"/>
      <c r="TVM54" s="429"/>
      <c r="TVN54" s="429"/>
      <c r="TVO54" s="429"/>
      <c r="TVP54" s="429"/>
      <c r="TVQ54" s="429"/>
      <c r="TVR54" s="429"/>
      <c r="TVS54" s="429"/>
      <c r="TVT54" s="429"/>
      <c r="TVU54" s="429"/>
      <c r="TVV54" s="429"/>
      <c r="TVW54" s="429"/>
      <c r="TVX54" s="429"/>
      <c r="TVY54" s="429"/>
      <c r="TVZ54" s="429"/>
      <c r="TWA54" s="429"/>
      <c r="TWB54" s="429"/>
      <c r="TWC54" s="429"/>
      <c r="TWD54" s="429"/>
      <c r="TWE54" s="429"/>
      <c r="TWF54" s="429"/>
      <c r="TWG54" s="429"/>
      <c r="TWH54" s="429"/>
      <c r="TWI54" s="429"/>
      <c r="TWJ54" s="429"/>
      <c r="TWK54" s="429"/>
      <c r="TWL54" s="429"/>
      <c r="TWM54" s="429"/>
      <c r="TWN54" s="429"/>
      <c r="TWO54" s="429"/>
      <c r="TWP54" s="429"/>
      <c r="TWQ54" s="429"/>
      <c r="TWR54" s="429"/>
      <c r="TWS54" s="429"/>
      <c r="TWT54" s="429"/>
      <c r="TWU54" s="429"/>
      <c r="TWV54" s="429"/>
      <c r="TWW54" s="429"/>
      <c r="TWX54" s="429"/>
      <c r="TWY54" s="429"/>
      <c r="TWZ54" s="429"/>
      <c r="TXA54" s="429"/>
      <c r="TXB54" s="429"/>
      <c r="TXC54" s="429"/>
      <c r="TXD54" s="429"/>
      <c r="TXE54" s="429"/>
      <c r="TXF54" s="429"/>
      <c r="TXG54" s="429"/>
      <c r="TXH54" s="429"/>
      <c r="TXI54" s="429"/>
      <c r="TXJ54" s="429"/>
      <c r="TXK54" s="429"/>
      <c r="TXL54" s="429"/>
      <c r="TXM54" s="429"/>
      <c r="TXN54" s="429"/>
      <c r="TXO54" s="429"/>
      <c r="TXP54" s="429"/>
      <c r="TXQ54" s="429"/>
      <c r="TXR54" s="429"/>
      <c r="TXS54" s="429"/>
      <c r="TXT54" s="429"/>
      <c r="TXU54" s="429"/>
      <c r="TXV54" s="429"/>
      <c r="TXW54" s="429"/>
      <c r="TXX54" s="429"/>
      <c r="TXY54" s="429"/>
      <c r="TXZ54" s="429"/>
      <c r="TYA54" s="429"/>
      <c r="TYB54" s="429"/>
      <c r="TYC54" s="429"/>
      <c r="TYD54" s="429"/>
      <c r="TYE54" s="429"/>
      <c r="TYF54" s="429"/>
      <c r="TYG54" s="429"/>
      <c r="TYH54" s="429"/>
      <c r="TYI54" s="429"/>
      <c r="TYJ54" s="429"/>
      <c r="TYK54" s="429"/>
      <c r="TYL54" s="429"/>
      <c r="TYM54" s="429"/>
      <c r="TYN54" s="429"/>
      <c r="TYO54" s="429"/>
      <c r="TYP54" s="429"/>
      <c r="TYQ54" s="429"/>
      <c r="TYR54" s="429"/>
      <c r="TYS54" s="429"/>
      <c r="TYT54" s="429"/>
      <c r="TYU54" s="429"/>
      <c r="TYV54" s="429"/>
      <c r="TYW54" s="429"/>
      <c r="TYX54" s="429"/>
      <c r="TYY54" s="429"/>
      <c r="TYZ54" s="429"/>
      <c r="TZA54" s="429"/>
      <c r="TZB54" s="429"/>
      <c r="TZC54" s="429"/>
      <c r="TZD54" s="429"/>
      <c r="TZE54" s="429"/>
      <c r="TZF54" s="429"/>
      <c r="TZG54" s="429"/>
      <c r="TZH54" s="429"/>
      <c r="TZI54" s="429"/>
      <c r="TZJ54" s="429"/>
      <c r="TZK54" s="429"/>
      <c r="TZL54" s="429"/>
      <c r="TZM54" s="429"/>
      <c r="TZN54" s="429"/>
      <c r="TZO54" s="429"/>
      <c r="TZP54" s="429"/>
      <c r="TZQ54" s="429"/>
      <c r="TZR54" s="429"/>
      <c r="TZS54" s="429"/>
      <c r="TZT54" s="429"/>
      <c r="TZU54" s="429"/>
      <c r="TZV54" s="429"/>
      <c r="TZW54" s="429"/>
      <c r="TZX54" s="429"/>
      <c r="TZY54" s="429"/>
      <c r="TZZ54" s="429"/>
      <c r="UAA54" s="429"/>
      <c r="UAB54" s="429"/>
      <c r="UAC54" s="429"/>
      <c r="UAD54" s="429"/>
      <c r="UAE54" s="429"/>
      <c r="UAF54" s="429"/>
      <c r="UAG54" s="429"/>
      <c r="UAH54" s="429"/>
      <c r="UAI54" s="429"/>
      <c r="UAJ54" s="429"/>
      <c r="UAK54" s="429"/>
      <c r="UAL54" s="429"/>
      <c r="UAM54" s="429"/>
      <c r="UAN54" s="429"/>
      <c r="UAO54" s="429"/>
      <c r="UAP54" s="429"/>
      <c r="UAQ54" s="429"/>
      <c r="UAR54" s="429"/>
      <c r="UAS54" s="429"/>
      <c r="UAT54" s="429"/>
      <c r="UAU54" s="429"/>
      <c r="UAV54" s="429"/>
      <c r="UAW54" s="429"/>
      <c r="UAX54" s="429"/>
      <c r="UAY54" s="429"/>
      <c r="UAZ54" s="429"/>
      <c r="UBA54" s="429"/>
      <c r="UBB54" s="429"/>
      <c r="UBC54" s="429"/>
      <c r="UBD54" s="429"/>
      <c r="UBE54" s="429"/>
      <c r="UBF54" s="429"/>
      <c r="UBG54" s="429"/>
      <c r="UBH54" s="429"/>
      <c r="UBI54" s="429"/>
      <c r="UBJ54" s="429"/>
      <c r="UBK54" s="429"/>
      <c r="UBL54" s="429"/>
      <c r="UBM54" s="429"/>
      <c r="UBN54" s="429"/>
      <c r="UBO54" s="429"/>
      <c r="UBP54" s="429"/>
      <c r="UBQ54" s="429"/>
      <c r="UBR54" s="429"/>
      <c r="UBS54" s="429"/>
      <c r="UBT54" s="429"/>
      <c r="UBU54" s="429"/>
      <c r="UBV54" s="429"/>
      <c r="UBW54" s="429"/>
      <c r="UBX54" s="429"/>
      <c r="UBY54" s="429"/>
      <c r="UBZ54" s="429"/>
      <c r="UCA54" s="429"/>
      <c r="UCB54" s="429"/>
      <c r="UCC54" s="429"/>
      <c r="UCD54" s="429"/>
      <c r="UCE54" s="429"/>
      <c r="UCF54" s="429"/>
      <c r="UCG54" s="429"/>
      <c r="UCH54" s="429"/>
      <c r="UCI54" s="429"/>
      <c r="UCJ54" s="429"/>
      <c r="UCK54" s="429"/>
      <c r="UCL54" s="429"/>
      <c r="UCM54" s="429"/>
      <c r="UCN54" s="429"/>
      <c r="UCO54" s="429"/>
      <c r="UCP54" s="429"/>
      <c r="UCQ54" s="429"/>
      <c r="UCR54" s="429"/>
      <c r="UCS54" s="429"/>
      <c r="UCT54" s="429"/>
      <c r="UCU54" s="429"/>
      <c r="UCV54" s="429"/>
      <c r="UCW54" s="429"/>
      <c r="UCX54" s="429"/>
      <c r="UCY54" s="429"/>
      <c r="UCZ54" s="429"/>
      <c r="UDA54" s="429"/>
      <c r="UDB54" s="429"/>
      <c r="UDC54" s="429"/>
      <c r="UDD54" s="429"/>
      <c r="UDE54" s="429"/>
      <c r="UDF54" s="429"/>
      <c r="UDG54" s="429"/>
      <c r="UDH54" s="429"/>
      <c r="UDI54" s="429"/>
      <c r="UDJ54" s="429"/>
      <c r="UDK54" s="429"/>
      <c r="UDL54" s="429"/>
      <c r="UDM54" s="429"/>
      <c r="UDN54" s="429"/>
      <c r="UDO54" s="429"/>
      <c r="UDP54" s="429"/>
      <c r="UDQ54" s="429"/>
      <c r="UDR54" s="429"/>
      <c r="UDS54" s="429"/>
      <c r="UDT54" s="429"/>
      <c r="UDU54" s="429"/>
      <c r="UDV54" s="429"/>
      <c r="UDW54" s="429"/>
      <c r="UDX54" s="429"/>
      <c r="UDY54" s="429"/>
      <c r="UDZ54" s="429"/>
      <c r="UEA54" s="429"/>
      <c r="UEB54" s="429"/>
      <c r="UEC54" s="429"/>
      <c r="UED54" s="429"/>
      <c r="UEE54" s="429"/>
      <c r="UEF54" s="429"/>
      <c r="UEG54" s="429"/>
      <c r="UEH54" s="429"/>
      <c r="UEI54" s="429"/>
      <c r="UEJ54" s="429"/>
      <c r="UEK54" s="429"/>
      <c r="UEL54" s="429"/>
      <c r="UEM54" s="429"/>
      <c r="UEN54" s="429"/>
      <c r="UEO54" s="429"/>
      <c r="UEP54" s="429"/>
      <c r="UEQ54" s="429"/>
      <c r="UER54" s="429"/>
      <c r="UES54" s="429"/>
      <c r="UET54" s="429"/>
      <c r="UEU54" s="429"/>
      <c r="UEV54" s="429"/>
      <c r="UEW54" s="429"/>
      <c r="UEX54" s="429"/>
      <c r="UEY54" s="429"/>
      <c r="UEZ54" s="429"/>
      <c r="UFA54" s="429"/>
      <c r="UFB54" s="429"/>
      <c r="UFC54" s="429"/>
      <c r="UFD54" s="429"/>
      <c r="UFE54" s="429"/>
      <c r="UFF54" s="429"/>
      <c r="UFG54" s="429"/>
      <c r="UFH54" s="429"/>
      <c r="UFI54" s="429"/>
      <c r="UFJ54" s="429"/>
      <c r="UFK54" s="429"/>
      <c r="UFL54" s="429"/>
      <c r="UFM54" s="429"/>
      <c r="UFN54" s="429"/>
      <c r="UFO54" s="429"/>
      <c r="UFP54" s="429"/>
      <c r="UFQ54" s="429"/>
      <c r="UFR54" s="429"/>
      <c r="UFS54" s="429"/>
      <c r="UFT54" s="429"/>
      <c r="UFU54" s="429"/>
      <c r="UFV54" s="429"/>
      <c r="UFW54" s="429"/>
      <c r="UFX54" s="429"/>
      <c r="UFY54" s="429"/>
      <c r="UFZ54" s="429"/>
      <c r="UGA54" s="429"/>
      <c r="UGB54" s="429"/>
      <c r="UGC54" s="429"/>
      <c r="UGD54" s="429"/>
      <c r="UGE54" s="429"/>
      <c r="UGF54" s="429"/>
      <c r="UGG54" s="429"/>
      <c r="UGH54" s="429"/>
      <c r="UGI54" s="429"/>
      <c r="UGJ54" s="429"/>
      <c r="UGK54" s="429"/>
      <c r="UGL54" s="429"/>
      <c r="UGM54" s="429"/>
      <c r="UGN54" s="429"/>
      <c r="UGO54" s="429"/>
      <c r="UGP54" s="429"/>
      <c r="UGQ54" s="429"/>
      <c r="UGR54" s="429"/>
      <c r="UGS54" s="429"/>
      <c r="UGT54" s="429"/>
      <c r="UGU54" s="429"/>
      <c r="UGV54" s="429"/>
      <c r="UGW54" s="429"/>
      <c r="UGX54" s="429"/>
      <c r="UGY54" s="429"/>
      <c r="UGZ54" s="429"/>
      <c r="UHA54" s="429"/>
      <c r="UHB54" s="429"/>
      <c r="UHC54" s="429"/>
      <c r="UHD54" s="429"/>
      <c r="UHE54" s="429"/>
      <c r="UHF54" s="429"/>
      <c r="UHG54" s="429"/>
      <c r="UHH54" s="429"/>
      <c r="UHI54" s="429"/>
      <c r="UHJ54" s="429"/>
      <c r="UHK54" s="429"/>
      <c r="UHL54" s="429"/>
      <c r="UHM54" s="429"/>
      <c r="UHN54" s="429"/>
      <c r="UHO54" s="429"/>
      <c r="UHP54" s="429"/>
      <c r="UHQ54" s="429"/>
      <c r="UHR54" s="429"/>
      <c r="UHS54" s="429"/>
      <c r="UHT54" s="429"/>
      <c r="UHU54" s="429"/>
      <c r="UHV54" s="429"/>
      <c r="UHW54" s="429"/>
      <c r="UHX54" s="429"/>
      <c r="UHY54" s="429"/>
      <c r="UHZ54" s="429"/>
      <c r="UIA54" s="429"/>
      <c r="UIB54" s="429"/>
      <c r="UIC54" s="429"/>
      <c r="UID54" s="429"/>
      <c r="UIE54" s="429"/>
      <c r="UIF54" s="429"/>
      <c r="UIG54" s="429"/>
      <c r="UIH54" s="429"/>
      <c r="UII54" s="429"/>
      <c r="UIJ54" s="429"/>
      <c r="UIK54" s="429"/>
      <c r="UIL54" s="429"/>
      <c r="UIM54" s="429"/>
      <c r="UIN54" s="429"/>
      <c r="UIO54" s="429"/>
      <c r="UIP54" s="429"/>
      <c r="UIQ54" s="429"/>
      <c r="UIR54" s="429"/>
      <c r="UIS54" s="429"/>
      <c r="UIT54" s="429"/>
      <c r="UIU54" s="429"/>
      <c r="UIV54" s="429"/>
      <c r="UIW54" s="429"/>
      <c r="UIX54" s="429"/>
      <c r="UIY54" s="429"/>
      <c r="UIZ54" s="429"/>
      <c r="UJA54" s="429"/>
      <c r="UJB54" s="429"/>
      <c r="UJC54" s="429"/>
      <c r="UJD54" s="429"/>
      <c r="UJE54" s="429"/>
      <c r="UJF54" s="429"/>
      <c r="UJG54" s="429"/>
      <c r="UJH54" s="429"/>
      <c r="UJI54" s="429"/>
      <c r="UJJ54" s="429"/>
      <c r="UJK54" s="429"/>
      <c r="UJL54" s="429"/>
      <c r="UJM54" s="429"/>
      <c r="UJN54" s="429"/>
      <c r="UJO54" s="429"/>
      <c r="UJP54" s="429"/>
      <c r="UJQ54" s="429"/>
      <c r="UJR54" s="429"/>
      <c r="UJS54" s="429"/>
      <c r="UJT54" s="429"/>
      <c r="UJU54" s="429"/>
      <c r="UJV54" s="429"/>
      <c r="UJW54" s="429"/>
      <c r="UJX54" s="429"/>
      <c r="UJY54" s="429"/>
      <c r="UJZ54" s="429"/>
      <c r="UKA54" s="429"/>
      <c r="UKB54" s="429"/>
      <c r="UKC54" s="429"/>
      <c r="UKD54" s="429"/>
      <c r="UKE54" s="429"/>
      <c r="UKF54" s="429"/>
      <c r="UKG54" s="429"/>
      <c r="UKH54" s="429"/>
      <c r="UKI54" s="429"/>
      <c r="UKJ54" s="429"/>
      <c r="UKK54" s="429"/>
      <c r="UKL54" s="429"/>
      <c r="UKM54" s="429"/>
      <c r="UKN54" s="429"/>
      <c r="UKO54" s="429"/>
      <c r="UKP54" s="429"/>
      <c r="UKQ54" s="429"/>
      <c r="UKR54" s="429"/>
      <c r="UKS54" s="429"/>
      <c r="UKT54" s="429"/>
      <c r="UKU54" s="429"/>
      <c r="UKV54" s="429"/>
      <c r="UKW54" s="429"/>
      <c r="UKX54" s="429"/>
      <c r="UKY54" s="429"/>
      <c r="UKZ54" s="429"/>
      <c r="ULA54" s="429"/>
      <c r="ULB54" s="429"/>
      <c r="ULC54" s="429"/>
      <c r="ULD54" s="429"/>
      <c r="ULE54" s="429"/>
      <c r="ULF54" s="429"/>
      <c r="ULG54" s="429"/>
      <c r="ULH54" s="429"/>
      <c r="ULI54" s="429"/>
      <c r="ULJ54" s="429"/>
      <c r="ULK54" s="429"/>
      <c r="ULL54" s="429"/>
      <c r="ULM54" s="429"/>
      <c r="ULN54" s="429"/>
      <c r="ULO54" s="429"/>
      <c r="ULP54" s="429"/>
      <c r="ULQ54" s="429"/>
      <c r="ULR54" s="429"/>
      <c r="ULS54" s="429"/>
      <c r="ULT54" s="429"/>
      <c r="ULU54" s="429"/>
      <c r="ULV54" s="429"/>
      <c r="ULW54" s="429"/>
      <c r="ULX54" s="429"/>
      <c r="ULY54" s="429"/>
      <c r="ULZ54" s="429"/>
      <c r="UMA54" s="429"/>
      <c r="UMB54" s="429"/>
      <c r="UMC54" s="429"/>
      <c r="UMD54" s="429"/>
      <c r="UME54" s="429"/>
      <c r="UMF54" s="429"/>
      <c r="UMG54" s="429"/>
      <c r="UMH54" s="429"/>
      <c r="UMI54" s="429"/>
      <c r="UMJ54" s="429"/>
      <c r="UMK54" s="429"/>
      <c r="UML54" s="429"/>
      <c r="UMM54" s="429"/>
      <c r="UMN54" s="429"/>
      <c r="UMO54" s="429"/>
      <c r="UMP54" s="429"/>
      <c r="UMQ54" s="429"/>
      <c r="UMR54" s="429"/>
      <c r="UMS54" s="429"/>
      <c r="UMT54" s="429"/>
      <c r="UMU54" s="429"/>
      <c r="UMV54" s="429"/>
      <c r="UMW54" s="429"/>
      <c r="UMX54" s="429"/>
      <c r="UMY54" s="429"/>
      <c r="UMZ54" s="429"/>
      <c r="UNA54" s="429"/>
      <c r="UNB54" s="429"/>
      <c r="UNC54" s="429"/>
      <c r="UND54" s="429"/>
      <c r="UNE54" s="429"/>
      <c r="UNF54" s="429"/>
      <c r="UNG54" s="429"/>
      <c r="UNH54" s="429"/>
      <c r="UNI54" s="429"/>
      <c r="UNJ54" s="429"/>
      <c r="UNK54" s="429"/>
      <c r="UNL54" s="429"/>
      <c r="UNM54" s="429"/>
      <c r="UNN54" s="429"/>
      <c r="UNO54" s="429"/>
      <c r="UNP54" s="429"/>
      <c r="UNQ54" s="429"/>
      <c r="UNR54" s="429"/>
      <c r="UNS54" s="429"/>
      <c r="UNT54" s="429"/>
      <c r="UNU54" s="429"/>
      <c r="UNV54" s="429"/>
      <c r="UNW54" s="429"/>
      <c r="UNX54" s="429"/>
      <c r="UNY54" s="429"/>
      <c r="UNZ54" s="429"/>
      <c r="UOA54" s="429"/>
      <c r="UOB54" s="429"/>
      <c r="UOC54" s="429"/>
      <c r="UOD54" s="429"/>
      <c r="UOE54" s="429"/>
      <c r="UOF54" s="429"/>
      <c r="UOG54" s="429"/>
      <c r="UOH54" s="429"/>
      <c r="UOI54" s="429"/>
      <c r="UOJ54" s="429"/>
      <c r="UOK54" s="429"/>
      <c r="UOL54" s="429"/>
      <c r="UOM54" s="429"/>
      <c r="UON54" s="429"/>
      <c r="UOO54" s="429"/>
      <c r="UOP54" s="429"/>
      <c r="UOQ54" s="429"/>
      <c r="UOR54" s="429"/>
      <c r="UOS54" s="429"/>
      <c r="UOT54" s="429"/>
      <c r="UOU54" s="429"/>
      <c r="UOV54" s="429"/>
      <c r="UOW54" s="429"/>
      <c r="UOX54" s="429"/>
      <c r="UOY54" s="429"/>
      <c r="UOZ54" s="429"/>
      <c r="UPA54" s="429"/>
      <c r="UPB54" s="429"/>
      <c r="UPC54" s="429"/>
      <c r="UPD54" s="429"/>
      <c r="UPE54" s="429"/>
      <c r="UPF54" s="429"/>
      <c r="UPG54" s="429"/>
      <c r="UPH54" s="429"/>
      <c r="UPI54" s="429"/>
      <c r="UPJ54" s="429"/>
      <c r="UPK54" s="429"/>
      <c r="UPL54" s="429"/>
      <c r="UPM54" s="429"/>
      <c r="UPN54" s="429"/>
      <c r="UPO54" s="429"/>
      <c r="UPP54" s="429"/>
      <c r="UPQ54" s="429"/>
      <c r="UPR54" s="429"/>
      <c r="UPS54" s="429"/>
      <c r="UPT54" s="429"/>
      <c r="UPU54" s="429"/>
      <c r="UPV54" s="429"/>
      <c r="UPW54" s="429"/>
      <c r="UPX54" s="429"/>
      <c r="UPY54" s="429"/>
      <c r="UPZ54" s="429"/>
      <c r="UQA54" s="429"/>
      <c r="UQB54" s="429"/>
      <c r="UQC54" s="429"/>
      <c r="UQD54" s="429"/>
      <c r="UQE54" s="429"/>
      <c r="UQF54" s="429"/>
      <c r="UQG54" s="429"/>
      <c r="UQH54" s="429"/>
      <c r="UQI54" s="429"/>
      <c r="UQJ54" s="429"/>
      <c r="UQK54" s="429"/>
      <c r="UQL54" s="429"/>
      <c r="UQM54" s="429"/>
      <c r="UQN54" s="429"/>
      <c r="UQO54" s="429"/>
      <c r="UQP54" s="429"/>
      <c r="UQQ54" s="429"/>
      <c r="UQR54" s="429"/>
      <c r="UQS54" s="429"/>
      <c r="UQT54" s="429"/>
      <c r="UQU54" s="429"/>
      <c r="UQV54" s="429"/>
      <c r="UQW54" s="429"/>
      <c r="UQX54" s="429"/>
      <c r="UQY54" s="429"/>
      <c r="UQZ54" s="429"/>
      <c r="URA54" s="429"/>
      <c r="URB54" s="429"/>
      <c r="URC54" s="429"/>
      <c r="URD54" s="429"/>
      <c r="URE54" s="429"/>
      <c r="URF54" s="429"/>
      <c r="URG54" s="429"/>
      <c r="URH54" s="429"/>
      <c r="URI54" s="429"/>
      <c r="URJ54" s="429"/>
      <c r="URK54" s="429"/>
      <c r="URL54" s="429"/>
      <c r="URM54" s="429"/>
      <c r="URN54" s="429"/>
      <c r="URO54" s="429"/>
      <c r="URP54" s="429"/>
      <c r="URQ54" s="429"/>
      <c r="URR54" s="429"/>
      <c r="URS54" s="429"/>
      <c r="URT54" s="429"/>
      <c r="URU54" s="429"/>
      <c r="URV54" s="429"/>
      <c r="URW54" s="429"/>
      <c r="URX54" s="429"/>
      <c r="URY54" s="429"/>
      <c r="URZ54" s="429"/>
      <c r="USA54" s="429"/>
      <c r="USB54" s="429"/>
      <c r="USC54" s="429"/>
      <c r="USD54" s="429"/>
      <c r="USE54" s="429"/>
      <c r="USF54" s="429"/>
      <c r="USG54" s="429"/>
      <c r="USH54" s="429"/>
      <c r="USI54" s="429"/>
      <c r="USJ54" s="429"/>
      <c r="USK54" s="429"/>
      <c r="USL54" s="429"/>
      <c r="USM54" s="429"/>
      <c r="USN54" s="429"/>
      <c r="USO54" s="429"/>
      <c r="USP54" s="429"/>
      <c r="USQ54" s="429"/>
      <c r="USR54" s="429"/>
      <c r="USS54" s="429"/>
      <c r="UST54" s="429"/>
      <c r="USU54" s="429"/>
      <c r="USV54" s="429"/>
      <c r="USW54" s="429"/>
      <c r="USX54" s="429"/>
      <c r="USY54" s="429"/>
      <c r="USZ54" s="429"/>
      <c r="UTA54" s="429"/>
      <c r="UTB54" s="429"/>
      <c r="UTC54" s="429"/>
      <c r="UTD54" s="429"/>
      <c r="UTE54" s="429"/>
      <c r="UTF54" s="429"/>
      <c r="UTG54" s="429"/>
      <c r="UTH54" s="429"/>
      <c r="UTI54" s="429"/>
      <c r="UTJ54" s="429"/>
      <c r="UTK54" s="429"/>
      <c r="UTL54" s="429"/>
      <c r="UTM54" s="429"/>
      <c r="UTN54" s="429"/>
      <c r="UTO54" s="429"/>
      <c r="UTP54" s="429"/>
      <c r="UTQ54" s="429"/>
      <c r="UTR54" s="429"/>
      <c r="UTS54" s="429"/>
      <c r="UTT54" s="429"/>
      <c r="UTU54" s="429"/>
      <c r="UTV54" s="429"/>
      <c r="UTW54" s="429"/>
      <c r="UTX54" s="429"/>
      <c r="UTY54" s="429"/>
      <c r="UTZ54" s="429"/>
      <c r="UUA54" s="429"/>
      <c r="UUB54" s="429"/>
      <c r="UUC54" s="429"/>
      <c r="UUD54" s="429"/>
      <c r="UUE54" s="429"/>
      <c r="UUF54" s="429"/>
      <c r="UUG54" s="429"/>
      <c r="UUH54" s="429"/>
      <c r="UUI54" s="429"/>
      <c r="UUJ54" s="429"/>
      <c r="UUK54" s="429"/>
      <c r="UUL54" s="429"/>
      <c r="UUM54" s="429"/>
      <c r="UUN54" s="429"/>
      <c r="UUO54" s="429"/>
      <c r="UUP54" s="429"/>
      <c r="UUQ54" s="429"/>
      <c r="UUR54" s="429"/>
      <c r="UUS54" s="429"/>
      <c r="UUT54" s="429"/>
      <c r="UUU54" s="429"/>
      <c r="UUV54" s="429"/>
      <c r="UUW54" s="429"/>
      <c r="UUX54" s="429"/>
      <c r="UUY54" s="429"/>
      <c r="UUZ54" s="429"/>
      <c r="UVA54" s="429"/>
      <c r="UVB54" s="429"/>
      <c r="UVC54" s="429"/>
      <c r="UVD54" s="429"/>
      <c r="UVE54" s="429"/>
      <c r="UVF54" s="429"/>
      <c r="UVG54" s="429"/>
      <c r="UVH54" s="429"/>
      <c r="UVI54" s="429"/>
      <c r="UVJ54" s="429"/>
      <c r="UVK54" s="429"/>
      <c r="UVL54" s="429"/>
      <c r="UVM54" s="429"/>
      <c r="UVN54" s="429"/>
      <c r="UVO54" s="429"/>
      <c r="UVP54" s="429"/>
      <c r="UVQ54" s="429"/>
      <c r="UVR54" s="429"/>
      <c r="UVS54" s="429"/>
      <c r="UVT54" s="429"/>
      <c r="UVU54" s="429"/>
      <c r="UVV54" s="429"/>
      <c r="UVW54" s="429"/>
      <c r="UVX54" s="429"/>
      <c r="UVY54" s="429"/>
      <c r="UVZ54" s="429"/>
      <c r="UWA54" s="429"/>
      <c r="UWB54" s="429"/>
      <c r="UWC54" s="429"/>
      <c r="UWD54" s="429"/>
      <c r="UWE54" s="429"/>
      <c r="UWF54" s="429"/>
      <c r="UWG54" s="429"/>
      <c r="UWH54" s="429"/>
      <c r="UWI54" s="429"/>
      <c r="UWJ54" s="429"/>
      <c r="UWK54" s="429"/>
      <c r="UWL54" s="429"/>
      <c r="UWM54" s="429"/>
      <c r="UWN54" s="429"/>
      <c r="UWO54" s="429"/>
      <c r="UWP54" s="429"/>
      <c r="UWQ54" s="429"/>
      <c r="UWR54" s="429"/>
      <c r="UWS54" s="429"/>
      <c r="UWT54" s="429"/>
      <c r="UWU54" s="429"/>
      <c r="UWV54" s="429"/>
      <c r="UWW54" s="429"/>
      <c r="UWX54" s="429"/>
      <c r="UWY54" s="429"/>
      <c r="UWZ54" s="429"/>
      <c r="UXA54" s="429"/>
      <c r="UXB54" s="429"/>
      <c r="UXC54" s="429"/>
      <c r="UXD54" s="429"/>
      <c r="UXE54" s="429"/>
      <c r="UXF54" s="429"/>
      <c r="UXG54" s="429"/>
      <c r="UXH54" s="429"/>
      <c r="UXI54" s="429"/>
      <c r="UXJ54" s="429"/>
      <c r="UXK54" s="429"/>
      <c r="UXL54" s="429"/>
      <c r="UXM54" s="429"/>
      <c r="UXN54" s="429"/>
      <c r="UXO54" s="429"/>
      <c r="UXP54" s="429"/>
      <c r="UXQ54" s="429"/>
      <c r="UXR54" s="429"/>
      <c r="UXS54" s="429"/>
      <c r="UXT54" s="429"/>
      <c r="UXU54" s="429"/>
      <c r="UXV54" s="429"/>
      <c r="UXW54" s="429"/>
      <c r="UXX54" s="429"/>
      <c r="UXY54" s="429"/>
      <c r="UXZ54" s="429"/>
      <c r="UYA54" s="429"/>
      <c r="UYB54" s="429"/>
      <c r="UYC54" s="429"/>
      <c r="UYD54" s="429"/>
      <c r="UYE54" s="429"/>
      <c r="UYF54" s="429"/>
      <c r="UYG54" s="429"/>
      <c r="UYH54" s="429"/>
      <c r="UYI54" s="429"/>
      <c r="UYJ54" s="429"/>
      <c r="UYK54" s="429"/>
      <c r="UYL54" s="429"/>
      <c r="UYM54" s="429"/>
      <c r="UYN54" s="429"/>
      <c r="UYO54" s="429"/>
      <c r="UYP54" s="429"/>
      <c r="UYQ54" s="429"/>
      <c r="UYR54" s="429"/>
      <c r="UYS54" s="429"/>
      <c r="UYT54" s="429"/>
      <c r="UYU54" s="429"/>
      <c r="UYV54" s="429"/>
      <c r="UYW54" s="429"/>
      <c r="UYX54" s="429"/>
      <c r="UYY54" s="429"/>
      <c r="UYZ54" s="429"/>
      <c r="UZA54" s="429"/>
      <c r="UZB54" s="429"/>
      <c r="UZC54" s="429"/>
      <c r="UZD54" s="429"/>
      <c r="UZE54" s="429"/>
      <c r="UZF54" s="429"/>
      <c r="UZG54" s="429"/>
      <c r="UZH54" s="429"/>
      <c r="UZI54" s="429"/>
      <c r="UZJ54" s="429"/>
      <c r="UZK54" s="429"/>
      <c r="UZL54" s="429"/>
      <c r="UZM54" s="429"/>
      <c r="UZN54" s="429"/>
      <c r="UZO54" s="429"/>
      <c r="UZP54" s="429"/>
      <c r="UZQ54" s="429"/>
      <c r="UZR54" s="429"/>
      <c r="UZS54" s="429"/>
      <c r="UZT54" s="429"/>
      <c r="UZU54" s="429"/>
      <c r="UZV54" s="429"/>
      <c r="UZW54" s="429"/>
      <c r="UZX54" s="429"/>
      <c r="UZY54" s="429"/>
      <c r="UZZ54" s="429"/>
      <c r="VAA54" s="429"/>
      <c r="VAB54" s="429"/>
      <c r="VAC54" s="429"/>
      <c r="VAD54" s="429"/>
      <c r="VAE54" s="429"/>
      <c r="VAF54" s="429"/>
      <c r="VAG54" s="429"/>
      <c r="VAH54" s="429"/>
      <c r="VAI54" s="429"/>
      <c r="VAJ54" s="429"/>
      <c r="VAK54" s="429"/>
      <c r="VAL54" s="429"/>
      <c r="VAM54" s="429"/>
      <c r="VAN54" s="429"/>
      <c r="VAO54" s="429"/>
      <c r="VAP54" s="429"/>
      <c r="VAQ54" s="429"/>
      <c r="VAR54" s="429"/>
      <c r="VAS54" s="429"/>
      <c r="VAT54" s="429"/>
      <c r="VAU54" s="429"/>
      <c r="VAV54" s="429"/>
      <c r="VAW54" s="429"/>
      <c r="VAX54" s="429"/>
      <c r="VAY54" s="429"/>
      <c r="VAZ54" s="429"/>
      <c r="VBA54" s="429"/>
      <c r="VBB54" s="429"/>
      <c r="VBC54" s="429"/>
      <c r="VBD54" s="429"/>
      <c r="VBE54" s="429"/>
      <c r="VBF54" s="429"/>
      <c r="VBG54" s="429"/>
      <c r="VBH54" s="429"/>
      <c r="VBI54" s="429"/>
      <c r="VBJ54" s="429"/>
      <c r="VBK54" s="429"/>
      <c r="VBL54" s="429"/>
      <c r="VBM54" s="429"/>
      <c r="VBN54" s="429"/>
      <c r="VBO54" s="429"/>
      <c r="VBP54" s="429"/>
      <c r="VBQ54" s="429"/>
      <c r="VBR54" s="429"/>
      <c r="VBS54" s="429"/>
      <c r="VBT54" s="429"/>
      <c r="VBU54" s="429"/>
      <c r="VBV54" s="429"/>
      <c r="VBW54" s="429"/>
      <c r="VBX54" s="429"/>
      <c r="VBY54" s="429"/>
      <c r="VBZ54" s="429"/>
      <c r="VCA54" s="429"/>
      <c r="VCB54" s="429"/>
      <c r="VCC54" s="429"/>
      <c r="VCD54" s="429"/>
      <c r="VCE54" s="429"/>
      <c r="VCF54" s="429"/>
      <c r="VCG54" s="429"/>
      <c r="VCH54" s="429"/>
      <c r="VCI54" s="429"/>
      <c r="VCJ54" s="429"/>
      <c r="VCK54" s="429"/>
      <c r="VCL54" s="429"/>
      <c r="VCM54" s="429"/>
      <c r="VCN54" s="429"/>
      <c r="VCO54" s="429"/>
      <c r="VCP54" s="429"/>
      <c r="VCQ54" s="429"/>
      <c r="VCR54" s="429"/>
      <c r="VCS54" s="429"/>
      <c r="VCT54" s="429"/>
      <c r="VCU54" s="429"/>
      <c r="VCV54" s="429"/>
      <c r="VCW54" s="429"/>
      <c r="VCX54" s="429"/>
      <c r="VCY54" s="429"/>
      <c r="VCZ54" s="429"/>
      <c r="VDA54" s="429"/>
      <c r="VDB54" s="429"/>
      <c r="VDC54" s="429"/>
      <c r="VDD54" s="429"/>
      <c r="VDE54" s="429"/>
      <c r="VDF54" s="429"/>
      <c r="VDG54" s="429"/>
      <c r="VDH54" s="429"/>
      <c r="VDI54" s="429"/>
      <c r="VDJ54" s="429"/>
      <c r="VDK54" s="429"/>
      <c r="VDL54" s="429"/>
      <c r="VDM54" s="429"/>
      <c r="VDN54" s="429"/>
      <c r="VDO54" s="429"/>
      <c r="VDP54" s="429"/>
      <c r="VDQ54" s="429"/>
      <c r="VDR54" s="429"/>
      <c r="VDS54" s="429"/>
      <c r="VDT54" s="429"/>
      <c r="VDU54" s="429"/>
      <c r="VDV54" s="429"/>
      <c r="VDW54" s="429"/>
      <c r="VDX54" s="429"/>
      <c r="VDY54" s="429"/>
      <c r="VDZ54" s="429"/>
      <c r="VEA54" s="429"/>
      <c r="VEB54" s="429"/>
      <c r="VEC54" s="429"/>
      <c r="VED54" s="429"/>
      <c r="VEE54" s="429"/>
      <c r="VEF54" s="429"/>
      <c r="VEG54" s="429"/>
      <c r="VEH54" s="429"/>
      <c r="VEI54" s="429"/>
      <c r="VEJ54" s="429"/>
      <c r="VEK54" s="429"/>
      <c r="VEL54" s="429"/>
      <c r="VEM54" s="429"/>
      <c r="VEN54" s="429"/>
      <c r="VEO54" s="429"/>
      <c r="VEP54" s="429"/>
      <c r="VEQ54" s="429"/>
      <c r="VER54" s="429"/>
      <c r="VES54" s="429"/>
      <c r="VET54" s="429"/>
      <c r="VEU54" s="429"/>
      <c r="VEV54" s="429"/>
      <c r="VEW54" s="429"/>
      <c r="VEX54" s="429"/>
      <c r="VEY54" s="429"/>
      <c r="VEZ54" s="429"/>
      <c r="VFA54" s="429"/>
      <c r="VFB54" s="429"/>
      <c r="VFC54" s="429"/>
      <c r="VFD54" s="429"/>
      <c r="VFE54" s="429"/>
      <c r="VFF54" s="429"/>
      <c r="VFG54" s="429"/>
      <c r="VFH54" s="429"/>
      <c r="VFI54" s="429"/>
      <c r="VFJ54" s="429"/>
      <c r="VFK54" s="429"/>
      <c r="VFL54" s="429"/>
      <c r="VFM54" s="429"/>
      <c r="VFN54" s="429"/>
      <c r="VFO54" s="429"/>
      <c r="VFP54" s="429"/>
      <c r="VFQ54" s="429"/>
      <c r="VFR54" s="429"/>
      <c r="VFS54" s="429"/>
      <c r="VFT54" s="429"/>
      <c r="VFU54" s="429"/>
      <c r="VFV54" s="429"/>
      <c r="VFW54" s="429"/>
      <c r="VFX54" s="429"/>
      <c r="VFY54" s="429"/>
      <c r="VFZ54" s="429"/>
      <c r="VGA54" s="429"/>
      <c r="VGB54" s="429"/>
      <c r="VGC54" s="429"/>
      <c r="VGD54" s="429"/>
      <c r="VGE54" s="429"/>
      <c r="VGF54" s="429"/>
      <c r="VGG54" s="429"/>
      <c r="VGH54" s="429"/>
      <c r="VGI54" s="429"/>
      <c r="VGJ54" s="429"/>
      <c r="VGK54" s="429"/>
      <c r="VGL54" s="429"/>
      <c r="VGM54" s="429"/>
      <c r="VGN54" s="429"/>
      <c r="VGO54" s="429"/>
      <c r="VGP54" s="429"/>
      <c r="VGQ54" s="429"/>
      <c r="VGR54" s="429"/>
      <c r="VGS54" s="429"/>
      <c r="VGT54" s="429"/>
      <c r="VGU54" s="429"/>
      <c r="VGV54" s="429"/>
      <c r="VGW54" s="429"/>
      <c r="VGX54" s="429"/>
      <c r="VGY54" s="429"/>
      <c r="VGZ54" s="429"/>
      <c r="VHA54" s="429"/>
      <c r="VHB54" s="429"/>
      <c r="VHC54" s="429"/>
      <c r="VHD54" s="429"/>
      <c r="VHE54" s="429"/>
      <c r="VHF54" s="429"/>
      <c r="VHG54" s="429"/>
      <c r="VHH54" s="429"/>
      <c r="VHI54" s="429"/>
      <c r="VHJ54" s="429"/>
      <c r="VHK54" s="429"/>
      <c r="VHL54" s="429"/>
      <c r="VHM54" s="429"/>
      <c r="VHN54" s="429"/>
      <c r="VHO54" s="429"/>
      <c r="VHP54" s="429"/>
      <c r="VHQ54" s="429"/>
      <c r="VHR54" s="429"/>
      <c r="VHS54" s="429"/>
      <c r="VHT54" s="429"/>
      <c r="VHU54" s="429"/>
      <c r="VHV54" s="429"/>
      <c r="VHW54" s="429"/>
      <c r="VHX54" s="429"/>
      <c r="VHY54" s="429"/>
      <c r="VHZ54" s="429"/>
      <c r="VIA54" s="429"/>
      <c r="VIB54" s="429"/>
      <c r="VIC54" s="429"/>
      <c r="VID54" s="429"/>
      <c r="VIE54" s="429"/>
      <c r="VIF54" s="429"/>
      <c r="VIG54" s="429"/>
      <c r="VIH54" s="429"/>
      <c r="VII54" s="429"/>
      <c r="VIJ54" s="429"/>
      <c r="VIK54" s="429"/>
      <c r="VIL54" s="429"/>
      <c r="VIM54" s="429"/>
      <c r="VIN54" s="429"/>
      <c r="VIO54" s="429"/>
      <c r="VIP54" s="429"/>
      <c r="VIQ54" s="429"/>
      <c r="VIR54" s="429"/>
      <c r="VIS54" s="429"/>
      <c r="VIT54" s="429"/>
      <c r="VIU54" s="429"/>
      <c r="VIV54" s="429"/>
      <c r="VIW54" s="429"/>
      <c r="VIX54" s="429"/>
      <c r="VIY54" s="429"/>
      <c r="VIZ54" s="429"/>
      <c r="VJA54" s="429"/>
      <c r="VJB54" s="429"/>
      <c r="VJC54" s="429"/>
      <c r="VJD54" s="429"/>
      <c r="VJE54" s="429"/>
      <c r="VJF54" s="429"/>
      <c r="VJG54" s="429"/>
      <c r="VJH54" s="429"/>
      <c r="VJI54" s="429"/>
      <c r="VJJ54" s="429"/>
      <c r="VJK54" s="429"/>
      <c r="VJL54" s="429"/>
      <c r="VJM54" s="429"/>
      <c r="VJN54" s="429"/>
      <c r="VJO54" s="429"/>
      <c r="VJP54" s="429"/>
      <c r="VJQ54" s="429"/>
      <c r="VJR54" s="429"/>
      <c r="VJS54" s="429"/>
      <c r="VJT54" s="429"/>
      <c r="VJU54" s="429"/>
      <c r="VJV54" s="429"/>
      <c r="VJW54" s="429"/>
      <c r="VJX54" s="429"/>
      <c r="VJY54" s="429"/>
      <c r="VJZ54" s="429"/>
      <c r="VKA54" s="429"/>
      <c r="VKB54" s="429"/>
      <c r="VKC54" s="429"/>
      <c r="VKD54" s="429"/>
      <c r="VKE54" s="429"/>
      <c r="VKF54" s="429"/>
      <c r="VKG54" s="429"/>
      <c r="VKH54" s="429"/>
      <c r="VKI54" s="429"/>
      <c r="VKJ54" s="429"/>
      <c r="VKK54" s="429"/>
      <c r="VKL54" s="429"/>
      <c r="VKM54" s="429"/>
      <c r="VKN54" s="429"/>
      <c r="VKO54" s="429"/>
      <c r="VKP54" s="429"/>
      <c r="VKQ54" s="429"/>
      <c r="VKR54" s="429"/>
      <c r="VKS54" s="429"/>
      <c r="VKT54" s="429"/>
      <c r="VKU54" s="429"/>
      <c r="VKV54" s="429"/>
      <c r="VKW54" s="429"/>
      <c r="VKX54" s="429"/>
      <c r="VKY54" s="429"/>
      <c r="VKZ54" s="429"/>
      <c r="VLA54" s="429"/>
      <c r="VLB54" s="429"/>
      <c r="VLC54" s="429"/>
      <c r="VLD54" s="429"/>
      <c r="VLE54" s="429"/>
      <c r="VLF54" s="429"/>
      <c r="VLG54" s="429"/>
      <c r="VLH54" s="429"/>
      <c r="VLI54" s="429"/>
      <c r="VLJ54" s="429"/>
      <c r="VLK54" s="429"/>
      <c r="VLL54" s="429"/>
      <c r="VLM54" s="429"/>
      <c r="VLN54" s="429"/>
      <c r="VLO54" s="429"/>
      <c r="VLP54" s="429"/>
      <c r="VLQ54" s="429"/>
      <c r="VLR54" s="429"/>
      <c r="VLS54" s="429"/>
      <c r="VLT54" s="429"/>
      <c r="VLU54" s="429"/>
      <c r="VLV54" s="429"/>
      <c r="VLW54" s="429"/>
      <c r="VLX54" s="429"/>
      <c r="VLY54" s="429"/>
      <c r="VLZ54" s="429"/>
      <c r="VMA54" s="429"/>
      <c r="VMB54" s="429"/>
      <c r="VMC54" s="429"/>
      <c r="VMD54" s="429"/>
      <c r="VME54" s="429"/>
      <c r="VMF54" s="429"/>
      <c r="VMG54" s="429"/>
      <c r="VMH54" s="429"/>
      <c r="VMI54" s="429"/>
      <c r="VMJ54" s="429"/>
      <c r="VMK54" s="429"/>
      <c r="VML54" s="429"/>
      <c r="VMM54" s="429"/>
      <c r="VMN54" s="429"/>
      <c r="VMO54" s="429"/>
      <c r="VMP54" s="429"/>
      <c r="VMQ54" s="429"/>
      <c r="VMR54" s="429"/>
      <c r="VMS54" s="429"/>
      <c r="VMT54" s="429"/>
      <c r="VMU54" s="429"/>
      <c r="VMV54" s="429"/>
      <c r="VMW54" s="429"/>
      <c r="VMX54" s="429"/>
      <c r="VMY54" s="429"/>
      <c r="VMZ54" s="429"/>
      <c r="VNA54" s="429"/>
      <c r="VNB54" s="429"/>
      <c r="VNC54" s="429"/>
      <c r="VND54" s="429"/>
      <c r="VNE54" s="429"/>
      <c r="VNF54" s="429"/>
      <c r="VNG54" s="429"/>
      <c r="VNH54" s="429"/>
      <c r="VNI54" s="429"/>
      <c r="VNJ54" s="429"/>
      <c r="VNK54" s="429"/>
      <c r="VNL54" s="429"/>
      <c r="VNM54" s="429"/>
      <c r="VNN54" s="429"/>
      <c r="VNO54" s="429"/>
      <c r="VNP54" s="429"/>
      <c r="VNQ54" s="429"/>
      <c r="VNR54" s="429"/>
      <c r="VNS54" s="429"/>
      <c r="VNT54" s="429"/>
      <c r="VNU54" s="429"/>
      <c r="VNV54" s="429"/>
      <c r="VNW54" s="429"/>
      <c r="VNX54" s="429"/>
      <c r="VNY54" s="429"/>
      <c r="VNZ54" s="429"/>
      <c r="VOA54" s="429"/>
      <c r="VOB54" s="429"/>
      <c r="VOC54" s="429"/>
      <c r="VOD54" s="429"/>
      <c r="VOE54" s="429"/>
      <c r="VOF54" s="429"/>
      <c r="VOG54" s="429"/>
      <c r="VOH54" s="429"/>
      <c r="VOI54" s="429"/>
      <c r="VOJ54" s="429"/>
      <c r="VOK54" s="429"/>
      <c r="VOL54" s="429"/>
      <c r="VOM54" s="429"/>
      <c r="VON54" s="429"/>
      <c r="VOO54" s="429"/>
      <c r="VOP54" s="429"/>
      <c r="VOQ54" s="429"/>
      <c r="VOR54" s="429"/>
      <c r="VOS54" s="429"/>
      <c r="VOT54" s="429"/>
      <c r="VOU54" s="429"/>
      <c r="VOV54" s="429"/>
      <c r="VOW54" s="429"/>
      <c r="VOX54" s="429"/>
      <c r="VOY54" s="429"/>
      <c r="VOZ54" s="429"/>
      <c r="VPA54" s="429"/>
      <c r="VPB54" s="429"/>
      <c r="VPC54" s="429"/>
      <c r="VPD54" s="429"/>
      <c r="VPE54" s="429"/>
      <c r="VPF54" s="429"/>
      <c r="VPG54" s="429"/>
      <c r="VPH54" s="429"/>
      <c r="VPI54" s="429"/>
      <c r="VPJ54" s="429"/>
      <c r="VPK54" s="429"/>
      <c r="VPL54" s="429"/>
      <c r="VPM54" s="429"/>
      <c r="VPN54" s="429"/>
      <c r="VPO54" s="429"/>
      <c r="VPP54" s="429"/>
      <c r="VPQ54" s="429"/>
      <c r="VPR54" s="429"/>
      <c r="VPS54" s="429"/>
      <c r="VPT54" s="429"/>
      <c r="VPU54" s="429"/>
      <c r="VPV54" s="429"/>
      <c r="VPW54" s="429"/>
      <c r="VPX54" s="429"/>
      <c r="VPY54" s="429"/>
      <c r="VPZ54" s="429"/>
      <c r="VQA54" s="429"/>
      <c r="VQB54" s="429"/>
      <c r="VQC54" s="429"/>
      <c r="VQD54" s="429"/>
      <c r="VQE54" s="429"/>
      <c r="VQF54" s="429"/>
      <c r="VQG54" s="429"/>
      <c r="VQH54" s="429"/>
      <c r="VQI54" s="429"/>
      <c r="VQJ54" s="429"/>
      <c r="VQK54" s="429"/>
      <c r="VQL54" s="429"/>
      <c r="VQM54" s="429"/>
      <c r="VQN54" s="429"/>
      <c r="VQO54" s="429"/>
      <c r="VQP54" s="429"/>
      <c r="VQQ54" s="429"/>
      <c r="VQR54" s="429"/>
      <c r="VQS54" s="429"/>
      <c r="VQT54" s="429"/>
      <c r="VQU54" s="429"/>
      <c r="VQV54" s="429"/>
      <c r="VQW54" s="429"/>
      <c r="VQX54" s="429"/>
      <c r="VQY54" s="429"/>
      <c r="VQZ54" s="429"/>
      <c r="VRA54" s="429"/>
      <c r="VRB54" s="429"/>
      <c r="VRC54" s="429"/>
      <c r="VRD54" s="429"/>
      <c r="VRE54" s="429"/>
      <c r="VRF54" s="429"/>
      <c r="VRG54" s="429"/>
      <c r="VRH54" s="429"/>
      <c r="VRI54" s="429"/>
      <c r="VRJ54" s="429"/>
      <c r="VRK54" s="429"/>
      <c r="VRL54" s="429"/>
      <c r="VRM54" s="429"/>
      <c r="VRN54" s="429"/>
      <c r="VRO54" s="429"/>
      <c r="VRP54" s="429"/>
      <c r="VRQ54" s="429"/>
      <c r="VRR54" s="429"/>
      <c r="VRS54" s="429"/>
      <c r="VRT54" s="429"/>
      <c r="VRU54" s="429"/>
      <c r="VRV54" s="429"/>
      <c r="VRW54" s="429"/>
      <c r="VRX54" s="429"/>
      <c r="VRY54" s="429"/>
      <c r="VRZ54" s="429"/>
      <c r="VSA54" s="429"/>
      <c r="VSB54" s="429"/>
      <c r="VSC54" s="429"/>
      <c r="VSD54" s="429"/>
      <c r="VSE54" s="429"/>
      <c r="VSF54" s="429"/>
      <c r="VSG54" s="429"/>
      <c r="VSH54" s="429"/>
      <c r="VSI54" s="429"/>
      <c r="VSJ54" s="429"/>
      <c r="VSK54" s="429"/>
      <c r="VSL54" s="429"/>
      <c r="VSM54" s="429"/>
      <c r="VSN54" s="429"/>
      <c r="VSO54" s="429"/>
      <c r="VSP54" s="429"/>
      <c r="VSQ54" s="429"/>
      <c r="VSR54" s="429"/>
      <c r="VSS54" s="429"/>
      <c r="VST54" s="429"/>
      <c r="VSU54" s="429"/>
      <c r="VSV54" s="429"/>
      <c r="VSW54" s="429"/>
      <c r="VSX54" s="429"/>
      <c r="VSY54" s="429"/>
      <c r="VSZ54" s="429"/>
      <c r="VTA54" s="429"/>
      <c r="VTB54" s="429"/>
      <c r="VTC54" s="429"/>
      <c r="VTD54" s="429"/>
      <c r="VTE54" s="429"/>
      <c r="VTF54" s="429"/>
      <c r="VTG54" s="429"/>
      <c r="VTH54" s="429"/>
      <c r="VTI54" s="429"/>
      <c r="VTJ54" s="429"/>
      <c r="VTK54" s="429"/>
      <c r="VTL54" s="429"/>
      <c r="VTM54" s="429"/>
      <c r="VTN54" s="429"/>
      <c r="VTO54" s="429"/>
      <c r="VTP54" s="429"/>
      <c r="VTQ54" s="429"/>
      <c r="VTR54" s="429"/>
      <c r="VTS54" s="429"/>
      <c r="VTT54" s="429"/>
      <c r="VTU54" s="429"/>
      <c r="VTV54" s="429"/>
      <c r="VTW54" s="429"/>
      <c r="VTX54" s="429"/>
      <c r="VTY54" s="429"/>
      <c r="VTZ54" s="429"/>
      <c r="VUA54" s="429"/>
      <c r="VUB54" s="429"/>
      <c r="VUC54" s="429"/>
      <c r="VUD54" s="429"/>
      <c r="VUE54" s="429"/>
      <c r="VUF54" s="429"/>
      <c r="VUG54" s="429"/>
      <c r="VUH54" s="429"/>
      <c r="VUI54" s="429"/>
      <c r="VUJ54" s="429"/>
      <c r="VUK54" s="429"/>
      <c r="VUL54" s="429"/>
      <c r="VUM54" s="429"/>
      <c r="VUN54" s="429"/>
      <c r="VUO54" s="429"/>
      <c r="VUP54" s="429"/>
      <c r="VUQ54" s="429"/>
      <c r="VUR54" s="429"/>
      <c r="VUS54" s="429"/>
      <c r="VUT54" s="429"/>
      <c r="VUU54" s="429"/>
      <c r="VUV54" s="429"/>
      <c r="VUW54" s="429"/>
      <c r="VUX54" s="429"/>
      <c r="VUY54" s="429"/>
      <c r="VUZ54" s="429"/>
      <c r="VVA54" s="429"/>
      <c r="VVB54" s="429"/>
      <c r="VVC54" s="429"/>
      <c r="VVD54" s="429"/>
      <c r="VVE54" s="429"/>
      <c r="VVF54" s="429"/>
      <c r="VVG54" s="429"/>
      <c r="VVH54" s="429"/>
      <c r="VVI54" s="429"/>
      <c r="VVJ54" s="429"/>
      <c r="VVK54" s="429"/>
      <c r="VVL54" s="429"/>
      <c r="VVM54" s="429"/>
      <c r="VVN54" s="429"/>
      <c r="VVO54" s="429"/>
      <c r="VVP54" s="429"/>
      <c r="VVQ54" s="429"/>
      <c r="VVR54" s="429"/>
      <c r="VVS54" s="429"/>
      <c r="VVT54" s="429"/>
      <c r="VVU54" s="429"/>
      <c r="VVV54" s="429"/>
      <c r="VVW54" s="429"/>
      <c r="VVX54" s="429"/>
      <c r="VVY54" s="429"/>
      <c r="VVZ54" s="429"/>
      <c r="VWA54" s="429"/>
      <c r="VWB54" s="429"/>
      <c r="VWC54" s="429"/>
      <c r="VWD54" s="429"/>
      <c r="VWE54" s="429"/>
      <c r="VWF54" s="429"/>
      <c r="VWG54" s="429"/>
      <c r="VWH54" s="429"/>
      <c r="VWI54" s="429"/>
      <c r="VWJ54" s="429"/>
      <c r="VWK54" s="429"/>
      <c r="VWL54" s="429"/>
      <c r="VWM54" s="429"/>
      <c r="VWN54" s="429"/>
      <c r="VWO54" s="429"/>
      <c r="VWP54" s="429"/>
      <c r="VWQ54" s="429"/>
      <c r="VWR54" s="429"/>
      <c r="VWS54" s="429"/>
      <c r="VWT54" s="429"/>
      <c r="VWU54" s="429"/>
      <c r="VWV54" s="429"/>
      <c r="VWW54" s="429"/>
      <c r="VWX54" s="429"/>
      <c r="VWY54" s="429"/>
      <c r="VWZ54" s="429"/>
      <c r="VXA54" s="429"/>
      <c r="VXB54" s="429"/>
      <c r="VXC54" s="429"/>
      <c r="VXD54" s="429"/>
      <c r="VXE54" s="429"/>
      <c r="VXF54" s="429"/>
      <c r="VXG54" s="429"/>
      <c r="VXH54" s="429"/>
      <c r="VXI54" s="429"/>
      <c r="VXJ54" s="429"/>
      <c r="VXK54" s="429"/>
      <c r="VXL54" s="429"/>
      <c r="VXM54" s="429"/>
      <c r="VXN54" s="429"/>
      <c r="VXO54" s="429"/>
      <c r="VXP54" s="429"/>
      <c r="VXQ54" s="429"/>
      <c r="VXR54" s="429"/>
      <c r="VXS54" s="429"/>
      <c r="VXT54" s="429"/>
      <c r="VXU54" s="429"/>
      <c r="VXV54" s="429"/>
      <c r="VXW54" s="429"/>
      <c r="VXX54" s="429"/>
      <c r="VXY54" s="429"/>
      <c r="VXZ54" s="429"/>
      <c r="VYA54" s="429"/>
      <c r="VYB54" s="429"/>
      <c r="VYC54" s="429"/>
      <c r="VYD54" s="429"/>
      <c r="VYE54" s="429"/>
      <c r="VYF54" s="429"/>
      <c r="VYG54" s="429"/>
      <c r="VYH54" s="429"/>
      <c r="VYI54" s="429"/>
      <c r="VYJ54" s="429"/>
      <c r="VYK54" s="429"/>
      <c r="VYL54" s="429"/>
      <c r="VYM54" s="429"/>
      <c r="VYN54" s="429"/>
      <c r="VYO54" s="429"/>
      <c r="VYP54" s="429"/>
      <c r="VYQ54" s="429"/>
      <c r="VYR54" s="429"/>
      <c r="VYS54" s="429"/>
      <c r="VYT54" s="429"/>
      <c r="VYU54" s="429"/>
      <c r="VYV54" s="429"/>
      <c r="VYW54" s="429"/>
      <c r="VYX54" s="429"/>
      <c r="VYY54" s="429"/>
      <c r="VYZ54" s="429"/>
      <c r="VZA54" s="429"/>
      <c r="VZB54" s="429"/>
      <c r="VZC54" s="429"/>
      <c r="VZD54" s="429"/>
      <c r="VZE54" s="429"/>
      <c r="VZF54" s="429"/>
      <c r="VZG54" s="429"/>
      <c r="VZH54" s="429"/>
      <c r="VZI54" s="429"/>
      <c r="VZJ54" s="429"/>
      <c r="VZK54" s="429"/>
      <c r="VZL54" s="429"/>
      <c r="VZM54" s="429"/>
      <c r="VZN54" s="429"/>
      <c r="VZO54" s="429"/>
      <c r="VZP54" s="429"/>
      <c r="VZQ54" s="429"/>
      <c r="VZR54" s="429"/>
      <c r="VZS54" s="429"/>
      <c r="VZT54" s="429"/>
      <c r="VZU54" s="429"/>
      <c r="VZV54" s="429"/>
      <c r="VZW54" s="429"/>
      <c r="VZX54" s="429"/>
      <c r="VZY54" s="429"/>
      <c r="VZZ54" s="429"/>
      <c r="WAA54" s="429"/>
      <c r="WAB54" s="429"/>
      <c r="WAC54" s="429"/>
      <c r="WAD54" s="429"/>
      <c r="WAE54" s="429"/>
      <c r="WAF54" s="429"/>
      <c r="WAG54" s="429"/>
      <c r="WAH54" s="429"/>
      <c r="WAI54" s="429"/>
      <c r="WAJ54" s="429"/>
      <c r="WAK54" s="429"/>
      <c r="WAL54" s="429"/>
      <c r="WAM54" s="429"/>
      <c r="WAN54" s="429"/>
      <c r="WAO54" s="429"/>
      <c r="WAP54" s="429"/>
      <c r="WAQ54" s="429"/>
      <c r="WAR54" s="429"/>
      <c r="WAS54" s="429"/>
      <c r="WAT54" s="429"/>
      <c r="WAU54" s="429"/>
      <c r="WAV54" s="429"/>
      <c r="WAW54" s="429"/>
      <c r="WAX54" s="429"/>
      <c r="WAY54" s="429"/>
      <c r="WAZ54" s="429"/>
      <c r="WBA54" s="429"/>
      <c r="WBB54" s="429"/>
      <c r="WBC54" s="429"/>
      <c r="WBD54" s="429"/>
      <c r="WBE54" s="429"/>
      <c r="WBF54" s="429"/>
      <c r="WBG54" s="429"/>
      <c r="WBH54" s="429"/>
      <c r="WBI54" s="429"/>
      <c r="WBJ54" s="429"/>
      <c r="WBK54" s="429"/>
      <c r="WBL54" s="429"/>
      <c r="WBM54" s="429"/>
      <c r="WBN54" s="429"/>
      <c r="WBO54" s="429"/>
      <c r="WBP54" s="429"/>
      <c r="WBQ54" s="429"/>
      <c r="WBR54" s="429"/>
      <c r="WBS54" s="429"/>
      <c r="WBT54" s="429"/>
      <c r="WBU54" s="429"/>
      <c r="WBV54" s="429"/>
      <c r="WBW54" s="429"/>
      <c r="WBX54" s="429"/>
      <c r="WBY54" s="429"/>
      <c r="WBZ54" s="429"/>
      <c r="WCA54" s="429"/>
      <c r="WCB54" s="429"/>
      <c r="WCC54" s="429"/>
      <c r="WCD54" s="429"/>
      <c r="WCE54" s="429"/>
      <c r="WCF54" s="429"/>
      <c r="WCG54" s="429"/>
      <c r="WCH54" s="429"/>
      <c r="WCI54" s="429"/>
      <c r="WCJ54" s="429"/>
      <c r="WCK54" s="429"/>
      <c r="WCL54" s="429"/>
      <c r="WCM54" s="429"/>
      <c r="WCN54" s="429"/>
      <c r="WCO54" s="429"/>
      <c r="WCP54" s="429"/>
      <c r="WCQ54" s="429"/>
      <c r="WCR54" s="429"/>
      <c r="WCS54" s="429"/>
      <c r="WCT54" s="429"/>
      <c r="WCU54" s="429"/>
      <c r="WCV54" s="429"/>
      <c r="WCW54" s="429"/>
      <c r="WCX54" s="429"/>
      <c r="WCY54" s="429"/>
      <c r="WCZ54" s="429"/>
      <c r="WDA54" s="429"/>
      <c r="WDB54" s="429"/>
      <c r="WDC54" s="429"/>
      <c r="WDD54" s="429"/>
      <c r="WDE54" s="429"/>
      <c r="WDF54" s="429"/>
      <c r="WDG54" s="429"/>
      <c r="WDH54" s="429"/>
      <c r="WDI54" s="429"/>
      <c r="WDJ54" s="429"/>
      <c r="WDK54" s="429"/>
      <c r="WDL54" s="429"/>
      <c r="WDM54" s="429"/>
      <c r="WDN54" s="429"/>
      <c r="WDO54" s="429"/>
      <c r="WDP54" s="429"/>
      <c r="WDQ54" s="429"/>
      <c r="WDR54" s="429"/>
      <c r="WDS54" s="429"/>
      <c r="WDT54" s="429"/>
      <c r="WDU54" s="429"/>
      <c r="WDV54" s="429"/>
      <c r="WDW54" s="429"/>
      <c r="WDX54" s="429"/>
      <c r="WDY54" s="429"/>
      <c r="WDZ54" s="429"/>
      <c r="WEA54" s="429"/>
      <c r="WEB54" s="429"/>
      <c r="WEC54" s="429"/>
      <c r="WED54" s="429"/>
      <c r="WEE54" s="429"/>
      <c r="WEF54" s="429"/>
      <c r="WEG54" s="429"/>
      <c r="WEH54" s="429"/>
      <c r="WEI54" s="429"/>
      <c r="WEJ54" s="429"/>
      <c r="WEK54" s="429"/>
      <c r="WEL54" s="429"/>
      <c r="WEM54" s="429"/>
      <c r="WEN54" s="429"/>
      <c r="WEO54" s="429"/>
      <c r="WEP54" s="429"/>
      <c r="WEQ54" s="429"/>
      <c r="WER54" s="429"/>
      <c r="WES54" s="429"/>
      <c r="WET54" s="429"/>
      <c r="WEU54" s="429"/>
      <c r="WEV54" s="429"/>
      <c r="WEW54" s="429"/>
      <c r="WEX54" s="429"/>
      <c r="WEY54" s="429"/>
      <c r="WEZ54" s="429"/>
      <c r="WFA54" s="429"/>
      <c r="WFB54" s="429"/>
      <c r="WFC54" s="429"/>
      <c r="WFD54" s="429"/>
      <c r="WFE54" s="429"/>
      <c r="WFF54" s="429"/>
      <c r="WFG54" s="429"/>
      <c r="WFH54" s="429"/>
      <c r="WFI54" s="429"/>
      <c r="WFJ54" s="429"/>
      <c r="WFK54" s="429"/>
      <c r="WFL54" s="429"/>
      <c r="WFM54" s="429"/>
      <c r="WFN54" s="429"/>
      <c r="WFO54" s="429"/>
      <c r="WFP54" s="429"/>
      <c r="WFQ54" s="429"/>
      <c r="WFR54" s="429"/>
      <c r="WFS54" s="429"/>
      <c r="WFT54" s="429"/>
      <c r="WFU54" s="429"/>
      <c r="WFV54" s="429"/>
      <c r="WFW54" s="429"/>
      <c r="WFX54" s="429"/>
      <c r="WFY54" s="429"/>
      <c r="WFZ54" s="429"/>
      <c r="WGA54" s="429"/>
      <c r="WGB54" s="429"/>
      <c r="WGC54" s="429"/>
      <c r="WGD54" s="429"/>
      <c r="WGE54" s="429"/>
      <c r="WGF54" s="429"/>
      <c r="WGG54" s="429"/>
      <c r="WGH54" s="429"/>
      <c r="WGI54" s="429"/>
      <c r="WGJ54" s="429"/>
      <c r="WGK54" s="429"/>
      <c r="WGL54" s="429"/>
      <c r="WGM54" s="429"/>
      <c r="WGN54" s="429"/>
      <c r="WGO54" s="429"/>
      <c r="WGP54" s="429"/>
      <c r="WGQ54" s="429"/>
      <c r="WGR54" s="429"/>
      <c r="WGS54" s="429"/>
      <c r="WGT54" s="429"/>
      <c r="WGU54" s="429"/>
      <c r="WGV54" s="429"/>
      <c r="WGW54" s="429"/>
      <c r="WGX54" s="429"/>
      <c r="WGY54" s="429"/>
      <c r="WGZ54" s="429"/>
      <c r="WHA54" s="429"/>
      <c r="WHB54" s="429"/>
      <c r="WHC54" s="429"/>
      <c r="WHD54" s="429"/>
      <c r="WHE54" s="429"/>
      <c r="WHF54" s="429"/>
      <c r="WHG54" s="429"/>
      <c r="WHH54" s="429"/>
      <c r="WHI54" s="429"/>
      <c r="WHJ54" s="429"/>
      <c r="WHK54" s="429"/>
      <c r="WHL54" s="429"/>
      <c r="WHM54" s="429"/>
      <c r="WHN54" s="429"/>
      <c r="WHO54" s="429"/>
      <c r="WHP54" s="429"/>
      <c r="WHQ54" s="429"/>
      <c r="WHR54" s="429"/>
      <c r="WHS54" s="429"/>
      <c r="WHT54" s="429"/>
      <c r="WHU54" s="429"/>
      <c r="WHV54" s="429"/>
      <c r="WHW54" s="429"/>
      <c r="WHX54" s="429"/>
      <c r="WHY54" s="429"/>
      <c r="WHZ54" s="429"/>
      <c r="WIA54" s="429"/>
      <c r="WIB54" s="429"/>
      <c r="WIC54" s="429"/>
      <c r="WID54" s="429"/>
      <c r="WIE54" s="429"/>
      <c r="WIF54" s="429"/>
      <c r="WIG54" s="429"/>
      <c r="WIH54" s="429"/>
      <c r="WII54" s="429"/>
      <c r="WIJ54" s="429"/>
      <c r="WIK54" s="429"/>
      <c r="WIL54" s="429"/>
      <c r="WIM54" s="429"/>
      <c r="WIN54" s="429"/>
      <c r="WIO54" s="429"/>
      <c r="WIP54" s="429"/>
      <c r="WIQ54" s="429"/>
      <c r="WIR54" s="429"/>
      <c r="WIS54" s="429"/>
      <c r="WIT54" s="429"/>
      <c r="WIU54" s="429"/>
      <c r="WIV54" s="429"/>
      <c r="WIW54" s="429"/>
      <c r="WIX54" s="429"/>
      <c r="WIY54" s="429"/>
      <c r="WIZ54" s="429"/>
      <c r="WJA54" s="429"/>
      <c r="WJB54" s="429"/>
      <c r="WJC54" s="429"/>
      <c r="WJD54" s="429"/>
      <c r="WJE54" s="429"/>
      <c r="WJF54" s="429"/>
      <c r="WJG54" s="429"/>
      <c r="WJH54" s="429"/>
      <c r="WJI54" s="429"/>
      <c r="WJJ54" s="429"/>
      <c r="WJK54" s="429"/>
      <c r="WJL54" s="429"/>
      <c r="WJM54" s="429"/>
      <c r="WJN54" s="429"/>
      <c r="WJO54" s="429"/>
      <c r="WJP54" s="429"/>
      <c r="WJQ54" s="429"/>
      <c r="WJR54" s="429"/>
      <c r="WJS54" s="429"/>
      <c r="WJT54" s="429"/>
      <c r="WJU54" s="429"/>
      <c r="WJV54" s="429"/>
      <c r="WJW54" s="429"/>
      <c r="WJX54" s="429"/>
      <c r="WJY54" s="429"/>
      <c r="WJZ54" s="429"/>
      <c r="WKA54" s="429"/>
      <c r="WKB54" s="429"/>
      <c r="WKC54" s="429"/>
      <c r="WKD54" s="429"/>
      <c r="WKE54" s="429"/>
      <c r="WKF54" s="429"/>
      <c r="WKG54" s="429"/>
      <c r="WKH54" s="429"/>
      <c r="WKI54" s="429"/>
      <c r="WKJ54" s="429"/>
      <c r="WKK54" s="429"/>
      <c r="WKL54" s="429"/>
      <c r="WKM54" s="429"/>
      <c r="WKN54" s="429"/>
      <c r="WKO54" s="429"/>
      <c r="WKP54" s="429"/>
      <c r="WKQ54" s="429"/>
      <c r="WKR54" s="429"/>
      <c r="WKS54" s="429"/>
      <c r="WKT54" s="429"/>
      <c r="WKU54" s="429"/>
      <c r="WKV54" s="429"/>
      <c r="WKW54" s="429"/>
      <c r="WKX54" s="429"/>
      <c r="WKY54" s="429"/>
      <c r="WKZ54" s="429"/>
      <c r="WLA54" s="429"/>
      <c r="WLB54" s="429"/>
      <c r="WLC54" s="429"/>
      <c r="WLD54" s="429"/>
      <c r="WLE54" s="429"/>
      <c r="WLF54" s="429"/>
      <c r="WLG54" s="429"/>
      <c r="WLH54" s="429"/>
      <c r="WLI54" s="429"/>
      <c r="WLJ54" s="429"/>
      <c r="WLK54" s="429"/>
      <c r="WLL54" s="429"/>
      <c r="WLM54" s="429"/>
      <c r="WLN54" s="429"/>
      <c r="WLO54" s="429"/>
      <c r="WLP54" s="429"/>
      <c r="WLQ54" s="429"/>
      <c r="WLR54" s="429"/>
      <c r="WLS54" s="429"/>
      <c r="WLT54" s="429"/>
      <c r="WLU54" s="429"/>
      <c r="WLV54" s="429"/>
      <c r="WLW54" s="429"/>
      <c r="WLX54" s="429"/>
      <c r="WLY54" s="429"/>
      <c r="WLZ54" s="429"/>
      <c r="WMA54" s="429"/>
      <c r="WMB54" s="429"/>
      <c r="WMC54" s="429"/>
      <c r="WMD54" s="429"/>
      <c r="WME54" s="429"/>
      <c r="WMF54" s="429"/>
      <c r="WMG54" s="429"/>
      <c r="WMH54" s="429"/>
      <c r="WMI54" s="429"/>
      <c r="WMJ54" s="429"/>
      <c r="WMK54" s="429"/>
      <c r="WML54" s="429"/>
      <c r="WMM54" s="429"/>
      <c r="WMN54" s="429"/>
      <c r="WMO54" s="429"/>
      <c r="WMP54" s="429"/>
      <c r="WMQ54" s="429"/>
      <c r="WMR54" s="429"/>
      <c r="WMS54" s="429"/>
      <c r="WMT54" s="429"/>
      <c r="WMU54" s="429"/>
      <c r="WMV54" s="429"/>
      <c r="WMW54" s="429"/>
      <c r="WMX54" s="429"/>
      <c r="WMY54" s="429"/>
      <c r="WMZ54" s="429"/>
      <c r="WNA54" s="429"/>
      <c r="WNB54" s="429"/>
      <c r="WNC54" s="429"/>
      <c r="WND54" s="429"/>
      <c r="WNE54" s="429"/>
      <c r="WNF54" s="429"/>
      <c r="WNG54" s="429"/>
      <c r="WNH54" s="429"/>
      <c r="WNI54" s="429"/>
      <c r="WNJ54" s="429"/>
      <c r="WNK54" s="429"/>
      <c r="WNL54" s="429"/>
      <c r="WNM54" s="429"/>
      <c r="WNN54" s="429"/>
      <c r="WNO54" s="429"/>
      <c r="WNP54" s="429"/>
      <c r="WNQ54" s="429"/>
      <c r="WNR54" s="429"/>
      <c r="WNS54" s="429"/>
      <c r="WNT54" s="429"/>
      <c r="WNU54" s="429"/>
      <c r="WNV54" s="429"/>
      <c r="WNW54" s="429"/>
      <c r="WNX54" s="429"/>
      <c r="WNY54" s="429"/>
      <c r="WNZ54" s="429"/>
      <c r="WOA54" s="429"/>
      <c r="WOB54" s="429"/>
      <c r="WOC54" s="429"/>
      <c r="WOD54" s="429"/>
      <c r="WOE54" s="429"/>
      <c r="WOF54" s="429"/>
      <c r="WOG54" s="429"/>
      <c r="WOH54" s="429"/>
      <c r="WOI54" s="429"/>
      <c r="WOJ54" s="429"/>
      <c r="WOK54" s="429"/>
      <c r="WOL54" s="429"/>
      <c r="WOM54" s="429"/>
      <c r="WON54" s="429"/>
      <c r="WOO54" s="429"/>
      <c r="WOP54" s="429"/>
      <c r="WOQ54" s="429"/>
      <c r="WOR54" s="429"/>
      <c r="WOS54" s="429"/>
      <c r="WOT54" s="429"/>
      <c r="WOU54" s="429"/>
      <c r="WOV54" s="429"/>
      <c r="WOW54" s="429"/>
      <c r="WOX54" s="429"/>
      <c r="WOY54" s="429"/>
      <c r="WOZ54" s="429"/>
      <c r="WPA54" s="429"/>
      <c r="WPB54" s="429"/>
      <c r="WPC54" s="429"/>
      <c r="WPD54" s="429"/>
      <c r="WPE54" s="429"/>
      <c r="WPF54" s="429"/>
      <c r="WPG54" s="429"/>
      <c r="WPH54" s="429"/>
      <c r="WPI54" s="429"/>
      <c r="WPJ54" s="429"/>
      <c r="WPK54" s="429"/>
      <c r="WPL54" s="429"/>
      <c r="WPM54" s="429"/>
      <c r="WPN54" s="429"/>
      <c r="WPO54" s="429"/>
      <c r="WPP54" s="429"/>
      <c r="WPQ54" s="429"/>
      <c r="WPR54" s="429"/>
      <c r="WPS54" s="429"/>
      <c r="WPT54" s="429"/>
      <c r="WPU54" s="429"/>
      <c r="WPV54" s="429"/>
      <c r="WPW54" s="429"/>
      <c r="WPX54" s="429"/>
      <c r="WPY54" s="429"/>
      <c r="WPZ54" s="429"/>
      <c r="WQA54" s="429"/>
      <c r="WQB54" s="429"/>
      <c r="WQC54" s="429"/>
      <c r="WQD54" s="429"/>
      <c r="WQE54" s="429"/>
      <c r="WQF54" s="429"/>
      <c r="WQG54" s="429"/>
      <c r="WQH54" s="429"/>
      <c r="WQI54" s="429"/>
      <c r="WQJ54" s="429"/>
      <c r="WQK54" s="429"/>
      <c r="WQL54" s="429"/>
      <c r="WQM54" s="429"/>
      <c r="WQN54" s="429"/>
      <c r="WQO54" s="429"/>
      <c r="WQP54" s="429"/>
      <c r="WQQ54" s="429"/>
      <c r="WQR54" s="429"/>
      <c r="WQS54" s="429"/>
      <c r="WQT54" s="429"/>
      <c r="WQU54" s="429"/>
      <c r="WQV54" s="429"/>
      <c r="WQW54" s="429"/>
      <c r="WQX54" s="429"/>
      <c r="WQY54" s="429"/>
      <c r="WQZ54" s="429"/>
      <c r="WRA54" s="429"/>
      <c r="WRB54" s="429"/>
      <c r="WRC54" s="429"/>
      <c r="WRD54" s="429"/>
      <c r="WRE54" s="429"/>
      <c r="WRF54" s="429"/>
      <c r="WRG54" s="429"/>
      <c r="WRH54" s="429"/>
      <c r="WRI54" s="429"/>
      <c r="WRJ54" s="429"/>
      <c r="WRK54" s="429"/>
      <c r="WRL54" s="429"/>
      <c r="WRM54" s="429"/>
      <c r="WRN54" s="429"/>
      <c r="WRO54" s="429"/>
      <c r="WRP54" s="429"/>
      <c r="WRQ54" s="429"/>
      <c r="WRR54" s="429"/>
      <c r="WRS54" s="429"/>
      <c r="WRT54" s="429"/>
      <c r="WRU54" s="429"/>
      <c r="WRV54" s="429"/>
      <c r="WRW54" s="429"/>
      <c r="WRX54" s="429"/>
      <c r="WRY54" s="429"/>
      <c r="WRZ54" s="429"/>
      <c r="WSA54" s="429"/>
      <c r="WSB54" s="429"/>
      <c r="WSC54" s="429"/>
      <c r="WSD54" s="429"/>
      <c r="WSE54" s="429"/>
      <c r="WSF54" s="429"/>
      <c r="WSG54" s="429"/>
      <c r="WSH54" s="429"/>
      <c r="WSI54" s="429"/>
      <c r="WSJ54" s="429"/>
      <c r="WSK54" s="429"/>
      <c r="WSL54" s="429"/>
      <c r="WSM54" s="429"/>
      <c r="WSN54" s="429"/>
      <c r="WSO54" s="429"/>
      <c r="WSP54" s="429"/>
      <c r="WSQ54" s="429"/>
      <c r="WSR54" s="429"/>
      <c r="WSS54" s="429"/>
      <c r="WST54" s="429"/>
      <c r="WSU54" s="429"/>
      <c r="WSV54" s="429"/>
      <c r="WSW54" s="429"/>
      <c r="WSX54" s="429"/>
      <c r="WSY54" s="429"/>
      <c r="WSZ54" s="429"/>
      <c r="WTA54" s="429"/>
      <c r="WTB54" s="429"/>
      <c r="WTC54" s="429"/>
      <c r="WTD54" s="429"/>
      <c r="WTE54" s="429"/>
      <c r="WTF54" s="429"/>
      <c r="WTG54" s="429"/>
      <c r="WTH54" s="429"/>
      <c r="WTI54" s="429"/>
      <c r="WTJ54" s="429"/>
      <c r="WTK54" s="429"/>
      <c r="WTL54" s="429"/>
      <c r="WTM54" s="429"/>
      <c r="WTN54" s="429"/>
      <c r="WTO54" s="429"/>
      <c r="WTP54" s="429"/>
      <c r="WTQ54" s="429"/>
      <c r="WTR54" s="429"/>
      <c r="WTS54" s="429"/>
      <c r="WTT54" s="429"/>
      <c r="WTU54" s="429"/>
      <c r="WTV54" s="429"/>
      <c r="WTW54" s="429"/>
      <c r="WTX54" s="429"/>
      <c r="WTY54" s="429"/>
      <c r="WTZ54" s="429"/>
      <c r="WUA54" s="429"/>
      <c r="WUB54" s="429"/>
      <c r="WUC54" s="429"/>
      <c r="WUD54" s="429"/>
      <c r="WUE54" s="429"/>
      <c r="WUF54" s="429"/>
      <c r="WUG54" s="429"/>
      <c r="WUH54" s="429"/>
      <c r="WUI54" s="429"/>
      <c r="WUJ54" s="429"/>
      <c r="WUK54" s="429"/>
      <c r="WUL54" s="429"/>
      <c r="WUM54" s="429"/>
      <c r="WUN54" s="429"/>
      <c r="WUO54" s="429"/>
      <c r="WUP54" s="429"/>
      <c r="WUQ54" s="429"/>
      <c r="WUR54" s="429"/>
      <c r="WUS54" s="429"/>
      <c r="WUT54" s="429"/>
      <c r="WUU54" s="429"/>
      <c r="WUV54" s="429"/>
      <c r="WUW54" s="429"/>
      <c r="WUX54" s="429"/>
      <c r="WUY54" s="429"/>
      <c r="WUZ54" s="429"/>
      <c r="WVA54" s="429"/>
      <c r="WVB54" s="429"/>
      <c r="WVC54" s="429"/>
      <c r="WVD54" s="429"/>
      <c r="WVE54" s="429"/>
      <c r="WVF54" s="429"/>
      <c r="WVG54" s="429"/>
      <c r="WVH54" s="429"/>
      <c r="WVI54" s="429"/>
      <c r="WVJ54" s="429"/>
      <c r="WVK54" s="429"/>
      <c r="WVL54" s="429"/>
      <c r="WVM54" s="429"/>
      <c r="WVN54" s="429"/>
      <c r="WVO54" s="429"/>
      <c r="WVP54" s="429"/>
      <c r="WVQ54" s="429"/>
      <c r="WVR54" s="429"/>
      <c r="WVS54" s="429"/>
      <c r="WVT54" s="429"/>
      <c r="WVU54" s="429"/>
      <c r="WVV54" s="429"/>
      <c r="WVW54" s="429"/>
      <c r="WVX54" s="429"/>
      <c r="WVY54" s="429"/>
      <c r="WVZ54" s="429"/>
      <c r="WWA54" s="429"/>
      <c r="WWB54" s="429"/>
      <c r="WWC54" s="429"/>
      <c r="WWD54" s="429"/>
      <c r="WWE54" s="429"/>
      <c r="WWF54" s="429"/>
      <c r="WWG54" s="429"/>
      <c r="WWH54" s="429"/>
      <c r="WWI54" s="429"/>
      <c r="WWJ54" s="429"/>
      <c r="WWK54" s="429"/>
      <c r="WWL54" s="429"/>
      <c r="WWM54" s="429"/>
      <c r="WWN54" s="429"/>
      <c r="WWO54" s="429"/>
      <c r="WWP54" s="429"/>
      <c r="WWQ54" s="429"/>
      <c r="WWR54" s="429"/>
      <c r="WWS54" s="429"/>
      <c r="WWT54" s="429"/>
      <c r="WWU54" s="429"/>
      <c r="WWV54" s="429"/>
      <c r="WWW54" s="429"/>
      <c r="WWX54" s="429"/>
      <c r="WWY54" s="429"/>
      <c r="WWZ54" s="429"/>
      <c r="WXA54" s="429"/>
      <c r="WXB54" s="429"/>
      <c r="WXC54" s="429"/>
      <c r="WXD54" s="429"/>
      <c r="WXE54" s="429"/>
      <c r="WXF54" s="429"/>
      <c r="WXG54" s="429"/>
      <c r="WXH54" s="429"/>
      <c r="WXI54" s="429"/>
      <c r="WXJ54" s="429"/>
      <c r="WXK54" s="429"/>
      <c r="WXL54" s="429"/>
      <c r="WXM54" s="429"/>
      <c r="WXN54" s="429"/>
      <c r="WXO54" s="429"/>
      <c r="WXP54" s="429"/>
      <c r="WXQ54" s="429"/>
      <c r="WXR54" s="429"/>
      <c r="WXS54" s="429"/>
      <c r="WXT54" s="429"/>
      <c r="WXU54" s="429"/>
      <c r="WXV54" s="429"/>
      <c r="WXW54" s="429"/>
      <c r="WXX54" s="429"/>
      <c r="WXY54" s="429"/>
      <c r="WXZ54" s="429"/>
      <c r="WYA54" s="429"/>
      <c r="WYB54" s="429"/>
      <c r="WYC54" s="429"/>
      <c r="WYD54" s="429"/>
      <c r="WYE54" s="429"/>
      <c r="WYF54" s="429"/>
      <c r="WYG54" s="429"/>
      <c r="WYH54" s="429"/>
      <c r="WYI54" s="429"/>
      <c r="WYJ54" s="429"/>
      <c r="WYK54" s="429"/>
      <c r="WYL54" s="429"/>
      <c r="WYM54" s="429"/>
      <c r="WYN54" s="429"/>
      <c r="WYO54" s="429"/>
      <c r="WYP54" s="429"/>
      <c r="WYQ54" s="429"/>
      <c r="WYR54" s="429"/>
      <c r="WYS54" s="429"/>
      <c r="WYT54" s="429"/>
      <c r="WYU54" s="429"/>
      <c r="WYV54" s="429"/>
      <c r="WYW54" s="429"/>
      <c r="WYX54" s="429"/>
      <c r="WYY54" s="429"/>
      <c r="WYZ54" s="429"/>
      <c r="WZA54" s="429"/>
      <c r="WZB54" s="429"/>
      <c r="WZC54" s="429"/>
      <c r="WZD54" s="429"/>
      <c r="WZE54" s="429"/>
      <c r="WZF54" s="429"/>
      <c r="WZG54" s="429"/>
      <c r="WZH54" s="429"/>
      <c r="WZI54" s="429"/>
      <c r="WZJ54" s="429"/>
      <c r="WZK54" s="429"/>
      <c r="WZL54" s="429"/>
      <c r="WZM54" s="429"/>
      <c r="WZN54" s="429"/>
      <c r="WZO54" s="429"/>
      <c r="WZP54" s="429"/>
      <c r="WZQ54" s="429"/>
      <c r="WZR54" s="429"/>
      <c r="WZS54" s="429"/>
      <c r="WZT54" s="429"/>
      <c r="WZU54" s="429"/>
      <c r="WZV54" s="429"/>
      <c r="WZW54" s="429"/>
      <c r="WZX54" s="429"/>
      <c r="WZY54" s="429"/>
      <c r="WZZ54" s="429"/>
      <c r="XAA54" s="429"/>
      <c r="XAB54" s="429"/>
      <c r="XAC54" s="429"/>
      <c r="XAD54" s="429"/>
      <c r="XAE54" s="429"/>
      <c r="XAF54" s="429"/>
      <c r="XAG54" s="429"/>
      <c r="XAH54" s="429"/>
      <c r="XAI54" s="429"/>
      <c r="XAJ54" s="429"/>
      <c r="XAK54" s="429"/>
      <c r="XAL54" s="429"/>
      <c r="XAM54" s="429"/>
      <c r="XAN54" s="429"/>
      <c r="XAO54" s="429"/>
      <c r="XAP54" s="429"/>
      <c r="XAQ54" s="429"/>
      <c r="XAR54" s="429"/>
      <c r="XAS54" s="429"/>
      <c r="XAT54" s="429"/>
      <c r="XAU54" s="429"/>
      <c r="XAV54" s="429"/>
      <c r="XAW54" s="429"/>
      <c r="XAX54" s="429"/>
      <c r="XAY54" s="429"/>
      <c r="XAZ54" s="429"/>
      <c r="XBA54" s="429"/>
      <c r="XBB54" s="429"/>
      <c r="XBC54" s="429"/>
      <c r="XBD54" s="429"/>
      <c r="XBE54" s="429"/>
      <c r="XBF54" s="429"/>
      <c r="XBG54" s="429"/>
      <c r="XBH54" s="429"/>
      <c r="XBI54" s="429"/>
      <c r="XBJ54" s="429"/>
      <c r="XBK54" s="429"/>
      <c r="XBL54" s="429"/>
      <c r="XBM54" s="429"/>
      <c r="XBN54" s="429"/>
      <c r="XBO54" s="429"/>
      <c r="XBP54" s="429"/>
      <c r="XBQ54" s="429"/>
      <c r="XBR54" s="429"/>
      <c r="XBS54" s="429"/>
      <c r="XBT54" s="429"/>
      <c r="XBU54" s="429"/>
      <c r="XBV54" s="429"/>
      <c r="XBW54" s="429"/>
      <c r="XBX54" s="429"/>
      <c r="XBY54" s="429"/>
      <c r="XBZ54" s="429"/>
      <c r="XCA54" s="429"/>
      <c r="XCB54" s="429"/>
      <c r="XCC54" s="429"/>
      <c r="XCD54" s="429"/>
      <c r="XCE54" s="429"/>
      <c r="XCF54" s="429"/>
      <c r="XCG54" s="429"/>
      <c r="XCH54" s="429"/>
      <c r="XCI54" s="429"/>
      <c r="XCJ54" s="429"/>
      <c r="XCK54" s="429"/>
      <c r="XCL54" s="429"/>
      <c r="XCM54" s="429"/>
      <c r="XCN54" s="429"/>
      <c r="XCO54" s="429"/>
      <c r="XCP54" s="429"/>
      <c r="XCQ54" s="429"/>
      <c r="XCR54" s="429"/>
      <c r="XCS54" s="429"/>
      <c r="XCT54" s="429"/>
      <c r="XCU54" s="429"/>
      <c r="XCV54" s="429"/>
      <c r="XCW54" s="429"/>
      <c r="XCX54" s="429"/>
      <c r="XCY54" s="429"/>
      <c r="XCZ54" s="429"/>
      <c r="XDA54" s="429"/>
      <c r="XDB54" s="429"/>
      <c r="XDC54" s="429"/>
      <c r="XDD54" s="429"/>
      <c r="XDE54" s="429"/>
      <c r="XDF54" s="429"/>
      <c r="XDG54" s="429"/>
      <c r="XDH54" s="429"/>
      <c r="XDI54" s="429"/>
      <c r="XDJ54" s="429"/>
      <c r="XDK54" s="429"/>
      <c r="XDL54" s="429"/>
      <c r="XDM54" s="429"/>
      <c r="XDN54" s="429"/>
      <c r="XDO54" s="429"/>
      <c r="XDP54" s="429"/>
      <c r="XDQ54" s="429"/>
      <c r="XDR54" s="429"/>
      <c r="XDS54" s="429"/>
      <c r="XDT54" s="429"/>
      <c r="XDU54" s="429"/>
      <c r="XDV54" s="429"/>
      <c r="XDW54" s="429"/>
      <c r="XDX54" s="429"/>
      <c r="XDY54" s="429"/>
      <c r="XDZ54" s="429"/>
      <c r="XEA54" s="429"/>
      <c r="XEB54" s="429"/>
      <c r="XEC54" s="429"/>
      <c r="XED54" s="429"/>
      <c r="XEE54" s="429"/>
      <c r="XEF54" s="429"/>
      <c r="XEG54" s="429"/>
      <c r="XEH54" s="429"/>
      <c r="XEI54" s="429"/>
      <c r="XEJ54" s="429"/>
      <c r="XEK54" s="429"/>
      <c r="XEL54" s="429"/>
      <c r="XEM54" s="429"/>
      <c r="XEN54" s="429"/>
      <c r="XEO54" s="429"/>
      <c r="XEP54" s="429"/>
      <c r="XEQ54" s="429"/>
      <c r="XER54" s="429"/>
      <c r="XES54" s="429"/>
      <c r="XET54" s="429"/>
      <c r="XEU54" s="429"/>
      <c r="XEV54" s="429"/>
      <c r="XEW54" s="429"/>
      <c r="XEX54" s="429"/>
      <c r="XEY54" s="429"/>
      <c r="XEZ54" s="429"/>
      <c r="XFA54" s="429"/>
      <c r="XFB54" s="429"/>
    </row>
    <row r="55" spans="1:16382" s="495" customFormat="1" ht="34.35" customHeight="1">
      <c r="A55" s="500"/>
      <c r="B55" s="501" t="s">
        <v>70</v>
      </c>
      <c r="C55" s="502"/>
      <c r="D55" s="484"/>
      <c r="E55" s="633" t="str">
        <f>VLOOKUP(1907,[2]Sprachindex!$A:$Z,$AL$9,FALSE) &amp; " 1,0 x 1.200 mm"</f>
        <v xml:space="preserve"> 1,0 x 1.200 mm</v>
      </c>
      <c r="F55" s="634"/>
      <c r="G55" s="634"/>
      <c r="H55" s="634"/>
      <c r="I55" s="634"/>
      <c r="J55" s="634"/>
      <c r="K55" s="635"/>
      <c r="L55" s="484">
        <f>ROUNDUP($A55/30,0)*30</f>
        <v>0</v>
      </c>
      <c r="M55" s="503"/>
      <c r="N55" s="490"/>
      <c r="O55" s="491"/>
      <c r="P55" s="492"/>
      <c r="Q55" s="493"/>
      <c r="R55" s="494"/>
      <c r="T55" s="496"/>
      <c r="U55" s="496"/>
      <c r="V55" s="496"/>
      <c r="W55" s="496"/>
      <c r="X55" s="496"/>
      <c r="Y55" s="496"/>
      <c r="Z55" s="496"/>
      <c r="AA55" s="496"/>
      <c r="AB55" s="496"/>
      <c r="AC55" s="496"/>
      <c r="AD55" s="496"/>
      <c r="AE55" s="496"/>
      <c r="AF55" s="496"/>
      <c r="AG55" s="496"/>
      <c r="AH55" s="496"/>
      <c r="AI55" s="462"/>
      <c r="AJ55" s="459"/>
      <c r="AK55" s="459"/>
      <c r="AL55" s="456"/>
      <c r="AM55" s="477" t="s">
        <v>285</v>
      </c>
      <c r="AN55" s="477" t="s">
        <v>286</v>
      </c>
      <c r="AO55" s="477" t="s">
        <v>287</v>
      </c>
      <c r="AP55" s="477"/>
      <c r="AQ55" s="477" t="s">
        <v>288</v>
      </c>
      <c r="AR55" s="477" t="s">
        <v>289</v>
      </c>
      <c r="AS55" s="477" t="s">
        <v>290</v>
      </c>
      <c r="AT55" s="477" t="s">
        <v>291</v>
      </c>
      <c r="AU55" s="477" t="s">
        <v>292</v>
      </c>
      <c r="AV55" s="477" t="s">
        <v>293</v>
      </c>
      <c r="AW55" s="477" t="s">
        <v>294</v>
      </c>
      <c r="AX55" s="477"/>
      <c r="AY55" s="484" t="str">
        <f t="shared" ref="AY55:AY60" si="3">IF($AL$8,VLOOKUP(AM55,AM55:AX55,$AL$8),"")</f>
        <v/>
      </c>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c r="HN55" s="429"/>
      <c r="HO55" s="429"/>
      <c r="HP55" s="429"/>
      <c r="HQ55" s="429"/>
      <c r="HR55" s="429"/>
      <c r="HS55" s="429"/>
      <c r="HT55" s="429"/>
      <c r="HU55" s="429"/>
      <c r="HV55" s="429"/>
      <c r="HW55" s="429"/>
      <c r="HX55" s="429"/>
      <c r="HY55" s="429"/>
      <c r="HZ55" s="429"/>
      <c r="IA55" s="429"/>
      <c r="IB55" s="429"/>
      <c r="IC55" s="429"/>
      <c r="ID55" s="429"/>
      <c r="IE55" s="429"/>
      <c r="IF55" s="429"/>
      <c r="IG55" s="429"/>
      <c r="IH55" s="429"/>
      <c r="II55" s="429"/>
      <c r="IJ55" s="429"/>
      <c r="IK55" s="429"/>
      <c r="IL55" s="429"/>
      <c r="IM55" s="429"/>
      <c r="IN55" s="429"/>
      <c r="IO55" s="429"/>
      <c r="IP55" s="429"/>
      <c r="IQ55" s="429"/>
      <c r="IR55" s="429"/>
      <c r="IS55" s="429"/>
      <c r="IT55" s="429"/>
      <c r="IU55" s="429"/>
      <c r="IV55" s="429"/>
      <c r="IW55" s="429"/>
      <c r="IX55" s="429"/>
      <c r="IY55" s="429"/>
      <c r="IZ55" s="429"/>
      <c r="JA55" s="429"/>
      <c r="JB55" s="429"/>
      <c r="JC55" s="429"/>
      <c r="JD55" s="429"/>
      <c r="JE55" s="429"/>
      <c r="JF55" s="429"/>
      <c r="JG55" s="429"/>
      <c r="JH55" s="429"/>
      <c r="JI55" s="429"/>
      <c r="JJ55" s="429"/>
      <c r="JK55" s="429"/>
      <c r="JL55" s="429"/>
      <c r="JM55" s="429"/>
      <c r="JN55" s="429"/>
      <c r="JO55" s="429"/>
      <c r="JP55" s="429"/>
      <c r="JQ55" s="429"/>
      <c r="JR55" s="429"/>
      <c r="JS55" s="429"/>
      <c r="JT55" s="429"/>
      <c r="JU55" s="429"/>
      <c r="JV55" s="429"/>
      <c r="JW55" s="429"/>
      <c r="JX55" s="429"/>
      <c r="JY55" s="429"/>
      <c r="JZ55" s="429"/>
      <c r="KA55" s="429"/>
      <c r="KB55" s="429"/>
      <c r="KC55" s="429"/>
      <c r="KD55" s="429"/>
      <c r="KE55" s="429"/>
      <c r="KF55" s="429"/>
      <c r="KG55" s="429"/>
      <c r="KH55" s="429"/>
      <c r="KI55" s="429"/>
      <c r="KJ55" s="429"/>
      <c r="KK55" s="429"/>
      <c r="KL55" s="429"/>
      <c r="KM55" s="429"/>
      <c r="KN55" s="429"/>
      <c r="KO55" s="429"/>
      <c r="KP55" s="429"/>
      <c r="KQ55" s="429"/>
      <c r="KR55" s="429"/>
      <c r="KS55" s="429"/>
      <c r="KT55" s="429"/>
      <c r="KU55" s="429"/>
      <c r="KV55" s="429"/>
      <c r="KW55" s="429"/>
      <c r="KX55" s="429"/>
      <c r="KY55" s="429"/>
      <c r="KZ55" s="429"/>
      <c r="LA55" s="429"/>
      <c r="LB55" s="429"/>
      <c r="LC55" s="429"/>
      <c r="LD55" s="429"/>
      <c r="LE55" s="429"/>
      <c r="LF55" s="429"/>
      <c r="LG55" s="429"/>
      <c r="LH55" s="429"/>
      <c r="LI55" s="429"/>
      <c r="LJ55" s="429"/>
      <c r="LK55" s="429"/>
      <c r="LL55" s="429"/>
      <c r="LM55" s="429"/>
      <c r="LN55" s="429"/>
      <c r="LO55" s="429"/>
      <c r="LP55" s="429"/>
      <c r="LQ55" s="429"/>
      <c r="LR55" s="429"/>
      <c r="LS55" s="429"/>
      <c r="LT55" s="429"/>
      <c r="LU55" s="429"/>
      <c r="LV55" s="429"/>
      <c r="LW55" s="429"/>
      <c r="LX55" s="429"/>
      <c r="LY55" s="429"/>
      <c r="LZ55" s="429"/>
      <c r="MA55" s="429"/>
      <c r="MB55" s="429"/>
      <c r="MC55" s="429"/>
      <c r="MD55" s="429"/>
      <c r="ME55" s="429"/>
      <c r="MF55" s="429"/>
      <c r="MG55" s="429"/>
      <c r="MH55" s="429"/>
      <c r="MI55" s="429"/>
      <c r="MJ55" s="429"/>
      <c r="MK55" s="429"/>
      <c r="ML55" s="429"/>
      <c r="MM55" s="429"/>
      <c r="MN55" s="429"/>
      <c r="MO55" s="429"/>
      <c r="MP55" s="429"/>
      <c r="MQ55" s="429"/>
      <c r="MR55" s="429"/>
      <c r="MS55" s="429"/>
      <c r="MT55" s="429"/>
      <c r="MU55" s="429"/>
      <c r="MV55" s="429"/>
      <c r="MW55" s="429"/>
      <c r="MX55" s="429"/>
      <c r="MY55" s="429"/>
      <c r="MZ55" s="429"/>
      <c r="NA55" s="429"/>
      <c r="NB55" s="429"/>
      <c r="NC55" s="429"/>
      <c r="ND55" s="429"/>
      <c r="NE55" s="429"/>
      <c r="NF55" s="429"/>
      <c r="NG55" s="429"/>
      <c r="NH55" s="429"/>
      <c r="NI55" s="429"/>
      <c r="NJ55" s="429"/>
      <c r="NK55" s="429"/>
      <c r="NL55" s="429"/>
      <c r="NM55" s="429"/>
      <c r="NN55" s="429"/>
      <c r="NO55" s="429"/>
      <c r="NP55" s="429"/>
      <c r="NQ55" s="429"/>
      <c r="NR55" s="429"/>
      <c r="NS55" s="429"/>
      <c r="NT55" s="429"/>
      <c r="NU55" s="429"/>
      <c r="NV55" s="429"/>
      <c r="NW55" s="429"/>
      <c r="NX55" s="429"/>
      <c r="NY55" s="429"/>
      <c r="NZ55" s="429"/>
      <c r="OA55" s="429"/>
      <c r="OB55" s="429"/>
      <c r="OC55" s="429"/>
      <c r="OD55" s="429"/>
      <c r="OE55" s="429"/>
      <c r="OF55" s="429"/>
      <c r="OG55" s="429"/>
      <c r="OH55" s="429"/>
      <c r="OI55" s="429"/>
      <c r="OJ55" s="429"/>
      <c r="OK55" s="429"/>
      <c r="OL55" s="429"/>
      <c r="OM55" s="429"/>
      <c r="ON55" s="429"/>
      <c r="OO55" s="429"/>
      <c r="OP55" s="429"/>
      <c r="OQ55" s="429"/>
      <c r="OR55" s="429"/>
      <c r="OS55" s="429"/>
      <c r="OT55" s="429"/>
      <c r="OU55" s="429"/>
      <c r="OV55" s="429"/>
      <c r="OW55" s="429"/>
      <c r="OX55" s="429"/>
      <c r="OY55" s="429"/>
      <c r="OZ55" s="429"/>
      <c r="PA55" s="429"/>
      <c r="PB55" s="429"/>
      <c r="PC55" s="429"/>
      <c r="PD55" s="429"/>
      <c r="PE55" s="429"/>
      <c r="PF55" s="429"/>
      <c r="PG55" s="429"/>
      <c r="PH55" s="429"/>
      <c r="PI55" s="429"/>
      <c r="PJ55" s="429"/>
      <c r="PK55" s="429"/>
      <c r="PL55" s="429"/>
      <c r="PM55" s="429"/>
      <c r="PN55" s="429"/>
      <c r="PO55" s="429"/>
      <c r="PP55" s="429"/>
      <c r="PQ55" s="429"/>
      <c r="PR55" s="429"/>
      <c r="PS55" s="429"/>
      <c r="PT55" s="429"/>
      <c r="PU55" s="429"/>
      <c r="PV55" s="429"/>
      <c r="PW55" s="429"/>
      <c r="PX55" s="429"/>
      <c r="PY55" s="429"/>
      <c r="PZ55" s="429"/>
      <c r="QA55" s="429"/>
      <c r="QB55" s="429"/>
      <c r="QC55" s="429"/>
      <c r="QD55" s="429"/>
      <c r="QE55" s="429"/>
      <c r="QF55" s="429"/>
      <c r="QG55" s="429"/>
      <c r="QH55" s="429"/>
      <c r="QI55" s="429"/>
      <c r="QJ55" s="429"/>
      <c r="QK55" s="429"/>
      <c r="QL55" s="429"/>
      <c r="QM55" s="429"/>
      <c r="QN55" s="429"/>
      <c r="QO55" s="429"/>
      <c r="QP55" s="429"/>
      <c r="QQ55" s="429"/>
      <c r="QR55" s="429"/>
      <c r="QS55" s="429"/>
      <c r="QT55" s="429"/>
      <c r="QU55" s="429"/>
      <c r="QV55" s="429"/>
      <c r="QW55" s="429"/>
      <c r="QX55" s="429"/>
      <c r="QY55" s="429"/>
      <c r="QZ55" s="429"/>
      <c r="RA55" s="429"/>
      <c r="RB55" s="429"/>
      <c r="RC55" s="429"/>
      <c r="RD55" s="429"/>
      <c r="RE55" s="429"/>
      <c r="RF55" s="429"/>
      <c r="RG55" s="429"/>
      <c r="RH55" s="429"/>
      <c r="RI55" s="429"/>
      <c r="RJ55" s="429"/>
      <c r="RK55" s="429"/>
      <c r="RL55" s="429"/>
      <c r="RM55" s="429"/>
      <c r="RN55" s="429"/>
      <c r="RO55" s="429"/>
      <c r="RP55" s="429"/>
      <c r="RQ55" s="429"/>
      <c r="RR55" s="429"/>
      <c r="RS55" s="429"/>
      <c r="RT55" s="429"/>
      <c r="RU55" s="429"/>
      <c r="RV55" s="429"/>
      <c r="RW55" s="429"/>
      <c r="RX55" s="429"/>
      <c r="RY55" s="429"/>
      <c r="RZ55" s="429"/>
      <c r="SA55" s="429"/>
      <c r="SB55" s="429"/>
      <c r="SC55" s="429"/>
      <c r="SD55" s="429"/>
      <c r="SE55" s="429"/>
      <c r="SF55" s="429"/>
      <c r="SG55" s="429"/>
      <c r="SH55" s="429"/>
      <c r="SI55" s="429"/>
      <c r="SJ55" s="429"/>
      <c r="SK55" s="429"/>
      <c r="SL55" s="429"/>
      <c r="SM55" s="429"/>
      <c r="SN55" s="429"/>
      <c r="SO55" s="429"/>
      <c r="SP55" s="429"/>
      <c r="SQ55" s="429"/>
      <c r="SR55" s="429"/>
      <c r="SS55" s="429"/>
      <c r="ST55" s="429"/>
      <c r="SU55" s="429"/>
      <c r="SV55" s="429"/>
      <c r="SW55" s="429"/>
      <c r="SX55" s="429"/>
      <c r="SY55" s="429"/>
      <c r="SZ55" s="429"/>
      <c r="TA55" s="429"/>
      <c r="TB55" s="429"/>
      <c r="TC55" s="429"/>
      <c r="TD55" s="429"/>
      <c r="TE55" s="429"/>
      <c r="TF55" s="429"/>
      <c r="TG55" s="429"/>
      <c r="TH55" s="429"/>
      <c r="TI55" s="429"/>
      <c r="TJ55" s="429"/>
      <c r="TK55" s="429"/>
      <c r="TL55" s="429"/>
      <c r="TM55" s="429"/>
      <c r="TN55" s="429"/>
      <c r="TO55" s="429"/>
      <c r="TP55" s="429"/>
      <c r="TQ55" s="429"/>
      <c r="TR55" s="429"/>
      <c r="TS55" s="429"/>
      <c r="TT55" s="429"/>
      <c r="TU55" s="429"/>
      <c r="TV55" s="429"/>
      <c r="TW55" s="429"/>
      <c r="TX55" s="429"/>
      <c r="TY55" s="429"/>
      <c r="TZ55" s="429"/>
      <c r="UA55" s="429"/>
      <c r="UB55" s="429"/>
      <c r="UC55" s="429"/>
      <c r="UD55" s="429"/>
      <c r="UE55" s="429"/>
      <c r="UF55" s="429"/>
      <c r="UG55" s="429"/>
      <c r="UH55" s="429"/>
      <c r="UI55" s="429"/>
      <c r="UJ55" s="429"/>
      <c r="UK55" s="429"/>
      <c r="UL55" s="429"/>
      <c r="UM55" s="429"/>
      <c r="UN55" s="429"/>
      <c r="UO55" s="429"/>
      <c r="UP55" s="429"/>
      <c r="UQ55" s="429"/>
      <c r="UR55" s="429"/>
      <c r="US55" s="429"/>
      <c r="UT55" s="429"/>
      <c r="UU55" s="429"/>
      <c r="UV55" s="429"/>
      <c r="UW55" s="429"/>
      <c r="UX55" s="429"/>
      <c r="UY55" s="429"/>
      <c r="UZ55" s="429"/>
      <c r="VA55" s="429"/>
      <c r="VB55" s="429"/>
      <c r="VC55" s="429"/>
      <c r="VD55" s="429"/>
      <c r="VE55" s="429"/>
      <c r="VF55" s="429"/>
      <c r="VG55" s="429"/>
      <c r="VH55" s="429"/>
      <c r="VI55" s="429"/>
      <c r="VJ55" s="429"/>
      <c r="VK55" s="429"/>
      <c r="VL55" s="429"/>
      <c r="VM55" s="429"/>
      <c r="VN55" s="429"/>
      <c r="VO55" s="429"/>
      <c r="VP55" s="429"/>
      <c r="VQ55" s="429"/>
      <c r="VR55" s="429"/>
      <c r="VS55" s="429"/>
      <c r="VT55" s="429"/>
      <c r="VU55" s="429"/>
      <c r="VV55" s="429"/>
      <c r="VW55" s="429"/>
      <c r="VX55" s="429"/>
      <c r="VY55" s="429"/>
      <c r="VZ55" s="429"/>
      <c r="WA55" s="429"/>
      <c r="WB55" s="429"/>
      <c r="WC55" s="429"/>
      <c r="WD55" s="429"/>
      <c r="WE55" s="429"/>
      <c r="WF55" s="429"/>
      <c r="WG55" s="429"/>
      <c r="WH55" s="429"/>
      <c r="WI55" s="429"/>
      <c r="WJ55" s="429"/>
      <c r="WK55" s="429"/>
      <c r="WL55" s="429"/>
      <c r="WM55" s="429"/>
      <c r="WN55" s="429"/>
      <c r="WO55" s="429"/>
      <c r="WP55" s="429"/>
      <c r="WQ55" s="429"/>
      <c r="WR55" s="429"/>
      <c r="WS55" s="429"/>
      <c r="WT55" s="429"/>
      <c r="WU55" s="429"/>
      <c r="WV55" s="429"/>
      <c r="WW55" s="429"/>
      <c r="WX55" s="429"/>
      <c r="WY55" s="429"/>
      <c r="WZ55" s="429"/>
      <c r="XA55" s="429"/>
      <c r="XB55" s="429"/>
      <c r="XC55" s="429"/>
      <c r="XD55" s="429"/>
      <c r="XE55" s="429"/>
      <c r="XF55" s="429"/>
      <c r="XG55" s="429"/>
      <c r="XH55" s="429"/>
      <c r="XI55" s="429"/>
      <c r="XJ55" s="429"/>
      <c r="XK55" s="429"/>
      <c r="XL55" s="429"/>
      <c r="XM55" s="429"/>
      <c r="XN55" s="429"/>
      <c r="XO55" s="429"/>
      <c r="XP55" s="429"/>
      <c r="XQ55" s="429"/>
      <c r="XR55" s="429"/>
      <c r="XS55" s="429"/>
      <c r="XT55" s="429"/>
      <c r="XU55" s="429"/>
      <c r="XV55" s="429"/>
      <c r="XW55" s="429"/>
      <c r="XX55" s="429"/>
      <c r="XY55" s="429"/>
      <c r="XZ55" s="429"/>
      <c r="YA55" s="429"/>
      <c r="YB55" s="429"/>
      <c r="YC55" s="429"/>
      <c r="YD55" s="429"/>
      <c r="YE55" s="429"/>
      <c r="YF55" s="429"/>
      <c r="YG55" s="429"/>
      <c r="YH55" s="429"/>
      <c r="YI55" s="429"/>
      <c r="YJ55" s="429"/>
      <c r="YK55" s="429"/>
      <c r="YL55" s="429"/>
      <c r="YM55" s="429"/>
      <c r="YN55" s="429"/>
      <c r="YO55" s="429"/>
      <c r="YP55" s="429"/>
      <c r="YQ55" s="429"/>
      <c r="YR55" s="429"/>
      <c r="YS55" s="429"/>
      <c r="YT55" s="429"/>
      <c r="YU55" s="429"/>
      <c r="YV55" s="429"/>
      <c r="YW55" s="429"/>
      <c r="YX55" s="429"/>
      <c r="YY55" s="429"/>
      <c r="YZ55" s="429"/>
      <c r="ZA55" s="429"/>
      <c r="ZB55" s="429"/>
      <c r="ZC55" s="429"/>
      <c r="ZD55" s="429"/>
      <c r="ZE55" s="429"/>
      <c r="ZF55" s="429"/>
      <c r="ZG55" s="429"/>
      <c r="ZH55" s="429"/>
      <c r="ZI55" s="429"/>
      <c r="ZJ55" s="429"/>
      <c r="ZK55" s="429"/>
      <c r="ZL55" s="429"/>
      <c r="ZM55" s="429"/>
      <c r="ZN55" s="429"/>
      <c r="ZO55" s="429"/>
      <c r="ZP55" s="429"/>
      <c r="ZQ55" s="429"/>
      <c r="ZR55" s="429"/>
      <c r="ZS55" s="429"/>
      <c r="ZT55" s="429"/>
      <c r="ZU55" s="429"/>
      <c r="ZV55" s="429"/>
      <c r="ZW55" s="429"/>
      <c r="ZX55" s="429"/>
      <c r="ZY55" s="429"/>
      <c r="ZZ55" s="429"/>
      <c r="AAA55" s="429"/>
      <c r="AAB55" s="429"/>
      <c r="AAC55" s="429"/>
      <c r="AAD55" s="429"/>
      <c r="AAE55" s="429"/>
      <c r="AAF55" s="429"/>
      <c r="AAG55" s="429"/>
      <c r="AAH55" s="429"/>
      <c r="AAI55" s="429"/>
      <c r="AAJ55" s="429"/>
      <c r="AAK55" s="429"/>
      <c r="AAL55" s="429"/>
      <c r="AAM55" s="429"/>
      <c r="AAN55" s="429"/>
      <c r="AAO55" s="429"/>
      <c r="AAP55" s="429"/>
      <c r="AAQ55" s="429"/>
      <c r="AAR55" s="429"/>
      <c r="AAS55" s="429"/>
      <c r="AAT55" s="429"/>
      <c r="AAU55" s="429"/>
      <c r="AAV55" s="429"/>
      <c r="AAW55" s="429"/>
      <c r="AAX55" s="429"/>
      <c r="AAY55" s="429"/>
      <c r="AAZ55" s="429"/>
      <c r="ABA55" s="429"/>
      <c r="ABB55" s="429"/>
      <c r="ABC55" s="429"/>
      <c r="ABD55" s="429"/>
      <c r="ABE55" s="429"/>
      <c r="ABF55" s="429"/>
      <c r="ABG55" s="429"/>
      <c r="ABH55" s="429"/>
      <c r="ABI55" s="429"/>
      <c r="ABJ55" s="429"/>
      <c r="ABK55" s="429"/>
      <c r="ABL55" s="429"/>
      <c r="ABM55" s="429"/>
      <c r="ABN55" s="429"/>
      <c r="ABO55" s="429"/>
      <c r="ABP55" s="429"/>
      <c r="ABQ55" s="429"/>
      <c r="ABR55" s="429"/>
      <c r="ABS55" s="429"/>
      <c r="ABT55" s="429"/>
      <c r="ABU55" s="429"/>
      <c r="ABV55" s="429"/>
      <c r="ABW55" s="429"/>
      <c r="ABX55" s="429"/>
      <c r="ABY55" s="429"/>
      <c r="ABZ55" s="429"/>
      <c r="ACA55" s="429"/>
      <c r="ACB55" s="429"/>
      <c r="ACC55" s="429"/>
      <c r="ACD55" s="429"/>
      <c r="ACE55" s="429"/>
      <c r="ACF55" s="429"/>
      <c r="ACG55" s="429"/>
      <c r="ACH55" s="429"/>
      <c r="ACI55" s="429"/>
      <c r="ACJ55" s="429"/>
      <c r="ACK55" s="429"/>
      <c r="ACL55" s="429"/>
      <c r="ACM55" s="429"/>
      <c r="ACN55" s="429"/>
      <c r="ACO55" s="429"/>
      <c r="ACP55" s="429"/>
      <c r="ACQ55" s="429"/>
      <c r="ACR55" s="429"/>
      <c r="ACS55" s="429"/>
      <c r="ACT55" s="429"/>
      <c r="ACU55" s="429"/>
      <c r="ACV55" s="429"/>
      <c r="ACW55" s="429"/>
      <c r="ACX55" s="429"/>
      <c r="ACY55" s="429"/>
      <c r="ACZ55" s="429"/>
      <c r="ADA55" s="429"/>
      <c r="ADB55" s="429"/>
      <c r="ADC55" s="429"/>
      <c r="ADD55" s="429"/>
      <c r="ADE55" s="429"/>
      <c r="ADF55" s="429"/>
      <c r="ADG55" s="429"/>
      <c r="ADH55" s="429"/>
      <c r="ADI55" s="429"/>
      <c r="ADJ55" s="429"/>
      <c r="ADK55" s="429"/>
      <c r="ADL55" s="429"/>
      <c r="ADM55" s="429"/>
      <c r="ADN55" s="429"/>
      <c r="ADO55" s="429"/>
      <c r="ADP55" s="429"/>
      <c r="ADQ55" s="429"/>
      <c r="ADR55" s="429"/>
      <c r="ADS55" s="429"/>
      <c r="ADT55" s="429"/>
      <c r="ADU55" s="429"/>
      <c r="ADV55" s="429"/>
      <c r="ADW55" s="429"/>
      <c r="ADX55" s="429"/>
      <c r="ADY55" s="429"/>
      <c r="ADZ55" s="429"/>
      <c r="AEA55" s="429"/>
      <c r="AEB55" s="429"/>
      <c r="AEC55" s="429"/>
      <c r="AED55" s="429"/>
      <c r="AEE55" s="429"/>
      <c r="AEF55" s="429"/>
      <c r="AEG55" s="429"/>
      <c r="AEH55" s="429"/>
      <c r="AEI55" s="429"/>
      <c r="AEJ55" s="429"/>
      <c r="AEK55" s="429"/>
      <c r="AEL55" s="429"/>
      <c r="AEM55" s="429"/>
      <c r="AEN55" s="429"/>
      <c r="AEO55" s="429"/>
      <c r="AEP55" s="429"/>
      <c r="AEQ55" s="429"/>
      <c r="AER55" s="429"/>
      <c r="AES55" s="429"/>
      <c r="AET55" s="429"/>
      <c r="AEU55" s="429"/>
      <c r="AEV55" s="429"/>
      <c r="AEW55" s="429"/>
      <c r="AEX55" s="429"/>
      <c r="AEY55" s="429"/>
      <c r="AEZ55" s="429"/>
      <c r="AFA55" s="429"/>
      <c r="AFB55" s="429"/>
      <c r="AFC55" s="429"/>
      <c r="AFD55" s="429"/>
      <c r="AFE55" s="429"/>
      <c r="AFF55" s="429"/>
      <c r="AFG55" s="429"/>
      <c r="AFH55" s="429"/>
      <c r="AFI55" s="429"/>
      <c r="AFJ55" s="429"/>
      <c r="AFK55" s="429"/>
      <c r="AFL55" s="429"/>
      <c r="AFM55" s="429"/>
      <c r="AFN55" s="429"/>
      <c r="AFO55" s="429"/>
      <c r="AFP55" s="429"/>
      <c r="AFQ55" s="429"/>
      <c r="AFR55" s="429"/>
      <c r="AFS55" s="429"/>
      <c r="AFT55" s="429"/>
      <c r="AFU55" s="429"/>
      <c r="AFV55" s="429"/>
      <c r="AFW55" s="429"/>
      <c r="AFX55" s="429"/>
      <c r="AFY55" s="429"/>
      <c r="AFZ55" s="429"/>
      <c r="AGA55" s="429"/>
      <c r="AGB55" s="429"/>
      <c r="AGC55" s="429"/>
      <c r="AGD55" s="429"/>
      <c r="AGE55" s="429"/>
      <c r="AGF55" s="429"/>
      <c r="AGG55" s="429"/>
      <c r="AGH55" s="429"/>
      <c r="AGI55" s="429"/>
      <c r="AGJ55" s="429"/>
      <c r="AGK55" s="429"/>
      <c r="AGL55" s="429"/>
      <c r="AGM55" s="429"/>
      <c r="AGN55" s="429"/>
      <c r="AGO55" s="429"/>
      <c r="AGP55" s="429"/>
      <c r="AGQ55" s="429"/>
      <c r="AGR55" s="429"/>
      <c r="AGS55" s="429"/>
      <c r="AGT55" s="429"/>
      <c r="AGU55" s="429"/>
      <c r="AGV55" s="429"/>
      <c r="AGW55" s="429"/>
      <c r="AGX55" s="429"/>
      <c r="AGY55" s="429"/>
      <c r="AGZ55" s="429"/>
      <c r="AHA55" s="429"/>
      <c r="AHB55" s="429"/>
      <c r="AHC55" s="429"/>
      <c r="AHD55" s="429"/>
      <c r="AHE55" s="429"/>
      <c r="AHF55" s="429"/>
      <c r="AHG55" s="429"/>
      <c r="AHH55" s="429"/>
      <c r="AHI55" s="429"/>
      <c r="AHJ55" s="429"/>
      <c r="AHK55" s="429"/>
      <c r="AHL55" s="429"/>
      <c r="AHM55" s="429"/>
      <c r="AHN55" s="429"/>
      <c r="AHO55" s="429"/>
      <c r="AHP55" s="429"/>
      <c r="AHQ55" s="429"/>
      <c r="AHR55" s="429"/>
      <c r="AHS55" s="429"/>
      <c r="AHT55" s="429"/>
      <c r="AHU55" s="429"/>
      <c r="AHV55" s="429"/>
      <c r="AHW55" s="429"/>
      <c r="AHX55" s="429"/>
      <c r="AHY55" s="429"/>
      <c r="AHZ55" s="429"/>
      <c r="AIA55" s="429"/>
      <c r="AIB55" s="429"/>
      <c r="AIC55" s="429"/>
      <c r="AID55" s="429"/>
      <c r="AIE55" s="429"/>
      <c r="AIF55" s="429"/>
      <c r="AIG55" s="429"/>
      <c r="AIH55" s="429"/>
      <c r="AII55" s="429"/>
      <c r="AIJ55" s="429"/>
      <c r="AIK55" s="429"/>
      <c r="AIL55" s="429"/>
      <c r="AIM55" s="429"/>
      <c r="AIN55" s="429"/>
      <c r="AIO55" s="429"/>
      <c r="AIP55" s="429"/>
      <c r="AIQ55" s="429"/>
      <c r="AIR55" s="429"/>
      <c r="AIS55" s="429"/>
      <c r="AIT55" s="429"/>
      <c r="AIU55" s="429"/>
      <c r="AIV55" s="429"/>
      <c r="AIW55" s="429"/>
      <c r="AIX55" s="429"/>
      <c r="AIY55" s="429"/>
      <c r="AIZ55" s="429"/>
      <c r="AJA55" s="429"/>
      <c r="AJB55" s="429"/>
      <c r="AJC55" s="429"/>
      <c r="AJD55" s="429"/>
      <c r="AJE55" s="429"/>
      <c r="AJF55" s="429"/>
      <c r="AJG55" s="429"/>
      <c r="AJH55" s="429"/>
      <c r="AJI55" s="429"/>
      <c r="AJJ55" s="429"/>
      <c r="AJK55" s="429"/>
      <c r="AJL55" s="429"/>
      <c r="AJM55" s="429"/>
      <c r="AJN55" s="429"/>
      <c r="AJO55" s="429"/>
      <c r="AJP55" s="429"/>
      <c r="AJQ55" s="429"/>
      <c r="AJR55" s="429"/>
      <c r="AJS55" s="429"/>
      <c r="AJT55" s="429"/>
      <c r="AJU55" s="429"/>
      <c r="AJV55" s="429"/>
      <c r="AJW55" s="429"/>
      <c r="AJX55" s="429"/>
      <c r="AJY55" s="429"/>
      <c r="AJZ55" s="429"/>
      <c r="AKA55" s="429"/>
      <c r="AKB55" s="429"/>
      <c r="AKC55" s="429"/>
      <c r="AKD55" s="429"/>
      <c r="AKE55" s="429"/>
      <c r="AKF55" s="429"/>
      <c r="AKG55" s="429"/>
      <c r="AKH55" s="429"/>
      <c r="AKI55" s="429"/>
      <c r="AKJ55" s="429"/>
      <c r="AKK55" s="429"/>
      <c r="AKL55" s="429"/>
      <c r="AKM55" s="429"/>
      <c r="AKN55" s="429"/>
      <c r="AKO55" s="429"/>
      <c r="AKP55" s="429"/>
      <c r="AKQ55" s="429"/>
      <c r="AKR55" s="429"/>
      <c r="AKS55" s="429"/>
      <c r="AKT55" s="429"/>
      <c r="AKU55" s="429"/>
      <c r="AKV55" s="429"/>
      <c r="AKW55" s="429"/>
      <c r="AKX55" s="429"/>
      <c r="AKY55" s="429"/>
      <c r="AKZ55" s="429"/>
      <c r="ALA55" s="429"/>
      <c r="ALB55" s="429"/>
      <c r="ALC55" s="429"/>
      <c r="ALD55" s="429"/>
      <c r="ALE55" s="429"/>
      <c r="ALF55" s="429"/>
      <c r="ALG55" s="429"/>
      <c r="ALH55" s="429"/>
      <c r="ALI55" s="429"/>
      <c r="ALJ55" s="429"/>
      <c r="ALK55" s="429"/>
      <c r="ALL55" s="429"/>
      <c r="ALM55" s="429"/>
      <c r="ALN55" s="429"/>
      <c r="ALO55" s="429"/>
      <c r="ALP55" s="429"/>
      <c r="ALQ55" s="429"/>
      <c r="ALR55" s="429"/>
      <c r="ALS55" s="429"/>
      <c r="ALT55" s="429"/>
      <c r="ALU55" s="429"/>
      <c r="ALV55" s="429"/>
      <c r="ALW55" s="429"/>
      <c r="ALX55" s="429"/>
      <c r="ALY55" s="429"/>
      <c r="ALZ55" s="429"/>
      <c r="AMA55" s="429"/>
      <c r="AMB55" s="429"/>
      <c r="AMC55" s="429"/>
      <c r="AMD55" s="429"/>
      <c r="AME55" s="429"/>
      <c r="AMF55" s="429"/>
      <c r="AMG55" s="429"/>
      <c r="AMH55" s="429"/>
      <c r="AMI55" s="429"/>
      <c r="AMJ55" s="429"/>
      <c r="AMK55" s="429"/>
      <c r="AML55" s="429"/>
      <c r="AMM55" s="429"/>
      <c r="AMN55" s="429"/>
      <c r="AMO55" s="429"/>
      <c r="AMP55" s="429"/>
      <c r="AMQ55" s="429"/>
      <c r="AMR55" s="429"/>
      <c r="AMS55" s="429"/>
      <c r="AMT55" s="429"/>
      <c r="AMU55" s="429"/>
      <c r="AMV55" s="429"/>
      <c r="AMW55" s="429"/>
      <c r="AMX55" s="429"/>
      <c r="AMY55" s="429"/>
      <c r="AMZ55" s="429"/>
      <c r="ANA55" s="429"/>
      <c r="ANB55" s="429"/>
      <c r="ANC55" s="429"/>
      <c r="AND55" s="429"/>
      <c r="ANE55" s="429"/>
      <c r="ANF55" s="429"/>
      <c r="ANG55" s="429"/>
      <c r="ANH55" s="429"/>
      <c r="ANI55" s="429"/>
      <c r="ANJ55" s="429"/>
      <c r="ANK55" s="429"/>
      <c r="ANL55" s="429"/>
      <c r="ANM55" s="429"/>
      <c r="ANN55" s="429"/>
      <c r="ANO55" s="429"/>
      <c r="ANP55" s="429"/>
      <c r="ANQ55" s="429"/>
      <c r="ANR55" s="429"/>
      <c r="ANS55" s="429"/>
      <c r="ANT55" s="429"/>
      <c r="ANU55" s="429"/>
      <c r="ANV55" s="429"/>
      <c r="ANW55" s="429"/>
      <c r="ANX55" s="429"/>
      <c r="ANY55" s="429"/>
      <c r="ANZ55" s="429"/>
      <c r="AOA55" s="429"/>
      <c r="AOB55" s="429"/>
      <c r="AOC55" s="429"/>
      <c r="AOD55" s="429"/>
      <c r="AOE55" s="429"/>
      <c r="AOF55" s="429"/>
      <c r="AOG55" s="429"/>
      <c r="AOH55" s="429"/>
      <c r="AOI55" s="429"/>
      <c r="AOJ55" s="429"/>
      <c r="AOK55" s="429"/>
      <c r="AOL55" s="429"/>
      <c r="AOM55" s="429"/>
      <c r="AON55" s="429"/>
      <c r="AOO55" s="429"/>
      <c r="AOP55" s="429"/>
      <c r="AOQ55" s="429"/>
      <c r="AOR55" s="429"/>
      <c r="AOS55" s="429"/>
      <c r="AOT55" s="429"/>
      <c r="AOU55" s="429"/>
      <c r="AOV55" s="429"/>
      <c r="AOW55" s="429"/>
      <c r="AOX55" s="429"/>
      <c r="AOY55" s="429"/>
      <c r="AOZ55" s="429"/>
      <c r="APA55" s="429"/>
      <c r="APB55" s="429"/>
      <c r="APC55" s="429"/>
      <c r="APD55" s="429"/>
      <c r="APE55" s="429"/>
      <c r="APF55" s="429"/>
      <c r="APG55" s="429"/>
      <c r="APH55" s="429"/>
      <c r="API55" s="429"/>
      <c r="APJ55" s="429"/>
      <c r="APK55" s="429"/>
      <c r="APL55" s="429"/>
      <c r="APM55" s="429"/>
      <c r="APN55" s="429"/>
      <c r="APO55" s="429"/>
      <c r="APP55" s="429"/>
      <c r="APQ55" s="429"/>
      <c r="APR55" s="429"/>
      <c r="APS55" s="429"/>
      <c r="APT55" s="429"/>
      <c r="APU55" s="429"/>
      <c r="APV55" s="429"/>
      <c r="APW55" s="429"/>
      <c r="APX55" s="429"/>
      <c r="APY55" s="429"/>
      <c r="APZ55" s="429"/>
      <c r="AQA55" s="429"/>
      <c r="AQB55" s="429"/>
      <c r="AQC55" s="429"/>
      <c r="AQD55" s="429"/>
      <c r="AQE55" s="429"/>
      <c r="AQF55" s="429"/>
      <c r="AQG55" s="429"/>
      <c r="AQH55" s="429"/>
      <c r="AQI55" s="429"/>
      <c r="AQJ55" s="429"/>
      <c r="AQK55" s="429"/>
      <c r="AQL55" s="429"/>
      <c r="AQM55" s="429"/>
      <c r="AQN55" s="429"/>
      <c r="AQO55" s="429"/>
      <c r="AQP55" s="429"/>
      <c r="AQQ55" s="429"/>
      <c r="AQR55" s="429"/>
      <c r="AQS55" s="429"/>
      <c r="AQT55" s="429"/>
      <c r="AQU55" s="429"/>
      <c r="AQV55" s="429"/>
      <c r="AQW55" s="429"/>
      <c r="AQX55" s="429"/>
      <c r="AQY55" s="429"/>
      <c r="AQZ55" s="429"/>
      <c r="ARA55" s="429"/>
      <c r="ARB55" s="429"/>
      <c r="ARC55" s="429"/>
      <c r="ARD55" s="429"/>
      <c r="ARE55" s="429"/>
      <c r="ARF55" s="429"/>
      <c r="ARG55" s="429"/>
      <c r="ARH55" s="429"/>
      <c r="ARI55" s="429"/>
      <c r="ARJ55" s="429"/>
      <c r="ARK55" s="429"/>
      <c r="ARL55" s="429"/>
      <c r="ARM55" s="429"/>
      <c r="ARN55" s="429"/>
      <c r="ARO55" s="429"/>
      <c r="ARP55" s="429"/>
      <c r="ARQ55" s="429"/>
      <c r="ARR55" s="429"/>
      <c r="ARS55" s="429"/>
      <c r="ART55" s="429"/>
      <c r="ARU55" s="429"/>
      <c r="ARV55" s="429"/>
      <c r="ARW55" s="429"/>
      <c r="ARX55" s="429"/>
      <c r="ARY55" s="429"/>
      <c r="ARZ55" s="429"/>
      <c r="ASA55" s="429"/>
      <c r="ASB55" s="429"/>
      <c r="ASC55" s="429"/>
      <c r="ASD55" s="429"/>
      <c r="ASE55" s="429"/>
      <c r="ASF55" s="429"/>
      <c r="ASG55" s="429"/>
      <c r="ASH55" s="429"/>
      <c r="ASI55" s="429"/>
      <c r="ASJ55" s="429"/>
      <c r="ASK55" s="429"/>
      <c r="ASL55" s="429"/>
      <c r="ASM55" s="429"/>
      <c r="ASN55" s="429"/>
      <c r="ASO55" s="429"/>
      <c r="ASP55" s="429"/>
      <c r="ASQ55" s="429"/>
      <c r="ASR55" s="429"/>
      <c r="ASS55" s="429"/>
      <c r="AST55" s="429"/>
      <c r="ASU55" s="429"/>
      <c r="ASV55" s="429"/>
      <c r="ASW55" s="429"/>
      <c r="ASX55" s="429"/>
      <c r="ASY55" s="429"/>
      <c r="ASZ55" s="429"/>
      <c r="ATA55" s="429"/>
      <c r="ATB55" s="429"/>
      <c r="ATC55" s="429"/>
      <c r="ATD55" s="429"/>
      <c r="ATE55" s="429"/>
      <c r="ATF55" s="429"/>
      <c r="ATG55" s="429"/>
      <c r="ATH55" s="429"/>
      <c r="ATI55" s="429"/>
      <c r="ATJ55" s="429"/>
      <c r="ATK55" s="429"/>
      <c r="ATL55" s="429"/>
      <c r="ATM55" s="429"/>
      <c r="ATN55" s="429"/>
      <c r="ATO55" s="429"/>
      <c r="ATP55" s="429"/>
      <c r="ATQ55" s="429"/>
      <c r="ATR55" s="429"/>
      <c r="ATS55" s="429"/>
      <c r="ATT55" s="429"/>
      <c r="ATU55" s="429"/>
      <c r="ATV55" s="429"/>
      <c r="ATW55" s="429"/>
      <c r="ATX55" s="429"/>
      <c r="ATY55" s="429"/>
      <c r="ATZ55" s="429"/>
      <c r="AUA55" s="429"/>
      <c r="AUB55" s="429"/>
      <c r="AUC55" s="429"/>
      <c r="AUD55" s="429"/>
      <c r="AUE55" s="429"/>
      <c r="AUF55" s="429"/>
      <c r="AUG55" s="429"/>
      <c r="AUH55" s="429"/>
      <c r="AUI55" s="429"/>
      <c r="AUJ55" s="429"/>
      <c r="AUK55" s="429"/>
      <c r="AUL55" s="429"/>
      <c r="AUM55" s="429"/>
      <c r="AUN55" s="429"/>
      <c r="AUO55" s="429"/>
      <c r="AUP55" s="429"/>
      <c r="AUQ55" s="429"/>
      <c r="AUR55" s="429"/>
      <c r="AUS55" s="429"/>
      <c r="AUT55" s="429"/>
      <c r="AUU55" s="429"/>
      <c r="AUV55" s="429"/>
      <c r="AUW55" s="429"/>
      <c r="AUX55" s="429"/>
      <c r="AUY55" s="429"/>
      <c r="AUZ55" s="429"/>
      <c r="AVA55" s="429"/>
      <c r="AVB55" s="429"/>
      <c r="AVC55" s="429"/>
      <c r="AVD55" s="429"/>
      <c r="AVE55" s="429"/>
      <c r="AVF55" s="429"/>
      <c r="AVG55" s="429"/>
      <c r="AVH55" s="429"/>
      <c r="AVI55" s="429"/>
      <c r="AVJ55" s="429"/>
      <c r="AVK55" s="429"/>
      <c r="AVL55" s="429"/>
      <c r="AVM55" s="429"/>
      <c r="AVN55" s="429"/>
      <c r="AVO55" s="429"/>
      <c r="AVP55" s="429"/>
      <c r="AVQ55" s="429"/>
      <c r="AVR55" s="429"/>
      <c r="AVS55" s="429"/>
      <c r="AVT55" s="429"/>
      <c r="AVU55" s="429"/>
      <c r="AVV55" s="429"/>
      <c r="AVW55" s="429"/>
      <c r="AVX55" s="429"/>
      <c r="AVY55" s="429"/>
      <c r="AVZ55" s="429"/>
      <c r="AWA55" s="429"/>
      <c r="AWB55" s="429"/>
      <c r="AWC55" s="429"/>
      <c r="AWD55" s="429"/>
      <c r="AWE55" s="429"/>
      <c r="AWF55" s="429"/>
      <c r="AWG55" s="429"/>
      <c r="AWH55" s="429"/>
      <c r="AWI55" s="429"/>
      <c r="AWJ55" s="429"/>
      <c r="AWK55" s="429"/>
      <c r="AWL55" s="429"/>
      <c r="AWM55" s="429"/>
      <c r="AWN55" s="429"/>
      <c r="AWO55" s="429"/>
      <c r="AWP55" s="429"/>
      <c r="AWQ55" s="429"/>
      <c r="AWR55" s="429"/>
      <c r="AWS55" s="429"/>
      <c r="AWT55" s="429"/>
      <c r="AWU55" s="429"/>
      <c r="AWV55" s="429"/>
      <c r="AWW55" s="429"/>
      <c r="AWX55" s="429"/>
      <c r="AWY55" s="429"/>
      <c r="AWZ55" s="429"/>
      <c r="AXA55" s="429"/>
      <c r="AXB55" s="429"/>
      <c r="AXC55" s="429"/>
      <c r="AXD55" s="429"/>
      <c r="AXE55" s="429"/>
      <c r="AXF55" s="429"/>
      <c r="AXG55" s="429"/>
      <c r="AXH55" s="429"/>
      <c r="AXI55" s="429"/>
      <c r="AXJ55" s="429"/>
      <c r="AXK55" s="429"/>
      <c r="AXL55" s="429"/>
      <c r="AXM55" s="429"/>
      <c r="AXN55" s="429"/>
      <c r="AXO55" s="429"/>
      <c r="AXP55" s="429"/>
      <c r="AXQ55" s="429"/>
      <c r="AXR55" s="429"/>
      <c r="AXS55" s="429"/>
      <c r="AXT55" s="429"/>
      <c r="AXU55" s="429"/>
      <c r="AXV55" s="429"/>
      <c r="AXW55" s="429"/>
      <c r="AXX55" s="429"/>
      <c r="AXY55" s="429"/>
      <c r="AXZ55" s="429"/>
      <c r="AYA55" s="429"/>
      <c r="AYB55" s="429"/>
      <c r="AYC55" s="429"/>
      <c r="AYD55" s="429"/>
      <c r="AYE55" s="429"/>
      <c r="AYF55" s="429"/>
      <c r="AYG55" s="429"/>
      <c r="AYH55" s="429"/>
      <c r="AYI55" s="429"/>
      <c r="AYJ55" s="429"/>
      <c r="AYK55" s="429"/>
      <c r="AYL55" s="429"/>
      <c r="AYM55" s="429"/>
      <c r="AYN55" s="429"/>
      <c r="AYO55" s="429"/>
      <c r="AYP55" s="429"/>
      <c r="AYQ55" s="429"/>
      <c r="AYR55" s="429"/>
      <c r="AYS55" s="429"/>
      <c r="AYT55" s="429"/>
      <c r="AYU55" s="429"/>
      <c r="AYV55" s="429"/>
      <c r="AYW55" s="429"/>
      <c r="AYX55" s="429"/>
      <c r="AYY55" s="429"/>
      <c r="AYZ55" s="429"/>
      <c r="AZA55" s="429"/>
      <c r="AZB55" s="429"/>
      <c r="AZC55" s="429"/>
      <c r="AZD55" s="429"/>
      <c r="AZE55" s="429"/>
      <c r="AZF55" s="429"/>
      <c r="AZG55" s="429"/>
      <c r="AZH55" s="429"/>
      <c r="AZI55" s="429"/>
      <c r="AZJ55" s="429"/>
      <c r="AZK55" s="429"/>
      <c r="AZL55" s="429"/>
      <c r="AZM55" s="429"/>
      <c r="AZN55" s="429"/>
      <c r="AZO55" s="429"/>
      <c r="AZP55" s="429"/>
      <c r="AZQ55" s="429"/>
      <c r="AZR55" s="429"/>
      <c r="AZS55" s="429"/>
      <c r="AZT55" s="429"/>
      <c r="AZU55" s="429"/>
      <c r="AZV55" s="429"/>
      <c r="AZW55" s="429"/>
      <c r="AZX55" s="429"/>
      <c r="AZY55" s="429"/>
      <c r="AZZ55" s="429"/>
      <c r="BAA55" s="429"/>
      <c r="BAB55" s="429"/>
      <c r="BAC55" s="429"/>
      <c r="BAD55" s="429"/>
      <c r="BAE55" s="429"/>
      <c r="BAF55" s="429"/>
      <c r="BAG55" s="429"/>
      <c r="BAH55" s="429"/>
      <c r="BAI55" s="429"/>
      <c r="BAJ55" s="429"/>
      <c r="BAK55" s="429"/>
      <c r="BAL55" s="429"/>
      <c r="BAM55" s="429"/>
      <c r="BAN55" s="429"/>
      <c r="BAO55" s="429"/>
      <c r="BAP55" s="429"/>
      <c r="BAQ55" s="429"/>
      <c r="BAR55" s="429"/>
      <c r="BAS55" s="429"/>
      <c r="BAT55" s="429"/>
      <c r="BAU55" s="429"/>
      <c r="BAV55" s="429"/>
      <c r="BAW55" s="429"/>
      <c r="BAX55" s="429"/>
      <c r="BAY55" s="429"/>
      <c r="BAZ55" s="429"/>
      <c r="BBA55" s="429"/>
      <c r="BBB55" s="429"/>
      <c r="BBC55" s="429"/>
      <c r="BBD55" s="429"/>
      <c r="BBE55" s="429"/>
      <c r="BBF55" s="429"/>
      <c r="BBG55" s="429"/>
      <c r="BBH55" s="429"/>
      <c r="BBI55" s="429"/>
      <c r="BBJ55" s="429"/>
      <c r="BBK55" s="429"/>
      <c r="BBL55" s="429"/>
      <c r="BBM55" s="429"/>
      <c r="BBN55" s="429"/>
      <c r="BBO55" s="429"/>
      <c r="BBP55" s="429"/>
      <c r="BBQ55" s="429"/>
      <c r="BBR55" s="429"/>
      <c r="BBS55" s="429"/>
      <c r="BBT55" s="429"/>
      <c r="BBU55" s="429"/>
      <c r="BBV55" s="429"/>
      <c r="BBW55" s="429"/>
      <c r="BBX55" s="429"/>
      <c r="BBY55" s="429"/>
      <c r="BBZ55" s="429"/>
      <c r="BCA55" s="429"/>
      <c r="BCB55" s="429"/>
      <c r="BCC55" s="429"/>
      <c r="BCD55" s="429"/>
      <c r="BCE55" s="429"/>
      <c r="BCF55" s="429"/>
      <c r="BCG55" s="429"/>
      <c r="BCH55" s="429"/>
      <c r="BCI55" s="429"/>
      <c r="BCJ55" s="429"/>
      <c r="BCK55" s="429"/>
      <c r="BCL55" s="429"/>
      <c r="BCM55" s="429"/>
      <c r="BCN55" s="429"/>
      <c r="BCO55" s="429"/>
      <c r="BCP55" s="429"/>
      <c r="BCQ55" s="429"/>
      <c r="BCR55" s="429"/>
      <c r="BCS55" s="429"/>
      <c r="BCT55" s="429"/>
      <c r="BCU55" s="429"/>
      <c r="BCV55" s="429"/>
      <c r="BCW55" s="429"/>
      <c r="BCX55" s="429"/>
      <c r="BCY55" s="429"/>
      <c r="BCZ55" s="429"/>
      <c r="BDA55" s="429"/>
      <c r="BDB55" s="429"/>
      <c r="BDC55" s="429"/>
      <c r="BDD55" s="429"/>
      <c r="BDE55" s="429"/>
      <c r="BDF55" s="429"/>
      <c r="BDG55" s="429"/>
      <c r="BDH55" s="429"/>
      <c r="BDI55" s="429"/>
      <c r="BDJ55" s="429"/>
      <c r="BDK55" s="429"/>
      <c r="BDL55" s="429"/>
      <c r="BDM55" s="429"/>
      <c r="BDN55" s="429"/>
      <c r="BDO55" s="429"/>
      <c r="BDP55" s="429"/>
      <c r="BDQ55" s="429"/>
      <c r="BDR55" s="429"/>
      <c r="BDS55" s="429"/>
      <c r="BDT55" s="429"/>
      <c r="BDU55" s="429"/>
      <c r="BDV55" s="429"/>
      <c r="BDW55" s="429"/>
      <c r="BDX55" s="429"/>
      <c r="BDY55" s="429"/>
      <c r="BDZ55" s="429"/>
      <c r="BEA55" s="429"/>
      <c r="BEB55" s="429"/>
      <c r="BEC55" s="429"/>
      <c r="BED55" s="429"/>
      <c r="BEE55" s="429"/>
      <c r="BEF55" s="429"/>
      <c r="BEG55" s="429"/>
      <c r="BEH55" s="429"/>
      <c r="BEI55" s="429"/>
      <c r="BEJ55" s="429"/>
      <c r="BEK55" s="429"/>
      <c r="BEL55" s="429"/>
      <c r="BEM55" s="429"/>
      <c r="BEN55" s="429"/>
      <c r="BEO55" s="429"/>
      <c r="BEP55" s="429"/>
      <c r="BEQ55" s="429"/>
      <c r="BER55" s="429"/>
      <c r="BES55" s="429"/>
      <c r="BET55" s="429"/>
      <c r="BEU55" s="429"/>
      <c r="BEV55" s="429"/>
      <c r="BEW55" s="429"/>
      <c r="BEX55" s="429"/>
      <c r="BEY55" s="429"/>
      <c r="BEZ55" s="429"/>
      <c r="BFA55" s="429"/>
      <c r="BFB55" s="429"/>
      <c r="BFC55" s="429"/>
      <c r="BFD55" s="429"/>
      <c r="BFE55" s="429"/>
      <c r="BFF55" s="429"/>
      <c r="BFG55" s="429"/>
      <c r="BFH55" s="429"/>
      <c r="BFI55" s="429"/>
      <c r="BFJ55" s="429"/>
      <c r="BFK55" s="429"/>
      <c r="BFL55" s="429"/>
      <c r="BFM55" s="429"/>
      <c r="BFN55" s="429"/>
      <c r="BFO55" s="429"/>
      <c r="BFP55" s="429"/>
      <c r="BFQ55" s="429"/>
      <c r="BFR55" s="429"/>
      <c r="BFS55" s="429"/>
      <c r="BFT55" s="429"/>
      <c r="BFU55" s="429"/>
      <c r="BFV55" s="429"/>
      <c r="BFW55" s="429"/>
      <c r="BFX55" s="429"/>
      <c r="BFY55" s="429"/>
      <c r="BFZ55" s="429"/>
      <c r="BGA55" s="429"/>
      <c r="BGB55" s="429"/>
      <c r="BGC55" s="429"/>
      <c r="BGD55" s="429"/>
      <c r="BGE55" s="429"/>
      <c r="BGF55" s="429"/>
      <c r="BGG55" s="429"/>
      <c r="BGH55" s="429"/>
      <c r="BGI55" s="429"/>
      <c r="BGJ55" s="429"/>
      <c r="BGK55" s="429"/>
      <c r="BGL55" s="429"/>
      <c r="BGM55" s="429"/>
      <c r="BGN55" s="429"/>
      <c r="BGO55" s="429"/>
      <c r="BGP55" s="429"/>
      <c r="BGQ55" s="429"/>
      <c r="BGR55" s="429"/>
      <c r="BGS55" s="429"/>
      <c r="BGT55" s="429"/>
      <c r="BGU55" s="429"/>
      <c r="BGV55" s="429"/>
      <c r="BGW55" s="429"/>
      <c r="BGX55" s="429"/>
      <c r="BGY55" s="429"/>
      <c r="BGZ55" s="429"/>
      <c r="BHA55" s="429"/>
      <c r="BHB55" s="429"/>
      <c r="BHC55" s="429"/>
      <c r="BHD55" s="429"/>
      <c r="BHE55" s="429"/>
      <c r="BHF55" s="429"/>
      <c r="BHG55" s="429"/>
      <c r="BHH55" s="429"/>
      <c r="BHI55" s="429"/>
      <c r="BHJ55" s="429"/>
      <c r="BHK55" s="429"/>
      <c r="BHL55" s="429"/>
      <c r="BHM55" s="429"/>
      <c r="BHN55" s="429"/>
      <c r="BHO55" s="429"/>
      <c r="BHP55" s="429"/>
      <c r="BHQ55" s="429"/>
      <c r="BHR55" s="429"/>
      <c r="BHS55" s="429"/>
      <c r="BHT55" s="429"/>
      <c r="BHU55" s="429"/>
      <c r="BHV55" s="429"/>
      <c r="BHW55" s="429"/>
      <c r="BHX55" s="429"/>
      <c r="BHY55" s="429"/>
      <c r="BHZ55" s="429"/>
      <c r="BIA55" s="429"/>
      <c r="BIB55" s="429"/>
      <c r="BIC55" s="429"/>
      <c r="BID55" s="429"/>
      <c r="BIE55" s="429"/>
      <c r="BIF55" s="429"/>
      <c r="BIG55" s="429"/>
      <c r="BIH55" s="429"/>
      <c r="BII55" s="429"/>
      <c r="BIJ55" s="429"/>
      <c r="BIK55" s="429"/>
      <c r="BIL55" s="429"/>
      <c r="BIM55" s="429"/>
      <c r="BIN55" s="429"/>
      <c r="BIO55" s="429"/>
      <c r="BIP55" s="429"/>
      <c r="BIQ55" s="429"/>
      <c r="BIR55" s="429"/>
      <c r="BIS55" s="429"/>
      <c r="BIT55" s="429"/>
      <c r="BIU55" s="429"/>
      <c r="BIV55" s="429"/>
      <c r="BIW55" s="429"/>
      <c r="BIX55" s="429"/>
      <c r="BIY55" s="429"/>
      <c r="BIZ55" s="429"/>
      <c r="BJA55" s="429"/>
      <c r="BJB55" s="429"/>
      <c r="BJC55" s="429"/>
      <c r="BJD55" s="429"/>
      <c r="BJE55" s="429"/>
      <c r="BJF55" s="429"/>
      <c r="BJG55" s="429"/>
      <c r="BJH55" s="429"/>
      <c r="BJI55" s="429"/>
      <c r="BJJ55" s="429"/>
      <c r="BJK55" s="429"/>
      <c r="BJL55" s="429"/>
      <c r="BJM55" s="429"/>
      <c r="BJN55" s="429"/>
      <c r="BJO55" s="429"/>
      <c r="BJP55" s="429"/>
      <c r="BJQ55" s="429"/>
      <c r="BJR55" s="429"/>
      <c r="BJS55" s="429"/>
      <c r="BJT55" s="429"/>
      <c r="BJU55" s="429"/>
      <c r="BJV55" s="429"/>
      <c r="BJW55" s="429"/>
      <c r="BJX55" s="429"/>
      <c r="BJY55" s="429"/>
      <c r="BJZ55" s="429"/>
      <c r="BKA55" s="429"/>
      <c r="BKB55" s="429"/>
      <c r="BKC55" s="429"/>
      <c r="BKD55" s="429"/>
      <c r="BKE55" s="429"/>
      <c r="BKF55" s="429"/>
      <c r="BKG55" s="429"/>
      <c r="BKH55" s="429"/>
      <c r="BKI55" s="429"/>
      <c r="BKJ55" s="429"/>
      <c r="BKK55" s="429"/>
      <c r="BKL55" s="429"/>
      <c r="BKM55" s="429"/>
      <c r="BKN55" s="429"/>
      <c r="BKO55" s="429"/>
      <c r="BKP55" s="429"/>
      <c r="BKQ55" s="429"/>
      <c r="BKR55" s="429"/>
      <c r="BKS55" s="429"/>
      <c r="BKT55" s="429"/>
      <c r="BKU55" s="429"/>
      <c r="BKV55" s="429"/>
      <c r="BKW55" s="429"/>
      <c r="BKX55" s="429"/>
      <c r="BKY55" s="429"/>
      <c r="BKZ55" s="429"/>
      <c r="BLA55" s="429"/>
      <c r="BLB55" s="429"/>
      <c r="BLC55" s="429"/>
      <c r="BLD55" s="429"/>
      <c r="BLE55" s="429"/>
      <c r="BLF55" s="429"/>
      <c r="BLG55" s="429"/>
      <c r="BLH55" s="429"/>
      <c r="BLI55" s="429"/>
      <c r="BLJ55" s="429"/>
      <c r="BLK55" s="429"/>
      <c r="BLL55" s="429"/>
      <c r="BLM55" s="429"/>
      <c r="BLN55" s="429"/>
      <c r="BLO55" s="429"/>
      <c r="BLP55" s="429"/>
      <c r="BLQ55" s="429"/>
      <c r="BLR55" s="429"/>
      <c r="BLS55" s="429"/>
      <c r="BLT55" s="429"/>
      <c r="BLU55" s="429"/>
      <c r="BLV55" s="429"/>
      <c r="BLW55" s="429"/>
      <c r="BLX55" s="429"/>
      <c r="BLY55" s="429"/>
      <c r="BLZ55" s="429"/>
      <c r="BMA55" s="429"/>
      <c r="BMB55" s="429"/>
      <c r="BMC55" s="429"/>
      <c r="BMD55" s="429"/>
      <c r="BME55" s="429"/>
      <c r="BMF55" s="429"/>
      <c r="BMG55" s="429"/>
      <c r="BMH55" s="429"/>
      <c r="BMI55" s="429"/>
      <c r="BMJ55" s="429"/>
      <c r="BMK55" s="429"/>
      <c r="BML55" s="429"/>
      <c r="BMM55" s="429"/>
      <c r="BMN55" s="429"/>
      <c r="BMO55" s="429"/>
      <c r="BMP55" s="429"/>
      <c r="BMQ55" s="429"/>
      <c r="BMR55" s="429"/>
      <c r="BMS55" s="429"/>
      <c r="BMT55" s="429"/>
      <c r="BMU55" s="429"/>
      <c r="BMV55" s="429"/>
      <c r="BMW55" s="429"/>
      <c r="BMX55" s="429"/>
      <c r="BMY55" s="429"/>
      <c r="BMZ55" s="429"/>
      <c r="BNA55" s="429"/>
      <c r="BNB55" s="429"/>
      <c r="BNC55" s="429"/>
      <c r="BND55" s="429"/>
      <c r="BNE55" s="429"/>
      <c r="BNF55" s="429"/>
      <c r="BNG55" s="429"/>
      <c r="BNH55" s="429"/>
      <c r="BNI55" s="429"/>
      <c r="BNJ55" s="429"/>
      <c r="BNK55" s="429"/>
      <c r="BNL55" s="429"/>
      <c r="BNM55" s="429"/>
      <c r="BNN55" s="429"/>
      <c r="BNO55" s="429"/>
      <c r="BNP55" s="429"/>
      <c r="BNQ55" s="429"/>
      <c r="BNR55" s="429"/>
      <c r="BNS55" s="429"/>
      <c r="BNT55" s="429"/>
      <c r="BNU55" s="429"/>
      <c r="BNV55" s="429"/>
      <c r="BNW55" s="429"/>
      <c r="BNX55" s="429"/>
      <c r="BNY55" s="429"/>
      <c r="BNZ55" s="429"/>
      <c r="BOA55" s="429"/>
      <c r="BOB55" s="429"/>
      <c r="BOC55" s="429"/>
      <c r="BOD55" s="429"/>
      <c r="BOE55" s="429"/>
      <c r="BOF55" s="429"/>
      <c r="BOG55" s="429"/>
      <c r="BOH55" s="429"/>
      <c r="BOI55" s="429"/>
      <c r="BOJ55" s="429"/>
      <c r="BOK55" s="429"/>
      <c r="BOL55" s="429"/>
      <c r="BOM55" s="429"/>
      <c r="BON55" s="429"/>
      <c r="BOO55" s="429"/>
      <c r="BOP55" s="429"/>
      <c r="BOQ55" s="429"/>
      <c r="BOR55" s="429"/>
      <c r="BOS55" s="429"/>
      <c r="BOT55" s="429"/>
      <c r="BOU55" s="429"/>
      <c r="BOV55" s="429"/>
      <c r="BOW55" s="429"/>
      <c r="BOX55" s="429"/>
      <c r="BOY55" s="429"/>
      <c r="BOZ55" s="429"/>
      <c r="BPA55" s="429"/>
      <c r="BPB55" s="429"/>
      <c r="BPC55" s="429"/>
      <c r="BPD55" s="429"/>
      <c r="BPE55" s="429"/>
      <c r="BPF55" s="429"/>
      <c r="BPG55" s="429"/>
      <c r="BPH55" s="429"/>
      <c r="BPI55" s="429"/>
      <c r="BPJ55" s="429"/>
      <c r="BPK55" s="429"/>
      <c r="BPL55" s="429"/>
      <c r="BPM55" s="429"/>
      <c r="BPN55" s="429"/>
      <c r="BPO55" s="429"/>
      <c r="BPP55" s="429"/>
      <c r="BPQ55" s="429"/>
      <c r="BPR55" s="429"/>
      <c r="BPS55" s="429"/>
      <c r="BPT55" s="429"/>
      <c r="BPU55" s="429"/>
      <c r="BPV55" s="429"/>
      <c r="BPW55" s="429"/>
      <c r="BPX55" s="429"/>
      <c r="BPY55" s="429"/>
      <c r="BPZ55" s="429"/>
      <c r="BQA55" s="429"/>
      <c r="BQB55" s="429"/>
      <c r="BQC55" s="429"/>
      <c r="BQD55" s="429"/>
      <c r="BQE55" s="429"/>
      <c r="BQF55" s="429"/>
      <c r="BQG55" s="429"/>
      <c r="BQH55" s="429"/>
      <c r="BQI55" s="429"/>
      <c r="BQJ55" s="429"/>
      <c r="BQK55" s="429"/>
      <c r="BQL55" s="429"/>
      <c r="BQM55" s="429"/>
      <c r="BQN55" s="429"/>
      <c r="BQO55" s="429"/>
      <c r="BQP55" s="429"/>
      <c r="BQQ55" s="429"/>
      <c r="BQR55" s="429"/>
      <c r="BQS55" s="429"/>
      <c r="BQT55" s="429"/>
      <c r="BQU55" s="429"/>
      <c r="BQV55" s="429"/>
      <c r="BQW55" s="429"/>
      <c r="BQX55" s="429"/>
      <c r="BQY55" s="429"/>
      <c r="BQZ55" s="429"/>
      <c r="BRA55" s="429"/>
      <c r="BRB55" s="429"/>
      <c r="BRC55" s="429"/>
      <c r="BRD55" s="429"/>
      <c r="BRE55" s="429"/>
      <c r="BRF55" s="429"/>
      <c r="BRG55" s="429"/>
      <c r="BRH55" s="429"/>
      <c r="BRI55" s="429"/>
      <c r="BRJ55" s="429"/>
      <c r="BRK55" s="429"/>
      <c r="BRL55" s="429"/>
      <c r="BRM55" s="429"/>
      <c r="BRN55" s="429"/>
      <c r="BRO55" s="429"/>
      <c r="BRP55" s="429"/>
      <c r="BRQ55" s="429"/>
      <c r="BRR55" s="429"/>
      <c r="BRS55" s="429"/>
      <c r="BRT55" s="429"/>
      <c r="BRU55" s="429"/>
      <c r="BRV55" s="429"/>
      <c r="BRW55" s="429"/>
      <c r="BRX55" s="429"/>
      <c r="BRY55" s="429"/>
      <c r="BRZ55" s="429"/>
      <c r="BSA55" s="429"/>
      <c r="BSB55" s="429"/>
      <c r="BSC55" s="429"/>
      <c r="BSD55" s="429"/>
      <c r="BSE55" s="429"/>
      <c r="BSF55" s="429"/>
      <c r="BSG55" s="429"/>
      <c r="BSH55" s="429"/>
      <c r="BSI55" s="429"/>
      <c r="BSJ55" s="429"/>
      <c r="BSK55" s="429"/>
      <c r="BSL55" s="429"/>
      <c r="BSM55" s="429"/>
      <c r="BSN55" s="429"/>
      <c r="BSO55" s="429"/>
      <c r="BSP55" s="429"/>
      <c r="BSQ55" s="429"/>
      <c r="BSR55" s="429"/>
      <c r="BSS55" s="429"/>
      <c r="BST55" s="429"/>
      <c r="BSU55" s="429"/>
      <c r="BSV55" s="429"/>
      <c r="BSW55" s="429"/>
      <c r="BSX55" s="429"/>
      <c r="BSY55" s="429"/>
      <c r="BSZ55" s="429"/>
      <c r="BTA55" s="429"/>
      <c r="BTB55" s="429"/>
      <c r="BTC55" s="429"/>
      <c r="BTD55" s="429"/>
      <c r="BTE55" s="429"/>
      <c r="BTF55" s="429"/>
      <c r="BTG55" s="429"/>
      <c r="BTH55" s="429"/>
      <c r="BTI55" s="429"/>
      <c r="BTJ55" s="429"/>
      <c r="BTK55" s="429"/>
      <c r="BTL55" s="429"/>
      <c r="BTM55" s="429"/>
      <c r="BTN55" s="429"/>
      <c r="BTO55" s="429"/>
      <c r="BTP55" s="429"/>
      <c r="BTQ55" s="429"/>
      <c r="BTR55" s="429"/>
      <c r="BTS55" s="429"/>
      <c r="BTT55" s="429"/>
      <c r="BTU55" s="429"/>
      <c r="BTV55" s="429"/>
      <c r="BTW55" s="429"/>
      <c r="BTX55" s="429"/>
      <c r="BTY55" s="429"/>
      <c r="BTZ55" s="429"/>
      <c r="BUA55" s="429"/>
      <c r="BUB55" s="429"/>
      <c r="BUC55" s="429"/>
      <c r="BUD55" s="429"/>
      <c r="BUE55" s="429"/>
      <c r="BUF55" s="429"/>
      <c r="BUG55" s="429"/>
      <c r="BUH55" s="429"/>
      <c r="BUI55" s="429"/>
      <c r="BUJ55" s="429"/>
      <c r="BUK55" s="429"/>
      <c r="BUL55" s="429"/>
      <c r="BUM55" s="429"/>
      <c r="BUN55" s="429"/>
      <c r="BUO55" s="429"/>
      <c r="BUP55" s="429"/>
      <c r="BUQ55" s="429"/>
      <c r="BUR55" s="429"/>
      <c r="BUS55" s="429"/>
      <c r="BUT55" s="429"/>
      <c r="BUU55" s="429"/>
      <c r="BUV55" s="429"/>
      <c r="BUW55" s="429"/>
      <c r="BUX55" s="429"/>
      <c r="BUY55" s="429"/>
      <c r="BUZ55" s="429"/>
      <c r="BVA55" s="429"/>
      <c r="BVB55" s="429"/>
      <c r="BVC55" s="429"/>
      <c r="BVD55" s="429"/>
      <c r="BVE55" s="429"/>
      <c r="BVF55" s="429"/>
      <c r="BVG55" s="429"/>
      <c r="BVH55" s="429"/>
      <c r="BVI55" s="429"/>
      <c r="BVJ55" s="429"/>
      <c r="BVK55" s="429"/>
      <c r="BVL55" s="429"/>
      <c r="BVM55" s="429"/>
      <c r="BVN55" s="429"/>
      <c r="BVO55" s="429"/>
      <c r="BVP55" s="429"/>
      <c r="BVQ55" s="429"/>
      <c r="BVR55" s="429"/>
      <c r="BVS55" s="429"/>
      <c r="BVT55" s="429"/>
      <c r="BVU55" s="429"/>
      <c r="BVV55" s="429"/>
      <c r="BVW55" s="429"/>
      <c r="BVX55" s="429"/>
      <c r="BVY55" s="429"/>
      <c r="BVZ55" s="429"/>
      <c r="BWA55" s="429"/>
      <c r="BWB55" s="429"/>
      <c r="BWC55" s="429"/>
      <c r="BWD55" s="429"/>
      <c r="BWE55" s="429"/>
      <c r="BWF55" s="429"/>
      <c r="BWG55" s="429"/>
      <c r="BWH55" s="429"/>
      <c r="BWI55" s="429"/>
      <c r="BWJ55" s="429"/>
      <c r="BWK55" s="429"/>
      <c r="BWL55" s="429"/>
      <c r="BWM55" s="429"/>
      <c r="BWN55" s="429"/>
      <c r="BWO55" s="429"/>
      <c r="BWP55" s="429"/>
      <c r="BWQ55" s="429"/>
      <c r="BWR55" s="429"/>
      <c r="BWS55" s="429"/>
      <c r="BWT55" s="429"/>
      <c r="BWU55" s="429"/>
      <c r="BWV55" s="429"/>
      <c r="BWW55" s="429"/>
      <c r="BWX55" s="429"/>
      <c r="BWY55" s="429"/>
      <c r="BWZ55" s="429"/>
      <c r="BXA55" s="429"/>
      <c r="BXB55" s="429"/>
      <c r="BXC55" s="429"/>
      <c r="BXD55" s="429"/>
      <c r="BXE55" s="429"/>
      <c r="BXF55" s="429"/>
      <c r="BXG55" s="429"/>
      <c r="BXH55" s="429"/>
      <c r="BXI55" s="429"/>
      <c r="BXJ55" s="429"/>
      <c r="BXK55" s="429"/>
      <c r="BXL55" s="429"/>
      <c r="BXM55" s="429"/>
      <c r="BXN55" s="429"/>
      <c r="BXO55" s="429"/>
      <c r="BXP55" s="429"/>
      <c r="BXQ55" s="429"/>
      <c r="BXR55" s="429"/>
      <c r="BXS55" s="429"/>
      <c r="BXT55" s="429"/>
      <c r="BXU55" s="429"/>
      <c r="BXV55" s="429"/>
      <c r="BXW55" s="429"/>
      <c r="BXX55" s="429"/>
      <c r="BXY55" s="429"/>
      <c r="BXZ55" s="429"/>
      <c r="BYA55" s="429"/>
      <c r="BYB55" s="429"/>
      <c r="BYC55" s="429"/>
      <c r="BYD55" s="429"/>
      <c r="BYE55" s="429"/>
      <c r="BYF55" s="429"/>
      <c r="BYG55" s="429"/>
      <c r="BYH55" s="429"/>
      <c r="BYI55" s="429"/>
      <c r="BYJ55" s="429"/>
      <c r="BYK55" s="429"/>
      <c r="BYL55" s="429"/>
      <c r="BYM55" s="429"/>
      <c r="BYN55" s="429"/>
      <c r="BYO55" s="429"/>
      <c r="BYP55" s="429"/>
      <c r="BYQ55" s="429"/>
      <c r="BYR55" s="429"/>
      <c r="BYS55" s="429"/>
      <c r="BYT55" s="429"/>
      <c r="BYU55" s="429"/>
      <c r="BYV55" s="429"/>
      <c r="BYW55" s="429"/>
      <c r="BYX55" s="429"/>
      <c r="BYY55" s="429"/>
      <c r="BYZ55" s="429"/>
      <c r="BZA55" s="429"/>
      <c r="BZB55" s="429"/>
      <c r="BZC55" s="429"/>
      <c r="BZD55" s="429"/>
      <c r="BZE55" s="429"/>
      <c r="BZF55" s="429"/>
      <c r="BZG55" s="429"/>
      <c r="BZH55" s="429"/>
      <c r="BZI55" s="429"/>
      <c r="BZJ55" s="429"/>
      <c r="BZK55" s="429"/>
      <c r="BZL55" s="429"/>
      <c r="BZM55" s="429"/>
      <c r="BZN55" s="429"/>
      <c r="BZO55" s="429"/>
      <c r="BZP55" s="429"/>
      <c r="BZQ55" s="429"/>
      <c r="BZR55" s="429"/>
      <c r="BZS55" s="429"/>
      <c r="BZT55" s="429"/>
      <c r="BZU55" s="429"/>
      <c r="BZV55" s="429"/>
      <c r="BZW55" s="429"/>
      <c r="BZX55" s="429"/>
      <c r="BZY55" s="429"/>
      <c r="BZZ55" s="429"/>
      <c r="CAA55" s="429"/>
      <c r="CAB55" s="429"/>
      <c r="CAC55" s="429"/>
      <c r="CAD55" s="429"/>
      <c r="CAE55" s="429"/>
      <c r="CAF55" s="429"/>
      <c r="CAG55" s="429"/>
      <c r="CAH55" s="429"/>
      <c r="CAI55" s="429"/>
      <c r="CAJ55" s="429"/>
      <c r="CAK55" s="429"/>
      <c r="CAL55" s="429"/>
      <c r="CAM55" s="429"/>
      <c r="CAN55" s="429"/>
      <c r="CAO55" s="429"/>
      <c r="CAP55" s="429"/>
      <c r="CAQ55" s="429"/>
      <c r="CAR55" s="429"/>
      <c r="CAS55" s="429"/>
      <c r="CAT55" s="429"/>
      <c r="CAU55" s="429"/>
      <c r="CAV55" s="429"/>
      <c r="CAW55" s="429"/>
      <c r="CAX55" s="429"/>
      <c r="CAY55" s="429"/>
      <c r="CAZ55" s="429"/>
      <c r="CBA55" s="429"/>
      <c r="CBB55" s="429"/>
      <c r="CBC55" s="429"/>
      <c r="CBD55" s="429"/>
      <c r="CBE55" s="429"/>
      <c r="CBF55" s="429"/>
      <c r="CBG55" s="429"/>
      <c r="CBH55" s="429"/>
      <c r="CBI55" s="429"/>
      <c r="CBJ55" s="429"/>
      <c r="CBK55" s="429"/>
      <c r="CBL55" s="429"/>
      <c r="CBM55" s="429"/>
      <c r="CBN55" s="429"/>
      <c r="CBO55" s="429"/>
      <c r="CBP55" s="429"/>
      <c r="CBQ55" s="429"/>
      <c r="CBR55" s="429"/>
      <c r="CBS55" s="429"/>
      <c r="CBT55" s="429"/>
      <c r="CBU55" s="429"/>
      <c r="CBV55" s="429"/>
      <c r="CBW55" s="429"/>
      <c r="CBX55" s="429"/>
      <c r="CBY55" s="429"/>
      <c r="CBZ55" s="429"/>
      <c r="CCA55" s="429"/>
      <c r="CCB55" s="429"/>
      <c r="CCC55" s="429"/>
      <c r="CCD55" s="429"/>
      <c r="CCE55" s="429"/>
      <c r="CCF55" s="429"/>
      <c r="CCG55" s="429"/>
      <c r="CCH55" s="429"/>
      <c r="CCI55" s="429"/>
      <c r="CCJ55" s="429"/>
      <c r="CCK55" s="429"/>
      <c r="CCL55" s="429"/>
      <c r="CCM55" s="429"/>
      <c r="CCN55" s="429"/>
      <c r="CCO55" s="429"/>
      <c r="CCP55" s="429"/>
      <c r="CCQ55" s="429"/>
      <c r="CCR55" s="429"/>
      <c r="CCS55" s="429"/>
      <c r="CCT55" s="429"/>
      <c r="CCU55" s="429"/>
      <c r="CCV55" s="429"/>
      <c r="CCW55" s="429"/>
      <c r="CCX55" s="429"/>
      <c r="CCY55" s="429"/>
      <c r="CCZ55" s="429"/>
      <c r="CDA55" s="429"/>
      <c r="CDB55" s="429"/>
      <c r="CDC55" s="429"/>
      <c r="CDD55" s="429"/>
      <c r="CDE55" s="429"/>
      <c r="CDF55" s="429"/>
      <c r="CDG55" s="429"/>
      <c r="CDH55" s="429"/>
      <c r="CDI55" s="429"/>
      <c r="CDJ55" s="429"/>
      <c r="CDK55" s="429"/>
      <c r="CDL55" s="429"/>
      <c r="CDM55" s="429"/>
      <c r="CDN55" s="429"/>
      <c r="CDO55" s="429"/>
      <c r="CDP55" s="429"/>
      <c r="CDQ55" s="429"/>
      <c r="CDR55" s="429"/>
      <c r="CDS55" s="429"/>
      <c r="CDT55" s="429"/>
      <c r="CDU55" s="429"/>
      <c r="CDV55" s="429"/>
      <c r="CDW55" s="429"/>
      <c r="CDX55" s="429"/>
      <c r="CDY55" s="429"/>
      <c r="CDZ55" s="429"/>
      <c r="CEA55" s="429"/>
      <c r="CEB55" s="429"/>
      <c r="CEC55" s="429"/>
      <c r="CED55" s="429"/>
      <c r="CEE55" s="429"/>
      <c r="CEF55" s="429"/>
      <c r="CEG55" s="429"/>
      <c r="CEH55" s="429"/>
      <c r="CEI55" s="429"/>
      <c r="CEJ55" s="429"/>
      <c r="CEK55" s="429"/>
      <c r="CEL55" s="429"/>
      <c r="CEM55" s="429"/>
      <c r="CEN55" s="429"/>
      <c r="CEO55" s="429"/>
      <c r="CEP55" s="429"/>
      <c r="CEQ55" s="429"/>
      <c r="CER55" s="429"/>
      <c r="CES55" s="429"/>
      <c r="CET55" s="429"/>
      <c r="CEU55" s="429"/>
      <c r="CEV55" s="429"/>
      <c r="CEW55" s="429"/>
      <c r="CEX55" s="429"/>
      <c r="CEY55" s="429"/>
      <c r="CEZ55" s="429"/>
      <c r="CFA55" s="429"/>
      <c r="CFB55" s="429"/>
      <c r="CFC55" s="429"/>
      <c r="CFD55" s="429"/>
      <c r="CFE55" s="429"/>
      <c r="CFF55" s="429"/>
      <c r="CFG55" s="429"/>
      <c r="CFH55" s="429"/>
      <c r="CFI55" s="429"/>
      <c r="CFJ55" s="429"/>
      <c r="CFK55" s="429"/>
      <c r="CFL55" s="429"/>
      <c r="CFM55" s="429"/>
      <c r="CFN55" s="429"/>
      <c r="CFO55" s="429"/>
      <c r="CFP55" s="429"/>
      <c r="CFQ55" s="429"/>
      <c r="CFR55" s="429"/>
      <c r="CFS55" s="429"/>
      <c r="CFT55" s="429"/>
      <c r="CFU55" s="429"/>
      <c r="CFV55" s="429"/>
      <c r="CFW55" s="429"/>
      <c r="CFX55" s="429"/>
      <c r="CFY55" s="429"/>
      <c r="CFZ55" s="429"/>
      <c r="CGA55" s="429"/>
      <c r="CGB55" s="429"/>
      <c r="CGC55" s="429"/>
      <c r="CGD55" s="429"/>
      <c r="CGE55" s="429"/>
      <c r="CGF55" s="429"/>
      <c r="CGG55" s="429"/>
      <c r="CGH55" s="429"/>
      <c r="CGI55" s="429"/>
      <c r="CGJ55" s="429"/>
      <c r="CGK55" s="429"/>
      <c r="CGL55" s="429"/>
      <c r="CGM55" s="429"/>
      <c r="CGN55" s="429"/>
      <c r="CGO55" s="429"/>
      <c r="CGP55" s="429"/>
      <c r="CGQ55" s="429"/>
      <c r="CGR55" s="429"/>
      <c r="CGS55" s="429"/>
      <c r="CGT55" s="429"/>
      <c r="CGU55" s="429"/>
      <c r="CGV55" s="429"/>
      <c r="CGW55" s="429"/>
      <c r="CGX55" s="429"/>
      <c r="CGY55" s="429"/>
      <c r="CGZ55" s="429"/>
      <c r="CHA55" s="429"/>
      <c r="CHB55" s="429"/>
      <c r="CHC55" s="429"/>
      <c r="CHD55" s="429"/>
      <c r="CHE55" s="429"/>
      <c r="CHF55" s="429"/>
      <c r="CHG55" s="429"/>
      <c r="CHH55" s="429"/>
      <c r="CHI55" s="429"/>
      <c r="CHJ55" s="429"/>
      <c r="CHK55" s="429"/>
      <c r="CHL55" s="429"/>
      <c r="CHM55" s="429"/>
      <c r="CHN55" s="429"/>
      <c r="CHO55" s="429"/>
      <c r="CHP55" s="429"/>
      <c r="CHQ55" s="429"/>
      <c r="CHR55" s="429"/>
      <c r="CHS55" s="429"/>
      <c r="CHT55" s="429"/>
      <c r="CHU55" s="429"/>
      <c r="CHV55" s="429"/>
      <c r="CHW55" s="429"/>
      <c r="CHX55" s="429"/>
      <c r="CHY55" s="429"/>
      <c r="CHZ55" s="429"/>
      <c r="CIA55" s="429"/>
      <c r="CIB55" s="429"/>
      <c r="CIC55" s="429"/>
      <c r="CID55" s="429"/>
      <c r="CIE55" s="429"/>
      <c r="CIF55" s="429"/>
      <c r="CIG55" s="429"/>
      <c r="CIH55" s="429"/>
      <c r="CII55" s="429"/>
      <c r="CIJ55" s="429"/>
      <c r="CIK55" s="429"/>
      <c r="CIL55" s="429"/>
      <c r="CIM55" s="429"/>
      <c r="CIN55" s="429"/>
      <c r="CIO55" s="429"/>
      <c r="CIP55" s="429"/>
      <c r="CIQ55" s="429"/>
      <c r="CIR55" s="429"/>
      <c r="CIS55" s="429"/>
      <c r="CIT55" s="429"/>
      <c r="CIU55" s="429"/>
      <c r="CIV55" s="429"/>
      <c r="CIW55" s="429"/>
      <c r="CIX55" s="429"/>
      <c r="CIY55" s="429"/>
      <c r="CIZ55" s="429"/>
      <c r="CJA55" s="429"/>
      <c r="CJB55" s="429"/>
      <c r="CJC55" s="429"/>
      <c r="CJD55" s="429"/>
      <c r="CJE55" s="429"/>
      <c r="CJF55" s="429"/>
      <c r="CJG55" s="429"/>
      <c r="CJH55" s="429"/>
      <c r="CJI55" s="429"/>
      <c r="CJJ55" s="429"/>
      <c r="CJK55" s="429"/>
      <c r="CJL55" s="429"/>
      <c r="CJM55" s="429"/>
      <c r="CJN55" s="429"/>
      <c r="CJO55" s="429"/>
      <c r="CJP55" s="429"/>
      <c r="CJQ55" s="429"/>
      <c r="CJR55" s="429"/>
      <c r="CJS55" s="429"/>
      <c r="CJT55" s="429"/>
      <c r="CJU55" s="429"/>
      <c r="CJV55" s="429"/>
      <c r="CJW55" s="429"/>
      <c r="CJX55" s="429"/>
      <c r="CJY55" s="429"/>
      <c r="CJZ55" s="429"/>
      <c r="CKA55" s="429"/>
      <c r="CKB55" s="429"/>
      <c r="CKC55" s="429"/>
      <c r="CKD55" s="429"/>
      <c r="CKE55" s="429"/>
      <c r="CKF55" s="429"/>
      <c r="CKG55" s="429"/>
      <c r="CKH55" s="429"/>
      <c r="CKI55" s="429"/>
      <c r="CKJ55" s="429"/>
      <c r="CKK55" s="429"/>
      <c r="CKL55" s="429"/>
      <c r="CKM55" s="429"/>
      <c r="CKN55" s="429"/>
      <c r="CKO55" s="429"/>
      <c r="CKP55" s="429"/>
      <c r="CKQ55" s="429"/>
      <c r="CKR55" s="429"/>
      <c r="CKS55" s="429"/>
      <c r="CKT55" s="429"/>
      <c r="CKU55" s="429"/>
      <c r="CKV55" s="429"/>
      <c r="CKW55" s="429"/>
      <c r="CKX55" s="429"/>
      <c r="CKY55" s="429"/>
      <c r="CKZ55" s="429"/>
      <c r="CLA55" s="429"/>
      <c r="CLB55" s="429"/>
      <c r="CLC55" s="429"/>
      <c r="CLD55" s="429"/>
      <c r="CLE55" s="429"/>
      <c r="CLF55" s="429"/>
      <c r="CLG55" s="429"/>
      <c r="CLH55" s="429"/>
      <c r="CLI55" s="429"/>
      <c r="CLJ55" s="429"/>
      <c r="CLK55" s="429"/>
      <c r="CLL55" s="429"/>
      <c r="CLM55" s="429"/>
      <c r="CLN55" s="429"/>
      <c r="CLO55" s="429"/>
      <c r="CLP55" s="429"/>
      <c r="CLQ55" s="429"/>
      <c r="CLR55" s="429"/>
      <c r="CLS55" s="429"/>
      <c r="CLT55" s="429"/>
      <c r="CLU55" s="429"/>
      <c r="CLV55" s="429"/>
      <c r="CLW55" s="429"/>
      <c r="CLX55" s="429"/>
      <c r="CLY55" s="429"/>
      <c r="CLZ55" s="429"/>
      <c r="CMA55" s="429"/>
      <c r="CMB55" s="429"/>
      <c r="CMC55" s="429"/>
      <c r="CMD55" s="429"/>
      <c r="CME55" s="429"/>
      <c r="CMF55" s="429"/>
      <c r="CMG55" s="429"/>
      <c r="CMH55" s="429"/>
      <c r="CMI55" s="429"/>
      <c r="CMJ55" s="429"/>
      <c r="CMK55" s="429"/>
      <c r="CML55" s="429"/>
      <c r="CMM55" s="429"/>
      <c r="CMN55" s="429"/>
      <c r="CMO55" s="429"/>
      <c r="CMP55" s="429"/>
      <c r="CMQ55" s="429"/>
      <c r="CMR55" s="429"/>
      <c r="CMS55" s="429"/>
      <c r="CMT55" s="429"/>
      <c r="CMU55" s="429"/>
      <c r="CMV55" s="429"/>
      <c r="CMW55" s="429"/>
      <c r="CMX55" s="429"/>
      <c r="CMY55" s="429"/>
      <c r="CMZ55" s="429"/>
      <c r="CNA55" s="429"/>
      <c r="CNB55" s="429"/>
      <c r="CNC55" s="429"/>
      <c r="CND55" s="429"/>
      <c r="CNE55" s="429"/>
      <c r="CNF55" s="429"/>
      <c r="CNG55" s="429"/>
      <c r="CNH55" s="429"/>
      <c r="CNI55" s="429"/>
      <c r="CNJ55" s="429"/>
      <c r="CNK55" s="429"/>
      <c r="CNL55" s="429"/>
      <c r="CNM55" s="429"/>
      <c r="CNN55" s="429"/>
      <c r="CNO55" s="429"/>
      <c r="CNP55" s="429"/>
      <c r="CNQ55" s="429"/>
      <c r="CNR55" s="429"/>
      <c r="CNS55" s="429"/>
      <c r="CNT55" s="429"/>
      <c r="CNU55" s="429"/>
      <c r="CNV55" s="429"/>
      <c r="CNW55" s="429"/>
      <c r="CNX55" s="429"/>
      <c r="CNY55" s="429"/>
      <c r="CNZ55" s="429"/>
      <c r="COA55" s="429"/>
      <c r="COB55" s="429"/>
      <c r="COC55" s="429"/>
      <c r="COD55" s="429"/>
      <c r="COE55" s="429"/>
      <c r="COF55" s="429"/>
      <c r="COG55" s="429"/>
      <c r="COH55" s="429"/>
      <c r="COI55" s="429"/>
      <c r="COJ55" s="429"/>
      <c r="COK55" s="429"/>
      <c r="COL55" s="429"/>
      <c r="COM55" s="429"/>
      <c r="CON55" s="429"/>
      <c r="COO55" s="429"/>
      <c r="COP55" s="429"/>
      <c r="COQ55" s="429"/>
      <c r="COR55" s="429"/>
      <c r="COS55" s="429"/>
      <c r="COT55" s="429"/>
      <c r="COU55" s="429"/>
      <c r="COV55" s="429"/>
      <c r="COW55" s="429"/>
      <c r="COX55" s="429"/>
      <c r="COY55" s="429"/>
      <c r="COZ55" s="429"/>
      <c r="CPA55" s="429"/>
      <c r="CPB55" s="429"/>
      <c r="CPC55" s="429"/>
      <c r="CPD55" s="429"/>
      <c r="CPE55" s="429"/>
      <c r="CPF55" s="429"/>
      <c r="CPG55" s="429"/>
      <c r="CPH55" s="429"/>
      <c r="CPI55" s="429"/>
      <c r="CPJ55" s="429"/>
      <c r="CPK55" s="429"/>
      <c r="CPL55" s="429"/>
      <c r="CPM55" s="429"/>
      <c r="CPN55" s="429"/>
      <c r="CPO55" s="429"/>
      <c r="CPP55" s="429"/>
      <c r="CPQ55" s="429"/>
      <c r="CPR55" s="429"/>
      <c r="CPS55" s="429"/>
      <c r="CPT55" s="429"/>
      <c r="CPU55" s="429"/>
      <c r="CPV55" s="429"/>
      <c r="CPW55" s="429"/>
      <c r="CPX55" s="429"/>
      <c r="CPY55" s="429"/>
      <c r="CPZ55" s="429"/>
      <c r="CQA55" s="429"/>
      <c r="CQB55" s="429"/>
      <c r="CQC55" s="429"/>
      <c r="CQD55" s="429"/>
      <c r="CQE55" s="429"/>
      <c r="CQF55" s="429"/>
      <c r="CQG55" s="429"/>
      <c r="CQH55" s="429"/>
      <c r="CQI55" s="429"/>
      <c r="CQJ55" s="429"/>
      <c r="CQK55" s="429"/>
      <c r="CQL55" s="429"/>
      <c r="CQM55" s="429"/>
      <c r="CQN55" s="429"/>
      <c r="CQO55" s="429"/>
      <c r="CQP55" s="429"/>
      <c r="CQQ55" s="429"/>
      <c r="CQR55" s="429"/>
      <c r="CQS55" s="429"/>
      <c r="CQT55" s="429"/>
      <c r="CQU55" s="429"/>
      <c r="CQV55" s="429"/>
      <c r="CQW55" s="429"/>
      <c r="CQX55" s="429"/>
      <c r="CQY55" s="429"/>
      <c r="CQZ55" s="429"/>
      <c r="CRA55" s="429"/>
      <c r="CRB55" s="429"/>
      <c r="CRC55" s="429"/>
      <c r="CRD55" s="429"/>
      <c r="CRE55" s="429"/>
      <c r="CRF55" s="429"/>
      <c r="CRG55" s="429"/>
      <c r="CRH55" s="429"/>
      <c r="CRI55" s="429"/>
      <c r="CRJ55" s="429"/>
      <c r="CRK55" s="429"/>
      <c r="CRL55" s="429"/>
      <c r="CRM55" s="429"/>
      <c r="CRN55" s="429"/>
      <c r="CRO55" s="429"/>
      <c r="CRP55" s="429"/>
      <c r="CRQ55" s="429"/>
      <c r="CRR55" s="429"/>
      <c r="CRS55" s="429"/>
      <c r="CRT55" s="429"/>
      <c r="CRU55" s="429"/>
      <c r="CRV55" s="429"/>
      <c r="CRW55" s="429"/>
      <c r="CRX55" s="429"/>
      <c r="CRY55" s="429"/>
      <c r="CRZ55" s="429"/>
      <c r="CSA55" s="429"/>
      <c r="CSB55" s="429"/>
      <c r="CSC55" s="429"/>
      <c r="CSD55" s="429"/>
      <c r="CSE55" s="429"/>
      <c r="CSF55" s="429"/>
      <c r="CSG55" s="429"/>
      <c r="CSH55" s="429"/>
      <c r="CSI55" s="429"/>
      <c r="CSJ55" s="429"/>
      <c r="CSK55" s="429"/>
      <c r="CSL55" s="429"/>
      <c r="CSM55" s="429"/>
      <c r="CSN55" s="429"/>
      <c r="CSO55" s="429"/>
      <c r="CSP55" s="429"/>
      <c r="CSQ55" s="429"/>
      <c r="CSR55" s="429"/>
      <c r="CSS55" s="429"/>
      <c r="CST55" s="429"/>
      <c r="CSU55" s="429"/>
      <c r="CSV55" s="429"/>
      <c r="CSW55" s="429"/>
      <c r="CSX55" s="429"/>
      <c r="CSY55" s="429"/>
      <c r="CSZ55" s="429"/>
      <c r="CTA55" s="429"/>
      <c r="CTB55" s="429"/>
      <c r="CTC55" s="429"/>
      <c r="CTD55" s="429"/>
      <c r="CTE55" s="429"/>
      <c r="CTF55" s="429"/>
      <c r="CTG55" s="429"/>
      <c r="CTH55" s="429"/>
      <c r="CTI55" s="429"/>
      <c r="CTJ55" s="429"/>
      <c r="CTK55" s="429"/>
      <c r="CTL55" s="429"/>
      <c r="CTM55" s="429"/>
      <c r="CTN55" s="429"/>
      <c r="CTO55" s="429"/>
      <c r="CTP55" s="429"/>
      <c r="CTQ55" s="429"/>
      <c r="CTR55" s="429"/>
      <c r="CTS55" s="429"/>
      <c r="CTT55" s="429"/>
      <c r="CTU55" s="429"/>
      <c r="CTV55" s="429"/>
      <c r="CTW55" s="429"/>
      <c r="CTX55" s="429"/>
      <c r="CTY55" s="429"/>
      <c r="CTZ55" s="429"/>
      <c r="CUA55" s="429"/>
      <c r="CUB55" s="429"/>
      <c r="CUC55" s="429"/>
      <c r="CUD55" s="429"/>
      <c r="CUE55" s="429"/>
      <c r="CUF55" s="429"/>
      <c r="CUG55" s="429"/>
      <c r="CUH55" s="429"/>
      <c r="CUI55" s="429"/>
      <c r="CUJ55" s="429"/>
      <c r="CUK55" s="429"/>
      <c r="CUL55" s="429"/>
      <c r="CUM55" s="429"/>
      <c r="CUN55" s="429"/>
      <c r="CUO55" s="429"/>
      <c r="CUP55" s="429"/>
      <c r="CUQ55" s="429"/>
      <c r="CUR55" s="429"/>
      <c r="CUS55" s="429"/>
      <c r="CUT55" s="429"/>
      <c r="CUU55" s="429"/>
      <c r="CUV55" s="429"/>
      <c r="CUW55" s="429"/>
      <c r="CUX55" s="429"/>
      <c r="CUY55" s="429"/>
      <c r="CUZ55" s="429"/>
      <c r="CVA55" s="429"/>
      <c r="CVB55" s="429"/>
      <c r="CVC55" s="429"/>
      <c r="CVD55" s="429"/>
      <c r="CVE55" s="429"/>
      <c r="CVF55" s="429"/>
      <c r="CVG55" s="429"/>
      <c r="CVH55" s="429"/>
      <c r="CVI55" s="429"/>
      <c r="CVJ55" s="429"/>
      <c r="CVK55" s="429"/>
      <c r="CVL55" s="429"/>
      <c r="CVM55" s="429"/>
      <c r="CVN55" s="429"/>
      <c r="CVO55" s="429"/>
      <c r="CVP55" s="429"/>
      <c r="CVQ55" s="429"/>
      <c r="CVR55" s="429"/>
      <c r="CVS55" s="429"/>
      <c r="CVT55" s="429"/>
      <c r="CVU55" s="429"/>
      <c r="CVV55" s="429"/>
      <c r="CVW55" s="429"/>
      <c r="CVX55" s="429"/>
      <c r="CVY55" s="429"/>
      <c r="CVZ55" s="429"/>
      <c r="CWA55" s="429"/>
      <c r="CWB55" s="429"/>
      <c r="CWC55" s="429"/>
      <c r="CWD55" s="429"/>
      <c r="CWE55" s="429"/>
      <c r="CWF55" s="429"/>
      <c r="CWG55" s="429"/>
      <c r="CWH55" s="429"/>
      <c r="CWI55" s="429"/>
      <c r="CWJ55" s="429"/>
      <c r="CWK55" s="429"/>
      <c r="CWL55" s="429"/>
      <c r="CWM55" s="429"/>
      <c r="CWN55" s="429"/>
      <c r="CWO55" s="429"/>
      <c r="CWP55" s="429"/>
      <c r="CWQ55" s="429"/>
      <c r="CWR55" s="429"/>
      <c r="CWS55" s="429"/>
      <c r="CWT55" s="429"/>
      <c r="CWU55" s="429"/>
      <c r="CWV55" s="429"/>
      <c r="CWW55" s="429"/>
      <c r="CWX55" s="429"/>
      <c r="CWY55" s="429"/>
      <c r="CWZ55" s="429"/>
      <c r="CXA55" s="429"/>
      <c r="CXB55" s="429"/>
      <c r="CXC55" s="429"/>
      <c r="CXD55" s="429"/>
      <c r="CXE55" s="429"/>
      <c r="CXF55" s="429"/>
      <c r="CXG55" s="429"/>
      <c r="CXH55" s="429"/>
      <c r="CXI55" s="429"/>
      <c r="CXJ55" s="429"/>
      <c r="CXK55" s="429"/>
      <c r="CXL55" s="429"/>
      <c r="CXM55" s="429"/>
      <c r="CXN55" s="429"/>
      <c r="CXO55" s="429"/>
      <c r="CXP55" s="429"/>
      <c r="CXQ55" s="429"/>
      <c r="CXR55" s="429"/>
      <c r="CXS55" s="429"/>
      <c r="CXT55" s="429"/>
      <c r="CXU55" s="429"/>
      <c r="CXV55" s="429"/>
      <c r="CXW55" s="429"/>
      <c r="CXX55" s="429"/>
      <c r="CXY55" s="429"/>
      <c r="CXZ55" s="429"/>
      <c r="CYA55" s="429"/>
      <c r="CYB55" s="429"/>
      <c r="CYC55" s="429"/>
      <c r="CYD55" s="429"/>
      <c r="CYE55" s="429"/>
      <c r="CYF55" s="429"/>
      <c r="CYG55" s="429"/>
      <c r="CYH55" s="429"/>
      <c r="CYI55" s="429"/>
      <c r="CYJ55" s="429"/>
      <c r="CYK55" s="429"/>
      <c r="CYL55" s="429"/>
      <c r="CYM55" s="429"/>
      <c r="CYN55" s="429"/>
      <c r="CYO55" s="429"/>
      <c r="CYP55" s="429"/>
      <c r="CYQ55" s="429"/>
      <c r="CYR55" s="429"/>
      <c r="CYS55" s="429"/>
      <c r="CYT55" s="429"/>
      <c r="CYU55" s="429"/>
      <c r="CYV55" s="429"/>
      <c r="CYW55" s="429"/>
      <c r="CYX55" s="429"/>
      <c r="CYY55" s="429"/>
      <c r="CYZ55" s="429"/>
      <c r="CZA55" s="429"/>
      <c r="CZB55" s="429"/>
      <c r="CZC55" s="429"/>
      <c r="CZD55" s="429"/>
      <c r="CZE55" s="429"/>
      <c r="CZF55" s="429"/>
      <c r="CZG55" s="429"/>
      <c r="CZH55" s="429"/>
      <c r="CZI55" s="429"/>
      <c r="CZJ55" s="429"/>
      <c r="CZK55" s="429"/>
      <c r="CZL55" s="429"/>
      <c r="CZM55" s="429"/>
      <c r="CZN55" s="429"/>
      <c r="CZO55" s="429"/>
      <c r="CZP55" s="429"/>
      <c r="CZQ55" s="429"/>
      <c r="CZR55" s="429"/>
      <c r="CZS55" s="429"/>
      <c r="CZT55" s="429"/>
      <c r="CZU55" s="429"/>
      <c r="CZV55" s="429"/>
      <c r="CZW55" s="429"/>
      <c r="CZX55" s="429"/>
      <c r="CZY55" s="429"/>
      <c r="CZZ55" s="429"/>
      <c r="DAA55" s="429"/>
      <c r="DAB55" s="429"/>
      <c r="DAC55" s="429"/>
      <c r="DAD55" s="429"/>
      <c r="DAE55" s="429"/>
      <c r="DAF55" s="429"/>
      <c r="DAG55" s="429"/>
      <c r="DAH55" s="429"/>
      <c r="DAI55" s="429"/>
      <c r="DAJ55" s="429"/>
      <c r="DAK55" s="429"/>
      <c r="DAL55" s="429"/>
      <c r="DAM55" s="429"/>
      <c r="DAN55" s="429"/>
      <c r="DAO55" s="429"/>
      <c r="DAP55" s="429"/>
      <c r="DAQ55" s="429"/>
      <c r="DAR55" s="429"/>
      <c r="DAS55" s="429"/>
      <c r="DAT55" s="429"/>
      <c r="DAU55" s="429"/>
      <c r="DAV55" s="429"/>
      <c r="DAW55" s="429"/>
      <c r="DAX55" s="429"/>
      <c r="DAY55" s="429"/>
      <c r="DAZ55" s="429"/>
      <c r="DBA55" s="429"/>
      <c r="DBB55" s="429"/>
      <c r="DBC55" s="429"/>
      <c r="DBD55" s="429"/>
      <c r="DBE55" s="429"/>
      <c r="DBF55" s="429"/>
      <c r="DBG55" s="429"/>
      <c r="DBH55" s="429"/>
      <c r="DBI55" s="429"/>
      <c r="DBJ55" s="429"/>
      <c r="DBK55" s="429"/>
      <c r="DBL55" s="429"/>
      <c r="DBM55" s="429"/>
      <c r="DBN55" s="429"/>
      <c r="DBO55" s="429"/>
      <c r="DBP55" s="429"/>
      <c r="DBQ55" s="429"/>
      <c r="DBR55" s="429"/>
      <c r="DBS55" s="429"/>
      <c r="DBT55" s="429"/>
      <c r="DBU55" s="429"/>
      <c r="DBV55" s="429"/>
      <c r="DBW55" s="429"/>
      <c r="DBX55" s="429"/>
      <c r="DBY55" s="429"/>
      <c r="DBZ55" s="429"/>
      <c r="DCA55" s="429"/>
      <c r="DCB55" s="429"/>
      <c r="DCC55" s="429"/>
      <c r="DCD55" s="429"/>
      <c r="DCE55" s="429"/>
      <c r="DCF55" s="429"/>
      <c r="DCG55" s="429"/>
      <c r="DCH55" s="429"/>
      <c r="DCI55" s="429"/>
      <c r="DCJ55" s="429"/>
      <c r="DCK55" s="429"/>
      <c r="DCL55" s="429"/>
      <c r="DCM55" s="429"/>
      <c r="DCN55" s="429"/>
      <c r="DCO55" s="429"/>
      <c r="DCP55" s="429"/>
      <c r="DCQ55" s="429"/>
      <c r="DCR55" s="429"/>
      <c r="DCS55" s="429"/>
      <c r="DCT55" s="429"/>
      <c r="DCU55" s="429"/>
      <c r="DCV55" s="429"/>
      <c r="DCW55" s="429"/>
      <c r="DCX55" s="429"/>
      <c r="DCY55" s="429"/>
      <c r="DCZ55" s="429"/>
      <c r="DDA55" s="429"/>
      <c r="DDB55" s="429"/>
      <c r="DDC55" s="429"/>
      <c r="DDD55" s="429"/>
      <c r="DDE55" s="429"/>
      <c r="DDF55" s="429"/>
      <c r="DDG55" s="429"/>
      <c r="DDH55" s="429"/>
      <c r="DDI55" s="429"/>
      <c r="DDJ55" s="429"/>
      <c r="DDK55" s="429"/>
      <c r="DDL55" s="429"/>
      <c r="DDM55" s="429"/>
      <c r="DDN55" s="429"/>
      <c r="DDO55" s="429"/>
      <c r="DDP55" s="429"/>
      <c r="DDQ55" s="429"/>
      <c r="DDR55" s="429"/>
      <c r="DDS55" s="429"/>
      <c r="DDT55" s="429"/>
      <c r="DDU55" s="429"/>
      <c r="DDV55" s="429"/>
      <c r="DDW55" s="429"/>
      <c r="DDX55" s="429"/>
      <c r="DDY55" s="429"/>
      <c r="DDZ55" s="429"/>
      <c r="DEA55" s="429"/>
      <c r="DEB55" s="429"/>
      <c r="DEC55" s="429"/>
      <c r="DED55" s="429"/>
      <c r="DEE55" s="429"/>
      <c r="DEF55" s="429"/>
      <c r="DEG55" s="429"/>
      <c r="DEH55" s="429"/>
      <c r="DEI55" s="429"/>
      <c r="DEJ55" s="429"/>
      <c r="DEK55" s="429"/>
      <c r="DEL55" s="429"/>
      <c r="DEM55" s="429"/>
      <c r="DEN55" s="429"/>
      <c r="DEO55" s="429"/>
      <c r="DEP55" s="429"/>
      <c r="DEQ55" s="429"/>
      <c r="DER55" s="429"/>
      <c r="DES55" s="429"/>
      <c r="DET55" s="429"/>
      <c r="DEU55" s="429"/>
      <c r="DEV55" s="429"/>
      <c r="DEW55" s="429"/>
      <c r="DEX55" s="429"/>
      <c r="DEY55" s="429"/>
      <c r="DEZ55" s="429"/>
      <c r="DFA55" s="429"/>
      <c r="DFB55" s="429"/>
      <c r="DFC55" s="429"/>
      <c r="DFD55" s="429"/>
      <c r="DFE55" s="429"/>
      <c r="DFF55" s="429"/>
      <c r="DFG55" s="429"/>
      <c r="DFH55" s="429"/>
      <c r="DFI55" s="429"/>
      <c r="DFJ55" s="429"/>
      <c r="DFK55" s="429"/>
      <c r="DFL55" s="429"/>
      <c r="DFM55" s="429"/>
      <c r="DFN55" s="429"/>
      <c r="DFO55" s="429"/>
      <c r="DFP55" s="429"/>
      <c r="DFQ55" s="429"/>
      <c r="DFR55" s="429"/>
      <c r="DFS55" s="429"/>
      <c r="DFT55" s="429"/>
      <c r="DFU55" s="429"/>
      <c r="DFV55" s="429"/>
      <c r="DFW55" s="429"/>
      <c r="DFX55" s="429"/>
      <c r="DFY55" s="429"/>
      <c r="DFZ55" s="429"/>
      <c r="DGA55" s="429"/>
      <c r="DGB55" s="429"/>
      <c r="DGC55" s="429"/>
      <c r="DGD55" s="429"/>
      <c r="DGE55" s="429"/>
      <c r="DGF55" s="429"/>
      <c r="DGG55" s="429"/>
      <c r="DGH55" s="429"/>
      <c r="DGI55" s="429"/>
      <c r="DGJ55" s="429"/>
      <c r="DGK55" s="429"/>
      <c r="DGL55" s="429"/>
      <c r="DGM55" s="429"/>
      <c r="DGN55" s="429"/>
      <c r="DGO55" s="429"/>
      <c r="DGP55" s="429"/>
      <c r="DGQ55" s="429"/>
      <c r="DGR55" s="429"/>
      <c r="DGS55" s="429"/>
      <c r="DGT55" s="429"/>
      <c r="DGU55" s="429"/>
      <c r="DGV55" s="429"/>
      <c r="DGW55" s="429"/>
      <c r="DGX55" s="429"/>
      <c r="DGY55" s="429"/>
      <c r="DGZ55" s="429"/>
      <c r="DHA55" s="429"/>
      <c r="DHB55" s="429"/>
      <c r="DHC55" s="429"/>
      <c r="DHD55" s="429"/>
      <c r="DHE55" s="429"/>
      <c r="DHF55" s="429"/>
      <c r="DHG55" s="429"/>
      <c r="DHH55" s="429"/>
      <c r="DHI55" s="429"/>
      <c r="DHJ55" s="429"/>
      <c r="DHK55" s="429"/>
      <c r="DHL55" s="429"/>
      <c r="DHM55" s="429"/>
      <c r="DHN55" s="429"/>
      <c r="DHO55" s="429"/>
      <c r="DHP55" s="429"/>
      <c r="DHQ55" s="429"/>
      <c r="DHR55" s="429"/>
      <c r="DHS55" s="429"/>
      <c r="DHT55" s="429"/>
      <c r="DHU55" s="429"/>
      <c r="DHV55" s="429"/>
      <c r="DHW55" s="429"/>
      <c r="DHX55" s="429"/>
      <c r="DHY55" s="429"/>
      <c r="DHZ55" s="429"/>
      <c r="DIA55" s="429"/>
      <c r="DIB55" s="429"/>
      <c r="DIC55" s="429"/>
      <c r="DID55" s="429"/>
      <c r="DIE55" s="429"/>
      <c r="DIF55" s="429"/>
      <c r="DIG55" s="429"/>
      <c r="DIH55" s="429"/>
      <c r="DII55" s="429"/>
      <c r="DIJ55" s="429"/>
      <c r="DIK55" s="429"/>
      <c r="DIL55" s="429"/>
      <c r="DIM55" s="429"/>
      <c r="DIN55" s="429"/>
      <c r="DIO55" s="429"/>
      <c r="DIP55" s="429"/>
      <c r="DIQ55" s="429"/>
      <c r="DIR55" s="429"/>
      <c r="DIS55" s="429"/>
      <c r="DIT55" s="429"/>
      <c r="DIU55" s="429"/>
      <c r="DIV55" s="429"/>
      <c r="DIW55" s="429"/>
      <c r="DIX55" s="429"/>
      <c r="DIY55" s="429"/>
      <c r="DIZ55" s="429"/>
      <c r="DJA55" s="429"/>
      <c r="DJB55" s="429"/>
      <c r="DJC55" s="429"/>
      <c r="DJD55" s="429"/>
      <c r="DJE55" s="429"/>
      <c r="DJF55" s="429"/>
      <c r="DJG55" s="429"/>
      <c r="DJH55" s="429"/>
      <c r="DJI55" s="429"/>
      <c r="DJJ55" s="429"/>
      <c r="DJK55" s="429"/>
      <c r="DJL55" s="429"/>
      <c r="DJM55" s="429"/>
      <c r="DJN55" s="429"/>
      <c r="DJO55" s="429"/>
      <c r="DJP55" s="429"/>
      <c r="DJQ55" s="429"/>
      <c r="DJR55" s="429"/>
      <c r="DJS55" s="429"/>
      <c r="DJT55" s="429"/>
      <c r="DJU55" s="429"/>
      <c r="DJV55" s="429"/>
      <c r="DJW55" s="429"/>
      <c r="DJX55" s="429"/>
      <c r="DJY55" s="429"/>
      <c r="DJZ55" s="429"/>
      <c r="DKA55" s="429"/>
      <c r="DKB55" s="429"/>
      <c r="DKC55" s="429"/>
      <c r="DKD55" s="429"/>
      <c r="DKE55" s="429"/>
      <c r="DKF55" s="429"/>
      <c r="DKG55" s="429"/>
      <c r="DKH55" s="429"/>
      <c r="DKI55" s="429"/>
      <c r="DKJ55" s="429"/>
      <c r="DKK55" s="429"/>
      <c r="DKL55" s="429"/>
      <c r="DKM55" s="429"/>
      <c r="DKN55" s="429"/>
      <c r="DKO55" s="429"/>
      <c r="DKP55" s="429"/>
      <c r="DKQ55" s="429"/>
      <c r="DKR55" s="429"/>
      <c r="DKS55" s="429"/>
      <c r="DKT55" s="429"/>
      <c r="DKU55" s="429"/>
      <c r="DKV55" s="429"/>
      <c r="DKW55" s="429"/>
      <c r="DKX55" s="429"/>
      <c r="DKY55" s="429"/>
      <c r="DKZ55" s="429"/>
      <c r="DLA55" s="429"/>
      <c r="DLB55" s="429"/>
      <c r="DLC55" s="429"/>
      <c r="DLD55" s="429"/>
      <c r="DLE55" s="429"/>
      <c r="DLF55" s="429"/>
      <c r="DLG55" s="429"/>
      <c r="DLH55" s="429"/>
      <c r="DLI55" s="429"/>
      <c r="DLJ55" s="429"/>
      <c r="DLK55" s="429"/>
      <c r="DLL55" s="429"/>
      <c r="DLM55" s="429"/>
      <c r="DLN55" s="429"/>
      <c r="DLO55" s="429"/>
      <c r="DLP55" s="429"/>
      <c r="DLQ55" s="429"/>
      <c r="DLR55" s="429"/>
      <c r="DLS55" s="429"/>
      <c r="DLT55" s="429"/>
      <c r="DLU55" s="429"/>
      <c r="DLV55" s="429"/>
      <c r="DLW55" s="429"/>
      <c r="DLX55" s="429"/>
      <c r="DLY55" s="429"/>
      <c r="DLZ55" s="429"/>
      <c r="DMA55" s="429"/>
      <c r="DMB55" s="429"/>
      <c r="DMC55" s="429"/>
      <c r="DMD55" s="429"/>
      <c r="DME55" s="429"/>
      <c r="DMF55" s="429"/>
      <c r="DMG55" s="429"/>
      <c r="DMH55" s="429"/>
      <c r="DMI55" s="429"/>
      <c r="DMJ55" s="429"/>
      <c r="DMK55" s="429"/>
      <c r="DML55" s="429"/>
      <c r="DMM55" s="429"/>
      <c r="DMN55" s="429"/>
      <c r="DMO55" s="429"/>
      <c r="DMP55" s="429"/>
      <c r="DMQ55" s="429"/>
      <c r="DMR55" s="429"/>
      <c r="DMS55" s="429"/>
      <c r="DMT55" s="429"/>
      <c r="DMU55" s="429"/>
      <c r="DMV55" s="429"/>
      <c r="DMW55" s="429"/>
      <c r="DMX55" s="429"/>
      <c r="DMY55" s="429"/>
      <c r="DMZ55" s="429"/>
      <c r="DNA55" s="429"/>
      <c r="DNB55" s="429"/>
      <c r="DNC55" s="429"/>
      <c r="DND55" s="429"/>
      <c r="DNE55" s="429"/>
      <c r="DNF55" s="429"/>
      <c r="DNG55" s="429"/>
      <c r="DNH55" s="429"/>
      <c r="DNI55" s="429"/>
      <c r="DNJ55" s="429"/>
      <c r="DNK55" s="429"/>
      <c r="DNL55" s="429"/>
      <c r="DNM55" s="429"/>
      <c r="DNN55" s="429"/>
      <c r="DNO55" s="429"/>
      <c r="DNP55" s="429"/>
      <c r="DNQ55" s="429"/>
      <c r="DNR55" s="429"/>
      <c r="DNS55" s="429"/>
      <c r="DNT55" s="429"/>
      <c r="DNU55" s="429"/>
      <c r="DNV55" s="429"/>
      <c r="DNW55" s="429"/>
      <c r="DNX55" s="429"/>
      <c r="DNY55" s="429"/>
      <c r="DNZ55" s="429"/>
      <c r="DOA55" s="429"/>
      <c r="DOB55" s="429"/>
      <c r="DOC55" s="429"/>
      <c r="DOD55" s="429"/>
      <c r="DOE55" s="429"/>
      <c r="DOF55" s="429"/>
      <c r="DOG55" s="429"/>
      <c r="DOH55" s="429"/>
      <c r="DOI55" s="429"/>
      <c r="DOJ55" s="429"/>
      <c r="DOK55" s="429"/>
      <c r="DOL55" s="429"/>
      <c r="DOM55" s="429"/>
      <c r="DON55" s="429"/>
      <c r="DOO55" s="429"/>
      <c r="DOP55" s="429"/>
      <c r="DOQ55" s="429"/>
      <c r="DOR55" s="429"/>
      <c r="DOS55" s="429"/>
      <c r="DOT55" s="429"/>
      <c r="DOU55" s="429"/>
      <c r="DOV55" s="429"/>
      <c r="DOW55" s="429"/>
      <c r="DOX55" s="429"/>
      <c r="DOY55" s="429"/>
      <c r="DOZ55" s="429"/>
      <c r="DPA55" s="429"/>
      <c r="DPB55" s="429"/>
      <c r="DPC55" s="429"/>
      <c r="DPD55" s="429"/>
      <c r="DPE55" s="429"/>
      <c r="DPF55" s="429"/>
      <c r="DPG55" s="429"/>
      <c r="DPH55" s="429"/>
      <c r="DPI55" s="429"/>
      <c r="DPJ55" s="429"/>
      <c r="DPK55" s="429"/>
      <c r="DPL55" s="429"/>
      <c r="DPM55" s="429"/>
      <c r="DPN55" s="429"/>
      <c r="DPO55" s="429"/>
      <c r="DPP55" s="429"/>
      <c r="DPQ55" s="429"/>
      <c r="DPR55" s="429"/>
      <c r="DPS55" s="429"/>
      <c r="DPT55" s="429"/>
      <c r="DPU55" s="429"/>
      <c r="DPV55" s="429"/>
      <c r="DPW55" s="429"/>
      <c r="DPX55" s="429"/>
      <c r="DPY55" s="429"/>
      <c r="DPZ55" s="429"/>
      <c r="DQA55" s="429"/>
      <c r="DQB55" s="429"/>
      <c r="DQC55" s="429"/>
      <c r="DQD55" s="429"/>
      <c r="DQE55" s="429"/>
      <c r="DQF55" s="429"/>
      <c r="DQG55" s="429"/>
      <c r="DQH55" s="429"/>
      <c r="DQI55" s="429"/>
      <c r="DQJ55" s="429"/>
      <c r="DQK55" s="429"/>
      <c r="DQL55" s="429"/>
      <c r="DQM55" s="429"/>
      <c r="DQN55" s="429"/>
      <c r="DQO55" s="429"/>
      <c r="DQP55" s="429"/>
      <c r="DQQ55" s="429"/>
      <c r="DQR55" s="429"/>
      <c r="DQS55" s="429"/>
      <c r="DQT55" s="429"/>
      <c r="DQU55" s="429"/>
      <c r="DQV55" s="429"/>
      <c r="DQW55" s="429"/>
      <c r="DQX55" s="429"/>
      <c r="DQY55" s="429"/>
      <c r="DQZ55" s="429"/>
      <c r="DRA55" s="429"/>
      <c r="DRB55" s="429"/>
      <c r="DRC55" s="429"/>
      <c r="DRD55" s="429"/>
      <c r="DRE55" s="429"/>
      <c r="DRF55" s="429"/>
      <c r="DRG55" s="429"/>
      <c r="DRH55" s="429"/>
      <c r="DRI55" s="429"/>
      <c r="DRJ55" s="429"/>
      <c r="DRK55" s="429"/>
      <c r="DRL55" s="429"/>
      <c r="DRM55" s="429"/>
      <c r="DRN55" s="429"/>
      <c r="DRO55" s="429"/>
      <c r="DRP55" s="429"/>
      <c r="DRQ55" s="429"/>
      <c r="DRR55" s="429"/>
      <c r="DRS55" s="429"/>
      <c r="DRT55" s="429"/>
      <c r="DRU55" s="429"/>
      <c r="DRV55" s="429"/>
      <c r="DRW55" s="429"/>
      <c r="DRX55" s="429"/>
      <c r="DRY55" s="429"/>
      <c r="DRZ55" s="429"/>
      <c r="DSA55" s="429"/>
      <c r="DSB55" s="429"/>
      <c r="DSC55" s="429"/>
      <c r="DSD55" s="429"/>
      <c r="DSE55" s="429"/>
      <c r="DSF55" s="429"/>
      <c r="DSG55" s="429"/>
      <c r="DSH55" s="429"/>
      <c r="DSI55" s="429"/>
      <c r="DSJ55" s="429"/>
      <c r="DSK55" s="429"/>
      <c r="DSL55" s="429"/>
      <c r="DSM55" s="429"/>
      <c r="DSN55" s="429"/>
      <c r="DSO55" s="429"/>
      <c r="DSP55" s="429"/>
      <c r="DSQ55" s="429"/>
      <c r="DSR55" s="429"/>
      <c r="DSS55" s="429"/>
      <c r="DST55" s="429"/>
      <c r="DSU55" s="429"/>
      <c r="DSV55" s="429"/>
      <c r="DSW55" s="429"/>
      <c r="DSX55" s="429"/>
      <c r="DSY55" s="429"/>
      <c r="DSZ55" s="429"/>
      <c r="DTA55" s="429"/>
      <c r="DTB55" s="429"/>
      <c r="DTC55" s="429"/>
      <c r="DTD55" s="429"/>
      <c r="DTE55" s="429"/>
      <c r="DTF55" s="429"/>
      <c r="DTG55" s="429"/>
      <c r="DTH55" s="429"/>
      <c r="DTI55" s="429"/>
      <c r="DTJ55" s="429"/>
      <c r="DTK55" s="429"/>
      <c r="DTL55" s="429"/>
      <c r="DTM55" s="429"/>
      <c r="DTN55" s="429"/>
      <c r="DTO55" s="429"/>
      <c r="DTP55" s="429"/>
      <c r="DTQ55" s="429"/>
      <c r="DTR55" s="429"/>
      <c r="DTS55" s="429"/>
      <c r="DTT55" s="429"/>
      <c r="DTU55" s="429"/>
      <c r="DTV55" s="429"/>
      <c r="DTW55" s="429"/>
      <c r="DTX55" s="429"/>
      <c r="DTY55" s="429"/>
      <c r="DTZ55" s="429"/>
      <c r="DUA55" s="429"/>
      <c r="DUB55" s="429"/>
      <c r="DUC55" s="429"/>
      <c r="DUD55" s="429"/>
      <c r="DUE55" s="429"/>
      <c r="DUF55" s="429"/>
      <c r="DUG55" s="429"/>
      <c r="DUH55" s="429"/>
      <c r="DUI55" s="429"/>
      <c r="DUJ55" s="429"/>
      <c r="DUK55" s="429"/>
      <c r="DUL55" s="429"/>
      <c r="DUM55" s="429"/>
      <c r="DUN55" s="429"/>
      <c r="DUO55" s="429"/>
      <c r="DUP55" s="429"/>
      <c r="DUQ55" s="429"/>
      <c r="DUR55" s="429"/>
      <c r="DUS55" s="429"/>
      <c r="DUT55" s="429"/>
      <c r="DUU55" s="429"/>
      <c r="DUV55" s="429"/>
      <c r="DUW55" s="429"/>
      <c r="DUX55" s="429"/>
      <c r="DUY55" s="429"/>
      <c r="DUZ55" s="429"/>
      <c r="DVA55" s="429"/>
      <c r="DVB55" s="429"/>
      <c r="DVC55" s="429"/>
      <c r="DVD55" s="429"/>
      <c r="DVE55" s="429"/>
      <c r="DVF55" s="429"/>
      <c r="DVG55" s="429"/>
      <c r="DVH55" s="429"/>
      <c r="DVI55" s="429"/>
      <c r="DVJ55" s="429"/>
      <c r="DVK55" s="429"/>
      <c r="DVL55" s="429"/>
      <c r="DVM55" s="429"/>
      <c r="DVN55" s="429"/>
      <c r="DVO55" s="429"/>
      <c r="DVP55" s="429"/>
      <c r="DVQ55" s="429"/>
      <c r="DVR55" s="429"/>
      <c r="DVS55" s="429"/>
      <c r="DVT55" s="429"/>
      <c r="DVU55" s="429"/>
      <c r="DVV55" s="429"/>
      <c r="DVW55" s="429"/>
      <c r="DVX55" s="429"/>
      <c r="DVY55" s="429"/>
      <c r="DVZ55" s="429"/>
      <c r="DWA55" s="429"/>
      <c r="DWB55" s="429"/>
      <c r="DWC55" s="429"/>
      <c r="DWD55" s="429"/>
      <c r="DWE55" s="429"/>
      <c r="DWF55" s="429"/>
      <c r="DWG55" s="429"/>
      <c r="DWH55" s="429"/>
      <c r="DWI55" s="429"/>
      <c r="DWJ55" s="429"/>
      <c r="DWK55" s="429"/>
      <c r="DWL55" s="429"/>
      <c r="DWM55" s="429"/>
      <c r="DWN55" s="429"/>
      <c r="DWO55" s="429"/>
      <c r="DWP55" s="429"/>
      <c r="DWQ55" s="429"/>
      <c r="DWR55" s="429"/>
      <c r="DWS55" s="429"/>
      <c r="DWT55" s="429"/>
      <c r="DWU55" s="429"/>
      <c r="DWV55" s="429"/>
      <c r="DWW55" s="429"/>
      <c r="DWX55" s="429"/>
      <c r="DWY55" s="429"/>
      <c r="DWZ55" s="429"/>
      <c r="DXA55" s="429"/>
      <c r="DXB55" s="429"/>
      <c r="DXC55" s="429"/>
      <c r="DXD55" s="429"/>
      <c r="DXE55" s="429"/>
      <c r="DXF55" s="429"/>
      <c r="DXG55" s="429"/>
      <c r="DXH55" s="429"/>
      <c r="DXI55" s="429"/>
      <c r="DXJ55" s="429"/>
      <c r="DXK55" s="429"/>
      <c r="DXL55" s="429"/>
      <c r="DXM55" s="429"/>
      <c r="DXN55" s="429"/>
      <c r="DXO55" s="429"/>
      <c r="DXP55" s="429"/>
      <c r="DXQ55" s="429"/>
      <c r="DXR55" s="429"/>
      <c r="DXS55" s="429"/>
      <c r="DXT55" s="429"/>
      <c r="DXU55" s="429"/>
      <c r="DXV55" s="429"/>
      <c r="DXW55" s="429"/>
      <c r="DXX55" s="429"/>
      <c r="DXY55" s="429"/>
      <c r="DXZ55" s="429"/>
      <c r="DYA55" s="429"/>
      <c r="DYB55" s="429"/>
      <c r="DYC55" s="429"/>
      <c r="DYD55" s="429"/>
      <c r="DYE55" s="429"/>
      <c r="DYF55" s="429"/>
      <c r="DYG55" s="429"/>
      <c r="DYH55" s="429"/>
      <c r="DYI55" s="429"/>
      <c r="DYJ55" s="429"/>
      <c r="DYK55" s="429"/>
      <c r="DYL55" s="429"/>
      <c r="DYM55" s="429"/>
      <c r="DYN55" s="429"/>
      <c r="DYO55" s="429"/>
      <c r="DYP55" s="429"/>
      <c r="DYQ55" s="429"/>
      <c r="DYR55" s="429"/>
      <c r="DYS55" s="429"/>
      <c r="DYT55" s="429"/>
      <c r="DYU55" s="429"/>
      <c r="DYV55" s="429"/>
      <c r="DYW55" s="429"/>
      <c r="DYX55" s="429"/>
      <c r="DYY55" s="429"/>
      <c r="DYZ55" s="429"/>
      <c r="DZA55" s="429"/>
      <c r="DZB55" s="429"/>
      <c r="DZC55" s="429"/>
      <c r="DZD55" s="429"/>
      <c r="DZE55" s="429"/>
      <c r="DZF55" s="429"/>
      <c r="DZG55" s="429"/>
      <c r="DZH55" s="429"/>
      <c r="DZI55" s="429"/>
      <c r="DZJ55" s="429"/>
      <c r="DZK55" s="429"/>
      <c r="DZL55" s="429"/>
      <c r="DZM55" s="429"/>
      <c r="DZN55" s="429"/>
      <c r="DZO55" s="429"/>
      <c r="DZP55" s="429"/>
      <c r="DZQ55" s="429"/>
      <c r="DZR55" s="429"/>
      <c r="DZS55" s="429"/>
      <c r="DZT55" s="429"/>
      <c r="DZU55" s="429"/>
      <c r="DZV55" s="429"/>
      <c r="DZW55" s="429"/>
      <c r="DZX55" s="429"/>
      <c r="DZY55" s="429"/>
      <c r="DZZ55" s="429"/>
      <c r="EAA55" s="429"/>
      <c r="EAB55" s="429"/>
      <c r="EAC55" s="429"/>
      <c r="EAD55" s="429"/>
      <c r="EAE55" s="429"/>
      <c r="EAF55" s="429"/>
      <c r="EAG55" s="429"/>
      <c r="EAH55" s="429"/>
      <c r="EAI55" s="429"/>
      <c r="EAJ55" s="429"/>
      <c r="EAK55" s="429"/>
      <c r="EAL55" s="429"/>
      <c r="EAM55" s="429"/>
      <c r="EAN55" s="429"/>
      <c r="EAO55" s="429"/>
      <c r="EAP55" s="429"/>
      <c r="EAQ55" s="429"/>
      <c r="EAR55" s="429"/>
      <c r="EAS55" s="429"/>
      <c r="EAT55" s="429"/>
      <c r="EAU55" s="429"/>
      <c r="EAV55" s="429"/>
      <c r="EAW55" s="429"/>
      <c r="EAX55" s="429"/>
      <c r="EAY55" s="429"/>
      <c r="EAZ55" s="429"/>
      <c r="EBA55" s="429"/>
      <c r="EBB55" s="429"/>
      <c r="EBC55" s="429"/>
      <c r="EBD55" s="429"/>
      <c r="EBE55" s="429"/>
      <c r="EBF55" s="429"/>
      <c r="EBG55" s="429"/>
      <c r="EBH55" s="429"/>
      <c r="EBI55" s="429"/>
      <c r="EBJ55" s="429"/>
      <c r="EBK55" s="429"/>
      <c r="EBL55" s="429"/>
      <c r="EBM55" s="429"/>
      <c r="EBN55" s="429"/>
      <c r="EBO55" s="429"/>
      <c r="EBP55" s="429"/>
      <c r="EBQ55" s="429"/>
      <c r="EBR55" s="429"/>
      <c r="EBS55" s="429"/>
      <c r="EBT55" s="429"/>
      <c r="EBU55" s="429"/>
      <c r="EBV55" s="429"/>
      <c r="EBW55" s="429"/>
      <c r="EBX55" s="429"/>
      <c r="EBY55" s="429"/>
      <c r="EBZ55" s="429"/>
      <c r="ECA55" s="429"/>
      <c r="ECB55" s="429"/>
      <c r="ECC55" s="429"/>
      <c r="ECD55" s="429"/>
      <c r="ECE55" s="429"/>
      <c r="ECF55" s="429"/>
      <c r="ECG55" s="429"/>
      <c r="ECH55" s="429"/>
      <c r="ECI55" s="429"/>
      <c r="ECJ55" s="429"/>
      <c r="ECK55" s="429"/>
      <c r="ECL55" s="429"/>
      <c r="ECM55" s="429"/>
      <c r="ECN55" s="429"/>
      <c r="ECO55" s="429"/>
      <c r="ECP55" s="429"/>
      <c r="ECQ55" s="429"/>
      <c r="ECR55" s="429"/>
      <c r="ECS55" s="429"/>
      <c r="ECT55" s="429"/>
      <c r="ECU55" s="429"/>
      <c r="ECV55" s="429"/>
      <c r="ECW55" s="429"/>
      <c r="ECX55" s="429"/>
      <c r="ECY55" s="429"/>
      <c r="ECZ55" s="429"/>
      <c r="EDA55" s="429"/>
      <c r="EDB55" s="429"/>
      <c r="EDC55" s="429"/>
      <c r="EDD55" s="429"/>
      <c r="EDE55" s="429"/>
      <c r="EDF55" s="429"/>
      <c r="EDG55" s="429"/>
      <c r="EDH55" s="429"/>
      <c r="EDI55" s="429"/>
      <c r="EDJ55" s="429"/>
      <c r="EDK55" s="429"/>
      <c r="EDL55" s="429"/>
      <c r="EDM55" s="429"/>
      <c r="EDN55" s="429"/>
      <c r="EDO55" s="429"/>
      <c r="EDP55" s="429"/>
      <c r="EDQ55" s="429"/>
      <c r="EDR55" s="429"/>
      <c r="EDS55" s="429"/>
      <c r="EDT55" s="429"/>
      <c r="EDU55" s="429"/>
      <c r="EDV55" s="429"/>
      <c r="EDW55" s="429"/>
      <c r="EDX55" s="429"/>
      <c r="EDY55" s="429"/>
      <c r="EDZ55" s="429"/>
      <c r="EEA55" s="429"/>
      <c r="EEB55" s="429"/>
      <c r="EEC55" s="429"/>
      <c r="EED55" s="429"/>
      <c r="EEE55" s="429"/>
      <c r="EEF55" s="429"/>
      <c r="EEG55" s="429"/>
      <c r="EEH55" s="429"/>
      <c r="EEI55" s="429"/>
      <c r="EEJ55" s="429"/>
      <c r="EEK55" s="429"/>
      <c r="EEL55" s="429"/>
      <c r="EEM55" s="429"/>
      <c r="EEN55" s="429"/>
      <c r="EEO55" s="429"/>
      <c r="EEP55" s="429"/>
      <c r="EEQ55" s="429"/>
      <c r="EER55" s="429"/>
      <c r="EES55" s="429"/>
      <c r="EET55" s="429"/>
      <c r="EEU55" s="429"/>
      <c r="EEV55" s="429"/>
      <c r="EEW55" s="429"/>
      <c r="EEX55" s="429"/>
      <c r="EEY55" s="429"/>
      <c r="EEZ55" s="429"/>
      <c r="EFA55" s="429"/>
      <c r="EFB55" s="429"/>
      <c r="EFC55" s="429"/>
      <c r="EFD55" s="429"/>
      <c r="EFE55" s="429"/>
      <c r="EFF55" s="429"/>
      <c r="EFG55" s="429"/>
      <c r="EFH55" s="429"/>
      <c r="EFI55" s="429"/>
      <c r="EFJ55" s="429"/>
      <c r="EFK55" s="429"/>
      <c r="EFL55" s="429"/>
      <c r="EFM55" s="429"/>
      <c r="EFN55" s="429"/>
      <c r="EFO55" s="429"/>
      <c r="EFP55" s="429"/>
      <c r="EFQ55" s="429"/>
      <c r="EFR55" s="429"/>
      <c r="EFS55" s="429"/>
      <c r="EFT55" s="429"/>
      <c r="EFU55" s="429"/>
      <c r="EFV55" s="429"/>
      <c r="EFW55" s="429"/>
      <c r="EFX55" s="429"/>
      <c r="EFY55" s="429"/>
      <c r="EFZ55" s="429"/>
      <c r="EGA55" s="429"/>
      <c r="EGB55" s="429"/>
      <c r="EGC55" s="429"/>
      <c r="EGD55" s="429"/>
      <c r="EGE55" s="429"/>
      <c r="EGF55" s="429"/>
      <c r="EGG55" s="429"/>
      <c r="EGH55" s="429"/>
      <c r="EGI55" s="429"/>
      <c r="EGJ55" s="429"/>
      <c r="EGK55" s="429"/>
      <c r="EGL55" s="429"/>
      <c r="EGM55" s="429"/>
      <c r="EGN55" s="429"/>
      <c r="EGO55" s="429"/>
      <c r="EGP55" s="429"/>
      <c r="EGQ55" s="429"/>
      <c r="EGR55" s="429"/>
      <c r="EGS55" s="429"/>
      <c r="EGT55" s="429"/>
      <c r="EGU55" s="429"/>
      <c r="EGV55" s="429"/>
      <c r="EGW55" s="429"/>
      <c r="EGX55" s="429"/>
      <c r="EGY55" s="429"/>
      <c r="EGZ55" s="429"/>
      <c r="EHA55" s="429"/>
      <c r="EHB55" s="429"/>
      <c r="EHC55" s="429"/>
      <c r="EHD55" s="429"/>
      <c r="EHE55" s="429"/>
      <c r="EHF55" s="429"/>
      <c r="EHG55" s="429"/>
      <c r="EHH55" s="429"/>
      <c r="EHI55" s="429"/>
      <c r="EHJ55" s="429"/>
      <c r="EHK55" s="429"/>
      <c r="EHL55" s="429"/>
      <c r="EHM55" s="429"/>
      <c r="EHN55" s="429"/>
      <c r="EHO55" s="429"/>
      <c r="EHP55" s="429"/>
      <c r="EHQ55" s="429"/>
      <c r="EHR55" s="429"/>
      <c r="EHS55" s="429"/>
      <c r="EHT55" s="429"/>
      <c r="EHU55" s="429"/>
      <c r="EHV55" s="429"/>
      <c r="EHW55" s="429"/>
      <c r="EHX55" s="429"/>
      <c r="EHY55" s="429"/>
      <c r="EHZ55" s="429"/>
      <c r="EIA55" s="429"/>
      <c r="EIB55" s="429"/>
      <c r="EIC55" s="429"/>
      <c r="EID55" s="429"/>
      <c r="EIE55" s="429"/>
      <c r="EIF55" s="429"/>
      <c r="EIG55" s="429"/>
      <c r="EIH55" s="429"/>
      <c r="EII55" s="429"/>
      <c r="EIJ55" s="429"/>
      <c r="EIK55" s="429"/>
      <c r="EIL55" s="429"/>
      <c r="EIM55" s="429"/>
      <c r="EIN55" s="429"/>
      <c r="EIO55" s="429"/>
      <c r="EIP55" s="429"/>
      <c r="EIQ55" s="429"/>
      <c r="EIR55" s="429"/>
      <c r="EIS55" s="429"/>
      <c r="EIT55" s="429"/>
      <c r="EIU55" s="429"/>
      <c r="EIV55" s="429"/>
      <c r="EIW55" s="429"/>
      <c r="EIX55" s="429"/>
      <c r="EIY55" s="429"/>
      <c r="EIZ55" s="429"/>
      <c r="EJA55" s="429"/>
      <c r="EJB55" s="429"/>
      <c r="EJC55" s="429"/>
      <c r="EJD55" s="429"/>
      <c r="EJE55" s="429"/>
      <c r="EJF55" s="429"/>
      <c r="EJG55" s="429"/>
      <c r="EJH55" s="429"/>
      <c r="EJI55" s="429"/>
      <c r="EJJ55" s="429"/>
      <c r="EJK55" s="429"/>
      <c r="EJL55" s="429"/>
      <c r="EJM55" s="429"/>
      <c r="EJN55" s="429"/>
      <c r="EJO55" s="429"/>
      <c r="EJP55" s="429"/>
      <c r="EJQ55" s="429"/>
      <c r="EJR55" s="429"/>
      <c r="EJS55" s="429"/>
      <c r="EJT55" s="429"/>
      <c r="EJU55" s="429"/>
      <c r="EJV55" s="429"/>
      <c r="EJW55" s="429"/>
      <c r="EJX55" s="429"/>
      <c r="EJY55" s="429"/>
      <c r="EJZ55" s="429"/>
      <c r="EKA55" s="429"/>
      <c r="EKB55" s="429"/>
      <c r="EKC55" s="429"/>
      <c r="EKD55" s="429"/>
      <c r="EKE55" s="429"/>
      <c r="EKF55" s="429"/>
      <c r="EKG55" s="429"/>
      <c r="EKH55" s="429"/>
      <c r="EKI55" s="429"/>
      <c r="EKJ55" s="429"/>
      <c r="EKK55" s="429"/>
      <c r="EKL55" s="429"/>
      <c r="EKM55" s="429"/>
      <c r="EKN55" s="429"/>
      <c r="EKO55" s="429"/>
      <c r="EKP55" s="429"/>
      <c r="EKQ55" s="429"/>
      <c r="EKR55" s="429"/>
      <c r="EKS55" s="429"/>
      <c r="EKT55" s="429"/>
      <c r="EKU55" s="429"/>
      <c r="EKV55" s="429"/>
      <c r="EKW55" s="429"/>
      <c r="EKX55" s="429"/>
      <c r="EKY55" s="429"/>
      <c r="EKZ55" s="429"/>
      <c r="ELA55" s="429"/>
      <c r="ELB55" s="429"/>
      <c r="ELC55" s="429"/>
      <c r="ELD55" s="429"/>
      <c r="ELE55" s="429"/>
      <c r="ELF55" s="429"/>
      <c r="ELG55" s="429"/>
      <c r="ELH55" s="429"/>
      <c r="ELI55" s="429"/>
      <c r="ELJ55" s="429"/>
      <c r="ELK55" s="429"/>
      <c r="ELL55" s="429"/>
      <c r="ELM55" s="429"/>
      <c r="ELN55" s="429"/>
      <c r="ELO55" s="429"/>
      <c r="ELP55" s="429"/>
      <c r="ELQ55" s="429"/>
      <c r="ELR55" s="429"/>
      <c r="ELS55" s="429"/>
      <c r="ELT55" s="429"/>
      <c r="ELU55" s="429"/>
      <c r="ELV55" s="429"/>
      <c r="ELW55" s="429"/>
      <c r="ELX55" s="429"/>
      <c r="ELY55" s="429"/>
      <c r="ELZ55" s="429"/>
      <c r="EMA55" s="429"/>
      <c r="EMB55" s="429"/>
      <c r="EMC55" s="429"/>
      <c r="EMD55" s="429"/>
      <c r="EME55" s="429"/>
      <c r="EMF55" s="429"/>
      <c r="EMG55" s="429"/>
      <c r="EMH55" s="429"/>
      <c r="EMI55" s="429"/>
      <c r="EMJ55" s="429"/>
      <c r="EMK55" s="429"/>
      <c r="EML55" s="429"/>
      <c r="EMM55" s="429"/>
      <c r="EMN55" s="429"/>
      <c r="EMO55" s="429"/>
      <c r="EMP55" s="429"/>
      <c r="EMQ55" s="429"/>
      <c r="EMR55" s="429"/>
      <c r="EMS55" s="429"/>
      <c r="EMT55" s="429"/>
      <c r="EMU55" s="429"/>
      <c r="EMV55" s="429"/>
      <c r="EMW55" s="429"/>
      <c r="EMX55" s="429"/>
      <c r="EMY55" s="429"/>
      <c r="EMZ55" s="429"/>
      <c r="ENA55" s="429"/>
      <c r="ENB55" s="429"/>
      <c r="ENC55" s="429"/>
      <c r="END55" s="429"/>
      <c r="ENE55" s="429"/>
      <c r="ENF55" s="429"/>
      <c r="ENG55" s="429"/>
      <c r="ENH55" s="429"/>
      <c r="ENI55" s="429"/>
      <c r="ENJ55" s="429"/>
      <c r="ENK55" s="429"/>
      <c r="ENL55" s="429"/>
      <c r="ENM55" s="429"/>
      <c r="ENN55" s="429"/>
      <c r="ENO55" s="429"/>
      <c r="ENP55" s="429"/>
      <c r="ENQ55" s="429"/>
      <c r="ENR55" s="429"/>
      <c r="ENS55" s="429"/>
      <c r="ENT55" s="429"/>
      <c r="ENU55" s="429"/>
      <c r="ENV55" s="429"/>
      <c r="ENW55" s="429"/>
      <c r="ENX55" s="429"/>
      <c r="ENY55" s="429"/>
      <c r="ENZ55" s="429"/>
      <c r="EOA55" s="429"/>
      <c r="EOB55" s="429"/>
      <c r="EOC55" s="429"/>
      <c r="EOD55" s="429"/>
      <c r="EOE55" s="429"/>
      <c r="EOF55" s="429"/>
      <c r="EOG55" s="429"/>
      <c r="EOH55" s="429"/>
      <c r="EOI55" s="429"/>
      <c r="EOJ55" s="429"/>
      <c r="EOK55" s="429"/>
      <c r="EOL55" s="429"/>
      <c r="EOM55" s="429"/>
      <c r="EON55" s="429"/>
      <c r="EOO55" s="429"/>
      <c r="EOP55" s="429"/>
      <c r="EOQ55" s="429"/>
      <c r="EOR55" s="429"/>
      <c r="EOS55" s="429"/>
      <c r="EOT55" s="429"/>
      <c r="EOU55" s="429"/>
      <c r="EOV55" s="429"/>
      <c r="EOW55" s="429"/>
      <c r="EOX55" s="429"/>
      <c r="EOY55" s="429"/>
      <c r="EOZ55" s="429"/>
      <c r="EPA55" s="429"/>
      <c r="EPB55" s="429"/>
      <c r="EPC55" s="429"/>
      <c r="EPD55" s="429"/>
      <c r="EPE55" s="429"/>
      <c r="EPF55" s="429"/>
      <c r="EPG55" s="429"/>
      <c r="EPH55" s="429"/>
      <c r="EPI55" s="429"/>
      <c r="EPJ55" s="429"/>
      <c r="EPK55" s="429"/>
      <c r="EPL55" s="429"/>
      <c r="EPM55" s="429"/>
      <c r="EPN55" s="429"/>
      <c r="EPO55" s="429"/>
      <c r="EPP55" s="429"/>
      <c r="EPQ55" s="429"/>
      <c r="EPR55" s="429"/>
      <c r="EPS55" s="429"/>
      <c r="EPT55" s="429"/>
      <c r="EPU55" s="429"/>
      <c r="EPV55" s="429"/>
      <c r="EPW55" s="429"/>
      <c r="EPX55" s="429"/>
      <c r="EPY55" s="429"/>
      <c r="EPZ55" s="429"/>
      <c r="EQA55" s="429"/>
      <c r="EQB55" s="429"/>
      <c r="EQC55" s="429"/>
      <c r="EQD55" s="429"/>
      <c r="EQE55" s="429"/>
      <c r="EQF55" s="429"/>
      <c r="EQG55" s="429"/>
      <c r="EQH55" s="429"/>
      <c r="EQI55" s="429"/>
      <c r="EQJ55" s="429"/>
      <c r="EQK55" s="429"/>
      <c r="EQL55" s="429"/>
      <c r="EQM55" s="429"/>
      <c r="EQN55" s="429"/>
      <c r="EQO55" s="429"/>
      <c r="EQP55" s="429"/>
      <c r="EQQ55" s="429"/>
      <c r="EQR55" s="429"/>
      <c r="EQS55" s="429"/>
      <c r="EQT55" s="429"/>
      <c r="EQU55" s="429"/>
      <c r="EQV55" s="429"/>
      <c r="EQW55" s="429"/>
      <c r="EQX55" s="429"/>
      <c r="EQY55" s="429"/>
      <c r="EQZ55" s="429"/>
      <c r="ERA55" s="429"/>
      <c r="ERB55" s="429"/>
      <c r="ERC55" s="429"/>
      <c r="ERD55" s="429"/>
      <c r="ERE55" s="429"/>
      <c r="ERF55" s="429"/>
      <c r="ERG55" s="429"/>
      <c r="ERH55" s="429"/>
      <c r="ERI55" s="429"/>
      <c r="ERJ55" s="429"/>
      <c r="ERK55" s="429"/>
      <c r="ERL55" s="429"/>
      <c r="ERM55" s="429"/>
      <c r="ERN55" s="429"/>
      <c r="ERO55" s="429"/>
      <c r="ERP55" s="429"/>
      <c r="ERQ55" s="429"/>
      <c r="ERR55" s="429"/>
      <c r="ERS55" s="429"/>
      <c r="ERT55" s="429"/>
      <c r="ERU55" s="429"/>
      <c r="ERV55" s="429"/>
      <c r="ERW55" s="429"/>
      <c r="ERX55" s="429"/>
      <c r="ERY55" s="429"/>
      <c r="ERZ55" s="429"/>
      <c r="ESA55" s="429"/>
      <c r="ESB55" s="429"/>
      <c r="ESC55" s="429"/>
      <c r="ESD55" s="429"/>
      <c r="ESE55" s="429"/>
      <c r="ESF55" s="429"/>
      <c r="ESG55" s="429"/>
      <c r="ESH55" s="429"/>
      <c r="ESI55" s="429"/>
      <c r="ESJ55" s="429"/>
      <c r="ESK55" s="429"/>
      <c r="ESL55" s="429"/>
      <c r="ESM55" s="429"/>
      <c r="ESN55" s="429"/>
      <c r="ESO55" s="429"/>
      <c r="ESP55" s="429"/>
      <c r="ESQ55" s="429"/>
      <c r="ESR55" s="429"/>
      <c r="ESS55" s="429"/>
      <c r="EST55" s="429"/>
      <c r="ESU55" s="429"/>
      <c r="ESV55" s="429"/>
      <c r="ESW55" s="429"/>
      <c r="ESX55" s="429"/>
      <c r="ESY55" s="429"/>
      <c r="ESZ55" s="429"/>
      <c r="ETA55" s="429"/>
      <c r="ETB55" s="429"/>
      <c r="ETC55" s="429"/>
      <c r="ETD55" s="429"/>
      <c r="ETE55" s="429"/>
      <c r="ETF55" s="429"/>
      <c r="ETG55" s="429"/>
      <c r="ETH55" s="429"/>
      <c r="ETI55" s="429"/>
      <c r="ETJ55" s="429"/>
      <c r="ETK55" s="429"/>
      <c r="ETL55" s="429"/>
      <c r="ETM55" s="429"/>
      <c r="ETN55" s="429"/>
      <c r="ETO55" s="429"/>
      <c r="ETP55" s="429"/>
      <c r="ETQ55" s="429"/>
      <c r="ETR55" s="429"/>
      <c r="ETS55" s="429"/>
      <c r="ETT55" s="429"/>
      <c r="ETU55" s="429"/>
      <c r="ETV55" s="429"/>
      <c r="ETW55" s="429"/>
      <c r="ETX55" s="429"/>
      <c r="ETY55" s="429"/>
      <c r="ETZ55" s="429"/>
      <c r="EUA55" s="429"/>
      <c r="EUB55" s="429"/>
      <c r="EUC55" s="429"/>
      <c r="EUD55" s="429"/>
      <c r="EUE55" s="429"/>
      <c r="EUF55" s="429"/>
      <c r="EUG55" s="429"/>
      <c r="EUH55" s="429"/>
      <c r="EUI55" s="429"/>
      <c r="EUJ55" s="429"/>
      <c r="EUK55" s="429"/>
      <c r="EUL55" s="429"/>
      <c r="EUM55" s="429"/>
      <c r="EUN55" s="429"/>
      <c r="EUO55" s="429"/>
      <c r="EUP55" s="429"/>
      <c r="EUQ55" s="429"/>
      <c r="EUR55" s="429"/>
      <c r="EUS55" s="429"/>
      <c r="EUT55" s="429"/>
      <c r="EUU55" s="429"/>
      <c r="EUV55" s="429"/>
      <c r="EUW55" s="429"/>
      <c r="EUX55" s="429"/>
      <c r="EUY55" s="429"/>
      <c r="EUZ55" s="429"/>
      <c r="EVA55" s="429"/>
      <c r="EVB55" s="429"/>
      <c r="EVC55" s="429"/>
      <c r="EVD55" s="429"/>
      <c r="EVE55" s="429"/>
      <c r="EVF55" s="429"/>
      <c r="EVG55" s="429"/>
      <c r="EVH55" s="429"/>
      <c r="EVI55" s="429"/>
      <c r="EVJ55" s="429"/>
      <c r="EVK55" s="429"/>
      <c r="EVL55" s="429"/>
      <c r="EVM55" s="429"/>
      <c r="EVN55" s="429"/>
      <c r="EVO55" s="429"/>
      <c r="EVP55" s="429"/>
      <c r="EVQ55" s="429"/>
      <c r="EVR55" s="429"/>
      <c r="EVS55" s="429"/>
      <c r="EVT55" s="429"/>
      <c r="EVU55" s="429"/>
      <c r="EVV55" s="429"/>
      <c r="EVW55" s="429"/>
      <c r="EVX55" s="429"/>
      <c r="EVY55" s="429"/>
      <c r="EVZ55" s="429"/>
      <c r="EWA55" s="429"/>
      <c r="EWB55" s="429"/>
      <c r="EWC55" s="429"/>
      <c r="EWD55" s="429"/>
      <c r="EWE55" s="429"/>
      <c r="EWF55" s="429"/>
      <c r="EWG55" s="429"/>
      <c r="EWH55" s="429"/>
      <c r="EWI55" s="429"/>
      <c r="EWJ55" s="429"/>
      <c r="EWK55" s="429"/>
      <c r="EWL55" s="429"/>
      <c r="EWM55" s="429"/>
      <c r="EWN55" s="429"/>
      <c r="EWO55" s="429"/>
      <c r="EWP55" s="429"/>
      <c r="EWQ55" s="429"/>
      <c r="EWR55" s="429"/>
      <c r="EWS55" s="429"/>
      <c r="EWT55" s="429"/>
      <c r="EWU55" s="429"/>
      <c r="EWV55" s="429"/>
      <c r="EWW55" s="429"/>
      <c r="EWX55" s="429"/>
      <c r="EWY55" s="429"/>
      <c r="EWZ55" s="429"/>
      <c r="EXA55" s="429"/>
      <c r="EXB55" s="429"/>
      <c r="EXC55" s="429"/>
      <c r="EXD55" s="429"/>
      <c r="EXE55" s="429"/>
      <c r="EXF55" s="429"/>
      <c r="EXG55" s="429"/>
      <c r="EXH55" s="429"/>
      <c r="EXI55" s="429"/>
      <c r="EXJ55" s="429"/>
      <c r="EXK55" s="429"/>
      <c r="EXL55" s="429"/>
      <c r="EXM55" s="429"/>
      <c r="EXN55" s="429"/>
      <c r="EXO55" s="429"/>
      <c r="EXP55" s="429"/>
      <c r="EXQ55" s="429"/>
      <c r="EXR55" s="429"/>
      <c r="EXS55" s="429"/>
      <c r="EXT55" s="429"/>
      <c r="EXU55" s="429"/>
      <c r="EXV55" s="429"/>
      <c r="EXW55" s="429"/>
      <c r="EXX55" s="429"/>
      <c r="EXY55" s="429"/>
      <c r="EXZ55" s="429"/>
      <c r="EYA55" s="429"/>
      <c r="EYB55" s="429"/>
      <c r="EYC55" s="429"/>
      <c r="EYD55" s="429"/>
      <c r="EYE55" s="429"/>
      <c r="EYF55" s="429"/>
      <c r="EYG55" s="429"/>
      <c r="EYH55" s="429"/>
      <c r="EYI55" s="429"/>
      <c r="EYJ55" s="429"/>
      <c r="EYK55" s="429"/>
      <c r="EYL55" s="429"/>
      <c r="EYM55" s="429"/>
      <c r="EYN55" s="429"/>
      <c r="EYO55" s="429"/>
      <c r="EYP55" s="429"/>
      <c r="EYQ55" s="429"/>
      <c r="EYR55" s="429"/>
      <c r="EYS55" s="429"/>
      <c r="EYT55" s="429"/>
      <c r="EYU55" s="429"/>
      <c r="EYV55" s="429"/>
      <c r="EYW55" s="429"/>
      <c r="EYX55" s="429"/>
      <c r="EYY55" s="429"/>
      <c r="EYZ55" s="429"/>
      <c r="EZA55" s="429"/>
      <c r="EZB55" s="429"/>
      <c r="EZC55" s="429"/>
      <c r="EZD55" s="429"/>
      <c r="EZE55" s="429"/>
      <c r="EZF55" s="429"/>
      <c r="EZG55" s="429"/>
      <c r="EZH55" s="429"/>
      <c r="EZI55" s="429"/>
      <c r="EZJ55" s="429"/>
      <c r="EZK55" s="429"/>
      <c r="EZL55" s="429"/>
      <c r="EZM55" s="429"/>
      <c r="EZN55" s="429"/>
      <c r="EZO55" s="429"/>
      <c r="EZP55" s="429"/>
      <c r="EZQ55" s="429"/>
      <c r="EZR55" s="429"/>
      <c r="EZS55" s="429"/>
      <c r="EZT55" s="429"/>
      <c r="EZU55" s="429"/>
      <c r="EZV55" s="429"/>
      <c r="EZW55" s="429"/>
      <c r="EZX55" s="429"/>
      <c r="EZY55" s="429"/>
      <c r="EZZ55" s="429"/>
      <c r="FAA55" s="429"/>
      <c r="FAB55" s="429"/>
      <c r="FAC55" s="429"/>
      <c r="FAD55" s="429"/>
      <c r="FAE55" s="429"/>
      <c r="FAF55" s="429"/>
      <c r="FAG55" s="429"/>
      <c r="FAH55" s="429"/>
      <c r="FAI55" s="429"/>
      <c r="FAJ55" s="429"/>
      <c r="FAK55" s="429"/>
      <c r="FAL55" s="429"/>
      <c r="FAM55" s="429"/>
      <c r="FAN55" s="429"/>
      <c r="FAO55" s="429"/>
      <c r="FAP55" s="429"/>
      <c r="FAQ55" s="429"/>
      <c r="FAR55" s="429"/>
      <c r="FAS55" s="429"/>
      <c r="FAT55" s="429"/>
      <c r="FAU55" s="429"/>
      <c r="FAV55" s="429"/>
      <c r="FAW55" s="429"/>
      <c r="FAX55" s="429"/>
      <c r="FAY55" s="429"/>
      <c r="FAZ55" s="429"/>
      <c r="FBA55" s="429"/>
      <c r="FBB55" s="429"/>
      <c r="FBC55" s="429"/>
      <c r="FBD55" s="429"/>
      <c r="FBE55" s="429"/>
      <c r="FBF55" s="429"/>
      <c r="FBG55" s="429"/>
      <c r="FBH55" s="429"/>
      <c r="FBI55" s="429"/>
      <c r="FBJ55" s="429"/>
      <c r="FBK55" s="429"/>
      <c r="FBL55" s="429"/>
      <c r="FBM55" s="429"/>
      <c r="FBN55" s="429"/>
      <c r="FBO55" s="429"/>
      <c r="FBP55" s="429"/>
      <c r="FBQ55" s="429"/>
      <c r="FBR55" s="429"/>
      <c r="FBS55" s="429"/>
      <c r="FBT55" s="429"/>
      <c r="FBU55" s="429"/>
      <c r="FBV55" s="429"/>
      <c r="FBW55" s="429"/>
      <c r="FBX55" s="429"/>
      <c r="FBY55" s="429"/>
      <c r="FBZ55" s="429"/>
      <c r="FCA55" s="429"/>
      <c r="FCB55" s="429"/>
      <c r="FCC55" s="429"/>
      <c r="FCD55" s="429"/>
      <c r="FCE55" s="429"/>
      <c r="FCF55" s="429"/>
      <c r="FCG55" s="429"/>
      <c r="FCH55" s="429"/>
      <c r="FCI55" s="429"/>
      <c r="FCJ55" s="429"/>
      <c r="FCK55" s="429"/>
      <c r="FCL55" s="429"/>
      <c r="FCM55" s="429"/>
      <c r="FCN55" s="429"/>
      <c r="FCO55" s="429"/>
      <c r="FCP55" s="429"/>
      <c r="FCQ55" s="429"/>
      <c r="FCR55" s="429"/>
      <c r="FCS55" s="429"/>
      <c r="FCT55" s="429"/>
      <c r="FCU55" s="429"/>
      <c r="FCV55" s="429"/>
      <c r="FCW55" s="429"/>
      <c r="FCX55" s="429"/>
      <c r="FCY55" s="429"/>
      <c r="FCZ55" s="429"/>
      <c r="FDA55" s="429"/>
      <c r="FDB55" s="429"/>
      <c r="FDC55" s="429"/>
      <c r="FDD55" s="429"/>
      <c r="FDE55" s="429"/>
      <c r="FDF55" s="429"/>
      <c r="FDG55" s="429"/>
      <c r="FDH55" s="429"/>
      <c r="FDI55" s="429"/>
      <c r="FDJ55" s="429"/>
      <c r="FDK55" s="429"/>
      <c r="FDL55" s="429"/>
      <c r="FDM55" s="429"/>
      <c r="FDN55" s="429"/>
      <c r="FDO55" s="429"/>
      <c r="FDP55" s="429"/>
      <c r="FDQ55" s="429"/>
      <c r="FDR55" s="429"/>
      <c r="FDS55" s="429"/>
      <c r="FDT55" s="429"/>
      <c r="FDU55" s="429"/>
      <c r="FDV55" s="429"/>
      <c r="FDW55" s="429"/>
      <c r="FDX55" s="429"/>
      <c r="FDY55" s="429"/>
      <c r="FDZ55" s="429"/>
      <c r="FEA55" s="429"/>
      <c r="FEB55" s="429"/>
      <c r="FEC55" s="429"/>
      <c r="FED55" s="429"/>
      <c r="FEE55" s="429"/>
      <c r="FEF55" s="429"/>
      <c r="FEG55" s="429"/>
      <c r="FEH55" s="429"/>
      <c r="FEI55" s="429"/>
      <c r="FEJ55" s="429"/>
      <c r="FEK55" s="429"/>
      <c r="FEL55" s="429"/>
      <c r="FEM55" s="429"/>
      <c r="FEN55" s="429"/>
      <c r="FEO55" s="429"/>
      <c r="FEP55" s="429"/>
      <c r="FEQ55" s="429"/>
      <c r="FER55" s="429"/>
      <c r="FES55" s="429"/>
      <c r="FET55" s="429"/>
      <c r="FEU55" s="429"/>
      <c r="FEV55" s="429"/>
      <c r="FEW55" s="429"/>
      <c r="FEX55" s="429"/>
      <c r="FEY55" s="429"/>
      <c r="FEZ55" s="429"/>
      <c r="FFA55" s="429"/>
      <c r="FFB55" s="429"/>
      <c r="FFC55" s="429"/>
      <c r="FFD55" s="429"/>
      <c r="FFE55" s="429"/>
      <c r="FFF55" s="429"/>
      <c r="FFG55" s="429"/>
      <c r="FFH55" s="429"/>
      <c r="FFI55" s="429"/>
      <c r="FFJ55" s="429"/>
      <c r="FFK55" s="429"/>
      <c r="FFL55" s="429"/>
      <c r="FFM55" s="429"/>
      <c r="FFN55" s="429"/>
      <c r="FFO55" s="429"/>
      <c r="FFP55" s="429"/>
      <c r="FFQ55" s="429"/>
      <c r="FFR55" s="429"/>
      <c r="FFS55" s="429"/>
      <c r="FFT55" s="429"/>
      <c r="FFU55" s="429"/>
      <c r="FFV55" s="429"/>
      <c r="FFW55" s="429"/>
      <c r="FFX55" s="429"/>
      <c r="FFY55" s="429"/>
      <c r="FFZ55" s="429"/>
      <c r="FGA55" s="429"/>
      <c r="FGB55" s="429"/>
      <c r="FGC55" s="429"/>
      <c r="FGD55" s="429"/>
      <c r="FGE55" s="429"/>
      <c r="FGF55" s="429"/>
      <c r="FGG55" s="429"/>
      <c r="FGH55" s="429"/>
      <c r="FGI55" s="429"/>
      <c r="FGJ55" s="429"/>
      <c r="FGK55" s="429"/>
      <c r="FGL55" s="429"/>
      <c r="FGM55" s="429"/>
      <c r="FGN55" s="429"/>
      <c r="FGO55" s="429"/>
      <c r="FGP55" s="429"/>
      <c r="FGQ55" s="429"/>
      <c r="FGR55" s="429"/>
      <c r="FGS55" s="429"/>
      <c r="FGT55" s="429"/>
      <c r="FGU55" s="429"/>
      <c r="FGV55" s="429"/>
      <c r="FGW55" s="429"/>
      <c r="FGX55" s="429"/>
      <c r="FGY55" s="429"/>
      <c r="FGZ55" s="429"/>
      <c r="FHA55" s="429"/>
      <c r="FHB55" s="429"/>
      <c r="FHC55" s="429"/>
      <c r="FHD55" s="429"/>
      <c r="FHE55" s="429"/>
      <c r="FHF55" s="429"/>
      <c r="FHG55" s="429"/>
      <c r="FHH55" s="429"/>
      <c r="FHI55" s="429"/>
      <c r="FHJ55" s="429"/>
      <c r="FHK55" s="429"/>
      <c r="FHL55" s="429"/>
      <c r="FHM55" s="429"/>
      <c r="FHN55" s="429"/>
      <c r="FHO55" s="429"/>
      <c r="FHP55" s="429"/>
      <c r="FHQ55" s="429"/>
      <c r="FHR55" s="429"/>
      <c r="FHS55" s="429"/>
      <c r="FHT55" s="429"/>
      <c r="FHU55" s="429"/>
      <c r="FHV55" s="429"/>
      <c r="FHW55" s="429"/>
      <c r="FHX55" s="429"/>
      <c r="FHY55" s="429"/>
      <c r="FHZ55" s="429"/>
      <c r="FIA55" s="429"/>
      <c r="FIB55" s="429"/>
      <c r="FIC55" s="429"/>
      <c r="FID55" s="429"/>
      <c r="FIE55" s="429"/>
      <c r="FIF55" s="429"/>
      <c r="FIG55" s="429"/>
      <c r="FIH55" s="429"/>
      <c r="FII55" s="429"/>
      <c r="FIJ55" s="429"/>
      <c r="FIK55" s="429"/>
      <c r="FIL55" s="429"/>
      <c r="FIM55" s="429"/>
      <c r="FIN55" s="429"/>
      <c r="FIO55" s="429"/>
      <c r="FIP55" s="429"/>
      <c r="FIQ55" s="429"/>
      <c r="FIR55" s="429"/>
      <c r="FIS55" s="429"/>
      <c r="FIT55" s="429"/>
      <c r="FIU55" s="429"/>
      <c r="FIV55" s="429"/>
      <c r="FIW55" s="429"/>
      <c r="FIX55" s="429"/>
      <c r="FIY55" s="429"/>
      <c r="FIZ55" s="429"/>
      <c r="FJA55" s="429"/>
      <c r="FJB55" s="429"/>
      <c r="FJC55" s="429"/>
      <c r="FJD55" s="429"/>
      <c r="FJE55" s="429"/>
      <c r="FJF55" s="429"/>
      <c r="FJG55" s="429"/>
      <c r="FJH55" s="429"/>
      <c r="FJI55" s="429"/>
      <c r="FJJ55" s="429"/>
      <c r="FJK55" s="429"/>
      <c r="FJL55" s="429"/>
      <c r="FJM55" s="429"/>
      <c r="FJN55" s="429"/>
      <c r="FJO55" s="429"/>
      <c r="FJP55" s="429"/>
      <c r="FJQ55" s="429"/>
      <c r="FJR55" s="429"/>
      <c r="FJS55" s="429"/>
      <c r="FJT55" s="429"/>
      <c r="FJU55" s="429"/>
      <c r="FJV55" s="429"/>
      <c r="FJW55" s="429"/>
      <c r="FJX55" s="429"/>
      <c r="FJY55" s="429"/>
      <c r="FJZ55" s="429"/>
      <c r="FKA55" s="429"/>
      <c r="FKB55" s="429"/>
      <c r="FKC55" s="429"/>
      <c r="FKD55" s="429"/>
      <c r="FKE55" s="429"/>
      <c r="FKF55" s="429"/>
      <c r="FKG55" s="429"/>
      <c r="FKH55" s="429"/>
      <c r="FKI55" s="429"/>
      <c r="FKJ55" s="429"/>
      <c r="FKK55" s="429"/>
      <c r="FKL55" s="429"/>
      <c r="FKM55" s="429"/>
      <c r="FKN55" s="429"/>
      <c r="FKO55" s="429"/>
      <c r="FKP55" s="429"/>
      <c r="FKQ55" s="429"/>
      <c r="FKR55" s="429"/>
      <c r="FKS55" s="429"/>
      <c r="FKT55" s="429"/>
      <c r="FKU55" s="429"/>
      <c r="FKV55" s="429"/>
      <c r="FKW55" s="429"/>
      <c r="FKX55" s="429"/>
      <c r="FKY55" s="429"/>
      <c r="FKZ55" s="429"/>
      <c r="FLA55" s="429"/>
      <c r="FLB55" s="429"/>
      <c r="FLC55" s="429"/>
      <c r="FLD55" s="429"/>
      <c r="FLE55" s="429"/>
      <c r="FLF55" s="429"/>
      <c r="FLG55" s="429"/>
      <c r="FLH55" s="429"/>
      <c r="FLI55" s="429"/>
      <c r="FLJ55" s="429"/>
      <c r="FLK55" s="429"/>
      <c r="FLL55" s="429"/>
      <c r="FLM55" s="429"/>
      <c r="FLN55" s="429"/>
      <c r="FLO55" s="429"/>
      <c r="FLP55" s="429"/>
      <c r="FLQ55" s="429"/>
      <c r="FLR55" s="429"/>
      <c r="FLS55" s="429"/>
      <c r="FLT55" s="429"/>
      <c r="FLU55" s="429"/>
      <c r="FLV55" s="429"/>
      <c r="FLW55" s="429"/>
      <c r="FLX55" s="429"/>
      <c r="FLY55" s="429"/>
      <c r="FLZ55" s="429"/>
      <c r="FMA55" s="429"/>
      <c r="FMB55" s="429"/>
      <c r="FMC55" s="429"/>
      <c r="FMD55" s="429"/>
      <c r="FME55" s="429"/>
      <c r="FMF55" s="429"/>
      <c r="FMG55" s="429"/>
      <c r="FMH55" s="429"/>
      <c r="FMI55" s="429"/>
      <c r="FMJ55" s="429"/>
      <c r="FMK55" s="429"/>
      <c r="FML55" s="429"/>
      <c r="FMM55" s="429"/>
      <c r="FMN55" s="429"/>
      <c r="FMO55" s="429"/>
      <c r="FMP55" s="429"/>
      <c r="FMQ55" s="429"/>
      <c r="FMR55" s="429"/>
      <c r="FMS55" s="429"/>
      <c r="FMT55" s="429"/>
      <c r="FMU55" s="429"/>
      <c r="FMV55" s="429"/>
      <c r="FMW55" s="429"/>
      <c r="FMX55" s="429"/>
      <c r="FMY55" s="429"/>
      <c r="FMZ55" s="429"/>
      <c r="FNA55" s="429"/>
      <c r="FNB55" s="429"/>
      <c r="FNC55" s="429"/>
      <c r="FND55" s="429"/>
      <c r="FNE55" s="429"/>
      <c r="FNF55" s="429"/>
      <c r="FNG55" s="429"/>
      <c r="FNH55" s="429"/>
      <c r="FNI55" s="429"/>
      <c r="FNJ55" s="429"/>
      <c r="FNK55" s="429"/>
      <c r="FNL55" s="429"/>
      <c r="FNM55" s="429"/>
      <c r="FNN55" s="429"/>
      <c r="FNO55" s="429"/>
      <c r="FNP55" s="429"/>
      <c r="FNQ55" s="429"/>
      <c r="FNR55" s="429"/>
      <c r="FNS55" s="429"/>
      <c r="FNT55" s="429"/>
      <c r="FNU55" s="429"/>
      <c r="FNV55" s="429"/>
      <c r="FNW55" s="429"/>
      <c r="FNX55" s="429"/>
      <c r="FNY55" s="429"/>
      <c r="FNZ55" s="429"/>
      <c r="FOA55" s="429"/>
      <c r="FOB55" s="429"/>
      <c r="FOC55" s="429"/>
      <c r="FOD55" s="429"/>
      <c r="FOE55" s="429"/>
      <c r="FOF55" s="429"/>
      <c r="FOG55" s="429"/>
      <c r="FOH55" s="429"/>
      <c r="FOI55" s="429"/>
      <c r="FOJ55" s="429"/>
      <c r="FOK55" s="429"/>
      <c r="FOL55" s="429"/>
      <c r="FOM55" s="429"/>
      <c r="FON55" s="429"/>
      <c r="FOO55" s="429"/>
      <c r="FOP55" s="429"/>
      <c r="FOQ55" s="429"/>
      <c r="FOR55" s="429"/>
      <c r="FOS55" s="429"/>
      <c r="FOT55" s="429"/>
      <c r="FOU55" s="429"/>
      <c r="FOV55" s="429"/>
      <c r="FOW55" s="429"/>
      <c r="FOX55" s="429"/>
      <c r="FOY55" s="429"/>
      <c r="FOZ55" s="429"/>
      <c r="FPA55" s="429"/>
      <c r="FPB55" s="429"/>
      <c r="FPC55" s="429"/>
      <c r="FPD55" s="429"/>
      <c r="FPE55" s="429"/>
      <c r="FPF55" s="429"/>
      <c r="FPG55" s="429"/>
      <c r="FPH55" s="429"/>
      <c r="FPI55" s="429"/>
      <c r="FPJ55" s="429"/>
      <c r="FPK55" s="429"/>
      <c r="FPL55" s="429"/>
      <c r="FPM55" s="429"/>
      <c r="FPN55" s="429"/>
      <c r="FPO55" s="429"/>
      <c r="FPP55" s="429"/>
      <c r="FPQ55" s="429"/>
      <c r="FPR55" s="429"/>
      <c r="FPS55" s="429"/>
      <c r="FPT55" s="429"/>
      <c r="FPU55" s="429"/>
      <c r="FPV55" s="429"/>
      <c r="FPW55" s="429"/>
      <c r="FPX55" s="429"/>
      <c r="FPY55" s="429"/>
      <c r="FPZ55" s="429"/>
      <c r="FQA55" s="429"/>
      <c r="FQB55" s="429"/>
      <c r="FQC55" s="429"/>
      <c r="FQD55" s="429"/>
      <c r="FQE55" s="429"/>
      <c r="FQF55" s="429"/>
      <c r="FQG55" s="429"/>
      <c r="FQH55" s="429"/>
      <c r="FQI55" s="429"/>
      <c r="FQJ55" s="429"/>
      <c r="FQK55" s="429"/>
      <c r="FQL55" s="429"/>
      <c r="FQM55" s="429"/>
      <c r="FQN55" s="429"/>
      <c r="FQO55" s="429"/>
      <c r="FQP55" s="429"/>
      <c r="FQQ55" s="429"/>
      <c r="FQR55" s="429"/>
      <c r="FQS55" s="429"/>
      <c r="FQT55" s="429"/>
      <c r="FQU55" s="429"/>
      <c r="FQV55" s="429"/>
      <c r="FQW55" s="429"/>
      <c r="FQX55" s="429"/>
      <c r="FQY55" s="429"/>
      <c r="FQZ55" s="429"/>
      <c r="FRA55" s="429"/>
      <c r="FRB55" s="429"/>
      <c r="FRC55" s="429"/>
      <c r="FRD55" s="429"/>
      <c r="FRE55" s="429"/>
      <c r="FRF55" s="429"/>
      <c r="FRG55" s="429"/>
      <c r="FRH55" s="429"/>
      <c r="FRI55" s="429"/>
      <c r="FRJ55" s="429"/>
      <c r="FRK55" s="429"/>
      <c r="FRL55" s="429"/>
      <c r="FRM55" s="429"/>
      <c r="FRN55" s="429"/>
      <c r="FRO55" s="429"/>
      <c r="FRP55" s="429"/>
      <c r="FRQ55" s="429"/>
      <c r="FRR55" s="429"/>
      <c r="FRS55" s="429"/>
      <c r="FRT55" s="429"/>
      <c r="FRU55" s="429"/>
      <c r="FRV55" s="429"/>
      <c r="FRW55" s="429"/>
      <c r="FRX55" s="429"/>
      <c r="FRY55" s="429"/>
      <c r="FRZ55" s="429"/>
      <c r="FSA55" s="429"/>
      <c r="FSB55" s="429"/>
      <c r="FSC55" s="429"/>
      <c r="FSD55" s="429"/>
      <c r="FSE55" s="429"/>
      <c r="FSF55" s="429"/>
      <c r="FSG55" s="429"/>
      <c r="FSH55" s="429"/>
      <c r="FSI55" s="429"/>
      <c r="FSJ55" s="429"/>
      <c r="FSK55" s="429"/>
      <c r="FSL55" s="429"/>
      <c r="FSM55" s="429"/>
      <c r="FSN55" s="429"/>
      <c r="FSO55" s="429"/>
      <c r="FSP55" s="429"/>
      <c r="FSQ55" s="429"/>
      <c r="FSR55" s="429"/>
      <c r="FSS55" s="429"/>
      <c r="FST55" s="429"/>
      <c r="FSU55" s="429"/>
      <c r="FSV55" s="429"/>
      <c r="FSW55" s="429"/>
      <c r="FSX55" s="429"/>
      <c r="FSY55" s="429"/>
      <c r="FSZ55" s="429"/>
      <c r="FTA55" s="429"/>
      <c r="FTB55" s="429"/>
      <c r="FTC55" s="429"/>
      <c r="FTD55" s="429"/>
      <c r="FTE55" s="429"/>
      <c r="FTF55" s="429"/>
      <c r="FTG55" s="429"/>
      <c r="FTH55" s="429"/>
      <c r="FTI55" s="429"/>
      <c r="FTJ55" s="429"/>
      <c r="FTK55" s="429"/>
      <c r="FTL55" s="429"/>
      <c r="FTM55" s="429"/>
      <c r="FTN55" s="429"/>
      <c r="FTO55" s="429"/>
      <c r="FTP55" s="429"/>
      <c r="FTQ55" s="429"/>
      <c r="FTR55" s="429"/>
      <c r="FTS55" s="429"/>
      <c r="FTT55" s="429"/>
      <c r="FTU55" s="429"/>
      <c r="FTV55" s="429"/>
      <c r="FTW55" s="429"/>
      <c r="FTX55" s="429"/>
      <c r="FTY55" s="429"/>
      <c r="FTZ55" s="429"/>
      <c r="FUA55" s="429"/>
      <c r="FUB55" s="429"/>
      <c r="FUC55" s="429"/>
      <c r="FUD55" s="429"/>
      <c r="FUE55" s="429"/>
      <c r="FUF55" s="429"/>
      <c r="FUG55" s="429"/>
      <c r="FUH55" s="429"/>
      <c r="FUI55" s="429"/>
      <c r="FUJ55" s="429"/>
      <c r="FUK55" s="429"/>
      <c r="FUL55" s="429"/>
      <c r="FUM55" s="429"/>
      <c r="FUN55" s="429"/>
      <c r="FUO55" s="429"/>
      <c r="FUP55" s="429"/>
      <c r="FUQ55" s="429"/>
      <c r="FUR55" s="429"/>
      <c r="FUS55" s="429"/>
      <c r="FUT55" s="429"/>
      <c r="FUU55" s="429"/>
      <c r="FUV55" s="429"/>
      <c r="FUW55" s="429"/>
      <c r="FUX55" s="429"/>
      <c r="FUY55" s="429"/>
      <c r="FUZ55" s="429"/>
      <c r="FVA55" s="429"/>
      <c r="FVB55" s="429"/>
      <c r="FVC55" s="429"/>
      <c r="FVD55" s="429"/>
      <c r="FVE55" s="429"/>
      <c r="FVF55" s="429"/>
      <c r="FVG55" s="429"/>
      <c r="FVH55" s="429"/>
      <c r="FVI55" s="429"/>
      <c r="FVJ55" s="429"/>
      <c r="FVK55" s="429"/>
      <c r="FVL55" s="429"/>
      <c r="FVM55" s="429"/>
      <c r="FVN55" s="429"/>
      <c r="FVO55" s="429"/>
      <c r="FVP55" s="429"/>
      <c r="FVQ55" s="429"/>
      <c r="FVR55" s="429"/>
      <c r="FVS55" s="429"/>
      <c r="FVT55" s="429"/>
      <c r="FVU55" s="429"/>
      <c r="FVV55" s="429"/>
      <c r="FVW55" s="429"/>
      <c r="FVX55" s="429"/>
      <c r="FVY55" s="429"/>
      <c r="FVZ55" s="429"/>
      <c r="FWA55" s="429"/>
      <c r="FWB55" s="429"/>
      <c r="FWC55" s="429"/>
      <c r="FWD55" s="429"/>
      <c r="FWE55" s="429"/>
      <c r="FWF55" s="429"/>
      <c r="FWG55" s="429"/>
      <c r="FWH55" s="429"/>
      <c r="FWI55" s="429"/>
      <c r="FWJ55" s="429"/>
      <c r="FWK55" s="429"/>
      <c r="FWL55" s="429"/>
      <c r="FWM55" s="429"/>
      <c r="FWN55" s="429"/>
      <c r="FWO55" s="429"/>
      <c r="FWP55" s="429"/>
      <c r="FWQ55" s="429"/>
      <c r="FWR55" s="429"/>
      <c r="FWS55" s="429"/>
      <c r="FWT55" s="429"/>
      <c r="FWU55" s="429"/>
      <c r="FWV55" s="429"/>
      <c r="FWW55" s="429"/>
      <c r="FWX55" s="429"/>
      <c r="FWY55" s="429"/>
      <c r="FWZ55" s="429"/>
      <c r="FXA55" s="429"/>
      <c r="FXB55" s="429"/>
      <c r="FXC55" s="429"/>
      <c r="FXD55" s="429"/>
      <c r="FXE55" s="429"/>
      <c r="FXF55" s="429"/>
      <c r="FXG55" s="429"/>
      <c r="FXH55" s="429"/>
      <c r="FXI55" s="429"/>
      <c r="FXJ55" s="429"/>
      <c r="FXK55" s="429"/>
      <c r="FXL55" s="429"/>
      <c r="FXM55" s="429"/>
      <c r="FXN55" s="429"/>
      <c r="FXO55" s="429"/>
      <c r="FXP55" s="429"/>
      <c r="FXQ55" s="429"/>
      <c r="FXR55" s="429"/>
      <c r="FXS55" s="429"/>
      <c r="FXT55" s="429"/>
      <c r="FXU55" s="429"/>
      <c r="FXV55" s="429"/>
      <c r="FXW55" s="429"/>
      <c r="FXX55" s="429"/>
      <c r="FXY55" s="429"/>
      <c r="FXZ55" s="429"/>
      <c r="FYA55" s="429"/>
      <c r="FYB55" s="429"/>
      <c r="FYC55" s="429"/>
      <c r="FYD55" s="429"/>
      <c r="FYE55" s="429"/>
      <c r="FYF55" s="429"/>
      <c r="FYG55" s="429"/>
      <c r="FYH55" s="429"/>
      <c r="FYI55" s="429"/>
      <c r="FYJ55" s="429"/>
      <c r="FYK55" s="429"/>
      <c r="FYL55" s="429"/>
      <c r="FYM55" s="429"/>
      <c r="FYN55" s="429"/>
      <c r="FYO55" s="429"/>
      <c r="FYP55" s="429"/>
      <c r="FYQ55" s="429"/>
      <c r="FYR55" s="429"/>
      <c r="FYS55" s="429"/>
      <c r="FYT55" s="429"/>
      <c r="FYU55" s="429"/>
      <c r="FYV55" s="429"/>
      <c r="FYW55" s="429"/>
      <c r="FYX55" s="429"/>
      <c r="FYY55" s="429"/>
      <c r="FYZ55" s="429"/>
      <c r="FZA55" s="429"/>
      <c r="FZB55" s="429"/>
      <c r="FZC55" s="429"/>
      <c r="FZD55" s="429"/>
      <c r="FZE55" s="429"/>
      <c r="FZF55" s="429"/>
      <c r="FZG55" s="429"/>
      <c r="FZH55" s="429"/>
      <c r="FZI55" s="429"/>
      <c r="FZJ55" s="429"/>
      <c r="FZK55" s="429"/>
      <c r="FZL55" s="429"/>
      <c r="FZM55" s="429"/>
      <c r="FZN55" s="429"/>
      <c r="FZO55" s="429"/>
      <c r="FZP55" s="429"/>
      <c r="FZQ55" s="429"/>
      <c r="FZR55" s="429"/>
      <c r="FZS55" s="429"/>
      <c r="FZT55" s="429"/>
      <c r="FZU55" s="429"/>
      <c r="FZV55" s="429"/>
      <c r="FZW55" s="429"/>
      <c r="FZX55" s="429"/>
      <c r="FZY55" s="429"/>
      <c r="FZZ55" s="429"/>
      <c r="GAA55" s="429"/>
      <c r="GAB55" s="429"/>
      <c r="GAC55" s="429"/>
      <c r="GAD55" s="429"/>
      <c r="GAE55" s="429"/>
      <c r="GAF55" s="429"/>
      <c r="GAG55" s="429"/>
      <c r="GAH55" s="429"/>
      <c r="GAI55" s="429"/>
      <c r="GAJ55" s="429"/>
      <c r="GAK55" s="429"/>
      <c r="GAL55" s="429"/>
      <c r="GAM55" s="429"/>
      <c r="GAN55" s="429"/>
      <c r="GAO55" s="429"/>
      <c r="GAP55" s="429"/>
      <c r="GAQ55" s="429"/>
      <c r="GAR55" s="429"/>
      <c r="GAS55" s="429"/>
      <c r="GAT55" s="429"/>
      <c r="GAU55" s="429"/>
      <c r="GAV55" s="429"/>
      <c r="GAW55" s="429"/>
      <c r="GAX55" s="429"/>
      <c r="GAY55" s="429"/>
      <c r="GAZ55" s="429"/>
      <c r="GBA55" s="429"/>
      <c r="GBB55" s="429"/>
      <c r="GBC55" s="429"/>
      <c r="GBD55" s="429"/>
      <c r="GBE55" s="429"/>
      <c r="GBF55" s="429"/>
      <c r="GBG55" s="429"/>
      <c r="GBH55" s="429"/>
      <c r="GBI55" s="429"/>
      <c r="GBJ55" s="429"/>
      <c r="GBK55" s="429"/>
      <c r="GBL55" s="429"/>
      <c r="GBM55" s="429"/>
      <c r="GBN55" s="429"/>
      <c r="GBO55" s="429"/>
      <c r="GBP55" s="429"/>
      <c r="GBQ55" s="429"/>
      <c r="GBR55" s="429"/>
      <c r="GBS55" s="429"/>
      <c r="GBT55" s="429"/>
      <c r="GBU55" s="429"/>
      <c r="GBV55" s="429"/>
      <c r="GBW55" s="429"/>
      <c r="GBX55" s="429"/>
      <c r="GBY55" s="429"/>
      <c r="GBZ55" s="429"/>
      <c r="GCA55" s="429"/>
      <c r="GCB55" s="429"/>
      <c r="GCC55" s="429"/>
      <c r="GCD55" s="429"/>
      <c r="GCE55" s="429"/>
      <c r="GCF55" s="429"/>
      <c r="GCG55" s="429"/>
      <c r="GCH55" s="429"/>
      <c r="GCI55" s="429"/>
      <c r="GCJ55" s="429"/>
      <c r="GCK55" s="429"/>
      <c r="GCL55" s="429"/>
      <c r="GCM55" s="429"/>
      <c r="GCN55" s="429"/>
      <c r="GCO55" s="429"/>
      <c r="GCP55" s="429"/>
      <c r="GCQ55" s="429"/>
      <c r="GCR55" s="429"/>
      <c r="GCS55" s="429"/>
      <c r="GCT55" s="429"/>
      <c r="GCU55" s="429"/>
      <c r="GCV55" s="429"/>
      <c r="GCW55" s="429"/>
      <c r="GCX55" s="429"/>
      <c r="GCY55" s="429"/>
      <c r="GCZ55" s="429"/>
      <c r="GDA55" s="429"/>
      <c r="GDB55" s="429"/>
      <c r="GDC55" s="429"/>
      <c r="GDD55" s="429"/>
      <c r="GDE55" s="429"/>
      <c r="GDF55" s="429"/>
      <c r="GDG55" s="429"/>
      <c r="GDH55" s="429"/>
      <c r="GDI55" s="429"/>
      <c r="GDJ55" s="429"/>
      <c r="GDK55" s="429"/>
      <c r="GDL55" s="429"/>
      <c r="GDM55" s="429"/>
      <c r="GDN55" s="429"/>
      <c r="GDO55" s="429"/>
      <c r="GDP55" s="429"/>
      <c r="GDQ55" s="429"/>
      <c r="GDR55" s="429"/>
      <c r="GDS55" s="429"/>
      <c r="GDT55" s="429"/>
      <c r="GDU55" s="429"/>
      <c r="GDV55" s="429"/>
      <c r="GDW55" s="429"/>
      <c r="GDX55" s="429"/>
      <c r="GDY55" s="429"/>
      <c r="GDZ55" s="429"/>
      <c r="GEA55" s="429"/>
      <c r="GEB55" s="429"/>
      <c r="GEC55" s="429"/>
      <c r="GED55" s="429"/>
      <c r="GEE55" s="429"/>
      <c r="GEF55" s="429"/>
      <c r="GEG55" s="429"/>
      <c r="GEH55" s="429"/>
      <c r="GEI55" s="429"/>
      <c r="GEJ55" s="429"/>
      <c r="GEK55" s="429"/>
      <c r="GEL55" s="429"/>
      <c r="GEM55" s="429"/>
      <c r="GEN55" s="429"/>
      <c r="GEO55" s="429"/>
      <c r="GEP55" s="429"/>
      <c r="GEQ55" s="429"/>
      <c r="GER55" s="429"/>
      <c r="GES55" s="429"/>
      <c r="GET55" s="429"/>
      <c r="GEU55" s="429"/>
      <c r="GEV55" s="429"/>
      <c r="GEW55" s="429"/>
      <c r="GEX55" s="429"/>
      <c r="GEY55" s="429"/>
      <c r="GEZ55" s="429"/>
      <c r="GFA55" s="429"/>
      <c r="GFB55" s="429"/>
      <c r="GFC55" s="429"/>
      <c r="GFD55" s="429"/>
      <c r="GFE55" s="429"/>
      <c r="GFF55" s="429"/>
      <c r="GFG55" s="429"/>
      <c r="GFH55" s="429"/>
      <c r="GFI55" s="429"/>
      <c r="GFJ55" s="429"/>
      <c r="GFK55" s="429"/>
      <c r="GFL55" s="429"/>
      <c r="GFM55" s="429"/>
      <c r="GFN55" s="429"/>
      <c r="GFO55" s="429"/>
      <c r="GFP55" s="429"/>
      <c r="GFQ55" s="429"/>
      <c r="GFR55" s="429"/>
      <c r="GFS55" s="429"/>
      <c r="GFT55" s="429"/>
      <c r="GFU55" s="429"/>
      <c r="GFV55" s="429"/>
      <c r="GFW55" s="429"/>
      <c r="GFX55" s="429"/>
      <c r="GFY55" s="429"/>
      <c r="GFZ55" s="429"/>
      <c r="GGA55" s="429"/>
      <c r="GGB55" s="429"/>
      <c r="GGC55" s="429"/>
      <c r="GGD55" s="429"/>
      <c r="GGE55" s="429"/>
      <c r="GGF55" s="429"/>
      <c r="GGG55" s="429"/>
      <c r="GGH55" s="429"/>
      <c r="GGI55" s="429"/>
      <c r="GGJ55" s="429"/>
      <c r="GGK55" s="429"/>
      <c r="GGL55" s="429"/>
      <c r="GGM55" s="429"/>
      <c r="GGN55" s="429"/>
      <c r="GGO55" s="429"/>
      <c r="GGP55" s="429"/>
      <c r="GGQ55" s="429"/>
      <c r="GGR55" s="429"/>
      <c r="GGS55" s="429"/>
      <c r="GGT55" s="429"/>
      <c r="GGU55" s="429"/>
      <c r="GGV55" s="429"/>
      <c r="GGW55" s="429"/>
      <c r="GGX55" s="429"/>
      <c r="GGY55" s="429"/>
      <c r="GGZ55" s="429"/>
      <c r="GHA55" s="429"/>
      <c r="GHB55" s="429"/>
      <c r="GHC55" s="429"/>
      <c r="GHD55" s="429"/>
      <c r="GHE55" s="429"/>
      <c r="GHF55" s="429"/>
      <c r="GHG55" s="429"/>
      <c r="GHH55" s="429"/>
      <c r="GHI55" s="429"/>
      <c r="GHJ55" s="429"/>
      <c r="GHK55" s="429"/>
      <c r="GHL55" s="429"/>
      <c r="GHM55" s="429"/>
      <c r="GHN55" s="429"/>
      <c r="GHO55" s="429"/>
      <c r="GHP55" s="429"/>
      <c r="GHQ55" s="429"/>
      <c r="GHR55" s="429"/>
      <c r="GHS55" s="429"/>
      <c r="GHT55" s="429"/>
      <c r="GHU55" s="429"/>
      <c r="GHV55" s="429"/>
      <c r="GHW55" s="429"/>
      <c r="GHX55" s="429"/>
      <c r="GHY55" s="429"/>
      <c r="GHZ55" s="429"/>
      <c r="GIA55" s="429"/>
      <c r="GIB55" s="429"/>
      <c r="GIC55" s="429"/>
      <c r="GID55" s="429"/>
      <c r="GIE55" s="429"/>
      <c r="GIF55" s="429"/>
      <c r="GIG55" s="429"/>
      <c r="GIH55" s="429"/>
      <c r="GII55" s="429"/>
      <c r="GIJ55" s="429"/>
      <c r="GIK55" s="429"/>
      <c r="GIL55" s="429"/>
      <c r="GIM55" s="429"/>
      <c r="GIN55" s="429"/>
      <c r="GIO55" s="429"/>
      <c r="GIP55" s="429"/>
      <c r="GIQ55" s="429"/>
      <c r="GIR55" s="429"/>
      <c r="GIS55" s="429"/>
      <c r="GIT55" s="429"/>
      <c r="GIU55" s="429"/>
      <c r="GIV55" s="429"/>
      <c r="GIW55" s="429"/>
      <c r="GIX55" s="429"/>
      <c r="GIY55" s="429"/>
      <c r="GIZ55" s="429"/>
      <c r="GJA55" s="429"/>
      <c r="GJB55" s="429"/>
      <c r="GJC55" s="429"/>
      <c r="GJD55" s="429"/>
      <c r="GJE55" s="429"/>
      <c r="GJF55" s="429"/>
      <c r="GJG55" s="429"/>
      <c r="GJH55" s="429"/>
      <c r="GJI55" s="429"/>
      <c r="GJJ55" s="429"/>
      <c r="GJK55" s="429"/>
      <c r="GJL55" s="429"/>
      <c r="GJM55" s="429"/>
      <c r="GJN55" s="429"/>
      <c r="GJO55" s="429"/>
      <c r="GJP55" s="429"/>
      <c r="GJQ55" s="429"/>
      <c r="GJR55" s="429"/>
      <c r="GJS55" s="429"/>
      <c r="GJT55" s="429"/>
      <c r="GJU55" s="429"/>
      <c r="GJV55" s="429"/>
      <c r="GJW55" s="429"/>
      <c r="GJX55" s="429"/>
      <c r="GJY55" s="429"/>
      <c r="GJZ55" s="429"/>
      <c r="GKA55" s="429"/>
      <c r="GKB55" s="429"/>
      <c r="GKC55" s="429"/>
      <c r="GKD55" s="429"/>
      <c r="GKE55" s="429"/>
      <c r="GKF55" s="429"/>
      <c r="GKG55" s="429"/>
      <c r="GKH55" s="429"/>
      <c r="GKI55" s="429"/>
      <c r="GKJ55" s="429"/>
      <c r="GKK55" s="429"/>
      <c r="GKL55" s="429"/>
      <c r="GKM55" s="429"/>
      <c r="GKN55" s="429"/>
      <c r="GKO55" s="429"/>
      <c r="GKP55" s="429"/>
      <c r="GKQ55" s="429"/>
      <c r="GKR55" s="429"/>
      <c r="GKS55" s="429"/>
      <c r="GKT55" s="429"/>
      <c r="GKU55" s="429"/>
      <c r="GKV55" s="429"/>
      <c r="GKW55" s="429"/>
      <c r="GKX55" s="429"/>
      <c r="GKY55" s="429"/>
      <c r="GKZ55" s="429"/>
      <c r="GLA55" s="429"/>
      <c r="GLB55" s="429"/>
      <c r="GLC55" s="429"/>
      <c r="GLD55" s="429"/>
      <c r="GLE55" s="429"/>
      <c r="GLF55" s="429"/>
      <c r="GLG55" s="429"/>
      <c r="GLH55" s="429"/>
      <c r="GLI55" s="429"/>
      <c r="GLJ55" s="429"/>
      <c r="GLK55" s="429"/>
      <c r="GLL55" s="429"/>
      <c r="GLM55" s="429"/>
      <c r="GLN55" s="429"/>
      <c r="GLO55" s="429"/>
      <c r="GLP55" s="429"/>
      <c r="GLQ55" s="429"/>
      <c r="GLR55" s="429"/>
      <c r="GLS55" s="429"/>
      <c r="GLT55" s="429"/>
      <c r="GLU55" s="429"/>
      <c r="GLV55" s="429"/>
      <c r="GLW55" s="429"/>
      <c r="GLX55" s="429"/>
      <c r="GLY55" s="429"/>
      <c r="GLZ55" s="429"/>
      <c r="GMA55" s="429"/>
      <c r="GMB55" s="429"/>
      <c r="GMC55" s="429"/>
      <c r="GMD55" s="429"/>
      <c r="GME55" s="429"/>
      <c r="GMF55" s="429"/>
      <c r="GMG55" s="429"/>
      <c r="GMH55" s="429"/>
      <c r="GMI55" s="429"/>
      <c r="GMJ55" s="429"/>
      <c r="GMK55" s="429"/>
      <c r="GML55" s="429"/>
      <c r="GMM55" s="429"/>
      <c r="GMN55" s="429"/>
      <c r="GMO55" s="429"/>
      <c r="GMP55" s="429"/>
      <c r="GMQ55" s="429"/>
      <c r="GMR55" s="429"/>
      <c r="GMS55" s="429"/>
      <c r="GMT55" s="429"/>
      <c r="GMU55" s="429"/>
      <c r="GMV55" s="429"/>
      <c r="GMW55" s="429"/>
      <c r="GMX55" s="429"/>
      <c r="GMY55" s="429"/>
      <c r="GMZ55" s="429"/>
      <c r="GNA55" s="429"/>
      <c r="GNB55" s="429"/>
      <c r="GNC55" s="429"/>
      <c r="GND55" s="429"/>
      <c r="GNE55" s="429"/>
      <c r="GNF55" s="429"/>
      <c r="GNG55" s="429"/>
      <c r="GNH55" s="429"/>
      <c r="GNI55" s="429"/>
      <c r="GNJ55" s="429"/>
      <c r="GNK55" s="429"/>
      <c r="GNL55" s="429"/>
      <c r="GNM55" s="429"/>
      <c r="GNN55" s="429"/>
      <c r="GNO55" s="429"/>
      <c r="GNP55" s="429"/>
      <c r="GNQ55" s="429"/>
      <c r="GNR55" s="429"/>
      <c r="GNS55" s="429"/>
      <c r="GNT55" s="429"/>
      <c r="GNU55" s="429"/>
      <c r="GNV55" s="429"/>
      <c r="GNW55" s="429"/>
      <c r="GNX55" s="429"/>
      <c r="GNY55" s="429"/>
      <c r="GNZ55" s="429"/>
      <c r="GOA55" s="429"/>
      <c r="GOB55" s="429"/>
      <c r="GOC55" s="429"/>
      <c r="GOD55" s="429"/>
      <c r="GOE55" s="429"/>
      <c r="GOF55" s="429"/>
      <c r="GOG55" s="429"/>
      <c r="GOH55" s="429"/>
      <c r="GOI55" s="429"/>
      <c r="GOJ55" s="429"/>
      <c r="GOK55" s="429"/>
      <c r="GOL55" s="429"/>
      <c r="GOM55" s="429"/>
      <c r="GON55" s="429"/>
      <c r="GOO55" s="429"/>
      <c r="GOP55" s="429"/>
      <c r="GOQ55" s="429"/>
      <c r="GOR55" s="429"/>
      <c r="GOS55" s="429"/>
      <c r="GOT55" s="429"/>
      <c r="GOU55" s="429"/>
      <c r="GOV55" s="429"/>
      <c r="GOW55" s="429"/>
      <c r="GOX55" s="429"/>
      <c r="GOY55" s="429"/>
      <c r="GOZ55" s="429"/>
      <c r="GPA55" s="429"/>
      <c r="GPB55" s="429"/>
      <c r="GPC55" s="429"/>
      <c r="GPD55" s="429"/>
      <c r="GPE55" s="429"/>
      <c r="GPF55" s="429"/>
      <c r="GPG55" s="429"/>
      <c r="GPH55" s="429"/>
      <c r="GPI55" s="429"/>
      <c r="GPJ55" s="429"/>
      <c r="GPK55" s="429"/>
      <c r="GPL55" s="429"/>
      <c r="GPM55" s="429"/>
      <c r="GPN55" s="429"/>
      <c r="GPO55" s="429"/>
      <c r="GPP55" s="429"/>
      <c r="GPQ55" s="429"/>
      <c r="GPR55" s="429"/>
      <c r="GPS55" s="429"/>
      <c r="GPT55" s="429"/>
      <c r="GPU55" s="429"/>
      <c r="GPV55" s="429"/>
      <c r="GPW55" s="429"/>
      <c r="GPX55" s="429"/>
      <c r="GPY55" s="429"/>
      <c r="GPZ55" s="429"/>
      <c r="GQA55" s="429"/>
      <c r="GQB55" s="429"/>
      <c r="GQC55" s="429"/>
      <c r="GQD55" s="429"/>
      <c r="GQE55" s="429"/>
      <c r="GQF55" s="429"/>
      <c r="GQG55" s="429"/>
      <c r="GQH55" s="429"/>
      <c r="GQI55" s="429"/>
      <c r="GQJ55" s="429"/>
      <c r="GQK55" s="429"/>
      <c r="GQL55" s="429"/>
      <c r="GQM55" s="429"/>
      <c r="GQN55" s="429"/>
      <c r="GQO55" s="429"/>
      <c r="GQP55" s="429"/>
      <c r="GQQ55" s="429"/>
      <c r="GQR55" s="429"/>
      <c r="GQS55" s="429"/>
      <c r="GQT55" s="429"/>
      <c r="GQU55" s="429"/>
      <c r="GQV55" s="429"/>
      <c r="GQW55" s="429"/>
      <c r="GQX55" s="429"/>
      <c r="GQY55" s="429"/>
      <c r="GQZ55" s="429"/>
      <c r="GRA55" s="429"/>
      <c r="GRB55" s="429"/>
      <c r="GRC55" s="429"/>
      <c r="GRD55" s="429"/>
      <c r="GRE55" s="429"/>
      <c r="GRF55" s="429"/>
      <c r="GRG55" s="429"/>
      <c r="GRH55" s="429"/>
      <c r="GRI55" s="429"/>
      <c r="GRJ55" s="429"/>
      <c r="GRK55" s="429"/>
      <c r="GRL55" s="429"/>
      <c r="GRM55" s="429"/>
      <c r="GRN55" s="429"/>
      <c r="GRO55" s="429"/>
      <c r="GRP55" s="429"/>
      <c r="GRQ55" s="429"/>
      <c r="GRR55" s="429"/>
      <c r="GRS55" s="429"/>
      <c r="GRT55" s="429"/>
      <c r="GRU55" s="429"/>
      <c r="GRV55" s="429"/>
      <c r="GRW55" s="429"/>
      <c r="GRX55" s="429"/>
      <c r="GRY55" s="429"/>
      <c r="GRZ55" s="429"/>
      <c r="GSA55" s="429"/>
      <c r="GSB55" s="429"/>
      <c r="GSC55" s="429"/>
      <c r="GSD55" s="429"/>
      <c r="GSE55" s="429"/>
      <c r="GSF55" s="429"/>
      <c r="GSG55" s="429"/>
      <c r="GSH55" s="429"/>
      <c r="GSI55" s="429"/>
      <c r="GSJ55" s="429"/>
      <c r="GSK55" s="429"/>
      <c r="GSL55" s="429"/>
      <c r="GSM55" s="429"/>
      <c r="GSN55" s="429"/>
      <c r="GSO55" s="429"/>
      <c r="GSP55" s="429"/>
      <c r="GSQ55" s="429"/>
      <c r="GSR55" s="429"/>
      <c r="GSS55" s="429"/>
      <c r="GST55" s="429"/>
      <c r="GSU55" s="429"/>
      <c r="GSV55" s="429"/>
      <c r="GSW55" s="429"/>
      <c r="GSX55" s="429"/>
      <c r="GSY55" s="429"/>
      <c r="GSZ55" s="429"/>
      <c r="GTA55" s="429"/>
      <c r="GTB55" s="429"/>
      <c r="GTC55" s="429"/>
      <c r="GTD55" s="429"/>
      <c r="GTE55" s="429"/>
      <c r="GTF55" s="429"/>
      <c r="GTG55" s="429"/>
      <c r="GTH55" s="429"/>
      <c r="GTI55" s="429"/>
      <c r="GTJ55" s="429"/>
      <c r="GTK55" s="429"/>
      <c r="GTL55" s="429"/>
      <c r="GTM55" s="429"/>
      <c r="GTN55" s="429"/>
      <c r="GTO55" s="429"/>
      <c r="GTP55" s="429"/>
      <c r="GTQ55" s="429"/>
      <c r="GTR55" s="429"/>
      <c r="GTS55" s="429"/>
      <c r="GTT55" s="429"/>
      <c r="GTU55" s="429"/>
      <c r="GTV55" s="429"/>
      <c r="GTW55" s="429"/>
      <c r="GTX55" s="429"/>
      <c r="GTY55" s="429"/>
      <c r="GTZ55" s="429"/>
      <c r="GUA55" s="429"/>
      <c r="GUB55" s="429"/>
      <c r="GUC55" s="429"/>
      <c r="GUD55" s="429"/>
      <c r="GUE55" s="429"/>
      <c r="GUF55" s="429"/>
      <c r="GUG55" s="429"/>
      <c r="GUH55" s="429"/>
      <c r="GUI55" s="429"/>
      <c r="GUJ55" s="429"/>
      <c r="GUK55" s="429"/>
      <c r="GUL55" s="429"/>
      <c r="GUM55" s="429"/>
      <c r="GUN55" s="429"/>
      <c r="GUO55" s="429"/>
      <c r="GUP55" s="429"/>
      <c r="GUQ55" s="429"/>
      <c r="GUR55" s="429"/>
      <c r="GUS55" s="429"/>
      <c r="GUT55" s="429"/>
      <c r="GUU55" s="429"/>
      <c r="GUV55" s="429"/>
      <c r="GUW55" s="429"/>
      <c r="GUX55" s="429"/>
      <c r="GUY55" s="429"/>
      <c r="GUZ55" s="429"/>
      <c r="GVA55" s="429"/>
      <c r="GVB55" s="429"/>
      <c r="GVC55" s="429"/>
      <c r="GVD55" s="429"/>
      <c r="GVE55" s="429"/>
      <c r="GVF55" s="429"/>
      <c r="GVG55" s="429"/>
      <c r="GVH55" s="429"/>
      <c r="GVI55" s="429"/>
      <c r="GVJ55" s="429"/>
      <c r="GVK55" s="429"/>
      <c r="GVL55" s="429"/>
      <c r="GVM55" s="429"/>
      <c r="GVN55" s="429"/>
      <c r="GVO55" s="429"/>
      <c r="GVP55" s="429"/>
      <c r="GVQ55" s="429"/>
      <c r="GVR55" s="429"/>
      <c r="GVS55" s="429"/>
      <c r="GVT55" s="429"/>
      <c r="GVU55" s="429"/>
      <c r="GVV55" s="429"/>
      <c r="GVW55" s="429"/>
      <c r="GVX55" s="429"/>
      <c r="GVY55" s="429"/>
      <c r="GVZ55" s="429"/>
      <c r="GWA55" s="429"/>
      <c r="GWB55" s="429"/>
      <c r="GWC55" s="429"/>
      <c r="GWD55" s="429"/>
      <c r="GWE55" s="429"/>
      <c r="GWF55" s="429"/>
      <c r="GWG55" s="429"/>
      <c r="GWH55" s="429"/>
      <c r="GWI55" s="429"/>
      <c r="GWJ55" s="429"/>
      <c r="GWK55" s="429"/>
      <c r="GWL55" s="429"/>
      <c r="GWM55" s="429"/>
      <c r="GWN55" s="429"/>
      <c r="GWO55" s="429"/>
      <c r="GWP55" s="429"/>
      <c r="GWQ55" s="429"/>
      <c r="GWR55" s="429"/>
      <c r="GWS55" s="429"/>
      <c r="GWT55" s="429"/>
      <c r="GWU55" s="429"/>
      <c r="GWV55" s="429"/>
      <c r="GWW55" s="429"/>
      <c r="GWX55" s="429"/>
      <c r="GWY55" s="429"/>
      <c r="GWZ55" s="429"/>
      <c r="GXA55" s="429"/>
      <c r="GXB55" s="429"/>
      <c r="GXC55" s="429"/>
      <c r="GXD55" s="429"/>
      <c r="GXE55" s="429"/>
      <c r="GXF55" s="429"/>
      <c r="GXG55" s="429"/>
      <c r="GXH55" s="429"/>
      <c r="GXI55" s="429"/>
      <c r="GXJ55" s="429"/>
      <c r="GXK55" s="429"/>
      <c r="GXL55" s="429"/>
      <c r="GXM55" s="429"/>
      <c r="GXN55" s="429"/>
      <c r="GXO55" s="429"/>
      <c r="GXP55" s="429"/>
      <c r="GXQ55" s="429"/>
      <c r="GXR55" s="429"/>
      <c r="GXS55" s="429"/>
      <c r="GXT55" s="429"/>
      <c r="GXU55" s="429"/>
      <c r="GXV55" s="429"/>
      <c r="GXW55" s="429"/>
      <c r="GXX55" s="429"/>
      <c r="GXY55" s="429"/>
      <c r="GXZ55" s="429"/>
      <c r="GYA55" s="429"/>
      <c r="GYB55" s="429"/>
      <c r="GYC55" s="429"/>
      <c r="GYD55" s="429"/>
      <c r="GYE55" s="429"/>
      <c r="GYF55" s="429"/>
      <c r="GYG55" s="429"/>
      <c r="GYH55" s="429"/>
      <c r="GYI55" s="429"/>
      <c r="GYJ55" s="429"/>
      <c r="GYK55" s="429"/>
      <c r="GYL55" s="429"/>
      <c r="GYM55" s="429"/>
      <c r="GYN55" s="429"/>
      <c r="GYO55" s="429"/>
      <c r="GYP55" s="429"/>
      <c r="GYQ55" s="429"/>
      <c r="GYR55" s="429"/>
      <c r="GYS55" s="429"/>
      <c r="GYT55" s="429"/>
      <c r="GYU55" s="429"/>
      <c r="GYV55" s="429"/>
      <c r="GYW55" s="429"/>
      <c r="GYX55" s="429"/>
      <c r="GYY55" s="429"/>
      <c r="GYZ55" s="429"/>
      <c r="GZA55" s="429"/>
      <c r="GZB55" s="429"/>
      <c r="GZC55" s="429"/>
      <c r="GZD55" s="429"/>
      <c r="GZE55" s="429"/>
      <c r="GZF55" s="429"/>
      <c r="GZG55" s="429"/>
      <c r="GZH55" s="429"/>
      <c r="GZI55" s="429"/>
      <c r="GZJ55" s="429"/>
      <c r="GZK55" s="429"/>
      <c r="GZL55" s="429"/>
      <c r="GZM55" s="429"/>
      <c r="GZN55" s="429"/>
      <c r="GZO55" s="429"/>
      <c r="GZP55" s="429"/>
      <c r="GZQ55" s="429"/>
      <c r="GZR55" s="429"/>
      <c r="GZS55" s="429"/>
      <c r="GZT55" s="429"/>
      <c r="GZU55" s="429"/>
      <c r="GZV55" s="429"/>
      <c r="GZW55" s="429"/>
      <c r="GZX55" s="429"/>
      <c r="GZY55" s="429"/>
      <c r="GZZ55" s="429"/>
      <c r="HAA55" s="429"/>
      <c r="HAB55" s="429"/>
      <c r="HAC55" s="429"/>
      <c r="HAD55" s="429"/>
      <c r="HAE55" s="429"/>
      <c r="HAF55" s="429"/>
      <c r="HAG55" s="429"/>
      <c r="HAH55" s="429"/>
      <c r="HAI55" s="429"/>
      <c r="HAJ55" s="429"/>
      <c r="HAK55" s="429"/>
      <c r="HAL55" s="429"/>
      <c r="HAM55" s="429"/>
      <c r="HAN55" s="429"/>
      <c r="HAO55" s="429"/>
      <c r="HAP55" s="429"/>
      <c r="HAQ55" s="429"/>
      <c r="HAR55" s="429"/>
      <c r="HAS55" s="429"/>
      <c r="HAT55" s="429"/>
      <c r="HAU55" s="429"/>
      <c r="HAV55" s="429"/>
      <c r="HAW55" s="429"/>
      <c r="HAX55" s="429"/>
      <c r="HAY55" s="429"/>
      <c r="HAZ55" s="429"/>
      <c r="HBA55" s="429"/>
      <c r="HBB55" s="429"/>
      <c r="HBC55" s="429"/>
      <c r="HBD55" s="429"/>
      <c r="HBE55" s="429"/>
      <c r="HBF55" s="429"/>
      <c r="HBG55" s="429"/>
      <c r="HBH55" s="429"/>
      <c r="HBI55" s="429"/>
      <c r="HBJ55" s="429"/>
      <c r="HBK55" s="429"/>
      <c r="HBL55" s="429"/>
      <c r="HBM55" s="429"/>
      <c r="HBN55" s="429"/>
      <c r="HBO55" s="429"/>
      <c r="HBP55" s="429"/>
      <c r="HBQ55" s="429"/>
      <c r="HBR55" s="429"/>
      <c r="HBS55" s="429"/>
      <c r="HBT55" s="429"/>
      <c r="HBU55" s="429"/>
      <c r="HBV55" s="429"/>
      <c r="HBW55" s="429"/>
      <c r="HBX55" s="429"/>
      <c r="HBY55" s="429"/>
      <c r="HBZ55" s="429"/>
      <c r="HCA55" s="429"/>
      <c r="HCB55" s="429"/>
      <c r="HCC55" s="429"/>
      <c r="HCD55" s="429"/>
      <c r="HCE55" s="429"/>
      <c r="HCF55" s="429"/>
      <c r="HCG55" s="429"/>
      <c r="HCH55" s="429"/>
      <c r="HCI55" s="429"/>
      <c r="HCJ55" s="429"/>
      <c r="HCK55" s="429"/>
      <c r="HCL55" s="429"/>
      <c r="HCM55" s="429"/>
      <c r="HCN55" s="429"/>
      <c r="HCO55" s="429"/>
      <c r="HCP55" s="429"/>
      <c r="HCQ55" s="429"/>
      <c r="HCR55" s="429"/>
      <c r="HCS55" s="429"/>
      <c r="HCT55" s="429"/>
      <c r="HCU55" s="429"/>
      <c r="HCV55" s="429"/>
      <c r="HCW55" s="429"/>
      <c r="HCX55" s="429"/>
      <c r="HCY55" s="429"/>
      <c r="HCZ55" s="429"/>
      <c r="HDA55" s="429"/>
      <c r="HDB55" s="429"/>
      <c r="HDC55" s="429"/>
      <c r="HDD55" s="429"/>
      <c r="HDE55" s="429"/>
      <c r="HDF55" s="429"/>
      <c r="HDG55" s="429"/>
      <c r="HDH55" s="429"/>
      <c r="HDI55" s="429"/>
      <c r="HDJ55" s="429"/>
      <c r="HDK55" s="429"/>
      <c r="HDL55" s="429"/>
      <c r="HDM55" s="429"/>
      <c r="HDN55" s="429"/>
      <c r="HDO55" s="429"/>
      <c r="HDP55" s="429"/>
      <c r="HDQ55" s="429"/>
      <c r="HDR55" s="429"/>
      <c r="HDS55" s="429"/>
      <c r="HDT55" s="429"/>
      <c r="HDU55" s="429"/>
      <c r="HDV55" s="429"/>
      <c r="HDW55" s="429"/>
      <c r="HDX55" s="429"/>
      <c r="HDY55" s="429"/>
      <c r="HDZ55" s="429"/>
      <c r="HEA55" s="429"/>
      <c r="HEB55" s="429"/>
      <c r="HEC55" s="429"/>
      <c r="HED55" s="429"/>
      <c r="HEE55" s="429"/>
      <c r="HEF55" s="429"/>
      <c r="HEG55" s="429"/>
      <c r="HEH55" s="429"/>
      <c r="HEI55" s="429"/>
      <c r="HEJ55" s="429"/>
      <c r="HEK55" s="429"/>
      <c r="HEL55" s="429"/>
      <c r="HEM55" s="429"/>
      <c r="HEN55" s="429"/>
      <c r="HEO55" s="429"/>
      <c r="HEP55" s="429"/>
      <c r="HEQ55" s="429"/>
      <c r="HER55" s="429"/>
      <c r="HES55" s="429"/>
      <c r="HET55" s="429"/>
      <c r="HEU55" s="429"/>
      <c r="HEV55" s="429"/>
      <c r="HEW55" s="429"/>
      <c r="HEX55" s="429"/>
      <c r="HEY55" s="429"/>
      <c r="HEZ55" s="429"/>
      <c r="HFA55" s="429"/>
      <c r="HFB55" s="429"/>
      <c r="HFC55" s="429"/>
      <c r="HFD55" s="429"/>
      <c r="HFE55" s="429"/>
      <c r="HFF55" s="429"/>
      <c r="HFG55" s="429"/>
      <c r="HFH55" s="429"/>
      <c r="HFI55" s="429"/>
      <c r="HFJ55" s="429"/>
      <c r="HFK55" s="429"/>
      <c r="HFL55" s="429"/>
      <c r="HFM55" s="429"/>
      <c r="HFN55" s="429"/>
      <c r="HFO55" s="429"/>
      <c r="HFP55" s="429"/>
      <c r="HFQ55" s="429"/>
      <c r="HFR55" s="429"/>
      <c r="HFS55" s="429"/>
      <c r="HFT55" s="429"/>
      <c r="HFU55" s="429"/>
      <c r="HFV55" s="429"/>
      <c r="HFW55" s="429"/>
      <c r="HFX55" s="429"/>
      <c r="HFY55" s="429"/>
      <c r="HFZ55" s="429"/>
      <c r="HGA55" s="429"/>
      <c r="HGB55" s="429"/>
      <c r="HGC55" s="429"/>
      <c r="HGD55" s="429"/>
      <c r="HGE55" s="429"/>
      <c r="HGF55" s="429"/>
      <c r="HGG55" s="429"/>
      <c r="HGH55" s="429"/>
      <c r="HGI55" s="429"/>
      <c r="HGJ55" s="429"/>
      <c r="HGK55" s="429"/>
      <c r="HGL55" s="429"/>
      <c r="HGM55" s="429"/>
      <c r="HGN55" s="429"/>
      <c r="HGO55" s="429"/>
      <c r="HGP55" s="429"/>
      <c r="HGQ55" s="429"/>
      <c r="HGR55" s="429"/>
      <c r="HGS55" s="429"/>
      <c r="HGT55" s="429"/>
      <c r="HGU55" s="429"/>
      <c r="HGV55" s="429"/>
      <c r="HGW55" s="429"/>
      <c r="HGX55" s="429"/>
      <c r="HGY55" s="429"/>
      <c r="HGZ55" s="429"/>
      <c r="HHA55" s="429"/>
      <c r="HHB55" s="429"/>
      <c r="HHC55" s="429"/>
      <c r="HHD55" s="429"/>
      <c r="HHE55" s="429"/>
      <c r="HHF55" s="429"/>
      <c r="HHG55" s="429"/>
      <c r="HHH55" s="429"/>
      <c r="HHI55" s="429"/>
      <c r="HHJ55" s="429"/>
      <c r="HHK55" s="429"/>
      <c r="HHL55" s="429"/>
      <c r="HHM55" s="429"/>
      <c r="HHN55" s="429"/>
      <c r="HHO55" s="429"/>
      <c r="HHP55" s="429"/>
      <c r="HHQ55" s="429"/>
      <c r="HHR55" s="429"/>
      <c r="HHS55" s="429"/>
      <c r="HHT55" s="429"/>
      <c r="HHU55" s="429"/>
      <c r="HHV55" s="429"/>
      <c r="HHW55" s="429"/>
      <c r="HHX55" s="429"/>
      <c r="HHY55" s="429"/>
      <c r="HHZ55" s="429"/>
      <c r="HIA55" s="429"/>
      <c r="HIB55" s="429"/>
      <c r="HIC55" s="429"/>
      <c r="HID55" s="429"/>
      <c r="HIE55" s="429"/>
      <c r="HIF55" s="429"/>
      <c r="HIG55" s="429"/>
      <c r="HIH55" s="429"/>
      <c r="HII55" s="429"/>
      <c r="HIJ55" s="429"/>
      <c r="HIK55" s="429"/>
      <c r="HIL55" s="429"/>
      <c r="HIM55" s="429"/>
      <c r="HIN55" s="429"/>
      <c r="HIO55" s="429"/>
      <c r="HIP55" s="429"/>
      <c r="HIQ55" s="429"/>
      <c r="HIR55" s="429"/>
      <c r="HIS55" s="429"/>
      <c r="HIT55" s="429"/>
      <c r="HIU55" s="429"/>
      <c r="HIV55" s="429"/>
      <c r="HIW55" s="429"/>
      <c r="HIX55" s="429"/>
      <c r="HIY55" s="429"/>
      <c r="HIZ55" s="429"/>
      <c r="HJA55" s="429"/>
      <c r="HJB55" s="429"/>
      <c r="HJC55" s="429"/>
      <c r="HJD55" s="429"/>
      <c r="HJE55" s="429"/>
      <c r="HJF55" s="429"/>
      <c r="HJG55" s="429"/>
      <c r="HJH55" s="429"/>
      <c r="HJI55" s="429"/>
      <c r="HJJ55" s="429"/>
      <c r="HJK55" s="429"/>
      <c r="HJL55" s="429"/>
      <c r="HJM55" s="429"/>
      <c r="HJN55" s="429"/>
      <c r="HJO55" s="429"/>
      <c r="HJP55" s="429"/>
      <c r="HJQ55" s="429"/>
      <c r="HJR55" s="429"/>
      <c r="HJS55" s="429"/>
      <c r="HJT55" s="429"/>
      <c r="HJU55" s="429"/>
      <c r="HJV55" s="429"/>
      <c r="HJW55" s="429"/>
      <c r="HJX55" s="429"/>
      <c r="HJY55" s="429"/>
      <c r="HJZ55" s="429"/>
      <c r="HKA55" s="429"/>
      <c r="HKB55" s="429"/>
      <c r="HKC55" s="429"/>
      <c r="HKD55" s="429"/>
      <c r="HKE55" s="429"/>
      <c r="HKF55" s="429"/>
      <c r="HKG55" s="429"/>
      <c r="HKH55" s="429"/>
      <c r="HKI55" s="429"/>
      <c r="HKJ55" s="429"/>
      <c r="HKK55" s="429"/>
      <c r="HKL55" s="429"/>
      <c r="HKM55" s="429"/>
      <c r="HKN55" s="429"/>
      <c r="HKO55" s="429"/>
      <c r="HKP55" s="429"/>
      <c r="HKQ55" s="429"/>
      <c r="HKR55" s="429"/>
      <c r="HKS55" s="429"/>
      <c r="HKT55" s="429"/>
      <c r="HKU55" s="429"/>
      <c r="HKV55" s="429"/>
      <c r="HKW55" s="429"/>
      <c r="HKX55" s="429"/>
      <c r="HKY55" s="429"/>
      <c r="HKZ55" s="429"/>
      <c r="HLA55" s="429"/>
      <c r="HLB55" s="429"/>
      <c r="HLC55" s="429"/>
      <c r="HLD55" s="429"/>
      <c r="HLE55" s="429"/>
      <c r="HLF55" s="429"/>
      <c r="HLG55" s="429"/>
      <c r="HLH55" s="429"/>
      <c r="HLI55" s="429"/>
      <c r="HLJ55" s="429"/>
      <c r="HLK55" s="429"/>
      <c r="HLL55" s="429"/>
      <c r="HLM55" s="429"/>
      <c r="HLN55" s="429"/>
      <c r="HLO55" s="429"/>
      <c r="HLP55" s="429"/>
      <c r="HLQ55" s="429"/>
      <c r="HLR55" s="429"/>
      <c r="HLS55" s="429"/>
      <c r="HLT55" s="429"/>
      <c r="HLU55" s="429"/>
      <c r="HLV55" s="429"/>
      <c r="HLW55" s="429"/>
      <c r="HLX55" s="429"/>
      <c r="HLY55" s="429"/>
      <c r="HLZ55" s="429"/>
      <c r="HMA55" s="429"/>
      <c r="HMB55" s="429"/>
      <c r="HMC55" s="429"/>
      <c r="HMD55" s="429"/>
      <c r="HME55" s="429"/>
      <c r="HMF55" s="429"/>
      <c r="HMG55" s="429"/>
      <c r="HMH55" s="429"/>
      <c r="HMI55" s="429"/>
      <c r="HMJ55" s="429"/>
      <c r="HMK55" s="429"/>
      <c r="HML55" s="429"/>
      <c r="HMM55" s="429"/>
      <c r="HMN55" s="429"/>
      <c r="HMO55" s="429"/>
      <c r="HMP55" s="429"/>
      <c r="HMQ55" s="429"/>
      <c r="HMR55" s="429"/>
      <c r="HMS55" s="429"/>
      <c r="HMT55" s="429"/>
      <c r="HMU55" s="429"/>
      <c r="HMV55" s="429"/>
      <c r="HMW55" s="429"/>
      <c r="HMX55" s="429"/>
      <c r="HMY55" s="429"/>
      <c r="HMZ55" s="429"/>
      <c r="HNA55" s="429"/>
      <c r="HNB55" s="429"/>
      <c r="HNC55" s="429"/>
      <c r="HND55" s="429"/>
      <c r="HNE55" s="429"/>
      <c r="HNF55" s="429"/>
      <c r="HNG55" s="429"/>
      <c r="HNH55" s="429"/>
      <c r="HNI55" s="429"/>
      <c r="HNJ55" s="429"/>
      <c r="HNK55" s="429"/>
      <c r="HNL55" s="429"/>
      <c r="HNM55" s="429"/>
      <c r="HNN55" s="429"/>
      <c r="HNO55" s="429"/>
      <c r="HNP55" s="429"/>
      <c r="HNQ55" s="429"/>
      <c r="HNR55" s="429"/>
      <c r="HNS55" s="429"/>
      <c r="HNT55" s="429"/>
      <c r="HNU55" s="429"/>
      <c r="HNV55" s="429"/>
      <c r="HNW55" s="429"/>
      <c r="HNX55" s="429"/>
      <c r="HNY55" s="429"/>
      <c r="HNZ55" s="429"/>
      <c r="HOA55" s="429"/>
      <c r="HOB55" s="429"/>
      <c r="HOC55" s="429"/>
      <c r="HOD55" s="429"/>
      <c r="HOE55" s="429"/>
      <c r="HOF55" s="429"/>
      <c r="HOG55" s="429"/>
      <c r="HOH55" s="429"/>
      <c r="HOI55" s="429"/>
      <c r="HOJ55" s="429"/>
      <c r="HOK55" s="429"/>
      <c r="HOL55" s="429"/>
      <c r="HOM55" s="429"/>
      <c r="HON55" s="429"/>
      <c r="HOO55" s="429"/>
      <c r="HOP55" s="429"/>
      <c r="HOQ55" s="429"/>
      <c r="HOR55" s="429"/>
      <c r="HOS55" s="429"/>
      <c r="HOT55" s="429"/>
      <c r="HOU55" s="429"/>
      <c r="HOV55" s="429"/>
      <c r="HOW55" s="429"/>
      <c r="HOX55" s="429"/>
      <c r="HOY55" s="429"/>
      <c r="HOZ55" s="429"/>
      <c r="HPA55" s="429"/>
      <c r="HPB55" s="429"/>
      <c r="HPC55" s="429"/>
      <c r="HPD55" s="429"/>
      <c r="HPE55" s="429"/>
      <c r="HPF55" s="429"/>
      <c r="HPG55" s="429"/>
      <c r="HPH55" s="429"/>
      <c r="HPI55" s="429"/>
      <c r="HPJ55" s="429"/>
      <c r="HPK55" s="429"/>
      <c r="HPL55" s="429"/>
      <c r="HPM55" s="429"/>
      <c r="HPN55" s="429"/>
      <c r="HPO55" s="429"/>
      <c r="HPP55" s="429"/>
      <c r="HPQ55" s="429"/>
      <c r="HPR55" s="429"/>
      <c r="HPS55" s="429"/>
      <c r="HPT55" s="429"/>
      <c r="HPU55" s="429"/>
      <c r="HPV55" s="429"/>
      <c r="HPW55" s="429"/>
      <c r="HPX55" s="429"/>
      <c r="HPY55" s="429"/>
      <c r="HPZ55" s="429"/>
      <c r="HQA55" s="429"/>
      <c r="HQB55" s="429"/>
      <c r="HQC55" s="429"/>
      <c r="HQD55" s="429"/>
      <c r="HQE55" s="429"/>
      <c r="HQF55" s="429"/>
      <c r="HQG55" s="429"/>
      <c r="HQH55" s="429"/>
      <c r="HQI55" s="429"/>
      <c r="HQJ55" s="429"/>
      <c r="HQK55" s="429"/>
      <c r="HQL55" s="429"/>
      <c r="HQM55" s="429"/>
      <c r="HQN55" s="429"/>
      <c r="HQO55" s="429"/>
      <c r="HQP55" s="429"/>
      <c r="HQQ55" s="429"/>
      <c r="HQR55" s="429"/>
      <c r="HQS55" s="429"/>
      <c r="HQT55" s="429"/>
      <c r="HQU55" s="429"/>
      <c r="HQV55" s="429"/>
      <c r="HQW55" s="429"/>
      <c r="HQX55" s="429"/>
      <c r="HQY55" s="429"/>
      <c r="HQZ55" s="429"/>
      <c r="HRA55" s="429"/>
      <c r="HRB55" s="429"/>
      <c r="HRC55" s="429"/>
      <c r="HRD55" s="429"/>
      <c r="HRE55" s="429"/>
      <c r="HRF55" s="429"/>
      <c r="HRG55" s="429"/>
      <c r="HRH55" s="429"/>
      <c r="HRI55" s="429"/>
      <c r="HRJ55" s="429"/>
      <c r="HRK55" s="429"/>
      <c r="HRL55" s="429"/>
      <c r="HRM55" s="429"/>
      <c r="HRN55" s="429"/>
      <c r="HRO55" s="429"/>
      <c r="HRP55" s="429"/>
      <c r="HRQ55" s="429"/>
      <c r="HRR55" s="429"/>
      <c r="HRS55" s="429"/>
      <c r="HRT55" s="429"/>
      <c r="HRU55" s="429"/>
      <c r="HRV55" s="429"/>
      <c r="HRW55" s="429"/>
      <c r="HRX55" s="429"/>
      <c r="HRY55" s="429"/>
      <c r="HRZ55" s="429"/>
      <c r="HSA55" s="429"/>
      <c r="HSB55" s="429"/>
      <c r="HSC55" s="429"/>
      <c r="HSD55" s="429"/>
      <c r="HSE55" s="429"/>
      <c r="HSF55" s="429"/>
      <c r="HSG55" s="429"/>
      <c r="HSH55" s="429"/>
      <c r="HSI55" s="429"/>
      <c r="HSJ55" s="429"/>
      <c r="HSK55" s="429"/>
      <c r="HSL55" s="429"/>
      <c r="HSM55" s="429"/>
      <c r="HSN55" s="429"/>
      <c r="HSO55" s="429"/>
      <c r="HSP55" s="429"/>
      <c r="HSQ55" s="429"/>
      <c r="HSR55" s="429"/>
      <c r="HSS55" s="429"/>
      <c r="HST55" s="429"/>
      <c r="HSU55" s="429"/>
      <c r="HSV55" s="429"/>
      <c r="HSW55" s="429"/>
      <c r="HSX55" s="429"/>
      <c r="HSY55" s="429"/>
      <c r="HSZ55" s="429"/>
      <c r="HTA55" s="429"/>
      <c r="HTB55" s="429"/>
      <c r="HTC55" s="429"/>
      <c r="HTD55" s="429"/>
      <c r="HTE55" s="429"/>
      <c r="HTF55" s="429"/>
      <c r="HTG55" s="429"/>
      <c r="HTH55" s="429"/>
      <c r="HTI55" s="429"/>
      <c r="HTJ55" s="429"/>
      <c r="HTK55" s="429"/>
      <c r="HTL55" s="429"/>
      <c r="HTM55" s="429"/>
      <c r="HTN55" s="429"/>
      <c r="HTO55" s="429"/>
      <c r="HTP55" s="429"/>
      <c r="HTQ55" s="429"/>
      <c r="HTR55" s="429"/>
      <c r="HTS55" s="429"/>
      <c r="HTT55" s="429"/>
      <c r="HTU55" s="429"/>
      <c r="HTV55" s="429"/>
      <c r="HTW55" s="429"/>
      <c r="HTX55" s="429"/>
      <c r="HTY55" s="429"/>
      <c r="HTZ55" s="429"/>
      <c r="HUA55" s="429"/>
      <c r="HUB55" s="429"/>
      <c r="HUC55" s="429"/>
      <c r="HUD55" s="429"/>
      <c r="HUE55" s="429"/>
      <c r="HUF55" s="429"/>
      <c r="HUG55" s="429"/>
      <c r="HUH55" s="429"/>
      <c r="HUI55" s="429"/>
      <c r="HUJ55" s="429"/>
      <c r="HUK55" s="429"/>
      <c r="HUL55" s="429"/>
      <c r="HUM55" s="429"/>
      <c r="HUN55" s="429"/>
      <c r="HUO55" s="429"/>
      <c r="HUP55" s="429"/>
      <c r="HUQ55" s="429"/>
      <c r="HUR55" s="429"/>
      <c r="HUS55" s="429"/>
      <c r="HUT55" s="429"/>
      <c r="HUU55" s="429"/>
      <c r="HUV55" s="429"/>
      <c r="HUW55" s="429"/>
      <c r="HUX55" s="429"/>
      <c r="HUY55" s="429"/>
      <c r="HUZ55" s="429"/>
      <c r="HVA55" s="429"/>
      <c r="HVB55" s="429"/>
      <c r="HVC55" s="429"/>
      <c r="HVD55" s="429"/>
      <c r="HVE55" s="429"/>
      <c r="HVF55" s="429"/>
      <c r="HVG55" s="429"/>
      <c r="HVH55" s="429"/>
      <c r="HVI55" s="429"/>
      <c r="HVJ55" s="429"/>
      <c r="HVK55" s="429"/>
      <c r="HVL55" s="429"/>
      <c r="HVM55" s="429"/>
      <c r="HVN55" s="429"/>
      <c r="HVO55" s="429"/>
      <c r="HVP55" s="429"/>
      <c r="HVQ55" s="429"/>
      <c r="HVR55" s="429"/>
      <c r="HVS55" s="429"/>
      <c r="HVT55" s="429"/>
      <c r="HVU55" s="429"/>
      <c r="HVV55" s="429"/>
      <c r="HVW55" s="429"/>
      <c r="HVX55" s="429"/>
      <c r="HVY55" s="429"/>
      <c r="HVZ55" s="429"/>
      <c r="HWA55" s="429"/>
      <c r="HWB55" s="429"/>
      <c r="HWC55" s="429"/>
      <c r="HWD55" s="429"/>
      <c r="HWE55" s="429"/>
      <c r="HWF55" s="429"/>
      <c r="HWG55" s="429"/>
      <c r="HWH55" s="429"/>
      <c r="HWI55" s="429"/>
      <c r="HWJ55" s="429"/>
      <c r="HWK55" s="429"/>
      <c r="HWL55" s="429"/>
      <c r="HWM55" s="429"/>
      <c r="HWN55" s="429"/>
      <c r="HWO55" s="429"/>
      <c r="HWP55" s="429"/>
      <c r="HWQ55" s="429"/>
      <c r="HWR55" s="429"/>
      <c r="HWS55" s="429"/>
      <c r="HWT55" s="429"/>
      <c r="HWU55" s="429"/>
      <c r="HWV55" s="429"/>
      <c r="HWW55" s="429"/>
      <c r="HWX55" s="429"/>
      <c r="HWY55" s="429"/>
      <c r="HWZ55" s="429"/>
      <c r="HXA55" s="429"/>
      <c r="HXB55" s="429"/>
      <c r="HXC55" s="429"/>
      <c r="HXD55" s="429"/>
      <c r="HXE55" s="429"/>
      <c r="HXF55" s="429"/>
      <c r="HXG55" s="429"/>
      <c r="HXH55" s="429"/>
      <c r="HXI55" s="429"/>
      <c r="HXJ55" s="429"/>
      <c r="HXK55" s="429"/>
      <c r="HXL55" s="429"/>
      <c r="HXM55" s="429"/>
      <c r="HXN55" s="429"/>
      <c r="HXO55" s="429"/>
      <c r="HXP55" s="429"/>
      <c r="HXQ55" s="429"/>
      <c r="HXR55" s="429"/>
      <c r="HXS55" s="429"/>
      <c r="HXT55" s="429"/>
      <c r="HXU55" s="429"/>
      <c r="HXV55" s="429"/>
      <c r="HXW55" s="429"/>
      <c r="HXX55" s="429"/>
      <c r="HXY55" s="429"/>
      <c r="HXZ55" s="429"/>
      <c r="HYA55" s="429"/>
      <c r="HYB55" s="429"/>
      <c r="HYC55" s="429"/>
      <c r="HYD55" s="429"/>
      <c r="HYE55" s="429"/>
      <c r="HYF55" s="429"/>
      <c r="HYG55" s="429"/>
      <c r="HYH55" s="429"/>
      <c r="HYI55" s="429"/>
      <c r="HYJ55" s="429"/>
      <c r="HYK55" s="429"/>
      <c r="HYL55" s="429"/>
      <c r="HYM55" s="429"/>
      <c r="HYN55" s="429"/>
      <c r="HYO55" s="429"/>
      <c r="HYP55" s="429"/>
      <c r="HYQ55" s="429"/>
      <c r="HYR55" s="429"/>
      <c r="HYS55" s="429"/>
      <c r="HYT55" s="429"/>
      <c r="HYU55" s="429"/>
      <c r="HYV55" s="429"/>
      <c r="HYW55" s="429"/>
      <c r="HYX55" s="429"/>
      <c r="HYY55" s="429"/>
      <c r="HYZ55" s="429"/>
      <c r="HZA55" s="429"/>
      <c r="HZB55" s="429"/>
      <c r="HZC55" s="429"/>
      <c r="HZD55" s="429"/>
      <c r="HZE55" s="429"/>
      <c r="HZF55" s="429"/>
      <c r="HZG55" s="429"/>
      <c r="HZH55" s="429"/>
      <c r="HZI55" s="429"/>
      <c r="HZJ55" s="429"/>
      <c r="HZK55" s="429"/>
      <c r="HZL55" s="429"/>
      <c r="HZM55" s="429"/>
      <c r="HZN55" s="429"/>
      <c r="HZO55" s="429"/>
      <c r="HZP55" s="429"/>
      <c r="HZQ55" s="429"/>
      <c r="HZR55" s="429"/>
      <c r="HZS55" s="429"/>
      <c r="HZT55" s="429"/>
      <c r="HZU55" s="429"/>
      <c r="HZV55" s="429"/>
      <c r="HZW55" s="429"/>
      <c r="HZX55" s="429"/>
      <c r="HZY55" s="429"/>
      <c r="HZZ55" s="429"/>
      <c r="IAA55" s="429"/>
      <c r="IAB55" s="429"/>
      <c r="IAC55" s="429"/>
      <c r="IAD55" s="429"/>
      <c r="IAE55" s="429"/>
      <c r="IAF55" s="429"/>
      <c r="IAG55" s="429"/>
      <c r="IAH55" s="429"/>
      <c r="IAI55" s="429"/>
      <c r="IAJ55" s="429"/>
      <c r="IAK55" s="429"/>
      <c r="IAL55" s="429"/>
      <c r="IAM55" s="429"/>
      <c r="IAN55" s="429"/>
      <c r="IAO55" s="429"/>
      <c r="IAP55" s="429"/>
      <c r="IAQ55" s="429"/>
      <c r="IAR55" s="429"/>
      <c r="IAS55" s="429"/>
      <c r="IAT55" s="429"/>
      <c r="IAU55" s="429"/>
      <c r="IAV55" s="429"/>
      <c r="IAW55" s="429"/>
      <c r="IAX55" s="429"/>
      <c r="IAY55" s="429"/>
      <c r="IAZ55" s="429"/>
      <c r="IBA55" s="429"/>
      <c r="IBB55" s="429"/>
      <c r="IBC55" s="429"/>
      <c r="IBD55" s="429"/>
      <c r="IBE55" s="429"/>
      <c r="IBF55" s="429"/>
      <c r="IBG55" s="429"/>
      <c r="IBH55" s="429"/>
      <c r="IBI55" s="429"/>
      <c r="IBJ55" s="429"/>
      <c r="IBK55" s="429"/>
      <c r="IBL55" s="429"/>
      <c r="IBM55" s="429"/>
      <c r="IBN55" s="429"/>
      <c r="IBO55" s="429"/>
      <c r="IBP55" s="429"/>
      <c r="IBQ55" s="429"/>
      <c r="IBR55" s="429"/>
      <c r="IBS55" s="429"/>
      <c r="IBT55" s="429"/>
      <c r="IBU55" s="429"/>
      <c r="IBV55" s="429"/>
      <c r="IBW55" s="429"/>
      <c r="IBX55" s="429"/>
      <c r="IBY55" s="429"/>
      <c r="IBZ55" s="429"/>
      <c r="ICA55" s="429"/>
      <c r="ICB55" s="429"/>
      <c r="ICC55" s="429"/>
      <c r="ICD55" s="429"/>
      <c r="ICE55" s="429"/>
      <c r="ICF55" s="429"/>
      <c r="ICG55" s="429"/>
      <c r="ICH55" s="429"/>
      <c r="ICI55" s="429"/>
      <c r="ICJ55" s="429"/>
      <c r="ICK55" s="429"/>
      <c r="ICL55" s="429"/>
      <c r="ICM55" s="429"/>
      <c r="ICN55" s="429"/>
      <c r="ICO55" s="429"/>
      <c r="ICP55" s="429"/>
      <c r="ICQ55" s="429"/>
      <c r="ICR55" s="429"/>
      <c r="ICS55" s="429"/>
      <c r="ICT55" s="429"/>
      <c r="ICU55" s="429"/>
      <c r="ICV55" s="429"/>
      <c r="ICW55" s="429"/>
      <c r="ICX55" s="429"/>
      <c r="ICY55" s="429"/>
      <c r="ICZ55" s="429"/>
      <c r="IDA55" s="429"/>
      <c r="IDB55" s="429"/>
      <c r="IDC55" s="429"/>
      <c r="IDD55" s="429"/>
      <c r="IDE55" s="429"/>
      <c r="IDF55" s="429"/>
      <c r="IDG55" s="429"/>
      <c r="IDH55" s="429"/>
      <c r="IDI55" s="429"/>
      <c r="IDJ55" s="429"/>
      <c r="IDK55" s="429"/>
      <c r="IDL55" s="429"/>
      <c r="IDM55" s="429"/>
      <c r="IDN55" s="429"/>
      <c r="IDO55" s="429"/>
      <c r="IDP55" s="429"/>
      <c r="IDQ55" s="429"/>
      <c r="IDR55" s="429"/>
      <c r="IDS55" s="429"/>
      <c r="IDT55" s="429"/>
      <c r="IDU55" s="429"/>
      <c r="IDV55" s="429"/>
      <c r="IDW55" s="429"/>
      <c r="IDX55" s="429"/>
      <c r="IDY55" s="429"/>
      <c r="IDZ55" s="429"/>
      <c r="IEA55" s="429"/>
      <c r="IEB55" s="429"/>
      <c r="IEC55" s="429"/>
      <c r="IED55" s="429"/>
      <c r="IEE55" s="429"/>
      <c r="IEF55" s="429"/>
      <c r="IEG55" s="429"/>
      <c r="IEH55" s="429"/>
      <c r="IEI55" s="429"/>
      <c r="IEJ55" s="429"/>
      <c r="IEK55" s="429"/>
      <c r="IEL55" s="429"/>
      <c r="IEM55" s="429"/>
      <c r="IEN55" s="429"/>
      <c r="IEO55" s="429"/>
      <c r="IEP55" s="429"/>
      <c r="IEQ55" s="429"/>
      <c r="IER55" s="429"/>
      <c r="IES55" s="429"/>
      <c r="IET55" s="429"/>
      <c r="IEU55" s="429"/>
      <c r="IEV55" s="429"/>
      <c r="IEW55" s="429"/>
      <c r="IEX55" s="429"/>
      <c r="IEY55" s="429"/>
      <c r="IEZ55" s="429"/>
      <c r="IFA55" s="429"/>
      <c r="IFB55" s="429"/>
      <c r="IFC55" s="429"/>
      <c r="IFD55" s="429"/>
      <c r="IFE55" s="429"/>
      <c r="IFF55" s="429"/>
      <c r="IFG55" s="429"/>
      <c r="IFH55" s="429"/>
      <c r="IFI55" s="429"/>
      <c r="IFJ55" s="429"/>
      <c r="IFK55" s="429"/>
      <c r="IFL55" s="429"/>
      <c r="IFM55" s="429"/>
      <c r="IFN55" s="429"/>
      <c r="IFO55" s="429"/>
      <c r="IFP55" s="429"/>
      <c r="IFQ55" s="429"/>
      <c r="IFR55" s="429"/>
      <c r="IFS55" s="429"/>
      <c r="IFT55" s="429"/>
      <c r="IFU55" s="429"/>
      <c r="IFV55" s="429"/>
      <c r="IFW55" s="429"/>
      <c r="IFX55" s="429"/>
      <c r="IFY55" s="429"/>
      <c r="IFZ55" s="429"/>
      <c r="IGA55" s="429"/>
      <c r="IGB55" s="429"/>
      <c r="IGC55" s="429"/>
      <c r="IGD55" s="429"/>
      <c r="IGE55" s="429"/>
      <c r="IGF55" s="429"/>
      <c r="IGG55" s="429"/>
      <c r="IGH55" s="429"/>
      <c r="IGI55" s="429"/>
      <c r="IGJ55" s="429"/>
      <c r="IGK55" s="429"/>
      <c r="IGL55" s="429"/>
      <c r="IGM55" s="429"/>
      <c r="IGN55" s="429"/>
      <c r="IGO55" s="429"/>
      <c r="IGP55" s="429"/>
      <c r="IGQ55" s="429"/>
      <c r="IGR55" s="429"/>
      <c r="IGS55" s="429"/>
      <c r="IGT55" s="429"/>
      <c r="IGU55" s="429"/>
      <c r="IGV55" s="429"/>
      <c r="IGW55" s="429"/>
      <c r="IGX55" s="429"/>
      <c r="IGY55" s="429"/>
      <c r="IGZ55" s="429"/>
      <c r="IHA55" s="429"/>
      <c r="IHB55" s="429"/>
      <c r="IHC55" s="429"/>
      <c r="IHD55" s="429"/>
      <c r="IHE55" s="429"/>
      <c r="IHF55" s="429"/>
      <c r="IHG55" s="429"/>
      <c r="IHH55" s="429"/>
      <c r="IHI55" s="429"/>
      <c r="IHJ55" s="429"/>
      <c r="IHK55" s="429"/>
      <c r="IHL55" s="429"/>
      <c r="IHM55" s="429"/>
      <c r="IHN55" s="429"/>
      <c r="IHO55" s="429"/>
      <c r="IHP55" s="429"/>
      <c r="IHQ55" s="429"/>
      <c r="IHR55" s="429"/>
      <c r="IHS55" s="429"/>
      <c r="IHT55" s="429"/>
      <c r="IHU55" s="429"/>
      <c r="IHV55" s="429"/>
      <c r="IHW55" s="429"/>
      <c r="IHX55" s="429"/>
      <c r="IHY55" s="429"/>
      <c r="IHZ55" s="429"/>
      <c r="IIA55" s="429"/>
      <c r="IIB55" s="429"/>
      <c r="IIC55" s="429"/>
      <c r="IID55" s="429"/>
      <c r="IIE55" s="429"/>
      <c r="IIF55" s="429"/>
      <c r="IIG55" s="429"/>
      <c r="IIH55" s="429"/>
      <c r="III55" s="429"/>
      <c r="IIJ55" s="429"/>
      <c r="IIK55" s="429"/>
      <c r="IIL55" s="429"/>
      <c r="IIM55" s="429"/>
      <c r="IIN55" s="429"/>
      <c r="IIO55" s="429"/>
      <c r="IIP55" s="429"/>
      <c r="IIQ55" s="429"/>
      <c r="IIR55" s="429"/>
      <c r="IIS55" s="429"/>
      <c r="IIT55" s="429"/>
      <c r="IIU55" s="429"/>
      <c r="IIV55" s="429"/>
      <c r="IIW55" s="429"/>
      <c r="IIX55" s="429"/>
      <c r="IIY55" s="429"/>
      <c r="IIZ55" s="429"/>
      <c r="IJA55" s="429"/>
      <c r="IJB55" s="429"/>
      <c r="IJC55" s="429"/>
      <c r="IJD55" s="429"/>
      <c r="IJE55" s="429"/>
      <c r="IJF55" s="429"/>
      <c r="IJG55" s="429"/>
      <c r="IJH55" s="429"/>
      <c r="IJI55" s="429"/>
      <c r="IJJ55" s="429"/>
      <c r="IJK55" s="429"/>
      <c r="IJL55" s="429"/>
      <c r="IJM55" s="429"/>
      <c r="IJN55" s="429"/>
      <c r="IJO55" s="429"/>
      <c r="IJP55" s="429"/>
      <c r="IJQ55" s="429"/>
      <c r="IJR55" s="429"/>
      <c r="IJS55" s="429"/>
      <c r="IJT55" s="429"/>
      <c r="IJU55" s="429"/>
      <c r="IJV55" s="429"/>
      <c r="IJW55" s="429"/>
      <c r="IJX55" s="429"/>
      <c r="IJY55" s="429"/>
      <c r="IJZ55" s="429"/>
      <c r="IKA55" s="429"/>
      <c r="IKB55" s="429"/>
      <c r="IKC55" s="429"/>
      <c r="IKD55" s="429"/>
      <c r="IKE55" s="429"/>
      <c r="IKF55" s="429"/>
      <c r="IKG55" s="429"/>
      <c r="IKH55" s="429"/>
      <c r="IKI55" s="429"/>
      <c r="IKJ55" s="429"/>
      <c r="IKK55" s="429"/>
      <c r="IKL55" s="429"/>
      <c r="IKM55" s="429"/>
      <c r="IKN55" s="429"/>
      <c r="IKO55" s="429"/>
      <c r="IKP55" s="429"/>
      <c r="IKQ55" s="429"/>
      <c r="IKR55" s="429"/>
      <c r="IKS55" s="429"/>
      <c r="IKT55" s="429"/>
      <c r="IKU55" s="429"/>
      <c r="IKV55" s="429"/>
      <c r="IKW55" s="429"/>
      <c r="IKX55" s="429"/>
      <c r="IKY55" s="429"/>
      <c r="IKZ55" s="429"/>
      <c r="ILA55" s="429"/>
      <c r="ILB55" s="429"/>
      <c r="ILC55" s="429"/>
      <c r="ILD55" s="429"/>
      <c r="ILE55" s="429"/>
      <c r="ILF55" s="429"/>
      <c r="ILG55" s="429"/>
      <c r="ILH55" s="429"/>
      <c r="ILI55" s="429"/>
      <c r="ILJ55" s="429"/>
      <c r="ILK55" s="429"/>
      <c r="ILL55" s="429"/>
      <c r="ILM55" s="429"/>
      <c r="ILN55" s="429"/>
      <c r="ILO55" s="429"/>
      <c r="ILP55" s="429"/>
      <c r="ILQ55" s="429"/>
      <c r="ILR55" s="429"/>
      <c r="ILS55" s="429"/>
      <c r="ILT55" s="429"/>
      <c r="ILU55" s="429"/>
      <c r="ILV55" s="429"/>
      <c r="ILW55" s="429"/>
      <c r="ILX55" s="429"/>
      <c r="ILY55" s="429"/>
      <c r="ILZ55" s="429"/>
      <c r="IMA55" s="429"/>
      <c r="IMB55" s="429"/>
      <c r="IMC55" s="429"/>
      <c r="IMD55" s="429"/>
      <c r="IME55" s="429"/>
      <c r="IMF55" s="429"/>
      <c r="IMG55" s="429"/>
      <c r="IMH55" s="429"/>
      <c r="IMI55" s="429"/>
      <c r="IMJ55" s="429"/>
      <c r="IMK55" s="429"/>
      <c r="IML55" s="429"/>
      <c r="IMM55" s="429"/>
      <c r="IMN55" s="429"/>
      <c r="IMO55" s="429"/>
      <c r="IMP55" s="429"/>
      <c r="IMQ55" s="429"/>
      <c r="IMR55" s="429"/>
      <c r="IMS55" s="429"/>
      <c r="IMT55" s="429"/>
      <c r="IMU55" s="429"/>
      <c r="IMV55" s="429"/>
      <c r="IMW55" s="429"/>
      <c r="IMX55" s="429"/>
      <c r="IMY55" s="429"/>
      <c r="IMZ55" s="429"/>
      <c r="INA55" s="429"/>
      <c r="INB55" s="429"/>
      <c r="INC55" s="429"/>
      <c r="IND55" s="429"/>
      <c r="INE55" s="429"/>
      <c r="INF55" s="429"/>
      <c r="ING55" s="429"/>
      <c r="INH55" s="429"/>
      <c r="INI55" s="429"/>
      <c r="INJ55" s="429"/>
      <c r="INK55" s="429"/>
      <c r="INL55" s="429"/>
      <c r="INM55" s="429"/>
      <c r="INN55" s="429"/>
      <c r="INO55" s="429"/>
      <c r="INP55" s="429"/>
      <c r="INQ55" s="429"/>
      <c r="INR55" s="429"/>
      <c r="INS55" s="429"/>
      <c r="INT55" s="429"/>
      <c r="INU55" s="429"/>
      <c r="INV55" s="429"/>
      <c r="INW55" s="429"/>
      <c r="INX55" s="429"/>
      <c r="INY55" s="429"/>
      <c r="INZ55" s="429"/>
      <c r="IOA55" s="429"/>
      <c r="IOB55" s="429"/>
      <c r="IOC55" s="429"/>
      <c r="IOD55" s="429"/>
      <c r="IOE55" s="429"/>
      <c r="IOF55" s="429"/>
      <c r="IOG55" s="429"/>
      <c r="IOH55" s="429"/>
      <c r="IOI55" s="429"/>
      <c r="IOJ55" s="429"/>
      <c r="IOK55" s="429"/>
      <c r="IOL55" s="429"/>
      <c r="IOM55" s="429"/>
      <c r="ION55" s="429"/>
      <c r="IOO55" s="429"/>
      <c r="IOP55" s="429"/>
      <c r="IOQ55" s="429"/>
      <c r="IOR55" s="429"/>
      <c r="IOS55" s="429"/>
      <c r="IOT55" s="429"/>
      <c r="IOU55" s="429"/>
      <c r="IOV55" s="429"/>
      <c r="IOW55" s="429"/>
      <c r="IOX55" s="429"/>
      <c r="IOY55" s="429"/>
      <c r="IOZ55" s="429"/>
      <c r="IPA55" s="429"/>
      <c r="IPB55" s="429"/>
      <c r="IPC55" s="429"/>
      <c r="IPD55" s="429"/>
      <c r="IPE55" s="429"/>
      <c r="IPF55" s="429"/>
      <c r="IPG55" s="429"/>
      <c r="IPH55" s="429"/>
      <c r="IPI55" s="429"/>
      <c r="IPJ55" s="429"/>
      <c r="IPK55" s="429"/>
      <c r="IPL55" s="429"/>
      <c r="IPM55" s="429"/>
      <c r="IPN55" s="429"/>
      <c r="IPO55" s="429"/>
      <c r="IPP55" s="429"/>
      <c r="IPQ55" s="429"/>
      <c r="IPR55" s="429"/>
      <c r="IPS55" s="429"/>
      <c r="IPT55" s="429"/>
      <c r="IPU55" s="429"/>
      <c r="IPV55" s="429"/>
      <c r="IPW55" s="429"/>
      <c r="IPX55" s="429"/>
      <c r="IPY55" s="429"/>
      <c r="IPZ55" s="429"/>
      <c r="IQA55" s="429"/>
      <c r="IQB55" s="429"/>
      <c r="IQC55" s="429"/>
      <c r="IQD55" s="429"/>
      <c r="IQE55" s="429"/>
      <c r="IQF55" s="429"/>
      <c r="IQG55" s="429"/>
      <c r="IQH55" s="429"/>
      <c r="IQI55" s="429"/>
      <c r="IQJ55" s="429"/>
      <c r="IQK55" s="429"/>
      <c r="IQL55" s="429"/>
      <c r="IQM55" s="429"/>
      <c r="IQN55" s="429"/>
      <c r="IQO55" s="429"/>
      <c r="IQP55" s="429"/>
      <c r="IQQ55" s="429"/>
      <c r="IQR55" s="429"/>
      <c r="IQS55" s="429"/>
      <c r="IQT55" s="429"/>
      <c r="IQU55" s="429"/>
      <c r="IQV55" s="429"/>
      <c r="IQW55" s="429"/>
      <c r="IQX55" s="429"/>
      <c r="IQY55" s="429"/>
      <c r="IQZ55" s="429"/>
      <c r="IRA55" s="429"/>
      <c r="IRB55" s="429"/>
      <c r="IRC55" s="429"/>
      <c r="IRD55" s="429"/>
      <c r="IRE55" s="429"/>
      <c r="IRF55" s="429"/>
      <c r="IRG55" s="429"/>
      <c r="IRH55" s="429"/>
      <c r="IRI55" s="429"/>
      <c r="IRJ55" s="429"/>
      <c r="IRK55" s="429"/>
      <c r="IRL55" s="429"/>
      <c r="IRM55" s="429"/>
      <c r="IRN55" s="429"/>
      <c r="IRO55" s="429"/>
      <c r="IRP55" s="429"/>
      <c r="IRQ55" s="429"/>
      <c r="IRR55" s="429"/>
      <c r="IRS55" s="429"/>
      <c r="IRT55" s="429"/>
      <c r="IRU55" s="429"/>
      <c r="IRV55" s="429"/>
      <c r="IRW55" s="429"/>
      <c r="IRX55" s="429"/>
      <c r="IRY55" s="429"/>
      <c r="IRZ55" s="429"/>
      <c r="ISA55" s="429"/>
      <c r="ISB55" s="429"/>
      <c r="ISC55" s="429"/>
      <c r="ISD55" s="429"/>
      <c r="ISE55" s="429"/>
      <c r="ISF55" s="429"/>
      <c r="ISG55" s="429"/>
      <c r="ISH55" s="429"/>
      <c r="ISI55" s="429"/>
      <c r="ISJ55" s="429"/>
      <c r="ISK55" s="429"/>
      <c r="ISL55" s="429"/>
      <c r="ISM55" s="429"/>
      <c r="ISN55" s="429"/>
      <c r="ISO55" s="429"/>
      <c r="ISP55" s="429"/>
      <c r="ISQ55" s="429"/>
      <c r="ISR55" s="429"/>
      <c r="ISS55" s="429"/>
      <c r="IST55" s="429"/>
      <c r="ISU55" s="429"/>
      <c r="ISV55" s="429"/>
      <c r="ISW55" s="429"/>
      <c r="ISX55" s="429"/>
      <c r="ISY55" s="429"/>
      <c r="ISZ55" s="429"/>
      <c r="ITA55" s="429"/>
      <c r="ITB55" s="429"/>
      <c r="ITC55" s="429"/>
      <c r="ITD55" s="429"/>
      <c r="ITE55" s="429"/>
      <c r="ITF55" s="429"/>
      <c r="ITG55" s="429"/>
      <c r="ITH55" s="429"/>
      <c r="ITI55" s="429"/>
      <c r="ITJ55" s="429"/>
      <c r="ITK55" s="429"/>
      <c r="ITL55" s="429"/>
      <c r="ITM55" s="429"/>
      <c r="ITN55" s="429"/>
      <c r="ITO55" s="429"/>
      <c r="ITP55" s="429"/>
      <c r="ITQ55" s="429"/>
      <c r="ITR55" s="429"/>
      <c r="ITS55" s="429"/>
      <c r="ITT55" s="429"/>
      <c r="ITU55" s="429"/>
      <c r="ITV55" s="429"/>
      <c r="ITW55" s="429"/>
      <c r="ITX55" s="429"/>
      <c r="ITY55" s="429"/>
      <c r="ITZ55" s="429"/>
      <c r="IUA55" s="429"/>
      <c r="IUB55" s="429"/>
      <c r="IUC55" s="429"/>
      <c r="IUD55" s="429"/>
      <c r="IUE55" s="429"/>
      <c r="IUF55" s="429"/>
      <c r="IUG55" s="429"/>
      <c r="IUH55" s="429"/>
      <c r="IUI55" s="429"/>
      <c r="IUJ55" s="429"/>
      <c r="IUK55" s="429"/>
      <c r="IUL55" s="429"/>
      <c r="IUM55" s="429"/>
      <c r="IUN55" s="429"/>
      <c r="IUO55" s="429"/>
      <c r="IUP55" s="429"/>
      <c r="IUQ55" s="429"/>
      <c r="IUR55" s="429"/>
      <c r="IUS55" s="429"/>
      <c r="IUT55" s="429"/>
      <c r="IUU55" s="429"/>
      <c r="IUV55" s="429"/>
      <c r="IUW55" s="429"/>
      <c r="IUX55" s="429"/>
      <c r="IUY55" s="429"/>
      <c r="IUZ55" s="429"/>
      <c r="IVA55" s="429"/>
      <c r="IVB55" s="429"/>
      <c r="IVC55" s="429"/>
      <c r="IVD55" s="429"/>
      <c r="IVE55" s="429"/>
      <c r="IVF55" s="429"/>
      <c r="IVG55" s="429"/>
      <c r="IVH55" s="429"/>
      <c r="IVI55" s="429"/>
      <c r="IVJ55" s="429"/>
      <c r="IVK55" s="429"/>
      <c r="IVL55" s="429"/>
      <c r="IVM55" s="429"/>
      <c r="IVN55" s="429"/>
      <c r="IVO55" s="429"/>
      <c r="IVP55" s="429"/>
      <c r="IVQ55" s="429"/>
      <c r="IVR55" s="429"/>
      <c r="IVS55" s="429"/>
      <c r="IVT55" s="429"/>
      <c r="IVU55" s="429"/>
      <c r="IVV55" s="429"/>
      <c r="IVW55" s="429"/>
      <c r="IVX55" s="429"/>
      <c r="IVY55" s="429"/>
      <c r="IVZ55" s="429"/>
      <c r="IWA55" s="429"/>
      <c r="IWB55" s="429"/>
      <c r="IWC55" s="429"/>
      <c r="IWD55" s="429"/>
      <c r="IWE55" s="429"/>
      <c r="IWF55" s="429"/>
      <c r="IWG55" s="429"/>
      <c r="IWH55" s="429"/>
      <c r="IWI55" s="429"/>
      <c r="IWJ55" s="429"/>
      <c r="IWK55" s="429"/>
      <c r="IWL55" s="429"/>
      <c r="IWM55" s="429"/>
      <c r="IWN55" s="429"/>
      <c r="IWO55" s="429"/>
      <c r="IWP55" s="429"/>
      <c r="IWQ55" s="429"/>
      <c r="IWR55" s="429"/>
      <c r="IWS55" s="429"/>
      <c r="IWT55" s="429"/>
      <c r="IWU55" s="429"/>
      <c r="IWV55" s="429"/>
      <c r="IWW55" s="429"/>
      <c r="IWX55" s="429"/>
      <c r="IWY55" s="429"/>
      <c r="IWZ55" s="429"/>
      <c r="IXA55" s="429"/>
      <c r="IXB55" s="429"/>
      <c r="IXC55" s="429"/>
      <c r="IXD55" s="429"/>
      <c r="IXE55" s="429"/>
      <c r="IXF55" s="429"/>
      <c r="IXG55" s="429"/>
      <c r="IXH55" s="429"/>
      <c r="IXI55" s="429"/>
      <c r="IXJ55" s="429"/>
      <c r="IXK55" s="429"/>
      <c r="IXL55" s="429"/>
      <c r="IXM55" s="429"/>
      <c r="IXN55" s="429"/>
      <c r="IXO55" s="429"/>
      <c r="IXP55" s="429"/>
      <c r="IXQ55" s="429"/>
      <c r="IXR55" s="429"/>
      <c r="IXS55" s="429"/>
      <c r="IXT55" s="429"/>
      <c r="IXU55" s="429"/>
      <c r="IXV55" s="429"/>
      <c r="IXW55" s="429"/>
      <c r="IXX55" s="429"/>
      <c r="IXY55" s="429"/>
      <c r="IXZ55" s="429"/>
      <c r="IYA55" s="429"/>
      <c r="IYB55" s="429"/>
      <c r="IYC55" s="429"/>
      <c r="IYD55" s="429"/>
      <c r="IYE55" s="429"/>
      <c r="IYF55" s="429"/>
      <c r="IYG55" s="429"/>
      <c r="IYH55" s="429"/>
      <c r="IYI55" s="429"/>
      <c r="IYJ55" s="429"/>
      <c r="IYK55" s="429"/>
      <c r="IYL55" s="429"/>
      <c r="IYM55" s="429"/>
      <c r="IYN55" s="429"/>
      <c r="IYO55" s="429"/>
      <c r="IYP55" s="429"/>
      <c r="IYQ55" s="429"/>
      <c r="IYR55" s="429"/>
      <c r="IYS55" s="429"/>
      <c r="IYT55" s="429"/>
      <c r="IYU55" s="429"/>
      <c r="IYV55" s="429"/>
      <c r="IYW55" s="429"/>
      <c r="IYX55" s="429"/>
      <c r="IYY55" s="429"/>
      <c r="IYZ55" s="429"/>
      <c r="IZA55" s="429"/>
      <c r="IZB55" s="429"/>
      <c r="IZC55" s="429"/>
      <c r="IZD55" s="429"/>
      <c r="IZE55" s="429"/>
      <c r="IZF55" s="429"/>
      <c r="IZG55" s="429"/>
      <c r="IZH55" s="429"/>
      <c r="IZI55" s="429"/>
      <c r="IZJ55" s="429"/>
      <c r="IZK55" s="429"/>
      <c r="IZL55" s="429"/>
      <c r="IZM55" s="429"/>
      <c r="IZN55" s="429"/>
      <c r="IZO55" s="429"/>
      <c r="IZP55" s="429"/>
      <c r="IZQ55" s="429"/>
      <c r="IZR55" s="429"/>
      <c r="IZS55" s="429"/>
      <c r="IZT55" s="429"/>
      <c r="IZU55" s="429"/>
      <c r="IZV55" s="429"/>
      <c r="IZW55" s="429"/>
      <c r="IZX55" s="429"/>
      <c r="IZY55" s="429"/>
      <c r="IZZ55" s="429"/>
      <c r="JAA55" s="429"/>
      <c r="JAB55" s="429"/>
      <c r="JAC55" s="429"/>
      <c r="JAD55" s="429"/>
      <c r="JAE55" s="429"/>
      <c r="JAF55" s="429"/>
      <c r="JAG55" s="429"/>
      <c r="JAH55" s="429"/>
      <c r="JAI55" s="429"/>
      <c r="JAJ55" s="429"/>
      <c r="JAK55" s="429"/>
      <c r="JAL55" s="429"/>
      <c r="JAM55" s="429"/>
      <c r="JAN55" s="429"/>
      <c r="JAO55" s="429"/>
      <c r="JAP55" s="429"/>
      <c r="JAQ55" s="429"/>
      <c r="JAR55" s="429"/>
      <c r="JAS55" s="429"/>
      <c r="JAT55" s="429"/>
      <c r="JAU55" s="429"/>
      <c r="JAV55" s="429"/>
      <c r="JAW55" s="429"/>
      <c r="JAX55" s="429"/>
      <c r="JAY55" s="429"/>
      <c r="JAZ55" s="429"/>
      <c r="JBA55" s="429"/>
      <c r="JBB55" s="429"/>
      <c r="JBC55" s="429"/>
      <c r="JBD55" s="429"/>
      <c r="JBE55" s="429"/>
      <c r="JBF55" s="429"/>
      <c r="JBG55" s="429"/>
      <c r="JBH55" s="429"/>
      <c r="JBI55" s="429"/>
      <c r="JBJ55" s="429"/>
      <c r="JBK55" s="429"/>
      <c r="JBL55" s="429"/>
      <c r="JBM55" s="429"/>
      <c r="JBN55" s="429"/>
      <c r="JBO55" s="429"/>
      <c r="JBP55" s="429"/>
      <c r="JBQ55" s="429"/>
      <c r="JBR55" s="429"/>
      <c r="JBS55" s="429"/>
      <c r="JBT55" s="429"/>
      <c r="JBU55" s="429"/>
      <c r="JBV55" s="429"/>
      <c r="JBW55" s="429"/>
      <c r="JBX55" s="429"/>
      <c r="JBY55" s="429"/>
      <c r="JBZ55" s="429"/>
      <c r="JCA55" s="429"/>
      <c r="JCB55" s="429"/>
      <c r="JCC55" s="429"/>
      <c r="JCD55" s="429"/>
      <c r="JCE55" s="429"/>
      <c r="JCF55" s="429"/>
      <c r="JCG55" s="429"/>
      <c r="JCH55" s="429"/>
      <c r="JCI55" s="429"/>
      <c r="JCJ55" s="429"/>
      <c r="JCK55" s="429"/>
      <c r="JCL55" s="429"/>
      <c r="JCM55" s="429"/>
      <c r="JCN55" s="429"/>
      <c r="JCO55" s="429"/>
      <c r="JCP55" s="429"/>
      <c r="JCQ55" s="429"/>
      <c r="JCR55" s="429"/>
      <c r="JCS55" s="429"/>
      <c r="JCT55" s="429"/>
      <c r="JCU55" s="429"/>
      <c r="JCV55" s="429"/>
      <c r="JCW55" s="429"/>
      <c r="JCX55" s="429"/>
      <c r="JCY55" s="429"/>
      <c r="JCZ55" s="429"/>
      <c r="JDA55" s="429"/>
      <c r="JDB55" s="429"/>
      <c r="JDC55" s="429"/>
      <c r="JDD55" s="429"/>
      <c r="JDE55" s="429"/>
      <c r="JDF55" s="429"/>
      <c r="JDG55" s="429"/>
      <c r="JDH55" s="429"/>
      <c r="JDI55" s="429"/>
      <c r="JDJ55" s="429"/>
      <c r="JDK55" s="429"/>
      <c r="JDL55" s="429"/>
      <c r="JDM55" s="429"/>
      <c r="JDN55" s="429"/>
      <c r="JDO55" s="429"/>
      <c r="JDP55" s="429"/>
      <c r="JDQ55" s="429"/>
      <c r="JDR55" s="429"/>
      <c r="JDS55" s="429"/>
      <c r="JDT55" s="429"/>
      <c r="JDU55" s="429"/>
      <c r="JDV55" s="429"/>
      <c r="JDW55" s="429"/>
      <c r="JDX55" s="429"/>
      <c r="JDY55" s="429"/>
      <c r="JDZ55" s="429"/>
      <c r="JEA55" s="429"/>
      <c r="JEB55" s="429"/>
      <c r="JEC55" s="429"/>
      <c r="JED55" s="429"/>
      <c r="JEE55" s="429"/>
      <c r="JEF55" s="429"/>
      <c r="JEG55" s="429"/>
      <c r="JEH55" s="429"/>
      <c r="JEI55" s="429"/>
      <c r="JEJ55" s="429"/>
      <c r="JEK55" s="429"/>
      <c r="JEL55" s="429"/>
      <c r="JEM55" s="429"/>
      <c r="JEN55" s="429"/>
      <c r="JEO55" s="429"/>
      <c r="JEP55" s="429"/>
      <c r="JEQ55" s="429"/>
      <c r="JER55" s="429"/>
      <c r="JES55" s="429"/>
      <c r="JET55" s="429"/>
      <c r="JEU55" s="429"/>
      <c r="JEV55" s="429"/>
      <c r="JEW55" s="429"/>
      <c r="JEX55" s="429"/>
      <c r="JEY55" s="429"/>
      <c r="JEZ55" s="429"/>
      <c r="JFA55" s="429"/>
      <c r="JFB55" s="429"/>
      <c r="JFC55" s="429"/>
      <c r="JFD55" s="429"/>
      <c r="JFE55" s="429"/>
      <c r="JFF55" s="429"/>
      <c r="JFG55" s="429"/>
      <c r="JFH55" s="429"/>
      <c r="JFI55" s="429"/>
      <c r="JFJ55" s="429"/>
      <c r="JFK55" s="429"/>
      <c r="JFL55" s="429"/>
      <c r="JFM55" s="429"/>
      <c r="JFN55" s="429"/>
      <c r="JFO55" s="429"/>
      <c r="JFP55" s="429"/>
      <c r="JFQ55" s="429"/>
      <c r="JFR55" s="429"/>
      <c r="JFS55" s="429"/>
      <c r="JFT55" s="429"/>
      <c r="JFU55" s="429"/>
      <c r="JFV55" s="429"/>
      <c r="JFW55" s="429"/>
      <c r="JFX55" s="429"/>
      <c r="JFY55" s="429"/>
      <c r="JFZ55" s="429"/>
      <c r="JGA55" s="429"/>
      <c r="JGB55" s="429"/>
      <c r="JGC55" s="429"/>
      <c r="JGD55" s="429"/>
      <c r="JGE55" s="429"/>
      <c r="JGF55" s="429"/>
      <c r="JGG55" s="429"/>
      <c r="JGH55" s="429"/>
      <c r="JGI55" s="429"/>
      <c r="JGJ55" s="429"/>
      <c r="JGK55" s="429"/>
      <c r="JGL55" s="429"/>
      <c r="JGM55" s="429"/>
      <c r="JGN55" s="429"/>
      <c r="JGO55" s="429"/>
      <c r="JGP55" s="429"/>
      <c r="JGQ55" s="429"/>
      <c r="JGR55" s="429"/>
      <c r="JGS55" s="429"/>
      <c r="JGT55" s="429"/>
      <c r="JGU55" s="429"/>
      <c r="JGV55" s="429"/>
      <c r="JGW55" s="429"/>
      <c r="JGX55" s="429"/>
      <c r="JGY55" s="429"/>
      <c r="JGZ55" s="429"/>
      <c r="JHA55" s="429"/>
      <c r="JHB55" s="429"/>
      <c r="JHC55" s="429"/>
      <c r="JHD55" s="429"/>
      <c r="JHE55" s="429"/>
      <c r="JHF55" s="429"/>
      <c r="JHG55" s="429"/>
      <c r="JHH55" s="429"/>
      <c r="JHI55" s="429"/>
      <c r="JHJ55" s="429"/>
      <c r="JHK55" s="429"/>
      <c r="JHL55" s="429"/>
      <c r="JHM55" s="429"/>
      <c r="JHN55" s="429"/>
      <c r="JHO55" s="429"/>
      <c r="JHP55" s="429"/>
      <c r="JHQ55" s="429"/>
      <c r="JHR55" s="429"/>
      <c r="JHS55" s="429"/>
      <c r="JHT55" s="429"/>
      <c r="JHU55" s="429"/>
      <c r="JHV55" s="429"/>
      <c r="JHW55" s="429"/>
      <c r="JHX55" s="429"/>
      <c r="JHY55" s="429"/>
      <c r="JHZ55" s="429"/>
      <c r="JIA55" s="429"/>
      <c r="JIB55" s="429"/>
      <c r="JIC55" s="429"/>
      <c r="JID55" s="429"/>
      <c r="JIE55" s="429"/>
      <c r="JIF55" s="429"/>
      <c r="JIG55" s="429"/>
      <c r="JIH55" s="429"/>
      <c r="JII55" s="429"/>
      <c r="JIJ55" s="429"/>
      <c r="JIK55" s="429"/>
      <c r="JIL55" s="429"/>
      <c r="JIM55" s="429"/>
      <c r="JIN55" s="429"/>
      <c r="JIO55" s="429"/>
      <c r="JIP55" s="429"/>
      <c r="JIQ55" s="429"/>
      <c r="JIR55" s="429"/>
      <c r="JIS55" s="429"/>
      <c r="JIT55" s="429"/>
      <c r="JIU55" s="429"/>
      <c r="JIV55" s="429"/>
      <c r="JIW55" s="429"/>
      <c r="JIX55" s="429"/>
      <c r="JIY55" s="429"/>
      <c r="JIZ55" s="429"/>
      <c r="JJA55" s="429"/>
      <c r="JJB55" s="429"/>
      <c r="JJC55" s="429"/>
      <c r="JJD55" s="429"/>
      <c r="JJE55" s="429"/>
      <c r="JJF55" s="429"/>
      <c r="JJG55" s="429"/>
      <c r="JJH55" s="429"/>
      <c r="JJI55" s="429"/>
      <c r="JJJ55" s="429"/>
      <c r="JJK55" s="429"/>
      <c r="JJL55" s="429"/>
      <c r="JJM55" s="429"/>
      <c r="JJN55" s="429"/>
      <c r="JJO55" s="429"/>
      <c r="JJP55" s="429"/>
      <c r="JJQ55" s="429"/>
      <c r="JJR55" s="429"/>
      <c r="JJS55" s="429"/>
      <c r="JJT55" s="429"/>
      <c r="JJU55" s="429"/>
      <c r="JJV55" s="429"/>
      <c r="JJW55" s="429"/>
      <c r="JJX55" s="429"/>
      <c r="JJY55" s="429"/>
      <c r="JJZ55" s="429"/>
      <c r="JKA55" s="429"/>
      <c r="JKB55" s="429"/>
      <c r="JKC55" s="429"/>
      <c r="JKD55" s="429"/>
      <c r="JKE55" s="429"/>
      <c r="JKF55" s="429"/>
      <c r="JKG55" s="429"/>
      <c r="JKH55" s="429"/>
      <c r="JKI55" s="429"/>
      <c r="JKJ55" s="429"/>
      <c r="JKK55" s="429"/>
      <c r="JKL55" s="429"/>
      <c r="JKM55" s="429"/>
      <c r="JKN55" s="429"/>
      <c r="JKO55" s="429"/>
      <c r="JKP55" s="429"/>
      <c r="JKQ55" s="429"/>
      <c r="JKR55" s="429"/>
      <c r="JKS55" s="429"/>
      <c r="JKT55" s="429"/>
      <c r="JKU55" s="429"/>
      <c r="JKV55" s="429"/>
      <c r="JKW55" s="429"/>
      <c r="JKX55" s="429"/>
      <c r="JKY55" s="429"/>
      <c r="JKZ55" s="429"/>
      <c r="JLA55" s="429"/>
      <c r="JLB55" s="429"/>
      <c r="JLC55" s="429"/>
      <c r="JLD55" s="429"/>
      <c r="JLE55" s="429"/>
      <c r="JLF55" s="429"/>
      <c r="JLG55" s="429"/>
      <c r="JLH55" s="429"/>
      <c r="JLI55" s="429"/>
      <c r="JLJ55" s="429"/>
      <c r="JLK55" s="429"/>
      <c r="JLL55" s="429"/>
      <c r="JLM55" s="429"/>
      <c r="JLN55" s="429"/>
      <c r="JLO55" s="429"/>
      <c r="JLP55" s="429"/>
      <c r="JLQ55" s="429"/>
      <c r="JLR55" s="429"/>
      <c r="JLS55" s="429"/>
      <c r="JLT55" s="429"/>
      <c r="JLU55" s="429"/>
      <c r="JLV55" s="429"/>
      <c r="JLW55" s="429"/>
      <c r="JLX55" s="429"/>
      <c r="JLY55" s="429"/>
      <c r="JLZ55" s="429"/>
      <c r="JMA55" s="429"/>
      <c r="JMB55" s="429"/>
      <c r="JMC55" s="429"/>
      <c r="JMD55" s="429"/>
      <c r="JME55" s="429"/>
      <c r="JMF55" s="429"/>
      <c r="JMG55" s="429"/>
      <c r="JMH55" s="429"/>
      <c r="JMI55" s="429"/>
      <c r="JMJ55" s="429"/>
      <c r="JMK55" s="429"/>
      <c r="JML55" s="429"/>
      <c r="JMM55" s="429"/>
      <c r="JMN55" s="429"/>
      <c r="JMO55" s="429"/>
      <c r="JMP55" s="429"/>
      <c r="JMQ55" s="429"/>
      <c r="JMR55" s="429"/>
      <c r="JMS55" s="429"/>
      <c r="JMT55" s="429"/>
      <c r="JMU55" s="429"/>
      <c r="JMV55" s="429"/>
      <c r="JMW55" s="429"/>
      <c r="JMX55" s="429"/>
      <c r="JMY55" s="429"/>
      <c r="JMZ55" s="429"/>
      <c r="JNA55" s="429"/>
      <c r="JNB55" s="429"/>
      <c r="JNC55" s="429"/>
      <c r="JND55" s="429"/>
      <c r="JNE55" s="429"/>
      <c r="JNF55" s="429"/>
      <c r="JNG55" s="429"/>
      <c r="JNH55" s="429"/>
      <c r="JNI55" s="429"/>
      <c r="JNJ55" s="429"/>
      <c r="JNK55" s="429"/>
      <c r="JNL55" s="429"/>
      <c r="JNM55" s="429"/>
      <c r="JNN55" s="429"/>
      <c r="JNO55" s="429"/>
      <c r="JNP55" s="429"/>
      <c r="JNQ55" s="429"/>
      <c r="JNR55" s="429"/>
      <c r="JNS55" s="429"/>
      <c r="JNT55" s="429"/>
      <c r="JNU55" s="429"/>
      <c r="JNV55" s="429"/>
      <c r="JNW55" s="429"/>
      <c r="JNX55" s="429"/>
      <c r="JNY55" s="429"/>
      <c r="JNZ55" s="429"/>
      <c r="JOA55" s="429"/>
      <c r="JOB55" s="429"/>
      <c r="JOC55" s="429"/>
      <c r="JOD55" s="429"/>
      <c r="JOE55" s="429"/>
      <c r="JOF55" s="429"/>
      <c r="JOG55" s="429"/>
      <c r="JOH55" s="429"/>
      <c r="JOI55" s="429"/>
      <c r="JOJ55" s="429"/>
      <c r="JOK55" s="429"/>
      <c r="JOL55" s="429"/>
      <c r="JOM55" s="429"/>
      <c r="JON55" s="429"/>
      <c r="JOO55" s="429"/>
      <c r="JOP55" s="429"/>
      <c r="JOQ55" s="429"/>
      <c r="JOR55" s="429"/>
      <c r="JOS55" s="429"/>
      <c r="JOT55" s="429"/>
      <c r="JOU55" s="429"/>
      <c r="JOV55" s="429"/>
      <c r="JOW55" s="429"/>
      <c r="JOX55" s="429"/>
      <c r="JOY55" s="429"/>
      <c r="JOZ55" s="429"/>
      <c r="JPA55" s="429"/>
      <c r="JPB55" s="429"/>
      <c r="JPC55" s="429"/>
      <c r="JPD55" s="429"/>
      <c r="JPE55" s="429"/>
      <c r="JPF55" s="429"/>
      <c r="JPG55" s="429"/>
      <c r="JPH55" s="429"/>
      <c r="JPI55" s="429"/>
      <c r="JPJ55" s="429"/>
      <c r="JPK55" s="429"/>
      <c r="JPL55" s="429"/>
      <c r="JPM55" s="429"/>
      <c r="JPN55" s="429"/>
      <c r="JPO55" s="429"/>
      <c r="JPP55" s="429"/>
      <c r="JPQ55" s="429"/>
      <c r="JPR55" s="429"/>
      <c r="JPS55" s="429"/>
      <c r="JPT55" s="429"/>
      <c r="JPU55" s="429"/>
      <c r="JPV55" s="429"/>
      <c r="JPW55" s="429"/>
      <c r="JPX55" s="429"/>
      <c r="JPY55" s="429"/>
      <c r="JPZ55" s="429"/>
      <c r="JQA55" s="429"/>
      <c r="JQB55" s="429"/>
      <c r="JQC55" s="429"/>
      <c r="JQD55" s="429"/>
      <c r="JQE55" s="429"/>
      <c r="JQF55" s="429"/>
      <c r="JQG55" s="429"/>
      <c r="JQH55" s="429"/>
      <c r="JQI55" s="429"/>
      <c r="JQJ55" s="429"/>
      <c r="JQK55" s="429"/>
      <c r="JQL55" s="429"/>
      <c r="JQM55" s="429"/>
      <c r="JQN55" s="429"/>
      <c r="JQO55" s="429"/>
      <c r="JQP55" s="429"/>
      <c r="JQQ55" s="429"/>
      <c r="JQR55" s="429"/>
      <c r="JQS55" s="429"/>
      <c r="JQT55" s="429"/>
      <c r="JQU55" s="429"/>
      <c r="JQV55" s="429"/>
      <c r="JQW55" s="429"/>
      <c r="JQX55" s="429"/>
      <c r="JQY55" s="429"/>
      <c r="JQZ55" s="429"/>
      <c r="JRA55" s="429"/>
      <c r="JRB55" s="429"/>
      <c r="JRC55" s="429"/>
      <c r="JRD55" s="429"/>
      <c r="JRE55" s="429"/>
      <c r="JRF55" s="429"/>
      <c r="JRG55" s="429"/>
      <c r="JRH55" s="429"/>
      <c r="JRI55" s="429"/>
      <c r="JRJ55" s="429"/>
      <c r="JRK55" s="429"/>
      <c r="JRL55" s="429"/>
      <c r="JRM55" s="429"/>
      <c r="JRN55" s="429"/>
      <c r="JRO55" s="429"/>
      <c r="JRP55" s="429"/>
      <c r="JRQ55" s="429"/>
      <c r="JRR55" s="429"/>
      <c r="JRS55" s="429"/>
      <c r="JRT55" s="429"/>
      <c r="JRU55" s="429"/>
      <c r="JRV55" s="429"/>
      <c r="JRW55" s="429"/>
      <c r="JRX55" s="429"/>
      <c r="JRY55" s="429"/>
      <c r="JRZ55" s="429"/>
      <c r="JSA55" s="429"/>
      <c r="JSB55" s="429"/>
      <c r="JSC55" s="429"/>
      <c r="JSD55" s="429"/>
      <c r="JSE55" s="429"/>
      <c r="JSF55" s="429"/>
      <c r="JSG55" s="429"/>
      <c r="JSH55" s="429"/>
      <c r="JSI55" s="429"/>
      <c r="JSJ55" s="429"/>
      <c r="JSK55" s="429"/>
      <c r="JSL55" s="429"/>
      <c r="JSM55" s="429"/>
      <c r="JSN55" s="429"/>
      <c r="JSO55" s="429"/>
      <c r="JSP55" s="429"/>
      <c r="JSQ55" s="429"/>
      <c r="JSR55" s="429"/>
      <c r="JSS55" s="429"/>
      <c r="JST55" s="429"/>
      <c r="JSU55" s="429"/>
      <c r="JSV55" s="429"/>
      <c r="JSW55" s="429"/>
      <c r="JSX55" s="429"/>
      <c r="JSY55" s="429"/>
      <c r="JSZ55" s="429"/>
      <c r="JTA55" s="429"/>
      <c r="JTB55" s="429"/>
      <c r="JTC55" s="429"/>
      <c r="JTD55" s="429"/>
      <c r="JTE55" s="429"/>
      <c r="JTF55" s="429"/>
      <c r="JTG55" s="429"/>
      <c r="JTH55" s="429"/>
      <c r="JTI55" s="429"/>
      <c r="JTJ55" s="429"/>
      <c r="JTK55" s="429"/>
      <c r="JTL55" s="429"/>
      <c r="JTM55" s="429"/>
      <c r="JTN55" s="429"/>
      <c r="JTO55" s="429"/>
      <c r="JTP55" s="429"/>
      <c r="JTQ55" s="429"/>
      <c r="JTR55" s="429"/>
      <c r="JTS55" s="429"/>
      <c r="JTT55" s="429"/>
      <c r="JTU55" s="429"/>
      <c r="JTV55" s="429"/>
      <c r="JTW55" s="429"/>
      <c r="JTX55" s="429"/>
      <c r="JTY55" s="429"/>
      <c r="JTZ55" s="429"/>
      <c r="JUA55" s="429"/>
      <c r="JUB55" s="429"/>
      <c r="JUC55" s="429"/>
      <c r="JUD55" s="429"/>
      <c r="JUE55" s="429"/>
      <c r="JUF55" s="429"/>
      <c r="JUG55" s="429"/>
      <c r="JUH55" s="429"/>
      <c r="JUI55" s="429"/>
      <c r="JUJ55" s="429"/>
      <c r="JUK55" s="429"/>
      <c r="JUL55" s="429"/>
      <c r="JUM55" s="429"/>
      <c r="JUN55" s="429"/>
      <c r="JUO55" s="429"/>
      <c r="JUP55" s="429"/>
      <c r="JUQ55" s="429"/>
      <c r="JUR55" s="429"/>
      <c r="JUS55" s="429"/>
      <c r="JUT55" s="429"/>
      <c r="JUU55" s="429"/>
      <c r="JUV55" s="429"/>
      <c r="JUW55" s="429"/>
      <c r="JUX55" s="429"/>
      <c r="JUY55" s="429"/>
      <c r="JUZ55" s="429"/>
      <c r="JVA55" s="429"/>
      <c r="JVB55" s="429"/>
      <c r="JVC55" s="429"/>
      <c r="JVD55" s="429"/>
      <c r="JVE55" s="429"/>
      <c r="JVF55" s="429"/>
      <c r="JVG55" s="429"/>
      <c r="JVH55" s="429"/>
      <c r="JVI55" s="429"/>
      <c r="JVJ55" s="429"/>
      <c r="JVK55" s="429"/>
      <c r="JVL55" s="429"/>
      <c r="JVM55" s="429"/>
      <c r="JVN55" s="429"/>
      <c r="JVO55" s="429"/>
      <c r="JVP55" s="429"/>
      <c r="JVQ55" s="429"/>
      <c r="JVR55" s="429"/>
      <c r="JVS55" s="429"/>
      <c r="JVT55" s="429"/>
      <c r="JVU55" s="429"/>
      <c r="JVV55" s="429"/>
      <c r="JVW55" s="429"/>
      <c r="JVX55" s="429"/>
      <c r="JVY55" s="429"/>
      <c r="JVZ55" s="429"/>
      <c r="JWA55" s="429"/>
      <c r="JWB55" s="429"/>
      <c r="JWC55" s="429"/>
      <c r="JWD55" s="429"/>
      <c r="JWE55" s="429"/>
      <c r="JWF55" s="429"/>
      <c r="JWG55" s="429"/>
      <c r="JWH55" s="429"/>
      <c r="JWI55" s="429"/>
      <c r="JWJ55" s="429"/>
      <c r="JWK55" s="429"/>
      <c r="JWL55" s="429"/>
      <c r="JWM55" s="429"/>
      <c r="JWN55" s="429"/>
      <c r="JWO55" s="429"/>
      <c r="JWP55" s="429"/>
      <c r="JWQ55" s="429"/>
      <c r="JWR55" s="429"/>
      <c r="JWS55" s="429"/>
      <c r="JWT55" s="429"/>
      <c r="JWU55" s="429"/>
      <c r="JWV55" s="429"/>
      <c r="JWW55" s="429"/>
      <c r="JWX55" s="429"/>
      <c r="JWY55" s="429"/>
      <c r="JWZ55" s="429"/>
      <c r="JXA55" s="429"/>
      <c r="JXB55" s="429"/>
      <c r="JXC55" s="429"/>
      <c r="JXD55" s="429"/>
      <c r="JXE55" s="429"/>
      <c r="JXF55" s="429"/>
      <c r="JXG55" s="429"/>
      <c r="JXH55" s="429"/>
      <c r="JXI55" s="429"/>
      <c r="JXJ55" s="429"/>
      <c r="JXK55" s="429"/>
      <c r="JXL55" s="429"/>
      <c r="JXM55" s="429"/>
      <c r="JXN55" s="429"/>
      <c r="JXO55" s="429"/>
      <c r="JXP55" s="429"/>
      <c r="JXQ55" s="429"/>
      <c r="JXR55" s="429"/>
      <c r="JXS55" s="429"/>
      <c r="JXT55" s="429"/>
      <c r="JXU55" s="429"/>
      <c r="JXV55" s="429"/>
      <c r="JXW55" s="429"/>
      <c r="JXX55" s="429"/>
      <c r="JXY55" s="429"/>
      <c r="JXZ55" s="429"/>
      <c r="JYA55" s="429"/>
      <c r="JYB55" s="429"/>
      <c r="JYC55" s="429"/>
      <c r="JYD55" s="429"/>
      <c r="JYE55" s="429"/>
      <c r="JYF55" s="429"/>
      <c r="JYG55" s="429"/>
      <c r="JYH55" s="429"/>
      <c r="JYI55" s="429"/>
      <c r="JYJ55" s="429"/>
      <c r="JYK55" s="429"/>
      <c r="JYL55" s="429"/>
      <c r="JYM55" s="429"/>
      <c r="JYN55" s="429"/>
      <c r="JYO55" s="429"/>
      <c r="JYP55" s="429"/>
      <c r="JYQ55" s="429"/>
      <c r="JYR55" s="429"/>
      <c r="JYS55" s="429"/>
      <c r="JYT55" s="429"/>
      <c r="JYU55" s="429"/>
      <c r="JYV55" s="429"/>
      <c r="JYW55" s="429"/>
      <c r="JYX55" s="429"/>
      <c r="JYY55" s="429"/>
      <c r="JYZ55" s="429"/>
      <c r="JZA55" s="429"/>
      <c r="JZB55" s="429"/>
      <c r="JZC55" s="429"/>
      <c r="JZD55" s="429"/>
      <c r="JZE55" s="429"/>
      <c r="JZF55" s="429"/>
      <c r="JZG55" s="429"/>
      <c r="JZH55" s="429"/>
      <c r="JZI55" s="429"/>
      <c r="JZJ55" s="429"/>
      <c r="JZK55" s="429"/>
      <c r="JZL55" s="429"/>
      <c r="JZM55" s="429"/>
      <c r="JZN55" s="429"/>
      <c r="JZO55" s="429"/>
      <c r="JZP55" s="429"/>
      <c r="JZQ55" s="429"/>
      <c r="JZR55" s="429"/>
      <c r="JZS55" s="429"/>
      <c r="JZT55" s="429"/>
      <c r="JZU55" s="429"/>
      <c r="JZV55" s="429"/>
      <c r="JZW55" s="429"/>
      <c r="JZX55" s="429"/>
      <c r="JZY55" s="429"/>
      <c r="JZZ55" s="429"/>
      <c r="KAA55" s="429"/>
      <c r="KAB55" s="429"/>
      <c r="KAC55" s="429"/>
      <c r="KAD55" s="429"/>
      <c r="KAE55" s="429"/>
      <c r="KAF55" s="429"/>
      <c r="KAG55" s="429"/>
      <c r="KAH55" s="429"/>
      <c r="KAI55" s="429"/>
      <c r="KAJ55" s="429"/>
      <c r="KAK55" s="429"/>
      <c r="KAL55" s="429"/>
      <c r="KAM55" s="429"/>
      <c r="KAN55" s="429"/>
      <c r="KAO55" s="429"/>
      <c r="KAP55" s="429"/>
      <c r="KAQ55" s="429"/>
      <c r="KAR55" s="429"/>
      <c r="KAS55" s="429"/>
      <c r="KAT55" s="429"/>
      <c r="KAU55" s="429"/>
      <c r="KAV55" s="429"/>
      <c r="KAW55" s="429"/>
      <c r="KAX55" s="429"/>
      <c r="KAY55" s="429"/>
      <c r="KAZ55" s="429"/>
      <c r="KBA55" s="429"/>
      <c r="KBB55" s="429"/>
      <c r="KBC55" s="429"/>
      <c r="KBD55" s="429"/>
      <c r="KBE55" s="429"/>
      <c r="KBF55" s="429"/>
      <c r="KBG55" s="429"/>
      <c r="KBH55" s="429"/>
      <c r="KBI55" s="429"/>
      <c r="KBJ55" s="429"/>
      <c r="KBK55" s="429"/>
      <c r="KBL55" s="429"/>
      <c r="KBM55" s="429"/>
      <c r="KBN55" s="429"/>
      <c r="KBO55" s="429"/>
      <c r="KBP55" s="429"/>
      <c r="KBQ55" s="429"/>
      <c r="KBR55" s="429"/>
      <c r="KBS55" s="429"/>
      <c r="KBT55" s="429"/>
      <c r="KBU55" s="429"/>
      <c r="KBV55" s="429"/>
      <c r="KBW55" s="429"/>
      <c r="KBX55" s="429"/>
      <c r="KBY55" s="429"/>
      <c r="KBZ55" s="429"/>
      <c r="KCA55" s="429"/>
      <c r="KCB55" s="429"/>
      <c r="KCC55" s="429"/>
      <c r="KCD55" s="429"/>
      <c r="KCE55" s="429"/>
      <c r="KCF55" s="429"/>
      <c r="KCG55" s="429"/>
      <c r="KCH55" s="429"/>
      <c r="KCI55" s="429"/>
      <c r="KCJ55" s="429"/>
      <c r="KCK55" s="429"/>
      <c r="KCL55" s="429"/>
      <c r="KCM55" s="429"/>
      <c r="KCN55" s="429"/>
      <c r="KCO55" s="429"/>
      <c r="KCP55" s="429"/>
      <c r="KCQ55" s="429"/>
      <c r="KCR55" s="429"/>
      <c r="KCS55" s="429"/>
      <c r="KCT55" s="429"/>
      <c r="KCU55" s="429"/>
      <c r="KCV55" s="429"/>
      <c r="KCW55" s="429"/>
      <c r="KCX55" s="429"/>
      <c r="KCY55" s="429"/>
      <c r="KCZ55" s="429"/>
      <c r="KDA55" s="429"/>
      <c r="KDB55" s="429"/>
      <c r="KDC55" s="429"/>
      <c r="KDD55" s="429"/>
      <c r="KDE55" s="429"/>
      <c r="KDF55" s="429"/>
      <c r="KDG55" s="429"/>
      <c r="KDH55" s="429"/>
      <c r="KDI55" s="429"/>
      <c r="KDJ55" s="429"/>
      <c r="KDK55" s="429"/>
      <c r="KDL55" s="429"/>
      <c r="KDM55" s="429"/>
      <c r="KDN55" s="429"/>
      <c r="KDO55" s="429"/>
      <c r="KDP55" s="429"/>
      <c r="KDQ55" s="429"/>
      <c r="KDR55" s="429"/>
      <c r="KDS55" s="429"/>
      <c r="KDT55" s="429"/>
      <c r="KDU55" s="429"/>
      <c r="KDV55" s="429"/>
      <c r="KDW55" s="429"/>
      <c r="KDX55" s="429"/>
      <c r="KDY55" s="429"/>
      <c r="KDZ55" s="429"/>
      <c r="KEA55" s="429"/>
      <c r="KEB55" s="429"/>
      <c r="KEC55" s="429"/>
      <c r="KED55" s="429"/>
      <c r="KEE55" s="429"/>
      <c r="KEF55" s="429"/>
      <c r="KEG55" s="429"/>
      <c r="KEH55" s="429"/>
      <c r="KEI55" s="429"/>
      <c r="KEJ55" s="429"/>
      <c r="KEK55" s="429"/>
      <c r="KEL55" s="429"/>
      <c r="KEM55" s="429"/>
      <c r="KEN55" s="429"/>
      <c r="KEO55" s="429"/>
      <c r="KEP55" s="429"/>
      <c r="KEQ55" s="429"/>
      <c r="KER55" s="429"/>
      <c r="KES55" s="429"/>
      <c r="KET55" s="429"/>
      <c r="KEU55" s="429"/>
      <c r="KEV55" s="429"/>
      <c r="KEW55" s="429"/>
      <c r="KEX55" s="429"/>
      <c r="KEY55" s="429"/>
      <c r="KEZ55" s="429"/>
      <c r="KFA55" s="429"/>
      <c r="KFB55" s="429"/>
      <c r="KFC55" s="429"/>
      <c r="KFD55" s="429"/>
      <c r="KFE55" s="429"/>
      <c r="KFF55" s="429"/>
      <c r="KFG55" s="429"/>
      <c r="KFH55" s="429"/>
      <c r="KFI55" s="429"/>
      <c r="KFJ55" s="429"/>
      <c r="KFK55" s="429"/>
      <c r="KFL55" s="429"/>
      <c r="KFM55" s="429"/>
      <c r="KFN55" s="429"/>
      <c r="KFO55" s="429"/>
      <c r="KFP55" s="429"/>
      <c r="KFQ55" s="429"/>
      <c r="KFR55" s="429"/>
      <c r="KFS55" s="429"/>
      <c r="KFT55" s="429"/>
      <c r="KFU55" s="429"/>
      <c r="KFV55" s="429"/>
      <c r="KFW55" s="429"/>
      <c r="KFX55" s="429"/>
      <c r="KFY55" s="429"/>
      <c r="KFZ55" s="429"/>
      <c r="KGA55" s="429"/>
      <c r="KGB55" s="429"/>
      <c r="KGC55" s="429"/>
      <c r="KGD55" s="429"/>
      <c r="KGE55" s="429"/>
      <c r="KGF55" s="429"/>
      <c r="KGG55" s="429"/>
      <c r="KGH55" s="429"/>
      <c r="KGI55" s="429"/>
      <c r="KGJ55" s="429"/>
      <c r="KGK55" s="429"/>
      <c r="KGL55" s="429"/>
      <c r="KGM55" s="429"/>
      <c r="KGN55" s="429"/>
      <c r="KGO55" s="429"/>
      <c r="KGP55" s="429"/>
      <c r="KGQ55" s="429"/>
      <c r="KGR55" s="429"/>
      <c r="KGS55" s="429"/>
      <c r="KGT55" s="429"/>
      <c r="KGU55" s="429"/>
      <c r="KGV55" s="429"/>
      <c r="KGW55" s="429"/>
      <c r="KGX55" s="429"/>
      <c r="KGY55" s="429"/>
      <c r="KGZ55" s="429"/>
      <c r="KHA55" s="429"/>
      <c r="KHB55" s="429"/>
      <c r="KHC55" s="429"/>
      <c r="KHD55" s="429"/>
      <c r="KHE55" s="429"/>
      <c r="KHF55" s="429"/>
      <c r="KHG55" s="429"/>
      <c r="KHH55" s="429"/>
      <c r="KHI55" s="429"/>
      <c r="KHJ55" s="429"/>
      <c r="KHK55" s="429"/>
      <c r="KHL55" s="429"/>
      <c r="KHM55" s="429"/>
      <c r="KHN55" s="429"/>
      <c r="KHO55" s="429"/>
      <c r="KHP55" s="429"/>
      <c r="KHQ55" s="429"/>
      <c r="KHR55" s="429"/>
      <c r="KHS55" s="429"/>
      <c r="KHT55" s="429"/>
      <c r="KHU55" s="429"/>
      <c r="KHV55" s="429"/>
      <c r="KHW55" s="429"/>
      <c r="KHX55" s="429"/>
      <c r="KHY55" s="429"/>
      <c r="KHZ55" s="429"/>
      <c r="KIA55" s="429"/>
      <c r="KIB55" s="429"/>
      <c r="KIC55" s="429"/>
      <c r="KID55" s="429"/>
      <c r="KIE55" s="429"/>
      <c r="KIF55" s="429"/>
      <c r="KIG55" s="429"/>
      <c r="KIH55" s="429"/>
      <c r="KII55" s="429"/>
      <c r="KIJ55" s="429"/>
      <c r="KIK55" s="429"/>
      <c r="KIL55" s="429"/>
      <c r="KIM55" s="429"/>
      <c r="KIN55" s="429"/>
      <c r="KIO55" s="429"/>
      <c r="KIP55" s="429"/>
      <c r="KIQ55" s="429"/>
      <c r="KIR55" s="429"/>
      <c r="KIS55" s="429"/>
      <c r="KIT55" s="429"/>
      <c r="KIU55" s="429"/>
      <c r="KIV55" s="429"/>
      <c r="KIW55" s="429"/>
      <c r="KIX55" s="429"/>
      <c r="KIY55" s="429"/>
      <c r="KIZ55" s="429"/>
      <c r="KJA55" s="429"/>
      <c r="KJB55" s="429"/>
      <c r="KJC55" s="429"/>
      <c r="KJD55" s="429"/>
      <c r="KJE55" s="429"/>
      <c r="KJF55" s="429"/>
      <c r="KJG55" s="429"/>
      <c r="KJH55" s="429"/>
      <c r="KJI55" s="429"/>
      <c r="KJJ55" s="429"/>
      <c r="KJK55" s="429"/>
      <c r="KJL55" s="429"/>
      <c r="KJM55" s="429"/>
      <c r="KJN55" s="429"/>
      <c r="KJO55" s="429"/>
      <c r="KJP55" s="429"/>
      <c r="KJQ55" s="429"/>
      <c r="KJR55" s="429"/>
      <c r="KJS55" s="429"/>
      <c r="KJT55" s="429"/>
      <c r="KJU55" s="429"/>
      <c r="KJV55" s="429"/>
      <c r="KJW55" s="429"/>
      <c r="KJX55" s="429"/>
      <c r="KJY55" s="429"/>
      <c r="KJZ55" s="429"/>
      <c r="KKA55" s="429"/>
      <c r="KKB55" s="429"/>
      <c r="KKC55" s="429"/>
      <c r="KKD55" s="429"/>
      <c r="KKE55" s="429"/>
      <c r="KKF55" s="429"/>
      <c r="KKG55" s="429"/>
      <c r="KKH55" s="429"/>
      <c r="KKI55" s="429"/>
      <c r="KKJ55" s="429"/>
      <c r="KKK55" s="429"/>
      <c r="KKL55" s="429"/>
      <c r="KKM55" s="429"/>
      <c r="KKN55" s="429"/>
      <c r="KKO55" s="429"/>
      <c r="KKP55" s="429"/>
      <c r="KKQ55" s="429"/>
      <c r="KKR55" s="429"/>
      <c r="KKS55" s="429"/>
      <c r="KKT55" s="429"/>
      <c r="KKU55" s="429"/>
      <c r="KKV55" s="429"/>
      <c r="KKW55" s="429"/>
      <c r="KKX55" s="429"/>
      <c r="KKY55" s="429"/>
      <c r="KKZ55" s="429"/>
      <c r="KLA55" s="429"/>
      <c r="KLB55" s="429"/>
      <c r="KLC55" s="429"/>
      <c r="KLD55" s="429"/>
      <c r="KLE55" s="429"/>
      <c r="KLF55" s="429"/>
      <c r="KLG55" s="429"/>
      <c r="KLH55" s="429"/>
      <c r="KLI55" s="429"/>
      <c r="KLJ55" s="429"/>
      <c r="KLK55" s="429"/>
      <c r="KLL55" s="429"/>
      <c r="KLM55" s="429"/>
      <c r="KLN55" s="429"/>
      <c r="KLO55" s="429"/>
      <c r="KLP55" s="429"/>
      <c r="KLQ55" s="429"/>
      <c r="KLR55" s="429"/>
      <c r="KLS55" s="429"/>
      <c r="KLT55" s="429"/>
      <c r="KLU55" s="429"/>
      <c r="KLV55" s="429"/>
      <c r="KLW55" s="429"/>
      <c r="KLX55" s="429"/>
      <c r="KLY55" s="429"/>
      <c r="KLZ55" s="429"/>
      <c r="KMA55" s="429"/>
      <c r="KMB55" s="429"/>
      <c r="KMC55" s="429"/>
      <c r="KMD55" s="429"/>
      <c r="KME55" s="429"/>
      <c r="KMF55" s="429"/>
      <c r="KMG55" s="429"/>
      <c r="KMH55" s="429"/>
      <c r="KMI55" s="429"/>
      <c r="KMJ55" s="429"/>
      <c r="KMK55" s="429"/>
      <c r="KML55" s="429"/>
      <c r="KMM55" s="429"/>
      <c r="KMN55" s="429"/>
      <c r="KMO55" s="429"/>
      <c r="KMP55" s="429"/>
      <c r="KMQ55" s="429"/>
      <c r="KMR55" s="429"/>
      <c r="KMS55" s="429"/>
      <c r="KMT55" s="429"/>
      <c r="KMU55" s="429"/>
      <c r="KMV55" s="429"/>
      <c r="KMW55" s="429"/>
      <c r="KMX55" s="429"/>
      <c r="KMY55" s="429"/>
      <c r="KMZ55" s="429"/>
      <c r="KNA55" s="429"/>
      <c r="KNB55" s="429"/>
      <c r="KNC55" s="429"/>
      <c r="KND55" s="429"/>
      <c r="KNE55" s="429"/>
      <c r="KNF55" s="429"/>
      <c r="KNG55" s="429"/>
      <c r="KNH55" s="429"/>
      <c r="KNI55" s="429"/>
      <c r="KNJ55" s="429"/>
      <c r="KNK55" s="429"/>
      <c r="KNL55" s="429"/>
      <c r="KNM55" s="429"/>
      <c r="KNN55" s="429"/>
      <c r="KNO55" s="429"/>
      <c r="KNP55" s="429"/>
      <c r="KNQ55" s="429"/>
      <c r="KNR55" s="429"/>
      <c r="KNS55" s="429"/>
      <c r="KNT55" s="429"/>
      <c r="KNU55" s="429"/>
      <c r="KNV55" s="429"/>
      <c r="KNW55" s="429"/>
      <c r="KNX55" s="429"/>
      <c r="KNY55" s="429"/>
      <c r="KNZ55" s="429"/>
      <c r="KOA55" s="429"/>
      <c r="KOB55" s="429"/>
      <c r="KOC55" s="429"/>
      <c r="KOD55" s="429"/>
      <c r="KOE55" s="429"/>
      <c r="KOF55" s="429"/>
      <c r="KOG55" s="429"/>
      <c r="KOH55" s="429"/>
      <c r="KOI55" s="429"/>
      <c r="KOJ55" s="429"/>
      <c r="KOK55" s="429"/>
      <c r="KOL55" s="429"/>
      <c r="KOM55" s="429"/>
      <c r="KON55" s="429"/>
      <c r="KOO55" s="429"/>
      <c r="KOP55" s="429"/>
      <c r="KOQ55" s="429"/>
      <c r="KOR55" s="429"/>
      <c r="KOS55" s="429"/>
      <c r="KOT55" s="429"/>
      <c r="KOU55" s="429"/>
      <c r="KOV55" s="429"/>
      <c r="KOW55" s="429"/>
      <c r="KOX55" s="429"/>
      <c r="KOY55" s="429"/>
      <c r="KOZ55" s="429"/>
      <c r="KPA55" s="429"/>
      <c r="KPB55" s="429"/>
      <c r="KPC55" s="429"/>
      <c r="KPD55" s="429"/>
      <c r="KPE55" s="429"/>
      <c r="KPF55" s="429"/>
      <c r="KPG55" s="429"/>
      <c r="KPH55" s="429"/>
      <c r="KPI55" s="429"/>
      <c r="KPJ55" s="429"/>
      <c r="KPK55" s="429"/>
      <c r="KPL55" s="429"/>
      <c r="KPM55" s="429"/>
      <c r="KPN55" s="429"/>
      <c r="KPO55" s="429"/>
      <c r="KPP55" s="429"/>
      <c r="KPQ55" s="429"/>
      <c r="KPR55" s="429"/>
      <c r="KPS55" s="429"/>
      <c r="KPT55" s="429"/>
      <c r="KPU55" s="429"/>
      <c r="KPV55" s="429"/>
      <c r="KPW55" s="429"/>
      <c r="KPX55" s="429"/>
      <c r="KPY55" s="429"/>
      <c r="KPZ55" s="429"/>
      <c r="KQA55" s="429"/>
      <c r="KQB55" s="429"/>
      <c r="KQC55" s="429"/>
      <c r="KQD55" s="429"/>
      <c r="KQE55" s="429"/>
      <c r="KQF55" s="429"/>
      <c r="KQG55" s="429"/>
      <c r="KQH55" s="429"/>
      <c r="KQI55" s="429"/>
      <c r="KQJ55" s="429"/>
      <c r="KQK55" s="429"/>
      <c r="KQL55" s="429"/>
      <c r="KQM55" s="429"/>
      <c r="KQN55" s="429"/>
      <c r="KQO55" s="429"/>
      <c r="KQP55" s="429"/>
      <c r="KQQ55" s="429"/>
      <c r="KQR55" s="429"/>
      <c r="KQS55" s="429"/>
      <c r="KQT55" s="429"/>
      <c r="KQU55" s="429"/>
      <c r="KQV55" s="429"/>
      <c r="KQW55" s="429"/>
      <c r="KQX55" s="429"/>
      <c r="KQY55" s="429"/>
      <c r="KQZ55" s="429"/>
      <c r="KRA55" s="429"/>
      <c r="KRB55" s="429"/>
      <c r="KRC55" s="429"/>
      <c r="KRD55" s="429"/>
      <c r="KRE55" s="429"/>
      <c r="KRF55" s="429"/>
      <c r="KRG55" s="429"/>
      <c r="KRH55" s="429"/>
      <c r="KRI55" s="429"/>
      <c r="KRJ55" s="429"/>
      <c r="KRK55" s="429"/>
      <c r="KRL55" s="429"/>
      <c r="KRM55" s="429"/>
      <c r="KRN55" s="429"/>
      <c r="KRO55" s="429"/>
      <c r="KRP55" s="429"/>
      <c r="KRQ55" s="429"/>
      <c r="KRR55" s="429"/>
      <c r="KRS55" s="429"/>
      <c r="KRT55" s="429"/>
      <c r="KRU55" s="429"/>
      <c r="KRV55" s="429"/>
      <c r="KRW55" s="429"/>
      <c r="KRX55" s="429"/>
      <c r="KRY55" s="429"/>
      <c r="KRZ55" s="429"/>
      <c r="KSA55" s="429"/>
      <c r="KSB55" s="429"/>
      <c r="KSC55" s="429"/>
      <c r="KSD55" s="429"/>
      <c r="KSE55" s="429"/>
      <c r="KSF55" s="429"/>
      <c r="KSG55" s="429"/>
      <c r="KSH55" s="429"/>
      <c r="KSI55" s="429"/>
      <c r="KSJ55" s="429"/>
      <c r="KSK55" s="429"/>
      <c r="KSL55" s="429"/>
      <c r="KSM55" s="429"/>
      <c r="KSN55" s="429"/>
      <c r="KSO55" s="429"/>
      <c r="KSP55" s="429"/>
      <c r="KSQ55" s="429"/>
      <c r="KSR55" s="429"/>
      <c r="KSS55" s="429"/>
      <c r="KST55" s="429"/>
      <c r="KSU55" s="429"/>
      <c r="KSV55" s="429"/>
      <c r="KSW55" s="429"/>
      <c r="KSX55" s="429"/>
      <c r="KSY55" s="429"/>
      <c r="KSZ55" s="429"/>
      <c r="KTA55" s="429"/>
      <c r="KTB55" s="429"/>
      <c r="KTC55" s="429"/>
      <c r="KTD55" s="429"/>
      <c r="KTE55" s="429"/>
      <c r="KTF55" s="429"/>
      <c r="KTG55" s="429"/>
      <c r="KTH55" s="429"/>
      <c r="KTI55" s="429"/>
      <c r="KTJ55" s="429"/>
      <c r="KTK55" s="429"/>
      <c r="KTL55" s="429"/>
      <c r="KTM55" s="429"/>
      <c r="KTN55" s="429"/>
      <c r="KTO55" s="429"/>
      <c r="KTP55" s="429"/>
      <c r="KTQ55" s="429"/>
      <c r="KTR55" s="429"/>
      <c r="KTS55" s="429"/>
      <c r="KTT55" s="429"/>
      <c r="KTU55" s="429"/>
      <c r="KTV55" s="429"/>
      <c r="KTW55" s="429"/>
      <c r="KTX55" s="429"/>
      <c r="KTY55" s="429"/>
      <c r="KTZ55" s="429"/>
      <c r="KUA55" s="429"/>
      <c r="KUB55" s="429"/>
      <c r="KUC55" s="429"/>
      <c r="KUD55" s="429"/>
      <c r="KUE55" s="429"/>
      <c r="KUF55" s="429"/>
      <c r="KUG55" s="429"/>
      <c r="KUH55" s="429"/>
      <c r="KUI55" s="429"/>
      <c r="KUJ55" s="429"/>
      <c r="KUK55" s="429"/>
      <c r="KUL55" s="429"/>
      <c r="KUM55" s="429"/>
      <c r="KUN55" s="429"/>
      <c r="KUO55" s="429"/>
      <c r="KUP55" s="429"/>
      <c r="KUQ55" s="429"/>
      <c r="KUR55" s="429"/>
      <c r="KUS55" s="429"/>
      <c r="KUT55" s="429"/>
      <c r="KUU55" s="429"/>
      <c r="KUV55" s="429"/>
      <c r="KUW55" s="429"/>
      <c r="KUX55" s="429"/>
      <c r="KUY55" s="429"/>
      <c r="KUZ55" s="429"/>
      <c r="KVA55" s="429"/>
      <c r="KVB55" s="429"/>
      <c r="KVC55" s="429"/>
      <c r="KVD55" s="429"/>
      <c r="KVE55" s="429"/>
      <c r="KVF55" s="429"/>
      <c r="KVG55" s="429"/>
      <c r="KVH55" s="429"/>
      <c r="KVI55" s="429"/>
      <c r="KVJ55" s="429"/>
      <c r="KVK55" s="429"/>
      <c r="KVL55" s="429"/>
      <c r="KVM55" s="429"/>
      <c r="KVN55" s="429"/>
      <c r="KVO55" s="429"/>
      <c r="KVP55" s="429"/>
      <c r="KVQ55" s="429"/>
      <c r="KVR55" s="429"/>
      <c r="KVS55" s="429"/>
      <c r="KVT55" s="429"/>
      <c r="KVU55" s="429"/>
      <c r="KVV55" s="429"/>
      <c r="KVW55" s="429"/>
      <c r="KVX55" s="429"/>
      <c r="KVY55" s="429"/>
      <c r="KVZ55" s="429"/>
      <c r="KWA55" s="429"/>
      <c r="KWB55" s="429"/>
      <c r="KWC55" s="429"/>
      <c r="KWD55" s="429"/>
      <c r="KWE55" s="429"/>
      <c r="KWF55" s="429"/>
      <c r="KWG55" s="429"/>
      <c r="KWH55" s="429"/>
      <c r="KWI55" s="429"/>
      <c r="KWJ55" s="429"/>
      <c r="KWK55" s="429"/>
      <c r="KWL55" s="429"/>
      <c r="KWM55" s="429"/>
      <c r="KWN55" s="429"/>
      <c r="KWO55" s="429"/>
      <c r="KWP55" s="429"/>
      <c r="KWQ55" s="429"/>
      <c r="KWR55" s="429"/>
      <c r="KWS55" s="429"/>
      <c r="KWT55" s="429"/>
      <c r="KWU55" s="429"/>
      <c r="KWV55" s="429"/>
      <c r="KWW55" s="429"/>
      <c r="KWX55" s="429"/>
      <c r="KWY55" s="429"/>
      <c r="KWZ55" s="429"/>
      <c r="KXA55" s="429"/>
      <c r="KXB55" s="429"/>
      <c r="KXC55" s="429"/>
      <c r="KXD55" s="429"/>
      <c r="KXE55" s="429"/>
      <c r="KXF55" s="429"/>
      <c r="KXG55" s="429"/>
      <c r="KXH55" s="429"/>
      <c r="KXI55" s="429"/>
      <c r="KXJ55" s="429"/>
      <c r="KXK55" s="429"/>
      <c r="KXL55" s="429"/>
      <c r="KXM55" s="429"/>
      <c r="KXN55" s="429"/>
      <c r="KXO55" s="429"/>
      <c r="KXP55" s="429"/>
      <c r="KXQ55" s="429"/>
      <c r="KXR55" s="429"/>
      <c r="KXS55" s="429"/>
      <c r="KXT55" s="429"/>
      <c r="KXU55" s="429"/>
      <c r="KXV55" s="429"/>
      <c r="KXW55" s="429"/>
      <c r="KXX55" s="429"/>
      <c r="KXY55" s="429"/>
      <c r="KXZ55" s="429"/>
      <c r="KYA55" s="429"/>
      <c r="KYB55" s="429"/>
      <c r="KYC55" s="429"/>
      <c r="KYD55" s="429"/>
      <c r="KYE55" s="429"/>
      <c r="KYF55" s="429"/>
      <c r="KYG55" s="429"/>
      <c r="KYH55" s="429"/>
      <c r="KYI55" s="429"/>
      <c r="KYJ55" s="429"/>
      <c r="KYK55" s="429"/>
      <c r="KYL55" s="429"/>
      <c r="KYM55" s="429"/>
      <c r="KYN55" s="429"/>
      <c r="KYO55" s="429"/>
      <c r="KYP55" s="429"/>
      <c r="KYQ55" s="429"/>
      <c r="KYR55" s="429"/>
      <c r="KYS55" s="429"/>
      <c r="KYT55" s="429"/>
      <c r="KYU55" s="429"/>
      <c r="KYV55" s="429"/>
      <c r="KYW55" s="429"/>
      <c r="KYX55" s="429"/>
      <c r="KYY55" s="429"/>
      <c r="KYZ55" s="429"/>
      <c r="KZA55" s="429"/>
      <c r="KZB55" s="429"/>
      <c r="KZC55" s="429"/>
      <c r="KZD55" s="429"/>
      <c r="KZE55" s="429"/>
      <c r="KZF55" s="429"/>
      <c r="KZG55" s="429"/>
      <c r="KZH55" s="429"/>
      <c r="KZI55" s="429"/>
      <c r="KZJ55" s="429"/>
      <c r="KZK55" s="429"/>
      <c r="KZL55" s="429"/>
      <c r="KZM55" s="429"/>
      <c r="KZN55" s="429"/>
      <c r="KZO55" s="429"/>
      <c r="KZP55" s="429"/>
      <c r="KZQ55" s="429"/>
      <c r="KZR55" s="429"/>
      <c r="KZS55" s="429"/>
      <c r="KZT55" s="429"/>
      <c r="KZU55" s="429"/>
      <c r="KZV55" s="429"/>
      <c r="KZW55" s="429"/>
      <c r="KZX55" s="429"/>
      <c r="KZY55" s="429"/>
      <c r="KZZ55" s="429"/>
      <c r="LAA55" s="429"/>
      <c r="LAB55" s="429"/>
      <c r="LAC55" s="429"/>
      <c r="LAD55" s="429"/>
      <c r="LAE55" s="429"/>
      <c r="LAF55" s="429"/>
      <c r="LAG55" s="429"/>
      <c r="LAH55" s="429"/>
      <c r="LAI55" s="429"/>
      <c r="LAJ55" s="429"/>
      <c r="LAK55" s="429"/>
      <c r="LAL55" s="429"/>
      <c r="LAM55" s="429"/>
      <c r="LAN55" s="429"/>
      <c r="LAO55" s="429"/>
      <c r="LAP55" s="429"/>
      <c r="LAQ55" s="429"/>
      <c r="LAR55" s="429"/>
      <c r="LAS55" s="429"/>
      <c r="LAT55" s="429"/>
      <c r="LAU55" s="429"/>
      <c r="LAV55" s="429"/>
      <c r="LAW55" s="429"/>
      <c r="LAX55" s="429"/>
      <c r="LAY55" s="429"/>
      <c r="LAZ55" s="429"/>
      <c r="LBA55" s="429"/>
      <c r="LBB55" s="429"/>
      <c r="LBC55" s="429"/>
      <c r="LBD55" s="429"/>
      <c r="LBE55" s="429"/>
      <c r="LBF55" s="429"/>
      <c r="LBG55" s="429"/>
      <c r="LBH55" s="429"/>
      <c r="LBI55" s="429"/>
      <c r="LBJ55" s="429"/>
      <c r="LBK55" s="429"/>
      <c r="LBL55" s="429"/>
      <c r="LBM55" s="429"/>
      <c r="LBN55" s="429"/>
      <c r="LBO55" s="429"/>
      <c r="LBP55" s="429"/>
      <c r="LBQ55" s="429"/>
      <c r="LBR55" s="429"/>
      <c r="LBS55" s="429"/>
      <c r="LBT55" s="429"/>
      <c r="LBU55" s="429"/>
      <c r="LBV55" s="429"/>
      <c r="LBW55" s="429"/>
      <c r="LBX55" s="429"/>
      <c r="LBY55" s="429"/>
      <c r="LBZ55" s="429"/>
      <c r="LCA55" s="429"/>
      <c r="LCB55" s="429"/>
      <c r="LCC55" s="429"/>
      <c r="LCD55" s="429"/>
      <c r="LCE55" s="429"/>
      <c r="LCF55" s="429"/>
      <c r="LCG55" s="429"/>
      <c r="LCH55" s="429"/>
      <c r="LCI55" s="429"/>
      <c r="LCJ55" s="429"/>
      <c r="LCK55" s="429"/>
      <c r="LCL55" s="429"/>
      <c r="LCM55" s="429"/>
      <c r="LCN55" s="429"/>
      <c r="LCO55" s="429"/>
      <c r="LCP55" s="429"/>
      <c r="LCQ55" s="429"/>
      <c r="LCR55" s="429"/>
      <c r="LCS55" s="429"/>
      <c r="LCT55" s="429"/>
      <c r="LCU55" s="429"/>
      <c r="LCV55" s="429"/>
      <c r="LCW55" s="429"/>
      <c r="LCX55" s="429"/>
      <c r="LCY55" s="429"/>
      <c r="LCZ55" s="429"/>
      <c r="LDA55" s="429"/>
      <c r="LDB55" s="429"/>
      <c r="LDC55" s="429"/>
      <c r="LDD55" s="429"/>
      <c r="LDE55" s="429"/>
      <c r="LDF55" s="429"/>
      <c r="LDG55" s="429"/>
      <c r="LDH55" s="429"/>
      <c r="LDI55" s="429"/>
      <c r="LDJ55" s="429"/>
      <c r="LDK55" s="429"/>
      <c r="LDL55" s="429"/>
      <c r="LDM55" s="429"/>
      <c r="LDN55" s="429"/>
      <c r="LDO55" s="429"/>
      <c r="LDP55" s="429"/>
      <c r="LDQ55" s="429"/>
      <c r="LDR55" s="429"/>
      <c r="LDS55" s="429"/>
      <c r="LDT55" s="429"/>
      <c r="LDU55" s="429"/>
      <c r="LDV55" s="429"/>
      <c r="LDW55" s="429"/>
      <c r="LDX55" s="429"/>
      <c r="LDY55" s="429"/>
      <c r="LDZ55" s="429"/>
      <c r="LEA55" s="429"/>
      <c r="LEB55" s="429"/>
      <c r="LEC55" s="429"/>
      <c r="LED55" s="429"/>
      <c r="LEE55" s="429"/>
      <c r="LEF55" s="429"/>
      <c r="LEG55" s="429"/>
      <c r="LEH55" s="429"/>
      <c r="LEI55" s="429"/>
      <c r="LEJ55" s="429"/>
      <c r="LEK55" s="429"/>
      <c r="LEL55" s="429"/>
      <c r="LEM55" s="429"/>
      <c r="LEN55" s="429"/>
      <c r="LEO55" s="429"/>
      <c r="LEP55" s="429"/>
      <c r="LEQ55" s="429"/>
      <c r="LER55" s="429"/>
      <c r="LES55" s="429"/>
      <c r="LET55" s="429"/>
      <c r="LEU55" s="429"/>
      <c r="LEV55" s="429"/>
      <c r="LEW55" s="429"/>
      <c r="LEX55" s="429"/>
      <c r="LEY55" s="429"/>
      <c r="LEZ55" s="429"/>
      <c r="LFA55" s="429"/>
      <c r="LFB55" s="429"/>
      <c r="LFC55" s="429"/>
      <c r="LFD55" s="429"/>
      <c r="LFE55" s="429"/>
      <c r="LFF55" s="429"/>
      <c r="LFG55" s="429"/>
      <c r="LFH55" s="429"/>
      <c r="LFI55" s="429"/>
      <c r="LFJ55" s="429"/>
      <c r="LFK55" s="429"/>
      <c r="LFL55" s="429"/>
      <c r="LFM55" s="429"/>
      <c r="LFN55" s="429"/>
      <c r="LFO55" s="429"/>
      <c r="LFP55" s="429"/>
      <c r="LFQ55" s="429"/>
      <c r="LFR55" s="429"/>
      <c r="LFS55" s="429"/>
      <c r="LFT55" s="429"/>
      <c r="LFU55" s="429"/>
      <c r="LFV55" s="429"/>
      <c r="LFW55" s="429"/>
      <c r="LFX55" s="429"/>
      <c r="LFY55" s="429"/>
      <c r="LFZ55" s="429"/>
      <c r="LGA55" s="429"/>
      <c r="LGB55" s="429"/>
      <c r="LGC55" s="429"/>
      <c r="LGD55" s="429"/>
      <c r="LGE55" s="429"/>
      <c r="LGF55" s="429"/>
      <c r="LGG55" s="429"/>
      <c r="LGH55" s="429"/>
      <c r="LGI55" s="429"/>
      <c r="LGJ55" s="429"/>
      <c r="LGK55" s="429"/>
      <c r="LGL55" s="429"/>
      <c r="LGM55" s="429"/>
      <c r="LGN55" s="429"/>
      <c r="LGO55" s="429"/>
      <c r="LGP55" s="429"/>
      <c r="LGQ55" s="429"/>
      <c r="LGR55" s="429"/>
      <c r="LGS55" s="429"/>
      <c r="LGT55" s="429"/>
      <c r="LGU55" s="429"/>
      <c r="LGV55" s="429"/>
      <c r="LGW55" s="429"/>
      <c r="LGX55" s="429"/>
      <c r="LGY55" s="429"/>
      <c r="LGZ55" s="429"/>
      <c r="LHA55" s="429"/>
      <c r="LHB55" s="429"/>
      <c r="LHC55" s="429"/>
      <c r="LHD55" s="429"/>
      <c r="LHE55" s="429"/>
      <c r="LHF55" s="429"/>
      <c r="LHG55" s="429"/>
      <c r="LHH55" s="429"/>
      <c r="LHI55" s="429"/>
      <c r="LHJ55" s="429"/>
      <c r="LHK55" s="429"/>
      <c r="LHL55" s="429"/>
      <c r="LHM55" s="429"/>
      <c r="LHN55" s="429"/>
      <c r="LHO55" s="429"/>
      <c r="LHP55" s="429"/>
      <c r="LHQ55" s="429"/>
      <c r="LHR55" s="429"/>
      <c r="LHS55" s="429"/>
      <c r="LHT55" s="429"/>
      <c r="LHU55" s="429"/>
      <c r="LHV55" s="429"/>
      <c r="LHW55" s="429"/>
      <c r="LHX55" s="429"/>
      <c r="LHY55" s="429"/>
      <c r="LHZ55" s="429"/>
      <c r="LIA55" s="429"/>
      <c r="LIB55" s="429"/>
      <c r="LIC55" s="429"/>
      <c r="LID55" s="429"/>
      <c r="LIE55" s="429"/>
      <c r="LIF55" s="429"/>
      <c r="LIG55" s="429"/>
      <c r="LIH55" s="429"/>
      <c r="LII55" s="429"/>
      <c r="LIJ55" s="429"/>
      <c r="LIK55" s="429"/>
      <c r="LIL55" s="429"/>
      <c r="LIM55" s="429"/>
      <c r="LIN55" s="429"/>
      <c r="LIO55" s="429"/>
      <c r="LIP55" s="429"/>
      <c r="LIQ55" s="429"/>
      <c r="LIR55" s="429"/>
      <c r="LIS55" s="429"/>
      <c r="LIT55" s="429"/>
      <c r="LIU55" s="429"/>
      <c r="LIV55" s="429"/>
      <c r="LIW55" s="429"/>
      <c r="LIX55" s="429"/>
      <c r="LIY55" s="429"/>
      <c r="LIZ55" s="429"/>
      <c r="LJA55" s="429"/>
      <c r="LJB55" s="429"/>
      <c r="LJC55" s="429"/>
      <c r="LJD55" s="429"/>
      <c r="LJE55" s="429"/>
      <c r="LJF55" s="429"/>
      <c r="LJG55" s="429"/>
      <c r="LJH55" s="429"/>
      <c r="LJI55" s="429"/>
      <c r="LJJ55" s="429"/>
      <c r="LJK55" s="429"/>
      <c r="LJL55" s="429"/>
      <c r="LJM55" s="429"/>
      <c r="LJN55" s="429"/>
      <c r="LJO55" s="429"/>
      <c r="LJP55" s="429"/>
      <c r="LJQ55" s="429"/>
      <c r="LJR55" s="429"/>
      <c r="LJS55" s="429"/>
      <c r="LJT55" s="429"/>
      <c r="LJU55" s="429"/>
      <c r="LJV55" s="429"/>
      <c r="LJW55" s="429"/>
      <c r="LJX55" s="429"/>
      <c r="LJY55" s="429"/>
      <c r="LJZ55" s="429"/>
      <c r="LKA55" s="429"/>
      <c r="LKB55" s="429"/>
      <c r="LKC55" s="429"/>
      <c r="LKD55" s="429"/>
      <c r="LKE55" s="429"/>
      <c r="LKF55" s="429"/>
      <c r="LKG55" s="429"/>
      <c r="LKH55" s="429"/>
      <c r="LKI55" s="429"/>
      <c r="LKJ55" s="429"/>
      <c r="LKK55" s="429"/>
      <c r="LKL55" s="429"/>
      <c r="LKM55" s="429"/>
      <c r="LKN55" s="429"/>
      <c r="LKO55" s="429"/>
      <c r="LKP55" s="429"/>
      <c r="LKQ55" s="429"/>
      <c r="LKR55" s="429"/>
      <c r="LKS55" s="429"/>
      <c r="LKT55" s="429"/>
      <c r="LKU55" s="429"/>
      <c r="LKV55" s="429"/>
      <c r="LKW55" s="429"/>
      <c r="LKX55" s="429"/>
      <c r="LKY55" s="429"/>
      <c r="LKZ55" s="429"/>
      <c r="LLA55" s="429"/>
      <c r="LLB55" s="429"/>
      <c r="LLC55" s="429"/>
      <c r="LLD55" s="429"/>
      <c r="LLE55" s="429"/>
      <c r="LLF55" s="429"/>
      <c r="LLG55" s="429"/>
      <c r="LLH55" s="429"/>
      <c r="LLI55" s="429"/>
      <c r="LLJ55" s="429"/>
      <c r="LLK55" s="429"/>
      <c r="LLL55" s="429"/>
      <c r="LLM55" s="429"/>
      <c r="LLN55" s="429"/>
      <c r="LLO55" s="429"/>
      <c r="LLP55" s="429"/>
      <c r="LLQ55" s="429"/>
      <c r="LLR55" s="429"/>
      <c r="LLS55" s="429"/>
      <c r="LLT55" s="429"/>
      <c r="LLU55" s="429"/>
      <c r="LLV55" s="429"/>
      <c r="LLW55" s="429"/>
      <c r="LLX55" s="429"/>
      <c r="LLY55" s="429"/>
      <c r="LLZ55" s="429"/>
      <c r="LMA55" s="429"/>
      <c r="LMB55" s="429"/>
      <c r="LMC55" s="429"/>
      <c r="LMD55" s="429"/>
      <c r="LME55" s="429"/>
      <c r="LMF55" s="429"/>
      <c r="LMG55" s="429"/>
      <c r="LMH55" s="429"/>
      <c r="LMI55" s="429"/>
      <c r="LMJ55" s="429"/>
      <c r="LMK55" s="429"/>
      <c r="LML55" s="429"/>
      <c r="LMM55" s="429"/>
      <c r="LMN55" s="429"/>
      <c r="LMO55" s="429"/>
      <c r="LMP55" s="429"/>
      <c r="LMQ55" s="429"/>
      <c r="LMR55" s="429"/>
      <c r="LMS55" s="429"/>
      <c r="LMT55" s="429"/>
      <c r="LMU55" s="429"/>
      <c r="LMV55" s="429"/>
      <c r="LMW55" s="429"/>
      <c r="LMX55" s="429"/>
      <c r="LMY55" s="429"/>
      <c r="LMZ55" s="429"/>
      <c r="LNA55" s="429"/>
      <c r="LNB55" s="429"/>
      <c r="LNC55" s="429"/>
      <c r="LND55" s="429"/>
      <c r="LNE55" s="429"/>
      <c r="LNF55" s="429"/>
      <c r="LNG55" s="429"/>
      <c r="LNH55" s="429"/>
      <c r="LNI55" s="429"/>
      <c r="LNJ55" s="429"/>
      <c r="LNK55" s="429"/>
      <c r="LNL55" s="429"/>
      <c r="LNM55" s="429"/>
      <c r="LNN55" s="429"/>
      <c r="LNO55" s="429"/>
      <c r="LNP55" s="429"/>
      <c r="LNQ55" s="429"/>
      <c r="LNR55" s="429"/>
      <c r="LNS55" s="429"/>
      <c r="LNT55" s="429"/>
      <c r="LNU55" s="429"/>
      <c r="LNV55" s="429"/>
      <c r="LNW55" s="429"/>
      <c r="LNX55" s="429"/>
      <c r="LNY55" s="429"/>
      <c r="LNZ55" s="429"/>
      <c r="LOA55" s="429"/>
      <c r="LOB55" s="429"/>
      <c r="LOC55" s="429"/>
      <c r="LOD55" s="429"/>
      <c r="LOE55" s="429"/>
      <c r="LOF55" s="429"/>
      <c r="LOG55" s="429"/>
      <c r="LOH55" s="429"/>
      <c r="LOI55" s="429"/>
      <c r="LOJ55" s="429"/>
      <c r="LOK55" s="429"/>
      <c r="LOL55" s="429"/>
      <c r="LOM55" s="429"/>
      <c r="LON55" s="429"/>
      <c r="LOO55" s="429"/>
      <c r="LOP55" s="429"/>
      <c r="LOQ55" s="429"/>
      <c r="LOR55" s="429"/>
      <c r="LOS55" s="429"/>
      <c r="LOT55" s="429"/>
      <c r="LOU55" s="429"/>
      <c r="LOV55" s="429"/>
      <c r="LOW55" s="429"/>
      <c r="LOX55" s="429"/>
      <c r="LOY55" s="429"/>
      <c r="LOZ55" s="429"/>
      <c r="LPA55" s="429"/>
      <c r="LPB55" s="429"/>
      <c r="LPC55" s="429"/>
      <c r="LPD55" s="429"/>
      <c r="LPE55" s="429"/>
      <c r="LPF55" s="429"/>
      <c r="LPG55" s="429"/>
      <c r="LPH55" s="429"/>
      <c r="LPI55" s="429"/>
      <c r="LPJ55" s="429"/>
      <c r="LPK55" s="429"/>
      <c r="LPL55" s="429"/>
      <c r="LPM55" s="429"/>
      <c r="LPN55" s="429"/>
      <c r="LPO55" s="429"/>
      <c r="LPP55" s="429"/>
      <c r="LPQ55" s="429"/>
      <c r="LPR55" s="429"/>
      <c r="LPS55" s="429"/>
      <c r="LPT55" s="429"/>
      <c r="LPU55" s="429"/>
      <c r="LPV55" s="429"/>
      <c r="LPW55" s="429"/>
      <c r="LPX55" s="429"/>
      <c r="LPY55" s="429"/>
      <c r="LPZ55" s="429"/>
      <c r="LQA55" s="429"/>
      <c r="LQB55" s="429"/>
      <c r="LQC55" s="429"/>
      <c r="LQD55" s="429"/>
      <c r="LQE55" s="429"/>
      <c r="LQF55" s="429"/>
      <c r="LQG55" s="429"/>
      <c r="LQH55" s="429"/>
      <c r="LQI55" s="429"/>
      <c r="LQJ55" s="429"/>
      <c r="LQK55" s="429"/>
      <c r="LQL55" s="429"/>
      <c r="LQM55" s="429"/>
      <c r="LQN55" s="429"/>
      <c r="LQO55" s="429"/>
      <c r="LQP55" s="429"/>
      <c r="LQQ55" s="429"/>
      <c r="LQR55" s="429"/>
      <c r="LQS55" s="429"/>
      <c r="LQT55" s="429"/>
      <c r="LQU55" s="429"/>
      <c r="LQV55" s="429"/>
      <c r="LQW55" s="429"/>
      <c r="LQX55" s="429"/>
      <c r="LQY55" s="429"/>
      <c r="LQZ55" s="429"/>
      <c r="LRA55" s="429"/>
      <c r="LRB55" s="429"/>
      <c r="LRC55" s="429"/>
      <c r="LRD55" s="429"/>
      <c r="LRE55" s="429"/>
      <c r="LRF55" s="429"/>
      <c r="LRG55" s="429"/>
      <c r="LRH55" s="429"/>
      <c r="LRI55" s="429"/>
      <c r="LRJ55" s="429"/>
      <c r="LRK55" s="429"/>
      <c r="LRL55" s="429"/>
      <c r="LRM55" s="429"/>
      <c r="LRN55" s="429"/>
      <c r="LRO55" s="429"/>
      <c r="LRP55" s="429"/>
      <c r="LRQ55" s="429"/>
      <c r="LRR55" s="429"/>
      <c r="LRS55" s="429"/>
      <c r="LRT55" s="429"/>
      <c r="LRU55" s="429"/>
      <c r="LRV55" s="429"/>
      <c r="LRW55" s="429"/>
      <c r="LRX55" s="429"/>
      <c r="LRY55" s="429"/>
      <c r="LRZ55" s="429"/>
      <c r="LSA55" s="429"/>
      <c r="LSB55" s="429"/>
      <c r="LSC55" s="429"/>
      <c r="LSD55" s="429"/>
      <c r="LSE55" s="429"/>
      <c r="LSF55" s="429"/>
      <c r="LSG55" s="429"/>
      <c r="LSH55" s="429"/>
      <c r="LSI55" s="429"/>
      <c r="LSJ55" s="429"/>
      <c r="LSK55" s="429"/>
      <c r="LSL55" s="429"/>
      <c r="LSM55" s="429"/>
      <c r="LSN55" s="429"/>
      <c r="LSO55" s="429"/>
      <c r="LSP55" s="429"/>
      <c r="LSQ55" s="429"/>
      <c r="LSR55" s="429"/>
      <c r="LSS55" s="429"/>
      <c r="LST55" s="429"/>
      <c r="LSU55" s="429"/>
      <c r="LSV55" s="429"/>
      <c r="LSW55" s="429"/>
      <c r="LSX55" s="429"/>
      <c r="LSY55" s="429"/>
      <c r="LSZ55" s="429"/>
      <c r="LTA55" s="429"/>
      <c r="LTB55" s="429"/>
      <c r="LTC55" s="429"/>
      <c r="LTD55" s="429"/>
      <c r="LTE55" s="429"/>
      <c r="LTF55" s="429"/>
      <c r="LTG55" s="429"/>
      <c r="LTH55" s="429"/>
      <c r="LTI55" s="429"/>
      <c r="LTJ55" s="429"/>
      <c r="LTK55" s="429"/>
      <c r="LTL55" s="429"/>
      <c r="LTM55" s="429"/>
      <c r="LTN55" s="429"/>
      <c r="LTO55" s="429"/>
      <c r="LTP55" s="429"/>
      <c r="LTQ55" s="429"/>
      <c r="LTR55" s="429"/>
      <c r="LTS55" s="429"/>
      <c r="LTT55" s="429"/>
      <c r="LTU55" s="429"/>
      <c r="LTV55" s="429"/>
      <c r="LTW55" s="429"/>
      <c r="LTX55" s="429"/>
      <c r="LTY55" s="429"/>
      <c r="LTZ55" s="429"/>
      <c r="LUA55" s="429"/>
      <c r="LUB55" s="429"/>
      <c r="LUC55" s="429"/>
      <c r="LUD55" s="429"/>
      <c r="LUE55" s="429"/>
      <c r="LUF55" s="429"/>
      <c r="LUG55" s="429"/>
      <c r="LUH55" s="429"/>
      <c r="LUI55" s="429"/>
      <c r="LUJ55" s="429"/>
      <c r="LUK55" s="429"/>
      <c r="LUL55" s="429"/>
      <c r="LUM55" s="429"/>
      <c r="LUN55" s="429"/>
      <c r="LUO55" s="429"/>
      <c r="LUP55" s="429"/>
      <c r="LUQ55" s="429"/>
      <c r="LUR55" s="429"/>
      <c r="LUS55" s="429"/>
      <c r="LUT55" s="429"/>
      <c r="LUU55" s="429"/>
      <c r="LUV55" s="429"/>
      <c r="LUW55" s="429"/>
      <c r="LUX55" s="429"/>
      <c r="LUY55" s="429"/>
      <c r="LUZ55" s="429"/>
      <c r="LVA55" s="429"/>
      <c r="LVB55" s="429"/>
      <c r="LVC55" s="429"/>
      <c r="LVD55" s="429"/>
      <c r="LVE55" s="429"/>
      <c r="LVF55" s="429"/>
      <c r="LVG55" s="429"/>
      <c r="LVH55" s="429"/>
      <c r="LVI55" s="429"/>
      <c r="LVJ55" s="429"/>
      <c r="LVK55" s="429"/>
      <c r="LVL55" s="429"/>
      <c r="LVM55" s="429"/>
      <c r="LVN55" s="429"/>
      <c r="LVO55" s="429"/>
      <c r="LVP55" s="429"/>
      <c r="LVQ55" s="429"/>
      <c r="LVR55" s="429"/>
      <c r="LVS55" s="429"/>
      <c r="LVT55" s="429"/>
      <c r="LVU55" s="429"/>
      <c r="LVV55" s="429"/>
      <c r="LVW55" s="429"/>
      <c r="LVX55" s="429"/>
      <c r="LVY55" s="429"/>
      <c r="LVZ55" s="429"/>
      <c r="LWA55" s="429"/>
      <c r="LWB55" s="429"/>
      <c r="LWC55" s="429"/>
      <c r="LWD55" s="429"/>
      <c r="LWE55" s="429"/>
      <c r="LWF55" s="429"/>
      <c r="LWG55" s="429"/>
      <c r="LWH55" s="429"/>
      <c r="LWI55" s="429"/>
      <c r="LWJ55" s="429"/>
      <c r="LWK55" s="429"/>
      <c r="LWL55" s="429"/>
      <c r="LWM55" s="429"/>
      <c r="LWN55" s="429"/>
      <c r="LWO55" s="429"/>
      <c r="LWP55" s="429"/>
      <c r="LWQ55" s="429"/>
      <c r="LWR55" s="429"/>
      <c r="LWS55" s="429"/>
      <c r="LWT55" s="429"/>
      <c r="LWU55" s="429"/>
      <c r="LWV55" s="429"/>
      <c r="LWW55" s="429"/>
      <c r="LWX55" s="429"/>
      <c r="LWY55" s="429"/>
      <c r="LWZ55" s="429"/>
      <c r="LXA55" s="429"/>
      <c r="LXB55" s="429"/>
      <c r="LXC55" s="429"/>
      <c r="LXD55" s="429"/>
      <c r="LXE55" s="429"/>
      <c r="LXF55" s="429"/>
      <c r="LXG55" s="429"/>
      <c r="LXH55" s="429"/>
      <c r="LXI55" s="429"/>
      <c r="LXJ55" s="429"/>
      <c r="LXK55" s="429"/>
      <c r="LXL55" s="429"/>
      <c r="LXM55" s="429"/>
      <c r="LXN55" s="429"/>
      <c r="LXO55" s="429"/>
      <c r="LXP55" s="429"/>
      <c r="LXQ55" s="429"/>
      <c r="LXR55" s="429"/>
      <c r="LXS55" s="429"/>
      <c r="LXT55" s="429"/>
      <c r="LXU55" s="429"/>
      <c r="LXV55" s="429"/>
      <c r="LXW55" s="429"/>
      <c r="LXX55" s="429"/>
      <c r="LXY55" s="429"/>
      <c r="LXZ55" s="429"/>
      <c r="LYA55" s="429"/>
      <c r="LYB55" s="429"/>
      <c r="LYC55" s="429"/>
      <c r="LYD55" s="429"/>
      <c r="LYE55" s="429"/>
      <c r="LYF55" s="429"/>
      <c r="LYG55" s="429"/>
      <c r="LYH55" s="429"/>
      <c r="LYI55" s="429"/>
      <c r="LYJ55" s="429"/>
      <c r="LYK55" s="429"/>
      <c r="LYL55" s="429"/>
      <c r="LYM55" s="429"/>
      <c r="LYN55" s="429"/>
      <c r="LYO55" s="429"/>
      <c r="LYP55" s="429"/>
      <c r="LYQ55" s="429"/>
      <c r="LYR55" s="429"/>
      <c r="LYS55" s="429"/>
      <c r="LYT55" s="429"/>
      <c r="LYU55" s="429"/>
      <c r="LYV55" s="429"/>
      <c r="LYW55" s="429"/>
      <c r="LYX55" s="429"/>
      <c r="LYY55" s="429"/>
      <c r="LYZ55" s="429"/>
      <c r="LZA55" s="429"/>
      <c r="LZB55" s="429"/>
      <c r="LZC55" s="429"/>
      <c r="LZD55" s="429"/>
      <c r="LZE55" s="429"/>
      <c r="LZF55" s="429"/>
      <c r="LZG55" s="429"/>
      <c r="LZH55" s="429"/>
      <c r="LZI55" s="429"/>
      <c r="LZJ55" s="429"/>
      <c r="LZK55" s="429"/>
      <c r="LZL55" s="429"/>
      <c r="LZM55" s="429"/>
      <c r="LZN55" s="429"/>
      <c r="LZO55" s="429"/>
      <c r="LZP55" s="429"/>
      <c r="LZQ55" s="429"/>
      <c r="LZR55" s="429"/>
      <c r="LZS55" s="429"/>
      <c r="LZT55" s="429"/>
      <c r="LZU55" s="429"/>
      <c r="LZV55" s="429"/>
      <c r="LZW55" s="429"/>
      <c r="LZX55" s="429"/>
      <c r="LZY55" s="429"/>
      <c r="LZZ55" s="429"/>
      <c r="MAA55" s="429"/>
      <c r="MAB55" s="429"/>
      <c r="MAC55" s="429"/>
      <c r="MAD55" s="429"/>
      <c r="MAE55" s="429"/>
      <c r="MAF55" s="429"/>
      <c r="MAG55" s="429"/>
      <c r="MAH55" s="429"/>
      <c r="MAI55" s="429"/>
      <c r="MAJ55" s="429"/>
      <c r="MAK55" s="429"/>
      <c r="MAL55" s="429"/>
      <c r="MAM55" s="429"/>
      <c r="MAN55" s="429"/>
      <c r="MAO55" s="429"/>
      <c r="MAP55" s="429"/>
      <c r="MAQ55" s="429"/>
      <c r="MAR55" s="429"/>
      <c r="MAS55" s="429"/>
      <c r="MAT55" s="429"/>
      <c r="MAU55" s="429"/>
      <c r="MAV55" s="429"/>
      <c r="MAW55" s="429"/>
      <c r="MAX55" s="429"/>
      <c r="MAY55" s="429"/>
      <c r="MAZ55" s="429"/>
      <c r="MBA55" s="429"/>
      <c r="MBB55" s="429"/>
      <c r="MBC55" s="429"/>
      <c r="MBD55" s="429"/>
      <c r="MBE55" s="429"/>
      <c r="MBF55" s="429"/>
      <c r="MBG55" s="429"/>
      <c r="MBH55" s="429"/>
      <c r="MBI55" s="429"/>
      <c r="MBJ55" s="429"/>
      <c r="MBK55" s="429"/>
      <c r="MBL55" s="429"/>
      <c r="MBM55" s="429"/>
      <c r="MBN55" s="429"/>
      <c r="MBO55" s="429"/>
      <c r="MBP55" s="429"/>
      <c r="MBQ55" s="429"/>
      <c r="MBR55" s="429"/>
      <c r="MBS55" s="429"/>
      <c r="MBT55" s="429"/>
      <c r="MBU55" s="429"/>
      <c r="MBV55" s="429"/>
      <c r="MBW55" s="429"/>
      <c r="MBX55" s="429"/>
      <c r="MBY55" s="429"/>
      <c r="MBZ55" s="429"/>
      <c r="MCA55" s="429"/>
      <c r="MCB55" s="429"/>
      <c r="MCC55" s="429"/>
      <c r="MCD55" s="429"/>
      <c r="MCE55" s="429"/>
      <c r="MCF55" s="429"/>
      <c r="MCG55" s="429"/>
      <c r="MCH55" s="429"/>
      <c r="MCI55" s="429"/>
      <c r="MCJ55" s="429"/>
      <c r="MCK55" s="429"/>
      <c r="MCL55" s="429"/>
      <c r="MCM55" s="429"/>
      <c r="MCN55" s="429"/>
      <c r="MCO55" s="429"/>
      <c r="MCP55" s="429"/>
      <c r="MCQ55" s="429"/>
      <c r="MCR55" s="429"/>
      <c r="MCS55" s="429"/>
      <c r="MCT55" s="429"/>
      <c r="MCU55" s="429"/>
      <c r="MCV55" s="429"/>
      <c r="MCW55" s="429"/>
      <c r="MCX55" s="429"/>
      <c r="MCY55" s="429"/>
      <c r="MCZ55" s="429"/>
      <c r="MDA55" s="429"/>
      <c r="MDB55" s="429"/>
      <c r="MDC55" s="429"/>
      <c r="MDD55" s="429"/>
      <c r="MDE55" s="429"/>
      <c r="MDF55" s="429"/>
      <c r="MDG55" s="429"/>
      <c r="MDH55" s="429"/>
      <c r="MDI55" s="429"/>
      <c r="MDJ55" s="429"/>
      <c r="MDK55" s="429"/>
      <c r="MDL55" s="429"/>
      <c r="MDM55" s="429"/>
      <c r="MDN55" s="429"/>
      <c r="MDO55" s="429"/>
      <c r="MDP55" s="429"/>
      <c r="MDQ55" s="429"/>
      <c r="MDR55" s="429"/>
      <c r="MDS55" s="429"/>
      <c r="MDT55" s="429"/>
      <c r="MDU55" s="429"/>
      <c r="MDV55" s="429"/>
      <c r="MDW55" s="429"/>
      <c r="MDX55" s="429"/>
      <c r="MDY55" s="429"/>
      <c r="MDZ55" s="429"/>
      <c r="MEA55" s="429"/>
      <c r="MEB55" s="429"/>
      <c r="MEC55" s="429"/>
      <c r="MED55" s="429"/>
      <c r="MEE55" s="429"/>
      <c r="MEF55" s="429"/>
      <c r="MEG55" s="429"/>
      <c r="MEH55" s="429"/>
      <c r="MEI55" s="429"/>
      <c r="MEJ55" s="429"/>
      <c r="MEK55" s="429"/>
      <c r="MEL55" s="429"/>
      <c r="MEM55" s="429"/>
      <c r="MEN55" s="429"/>
      <c r="MEO55" s="429"/>
      <c r="MEP55" s="429"/>
      <c r="MEQ55" s="429"/>
      <c r="MER55" s="429"/>
      <c r="MES55" s="429"/>
      <c r="MET55" s="429"/>
      <c r="MEU55" s="429"/>
      <c r="MEV55" s="429"/>
      <c r="MEW55" s="429"/>
      <c r="MEX55" s="429"/>
      <c r="MEY55" s="429"/>
      <c r="MEZ55" s="429"/>
      <c r="MFA55" s="429"/>
      <c r="MFB55" s="429"/>
      <c r="MFC55" s="429"/>
      <c r="MFD55" s="429"/>
      <c r="MFE55" s="429"/>
      <c r="MFF55" s="429"/>
      <c r="MFG55" s="429"/>
      <c r="MFH55" s="429"/>
      <c r="MFI55" s="429"/>
      <c r="MFJ55" s="429"/>
      <c r="MFK55" s="429"/>
      <c r="MFL55" s="429"/>
      <c r="MFM55" s="429"/>
      <c r="MFN55" s="429"/>
      <c r="MFO55" s="429"/>
      <c r="MFP55" s="429"/>
      <c r="MFQ55" s="429"/>
      <c r="MFR55" s="429"/>
      <c r="MFS55" s="429"/>
      <c r="MFT55" s="429"/>
      <c r="MFU55" s="429"/>
      <c r="MFV55" s="429"/>
      <c r="MFW55" s="429"/>
      <c r="MFX55" s="429"/>
      <c r="MFY55" s="429"/>
      <c r="MFZ55" s="429"/>
      <c r="MGA55" s="429"/>
      <c r="MGB55" s="429"/>
      <c r="MGC55" s="429"/>
      <c r="MGD55" s="429"/>
      <c r="MGE55" s="429"/>
      <c r="MGF55" s="429"/>
      <c r="MGG55" s="429"/>
      <c r="MGH55" s="429"/>
      <c r="MGI55" s="429"/>
      <c r="MGJ55" s="429"/>
      <c r="MGK55" s="429"/>
      <c r="MGL55" s="429"/>
      <c r="MGM55" s="429"/>
      <c r="MGN55" s="429"/>
      <c r="MGO55" s="429"/>
      <c r="MGP55" s="429"/>
      <c r="MGQ55" s="429"/>
      <c r="MGR55" s="429"/>
      <c r="MGS55" s="429"/>
      <c r="MGT55" s="429"/>
      <c r="MGU55" s="429"/>
      <c r="MGV55" s="429"/>
      <c r="MGW55" s="429"/>
      <c r="MGX55" s="429"/>
      <c r="MGY55" s="429"/>
      <c r="MGZ55" s="429"/>
      <c r="MHA55" s="429"/>
      <c r="MHB55" s="429"/>
      <c r="MHC55" s="429"/>
      <c r="MHD55" s="429"/>
      <c r="MHE55" s="429"/>
      <c r="MHF55" s="429"/>
      <c r="MHG55" s="429"/>
      <c r="MHH55" s="429"/>
      <c r="MHI55" s="429"/>
      <c r="MHJ55" s="429"/>
      <c r="MHK55" s="429"/>
      <c r="MHL55" s="429"/>
      <c r="MHM55" s="429"/>
      <c r="MHN55" s="429"/>
      <c r="MHO55" s="429"/>
      <c r="MHP55" s="429"/>
      <c r="MHQ55" s="429"/>
      <c r="MHR55" s="429"/>
      <c r="MHS55" s="429"/>
      <c r="MHT55" s="429"/>
      <c r="MHU55" s="429"/>
      <c r="MHV55" s="429"/>
      <c r="MHW55" s="429"/>
      <c r="MHX55" s="429"/>
      <c r="MHY55" s="429"/>
      <c r="MHZ55" s="429"/>
      <c r="MIA55" s="429"/>
      <c r="MIB55" s="429"/>
      <c r="MIC55" s="429"/>
      <c r="MID55" s="429"/>
      <c r="MIE55" s="429"/>
      <c r="MIF55" s="429"/>
      <c r="MIG55" s="429"/>
      <c r="MIH55" s="429"/>
      <c r="MII55" s="429"/>
      <c r="MIJ55" s="429"/>
      <c r="MIK55" s="429"/>
      <c r="MIL55" s="429"/>
      <c r="MIM55" s="429"/>
      <c r="MIN55" s="429"/>
      <c r="MIO55" s="429"/>
      <c r="MIP55" s="429"/>
      <c r="MIQ55" s="429"/>
      <c r="MIR55" s="429"/>
      <c r="MIS55" s="429"/>
      <c r="MIT55" s="429"/>
      <c r="MIU55" s="429"/>
      <c r="MIV55" s="429"/>
      <c r="MIW55" s="429"/>
      <c r="MIX55" s="429"/>
      <c r="MIY55" s="429"/>
      <c r="MIZ55" s="429"/>
      <c r="MJA55" s="429"/>
      <c r="MJB55" s="429"/>
      <c r="MJC55" s="429"/>
      <c r="MJD55" s="429"/>
      <c r="MJE55" s="429"/>
      <c r="MJF55" s="429"/>
      <c r="MJG55" s="429"/>
      <c r="MJH55" s="429"/>
      <c r="MJI55" s="429"/>
      <c r="MJJ55" s="429"/>
      <c r="MJK55" s="429"/>
      <c r="MJL55" s="429"/>
      <c r="MJM55" s="429"/>
      <c r="MJN55" s="429"/>
      <c r="MJO55" s="429"/>
      <c r="MJP55" s="429"/>
      <c r="MJQ55" s="429"/>
      <c r="MJR55" s="429"/>
      <c r="MJS55" s="429"/>
      <c r="MJT55" s="429"/>
      <c r="MJU55" s="429"/>
      <c r="MJV55" s="429"/>
      <c r="MJW55" s="429"/>
      <c r="MJX55" s="429"/>
      <c r="MJY55" s="429"/>
      <c r="MJZ55" s="429"/>
      <c r="MKA55" s="429"/>
      <c r="MKB55" s="429"/>
      <c r="MKC55" s="429"/>
      <c r="MKD55" s="429"/>
      <c r="MKE55" s="429"/>
      <c r="MKF55" s="429"/>
      <c r="MKG55" s="429"/>
      <c r="MKH55" s="429"/>
      <c r="MKI55" s="429"/>
      <c r="MKJ55" s="429"/>
      <c r="MKK55" s="429"/>
      <c r="MKL55" s="429"/>
      <c r="MKM55" s="429"/>
      <c r="MKN55" s="429"/>
      <c r="MKO55" s="429"/>
      <c r="MKP55" s="429"/>
      <c r="MKQ55" s="429"/>
      <c r="MKR55" s="429"/>
      <c r="MKS55" s="429"/>
      <c r="MKT55" s="429"/>
      <c r="MKU55" s="429"/>
      <c r="MKV55" s="429"/>
      <c r="MKW55" s="429"/>
      <c r="MKX55" s="429"/>
      <c r="MKY55" s="429"/>
      <c r="MKZ55" s="429"/>
      <c r="MLA55" s="429"/>
      <c r="MLB55" s="429"/>
      <c r="MLC55" s="429"/>
      <c r="MLD55" s="429"/>
      <c r="MLE55" s="429"/>
      <c r="MLF55" s="429"/>
      <c r="MLG55" s="429"/>
      <c r="MLH55" s="429"/>
      <c r="MLI55" s="429"/>
      <c r="MLJ55" s="429"/>
      <c r="MLK55" s="429"/>
      <c r="MLL55" s="429"/>
      <c r="MLM55" s="429"/>
      <c r="MLN55" s="429"/>
      <c r="MLO55" s="429"/>
      <c r="MLP55" s="429"/>
      <c r="MLQ55" s="429"/>
      <c r="MLR55" s="429"/>
      <c r="MLS55" s="429"/>
      <c r="MLT55" s="429"/>
      <c r="MLU55" s="429"/>
      <c r="MLV55" s="429"/>
      <c r="MLW55" s="429"/>
      <c r="MLX55" s="429"/>
      <c r="MLY55" s="429"/>
      <c r="MLZ55" s="429"/>
      <c r="MMA55" s="429"/>
      <c r="MMB55" s="429"/>
      <c r="MMC55" s="429"/>
      <c r="MMD55" s="429"/>
      <c r="MME55" s="429"/>
      <c r="MMF55" s="429"/>
      <c r="MMG55" s="429"/>
      <c r="MMH55" s="429"/>
      <c r="MMI55" s="429"/>
      <c r="MMJ55" s="429"/>
      <c r="MMK55" s="429"/>
      <c r="MML55" s="429"/>
      <c r="MMM55" s="429"/>
      <c r="MMN55" s="429"/>
      <c r="MMO55" s="429"/>
      <c r="MMP55" s="429"/>
      <c r="MMQ55" s="429"/>
      <c r="MMR55" s="429"/>
      <c r="MMS55" s="429"/>
      <c r="MMT55" s="429"/>
      <c r="MMU55" s="429"/>
      <c r="MMV55" s="429"/>
      <c r="MMW55" s="429"/>
      <c r="MMX55" s="429"/>
      <c r="MMY55" s="429"/>
      <c r="MMZ55" s="429"/>
      <c r="MNA55" s="429"/>
      <c r="MNB55" s="429"/>
      <c r="MNC55" s="429"/>
      <c r="MND55" s="429"/>
      <c r="MNE55" s="429"/>
      <c r="MNF55" s="429"/>
      <c r="MNG55" s="429"/>
      <c r="MNH55" s="429"/>
      <c r="MNI55" s="429"/>
      <c r="MNJ55" s="429"/>
      <c r="MNK55" s="429"/>
      <c r="MNL55" s="429"/>
      <c r="MNM55" s="429"/>
      <c r="MNN55" s="429"/>
      <c r="MNO55" s="429"/>
      <c r="MNP55" s="429"/>
      <c r="MNQ55" s="429"/>
      <c r="MNR55" s="429"/>
      <c r="MNS55" s="429"/>
      <c r="MNT55" s="429"/>
      <c r="MNU55" s="429"/>
      <c r="MNV55" s="429"/>
      <c r="MNW55" s="429"/>
      <c r="MNX55" s="429"/>
      <c r="MNY55" s="429"/>
      <c r="MNZ55" s="429"/>
      <c r="MOA55" s="429"/>
      <c r="MOB55" s="429"/>
      <c r="MOC55" s="429"/>
      <c r="MOD55" s="429"/>
      <c r="MOE55" s="429"/>
      <c r="MOF55" s="429"/>
      <c r="MOG55" s="429"/>
      <c r="MOH55" s="429"/>
      <c r="MOI55" s="429"/>
      <c r="MOJ55" s="429"/>
      <c r="MOK55" s="429"/>
      <c r="MOL55" s="429"/>
      <c r="MOM55" s="429"/>
      <c r="MON55" s="429"/>
      <c r="MOO55" s="429"/>
      <c r="MOP55" s="429"/>
      <c r="MOQ55" s="429"/>
      <c r="MOR55" s="429"/>
      <c r="MOS55" s="429"/>
      <c r="MOT55" s="429"/>
      <c r="MOU55" s="429"/>
      <c r="MOV55" s="429"/>
      <c r="MOW55" s="429"/>
      <c r="MOX55" s="429"/>
      <c r="MOY55" s="429"/>
      <c r="MOZ55" s="429"/>
      <c r="MPA55" s="429"/>
      <c r="MPB55" s="429"/>
      <c r="MPC55" s="429"/>
      <c r="MPD55" s="429"/>
      <c r="MPE55" s="429"/>
      <c r="MPF55" s="429"/>
      <c r="MPG55" s="429"/>
      <c r="MPH55" s="429"/>
      <c r="MPI55" s="429"/>
      <c r="MPJ55" s="429"/>
      <c r="MPK55" s="429"/>
      <c r="MPL55" s="429"/>
      <c r="MPM55" s="429"/>
      <c r="MPN55" s="429"/>
      <c r="MPO55" s="429"/>
      <c r="MPP55" s="429"/>
      <c r="MPQ55" s="429"/>
      <c r="MPR55" s="429"/>
      <c r="MPS55" s="429"/>
      <c r="MPT55" s="429"/>
      <c r="MPU55" s="429"/>
      <c r="MPV55" s="429"/>
      <c r="MPW55" s="429"/>
      <c r="MPX55" s="429"/>
      <c r="MPY55" s="429"/>
      <c r="MPZ55" s="429"/>
      <c r="MQA55" s="429"/>
      <c r="MQB55" s="429"/>
      <c r="MQC55" s="429"/>
      <c r="MQD55" s="429"/>
      <c r="MQE55" s="429"/>
      <c r="MQF55" s="429"/>
      <c r="MQG55" s="429"/>
      <c r="MQH55" s="429"/>
      <c r="MQI55" s="429"/>
      <c r="MQJ55" s="429"/>
      <c r="MQK55" s="429"/>
      <c r="MQL55" s="429"/>
      <c r="MQM55" s="429"/>
      <c r="MQN55" s="429"/>
      <c r="MQO55" s="429"/>
      <c r="MQP55" s="429"/>
      <c r="MQQ55" s="429"/>
      <c r="MQR55" s="429"/>
      <c r="MQS55" s="429"/>
      <c r="MQT55" s="429"/>
      <c r="MQU55" s="429"/>
      <c r="MQV55" s="429"/>
      <c r="MQW55" s="429"/>
      <c r="MQX55" s="429"/>
      <c r="MQY55" s="429"/>
      <c r="MQZ55" s="429"/>
      <c r="MRA55" s="429"/>
      <c r="MRB55" s="429"/>
      <c r="MRC55" s="429"/>
      <c r="MRD55" s="429"/>
      <c r="MRE55" s="429"/>
      <c r="MRF55" s="429"/>
      <c r="MRG55" s="429"/>
      <c r="MRH55" s="429"/>
      <c r="MRI55" s="429"/>
      <c r="MRJ55" s="429"/>
      <c r="MRK55" s="429"/>
      <c r="MRL55" s="429"/>
      <c r="MRM55" s="429"/>
      <c r="MRN55" s="429"/>
      <c r="MRO55" s="429"/>
      <c r="MRP55" s="429"/>
      <c r="MRQ55" s="429"/>
      <c r="MRR55" s="429"/>
      <c r="MRS55" s="429"/>
      <c r="MRT55" s="429"/>
      <c r="MRU55" s="429"/>
      <c r="MRV55" s="429"/>
      <c r="MRW55" s="429"/>
      <c r="MRX55" s="429"/>
      <c r="MRY55" s="429"/>
      <c r="MRZ55" s="429"/>
      <c r="MSA55" s="429"/>
      <c r="MSB55" s="429"/>
      <c r="MSC55" s="429"/>
      <c r="MSD55" s="429"/>
      <c r="MSE55" s="429"/>
      <c r="MSF55" s="429"/>
      <c r="MSG55" s="429"/>
      <c r="MSH55" s="429"/>
      <c r="MSI55" s="429"/>
      <c r="MSJ55" s="429"/>
      <c r="MSK55" s="429"/>
      <c r="MSL55" s="429"/>
      <c r="MSM55" s="429"/>
      <c r="MSN55" s="429"/>
      <c r="MSO55" s="429"/>
      <c r="MSP55" s="429"/>
      <c r="MSQ55" s="429"/>
      <c r="MSR55" s="429"/>
      <c r="MSS55" s="429"/>
      <c r="MST55" s="429"/>
      <c r="MSU55" s="429"/>
      <c r="MSV55" s="429"/>
      <c r="MSW55" s="429"/>
      <c r="MSX55" s="429"/>
      <c r="MSY55" s="429"/>
      <c r="MSZ55" s="429"/>
      <c r="MTA55" s="429"/>
      <c r="MTB55" s="429"/>
      <c r="MTC55" s="429"/>
      <c r="MTD55" s="429"/>
      <c r="MTE55" s="429"/>
      <c r="MTF55" s="429"/>
      <c r="MTG55" s="429"/>
      <c r="MTH55" s="429"/>
      <c r="MTI55" s="429"/>
      <c r="MTJ55" s="429"/>
      <c r="MTK55" s="429"/>
      <c r="MTL55" s="429"/>
      <c r="MTM55" s="429"/>
      <c r="MTN55" s="429"/>
      <c r="MTO55" s="429"/>
      <c r="MTP55" s="429"/>
      <c r="MTQ55" s="429"/>
      <c r="MTR55" s="429"/>
      <c r="MTS55" s="429"/>
      <c r="MTT55" s="429"/>
      <c r="MTU55" s="429"/>
      <c r="MTV55" s="429"/>
      <c r="MTW55" s="429"/>
      <c r="MTX55" s="429"/>
      <c r="MTY55" s="429"/>
      <c r="MTZ55" s="429"/>
      <c r="MUA55" s="429"/>
      <c r="MUB55" s="429"/>
      <c r="MUC55" s="429"/>
      <c r="MUD55" s="429"/>
      <c r="MUE55" s="429"/>
      <c r="MUF55" s="429"/>
      <c r="MUG55" s="429"/>
      <c r="MUH55" s="429"/>
      <c r="MUI55" s="429"/>
      <c r="MUJ55" s="429"/>
      <c r="MUK55" s="429"/>
      <c r="MUL55" s="429"/>
      <c r="MUM55" s="429"/>
      <c r="MUN55" s="429"/>
      <c r="MUO55" s="429"/>
      <c r="MUP55" s="429"/>
      <c r="MUQ55" s="429"/>
      <c r="MUR55" s="429"/>
      <c r="MUS55" s="429"/>
      <c r="MUT55" s="429"/>
      <c r="MUU55" s="429"/>
      <c r="MUV55" s="429"/>
      <c r="MUW55" s="429"/>
      <c r="MUX55" s="429"/>
      <c r="MUY55" s="429"/>
      <c r="MUZ55" s="429"/>
      <c r="MVA55" s="429"/>
      <c r="MVB55" s="429"/>
      <c r="MVC55" s="429"/>
      <c r="MVD55" s="429"/>
      <c r="MVE55" s="429"/>
      <c r="MVF55" s="429"/>
      <c r="MVG55" s="429"/>
      <c r="MVH55" s="429"/>
      <c r="MVI55" s="429"/>
      <c r="MVJ55" s="429"/>
      <c r="MVK55" s="429"/>
      <c r="MVL55" s="429"/>
      <c r="MVM55" s="429"/>
      <c r="MVN55" s="429"/>
      <c r="MVO55" s="429"/>
      <c r="MVP55" s="429"/>
      <c r="MVQ55" s="429"/>
      <c r="MVR55" s="429"/>
      <c r="MVS55" s="429"/>
      <c r="MVT55" s="429"/>
      <c r="MVU55" s="429"/>
      <c r="MVV55" s="429"/>
      <c r="MVW55" s="429"/>
      <c r="MVX55" s="429"/>
      <c r="MVY55" s="429"/>
      <c r="MVZ55" s="429"/>
      <c r="MWA55" s="429"/>
      <c r="MWB55" s="429"/>
      <c r="MWC55" s="429"/>
      <c r="MWD55" s="429"/>
      <c r="MWE55" s="429"/>
      <c r="MWF55" s="429"/>
      <c r="MWG55" s="429"/>
      <c r="MWH55" s="429"/>
      <c r="MWI55" s="429"/>
      <c r="MWJ55" s="429"/>
      <c r="MWK55" s="429"/>
      <c r="MWL55" s="429"/>
      <c r="MWM55" s="429"/>
      <c r="MWN55" s="429"/>
      <c r="MWO55" s="429"/>
      <c r="MWP55" s="429"/>
      <c r="MWQ55" s="429"/>
      <c r="MWR55" s="429"/>
      <c r="MWS55" s="429"/>
      <c r="MWT55" s="429"/>
      <c r="MWU55" s="429"/>
      <c r="MWV55" s="429"/>
      <c r="MWW55" s="429"/>
      <c r="MWX55" s="429"/>
      <c r="MWY55" s="429"/>
      <c r="MWZ55" s="429"/>
      <c r="MXA55" s="429"/>
      <c r="MXB55" s="429"/>
      <c r="MXC55" s="429"/>
      <c r="MXD55" s="429"/>
      <c r="MXE55" s="429"/>
      <c r="MXF55" s="429"/>
      <c r="MXG55" s="429"/>
      <c r="MXH55" s="429"/>
      <c r="MXI55" s="429"/>
      <c r="MXJ55" s="429"/>
      <c r="MXK55" s="429"/>
      <c r="MXL55" s="429"/>
      <c r="MXM55" s="429"/>
      <c r="MXN55" s="429"/>
      <c r="MXO55" s="429"/>
      <c r="MXP55" s="429"/>
      <c r="MXQ55" s="429"/>
      <c r="MXR55" s="429"/>
      <c r="MXS55" s="429"/>
      <c r="MXT55" s="429"/>
      <c r="MXU55" s="429"/>
      <c r="MXV55" s="429"/>
      <c r="MXW55" s="429"/>
      <c r="MXX55" s="429"/>
      <c r="MXY55" s="429"/>
      <c r="MXZ55" s="429"/>
      <c r="MYA55" s="429"/>
      <c r="MYB55" s="429"/>
      <c r="MYC55" s="429"/>
      <c r="MYD55" s="429"/>
      <c r="MYE55" s="429"/>
      <c r="MYF55" s="429"/>
      <c r="MYG55" s="429"/>
      <c r="MYH55" s="429"/>
      <c r="MYI55" s="429"/>
      <c r="MYJ55" s="429"/>
      <c r="MYK55" s="429"/>
      <c r="MYL55" s="429"/>
      <c r="MYM55" s="429"/>
      <c r="MYN55" s="429"/>
      <c r="MYO55" s="429"/>
      <c r="MYP55" s="429"/>
      <c r="MYQ55" s="429"/>
      <c r="MYR55" s="429"/>
      <c r="MYS55" s="429"/>
      <c r="MYT55" s="429"/>
      <c r="MYU55" s="429"/>
      <c r="MYV55" s="429"/>
      <c r="MYW55" s="429"/>
      <c r="MYX55" s="429"/>
      <c r="MYY55" s="429"/>
      <c r="MYZ55" s="429"/>
      <c r="MZA55" s="429"/>
      <c r="MZB55" s="429"/>
      <c r="MZC55" s="429"/>
      <c r="MZD55" s="429"/>
      <c r="MZE55" s="429"/>
      <c r="MZF55" s="429"/>
      <c r="MZG55" s="429"/>
      <c r="MZH55" s="429"/>
      <c r="MZI55" s="429"/>
      <c r="MZJ55" s="429"/>
      <c r="MZK55" s="429"/>
      <c r="MZL55" s="429"/>
      <c r="MZM55" s="429"/>
      <c r="MZN55" s="429"/>
      <c r="MZO55" s="429"/>
      <c r="MZP55" s="429"/>
      <c r="MZQ55" s="429"/>
      <c r="MZR55" s="429"/>
      <c r="MZS55" s="429"/>
      <c r="MZT55" s="429"/>
      <c r="MZU55" s="429"/>
      <c r="MZV55" s="429"/>
      <c r="MZW55" s="429"/>
      <c r="MZX55" s="429"/>
      <c r="MZY55" s="429"/>
      <c r="MZZ55" s="429"/>
      <c r="NAA55" s="429"/>
      <c r="NAB55" s="429"/>
      <c r="NAC55" s="429"/>
      <c r="NAD55" s="429"/>
      <c r="NAE55" s="429"/>
      <c r="NAF55" s="429"/>
      <c r="NAG55" s="429"/>
      <c r="NAH55" s="429"/>
      <c r="NAI55" s="429"/>
      <c r="NAJ55" s="429"/>
      <c r="NAK55" s="429"/>
      <c r="NAL55" s="429"/>
      <c r="NAM55" s="429"/>
      <c r="NAN55" s="429"/>
      <c r="NAO55" s="429"/>
      <c r="NAP55" s="429"/>
      <c r="NAQ55" s="429"/>
      <c r="NAR55" s="429"/>
      <c r="NAS55" s="429"/>
      <c r="NAT55" s="429"/>
      <c r="NAU55" s="429"/>
      <c r="NAV55" s="429"/>
      <c r="NAW55" s="429"/>
      <c r="NAX55" s="429"/>
      <c r="NAY55" s="429"/>
      <c r="NAZ55" s="429"/>
      <c r="NBA55" s="429"/>
      <c r="NBB55" s="429"/>
      <c r="NBC55" s="429"/>
      <c r="NBD55" s="429"/>
      <c r="NBE55" s="429"/>
      <c r="NBF55" s="429"/>
      <c r="NBG55" s="429"/>
      <c r="NBH55" s="429"/>
      <c r="NBI55" s="429"/>
      <c r="NBJ55" s="429"/>
      <c r="NBK55" s="429"/>
      <c r="NBL55" s="429"/>
      <c r="NBM55" s="429"/>
      <c r="NBN55" s="429"/>
      <c r="NBO55" s="429"/>
      <c r="NBP55" s="429"/>
      <c r="NBQ55" s="429"/>
      <c r="NBR55" s="429"/>
      <c r="NBS55" s="429"/>
      <c r="NBT55" s="429"/>
      <c r="NBU55" s="429"/>
      <c r="NBV55" s="429"/>
      <c r="NBW55" s="429"/>
      <c r="NBX55" s="429"/>
      <c r="NBY55" s="429"/>
      <c r="NBZ55" s="429"/>
      <c r="NCA55" s="429"/>
      <c r="NCB55" s="429"/>
      <c r="NCC55" s="429"/>
      <c r="NCD55" s="429"/>
      <c r="NCE55" s="429"/>
      <c r="NCF55" s="429"/>
      <c r="NCG55" s="429"/>
      <c r="NCH55" s="429"/>
      <c r="NCI55" s="429"/>
      <c r="NCJ55" s="429"/>
      <c r="NCK55" s="429"/>
      <c r="NCL55" s="429"/>
      <c r="NCM55" s="429"/>
      <c r="NCN55" s="429"/>
      <c r="NCO55" s="429"/>
      <c r="NCP55" s="429"/>
      <c r="NCQ55" s="429"/>
      <c r="NCR55" s="429"/>
      <c r="NCS55" s="429"/>
      <c r="NCT55" s="429"/>
      <c r="NCU55" s="429"/>
      <c r="NCV55" s="429"/>
      <c r="NCW55" s="429"/>
      <c r="NCX55" s="429"/>
      <c r="NCY55" s="429"/>
      <c r="NCZ55" s="429"/>
      <c r="NDA55" s="429"/>
      <c r="NDB55" s="429"/>
      <c r="NDC55" s="429"/>
      <c r="NDD55" s="429"/>
      <c r="NDE55" s="429"/>
      <c r="NDF55" s="429"/>
      <c r="NDG55" s="429"/>
      <c r="NDH55" s="429"/>
      <c r="NDI55" s="429"/>
      <c r="NDJ55" s="429"/>
      <c r="NDK55" s="429"/>
      <c r="NDL55" s="429"/>
      <c r="NDM55" s="429"/>
      <c r="NDN55" s="429"/>
      <c r="NDO55" s="429"/>
      <c r="NDP55" s="429"/>
      <c r="NDQ55" s="429"/>
      <c r="NDR55" s="429"/>
      <c r="NDS55" s="429"/>
      <c r="NDT55" s="429"/>
      <c r="NDU55" s="429"/>
      <c r="NDV55" s="429"/>
      <c r="NDW55" s="429"/>
      <c r="NDX55" s="429"/>
      <c r="NDY55" s="429"/>
      <c r="NDZ55" s="429"/>
      <c r="NEA55" s="429"/>
      <c r="NEB55" s="429"/>
      <c r="NEC55" s="429"/>
      <c r="NED55" s="429"/>
      <c r="NEE55" s="429"/>
      <c r="NEF55" s="429"/>
      <c r="NEG55" s="429"/>
      <c r="NEH55" s="429"/>
      <c r="NEI55" s="429"/>
      <c r="NEJ55" s="429"/>
      <c r="NEK55" s="429"/>
      <c r="NEL55" s="429"/>
      <c r="NEM55" s="429"/>
      <c r="NEN55" s="429"/>
      <c r="NEO55" s="429"/>
      <c r="NEP55" s="429"/>
      <c r="NEQ55" s="429"/>
      <c r="NER55" s="429"/>
      <c r="NES55" s="429"/>
      <c r="NET55" s="429"/>
      <c r="NEU55" s="429"/>
      <c r="NEV55" s="429"/>
      <c r="NEW55" s="429"/>
      <c r="NEX55" s="429"/>
      <c r="NEY55" s="429"/>
      <c r="NEZ55" s="429"/>
      <c r="NFA55" s="429"/>
      <c r="NFB55" s="429"/>
      <c r="NFC55" s="429"/>
      <c r="NFD55" s="429"/>
      <c r="NFE55" s="429"/>
      <c r="NFF55" s="429"/>
      <c r="NFG55" s="429"/>
      <c r="NFH55" s="429"/>
      <c r="NFI55" s="429"/>
      <c r="NFJ55" s="429"/>
      <c r="NFK55" s="429"/>
      <c r="NFL55" s="429"/>
      <c r="NFM55" s="429"/>
      <c r="NFN55" s="429"/>
      <c r="NFO55" s="429"/>
      <c r="NFP55" s="429"/>
      <c r="NFQ55" s="429"/>
      <c r="NFR55" s="429"/>
      <c r="NFS55" s="429"/>
      <c r="NFT55" s="429"/>
      <c r="NFU55" s="429"/>
      <c r="NFV55" s="429"/>
      <c r="NFW55" s="429"/>
      <c r="NFX55" s="429"/>
      <c r="NFY55" s="429"/>
      <c r="NFZ55" s="429"/>
      <c r="NGA55" s="429"/>
      <c r="NGB55" s="429"/>
      <c r="NGC55" s="429"/>
      <c r="NGD55" s="429"/>
      <c r="NGE55" s="429"/>
      <c r="NGF55" s="429"/>
      <c r="NGG55" s="429"/>
      <c r="NGH55" s="429"/>
      <c r="NGI55" s="429"/>
      <c r="NGJ55" s="429"/>
      <c r="NGK55" s="429"/>
      <c r="NGL55" s="429"/>
      <c r="NGM55" s="429"/>
      <c r="NGN55" s="429"/>
      <c r="NGO55" s="429"/>
      <c r="NGP55" s="429"/>
      <c r="NGQ55" s="429"/>
      <c r="NGR55" s="429"/>
      <c r="NGS55" s="429"/>
      <c r="NGT55" s="429"/>
      <c r="NGU55" s="429"/>
      <c r="NGV55" s="429"/>
      <c r="NGW55" s="429"/>
      <c r="NGX55" s="429"/>
      <c r="NGY55" s="429"/>
      <c r="NGZ55" s="429"/>
      <c r="NHA55" s="429"/>
      <c r="NHB55" s="429"/>
      <c r="NHC55" s="429"/>
      <c r="NHD55" s="429"/>
      <c r="NHE55" s="429"/>
      <c r="NHF55" s="429"/>
      <c r="NHG55" s="429"/>
      <c r="NHH55" s="429"/>
      <c r="NHI55" s="429"/>
      <c r="NHJ55" s="429"/>
      <c r="NHK55" s="429"/>
      <c r="NHL55" s="429"/>
      <c r="NHM55" s="429"/>
      <c r="NHN55" s="429"/>
      <c r="NHO55" s="429"/>
      <c r="NHP55" s="429"/>
      <c r="NHQ55" s="429"/>
      <c r="NHR55" s="429"/>
      <c r="NHS55" s="429"/>
      <c r="NHT55" s="429"/>
      <c r="NHU55" s="429"/>
      <c r="NHV55" s="429"/>
      <c r="NHW55" s="429"/>
      <c r="NHX55" s="429"/>
      <c r="NHY55" s="429"/>
      <c r="NHZ55" s="429"/>
      <c r="NIA55" s="429"/>
      <c r="NIB55" s="429"/>
      <c r="NIC55" s="429"/>
      <c r="NID55" s="429"/>
      <c r="NIE55" s="429"/>
      <c r="NIF55" s="429"/>
      <c r="NIG55" s="429"/>
      <c r="NIH55" s="429"/>
      <c r="NII55" s="429"/>
      <c r="NIJ55" s="429"/>
      <c r="NIK55" s="429"/>
      <c r="NIL55" s="429"/>
      <c r="NIM55" s="429"/>
      <c r="NIN55" s="429"/>
      <c r="NIO55" s="429"/>
      <c r="NIP55" s="429"/>
      <c r="NIQ55" s="429"/>
      <c r="NIR55" s="429"/>
      <c r="NIS55" s="429"/>
      <c r="NIT55" s="429"/>
      <c r="NIU55" s="429"/>
      <c r="NIV55" s="429"/>
      <c r="NIW55" s="429"/>
      <c r="NIX55" s="429"/>
      <c r="NIY55" s="429"/>
      <c r="NIZ55" s="429"/>
      <c r="NJA55" s="429"/>
      <c r="NJB55" s="429"/>
      <c r="NJC55" s="429"/>
      <c r="NJD55" s="429"/>
      <c r="NJE55" s="429"/>
      <c r="NJF55" s="429"/>
      <c r="NJG55" s="429"/>
      <c r="NJH55" s="429"/>
      <c r="NJI55" s="429"/>
      <c r="NJJ55" s="429"/>
      <c r="NJK55" s="429"/>
      <c r="NJL55" s="429"/>
      <c r="NJM55" s="429"/>
      <c r="NJN55" s="429"/>
      <c r="NJO55" s="429"/>
      <c r="NJP55" s="429"/>
      <c r="NJQ55" s="429"/>
      <c r="NJR55" s="429"/>
      <c r="NJS55" s="429"/>
      <c r="NJT55" s="429"/>
      <c r="NJU55" s="429"/>
      <c r="NJV55" s="429"/>
      <c r="NJW55" s="429"/>
      <c r="NJX55" s="429"/>
      <c r="NJY55" s="429"/>
      <c r="NJZ55" s="429"/>
      <c r="NKA55" s="429"/>
      <c r="NKB55" s="429"/>
      <c r="NKC55" s="429"/>
      <c r="NKD55" s="429"/>
      <c r="NKE55" s="429"/>
      <c r="NKF55" s="429"/>
      <c r="NKG55" s="429"/>
      <c r="NKH55" s="429"/>
      <c r="NKI55" s="429"/>
      <c r="NKJ55" s="429"/>
      <c r="NKK55" s="429"/>
      <c r="NKL55" s="429"/>
      <c r="NKM55" s="429"/>
      <c r="NKN55" s="429"/>
      <c r="NKO55" s="429"/>
      <c r="NKP55" s="429"/>
      <c r="NKQ55" s="429"/>
      <c r="NKR55" s="429"/>
      <c r="NKS55" s="429"/>
      <c r="NKT55" s="429"/>
      <c r="NKU55" s="429"/>
      <c r="NKV55" s="429"/>
      <c r="NKW55" s="429"/>
      <c r="NKX55" s="429"/>
      <c r="NKY55" s="429"/>
      <c r="NKZ55" s="429"/>
      <c r="NLA55" s="429"/>
      <c r="NLB55" s="429"/>
      <c r="NLC55" s="429"/>
      <c r="NLD55" s="429"/>
      <c r="NLE55" s="429"/>
      <c r="NLF55" s="429"/>
      <c r="NLG55" s="429"/>
      <c r="NLH55" s="429"/>
      <c r="NLI55" s="429"/>
      <c r="NLJ55" s="429"/>
      <c r="NLK55" s="429"/>
      <c r="NLL55" s="429"/>
      <c r="NLM55" s="429"/>
      <c r="NLN55" s="429"/>
      <c r="NLO55" s="429"/>
      <c r="NLP55" s="429"/>
      <c r="NLQ55" s="429"/>
      <c r="NLR55" s="429"/>
      <c r="NLS55" s="429"/>
      <c r="NLT55" s="429"/>
      <c r="NLU55" s="429"/>
      <c r="NLV55" s="429"/>
      <c r="NLW55" s="429"/>
      <c r="NLX55" s="429"/>
      <c r="NLY55" s="429"/>
      <c r="NLZ55" s="429"/>
      <c r="NMA55" s="429"/>
      <c r="NMB55" s="429"/>
      <c r="NMC55" s="429"/>
      <c r="NMD55" s="429"/>
      <c r="NME55" s="429"/>
      <c r="NMF55" s="429"/>
      <c r="NMG55" s="429"/>
      <c r="NMH55" s="429"/>
      <c r="NMI55" s="429"/>
      <c r="NMJ55" s="429"/>
      <c r="NMK55" s="429"/>
      <c r="NML55" s="429"/>
      <c r="NMM55" s="429"/>
      <c r="NMN55" s="429"/>
      <c r="NMO55" s="429"/>
      <c r="NMP55" s="429"/>
      <c r="NMQ55" s="429"/>
      <c r="NMR55" s="429"/>
      <c r="NMS55" s="429"/>
      <c r="NMT55" s="429"/>
      <c r="NMU55" s="429"/>
      <c r="NMV55" s="429"/>
      <c r="NMW55" s="429"/>
      <c r="NMX55" s="429"/>
      <c r="NMY55" s="429"/>
      <c r="NMZ55" s="429"/>
      <c r="NNA55" s="429"/>
      <c r="NNB55" s="429"/>
      <c r="NNC55" s="429"/>
      <c r="NND55" s="429"/>
      <c r="NNE55" s="429"/>
      <c r="NNF55" s="429"/>
      <c r="NNG55" s="429"/>
      <c r="NNH55" s="429"/>
      <c r="NNI55" s="429"/>
      <c r="NNJ55" s="429"/>
      <c r="NNK55" s="429"/>
      <c r="NNL55" s="429"/>
      <c r="NNM55" s="429"/>
      <c r="NNN55" s="429"/>
      <c r="NNO55" s="429"/>
      <c r="NNP55" s="429"/>
      <c r="NNQ55" s="429"/>
      <c r="NNR55" s="429"/>
      <c r="NNS55" s="429"/>
      <c r="NNT55" s="429"/>
      <c r="NNU55" s="429"/>
      <c r="NNV55" s="429"/>
      <c r="NNW55" s="429"/>
      <c r="NNX55" s="429"/>
      <c r="NNY55" s="429"/>
      <c r="NNZ55" s="429"/>
      <c r="NOA55" s="429"/>
      <c r="NOB55" s="429"/>
      <c r="NOC55" s="429"/>
      <c r="NOD55" s="429"/>
      <c r="NOE55" s="429"/>
      <c r="NOF55" s="429"/>
      <c r="NOG55" s="429"/>
      <c r="NOH55" s="429"/>
      <c r="NOI55" s="429"/>
      <c r="NOJ55" s="429"/>
      <c r="NOK55" s="429"/>
      <c r="NOL55" s="429"/>
      <c r="NOM55" s="429"/>
      <c r="NON55" s="429"/>
      <c r="NOO55" s="429"/>
      <c r="NOP55" s="429"/>
      <c r="NOQ55" s="429"/>
      <c r="NOR55" s="429"/>
      <c r="NOS55" s="429"/>
      <c r="NOT55" s="429"/>
      <c r="NOU55" s="429"/>
      <c r="NOV55" s="429"/>
      <c r="NOW55" s="429"/>
      <c r="NOX55" s="429"/>
      <c r="NOY55" s="429"/>
      <c r="NOZ55" s="429"/>
      <c r="NPA55" s="429"/>
      <c r="NPB55" s="429"/>
      <c r="NPC55" s="429"/>
      <c r="NPD55" s="429"/>
      <c r="NPE55" s="429"/>
      <c r="NPF55" s="429"/>
      <c r="NPG55" s="429"/>
      <c r="NPH55" s="429"/>
      <c r="NPI55" s="429"/>
      <c r="NPJ55" s="429"/>
      <c r="NPK55" s="429"/>
      <c r="NPL55" s="429"/>
      <c r="NPM55" s="429"/>
      <c r="NPN55" s="429"/>
      <c r="NPO55" s="429"/>
      <c r="NPP55" s="429"/>
      <c r="NPQ55" s="429"/>
      <c r="NPR55" s="429"/>
      <c r="NPS55" s="429"/>
      <c r="NPT55" s="429"/>
      <c r="NPU55" s="429"/>
      <c r="NPV55" s="429"/>
      <c r="NPW55" s="429"/>
      <c r="NPX55" s="429"/>
      <c r="NPY55" s="429"/>
      <c r="NPZ55" s="429"/>
      <c r="NQA55" s="429"/>
      <c r="NQB55" s="429"/>
      <c r="NQC55" s="429"/>
      <c r="NQD55" s="429"/>
      <c r="NQE55" s="429"/>
      <c r="NQF55" s="429"/>
      <c r="NQG55" s="429"/>
      <c r="NQH55" s="429"/>
      <c r="NQI55" s="429"/>
      <c r="NQJ55" s="429"/>
      <c r="NQK55" s="429"/>
      <c r="NQL55" s="429"/>
      <c r="NQM55" s="429"/>
      <c r="NQN55" s="429"/>
      <c r="NQO55" s="429"/>
      <c r="NQP55" s="429"/>
      <c r="NQQ55" s="429"/>
      <c r="NQR55" s="429"/>
      <c r="NQS55" s="429"/>
      <c r="NQT55" s="429"/>
      <c r="NQU55" s="429"/>
      <c r="NQV55" s="429"/>
      <c r="NQW55" s="429"/>
      <c r="NQX55" s="429"/>
      <c r="NQY55" s="429"/>
      <c r="NQZ55" s="429"/>
      <c r="NRA55" s="429"/>
      <c r="NRB55" s="429"/>
      <c r="NRC55" s="429"/>
      <c r="NRD55" s="429"/>
      <c r="NRE55" s="429"/>
      <c r="NRF55" s="429"/>
      <c r="NRG55" s="429"/>
      <c r="NRH55" s="429"/>
      <c r="NRI55" s="429"/>
      <c r="NRJ55" s="429"/>
      <c r="NRK55" s="429"/>
      <c r="NRL55" s="429"/>
      <c r="NRM55" s="429"/>
      <c r="NRN55" s="429"/>
      <c r="NRO55" s="429"/>
      <c r="NRP55" s="429"/>
      <c r="NRQ55" s="429"/>
      <c r="NRR55" s="429"/>
      <c r="NRS55" s="429"/>
      <c r="NRT55" s="429"/>
      <c r="NRU55" s="429"/>
      <c r="NRV55" s="429"/>
      <c r="NRW55" s="429"/>
      <c r="NRX55" s="429"/>
      <c r="NRY55" s="429"/>
      <c r="NRZ55" s="429"/>
      <c r="NSA55" s="429"/>
      <c r="NSB55" s="429"/>
      <c r="NSC55" s="429"/>
      <c r="NSD55" s="429"/>
      <c r="NSE55" s="429"/>
      <c r="NSF55" s="429"/>
      <c r="NSG55" s="429"/>
      <c r="NSH55" s="429"/>
      <c r="NSI55" s="429"/>
      <c r="NSJ55" s="429"/>
      <c r="NSK55" s="429"/>
      <c r="NSL55" s="429"/>
      <c r="NSM55" s="429"/>
      <c r="NSN55" s="429"/>
      <c r="NSO55" s="429"/>
      <c r="NSP55" s="429"/>
      <c r="NSQ55" s="429"/>
      <c r="NSR55" s="429"/>
      <c r="NSS55" s="429"/>
      <c r="NST55" s="429"/>
      <c r="NSU55" s="429"/>
      <c r="NSV55" s="429"/>
      <c r="NSW55" s="429"/>
      <c r="NSX55" s="429"/>
      <c r="NSY55" s="429"/>
      <c r="NSZ55" s="429"/>
      <c r="NTA55" s="429"/>
      <c r="NTB55" s="429"/>
      <c r="NTC55" s="429"/>
      <c r="NTD55" s="429"/>
      <c r="NTE55" s="429"/>
      <c r="NTF55" s="429"/>
      <c r="NTG55" s="429"/>
      <c r="NTH55" s="429"/>
      <c r="NTI55" s="429"/>
      <c r="NTJ55" s="429"/>
      <c r="NTK55" s="429"/>
      <c r="NTL55" s="429"/>
      <c r="NTM55" s="429"/>
      <c r="NTN55" s="429"/>
      <c r="NTO55" s="429"/>
      <c r="NTP55" s="429"/>
      <c r="NTQ55" s="429"/>
      <c r="NTR55" s="429"/>
      <c r="NTS55" s="429"/>
      <c r="NTT55" s="429"/>
      <c r="NTU55" s="429"/>
      <c r="NTV55" s="429"/>
      <c r="NTW55" s="429"/>
      <c r="NTX55" s="429"/>
      <c r="NTY55" s="429"/>
      <c r="NTZ55" s="429"/>
      <c r="NUA55" s="429"/>
      <c r="NUB55" s="429"/>
      <c r="NUC55" s="429"/>
      <c r="NUD55" s="429"/>
      <c r="NUE55" s="429"/>
      <c r="NUF55" s="429"/>
      <c r="NUG55" s="429"/>
      <c r="NUH55" s="429"/>
      <c r="NUI55" s="429"/>
      <c r="NUJ55" s="429"/>
      <c r="NUK55" s="429"/>
      <c r="NUL55" s="429"/>
      <c r="NUM55" s="429"/>
      <c r="NUN55" s="429"/>
      <c r="NUO55" s="429"/>
      <c r="NUP55" s="429"/>
      <c r="NUQ55" s="429"/>
      <c r="NUR55" s="429"/>
      <c r="NUS55" s="429"/>
      <c r="NUT55" s="429"/>
      <c r="NUU55" s="429"/>
      <c r="NUV55" s="429"/>
      <c r="NUW55" s="429"/>
      <c r="NUX55" s="429"/>
      <c r="NUY55" s="429"/>
      <c r="NUZ55" s="429"/>
      <c r="NVA55" s="429"/>
      <c r="NVB55" s="429"/>
      <c r="NVC55" s="429"/>
      <c r="NVD55" s="429"/>
      <c r="NVE55" s="429"/>
      <c r="NVF55" s="429"/>
      <c r="NVG55" s="429"/>
      <c r="NVH55" s="429"/>
      <c r="NVI55" s="429"/>
      <c r="NVJ55" s="429"/>
      <c r="NVK55" s="429"/>
      <c r="NVL55" s="429"/>
      <c r="NVM55" s="429"/>
      <c r="NVN55" s="429"/>
      <c r="NVO55" s="429"/>
      <c r="NVP55" s="429"/>
      <c r="NVQ55" s="429"/>
      <c r="NVR55" s="429"/>
      <c r="NVS55" s="429"/>
      <c r="NVT55" s="429"/>
      <c r="NVU55" s="429"/>
      <c r="NVV55" s="429"/>
      <c r="NVW55" s="429"/>
      <c r="NVX55" s="429"/>
      <c r="NVY55" s="429"/>
      <c r="NVZ55" s="429"/>
      <c r="NWA55" s="429"/>
      <c r="NWB55" s="429"/>
      <c r="NWC55" s="429"/>
      <c r="NWD55" s="429"/>
      <c r="NWE55" s="429"/>
      <c r="NWF55" s="429"/>
      <c r="NWG55" s="429"/>
      <c r="NWH55" s="429"/>
      <c r="NWI55" s="429"/>
      <c r="NWJ55" s="429"/>
      <c r="NWK55" s="429"/>
      <c r="NWL55" s="429"/>
      <c r="NWM55" s="429"/>
      <c r="NWN55" s="429"/>
      <c r="NWO55" s="429"/>
      <c r="NWP55" s="429"/>
      <c r="NWQ55" s="429"/>
      <c r="NWR55" s="429"/>
      <c r="NWS55" s="429"/>
      <c r="NWT55" s="429"/>
      <c r="NWU55" s="429"/>
      <c r="NWV55" s="429"/>
      <c r="NWW55" s="429"/>
      <c r="NWX55" s="429"/>
      <c r="NWY55" s="429"/>
      <c r="NWZ55" s="429"/>
      <c r="NXA55" s="429"/>
      <c r="NXB55" s="429"/>
      <c r="NXC55" s="429"/>
      <c r="NXD55" s="429"/>
      <c r="NXE55" s="429"/>
      <c r="NXF55" s="429"/>
      <c r="NXG55" s="429"/>
      <c r="NXH55" s="429"/>
      <c r="NXI55" s="429"/>
      <c r="NXJ55" s="429"/>
      <c r="NXK55" s="429"/>
      <c r="NXL55" s="429"/>
      <c r="NXM55" s="429"/>
      <c r="NXN55" s="429"/>
      <c r="NXO55" s="429"/>
      <c r="NXP55" s="429"/>
      <c r="NXQ55" s="429"/>
      <c r="NXR55" s="429"/>
      <c r="NXS55" s="429"/>
      <c r="NXT55" s="429"/>
      <c r="NXU55" s="429"/>
      <c r="NXV55" s="429"/>
      <c r="NXW55" s="429"/>
      <c r="NXX55" s="429"/>
      <c r="NXY55" s="429"/>
      <c r="NXZ55" s="429"/>
      <c r="NYA55" s="429"/>
      <c r="NYB55" s="429"/>
      <c r="NYC55" s="429"/>
      <c r="NYD55" s="429"/>
      <c r="NYE55" s="429"/>
      <c r="NYF55" s="429"/>
      <c r="NYG55" s="429"/>
      <c r="NYH55" s="429"/>
      <c r="NYI55" s="429"/>
      <c r="NYJ55" s="429"/>
      <c r="NYK55" s="429"/>
      <c r="NYL55" s="429"/>
      <c r="NYM55" s="429"/>
      <c r="NYN55" s="429"/>
      <c r="NYO55" s="429"/>
      <c r="NYP55" s="429"/>
      <c r="NYQ55" s="429"/>
      <c r="NYR55" s="429"/>
      <c r="NYS55" s="429"/>
      <c r="NYT55" s="429"/>
      <c r="NYU55" s="429"/>
      <c r="NYV55" s="429"/>
      <c r="NYW55" s="429"/>
      <c r="NYX55" s="429"/>
      <c r="NYY55" s="429"/>
      <c r="NYZ55" s="429"/>
      <c r="NZA55" s="429"/>
      <c r="NZB55" s="429"/>
      <c r="NZC55" s="429"/>
      <c r="NZD55" s="429"/>
      <c r="NZE55" s="429"/>
      <c r="NZF55" s="429"/>
      <c r="NZG55" s="429"/>
      <c r="NZH55" s="429"/>
      <c r="NZI55" s="429"/>
      <c r="NZJ55" s="429"/>
      <c r="NZK55" s="429"/>
      <c r="NZL55" s="429"/>
      <c r="NZM55" s="429"/>
      <c r="NZN55" s="429"/>
      <c r="NZO55" s="429"/>
      <c r="NZP55" s="429"/>
      <c r="NZQ55" s="429"/>
      <c r="NZR55" s="429"/>
      <c r="NZS55" s="429"/>
      <c r="NZT55" s="429"/>
      <c r="NZU55" s="429"/>
      <c r="NZV55" s="429"/>
      <c r="NZW55" s="429"/>
      <c r="NZX55" s="429"/>
      <c r="NZY55" s="429"/>
      <c r="NZZ55" s="429"/>
      <c r="OAA55" s="429"/>
      <c r="OAB55" s="429"/>
      <c r="OAC55" s="429"/>
      <c r="OAD55" s="429"/>
      <c r="OAE55" s="429"/>
      <c r="OAF55" s="429"/>
      <c r="OAG55" s="429"/>
      <c r="OAH55" s="429"/>
      <c r="OAI55" s="429"/>
      <c r="OAJ55" s="429"/>
      <c r="OAK55" s="429"/>
      <c r="OAL55" s="429"/>
      <c r="OAM55" s="429"/>
      <c r="OAN55" s="429"/>
      <c r="OAO55" s="429"/>
      <c r="OAP55" s="429"/>
      <c r="OAQ55" s="429"/>
      <c r="OAR55" s="429"/>
      <c r="OAS55" s="429"/>
      <c r="OAT55" s="429"/>
      <c r="OAU55" s="429"/>
      <c r="OAV55" s="429"/>
      <c r="OAW55" s="429"/>
      <c r="OAX55" s="429"/>
      <c r="OAY55" s="429"/>
      <c r="OAZ55" s="429"/>
      <c r="OBA55" s="429"/>
      <c r="OBB55" s="429"/>
      <c r="OBC55" s="429"/>
      <c r="OBD55" s="429"/>
      <c r="OBE55" s="429"/>
      <c r="OBF55" s="429"/>
      <c r="OBG55" s="429"/>
      <c r="OBH55" s="429"/>
      <c r="OBI55" s="429"/>
      <c r="OBJ55" s="429"/>
      <c r="OBK55" s="429"/>
      <c r="OBL55" s="429"/>
      <c r="OBM55" s="429"/>
      <c r="OBN55" s="429"/>
      <c r="OBO55" s="429"/>
      <c r="OBP55" s="429"/>
      <c r="OBQ55" s="429"/>
      <c r="OBR55" s="429"/>
      <c r="OBS55" s="429"/>
      <c r="OBT55" s="429"/>
      <c r="OBU55" s="429"/>
      <c r="OBV55" s="429"/>
      <c r="OBW55" s="429"/>
      <c r="OBX55" s="429"/>
      <c r="OBY55" s="429"/>
      <c r="OBZ55" s="429"/>
      <c r="OCA55" s="429"/>
      <c r="OCB55" s="429"/>
      <c r="OCC55" s="429"/>
      <c r="OCD55" s="429"/>
      <c r="OCE55" s="429"/>
      <c r="OCF55" s="429"/>
      <c r="OCG55" s="429"/>
      <c r="OCH55" s="429"/>
      <c r="OCI55" s="429"/>
      <c r="OCJ55" s="429"/>
      <c r="OCK55" s="429"/>
      <c r="OCL55" s="429"/>
      <c r="OCM55" s="429"/>
      <c r="OCN55" s="429"/>
      <c r="OCO55" s="429"/>
      <c r="OCP55" s="429"/>
      <c r="OCQ55" s="429"/>
      <c r="OCR55" s="429"/>
      <c r="OCS55" s="429"/>
      <c r="OCT55" s="429"/>
      <c r="OCU55" s="429"/>
      <c r="OCV55" s="429"/>
      <c r="OCW55" s="429"/>
      <c r="OCX55" s="429"/>
      <c r="OCY55" s="429"/>
      <c r="OCZ55" s="429"/>
      <c r="ODA55" s="429"/>
      <c r="ODB55" s="429"/>
      <c r="ODC55" s="429"/>
      <c r="ODD55" s="429"/>
      <c r="ODE55" s="429"/>
      <c r="ODF55" s="429"/>
      <c r="ODG55" s="429"/>
      <c r="ODH55" s="429"/>
      <c r="ODI55" s="429"/>
      <c r="ODJ55" s="429"/>
      <c r="ODK55" s="429"/>
      <c r="ODL55" s="429"/>
      <c r="ODM55" s="429"/>
      <c r="ODN55" s="429"/>
      <c r="ODO55" s="429"/>
      <c r="ODP55" s="429"/>
      <c r="ODQ55" s="429"/>
      <c r="ODR55" s="429"/>
      <c r="ODS55" s="429"/>
      <c r="ODT55" s="429"/>
      <c r="ODU55" s="429"/>
      <c r="ODV55" s="429"/>
      <c r="ODW55" s="429"/>
      <c r="ODX55" s="429"/>
      <c r="ODY55" s="429"/>
      <c r="ODZ55" s="429"/>
      <c r="OEA55" s="429"/>
      <c r="OEB55" s="429"/>
      <c r="OEC55" s="429"/>
      <c r="OED55" s="429"/>
      <c r="OEE55" s="429"/>
      <c r="OEF55" s="429"/>
      <c r="OEG55" s="429"/>
      <c r="OEH55" s="429"/>
      <c r="OEI55" s="429"/>
      <c r="OEJ55" s="429"/>
      <c r="OEK55" s="429"/>
      <c r="OEL55" s="429"/>
      <c r="OEM55" s="429"/>
      <c r="OEN55" s="429"/>
      <c r="OEO55" s="429"/>
      <c r="OEP55" s="429"/>
      <c r="OEQ55" s="429"/>
      <c r="OER55" s="429"/>
      <c r="OES55" s="429"/>
      <c r="OET55" s="429"/>
      <c r="OEU55" s="429"/>
      <c r="OEV55" s="429"/>
      <c r="OEW55" s="429"/>
      <c r="OEX55" s="429"/>
      <c r="OEY55" s="429"/>
      <c r="OEZ55" s="429"/>
      <c r="OFA55" s="429"/>
      <c r="OFB55" s="429"/>
      <c r="OFC55" s="429"/>
      <c r="OFD55" s="429"/>
      <c r="OFE55" s="429"/>
      <c r="OFF55" s="429"/>
      <c r="OFG55" s="429"/>
      <c r="OFH55" s="429"/>
      <c r="OFI55" s="429"/>
      <c r="OFJ55" s="429"/>
      <c r="OFK55" s="429"/>
      <c r="OFL55" s="429"/>
      <c r="OFM55" s="429"/>
      <c r="OFN55" s="429"/>
      <c r="OFO55" s="429"/>
      <c r="OFP55" s="429"/>
      <c r="OFQ55" s="429"/>
      <c r="OFR55" s="429"/>
      <c r="OFS55" s="429"/>
      <c r="OFT55" s="429"/>
      <c r="OFU55" s="429"/>
      <c r="OFV55" s="429"/>
      <c r="OFW55" s="429"/>
      <c r="OFX55" s="429"/>
      <c r="OFY55" s="429"/>
      <c r="OFZ55" s="429"/>
      <c r="OGA55" s="429"/>
      <c r="OGB55" s="429"/>
      <c r="OGC55" s="429"/>
      <c r="OGD55" s="429"/>
      <c r="OGE55" s="429"/>
      <c r="OGF55" s="429"/>
      <c r="OGG55" s="429"/>
      <c r="OGH55" s="429"/>
      <c r="OGI55" s="429"/>
      <c r="OGJ55" s="429"/>
      <c r="OGK55" s="429"/>
      <c r="OGL55" s="429"/>
      <c r="OGM55" s="429"/>
      <c r="OGN55" s="429"/>
      <c r="OGO55" s="429"/>
      <c r="OGP55" s="429"/>
      <c r="OGQ55" s="429"/>
      <c r="OGR55" s="429"/>
      <c r="OGS55" s="429"/>
      <c r="OGT55" s="429"/>
      <c r="OGU55" s="429"/>
      <c r="OGV55" s="429"/>
      <c r="OGW55" s="429"/>
      <c r="OGX55" s="429"/>
      <c r="OGY55" s="429"/>
      <c r="OGZ55" s="429"/>
      <c r="OHA55" s="429"/>
      <c r="OHB55" s="429"/>
      <c r="OHC55" s="429"/>
      <c r="OHD55" s="429"/>
      <c r="OHE55" s="429"/>
      <c r="OHF55" s="429"/>
      <c r="OHG55" s="429"/>
      <c r="OHH55" s="429"/>
      <c r="OHI55" s="429"/>
      <c r="OHJ55" s="429"/>
      <c r="OHK55" s="429"/>
      <c r="OHL55" s="429"/>
      <c r="OHM55" s="429"/>
      <c r="OHN55" s="429"/>
      <c r="OHO55" s="429"/>
      <c r="OHP55" s="429"/>
      <c r="OHQ55" s="429"/>
      <c r="OHR55" s="429"/>
      <c r="OHS55" s="429"/>
      <c r="OHT55" s="429"/>
      <c r="OHU55" s="429"/>
      <c r="OHV55" s="429"/>
      <c r="OHW55" s="429"/>
      <c r="OHX55" s="429"/>
      <c r="OHY55" s="429"/>
      <c r="OHZ55" s="429"/>
      <c r="OIA55" s="429"/>
      <c r="OIB55" s="429"/>
      <c r="OIC55" s="429"/>
      <c r="OID55" s="429"/>
      <c r="OIE55" s="429"/>
      <c r="OIF55" s="429"/>
      <c r="OIG55" s="429"/>
      <c r="OIH55" s="429"/>
      <c r="OII55" s="429"/>
      <c r="OIJ55" s="429"/>
      <c r="OIK55" s="429"/>
      <c r="OIL55" s="429"/>
      <c r="OIM55" s="429"/>
      <c r="OIN55" s="429"/>
      <c r="OIO55" s="429"/>
      <c r="OIP55" s="429"/>
      <c r="OIQ55" s="429"/>
      <c r="OIR55" s="429"/>
      <c r="OIS55" s="429"/>
      <c r="OIT55" s="429"/>
      <c r="OIU55" s="429"/>
      <c r="OIV55" s="429"/>
      <c r="OIW55" s="429"/>
      <c r="OIX55" s="429"/>
      <c r="OIY55" s="429"/>
      <c r="OIZ55" s="429"/>
      <c r="OJA55" s="429"/>
      <c r="OJB55" s="429"/>
      <c r="OJC55" s="429"/>
      <c r="OJD55" s="429"/>
      <c r="OJE55" s="429"/>
      <c r="OJF55" s="429"/>
      <c r="OJG55" s="429"/>
      <c r="OJH55" s="429"/>
      <c r="OJI55" s="429"/>
      <c r="OJJ55" s="429"/>
      <c r="OJK55" s="429"/>
      <c r="OJL55" s="429"/>
      <c r="OJM55" s="429"/>
      <c r="OJN55" s="429"/>
      <c r="OJO55" s="429"/>
      <c r="OJP55" s="429"/>
      <c r="OJQ55" s="429"/>
      <c r="OJR55" s="429"/>
      <c r="OJS55" s="429"/>
      <c r="OJT55" s="429"/>
      <c r="OJU55" s="429"/>
      <c r="OJV55" s="429"/>
      <c r="OJW55" s="429"/>
      <c r="OJX55" s="429"/>
      <c r="OJY55" s="429"/>
      <c r="OJZ55" s="429"/>
      <c r="OKA55" s="429"/>
      <c r="OKB55" s="429"/>
      <c r="OKC55" s="429"/>
      <c r="OKD55" s="429"/>
      <c r="OKE55" s="429"/>
      <c r="OKF55" s="429"/>
      <c r="OKG55" s="429"/>
      <c r="OKH55" s="429"/>
      <c r="OKI55" s="429"/>
      <c r="OKJ55" s="429"/>
      <c r="OKK55" s="429"/>
      <c r="OKL55" s="429"/>
      <c r="OKM55" s="429"/>
      <c r="OKN55" s="429"/>
      <c r="OKO55" s="429"/>
      <c r="OKP55" s="429"/>
      <c r="OKQ55" s="429"/>
      <c r="OKR55" s="429"/>
      <c r="OKS55" s="429"/>
      <c r="OKT55" s="429"/>
      <c r="OKU55" s="429"/>
      <c r="OKV55" s="429"/>
      <c r="OKW55" s="429"/>
      <c r="OKX55" s="429"/>
      <c r="OKY55" s="429"/>
      <c r="OKZ55" s="429"/>
      <c r="OLA55" s="429"/>
      <c r="OLB55" s="429"/>
      <c r="OLC55" s="429"/>
      <c r="OLD55" s="429"/>
      <c r="OLE55" s="429"/>
      <c r="OLF55" s="429"/>
      <c r="OLG55" s="429"/>
      <c r="OLH55" s="429"/>
      <c r="OLI55" s="429"/>
      <c r="OLJ55" s="429"/>
      <c r="OLK55" s="429"/>
      <c r="OLL55" s="429"/>
      <c r="OLM55" s="429"/>
      <c r="OLN55" s="429"/>
      <c r="OLO55" s="429"/>
      <c r="OLP55" s="429"/>
      <c r="OLQ55" s="429"/>
      <c r="OLR55" s="429"/>
      <c r="OLS55" s="429"/>
      <c r="OLT55" s="429"/>
      <c r="OLU55" s="429"/>
      <c r="OLV55" s="429"/>
      <c r="OLW55" s="429"/>
      <c r="OLX55" s="429"/>
      <c r="OLY55" s="429"/>
      <c r="OLZ55" s="429"/>
      <c r="OMA55" s="429"/>
      <c r="OMB55" s="429"/>
      <c r="OMC55" s="429"/>
      <c r="OMD55" s="429"/>
      <c r="OME55" s="429"/>
      <c r="OMF55" s="429"/>
      <c r="OMG55" s="429"/>
      <c r="OMH55" s="429"/>
      <c r="OMI55" s="429"/>
      <c r="OMJ55" s="429"/>
      <c r="OMK55" s="429"/>
      <c r="OML55" s="429"/>
      <c r="OMM55" s="429"/>
      <c r="OMN55" s="429"/>
      <c r="OMO55" s="429"/>
      <c r="OMP55" s="429"/>
      <c r="OMQ55" s="429"/>
      <c r="OMR55" s="429"/>
      <c r="OMS55" s="429"/>
      <c r="OMT55" s="429"/>
      <c r="OMU55" s="429"/>
      <c r="OMV55" s="429"/>
      <c r="OMW55" s="429"/>
      <c r="OMX55" s="429"/>
      <c r="OMY55" s="429"/>
      <c r="OMZ55" s="429"/>
      <c r="ONA55" s="429"/>
      <c r="ONB55" s="429"/>
      <c r="ONC55" s="429"/>
      <c r="OND55" s="429"/>
      <c r="ONE55" s="429"/>
      <c r="ONF55" s="429"/>
      <c r="ONG55" s="429"/>
      <c r="ONH55" s="429"/>
      <c r="ONI55" s="429"/>
      <c r="ONJ55" s="429"/>
      <c r="ONK55" s="429"/>
      <c r="ONL55" s="429"/>
      <c r="ONM55" s="429"/>
      <c r="ONN55" s="429"/>
      <c r="ONO55" s="429"/>
      <c r="ONP55" s="429"/>
      <c r="ONQ55" s="429"/>
      <c r="ONR55" s="429"/>
      <c r="ONS55" s="429"/>
      <c r="ONT55" s="429"/>
      <c r="ONU55" s="429"/>
      <c r="ONV55" s="429"/>
      <c r="ONW55" s="429"/>
      <c r="ONX55" s="429"/>
      <c r="ONY55" s="429"/>
      <c r="ONZ55" s="429"/>
      <c r="OOA55" s="429"/>
      <c r="OOB55" s="429"/>
      <c r="OOC55" s="429"/>
      <c r="OOD55" s="429"/>
      <c r="OOE55" s="429"/>
      <c r="OOF55" s="429"/>
      <c r="OOG55" s="429"/>
      <c r="OOH55" s="429"/>
      <c r="OOI55" s="429"/>
      <c r="OOJ55" s="429"/>
      <c r="OOK55" s="429"/>
      <c r="OOL55" s="429"/>
      <c r="OOM55" s="429"/>
      <c r="OON55" s="429"/>
      <c r="OOO55" s="429"/>
      <c r="OOP55" s="429"/>
      <c r="OOQ55" s="429"/>
      <c r="OOR55" s="429"/>
      <c r="OOS55" s="429"/>
      <c r="OOT55" s="429"/>
      <c r="OOU55" s="429"/>
      <c r="OOV55" s="429"/>
      <c r="OOW55" s="429"/>
      <c r="OOX55" s="429"/>
      <c r="OOY55" s="429"/>
      <c r="OOZ55" s="429"/>
      <c r="OPA55" s="429"/>
      <c r="OPB55" s="429"/>
      <c r="OPC55" s="429"/>
      <c r="OPD55" s="429"/>
      <c r="OPE55" s="429"/>
      <c r="OPF55" s="429"/>
      <c r="OPG55" s="429"/>
      <c r="OPH55" s="429"/>
      <c r="OPI55" s="429"/>
      <c r="OPJ55" s="429"/>
      <c r="OPK55" s="429"/>
      <c r="OPL55" s="429"/>
      <c r="OPM55" s="429"/>
      <c r="OPN55" s="429"/>
      <c r="OPO55" s="429"/>
      <c r="OPP55" s="429"/>
      <c r="OPQ55" s="429"/>
      <c r="OPR55" s="429"/>
      <c r="OPS55" s="429"/>
      <c r="OPT55" s="429"/>
      <c r="OPU55" s="429"/>
      <c r="OPV55" s="429"/>
      <c r="OPW55" s="429"/>
      <c r="OPX55" s="429"/>
      <c r="OPY55" s="429"/>
      <c r="OPZ55" s="429"/>
      <c r="OQA55" s="429"/>
      <c r="OQB55" s="429"/>
      <c r="OQC55" s="429"/>
      <c r="OQD55" s="429"/>
      <c r="OQE55" s="429"/>
      <c r="OQF55" s="429"/>
      <c r="OQG55" s="429"/>
      <c r="OQH55" s="429"/>
      <c r="OQI55" s="429"/>
      <c r="OQJ55" s="429"/>
      <c r="OQK55" s="429"/>
      <c r="OQL55" s="429"/>
      <c r="OQM55" s="429"/>
      <c r="OQN55" s="429"/>
      <c r="OQO55" s="429"/>
      <c r="OQP55" s="429"/>
      <c r="OQQ55" s="429"/>
      <c r="OQR55" s="429"/>
      <c r="OQS55" s="429"/>
      <c r="OQT55" s="429"/>
      <c r="OQU55" s="429"/>
      <c r="OQV55" s="429"/>
      <c r="OQW55" s="429"/>
      <c r="OQX55" s="429"/>
      <c r="OQY55" s="429"/>
      <c r="OQZ55" s="429"/>
      <c r="ORA55" s="429"/>
      <c r="ORB55" s="429"/>
      <c r="ORC55" s="429"/>
      <c r="ORD55" s="429"/>
      <c r="ORE55" s="429"/>
      <c r="ORF55" s="429"/>
      <c r="ORG55" s="429"/>
      <c r="ORH55" s="429"/>
      <c r="ORI55" s="429"/>
      <c r="ORJ55" s="429"/>
      <c r="ORK55" s="429"/>
      <c r="ORL55" s="429"/>
      <c r="ORM55" s="429"/>
      <c r="ORN55" s="429"/>
      <c r="ORO55" s="429"/>
      <c r="ORP55" s="429"/>
      <c r="ORQ55" s="429"/>
      <c r="ORR55" s="429"/>
      <c r="ORS55" s="429"/>
      <c r="ORT55" s="429"/>
      <c r="ORU55" s="429"/>
      <c r="ORV55" s="429"/>
      <c r="ORW55" s="429"/>
      <c r="ORX55" s="429"/>
      <c r="ORY55" s="429"/>
      <c r="ORZ55" s="429"/>
      <c r="OSA55" s="429"/>
      <c r="OSB55" s="429"/>
      <c r="OSC55" s="429"/>
      <c r="OSD55" s="429"/>
      <c r="OSE55" s="429"/>
      <c r="OSF55" s="429"/>
      <c r="OSG55" s="429"/>
      <c r="OSH55" s="429"/>
      <c r="OSI55" s="429"/>
      <c r="OSJ55" s="429"/>
      <c r="OSK55" s="429"/>
      <c r="OSL55" s="429"/>
      <c r="OSM55" s="429"/>
      <c r="OSN55" s="429"/>
      <c r="OSO55" s="429"/>
      <c r="OSP55" s="429"/>
      <c r="OSQ55" s="429"/>
      <c r="OSR55" s="429"/>
      <c r="OSS55" s="429"/>
      <c r="OST55" s="429"/>
      <c r="OSU55" s="429"/>
      <c r="OSV55" s="429"/>
      <c r="OSW55" s="429"/>
      <c r="OSX55" s="429"/>
      <c r="OSY55" s="429"/>
      <c r="OSZ55" s="429"/>
      <c r="OTA55" s="429"/>
      <c r="OTB55" s="429"/>
      <c r="OTC55" s="429"/>
      <c r="OTD55" s="429"/>
      <c r="OTE55" s="429"/>
      <c r="OTF55" s="429"/>
      <c r="OTG55" s="429"/>
      <c r="OTH55" s="429"/>
      <c r="OTI55" s="429"/>
      <c r="OTJ55" s="429"/>
      <c r="OTK55" s="429"/>
      <c r="OTL55" s="429"/>
      <c r="OTM55" s="429"/>
      <c r="OTN55" s="429"/>
      <c r="OTO55" s="429"/>
      <c r="OTP55" s="429"/>
      <c r="OTQ55" s="429"/>
      <c r="OTR55" s="429"/>
      <c r="OTS55" s="429"/>
      <c r="OTT55" s="429"/>
      <c r="OTU55" s="429"/>
      <c r="OTV55" s="429"/>
      <c r="OTW55" s="429"/>
      <c r="OTX55" s="429"/>
      <c r="OTY55" s="429"/>
      <c r="OTZ55" s="429"/>
      <c r="OUA55" s="429"/>
      <c r="OUB55" s="429"/>
      <c r="OUC55" s="429"/>
      <c r="OUD55" s="429"/>
      <c r="OUE55" s="429"/>
      <c r="OUF55" s="429"/>
      <c r="OUG55" s="429"/>
      <c r="OUH55" s="429"/>
      <c r="OUI55" s="429"/>
      <c r="OUJ55" s="429"/>
      <c r="OUK55" s="429"/>
      <c r="OUL55" s="429"/>
      <c r="OUM55" s="429"/>
      <c r="OUN55" s="429"/>
      <c r="OUO55" s="429"/>
      <c r="OUP55" s="429"/>
      <c r="OUQ55" s="429"/>
      <c r="OUR55" s="429"/>
      <c r="OUS55" s="429"/>
      <c r="OUT55" s="429"/>
      <c r="OUU55" s="429"/>
      <c r="OUV55" s="429"/>
      <c r="OUW55" s="429"/>
      <c r="OUX55" s="429"/>
      <c r="OUY55" s="429"/>
      <c r="OUZ55" s="429"/>
      <c r="OVA55" s="429"/>
      <c r="OVB55" s="429"/>
      <c r="OVC55" s="429"/>
      <c r="OVD55" s="429"/>
      <c r="OVE55" s="429"/>
      <c r="OVF55" s="429"/>
      <c r="OVG55" s="429"/>
      <c r="OVH55" s="429"/>
      <c r="OVI55" s="429"/>
      <c r="OVJ55" s="429"/>
      <c r="OVK55" s="429"/>
      <c r="OVL55" s="429"/>
      <c r="OVM55" s="429"/>
      <c r="OVN55" s="429"/>
      <c r="OVO55" s="429"/>
      <c r="OVP55" s="429"/>
      <c r="OVQ55" s="429"/>
      <c r="OVR55" s="429"/>
      <c r="OVS55" s="429"/>
      <c r="OVT55" s="429"/>
      <c r="OVU55" s="429"/>
      <c r="OVV55" s="429"/>
      <c r="OVW55" s="429"/>
      <c r="OVX55" s="429"/>
      <c r="OVY55" s="429"/>
      <c r="OVZ55" s="429"/>
      <c r="OWA55" s="429"/>
      <c r="OWB55" s="429"/>
      <c r="OWC55" s="429"/>
      <c r="OWD55" s="429"/>
      <c r="OWE55" s="429"/>
      <c r="OWF55" s="429"/>
      <c r="OWG55" s="429"/>
      <c r="OWH55" s="429"/>
      <c r="OWI55" s="429"/>
      <c r="OWJ55" s="429"/>
      <c r="OWK55" s="429"/>
      <c r="OWL55" s="429"/>
      <c r="OWM55" s="429"/>
      <c r="OWN55" s="429"/>
      <c r="OWO55" s="429"/>
      <c r="OWP55" s="429"/>
      <c r="OWQ55" s="429"/>
      <c r="OWR55" s="429"/>
      <c r="OWS55" s="429"/>
      <c r="OWT55" s="429"/>
      <c r="OWU55" s="429"/>
      <c r="OWV55" s="429"/>
      <c r="OWW55" s="429"/>
      <c r="OWX55" s="429"/>
      <c r="OWY55" s="429"/>
      <c r="OWZ55" s="429"/>
      <c r="OXA55" s="429"/>
      <c r="OXB55" s="429"/>
      <c r="OXC55" s="429"/>
      <c r="OXD55" s="429"/>
      <c r="OXE55" s="429"/>
      <c r="OXF55" s="429"/>
      <c r="OXG55" s="429"/>
      <c r="OXH55" s="429"/>
      <c r="OXI55" s="429"/>
      <c r="OXJ55" s="429"/>
      <c r="OXK55" s="429"/>
      <c r="OXL55" s="429"/>
      <c r="OXM55" s="429"/>
      <c r="OXN55" s="429"/>
      <c r="OXO55" s="429"/>
      <c r="OXP55" s="429"/>
      <c r="OXQ55" s="429"/>
      <c r="OXR55" s="429"/>
      <c r="OXS55" s="429"/>
      <c r="OXT55" s="429"/>
      <c r="OXU55" s="429"/>
      <c r="OXV55" s="429"/>
      <c r="OXW55" s="429"/>
      <c r="OXX55" s="429"/>
      <c r="OXY55" s="429"/>
      <c r="OXZ55" s="429"/>
      <c r="OYA55" s="429"/>
      <c r="OYB55" s="429"/>
      <c r="OYC55" s="429"/>
      <c r="OYD55" s="429"/>
      <c r="OYE55" s="429"/>
      <c r="OYF55" s="429"/>
      <c r="OYG55" s="429"/>
      <c r="OYH55" s="429"/>
      <c r="OYI55" s="429"/>
      <c r="OYJ55" s="429"/>
      <c r="OYK55" s="429"/>
      <c r="OYL55" s="429"/>
      <c r="OYM55" s="429"/>
      <c r="OYN55" s="429"/>
      <c r="OYO55" s="429"/>
      <c r="OYP55" s="429"/>
      <c r="OYQ55" s="429"/>
      <c r="OYR55" s="429"/>
      <c r="OYS55" s="429"/>
      <c r="OYT55" s="429"/>
      <c r="OYU55" s="429"/>
      <c r="OYV55" s="429"/>
      <c r="OYW55" s="429"/>
      <c r="OYX55" s="429"/>
      <c r="OYY55" s="429"/>
      <c r="OYZ55" s="429"/>
      <c r="OZA55" s="429"/>
      <c r="OZB55" s="429"/>
      <c r="OZC55" s="429"/>
      <c r="OZD55" s="429"/>
      <c r="OZE55" s="429"/>
      <c r="OZF55" s="429"/>
      <c r="OZG55" s="429"/>
      <c r="OZH55" s="429"/>
      <c r="OZI55" s="429"/>
      <c r="OZJ55" s="429"/>
      <c r="OZK55" s="429"/>
      <c r="OZL55" s="429"/>
      <c r="OZM55" s="429"/>
      <c r="OZN55" s="429"/>
      <c r="OZO55" s="429"/>
      <c r="OZP55" s="429"/>
      <c r="OZQ55" s="429"/>
      <c r="OZR55" s="429"/>
      <c r="OZS55" s="429"/>
      <c r="OZT55" s="429"/>
      <c r="OZU55" s="429"/>
      <c r="OZV55" s="429"/>
      <c r="OZW55" s="429"/>
      <c r="OZX55" s="429"/>
      <c r="OZY55" s="429"/>
      <c r="OZZ55" s="429"/>
      <c r="PAA55" s="429"/>
      <c r="PAB55" s="429"/>
      <c r="PAC55" s="429"/>
      <c r="PAD55" s="429"/>
      <c r="PAE55" s="429"/>
      <c r="PAF55" s="429"/>
      <c r="PAG55" s="429"/>
      <c r="PAH55" s="429"/>
      <c r="PAI55" s="429"/>
      <c r="PAJ55" s="429"/>
      <c r="PAK55" s="429"/>
      <c r="PAL55" s="429"/>
      <c r="PAM55" s="429"/>
      <c r="PAN55" s="429"/>
      <c r="PAO55" s="429"/>
      <c r="PAP55" s="429"/>
      <c r="PAQ55" s="429"/>
      <c r="PAR55" s="429"/>
      <c r="PAS55" s="429"/>
      <c r="PAT55" s="429"/>
      <c r="PAU55" s="429"/>
      <c r="PAV55" s="429"/>
      <c r="PAW55" s="429"/>
      <c r="PAX55" s="429"/>
      <c r="PAY55" s="429"/>
      <c r="PAZ55" s="429"/>
      <c r="PBA55" s="429"/>
      <c r="PBB55" s="429"/>
      <c r="PBC55" s="429"/>
      <c r="PBD55" s="429"/>
      <c r="PBE55" s="429"/>
      <c r="PBF55" s="429"/>
      <c r="PBG55" s="429"/>
      <c r="PBH55" s="429"/>
      <c r="PBI55" s="429"/>
      <c r="PBJ55" s="429"/>
      <c r="PBK55" s="429"/>
      <c r="PBL55" s="429"/>
      <c r="PBM55" s="429"/>
      <c r="PBN55" s="429"/>
      <c r="PBO55" s="429"/>
      <c r="PBP55" s="429"/>
      <c r="PBQ55" s="429"/>
      <c r="PBR55" s="429"/>
      <c r="PBS55" s="429"/>
      <c r="PBT55" s="429"/>
      <c r="PBU55" s="429"/>
      <c r="PBV55" s="429"/>
      <c r="PBW55" s="429"/>
      <c r="PBX55" s="429"/>
      <c r="PBY55" s="429"/>
      <c r="PBZ55" s="429"/>
      <c r="PCA55" s="429"/>
      <c r="PCB55" s="429"/>
      <c r="PCC55" s="429"/>
      <c r="PCD55" s="429"/>
      <c r="PCE55" s="429"/>
      <c r="PCF55" s="429"/>
      <c r="PCG55" s="429"/>
      <c r="PCH55" s="429"/>
      <c r="PCI55" s="429"/>
      <c r="PCJ55" s="429"/>
      <c r="PCK55" s="429"/>
      <c r="PCL55" s="429"/>
      <c r="PCM55" s="429"/>
      <c r="PCN55" s="429"/>
      <c r="PCO55" s="429"/>
      <c r="PCP55" s="429"/>
      <c r="PCQ55" s="429"/>
      <c r="PCR55" s="429"/>
      <c r="PCS55" s="429"/>
      <c r="PCT55" s="429"/>
      <c r="PCU55" s="429"/>
      <c r="PCV55" s="429"/>
      <c r="PCW55" s="429"/>
      <c r="PCX55" s="429"/>
      <c r="PCY55" s="429"/>
      <c r="PCZ55" s="429"/>
      <c r="PDA55" s="429"/>
      <c r="PDB55" s="429"/>
      <c r="PDC55" s="429"/>
      <c r="PDD55" s="429"/>
      <c r="PDE55" s="429"/>
      <c r="PDF55" s="429"/>
      <c r="PDG55" s="429"/>
      <c r="PDH55" s="429"/>
      <c r="PDI55" s="429"/>
      <c r="PDJ55" s="429"/>
      <c r="PDK55" s="429"/>
      <c r="PDL55" s="429"/>
      <c r="PDM55" s="429"/>
      <c r="PDN55" s="429"/>
      <c r="PDO55" s="429"/>
      <c r="PDP55" s="429"/>
      <c r="PDQ55" s="429"/>
      <c r="PDR55" s="429"/>
      <c r="PDS55" s="429"/>
      <c r="PDT55" s="429"/>
      <c r="PDU55" s="429"/>
      <c r="PDV55" s="429"/>
      <c r="PDW55" s="429"/>
      <c r="PDX55" s="429"/>
      <c r="PDY55" s="429"/>
      <c r="PDZ55" s="429"/>
      <c r="PEA55" s="429"/>
      <c r="PEB55" s="429"/>
      <c r="PEC55" s="429"/>
      <c r="PED55" s="429"/>
      <c r="PEE55" s="429"/>
      <c r="PEF55" s="429"/>
      <c r="PEG55" s="429"/>
      <c r="PEH55" s="429"/>
      <c r="PEI55" s="429"/>
      <c r="PEJ55" s="429"/>
      <c r="PEK55" s="429"/>
      <c r="PEL55" s="429"/>
      <c r="PEM55" s="429"/>
      <c r="PEN55" s="429"/>
      <c r="PEO55" s="429"/>
      <c r="PEP55" s="429"/>
      <c r="PEQ55" s="429"/>
      <c r="PER55" s="429"/>
      <c r="PES55" s="429"/>
      <c r="PET55" s="429"/>
      <c r="PEU55" s="429"/>
      <c r="PEV55" s="429"/>
      <c r="PEW55" s="429"/>
      <c r="PEX55" s="429"/>
      <c r="PEY55" s="429"/>
      <c r="PEZ55" s="429"/>
      <c r="PFA55" s="429"/>
      <c r="PFB55" s="429"/>
      <c r="PFC55" s="429"/>
      <c r="PFD55" s="429"/>
      <c r="PFE55" s="429"/>
      <c r="PFF55" s="429"/>
      <c r="PFG55" s="429"/>
      <c r="PFH55" s="429"/>
      <c r="PFI55" s="429"/>
      <c r="PFJ55" s="429"/>
      <c r="PFK55" s="429"/>
      <c r="PFL55" s="429"/>
      <c r="PFM55" s="429"/>
      <c r="PFN55" s="429"/>
      <c r="PFO55" s="429"/>
      <c r="PFP55" s="429"/>
      <c r="PFQ55" s="429"/>
      <c r="PFR55" s="429"/>
      <c r="PFS55" s="429"/>
      <c r="PFT55" s="429"/>
      <c r="PFU55" s="429"/>
      <c r="PFV55" s="429"/>
      <c r="PFW55" s="429"/>
      <c r="PFX55" s="429"/>
      <c r="PFY55" s="429"/>
      <c r="PFZ55" s="429"/>
      <c r="PGA55" s="429"/>
      <c r="PGB55" s="429"/>
      <c r="PGC55" s="429"/>
      <c r="PGD55" s="429"/>
      <c r="PGE55" s="429"/>
      <c r="PGF55" s="429"/>
      <c r="PGG55" s="429"/>
      <c r="PGH55" s="429"/>
      <c r="PGI55" s="429"/>
      <c r="PGJ55" s="429"/>
      <c r="PGK55" s="429"/>
      <c r="PGL55" s="429"/>
      <c r="PGM55" s="429"/>
      <c r="PGN55" s="429"/>
      <c r="PGO55" s="429"/>
      <c r="PGP55" s="429"/>
      <c r="PGQ55" s="429"/>
      <c r="PGR55" s="429"/>
      <c r="PGS55" s="429"/>
      <c r="PGT55" s="429"/>
      <c r="PGU55" s="429"/>
      <c r="PGV55" s="429"/>
      <c r="PGW55" s="429"/>
      <c r="PGX55" s="429"/>
      <c r="PGY55" s="429"/>
      <c r="PGZ55" s="429"/>
      <c r="PHA55" s="429"/>
      <c r="PHB55" s="429"/>
      <c r="PHC55" s="429"/>
      <c r="PHD55" s="429"/>
      <c r="PHE55" s="429"/>
      <c r="PHF55" s="429"/>
      <c r="PHG55" s="429"/>
      <c r="PHH55" s="429"/>
      <c r="PHI55" s="429"/>
      <c r="PHJ55" s="429"/>
      <c r="PHK55" s="429"/>
      <c r="PHL55" s="429"/>
      <c r="PHM55" s="429"/>
      <c r="PHN55" s="429"/>
      <c r="PHO55" s="429"/>
      <c r="PHP55" s="429"/>
      <c r="PHQ55" s="429"/>
      <c r="PHR55" s="429"/>
      <c r="PHS55" s="429"/>
      <c r="PHT55" s="429"/>
      <c r="PHU55" s="429"/>
      <c r="PHV55" s="429"/>
      <c r="PHW55" s="429"/>
      <c r="PHX55" s="429"/>
      <c r="PHY55" s="429"/>
      <c r="PHZ55" s="429"/>
      <c r="PIA55" s="429"/>
      <c r="PIB55" s="429"/>
      <c r="PIC55" s="429"/>
      <c r="PID55" s="429"/>
      <c r="PIE55" s="429"/>
      <c r="PIF55" s="429"/>
      <c r="PIG55" s="429"/>
      <c r="PIH55" s="429"/>
      <c r="PII55" s="429"/>
      <c r="PIJ55" s="429"/>
      <c r="PIK55" s="429"/>
      <c r="PIL55" s="429"/>
      <c r="PIM55" s="429"/>
      <c r="PIN55" s="429"/>
      <c r="PIO55" s="429"/>
      <c r="PIP55" s="429"/>
      <c r="PIQ55" s="429"/>
      <c r="PIR55" s="429"/>
      <c r="PIS55" s="429"/>
      <c r="PIT55" s="429"/>
      <c r="PIU55" s="429"/>
      <c r="PIV55" s="429"/>
      <c r="PIW55" s="429"/>
      <c r="PIX55" s="429"/>
      <c r="PIY55" s="429"/>
      <c r="PIZ55" s="429"/>
      <c r="PJA55" s="429"/>
      <c r="PJB55" s="429"/>
      <c r="PJC55" s="429"/>
      <c r="PJD55" s="429"/>
      <c r="PJE55" s="429"/>
      <c r="PJF55" s="429"/>
      <c r="PJG55" s="429"/>
      <c r="PJH55" s="429"/>
      <c r="PJI55" s="429"/>
      <c r="PJJ55" s="429"/>
      <c r="PJK55" s="429"/>
      <c r="PJL55" s="429"/>
      <c r="PJM55" s="429"/>
      <c r="PJN55" s="429"/>
      <c r="PJO55" s="429"/>
      <c r="PJP55" s="429"/>
      <c r="PJQ55" s="429"/>
      <c r="PJR55" s="429"/>
      <c r="PJS55" s="429"/>
      <c r="PJT55" s="429"/>
      <c r="PJU55" s="429"/>
      <c r="PJV55" s="429"/>
      <c r="PJW55" s="429"/>
      <c r="PJX55" s="429"/>
      <c r="PJY55" s="429"/>
      <c r="PJZ55" s="429"/>
      <c r="PKA55" s="429"/>
      <c r="PKB55" s="429"/>
      <c r="PKC55" s="429"/>
      <c r="PKD55" s="429"/>
      <c r="PKE55" s="429"/>
      <c r="PKF55" s="429"/>
      <c r="PKG55" s="429"/>
      <c r="PKH55" s="429"/>
      <c r="PKI55" s="429"/>
      <c r="PKJ55" s="429"/>
      <c r="PKK55" s="429"/>
      <c r="PKL55" s="429"/>
      <c r="PKM55" s="429"/>
      <c r="PKN55" s="429"/>
      <c r="PKO55" s="429"/>
      <c r="PKP55" s="429"/>
      <c r="PKQ55" s="429"/>
      <c r="PKR55" s="429"/>
      <c r="PKS55" s="429"/>
      <c r="PKT55" s="429"/>
      <c r="PKU55" s="429"/>
      <c r="PKV55" s="429"/>
      <c r="PKW55" s="429"/>
      <c r="PKX55" s="429"/>
      <c r="PKY55" s="429"/>
      <c r="PKZ55" s="429"/>
      <c r="PLA55" s="429"/>
      <c r="PLB55" s="429"/>
      <c r="PLC55" s="429"/>
      <c r="PLD55" s="429"/>
      <c r="PLE55" s="429"/>
      <c r="PLF55" s="429"/>
      <c r="PLG55" s="429"/>
      <c r="PLH55" s="429"/>
      <c r="PLI55" s="429"/>
      <c r="PLJ55" s="429"/>
      <c r="PLK55" s="429"/>
      <c r="PLL55" s="429"/>
      <c r="PLM55" s="429"/>
      <c r="PLN55" s="429"/>
      <c r="PLO55" s="429"/>
      <c r="PLP55" s="429"/>
      <c r="PLQ55" s="429"/>
      <c r="PLR55" s="429"/>
      <c r="PLS55" s="429"/>
      <c r="PLT55" s="429"/>
      <c r="PLU55" s="429"/>
      <c r="PLV55" s="429"/>
      <c r="PLW55" s="429"/>
      <c r="PLX55" s="429"/>
      <c r="PLY55" s="429"/>
      <c r="PLZ55" s="429"/>
      <c r="PMA55" s="429"/>
      <c r="PMB55" s="429"/>
      <c r="PMC55" s="429"/>
      <c r="PMD55" s="429"/>
      <c r="PME55" s="429"/>
      <c r="PMF55" s="429"/>
      <c r="PMG55" s="429"/>
      <c r="PMH55" s="429"/>
      <c r="PMI55" s="429"/>
      <c r="PMJ55" s="429"/>
      <c r="PMK55" s="429"/>
      <c r="PML55" s="429"/>
      <c r="PMM55" s="429"/>
      <c r="PMN55" s="429"/>
      <c r="PMO55" s="429"/>
      <c r="PMP55" s="429"/>
      <c r="PMQ55" s="429"/>
      <c r="PMR55" s="429"/>
      <c r="PMS55" s="429"/>
      <c r="PMT55" s="429"/>
      <c r="PMU55" s="429"/>
      <c r="PMV55" s="429"/>
      <c r="PMW55" s="429"/>
      <c r="PMX55" s="429"/>
      <c r="PMY55" s="429"/>
      <c r="PMZ55" s="429"/>
      <c r="PNA55" s="429"/>
      <c r="PNB55" s="429"/>
      <c r="PNC55" s="429"/>
      <c r="PND55" s="429"/>
      <c r="PNE55" s="429"/>
      <c r="PNF55" s="429"/>
      <c r="PNG55" s="429"/>
      <c r="PNH55" s="429"/>
      <c r="PNI55" s="429"/>
      <c r="PNJ55" s="429"/>
      <c r="PNK55" s="429"/>
      <c r="PNL55" s="429"/>
      <c r="PNM55" s="429"/>
      <c r="PNN55" s="429"/>
      <c r="PNO55" s="429"/>
      <c r="PNP55" s="429"/>
      <c r="PNQ55" s="429"/>
      <c r="PNR55" s="429"/>
      <c r="PNS55" s="429"/>
      <c r="PNT55" s="429"/>
      <c r="PNU55" s="429"/>
      <c r="PNV55" s="429"/>
      <c r="PNW55" s="429"/>
      <c r="PNX55" s="429"/>
      <c r="PNY55" s="429"/>
      <c r="PNZ55" s="429"/>
      <c r="POA55" s="429"/>
      <c r="POB55" s="429"/>
      <c r="POC55" s="429"/>
      <c r="POD55" s="429"/>
      <c r="POE55" s="429"/>
      <c r="POF55" s="429"/>
      <c r="POG55" s="429"/>
      <c r="POH55" s="429"/>
      <c r="POI55" s="429"/>
      <c r="POJ55" s="429"/>
      <c r="POK55" s="429"/>
      <c r="POL55" s="429"/>
      <c r="POM55" s="429"/>
      <c r="PON55" s="429"/>
      <c r="POO55" s="429"/>
      <c r="POP55" s="429"/>
      <c r="POQ55" s="429"/>
      <c r="POR55" s="429"/>
      <c r="POS55" s="429"/>
      <c r="POT55" s="429"/>
      <c r="POU55" s="429"/>
      <c r="POV55" s="429"/>
      <c r="POW55" s="429"/>
      <c r="POX55" s="429"/>
      <c r="POY55" s="429"/>
      <c r="POZ55" s="429"/>
      <c r="PPA55" s="429"/>
      <c r="PPB55" s="429"/>
      <c r="PPC55" s="429"/>
      <c r="PPD55" s="429"/>
      <c r="PPE55" s="429"/>
      <c r="PPF55" s="429"/>
      <c r="PPG55" s="429"/>
      <c r="PPH55" s="429"/>
      <c r="PPI55" s="429"/>
      <c r="PPJ55" s="429"/>
      <c r="PPK55" s="429"/>
      <c r="PPL55" s="429"/>
      <c r="PPM55" s="429"/>
      <c r="PPN55" s="429"/>
      <c r="PPO55" s="429"/>
      <c r="PPP55" s="429"/>
      <c r="PPQ55" s="429"/>
      <c r="PPR55" s="429"/>
      <c r="PPS55" s="429"/>
      <c r="PPT55" s="429"/>
      <c r="PPU55" s="429"/>
      <c r="PPV55" s="429"/>
      <c r="PPW55" s="429"/>
      <c r="PPX55" s="429"/>
      <c r="PPY55" s="429"/>
      <c r="PPZ55" s="429"/>
      <c r="PQA55" s="429"/>
      <c r="PQB55" s="429"/>
      <c r="PQC55" s="429"/>
      <c r="PQD55" s="429"/>
      <c r="PQE55" s="429"/>
      <c r="PQF55" s="429"/>
      <c r="PQG55" s="429"/>
      <c r="PQH55" s="429"/>
      <c r="PQI55" s="429"/>
      <c r="PQJ55" s="429"/>
      <c r="PQK55" s="429"/>
      <c r="PQL55" s="429"/>
      <c r="PQM55" s="429"/>
      <c r="PQN55" s="429"/>
      <c r="PQO55" s="429"/>
      <c r="PQP55" s="429"/>
      <c r="PQQ55" s="429"/>
      <c r="PQR55" s="429"/>
      <c r="PQS55" s="429"/>
      <c r="PQT55" s="429"/>
      <c r="PQU55" s="429"/>
      <c r="PQV55" s="429"/>
      <c r="PQW55" s="429"/>
      <c r="PQX55" s="429"/>
      <c r="PQY55" s="429"/>
      <c r="PQZ55" s="429"/>
      <c r="PRA55" s="429"/>
      <c r="PRB55" s="429"/>
      <c r="PRC55" s="429"/>
      <c r="PRD55" s="429"/>
      <c r="PRE55" s="429"/>
      <c r="PRF55" s="429"/>
      <c r="PRG55" s="429"/>
      <c r="PRH55" s="429"/>
      <c r="PRI55" s="429"/>
      <c r="PRJ55" s="429"/>
      <c r="PRK55" s="429"/>
      <c r="PRL55" s="429"/>
      <c r="PRM55" s="429"/>
      <c r="PRN55" s="429"/>
      <c r="PRO55" s="429"/>
      <c r="PRP55" s="429"/>
      <c r="PRQ55" s="429"/>
      <c r="PRR55" s="429"/>
      <c r="PRS55" s="429"/>
      <c r="PRT55" s="429"/>
      <c r="PRU55" s="429"/>
      <c r="PRV55" s="429"/>
      <c r="PRW55" s="429"/>
      <c r="PRX55" s="429"/>
      <c r="PRY55" s="429"/>
      <c r="PRZ55" s="429"/>
      <c r="PSA55" s="429"/>
      <c r="PSB55" s="429"/>
      <c r="PSC55" s="429"/>
      <c r="PSD55" s="429"/>
      <c r="PSE55" s="429"/>
      <c r="PSF55" s="429"/>
      <c r="PSG55" s="429"/>
      <c r="PSH55" s="429"/>
      <c r="PSI55" s="429"/>
      <c r="PSJ55" s="429"/>
      <c r="PSK55" s="429"/>
      <c r="PSL55" s="429"/>
      <c r="PSM55" s="429"/>
      <c r="PSN55" s="429"/>
      <c r="PSO55" s="429"/>
      <c r="PSP55" s="429"/>
      <c r="PSQ55" s="429"/>
      <c r="PSR55" s="429"/>
      <c r="PSS55" s="429"/>
      <c r="PST55" s="429"/>
      <c r="PSU55" s="429"/>
      <c r="PSV55" s="429"/>
      <c r="PSW55" s="429"/>
      <c r="PSX55" s="429"/>
      <c r="PSY55" s="429"/>
      <c r="PSZ55" s="429"/>
      <c r="PTA55" s="429"/>
      <c r="PTB55" s="429"/>
      <c r="PTC55" s="429"/>
      <c r="PTD55" s="429"/>
      <c r="PTE55" s="429"/>
      <c r="PTF55" s="429"/>
      <c r="PTG55" s="429"/>
      <c r="PTH55" s="429"/>
      <c r="PTI55" s="429"/>
      <c r="PTJ55" s="429"/>
      <c r="PTK55" s="429"/>
      <c r="PTL55" s="429"/>
      <c r="PTM55" s="429"/>
      <c r="PTN55" s="429"/>
      <c r="PTO55" s="429"/>
      <c r="PTP55" s="429"/>
      <c r="PTQ55" s="429"/>
      <c r="PTR55" s="429"/>
      <c r="PTS55" s="429"/>
      <c r="PTT55" s="429"/>
      <c r="PTU55" s="429"/>
      <c r="PTV55" s="429"/>
      <c r="PTW55" s="429"/>
      <c r="PTX55" s="429"/>
      <c r="PTY55" s="429"/>
      <c r="PTZ55" s="429"/>
      <c r="PUA55" s="429"/>
      <c r="PUB55" s="429"/>
      <c r="PUC55" s="429"/>
      <c r="PUD55" s="429"/>
      <c r="PUE55" s="429"/>
      <c r="PUF55" s="429"/>
      <c r="PUG55" s="429"/>
      <c r="PUH55" s="429"/>
      <c r="PUI55" s="429"/>
      <c r="PUJ55" s="429"/>
      <c r="PUK55" s="429"/>
      <c r="PUL55" s="429"/>
      <c r="PUM55" s="429"/>
      <c r="PUN55" s="429"/>
      <c r="PUO55" s="429"/>
      <c r="PUP55" s="429"/>
      <c r="PUQ55" s="429"/>
      <c r="PUR55" s="429"/>
      <c r="PUS55" s="429"/>
      <c r="PUT55" s="429"/>
      <c r="PUU55" s="429"/>
      <c r="PUV55" s="429"/>
      <c r="PUW55" s="429"/>
      <c r="PUX55" s="429"/>
      <c r="PUY55" s="429"/>
      <c r="PUZ55" s="429"/>
      <c r="PVA55" s="429"/>
      <c r="PVB55" s="429"/>
      <c r="PVC55" s="429"/>
      <c r="PVD55" s="429"/>
      <c r="PVE55" s="429"/>
      <c r="PVF55" s="429"/>
      <c r="PVG55" s="429"/>
      <c r="PVH55" s="429"/>
      <c r="PVI55" s="429"/>
      <c r="PVJ55" s="429"/>
      <c r="PVK55" s="429"/>
      <c r="PVL55" s="429"/>
      <c r="PVM55" s="429"/>
      <c r="PVN55" s="429"/>
      <c r="PVO55" s="429"/>
      <c r="PVP55" s="429"/>
      <c r="PVQ55" s="429"/>
      <c r="PVR55" s="429"/>
      <c r="PVS55" s="429"/>
      <c r="PVT55" s="429"/>
      <c r="PVU55" s="429"/>
      <c r="PVV55" s="429"/>
      <c r="PVW55" s="429"/>
      <c r="PVX55" s="429"/>
      <c r="PVY55" s="429"/>
      <c r="PVZ55" s="429"/>
      <c r="PWA55" s="429"/>
      <c r="PWB55" s="429"/>
      <c r="PWC55" s="429"/>
      <c r="PWD55" s="429"/>
      <c r="PWE55" s="429"/>
      <c r="PWF55" s="429"/>
      <c r="PWG55" s="429"/>
      <c r="PWH55" s="429"/>
      <c r="PWI55" s="429"/>
      <c r="PWJ55" s="429"/>
      <c r="PWK55" s="429"/>
      <c r="PWL55" s="429"/>
      <c r="PWM55" s="429"/>
      <c r="PWN55" s="429"/>
      <c r="PWO55" s="429"/>
      <c r="PWP55" s="429"/>
      <c r="PWQ55" s="429"/>
      <c r="PWR55" s="429"/>
      <c r="PWS55" s="429"/>
      <c r="PWT55" s="429"/>
      <c r="PWU55" s="429"/>
      <c r="PWV55" s="429"/>
      <c r="PWW55" s="429"/>
      <c r="PWX55" s="429"/>
      <c r="PWY55" s="429"/>
      <c r="PWZ55" s="429"/>
      <c r="PXA55" s="429"/>
      <c r="PXB55" s="429"/>
      <c r="PXC55" s="429"/>
      <c r="PXD55" s="429"/>
      <c r="PXE55" s="429"/>
      <c r="PXF55" s="429"/>
      <c r="PXG55" s="429"/>
      <c r="PXH55" s="429"/>
      <c r="PXI55" s="429"/>
      <c r="PXJ55" s="429"/>
      <c r="PXK55" s="429"/>
      <c r="PXL55" s="429"/>
      <c r="PXM55" s="429"/>
      <c r="PXN55" s="429"/>
      <c r="PXO55" s="429"/>
      <c r="PXP55" s="429"/>
      <c r="PXQ55" s="429"/>
      <c r="PXR55" s="429"/>
      <c r="PXS55" s="429"/>
      <c r="PXT55" s="429"/>
      <c r="PXU55" s="429"/>
      <c r="PXV55" s="429"/>
      <c r="PXW55" s="429"/>
      <c r="PXX55" s="429"/>
      <c r="PXY55" s="429"/>
      <c r="PXZ55" s="429"/>
      <c r="PYA55" s="429"/>
      <c r="PYB55" s="429"/>
      <c r="PYC55" s="429"/>
      <c r="PYD55" s="429"/>
      <c r="PYE55" s="429"/>
      <c r="PYF55" s="429"/>
      <c r="PYG55" s="429"/>
      <c r="PYH55" s="429"/>
      <c r="PYI55" s="429"/>
      <c r="PYJ55" s="429"/>
      <c r="PYK55" s="429"/>
      <c r="PYL55" s="429"/>
      <c r="PYM55" s="429"/>
      <c r="PYN55" s="429"/>
      <c r="PYO55" s="429"/>
      <c r="PYP55" s="429"/>
      <c r="PYQ55" s="429"/>
      <c r="PYR55" s="429"/>
      <c r="PYS55" s="429"/>
      <c r="PYT55" s="429"/>
      <c r="PYU55" s="429"/>
      <c r="PYV55" s="429"/>
      <c r="PYW55" s="429"/>
      <c r="PYX55" s="429"/>
      <c r="PYY55" s="429"/>
      <c r="PYZ55" s="429"/>
      <c r="PZA55" s="429"/>
      <c r="PZB55" s="429"/>
      <c r="PZC55" s="429"/>
      <c r="PZD55" s="429"/>
      <c r="PZE55" s="429"/>
      <c r="PZF55" s="429"/>
      <c r="PZG55" s="429"/>
      <c r="PZH55" s="429"/>
      <c r="PZI55" s="429"/>
      <c r="PZJ55" s="429"/>
      <c r="PZK55" s="429"/>
      <c r="PZL55" s="429"/>
      <c r="PZM55" s="429"/>
      <c r="PZN55" s="429"/>
      <c r="PZO55" s="429"/>
      <c r="PZP55" s="429"/>
      <c r="PZQ55" s="429"/>
      <c r="PZR55" s="429"/>
      <c r="PZS55" s="429"/>
      <c r="PZT55" s="429"/>
      <c r="PZU55" s="429"/>
      <c r="PZV55" s="429"/>
      <c r="PZW55" s="429"/>
      <c r="PZX55" s="429"/>
      <c r="PZY55" s="429"/>
      <c r="PZZ55" s="429"/>
      <c r="QAA55" s="429"/>
      <c r="QAB55" s="429"/>
      <c r="QAC55" s="429"/>
      <c r="QAD55" s="429"/>
      <c r="QAE55" s="429"/>
      <c r="QAF55" s="429"/>
      <c r="QAG55" s="429"/>
      <c r="QAH55" s="429"/>
      <c r="QAI55" s="429"/>
      <c r="QAJ55" s="429"/>
      <c r="QAK55" s="429"/>
      <c r="QAL55" s="429"/>
      <c r="QAM55" s="429"/>
      <c r="QAN55" s="429"/>
      <c r="QAO55" s="429"/>
      <c r="QAP55" s="429"/>
      <c r="QAQ55" s="429"/>
      <c r="QAR55" s="429"/>
      <c r="QAS55" s="429"/>
      <c r="QAT55" s="429"/>
      <c r="QAU55" s="429"/>
      <c r="QAV55" s="429"/>
      <c r="QAW55" s="429"/>
      <c r="QAX55" s="429"/>
      <c r="QAY55" s="429"/>
      <c r="QAZ55" s="429"/>
      <c r="QBA55" s="429"/>
      <c r="QBB55" s="429"/>
      <c r="QBC55" s="429"/>
      <c r="QBD55" s="429"/>
      <c r="QBE55" s="429"/>
      <c r="QBF55" s="429"/>
      <c r="QBG55" s="429"/>
      <c r="QBH55" s="429"/>
      <c r="QBI55" s="429"/>
      <c r="QBJ55" s="429"/>
      <c r="QBK55" s="429"/>
      <c r="QBL55" s="429"/>
      <c r="QBM55" s="429"/>
      <c r="QBN55" s="429"/>
      <c r="QBO55" s="429"/>
      <c r="QBP55" s="429"/>
      <c r="QBQ55" s="429"/>
      <c r="QBR55" s="429"/>
      <c r="QBS55" s="429"/>
      <c r="QBT55" s="429"/>
      <c r="QBU55" s="429"/>
      <c r="QBV55" s="429"/>
      <c r="QBW55" s="429"/>
      <c r="QBX55" s="429"/>
      <c r="QBY55" s="429"/>
      <c r="QBZ55" s="429"/>
      <c r="QCA55" s="429"/>
      <c r="QCB55" s="429"/>
      <c r="QCC55" s="429"/>
      <c r="QCD55" s="429"/>
      <c r="QCE55" s="429"/>
      <c r="QCF55" s="429"/>
      <c r="QCG55" s="429"/>
      <c r="QCH55" s="429"/>
      <c r="QCI55" s="429"/>
      <c r="QCJ55" s="429"/>
      <c r="QCK55" s="429"/>
      <c r="QCL55" s="429"/>
      <c r="QCM55" s="429"/>
      <c r="QCN55" s="429"/>
      <c r="QCO55" s="429"/>
      <c r="QCP55" s="429"/>
      <c r="QCQ55" s="429"/>
      <c r="QCR55" s="429"/>
      <c r="QCS55" s="429"/>
      <c r="QCT55" s="429"/>
      <c r="QCU55" s="429"/>
      <c r="QCV55" s="429"/>
      <c r="QCW55" s="429"/>
      <c r="QCX55" s="429"/>
      <c r="QCY55" s="429"/>
      <c r="QCZ55" s="429"/>
      <c r="QDA55" s="429"/>
      <c r="QDB55" s="429"/>
      <c r="QDC55" s="429"/>
      <c r="QDD55" s="429"/>
      <c r="QDE55" s="429"/>
      <c r="QDF55" s="429"/>
      <c r="QDG55" s="429"/>
      <c r="QDH55" s="429"/>
      <c r="QDI55" s="429"/>
      <c r="QDJ55" s="429"/>
      <c r="QDK55" s="429"/>
      <c r="QDL55" s="429"/>
      <c r="QDM55" s="429"/>
      <c r="QDN55" s="429"/>
      <c r="QDO55" s="429"/>
      <c r="QDP55" s="429"/>
      <c r="QDQ55" s="429"/>
      <c r="QDR55" s="429"/>
      <c r="QDS55" s="429"/>
      <c r="QDT55" s="429"/>
      <c r="QDU55" s="429"/>
      <c r="QDV55" s="429"/>
      <c r="QDW55" s="429"/>
      <c r="QDX55" s="429"/>
      <c r="QDY55" s="429"/>
      <c r="QDZ55" s="429"/>
      <c r="QEA55" s="429"/>
      <c r="QEB55" s="429"/>
      <c r="QEC55" s="429"/>
      <c r="QED55" s="429"/>
      <c r="QEE55" s="429"/>
      <c r="QEF55" s="429"/>
      <c r="QEG55" s="429"/>
      <c r="QEH55" s="429"/>
      <c r="QEI55" s="429"/>
      <c r="QEJ55" s="429"/>
      <c r="QEK55" s="429"/>
      <c r="QEL55" s="429"/>
      <c r="QEM55" s="429"/>
      <c r="QEN55" s="429"/>
      <c r="QEO55" s="429"/>
      <c r="QEP55" s="429"/>
      <c r="QEQ55" s="429"/>
      <c r="QER55" s="429"/>
      <c r="QES55" s="429"/>
      <c r="QET55" s="429"/>
      <c r="QEU55" s="429"/>
      <c r="QEV55" s="429"/>
      <c r="QEW55" s="429"/>
      <c r="QEX55" s="429"/>
      <c r="QEY55" s="429"/>
      <c r="QEZ55" s="429"/>
      <c r="QFA55" s="429"/>
      <c r="QFB55" s="429"/>
      <c r="QFC55" s="429"/>
      <c r="QFD55" s="429"/>
      <c r="QFE55" s="429"/>
      <c r="QFF55" s="429"/>
      <c r="QFG55" s="429"/>
      <c r="QFH55" s="429"/>
      <c r="QFI55" s="429"/>
      <c r="QFJ55" s="429"/>
      <c r="QFK55" s="429"/>
      <c r="QFL55" s="429"/>
      <c r="QFM55" s="429"/>
      <c r="QFN55" s="429"/>
      <c r="QFO55" s="429"/>
      <c r="QFP55" s="429"/>
      <c r="QFQ55" s="429"/>
      <c r="QFR55" s="429"/>
      <c r="QFS55" s="429"/>
      <c r="QFT55" s="429"/>
      <c r="QFU55" s="429"/>
      <c r="QFV55" s="429"/>
      <c r="QFW55" s="429"/>
      <c r="QFX55" s="429"/>
      <c r="QFY55" s="429"/>
      <c r="QFZ55" s="429"/>
      <c r="QGA55" s="429"/>
      <c r="QGB55" s="429"/>
      <c r="QGC55" s="429"/>
      <c r="QGD55" s="429"/>
      <c r="QGE55" s="429"/>
      <c r="QGF55" s="429"/>
      <c r="QGG55" s="429"/>
      <c r="QGH55" s="429"/>
      <c r="QGI55" s="429"/>
      <c r="QGJ55" s="429"/>
      <c r="QGK55" s="429"/>
      <c r="QGL55" s="429"/>
      <c r="QGM55" s="429"/>
      <c r="QGN55" s="429"/>
      <c r="QGO55" s="429"/>
      <c r="QGP55" s="429"/>
      <c r="QGQ55" s="429"/>
      <c r="QGR55" s="429"/>
      <c r="QGS55" s="429"/>
      <c r="QGT55" s="429"/>
      <c r="QGU55" s="429"/>
      <c r="QGV55" s="429"/>
      <c r="QGW55" s="429"/>
      <c r="QGX55" s="429"/>
      <c r="QGY55" s="429"/>
      <c r="QGZ55" s="429"/>
      <c r="QHA55" s="429"/>
      <c r="QHB55" s="429"/>
      <c r="QHC55" s="429"/>
      <c r="QHD55" s="429"/>
      <c r="QHE55" s="429"/>
      <c r="QHF55" s="429"/>
      <c r="QHG55" s="429"/>
      <c r="QHH55" s="429"/>
      <c r="QHI55" s="429"/>
      <c r="QHJ55" s="429"/>
      <c r="QHK55" s="429"/>
      <c r="QHL55" s="429"/>
      <c r="QHM55" s="429"/>
      <c r="QHN55" s="429"/>
      <c r="QHO55" s="429"/>
      <c r="QHP55" s="429"/>
      <c r="QHQ55" s="429"/>
      <c r="QHR55" s="429"/>
      <c r="QHS55" s="429"/>
      <c r="QHT55" s="429"/>
      <c r="QHU55" s="429"/>
      <c r="QHV55" s="429"/>
      <c r="QHW55" s="429"/>
      <c r="QHX55" s="429"/>
      <c r="QHY55" s="429"/>
      <c r="QHZ55" s="429"/>
      <c r="QIA55" s="429"/>
      <c r="QIB55" s="429"/>
      <c r="QIC55" s="429"/>
      <c r="QID55" s="429"/>
      <c r="QIE55" s="429"/>
      <c r="QIF55" s="429"/>
      <c r="QIG55" s="429"/>
      <c r="QIH55" s="429"/>
      <c r="QII55" s="429"/>
      <c r="QIJ55" s="429"/>
      <c r="QIK55" s="429"/>
      <c r="QIL55" s="429"/>
      <c r="QIM55" s="429"/>
      <c r="QIN55" s="429"/>
      <c r="QIO55" s="429"/>
      <c r="QIP55" s="429"/>
      <c r="QIQ55" s="429"/>
      <c r="QIR55" s="429"/>
      <c r="QIS55" s="429"/>
      <c r="QIT55" s="429"/>
      <c r="QIU55" s="429"/>
      <c r="QIV55" s="429"/>
      <c r="QIW55" s="429"/>
      <c r="QIX55" s="429"/>
      <c r="QIY55" s="429"/>
      <c r="QIZ55" s="429"/>
      <c r="QJA55" s="429"/>
      <c r="QJB55" s="429"/>
      <c r="QJC55" s="429"/>
      <c r="QJD55" s="429"/>
      <c r="QJE55" s="429"/>
      <c r="QJF55" s="429"/>
      <c r="QJG55" s="429"/>
      <c r="QJH55" s="429"/>
      <c r="QJI55" s="429"/>
      <c r="QJJ55" s="429"/>
      <c r="QJK55" s="429"/>
      <c r="QJL55" s="429"/>
      <c r="QJM55" s="429"/>
      <c r="QJN55" s="429"/>
      <c r="QJO55" s="429"/>
      <c r="QJP55" s="429"/>
      <c r="QJQ55" s="429"/>
      <c r="QJR55" s="429"/>
      <c r="QJS55" s="429"/>
      <c r="QJT55" s="429"/>
      <c r="QJU55" s="429"/>
      <c r="QJV55" s="429"/>
      <c r="QJW55" s="429"/>
      <c r="QJX55" s="429"/>
      <c r="QJY55" s="429"/>
      <c r="QJZ55" s="429"/>
      <c r="QKA55" s="429"/>
      <c r="QKB55" s="429"/>
      <c r="QKC55" s="429"/>
      <c r="QKD55" s="429"/>
      <c r="QKE55" s="429"/>
      <c r="QKF55" s="429"/>
      <c r="QKG55" s="429"/>
      <c r="QKH55" s="429"/>
      <c r="QKI55" s="429"/>
      <c r="QKJ55" s="429"/>
      <c r="QKK55" s="429"/>
      <c r="QKL55" s="429"/>
      <c r="QKM55" s="429"/>
      <c r="QKN55" s="429"/>
      <c r="QKO55" s="429"/>
      <c r="QKP55" s="429"/>
      <c r="QKQ55" s="429"/>
      <c r="QKR55" s="429"/>
      <c r="QKS55" s="429"/>
      <c r="QKT55" s="429"/>
      <c r="QKU55" s="429"/>
      <c r="QKV55" s="429"/>
      <c r="QKW55" s="429"/>
      <c r="QKX55" s="429"/>
      <c r="QKY55" s="429"/>
      <c r="QKZ55" s="429"/>
      <c r="QLA55" s="429"/>
      <c r="QLB55" s="429"/>
      <c r="QLC55" s="429"/>
      <c r="QLD55" s="429"/>
      <c r="QLE55" s="429"/>
      <c r="QLF55" s="429"/>
      <c r="QLG55" s="429"/>
      <c r="QLH55" s="429"/>
      <c r="QLI55" s="429"/>
      <c r="QLJ55" s="429"/>
      <c r="QLK55" s="429"/>
      <c r="QLL55" s="429"/>
      <c r="QLM55" s="429"/>
      <c r="QLN55" s="429"/>
      <c r="QLO55" s="429"/>
      <c r="QLP55" s="429"/>
      <c r="QLQ55" s="429"/>
      <c r="QLR55" s="429"/>
      <c r="QLS55" s="429"/>
      <c r="QLT55" s="429"/>
      <c r="QLU55" s="429"/>
      <c r="QLV55" s="429"/>
      <c r="QLW55" s="429"/>
      <c r="QLX55" s="429"/>
      <c r="QLY55" s="429"/>
      <c r="QLZ55" s="429"/>
      <c r="QMA55" s="429"/>
      <c r="QMB55" s="429"/>
      <c r="QMC55" s="429"/>
      <c r="QMD55" s="429"/>
      <c r="QME55" s="429"/>
      <c r="QMF55" s="429"/>
      <c r="QMG55" s="429"/>
      <c r="QMH55" s="429"/>
      <c r="QMI55" s="429"/>
      <c r="QMJ55" s="429"/>
      <c r="QMK55" s="429"/>
      <c r="QML55" s="429"/>
      <c r="QMM55" s="429"/>
      <c r="QMN55" s="429"/>
      <c r="QMO55" s="429"/>
      <c r="QMP55" s="429"/>
      <c r="QMQ55" s="429"/>
      <c r="QMR55" s="429"/>
      <c r="QMS55" s="429"/>
      <c r="QMT55" s="429"/>
      <c r="QMU55" s="429"/>
      <c r="QMV55" s="429"/>
      <c r="QMW55" s="429"/>
      <c r="QMX55" s="429"/>
      <c r="QMY55" s="429"/>
      <c r="QMZ55" s="429"/>
      <c r="QNA55" s="429"/>
      <c r="QNB55" s="429"/>
      <c r="QNC55" s="429"/>
      <c r="QND55" s="429"/>
      <c r="QNE55" s="429"/>
      <c r="QNF55" s="429"/>
      <c r="QNG55" s="429"/>
      <c r="QNH55" s="429"/>
      <c r="QNI55" s="429"/>
      <c r="QNJ55" s="429"/>
      <c r="QNK55" s="429"/>
      <c r="QNL55" s="429"/>
      <c r="QNM55" s="429"/>
      <c r="QNN55" s="429"/>
      <c r="QNO55" s="429"/>
      <c r="QNP55" s="429"/>
      <c r="QNQ55" s="429"/>
      <c r="QNR55" s="429"/>
      <c r="QNS55" s="429"/>
      <c r="QNT55" s="429"/>
      <c r="QNU55" s="429"/>
      <c r="QNV55" s="429"/>
      <c r="QNW55" s="429"/>
      <c r="QNX55" s="429"/>
      <c r="QNY55" s="429"/>
      <c r="QNZ55" s="429"/>
      <c r="QOA55" s="429"/>
      <c r="QOB55" s="429"/>
      <c r="QOC55" s="429"/>
      <c r="QOD55" s="429"/>
      <c r="QOE55" s="429"/>
      <c r="QOF55" s="429"/>
      <c r="QOG55" s="429"/>
      <c r="QOH55" s="429"/>
      <c r="QOI55" s="429"/>
      <c r="QOJ55" s="429"/>
      <c r="QOK55" s="429"/>
      <c r="QOL55" s="429"/>
      <c r="QOM55" s="429"/>
      <c r="QON55" s="429"/>
      <c r="QOO55" s="429"/>
      <c r="QOP55" s="429"/>
      <c r="QOQ55" s="429"/>
      <c r="QOR55" s="429"/>
      <c r="QOS55" s="429"/>
      <c r="QOT55" s="429"/>
      <c r="QOU55" s="429"/>
      <c r="QOV55" s="429"/>
      <c r="QOW55" s="429"/>
      <c r="QOX55" s="429"/>
      <c r="QOY55" s="429"/>
      <c r="QOZ55" s="429"/>
      <c r="QPA55" s="429"/>
      <c r="QPB55" s="429"/>
      <c r="QPC55" s="429"/>
      <c r="QPD55" s="429"/>
      <c r="QPE55" s="429"/>
      <c r="QPF55" s="429"/>
      <c r="QPG55" s="429"/>
      <c r="QPH55" s="429"/>
      <c r="QPI55" s="429"/>
      <c r="QPJ55" s="429"/>
      <c r="QPK55" s="429"/>
      <c r="QPL55" s="429"/>
      <c r="QPM55" s="429"/>
      <c r="QPN55" s="429"/>
      <c r="QPO55" s="429"/>
      <c r="QPP55" s="429"/>
      <c r="QPQ55" s="429"/>
      <c r="QPR55" s="429"/>
      <c r="QPS55" s="429"/>
      <c r="QPT55" s="429"/>
      <c r="QPU55" s="429"/>
      <c r="QPV55" s="429"/>
      <c r="QPW55" s="429"/>
      <c r="QPX55" s="429"/>
      <c r="QPY55" s="429"/>
      <c r="QPZ55" s="429"/>
      <c r="QQA55" s="429"/>
      <c r="QQB55" s="429"/>
      <c r="QQC55" s="429"/>
      <c r="QQD55" s="429"/>
      <c r="QQE55" s="429"/>
      <c r="QQF55" s="429"/>
      <c r="QQG55" s="429"/>
      <c r="QQH55" s="429"/>
      <c r="QQI55" s="429"/>
      <c r="QQJ55" s="429"/>
      <c r="QQK55" s="429"/>
      <c r="QQL55" s="429"/>
      <c r="QQM55" s="429"/>
      <c r="QQN55" s="429"/>
      <c r="QQO55" s="429"/>
      <c r="QQP55" s="429"/>
      <c r="QQQ55" s="429"/>
      <c r="QQR55" s="429"/>
      <c r="QQS55" s="429"/>
      <c r="QQT55" s="429"/>
      <c r="QQU55" s="429"/>
      <c r="QQV55" s="429"/>
      <c r="QQW55" s="429"/>
      <c r="QQX55" s="429"/>
      <c r="QQY55" s="429"/>
      <c r="QQZ55" s="429"/>
      <c r="QRA55" s="429"/>
      <c r="QRB55" s="429"/>
      <c r="QRC55" s="429"/>
      <c r="QRD55" s="429"/>
      <c r="QRE55" s="429"/>
      <c r="QRF55" s="429"/>
      <c r="QRG55" s="429"/>
      <c r="QRH55" s="429"/>
      <c r="QRI55" s="429"/>
      <c r="QRJ55" s="429"/>
      <c r="QRK55" s="429"/>
      <c r="QRL55" s="429"/>
      <c r="QRM55" s="429"/>
      <c r="QRN55" s="429"/>
      <c r="QRO55" s="429"/>
      <c r="QRP55" s="429"/>
      <c r="QRQ55" s="429"/>
      <c r="QRR55" s="429"/>
      <c r="QRS55" s="429"/>
      <c r="QRT55" s="429"/>
      <c r="QRU55" s="429"/>
      <c r="QRV55" s="429"/>
      <c r="QRW55" s="429"/>
      <c r="QRX55" s="429"/>
      <c r="QRY55" s="429"/>
      <c r="QRZ55" s="429"/>
      <c r="QSA55" s="429"/>
      <c r="QSB55" s="429"/>
      <c r="QSC55" s="429"/>
      <c r="QSD55" s="429"/>
      <c r="QSE55" s="429"/>
      <c r="QSF55" s="429"/>
      <c r="QSG55" s="429"/>
      <c r="QSH55" s="429"/>
      <c r="QSI55" s="429"/>
      <c r="QSJ55" s="429"/>
      <c r="QSK55" s="429"/>
      <c r="QSL55" s="429"/>
      <c r="QSM55" s="429"/>
      <c r="QSN55" s="429"/>
      <c r="QSO55" s="429"/>
      <c r="QSP55" s="429"/>
      <c r="QSQ55" s="429"/>
      <c r="QSR55" s="429"/>
      <c r="QSS55" s="429"/>
      <c r="QST55" s="429"/>
      <c r="QSU55" s="429"/>
      <c r="QSV55" s="429"/>
      <c r="QSW55" s="429"/>
      <c r="QSX55" s="429"/>
      <c r="QSY55" s="429"/>
      <c r="QSZ55" s="429"/>
      <c r="QTA55" s="429"/>
      <c r="QTB55" s="429"/>
      <c r="QTC55" s="429"/>
      <c r="QTD55" s="429"/>
      <c r="QTE55" s="429"/>
      <c r="QTF55" s="429"/>
      <c r="QTG55" s="429"/>
      <c r="QTH55" s="429"/>
      <c r="QTI55" s="429"/>
      <c r="QTJ55" s="429"/>
      <c r="QTK55" s="429"/>
      <c r="QTL55" s="429"/>
      <c r="QTM55" s="429"/>
      <c r="QTN55" s="429"/>
      <c r="QTO55" s="429"/>
      <c r="QTP55" s="429"/>
      <c r="QTQ55" s="429"/>
      <c r="QTR55" s="429"/>
      <c r="QTS55" s="429"/>
      <c r="QTT55" s="429"/>
      <c r="QTU55" s="429"/>
      <c r="QTV55" s="429"/>
      <c r="QTW55" s="429"/>
      <c r="QTX55" s="429"/>
      <c r="QTY55" s="429"/>
      <c r="QTZ55" s="429"/>
      <c r="QUA55" s="429"/>
      <c r="QUB55" s="429"/>
      <c r="QUC55" s="429"/>
      <c r="QUD55" s="429"/>
      <c r="QUE55" s="429"/>
      <c r="QUF55" s="429"/>
      <c r="QUG55" s="429"/>
      <c r="QUH55" s="429"/>
      <c r="QUI55" s="429"/>
      <c r="QUJ55" s="429"/>
      <c r="QUK55" s="429"/>
      <c r="QUL55" s="429"/>
      <c r="QUM55" s="429"/>
      <c r="QUN55" s="429"/>
      <c r="QUO55" s="429"/>
      <c r="QUP55" s="429"/>
      <c r="QUQ55" s="429"/>
      <c r="QUR55" s="429"/>
      <c r="QUS55" s="429"/>
      <c r="QUT55" s="429"/>
      <c r="QUU55" s="429"/>
      <c r="QUV55" s="429"/>
      <c r="QUW55" s="429"/>
      <c r="QUX55" s="429"/>
      <c r="QUY55" s="429"/>
      <c r="QUZ55" s="429"/>
      <c r="QVA55" s="429"/>
      <c r="QVB55" s="429"/>
      <c r="QVC55" s="429"/>
      <c r="QVD55" s="429"/>
      <c r="QVE55" s="429"/>
      <c r="QVF55" s="429"/>
      <c r="QVG55" s="429"/>
      <c r="QVH55" s="429"/>
      <c r="QVI55" s="429"/>
      <c r="QVJ55" s="429"/>
      <c r="QVK55" s="429"/>
      <c r="QVL55" s="429"/>
      <c r="QVM55" s="429"/>
      <c r="QVN55" s="429"/>
      <c r="QVO55" s="429"/>
      <c r="QVP55" s="429"/>
      <c r="QVQ55" s="429"/>
      <c r="QVR55" s="429"/>
      <c r="QVS55" s="429"/>
      <c r="QVT55" s="429"/>
      <c r="QVU55" s="429"/>
      <c r="QVV55" s="429"/>
      <c r="QVW55" s="429"/>
      <c r="QVX55" s="429"/>
      <c r="QVY55" s="429"/>
      <c r="QVZ55" s="429"/>
      <c r="QWA55" s="429"/>
      <c r="QWB55" s="429"/>
      <c r="QWC55" s="429"/>
      <c r="QWD55" s="429"/>
      <c r="QWE55" s="429"/>
      <c r="QWF55" s="429"/>
      <c r="QWG55" s="429"/>
      <c r="QWH55" s="429"/>
      <c r="QWI55" s="429"/>
      <c r="QWJ55" s="429"/>
      <c r="QWK55" s="429"/>
      <c r="QWL55" s="429"/>
      <c r="QWM55" s="429"/>
      <c r="QWN55" s="429"/>
      <c r="QWO55" s="429"/>
      <c r="QWP55" s="429"/>
      <c r="QWQ55" s="429"/>
      <c r="QWR55" s="429"/>
      <c r="QWS55" s="429"/>
      <c r="QWT55" s="429"/>
      <c r="QWU55" s="429"/>
      <c r="QWV55" s="429"/>
      <c r="QWW55" s="429"/>
      <c r="QWX55" s="429"/>
      <c r="QWY55" s="429"/>
      <c r="QWZ55" s="429"/>
      <c r="QXA55" s="429"/>
      <c r="QXB55" s="429"/>
      <c r="QXC55" s="429"/>
      <c r="QXD55" s="429"/>
      <c r="QXE55" s="429"/>
      <c r="QXF55" s="429"/>
      <c r="QXG55" s="429"/>
      <c r="QXH55" s="429"/>
      <c r="QXI55" s="429"/>
      <c r="QXJ55" s="429"/>
      <c r="QXK55" s="429"/>
      <c r="QXL55" s="429"/>
      <c r="QXM55" s="429"/>
      <c r="QXN55" s="429"/>
      <c r="QXO55" s="429"/>
      <c r="QXP55" s="429"/>
      <c r="QXQ55" s="429"/>
      <c r="QXR55" s="429"/>
      <c r="QXS55" s="429"/>
      <c r="QXT55" s="429"/>
      <c r="QXU55" s="429"/>
      <c r="QXV55" s="429"/>
      <c r="QXW55" s="429"/>
      <c r="QXX55" s="429"/>
      <c r="QXY55" s="429"/>
      <c r="QXZ55" s="429"/>
      <c r="QYA55" s="429"/>
      <c r="QYB55" s="429"/>
      <c r="QYC55" s="429"/>
      <c r="QYD55" s="429"/>
      <c r="QYE55" s="429"/>
      <c r="QYF55" s="429"/>
      <c r="QYG55" s="429"/>
      <c r="QYH55" s="429"/>
      <c r="QYI55" s="429"/>
      <c r="QYJ55" s="429"/>
      <c r="QYK55" s="429"/>
      <c r="QYL55" s="429"/>
      <c r="QYM55" s="429"/>
      <c r="QYN55" s="429"/>
      <c r="QYO55" s="429"/>
      <c r="QYP55" s="429"/>
      <c r="QYQ55" s="429"/>
      <c r="QYR55" s="429"/>
      <c r="QYS55" s="429"/>
      <c r="QYT55" s="429"/>
      <c r="QYU55" s="429"/>
      <c r="QYV55" s="429"/>
      <c r="QYW55" s="429"/>
      <c r="QYX55" s="429"/>
      <c r="QYY55" s="429"/>
      <c r="QYZ55" s="429"/>
      <c r="QZA55" s="429"/>
      <c r="QZB55" s="429"/>
      <c r="QZC55" s="429"/>
      <c r="QZD55" s="429"/>
      <c r="QZE55" s="429"/>
      <c r="QZF55" s="429"/>
      <c r="QZG55" s="429"/>
      <c r="QZH55" s="429"/>
      <c r="QZI55" s="429"/>
      <c r="QZJ55" s="429"/>
      <c r="QZK55" s="429"/>
      <c r="QZL55" s="429"/>
      <c r="QZM55" s="429"/>
      <c r="QZN55" s="429"/>
      <c r="QZO55" s="429"/>
      <c r="QZP55" s="429"/>
      <c r="QZQ55" s="429"/>
      <c r="QZR55" s="429"/>
      <c r="QZS55" s="429"/>
      <c r="QZT55" s="429"/>
      <c r="QZU55" s="429"/>
      <c r="QZV55" s="429"/>
      <c r="QZW55" s="429"/>
      <c r="QZX55" s="429"/>
      <c r="QZY55" s="429"/>
      <c r="QZZ55" s="429"/>
      <c r="RAA55" s="429"/>
      <c r="RAB55" s="429"/>
      <c r="RAC55" s="429"/>
      <c r="RAD55" s="429"/>
      <c r="RAE55" s="429"/>
      <c r="RAF55" s="429"/>
      <c r="RAG55" s="429"/>
      <c r="RAH55" s="429"/>
      <c r="RAI55" s="429"/>
      <c r="RAJ55" s="429"/>
      <c r="RAK55" s="429"/>
      <c r="RAL55" s="429"/>
      <c r="RAM55" s="429"/>
      <c r="RAN55" s="429"/>
      <c r="RAO55" s="429"/>
      <c r="RAP55" s="429"/>
      <c r="RAQ55" s="429"/>
      <c r="RAR55" s="429"/>
      <c r="RAS55" s="429"/>
      <c r="RAT55" s="429"/>
      <c r="RAU55" s="429"/>
      <c r="RAV55" s="429"/>
      <c r="RAW55" s="429"/>
      <c r="RAX55" s="429"/>
      <c r="RAY55" s="429"/>
      <c r="RAZ55" s="429"/>
      <c r="RBA55" s="429"/>
      <c r="RBB55" s="429"/>
      <c r="RBC55" s="429"/>
      <c r="RBD55" s="429"/>
      <c r="RBE55" s="429"/>
      <c r="RBF55" s="429"/>
      <c r="RBG55" s="429"/>
      <c r="RBH55" s="429"/>
      <c r="RBI55" s="429"/>
      <c r="RBJ55" s="429"/>
      <c r="RBK55" s="429"/>
      <c r="RBL55" s="429"/>
      <c r="RBM55" s="429"/>
      <c r="RBN55" s="429"/>
      <c r="RBO55" s="429"/>
      <c r="RBP55" s="429"/>
      <c r="RBQ55" s="429"/>
      <c r="RBR55" s="429"/>
      <c r="RBS55" s="429"/>
      <c r="RBT55" s="429"/>
      <c r="RBU55" s="429"/>
      <c r="RBV55" s="429"/>
      <c r="RBW55" s="429"/>
      <c r="RBX55" s="429"/>
      <c r="RBY55" s="429"/>
      <c r="RBZ55" s="429"/>
      <c r="RCA55" s="429"/>
      <c r="RCB55" s="429"/>
      <c r="RCC55" s="429"/>
      <c r="RCD55" s="429"/>
      <c r="RCE55" s="429"/>
      <c r="RCF55" s="429"/>
      <c r="RCG55" s="429"/>
      <c r="RCH55" s="429"/>
      <c r="RCI55" s="429"/>
      <c r="RCJ55" s="429"/>
      <c r="RCK55" s="429"/>
      <c r="RCL55" s="429"/>
      <c r="RCM55" s="429"/>
      <c r="RCN55" s="429"/>
      <c r="RCO55" s="429"/>
      <c r="RCP55" s="429"/>
      <c r="RCQ55" s="429"/>
      <c r="RCR55" s="429"/>
      <c r="RCS55" s="429"/>
      <c r="RCT55" s="429"/>
      <c r="RCU55" s="429"/>
      <c r="RCV55" s="429"/>
      <c r="RCW55" s="429"/>
      <c r="RCX55" s="429"/>
      <c r="RCY55" s="429"/>
      <c r="RCZ55" s="429"/>
      <c r="RDA55" s="429"/>
      <c r="RDB55" s="429"/>
      <c r="RDC55" s="429"/>
      <c r="RDD55" s="429"/>
      <c r="RDE55" s="429"/>
      <c r="RDF55" s="429"/>
      <c r="RDG55" s="429"/>
      <c r="RDH55" s="429"/>
      <c r="RDI55" s="429"/>
      <c r="RDJ55" s="429"/>
      <c r="RDK55" s="429"/>
      <c r="RDL55" s="429"/>
      <c r="RDM55" s="429"/>
      <c r="RDN55" s="429"/>
      <c r="RDO55" s="429"/>
      <c r="RDP55" s="429"/>
      <c r="RDQ55" s="429"/>
      <c r="RDR55" s="429"/>
      <c r="RDS55" s="429"/>
      <c r="RDT55" s="429"/>
      <c r="RDU55" s="429"/>
      <c r="RDV55" s="429"/>
      <c r="RDW55" s="429"/>
      <c r="RDX55" s="429"/>
      <c r="RDY55" s="429"/>
      <c r="RDZ55" s="429"/>
      <c r="REA55" s="429"/>
      <c r="REB55" s="429"/>
      <c r="REC55" s="429"/>
      <c r="RED55" s="429"/>
      <c r="REE55" s="429"/>
      <c r="REF55" s="429"/>
      <c r="REG55" s="429"/>
      <c r="REH55" s="429"/>
      <c r="REI55" s="429"/>
      <c r="REJ55" s="429"/>
      <c r="REK55" s="429"/>
      <c r="REL55" s="429"/>
      <c r="REM55" s="429"/>
      <c r="REN55" s="429"/>
      <c r="REO55" s="429"/>
      <c r="REP55" s="429"/>
      <c r="REQ55" s="429"/>
      <c r="RER55" s="429"/>
      <c r="RES55" s="429"/>
      <c r="RET55" s="429"/>
      <c r="REU55" s="429"/>
      <c r="REV55" s="429"/>
      <c r="REW55" s="429"/>
      <c r="REX55" s="429"/>
      <c r="REY55" s="429"/>
      <c r="REZ55" s="429"/>
      <c r="RFA55" s="429"/>
      <c r="RFB55" s="429"/>
      <c r="RFC55" s="429"/>
      <c r="RFD55" s="429"/>
      <c r="RFE55" s="429"/>
      <c r="RFF55" s="429"/>
      <c r="RFG55" s="429"/>
      <c r="RFH55" s="429"/>
      <c r="RFI55" s="429"/>
      <c r="RFJ55" s="429"/>
      <c r="RFK55" s="429"/>
      <c r="RFL55" s="429"/>
      <c r="RFM55" s="429"/>
      <c r="RFN55" s="429"/>
      <c r="RFO55" s="429"/>
      <c r="RFP55" s="429"/>
      <c r="RFQ55" s="429"/>
      <c r="RFR55" s="429"/>
      <c r="RFS55" s="429"/>
      <c r="RFT55" s="429"/>
      <c r="RFU55" s="429"/>
      <c r="RFV55" s="429"/>
      <c r="RFW55" s="429"/>
      <c r="RFX55" s="429"/>
      <c r="RFY55" s="429"/>
      <c r="RFZ55" s="429"/>
      <c r="RGA55" s="429"/>
      <c r="RGB55" s="429"/>
      <c r="RGC55" s="429"/>
      <c r="RGD55" s="429"/>
      <c r="RGE55" s="429"/>
      <c r="RGF55" s="429"/>
      <c r="RGG55" s="429"/>
      <c r="RGH55" s="429"/>
      <c r="RGI55" s="429"/>
      <c r="RGJ55" s="429"/>
      <c r="RGK55" s="429"/>
      <c r="RGL55" s="429"/>
      <c r="RGM55" s="429"/>
      <c r="RGN55" s="429"/>
      <c r="RGO55" s="429"/>
      <c r="RGP55" s="429"/>
      <c r="RGQ55" s="429"/>
      <c r="RGR55" s="429"/>
      <c r="RGS55" s="429"/>
      <c r="RGT55" s="429"/>
      <c r="RGU55" s="429"/>
      <c r="RGV55" s="429"/>
      <c r="RGW55" s="429"/>
      <c r="RGX55" s="429"/>
      <c r="RGY55" s="429"/>
      <c r="RGZ55" s="429"/>
      <c r="RHA55" s="429"/>
      <c r="RHB55" s="429"/>
      <c r="RHC55" s="429"/>
      <c r="RHD55" s="429"/>
      <c r="RHE55" s="429"/>
      <c r="RHF55" s="429"/>
      <c r="RHG55" s="429"/>
      <c r="RHH55" s="429"/>
      <c r="RHI55" s="429"/>
      <c r="RHJ55" s="429"/>
      <c r="RHK55" s="429"/>
      <c r="RHL55" s="429"/>
      <c r="RHM55" s="429"/>
      <c r="RHN55" s="429"/>
      <c r="RHO55" s="429"/>
      <c r="RHP55" s="429"/>
      <c r="RHQ55" s="429"/>
      <c r="RHR55" s="429"/>
      <c r="RHS55" s="429"/>
      <c r="RHT55" s="429"/>
      <c r="RHU55" s="429"/>
      <c r="RHV55" s="429"/>
      <c r="RHW55" s="429"/>
      <c r="RHX55" s="429"/>
      <c r="RHY55" s="429"/>
      <c r="RHZ55" s="429"/>
      <c r="RIA55" s="429"/>
      <c r="RIB55" s="429"/>
      <c r="RIC55" s="429"/>
      <c r="RID55" s="429"/>
      <c r="RIE55" s="429"/>
      <c r="RIF55" s="429"/>
      <c r="RIG55" s="429"/>
      <c r="RIH55" s="429"/>
      <c r="RII55" s="429"/>
      <c r="RIJ55" s="429"/>
      <c r="RIK55" s="429"/>
      <c r="RIL55" s="429"/>
      <c r="RIM55" s="429"/>
      <c r="RIN55" s="429"/>
      <c r="RIO55" s="429"/>
      <c r="RIP55" s="429"/>
      <c r="RIQ55" s="429"/>
      <c r="RIR55" s="429"/>
      <c r="RIS55" s="429"/>
      <c r="RIT55" s="429"/>
      <c r="RIU55" s="429"/>
      <c r="RIV55" s="429"/>
      <c r="RIW55" s="429"/>
      <c r="RIX55" s="429"/>
      <c r="RIY55" s="429"/>
      <c r="RIZ55" s="429"/>
      <c r="RJA55" s="429"/>
      <c r="RJB55" s="429"/>
      <c r="RJC55" s="429"/>
      <c r="RJD55" s="429"/>
      <c r="RJE55" s="429"/>
      <c r="RJF55" s="429"/>
      <c r="RJG55" s="429"/>
      <c r="RJH55" s="429"/>
      <c r="RJI55" s="429"/>
      <c r="RJJ55" s="429"/>
      <c r="RJK55" s="429"/>
      <c r="RJL55" s="429"/>
      <c r="RJM55" s="429"/>
      <c r="RJN55" s="429"/>
      <c r="RJO55" s="429"/>
      <c r="RJP55" s="429"/>
      <c r="RJQ55" s="429"/>
      <c r="RJR55" s="429"/>
      <c r="RJS55" s="429"/>
      <c r="RJT55" s="429"/>
      <c r="RJU55" s="429"/>
      <c r="RJV55" s="429"/>
      <c r="RJW55" s="429"/>
      <c r="RJX55" s="429"/>
      <c r="RJY55" s="429"/>
      <c r="RJZ55" s="429"/>
      <c r="RKA55" s="429"/>
      <c r="RKB55" s="429"/>
      <c r="RKC55" s="429"/>
      <c r="RKD55" s="429"/>
      <c r="RKE55" s="429"/>
      <c r="RKF55" s="429"/>
      <c r="RKG55" s="429"/>
      <c r="RKH55" s="429"/>
      <c r="RKI55" s="429"/>
      <c r="RKJ55" s="429"/>
      <c r="RKK55" s="429"/>
      <c r="RKL55" s="429"/>
      <c r="RKM55" s="429"/>
      <c r="RKN55" s="429"/>
      <c r="RKO55" s="429"/>
      <c r="RKP55" s="429"/>
      <c r="RKQ55" s="429"/>
      <c r="RKR55" s="429"/>
      <c r="RKS55" s="429"/>
      <c r="RKT55" s="429"/>
      <c r="RKU55" s="429"/>
      <c r="RKV55" s="429"/>
      <c r="RKW55" s="429"/>
      <c r="RKX55" s="429"/>
      <c r="RKY55" s="429"/>
      <c r="RKZ55" s="429"/>
      <c r="RLA55" s="429"/>
      <c r="RLB55" s="429"/>
      <c r="RLC55" s="429"/>
      <c r="RLD55" s="429"/>
      <c r="RLE55" s="429"/>
      <c r="RLF55" s="429"/>
      <c r="RLG55" s="429"/>
      <c r="RLH55" s="429"/>
      <c r="RLI55" s="429"/>
      <c r="RLJ55" s="429"/>
      <c r="RLK55" s="429"/>
      <c r="RLL55" s="429"/>
      <c r="RLM55" s="429"/>
      <c r="RLN55" s="429"/>
      <c r="RLO55" s="429"/>
      <c r="RLP55" s="429"/>
      <c r="RLQ55" s="429"/>
      <c r="RLR55" s="429"/>
      <c r="RLS55" s="429"/>
      <c r="RLT55" s="429"/>
      <c r="RLU55" s="429"/>
      <c r="RLV55" s="429"/>
      <c r="RLW55" s="429"/>
      <c r="RLX55" s="429"/>
      <c r="RLY55" s="429"/>
      <c r="RLZ55" s="429"/>
      <c r="RMA55" s="429"/>
      <c r="RMB55" s="429"/>
      <c r="RMC55" s="429"/>
      <c r="RMD55" s="429"/>
      <c r="RME55" s="429"/>
      <c r="RMF55" s="429"/>
      <c r="RMG55" s="429"/>
      <c r="RMH55" s="429"/>
      <c r="RMI55" s="429"/>
      <c r="RMJ55" s="429"/>
      <c r="RMK55" s="429"/>
      <c r="RML55" s="429"/>
      <c r="RMM55" s="429"/>
      <c r="RMN55" s="429"/>
      <c r="RMO55" s="429"/>
      <c r="RMP55" s="429"/>
      <c r="RMQ55" s="429"/>
      <c r="RMR55" s="429"/>
      <c r="RMS55" s="429"/>
      <c r="RMT55" s="429"/>
      <c r="RMU55" s="429"/>
      <c r="RMV55" s="429"/>
      <c r="RMW55" s="429"/>
      <c r="RMX55" s="429"/>
      <c r="RMY55" s="429"/>
      <c r="RMZ55" s="429"/>
      <c r="RNA55" s="429"/>
      <c r="RNB55" s="429"/>
      <c r="RNC55" s="429"/>
      <c r="RND55" s="429"/>
      <c r="RNE55" s="429"/>
      <c r="RNF55" s="429"/>
      <c r="RNG55" s="429"/>
      <c r="RNH55" s="429"/>
      <c r="RNI55" s="429"/>
      <c r="RNJ55" s="429"/>
      <c r="RNK55" s="429"/>
      <c r="RNL55" s="429"/>
      <c r="RNM55" s="429"/>
      <c r="RNN55" s="429"/>
      <c r="RNO55" s="429"/>
      <c r="RNP55" s="429"/>
      <c r="RNQ55" s="429"/>
      <c r="RNR55" s="429"/>
      <c r="RNS55" s="429"/>
      <c r="RNT55" s="429"/>
      <c r="RNU55" s="429"/>
      <c r="RNV55" s="429"/>
      <c r="RNW55" s="429"/>
      <c r="RNX55" s="429"/>
      <c r="RNY55" s="429"/>
      <c r="RNZ55" s="429"/>
      <c r="ROA55" s="429"/>
      <c r="ROB55" s="429"/>
      <c r="ROC55" s="429"/>
      <c r="ROD55" s="429"/>
      <c r="ROE55" s="429"/>
      <c r="ROF55" s="429"/>
      <c r="ROG55" s="429"/>
      <c r="ROH55" s="429"/>
      <c r="ROI55" s="429"/>
      <c r="ROJ55" s="429"/>
      <c r="ROK55" s="429"/>
      <c r="ROL55" s="429"/>
      <c r="ROM55" s="429"/>
      <c r="RON55" s="429"/>
      <c r="ROO55" s="429"/>
      <c r="ROP55" s="429"/>
      <c r="ROQ55" s="429"/>
      <c r="ROR55" s="429"/>
      <c r="ROS55" s="429"/>
      <c r="ROT55" s="429"/>
      <c r="ROU55" s="429"/>
      <c r="ROV55" s="429"/>
      <c r="ROW55" s="429"/>
      <c r="ROX55" s="429"/>
      <c r="ROY55" s="429"/>
      <c r="ROZ55" s="429"/>
      <c r="RPA55" s="429"/>
      <c r="RPB55" s="429"/>
      <c r="RPC55" s="429"/>
      <c r="RPD55" s="429"/>
      <c r="RPE55" s="429"/>
      <c r="RPF55" s="429"/>
      <c r="RPG55" s="429"/>
      <c r="RPH55" s="429"/>
      <c r="RPI55" s="429"/>
      <c r="RPJ55" s="429"/>
      <c r="RPK55" s="429"/>
      <c r="RPL55" s="429"/>
      <c r="RPM55" s="429"/>
      <c r="RPN55" s="429"/>
      <c r="RPO55" s="429"/>
      <c r="RPP55" s="429"/>
      <c r="RPQ55" s="429"/>
      <c r="RPR55" s="429"/>
      <c r="RPS55" s="429"/>
      <c r="RPT55" s="429"/>
      <c r="RPU55" s="429"/>
      <c r="RPV55" s="429"/>
      <c r="RPW55" s="429"/>
      <c r="RPX55" s="429"/>
      <c r="RPY55" s="429"/>
      <c r="RPZ55" s="429"/>
      <c r="RQA55" s="429"/>
      <c r="RQB55" s="429"/>
      <c r="RQC55" s="429"/>
      <c r="RQD55" s="429"/>
      <c r="RQE55" s="429"/>
      <c r="RQF55" s="429"/>
      <c r="RQG55" s="429"/>
      <c r="RQH55" s="429"/>
      <c r="RQI55" s="429"/>
      <c r="RQJ55" s="429"/>
      <c r="RQK55" s="429"/>
      <c r="RQL55" s="429"/>
      <c r="RQM55" s="429"/>
      <c r="RQN55" s="429"/>
      <c r="RQO55" s="429"/>
      <c r="RQP55" s="429"/>
      <c r="RQQ55" s="429"/>
      <c r="RQR55" s="429"/>
      <c r="RQS55" s="429"/>
      <c r="RQT55" s="429"/>
      <c r="RQU55" s="429"/>
      <c r="RQV55" s="429"/>
      <c r="RQW55" s="429"/>
      <c r="RQX55" s="429"/>
      <c r="RQY55" s="429"/>
      <c r="RQZ55" s="429"/>
      <c r="RRA55" s="429"/>
      <c r="RRB55" s="429"/>
      <c r="RRC55" s="429"/>
      <c r="RRD55" s="429"/>
      <c r="RRE55" s="429"/>
      <c r="RRF55" s="429"/>
      <c r="RRG55" s="429"/>
      <c r="RRH55" s="429"/>
      <c r="RRI55" s="429"/>
      <c r="RRJ55" s="429"/>
      <c r="RRK55" s="429"/>
      <c r="RRL55" s="429"/>
      <c r="RRM55" s="429"/>
      <c r="RRN55" s="429"/>
      <c r="RRO55" s="429"/>
      <c r="RRP55" s="429"/>
      <c r="RRQ55" s="429"/>
      <c r="RRR55" s="429"/>
      <c r="RRS55" s="429"/>
      <c r="RRT55" s="429"/>
      <c r="RRU55" s="429"/>
      <c r="RRV55" s="429"/>
      <c r="RRW55" s="429"/>
      <c r="RRX55" s="429"/>
      <c r="RRY55" s="429"/>
      <c r="RRZ55" s="429"/>
      <c r="RSA55" s="429"/>
      <c r="RSB55" s="429"/>
      <c r="RSC55" s="429"/>
      <c r="RSD55" s="429"/>
      <c r="RSE55" s="429"/>
      <c r="RSF55" s="429"/>
      <c r="RSG55" s="429"/>
      <c r="RSH55" s="429"/>
      <c r="RSI55" s="429"/>
      <c r="RSJ55" s="429"/>
      <c r="RSK55" s="429"/>
      <c r="RSL55" s="429"/>
      <c r="RSM55" s="429"/>
      <c r="RSN55" s="429"/>
      <c r="RSO55" s="429"/>
      <c r="RSP55" s="429"/>
      <c r="RSQ55" s="429"/>
      <c r="RSR55" s="429"/>
      <c r="RSS55" s="429"/>
      <c r="RST55" s="429"/>
      <c r="RSU55" s="429"/>
      <c r="RSV55" s="429"/>
      <c r="RSW55" s="429"/>
      <c r="RSX55" s="429"/>
      <c r="RSY55" s="429"/>
      <c r="RSZ55" s="429"/>
      <c r="RTA55" s="429"/>
      <c r="RTB55" s="429"/>
      <c r="RTC55" s="429"/>
      <c r="RTD55" s="429"/>
      <c r="RTE55" s="429"/>
      <c r="RTF55" s="429"/>
      <c r="RTG55" s="429"/>
      <c r="RTH55" s="429"/>
      <c r="RTI55" s="429"/>
      <c r="RTJ55" s="429"/>
      <c r="RTK55" s="429"/>
      <c r="RTL55" s="429"/>
      <c r="RTM55" s="429"/>
      <c r="RTN55" s="429"/>
      <c r="RTO55" s="429"/>
      <c r="RTP55" s="429"/>
      <c r="RTQ55" s="429"/>
      <c r="RTR55" s="429"/>
      <c r="RTS55" s="429"/>
      <c r="RTT55" s="429"/>
      <c r="RTU55" s="429"/>
      <c r="RTV55" s="429"/>
      <c r="RTW55" s="429"/>
      <c r="RTX55" s="429"/>
      <c r="RTY55" s="429"/>
      <c r="RTZ55" s="429"/>
      <c r="RUA55" s="429"/>
      <c r="RUB55" s="429"/>
      <c r="RUC55" s="429"/>
      <c r="RUD55" s="429"/>
      <c r="RUE55" s="429"/>
      <c r="RUF55" s="429"/>
      <c r="RUG55" s="429"/>
      <c r="RUH55" s="429"/>
      <c r="RUI55" s="429"/>
      <c r="RUJ55" s="429"/>
      <c r="RUK55" s="429"/>
      <c r="RUL55" s="429"/>
      <c r="RUM55" s="429"/>
      <c r="RUN55" s="429"/>
      <c r="RUO55" s="429"/>
      <c r="RUP55" s="429"/>
      <c r="RUQ55" s="429"/>
      <c r="RUR55" s="429"/>
      <c r="RUS55" s="429"/>
      <c r="RUT55" s="429"/>
      <c r="RUU55" s="429"/>
      <c r="RUV55" s="429"/>
      <c r="RUW55" s="429"/>
      <c r="RUX55" s="429"/>
      <c r="RUY55" s="429"/>
      <c r="RUZ55" s="429"/>
      <c r="RVA55" s="429"/>
      <c r="RVB55" s="429"/>
      <c r="RVC55" s="429"/>
      <c r="RVD55" s="429"/>
      <c r="RVE55" s="429"/>
      <c r="RVF55" s="429"/>
      <c r="RVG55" s="429"/>
      <c r="RVH55" s="429"/>
      <c r="RVI55" s="429"/>
      <c r="RVJ55" s="429"/>
      <c r="RVK55" s="429"/>
      <c r="RVL55" s="429"/>
      <c r="RVM55" s="429"/>
      <c r="RVN55" s="429"/>
      <c r="RVO55" s="429"/>
      <c r="RVP55" s="429"/>
      <c r="RVQ55" s="429"/>
      <c r="RVR55" s="429"/>
      <c r="RVS55" s="429"/>
      <c r="RVT55" s="429"/>
      <c r="RVU55" s="429"/>
      <c r="RVV55" s="429"/>
      <c r="RVW55" s="429"/>
      <c r="RVX55" s="429"/>
      <c r="RVY55" s="429"/>
      <c r="RVZ55" s="429"/>
      <c r="RWA55" s="429"/>
      <c r="RWB55" s="429"/>
      <c r="RWC55" s="429"/>
      <c r="RWD55" s="429"/>
      <c r="RWE55" s="429"/>
      <c r="RWF55" s="429"/>
      <c r="RWG55" s="429"/>
      <c r="RWH55" s="429"/>
      <c r="RWI55" s="429"/>
      <c r="RWJ55" s="429"/>
      <c r="RWK55" s="429"/>
      <c r="RWL55" s="429"/>
      <c r="RWM55" s="429"/>
      <c r="RWN55" s="429"/>
      <c r="RWO55" s="429"/>
      <c r="RWP55" s="429"/>
      <c r="RWQ55" s="429"/>
      <c r="RWR55" s="429"/>
      <c r="RWS55" s="429"/>
      <c r="RWT55" s="429"/>
      <c r="RWU55" s="429"/>
      <c r="RWV55" s="429"/>
      <c r="RWW55" s="429"/>
      <c r="RWX55" s="429"/>
      <c r="RWY55" s="429"/>
      <c r="RWZ55" s="429"/>
      <c r="RXA55" s="429"/>
      <c r="RXB55" s="429"/>
      <c r="RXC55" s="429"/>
      <c r="RXD55" s="429"/>
      <c r="RXE55" s="429"/>
      <c r="RXF55" s="429"/>
      <c r="RXG55" s="429"/>
      <c r="RXH55" s="429"/>
      <c r="RXI55" s="429"/>
      <c r="RXJ55" s="429"/>
      <c r="RXK55" s="429"/>
      <c r="RXL55" s="429"/>
      <c r="RXM55" s="429"/>
      <c r="RXN55" s="429"/>
      <c r="RXO55" s="429"/>
      <c r="RXP55" s="429"/>
      <c r="RXQ55" s="429"/>
      <c r="RXR55" s="429"/>
      <c r="RXS55" s="429"/>
      <c r="RXT55" s="429"/>
      <c r="RXU55" s="429"/>
      <c r="RXV55" s="429"/>
      <c r="RXW55" s="429"/>
      <c r="RXX55" s="429"/>
      <c r="RXY55" s="429"/>
      <c r="RXZ55" s="429"/>
      <c r="RYA55" s="429"/>
      <c r="RYB55" s="429"/>
      <c r="RYC55" s="429"/>
      <c r="RYD55" s="429"/>
      <c r="RYE55" s="429"/>
      <c r="RYF55" s="429"/>
      <c r="RYG55" s="429"/>
      <c r="RYH55" s="429"/>
      <c r="RYI55" s="429"/>
      <c r="RYJ55" s="429"/>
      <c r="RYK55" s="429"/>
      <c r="RYL55" s="429"/>
      <c r="RYM55" s="429"/>
      <c r="RYN55" s="429"/>
      <c r="RYO55" s="429"/>
      <c r="RYP55" s="429"/>
      <c r="RYQ55" s="429"/>
      <c r="RYR55" s="429"/>
      <c r="RYS55" s="429"/>
      <c r="RYT55" s="429"/>
      <c r="RYU55" s="429"/>
      <c r="RYV55" s="429"/>
      <c r="RYW55" s="429"/>
      <c r="RYX55" s="429"/>
      <c r="RYY55" s="429"/>
      <c r="RYZ55" s="429"/>
      <c r="RZA55" s="429"/>
      <c r="RZB55" s="429"/>
      <c r="RZC55" s="429"/>
      <c r="RZD55" s="429"/>
      <c r="RZE55" s="429"/>
      <c r="RZF55" s="429"/>
      <c r="RZG55" s="429"/>
      <c r="RZH55" s="429"/>
      <c r="RZI55" s="429"/>
      <c r="RZJ55" s="429"/>
      <c r="RZK55" s="429"/>
      <c r="RZL55" s="429"/>
      <c r="RZM55" s="429"/>
      <c r="RZN55" s="429"/>
      <c r="RZO55" s="429"/>
      <c r="RZP55" s="429"/>
      <c r="RZQ55" s="429"/>
      <c r="RZR55" s="429"/>
      <c r="RZS55" s="429"/>
      <c r="RZT55" s="429"/>
      <c r="RZU55" s="429"/>
      <c r="RZV55" s="429"/>
      <c r="RZW55" s="429"/>
      <c r="RZX55" s="429"/>
      <c r="RZY55" s="429"/>
      <c r="RZZ55" s="429"/>
      <c r="SAA55" s="429"/>
      <c r="SAB55" s="429"/>
      <c r="SAC55" s="429"/>
      <c r="SAD55" s="429"/>
      <c r="SAE55" s="429"/>
      <c r="SAF55" s="429"/>
      <c r="SAG55" s="429"/>
      <c r="SAH55" s="429"/>
      <c r="SAI55" s="429"/>
      <c r="SAJ55" s="429"/>
      <c r="SAK55" s="429"/>
      <c r="SAL55" s="429"/>
      <c r="SAM55" s="429"/>
      <c r="SAN55" s="429"/>
      <c r="SAO55" s="429"/>
      <c r="SAP55" s="429"/>
      <c r="SAQ55" s="429"/>
      <c r="SAR55" s="429"/>
      <c r="SAS55" s="429"/>
      <c r="SAT55" s="429"/>
      <c r="SAU55" s="429"/>
      <c r="SAV55" s="429"/>
      <c r="SAW55" s="429"/>
      <c r="SAX55" s="429"/>
      <c r="SAY55" s="429"/>
      <c r="SAZ55" s="429"/>
      <c r="SBA55" s="429"/>
      <c r="SBB55" s="429"/>
      <c r="SBC55" s="429"/>
      <c r="SBD55" s="429"/>
      <c r="SBE55" s="429"/>
      <c r="SBF55" s="429"/>
      <c r="SBG55" s="429"/>
      <c r="SBH55" s="429"/>
      <c r="SBI55" s="429"/>
      <c r="SBJ55" s="429"/>
      <c r="SBK55" s="429"/>
      <c r="SBL55" s="429"/>
      <c r="SBM55" s="429"/>
      <c r="SBN55" s="429"/>
      <c r="SBO55" s="429"/>
      <c r="SBP55" s="429"/>
      <c r="SBQ55" s="429"/>
      <c r="SBR55" s="429"/>
      <c r="SBS55" s="429"/>
      <c r="SBT55" s="429"/>
      <c r="SBU55" s="429"/>
      <c r="SBV55" s="429"/>
      <c r="SBW55" s="429"/>
      <c r="SBX55" s="429"/>
      <c r="SBY55" s="429"/>
      <c r="SBZ55" s="429"/>
      <c r="SCA55" s="429"/>
      <c r="SCB55" s="429"/>
      <c r="SCC55" s="429"/>
      <c r="SCD55" s="429"/>
      <c r="SCE55" s="429"/>
      <c r="SCF55" s="429"/>
      <c r="SCG55" s="429"/>
      <c r="SCH55" s="429"/>
      <c r="SCI55" s="429"/>
      <c r="SCJ55" s="429"/>
      <c r="SCK55" s="429"/>
      <c r="SCL55" s="429"/>
      <c r="SCM55" s="429"/>
      <c r="SCN55" s="429"/>
      <c r="SCO55" s="429"/>
      <c r="SCP55" s="429"/>
      <c r="SCQ55" s="429"/>
      <c r="SCR55" s="429"/>
      <c r="SCS55" s="429"/>
      <c r="SCT55" s="429"/>
      <c r="SCU55" s="429"/>
      <c r="SCV55" s="429"/>
      <c r="SCW55" s="429"/>
      <c r="SCX55" s="429"/>
      <c r="SCY55" s="429"/>
      <c r="SCZ55" s="429"/>
      <c r="SDA55" s="429"/>
      <c r="SDB55" s="429"/>
      <c r="SDC55" s="429"/>
      <c r="SDD55" s="429"/>
      <c r="SDE55" s="429"/>
      <c r="SDF55" s="429"/>
      <c r="SDG55" s="429"/>
      <c r="SDH55" s="429"/>
      <c r="SDI55" s="429"/>
      <c r="SDJ55" s="429"/>
      <c r="SDK55" s="429"/>
      <c r="SDL55" s="429"/>
      <c r="SDM55" s="429"/>
      <c r="SDN55" s="429"/>
      <c r="SDO55" s="429"/>
      <c r="SDP55" s="429"/>
      <c r="SDQ55" s="429"/>
      <c r="SDR55" s="429"/>
      <c r="SDS55" s="429"/>
      <c r="SDT55" s="429"/>
      <c r="SDU55" s="429"/>
      <c r="SDV55" s="429"/>
      <c r="SDW55" s="429"/>
      <c r="SDX55" s="429"/>
      <c r="SDY55" s="429"/>
      <c r="SDZ55" s="429"/>
      <c r="SEA55" s="429"/>
      <c r="SEB55" s="429"/>
      <c r="SEC55" s="429"/>
      <c r="SED55" s="429"/>
      <c r="SEE55" s="429"/>
      <c r="SEF55" s="429"/>
      <c r="SEG55" s="429"/>
      <c r="SEH55" s="429"/>
      <c r="SEI55" s="429"/>
      <c r="SEJ55" s="429"/>
      <c r="SEK55" s="429"/>
      <c r="SEL55" s="429"/>
      <c r="SEM55" s="429"/>
      <c r="SEN55" s="429"/>
      <c r="SEO55" s="429"/>
      <c r="SEP55" s="429"/>
      <c r="SEQ55" s="429"/>
      <c r="SER55" s="429"/>
      <c r="SES55" s="429"/>
      <c r="SET55" s="429"/>
      <c r="SEU55" s="429"/>
      <c r="SEV55" s="429"/>
      <c r="SEW55" s="429"/>
      <c r="SEX55" s="429"/>
      <c r="SEY55" s="429"/>
      <c r="SEZ55" s="429"/>
      <c r="SFA55" s="429"/>
      <c r="SFB55" s="429"/>
      <c r="SFC55" s="429"/>
      <c r="SFD55" s="429"/>
      <c r="SFE55" s="429"/>
      <c r="SFF55" s="429"/>
      <c r="SFG55" s="429"/>
      <c r="SFH55" s="429"/>
      <c r="SFI55" s="429"/>
      <c r="SFJ55" s="429"/>
      <c r="SFK55" s="429"/>
      <c r="SFL55" s="429"/>
      <c r="SFM55" s="429"/>
      <c r="SFN55" s="429"/>
      <c r="SFO55" s="429"/>
      <c r="SFP55" s="429"/>
      <c r="SFQ55" s="429"/>
      <c r="SFR55" s="429"/>
      <c r="SFS55" s="429"/>
      <c r="SFT55" s="429"/>
      <c r="SFU55" s="429"/>
      <c r="SFV55" s="429"/>
      <c r="SFW55" s="429"/>
      <c r="SFX55" s="429"/>
      <c r="SFY55" s="429"/>
      <c r="SFZ55" s="429"/>
      <c r="SGA55" s="429"/>
      <c r="SGB55" s="429"/>
      <c r="SGC55" s="429"/>
      <c r="SGD55" s="429"/>
      <c r="SGE55" s="429"/>
      <c r="SGF55" s="429"/>
      <c r="SGG55" s="429"/>
      <c r="SGH55" s="429"/>
      <c r="SGI55" s="429"/>
      <c r="SGJ55" s="429"/>
      <c r="SGK55" s="429"/>
      <c r="SGL55" s="429"/>
      <c r="SGM55" s="429"/>
      <c r="SGN55" s="429"/>
      <c r="SGO55" s="429"/>
      <c r="SGP55" s="429"/>
      <c r="SGQ55" s="429"/>
      <c r="SGR55" s="429"/>
      <c r="SGS55" s="429"/>
      <c r="SGT55" s="429"/>
      <c r="SGU55" s="429"/>
      <c r="SGV55" s="429"/>
      <c r="SGW55" s="429"/>
      <c r="SGX55" s="429"/>
      <c r="SGY55" s="429"/>
      <c r="SGZ55" s="429"/>
      <c r="SHA55" s="429"/>
      <c r="SHB55" s="429"/>
      <c r="SHC55" s="429"/>
      <c r="SHD55" s="429"/>
      <c r="SHE55" s="429"/>
      <c r="SHF55" s="429"/>
      <c r="SHG55" s="429"/>
      <c r="SHH55" s="429"/>
      <c r="SHI55" s="429"/>
      <c r="SHJ55" s="429"/>
      <c r="SHK55" s="429"/>
      <c r="SHL55" s="429"/>
      <c r="SHM55" s="429"/>
      <c r="SHN55" s="429"/>
      <c r="SHO55" s="429"/>
      <c r="SHP55" s="429"/>
      <c r="SHQ55" s="429"/>
      <c r="SHR55" s="429"/>
      <c r="SHS55" s="429"/>
      <c r="SHT55" s="429"/>
      <c r="SHU55" s="429"/>
      <c r="SHV55" s="429"/>
      <c r="SHW55" s="429"/>
      <c r="SHX55" s="429"/>
      <c r="SHY55" s="429"/>
      <c r="SHZ55" s="429"/>
      <c r="SIA55" s="429"/>
      <c r="SIB55" s="429"/>
      <c r="SIC55" s="429"/>
      <c r="SID55" s="429"/>
      <c r="SIE55" s="429"/>
      <c r="SIF55" s="429"/>
      <c r="SIG55" s="429"/>
      <c r="SIH55" s="429"/>
      <c r="SII55" s="429"/>
      <c r="SIJ55" s="429"/>
      <c r="SIK55" s="429"/>
      <c r="SIL55" s="429"/>
      <c r="SIM55" s="429"/>
      <c r="SIN55" s="429"/>
      <c r="SIO55" s="429"/>
      <c r="SIP55" s="429"/>
      <c r="SIQ55" s="429"/>
      <c r="SIR55" s="429"/>
      <c r="SIS55" s="429"/>
      <c r="SIT55" s="429"/>
      <c r="SIU55" s="429"/>
      <c r="SIV55" s="429"/>
      <c r="SIW55" s="429"/>
      <c r="SIX55" s="429"/>
      <c r="SIY55" s="429"/>
      <c r="SIZ55" s="429"/>
      <c r="SJA55" s="429"/>
      <c r="SJB55" s="429"/>
      <c r="SJC55" s="429"/>
      <c r="SJD55" s="429"/>
      <c r="SJE55" s="429"/>
      <c r="SJF55" s="429"/>
      <c r="SJG55" s="429"/>
      <c r="SJH55" s="429"/>
      <c r="SJI55" s="429"/>
      <c r="SJJ55" s="429"/>
      <c r="SJK55" s="429"/>
      <c r="SJL55" s="429"/>
      <c r="SJM55" s="429"/>
      <c r="SJN55" s="429"/>
      <c r="SJO55" s="429"/>
      <c r="SJP55" s="429"/>
      <c r="SJQ55" s="429"/>
      <c r="SJR55" s="429"/>
      <c r="SJS55" s="429"/>
      <c r="SJT55" s="429"/>
      <c r="SJU55" s="429"/>
      <c r="SJV55" s="429"/>
      <c r="SJW55" s="429"/>
      <c r="SJX55" s="429"/>
      <c r="SJY55" s="429"/>
      <c r="SJZ55" s="429"/>
      <c r="SKA55" s="429"/>
      <c r="SKB55" s="429"/>
      <c r="SKC55" s="429"/>
      <c r="SKD55" s="429"/>
      <c r="SKE55" s="429"/>
      <c r="SKF55" s="429"/>
      <c r="SKG55" s="429"/>
      <c r="SKH55" s="429"/>
      <c r="SKI55" s="429"/>
      <c r="SKJ55" s="429"/>
      <c r="SKK55" s="429"/>
      <c r="SKL55" s="429"/>
      <c r="SKM55" s="429"/>
      <c r="SKN55" s="429"/>
      <c r="SKO55" s="429"/>
      <c r="SKP55" s="429"/>
      <c r="SKQ55" s="429"/>
      <c r="SKR55" s="429"/>
      <c r="SKS55" s="429"/>
      <c r="SKT55" s="429"/>
      <c r="SKU55" s="429"/>
      <c r="SKV55" s="429"/>
      <c r="SKW55" s="429"/>
      <c r="SKX55" s="429"/>
      <c r="SKY55" s="429"/>
      <c r="SKZ55" s="429"/>
      <c r="SLA55" s="429"/>
      <c r="SLB55" s="429"/>
      <c r="SLC55" s="429"/>
      <c r="SLD55" s="429"/>
      <c r="SLE55" s="429"/>
      <c r="SLF55" s="429"/>
      <c r="SLG55" s="429"/>
      <c r="SLH55" s="429"/>
      <c r="SLI55" s="429"/>
      <c r="SLJ55" s="429"/>
      <c r="SLK55" s="429"/>
      <c r="SLL55" s="429"/>
      <c r="SLM55" s="429"/>
      <c r="SLN55" s="429"/>
      <c r="SLO55" s="429"/>
      <c r="SLP55" s="429"/>
      <c r="SLQ55" s="429"/>
      <c r="SLR55" s="429"/>
      <c r="SLS55" s="429"/>
      <c r="SLT55" s="429"/>
      <c r="SLU55" s="429"/>
      <c r="SLV55" s="429"/>
      <c r="SLW55" s="429"/>
      <c r="SLX55" s="429"/>
      <c r="SLY55" s="429"/>
      <c r="SLZ55" s="429"/>
      <c r="SMA55" s="429"/>
      <c r="SMB55" s="429"/>
      <c r="SMC55" s="429"/>
      <c r="SMD55" s="429"/>
      <c r="SME55" s="429"/>
      <c r="SMF55" s="429"/>
      <c r="SMG55" s="429"/>
      <c r="SMH55" s="429"/>
      <c r="SMI55" s="429"/>
      <c r="SMJ55" s="429"/>
      <c r="SMK55" s="429"/>
      <c r="SML55" s="429"/>
      <c r="SMM55" s="429"/>
      <c r="SMN55" s="429"/>
      <c r="SMO55" s="429"/>
      <c r="SMP55" s="429"/>
      <c r="SMQ55" s="429"/>
      <c r="SMR55" s="429"/>
      <c r="SMS55" s="429"/>
      <c r="SMT55" s="429"/>
      <c r="SMU55" s="429"/>
      <c r="SMV55" s="429"/>
      <c r="SMW55" s="429"/>
      <c r="SMX55" s="429"/>
      <c r="SMY55" s="429"/>
      <c r="SMZ55" s="429"/>
      <c r="SNA55" s="429"/>
      <c r="SNB55" s="429"/>
      <c r="SNC55" s="429"/>
      <c r="SND55" s="429"/>
      <c r="SNE55" s="429"/>
      <c r="SNF55" s="429"/>
      <c r="SNG55" s="429"/>
      <c r="SNH55" s="429"/>
      <c r="SNI55" s="429"/>
      <c r="SNJ55" s="429"/>
      <c r="SNK55" s="429"/>
      <c r="SNL55" s="429"/>
      <c r="SNM55" s="429"/>
      <c r="SNN55" s="429"/>
      <c r="SNO55" s="429"/>
      <c r="SNP55" s="429"/>
      <c r="SNQ55" s="429"/>
      <c r="SNR55" s="429"/>
      <c r="SNS55" s="429"/>
      <c r="SNT55" s="429"/>
      <c r="SNU55" s="429"/>
      <c r="SNV55" s="429"/>
      <c r="SNW55" s="429"/>
      <c r="SNX55" s="429"/>
      <c r="SNY55" s="429"/>
      <c r="SNZ55" s="429"/>
      <c r="SOA55" s="429"/>
      <c r="SOB55" s="429"/>
      <c r="SOC55" s="429"/>
      <c r="SOD55" s="429"/>
      <c r="SOE55" s="429"/>
      <c r="SOF55" s="429"/>
      <c r="SOG55" s="429"/>
      <c r="SOH55" s="429"/>
      <c r="SOI55" s="429"/>
      <c r="SOJ55" s="429"/>
      <c r="SOK55" s="429"/>
      <c r="SOL55" s="429"/>
      <c r="SOM55" s="429"/>
      <c r="SON55" s="429"/>
      <c r="SOO55" s="429"/>
      <c r="SOP55" s="429"/>
      <c r="SOQ55" s="429"/>
      <c r="SOR55" s="429"/>
      <c r="SOS55" s="429"/>
      <c r="SOT55" s="429"/>
      <c r="SOU55" s="429"/>
      <c r="SOV55" s="429"/>
      <c r="SOW55" s="429"/>
      <c r="SOX55" s="429"/>
      <c r="SOY55" s="429"/>
      <c r="SOZ55" s="429"/>
      <c r="SPA55" s="429"/>
      <c r="SPB55" s="429"/>
      <c r="SPC55" s="429"/>
      <c r="SPD55" s="429"/>
      <c r="SPE55" s="429"/>
      <c r="SPF55" s="429"/>
      <c r="SPG55" s="429"/>
      <c r="SPH55" s="429"/>
      <c r="SPI55" s="429"/>
      <c r="SPJ55" s="429"/>
      <c r="SPK55" s="429"/>
      <c r="SPL55" s="429"/>
      <c r="SPM55" s="429"/>
      <c r="SPN55" s="429"/>
      <c r="SPO55" s="429"/>
      <c r="SPP55" s="429"/>
      <c r="SPQ55" s="429"/>
      <c r="SPR55" s="429"/>
      <c r="SPS55" s="429"/>
      <c r="SPT55" s="429"/>
      <c r="SPU55" s="429"/>
      <c r="SPV55" s="429"/>
      <c r="SPW55" s="429"/>
      <c r="SPX55" s="429"/>
      <c r="SPY55" s="429"/>
      <c r="SPZ55" s="429"/>
      <c r="SQA55" s="429"/>
      <c r="SQB55" s="429"/>
      <c r="SQC55" s="429"/>
      <c r="SQD55" s="429"/>
      <c r="SQE55" s="429"/>
      <c r="SQF55" s="429"/>
      <c r="SQG55" s="429"/>
      <c r="SQH55" s="429"/>
      <c r="SQI55" s="429"/>
      <c r="SQJ55" s="429"/>
      <c r="SQK55" s="429"/>
      <c r="SQL55" s="429"/>
      <c r="SQM55" s="429"/>
      <c r="SQN55" s="429"/>
      <c r="SQO55" s="429"/>
      <c r="SQP55" s="429"/>
      <c r="SQQ55" s="429"/>
      <c r="SQR55" s="429"/>
      <c r="SQS55" s="429"/>
      <c r="SQT55" s="429"/>
      <c r="SQU55" s="429"/>
      <c r="SQV55" s="429"/>
      <c r="SQW55" s="429"/>
      <c r="SQX55" s="429"/>
      <c r="SQY55" s="429"/>
      <c r="SQZ55" s="429"/>
      <c r="SRA55" s="429"/>
      <c r="SRB55" s="429"/>
      <c r="SRC55" s="429"/>
      <c r="SRD55" s="429"/>
      <c r="SRE55" s="429"/>
      <c r="SRF55" s="429"/>
      <c r="SRG55" s="429"/>
      <c r="SRH55" s="429"/>
      <c r="SRI55" s="429"/>
      <c r="SRJ55" s="429"/>
      <c r="SRK55" s="429"/>
      <c r="SRL55" s="429"/>
      <c r="SRM55" s="429"/>
      <c r="SRN55" s="429"/>
      <c r="SRO55" s="429"/>
      <c r="SRP55" s="429"/>
      <c r="SRQ55" s="429"/>
      <c r="SRR55" s="429"/>
      <c r="SRS55" s="429"/>
      <c r="SRT55" s="429"/>
      <c r="SRU55" s="429"/>
      <c r="SRV55" s="429"/>
      <c r="SRW55" s="429"/>
      <c r="SRX55" s="429"/>
      <c r="SRY55" s="429"/>
      <c r="SRZ55" s="429"/>
      <c r="SSA55" s="429"/>
      <c r="SSB55" s="429"/>
      <c r="SSC55" s="429"/>
      <c r="SSD55" s="429"/>
      <c r="SSE55" s="429"/>
      <c r="SSF55" s="429"/>
      <c r="SSG55" s="429"/>
      <c r="SSH55" s="429"/>
      <c r="SSI55" s="429"/>
      <c r="SSJ55" s="429"/>
      <c r="SSK55" s="429"/>
      <c r="SSL55" s="429"/>
      <c r="SSM55" s="429"/>
      <c r="SSN55" s="429"/>
      <c r="SSO55" s="429"/>
      <c r="SSP55" s="429"/>
      <c r="SSQ55" s="429"/>
      <c r="SSR55" s="429"/>
      <c r="SSS55" s="429"/>
      <c r="SST55" s="429"/>
      <c r="SSU55" s="429"/>
      <c r="SSV55" s="429"/>
      <c r="SSW55" s="429"/>
      <c r="SSX55" s="429"/>
      <c r="SSY55" s="429"/>
      <c r="SSZ55" s="429"/>
      <c r="STA55" s="429"/>
      <c r="STB55" s="429"/>
      <c r="STC55" s="429"/>
      <c r="STD55" s="429"/>
      <c r="STE55" s="429"/>
      <c r="STF55" s="429"/>
      <c r="STG55" s="429"/>
      <c r="STH55" s="429"/>
      <c r="STI55" s="429"/>
      <c r="STJ55" s="429"/>
      <c r="STK55" s="429"/>
      <c r="STL55" s="429"/>
      <c r="STM55" s="429"/>
      <c r="STN55" s="429"/>
      <c r="STO55" s="429"/>
      <c r="STP55" s="429"/>
      <c r="STQ55" s="429"/>
      <c r="STR55" s="429"/>
      <c r="STS55" s="429"/>
      <c r="STT55" s="429"/>
      <c r="STU55" s="429"/>
      <c r="STV55" s="429"/>
      <c r="STW55" s="429"/>
      <c r="STX55" s="429"/>
      <c r="STY55" s="429"/>
      <c r="STZ55" s="429"/>
      <c r="SUA55" s="429"/>
      <c r="SUB55" s="429"/>
      <c r="SUC55" s="429"/>
      <c r="SUD55" s="429"/>
      <c r="SUE55" s="429"/>
      <c r="SUF55" s="429"/>
      <c r="SUG55" s="429"/>
      <c r="SUH55" s="429"/>
      <c r="SUI55" s="429"/>
      <c r="SUJ55" s="429"/>
      <c r="SUK55" s="429"/>
      <c r="SUL55" s="429"/>
      <c r="SUM55" s="429"/>
      <c r="SUN55" s="429"/>
      <c r="SUO55" s="429"/>
      <c r="SUP55" s="429"/>
      <c r="SUQ55" s="429"/>
      <c r="SUR55" s="429"/>
      <c r="SUS55" s="429"/>
      <c r="SUT55" s="429"/>
      <c r="SUU55" s="429"/>
      <c r="SUV55" s="429"/>
      <c r="SUW55" s="429"/>
      <c r="SUX55" s="429"/>
      <c r="SUY55" s="429"/>
      <c r="SUZ55" s="429"/>
      <c r="SVA55" s="429"/>
      <c r="SVB55" s="429"/>
      <c r="SVC55" s="429"/>
      <c r="SVD55" s="429"/>
      <c r="SVE55" s="429"/>
      <c r="SVF55" s="429"/>
      <c r="SVG55" s="429"/>
      <c r="SVH55" s="429"/>
      <c r="SVI55" s="429"/>
      <c r="SVJ55" s="429"/>
      <c r="SVK55" s="429"/>
      <c r="SVL55" s="429"/>
      <c r="SVM55" s="429"/>
      <c r="SVN55" s="429"/>
      <c r="SVO55" s="429"/>
      <c r="SVP55" s="429"/>
      <c r="SVQ55" s="429"/>
      <c r="SVR55" s="429"/>
      <c r="SVS55" s="429"/>
      <c r="SVT55" s="429"/>
      <c r="SVU55" s="429"/>
      <c r="SVV55" s="429"/>
      <c r="SVW55" s="429"/>
      <c r="SVX55" s="429"/>
      <c r="SVY55" s="429"/>
      <c r="SVZ55" s="429"/>
      <c r="SWA55" s="429"/>
      <c r="SWB55" s="429"/>
      <c r="SWC55" s="429"/>
      <c r="SWD55" s="429"/>
      <c r="SWE55" s="429"/>
      <c r="SWF55" s="429"/>
      <c r="SWG55" s="429"/>
      <c r="SWH55" s="429"/>
      <c r="SWI55" s="429"/>
      <c r="SWJ55" s="429"/>
      <c r="SWK55" s="429"/>
      <c r="SWL55" s="429"/>
      <c r="SWM55" s="429"/>
      <c r="SWN55" s="429"/>
      <c r="SWO55" s="429"/>
      <c r="SWP55" s="429"/>
      <c r="SWQ55" s="429"/>
      <c r="SWR55" s="429"/>
      <c r="SWS55" s="429"/>
      <c r="SWT55" s="429"/>
      <c r="SWU55" s="429"/>
      <c r="SWV55" s="429"/>
      <c r="SWW55" s="429"/>
      <c r="SWX55" s="429"/>
      <c r="SWY55" s="429"/>
      <c r="SWZ55" s="429"/>
      <c r="SXA55" s="429"/>
      <c r="SXB55" s="429"/>
      <c r="SXC55" s="429"/>
      <c r="SXD55" s="429"/>
      <c r="SXE55" s="429"/>
      <c r="SXF55" s="429"/>
      <c r="SXG55" s="429"/>
      <c r="SXH55" s="429"/>
      <c r="SXI55" s="429"/>
      <c r="SXJ55" s="429"/>
      <c r="SXK55" s="429"/>
      <c r="SXL55" s="429"/>
      <c r="SXM55" s="429"/>
      <c r="SXN55" s="429"/>
      <c r="SXO55" s="429"/>
      <c r="SXP55" s="429"/>
      <c r="SXQ55" s="429"/>
      <c r="SXR55" s="429"/>
      <c r="SXS55" s="429"/>
      <c r="SXT55" s="429"/>
      <c r="SXU55" s="429"/>
      <c r="SXV55" s="429"/>
      <c r="SXW55" s="429"/>
      <c r="SXX55" s="429"/>
      <c r="SXY55" s="429"/>
      <c r="SXZ55" s="429"/>
      <c r="SYA55" s="429"/>
      <c r="SYB55" s="429"/>
      <c r="SYC55" s="429"/>
      <c r="SYD55" s="429"/>
      <c r="SYE55" s="429"/>
      <c r="SYF55" s="429"/>
      <c r="SYG55" s="429"/>
      <c r="SYH55" s="429"/>
      <c r="SYI55" s="429"/>
      <c r="SYJ55" s="429"/>
      <c r="SYK55" s="429"/>
      <c r="SYL55" s="429"/>
      <c r="SYM55" s="429"/>
      <c r="SYN55" s="429"/>
      <c r="SYO55" s="429"/>
      <c r="SYP55" s="429"/>
      <c r="SYQ55" s="429"/>
      <c r="SYR55" s="429"/>
      <c r="SYS55" s="429"/>
      <c r="SYT55" s="429"/>
      <c r="SYU55" s="429"/>
      <c r="SYV55" s="429"/>
      <c r="SYW55" s="429"/>
      <c r="SYX55" s="429"/>
      <c r="SYY55" s="429"/>
      <c r="SYZ55" s="429"/>
      <c r="SZA55" s="429"/>
      <c r="SZB55" s="429"/>
      <c r="SZC55" s="429"/>
      <c r="SZD55" s="429"/>
      <c r="SZE55" s="429"/>
      <c r="SZF55" s="429"/>
      <c r="SZG55" s="429"/>
      <c r="SZH55" s="429"/>
      <c r="SZI55" s="429"/>
      <c r="SZJ55" s="429"/>
      <c r="SZK55" s="429"/>
      <c r="SZL55" s="429"/>
      <c r="SZM55" s="429"/>
      <c r="SZN55" s="429"/>
      <c r="SZO55" s="429"/>
      <c r="SZP55" s="429"/>
      <c r="SZQ55" s="429"/>
      <c r="SZR55" s="429"/>
      <c r="SZS55" s="429"/>
      <c r="SZT55" s="429"/>
      <c r="SZU55" s="429"/>
      <c r="SZV55" s="429"/>
      <c r="SZW55" s="429"/>
      <c r="SZX55" s="429"/>
      <c r="SZY55" s="429"/>
      <c r="SZZ55" s="429"/>
      <c r="TAA55" s="429"/>
      <c r="TAB55" s="429"/>
      <c r="TAC55" s="429"/>
      <c r="TAD55" s="429"/>
      <c r="TAE55" s="429"/>
      <c r="TAF55" s="429"/>
      <c r="TAG55" s="429"/>
      <c r="TAH55" s="429"/>
      <c r="TAI55" s="429"/>
      <c r="TAJ55" s="429"/>
      <c r="TAK55" s="429"/>
      <c r="TAL55" s="429"/>
      <c r="TAM55" s="429"/>
      <c r="TAN55" s="429"/>
      <c r="TAO55" s="429"/>
      <c r="TAP55" s="429"/>
      <c r="TAQ55" s="429"/>
      <c r="TAR55" s="429"/>
      <c r="TAS55" s="429"/>
      <c r="TAT55" s="429"/>
      <c r="TAU55" s="429"/>
      <c r="TAV55" s="429"/>
      <c r="TAW55" s="429"/>
      <c r="TAX55" s="429"/>
      <c r="TAY55" s="429"/>
      <c r="TAZ55" s="429"/>
      <c r="TBA55" s="429"/>
      <c r="TBB55" s="429"/>
      <c r="TBC55" s="429"/>
      <c r="TBD55" s="429"/>
      <c r="TBE55" s="429"/>
      <c r="TBF55" s="429"/>
      <c r="TBG55" s="429"/>
      <c r="TBH55" s="429"/>
      <c r="TBI55" s="429"/>
      <c r="TBJ55" s="429"/>
      <c r="TBK55" s="429"/>
      <c r="TBL55" s="429"/>
      <c r="TBM55" s="429"/>
      <c r="TBN55" s="429"/>
      <c r="TBO55" s="429"/>
      <c r="TBP55" s="429"/>
      <c r="TBQ55" s="429"/>
      <c r="TBR55" s="429"/>
      <c r="TBS55" s="429"/>
      <c r="TBT55" s="429"/>
      <c r="TBU55" s="429"/>
      <c r="TBV55" s="429"/>
      <c r="TBW55" s="429"/>
      <c r="TBX55" s="429"/>
      <c r="TBY55" s="429"/>
      <c r="TBZ55" s="429"/>
      <c r="TCA55" s="429"/>
      <c r="TCB55" s="429"/>
      <c r="TCC55" s="429"/>
      <c r="TCD55" s="429"/>
      <c r="TCE55" s="429"/>
      <c r="TCF55" s="429"/>
      <c r="TCG55" s="429"/>
      <c r="TCH55" s="429"/>
      <c r="TCI55" s="429"/>
      <c r="TCJ55" s="429"/>
      <c r="TCK55" s="429"/>
      <c r="TCL55" s="429"/>
      <c r="TCM55" s="429"/>
      <c r="TCN55" s="429"/>
      <c r="TCO55" s="429"/>
      <c r="TCP55" s="429"/>
      <c r="TCQ55" s="429"/>
      <c r="TCR55" s="429"/>
      <c r="TCS55" s="429"/>
      <c r="TCT55" s="429"/>
      <c r="TCU55" s="429"/>
      <c r="TCV55" s="429"/>
      <c r="TCW55" s="429"/>
      <c r="TCX55" s="429"/>
      <c r="TCY55" s="429"/>
      <c r="TCZ55" s="429"/>
      <c r="TDA55" s="429"/>
      <c r="TDB55" s="429"/>
      <c r="TDC55" s="429"/>
      <c r="TDD55" s="429"/>
      <c r="TDE55" s="429"/>
      <c r="TDF55" s="429"/>
      <c r="TDG55" s="429"/>
      <c r="TDH55" s="429"/>
      <c r="TDI55" s="429"/>
      <c r="TDJ55" s="429"/>
      <c r="TDK55" s="429"/>
      <c r="TDL55" s="429"/>
      <c r="TDM55" s="429"/>
      <c r="TDN55" s="429"/>
      <c r="TDO55" s="429"/>
      <c r="TDP55" s="429"/>
      <c r="TDQ55" s="429"/>
      <c r="TDR55" s="429"/>
      <c r="TDS55" s="429"/>
      <c r="TDT55" s="429"/>
      <c r="TDU55" s="429"/>
      <c r="TDV55" s="429"/>
      <c r="TDW55" s="429"/>
      <c r="TDX55" s="429"/>
      <c r="TDY55" s="429"/>
      <c r="TDZ55" s="429"/>
      <c r="TEA55" s="429"/>
      <c r="TEB55" s="429"/>
      <c r="TEC55" s="429"/>
      <c r="TED55" s="429"/>
      <c r="TEE55" s="429"/>
      <c r="TEF55" s="429"/>
      <c r="TEG55" s="429"/>
      <c r="TEH55" s="429"/>
      <c r="TEI55" s="429"/>
      <c r="TEJ55" s="429"/>
      <c r="TEK55" s="429"/>
      <c r="TEL55" s="429"/>
      <c r="TEM55" s="429"/>
      <c r="TEN55" s="429"/>
      <c r="TEO55" s="429"/>
      <c r="TEP55" s="429"/>
      <c r="TEQ55" s="429"/>
      <c r="TER55" s="429"/>
      <c r="TES55" s="429"/>
      <c r="TET55" s="429"/>
      <c r="TEU55" s="429"/>
      <c r="TEV55" s="429"/>
      <c r="TEW55" s="429"/>
      <c r="TEX55" s="429"/>
      <c r="TEY55" s="429"/>
      <c r="TEZ55" s="429"/>
      <c r="TFA55" s="429"/>
      <c r="TFB55" s="429"/>
      <c r="TFC55" s="429"/>
      <c r="TFD55" s="429"/>
      <c r="TFE55" s="429"/>
      <c r="TFF55" s="429"/>
      <c r="TFG55" s="429"/>
      <c r="TFH55" s="429"/>
      <c r="TFI55" s="429"/>
      <c r="TFJ55" s="429"/>
      <c r="TFK55" s="429"/>
      <c r="TFL55" s="429"/>
      <c r="TFM55" s="429"/>
      <c r="TFN55" s="429"/>
      <c r="TFO55" s="429"/>
      <c r="TFP55" s="429"/>
      <c r="TFQ55" s="429"/>
      <c r="TFR55" s="429"/>
      <c r="TFS55" s="429"/>
      <c r="TFT55" s="429"/>
      <c r="TFU55" s="429"/>
      <c r="TFV55" s="429"/>
      <c r="TFW55" s="429"/>
      <c r="TFX55" s="429"/>
      <c r="TFY55" s="429"/>
      <c r="TFZ55" s="429"/>
      <c r="TGA55" s="429"/>
      <c r="TGB55" s="429"/>
      <c r="TGC55" s="429"/>
      <c r="TGD55" s="429"/>
      <c r="TGE55" s="429"/>
      <c r="TGF55" s="429"/>
      <c r="TGG55" s="429"/>
      <c r="TGH55" s="429"/>
      <c r="TGI55" s="429"/>
      <c r="TGJ55" s="429"/>
      <c r="TGK55" s="429"/>
      <c r="TGL55" s="429"/>
      <c r="TGM55" s="429"/>
      <c r="TGN55" s="429"/>
      <c r="TGO55" s="429"/>
      <c r="TGP55" s="429"/>
      <c r="TGQ55" s="429"/>
      <c r="TGR55" s="429"/>
      <c r="TGS55" s="429"/>
      <c r="TGT55" s="429"/>
      <c r="TGU55" s="429"/>
      <c r="TGV55" s="429"/>
      <c r="TGW55" s="429"/>
      <c r="TGX55" s="429"/>
      <c r="TGY55" s="429"/>
      <c r="TGZ55" s="429"/>
      <c r="THA55" s="429"/>
      <c r="THB55" s="429"/>
      <c r="THC55" s="429"/>
      <c r="THD55" s="429"/>
      <c r="THE55" s="429"/>
      <c r="THF55" s="429"/>
      <c r="THG55" s="429"/>
      <c r="THH55" s="429"/>
      <c r="THI55" s="429"/>
      <c r="THJ55" s="429"/>
      <c r="THK55" s="429"/>
      <c r="THL55" s="429"/>
      <c r="THM55" s="429"/>
      <c r="THN55" s="429"/>
      <c r="THO55" s="429"/>
      <c r="THP55" s="429"/>
      <c r="THQ55" s="429"/>
      <c r="THR55" s="429"/>
      <c r="THS55" s="429"/>
      <c r="THT55" s="429"/>
      <c r="THU55" s="429"/>
      <c r="THV55" s="429"/>
      <c r="THW55" s="429"/>
      <c r="THX55" s="429"/>
      <c r="THY55" s="429"/>
      <c r="THZ55" s="429"/>
      <c r="TIA55" s="429"/>
      <c r="TIB55" s="429"/>
      <c r="TIC55" s="429"/>
      <c r="TID55" s="429"/>
      <c r="TIE55" s="429"/>
      <c r="TIF55" s="429"/>
      <c r="TIG55" s="429"/>
      <c r="TIH55" s="429"/>
      <c r="TII55" s="429"/>
      <c r="TIJ55" s="429"/>
      <c r="TIK55" s="429"/>
      <c r="TIL55" s="429"/>
      <c r="TIM55" s="429"/>
      <c r="TIN55" s="429"/>
      <c r="TIO55" s="429"/>
      <c r="TIP55" s="429"/>
      <c r="TIQ55" s="429"/>
      <c r="TIR55" s="429"/>
      <c r="TIS55" s="429"/>
      <c r="TIT55" s="429"/>
      <c r="TIU55" s="429"/>
      <c r="TIV55" s="429"/>
      <c r="TIW55" s="429"/>
      <c r="TIX55" s="429"/>
      <c r="TIY55" s="429"/>
      <c r="TIZ55" s="429"/>
      <c r="TJA55" s="429"/>
      <c r="TJB55" s="429"/>
      <c r="TJC55" s="429"/>
      <c r="TJD55" s="429"/>
      <c r="TJE55" s="429"/>
      <c r="TJF55" s="429"/>
      <c r="TJG55" s="429"/>
      <c r="TJH55" s="429"/>
      <c r="TJI55" s="429"/>
      <c r="TJJ55" s="429"/>
      <c r="TJK55" s="429"/>
      <c r="TJL55" s="429"/>
      <c r="TJM55" s="429"/>
      <c r="TJN55" s="429"/>
      <c r="TJO55" s="429"/>
      <c r="TJP55" s="429"/>
      <c r="TJQ55" s="429"/>
      <c r="TJR55" s="429"/>
      <c r="TJS55" s="429"/>
      <c r="TJT55" s="429"/>
      <c r="TJU55" s="429"/>
      <c r="TJV55" s="429"/>
      <c r="TJW55" s="429"/>
      <c r="TJX55" s="429"/>
      <c r="TJY55" s="429"/>
      <c r="TJZ55" s="429"/>
      <c r="TKA55" s="429"/>
      <c r="TKB55" s="429"/>
      <c r="TKC55" s="429"/>
      <c r="TKD55" s="429"/>
      <c r="TKE55" s="429"/>
      <c r="TKF55" s="429"/>
      <c r="TKG55" s="429"/>
      <c r="TKH55" s="429"/>
      <c r="TKI55" s="429"/>
      <c r="TKJ55" s="429"/>
      <c r="TKK55" s="429"/>
      <c r="TKL55" s="429"/>
      <c r="TKM55" s="429"/>
      <c r="TKN55" s="429"/>
      <c r="TKO55" s="429"/>
      <c r="TKP55" s="429"/>
      <c r="TKQ55" s="429"/>
      <c r="TKR55" s="429"/>
      <c r="TKS55" s="429"/>
      <c r="TKT55" s="429"/>
      <c r="TKU55" s="429"/>
      <c r="TKV55" s="429"/>
      <c r="TKW55" s="429"/>
      <c r="TKX55" s="429"/>
      <c r="TKY55" s="429"/>
      <c r="TKZ55" s="429"/>
      <c r="TLA55" s="429"/>
      <c r="TLB55" s="429"/>
      <c r="TLC55" s="429"/>
      <c r="TLD55" s="429"/>
      <c r="TLE55" s="429"/>
      <c r="TLF55" s="429"/>
      <c r="TLG55" s="429"/>
      <c r="TLH55" s="429"/>
      <c r="TLI55" s="429"/>
      <c r="TLJ55" s="429"/>
      <c r="TLK55" s="429"/>
      <c r="TLL55" s="429"/>
      <c r="TLM55" s="429"/>
      <c r="TLN55" s="429"/>
      <c r="TLO55" s="429"/>
      <c r="TLP55" s="429"/>
      <c r="TLQ55" s="429"/>
      <c r="TLR55" s="429"/>
      <c r="TLS55" s="429"/>
      <c r="TLT55" s="429"/>
      <c r="TLU55" s="429"/>
      <c r="TLV55" s="429"/>
      <c r="TLW55" s="429"/>
      <c r="TLX55" s="429"/>
      <c r="TLY55" s="429"/>
      <c r="TLZ55" s="429"/>
      <c r="TMA55" s="429"/>
      <c r="TMB55" s="429"/>
      <c r="TMC55" s="429"/>
      <c r="TMD55" s="429"/>
      <c r="TME55" s="429"/>
      <c r="TMF55" s="429"/>
      <c r="TMG55" s="429"/>
      <c r="TMH55" s="429"/>
      <c r="TMI55" s="429"/>
      <c r="TMJ55" s="429"/>
      <c r="TMK55" s="429"/>
      <c r="TML55" s="429"/>
      <c r="TMM55" s="429"/>
      <c r="TMN55" s="429"/>
      <c r="TMO55" s="429"/>
      <c r="TMP55" s="429"/>
      <c r="TMQ55" s="429"/>
      <c r="TMR55" s="429"/>
      <c r="TMS55" s="429"/>
      <c r="TMT55" s="429"/>
      <c r="TMU55" s="429"/>
      <c r="TMV55" s="429"/>
      <c r="TMW55" s="429"/>
      <c r="TMX55" s="429"/>
      <c r="TMY55" s="429"/>
      <c r="TMZ55" s="429"/>
      <c r="TNA55" s="429"/>
      <c r="TNB55" s="429"/>
      <c r="TNC55" s="429"/>
      <c r="TND55" s="429"/>
      <c r="TNE55" s="429"/>
      <c r="TNF55" s="429"/>
      <c r="TNG55" s="429"/>
      <c r="TNH55" s="429"/>
      <c r="TNI55" s="429"/>
      <c r="TNJ55" s="429"/>
      <c r="TNK55" s="429"/>
      <c r="TNL55" s="429"/>
      <c r="TNM55" s="429"/>
      <c r="TNN55" s="429"/>
      <c r="TNO55" s="429"/>
      <c r="TNP55" s="429"/>
      <c r="TNQ55" s="429"/>
      <c r="TNR55" s="429"/>
      <c r="TNS55" s="429"/>
      <c r="TNT55" s="429"/>
      <c r="TNU55" s="429"/>
      <c r="TNV55" s="429"/>
      <c r="TNW55" s="429"/>
      <c r="TNX55" s="429"/>
      <c r="TNY55" s="429"/>
      <c r="TNZ55" s="429"/>
      <c r="TOA55" s="429"/>
      <c r="TOB55" s="429"/>
      <c r="TOC55" s="429"/>
      <c r="TOD55" s="429"/>
      <c r="TOE55" s="429"/>
      <c r="TOF55" s="429"/>
      <c r="TOG55" s="429"/>
      <c r="TOH55" s="429"/>
      <c r="TOI55" s="429"/>
      <c r="TOJ55" s="429"/>
      <c r="TOK55" s="429"/>
      <c r="TOL55" s="429"/>
      <c r="TOM55" s="429"/>
      <c r="TON55" s="429"/>
      <c r="TOO55" s="429"/>
      <c r="TOP55" s="429"/>
      <c r="TOQ55" s="429"/>
      <c r="TOR55" s="429"/>
      <c r="TOS55" s="429"/>
      <c r="TOT55" s="429"/>
      <c r="TOU55" s="429"/>
      <c r="TOV55" s="429"/>
      <c r="TOW55" s="429"/>
      <c r="TOX55" s="429"/>
      <c r="TOY55" s="429"/>
      <c r="TOZ55" s="429"/>
      <c r="TPA55" s="429"/>
      <c r="TPB55" s="429"/>
      <c r="TPC55" s="429"/>
      <c r="TPD55" s="429"/>
      <c r="TPE55" s="429"/>
      <c r="TPF55" s="429"/>
      <c r="TPG55" s="429"/>
      <c r="TPH55" s="429"/>
      <c r="TPI55" s="429"/>
      <c r="TPJ55" s="429"/>
      <c r="TPK55" s="429"/>
      <c r="TPL55" s="429"/>
      <c r="TPM55" s="429"/>
      <c r="TPN55" s="429"/>
      <c r="TPO55" s="429"/>
      <c r="TPP55" s="429"/>
      <c r="TPQ55" s="429"/>
      <c r="TPR55" s="429"/>
      <c r="TPS55" s="429"/>
      <c r="TPT55" s="429"/>
      <c r="TPU55" s="429"/>
      <c r="TPV55" s="429"/>
      <c r="TPW55" s="429"/>
      <c r="TPX55" s="429"/>
      <c r="TPY55" s="429"/>
      <c r="TPZ55" s="429"/>
      <c r="TQA55" s="429"/>
      <c r="TQB55" s="429"/>
      <c r="TQC55" s="429"/>
      <c r="TQD55" s="429"/>
      <c r="TQE55" s="429"/>
      <c r="TQF55" s="429"/>
      <c r="TQG55" s="429"/>
      <c r="TQH55" s="429"/>
      <c r="TQI55" s="429"/>
      <c r="TQJ55" s="429"/>
      <c r="TQK55" s="429"/>
      <c r="TQL55" s="429"/>
      <c r="TQM55" s="429"/>
      <c r="TQN55" s="429"/>
      <c r="TQO55" s="429"/>
      <c r="TQP55" s="429"/>
      <c r="TQQ55" s="429"/>
      <c r="TQR55" s="429"/>
      <c r="TQS55" s="429"/>
      <c r="TQT55" s="429"/>
      <c r="TQU55" s="429"/>
      <c r="TQV55" s="429"/>
      <c r="TQW55" s="429"/>
      <c r="TQX55" s="429"/>
      <c r="TQY55" s="429"/>
      <c r="TQZ55" s="429"/>
      <c r="TRA55" s="429"/>
      <c r="TRB55" s="429"/>
      <c r="TRC55" s="429"/>
      <c r="TRD55" s="429"/>
      <c r="TRE55" s="429"/>
      <c r="TRF55" s="429"/>
      <c r="TRG55" s="429"/>
      <c r="TRH55" s="429"/>
      <c r="TRI55" s="429"/>
      <c r="TRJ55" s="429"/>
      <c r="TRK55" s="429"/>
      <c r="TRL55" s="429"/>
      <c r="TRM55" s="429"/>
      <c r="TRN55" s="429"/>
      <c r="TRO55" s="429"/>
      <c r="TRP55" s="429"/>
      <c r="TRQ55" s="429"/>
      <c r="TRR55" s="429"/>
      <c r="TRS55" s="429"/>
      <c r="TRT55" s="429"/>
      <c r="TRU55" s="429"/>
      <c r="TRV55" s="429"/>
      <c r="TRW55" s="429"/>
      <c r="TRX55" s="429"/>
      <c r="TRY55" s="429"/>
      <c r="TRZ55" s="429"/>
      <c r="TSA55" s="429"/>
      <c r="TSB55" s="429"/>
      <c r="TSC55" s="429"/>
      <c r="TSD55" s="429"/>
      <c r="TSE55" s="429"/>
      <c r="TSF55" s="429"/>
      <c r="TSG55" s="429"/>
      <c r="TSH55" s="429"/>
      <c r="TSI55" s="429"/>
      <c r="TSJ55" s="429"/>
      <c r="TSK55" s="429"/>
      <c r="TSL55" s="429"/>
      <c r="TSM55" s="429"/>
      <c r="TSN55" s="429"/>
      <c r="TSO55" s="429"/>
      <c r="TSP55" s="429"/>
      <c r="TSQ55" s="429"/>
      <c r="TSR55" s="429"/>
      <c r="TSS55" s="429"/>
      <c r="TST55" s="429"/>
      <c r="TSU55" s="429"/>
      <c r="TSV55" s="429"/>
      <c r="TSW55" s="429"/>
      <c r="TSX55" s="429"/>
      <c r="TSY55" s="429"/>
      <c r="TSZ55" s="429"/>
      <c r="TTA55" s="429"/>
      <c r="TTB55" s="429"/>
      <c r="TTC55" s="429"/>
      <c r="TTD55" s="429"/>
      <c r="TTE55" s="429"/>
      <c r="TTF55" s="429"/>
      <c r="TTG55" s="429"/>
      <c r="TTH55" s="429"/>
      <c r="TTI55" s="429"/>
      <c r="TTJ55" s="429"/>
      <c r="TTK55" s="429"/>
      <c r="TTL55" s="429"/>
      <c r="TTM55" s="429"/>
      <c r="TTN55" s="429"/>
      <c r="TTO55" s="429"/>
      <c r="TTP55" s="429"/>
      <c r="TTQ55" s="429"/>
      <c r="TTR55" s="429"/>
      <c r="TTS55" s="429"/>
      <c r="TTT55" s="429"/>
      <c r="TTU55" s="429"/>
      <c r="TTV55" s="429"/>
      <c r="TTW55" s="429"/>
      <c r="TTX55" s="429"/>
      <c r="TTY55" s="429"/>
      <c r="TTZ55" s="429"/>
      <c r="TUA55" s="429"/>
      <c r="TUB55" s="429"/>
      <c r="TUC55" s="429"/>
      <c r="TUD55" s="429"/>
      <c r="TUE55" s="429"/>
      <c r="TUF55" s="429"/>
      <c r="TUG55" s="429"/>
      <c r="TUH55" s="429"/>
      <c r="TUI55" s="429"/>
      <c r="TUJ55" s="429"/>
      <c r="TUK55" s="429"/>
      <c r="TUL55" s="429"/>
      <c r="TUM55" s="429"/>
      <c r="TUN55" s="429"/>
      <c r="TUO55" s="429"/>
      <c r="TUP55" s="429"/>
      <c r="TUQ55" s="429"/>
      <c r="TUR55" s="429"/>
      <c r="TUS55" s="429"/>
      <c r="TUT55" s="429"/>
      <c r="TUU55" s="429"/>
      <c r="TUV55" s="429"/>
      <c r="TUW55" s="429"/>
      <c r="TUX55" s="429"/>
      <c r="TUY55" s="429"/>
      <c r="TUZ55" s="429"/>
      <c r="TVA55" s="429"/>
      <c r="TVB55" s="429"/>
      <c r="TVC55" s="429"/>
      <c r="TVD55" s="429"/>
      <c r="TVE55" s="429"/>
      <c r="TVF55" s="429"/>
      <c r="TVG55" s="429"/>
      <c r="TVH55" s="429"/>
      <c r="TVI55" s="429"/>
      <c r="TVJ55" s="429"/>
      <c r="TVK55" s="429"/>
      <c r="TVL55" s="429"/>
      <c r="TVM55" s="429"/>
      <c r="TVN55" s="429"/>
      <c r="TVO55" s="429"/>
      <c r="TVP55" s="429"/>
      <c r="TVQ55" s="429"/>
      <c r="TVR55" s="429"/>
      <c r="TVS55" s="429"/>
      <c r="TVT55" s="429"/>
      <c r="TVU55" s="429"/>
      <c r="TVV55" s="429"/>
      <c r="TVW55" s="429"/>
      <c r="TVX55" s="429"/>
      <c r="TVY55" s="429"/>
      <c r="TVZ55" s="429"/>
      <c r="TWA55" s="429"/>
      <c r="TWB55" s="429"/>
      <c r="TWC55" s="429"/>
      <c r="TWD55" s="429"/>
      <c r="TWE55" s="429"/>
      <c r="TWF55" s="429"/>
      <c r="TWG55" s="429"/>
      <c r="TWH55" s="429"/>
      <c r="TWI55" s="429"/>
      <c r="TWJ55" s="429"/>
      <c r="TWK55" s="429"/>
      <c r="TWL55" s="429"/>
      <c r="TWM55" s="429"/>
      <c r="TWN55" s="429"/>
      <c r="TWO55" s="429"/>
      <c r="TWP55" s="429"/>
      <c r="TWQ55" s="429"/>
      <c r="TWR55" s="429"/>
      <c r="TWS55" s="429"/>
      <c r="TWT55" s="429"/>
      <c r="TWU55" s="429"/>
      <c r="TWV55" s="429"/>
      <c r="TWW55" s="429"/>
      <c r="TWX55" s="429"/>
      <c r="TWY55" s="429"/>
      <c r="TWZ55" s="429"/>
      <c r="TXA55" s="429"/>
      <c r="TXB55" s="429"/>
      <c r="TXC55" s="429"/>
      <c r="TXD55" s="429"/>
      <c r="TXE55" s="429"/>
      <c r="TXF55" s="429"/>
      <c r="TXG55" s="429"/>
      <c r="TXH55" s="429"/>
      <c r="TXI55" s="429"/>
      <c r="TXJ55" s="429"/>
      <c r="TXK55" s="429"/>
      <c r="TXL55" s="429"/>
      <c r="TXM55" s="429"/>
      <c r="TXN55" s="429"/>
      <c r="TXO55" s="429"/>
      <c r="TXP55" s="429"/>
      <c r="TXQ55" s="429"/>
      <c r="TXR55" s="429"/>
      <c r="TXS55" s="429"/>
      <c r="TXT55" s="429"/>
      <c r="TXU55" s="429"/>
      <c r="TXV55" s="429"/>
      <c r="TXW55" s="429"/>
      <c r="TXX55" s="429"/>
      <c r="TXY55" s="429"/>
      <c r="TXZ55" s="429"/>
      <c r="TYA55" s="429"/>
      <c r="TYB55" s="429"/>
      <c r="TYC55" s="429"/>
      <c r="TYD55" s="429"/>
      <c r="TYE55" s="429"/>
      <c r="TYF55" s="429"/>
      <c r="TYG55" s="429"/>
      <c r="TYH55" s="429"/>
      <c r="TYI55" s="429"/>
      <c r="TYJ55" s="429"/>
      <c r="TYK55" s="429"/>
      <c r="TYL55" s="429"/>
      <c r="TYM55" s="429"/>
      <c r="TYN55" s="429"/>
      <c r="TYO55" s="429"/>
      <c r="TYP55" s="429"/>
      <c r="TYQ55" s="429"/>
      <c r="TYR55" s="429"/>
      <c r="TYS55" s="429"/>
      <c r="TYT55" s="429"/>
      <c r="TYU55" s="429"/>
      <c r="TYV55" s="429"/>
      <c r="TYW55" s="429"/>
      <c r="TYX55" s="429"/>
      <c r="TYY55" s="429"/>
      <c r="TYZ55" s="429"/>
      <c r="TZA55" s="429"/>
      <c r="TZB55" s="429"/>
      <c r="TZC55" s="429"/>
      <c r="TZD55" s="429"/>
      <c r="TZE55" s="429"/>
      <c r="TZF55" s="429"/>
      <c r="TZG55" s="429"/>
      <c r="TZH55" s="429"/>
      <c r="TZI55" s="429"/>
      <c r="TZJ55" s="429"/>
      <c r="TZK55" s="429"/>
      <c r="TZL55" s="429"/>
      <c r="TZM55" s="429"/>
      <c r="TZN55" s="429"/>
      <c r="TZO55" s="429"/>
      <c r="TZP55" s="429"/>
      <c r="TZQ55" s="429"/>
      <c r="TZR55" s="429"/>
      <c r="TZS55" s="429"/>
      <c r="TZT55" s="429"/>
      <c r="TZU55" s="429"/>
      <c r="TZV55" s="429"/>
      <c r="TZW55" s="429"/>
      <c r="TZX55" s="429"/>
      <c r="TZY55" s="429"/>
      <c r="TZZ55" s="429"/>
      <c r="UAA55" s="429"/>
      <c r="UAB55" s="429"/>
      <c r="UAC55" s="429"/>
      <c r="UAD55" s="429"/>
      <c r="UAE55" s="429"/>
      <c r="UAF55" s="429"/>
      <c r="UAG55" s="429"/>
      <c r="UAH55" s="429"/>
      <c r="UAI55" s="429"/>
      <c r="UAJ55" s="429"/>
      <c r="UAK55" s="429"/>
      <c r="UAL55" s="429"/>
      <c r="UAM55" s="429"/>
      <c r="UAN55" s="429"/>
      <c r="UAO55" s="429"/>
      <c r="UAP55" s="429"/>
      <c r="UAQ55" s="429"/>
      <c r="UAR55" s="429"/>
      <c r="UAS55" s="429"/>
      <c r="UAT55" s="429"/>
      <c r="UAU55" s="429"/>
      <c r="UAV55" s="429"/>
      <c r="UAW55" s="429"/>
      <c r="UAX55" s="429"/>
      <c r="UAY55" s="429"/>
      <c r="UAZ55" s="429"/>
      <c r="UBA55" s="429"/>
      <c r="UBB55" s="429"/>
      <c r="UBC55" s="429"/>
      <c r="UBD55" s="429"/>
      <c r="UBE55" s="429"/>
      <c r="UBF55" s="429"/>
      <c r="UBG55" s="429"/>
      <c r="UBH55" s="429"/>
      <c r="UBI55" s="429"/>
      <c r="UBJ55" s="429"/>
      <c r="UBK55" s="429"/>
      <c r="UBL55" s="429"/>
      <c r="UBM55" s="429"/>
      <c r="UBN55" s="429"/>
      <c r="UBO55" s="429"/>
      <c r="UBP55" s="429"/>
      <c r="UBQ55" s="429"/>
      <c r="UBR55" s="429"/>
      <c r="UBS55" s="429"/>
      <c r="UBT55" s="429"/>
      <c r="UBU55" s="429"/>
      <c r="UBV55" s="429"/>
      <c r="UBW55" s="429"/>
      <c r="UBX55" s="429"/>
      <c r="UBY55" s="429"/>
      <c r="UBZ55" s="429"/>
      <c r="UCA55" s="429"/>
      <c r="UCB55" s="429"/>
      <c r="UCC55" s="429"/>
      <c r="UCD55" s="429"/>
      <c r="UCE55" s="429"/>
      <c r="UCF55" s="429"/>
      <c r="UCG55" s="429"/>
      <c r="UCH55" s="429"/>
      <c r="UCI55" s="429"/>
      <c r="UCJ55" s="429"/>
      <c r="UCK55" s="429"/>
      <c r="UCL55" s="429"/>
      <c r="UCM55" s="429"/>
      <c r="UCN55" s="429"/>
      <c r="UCO55" s="429"/>
      <c r="UCP55" s="429"/>
      <c r="UCQ55" s="429"/>
      <c r="UCR55" s="429"/>
      <c r="UCS55" s="429"/>
      <c r="UCT55" s="429"/>
      <c r="UCU55" s="429"/>
      <c r="UCV55" s="429"/>
      <c r="UCW55" s="429"/>
      <c r="UCX55" s="429"/>
      <c r="UCY55" s="429"/>
      <c r="UCZ55" s="429"/>
      <c r="UDA55" s="429"/>
      <c r="UDB55" s="429"/>
      <c r="UDC55" s="429"/>
      <c r="UDD55" s="429"/>
      <c r="UDE55" s="429"/>
      <c r="UDF55" s="429"/>
      <c r="UDG55" s="429"/>
      <c r="UDH55" s="429"/>
      <c r="UDI55" s="429"/>
      <c r="UDJ55" s="429"/>
      <c r="UDK55" s="429"/>
      <c r="UDL55" s="429"/>
      <c r="UDM55" s="429"/>
      <c r="UDN55" s="429"/>
      <c r="UDO55" s="429"/>
      <c r="UDP55" s="429"/>
      <c r="UDQ55" s="429"/>
      <c r="UDR55" s="429"/>
      <c r="UDS55" s="429"/>
      <c r="UDT55" s="429"/>
      <c r="UDU55" s="429"/>
      <c r="UDV55" s="429"/>
      <c r="UDW55" s="429"/>
      <c r="UDX55" s="429"/>
      <c r="UDY55" s="429"/>
      <c r="UDZ55" s="429"/>
      <c r="UEA55" s="429"/>
      <c r="UEB55" s="429"/>
      <c r="UEC55" s="429"/>
      <c r="UED55" s="429"/>
      <c r="UEE55" s="429"/>
      <c r="UEF55" s="429"/>
      <c r="UEG55" s="429"/>
      <c r="UEH55" s="429"/>
      <c r="UEI55" s="429"/>
      <c r="UEJ55" s="429"/>
      <c r="UEK55" s="429"/>
      <c r="UEL55" s="429"/>
      <c r="UEM55" s="429"/>
      <c r="UEN55" s="429"/>
      <c r="UEO55" s="429"/>
      <c r="UEP55" s="429"/>
      <c r="UEQ55" s="429"/>
      <c r="UER55" s="429"/>
      <c r="UES55" s="429"/>
      <c r="UET55" s="429"/>
      <c r="UEU55" s="429"/>
      <c r="UEV55" s="429"/>
      <c r="UEW55" s="429"/>
      <c r="UEX55" s="429"/>
      <c r="UEY55" s="429"/>
      <c r="UEZ55" s="429"/>
      <c r="UFA55" s="429"/>
      <c r="UFB55" s="429"/>
      <c r="UFC55" s="429"/>
      <c r="UFD55" s="429"/>
      <c r="UFE55" s="429"/>
      <c r="UFF55" s="429"/>
      <c r="UFG55" s="429"/>
      <c r="UFH55" s="429"/>
      <c r="UFI55" s="429"/>
      <c r="UFJ55" s="429"/>
      <c r="UFK55" s="429"/>
      <c r="UFL55" s="429"/>
      <c r="UFM55" s="429"/>
      <c r="UFN55" s="429"/>
      <c r="UFO55" s="429"/>
      <c r="UFP55" s="429"/>
      <c r="UFQ55" s="429"/>
      <c r="UFR55" s="429"/>
      <c r="UFS55" s="429"/>
      <c r="UFT55" s="429"/>
      <c r="UFU55" s="429"/>
      <c r="UFV55" s="429"/>
      <c r="UFW55" s="429"/>
      <c r="UFX55" s="429"/>
      <c r="UFY55" s="429"/>
      <c r="UFZ55" s="429"/>
      <c r="UGA55" s="429"/>
      <c r="UGB55" s="429"/>
      <c r="UGC55" s="429"/>
      <c r="UGD55" s="429"/>
      <c r="UGE55" s="429"/>
      <c r="UGF55" s="429"/>
      <c r="UGG55" s="429"/>
      <c r="UGH55" s="429"/>
      <c r="UGI55" s="429"/>
      <c r="UGJ55" s="429"/>
      <c r="UGK55" s="429"/>
      <c r="UGL55" s="429"/>
      <c r="UGM55" s="429"/>
      <c r="UGN55" s="429"/>
      <c r="UGO55" s="429"/>
      <c r="UGP55" s="429"/>
      <c r="UGQ55" s="429"/>
      <c r="UGR55" s="429"/>
      <c r="UGS55" s="429"/>
      <c r="UGT55" s="429"/>
      <c r="UGU55" s="429"/>
      <c r="UGV55" s="429"/>
      <c r="UGW55" s="429"/>
      <c r="UGX55" s="429"/>
      <c r="UGY55" s="429"/>
      <c r="UGZ55" s="429"/>
      <c r="UHA55" s="429"/>
      <c r="UHB55" s="429"/>
      <c r="UHC55" s="429"/>
      <c r="UHD55" s="429"/>
      <c r="UHE55" s="429"/>
      <c r="UHF55" s="429"/>
      <c r="UHG55" s="429"/>
      <c r="UHH55" s="429"/>
      <c r="UHI55" s="429"/>
      <c r="UHJ55" s="429"/>
      <c r="UHK55" s="429"/>
      <c r="UHL55" s="429"/>
      <c r="UHM55" s="429"/>
      <c r="UHN55" s="429"/>
      <c r="UHO55" s="429"/>
      <c r="UHP55" s="429"/>
      <c r="UHQ55" s="429"/>
      <c r="UHR55" s="429"/>
      <c r="UHS55" s="429"/>
      <c r="UHT55" s="429"/>
      <c r="UHU55" s="429"/>
      <c r="UHV55" s="429"/>
      <c r="UHW55" s="429"/>
      <c r="UHX55" s="429"/>
      <c r="UHY55" s="429"/>
      <c r="UHZ55" s="429"/>
      <c r="UIA55" s="429"/>
      <c r="UIB55" s="429"/>
      <c r="UIC55" s="429"/>
      <c r="UID55" s="429"/>
      <c r="UIE55" s="429"/>
      <c r="UIF55" s="429"/>
      <c r="UIG55" s="429"/>
      <c r="UIH55" s="429"/>
      <c r="UII55" s="429"/>
      <c r="UIJ55" s="429"/>
      <c r="UIK55" s="429"/>
      <c r="UIL55" s="429"/>
      <c r="UIM55" s="429"/>
      <c r="UIN55" s="429"/>
      <c r="UIO55" s="429"/>
      <c r="UIP55" s="429"/>
      <c r="UIQ55" s="429"/>
      <c r="UIR55" s="429"/>
      <c r="UIS55" s="429"/>
      <c r="UIT55" s="429"/>
      <c r="UIU55" s="429"/>
      <c r="UIV55" s="429"/>
      <c r="UIW55" s="429"/>
      <c r="UIX55" s="429"/>
      <c r="UIY55" s="429"/>
      <c r="UIZ55" s="429"/>
      <c r="UJA55" s="429"/>
      <c r="UJB55" s="429"/>
      <c r="UJC55" s="429"/>
      <c r="UJD55" s="429"/>
      <c r="UJE55" s="429"/>
      <c r="UJF55" s="429"/>
      <c r="UJG55" s="429"/>
      <c r="UJH55" s="429"/>
      <c r="UJI55" s="429"/>
      <c r="UJJ55" s="429"/>
      <c r="UJK55" s="429"/>
      <c r="UJL55" s="429"/>
      <c r="UJM55" s="429"/>
      <c r="UJN55" s="429"/>
      <c r="UJO55" s="429"/>
      <c r="UJP55" s="429"/>
      <c r="UJQ55" s="429"/>
      <c r="UJR55" s="429"/>
      <c r="UJS55" s="429"/>
      <c r="UJT55" s="429"/>
      <c r="UJU55" s="429"/>
      <c r="UJV55" s="429"/>
      <c r="UJW55" s="429"/>
      <c r="UJX55" s="429"/>
      <c r="UJY55" s="429"/>
      <c r="UJZ55" s="429"/>
      <c r="UKA55" s="429"/>
      <c r="UKB55" s="429"/>
      <c r="UKC55" s="429"/>
      <c r="UKD55" s="429"/>
      <c r="UKE55" s="429"/>
      <c r="UKF55" s="429"/>
      <c r="UKG55" s="429"/>
      <c r="UKH55" s="429"/>
      <c r="UKI55" s="429"/>
      <c r="UKJ55" s="429"/>
      <c r="UKK55" s="429"/>
      <c r="UKL55" s="429"/>
      <c r="UKM55" s="429"/>
      <c r="UKN55" s="429"/>
      <c r="UKO55" s="429"/>
      <c r="UKP55" s="429"/>
      <c r="UKQ55" s="429"/>
      <c r="UKR55" s="429"/>
      <c r="UKS55" s="429"/>
      <c r="UKT55" s="429"/>
      <c r="UKU55" s="429"/>
      <c r="UKV55" s="429"/>
      <c r="UKW55" s="429"/>
      <c r="UKX55" s="429"/>
      <c r="UKY55" s="429"/>
      <c r="UKZ55" s="429"/>
      <c r="ULA55" s="429"/>
      <c r="ULB55" s="429"/>
      <c r="ULC55" s="429"/>
      <c r="ULD55" s="429"/>
      <c r="ULE55" s="429"/>
      <c r="ULF55" s="429"/>
      <c r="ULG55" s="429"/>
      <c r="ULH55" s="429"/>
      <c r="ULI55" s="429"/>
      <c r="ULJ55" s="429"/>
      <c r="ULK55" s="429"/>
      <c r="ULL55" s="429"/>
      <c r="ULM55" s="429"/>
      <c r="ULN55" s="429"/>
      <c r="ULO55" s="429"/>
      <c r="ULP55" s="429"/>
      <c r="ULQ55" s="429"/>
      <c r="ULR55" s="429"/>
      <c r="ULS55" s="429"/>
      <c r="ULT55" s="429"/>
      <c r="ULU55" s="429"/>
      <c r="ULV55" s="429"/>
      <c r="ULW55" s="429"/>
      <c r="ULX55" s="429"/>
      <c r="ULY55" s="429"/>
      <c r="ULZ55" s="429"/>
      <c r="UMA55" s="429"/>
      <c r="UMB55" s="429"/>
      <c r="UMC55" s="429"/>
      <c r="UMD55" s="429"/>
      <c r="UME55" s="429"/>
      <c r="UMF55" s="429"/>
      <c r="UMG55" s="429"/>
      <c r="UMH55" s="429"/>
      <c r="UMI55" s="429"/>
      <c r="UMJ55" s="429"/>
      <c r="UMK55" s="429"/>
      <c r="UML55" s="429"/>
      <c r="UMM55" s="429"/>
      <c r="UMN55" s="429"/>
      <c r="UMO55" s="429"/>
      <c r="UMP55" s="429"/>
      <c r="UMQ55" s="429"/>
      <c r="UMR55" s="429"/>
      <c r="UMS55" s="429"/>
      <c r="UMT55" s="429"/>
      <c r="UMU55" s="429"/>
      <c r="UMV55" s="429"/>
      <c r="UMW55" s="429"/>
      <c r="UMX55" s="429"/>
      <c r="UMY55" s="429"/>
      <c r="UMZ55" s="429"/>
      <c r="UNA55" s="429"/>
      <c r="UNB55" s="429"/>
      <c r="UNC55" s="429"/>
      <c r="UND55" s="429"/>
      <c r="UNE55" s="429"/>
      <c r="UNF55" s="429"/>
      <c r="UNG55" s="429"/>
      <c r="UNH55" s="429"/>
      <c r="UNI55" s="429"/>
      <c r="UNJ55" s="429"/>
      <c r="UNK55" s="429"/>
      <c r="UNL55" s="429"/>
      <c r="UNM55" s="429"/>
      <c r="UNN55" s="429"/>
      <c r="UNO55" s="429"/>
      <c r="UNP55" s="429"/>
      <c r="UNQ55" s="429"/>
      <c r="UNR55" s="429"/>
      <c r="UNS55" s="429"/>
      <c r="UNT55" s="429"/>
      <c r="UNU55" s="429"/>
      <c r="UNV55" s="429"/>
      <c r="UNW55" s="429"/>
      <c r="UNX55" s="429"/>
      <c r="UNY55" s="429"/>
      <c r="UNZ55" s="429"/>
      <c r="UOA55" s="429"/>
      <c r="UOB55" s="429"/>
      <c r="UOC55" s="429"/>
      <c r="UOD55" s="429"/>
      <c r="UOE55" s="429"/>
      <c r="UOF55" s="429"/>
      <c r="UOG55" s="429"/>
      <c r="UOH55" s="429"/>
      <c r="UOI55" s="429"/>
      <c r="UOJ55" s="429"/>
      <c r="UOK55" s="429"/>
      <c r="UOL55" s="429"/>
      <c r="UOM55" s="429"/>
      <c r="UON55" s="429"/>
      <c r="UOO55" s="429"/>
      <c r="UOP55" s="429"/>
      <c r="UOQ55" s="429"/>
      <c r="UOR55" s="429"/>
      <c r="UOS55" s="429"/>
      <c r="UOT55" s="429"/>
      <c r="UOU55" s="429"/>
      <c r="UOV55" s="429"/>
      <c r="UOW55" s="429"/>
      <c r="UOX55" s="429"/>
      <c r="UOY55" s="429"/>
      <c r="UOZ55" s="429"/>
      <c r="UPA55" s="429"/>
      <c r="UPB55" s="429"/>
      <c r="UPC55" s="429"/>
      <c r="UPD55" s="429"/>
      <c r="UPE55" s="429"/>
      <c r="UPF55" s="429"/>
      <c r="UPG55" s="429"/>
      <c r="UPH55" s="429"/>
      <c r="UPI55" s="429"/>
      <c r="UPJ55" s="429"/>
      <c r="UPK55" s="429"/>
      <c r="UPL55" s="429"/>
      <c r="UPM55" s="429"/>
      <c r="UPN55" s="429"/>
      <c r="UPO55" s="429"/>
      <c r="UPP55" s="429"/>
      <c r="UPQ55" s="429"/>
      <c r="UPR55" s="429"/>
      <c r="UPS55" s="429"/>
      <c r="UPT55" s="429"/>
      <c r="UPU55" s="429"/>
      <c r="UPV55" s="429"/>
      <c r="UPW55" s="429"/>
      <c r="UPX55" s="429"/>
      <c r="UPY55" s="429"/>
      <c r="UPZ55" s="429"/>
      <c r="UQA55" s="429"/>
      <c r="UQB55" s="429"/>
      <c r="UQC55" s="429"/>
      <c r="UQD55" s="429"/>
      <c r="UQE55" s="429"/>
      <c r="UQF55" s="429"/>
      <c r="UQG55" s="429"/>
      <c r="UQH55" s="429"/>
      <c r="UQI55" s="429"/>
      <c r="UQJ55" s="429"/>
      <c r="UQK55" s="429"/>
      <c r="UQL55" s="429"/>
      <c r="UQM55" s="429"/>
      <c r="UQN55" s="429"/>
      <c r="UQO55" s="429"/>
      <c r="UQP55" s="429"/>
      <c r="UQQ55" s="429"/>
      <c r="UQR55" s="429"/>
      <c r="UQS55" s="429"/>
      <c r="UQT55" s="429"/>
      <c r="UQU55" s="429"/>
      <c r="UQV55" s="429"/>
      <c r="UQW55" s="429"/>
      <c r="UQX55" s="429"/>
      <c r="UQY55" s="429"/>
      <c r="UQZ55" s="429"/>
      <c r="URA55" s="429"/>
      <c r="URB55" s="429"/>
      <c r="URC55" s="429"/>
      <c r="URD55" s="429"/>
      <c r="URE55" s="429"/>
      <c r="URF55" s="429"/>
      <c r="URG55" s="429"/>
      <c r="URH55" s="429"/>
      <c r="URI55" s="429"/>
      <c r="URJ55" s="429"/>
      <c r="URK55" s="429"/>
      <c r="URL55" s="429"/>
      <c r="URM55" s="429"/>
      <c r="URN55" s="429"/>
      <c r="URO55" s="429"/>
      <c r="URP55" s="429"/>
      <c r="URQ55" s="429"/>
      <c r="URR55" s="429"/>
      <c r="URS55" s="429"/>
      <c r="URT55" s="429"/>
      <c r="URU55" s="429"/>
      <c r="URV55" s="429"/>
      <c r="URW55" s="429"/>
      <c r="URX55" s="429"/>
      <c r="URY55" s="429"/>
      <c r="URZ55" s="429"/>
      <c r="USA55" s="429"/>
      <c r="USB55" s="429"/>
      <c r="USC55" s="429"/>
      <c r="USD55" s="429"/>
      <c r="USE55" s="429"/>
      <c r="USF55" s="429"/>
      <c r="USG55" s="429"/>
      <c r="USH55" s="429"/>
      <c r="USI55" s="429"/>
      <c r="USJ55" s="429"/>
      <c r="USK55" s="429"/>
      <c r="USL55" s="429"/>
      <c r="USM55" s="429"/>
      <c r="USN55" s="429"/>
      <c r="USO55" s="429"/>
      <c r="USP55" s="429"/>
      <c r="USQ55" s="429"/>
      <c r="USR55" s="429"/>
      <c r="USS55" s="429"/>
      <c r="UST55" s="429"/>
      <c r="USU55" s="429"/>
      <c r="USV55" s="429"/>
      <c r="USW55" s="429"/>
      <c r="USX55" s="429"/>
      <c r="USY55" s="429"/>
      <c r="USZ55" s="429"/>
      <c r="UTA55" s="429"/>
      <c r="UTB55" s="429"/>
      <c r="UTC55" s="429"/>
      <c r="UTD55" s="429"/>
      <c r="UTE55" s="429"/>
      <c r="UTF55" s="429"/>
      <c r="UTG55" s="429"/>
      <c r="UTH55" s="429"/>
      <c r="UTI55" s="429"/>
      <c r="UTJ55" s="429"/>
      <c r="UTK55" s="429"/>
      <c r="UTL55" s="429"/>
      <c r="UTM55" s="429"/>
      <c r="UTN55" s="429"/>
      <c r="UTO55" s="429"/>
      <c r="UTP55" s="429"/>
      <c r="UTQ55" s="429"/>
      <c r="UTR55" s="429"/>
      <c r="UTS55" s="429"/>
      <c r="UTT55" s="429"/>
      <c r="UTU55" s="429"/>
      <c r="UTV55" s="429"/>
      <c r="UTW55" s="429"/>
      <c r="UTX55" s="429"/>
      <c r="UTY55" s="429"/>
      <c r="UTZ55" s="429"/>
      <c r="UUA55" s="429"/>
      <c r="UUB55" s="429"/>
      <c r="UUC55" s="429"/>
      <c r="UUD55" s="429"/>
      <c r="UUE55" s="429"/>
      <c r="UUF55" s="429"/>
      <c r="UUG55" s="429"/>
      <c r="UUH55" s="429"/>
      <c r="UUI55" s="429"/>
      <c r="UUJ55" s="429"/>
      <c r="UUK55" s="429"/>
      <c r="UUL55" s="429"/>
      <c r="UUM55" s="429"/>
      <c r="UUN55" s="429"/>
      <c r="UUO55" s="429"/>
      <c r="UUP55" s="429"/>
      <c r="UUQ55" s="429"/>
      <c r="UUR55" s="429"/>
      <c r="UUS55" s="429"/>
      <c r="UUT55" s="429"/>
      <c r="UUU55" s="429"/>
      <c r="UUV55" s="429"/>
      <c r="UUW55" s="429"/>
      <c r="UUX55" s="429"/>
      <c r="UUY55" s="429"/>
      <c r="UUZ55" s="429"/>
      <c r="UVA55" s="429"/>
      <c r="UVB55" s="429"/>
      <c r="UVC55" s="429"/>
      <c r="UVD55" s="429"/>
      <c r="UVE55" s="429"/>
      <c r="UVF55" s="429"/>
      <c r="UVG55" s="429"/>
      <c r="UVH55" s="429"/>
      <c r="UVI55" s="429"/>
      <c r="UVJ55" s="429"/>
      <c r="UVK55" s="429"/>
      <c r="UVL55" s="429"/>
      <c r="UVM55" s="429"/>
      <c r="UVN55" s="429"/>
      <c r="UVO55" s="429"/>
      <c r="UVP55" s="429"/>
      <c r="UVQ55" s="429"/>
      <c r="UVR55" s="429"/>
      <c r="UVS55" s="429"/>
      <c r="UVT55" s="429"/>
      <c r="UVU55" s="429"/>
      <c r="UVV55" s="429"/>
      <c r="UVW55" s="429"/>
      <c r="UVX55" s="429"/>
      <c r="UVY55" s="429"/>
      <c r="UVZ55" s="429"/>
      <c r="UWA55" s="429"/>
      <c r="UWB55" s="429"/>
      <c r="UWC55" s="429"/>
      <c r="UWD55" s="429"/>
      <c r="UWE55" s="429"/>
      <c r="UWF55" s="429"/>
      <c r="UWG55" s="429"/>
      <c r="UWH55" s="429"/>
      <c r="UWI55" s="429"/>
      <c r="UWJ55" s="429"/>
      <c r="UWK55" s="429"/>
      <c r="UWL55" s="429"/>
      <c r="UWM55" s="429"/>
      <c r="UWN55" s="429"/>
      <c r="UWO55" s="429"/>
      <c r="UWP55" s="429"/>
      <c r="UWQ55" s="429"/>
      <c r="UWR55" s="429"/>
      <c r="UWS55" s="429"/>
      <c r="UWT55" s="429"/>
      <c r="UWU55" s="429"/>
      <c r="UWV55" s="429"/>
      <c r="UWW55" s="429"/>
      <c r="UWX55" s="429"/>
      <c r="UWY55" s="429"/>
      <c r="UWZ55" s="429"/>
      <c r="UXA55" s="429"/>
      <c r="UXB55" s="429"/>
      <c r="UXC55" s="429"/>
      <c r="UXD55" s="429"/>
      <c r="UXE55" s="429"/>
      <c r="UXF55" s="429"/>
      <c r="UXG55" s="429"/>
      <c r="UXH55" s="429"/>
      <c r="UXI55" s="429"/>
      <c r="UXJ55" s="429"/>
      <c r="UXK55" s="429"/>
      <c r="UXL55" s="429"/>
      <c r="UXM55" s="429"/>
      <c r="UXN55" s="429"/>
      <c r="UXO55" s="429"/>
      <c r="UXP55" s="429"/>
      <c r="UXQ55" s="429"/>
      <c r="UXR55" s="429"/>
      <c r="UXS55" s="429"/>
      <c r="UXT55" s="429"/>
      <c r="UXU55" s="429"/>
      <c r="UXV55" s="429"/>
      <c r="UXW55" s="429"/>
      <c r="UXX55" s="429"/>
      <c r="UXY55" s="429"/>
      <c r="UXZ55" s="429"/>
      <c r="UYA55" s="429"/>
      <c r="UYB55" s="429"/>
      <c r="UYC55" s="429"/>
      <c r="UYD55" s="429"/>
      <c r="UYE55" s="429"/>
      <c r="UYF55" s="429"/>
      <c r="UYG55" s="429"/>
      <c r="UYH55" s="429"/>
      <c r="UYI55" s="429"/>
      <c r="UYJ55" s="429"/>
      <c r="UYK55" s="429"/>
      <c r="UYL55" s="429"/>
      <c r="UYM55" s="429"/>
      <c r="UYN55" s="429"/>
      <c r="UYO55" s="429"/>
      <c r="UYP55" s="429"/>
      <c r="UYQ55" s="429"/>
      <c r="UYR55" s="429"/>
      <c r="UYS55" s="429"/>
      <c r="UYT55" s="429"/>
      <c r="UYU55" s="429"/>
      <c r="UYV55" s="429"/>
      <c r="UYW55" s="429"/>
      <c r="UYX55" s="429"/>
      <c r="UYY55" s="429"/>
      <c r="UYZ55" s="429"/>
      <c r="UZA55" s="429"/>
      <c r="UZB55" s="429"/>
      <c r="UZC55" s="429"/>
      <c r="UZD55" s="429"/>
      <c r="UZE55" s="429"/>
      <c r="UZF55" s="429"/>
      <c r="UZG55" s="429"/>
      <c r="UZH55" s="429"/>
      <c r="UZI55" s="429"/>
      <c r="UZJ55" s="429"/>
      <c r="UZK55" s="429"/>
      <c r="UZL55" s="429"/>
      <c r="UZM55" s="429"/>
      <c r="UZN55" s="429"/>
      <c r="UZO55" s="429"/>
      <c r="UZP55" s="429"/>
      <c r="UZQ55" s="429"/>
      <c r="UZR55" s="429"/>
      <c r="UZS55" s="429"/>
      <c r="UZT55" s="429"/>
      <c r="UZU55" s="429"/>
      <c r="UZV55" s="429"/>
      <c r="UZW55" s="429"/>
      <c r="UZX55" s="429"/>
      <c r="UZY55" s="429"/>
      <c r="UZZ55" s="429"/>
      <c r="VAA55" s="429"/>
      <c r="VAB55" s="429"/>
      <c r="VAC55" s="429"/>
      <c r="VAD55" s="429"/>
      <c r="VAE55" s="429"/>
      <c r="VAF55" s="429"/>
      <c r="VAG55" s="429"/>
      <c r="VAH55" s="429"/>
      <c r="VAI55" s="429"/>
      <c r="VAJ55" s="429"/>
      <c r="VAK55" s="429"/>
      <c r="VAL55" s="429"/>
      <c r="VAM55" s="429"/>
      <c r="VAN55" s="429"/>
      <c r="VAO55" s="429"/>
      <c r="VAP55" s="429"/>
      <c r="VAQ55" s="429"/>
      <c r="VAR55" s="429"/>
      <c r="VAS55" s="429"/>
      <c r="VAT55" s="429"/>
      <c r="VAU55" s="429"/>
      <c r="VAV55" s="429"/>
      <c r="VAW55" s="429"/>
      <c r="VAX55" s="429"/>
      <c r="VAY55" s="429"/>
      <c r="VAZ55" s="429"/>
      <c r="VBA55" s="429"/>
      <c r="VBB55" s="429"/>
      <c r="VBC55" s="429"/>
      <c r="VBD55" s="429"/>
      <c r="VBE55" s="429"/>
      <c r="VBF55" s="429"/>
      <c r="VBG55" s="429"/>
      <c r="VBH55" s="429"/>
      <c r="VBI55" s="429"/>
      <c r="VBJ55" s="429"/>
      <c r="VBK55" s="429"/>
      <c r="VBL55" s="429"/>
      <c r="VBM55" s="429"/>
      <c r="VBN55" s="429"/>
      <c r="VBO55" s="429"/>
      <c r="VBP55" s="429"/>
      <c r="VBQ55" s="429"/>
      <c r="VBR55" s="429"/>
      <c r="VBS55" s="429"/>
      <c r="VBT55" s="429"/>
      <c r="VBU55" s="429"/>
      <c r="VBV55" s="429"/>
      <c r="VBW55" s="429"/>
      <c r="VBX55" s="429"/>
      <c r="VBY55" s="429"/>
      <c r="VBZ55" s="429"/>
      <c r="VCA55" s="429"/>
      <c r="VCB55" s="429"/>
      <c r="VCC55" s="429"/>
      <c r="VCD55" s="429"/>
      <c r="VCE55" s="429"/>
      <c r="VCF55" s="429"/>
      <c r="VCG55" s="429"/>
      <c r="VCH55" s="429"/>
      <c r="VCI55" s="429"/>
      <c r="VCJ55" s="429"/>
      <c r="VCK55" s="429"/>
      <c r="VCL55" s="429"/>
      <c r="VCM55" s="429"/>
      <c r="VCN55" s="429"/>
      <c r="VCO55" s="429"/>
      <c r="VCP55" s="429"/>
      <c r="VCQ55" s="429"/>
      <c r="VCR55" s="429"/>
      <c r="VCS55" s="429"/>
      <c r="VCT55" s="429"/>
      <c r="VCU55" s="429"/>
      <c r="VCV55" s="429"/>
      <c r="VCW55" s="429"/>
      <c r="VCX55" s="429"/>
      <c r="VCY55" s="429"/>
      <c r="VCZ55" s="429"/>
      <c r="VDA55" s="429"/>
      <c r="VDB55" s="429"/>
      <c r="VDC55" s="429"/>
      <c r="VDD55" s="429"/>
      <c r="VDE55" s="429"/>
      <c r="VDF55" s="429"/>
      <c r="VDG55" s="429"/>
      <c r="VDH55" s="429"/>
      <c r="VDI55" s="429"/>
      <c r="VDJ55" s="429"/>
      <c r="VDK55" s="429"/>
      <c r="VDL55" s="429"/>
      <c r="VDM55" s="429"/>
      <c r="VDN55" s="429"/>
      <c r="VDO55" s="429"/>
      <c r="VDP55" s="429"/>
      <c r="VDQ55" s="429"/>
      <c r="VDR55" s="429"/>
      <c r="VDS55" s="429"/>
      <c r="VDT55" s="429"/>
      <c r="VDU55" s="429"/>
      <c r="VDV55" s="429"/>
      <c r="VDW55" s="429"/>
      <c r="VDX55" s="429"/>
      <c r="VDY55" s="429"/>
      <c r="VDZ55" s="429"/>
      <c r="VEA55" s="429"/>
      <c r="VEB55" s="429"/>
      <c r="VEC55" s="429"/>
      <c r="VED55" s="429"/>
      <c r="VEE55" s="429"/>
      <c r="VEF55" s="429"/>
      <c r="VEG55" s="429"/>
      <c r="VEH55" s="429"/>
      <c r="VEI55" s="429"/>
      <c r="VEJ55" s="429"/>
      <c r="VEK55" s="429"/>
      <c r="VEL55" s="429"/>
      <c r="VEM55" s="429"/>
      <c r="VEN55" s="429"/>
      <c r="VEO55" s="429"/>
      <c r="VEP55" s="429"/>
      <c r="VEQ55" s="429"/>
      <c r="VER55" s="429"/>
      <c r="VES55" s="429"/>
      <c r="VET55" s="429"/>
      <c r="VEU55" s="429"/>
      <c r="VEV55" s="429"/>
      <c r="VEW55" s="429"/>
      <c r="VEX55" s="429"/>
      <c r="VEY55" s="429"/>
      <c r="VEZ55" s="429"/>
      <c r="VFA55" s="429"/>
      <c r="VFB55" s="429"/>
      <c r="VFC55" s="429"/>
      <c r="VFD55" s="429"/>
      <c r="VFE55" s="429"/>
      <c r="VFF55" s="429"/>
      <c r="VFG55" s="429"/>
      <c r="VFH55" s="429"/>
      <c r="VFI55" s="429"/>
      <c r="VFJ55" s="429"/>
      <c r="VFK55" s="429"/>
      <c r="VFL55" s="429"/>
      <c r="VFM55" s="429"/>
      <c r="VFN55" s="429"/>
      <c r="VFO55" s="429"/>
      <c r="VFP55" s="429"/>
      <c r="VFQ55" s="429"/>
      <c r="VFR55" s="429"/>
      <c r="VFS55" s="429"/>
      <c r="VFT55" s="429"/>
      <c r="VFU55" s="429"/>
      <c r="VFV55" s="429"/>
      <c r="VFW55" s="429"/>
      <c r="VFX55" s="429"/>
      <c r="VFY55" s="429"/>
      <c r="VFZ55" s="429"/>
      <c r="VGA55" s="429"/>
      <c r="VGB55" s="429"/>
      <c r="VGC55" s="429"/>
      <c r="VGD55" s="429"/>
      <c r="VGE55" s="429"/>
      <c r="VGF55" s="429"/>
      <c r="VGG55" s="429"/>
      <c r="VGH55" s="429"/>
      <c r="VGI55" s="429"/>
      <c r="VGJ55" s="429"/>
      <c r="VGK55" s="429"/>
      <c r="VGL55" s="429"/>
      <c r="VGM55" s="429"/>
      <c r="VGN55" s="429"/>
      <c r="VGO55" s="429"/>
      <c r="VGP55" s="429"/>
      <c r="VGQ55" s="429"/>
      <c r="VGR55" s="429"/>
      <c r="VGS55" s="429"/>
      <c r="VGT55" s="429"/>
      <c r="VGU55" s="429"/>
      <c r="VGV55" s="429"/>
      <c r="VGW55" s="429"/>
      <c r="VGX55" s="429"/>
      <c r="VGY55" s="429"/>
      <c r="VGZ55" s="429"/>
      <c r="VHA55" s="429"/>
      <c r="VHB55" s="429"/>
      <c r="VHC55" s="429"/>
      <c r="VHD55" s="429"/>
      <c r="VHE55" s="429"/>
      <c r="VHF55" s="429"/>
      <c r="VHG55" s="429"/>
      <c r="VHH55" s="429"/>
      <c r="VHI55" s="429"/>
      <c r="VHJ55" s="429"/>
      <c r="VHK55" s="429"/>
      <c r="VHL55" s="429"/>
      <c r="VHM55" s="429"/>
      <c r="VHN55" s="429"/>
      <c r="VHO55" s="429"/>
      <c r="VHP55" s="429"/>
      <c r="VHQ55" s="429"/>
      <c r="VHR55" s="429"/>
      <c r="VHS55" s="429"/>
      <c r="VHT55" s="429"/>
      <c r="VHU55" s="429"/>
      <c r="VHV55" s="429"/>
      <c r="VHW55" s="429"/>
      <c r="VHX55" s="429"/>
      <c r="VHY55" s="429"/>
      <c r="VHZ55" s="429"/>
      <c r="VIA55" s="429"/>
      <c r="VIB55" s="429"/>
      <c r="VIC55" s="429"/>
      <c r="VID55" s="429"/>
      <c r="VIE55" s="429"/>
      <c r="VIF55" s="429"/>
      <c r="VIG55" s="429"/>
      <c r="VIH55" s="429"/>
      <c r="VII55" s="429"/>
      <c r="VIJ55" s="429"/>
      <c r="VIK55" s="429"/>
      <c r="VIL55" s="429"/>
      <c r="VIM55" s="429"/>
      <c r="VIN55" s="429"/>
      <c r="VIO55" s="429"/>
      <c r="VIP55" s="429"/>
      <c r="VIQ55" s="429"/>
      <c r="VIR55" s="429"/>
      <c r="VIS55" s="429"/>
      <c r="VIT55" s="429"/>
      <c r="VIU55" s="429"/>
      <c r="VIV55" s="429"/>
      <c r="VIW55" s="429"/>
      <c r="VIX55" s="429"/>
      <c r="VIY55" s="429"/>
      <c r="VIZ55" s="429"/>
      <c r="VJA55" s="429"/>
      <c r="VJB55" s="429"/>
      <c r="VJC55" s="429"/>
      <c r="VJD55" s="429"/>
      <c r="VJE55" s="429"/>
      <c r="VJF55" s="429"/>
      <c r="VJG55" s="429"/>
      <c r="VJH55" s="429"/>
      <c r="VJI55" s="429"/>
      <c r="VJJ55" s="429"/>
      <c r="VJK55" s="429"/>
      <c r="VJL55" s="429"/>
      <c r="VJM55" s="429"/>
      <c r="VJN55" s="429"/>
      <c r="VJO55" s="429"/>
      <c r="VJP55" s="429"/>
      <c r="VJQ55" s="429"/>
      <c r="VJR55" s="429"/>
      <c r="VJS55" s="429"/>
      <c r="VJT55" s="429"/>
      <c r="VJU55" s="429"/>
      <c r="VJV55" s="429"/>
      <c r="VJW55" s="429"/>
      <c r="VJX55" s="429"/>
      <c r="VJY55" s="429"/>
      <c r="VJZ55" s="429"/>
      <c r="VKA55" s="429"/>
      <c r="VKB55" s="429"/>
      <c r="VKC55" s="429"/>
      <c r="VKD55" s="429"/>
      <c r="VKE55" s="429"/>
      <c r="VKF55" s="429"/>
      <c r="VKG55" s="429"/>
      <c r="VKH55" s="429"/>
      <c r="VKI55" s="429"/>
      <c r="VKJ55" s="429"/>
      <c r="VKK55" s="429"/>
      <c r="VKL55" s="429"/>
      <c r="VKM55" s="429"/>
      <c r="VKN55" s="429"/>
      <c r="VKO55" s="429"/>
      <c r="VKP55" s="429"/>
      <c r="VKQ55" s="429"/>
      <c r="VKR55" s="429"/>
      <c r="VKS55" s="429"/>
      <c r="VKT55" s="429"/>
      <c r="VKU55" s="429"/>
      <c r="VKV55" s="429"/>
      <c r="VKW55" s="429"/>
      <c r="VKX55" s="429"/>
      <c r="VKY55" s="429"/>
      <c r="VKZ55" s="429"/>
      <c r="VLA55" s="429"/>
      <c r="VLB55" s="429"/>
      <c r="VLC55" s="429"/>
      <c r="VLD55" s="429"/>
      <c r="VLE55" s="429"/>
      <c r="VLF55" s="429"/>
      <c r="VLG55" s="429"/>
      <c r="VLH55" s="429"/>
      <c r="VLI55" s="429"/>
      <c r="VLJ55" s="429"/>
      <c r="VLK55" s="429"/>
      <c r="VLL55" s="429"/>
      <c r="VLM55" s="429"/>
      <c r="VLN55" s="429"/>
      <c r="VLO55" s="429"/>
      <c r="VLP55" s="429"/>
      <c r="VLQ55" s="429"/>
      <c r="VLR55" s="429"/>
      <c r="VLS55" s="429"/>
      <c r="VLT55" s="429"/>
      <c r="VLU55" s="429"/>
      <c r="VLV55" s="429"/>
      <c r="VLW55" s="429"/>
      <c r="VLX55" s="429"/>
      <c r="VLY55" s="429"/>
      <c r="VLZ55" s="429"/>
      <c r="VMA55" s="429"/>
      <c r="VMB55" s="429"/>
      <c r="VMC55" s="429"/>
      <c r="VMD55" s="429"/>
      <c r="VME55" s="429"/>
      <c r="VMF55" s="429"/>
      <c r="VMG55" s="429"/>
      <c r="VMH55" s="429"/>
      <c r="VMI55" s="429"/>
      <c r="VMJ55" s="429"/>
      <c r="VMK55" s="429"/>
      <c r="VML55" s="429"/>
      <c r="VMM55" s="429"/>
      <c r="VMN55" s="429"/>
      <c r="VMO55" s="429"/>
      <c r="VMP55" s="429"/>
      <c r="VMQ55" s="429"/>
      <c r="VMR55" s="429"/>
      <c r="VMS55" s="429"/>
      <c r="VMT55" s="429"/>
      <c r="VMU55" s="429"/>
      <c r="VMV55" s="429"/>
      <c r="VMW55" s="429"/>
      <c r="VMX55" s="429"/>
      <c r="VMY55" s="429"/>
      <c r="VMZ55" s="429"/>
      <c r="VNA55" s="429"/>
      <c r="VNB55" s="429"/>
      <c r="VNC55" s="429"/>
      <c r="VND55" s="429"/>
      <c r="VNE55" s="429"/>
      <c r="VNF55" s="429"/>
      <c r="VNG55" s="429"/>
      <c r="VNH55" s="429"/>
      <c r="VNI55" s="429"/>
      <c r="VNJ55" s="429"/>
      <c r="VNK55" s="429"/>
      <c r="VNL55" s="429"/>
      <c r="VNM55" s="429"/>
      <c r="VNN55" s="429"/>
      <c r="VNO55" s="429"/>
      <c r="VNP55" s="429"/>
      <c r="VNQ55" s="429"/>
      <c r="VNR55" s="429"/>
      <c r="VNS55" s="429"/>
      <c r="VNT55" s="429"/>
      <c r="VNU55" s="429"/>
      <c r="VNV55" s="429"/>
      <c r="VNW55" s="429"/>
      <c r="VNX55" s="429"/>
      <c r="VNY55" s="429"/>
      <c r="VNZ55" s="429"/>
      <c r="VOA55" s="429"/>
      <c r="VOB55" s="429"/>
      <c r="VOC55" s="429"/>
      <c r="VOD55" s="429"/>
      <c r="VOE55" s="429"/>
      <c r="VOF55" s="429"/>
      <c r="VOG55" s="429"/>
      <c r="VOH55" s="429"/>
      <c r="VOI55" s="429"/>
      <c r="VOJ55" s="429"/>
      <c r="VOK55" s="429"/>
      <c r="VOL55" s="429"/>
      <c r="VOM55" s="429"/>
      <c r="VON55" s="429"/>
      <c r="VOO55" s="429"/>
      <c r="VOP55" s="429"/>
      <c r="VOQ55" s="429"/>
      <c r="VOR55" s="429"/>
      <c r="VOS55" s="429"/>
      <c r="VOT55" s="429"/>
      <c r="VOU55" s="429"/>
      <c r="VOV55" s="429"/>
      <c r="VOW55" s="429"/>
      <c r="VOX55" s="429"/>
      <c r="VOY55" s="429"/>
      <c r="VOZ55" s="429"/>
      <c r="VPA55" s="429"/>
      <c r="VPB55" s="429"/>
      <c r="VPC55" s="429"/>
      <c r="VPD55" s="429"/>
      <c r="VPE55" s="429"/>
      <c r="VPF55" s="429"/>
      <c r="VPG55" s="429"/>
      <c r="VPH55" s="429"/>
      <c r="VPI55" s="429"/>
      <c r="VPJ55" s="429"/>
      <c r="VPK55" s="429"/>
      <c r="VPL55" s="429"/>
      <c r="VPM55" s="429"/>
      <c r="VPN55" s="429"/>
      <c r="VPO55" s="429"/>
      <c r="VPP55" s="429"/>
      <c r="VPQ55" s="429"/>
      <c r="VPR55" s="429"/>
      <c r="VPS55" s="429"/>
      <c r="VPT55" s="429"/>
      <c r="VPU55" s="429"/>
      <c r="VPV55" s="429"/>
      <c r="VPW55" s="429"/>
      <c r="VPX55" s="429"/>
      <c r="VPY55" s="429"/>
      <c r="VPZ55" s="429"/>
      <c r="VQA55" s="429"/>
      <c r="VQB55" s="429"/>
      <c r="VQC55" s="429"/>
      <c r="VQD55" s="429"/>
      <c r="VQE55" s="429"/>
      <c r="VQF55" s="429"/>
      <c r="VQG55" s="429"/>
      <c r="VQH55" s="429"/>
      <c r="VQI55" s="429"/>
      <c r="VQJ55" s="429"/>
      <c r="VQK55" s="429"/>
      <c r="VQL55" s="429"/>
      <c r="VQM55" s="429"/>
      <c r="VQN55" s="429"/>
      <c r="VQO55" s="429"/>
      <c r="VQP55" s="429"/>
      <c r="VQQ55" s="429"/>
      <c r="VQR55" s="429"/>
      <c r="VQS55" s="429"/>
      <c r="VQT55" s="429"/>
      <c r="VQU55" s="429"/>
      <c r="VQV55" s="429"/>
      <c r="VQW55" s="429"/>
      <c r="VQX55" s="429"/>
      <c r="VQY55" s="429"/>
      <c r="VQZ55" s="429"/>
      <c r="VRA55" s="429"/>
      <c r="VRB55" s="429"/>
      <c r="VRC55" s="429"/>
      <c r="VRD55" s="429"/>
      <c r="VRE55" s="429"/>
      <c r="VRF55" s="429"/>
      <c r="VRG55" s="429"/>
      <c r="VRH55" s="429"/>
      <c r="VRI55" s="429"/>
      <c r="VRJ55" s="429"/>
      <c r="VRK55" s="429"/>
      <c r="VRL55" s="429"/>
      <c r="VRM55" s="429"/>
      <c r="VRN55" s="429"/>
      <c r="VRO55" s="429"/>
      <c r="VRP55" s="429"/>
      <c r="VRQ55" s="429"/>
      <c r="VRR55" s="429"/>
      <c r="VRS55" s="429"/>
      <c r="VRT55" s="429"/>
      <c r="VRU55" s="429"/>
      <c r="VRV55" s="429"/>
      <c r="VRW55" s="429"/>
      <c r="VRX55" s="429"/>
      <c r="VRY55" s="429"/>
      <c r="VRZ55" s="429"/>
      <c r="VSA55" s="429"/>
      <c r="VSB55" s="429"/>
      <c r="VSC55" s="429"/>
      <c r="VSD55" s="429"/>
      <c r="VSE55" s="429"/>
      <c r="VSF55" s="429"/>
      <c r="VSG55" s="429"/>
      <c r="VSH55" s="429"/>
      <c r="VSI55" s="429"/>
      <c r="VSJ55" s="429"/>
      <c r="VSK55" s="429"/>
      <c r="VSL55" s="429"/>
      <c r="VSM55" s="429"/>
      <c r="VSN55" s="429"/>
      <c r="VSO55" s="429"/>
      <c r="VSP55" s="429"/>
      <c r="VSQ55" s="429"/>
      <c r="VSR55" s="429"/>
      <c r="VSS55" s="429"/>
      <c r="VST55" s="429"/>
      <c r="VSU55" s="429"/>
      <c r="VSV55" s="429"/>
      <c r="VSW55" s="429"/>
      <c r="VSX55" s="429"/>
      <c r="VSY55" s="429"/>
      <c r="VSZ55" s="429"/>
      <c r="VTA55" s="429"/>
      <c r="VTB55" s="429"/>
      <c r="VTC55" s="429"/>
      <c r="VTD55" s="429"/>
      <c r="VTE55" s="429"/>
      <c r="VTF55" s="429"/>
      <c r="VTG55" s="429"/>
      <c r="VTH55" s="429"/>
      <c r="VTI55" s="429"/>
      <c r="VTJ55" s="429"/>
      <c r="VTK55" s="429"/>
      <c r="VTL55" s="429"/>
      <c r="VTM55" s="429"/>
      <c r="VTN55" s="429"/>
      <c r="VTO55" s="429"/>
      <c r="VTP55" s="429"/>
      <c r="VTQ55" s="429"/>
      <c r="VTR55" s="429"/>
      <c r="VTS55" s="429"/>
      <c r="VTT55" s="429"/>
      <c r="VTU55" s="429"/>
      <c r="VTV55" s="429"/>
      <c r="VTW55" s="429"/>
      <c r="VTX55" s="429"/>
      <c r="VTY55" s="429"/>
      <c r="VTZ55" s="429"/>
      <c r="VUA55" s="429"/>
      <c r="VUB55" s="429"/>
      <c r="VUC55" s="429"/>
      <c r="VUD55" s="429"/>
      <c r="VUE55" s="429"/>
      <c r="VUF55" s="429"/>
      <c r="VUG55" s="429"/>
      <c r="VUH55" s="429"/>
      <c r="VUI55" s="429"/>
      <c r="VUJ55" s="429"/>
      <c r="VUK55" s="429"/>
      <c r="VUL55" s="429"/>
      <c r="VUM55" s="429"/>
      <c r="VUN55" s="429"/>
      <c r="VUO55" s="429"/>
      <c r="VUP55" s="429"/>
      <c r="VUQ55" s="429"/>
      <c r="VUR55" s="429"/>
      <c r="VUS55" s="429"/>
      <c r="VUT55" s="429"/>
      <c r="VUU55" s="429"/>
      <c r="VUV55" s="429"/>
      <c r="VUW55" s="429"/>
      <c r="VUX55" s="429"/>
      <c r="VUY55" s="429"/>
      <c r="VUZ55" s="429"/>
      <c r="VVA55" s="429"/>
      <c r="VVB55" s="429"/>
      <c r="VVC55" s="429"/>
      <c r="VVD55" s="429"/>
      <c r="VVE55" s="429"/>
      <c r="VVF55" s="429"/>
      <c r="VVG55" s="429"/>
      <c r="VVH55" s="429"/>
      <c r="VVI55" s="429"/>
      <c r="VVJ55" s="429"/>
      <c r="VVK55" s="429"/>
      <c r="VVL55" s="429"/>
      <c r="VVM55" s="429"/>
      <c r="VVN55" s="429"/>
      <c r="VVO55" s="429"/>
      <c r="VVP55" s="429"/>
      <c r="VVQ55" s="429"/>
      <c r="VVR55" s="429"/>
      <c r="VVS55" s="429"/>
      <c r="VVT55" s="429"/>
      <c r="VVU55" s="429"/>
      <c r="VVV55" s="429"/>
      <c r="VVW55" s="429"/>
      <c r="VVX55" s="429"/>
      <c r="VVY55" s="429"/>
      <c r="VVZ55" s="429"/>
      <c r="VWA55" s="429"/>
      <c r="VWB55" s="429"/>
      <c r="VWC55" s="429"/>
      <c r="VWD55" s="429"/>
      <c r="VWE55" s="429"/>
      <c r="VWF55" s="429"/>
      <c r="VWG55" s="429"/>
      <c r="VWH55" s="429"/>
      <c r="VWI55" s="429"/>
      <c r="VWJ55" s="429"/>
      <c r="VWK55" s="429"/>
      <c r="VWL55" s="429"/>
      <c r="VWM55" s="429"/>
      <c r="VWN55" s="429"/>
      <c r="VWO55" s="429"/>
      <c r="VWP55" s="429"/>
      <c r="VWQ55" s="429"/>
      <c r="VWR55" s="429"/>
      <c r="VWS55" s="429"/>
      <c r="VWT55" s="429"/>
      <c r="VWU55" s="429"/>
      <c r="VWV55" s="429"/>
      <c r="VWW55" s="429"/>
      <c r="VWX55" s="429"/>
      <c r="VWY55" s="429"/>
      <c r="VWZ55" s="429"/>
      <c r="VXA55" s="429"/>
      <c r="VXB55" s="429"/>
      <c r="VXC55" s="429"/>
      <c r="VXD55" s="429"/>
      <c r="VXE55" s="429"/>
      <c r="VXF55" s="429"/>
      <c r="VXG55" s="429"/>
      <c r="VXH55" s="429"/>
      <c r="VXI55" s="429"/>
      <c r="VXJ55" s="429"/>
      <c r="VXK55" s="429"/>
      <c r="VXL55" s="429"/>
      <c r="VXM55" s="429"/>
      <c r="VXN55" s="429"/>
      <c r="VXO55" s="429"/>
      <c r="VXP55" s="429"/>
      <c r="VXQ55" s="429"/>
      <c r="VXR55" s="429"/>
      <c r="VXS55" s="429"/>
      <c r="VXT55" s="429"/>
      <c r="VXU55" s="429"/>
      <c r="VXV55" s="429"/>
      <c r="VXW55" s="429"/>
      <c r="VXX55" s="429"/>
      <c r="VXY55" s="429"/>
      <c r="VXZ55" s="429"/>
      <c r="VYA55" s="429"/>
      <c r="VYB55" s="429"/>
      <c r="VYC55" s="429"/>
      <c r="VYD55" s="429"/>
      <c r="VYE55" s="429"/>
      <c r="VYF55" s="429"/>
      <c r="VYG55" s="429"/>
      <c r="VYH55" s="429"/>
      <c r="VYI55" s="429"/>
      <c r="VYJ55" s="429"/>
      <c r="VYK55" s="429"/>
      <c r="VYL55" s="429"/>
      <c r="VYM55" s="429"/>
      <c r="VYN55" s="429"/>
      <c r="VYO55" s="429"/>
      <c r="VYP55" s="429"/>
      <c r="VYQ55" s="429"/>
      <c r="VYR55" s="429"/>
      <c r="VYS55" s="429"/>
      <c r="VYT55" s="429"/>
      <c r="VYU55" s="429"/>
      <c r="VYV55" s="429"/>
      <c r="VYW55" s="429"/>
      <c r="VYX55" s="429"/>
      <c r="VYY55" s="429"/>
      <c r="VYZ55" s="429"/>
      <c r="VZA55" s="429"/>
      <c r="VZB55" s="429"/>
      <c r="VZC55" s="429"/>
      <c r="VZD55" s="429"/>
      <c r="VZE55" s="429"/>
      <c r="VZF55" s="429"/>
      <c r="VZG55" s="429"/>
      <c r="VZH55" s="429"/>
      <c r="VZI55" s="429"/>
      <c r="VZJ55" s="429"/>
      <c r="VZK55" s="429"/>
      <c r="VZL55" s="429"/>
      <c r="VZM55" s="429"/>
      <c r="VZN55" s="429"/>
      <c r="VZO55" s="429"/>
      <c r="VZP55" s="429"/>
      <c r="VZQ55" s="429"/>
      <c r="VZR55" s="429"/>
      <c r="VZS55" s="429"/>
      <c r="VZT55" s="429"/>
      <c r="VZU55" s="429"/>
      <c r="VZV55" s="429"/>
      <c r="VZW55" s="429"/>
      <c r="VZX55" s="429"/>
      <c r="VZY55" s="429"/>
      <c r="VZZ55" s="429"/>
      <c r="WAA55" s="429"/>
      <c r="WAB55" s="429"/>
      <c r="WAC55" s="429"/>
      <c r="WAD55" s="429"/>
      <c r="WAE55" s="429"/>
      <c r="WAF55" s="429"/>
      <c r="WAG55" s="429"/>
      <c r="WAH55" s="429"/>
      <c r="WAI55" s="429"/>
      <c r="WAJ55" s="429"/>
      <c r="WAK55" s="429"/>
      <c r="WAL55" s="429"/>
      <c r="WAM55" s="429"/>
      <c r="WAN55" s="429"/>
      <c r="WAO55" s="429"/>
      <c r="WAP55" s="429"/>
      <c r="WAQ55" s="429"/>
      <c r="WAR55" s="429"/>
      <c r="WAS55" s="429"/>
      <c r="WAT55" s="429"/>
      <c r="WAU55" s="429"/>
      <c r="WAV55" s="429"/>
      <c r="WAW55" s="429"/>
      <c r="WAX55" s="429"/>
      <c r="WAY55" s="429"/>
      <c r="WAZ55" s="429"/>
      <c r="WBA55" s="429"/>
      <c r="WBB55" s="429"/>
      <c r="WBC55" s="429"/>
      <c r="WBD55" s="429"/>
      <c r="WBE55" s="429"/>
      <c r="WBF55" s="429"/>
      <c r="WBG55" s="429"/>
      <c r="WBH55" s="429"/>
      <c r="WBI55" s="429"/>
      <c r="WBJ55" s="429"/>
      <c r="WBK55" s="429"/>
      <c r="WBL55" s="429"/>
      <c r="WBM55" s="429"/>
      <c r="WBN55" s="429"/>
      <c r="WBO55" s="429"/>
      <c r="WBP55" s="429"/>
      <c r="WBQ55" s="429"/>
      <c r="WBR55" s="429"/>
      <c r="WBS55" s="429"/>
      <c r="WBT55" s="429"/>
      <c r="WBU55" s="429"/>
      <c r="WBV55" s="429"/>
      <c r="WBW55" s="429"/>
      <c r="WBX55" s="429"/>
      <c r="WBY55" s="429"/>
      <c r="WBZ55" s="429"/>
      <c r="WCA55" s="429"/>
      <c r="WCB55" s="429"/>
      <c r="WCC55" s="429"/>
      <c r="WCD55" s="429"/>
      <c r="WCE55" s="429"/>
      <c r="WCF55" s="429"/>
      <c r="WCG55" s="429"/>
      <c r="WCH55" s="429"/>
      <c r="WCI55" s="429"/>
      <c r="WCJ55" s="429"/>
      <c r="WCK55" s="429"/>
      <c r="WCL55" s="429"/>
      <c r="WCM55" s="429"/>
      <c r="WCN55" s="429"/>
      <c r="WCO55" s="429"/>
      <c r="WCP55" s="429"/>
      <c r="WCQ55" s="429"/>
      <c r="WCR55" s="429"/>
      <c r="WCS55" s="429"/>
      <c r="WCT55" s="429"/>
      <c r="WCU55" s="429"/>
      <c r="WCV55" s="429"/>
      <c r="WCW55" s="429"/>
      <c r="WCX55" s="429"/>
      <c r="WCY55" s="429"/>
      <c r="WCZ55" s="429"/>
      <c r="WDA55" s="429"/>
      <c r="WDB55" s="429"/>
      <c r="WDC55" s="429"/>
      <c r="WDD55" s="429"/>
      <c r="WDE55" s="429"/>
      <c r="WDF55" s="429"/>
      <c r="WDG55" s="429"/>
      <c r="WDH55" s="429"/>
      <c r="WDI55" s="429"/>
      <c r="WDJ55" s="429"/>
      <c r="WDK55" s="429"/>
      <c r="WDL55" s="429"/>
      <c r="WDM55" s="429"/>
      <c r="WDN55" s="429"/>
      <c r="WDO55" s="429"/>
      <c r="WDP55" s="429"/>
      <c r="WDQ55" s="429"/>
      <c r="WDR55" s="429"/>
      <c r="WDS55" s="429"/>
      <c r="WDT55" s="429"/>
      <c r="WDU55" s="429"/>
      <c r="WDV55" s="429"/>
      <c r="WDW55" s="429"/>
      <c r="WDX55" s="429"/>
      <c r="WDY55" s="429"/>
      <c r="WDZ55" s="429"/>
      <c r="WEA55" s="429"/>
      <c r="WEB55" s="429"/>
      <c r="WEC55" s="429"/>
      <c r="WED55" s="429"/>
      <c r="WEE55" s="429"/>
      <c r="WEF55" s="429"/>
      <c r="WEG55" s="429"/>
      <c r="WEH55" s="429"/>
      <c r="WEI55" s="429"/>
      <c r="WEJ55" s="429"/>
      <c r="WEK55" s="429"/>
      <c r="WEL55" s="429"/>
      <c r="WEM55" s="429"/>
      <c r="WEN55" s="429"/>
      <c r="WEO55" s="429"/>
      <c r="WEP55" s="429"/>
      <c r="WEQ55" s="429"/>
      <c r="WER55" s="429"/>
      <c r="WES55" s="429"/>
      <c r="WET55" s="429"/>
      <c r="WEU55" s="429"/>
      <c r="WEV55" s="429"/>
      <c r="WEW55" s="429"/>
      <c r="WEX55" s="429"/>
      <c r="WEY55" s="429"/>
      <c r="WEZ55" s="429"/>
      <c r="WFA55" s="429"/>
      <c r="WFB55" s="429"/>
      <c r="WFC55" s="429"/>
      <c r="WFD55" s="429"/>
      <c r="WFE55" s="429"/>
      <c r="WFF55" s="429"/>
      <c r="WFG55" s="429"/>
      <c r="WFH55" s="429"/>
      <c r="WFI55" s="429"/>
      <c r="WFJ55" s="429"/>
      <c r="WFK55" s="429"/>
      <c r="WFL55" s="429"/>
      <c r="WFM55" s="429"/>
      <c r="WFN55" s="429"/>
      <c r="WFO55" s="429"/>
      <c r="WFP55" s="429"/>
      <c r="WFQ55" s="429"/>
      <c r="WFR55" s="429"/>
      <c r="WFS55" s="429"/>
      <c r="WFT55" s="429"/>
      <c r="WFU55" s="429"/>
      <c r="WFV55" s="429"/>
      <c r="WFW55" s="429"/>
      <c r="WFX55" s="429"/>
      <c r="WFY55" s="429"/>
      <c r="WFZ55" s="429"/>
      <c r="WGA55" s="429"/>
      <c r="WGB55" s="429"/>
      <c r="WGC55" s="429"/>
      <c r="WGD55" s="429"/>
      <c r="WGE55" s="429"/>
      <c r="WGF55" s="429"/>
      <c r="WGG55" s="429"/>
      <c r="WGH55" s="429"/>
      <c r="WGI55" s="429"/>
      <c r="WGJ55" s="429"/>
      <c r="WGK55" s="429"/>
      <c r="WGL55" s="429"/>
      <c r="WGM55" s="429"/>
      <c r="WGN55" s="429"/>
      <c r="WGO55" s="429"/>
      <c r="WGP55" s="429"/>
      <c r="WGQ55" s="429"/>
      <c r="WGR55" s="429"/>
      <c r="WGS55" s="429"/>
      <c r="WGT55" s="429"/>
      <c r="WGU55" s="429"/>
      <c r="WGV55" s="429"/>
      <c r="WGW55" s="429"/>
      <c r="WGX55" s="429"/>
      <c r="WGY55" s="429"/>
      <c r="WGZ55" s="429"/>
      <c r="WHA55" s="429"/>
      <c r="WHB55" s="429"/>
      <c r="WHC55" s="429"/>
      <c r="WHD55" s="429"/>
      <c r="WHE55" s="429"/>
      <c r="WHF55" s="429"/>
      <c r="WHG55" s="429"/>
      <c r="WHH55" s="429"/>
      <c r="WHI55" s="429"/>
      <c r="WHJ55" s="429"/>
      <c r="WHK55" s="429"/>
      <c r="WHL55" s="429"/>
      <c r="WHM55" s="429"/>
      <c r="WHN55" s="429"/>
      <c r="WHO55" s="429"/>
      <c r="WHP55" s="429"/>
      <c r="WHQ55" s="429"/>
      <c r="WHR55" s="429"/>
      <c r="WHS55" s="429"/>
      <c r="WHT55" s="429"/>
      <c r="WHU55" s="429"/>
      <c r="WHV55" s="429"/>
      <c r="WHW55" s="429"/>
      <c r="WHX55" s="429"/>
      <c r="WHY55" s="429"/>
      <c r="WHZ55" s="429"/>
      <c r="WIA55" s="429"/>
      <c r="WIB55" s="429"/>
      <c r="WIC55" s="429"/>
      <c r="WID55" s="429"/>
      <c r="WIE55" s="429"/>
      <c r="WIF55" s="429"/>
      <c r="WIG55" s="429"/>
      <c r="WIH55" s="429"/>
      <c r="WII55" s="429"/>
      <c r="WIJ55" s="429"/>
      <c r="WIK55" s="429"/>
      <c r="WIL55" s="429"/>
      <c r="WIM55" s="429"/>
      <c r="WIN55" s="429"/>
      <c r="WIO55" s="429"/>
      <c r="WIP55" s="429"/>
      <c r="WIQ55" s="429"/>
      <c r="WIR55" s="429"/>
      <c r="WIS55" s="429"/>
      <c r="WIT55" s="429"/>
      <c r="WIU55" s="429"/>
      <c r="WIV55" s="429"/>
      <c r="WIW55" s="429"/>
      <c r="WIX55" s="429"/>
      <c r="WIY55" s="429"/>
      <c r="WIZ55" s="429"/>
      <c r="WJA55" s="429"/>
      <c r="WJB55" s="429"/>
      <c r="WJC55" s="429"/>
      <c r="WJD55" s="429"/>
      <c r="WJE55" s="429"/>
      <c r="WJF55" s="429"/>
      <c r="WJG55" s="429"/>
      <c r="WJH55" s="429"/>
      <c r="WJI55" s="429"/>
      <c r="WJJ55" s="429"/>
      <c r="WJK55" s="429"/>
      <c r="WJL55" s="429"/>
      <c r="WJM55" s="429"/>
      <c r="WJN55" s="429"/>
      <c r="WJO55" s="429"/>
      <c r="WJP55" s="429"/>
      <c r="WJQ55" s="429"/>
      <c r="WJR55" s="429"/>
      <c r="WJS55" s="429"/>
      <c r="WJT55" s="429"/>
      <c r="WJU55" s="429"/>
      <c r="WJV55" s="429"/>
      <c r="WJW55" s="429"/>
      <c r="WJX55" s="429"/>
      <c r="WJY55" s="429"/>
      <c r="WJZ55" s="429"/>
      <c r="WKA55" s="429"/>
      <c r="WKB55" s="429"/>
      <c r="WKC55" s="429"/>
      <c r="WKD55" s="429"/>
      <c r="WKE55" s="429"/>
      <c r="WKF55" s="429"/>
      <c r="WKG55" s="429"/>
      <c r="WKH55" s="429"/>
      <c r="WKI55" s="429"/>
      <c r="WKJ55" s="429"/>
      <c r="WKK55" s="429"/>
      <c r="WKL55" s="429"/>
      <c r="WKM55" s="429"/>
      <c r="WKN55" s="429"/>
      <c r="WKO55" s="429"/>
      <c r="WKP55" s="429"/>
      <c r="WKQ55" s="429"/>
      <c r="WKR55" s="429"/>
      <c r="WKS55" s="429"/>
      <c r="WKT55" s="429"/>
      <c r="WKU55" s="429"/>
      <c r="WKV55" s="429"/>
      <c r="WKW55" s="429"/>
      <c r="WKX55" s="429"/>
      <c r="WKY55" s="429"/>
      <c r="WKZ55" s="429"/>
      <c r="WLA55" s="429"/>
      <c r="WLB55" s="429"/>
      <c r="WLC55" s="429"/>
      <c r="WLD55" s="429"/>
      <c r="WLE55" s="429"/>
      <c r="WLF55" s="429"/>
      <c r="WLG55" s="429"/>
      <c r="WLH55" s="429"/>
      <c r="WLI55" s="429"/>
      <c r="WLJ55" s="429"/>
      <c r="WLK55" s="429"/>
      <c r="WLL55" s="429"/>
      <c r="WLM55" s="429"/>
      <c r="WLN55" s="429"/>
      <c r="WLO55" s="429"/>
      <c r="WLP55" s="429"/>
      <c r="WLQ55" s="429"/>
      <c r="WLR55" s="429"/>
      <c r="WLS55" s="429"/>
      <c r="WLT55" s="429"/>
      <c r="WLU55" s="429"/>
      <c r="WLV55" s="429"/>
      <c r="WLW55" s="429"/>
      <c r="WLX55" s="429"/>
      <c r="WLY55" s="429"/>
      <c r="WLZ55" s="429"/>
      <c r="WMA55" s="429"/>
      <c r="WMB55" s="429"/>
      <c r="WMC55" s="429"/>
      <c r="WMD55" s="429"/>
      <c r="WME55" s="429"/>
      <c r="WMF55" s="429"/>
      <c r="WMG55" s="429"/>
      <c r="WMH55" s="429"/>
      <c r="WMI55" s="429"/>
      <c r="WMJ55" s="429"/>
      <c r="WMK55" s="429"/>
      <c r="WML55" s="429"/>
      <c r="WMM55" s="429"/>
      <c r="WMN55" s="429"/>
      <c r="WMO55" s="429"/>
      <c r="WMP55" s="429"/>
      <c r="WMQ55" s="429"/>
      <c r="WMR55" s="429"/>
      <c r="WMS55" s="429"/>
      <c r="WMT55" s="429"/>
      <c r="WMU55" s="429"/>
      <c r="WMV55" s="429"/>
      <c r="WMW55" s="429"/>
      <c r="WMX55" s="429"/>
      <c r="WMY55" s="429"/>
      <c r="WMZ55" s="429"/>
      <c r="WNA55" s="429"/>
      <c r="WNB55" s="429"/>
      <c r="WNC55" s="429"/>
      <c r="WND55" s="429"/>
      <c r="WNE55" s="429"/>
      <c r="WNF55" s="429"/>
      <c r="WNG55" s="429"/>
      <c r="WNH55" s="429"/>
      <c r="WNI55" s="429"/>
      <c r="WNJ55" s="429"/>
      <c r="WNK55" s="429"/>
      <c r="WNL55" s="429"/>
      <c r="WNM55" s="429"/>
      <c r="WNN55" s="429"/>
      <c r="WNO55" s="429"/>
      <c r="WNP55" s="429"/>
      <c r="WNQ55" s="429"/>
      <c r="WNR55" s="429"/>
      <c r="WNS55" s="429"/>
      <c r="WNT55" s="429"/>
      <c r="WNU55" s="429"/>
      <c r="WNV55" s="429"/>
      <c r="WNW55" s="429"/>
      <c r="WNX55" s="429"/>
      <c r="WNY55" s="429"/>
      <c r="WNZ55" s="429"/>
      <c r="WOA55" s="429"/>
      <c r="WOB55" s="429"/>
      <c r="WOC55" s="429"/>
      <c r="WOD55" s="429"/>
      <c r="WOE55" s="429"/>
      <c r="WOF55" s="429"/>
      <c r="WOG55" s="429"/>
      <c r="WOH55" s="429"/>
      <c r="WOI55" s="429"/>
      <c r="WOJ55" s="429"/>
      <c r="WOK55" s="429"/>
      <c r="WOL55" s="429"/>
      <c r="WOM55" s="429"/>
      <c r="WON55" s="429"/>
      <c r="WOO55" s="429"/>
      <c r="WOP55" s="429"/>
      <c r="WOQ55" s="429"/>
      <c r="WOR55" s="429"/>
      <c r="WOS55" s="429"/>
      <c r="WOT55" s="429"/>
      <c r="WOU55" s="429"/>
      <c r="WOV55" s="429"/>
      <c r="WOW55" s="429"/>
      <c r="WOX55" s="429"/>
      <c r="WOY55" s="429"/>
      <c r="WOZ55" s="429"/>
      <c r="WPA55" s="429"/>
      <c r="WPB55" s="429"/>
      <c r="WPC55" s="429"/>
      <c r="WPD55" s="429"/>
      <c r="WPE55" s="429"/>
      <c r="WPF55" s="429"/>
      <c r="WPG55" s="429"/>
      <c r="WPH55" s="429"/>
      <c r="WPI55" s="429"/>
      <c r="WPJ55" s="429"/>
      <c r="WPK55" s="429"/>
      <c r="WPL55" s="429"/>
      <c r="WPM55" s="429"/>
      <c r="WPN55" s="429"/>
      <c r="WPO55" s="429"/>
      <c r="WPP55" s="429"/>
      <c r="WPQ55" s="429"/>
      <c r="WPR55" s="429"/>
      <c r="WPS55" s="429"/>
      <c r="WPT55" s="429"/>
      <c r="WPU55" s="429"/>
      <c r="WPV55" s="429"/>
      <c r="WPW55" s="429"/>
      <c r="WPX55" s="429"/>
      <c r="WPY55" s="429"/>
      <c r="WPZ55" s="429"/>
      <c r="WQA55" s="429"/>
      <c r="WQB55" s="429"/>
      <c r="WQC55" s="429"/>
      <c r="WQD55" s="429"/>
      <c r="WQE55" s="429"/>
      <c r="WQF55" s="429"/>
      <c r="WQG55" s="429"/>
      <c r="WQH55" s="429"/>
      <c r="WQI55" s="429"/>
      <c r="WQJ55" s="429"/>
      <c r="WQK55" s="429"/>
      <c r="WQL55" s="429"/>
      <c r="WQM55" s="429"/>
      <c r="WQN55" s="429"/>
      <c r="WQO55" s="429"/>
      <c r="WQP55" s="429"/>
      <c r="WQQ55" s="429"/>
      <c r="WQR55" s="429"/>
      <c r="WQS55" s="429"/>
      <c r="WQT55" s="429"/>
      <c r="WQU55" s="429"/>
      <c r="WQV55" s="429"/>
      <c r="WQW55" s="429"/>
      <c r="WQX55" s="429"/>
      <c r="WQY55" s="429"/>
      <c r="WQZ55" s="429"/>
      <c r="WRA55" s="429"/>
      <c r="WRB55" s="429"/>
      <c r="WRC55" s="429"/>
      <c r="WRD55" s="429"/>
      <c r="WRE55" s="429"/>
      <c r="WRF55" s="429"/>
      <c r="WRG55" s="429"/>
      <c r="WRH55" s="429"/>
      <c r="WRI55" s="429"/>
      <c r="WRJ55" s="429"/>
      <c r="WRK55" s="429"/>
      <c r="WRL55" s="429"/>
      <c r="WRM55" s="429"/>
      <c r="WRN55" s="429"/>
      <c r="WRO55" s="429"/>
      <c r="WRP55" s="429"/>
      <c r="WRQ55" s="429"/>
      <c r="WRR55" s="429"/>
      <c r="WRS55" s="429"/>
      <c r="WRT55" s="429"/>
      <c r="WRU55" s="429"/>
      <c r="WRV55" s="429"/>
      <c r="WRW55" s="429"/>
      <c r="WRX55" s="429"/>
      <c r="WRY55" s="429"/>
      <c r="WRZ55" s="429"/>
      <c r="WSA55" s="429"/>
      <c r="WSB55" s="429"/>
      <c r="WSC55" s="429"/>
      <c r="WSD55" s="429"/>
      <c r="WSE55" s="429"/>
      <c r="WSF55" s="429"/>
      <c r="WSG55" s="429"/>
      <c r="WSH55" s="429"/>
      <c r="WSI55" s="429"/>
      <c r="WSJ55" s="429"/>
      <c r="WSK55" s="429"/>
      <c r="WSL55" s="429"/>
      <c r="WSM55" s="429"/>
      <c r="WSN55" s="429"/>
      <c r="WSO55" s="429"/>
      <c r="WSP55" s="429"/>
      <c r="WSQ55" s="429"/>
      <c r="WSR55" s="429"/>
      <c r="WSS55" s="429"/>
      <c r="WST55" s="429"/>
      <c r="WSU55" s="429"/>
      <c r="WSV55" s="429"/>
      <c r="WSW55" s="429"/>
      <c r="WSX55" s="429"/>
      <c r="WSY55" s="429"/>
      <c r="WSZ55" s="429"/>
      <c r="WTA55" s="429"/>
      <c r="WTB55" s="429"/>
      <c r="WTC55" s="429"/>
      <c r="WTD55" s="429"/>
      <c r="WTE55" s="429"/>
      <c r="WTF55" s="429"/>
      <c r="WTG55" s="429"/>
      <c r="WTH55" s="429"/>
      <c r="WTI55" s="429"/>
      <c r="WTJ55" s="429"/>
      <c r="WTK55" s="429"/>
      <c r="WTL55" s="429"/>
      <c r="WTM55" s="429"/>
      <c r="WTN55" s="429"/>
      <c r="WTO55" s="429"/>
      <c r="WTP55" s="429"/>
      <c r="WTQ55" s="429"/>
      <c r="WTR55" s="429"/>
      <c r="WTS55" s="429"/>
      <c r="WTT55" s="429"/>
      <c r="WTU55" s="429"/>
      <c r="WTV55" s="429"/>
      <c r="WTW55" s="429"/>
      <c r="WTX55" s="429"/>
      <c r="WTY55" s="429"/>
      <c r="WTZ55" s="429"/>
      <c r="WUA55" s="429"/>
      <c r="WUB55" s="429"/>
      <c r="WUC55" s="429"/>
      <c r="WUD55" s="429"/>
      <c r="WUE55" s="429"/>
      <c r="WUF55" s="429"/>
      <c r="WUG55" s="429"/>
      <c r="WUH55" s="429"/>
      <c r="WUI55" s="429"/>
      <c r="WUJ55" s="429"/>
      <c r="WUK55" s="429"/>
      <c r="WUL55" s="429"/>
      <c r="WUM55" s="429"/>
      <c r="WUN55" s="429"/>
      <c r="WUO55" s="429"/>
      <c r="WUP55" s="429"/>
      <c r="WUQ55" s="429"/>
      <c r="WUR55" s="429"/>
      <c r="WUS55" s="429"/>
      <c r="WUT55" s="429"/>
      <c r="WUU55" s="429"/>
      <c r="WUV55" s="429"/>
      <c r="WUW55" s="429"/>
      <c r="WUX55" s="429"/>
      <c r="WUY55" s="429"/>
      <c r="WUZ55" s="429"/>
      <c r="WVA55" s="429"/>
      <c r="WVB55" s="429"/>
      <c r="WVC55" s="429"/>
      <c r="WVD55" s="429"/>
      <c r="WVE55" s="429"/>
      <c r="WVF55" s="429"/>
      <c r="WVG55" s="429"/>
      <c r="WVH55" s="429"/>
      <c r="WVI55" s="429"/>
      <c r="WVJ55" s="429"/>
      <c r="WVK55" s="429"/>
      <c r="WVL55" s="429"/>
      <c r="WVM55" s="429"/>
      <c r="WVN55" s="429"/>
      <c r="WVO55" s="429"/>
      <c r="WVP55" s="429"/>
      <c r="WVQ55" s="429"/>
      <c r="WVR55" s="429"/>
      <c r="WVS55" s="429"/>
      <c r="WVT55" s="429"/>
      <c r="WVU55" s="429"/>
      <c r="WVV55" s="429"/>
      <c r="WVW55" s="429"/>
      <c r="WVX55" s="429"/>
      <c r="WVY55" s="429"/>
      <c r="WVZ55" s="429"/>
      <c r="WWA55" s="429"/>
      <c r="WWB55" s="429"/>
      <c r="WWC55" s="429"/>
      <c r="WWD55" s="429"/>
      <c r="WWE55" s="429"/>
      <c r="WWF55" s="429"/>
      <c r="WWG55" s="429"/>
      <c r="WWH55" s="429"/>
      <c r="WWI55" s="429"/>
      <c r="WWJ55" s="429"/>
      <c r="WWK55" s="429"/>
      <c r="WWL55" s="429"/>
      <c r="WWM55" s="429"/>
      <c r="WWN55" s="429"/>
      <c r="WWO55" s="429"/>
      <c r="WWP55" s="429"/>
      <c r="WWQ55" s="429"/>
      <c r="WWR55" s="429"/>
      <c r="WWS55" s="429"/>
      <c r="WWT55" s="429"/>
      <c r="WWU55" s="429"/>
      <c r="WWV55" s="429"/>
      <c r="WWW55" s="429"/>
      <c r="WWX55" s="429"/>
      <c r="WWY55" s="429"/>
      <c r="WWZ55" s="429"/>
      <c r="WXA55" s="429"/>
      <c r="WXB55" s="429"/>
      <c r="WXC55" s="429"/>
      <c r="WXD55" s="429"/>
      <c r="WXE55" s="429"/>
      <c r="WXF55" s="429"/>
      <c r="WXG55" s="429"/>
      <c r="WXH55" s="429"/>
      <c r="WXI55" s="429"/>
      <c r="WXJ55" s="429"/>
      <c r="WXK55" s="429"/>
      <c r="WXL55" s="429"/>
      <c r="WXM55" s="429"/>
      <c r="WXN55" s="429"/>
      <c r="WXO55" s="429"/>
      <c r="WXP55" s="429"/>
      <c r="WXQ55" s="429"/>
      <c r="WXR55" s="429"/>
      <c r="WXS55" s="429"/>
      <c r="WXT55" s="429"/>
      <c r="WXU55" s="429"/>
      <c r="WXV55" s="429"/>
      <c r="WXW55" s="429"/>
      <c r="WXX55" s="429"/>
      <c r="WXY55" s="429"/>
      <c r="WXZ55" s="429"/>
      <c r="WYA55" s="429"/>
      <c r="WYB55" s="429"/>
      <c r="WYC55" s="429"/>
      <c r="WYD55" s="429"/>
      <c r="WYE55" s="429"/>
      <c r="WYF55" s="429"/>
      <c r="WYG55" s="429"/>
      <c r="WYH55" s="429"/>
      <c r="WYI55" s="429"/>
      <c r="WYJ55" s="429"/>
      <c r="WYK55" s="429"/>
      <c r="WYL55" s="429"/>
      <c r="WYM55" s="429"/>
      <c r="WYN55" s="429"/>
      <c r="WYO55" s="429"/>
      <c r="WYP55" s="429"/>
      <c r="WYQ55" s="429"/>
      <c r="WYR55" s="429"/>
      <c r="WYS55" s="429"/>
      <c r="WYT55" s="429"/>
      <c r="WYU55" s="429"/>
      <c r="WYV55" s="429"/>
      <c r="WYW55" s="429"/>
      <c r="WYX55" s="429"/>
      <c r="WYY55" s="429"/>
      <c r="WYZ55" s="429"/>
      <c r="WZA55" s="429"/>
      <c r="WZB55" s="429"/>
      <c r="WZC55" s="429"/>
      <c r="WZD55" s="429"/>
      <c r="WZE55" s="429"/>
      <c r="WZF55" s="429"/>
      <c r="WZG55" s="429"/>
      <c r="WZH55" s="429"/>
      <c r="WZI55" s="429"/>
      <c r="WZJ55" s="429"/>
      <c r="WZK55" s="429"/>
      <c r="WZL55" s="429"/>
      <c r="WZM55" s="429"/>
      <c r="WZN55" s="429"/>
      <c r="WZO55" s="429"/>
      <c r="WZP55" s="429"/>
      <c r="WZQ55" s="429"/>
      <c r="WZR55" s="429"/>
      <c r="WZS55" s="429"/>
      <c r="WZT55" s="429"/>
      <c r="WZU55" s="429"/>
      <c r="WZV55" s="429"/>
      <c r="WZW55" s="429"/>
      <c r="WZX55" s="429"/>
      <c r="WZY55" s="429"/>
      <c r="WZZ55" s="429"/>
      <c r="XAA55" s="429"/>
      <c r="XAB55" s="429"/>
      <c r="XAC55" s="429"/>
      <c r="XAD55" s="429"/>
      <c r="XAE55" s="429"/>
      <c r="XAF55" s="429"/>
      <c r="XAG55" s="429"/>
      <c r="XAH55" s="429"/>
      <c r="XAI55" s="429"/>
      <c r="XAJ55" s="429"/>
      <c r="XAK55" s="429"/>
      <c r="XAL55" s="429"/>
      <c r="XAM55" s="429"/>
      <c r="XAN55" s="429"/>
      <c r="XAO55" s="429"/>
      <c r="XAP55" s="429"/>
      <c r="XAQ55" s="429"/>
      <c r="XAR55" s="429"/>
      <c r="XAS55" s="429"/>
      <c r="XAT55" s="429"/>
      <c r="XAU55" s="429"/>
      <c r="XAV55" s="429"/>
      <c r="XAW55" s="429"/>
      <c r="XAX55" s="429"/>
      <c r="XAY55" s="429"/>
      <c r="XAZ55" s="429"/>
      <c r="XBA55" s="429"/>
      <c r="XBB55" s="429"/>
      <c r="XBC55" s="429"/>
      <c r="XBD55" s="429"/>
      <c r="XBE55" s="429"/>
      <c r="XBF55" s="429"/>
      <c r="XBG55" s="429"/>
      <c r="XBH55" s="429"/>
      <c r="XBI55" s="429"/>
      <c r="XBJ55" s="429"/>
      <c r="XBK55" s="429"/>
      <c r="XBL55" s="429"/>
      <c r="XBM55" s="429"/>
      <c r="XBN55" s="429"/>
      <c r="XBO55" s="429"/>
      <c r="XBP55" s="429"/>
      <c r="XBQ55" s="429"/>
      <c r="XBR55" s="429"/>
      <c r="XBS55" s="429"/>
      <c r="XBT55" s="429"/>
      <c r="XBU55" s="429"/>
      <c r="XBV55" s="429"/>
      <c r="XBW55" s="429"/>
      <c r="XBX55" s="429"/>
      <c r="XBY55" s="429"/>
      <c r="XBZ55" s="429"/>
      <c r="XCA55" s="429"/>
      <c r="XCB55" s="429"/>
      <c r="XCC55" s="429"/>
      <c r="XCD55" s="429"/>
      <c r="XCE55" s="429"/>
      <c r="XCF55" s="429"/>
      <c r="XCG55" s="429"/>
      <c r="XCH55" s="429"/>
      <c r="XCI55" s="429"/>
      <c r="XCJ55" s="429"/>
      <c r="XCK55" s="429"/>
      <c r="XCL55" s="429"/>
      <c r="XCM55" s="429"/>
      <c r="XCN55" s="429"/>
      <c r="XCO55" s="429"/>
      <c r="XCP55" s="429"/>
      <c r="XCQ55" s="429"/>
      <c r="XCR55" s="429"/>
      <c r="XCS55" s="429"/>
      <c r="XCT55" s="429"/>
      <c r="XCU55" s="429"/>
      <c r="XCV55" s="429"/>
      <c r="XCW55" s="429"/>
      <c r="XCX55" s="429"/>
      <c r="XCY55" s="429"/>
      <c r="XCZ55" s="429"/>
      <c r="XDA55" s="429"/>
      <c r="XDB55" s="429"/>
      <c r="XDC55" s="429"/>
      <c r="XDD55" s="429"/>
      <c r="XDE55" s="429"/>
      <c r="XDF55" s="429"/>
      <c r="XDG55" s="429"/>
      <c r="XDH55" s="429"/>
      <c r="XDI55" s="429"/>
      <c r="XDJ55" s="429"/>
      <c r="XDK55" s="429"/>
      <c r="XDL55" s="429"/>
      <c r="XDM55" s="429"/>
      <c r="XDN55" s="429"/>
      <c r="XDO55" s="429"/>
      <c r="XDP55" s="429"/>
      <c r="XDQ55" s="429"/>
      <c r="XDR55" s="429"/>
      <c r="XDS55" s="429"/>
      <c r="XDT55" s="429"/>
      <c r="XDU55" s="429"/>
      <c r="XDV55" s="429"/>
      <c r="XDW55" s="429"/>
      <c r="XDX55" s="429"/>
      <c r="XDY55" s="429"/>
      <c r="XDZ55" s="429"/>
      <c r="XEA55" s="429"/>
      <c r="XEB55" s="429"/>
      <c r="XEC55" s="429"/>
      <c r="XED55" s="429"/>
      <c r="XEE55" s="429"/>
      <c r="XEF55" s="429"/>
      <c r="XEG55" s="429"/>
      <c r="XEH55" s="429"/>
      <c r="XEI55" s="429"/>
      <c r="XEJ55" s="429"/>
      <c r="XEK55" s="429"/>
      <c r="XEL55" s="429"/>
      <c r="XEM55" s="429"/>
      <c r="XEN55" s="429"/>
      <c r="XEO55" s="429"/>
      <c r="XEP55" s="429"/>
      <c r="XEQ55" s="429"/>
      <c r="XER55" s="429"/>
      <c r="XES55" s="429"/>
      <c r="XET55" s="429"/>
      <c r="XEU55" s="429"/>
      <c r="XEV55" s="429"/>
      <c r="XEW55" s="429"/>
      <c r="XEX55" s="429"/>
      <c r="XEY55" s="429"/>
      <c r="XEZ55" s="429"/>
      <c r="XFA55" s="429"/>
      <c r="XFB55" s="429"/>
    </row>
    <row r="56" spans="1:16382" s="495" customFormat="1" ht="34.35" customHeight="1">
      <c r="A56" s="500"/>
      <c r="B56" s="501" t="s">
        <v>70</v>
      </c>
      <c r="C56" s="510"/>
      <c r="D56" s="484"/>
      <c r="E56" s="633" t="str">
        <f>VLOOKUP(1908,[2]Sprachindex!$A:$Z,$AL$9,FALSE) &amp; " 1,0 x 1.200 mm"</f>
        <v xml:space="preserve"> 1,0 x 1.200 mm</v>
      </c>
      <c r="F56" s="634"/>
      <c r="G56" s="634"/>
      <c r="H56" s="634"/>
      <c r="I56" s="634"/>
      <c r="J56" s="634"/>
      <c r="K56" s="635"/>
      <c r="L56" s="484">
        <f>ROUNDUP($A56/30,0)*30</f>
        <v>0</v>
      </c>
      <c r="M56" s="503"/>
      <c r="N56" s="490"/>
      <c r="O56" s="491"/>
      <c r="P56" s="492"/>
      <c r="Q56" s="493"/>
      <c r="R56" s="494"/>
      <c r="T56" s="496"/>
      <c r="U56" s="496"/>
      <c r="V56" s="496"/>
      <c r="W56" s="496"/>
      <c r="X56" s="496"/>
      <c r="Y56" s="496"/>
      <c r="Z56" s="496"/>
      <c r="AA56" s="496"/>
      <c r="AB56" s="496"/>
      <c r="AC56" s="496"/>
      <c r="AD56" s="496"/>
      <c r="AE56" s="496"/>
      <c r="AF56" s="496"/>
      <c r="AG56" s="496"/>
      <c r="AH56" s="496"/>
      <c r="AI56" s="462"/>
      <c r="AJ56" s="459"/>
      <c r="AK56" s="459"/>
      <c r="AL56" s="456"/>
      <c r="AM56" s="477" t="s">
        <v>89</v>
      </c>
      <c r="AN56" s="477"/>
      <c r="AO56" s="477"/>
      <c r="AP56" s="477"/>
      <c r="AQ56" s="477" t="s">
        <v>64</v>
      </c>
      <c r="AR56" s="477" t="s">
        <v>295</v>
      </c>
      <c r="AS56" s="477"/>
      <c r="AT56" s="477" t="s">
        <v>66</v>
      </c>
      <c r="AU56" s="477" t="s">
        <v>65</v>
      </c>
      <c r="AV56" s="477" t="s">
        <v>296</v>
      </c>
      <c r="AW56" s="477" t="s">
        <v>67</v>
      </c>
      <c r="AX56" s="477"/>
      <c r="AY56" s="484" t="str">
        <f t="shared" si="3"/>
        <v/>
      </c>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c r="HN56" s="429"/>
      <c r="HO56" s="429"/>
      <c r="HP56" s="429"/>
      <c r="HQ56" s="429"/>
      <c r="HR56" s="429"/>
      <c r="HS56" s="429"/>
      <c r="HT56" s="429"/>
      <c r="HU56" s="429"/>
      <c r="HV56" s="429"/>
      <c r="HW56" s="429"/>
      <c r="HX56" s="429"/>
      <c r="HY56" s="429"/>
      <c r="HZ56" s="429"/>
      <c r="IA56" s="429"/>
      <c r="IB56" s="429"/>
      <c r="IC56" s="429"/>
      <c r="ID56" s="429"/>
      <c r="IE56" s="429"/>
      <c r="IF56" s="429"/>
      <c r="IG56" s="429"/>
      <c r="IH56" s="429"/>
      <c r="II56" s="429"/>
      <c r="IJ56" s="429"/>
      <c r="IK56" s="429"/>
      <c r="IL56" s="429"/>
      <c r="IM56" s="429"/>
      <c r="IN56" s="429"/>
      <c r="IO56" s="429"/>
      <c r="IP56" s="429"/>
      <c r="IQ56" s="429"/>
      <c r="IR56" s="429"/>
      <c r="IS56" s="429"/>
      <c r="IT56" s="429"/>
      <c r="IU56" s="429"/>
      <c r="IV56" s="429"/>
      <c r="IW56" s="429"/>
      <c r="IX56" s="429"/>
      <c r="IY56" s="429"/>
      <c r="IZ56" s="429"/>
      <c r="JA56" s="429"/>
      <c r="JB56" s="429"/>
      <c r="JC56" s="429"/>
      <c r="JD56" s="429"/>
      <c r="JE56" s="429"/>
      <c r="JF56" s="429"/>
      <c r="JG56" s="429"/>
      <c r="JH56" s="429"/>
      <c r="JI56" s="429"/>
      <c r="JJ56" s="429"/>
      <c r="JK56" s="429"/>
      <c r="JL56" s="429"/>
      <c r="JM56" s="429"/>
      <c r="JN56" s="429"/>
      <c r="JO56" s="429"/>
      <c r="JP56" s="429"/>
      <c r="JQ56" s="429"/>
      <c r="JR56" s="429"/>
      <c r="JS56" s="429"/>
      <c r="JT56" s="429"/>
      <c r="JU56" s="429"/>
      <c r="JV56" s="429"/>
      <c r="JW56" s="429"/>
      <c r="JX56" s="429"/>
      <c r="JY56" s="429"/>
      <c r="JZ56" s="429"/>
      <c r="KA56" s="429"/>
      <c r="KB56" s="429"/>
      <c r="KC56" s="429"/>
      <c r="KD56" s="429"/>
      <c r="KE56" s="429"/>
      <c r="KF56" s="429"/>
      <c r="KG56" s="429"/>
      <c r="KH56" s="429"/>
      <c r="KI56" s="429"/>
      <c r="KJ56" s="429"/>
      <c r="KK56" s="429"/>
      <c r="KL56" s="429"/>
      <c r="KM56" s="429"/>
      <c r="KN56" s="429"/>
      <c r="KO56" s="429"/>
      <c r="KP56" s="429"/>
      <c r="KQ56" s="429"/>
      <c r="KR56" s="429"/>
      <c r="KS56" s="429"/>
      <c r="KT56" s="429"/>
      <c r="KU56" s="429"/>
      <c r="KV56" s="429"/>
      <c r="KW56" s="429"/>
      <c r="KX56" s="429"/>
      <c r="KY56" s="429"/>
      <c r="KZ56" s="429"/>
      <c r="LA56" s="429"/>
      <c r="LB56" s="429"/>
      <c r="LC56" s="429"/>
      <c r="LD56" s="429"/>
      <c r="LE56" s="429"/>
      <c r="LF56" s="429"/>
      <c r="LG56" s="429"/>
      <c r="LH56" s="429"/>
      <c r="LI56" s="429"/>
      <c r="LJ56" s="429"/>
      <c r="LK56" s="429"/>
      <c r="LL56" s="429"/>
      <c r="LM56" s="429"/>
      <c r="LN56" s="429"/>
      <c r="LO56" s="429"/>
      <c r="LP56" s="429"/>
      <c r="LQ56" s="429"/>
      <c r="LR56" s="429"/>
      <c r="LS56" s="429"/>
      <c r="LT56" s="429"/>
      <c r="LU56" s="429"/>
      <c r="LV56" s="429"/>
      <c r="LW56" s="429"/>
      <c r="LX56" s="429"/>
      <c r="LY56" s="429"/>
      <c r="LZ56" s="429"/>
      <c r="MA56" s="429"/>
      <c r="MB56" s="429"/>
      <c r="MC56" s="429"/>
      <c r="MD56" s="429"/>
      <c r="ME56" s="429"/>
      <c r="MF56" s="429"/>
      <c r="MG56" s="429"/>
      <c r="MH56" s="429"/>
      <c r="MI56" s="429"/>
      <c r="MJ56" s="429"/>
      <c r="MK56" s="429"/>
      <c r="ML56" s="429"/>
      <c r="MM56" s="429"/>
      <c r="MN56" s="429"/>
      <c r="MO56" s="429"/>
      <c r="MP56" s="429"/>
      <c r="MQ56" s="429"/>
      <c r="MR56" s="429"/>
      <c r="MS56" s="429"/>
      <c r="MT56" s="429"/>
      <c r="MU56" s="429"/>
      <c r="MV56" s="429"/>
      <c r="MW56" s="429"/>
      <c r="MX56" s="429"/>
      <c r="MY56" s="429"/>
      <c r="MZ56" s="429"/>
      <c r="NA56" s="429"/>
      <c r="NB56" s="429"/>
      <c r="NC56" s="429"/>
      <c r="ND56" s="429"/>
      <c r="NE56" s="429"/>
      <c r="NF56" s="429"/>
      <c r="NG56" s="429"/>
      <c r="NH56" s="429"/>
      <c r="NI56" s="429"/>
      <c r="NJ56" s="429"/>
      <c r="NK56" s="429"/>
      <c r="NL56" s="429"/>
      <c r="NM56" s="429"/>
      <c r="NN56" s="429"/>
      <c r="NO56" s="429"/>
      <c r="NP56" s="429"/>
      <c r="NQ56" s="429"/>
      <c r="NR56" s="429"/>
      <c r="NS56" s="429"/>
      <c r="NT56" s="429"/>
      <c r="NU56" s="429"/>
      <c r="NV56" s="429"/>
      <c r="NW56" s="429"/>
      <c r="NX56" s="429"/>
      <c r="NY56" s="429"/>
      <c r="NZ56" s="429"/>
      <c r="OA56" s="429"/>
      <c r="OB56" s="429"/>
      <c r="OC56" s="429"/>
      <c r="OD56" s="429"/>
      <c r="OE56" s="429"/>
      <c r="OF56" s="429"/>
      <c r="OG56" s="429"/>
      <c r="OH56" s="429"/>
      <c r="OI56" s="429"/>
      <c r="OJ56" s="429"/>
      <c r="OK56" s="429"/>
      <c r="OL56" s="429"/>
      <c r="OM56" s="429"/>
      <c r="ON56" s="429"/>
      <c r="OO56" s="429"/>
      <c r="OP56" s="429"/>
      <c r="OQ56" s="429"/>
      <c r="OR56" s="429"/>
      <c r="OS56" s="429"/>
      <c r="OT56" s="429"/>
      <c r="OU56" s="429"/>
      <c r="OV56" s="429"/>
      <c r="OW56" s="429"/>
      <c r="OX56" s="429"/>
      <c r="OY56" s="429"/>
      <c r="OZ56" s="429"/>
      <c r="PA56" s="429"/>
      <c r="PB56" s="429"/>
      <c r="PC56" s="429"/>
      <c r="PD56" s="429"/>
      <c r="PE56" s="429"/>
      <c r="PF56" s="429"/>
      <c r="PG56" s="429"/>
      <c r="PH56" s="429"/>
      <c r="PI56" s="429"/>
      <c r="PJ56" s="429"/>
      <c r="PK56" s="429"/>
      <c r="PL56" s="429"/>
      <c r="PM56" s="429"/>
      <c r="PN56" s="429"/>
      <c r="PO56" s="429"/>
      <c r="PP56" s="429"/>
      <c r="PQ56" s="429"/>
      <c r="PR56" s="429"/>
      <c r="PS56" s="429"/>
      <c r="PT56" s="429"/>
      <c r="PU56" s="429"/>
      <c r="PV56" s="429"/>
      <c r="PW56" s="429"/>
      <c r="PX56" s="429"/>
      <c r="PY56" s="429"/>
      <c r="PZ56" s="429"/>
      <c r="QA56" s="429"/>
      <c r="QB56" s="429"/>
      <c r="QC56" s="429"/>
      <c r="QD56" s="429"/>
      <c r="QE56" s="429"/>
      <c r="QF56" s="429"/>
      <c r="QG56" s="429"/>
      <c r="QH56" s="429"/>
      <c r="QI56" s="429"/>
      <c r="QJ56" s="429"/>
      <c r="QK56" s="429"/>
      <c r="QL56" s="429"/>
      <c r="QM56" s="429"/>
      <c r="QN56" s="429"/>
      <c r="QO56" s="429"/>
      <c r="QP56" s="429"/>
      <c r="QQ56" s="429"/>
      <c r="QR56" s="429"/>
      <c r="QS56" s="429"/>
      <c r="QT56" s="429"/>
      <c r="QU56" s="429"/>
      <c r="QV56" s="429"/>
      <c r="QW56" s="429"/>
      <c r="QX56" s="429"/>
      <c r="QY56" s="429"/>
      <c r="QZ56" s="429"/>
      <c r="RA56" s="429"/>
      <c r="RB56" s="429"/>
      <c r="RC56" s="429"/>
      <c r="RD56" s="429"/>
      <c r="RE56" s="429"/>
      <c r="RF56" s="429"/>
      <c r="RG56" s="429"/>
      <c r="RH56" s="429"/>
      <c r="RI56" s="429"/>
      <c r="RJ56" s="429"/>
      <c r="RK56" s="429"/>
      <c r="RL56" s="429"/>
      <c r="RM56" s="429"/>
      <c r="RN56" s="429"/>
      <c r="RO56" s="429"/>
      <c r="RP56" s="429"/>
      <c r="RQ56" s="429"/>
      <c r="RR56" s="429"/>
      <c r="RS56" s="429"/>
      <c r="RT56" s="429"/>
      <c r="RU56" s="429"/>
      <c r="RV56" s="429"/>
      <c r="RW56" s="429"/>
      <c r="RX56" s="429"/>
      <c r="RY56" s="429"/>
      <c r="RZ56" s="429"/>
      <c r="SA56" s="429"/>
      <c r="SB56" s="429"/>
      <c r="SC56" s="429"/>
      <c r="SD56" s="429"/>
      <c r="SE56" s="429"/>
      <c r="SF56" s="429"/>
      <c r="SG56" s="429"/>
      <c r="SH56" s="429"/>
      <c r="SI56" s="429"/>
      <c r="SJ56" s="429"/>
      <c r="SK56" s="429"/>
      <c r="SL56" s="429"/>
      <c r="SM56" s="429"/>
      <c r="SN56" s="429"/>
      <c r="SO56" s="429"/>
      <c r="SP56" s="429"/>
      <c r="SQ56" s="429"/>
      <c r="SR56" s="429"/>
      <c r="SS56" s="429"/>
      <c r="ST56" s="429"/>
      <c r="SU56" s="429"/>
      <c r="SV56" s="429"/>
      <c r="SW56" s="429"/>
      <c r="SX56" s="429"/>
      <c r="SY56" s="429"/>
      <c r="SZ56" s="429"/>
      <c r="TA56" s="429"/>
      <c r="TB56" s="429"/>
      <c r="TC56" s="429"/>
      <c r="TD56" s="429"/>
      <c r="TE56" s="429"/>
      <c r="TF56" s="429"/>
      <c r="TG56" s="429"/>
      <c r="TH56" s="429"/>
      <c r="TI56" s="429"/>
      <c r="TJ56" s="429"/>
      <c r="TK56" s="429"/>
      <c r="TL56" s="429"/>
      <c r="TM56" s="429"/>
      <c r="TN56" s="429"/>
      <c r="TO56" s="429"/>
      <c r="TP56" s="429"/>
      <c r="TQ56" s="429"/>
      <c r="TR56" s="429"/>
      <c r="TS56" s="429"/>
      <c r="TT56" s="429"/>
      <c r="TU56" s="429"/>
      <c r="TV56" s="429"/>
      <c r="TW56" s="429"/>
      <c r="TX56" s="429"/>
      <c r="TY56" s="429"/>
      <c r="TZ56" s="429"/>
      <c r="UA56" s="429"/>
      <c r="UB56" s="429"/>
      <c r="UC56" s="429"/>
      <c r="UD56" s="429"/>
      <c r="UE56" s="429"/>
      <c r="UF56" s="429"/>
      <c r="UG56" s="429"/>
      <c r="UH56" s="429"/>
      <c r="UI56" s="429"/>
      <c r="UJ56" s="429"/>
      <c r="UK56" s="429"/>
      <c r="UL56" s="429"/>
      <c r="UM56" s="429"/>
      <c r="UN56" s="429"/>
      <c r="UO56" s="429"/>
      <c r="UP56" s="429"/>
      <c r="UQ56" s="429"/>
      <c r="UR56" s="429"/>
      <c r="US56" s="429"/>
      <c r="UT56" s="429"/>
      <c r="UU56" s="429"/>
      <c r="UV56" s="429"/>
      <c r="UW56" s="429"/>
      <c r="UX56" s="429"/>
      <c r="UY56" s="429"/>
      <c r="UZ56" s="429"/>
      <c r="VA56" s="429"/>
      <c r="VB56" s="429"/>
      <c r="VC56" s="429"/>
      <c r="VD56" s="429"/>
      <c r="VE56" s="429"/>
      <c r="VF56" s="429"/>
      <c r="VG56" s="429"/>
      <c r="VH56" s="429"/>
      <c r="VI56" s="429"/>
      <c r="VJ56" s="429"/>
      <c r="VK56" s="429"/>
      <c r="VL56" s="429"/>
      <c r="VM56" s="429"/>
      <c r="VN56" s="429"/>
      <c r="VO56" s="429"/>
      <c r="VP56" s="429"/>
      <c r="VQ56" s="429"/>
      <c r="VR56" s="429"/>
      <c r="VS56" s="429"/>
      <c r="VT56" s="429"/>
      <c r="VU56" s="429"/>
      <c r="VV56" s="429"/>
      <c r="VW56" s="429"/>
      <c r="VX56" s="429"/>
      <c r="VY56" s="429"/>
      <c r="VZ56" s="429"/>
      <c r="WA56" s="429"/>
      <c r="WB56" s="429"/>
      <c r="WC56" s="429"/>
      <c r="WD56" s="429"/>
      <c r="WE56" s="429"/>
      <c r="WF56" s="429"/>
      <c r="WG56" s="429"/>
      <c r="WH56" s="429"/>
      <c r="WI56" s="429"/>
      <c r="WJ56" s="429"/>
      <c r="WK56" s="429"/>
      <c r="WL56" s="429"/>
      <c r="WM56" s="429"/>
      <c r="WN56" s="429"/>
      <c r="WO56" s="429"/>
      <c r="WP56" s="429"/>
      <c r="WQ56" s="429"/>
      <c r="WR56" s="429"/>
      <c r="WS56" s="429"/>
      <c r="WT56" s="429"/>
      <c r="WU56" s="429"/>
      <c r="WV56" s="429"/>
      <c r="WW56" s="429"/>
      <c r="WX56" s="429"/>
      <c r="WY56" s="429"/>
      <c r="WZ56" s="429"/>
      <c r="XA56" s="429"/>
      <c r="XB56" s="429"/>
      <c r="XC56" s="429"/>
      <c r="XD56" s="429"/>
      <c r="XE56" s="429"/>
      <c r="XF56" s="429"/>
      <c r="XG56" s="429"/>
      <c r="XH56" s="429"/>
      <c r="XI56" s="429"/>
      <c r="XJ56" s="429"/>
      <c r="XK56" s="429"/>
      <c r="XL56" s="429"/>
      <c r="XM56" s="429"/>
      <c r="XN56" s="429"/>
      <c r="XO56" s="429"/>
      <c r="XP56" s="429"/>
      <c r="XQ56" s="429"/>
      <c r="XR56" s="429"/>
      <c r="XS56" s="429"/>
      <c r="XT56" s="429"/>
      <c r="XU56" s="429"/>
      <c r="XV56" s="429"/>
      <c r="XW56" s="429"/>
      <c r="XX56" s="429"/>
      <c r="XY56" s="429"/>
      <c r="XZ56" s="429"/>
      <c r="YA56" s="429"/>
      <c r="YB56" s="429"/>
      <c r="YC56" s="429"/>
      <c r="YD56" s="429"/>
      <c r="YE56" s="429"/>
      <c r="YF56" s="429"/>
      <c r="YG56" s="429"/>
      <c r="YH56" s="429"/>
      <c r="YI56" s="429"/>
      <c r="YJ56" s="429"/>
      <c r="YK56" s="429"/>
      <c r="YL56" s="429"/>
      <c r="YM56" s="429"/>
      <c r="YN56" s="429"/>
      <c r="YO56" s="429"/>
      <c r="YP56" s="429"/>
      <c r="YQ56" s="429"/>
      <c r="YR56" s="429"/>
      <c r="YS56" s="429"/>
      <c r="YT56" s="429"/>
      <c r="YU56" s="429"/>
      <c r="YV56" s="429"/>
      <c r="YW56" s="429"/>
      <c r="YX56" s="429"/>
      <c r="YY56" s="429"/>
      <c r="YZ56" s="429"/>
      <c r="ZA56" s="429"/>
      <c r="ZB56" s="429"/>
      <c r="ZC56" s="429"/>
      <c r="ZD56" s="429"/>
      <c r="ZE56" s="429"/>
      <c r="ZF56" s="429"/>
      <c r="ZG56" s="429"/>
      <c r="ZH56" s="429"/>
      <c r="ZI56" s="429"/>
      <c r="ZJ56" s="429"/>
      <c r="ZK56" s="429"/>
      <c r="ZL56" s="429"/>
      <c r="ZM56" s="429"/>
      <c r="ZN56" s="429"/>
      <c r="ZO56" s="429"/>
      <c r="ZP56" s="429"/>
      <c r="ZQ56" s="429"/>
      <c r="ZR56" s="429"/>
      <c r="ZS56" s="429"/>
      <c r="ZT56" s="429"/>
      <c r="ZU56" s="429"/>
      <c r="ZV56" s="429"/>
      <c r="ZW56" s="429"/>
      <c r="ZX56" s="429"/>
      <c r="ZY56" s="429"/>
      <c r="ZZ56" s="429"/>
      <c r="AAA56" s="429"/>
      <c r="AAB56" s="429"/>
      <c r="AAC56" s="429"/>
      <c r="AAD56" s="429"/>
      <c r="AAE56" s="429"/>
      <c r="AAF56" s="429"/>
      <c r="AAG56" s="429"/>
      <c r="AAH56" s="429"/>
      <c r="AAI56" s="429"/>
      <c r="AAJ56" s="429"/>
      <c r="AAK56" s="429"/>
      <c r="AAL56" s="429"/>
      <c r="AAM56" s="429"/>
      <c r="AAN56" s="429"/>
      <c r="AAO56" s="429"/>
      <c r="AAP56" s="429"/>
      <c r="AAQ56" s="429"/>
      <c r="AAR56" s="429"/>
      <c r="AAS56" s="429"/>
      <c r="AAT56" s="429"/>
      <c r="AAU56" s="429"/>
      <c r="AAV56" s="429"/>
      <c r="AAW56" s="429"/>
      <c r="AAX56" s="429"/>
      <c r="AAY56" s="429"/>
      <c r="AAZ56" s="429"/>
      <c r="ABA56" s="429"/>
      <c r="ABB56" s="429"/>
      <c r="ABC56" s="429"/>
      <c r="ABD56" s="429"/>
      <c r="ABE56" s="429"/>
      <c r="ABF56" s="429"/>
      <c r="ABG56" s="429"/>
      <c r="ABH56" s="429"/>
      <c r="ABI56" s="429"/>
      <c r="ABJ56" s="429"/>
      <c r="ABK56" s="429"/>
      <c r="ABL56" s="429"/>
      <c r="ABM56" s="429"/>
      <c r="ABN56" s="429"/>
      <c r="ABO56" s="429"/>
      <c r="ABP56" s="429"/>
      <c r="ABQ56" s="429"/>
      <c r="ABR56" s="429"/>
      <c r="ABS56" s="429"/>
      <c r="ABT56" s="429"/>
      <c r="ABU56" s="429"/>
      <c r="ABV56" s="429"/>
      <c r="ABW56" s="429"/>
      <c r="ABX56" s="429"/>
      <c r="ABY56" s="429"/>
      <c r="ABZ56" s="429"/>
      <c r="ACA56" s="429"/>
      <c r="ACB56" s="429"/>
      <c r="ACC56" s="429"/>
      <c r="ACD56" s="429"/>
      <c r="ACE56" s="429"/>
      <c r="ACF56" s="429"/>
      <c r="ACG56" s="429"/>
      <c r="ACH56" s="429"/>
      <c r="ACI56" s="429"/>
      <c r="ACJ56" s="429"/>
      <c r="ACK56" s="429"/>
      <c r="ACL56" s="429"/>
      <c r="ACM56" s="429"/>
      <c r="ACN56" s="429"/>
      <c r="ACO56" s="429"/>
      <c r="ACP56" s="429"/>
      <c r="ACQ56" s="429"/>
      <c r="ACR56" s="429"/>
      <c r="ACS56" s="429"/>
      <c r="ACT56" s="429"/>
      <c r="ACU56" s="429"/>
      <c r="ACV56" s="429"/>
      <c r="ACW56" s="429"/>
      <c r="ACX56" s="429"/>
      <c r="ACY56" s="429"/>
      <c r="ACZ56" s="429"/>
      <c r="ADA56" s="429"/>
      <c r="ADB56" s="429"/>
      <c r="ADC56" s="429"/>
      <c r="ADD56" s="429"/>
      <c r="ADE56" s="429"/>
      <c r="ADF56" s="429"/>
      <c r="ADG56" s="429"/>
      <c r="ADH56" s="429"/>
      <c r="ADI56" s="429"/>
      <c r="ADJ56" s="429"/>
      <c r="ADK56" s="429"/>
      <c r="ADL56" s="429"/>
      <c r="ADM56" s="429"/>
      <c r="ADN56" s="429"/>
      <c r="ADO56" s="429"/>
      <c r="ADP56" s="429"/>
      <c r="ADQ56" s="429"/>
      <c r="ADR56" s="429"/>
      <c r="ADS56" s="429"/>
      <c r="ADT56" s="429"/>
      <c r="ADU56" s="429"/>
      <c r="ADV56" s="429"/>
      <c r="ADW56" s="429"/>
      <c r="ADX56" s="429"/>
      <c r="ADY56" s="429"/>
      <c r="ADZ56" s="429"/>
      <c r="AEA56" s="429"/>
      <c r="AEB56" s="429"/>
      <c r="AEC56" s="429"/>
      <c r="AED56" s="429"/>
      <c r="AEE56" s="429"/>
      <c r="AEF56" s="429"/>
      <c r="AEG56" s="429"/>
      <c r="AEH56" s="429"/>
      <c r="AEI56" s="429"/>
      <c r="AEJ56" s="429"/>
      <c r="AEK56" s="429"/>
      <c r="AEL56" s="429"/>
      <c r="AEM56" s="429"/>
      <c r="AEN56" s="429"/>
      <c r="AEO56" s="429"/>
      <c r="AEP56" s="429"/>
      <c r="AEQ56" s="429"/>
      <c r="AER56" s="429"/>
      <c r="AES56" s="429"/>
      <c r="AET56" s="429"/>
      <c r="AEU56" s="429"/>
      <c r="AEV56" s="429"/>
      <c r="AEW56" s="429"/>
      <c r="AEX56" s="429"/>
      <c r="AEY56" s="429"/>
      <c r="AEZ56" s="429"/>
      <c r="AFA56" s="429"/>
      <c r="AFB56" s="429"/>
      <c r="AFC56" s="429"/>
      <c r="AFD56" s="429"/>
      <c r="AFE56" s="429"/>
      <c r="AFF56" s="429"/>
      <c r="AFG56" s="429"/>
      <c r="AFH56" s="429"/>
      <c r="AFI56" s="429"/>
      <c r="AFJ56" s="429"/>
      <c r="AFK56" s="429"/>
      <c r="AFL56" s="429"/>
      <c r="AFM56" s="429"/>
      <c r="AFN56" s="429"/>
      <c r="AFO56" s="429"/>
      <c r="AFP56" s="429"/>
      <c r="AFQ56" s="429"/>
      <c r="AFR56" s="429"/>
      <c r="AFS56" s="429"/>
      <c r="AFT56" s="429"/>
      <c r="AFU56" s="429"/>
      <c r="AFV56" s="429"/>
      <c r="AFW56" s="429"/>
      <c r="AFX56" s="429"/>
      <c r="AFY56" s="429"/>
      <c r="AFZ56" s="429"/>
      <c r="AGA56" s="429"/>
      <c r="AGB56" s="429"/>
      <c r="AGC56" s="429"/>
      <c r="AGD56" s="429"/>
      <c r="AGE56" s="429"/>
      <c r="AGF56" s="429"/>
      <c r="AGG56" s="429"/>
      <c r="AGH56" s="429"/>
      <c r="AGI56" s="429"/>
      <c r="AGJ56" s="429"/>
      <c r="AGK56" s="429"/>
      <c r="AGL56" s="429"/>
      <c r="AGM56" s="429"/>
      <c r="AGN56" s="429"/>
      <c r="AGO56" s="429"/>
      <c r="AGP56" s="429"/>
      <c r="AGQ56" s="429"/>
      <c r="AGR56" s="429"/>
      <c r="AGS56" s="429"/>
      <c r="AGT56" s="429"/>
      <c r="AGU56" s="429"/>
      <c r="AGV56" s="429"/>
      <c r="AGW56" s="429"/>
      <c r="AGX56" s="429"/>
      <c r="AGY56" s="429"/>
      <c r="AGZ56" s="429"/>
      <c r="AHA56" s="429"/>
      <c r="AHB56" s="429"/>
      <c r="AHC56" s="429"/>
      <c r="AHD56" s="429"/>
      <c r="AHE56" s="429"/>
      <c r="AHF56" s="429"/>
      <c r="AHG56" s="429"/>
      <c r="AHH56" s="429"/>
      <c r="AHI56" s="429"/>
      <c r="AHJ56" s="429"/>
      <c r="AHK56" s="429"/>
      <c r="AHL56" s="429"/>
      <c r="AHM56" s="429"/>
      <c r="AHN56" s="429"/>
      <c r="AHO56" s="429"/>
      <c r="AHP56" s="429"/>
      <c r="AHQ56" s="429"/>
      <c r="AHR56" s="429"/>
      <c r="AHS56" s="429"/>
      <c r="AHT56" s="429"/>
      <c r="AHU56" s="429"/>
      <c r="AHV56" s="429"/>
      <c r="AHW56" s="429"/>
      <c r="AHX56" s="429"/>
      <c r="AHY56" s="429"/>
      <c r="AHZ56" s="429"/>
      <c r="AIA56" s="429"/>
      <c r="AIB56" s="429"/>
      <c r="AIC56" s="429"/>
      <c r="AID56" s="429"/>
      <c r="AIE56" s="429"/>
      <c r="AIF56" s="429"/>
      <c r="AIG56" s="429"/>
      <c r="AIH56" s="429"/>
      <c r="AII56" s="429"/>
      <c r="AIJ56" s="429"/>
      <c r="AIK56" s="429"/>
      <c r="AIL56" s="429"/>
      <c r="AIM56" s="429"/>
      <c r="AIN56" s="429"/>
      <c r="AIO56" s="429"/>
      <c r="AIP56" s="429"/>
      <c r="AIQ56" s="429"/>
      <c r="AIR56" s="429"/>
      <c r="AIS56" s="429"/>
      <c r="AIT56" s="429"/>
      <c r="AIU56" s="429"/>
      <c r="AIV56" s="429"/>
      <c r="AIW56" s="429"/>
      <c r="AIX56" s="429"/>
      <c r="AIY56" s="429"/>
      <c r="AIZ56" s="429"/>
      <c r="AJA56" s="429"/>
      <c r="AJB56" s="429"/>
      <c r="AJC56" s="429"/>
      <c r="AJD56" s="429"/>
      <c r="AJE56" s="429"/>
      <c r="AJF56" s="429"/>
      <c r="AJG56" s="429"/>
      <c r="AJH56" s="429"/>
      <c r="AJI56" s="429"/>
      <c r="AJJ56" s="429"/>
      <c r="AJK56" s="429"/>
      <c r="AJL56" s="429"/>
      <c r="AJM56" s="429"/>
      <c r="AJN56" s="429"/>
      <c r="AJO56" s="429"/>
      <c r="AJP56" s="429"/>
      <c r="AJQ56" s="429"/>
      <c r="AJR56" s="429"/>
      <c r="AJS56" s="429"/>
      <c r="AJT56" s="429"/>
      <c r="AJU56" s="429"/>
      <c r="AJV56" s="429"/>
      <c r="AJW56" s="429"/>
      <c r="AJX56" s="429"/>
      <c r="AJY56" s="429"/>
      <c r="AJZ56" s="429"/>
      <c r="AKA56" s="429"/>
      <c r="AKB56" s="429"/>
      <c r="AKC56" s="429"/>
      <c r="AKD56" s="429"/>
      <c r="AKE56" s="429"/>
      <c r="AKF56" s="429"/>
      <c r="AKG56" s="429"/>
      <c r="AKH56" s="429"/>
      <c r="AKI56" s="429"/>
      <c r="AKJ56" s="429"/>
      <c r="AKK56" s="429"/>
      <c r="AKL56" s="429"/>
      <c r="AKM56" s="429"/>
      <c r="AKN56" s="429"/>
      <c r="AKO56" s="429"/>
      <c r="AKP56" s="429"/>
      <c r="AKQ56" s="429"/>
      <c r="AKR56" s="429"/>
      <c r="AKS56" s="429"/>
      <c r="AKT56" s="429"/>
      <c r="AKU56" s="429"/>
      <c r="AKV56" s="429"/>
      <c r="AKW56" s="429"/>
      <c r="AKX56" s="429"/>
      <c r="AKY56" s="429"/>
      <c r="AKZ56" s="429"/>
      <c r="ALA56" s="429"/>
      <c r="ALB56" s="429"/>
      <c r="ALC56" s="429"/>
      <c r="ALD56" s="429"/>
      <c r="ALE56" s="429"/>
      <c r="ALF56" s="429"/>
      <c r="ALG56" s="429"/>
      <c r="ALH56" s="429"/>
      <c r="ALI56" s="429"/>
      <c r="ALJ56" s="429"/>
      <c r="ALK56" s="429"/>
      <c r="ALL56" s="429"/>
      <c r="ALM56" s="429"/>
      <c r="ALN56" s="429"/>
      <c r="ALO56" s="429"/>
      <c r="ALP56" s="429"/>
      <c r="ALQ56" s="429"/>
      <c r="ALR56" s="429"/>
      <c r="ALS56" s="429"/>
      <c r="ALT56" s="429"/>
      <c r="ALU56" s="429"/>
      <c r="ALV56" s="429"/>
      <c r="ALW56" s="429"/>
      <c r="ALX56" s="429"/>
      <c r="ALY56" s="429"/>
      <c r="ALZ56" s="429"/>
      <c r="AMA56" s="429"/>
      <c r="AMB56" s="429"/>
      <c r="AMC56" s="429"/>
      <c r="AMD56" s="429"/>
      <c r="AME56" s="429"/>
      <c r="AMF56" s="429"/>
      <c r="AMG56" s="429"/>
      <c r="AMH56" s="429"/>
      <c r="AMI56" s="429"/>
      <c r="AMJ56" s="429"/>
      <c r="AMK56" s="429"/>
      <c r="AML56" s="429"/>
      <c r="AMM56" s="429"/>
      <c r="AMN56" s="429"/>
      <c r="AMO56" s="429"/>
      <c r="AMP56" s="429"/>
      <c r="AMQ56" s="429"/>
      <c r="AMR56" s="429"/>
      <c r="AMS56" s="429"/>
      <c r="AMT56" s="429"/>
      <c r="AMU56" s="429"/>
      <c r="AMV56" s="429"/>
      <c r="AMW56" s="429"/>
      <c r="AMX56" s="429"/>
      <c r="AMY56" s="429"/>
      <c r="AMZ56" s="429"/>
      <c r="ANA56" s="429"/>
      <c r="ANB56" s="429"/>
      <c r="ANC56" s="429"/>
      <c r="AND56" s="429"/>
      <c r="ANE56" s="429"/>
      <c r="ANF56" s="429"/>
      <c r="ANG56" s="429"/>
      <c r="ANH56" s="429"/>
      <c r="ANI56" s="429"/>
      <c r="ANJ56" s="429"/>
      <c r="ANK56" s="429"/>
      <c r="ANL56" s="429"/>
      <c r="ANM56" s="429"/>
      <c r="ANN56" s="429"/>
      <c r="ANO56" s="429"/>
      <c r="ANP56" s="429"/>
      <c r="ANQ56" s="429"/>
      <c r="ANR56" s="429"/>
      <c r="ANS56" s="429"/>
      <c r="ANT56" s="429"/>
      <c r="ANU56" s="429"/>
      <c r="ANV56" s="429"/>
      <c r="ANW56" s="429"/>
      <c r="ANX56" s="429"/>
      <c r="ANY56" s="429"/>
      <c r="ANZ56" s="429"/>
      <c r="AOA56" s="429"/>
      <c r="AOB56" s="429"/>
      <c r="AOC56" s="429"/>
      <c r="AOD56" s="429"/>
      <c r="AOE56" s="429"/>
      <c r="AOF56" s="429"/>
      <c r="AOG56" s="429"/>
      <c r="AOH56" s="429"/>
      <c r="AOI56" s="429"/>
      <c r="AOJ56" s="429"/>
      <c r="AOK56" s="429"/>
      <c r="AOL56" s="429"/>
      <c r="AOM56" s="429"/>
      <c r="AON56" s="429"/>
      <c r="AOO56" s="429"/>
      <c r="AOP56" s="429"/>
      <c r="AOQ56" s="429"/>
      <c r="AOR56" s="429"/>
      <c r="AOS56" s="429"/>
      <c r="AOT56" s="429"/>
      <c r="AOU56" s="429"/>
      <c r="AOV56" s="429"/>
      <c r="AOW56" s="429"/>
      <c r="AOX56" s="429"/>
      <c r="AOY56" s="429"/>
      <c r="AOZ56" s="429"/>
      <c r="APA56" s="429"/>
      <c r="APB56" s="429"/>
      <c r="APC56" s="429"/>
      <c r="APD56" s="429"/>
      <c r="APE56" s="429"/>
      <c r="APF56" s="429"/>
      <c r="APG56" s="429"/>
      <c r="APH56" s="429"/>
      <c r="API56" s="429"/>
      <c r="APJ56" s="429"/>
      <c r="APK56" s="429"/>
      <c r="APL56" s="429"/>
      <c r="APM56" s="429"/>
      <c r="APN56" s="429"/>
      <c r="APO56" s="429"/>
      <c r="APP56" s="429"/>
      <c r="APQ56" s="429"/>
      <c r="APR56" s="429"/>
      <c r="APS56" s="429"/>
      <c r="APT56" s="429"/>
      <c r="APU56" s="429"/>
      <c r="APV56" s="429"/>
      <c r="APW56" s="429"/>
      <c r="APX56" s="429"/>
      <c r="APY56" s="429"/>
      <c r="APZ56" s="429"/>
      <c r="AQA56" s="429"/>
      <c r="AQB56" s="429"/>
      <c r="AQC56" s="429"/>
      <c r="AQD56" s="429"/>
      <c r="AQE56" s="429"/>
      <c r="AQF56" s="429"/>
      <c r="AQG56" s="429"/>
      <c r="AQH56" s="429"/>
      <c r="AQI56" s="429"/>
      <c r="AQJ56" s="429"/>
      <c r="AQK56" s="429"/>
      <c r="AQL56" s="429"/>
      <c r="AQM56" s="429"/>
      <c r="AQN56" s="429"/>
      <c r="AQO56" s="429"/>
      <c r="AQP56" s="429"/>
      <c r="AQQ56" s="429"/>
      <c r="AQR56" s="429"/>
      <c r="AQS56" s="429"/>
      <c r="AQT56" s="429"/>
      <c r="AQU56" s="429"/>
      <c r="AQV56" s="429"/>
      <c r="AQW56" s="429"/>
      <c r="AQX56" s="429"/>
      <c r="AQY56" s="429"/>
      <c r="AQZ56" s="429"/>
      <c r="ARA56" s="429"/>
      <c r="ARB56" s="429"/>
      <c r="ARC56" s="429"/>
      <c r="ARD56" s="429"/>
      <c r="ARE56" s="429"/>
      <c r="ARF56" s="429"/>
      <c r="ARG56" s="429"/>
      <c r="ARH56" s="429"/>
      <c r="ARI56" s="429"/>
      <c r="ARJ56" s="429"/>
      <c r="ARK56" s="429"/>
      <c r="ARL56" s="429"/>
      <c r="ARM56" s="429"/>
      <c r="ARN56" s="429"/>
      <c r="ARO56" s="429"/>
      <c r="ARP56" s="429"/>
      <c r="ARQ56" s="429"/>
      <c r="ARR56" s="429"/>
      <c r="ARS56" s="429"/>
      <c r="ART56" s="429"/>
      <c r="ARU56" s="429"/>
      <c r="ARV56" s="429"/>
      <c r="ARW56" s="429"/>
      <c r="ARX56" s="429"/>
      <c r="ARY56" s="429"/>
      <c r="ARZ56" s="429"/>
      <c r="ASA56" s="429"/>
      <c r="ASB56" s="429"/>
      <c r="ASC56" s="429"/>
      <c r="ASD56" s="429"/>
      <c r="ASE56" s="429"/>
      <c r="ASF56" s="429"/>
      <c r="ASG56" s="429"/>
      <c r="ASH56" s="429"/>
      <c r="ASI56" s="429"/>
      <c r="ASJ56" s="429"/>
      <c r="ASK56" s="429"/>
      <c r="ASL56" s="429"/>
      <c r="ASM56" s="429"/>
      <c r="ASN56" s="429"/>
      <c r="ASO56" s="429"/>
      <c r="ASP56" s="429"/>
      <c r="ASQ56" s="429"/>
      <c r="ASR56" s="429"/>
      <c r="ASS56" s="429"/>
      <c r="AST56" s="429"/>
      <c r="ASU56" s="429"/>
      <c r="ASV56" s="429"/>
      <c r="ASW56" s="429"/>
      <c r="ASX56" s="429"/>
      <c r="ASY56" s="429"/>
      <c r="ASZ56" s="429"/>
      <c r="ATA56" s="429"/>
      <c r="ATB56" s="429"/>
      <c r="ATC56" s="429"/>
      <c r="ATD56" s="429"/>
      <c r="ATE56" s="429"/>
      <c r="ATF56" s="429"/>
      <c r="ATG56" s="429"/>
      <c r="ATH56" s="429"/>
      <c r="ATI56" s="429"/>
      <c r="ATJ56" s="429"/>
      <c r="ATK56" s="429"/>
      <c r="ATL56" s="429"/>
      <c r="ATM56" s="429"/>
      <c r="ATN56" s="429"/>
      <c r="ATO56" s="429"/>
      <c r="ATP56" s="429"/>
      <c r="ATQ56" s="429"/>
      <c r="ATR56" s="429"/>
      <c r="ATS56" s="429"/>
      <c r="ATT56" s="429"/>
      <c r="ATU56" s="429"/>
      <c r="ATV56" s="429"/>
      <c r="ATW56" s="429"/>
      <c r="ATX56" s="429"/>
      <c r="ATY56" s="429"/>
      <c r="ATZ56" s="429"/>
      <c r="AUA56" s="429"/>
      <c r="AUB56" s="429"/>
      <c r="AUC56" s="429"/>
      <c r="AUD56" s="429"/>
      <c r="AUE56" s="429"/>
      <c r="AUF56" s="429"/>
      <c r="AUG56" s="429"/>
      <c r="AUH56" s="429"/>
      <c r="AUI56" s="429"/>
      <c r="AUJ56" s="429"/>
      <c r="AUK56" s="429"/>
      <c r="AUL56" s="429"/>
      <c r="AUM56" s="429"/>
      <c r="AUN56" s="429"/>
      <c r="AUO56" s="429"/>
      <c r="AUP56" s="429"/>
      <c r="AUQ56" s="429"/>
      <c r="AUR56" s="429"/>
      <c r="AUS56" s="429"/>
      <c r="AUT56" s="429"/>
      <c r="AUU56" s="429"/>
      <c r="AUV56" s="429"/>
      <c r="AUW56" s="429"/>
      <c r="AUX56" s="429"/>
      <c r="AUY56" s="429"/>
      <c r="AUZ56" s="429"/>
      <c r="AVA56" s="429"/>
      <c r="AVB56" s="429"/>
      <c r="AVC56" s="429"/>
      <c r="AVD56" s="429"/>
      <c r="AVE56" s="429"/>
      <c r="AVF56" s="429"/>
      <c r="AVG56" s="429"/>
      <c r="AVH56" s="429"/>
      <c r="AVI56" s="429"/>
      <c r="AVJ56" s="429"/>
      <c r="AVK56" s="429"/>
      <c r="AVL56" s="429"/>
      <c r="AVM56" s="429"/>
      <c r="AVN56" s="429"/>
      <c r="AVO56" s="429"/>
      <c r="AVP56" s="429"/>
      <c r="AVQ56" s="429"/>
      <c r="AVR56" s="429"/>
      <c r="AVS56" s="429"/>
      <c r="AVT56" s="429"/>
      <c r="AVU56" s="429"/>
      <c r="AVV56" s="429"/>
      <c r="AVW56" s="429"/>
      <c r="AVX56" s="429"/>
      <c r="AVY56" s="429"/>
      <c r="AVZ56" s="429"/>
      <c r="AWA56" s="429"/>
      <c r="AWB56" s="429"/>
      <c r="AWC56" s="429"/>
      <c r="AWD56" s="429"/>
      <c r="AWE56" s="429"/>
      <c r="AWF56" s="429"/>
      <c r="AWG56" s="429"/>
      <c r="AWH56" s="429"/>
      <c r="AWI56" s="429"/>
      <c r="AWJ56" s="429"/>
      <c r="AWK56" s="429"/>
      <c r="AWL56" s="429"/>
      <c r="AWM56" s="429"/>
      <c r="AWN56" s="429"/>
      <c r="AWO56" s="429"/>
      <c r="AWP56" s="429"/>
      <c r="AWQ56" s="429"/>
      <c r="AWR56" s="429"/>
      <c r="AWS56" s="429"/>
      <c r="AWT56" s="429"/>
      <c r="AWU56" s="429"/>
      <c r="AWV56" s="429"/>
      <c r="AWW56" s="429"/>
      <c r="AWX56" s="429"/>
      <c r="AWY56" s="429"/>
      <c r="AWZ56" s="429"/>
      <c r="AXA56" s="429"/>
      <c r="AXB56" s="429"/>
      <c r="AXC56" s="429"/>
      <c r="AXD56" s="429"/>
      <c r="AXE56" s="429"/>
      <c r="AXF56" s="429"/>
      <c r="AXG56" s="429"/>
      <c r="AXH56" s="429"/>
      <c r="AXI56" s="429"/>
      <c r="AXJ56" s="429"/>
      <c r="AXK56" s="429"/>
      <c r="AXL56" s="429"/>
      <c r="AXM56" s="429"/>
      <c r="AXN56" s="429"/>
      <c r="AXO56" s="429"/>
      <c r="AXP56" s="429"/>
      <c r="AXQ56" s="429"/>
      <c r="AXR56" s="429"/>
      <c r="AXS56" s="429"/>
      <c r="AXT56" s="429"/>
      <c r="AXU56" s="429"/>
      <c r="AXV56" s="429"/>
      <c r="AXW56" s="429"/>
      <c r="AXX56" s="429"/>
      <c r="AXY56" s="429"/>
      <c r="AXZ56" s="429"/>
      <c r="AYA56" s="429"/>
      <c r="AYB56" s="429"/>
      <c r="AYC56" s="429"/>
      <c r="AYD56" s="429"/>
      <c r="AYE56" s="429"/>
      <c r="AYF56" s="429"/>
      <c r="AYG56" s="429"/>
      <c r="AYH56" s="429"/>
      <c r="AYI56" s="429"/>
      <c r="AYJ56" s="429"/>
      <c r="AYK56" s="429"/>
      <c r="AYL56" s="429"/>
      <c r="AYM56" s="429"/>
      <c r="AYN56" s="429"/>
      <c r="AYO56" s="429"/>
      <c r="AYP56" s="429"/>
      <c r="AYQ56" s="429"/>
      <c r="AYR56" s="429"/>
      <c r="AYS56" s="429"/>
      <c r="AYT56" s="429"/>
      <c r="AYU56" s="429"/>
      <c r="AYV56" s="429"/>
      <c r="AYW56" s="429"/>
      <c r="AYX56" s="429"/>
      <c r="AYY56" s="429"/>
      <c r="AYZ56" s="429"/>
      <c r="AZA56" s="429"/>
      <c r="AZB56" s="429"/>
      <c r="AZC56" s="429"/>
      <c r="AZD56" s="429"/>
      <c r="AZE56" s="429"/>
      <c r="AZF56" s="429"/>
      <c r="AZG56" s="429"/>
      <c r="AZH56" s="429"/>
      <c r="AZI56" s="429"/>
      <c r="AZJ56" s="429"/>
      <c r="AZK56" s="429"/>
      <c r="AZL56" s="429"/>
      <c r="AZM56" s="429"/>
      <c r="AZN56" s="429"/>
      <c r="AZO56" s="429"/>
      <c r="AZP56" s="429"/>
      <c r="AZQ56" s="429"/>
      <c r="AZR56" s="429"/>
      <c r="AZS56" s="429"/>
      <c r="AZT56" s="429"/>
      <c r="AZU56" s="429"/>
      <c r="AZV56" s="429"/>
      <c r="AZW56" s="429"/>
      <c r="AZX56" s="429"/>
      <c r="AZY56" s="429"/>
      <c r="AZZ56" s="429"/>
      <c r="BAA56" s="429"/>
      <c r="BAB56" s="429"/>
      <c r="BAC56" s="429"/>
      <c r="BAD56" s="429"/>
      <c r="BAE56" s="429"/>
      <c r="BAF56" s="429"/>
      <c r="BAG56" s="429"/>
      <c r="BAH56" s="429"/>
      <c r="BAI56" s="429"/>
      <c r="BAJ56" s="429"/>
      <c r="BAK56" s="429"/>
      <c r="BAL56" s="429"/>
      <c r="BAM56" s="429"/>
      <c r="BAN56" s="429"/>
      <c r="BAO56" s="429"/>
      <c r="BAP56" s="429"/>
      <c r="BAQ56" s="429"/>
      <c r="BAR56" s="429"/>
      <c r="BAS56" s="429"/>
      <c r="BAT56" s="429"/>
      <c r="BAU56" s="429"/>
      <c r="BAV56" s="429"/>
      <c r="BAW56" s="429"/>
      <c r="BAX56" s="429"/>
      <c r="BAY56" s="429"/>
      <c r="BAZ56" s="429"/>
      <c r="BBA56" s="429"/>
      <c r="BBB56" s="429"/>
      <c r="BBC56" s="429"/>
      <c r="BBD56" s="429"/>
      <c r="BBE56" s="429"/>
      <c r="BBF56" s="429"/>
      <c r="BBG56" s="429"/>
      <c r="BBH56" s="429"/>
      <c r="BBI56" s="429"/>
      <c r="BBJ56" s="429"/>
      <c r="BBK56" s="429"/>
      <c r="BBL56" s="429"/>
      <c r="BBM56" s="429"/>
      <c r="BBN56" s="429"/>
      <c r="BBO56" s="429"/>
      <c r="BBP56" s="429"/>
      <c r="BBQ56" s="429"/>
      <c r="BBR56" s="429"/>
      <c r="BBS56" s="429"/>
      <c r="BBT56" s="429"/>
      <c r="BBU56" s="429"/>
      <c r="BBV56" s="429"/>
      <c r="BBW56" s="429"/>
      <c r="BBX56" s="429"/>
      <c r="BBY56" s="429"/>
      <c r="BBZ56" s="429"/>
      <c r="BCA56" s="429"/>
      <c r="BCB56" s="429"/>
      <c r="BCC56" s="429"/>
      <c r="BCD56" s="429"/>
      <c r="BCE56" s="429"/>
      <c r="BCF56" s="429"/>
      <c r="BCG56" s="429"/>
      <c r="BCH56" s="429"/>
      <c r="BCI56" s="429"/>
      <c r="BCJ56" s="429"/>
      <c r="BCK56" s="429"/>
      <c r="BCL56" s="429"/>
      <c r="BCM56" s="429"/>
      <c r="BCN56" s="429"/>
      <c r="BCO56" s="429"/>
      <c r="BCP56" s="429"/>
      <c r="BCQ56" s="429"/>
      <c r="BCR56" s="429"/>
      <c r="BCS56" s="429"/>
      <c r="BCT56" s="429"/>
      <c r="BCU56" s="429"/>
      <c r="BCV56" s="429"/>
      <c r="BCW56" s="429"/>
      <c r="BCX56" s="429"/>
      <c r="BCY56" s="429"/>
      <c r="BCZ56" s="429"/>
      <c r="BDA56" s="429"/>
      <c r="BDB56" s="429"/>
      <c r="BDC56" s="429"/>
      <c r="BDD56" s="429"/>
      <c r="BDE56" s="429"/>
      <c r="BDF56" s="429"/>
      <c r="BDG56" s="429"/>
      <c r="BDH56" s="429"/>
      <c r="BDI56" s="429"/>
      <c r="BDJ56" s="429"/>
      <c r="BDK56" s="429"/>
      <c r="BDL56" s="429"/>
      <c r="BDM56" s="429"/>
      <c r="BDN56" s="429"/>
      <c r="BDO56" s="429"/>
      <c r="BDP56" s="429"/>
      <c r="BDQ56" s="429"/>
      <c r="BDR56" s="429"/>
      <c r="BDS56" s="429"/>
      <c r="BDT56" s="429"/>
      <c r="BDU56" s="429"/>
      <c r="BDV56" s="429"/>
      <c r="BDW56" s="429"/>
      <c r="BDX56" s="429"/>
      <c r="BDY56" s="429"/>
      <c r="BDZ56" s="429"/>
      <c r="BEA56" s="429"/>
      <c r="BEB56" s="429"/>
      <c r="BEC56" s="429"/>
      <c r="BED56" s="429"/>
      <c r="BEE56" s="429"/>
      <c r="BEF56" s="429"/>
      <c r="BEG56" s="429"/>
      <c r="BEH56" s="429"/>
      <c r="BEI56" s="429"/>
      <c r="BEJ56" s="429"/>
      <c r="BEK56" s="429"/>
      <c r="BEL56" s="429"/>
      <c r="BEM56" s="429"/>
      <c r="BEN56" s="429"/>
      <c r="BEO56" s="429"/>
      <c r="BEP56" s="429"/>
      <c r="BEQ56" s="429"/>
      <c r="BER56" s="429"/>
      <c r="BES56" s="429"/>
      <c r="BET56" s="429"/>
      <c r="BEU56" s="429"/>
      <c r="BEV56" s="429"/>
      <c r="BEW56" s="429"/>
      <c r="BEX56" s="429"/>
      <c r="BEY56" s="429"/>
      <c r="BEZ56" s="429"/>
      <c r="BFA56" s="429"/>
      <c r="BFB56" s="429"/>
      <c r="BFC56" s="429"/>
      <c r="BFD56" s="429"/>
      <c r="BFE56" s="429"/>
      <c r="BFF56" s="429"/>
      <c r="BFG56" s="429"/>
      <c r="BFH56" s="429"/>
      <c r="BFI56" s="429"/>
      <c r="BFJ56" s="429"/>
      <c r="BFK56" s="429"/>
      <c r="BFL56" s="429"/>
      <c r="BFM56" s="429"/>
      <c r="BFN56" s="429"/>
      <c r="BFO56" s="429"/>
      <c r="BFP56" s="429"/>
      <c r="BFQ56" s="429"/>
      <c r="BFR56" s="429"/>
      <c r="BFS56" s="429"/>
      <c r="BFT56" s="429"/>
      <c r="BFU56" s="429"/>
      <c r="BFV56" s="429"/>
      <c r="BFW56" s="429"/>
      <c r="BFX56" s="429"/>
      <c r="BFY56" s="429"/>
      <c r="BFZ56" s="429"/>
      <c r="BGA56" s="429"/>
      <c r="BGB56" s="429"/>
      <c r="BGC56" s="429"/>
      <c r="BGD56" s="429"/>
      <c r="BGE56" s="429"/>
      <c r="BGF56" s="429"/>
      <c r="BGG56" s="429"/>
      <c r="BGH56" s="429"/>
      <c r="BGI56" s="429"/>
      <c r="BGJ56" s="429"/>
      <c r="BGK56" s="429"/>
      <c r="BGL56" s="429"/>
      <c r="BGM56" s="429"/>
      <c r="BGN56" s="429"/>
      <c r="BGO56" s="429"/>
      <c r="BGP56" s="429"/>
      <c r="BGQ56" s="429"/>
      <c r="BGR56" s="429"/>
      <c r="BGS56" s="429"/>
      <c r="BGT56" s="429"/>
      <c r="BGU56" s="429"/>
      <c r="BGV56" s="429"/>
      <c r="BGW56" s="429"/>
      <c r="BGX56" s="429"/>
      <c r="BGY56" s="429"/>
      <c r="BGZ56" s="429"/>
      <c r="BHA56" s="429"/>
      <c r="BHB56" s="429"/>
      <c r="BHC56" s="429"/>
      <c r="BHD56" s="429"/>
      <c r="BHE56" s="429"/>
      <c r="BHF56" s="429"/>
      <c r="BHG56" s="429"/>
      <c r="BHH56" s="429"/>
      <c r="BHI56" s="429"/>
      <c r="BHJ56" s="429"/>
      <c r="BHK56" s="429"/>
      <c r="BHL56" s="429"/>
      <c r="BHM56" s="429"/>
      <c r="BHN56" s="429"/>
      <c r="BHO56" s="429"/>
      <c r="BHP56" s="429"/>
      <c r="BHQ56" s="429"/>
      <c r="BHR56" s="429"/>
      <c r="BHS56" s="429"/>
      <c r="BHT56" s="429"/>
      <c r="BHU56" s="429"/>
      <c r="BHV56" s="429"/>
      <c r="BHW56" s="429"/>
      <c r="BHX56" s="429"/>
      <c r="BHY56" s="429"/>
      <c r="BHZ56" s="429"/>
      <c r="BIA56" s="429"/>
      <c r="BIB56" s="429"/>
      <c r="BIC56" s="429"/>
      <c r="BID56" s="429"/>
      <c r="BIE56" s="429"/>
      <c r="BIF56" s="429"/>
      <c r="BIG56" s="429"/>
      <c r="BIH56" s="429"/>
      <c r="BII56" s="429"/>
      <c r="BIJ56" s="429"/>
      <c r="BIK56" s="429"/>
      <c r="BIL56" s="429"/>
      <c r="BIM56" s="429"/>
      <c r="BIN56" s="429"/>
      <c r="BIO56" s="429"/>
      <c r="BIP56" s="429"/>
      <c r="BIQ56" s="429"/>
      <c r="BIR56" s="429"/>
      <c r="BIS56" s="429"/>
      <c r="BIT56" s="429"/>
      <c r="BIU56" s="429"/>
      <c r="BIV56" s="429"/>
      <c r="BIW56" s="429"/>
      <c r="BIX56" s="429"/>
      <c r="BIY56" s="429"/>
      <c r="BIZ56" s="429"/>
      <c r="BJA56" s="429"/>
      <c r="BJB56" s="429"/>
      <c r="BJC56" s="429"/>
      <c r="BJD56" s="429"/>
      <c r="BJE56" s="429"/>
      <c r="BJF56" s="429"/>
      <c r="BJG56" s="429"/>
      <c r="BJH56" s="429"/>
      <c r="BJI56" s="429"/>
      <c r="BJJ56" s="429"/>
      <c r="BJK56" s="429"/>
      <c r="BJL56" s="429"/>
      <c r="BJM56" s="429"/>
      <c r="BJN56" s="429"/>
      <c r="BJO56" s="429"/>
      <c r="BJP56" s="429"/>
      <c r="BJQ56" s="429"/>
      <c r="BJR56" s="429"/>
      <c r="BJS56" s="429"/>
      <c r="BJT56" s="429"/>
      <c r="BJU56" s="429"/>
      <c r="BJV56" s="429"/>
      <c r="BJW56" s="429"/>
      <c r="BJX56" s="429"/>
      <c r="BJY56" s="429"/>
      <c r="BJZ56" s="429"/>
      <c r="BKA56" s="429"/>
      <c r="BKB56" s="429"/>
      <c r="BKC56" s="429"/>
      <c r="BKD56" s="429"/>
      <c r="BKE56" s="429"/>
      <c r="BKF56" s="429"/>
      <c r="BKG56" s="429"/>
      <c r="BKH56" s="429"/>
      <c r="BKI56" s="429"/>
      <c r="BKJ56" s="429"/>
      <c r="BKK56" s="429"/>
      <c r="BKL56" s="429"/>
      <c r="BKM56" s="429"/>
      <c r="BKN56" s="429"/>
      <c r="BKO56" s="429"/>
      <c r="BKP56" s="429"/>
      <c r="BKQ56" s="429"/>
      <c r="BKR56" s="429"/>
      <c r="BKS56" s="429"/>
      <c r="BKT56" s="429"/>
      <c r="BKU56" s="429"/>
      <c r="BKV56" s="429"/>
      <c r="BKW56" s="429"/>
      <c r="BKX56" s="429"/>
      <c r="BKY56" s="429"/>
      <c r="BKZ56" s="429"/>
      <c r="BLA56" s="429"/>
      <c r="BLB56" s="429"/>
      <c r="BLC56" s="429"/>
      <c r="BLD56" s="429"/>
      <c r="BLE56" s="429"/>
      <c r="BLF56" s="429"/>
      <c r="BLG56" s="429"/>
      <c r="BLH56" s="429"/>
      <c r="BLI56" s="429"/>
      <c r="BLJ56" s="429"/>
      <c r="BLK56" s="429"/>
      <c r="BLL56" s="429"/>
      <c r="BLM56" s="429"/>
      <c r="BLN56" s="429"/>
      <c r="BLO56" s="429"/>
      <c r="BLP56" s="429"/>
      <c r="BLQ56" s="429"/>
      <c r="BLR56" s="429"/>
      <c r="BLS56" s="429"/>
      <c r="BLT56" s="429"/>
      <c r="BLU56" s="429"/>
      <c r="BLV56" s="429"/>
      <c r="BLW56" s="429"/>
      <c r="BLX56" s="429"/>
      <c r="BLY56" s="429"/>
      <c r="BLZ56" s="429"/>
      <c r="BMA56" s="429"/>
      <c r="BMB56" s="429"/>
      <c r="BMC56" s="429"/>
      <c r="BMD56" s="429"/>
      <c r="BME56" s="429"/>
      <c r="BMF56" s="429"/>
      <c r="BMG56" s="429"/>
      <c r="BMH56" s="429"/>
      <c r="BMI56" s="429"/>
      <c r="BMJ56" s="429"/>
      <c r="BMK56" s="429"/>
      <c r="BML56" s="429"/>
      <c r="BMM56" s="429"/>
      <c r="BMN56" s="429"/>
      <c r="BMO56" s="429"/>
      <c r="BMP56" s="429"/>
      <c r="BMQ56" s="429"/>
      <c r="BMR56" s="429"/>
      <c r="BMS56" s="429"/>
      <c r="BMT56" s="429"/>
      <c r="BMU56" s="429"/>
      <c r="BMV56" s="429"/>
      <c r="BMW56" s="429"/>
      <c r="BMX56" s="429"/>
      <c r="BMY56" s="429"/>
      <c r="BMZ56" s="429"/>
      <c r="BNA56" s="429"/>
      <c r="BNB56" s="429"/>
      <c r="BNC56" s="429"/>
      <c r="BND56" s="429"/>
      <c r="BNE56" s="429"/>
      <c r="BNF56" s="429"/>
      <c r="BNG56" s="429"/>
      <c r="BNH56" s="429"/>
      <c r="BNI56" s="429"/>
      <c r="BNJ56" s="429"/>
      <c r="BNK56" s="429"/>
      <c r="BNL56" s="429"/>
      <c r="BNM56" s="429"/>
      <c r="BNN56" s="429"/>
      <c r="BNO56" s="429"/>
      <c r="BNP56" s="429"/>
      <c r="BNQ56" s="429"/>
      <c r="BNR56" s="429"/>
      <c r="BNS56" s="429"/>
      <c r="BNT56" s="429"/>
      <c r="BNU56" s="429"/>
      <c r="BNV56" s="429"/>
      <c r="BNW56" s="429"/>
      <c r="BNX56" s="429"/>
      <c r="BNY56" s="429"/>
      <c r="BNZ56" s="429"/>
      <c r="BOA56" s="429"/>
      <c r="BOB56" s="429"/>
      <c r="BOC56" s="429"/>
      <c r="BOD56" s="429"/>
      <c r="BOE56" s="429"/>
      <c r="BOF56" s="429"/>
      <c r="BOG56" s="429"/>
      <c r="BOH56" s="429"/>
      <c r="BOI56" s="429"/>
      <c r="BOJ56" s="429"/>
      <c r="BOK56" s="429"/>
      <c r="BOL56" s="429"/>
      <c r="BOM56" s="429"/>
      <c r="BON56" s="429"/>
      <c r="BOO56" s="429"/>
      <c r="BOP56" s="429"/>
      <c r="BOQ56" s="429"/>
      <c r="BOR56" s="429"/>
      <c r="BOS56" s="429"/>
      <c r="BOT56" s="429"/>
      <c r="BOU56" s="429"/>
      <c r="BOV56" s="429"/>
      <c r="BOW56" s="429"/>
      <c r="BOX56" s="429"/>
      <c r="BOY56" s="429"/>
      <c r="BOZ56" s="429"/>
      <c r="BPA56" s="429"/>
      <c r="BPB56" s="429"/>
      <c r="BPC56" s="429"/>
      <c r="BPD56" s="429"/>
      <c r="BPE56" s="429"/>
      <c r="BPF56" s="429"/>
      <c r="BPG56" s="429"/>
      <c r="BPH56" s="429"/>
      <c r="BPI56" s="429"/>
      <c r="BPJ56" s="429"/>
      <c r="BPK56" s="429"/>
      <c r="BPL56" s="429"/>
      <c r="BPM56" s="429"/>
      <c r="BPN56" s="429"/>
      <c r="BPO56" s="429"/>
      <c r="BPP56" s="429"/>
      <c r="BPQ56" s="429"/>
      <c r="BPR56" s="429"/>
      <c r="BPS56" s="429"/>
      <c r="BPT56" s="429"/>
      <c r="BPU56" s="429"/>
      <c r="BPV56" s="429"/>
      <c r="BPW56" s="429"/>
      <c r="BPX56" s="429"/>
      <c r="BPY56" s="429"/>
      <c r="BPZ56" s="429"/>
      <c r="BQA56" s="429"/>
      <c r="BQB56" s="429"/>
      <c r="BQC56" s="429"/>
      <c r="BQD56" s="429"/>
      <c r="BQE56" s="429"/>
      <c r="BQF56" s="429"/>
      <c r="BQG56" s="429"/>
      <c r="BQH56" s="429"/>
      <c r="BQI56" s="429"/>
      <c r="BQJ56" s="429"/>
      <c r="BQK56" s="429"/>
      <c r="BQL56" s="429"/>
      <c r="BQM56" s="429"/>
      <c r="BQN56" s="429"/>
      <c r="BQO56" s="429"/>
      <c r="BQP56" s="429"/>
      <c r="BQQ56" s="429"/>
      <c r="BQR56" s="429"/>
      <c r="BQS56" s="429"/>
      <c r="BQT56" s="429"/>
      <c r="BQU56" s="429"/>
      <c r="BQV56" s="429"/>
      <c r="BQW56" s="429"/>
      <c r="BQX56" s="429"/>
      <c r="BQY56" s="429"/>
      <c r="BQZ56" s="429"/>
      <c r="BRA56" s="429"/>
      <c r="BRB56" s="429"/>
      <c r="BRC56" s="429"/>
      <c r="BRD56" s="429"/>
      <c r="BRE56" s="429"/>
      <c r="BRF56" s="429"/>
      <c r="BRG56" s="429"/>
      <c r="BRH56" s="429"/>
      <c r="BRI56" s="429"/>
      <c r="BRJ56" s="429"/>
      <c r="BRK56" s="429"/>
      <c r="BRL56" s="429"/>
      <c r="BRM56" s="429"/>
      <c r="BRN56" s="429"/>
      <c r="BRO56" s="429"/>
      <c r="BRP56" s="429"/>
      <c r="BRQ56" s="429"/>
      <c r="BRR56" s="429"/>
      <c r="BRS56" s="429"/>
      <c r="BRT56" s="429"/>
      <c r="BRU56" s="429"/>
      <c r="BRV56" s="429"/>
      <c r="BRW56" s="429"/>
      <c r="BRX56" s="429"/>
      <c r="BRY56" s="429"/>
      <c r="BRZ56" s="429"/>
      <c r="BSA56" s="429"/>
      <c r="BSB56" s="429"/>
      <c r="BSC56" s="429"/>
      <c r="BSD56" s="429"/>
      <c r="BSE56" s="429"/>
      <c r="BSF56" s="429"/>
      <c r="BSG56" s="429"/>
      <c r="BSH56" s="429"/>
      <c r="BSI56" s="429"/>
      <c r="BSJ56" s="429"/>
      <c r="BSK56" s="429"/>
      <c r="BSL56" s="429"/>
      <c r="BSM56" s="429"/>
      <c r="BSN56" s="429"/>
      <c r="BSO56" s="429"/>
      <c r="BSP56" s="429"/>
      <c r="BSQ56" s="429"/>
      <c r="BSR56" s="429"/>
      <c r="BSS56" s="429"/>
      <c r="BST56" s="429"/>
      <c r="BSU56" s="429"/>
      <c r="BSV56" s="429"/>
      <c r="BSW56" s="429"/>
      <c r="BSX56" s="429"/>
      <c r="BSY56" s="429"/>
      <c r="BSZ56" s="429"/>
      <c r="BTA56" s="429"/>
      <c r="BTB56" s="429"/>
      <c r="BTC56" s="429"/>
      <c r="BTD56" s="429"/>
      <c r="BTE56" s="429"/>
      <c r="BTF56" s="429"/>
      <c r="BTG56" s="429"/>
      <c r="BTH56" s="429"/>
      <c r="BTI56" s="429"/>
      <c r="BTJ56" s="429"/>
      <c r="BTK56" s="429"/>
      <c r="BTL56" s="429"/>
      <c r="BTM56" s="429"/>
      <c r="BTN56" s="429"/>
      <c r="BTO56" s="429"/>
      <c r="BTP56" s="429"/>
      <c r="BTQ56" s="429"/>
      <c r="BTR56" s="429"/>
      <c r="BTS56" s="429"/>
      <c r="BTT56" s="429"/>
      <c r="BTU56" s="429"/>
      <c r="BTV56" s="429"/>
      <c r="BTW56" s="429"/>
      <c r="BTX56" s="429"/>
      <c r="BTY56" s="429"/>
      <c r="BTZ56" s="429"/>
      <c r="BUA56" s="429"/>
      <c r="BUB56" s="429"/>
      <c r="BUC56" s="429"/>
      <c r="BUD56" s="429"/>
      <c r="BUE56" s="429"/>
      <c r="BUF56" s="429"/>
      <c r="BUG56" s="429"/>
      <c r="BUH56" s="429"/>
      <c r="BUI56" s="429"/>
      <c r="BUJ56" s="429"/>
      <c r="BUK56" s="429"/>
      <c r="BUL56" s="429"/>
      <c r="BUM56" s="429"/>
      <c r="BUN56" s="429"/>
      <c r="BUO56" s="429"/>
      <c r="BUP56" s="429"/>
      <c r="BUQ56" s="429"/>
      <c r="BUR56" s="429"/>
      <c r="BUS56" s="429"/>
      <c r="BUT56" s="429"/>
      <c r="BUU56" s="429"/>
      <c r="BUV56" s="429"/>
      <c r="BUW56" s="429"/>
      <c r="BUX56" s="429"/>
      <c r="BUY56" s="429"/>
      <c r="BUZ56" s="429"/>
      <c r="BVA56" s="429"/>
      <c r="BVB56" s="429"/>
      <c r="BVC56" s="429"/>
      <c r="BVD56" s="429"/>
      <c r="BVE56" s="429"/>
      <c r="BVF56" s="429"/>
      <c r="BVG56" s="429"/>
      <c r="BVH56" s="429"/>
      <c r="BVI56" s="429"/>
      <c r="BVJ56" s="429"/>
      <c r="BVK56" s="429"/>
      <c r="BVL56" s="429"/>
      <c r="BVM56" s="429"/>
      <c r="BVN56" s="429"/>
      <c r="BVO56" s="429"/>
      <c r="BVP56" s="429"/>
      <c r="BVQ56" s="429"/>
      <c r="BVR56" s="429"/>
      <c r="BVS56" s="429"/>
      <c r="BVT56" s="429"/>
      <c r="BVU56" s="429"/>
      <c r="BVV56" s="429"/>
      <c r="BVW56" s="429"/>
      <c r="BVX56" s="429"/>
      <c r="BVY56" s="429"/>
      <c r="BVZ56" s="429"/>
      <c r="BWA56" s="429"/>
      <c r="BWB56" s="429"/>
      <c r="BWC56" s="429"/>
      <c r="BWD56" s="429"/>
      <c r="BWE56" s="429"/>
      <c r="BWF56" s="429"/>
      <c r="BWG56" s="429"/>
      <c r="BWH56" s="429"/>
      <c r="BWI56" s="429"/>
      <c r="BWJ56" s="429"/>
      <c r="BWK56" s="429"/>
      <c r="BWL56" s="429"/>
      <c r="BWM56" s="429"/>
      <c r="BWN56" s="429"/>
      <c r="BWO56" s="429"/>
      <c r="BWP56" s="429"/>
      <c r="BWQ56" s="429"/>
      <c r="BWR56" s="429"/>
      <c r="BWS56" s="429"/>
      <c r="BWT56" s="429"/>
      <c r="BWU56" s="429"/>
      <c r="BWV56" s="429"/>
      <c r="BWW56" s="429"/>
      <c r="BWX56" s="429"/>
      <c r="BWY56" s="429"/>
      <c r="BWZ56" s="429"/>
      <c r="BXA56" s="429"/>
      <c r="BXB56" s="429"/>
      <c r="BXC56" s="429"/>
      <c r="BXD56" s="429"/>
      <c r="BXE56" s="429"/>
      <c r="BXF56" s="429"/>
      <c r="BXG56" s="429"/>
      <c r="BXH56" s="429"/>
      <c r="BXI56" s="429"/>
      <c r="BXJ56" s="429"/>
      <c r="BXK56" s="429"/>
      <c r="BXL56" s="429"/>
      <c r="BXM56" s="429"/>
      <c r="BXN56" s="429"/>
      <c r="BXO56" s="429"/>
      <c r="BXP56" s="429"/>
      <c r="BXQ56" s="429"/>
      <c r="BXR56" s="429"/>
      <c r="BXS56" s="429"/>
      <c r="BXT56" s="429"/>
      <c r="BXU56" s="429"/>
      <c r="BXV56" s="429"/>
      <c r="BXW56" s="429"/>
      <c r="BXX56" s="429"/>
      <c r="BXY56" s="429"/>
      <c r="BXZ56" s="429"/>
      <c r="BYA56" s="429"/>
      <c r="BYB56" s="429"/>
      <c r="BYC56" s="429"/>
      <c r="BYD56" s="429"/>
      <c r="BYE56" s="429"/>
      <c r="BYF56" s="429"/>
      <c r="BYG56" s="429"/>
      <c r="BYH56" s="429"/>
      <c r="BYI56" s="429"/>
      <c r="BYJ56" s="429"/>
      <c r="BYK56" s="429"/>
      <c r="BYL56" s="429"/>
      <c r="BYM56" s="429"/>
      <c r="BYN56" s="429"/>
      <c r="BYO56" s="429"/>
      <c r="BYP56" s="429"/>
      <c r="BYQ56" s="429"/>
      <c r="BYR56" s="429"/>
      <c r="BYS56" s="429"/>
      <c r="BYT56" s="429"/>
      <c r="BYU56" s="429"/>
      <c r="BYV56" s="429"/>
      <c r="BYW56" s="429"/>
      <c r="BYX56" s="429"/>
      <c r="BYY56" s="429"/>
      <c r="BYZ56" s="429"/>
      <c r="BZA56" s="429"/>
      <c r="BZB56" s="429"/>
      <c r="BZC56" s="429"/>
      <c r="BZD56" s="429"/>
      <c r="BZE56" s="429"/>
      <c r="BZF56" s="429"/>
      <c r="BZG56" s="429"/>
      <c r="BZH56" s="429"/>
      <c r="BZI56" s="429"/>
      <c r="BZJ56" s="429"/>
      <c r="BZK56" s="429"/>
      <c r="BZL56" s="429"/>
      <c r="BZM56" s="429"/>
      <c r="BZN56" s="429"/>
      <c r="BZO56" s="429"/>
      <c r="BZP56" s="429"/>
      <c r="BZQ56" s="429"/>
      <c r="BZR56" s="429"/>
      <c r="BZS56" s="429"/>
      <c r="BZT56" s="429"/>
      <c r="BZU56" s="429"/>
      <c r="BZV56" s="429"/>
      <c r="BZW56" s="429"/>
      <c r="BZX56" s="429"/>
      <c r="BZY56" s="429"/>
      <c r="BZZ56" s="429"/>
      <c r="CAA56" s="429"/>
      <c r="CAB56" s="429"/>
      <c r="CAC56" s="429"/>
      <c r="CAD56" s="429"/>
      <c r="CAE56" s="429"/>
      <c r="CAF56" s="429"/>
      <c r="CAG56" s="429"/>
      <c r="CAH56" s="429"/>
      <c r="CAI56" s="429"/>
      <c r="CAJ56" s="429"/>
      <c r="CAK56" s="429"/>
      <c r="CAL56" s="429"/>
      <c r="CAM56" s="429"/>
      <c r="CAN56" s="429"/>
      <c r="CAO56" s="429"/>
      <c r="CAP56" s="429"/>
      <c r="CAQ56" s="429"/>
      <c r="CAR56" s="429"/>
      <c r="CAS56" s="429"/>
      <c r="CAT56" s="429"/>
      <c r="CAU56" s="429"/>
      <c r="CAV56" s="429"/>
      <c r="CAW56" s="429"/>
      <c r="CAX56" s="429"/>
      <c r="CAY56" s="429"/>
      <c r="CAZ56" s="429"/>
      <c r="CBA56" s="429"/>
      <c r="CBB56" s="429"/>
      <c r="CBC56" s="429"/>
      <c r="CBD56" s="429"/>
      <c r="CBE56" s="429"/>
      <c r="CBF56" s="429"/>
      <c r="CBG56" s="429"/>
      <c r="CBH56" s="429"/>
      <c r="CBI56" s="429"/>
      <c r="CBJ56" s="429"/>
      <c r="CBK56" s="429"/>
      <c r="CBL56" s="429"/>
      <c r="CBM56" s="429"/>
      <c r="CBN56" s="429"/>
      <c r="CBO56" s="429"/>
      <c r="CBP56" s="429"/>
      <c r="CBQ56" s="429"/>
      <c r="CBR56" s="429"/>
      <c r="CBS56" s="429"/>
      <c r="CBT56" s="429"/>
      <c r="CBU56" s="429"/>
      <c r="CBV56" s="429"/>
      <c r="CBW56" s="429"/>
      <c r="CBX56" s="429"/>
      <c r="CBY56" s="429"/>
      <c r="CBZ56" s="429"/>
      <c r="CCA56" s="429"/>
      <c r="CCB56" s="429"/>
      <c r="CCC56" s="429"/>
      <c r="CCD56" s="429"/>
      <c r="CCE56" s="429"/>
      <c r="CCF56" s="429"/>
      <c r="CCG56" s="429"/>
      <c r="CCH56" s="429"/>
      <c r="CCI56" s="429"/>
      <c r="CCJ56" s="429"/>
      <c r="CCK56" s="429"/>
      <c r="CCL56" s="429"/>
      <c r="CCM56" s="429"/>
      <c r="CCN56" s="429"/>
      <c r="CCO56" s="429"/>
      <c r="CCP56" s="429"/>
      <c r="CCQ56" s="429"/>
      <c r="CCR56" s="429"/>
      <c r="CCS56" s="429"/>
      <c r="CCT56" s="429"/>
      <c r="CCU56" s="429"/>
      <c r="CCV56" s="429"/>
      <c r="CCW56" s="429"/>
      <c r="CCX56" s="429"/>
      <c r="CCY56" s="429"/>
      <c r="CCZ56" s="429"/>
      <c r="CDA56" s="429"/>
      <c r="CDB56" s="429"/>
      <c r="CDC56" s="429"/>
      <c r="CDD56" s="429"/>
      <c r="CDE56" s="429"/>
      <c r="CDF56" s="429"/>
      <c r="CDG56" s="429"/>
      <c r="CDH56" s="429"/>
      <c r="CDI56" s="429"/>
      <c r="CDJ56" s="429"/>
      <c r="CDK56" s="429"/>
      <c r="CDL56" s="429"/>
      <c r="CDM56" s="429"/>
      <c r="CDN56" s="429"/>
      <c r="CDO56" s="429"/>
      <c r="CDP56" s="429"/>
      <c r="CDQ56" s="429"/>
      <c r="CDR56" s="429"/>
      <c r="CDS56" s="429"/>
      <c r="CDT56" s="429"/>
      <c r="CDU56" s="429"/>
      <c r="CDV56" s="429"/>
      <c r="CDW56" s="429"/>
      <c r="CDX56" s="429"/>
      <c r="CDY56" s="429"/>
      <c r="CDZ56" s="429"/>
      <c r="CEA56" s="429"/>
      <c r="CEB56" s="429"/>
      <c r="CEC56" s="429"/>
      <c r="CED56" s="429"/>
      <c r="CEE56" s="429"/>
      <c r="CEF56" s="429"/>
      <c r="CEG56" s="429"/>
      <c r="CEH56" s="429"/>
      <c r="CEI56" s="429"/>
      <c r="CEJ56" s="429"/>
      <c r="CEK56" s="429"/>
      <c r="CEL56" s="429"/>
      <c r="CEM56" s="429"/>
      <c r="CEN56" s="429"/>
      <c r="CEO56" s="429"/>
      <c r="CEP56" s="429"/>
      <c r="CEQ56" s="429"/>
      <c r="CER56" s="429"/>
      <c r="CES56" s="429"/>
      <c r="CET56" s="429"/>
      <c r="CEU56" s="429"/>
      <c r="CEV56" s="429"/>
      <c r="CEW56" s="429"/>
      <c r="CEX56" s="429"/>
      <c r="CEY56" s="429"/>
      <c r="CEZ56" s="429"/>
      <c r="CFA56" s="429"/>
      <c r="CFB56" s="429"/>
      <c r="CFC56" s="429"/>
      <c r="CFD56" s="429"/>
      <c r="CFE56" s="429"/>
      <c r="CFF56" s="429"/>
      <c r="CFG56" s="429"/>
      <c r="CFH56" s="429"/>
      <c r="CFI56" s="429"/>
      <c r="CFJ56" s="429"/>
      <c r="CFK56" s="429"/>
      <c r="CFL56" s="429"/>
      <c r="CFM56" s="429"/>
      <c r="CFN56" s="429"/>
      <c r="CFO56" s="429"/>
      <c r="CFP56" s="429"/>
      <c r="CFQ56" s="429"/>
      <c r="CFR56" s="429"/>
      <c r="CFS56" s="429"/>
      <c r="CFT56" s="429"/>
      <c r="CFU56" s="429"/>
      <c r="CFV56" s="429"/>
      <c r="CFW56" s="429"/>
      <c r="CFX56" s="429"/>
      <c r="CFY56" s="429"/>
      <c r="CFZ56" s="429"/>
      <c r="CGA56" s="429"/>
      <c r="CGB56" s="429"/>
      <c r="CGC56" s="429"/>
      <c r="CGD56" s="429"/>
      <c r="CGE56" s="429"/>
      <c r="CGF56" s="429"/>
      <c r="CGG56" s="429"/>
      <c r="CGH56" s="429"/>
      <c r="CGI56" s="429"/>
      <c r="CGJ56" s="429"/>
      <c r="CGK56" s="429"/>
      <c r="CGL56" s="429"/>
      <c r="CGM56" s="429"/>
      <c r="CGN56" s="429"/>
      <c r="CGO56" s="429"/>
      <c r="CGP56" s="429"/>
      <c r="CGQ56" s="429"/>
      <c r="CGR56" s="429"/>
      <c r="CGS56" s="429"/>
      <c r="CGT56" s="429"/>
      <c r="CGU56" s="429"/>
      <c r="CGV56" s="429"/>
      <c r="CGW56" s="429"/>
      <c r="CGX56" s="429"/>
      <c r="CGY56" s="429"/>
      <c r="CGZ56" s="429"/>
      <c r="CHA56" s="429"/>
      <c r="CHB56" s="429"/>
      <c r="CHC56" s="429"/>
      <c r="CHD56" s="429"/>
      <c r="CHE56" s="429"/>
      <c r="CHF56" s="429"/>
      <c r="CHG56" s="429"/>
      <c r="CHH56" s="429"/>
      <c r="CHI56" s="429"/>
      <c r="CHJ56" s="429"/>
      <c r="CHK56" s="429"/>
      <c r="CHL56" s="429"/>
      <c r="CHM56" s="429"/>
      <c r="CHN56" s="429"/>
      <c r="CHO56" s="429"/>
      <c r="CHP56" s="429"/>
      <c r="CHQ56" s="429"/>
      <c r="CHR56" s="429"/>
      <c r="CHS56" s="429"/>
      <c r="CHT56" s="429"/>
      <c r="CHU56" s="429"/>
      <c r="CHV56" s="429"/>
      <c r="CHW56" s="429"/>
      <c r="CHX56" s="429"/>
      <c r="CHY56" s="429"/>
      <c r="CHZ56" s="429"/>
      <c r="CIA56" s="429"/>
      <c r="CIB56" s="429"/>
      <c r="CIC56" s="429"/>
      <c r="CID56" s="429"/>
      <c r="CIE56" s="429"/>
      <c r="CIF56" s="429"/>
      <c r="CIG56" s="429"/>
      <c r="CIH56" s="429"/>
      <c r="CII56" s="429"/>
      <c r="CIJ56" s="429"/>
      <c r="CIK56" s="429"/>
      <c r="CIL56" s="429"/>
      <c r="CIM56" s="429"/>
      <c r="CIN56" s="429"/>
      <c r="CIO56" s="429"/>
      <c r="CIP56" s="429"/>
      <c r="CIQ56" s="429"/>
      <c r="CIR56" s="429"/>
      <c r="CIS56" s="429"/>
      <c r="CIT56" s="429"/>
      <c r="CIU56" s="429"/>
      <c r="CIV56" s="429"/>
      <c r="CIW56" s="429"/>
      <c r="CIX56" s="429"/>
      <c r="CIY56" s="429"/>
      <c r="CIZ56" s="429"/>
      <c r="CJA56" s="429"/>
      <c r="CJB56" s="429"/>
      <c r="CJC56" s="429"/>
      <c r="CJD56" s="429"/>
      <c r="CJE56" s="429"/>
      <c r="CJF56" s="429"/>
      <c r="CJG56" s="429"/>
      <c r="CJH56" s="429"/>
      <c r="CJI56" s="429"/>
      <c r="CJJ56" s="429"/>
      <c r="CJK56" s="429"/>
      <c r="CJL56" s="429"/>
      <c r="CJM56" s="429"/>
      <c r="CJN56" s="429"/>
      <c r="CJO56" s="429"/>
      <c r="CJP56" s="429"/>
      <c r="CJQ56" s="429"/>
      <c r="CJR56" s="429"/>
      <c r="CJS56" s="429"/>
      <c r="CJT56" s="429"/>
      <c r="CJU56" s="429"/>
      <c r="CJV56" s="429"/>
      <c r="CJW56" s="429"/>
      <c r="CJX56" s="429"/>
      <c r="CJY56" s="429"/>
      <c r="CJZ56" s="429"/>
      <c r="CKA56" s="429"/>
      <c r="CKB56" s="429"/>
      <c r="CKC56" s="429"/>
      <c r="CKD56" s="429"/>
      <c r="CKE56" s="429"/>
      <c r="CKF56" s="429"/>
      <c r="CKG56" s="429"/>
      <c r="CKH56" s="429"/>
      <c r="CKI56" s="429"/>
      <c r="CKJ56" s="429"/>
      <c r="CKK56" s="429"/>
      <c r="CKL56" s="429"/>
      <c r="CKM56" s="429"/>
      <c r="CKN56" s="429"/>
      <c r="CKO56" s="429"/>
      <c r="CKP56" s="429"/>
      <c r="CKQ56" s="429"/>
      <c r="CKR56" s="429"/>
      <c r="CKS56" s="429"/>
      <c r="CKT56" s="429"/>
      <c r="CKU56" s="429"/>
      <c r="CKV56" s="429"/>
      <c r="CKW56" s="429"/>
      <c r="CKX56" s="429"/>
      <c r="CKY56" s="429"/>
      <c r="CKZ56" s="429"/>
      <c r="CLA56" s="429"/>
      <c r="CLB56" s="429"/>
      <c r="CLC56" s="429"/>
      <c r="CLD56" s="429"/>
      <c r="CLE56" s="429"/>
      <c r="CLF56" s="429"/>
      <c r="CLG56" s="429"/>
      <c r="CLH56" s="429"/>
      <c r="CLI56" s="429"/>
      <c r="CLJ56" s="429"/>
      <c r="CLK56" s="429"/>
      <c r="CLL56" s="429"/>
      <c r="CLM56" s="429"/>
      <c r="CLN56" s="429"/>
      <c r="CLO56" s="429"/>
      <c r="CLP56" s="429"/>
      <c r="CLQ56" s="429"/>
      <c r="CLR56" s="429"/>
      <c r="CLS56" s="429"/>
      <c r="CLT56" s="429"/>
      <c r="CLU56" s="429"/>
      <c r="CLV56" s="429"/>
      <c r="CLW56" s="429"/>
      <c r="CLX56" s="429"/>
      <c r="CLY56" s="429"/>
      <c r="CLZ56" s="429"/>
      <c r="CMA56" s="429"/>
      <c r="CMB56" s="429"/>
      <c r="CMC56" s="429"/>
      <c r="CMD56" s="429"/>
      <c r="CME56" s="429"/>
      <c r="CMF56" s="429"/>
      <c r="CMG56" s="429"/>
      <c r="CMH56" s="429"/>
      <c r="CMI56" s="429"/>
      <c r="CMJ56" s="429"/>
      <c r="CMK56" s="429"/>
      <c r="CML56" s="429"/>
      <c r="CMM56" s="429"/>
      <c r="CMN56" s="429"/>
      <c r="CMO56" s="429"/>
      <c r="CMP56" s="429"/>
      <c r="CMQ56" s="429"/>
      <c r="CMR56" s="429"/>
      <c r="CMS56" s="429"/>
      <c r="CMT56" s="429"/>
      <c r="CMU56" s="429"/>
      <c r="CMV56" s="429"/>
      <c r="CMW56" s="429"/>
      <c r="CMX56" s="429"/>
      <c r="CMY56" s="429"/>
      <c r="CMZ56" s="429"/>
      <c r="CNA56" s="429"/>
      <c r="CNB56" s="429"/>
      <c r="CNC56" s="429"/>
      <c r="CND56" s="429"/>
      <c r="CNE56" s="429"/>
      <c r="CNF56" s="429"/>
      <c r="CNG56" s="429"/>
      <c r="CNH56" s="429"/>
      <c r="CNI56" s="429"/>
      <c r="CNJ56" s="429"/>
      <c r="CNK56" s="429"/>
      <c r="CNL56" s="429"/>
      <c r="CNM56" s="429"/>
      <c r="CNN56" s="429"/>
      <c r="CNO56" s="429"/>
      <c r="CNP56" s="429"/>
      <c r="CNQ56" s="429"/>
      <c r="CNR56" s="429"/>
      <c r="CNS56" s="429"/>
      <c r="CNT56" s="429"/>
      <c r="CNU56" s="429"/>
      <c r="CNV56" s="429"/>
      <c r="CNW56" s="429"/>
      <c r="CNX56" s="429"/>
      <c r="CNY56" s="429"/>
      <c r="CNZ56" s="429"/>
      <c r="COA56" s="429"/>
      <c r="COB56" s="429"/>
      <c r="COC56" s="429"/>
      <c r="COD56" s="429"/>
      <c r="COE56" s="429"/>
      <c r="COF56" s="429"/>
      <c r="COG56" s="429"/>
      <c r="COH56" s="429"/>
      <c r="COI56" s="429"/>
      <c r="COJ56" s="429"/>
      <c r="COK56" s="429"/>
      <c r="COL56" s="429"/>
      <c r="COM56" s="429"/>
      <c r="CON56" s="429"/>
      <c r="COO56" s="429"/>
      <c r="COP56" s="429"/>
      <c r="COQ56" s="429"/>
      <c r="COR56" s="429"/>
      <c r="COS56" s="429"/>
      <c r="COT56" s="429"/>
      <c r="COU56" s="429"/>
      <c r="COV56" s="429"/>
      <c r="COW56" s="429"/>
      <c r="COX56" s="429"/>
      <c r="COY56" s="429"/>
      <c r="COZ56" s="429"/>
      <c r="CPA56" s="429"/>
      <c r="CPB56" s="429"/>
      <c r="CPC56" s="429"/>
      <c r="CPD56" s="429"/>
      <c r="CPE56" s="429"/>
      <c r="CPF56" s="429"/>
      <c r="CPG56" s="429"/>
      <c r="CPH56" s="429"/>
      <c r="CPI56" s="429"/>
      <c r="CPJ56" s="429"/>
      <c r="CPK56" s="429"/>
      <c r="CPL56" s="429"/>
      <c r="CPM56" s="429"/>
      <c r="CPN56" s="429"/>
      <c r="CPO56" s="429"/>
      <c r="CPP56" s="429"/>
      <c r="CPQ56" s="429"/>
      <c r="CPR56" s="429"/>
      <c r="CPS56" s="429"/>
      <c r="CPT56" s="429"/>
      <c r="CPU56" s="429"/>
      <c r="CPV56" s="429"/>
      <c r="CPW56" s="429"/>
      <c r="CPX56" s="429"/>
      <c r="CPY56" s="429"/>
      <c r="CPZ56" s="429"/>
      <c r="CQA56" s="429"/>
      <c r="CQB56" s="429"/>
      <c r="CQC56" s="429"/>
      <c r="CQD56" s="429"/>
      <c r="CQE56" s="429"/>
      <c r="CQF56" s="429"/>
      <c r="CQG56" s="429"/>
      <c r="CQH56" s="429"/>
      <c r="CQI56" s="429"/>
      <c r="CQJ56" s="429"/>
      <c r="CQK56" s="429"/>
      <c r="CQL56" s="429"/>
      <c r="CQM56" s="429"/>
      <c r="CQN56" s="429"/>
      <c r="CQO56" s="429"/>
      <c r="CQP56" s="429"/>
      <c r="CQQ56" s="429"/>
      <c r="CQR56" s="429"/>
      <c r="CQS56" s="429"/>
      <c r="CQT56" s="429"/>
      <c r="CQU56" s="429"/>
      <c r="CQV56" s="429"/>
      <c r="CQW56" s="429"/>
      <c r="CQX56" s="429"/>
      <c r="CQY56" s="429"/>
      <c r="CQZ56" s="429"/>
      <c r="CRA56" s="429"/>
      <c r="CRB56" s="429"/>
      <c r="CRC56" s="429"/>
      <c r="CRD56" s="429"/>
      <c r="CRE56" s="429"/>
      <c r="CRF56" s="429"/>
      <c r="CRG56" s="429"/>
      <c r="CRH56" s="429"/>
      <c r="CRI56" s="429"/>
      <c r="CRJ56" s="429"/>
      <c r="CRK56" s="429"/>
      <c r="CRL56" s="429"/>
      <c r="CRM56" s="429"/>
      <c r="CRN56" s="429"/>
      <c r="CRO56" s="429"/>
      <c r="CRP56" s="429"/>
      <c r="CRQ56" s="429"/>
      <c r="CRR56" s="429"/>
      <c r="CRS56" s="429"/>
      <c r="CRT56" s="429"/>
      <c r="CRU56" s="429"/>
      <c r="CRV56" s="429"/>
      <c r="CRW56" s="429"/>
      <c r="CRX56" s="429"/>
      <c r="CRY56" s="429"/>
      <c r="CRZ56" s="429"/>
      <c r="CSA56" s="429"/>
      <c r="CSB56" s="429"/>
      <c r="CSC56" s="429"/>
      <c r="CSD56" s="429"/>
      <c r="CSE56" s="429"/>
      <c r="CSF56" s="429"/>
      <c r="CSG56" s="429"/>
      <c r="CSH56" s="429"/>
      <c r="CSI56" s="429"/>
      <c r="CSJ56" s="429"/>
      <c r="CSK56" s="429"/>
      <c r="CSL56" s="429"/>
      <c r="CSM56" s="429"/>
      <c r="CSN56" s="429"/>
      <c r="CSO56" s="429"/>
      <c r="CSP56" s="429"/>
      <c r="CSQ56" s="429"/>
      <c r="CSR56" s="429"/>
      <c r="CSS56" s="429"/>
      <c r="CST56" s="429"/>
      <c r="CSU56" s="429"/>
      <c r="CSV56" s="429"/>
      <c r="CSW56" s="429"/>
      <c r="CSX56" s="429"/>
      <c r="CSY56" s="429"/>
      <c r="CSZ56" s="429"/>
      <c r="CTA56" s="429"/>
      <c r="CTB56" s="429"/>
      <c r="CTC56" s="429"/>
      <c r="CTD56" s="429"/>
      <c r="CTE56" s="429"/>
      <c r="CTF56" s="429"/>
      <c r="CTG56" s="429"/>
      <c r="CTH56" s="429"/>
      <c r="CTI56" s="429"/>
      <c r="CTJ56" s="429"/>
      <c r="CTK56" s="429"/>
      <c r="CTL56" s="429"/>
      <c r="CTM56" s="429"/>
      <c r="CTN56" s="429"/>
      <c r="CTO56" s="429"/>
      <c r="CTP56" s="429"/>
      <c r="CTQ56" s="429"/>
      <c r="CTR56" s="429"/>
      <c r="CTS56" s="429"/>
      <c r="CTT56" s="429"/>
      <c r="CTU56" s="429"/>
      <c r="CTV56" s="429"/>
      <c r="CTW56" s="429"/>
      <c r="CTX56" s="429"/>
      <c r="CTY56" s="429"/>
      <c r="CTZ56" s="429"/>
      <c r="CUA56" s="429"/>
      <c r="CUB56" s="429"/>
      <c r="CUC56" s="429"/>
      <c r="CUD56" s="429"/>
      <c r="CUE56" s="429"/>
      <c r="CUF56" s="429"/>
      <c r="CUG56" s="429"/>
      <c r="CUH56" s="429"/>
      <c r="CUI56" s="429"/>
      <c r="CUJ56" s="429"/>
      <c r="CUK56" s="429"/>
      <c r="CUL56" s="429"/>
      <c r="CUM56" s="429"/>
      <c r="CUN56" s="429"/>
      <c r="CUO56" s="429"/>
      <c r="CUP56" s="429"/>
      <c r="CUQ56" s="429"/>
      <c r="CUR56" s="429"/>
      <c r="CUS56" s="429"/>
      <c r="CUT56" s="429"/>
      <c r="CUU56" s="429"/>
      <c r="CUV56" s="429"/>
      <c r="CUW56" s="429"/>
      <c r="CUX56" s="429"/>
      <c r="CUY56" s="429"/>
      <c r="CUZ56" s="429"/>
      <c r="CVA56" s="429"/>
      <c r="CVB56" s="429"/>
      <c r="CVC56" s="429"/>
      <c r="CVD56" s="429"/>
      <c r="CVE56" s="429"/>
      <c r="CVF56" s="429"/>
      <c r="CVG56" s="429"/>
      <c r="CVH56" s="429"/>
      <c r="CVI56" s="429"/>
      <c r="CVJ56" s="429"/>
      <c r="CVK56" s="429"/>
      <c r="CVL56" s="429"/>
      <c r="CVM56" s="429"/>
      <c r="CVN56" s="429"/>
      <c r="CVO56" s="429"/>
      <c r="CVP56" s="429"/>
      <c r="CVQ56" s="429"/>
      <c r="CVR56" s="429"/>
      <c r="CVS56" s="429"/>
      <c r="CVT56" s="429"/>
      <c r="CVU56" s="429"/>
      <c r="CVV56" s="429"/>
      <c r="CVW56" s="429"/>
      <c r="CVX56" s="429"/>
      <c r="CVY56" s="429"/>
      <c r="CVZ56" s="429"/>
      <c r="CWA56" s="429"/>
      <c r="CWB56" s="429"/>
      <c r="CWC56" s="429"/>
      <c r="CWD56" s="429"/>
      <c r="CWE56" s="429"/>
      <c r="CWF56" s="429"/>
      <c r="CWG56" s="429"/>
      <c r="CWH56" s="429"/>
      <c r="CWI56" s="429"/>
      <c r="CWJ56" s="429"/>
      <c r="CWK56" s="429"/>
      <c r="CWL56" s="429"/>
      <c r="CWM56" s="429"/>
      <c r="CWN56" s="429"/>
      <c r="CWO56" s="429"/>
      <c r="CWP56" s="429"/>
      <c r="CWQ56" s="429"/>
      <c r="CWR56" s="429"/>
      <c r="CWS56" s="429"/>
      <c r="CWT56" s="429"/>
      <c r="CWU56" s="429"/>
      <c r="CWV56" s="429"/>
      <c r="CWW56" s="429"/>
      <c r="CWX56" s="429"/>
      <c r="CWY56" s="429"/>
      <c r="CWZ56" s="429"/>
      <c r="CXA56" s="429"/>
      <c r="CXB56" s="429"/>
      <c r="CXC56" s="429"/>
      <c r="CXD56" s="429"/>
      <c r="CXE56" s="429"/>
      <c r="CXF56" s="429"/>
      <c r="CXG56" s="429"/>
      <c r="CXH56" s="429"/>
      <c r="CXI56" s="429"/>
      <c r="CXJ56" s="429"/>
      <c r="CXK56" s="429"/>
      <c r="CXL56" s="429"/>
      <c r="CXM56" s="429"/>
      <c r="CXN56" s="429"/>
      <c r="CXO56" s="429"/>
      <c r="CXP56" s="429"/>
      <c r="CXQ56" s="429"/>
      <c r="CXR56" s="429"/>
      <c r="CXS56" s="429"/>
      <c r="CXT56" s="429"/>
      <c r="CXU56" s="429"/>
      <c r="CXV56" s="429"/>
      <c r="CXW56" s="429"/>
      <c r="CXX56" s="429"/>
      <c r="CXY56" s="429"/>
      <c r="CXZ56" s="429"/>
      <c r="CYA56" s="429"/>
      <c r="CYB56" s="429"/>
      <c r="CYC56" s="429"/>
      <c r="CYD56" s="429"/>
      <c r="CYE56" s="429"/>
      <c r="CYF56" s="429"/>
      <c r="CYG56" s="429"/>
      <c r="CYH56" s="429"/>
      <c r="CYI56" s="429"/>
      <c r="CYJ56" s="429"/>
      <c r="CYK56" s="429"/>
      <c r="CYL56" s="429"/>
      <c r="CYM56" s="429"/>
      <c r="CYN56" s="429"/>
      <c r="CYO56" s="429"/>
      <c r="CYP56" s="429"/>
      <c r="CYQ56" s="429"/>
      <c r="CYR56" s="429"/>
      <c r="CYS56" s="429"/>
      <c r="CYT56" s="429"/>
      <c r="CYU56" s="429"/>
      <c r="CYV56" s="429"/>
      <c r="CYW56" s="429"/>
      <c r="CYX56" s="429"/>
      <c r="CYY56" s="429"/>
      <c r="CYZ56" s="429"/>
      <c r="CZA56" s="429"/>
      <c r="CZB56" s="429"/>
      <c r="CZC56" s="429"/>
      <c r="CZD56" s="429"/>
      <c r="CZE56" s="429"/>
      <c r="CZF56" s="429"/>
      <c r="CZG56" s="429"/>
      <c r="CZH56" s="429"/>
      <c r="CZI56" s="429"/>
      <c r="CZJ56" s="429"/>
      <c r="CZK56" s="429"/>
      <c r="CZL56" s="429"/>
      <c r="CZM56" s="429"/>
      <c r="CZN56" s="429"/>
      <c r="CZO56" s="429"/>
      <c r="CZP56" s="429"/>
      <c r="CZQ56" s="429"/>
      <c r="CZR56" s="429"/>
      <c r="CZS56" s="429"/>
      <c r="CZT56" s="429"/>
      <c r="CZU56" s="429"/>
      <c r="CZV56" s="429"/>
      <c r="CZW56" s="429"/>
      <c r="CZX56" s="429"/>
      <c r="CZY56" s="429"/>
      <c r="CZZ56" s="429"/>
      <c r="DAA56" s="429"/>
      <c r="DAB56" s="429"/>
      <c r="DAC56" s="429"/>
      <c r="DAD56" s="429"/>
      <c r="DAE56" s="429"/>
      <c r="DAF56" s="429"/>
      <c r="DAG56" s="429"/>
      <c r="DAH56" s="429"/>
      <c r="DAI56" s="429"/>
      <c r="DAJ56" s="429"/>
      <c r="DAK56" s="429"/>
      <c r="DAL56" s="429"/>
      <c r="DAM56" s="429"/>
      <c r="DAN56" s="429"/>
      <c r="DAO56" s="429"/>
      <c r="DAP56" s="429"/>
      <c r="DAQ56" s="429"/>
      <c r="DAR56" s="429"/>
      <c r="DAS56" s="429"/>
      <c r="DAT56" s="429"/>
      <c r="DAU56" s="429"/>
      <c r="DAV56" s="429"/>
      <c r="DAW56" s="429"/>
      <c r="DAX56" s="429"/>
      <c r="DAY56" s="429"/>
      <c r="DAZ56" s="429"/>
      <c r="DBA56" s="429"/>
      <c r="DBB56" s="429"/>
      <c r="DBC56" s="429"/>
      <c r="DBD56" s="429"/>
      <c r="DBE56" s="429"/>
      <c r="DBF56" s="429"/>
      <c r="DBG56" s="429"/>
      <c r="DBH56" s="429"/>
      <c r="DBI56" s="429"/>
      <c r="DBJ56" s="429"/>
      <c r="DBK56" s="429"/>
      <c r="DBL56" s="429"/>
      <c r="DBM56" s="429"/>
      <c r="DBN56" s="429"/>
      <c r="DBO56" s="429"/>
      <c r="DBP56" s="429"/>
      <c r="DBQ56" s="429"/>
      <c r="DBR56" s="429"/>
      <c r="DBS56" s="429"/>
      <c r="DBT56" s="429"/>
      <c r="DBU56" s="429"/>
      <c r="DBV56" s="429"/>
      <c r="DBW56" s="429"/>
      <c r="DBX56" s="429"/>
      <c r="DBY56" s="429"/>
      <c r="DBZ56" s="429"/>
      <c r="DCA56" s="429"/>
      <c r="DCB56" s="429"/>
      <c r="DCC56" s="429"/>
      <c r="DCD56" s="429"/>
      <c r="DCE56" s="429"/>
      <c r="DCF56" s="429"/>
      <c r="DCG56" s="429"/>
      <c r="DCH56" s="429"/>
      <c r="DCI56" s="429"/>
      <c r="DCJ56" s="429"/>
      <c r="DCK56" s="429"/>
      <c r="DCL56" s="429"/>
      <c r="DCM56" s="429"/>
      <c r="DCN56" s="429"/>
      <c r="DCO56" s="429"/>
      <c r="DCP56" s="429"/>
      <c r="DCQ56" s="429"/>
      <c r="DCR56" s="429"/>
      <c r="DCS56" s="429"/>
      <c r="DCT56" s="429"/>
      <c r="DCU56" s="429"/>
      <c r="DCV56" s="429"/>
      <c r="DCW56" s="429"/>
      <c r="DCX56" s="429"/>
      <c r="DCY56" s="429"/>
      <c r="DCZ56" s="429"/>
      <c r="DDA56" s="429"/>
      <c r="DDB56" s="429"/>
      <c r="DDC56" s="429"/>
      <c r="DDD56" s="429"/>
      <c r="DDE56" s="429"/>
      <c r="DDF56" s="429"/>
      <c r="DDG56" s="429"/>
      <c r="DDH56" s="429"/>
      <c r="DDI56" s="429"/>
      <c r="DDJ56" s="429"/>
      <c r="DDK56" s="429"/>
      <c r="DDL56" s="429"/>
      <c r="DDM56" s="429"/>
      <c r="DDN56" s="429"/>
      <c r="DDO56" s="429"/>
      <c r="DDP56" s="429"/>
      <c r="DDQ56" s="429"/>
      <c r="DDR56" s="429"/>
      <c r="DDS56" s="429"/>
      <c r="DDT56" s="429"/>
      <c r="DDU56" s="429"/>
      <c r="DDV56" s="429"/>
      <c r="DDW56" s="429"/>
      <c r="DDX56" s="429"/>
      <c r="DDY56" s="429"/>
      <c r="DDZ56" s="429"/>
      <c r="DEA56" s="429"/>
      <c r="DEB56" s="429"/>
      <c r="DEC56" s="429"/>
      <c r="DED56" s="429"/>
      <c r="DEE56" s="429"/>
      <c r="DEF56" s="429"/>
      <c r="DEG56" s="429"/>
      <c r="DEH56" s="429"/>
      <c r="DEI56" s="429"/>
      <c r="DEJ56" s="429"/>
      <c r="DEK56" s="429"/>
      <c r="DEL56" s="429"/>
      <c r="DEM56" s="429"/>
      <c r="DEN56" s="429"/>
      <c r="DEO56" s="429"/>
      <c r="DEP56" s="429"/>
      <c r="DEQ56" s="429"/>
      <c r="DER56" s="429"/>
      <c r="DES56" s="429"/>
      <c r="DET56" s="429"/>
      <c r="DEU56" s="429"/>
      <c r="DEV56" s="429"/>
      <c r="DEW56" s="429"/>
      <c r="DEX56" s="429"/>
      <c r="DEY56" s="429"/>
      <c r="DEZ56" s="429"/>
      <c r="DFA56" s="429"/>
      <c r="DFB56" s="429"/>
      <c r="DFC56" s="429"/>
      <c r="DFD56" s="429"/>
      <c r="DFE56" s="429"/>
      <c r="DFF56" s="429"/>
      <c r="DFG56" s="429"/>
      <c r="DFH56" s="429"/>
      <c r="DFI56" s="429"/>
      <c r="DFJ56" s="429"/>
      <c r="DFK56" s="429"/>
      <c r="DFL56" s="429"/>
      <c r="DFM56" s="429"/>
      <c r="DFN56" s="429"/>
      <c r="DFO56" s="429"/>
      <c r="DFP56" s="429"/>
      <c r="DFQ56" s="429"/>
      <c r="DFR56" s="429"/>
      <c r="DFS56" s="429"/>
      <c r="DFT56" s="429"/>
      <c r="DFU56" s="429"/>
      <c r="DFV56" s="429"/>
      <c r="DFW56" s="429"/>
      <c r="DFX56" s="429"/>
      <c r="DFY56" s="429"/>
      <c r="DFZ56" s="429"/>
      <c r="DGA56" s="429"/>
      <c r="DGB56" s="429"/>
      <c r="DGC56" s="429"/>
      <c r="DGD56" s="429"/>
      <c r="DGE56" s="429"/>
      <c r="DGF56" s="429"/>
      <c r="DGG56" s="429"/>
      <c r="DGH56" s="429"/>
      <c r="DGI56" s="429"/>
      <c r="DGJ56" s="429"/>
      <c r="DGK56" s="429"/>
      <c r="DGL56" s="429"/>
      <c r="DGM56" s="429"/>
      <c r="DGN56" s="429"/>
      <c r="DGO56" s="429"/>
      <c r="DGP56" s="429"/>
      <c r="DGQ56" s="429"/>
      <c r="DGR56" s="429"/>
      <c r="DGS56" s="429"/>
      <c r="DGT56" s="429"/>
      <c r="DGU56" s="429"/>
      <c r="DGV56" s="429"/>
      <c r="DGW56" s="429"/>
      <c r="DGX56" s="429"/>
      <c r="DGY56" s="429"/>
      <c r="DGZ56" s="429"/>
      <c r="DHA56" s="429"/>
      <c r="DHB56" s="429"/>
      <c r="DHC56" s="429"/>
      <c r="DHD56" s="429"/>
      <c r="DHE56" s="429"/>
      <c r="DHF56" s="429"/>
      <c r="DHG56" s="429"/>
      <c r="DHH56" s="429"/>
      <c r="DHI56" s="429"/>
      <c r="DHJ56" s="429"/>
      <c r="DHK56" s="429"/>
      <c r="DHL56" s="429"/>
      <c r="DHM56" s="429"/>
      <c r="DHN56" s="429"/>
      <c r="DHO56" s="429"/>
      <c r="DHP56" s="429"/>
      <c r="DHQ56" s="429"/>
      <c r="DHR56" s="429"/>
      <c r="DHS56" s="429"/>
      <c r="DHT56" s="429"/>
      <c r="DHU56" s="429"/>
      <c r="DHV56" s="429"/>
      <c r="DHW56" s="429"/>
      <c r="DHX56" s="429"/>
      <c r="DHY56" s="429"/>
      <c r="DHZ56" s="429"/>
      <c r="DIA56" s="429"/>
      <c r="DIB56" s="429"/>
      <c r="DIC56" s="429"/>
      <c r="DID56" s="429"/>
      <c r="DIE56" s="429"/>
      <c r="DIF56" s="429"/>
      <c r="DIG56" s="429"/>
      <c r="DIH56" s="429"/>
      <c r="DII56" s="429"/>
      <c r="DIJ56" s="429"/>
      <c r="DIK56" s="429"/>
      <c r="DIL56" s="429"/>
      <c r="DIM56" s="429"/>
      <c r="DIN56" s="429"/>
      <c r="DIO56" s="429"/>
      <c r="DIP56" s="429"/>
      <c r="DIQ56" s="429"/>
      <c r="DIR56" s="429"/>
      <c r="DIS56" s="429"/>
      <c r="DIT56" s="429"/>
      <c r="DIU56" s="429"/>
      <c r="DIV56" s="429"/>
      <c r="DIW56" s="429"/>
      <c r="DIX56" s="429"/>
      <c r="DIY56" s="429"/>
      <c r="DIZ56" s="429"/>
      <c r="DJA56" s="429"/>
      <c r="DJB56" s="429"/>
      <c r="DJC56" s="429"/>
      <c r="DJD56" s="429"/>
      <c r="DJE56" s="429"/>
      <c r="DJF56" s="429"/>
      <c r="DJG56" s="429"/>
      <c r="DJH56" s="429"/>
      <c r="DJI56" s="429"/>
      <c r="DJJ56" s="429"/>
      <c r="DJK56" s="429"/>
      <c r="DJL56" s="429"/>
      <c r="DJM56" s="429"/>
      <c r="DJN56" s="429"/>
      <c r="DJO56" s="429"/>
      <c r="DJP56" s="429"/>
      <c r="DJQ56" s="429"/>
      <c r="DJR56" s="429"/>
      <c r="DJS56" s="429"/>
      <c r="DJT56" s="429"/>
      <c r="DJU56" s="429"/>
      <c r="DJV56" s="429"/>
      <c r="DJW56" s="429"/>
      <c r="DJX56" s="429"/>
      <c r="DJY56" s="429"/>
      <c r="DJZ56" s="429"/>
      <c r="DKA56" s="429"/>
      <c r="DKB56" s="429"/>
      <c r="DKC56" s="429"/>
      <c r="DKD56" s="429"/>
      <c r="DKE56" s="429"/>
      <c r="DKF56" s="429"/>
      <c r="DKG56" s="429"/>
      <c r="DKH56" s="429"/>
      <c r="DKI56" s="429"/>
      <c r="DKJ56" s="429"/>
      <c r="DKK56" s="429"/>
      <c r="DKL56" s="429"/>
      <c r="DKM56" s="429"/>
      <c r="DKN56" s="429"/>
      <c r="DKO56" s="429"/>
      <c r="DKP56" s="429"/>
      <c r="DKQ56" s="429"/>
      <c r="DKR56" s="429"/>
      <c r="DKS56" s="429"/>
      <c r="DKT56" s="429"/>
      <c r="DKU56" s="429"/>
      <c r="DKV56" s="429"/>
      <c r="DKW56" s="429"/>
      <c r="DKX56" s="429"/>
      <c r="DKY56" s="429"/>
      <c r="DKZ56" s="429"/>
      <c r="DLA56" s="429"/>
      <c r="DLB56" s="429"/>
      <c r="DLC56" s="429"/>
      <c r="DLD56" s="429"/>
      <c r="DLE56" s="429"/>
      <c r="DLF56" s="429"/>
      <c r="DLG56" s="429"/>
      <c r="DLH56" s="429"/>
      <c r="DLI56" s="429"/>
      <c r="DLJ56" s="429"/>
      <c r="DLK56" s="429"/>
      <c r="DLL56" s="429"/>
      <c r="DLM56" s="429"/>
      <c r="DLN56" s="429"/>
      <c r="DLO56" s="429"/>
      <c r="DLP56" s="429"/>
      <c r="DLQ56" s="429"/>
      <c r="DLR56" s="429"/>
      <c r="DLS56" s="429"/>
      <c r="DLT56" s="429"/>
      <c r="DLU56" s="429"/>
      <c r="DLV56" s="429"/>
      <c r="DLW56" s="429"/>
      <c r="DLX56" s="429"/>
      <c r="DLY56" s="429"/>
      <c r="DLZ56" s="429"/>
      <c r="DMA56" s="429"/>
      <c r="DMB56" s="429"/>
      <c r="DMC56" s="429"/>
      <c r="DMD56" s="429"/>
      <c r="DME56" s="429"/>
      <c r="DMF56" s="429"/>
      <c r="DMG56" s="429"/>
      <c r="DMH56" s="429"/>
      <c r="DMI56" s="429"/>
      <c r="DMJ56" s="429"/>
      <c r="DMK56" s="429"/>
      <c r="DML56" s="429"/>
      <c r="DMM56" s="429"/>
      <c r="DMN56" s="429"/>
      <c r="DMO56" s="429"/>
      <c r="DMP56" s="429"/>
      <c r="DMQ56" s="429"/>
      <c r="DMR56" s="429"/>
      <c r="DMS56" s="429"/>
      <c r="DMT56" s="429"/>
      <c r="DMU56" s="429"/>
      <c r="DMV56" s="429"/>
      <c r="DMW56" s="429"/>
      <c r="DMX56" s="429"/>
      <c r="DMY56" s="429"/>
      <c r="DMZ56" s="429"/>
      <c r="DNA56" s="429"/>
      <c r="DNB56" s="429"/>
      <c r="DNC56" s="429"/>
      <c r="DND56" s="429"/>
      <c r="DNE56" s="429"/>
      <c r="DNF56" s="429"/>
      <c r="DNG56" s="429"/>
      <c r="DNH56" s="429"/>
      <c r="DNI56" s="429"/>
      <c r="DNJ56" s="429"/>
      <c r="DNK56" s="429"/>
      <c r="DNL56" s="429"/>
      <c r="DNM56" s="429"/>
      <c r="DNN56" s="429"/>
      <c r="DNO56" s="429"/>
      <c r="DNP56" s="429"/>
      <c r="DNQ56" s="429"/>
      <c r="DNR56" s="429"/>
      <c r="DNS56" s="429"/>
      <c r="DNT56" s="429"/>
      <c r="DNU56" s="429"/>
      <c r="DNV56" s="429"/>
      <c r="DNW56" s="429"/>
      <c r="DNX56" s="429"/>
      <c r="DNY56" s="429"/>
      <c r="DNZ56" s="429"/>
      <c r="DOA56" s="429"/>
      <c r="DOB56" s="429"/>
      <c r="DOC56" s="429"/>
      <c r="DOD56" s="429"/>
      <c r="DOE56" s="429"/>
      <c r="DOF56" s="429"/>
      <c r="DOG56" s="429"/>
      <c r="DOH56" s="429"/>
      <c r="DOI56" s="429"/>
      <c r="DOJ56" s="429"/>
      <c r="DOK56" s="429"/>
      <c r="DOL56" s="429"/>
      <c r="DOM56" s="429"/>
      <c r="DON56" s="429"/>
      <c r="DOO56" s="429"/>
      <c r="DOP56" s="429"/>
      <c r="DOQ56" s="429"/>
      <c r="DOR56" s="429"/>
      <c r="DOS56" s="429"/>
      <c r="DOT56" s="429"/>
      <c r="DOU56" s="429"/>
      <c r="DOV56" s="429"/>
      <c r="DOW56" s="429"/>
      <c r="DOX56" s="429"/>
      <c r="DOY56" s="429"/>
      <c r="DOZ56" s="429"/>
      <c r="DPA56" s="429"/>
      <c r="DPB56" s="429"/>
      <c r="DPC56" s="429"/>
      <c r="DPD56" s="429"/>
      <c r="DPE56" s="429"/>
      <c r="DPF56" s="429"/>
      <c r="DPG56" s="429"/>
      <c r="DPH56" s="429"/>
      <c r="DPI56" s="429"/>
      <c r="DPJ56" s="429"/>
      <c r="DPK56" s="429"/>
      <c r="DPL56" s="429"/>
      <c r="DPM56" s="429"/>
      <c r="DPN56" s="429"/>
      <c r="DPO56" s="429"/>
      <c r="DPP56" s="429"/>
      <c r="DPQ56" s="429"/>
      <c r="DPR56" s="429"/>
      <c r="DPS56" s="429"/>
      <c r="DPT56" s="429"/>
      <c r="DPU56" s="429"/>
      <c r="DPV56" s="429"/>
      <c r="DPW56" s="429"/>
      <c r="DPX56" s="429"/>
      <c r="DPY56" s="429"/>
      <c r="DPZ56" s="429"/>
      <c r="DQA56" s="429"/>
      <c r="DQB56" s="429"/>
      <c r="DQC56" s="429"/>
      <c r="DQD56" s="429"/>
      <c r="DQE56" s="429"/>
      <c r="DQF56" s="429"/>
      <c r="DQG56" s="429"/>
      <c r="DQH56" s="429"/>
      <c r="DQI56" s="429"/>
      <c r="DQJ56" s="429"/>
      <c r="DQK56" s="429"/>
      <c r="DQL56" s="429"/>
      <c r="DQM56" s="429"/>
      <c r="DQN56" s="429"/>
      <c r="DQO56" s="429"/>
      <c r="DQP56" s="429"/>
      <c r="DQQ56" s="429"/>
      <c r="DQR56" s="429"/>
      <c r="DQS56" s="429"/>
      <c r="DQT56" s="429"/>
      <c r="DQU56" s="429"/>
      <c r="DQV56" s="429"/>
      <c r="DQW56" s="429"/>
      <c r="DQX56" s="429"/>
      <c r="DQY56" s="429"/>
      <c r="DQZ56" s="429"/>
      <c r="DRA56" s="429"/>
      <c r="DRB56" s="429"/>
      <c r="DRC56" s="429"/>
      <c r="DRD56" s="429"/>
      <c r="DRE56" s="429"/>
      <c r="DRF56" s="429"/>
      <c r="DRG56" s="429"/>
      <c r="DRH56" s="429"/>
      <c r="DRI56" s="429"/>
      <c r="DRJ56" s="429"/>
      <c r="DRK56" s="429"/>
      <c r="DRL56" s="429"/>
      <c r="DRM56" s="429"/>
      <c r="DRN56" s="429"/>
      <c r="DRO56" s="429"/>
      <c r="DRP56" s="429"/>
      <c r="DRQ56" s="429"/>
      <c r="DRR56" s="429"/>
      <c r="DRS56" s="429"/>
      <c r="DRT56" s="429"/>
      <c r="DRU56" s="429"/>
      <c r="DRV56" s="429"/>
      <c r="DRW56" s="429"/>
      <c r="DRX56" s="429"/>
      <c r="DRY56" s="429"/>
      <c r="DRZ56" s="429"/>
      <c r="DSA56" s="429"/>
      <c r="DSB56" s="429"/>
      <c r="DSC56" s="429"/>
      <c r="DSD56" s="429"/>
      <c r="DSE56" s="429"/>
      <c r="DSF56" s="429"/>
      <c r="DSG56" s="429"/>
      <c r="DSH56" s="429"/>
      <c r="DSI56" s="429"/>
      <c r="DSJ56" s="429"/>
      <c r="DSK56" s="429"/>
      <c r="DSL56" s="429"/>
      <c r="DSM56" s="429"/>
      <c r="DSN56" s="429"/>
      <c r="DSO56" s="429"/>
      <c r="DSP56" s="429"/>
      <c r="DSQ56" s="429"/>
      <c r="DSR56" s="429"/>
      <c r="DSS56" s="429"/>
      <c r="DST56" s="429"/>
      <c r="DSU56" s="429"/>
      <c r="DSV56" s="429"/>
      <c r="DSW56" s="429"/>
      <c r="DSX56" s="429"/>
      <c r="DSY56" s="429"/>
      <c r="DSZ56" s="429"/>
      <c r="DTA56" s="429"/>
      <c r="DTB56" s="429"/>
      <c r="DTC56" s="429"/>
      <c r="DTD56" s="429"/>
      <c r="DTE56" s="429"/>
      <c r="DTF56" s="429"/>
      <c r="DTG56" s="429"/>
      <c r="DTH56" s="429"/>
      <c r="DTI56" s="429"/>
      <c r="DTJ56" s="429"/>
      <c r="DTK56" s="429"/>
      <c r="DTL56" s="429"/>
      <c r="DTM56" s="429"/>
      <c r="DTN56" s="429"/>
      <c r="DTO56" s="429"/>
      <c r="DTP56" s="429"/>
      <c r="DTQ56" s="429"/>
      <c r="DTR56" s="429"/>
      <c r="DTS56" s="429"/>
      <c r="DTT56" s="429"/>
      <c r="DTU56" s="429"/>
      <c r="DTV56" s="429"/>
      <c r="DTW56" s="429"/>
      <c r="DTX56" s="429"/>
      <c r="DTY56" s="429"/>
      <c r="DTZ56" s="429"/>
      <c r="DUA56" s="429"/>
      <c r="DUB56" s="429"/>
      <c r="DUC56" s="429"/>
      <c r="DUD56" s="429"/>
      <c r="DUE56" s="429"/>
      <c r="DUF56" s="429"/>
      <c r="DUG56" s="429"/>
      <c r="DUH56" s="429"/>
      <c r="DUI56" s="429"/>
      <c r="DUJ56" s="429"/>
      <c r="DUK56" s="429"/>
      <c r="DUL56" s="429"/>
      <c r="DUM56" s="429"/>
      <c r="DUN56" s="429"/>
      <c r="DUO56" s="429"/>
      <c r="DUP56" s="429"/>
      <c r="DUQ56" s="429"/>
      <c r="DUR56" s="429"/>
      <c r="DUS56" s="429"/>
      <c r="DUT56" s="429"/>
      <c r="DUU56" s="429"/>
      <c r="DUV56" s="429"/>
      <c r="DUW56" s="429"/>
      <c r="DUX56" s="429"/>
      <c r="DUY56" s="429"/>
      <c r="DUZ56" s="429"/>
      <c r="DVA56" s="429"/>
      <c r="DVB56" s="429"/>
      <c r="DVC56" s="429"/>
      <c r="DVD56" s="429"/>
      <c r="DVE56" s="429"/>
      <c r="DVF56" s="429"/>
      <c r="DVG56" s="429"/>
      <c r="DVH56" s="429"/>
      <c r="DVI56" s="429"/>
      <c r="DVJ56" s="429"/>
      <c r="DVK56" s="429"/>
      <c r="DVL56" s="429"/>
      <c r="DVM56" s="429"/>
      <c r="DVN56" s="429"/>
      <c r="DVO56" s="429"/>
      <c r="DVP56" s="429"/>
      <c r="DVQ56" s="429"/>
      <c r="DVR56" s="429"/>
      <c r="DVS56" s="429"/>
      <c r="DVT56" s="429"/>
      <c r="DVU56" s="429"/>
      <c r="DVV56" s="429"/>
      <c r="DVW56" s="429"/>
      <c r="DVX56" s="429"/>
      <c r="DVY56" s="429"/>
      <c r="DVZ56" s="429"/>
      <c r="DWA56" s="429"/>
      <c r="DWB56" s="429"/>
      <c r="DWC56" s="429"/>
      <c r="DWD56" s="429"/>
      <c r="DWE56" s="429"/>
      <c r="DWF56" s="429"/>
      <c r="DWG56" s="429"/>
      <c r="DWH56" s="429"/>
      <c r="DWI56" s="429"/>
      <c r="DWJ56" s="429"/>
      <c r="DWK56" s="429"/>
      <c r="DWL56" s="429"/>
      <c r="DWM56" s="429"/>
      <c r="DWN56" s="429"/>
      <c r="DWO56" s="429"/>
      <c r="DWP56" s="429"/>
      <c r="DWQ56" s="429"/>
      <c r="DWR56" s="429"/>
      <c r="DWS56" s="429"/>
      <c r="DWT56" s="429"/>
      <c r="DWU56" s="429"/>
      <c r="DWV56" s="429"/>
      <c r="DWW56" s="429"/>
      <c r="DWX56" s="429"/>
      <c r="DWY56" s="429"/>
      <c r="DWZ56" s="429"/>
      <c r="DXA56" s="429"/>
      <c r="DXB56" s="429"/>
      <c r="DXC56" s="429"/>
      <c r="DXD56" s="429"/>
      <c r="DXE56" s="429"/>
      <c r="DXF56" s="429"/>
      <c r="DXG56" s="429"/>
      <c r="DXH56" s="429"/>
      <c r="DXI56" s="429"/>
      <c r="DXJ56" s="429"/>
      <c r="DXK56" s="429"/>
      <c r="DXL56" s="429"/>
      <c r="DXM56" s="429"/>
      <c r="DXN56" s="429"/>
      <c r="DXO56" s="429"/>
      <c r="DXP56" s="429"/>
      <c r="DXQ56" s="429"/>
      <c r="DXR56" s="429"/>
      <c r="DXS56" s="429"/>
      <c r="DXT56" s="429"/>
      <c r="DXU56" s="429"/>
      <c r="DXV56" s="429"/>
      <c r="DXW56" s="429"/>
      <c r="DXX56" s="429"/>
      <c r="DXY56" s="429"/>
      <c r="DXZ56" s="429"/>
      <c r="DYA56" s="429"/>
      <c r="DYB56" s="429"/>
      <c r="DYC56" s="429"/>
      <c r="DYD56" s="429"/>
      <c r="DYE56" s="429"/>
      <c r="DYF56" s="429"/>
      <c r="DYG56" s="429"/>
      <c r="DYH56" s="429"/>
      <c r="DYI56" s="429"/>
      <c r="DYJ56" s="429"/>
      <c r="DYK56" s="429"/>
      <c r="DYL56" s="429"/>
      <c r="DYM56" s="429"/>
      <c r="DYN56" s="429"/>
      <c r="DYO56" s="429"/>
      <c r="DYP56" s="429"/>
      <c r="DYQ56" s="429"/>
      <c r="DYR56" s="429"/>
      <c r="DYS56" s="429"/>
      <c r="DYT56" s="429"/>
      <c r="DYU56" s="429"/>
      <c r="DYV56" s="429"/>
      <c r="DYW56" s="429"/>
      <c r="DYX56" s="429"/>
      <c r="DYY56" s="429"/>
      <c r="DYZ56" s="429"/>
      <c r="DZA56" s="429"/>
      <c r="DZB56" s="429"/>
      <c r="DZC56" s="429"/>
      <c r="DZD56" s="429"/>
      <c r="DZE56" s="429"/>
      <c r="DZF56" s="429"/>
      <c r="DZG56" s="429"/>
      <c r="DZH56" s="429"/>
      <c r="DZI56" s="429"/>
      <c r="DZJ56" s="429"/>
      <c r="DZK56" s="429"/>
      <c r="DZL56" s="429"/>
      <c r="DZM56" s="429"/>
      <c r="DZN56" s="429"/>
      <c r="DZO56" s="429"/>
      <c r="DZP56" s="429"/>
      <c r="DZQ56" s="429"/>
      <c r="DZR56" s="429"/>
      <c r="DZS56" s="429"/>
      <c r="DZT56" s="429"/>
      <c r="DZU56" s="429"/>
      <c r="DZV56" s="429"/>
      <c r="DZW56" s="429"/>
      <c r="DZX56" s="429"/>
      <c r="DZY56" s="429"/>
      <c r="DZZ56" s="429"/>
      <c r="EAA56" s="429"/>
      <c r="EAB56" s="429"/>
      <c r="EAC56" s="429"/>
      <c r="EAD56" s="429"/>
      <c r="EAE56" s="429"/>
      <c r="EAF56" s="429"/>
      <c r="EAG56" s="429"/>
      <c r="EAH56" s="429"/>
      <c r="EAI56" s="429"/>
      <c r="EAJ56" s="429"/>
      <c r="EAK56" s="429"/>
      <c r="EAL56" s="429"/>
      <c r="EAM56" s="429"/>
      <c r="EAN56" s="429"/>
      <c r="EAO56" s="429"/>
      <c r="EAP56" s="429"/>
      <c r="EAQ56" s="429"/>
      <c r="EAR56" s="429"/>
      <c r="EAS56" s="429"/>
      <c r="EAT56" s="429"/>
      <c r="EAU56" s="429"/>
      <c r="EAV56" s="429"/>
      <c r="EAW56" s="429"/>
      <c r="EAX56" s="429"/>
      <c r="EAY56" s="429"/>
      <c r="EAZ56" s="429"/>
      <c r="EBA56" s="429"/>
      <c r="EBB56" s="429"/>
      <c r="EBC56" s="429"/>
      <c r="EBD56" s="429"/>
      <c r="EBE56" s="429"/>
      <c r="EBF56" s="429"/>
      <c r="EBG56" s="429"/>
      <c r="EBH56" s="429"/>
      <c r="EBI56" s="429"/>
      <c r="EBJ56" s="429"/>
      <c r="EBK56" s="429"/>
      <c r="EBL56" s="429"/>
      <c r="EBM56" s="429"/>
      <c r="EBN56" s="429"/>
      <c r="EBO56" s="429"/>
      <c r="EBP56" s="429"/>
      <c r="EBQ56" s="429"/>
      <c r="EBR56" s="429"/>
      <c r="EBS56" s="429"/>
      <c r="EBT56" s="429"/>
      <c r="EBU56" s="429"/>
      <c r="EBV56" s="429"/>
      <c r="EBW56" s="429"/>
      <c r="EBX56" s="429"/>
      <c r="EBY56" s="429"/>
      <c r="EBZ56" s="429"/>
      <c r="ECA56" s="429"/>
      <c r="ECB56" s="429"/>
      <c r="ECC56" s="429"/>
      <c r="ECD56" s="429"/>
      <c r="ECE56" s="429"/>
      <c r="ECF56" s="429"/>
      <c r="ECG56" s="429"/>
      <c r="ECH56" s="429"/>
      <c r="ECI56" s="429"/>
      <c r="ECJ56" s="429"/>
      <c r="ECK56" s="429"/>
      <c r="ECL56" s="429"/>
      <c r="ECM56" s="429"/>
      <c r="ECN56" s="429"/>
      <c r="ECO56" s="429"/>
      <c r="ECP56" s="429"/>
      <c r="ECQ56" s="429"/>
      <c r="ECR56" s="429"/>
      <c r="ECS56" s="429"/>
      <c r="ECT56" s="429"/>
      <c r="ECU56" s="429"/>
      <c r="ECV56" s="429"/>
      <c r="ECW56" s="429"/>
      <c r="ECX56" s="429"/>
      <c r="ECY56" s="429"/>
      <c r="ECZ56" s="429"/>
      <c r="EDA56" s="429"/>
      <c r="EDB56" s="429"/>
      <c r="EDC56" s="429"/>
      <c r="EDD56" s="429"/>
      <c r="EDE56" s="429"/>
      <c r="EDF56" s="429"/>
      <c r="EDG56" s="429"/>
      <c r="EDH56" s="429"/>
      <c r="EDI56" s="429"/>
      <c r="EDJ56" s="429"/>
      <c r="EDK56" s="429"/>
      <c r="EDL56" s="429"/>
      <c r="EDM56" s="429"/>
      <c r="EDN56" s="429"/>
      <c r="EDO56" s="429"/>
      <c r="EDP56" s="429"/>
      <c r="EDQ56" s="429"/>
      <c r="EDR56" s="429"/>
      <c r="EDS56" s="429"/>
      <c r="EDT56" s="429"/>
      <c r="EDU56" s="429"/>
      <c r="EDV56" s="429"/>
      <c r="EDW56" s="429"/>
      <c r="EDX56" s="429"/>
      <c r="EDY56" s="429"/>
      <c r="EDZ56" s="429"/>
      <c r="EEA56" s="429"/>
      <c r="EEB56" s="429"/>
      <c r="EEC56" s="429"/>
      <c r="EED56" s="429"/>
      <c r="EEE56" s="429"/>
      <c r="EEF56" s="429"/>
      <c r="EEG56" s="429"/>
      <c r="EEH56" s="429"/>
      <c r="EEI56" s="429"/>
      <c r="EEJ56" s="429"/>
      <c r="EEK56" s="429"/>
      <c r="EEL56" s="429"/>
      <c r="EEM56" s="429"/>
      <c r="EEN56" s="429"/>
      <c r="EEO56" s="429"/>
      <c r="EEP56" s="429"/>
      <c r="EEQ56" s="429"/>
      <c r="EER56" s="429"/>
      <c r="EES56" s="429"/>
      <c r="EET56" s="429"/>
      <c r="EEU56" s="429"/>
      <c r="EEV56" s="429"/>
      <c r="EEW56" s="429"/>
      <c r="EEX56" s="429"/>
      <c r="EEY56" s="429"/>
      <c r="EEZ56" s="429"/>
      <c r="EFA56" s="429"/>
      <c r="EFB56" s="429"/>
      <c r="EFC56" s="429"/>
      <c r="EFD56" s="429"/>
      <c r="EFE56" s="429"/>
      <c r="EFF56" s="429"/>
      <c r="EFG56" s="429"/>
      <c r="EFH56" s="429"/>
      <c r="EFI56" s="429"/>
      <c r="EFJ56" s="429"/>
      <c r="EFK56" s="429"/>
      <c r="EFL56" s="429"/>
      <c r="EFM56" s="429"/>
      <c r="EFN56" s="429"/>
      <c r="EFO56" s="429"/>
      <c r="EFP56" s="429"/>
      <c r="EFQ56" s="429"/>
      <c r="EFR56" s="429"/>
      <c r="EFS56" s="429"/>
      <c r="EFT56" s="429"/>
      <c r="EFU56" s="429"/>
      <c r="EFV56" s="429"/>
      <c r="EFW56" s="429"/>
      <c r="EFX56" s="429"/>
      <c r="EFY56" s="429"/>
      <c r="EFZ56" s="429"/>
      <c r="EGA56" s="429"/>
      <c r="EGB56" s="429"/>
      <c r="EGC56" s="429"/>
      <c r="EGD56" s="429"/>
      <c r="EGE56" s="429"/>
      <c r="EGF56" s="429"/>
      <c r="EGG56" s="429"/>
      <c r="EGH56" s="429"/>
      <c r="EGI56" s="429"/>
      <c r="EGJ56" s="429"/>
      <c r="EGK56" s="429"/>
      <c r="EGL56" s="429"/>
      <c r="EGM56" s="429"/>
      <c r="EGN56" s="429"/>
      <c r="EGO56" s="429"/>
      <c r="EGP56" s="429"/>
      <c r="EGQ56" s="429"/>
      <c r="EGR56" s="429"/>
      <c r="EGS56" s="429"/>
      <c r="EGT56" s="429"/>
      <c r="EGU56" s="429"/>
      <c r="EGV56" s="429"/>
      <c r="EGW56" s="429"/>
      <c r="EGX56" s="429"/>
      <c r="EGY56" s="429"/>
      <c r="EGZ56" s="429"/>
      <c r="EHA56" s="429"/>
      <c r="EHB56" s="429"/>
      <c r="EHC56" s="429"/>
      <c r="EHD56" s="429"/>
      <c r="EHE56" s="429"/>
      <c r="EHF56" s="429"/>
      <c r="EHG56" s="429"/>
      <c r="EHH56" s="429"/>
      <c r="EHI56" s="429"/>
      <c r="EHJ56" s="429"/>
      <c r="EHK56" s="429"/>
      <c r="EHL56" s="429"/>
      <c r="EHM56" s="429"/>
      <c r="EHN56" s="429"/>
      <c r="EHO56" s="429"/>
      <c r="EHP56" s="429"/>
      <c r="EHQ56" s="429"/>
      <c r="EHR56" s="429"/>
      <c r="EHS56" s="429"/>
      <c r="EHT56" s="429"/>
      <c r="EHU56" s="429"/>
      <c r="EHV56" s="429"/>
      <c r="EHW56" s="429"/>
      <c r="EHX56" s="429"/>
      <c r="EHY56" s="429"/>
      <c r="EHZ56" s="429"/>
      <c r="EIA56" s="429"/>
      <c r="EIB56" s="429"/>
      <c r="EIC56" s="429"/>
      <c r="EID56" s="429"/>
      <c r="EIE56" s="429"/>
      <c r="EIF56" s="429"/>
      <c r="EIG56" s="429"/>
      <c r="EIH56" s="429"/>
      <c r="EII56" s="429"/>
      <c r="EIJ56" s="429"/>
      <c r="EIK56" s="429"/>
      <c r="EIL56" s="429"/>
      <c r="EIM56" s="429"/>
      <c r="EIN56" s="429"/>
      <c r="EIO56" s="429"/>
      <c r="EIP56" s="429"/>
      <c r="EIQ56" s="429"/>
      <c r="EIR56" s="429"/>
      <c r="EIS56" s="429"/>
      <c r="EIT56" s="429"/>
      <c r="EIU56" s="429"/>
      <c r="EIV56" s="429"/>
      <c r="EIW56" s="429"/>
      <c r="EIX56" s="429"/>
      <c r="EIY56" s="429"/>
      <c r="EIZ56" s="429"/>
      <c r="EJA56" s="429"/>
      <c r="EJB56" s="429"/>
      <c r="EJC56" s="429"/>
      <c r="EJD56" s="429"/>
      <c r="EJE56" s="429"/>
      <c r="EJF56" s="429"/>
      <c r="EJG56" s="429"/>
      <c r="EJH56" s="429"/>
      <c r="EJI56" s="429"/>
      <c r="EJJ56" s="429"/>
      <c r="EJK56" s="429"/>
      <c r="EJL56" s="429"/>
      <c r="EJM56" s="429"/>
      <c r="EJN56" s="429"/>
      <c r="EJO56" s="429"/>
      <c r="EJP56" s="429"/>
      <c r="EJQ56" s="429"/>
      <c r="EJR56" s="429"/>
      <c r="EJS56" s="429"/>
      <c r="EJT56" s="429"/>
      <c r="EJU56" s="429"/>
      <c r="EJV56" s="429"/>
      <c r="EJW56" s="429"/>
      <c r="EJX56" s="429"/>
      <c r="EJY56" s="429"/>
      <c r="EJZ56" s="429"/>
      <c r="EKA56" s="429"/>
      <c r="EKB56" s="429"/>
      <c r="EKC56" s="429"/>
      <c r="EKD56" s="429"/>
      <c r="EKE56" s="429"/>
      <c r="EKF56" s="429"/>
      <c r="EKG56" s="429"/>
      <c r="EKH56" s="429"/>
      <c r="EKI56" s="429"/>
      <c r="EKJ56" s="429"/>
      <c r="EKK56" s="429"/>
      <c r="EKL56" s="429"/>
      <c r="EKM56" s="429"/>
      <c r="EKN56" s="429"/>
      <c r="EKO56" s="429"/>
      <c r="EKP56" s="429"/>
      <c r="EKQ56" s="429"/>
      <c r="EKR56" s="429"/>
      <c r="EKS56" s="429"/>
      <c r="EKT56" s="429"/>
      <c r="EKU56" s="429"/>
      <c r="EKV56" s="429"/>
      <c r="EKW56" s="429"/>
      <c r="EKX56" s="429"/>
      <c r="EKY56" s="429"/>
      <c r="EKZ56" s="429"/>
      <c r="ELA56" s="429"/>
      <c r="ELB56" s="429"/>
      <c r="ELC56" s="429"/>
      <c r="ELD56" s="429"/>
      <c r="ELE56" s="429"/>
      <c r="ELF56" s="429"/>
      <c r="ELG56" s="429"/>
      <c r="ELH56" s="429"/>
      <c r="ELI56" s="429"/>
      <c r="ELJ56" s="429"/>
      <c r="ELK56" s="429"/>
      <c r="ELL56" s="429"/>
      <c r="ELM56" s="429"/>
      <c r="ELN56" s="429"/>
      <c r="ELO56" s="429"/>
      <c r="ELP56" s="429"/>
      <c r="ELQ56" s="429"/>
      <c r="ELR56" s="429"/>
      <c r="ELS56" s="429"/>
      <c r="ELT56" s="429"/>
      <c r="ELU56" s="429"/>
      <c r="ELV56" s="429"/>
      <c r="ELW56" s="429"/>
      <c r="ELX56" s="429"/>
      <c r="ELY56" s="429"/>
      <c r="ELZ56" s="429"/>
      <c r="EMA56" s="429"/>
      <c r="EMB56" s="429"/>
      <c r="EMC56" s="429"/>
      <c r="EMD56" s="429"/>
      <c r="EME56" s="429"/>
      <c r="EMF56" s="429"/>
      <c r="EMG56" s="429"/>
      <c r="EMH56" s="429"/>
      <c r="EMI56" s="429"/>
      <c r="EMJ56" s="429"/>
      <c r="EMK56" s="429"/>
      <c r="EML56" s="429"/>
      <c r="EMM56" s="429"/>
      <c r="EMN56" s="429"/>
      <c r="EMO56" s="429"/>
      <c r="EMP56" s="429"/>
      <c r="EMQ56" s="429"/>
      <c r="EMR56" s="429"/>
      <c r="EMS56" s="429"/>
      <c r="EMT56" s="429"/>
      <c r="EMU56" s="429"/>
      <c r="EMV56" s="429"/>
      <c r="EMW56" s="429"/>
      <c r="EMX56" s="429"/>
      <c r="EMY56" s="429"/>
      <c r="EMZ56" s="429"/>
      <c r="ENA56" s="429"/>
      <c r="ENB56" s="429"/>
      <c r="ENC56" s="429"/>
      <c r="END56" s="429"/>
      <c r="ENE56" s="429"/>
      <c r="ENF56" s="429"/>
      <c r="ENG56" s="429"/>
      <c r="ENH56" s="429"/>
      <c r="ENI56" s="429"/>
      <c r="ENJ56" s="429"/>
      <c r="ENK56" s="429"/>
      <c r="ENL56" s="429"/>
      <c r="ENM56" s="429"/>
      <c r="ENN56" s="429"/>
      <c r="ENO56" s="429"/>
      <c r="ENP56" s="429"/>
      <c r="ENQ56" s="429"/>
      <c r="ENR56" s="429"/>
      <c r="ENS56" s="429"/>
      <c r="ENT56" s="429"/>
      <c r="ENU56" s="429"/>
      <c r="ENV56" s="429"/>
      <c r="ENW56" s="429"/>
      <c r="ENX56" s="429"/>
      <c r="ENY56" s="429"/>
      <c r="ENZ56" s="429"/>
      <c r="EOA56" s="429"/>
      <c r="EOB56" s="429"/>
      <c r="EOC56" s="429"/>
      <c r="EOD56" s="429"/>
      <c r="EOE56" s="429"/>
      <c r="EOF56" s="429"/>
      <c r="EOG56" s="429"/>
      <c r="EOH56" s="429"/>
      <c r="EOI56" s="429"/>
      <c r="EOJ56" s="429"/>
      <c r="EOK56" s="429"/>
      <c r="EOL56" s="429"/>
      <c r="EOM56" s="429"/>
      <c r="EON56" s="429"/>
      <c r="EOO56" s="429"/>
      <c r="EOP56" s="429"/>
      <c r="EOQ56" s="429"/>
      <c r="EOR56" s="429"/>
      <c r="EOS56" s="429"/>
      <c r="EOT56" s="429"/>
      <c r="EOU56" s="429"/>
      <c r="EOV56" s="429"/>
      <c r="EOW56" s="429"/>
      <c r="EOX56" s="429"/>
      <c r="EOY56" s="429"/>
      <c r="EOZ56" s="429"/>
      <c r="EPA56" s="429"/>
      <c r="EPB56" s="429"/>
      <c r="EPC56" s="429"/>
      <c r="EPD56" s="429"/>
      <c r="EPE56" s="429"/>
      <c r="EPF56" s="429"/>
      <c r="EPG56" s="429"/>
      <c r="EPH56" s="429"/>
      <c r="EPI56" s="429"/>
      <c r="EPJ56" s="429"/>
      <c r="EPK56" s="429"/>
      <c r="EPL56" s="429"/>
      <c r="EPM56" s="429"/>
      <c r="EPN56" s="429"/>
      <c r="EPO56" s="429"/>
      <c r="EPP56" s="429"/>
      <c r="EPQ56" s="429"/>
      <c r="EPR56" s="429"/>
      <c r="EPS56" s="429"/>
      <c r="EPT56" s="429"/>
      <c r="EPU56" s="429"/>
      <c r="EPV56" s="429"/>
      <c r="EPW56" s="429"/>
      <c r="EPX56" s="429"/>
      <c r="EPY56" s="429"/>
      <c r="EPZ56" s="429"/>
      <c r="EQA56" s="429"/>
      <c r="EQB56" s="429"/>
      <c r="EQC56" s="429"/>
      <c r="EQD56" s="429"/>
      <c r="EQE56" s="429"/>
      <c r="EQF56" s="429"/>
      <c r="EQG56" s="429"/>
      <c r="EQH56" s="429"/>
      <c r="EQI56" s="429"/>
      <c r="EQJ56" s="429"/>
      <c r="EQK56" s="429"/>
      <c r="EQL56" s="429"/>
      <c r="EQM56" s="429"/>
      <c r="EQN56" s="429"/>
      <c r="EQO56" s="429"/>
      <c r="EQP56" s="429"/>
      <c r="EQQ56" s="429"/>
      <c r="EQR56" s="429"/>
      <c r="EQS56" s="429"/>
      <c r="EQT56" s="429"/>
      <c r="EQU56" s="429"/>
      <c r="EQV56" s="429"/>
      <c r="EQW56" s="429"/>
      <c r="EQX56" s="429"/>
      <c r="EQY56" s="429"/>
      <c r="EQZ56" s="429"/>
      <c r="ERA56" s="429"/>
      <c r="ERB56" s="429"/>
      <c r="ERC56" s="429"/>
      <c r="ERD56" s="429"/>
      <c r="ERE56" s="429"/>
      <c r="ERF56" s="429"/>
      <c r="ERG56" s="429"/>
      <c r="ERH56" s="429"/>
      <c r="ERI56" s="429"/>
      <c r="ERJ56" s="429"/>
      <c r="ERK56" s="429"/>
      <c r="ERL56" s="429"/>
      <c r="ERM56" s="429"/>
      <c r="ERN56" s="429"/>
      <c r="ERO56" s="429"/>
      <c r="ERP56" s="429"/>
      <c r="ERQ56" s="429"/>
      <c r="ERR56" s="429"/>
      <c r="ERS56" s="429"/>
      <c r="ERT56" s="429"/>
      <c r="ERU56" s="429"/>
      <c r="ERV56" s="429"/>
      <c r="ERW56" s="429"/>
      <c r="ERX56" s="429"/>
      <c r="ERY56" s="429"/>
      <c r="ERZ56" s="429"/>
      <c r="ESA56" s="429"/>
      <c r="ESB56" s="429"/>
      <c r="ESC56" s="429"/>
      <c r="ESD56" s="429"/>
      <c r="ESE56" s="429"/>
      <c r="ESF56" s="429"/>
      <c r="ESG56" s="429"/>
      <c r="ESH56" s="429"/>
      <c r="ESI56" s="429"/>
      <c r="ESJ56" s="429"/>
      <c r="ESK56" s="429"/>
      <c r="ESL56" s="429"/>
      <c r="ESM56" s="429"/>
      <c r="ESN56" s="429"/>
      <c r="ESO56" s="429"/>
      <c r="ESP56" s="429"/>
      <c r="ESQ56" s="429"/>
      <c r="ESR56" s="429"/>
      <c r="ESS56" s="429"/>
      <c r="EST56" s="429"/>
      <c r="ESU56" s="429"/>
      <c r="ESV56" s="429"/>
      <c r="ESW56" s="429"/>
      <c r="ESX56" s="429"/>
      <c r="ESY56" s="429"/>
      <c r="ESZ56" s="429"/>
      <c r="ETA56" s="429"/>
      <c r="ETB56" s="429"/>
      <c r="ETC56" s="429"/>
      <c r="ETD56" s="429"/>
      <c r="ETE56" s="429"/>
      <c r="ETF56" s="429"/>
      <c r="ETG56" s="429"/>
      <c r="ETH56" s="429"/>
      <c r="ETI56" s="429"/>
      <c r="ETJ56" s="429"/>
      <c r="ETK56" s="429"/>
      <c r="ETL56" s="429"/>
      <c r="ETM56" s="429"/>
      <c r="ETN56" s="429"/>
      <c r="ETO56" s="429"/>
      <c r="ETP56" s="429"/>
      <c r="ETQ56" s="429"/>
      <c r="ETR56" s="429"/>
      <c r="ETS56" s="429"/>
      <c r="ETT56" s="429"/>
      <c r="ETU56" s="429"/>
      <c r="ETV56" s="429"/>
      <c r="ETW56" s="429"/>
      <c r="ETX56" s="429"/>
      <c r="ETY56" s="429"/>
      <c r="ETZ56" s="429"/>
      <c r="EUA56" s="429"/>
      <c r="EUB56" s="429"/>
      <c r="EUC56" s="429"/>
      <c r="EUD56" s="429"/>
      <c r="EUE56" s="429"/>
      <c r="EUF56" s="429"/>
      <c r="EUG56" s="429"/>
      <c r="EUH56" s="429"/>
      <c r="EUI56" s="429"/>
      <c r="EUJ56" s="429"/>
      <c r="EUK56" s="429"/>
      <c r="EUL56" s="429"/>
      <c r="EUM56" s="429"/>
      <c r="EUN56" s="429"/>
      <c r="EUO56" s="429"/>
      <c r="EUP56" s="429"/>
      <c r="EUQ56" s="429"/>
      <c r="EUR56" s="429"/>
      <c r="EUS56" s="429"/>
      <c r="EUT56" s="429"/>
      <c r="EUU56" s="429"/>
      <c r="EUV56" s="429"/>
      <c r="EUW56" s="429"/>
      <c r="EUX56" s="429"/>
      <c r="EUY56" s="429"/>
      <c r="EUZ56" s="429"/>
      <c r="EVA56" s="429"/>
      <c r="EVB56" s="429"/>
      <c r="EVC56" s="429"/>
      <c r="EVD56" s="429"/>
      <c r="EVE56" s="429"/>
      <c r="EVF56" s="429"/>
      <c r="EVG56" s="429"/>
      <c r="EVH56" s="429"/>
      <c r="EVI56" s="429"/>
      <c r="EVJ56" s="429"/>
      <c r="EVK56" s="429"/>
      <c r="EVL56" s="429"/>
      <c r="EVM56" s="429"/>
      <c r="EVN56" s="429"/>
      <c r="EVO56" s="429"/>
      <c r="EVP56" s="429"/>
      <c r="EVQ56" s="429"/>
      <c r="EVR56" s="429"/>
      <c r="EVS56" s="429"/>
      <c r="EVT56" s="429"/>
      <c r="EVU56" s="429"/>
      <c r="EVV56" s="429"/>
      <c r="EVW56" s="429"/>
      <c r="EVX56" s="429"/>
      <c r="EVY56" s="429"/>
      <c r="EVZ56" s="429"/>
      <c r="EWA56" s="429"/>
      <c r="EWB56" s="429"/>
      <c r="EWC56" s="429"/>
      <c r="EWD56" s="429"/>
      <c r="EWE56" s="429"/>
      <c r="EWF56" s="429"/>
      <c r="EWG56" s="429"/>
      <c r="EWH56" s="429"/>
      <c r="EWI56" s="429"/>
      <c r="EWJ56" s="429"/>
      <c r="EWK56" s="429"/>
      <c r="EWL56" s="429"/>
      <c r="EWM56" s="429"/>
      <c r="EWN56" s="429"/>
      <c r="EWO56" s="429"/>
      <c r="EWP56" s="429"/>
      <c r="EWQ56" s="429"/>
      <c r="EWR56" s="429"/>
      <c r="EWS56" s="429"/>
      <c r="EWT56" s="429"/>
      <c r="EWU56" s="429"/>
      <c r="EWV56" s="429"/>
      <c r="EWW56" s="429"/>
      <c r="EWX56" s="429"/>
      <c r="EWY56" s="429"/>
      <c r="EWZ56" s="429"/>
      <c r="EXA56" s="429"/>
      <c r="EXB56" s="429"/>
      <c r="EXC56" s="429"/>
      <c r="EXD56" s="429"/>
      <c r="EXE56" s="429"/>
      <c r="EXF56" s="429"/>
      <c r="EXG56" s="429"/>
      <c r="EXH56" s="429"/>
      <c r="EXI56" s="429"/>
      <c r="EXJ56" s="429"/>
      <c r="EXK56" s="429"/>
      <c r="EXL56" s="429"/>
      <c r="EXM56" s="429"/>
      <c r="EXN56" s="429"/>
      <c r="EXO56" s="429"/>
      <c r="EXP56" s="429"/>
      <c r="EXQ56" s="429"/>
      <c r="EXR56" s="429"/>
      <c r="EXS56" s="429"/>
      <c r="EXT56" s="429"/>
      <c r="EXU56" s="429"/>
      <c r="EXV56" s="429"/>
      <c r="EXW56" s="429"/>
      <c r="EXX56" s="429"/>
      <c r="EXY56" s="429"/>
      <c r="EXZ56" s="429"/>
      <c r="EYA56" s="429"/>
      <c r="EYB56" s="429"/>
      <c r="EYC56" s="429"/>
      <c r="EYD56" s="429"/>
      <c r="EYE56" s="429"/>
      <c r="EYF56" s="429"/>
      <c r="EYG56" s="429"/>
      <c r="EYH56" s="429"/>
      <c r="EYI56" s="429"/>
      <c r="EYJ56" s="429"/>
      <c r="EYK56" s="429"/>
      <c r="EYL56" s="429"/>
      <c r="EYM56" s="429"/>
      <c r="EYN56" s="429"/>
      <c r="EYO56" s="429"/>
      <c r="EYP56" s="429"/>
      <c r="EYQ56" s="429"/>
      <c r="EYR56" s="429"/>
      <c r="EYS56" s="429"/>
      <c r="EYT56" s="429"/>
      <c r="EYU56" s="429"/>
      <c r="EYV56" s="429"/>
      <c r="EYW56" s="429"/>
      <c r="EYX56" s="429"/>
      <c r="EYY56" s="429"/>
      <c r="EYZ56" s="429"/>
      <c r="EZA56" s="429"/>
      <c r="EZB56" s="429"/>
      <c r="EZC56" s="429"/>
      <c r="EZD56" s="429"/>
      <c r="EZE56" s="429"/>
      <c r="EZF56" s="429"/>
      <c r="EZG56" s="429"/>
      <c r="EZH56" s="429"/>
      <c r="EZI56" s="429"/>
      <c r="EZJ56" s="429"/>
      <c r="EZK56" s="429"/>
      <c r="EZL56" s="429"/>
      <c r="EZM56" s="429"/>
      <c r="EZN56" s="429"/>
      <c r="EZO56" s="429"/>
      <c r="EZP56" s="429"/>
      <c r="EZQ56" s="429"/>
      <c r="EZR56" s="429"/>
      <c r="EZS56" s="429"/>
      <c r="EZT56" s="429"/>
      <c r="EZU56" s="429"/>
      <c r="EZV56" s="429"/>
      <c r="EZW56" s="429"/>
      <c r="EZX56" s="429"/>
      <c r="EZY56" s="429"/>
      <c r="EZZ56" s="429"/>
      <c r="FAA56" s="429"/>
      <c r="FAB56" s="429"/>
      <c r="FAC56" s="429"/>
      <c r="FAD56" s="429"/>
      <c r="FAE56" s="429"/>
      <c r="FAF56" s="429"/>
      <c r="FAG56" s="429"/>
      <c r="FAH56" s="429"/>
      <c r="FAI56" s="429"/>
      <c r="FAJ56" s="429"/>
      <c r="FAK56" s="429"/>
      <c r="FAL56" s="429"/>
      <c r="FAM56" s="429"/>
      <c r="FAN56" s="429"/>
      <c r="FAO56" s="429"/>
      <c r="FAP56" s="429"/>
      <c r="FAQ56" s="429"/>
      <c r="FAR56" s="429"/>
      <c r="FAS56" s="429"/>
      <c r="FAT56" s="429"/>
      <c r="FAU56" s="429"/>
      <c r="FAV56" s="429"/>
      <c r="FAW56" s="429"/>
      <c r="FAX56" s="429"/>
      <c r="FAY56" s="429"/>
      <c r="FAZ56" s="429"/>
      <c r="FBA56" s="429"/>
      <c r="FBB56" s="429"/>
      <c r="FBC56" s="429"/>
      <c r="FBD56" s="429"/>
      <c r="FBE56" s="429"/>
      <c r="FBF56" s="429"/>
      <c r="FBG56" s="429"/>
      <c r="FBH56" s="429"/>
      <c r="FBI56" s="429"/>
      <c r="FBJ56" s="429"/>
      <c r="FBK56" s="429"/>
      <c r="FBL56" s="429"/>
      <c r="FBM56" s="429"/>
      <c r="FBN56" s="429"/>
      <c r="FBO56" s="429"/>
      <c r="FBP56" s="429"/>
      <c r="FBQ56" s="429"/>
      <c r="FBR56" s="429"/>
      <c r="FBS56" s="429"/>
      <c r="FBT56" s="429"/>
      <c r="FBU56" s="429"/>
      <c r="FBV56" s="429"/>
      <c r="FBW56" s="429"/>
      <c r="FBX56" s="429"/>
      <c r="FBY56" s="429"/>
      <c r="FBZ56" s="429"/>
      <c r="FCA56" s="429"/>
      <c r="FCB56" s="429"/>
      <c r="FCC56" s="429"/>
      <c r="FCD56" s="429"/>
      <c r="FCE56" s="429"/>
      <c r="FCF56" s="429"/>
      <c r="FCG56" s="429"/>
      <c r="FCH56" s="429"/>
      <c r="FCI56" s="429"/>
      <c r="FCJ56" s="429"/>
      <c r="FCK56" s="429"/>
      <c r="FCL56" s="429"/>
      <c r="FCM56" s="429"/>
      <c r="FCN56" s="429"/>
      <c r="FCO56" s="429"/>
      <c r="FCP56" s="429"/>
      <c r="FCQ56" s="429"/>
      <c r="FCR56" s="429"/>
      <c r="FCS56" s="429"/>
      <c r="FCT56" s="429"/>
      <c r="FCU56" s="429"/>
      <c r="FCV56" s="429"/>
      <c r="FCW56" s="429"/>
      <c r="FCX56" s="429"/>
      <c r="FCY56" s="429"/>
      <c r="FCZ56" s="429"/>
      <c r="FDA56" s="429"/>
      <c r="FDB56" s="429"/>
      <c r="FDC56" s="429"/>
      <c r="FDD56" s="429"/>
      <c r="FDE56" s="429"/>
      <c r="FDF56" s="429"/>
      <c r="FDG56" s="429"/>
      <c r="FDH56" s="429"/>
      <c r="FDI56" s="429"/>
      <c r="FDJ56" s="429"/>
      <c r="FDK56" s="429"/>
      <c r="FDL56" s="429"/>
      <c r="FDM56" s="429"/>
      <c r="FDN56" s="429"/>
      <c r="FDO56" s="429"/>
      <c r="FDP56" s="429"/>
      <c r="FDQ56" s="429"/>
      <c r="FDR56" s="429"/>
      <c r="FDS56" s="429"/>
      <c r="FDT56" s="429"/>
      <c r="FDU56" s="429"/>
      <c r="FDV56" s="429"/>
      <c r="FDW56" s="429"/>
      <c r="FDX56" s="429"/>
      <c r="FDY56" s="429"/>
      <c r="FDZ56" s="429"/>
      <c r="FEA56" s="429"/>
      <c r="FEB56" s="429"/>
      <c r="FEC56" s="429"/>
      <c r="FED56" s="429"/>
      <c r="FEE56" s="429"/>
      <c r="FEF56" s="429"/>
      <c r="FEG56" s="429"/>
      <c r="FEH56" s="429"/>
      <c r="FEI56" s="429"/>
      <c r="FEJ56" s="429"/>
      <c r="FEK56" s="429"/>
      <c r="FEL56" s="429"/>
      <c r="FEM56" s="429"/>
      <c r="FEN56" s="429"/>
      <c r="FEO56" s="429"/>
      <c r="FEP56" s="429"/>
      <c r="FEQ56" s="429"/>
      <c r="FER56" s="429"/>
      <c r="FES56" s="429"/>
      <c r="FET56" s="429"/>
      <c r="FEU56" s="429"/>
      <c r="FEV56" s="429"/>
      <c r="FEW56" s="429"/>
      <c r="FEX56" s="429"/>
      <c r="FEY56" s="429"/>
      <c r="FEZ56" s="429"/>
      <c r="FFA56" s="429"/>
      <c r="FFB56" s="429"/>
      <c r="FFC56" s="429"/>
      <c r="FFD56" s="429"/>
      <c r="FFE56" s="429"/>
      <c r="FFF56" s="429"/>
      <c r="FFG56" s="429"/>
      <c r="FFH56" s="429"/>
      <c r="FFI56" s="429"/>
      <c r="FFJ56" s="429"/>
      <c r="FFK56" s="429"/>
      <c r="FFL56" s="429"/>
      <c r="FFM56" s="429"/>
      <c r="FFN56" s="429"/>
      <c r="FFO56" s="429"/>
      <c r="FFP56" s="429"/>
      <c r="FFQ56" s="429"/>
      <c r="FFR56" s="429"/>
      <c r="FFS56" s="429"/>
      <c r="FFT56" s="429"/>
      <c r="FFU56" s="429"/>
      <c r="FFV56" s="429"/>
      <c r="FFW56" s="429"/>
      <c r="FFX56" s="429"/>
      <c r="FFY56" s="429"/>
      <c r="FFZ56" s="429"/>
      <c r="FGA56" s="429"/>
      <c r="FGB56" s="429"/>
      <c r="FGC56" s="429"/>
      <c r="FGD56" s="429"/>
      <c r="FGE56" s="429"/>
      <c r="FGF56" s="429"/>
      <c r="FGG56" s="429"/>
      <c r="FGH56" s="429"/>
      <c r="FGI56" s="429"/>
      <c r="FGJ56" s="429"/>
      <c r="FGK56" s="429"/>
      <c r="FGL56" s="429"/>
      <c r="FGM56" s="429"/>
      <c r="FGN56" s="429"/>
      <c r="FGO56" s="429"/>
      <c r="FGP56" s="429"/>
      <c r="FGQ56" s="429"/>
      <c r="FGR56" s="429"/>
      <c r="FGS56" s="429"/>
      <c r="FGT56" s="429"/>
      <c r="FGU56" s="429"/>
      <c r="FGV56" s="429"/>
      <c r="FGW56" s="429"/>
      <c r="FGX56" s="429"/>
      <c r="FGY56" s="429"/>
      <c r="FGZ56" s="429"/>
      <c r="FHA56" s="429"/>
      <c r="FHB56" s="429"/>
      <c r="FHC56" s="429"/>
      <c r="FHD56" s="429"/>
      <c r="FHE56" s="429"/>
      <c r="FHF56" s="429"/>
      <c r="FHG56" s="429"/>
      <c r="FHH56" s="429"/>
      <c r="FHI56" s="429"/>
      <c r="FHJ56" s="429"/>
      <c r="FHK56" s="429"/>
      <c r="FHL56" s="429"/>
      <c r="FHM56" s="429"/>
      <c r="FHN56" s="429"/>
      <c r="FHO56" s="429"/>
      <c r="FHP56" s="429"/>
      <c r="FHQ56" s="429"/>
      <c r="FHR56" s="429"/>
      <c r="FHS56" s="429"/>
      <c r="FHT56" s="429"/>
      <c r="FHU56" s="429"/>
      <c r="FHV56" s="429"/>
      <c r="FHW56" s="429"/>
      <c r="FHX56" s="429"/>
      <c r="FHY56" s="429"/>
      <c r="FHZ56" s="429"/>
      <c r="FIA56" s="429"/>
      <c r="FIB56" s="429"/>
      <c r="FIC56" s="429"/>
      <c r="FID56" s="429"/>
      <c r="FIE56" s="429"/>
      <c r="FIF56" s="429"/>
      <c r="FIG56" s="429"/>
      <c r="FIH56" s="429"/>
      <c r="FII56" s="429"/>
      <c r="FIJ56" s="429"/>
      <c r="FIK56" s="429"/>
      <c r="FIL56" s="429"/>
      <c r="FIM56" s="429"/>
      <c r="FIN56" s="429"/>
      <c r="FIO56" s="429"/>
      <c r="FIP56" s="429"/>
      <c r="FIQ56" s="429"/>
      <c r="FIR56" s="429"/>
      <c r="FIS56" s="429"/>
      <c r="FIT56" s="429"/>
      <c r="FIU56" s="429"/>
      <c r="FIV56" s="429"/>
      <c r="FIW56" s="429"/>
      <c r="FIX56" s="429"/>
      <c r="FIY56" s="429"/>
      <c r="FIZ56" s="429"/>
      <c r="FJA56" s="429"/>
      <c r="FJB56" s="429"/>
      <c r="FJC56" s="429"/>
      <c r="FJD56" s="429"/>
      <c r="FJE56" s="429"/>
      <c r="FJF56" s="429"/>
      <c r="FJG56" s="429"/>
      <c r="FJH56" s="429"/>
      <c r="FJI56" s="429"/>
      <c r="FJJ56" s="429"/>
      <c r="FJK56" s="429"/>
      <c r="FJL56" s="429"/>
      <c r="FJM56" s="429"/>
      <c r="FJN56" s="429"/>
      <c r="FJO56" s="429"/>
      <c r="FJP56" s="429"/>
      <c r="FJQ56" s="429"/>
      <c r="FJR56" s="429"/>
      <c r="FJS56" s="429"/>
      <c r="FJT56" s="429"/>
      <c r="FJU56" s="429"/>
      <c r="FJV56" s="429"/>
      <c r="FJW56" s="429"/>
      <c r="FJX56" s="429"/>
      <c r="FJY56" s="429"/>
      <c r="FJZ56" s="429"/>
      <c r="FKA56" s="429"/>
      <c r="FKB56" s="429"/>
      <c r="FKC56" s="429"/>
      <c r="FKD56" s="429"/>
      <c r="FKE56" s="429"/>
      <c r="FKF56" s="429"/>
      <c r="FKG56" s="429"/>
      <c r="FKH56" s="429"/>
      <c r="FKI56" s="429"/>
      <c r="FKJ56" s="429"/>
      <c r="FKK56" s="429"/>
      <c r="FKL56" s="429"/>
      <c r="FKM56" s="429"/>
      <c r="FKN56" s="429"/>
      <c r="FKO56" s="429"/>
      <c r="FKP56" s="429"/>
      <c r="FKQ56" s="429"/>
      <c r="FKR56" s="429"/>
      <c r="FKS56" s="429"/>
      <c r="FKT56" s="429"/>
      <c r="FKU56" s="429"/>
      <c r="FKV56" s="429"/>
      <c r="FKW56" s="429"/>
      <c r="FKX56" s="429"/>
      <c r="FKY56" s="429"/>
      <c r="FKZ56" s="429"/>
      <c r="FLA56" s="429"/>
      <c r="FLB56" s="429"/>
      <c r="FLC56" s="429"/>
      <c r="FLD56" s="429"/>
      <c r="FLE56" s="429"/>
      <c r="FLF56" s="429"/>
      <c r="FLG56" s="429"/>
      <c r="FLH56" s="429"/>
      <c r="FLI56" s="429"/>
      <c r="FLJ56" s="429"/>
      <c r="FLK56" s="429"/>
      <c r="FLL56" s="429"/>
      <c r="FLM56" s="429"/>
      <c r="FLN56" s="429"/>
      <c r="FLO56" s="429"/>
      <c r="FLP56" s="429"/>
      <c r="FLQ56" s="429"/>
      <c r="FLR56" s="429"/>
      <c r="FLS56" s="429"/>
      <c r="FLT56" s="429"/>
      <c r="FLU56" s="429"/>
      <c r="FLV56" s="429"/>
      <c r="FLW56" s="429"/>
      <c r="FLX56" s="429"/>
      <c r="FLY56" s="429"/>
      <c r="FLZ56" s="429"/>
      <c r="FMA56" s="429"/>
      <c r="FMB56" s="429"/>
      <c r="FMC56" s="429"/>
      <c r="FMD56" s="429"/>
      <c r="FME56" s="429"/>
      <c r="FMF56" s="429"/>
      <c r="FMG56" s="429"/>
      <c r="FMH56" s="429"/>
      <c r="FMI56" s="429"/>
      <c r="FMJ56" s="429"/>
      <c r="FMK56" s="429"/>
      <c r="FML56" s="429"/>
      <c r="FMM56" s="429"/>
      <c r="FMN56" s="429"/>
      <c r="FMO56" s="429"/>
      <c r="FMP56" s="429"/>
      <c r="FMQ56" s="429"/>
      <c r="FMR56" s="429"/>
      <c r="FMS56" s="429"/>
      <c r="FMT56" s="429"/>
      <c r="FMU56" s="429"/>
      <c r="FMV56" s="429"/>
      <c r="FMW56" s="429"/>
      <c r="FMX56" s="429"/>
      <c r="FMY56" s="429"/>
      <c r="FMZ56" s="429"/>
      <c r="FNA56" s="429"/>
      <c r="FNB56" s="429"/>
      <c r="FNC56" s="429"/>
      <c r="FND56" s="429"/>
      <c r="FNE56" s="429"/>
      <c r="FNF56" s="429"/>
      <c r="FNG56" s="429"/>
      <c r="FNH56" s="429"/>
      <c r="FNI56" s="429"/>
      <c r="FNJ56" s="429"/>
      <c r="FNK56" s="429"/>
      <c r="FNL56" s="429"/>
      <c r="FNM56" s="429"/>
      <c r="FNN56" s="429"/>
      <c r="FNO56" s="429"/>
      <c r="FNP56" s="429"/>
      <c r="FNQ56" s="429"/>
      <c r="FNR56" s="429"/>
      <c r="FNS56" s="429"/>
      <c r="FNT56" s="429"/>
      <c r="FNU56" s="429"/>
      <c r="FNV56" s="429"/>
      <c r="FNW56" s="429"/>
      <c r="FNX56" s="429"/>
      <c r="FNY56" s="429"/>
      <c r="FNZ56" s="429"/>
      <c r="FOA56" s="429"/>
      <c r="FOB56" s="429"/>
      <c r="FOC56" s="429"/>
      <c r="FOD56" s="429"/>
      <c r="FOE56" s="429"/>
      <c r="FOF56" s="429"/>
      <c r="FOG56" s="429"/>
      <c r="FOH56" s="429"/>
      <c r="FOI56" s="429"/>
      <c r="FOJ56" s="429"/>
      <c r="FOK56" s="429"/>
      <c r="FOL56" s="429"/>
      <c r="FOM56" s="429"/>
      <c r="FON56" s="429"/>
      <c r="FOO56" s="429"/>
      <c r="FOP56" s="429"/>
      <c r="FOQ56" s="429"/>
      <c r="FOR56" s="429"/>
      <c r="FOS56" s="429"/>
      <c r="FOT56" s="429"/>
      <c r="FOU56" s="429"/>
      <c r="FOV56" s="429"/>
      <c r="FOW56" s="429"/>
      <c r="FOX56" s="429"/>
      <c r="FOY56" s="429"/>
      <c r="FOZ56" s="429"/>
      <c r="FPA56" s="429"/>
      <c r="FPB56" s="429"/>
      <c r="FPC56" s="429"/>
      <c r="FPD56" s="429"/>
      <c r="FPE56" s="429"/>
      <c r="FPF56" s="429"/>
      <c r="FPG56" s="429"/>
      <c r="FPH56" s="429"/>
      <c r="FPI56" s="429"/>
      <c r="FPJ56" s="429"/>
      <c r="FPK56" s="429"/>
      <c r="FPL56" s="429"/>
      <c r="FPM56" s="429"/>
      <c r="FPN56" s="429"/>
      <c r="FPO56" s="429"/>
      <c r="FPP56" s="429"/>
      <c r="FPQ56" s="429"/>
      <c r="FPR56" s="429"/>
      <c r="FPS56" s="429"/>
      <c r="FPT56" s="429"/>
      <c r="FPU56" s="429"/>
      <c r="FPV56" s="429"/>
      <c r="FPW56" s="429"/>
      <c r="FPX56" s="429"/>
      <c r="FPY56" s="429"/>
      <c r="FPZ56" s="429"/>
      <c r="FQA56" s="429"/>
      <c r="FQB56" s="429"/>
      <c r="FQC56" s="429"/>
      <c r="FQD56" s="429"/>
      <c r="FQE56" s="429"/>
      <c r="FQF56" s="429"/>
      <c r="FQG56" s="429"/>
      <c r="FQH56" s="429"/>
      <c r="FQI56" s="429"/>
      <c r="FQJ56" s="429"/>
      <c r="FQK56" s="429"/>
      <c r="FQL56" s="429"/>
      <c r="FQM56" s="429"/>
      <c r="FQN56" s="429"/>
      <c r="FQO56" s="429"/>
      <c r="FQP56" s="429"/>
      <c r="FQQ56" s="429"/>
      <c r="FQR56" s="429"/>
      <c r="FQS56" s="429"/>
      <c r="FQT56" s="429"/>
      <c r="FQU56" s="429"/>
      <c r="FQV56" s="429"/>
      <c r="FQW56" s="429"/>
      <c r="FQX56" s="429"/>
      <c r="FQY56" s="429"/>
      <c r="FQZ56" s="429"/>
      <c r="FRA56" s="429"/>
      <c r="FRB56" s="429"/>
      <c r="FRC56" s="429"/>
      <c r="FRD56" s="429"/>
      <c r="FRE56" s="429"/>
      <c r="FRF56" s="429"/>
      <c r="FRG56" s="429"/>
      <c r="FRH56" s="429"/>
      <c r="FRI56" s="429"/>
      <c r="FRJ56" s="429"/>
      <c r="FRK56" s="429"/>
      <c r="FRL56" s="429"/>
      <c r="FRM56" s="429"/>
      <c r="FRN56" s="429"/>
      <c r="FRO56" s="429"/>
      <c r="FRP56" s="429"/>
      <c r="FRQ56" s="429"/>
      <c r="FRR56" s="429"/>
      <c r="FRS56" s="429"/>
      <c r="FRT56" s="429"/>
      <c r="FRU56" s="429"/>
      <c r="FRV56" s="429"/>
      <c r="FRW56" s="429"/>
      <c r="FRX56" s="429"/>
      <c r="FRY56" s="429"/>
      <c r="FRZ56" s="429"/>
      <c r="FSA56" s="429"/>
      <c r="FSB56" s="429"/>
      <c r="FSC56" s="429"/>
      <c r="FSD56" s="429"/>
      <c r="FSE56" s="429"/>
      <c r="FSF56" s="429"/>
      <c r="FSG56" s="429"/>
      <c r="FSH56" s="429"/>
      <c r="FSI56" s="429"/>
      <c r="FSJ56" s="429"/>
      <c r="FSK56" s="429"/>
      <c r="FSL56" s="429"/>
      <c r="FSM56" s="429"/>
      <c r="FSN56" s="429"/>
      <c r="FSO56" s="429"/>
      <c r="FSP56" s="429"/>
      <c r="FSQ56" s="429"/>
      <c r="FSR56" s="429"/>
      <c r="FSS56" s="429"/>
      <c r="FST56" s="429"/>
      <c r="FSU56" s="429"/>
      <c r="FSV56" s="429"/>
      <c r="FSW56" s="429"/>
      <c r="FSX56" s="429"/>
      <c r="FSY56" s="429"/>
      <c r="FSZ56" s="429"/>
      <c r="FTA56" s="429"/>
      <c r="FTB56" s="429"/>
      <c r="FTC56" s="429"/>
      <c r="FTD56" s="429"/>
      <c r="FTE56" s="429"/>
      <c r="FTF56" s="429"/>
      <c r="FTG56" s="429"/>
      <c r="FTH56" s="429"/>
      <c r="FTI56" s="429"/>
      <c r="FTJ56" s="429"/>
      <c r="FTK56" s="429"/>
      <c r="FTL56" s="429"/>
      <c r="FTM56" s="429"/>
      <c r="FTN56" s="429"/>
      <c r="FTO56" s="429"/>
      <c r="FTP56" s="429"/>
      <c r="FTQ56" s="429"/>
      <c r="FTR56" s="429"/>
      <c r="FTS56" s="429"/>
      <c r="FTT56" s="429"/>
      <c r="FTU56" s="429"/>
      <c r="FTV56" s="429"/>
      <c r="FTW56" s="429"/>
      <c r="FTX56" s="429"/>
      <c r="FTY56" s="429"/>
      <c r="FTZ56" s="429"/>
      <c r="FUA56" s="429"/>
      <c r="FUB56" s="429"/>
      <c r="FUC56" s="429"/>
      <c r="FUD56" s="429"/>
      <c r="FUE56" s="429"/>
      <c r="FUF56" s="429"/>
      <c r="FUG56" s="429"/>
      <c r="FUH56" s="429"/>
      <c r="FUI56" s="429"/>
      <c r="FUJ56" s="429"/>
      <c r="FUK56" s="429"/>
      <c r="FUL56" s="429"/>
      <c r="FUM56" s="429"/>
      <c r="FUN56" s="429"/>
      <c r="FUO56" s="429"/>
      <c r="FUP56" s="429"/>
      <c r="FUQ56" s="429"/>
      <c r="FUR56" s="429"/>
      <c r="FUS56" s="429"/>
      <c r="FUT56" s="429"/>
      <c r="FUU56" s="429"/>
      <c r="FUV56" s="429"/>
      <c r="FUW56" s="429"/>
      <c r="FUX56" s="429"/>
      <c r="FUY56" s="429"/>
      <c r="FUZ56" s="429"/>
      <c r="FVA56" s="429"/>
      <c r="FVB56" s="429"/>
      <c r="FVC56" s="429"/>
      <c r="FVD56" s="429"/>
      <c r="FVE56" s="429"/>
      <c r="FVF56" s="429"/>
      <c r="FVG56" s="429"/>
      <c r="FVH56" s="429"/>
      <c r="FVI56" s="429"/>
      <c r="FVJ56" s="429"/>
      <c r="FVK56" s="429"/>
      <c r="FVL56" s="429"/>
      <c r="FVM56" s="429"/>
      <c r="FVN56" s="429"/>
      <c r="FVO56" s="429"/>
      <c r="FVP56" s="429"/>
      <c r="FVQ56" s="429"/>
      <c r="FVR56" s="429"/>
      <c r="FVS56" s="429"/>
      <c r="FVT56" s="429"/>
      <c r="FVU56" s="429"/>
      <c r="FVV56" s="429"/>
      <c r="FVW56" s="429"/>
      <c r="FVX56" s="429"/>
      <c r="FVY56" s="429"/>
      <c r="FVZ56" s="429"/>
      <c r="FWA56" s="429"/>
      <c r="FWB56" s="429"/>
      <c r="FWC56" s="429"/>
      <c r="FWD56" s="429"/>
      <c r="FWE56" s="429"/>
      <c r="FWF56" s="429"/>
      <c r="FWG56" s="429"/>
      <c r="FWH56" s="429"/>
      <c r="FWI56" s="429"/>
      <c r="FWJ56" s="429"/>
      <c r="FWK56" s="429"/>
      <c r="FWL56" s="429"/>
      <c r="FWM56" s="429"/>
      <c r="FWN56" s="429"/>
      <c r="FWO56" s="429"/>
      <c r="FWP56" s="429"/>
      <c r="FWQ56" s="429"/>
      <c r="FWR56" s="429"/>
      <c r="FWS56" s="429"/>
      <c r="FWT56" s="429"/>
      <c r="FWU56" s="429"/>
      <c r="FWV56" s="429"/>
      <c r="FWW56" s="429"/>
      <c r="FWX56" s="429"/>
      <c r="FWY56" s="429"/>
      <c r="FWZ56" s="429"/>
      <c r="FXA56" s="429"/>
      <c r="FXB56" s="429"/>
      <c r="FXC56" s="429"/>
      <c r="FXD56" s="429"/>
      <c r="FXE56" s="429"/>
      <c r="FXF56" s="429"/>
      <c r="FXG56" s="429"/>
      <c r="FXH56" s="429"/>
      <c r="FXI56" s="429"/>
      <c r="FXJ56" s="429"/>
      <c r="FXK56" s="429"/>
      <c r="FXL56" s="429"/>
      <c r="FXM56" s="429"/>
      <c r="FXN56" s="429"/>
      <c r="FXO56" s="429"/>
      <c r="FXP56" s="429"/>
      <c r="FXQ56" s="429"/>
      <c r="FXR56" s="429"/>
      <c r="FXS56" s="429"/>
      <c r="FXT56" s="429"/>
      <c r="FXU56" s="429"/>
      <c r="FXV56" s="429"/>
      <c r="FXW56" s="429"/>
      <c r="FXX56" s="429"/>
      <c r="FXY56" s="429"/>
      <c r="FXZ56" s="429"/>
      <c r="FYA56" s="429"/>
      <c r="FYB56" s="429"/>
      <c r="FYC56" s="429"/>
      <c r="FYD56" s="429"/>
      <c r="FYE56" s="429"/>
      <c r="FYF56" s="429"/>
      <c r="FYG56" s="429"/>
      <c r="FYH56" s="429"/>
      <c r="FYI56" s="429"/>
      <c r="FYJ56" s="429"/>
      <c r="FYK56" s="429"/>
      <c r="FYL56" s="429"/>
      <c r="FYM56" s="429"/>
      <c r="FYN56" s="429"/>
      <c r="FYO56" s="429"/>
      <c r="FYP56" s="429"/>
      <c r="FYQ56" s="429"/>
      <c r="FYR56" s="429"/>
      <c r="FYS56" s="429"/>
      <c r="FYT56" s="429"/>
      <c r="FYU56" s="429"/>
      <c r="FYV56" s="429"/>
      <c r="FYW56" s="429"/>
      <c r="FYX56" s="429"/>
      <c r="FYY56" s="429"/>
      <c r="FYZ56" s="429"/>
      <c r="FZA56" s="429"/>
      <c r="FZB56" s="429"/>
      <c r="FZC56" s="429"/>
      <c r="FZD56" s="429"/>
      <c r="FZE56" s="429"/>
      <c r="FZF56" s="429"/>
      <c r="FZG56" s="429"/>
      <c r="FZH56" s="429"/>
      <c r="FZI56" s="429"/>
      <c r="FZJ56" s="429"/>
      <c r="FZK56" s="429"/>
      <c r="FZL56" s="429"/>
      <c r="FZM56" s="429"/>
      <c r="FZN56" s="429"/>
      <c r="FZO56" s="429"/>
      <c r="FZP56" s="429"/>
      <c r="FZQ56" s="429"/>
      <c r="FZR56" s="429"/>
      <c r="FZS56" s="429"/>
      <c r="FZT56" s="429"/>
      <c r="FZU56" s="429"/>
      <c r="FZV56" s="429"/>
      <c r="FZW56" s="429"/>
      <c r="FZX56" s="429"/>
      <c r="FZY56" s="429"/>
      <c r="FZZ56" s="429"/>
      <c r="GAA56" s="429"/>
      <c r="GAB56" s="429"/>
      <c r="GAC56" s="429"/>
      <c r="GAD56" s="429"/>
      <c r="GAE56" s="429"/>
      <c r="GAF56" s="429"/>
      <c r="GAG56" s="429"/>
      <c r="GAH56" s="429"/>
      <c r="GAI56" s="429"/>
      <c r="GAJ56" s="429"/>
      <c r="GAK56" s="429"/>
      <c r="GAL56" s="429"/>
      <c r="GAM56" s="429"/>
      <c r="GAN56" s="429"/>
      <c r="GAO56" s="429"/>
      <c r="GAP56" s="429"/>
      <c r="GAQ56" s="429"/>
      <c r="GAR56" s="429"/>
      <c r="GAS56" s="429"/>
      <c r="GAT56" s="429"/>
      <c r="GAU56" s="429"/>
      <c r="GAV56" s="429"/>
      <c r="GAW56" s="429"/>
      <c r="GAX56" s="429"/>
      <c r="GAY56" s="429"/>
      <c r="GAZ56" s="429"/>
      <c r="GBA56" s="429"/>
      <c r="GBB56" s="429"/>
      <c r="GBC56" s="429"/>
      <c r="GBD56" s="429"/>
      <c r="GBE56" s="429"/>
      <c r="GBF56" s="429"/>
      <c r="GBG56" s="429"/>
      <c r="GBH56" s="429"/>
      <c r="GBI56" s="429"/>
      <c r="GBJ56" s="429"/>
      <c r="GBK56" s="429"/>
      <c r="GBL56" s="429"/>
      <c r="GBM56" s="429"/>
      <c r="GBN56" s="429"/>
      <c r="GBO56" s="429"/>
      <c r="GBP56" s="429"/>
      <c r="GBQ56" s="429"/>
      <c r="GBR56" s="429"/>
      <c r="GBS56" s="429"/>
      <c r="GBT56" s="429"/>
      <c r="GBU56" s="429"/>
      <c r="GBV56" s="429"/>
      <c r="GBW56" s="429"/>
      <c r="GBX56" s="429"/>
      <c r="GBY56" s="429"/>
      <c r="GBZ56" s="429"/>
      <c r="GCA56" s="429"/>
      <c r="GCB56" s="429"/>
      <c r="GCC56" s="429"/>
      <c r="GCD56" s="429"/>
      <c r="GCE56" s="429"/>
      <c r="GCF56" s="429"/>
      <c r="GCG56" s="429"/>
      <c r="GCH56" s="429"/>
      <c r="GCI56" s="429"/>
      <c r="GCJ56" s="429"/>
      <c r="GCK56" s="429"/>
      <c r="GCL56" s="429"/>
      <c r="GCM56" s="429"/>
      <c r="GCN56" s="429"/>
      <c r="GCO56" s="429"/>
      <c r="GCP56" s="429"/>
      <c r="GCQ56" s="429"/>
      <c r="GCR56" s="429"/>
      <c r="GCS56" s="429"/>
      <c r="GCT56" s="429"/>
      <c r="GCU56" s="429"/>
      <c r="GCV56" s="429"/>
      <c r="GCW56" s="429"/>
      <c r="GCX56" s="429"/>
      <c r="GCY56" s="429"/>
      <c r="GCZ56" s="429"/>
      <c r="GDA56" s="429"/>
      <c r="GDB56" s="429"/>
      <c r="GDC56" s="429"/>
      <c r="GDD56" s="429"/>
      <c r="GDE56" s="429"/>
      <c r="GDF56" s="429"/>
      <c r="GDG56" s="429"/>
      <c r="GDH56" s="429"/>
      <c r="GDI56" s="429"/>
      <c r="GDJ56" s="429"/>
      <c r="GDK56" s="429"/>
      <c r="GDL56" s="429"/>
      <c r="GDM56" s="429"/>
      <c r="GDN56" s="429"/>
      <c r="GDO56" s="429"/>
      <c r="GDP56" s="429"/>
      <c r="GDQ56" s="429"/>
      <c r="GDR56" s="429"/>
      <c r="GDS56" s="429"/>
      <c r="GDT56" s="429"/>
      <c r="GDU56" s="429"/>
      <c r="GDV56" s="429"/>
      <c r="GDW56" s="429"/>
      <c r="GDX56" s="429"/>
      <c r="GDY56" s="429"/>
      <c r="GDZ56" s="429"/>
      <c r="GEA56" s="429"/>
      <c r="GEB56" s="429"/>
      <c r="GEC56" s="429"/>
      <c r="GED56" s="429"/>
      <c r="GEE56" s="429"/>
      <c r="GEF56" s="429"/>
      <c r="GEG56" s="429"/>
      <c r="GEH56" s="429"/>
      <c r="GEI56" s="429"/>
      <c r="GEJ56" s="429"/>
      <c r="GEK56" s="429"/>
      <c r="GEL56" s="429"/>
      <c r="GEM56" s="429"/>
      <c r="GEN56" s="429"/>
      <c r="GEO56" s="429"/>
      <c r="GEP56" s="429"/>
      <c r="GEQ56" s="429"/>
      <c r="GER56" s="429"/>
      <c r="GES56" s="429"/>
      <c r="GET56" s="429"/>
      <c r="GEU56" s="429"/>
      <c r="GEV56" s="429"/>
      <c r="GEW56" s="429"/>
      <c r="GEX56" s="429"/>
      <c r="GEY56" s="429"/>
      <c r="GEZ56" s="429"/>
      <c r="GFA56" s="429"/>
      <c r="GFB56" s="429"/>
      <c r="GFC56" s="429"/>
      <c r="GFD56" s="429"/>
      <c r="GFE56" s="429"/>
      <c r="GFF56" s="429"/>
      <c r="GFG56" s="429"/>
      <c r="GFH56" s="429"/>
      <c r="GFI56" s="429"/>
      <c r="GFJ56" s="429"/>
      <c r="GFK56" s="429"/>
      <c r="GFL56" s="429"/>
      <c r="GFM56" s="429"/>
      <c r="GFN56" s="429"/>
      <c r="GFO56" s="429"/>
      <c r="GFP56" s="429"/>
      <c r="GFQ56" s="429"/>
      <c r="GFR56" s="429"/>
      <c r="GFS56" s="429"/>
      <c r="GFT56" s="429"/>
      <c r="GFU56" s="429"/>
      <c r="GFV56" s="429"/>
      <c r="GFW56" s="429"/>
      <c r="GFX56" s="429"/>
      <c r="GFY56" s="429"/>
      <c r="GFZ56" s="429"/>
      <c r="GGA56" s="429"/>
      <c r="GGB56" s="429"/>
      <c r="GGC56" s="429"/>
      <c r="GGD56" s="429"/>
      <c r="GGE56" s="429"/>
      <c r="GGF56" s="429"/>
      <c r="GGG56" s="429"/>
      <c r="GGH56" s="429"/>
      <c r="GGI56" s="429"/>
      <c r="GGJ56" s="429"/>
      <c r="GGK56" s="429"/>
      <c r="GGL56" s="429"/>
      <c r="GGM56" s="429"/>
      <c r="GGN56" s="429"/>
      <c r="GGO56" s="429"/>
      <c r="GGP56" s="429"/>
      <c r="GGQ56" s="429"/>
      <c r="GGR56" s="429"/>
      <c r="GGS56" s="429"/>
      <c r="GGT56" s="429"/>
      <c r="GGU56" s="429"/>
      <c r="GGV56" s="429"/>
      <c r="GGW56" s="429"/>
      <c r="GGX56" s="429"/>
      <c r="GGY56" s="429"/>
      <c r="GGZ56" s="429"/>
      <c r="GHA56" s="429"/>
      <c r="GHB56" s="429"/>
      <c r="GHC56" s="429"/>
      <c r="GHD56" s="429"/>
      <c r="GHE56" s="429"/>
      <c r="GHF56" s="429"/>
      <c r="GHG56" s="429"/>
      <c r="GHH56" s="429"/>
      <c r="GHI56" s="429"/>
      <c r="GHJ56" s="429"/>
      <c r="GHK56" s="429"/>
      <c r="GHL56" s="429"/>
      <c r="GHM56" s="429"/>
      <c r="GHN56" s="429"/>
      <c r="GHO56" s="429"/>
      <c r="GHP56" s="429"/>
      <c r="GHQ56" s="429"/>
      <c r="GHR56" s="429"/>
      <c r="GHS56" s="429"/>
      <c r="GHT56" s="429"/>
      <c r="GHU56" s="429"/>
      <c r="GHV56" s="429"/>
      <c r="GHW56" s="429"/>
      <c r="GHX56" s="429"/>
      <c r="GHY56" s="429"/>
      <c r="GHZ56" s="429"/>
      <c r="GIA56" s="429"/>
      <c r="GIB56" s="429"/>
      <c r="GIC56" s="429"/>
      <c r="GID56" s="429"/>
      <c r="GIE56" s="429"/>
      <c r="GIF56" s="429"/>
      <c r="GIG56" s="429"/>
      <c r="GIH56" s="429"/>
      <c r="GII56" s="429"/>
      <c r="GIJ56" s="429"/>
      <c r="GIK56" s="429"/>
      <c r="GIL56" s="429"/>
      <c r="GIM56" s="429"/>
      <c r="GIN56" s="429"/>
      <c r="GIO56" s="429"/>
      <c r="GIP56" s="429"/>
      <c r="GIQ56" s="429"/>
      <c r="GIR56" s="429"/>
      <c r="GIS56" s="429"/>
      <c r="GIT56" s="429"/>
      <c r="GIU56" s="429"/>
      <c r="GIV56" s="429"/>
      <c r="GIW56" s="429"/>
      <c r="GIX56" s="429"/>
      <c r="GIY56" s="429"/>
      <c r="GIZ56" s="429"/>
      <c r="GJA56" s="429"/>
      <c r="GJB56" s="429"/>
      <c r="GJC56" s="429"/>
      <c r="GJD56" s="429"/>
      <c r="GJE56" s="429"/>
      <c r="GJF56" s="429"/>
      <c r="GJG56" s="429"/>
      <c r="GJH56" s="429"/>
      <c r="GJI56" s="429"/>
      <c r="GJJ56" s="429"/>
      <c r="GJK56" s="429"/>
      <c r="GJL56" s="429"/>
      <c r="GJM56" s="429"/>
      <c r="GJN56" s="429"/>
      <c r="GJO56" s="429"/>
      <c r="GJP56" s="429"/>
      <c r="GJQ56" s="429"/>
      <c r="GJR56" s="429"/>
      <c r="GJS56" s="429"/>
      <c r="GJT56" s="429"/>
      <c r="GJU56" s="429"/>
      <c r="GJV56" s="429"/>
      <c r="GJW56" s="429"/>
      <c r="GJX56" s="429"/>
      <c r="GJY56" s="429"/>
      <c r="GJZ56" s="429"/>
      <c r="GKA56" s="429"/>
      <c r="GKB56" s="429"/>
      <c r="GKC56" s="429"/>
      <c r="GKD56" s="429"/>
      <c r="GKE56" s="429"/>
      <c r="GKF56" s="429"/>
      <c r="GKG56" s="429"/>
      <c r="GKH56" s="429"/>
      <c r="GKI56" s="429"/>
      <c r="GKJ56" s="429"/>
      <c r="GKK56" s="429"/>
      <c r="GKL56" s="429"/>
      <c r="GKM56" s="429"/>
      <c r="GKN56" s="429"/>
      <c r="GKO56" s="429"/>
      <c r="GKP56" s="429"/>
      <c r="GKQ56" s="429"/>
      <c r="GKR56" s="429"/>
      <c r="GKS56" s="429"/>
      <c r="GKT56" s="429"/>
      <c r="GKU56" s="429"/>
      <c r="GKV56" s="429"/>
      <c r="GKW56" s="429"/>
      <c r="GKX56" s="429"/>
      <c r="GKY56" s="429"/>
      <c r="GKZ56" s="429"/>
      <c r="GLA56" s="429"/>
      <c r="GLB56" s="429"/>
      <c r="GLC56" s="429"/>
      <c r="GLD56" s="429"/>
      <c r="GLE56" s="429"/>
      <c r="GLF56" s="429"/>
      <c r="GLG56" s="429"/>
      <c r="GLH56" s="429"/>
      <c r="GLI56" s="429"/>
      <c r="GLJ56" s="429"/>
      <c r="GLK56" s="429"/>
      <c r="GLL56" s="429"/>
      <c r="GLM56" s="429"/>
      <c r="GLN56" s="429"/>
      <c r="GLO56" s="429"/>
      <c r="GLP56" s="429"/>
      <c r="GLQ56" s="429"/>
      <c r="GLR56" s="429"/>
      <c r="GLS56" s="429"/>
      <c r="GLT56" s="429"/>
      <c r="GLU56" s="429"/>
      <c r="GLV56" s="429"/>
      <c r="GLW56" s="429"/>
      <c r="GLX56" s="429"/>
      <c r="GLY56" s="429"/>
      <c r="GLZ56" s="429"/>
      <c r="GMA56" s="429"/>
      <c r="GMB56" s="429"/>
      <c r="GMC56" s="429"/>
      <c r="GMD56" s="429"/>
      <c r="GME56" s="429"/>
      <c r="GMF56" s="429"/>
      <c r="GMG56" s="429"/>
      <c r="GMH56" s="429"/>
      <c r="GMI56" s="429"/>
      <c r="GMJ56" s="429"/>
      <c r="GMK56" s="429"/>
      <c r="GML56" s="429"/>
      <c r="GMM56" s="429"/>
      <c r="GMN56" s="429"/>
      <c r="GMO56" s="429"/>
      <c r="GMP56" s="429"/>
      <c r="GMQ56" s="429"/>
      <c r="GMR56" s="429"/>
      <c r="GMS56" s="429"/>
      <c r="GMT56" s="429"/>
      <c r="GMU56" s="429"/>
      <c r="GMV56" s="429"/>
      <c r="GMW56" s="429"/>
      <c r="GMX56" s="429"/>
      <c r="GMY56" s="429"/>
      <c r="GMZ56" s="429"/>
      <c r="GNA56" s="429"/>
      <c r="GNB56" s="429"/>
      <c r="GNC56" s="429"/>
      <c r="GND56" s="429"/>
      <c r="GNE56" s="429"/>
      <c r="GNF56" s="429"/>
      <c r="GNG56" s="429"/>
      <c r="GNH56" s="429"/>
      <c r="GNI56" s="429"/>
      <c r="GNJ56" s="429"/>
      <c r="GNK56" s="429"/>
      <c r="GNL56" s="429"/>
      <c r="GNM56" s="429"/>
      <c r="GNN56" s="429"/>
      <c r="GNO56" s="429"/>
      <c r="GNP56" s="429"/>
      <c r="GNQ56" s="429"/>
      <c r="GNR56" s="429"/>
      <c r="GNS56" s="429"/>
      <c r="GNT56" s="429"/>
      <c r="GNU56" s="429"/>
      <c r="GNV56" s="429"/>
      <c r="GNW56" s="429"/>
      <c r="GNX56" s="429"/>
      <c r="GNY56" s="429"/>
      <c r="GNZ56" s="429"/>
      <c r="GOA56" s="429"/>
      <c r="GOB56" s="429"/>
      <c r="GOC56" s="429"/>
      <c r="GOD56" s="429"/>
      <c r="GOE56" s="429"/>
      <c r="GOF56" s="429"/>
      <c r="GOG56" s="429"/>
      <c r="GOH56" s="429"/>
      <c r="GOI56" s="429"/>
      <c r="GOJ56" s="429"/>
      <c r="GOK56" s="429"/>
      <c r="GOL56" s="429"/>
      <c r="GOM56" s="429"/>
      <c r="GON56" s="429"/>
      <c r="GOO56" s="429"/>
      <c r="GOP56" s="429"/>
      <c r="GOQ56" s="429"/>
      <c r="GOR56" s="429"/>
      <c r="GOS56" s="429"/>
      <c r="GOT56" s="429"/>
      <c r="GOU56" s="429"/>
      <c r="GOV56" s="429"/>
      <c r="GOW56" s="429"/>
      <c r="GOX56" s="429"/>
      <c r="GOY56" s="429"/>
      <c r="GOZ56" s="429"/>
      <c r="GPA56" s="429"/>
      <c r="GPB56" s="429"/>
      <c r="GPC56" s="429"/>
      <c r="GPD56" s="429"/>
      <c r="GPE56" s="429"/>
      <c r="GPF56" s="429"/>
      <c r="GPG56" s="429"/>
      <c r="GPH56" s="429"/>
      <c r="GPI56" s="429"/>
      <c r="GPJ56" s="429"/>
      <c r="GPK56" s="429"/>
      <c r="GPL56" s="429"/>
      <c r="GPM56" s="429"/>
      <c r="GPN56" s="429"/>
      <c r="GPO56" s="429"/>
      <c r="GPP56" s="429"/>
      <c r="GPQ56" s="429"/>
      <c r="GPR56" s="429"/>
      <c r="GPS56" s="429"/>
      <c r="GPT56" s="429"/>
      <c r="GPU56" s="429"/>
      <c r="GPV56" s="429"/>
      <c r="GPW56" s="429"/>
      <c r="GPX56" s="429"/>
      <c r="GPY56" s="429"/>
      <c r="GPZ56" s="429"/>
      <c r="GQA56" s="429"/>
      <c r="GQB56" s="429"/>
      <c r="GQC56" s="429"/>
      <c r="GQD56" s="429"/>
      <c r="GQE56" s="429"/>
      <c r="GQF56" s="429"/>
      <c r="GQG56" s="429"/>
      <c r="GQH56" s="429"/>
      <c r="GQI56" s="429"/>
      <c r="GQJ56" s="429"/>
      <c r="GQK56" s="429"/>
      <c r="GQL56" s="429"/>
      <c r="GQM56" s="429"/>
      <c r="GQN56" s="429"/>
      <c r="GQO56" s="429"/>
      <c r="GQP56" s="429"/>
      <c r="GQQ56" s="429"/>
      <c r="GQR56" s="429"/>
      <c r="GQS56" s="429"/>
      <c r="GQT56" s="429"/>
      <c r="GQU56" s="429"/>
      <c r="GQV56" s="429"/>
      <c r="GQW56" s="429"/>
      <c r="GQX56" s="429"/>
      <c r="GQY56" s="429"/>
      <c r="GQZ56" s="429"/>
      <c r="GRA56" s="429"/>
      <c r="GRB56" s="429"/>
      <c r="GRC56" s="429"/>
      <c r="GRD56" s="429"/>
      <c r="GRE56" s="429"/>
      <c r="GRF56" s="429"/>
      <c r="GRG56" s="429"/>
      <c r="GRH56" s="429"/>
      <c r="GRI56" s="429"/>
      <c r="GRJ56" s="429"/>
      <c r="GRK56" s="429"/>
      <c r="GRL56" s="429"/>
      <c r="GRM56" s="429"/>
      <c r="GRN56" s="429"/>
      <c r="GRO56" s="429"/>
      <c r="GRP56" s="429"/>
      <c r="GRQ56" s="429"/>
      <c r="GRR56" s="429"/>
      <c r="GRS56" s="429"/>
      <c r="GRT56" s="429"/>
      <c r="GRU56" s="429"/>
      <c r="GRV56" s="429"/>
      <c r="GRW56" s="429"/>
      <c r="GRX56" s="429"/>
      <c r="GRY56" s="429"/>
      <c r="GRZ56" s="429"/>
      <c r="GSA56" s="429"/>
      <c r="GSB56" s="429"/>
      <c r="GSC56" s="429"/>
      <c r="GSD56" s="429"/>
      <c r="GSE56" s="429"/>
      <c r="GSF56" s="429"/>
      <c r="GSG56" s="429"/>
      <c r="GSH56" s="429"/>
      <c r="GSI56" s="429"/>
      <c r="GSJ56" s="429"/>
      <c r="GSK56" s="429"/>
      <c r="GSL56" s="429"/>
      <c r="GSM56" s="429"/>
      <c r="GSN56" s="429"/>
      <c r="GSO56" s="429"/>
      <c r="GSP56" s="429"/>
      <c r="GSQ56" s="429"/>
      <c r="GSR56" s="429"/>
      <c r="GSS56" s="429"/>
      <c r="GST56" s="429"/>
      <c r="GSU56" s="429"/>
      <c r="GSV56" s="429"/>
      <c r="GSW56" s="429"/>
      <c r="GSX56" s="429"/>
      <c r="GSY56" s="429"/>
      <c r="GSZ56" s="429"/>
      <c r="GTA56" s="429"/>
      <c r="GTB56" s="429"/>
      <c r="GTC56" s="429"/>
      <c r="GTD56" s="429"/>
      <c r="GTE56" s="429"/>
      <c r="GTF56" s="429"/>
      <c r="GTG56" s="429"/>
      <c r="GTH56" s="429"/>
      <c r="GTI56" s="429"/>
      <c r="GTJ56" s="429"/>
      <c r="GTK56" s="429"/>
      <c r="GTL56" s="429"/>
      <c r="GTM56" s="429"/>
      <c r="GTN56" s="429"/>
      <c r="GTO56" s="429"/>
      <c r="GTP56" s="429"/>
      <c r="GTQ56" s="429"/>
      <c r="GTR56" s="429"/>
      <c r="GTS56" s="429"/>
      <c r="GTT56" s="429"/>
      <c r="GTU56" s="429"/>
      <c r="GTV56" s="429"/>
      <c r="GTW56" s="429"/>
      <c r="GTX56" s="429"/>
      <c r="GTY56" s="429"/>
      <c r="GTZ56" s="429"/>
      <c r="GUA56" s="429"/>
      <c r="GUB56" s="429"/>
      <c r="GUC56" s="429"/>
      <c r="GUD56" s="429"/>
      <c r="GUE56" s="429"/>
      <c r="GUF56" s="429"/>
      <c r="GUG56" s="429"/>
      <c r="GUH56" s="429"/>
      <c r="GUI56" s="429"/>
      <c r="GUJ56" s="429"/>
      <c r="GUK56" s="429"/>
      <c r="GUL56" s="429"/>
      <c r="GUM56" s="429"/>
      <c r="GUN56" s="429"/>
      <c r="GUO56" s="429"/>
      <c r="GUP56" s="429"/>
      <c r="GUQ56" s="429"/>
      <c r="GUR56" s="429"/>
      <c r="GUS56" s="429"/>
      <c r="GUT56" s="429"/>
      <c r="GUU56" s="429"/>
      <c r="GUV56" s="429"/>
      <c r="GUW56" s="429"/>
      <c r="GUX56" s="429"/>
      <c r="GUY56" s="429"/>
      <c r="GUZ56" s="429"/>
      <c r="GVA56" s="429"/>
      <c r="GVB56" s="429"/>
      <c r="GVC56" s="429"/>
      <c r="GVD56" s="429"/>
      <c r="GVE56" s="429"/>
      <c r="GVF56" s="429"/>
      <c r="GVG56" s="429"/>
      <c r="GVH56" s="429"/>
      <c r="GVI56" s="429"/>
      <c r="GVJ56" s="429"/>
      <c r="GVK56" s="429"/>
      <c r="GVL56" s="429"/>
      <c r="GVM56" s="429"/>
      <c r="GVN56" s="429"/>
      <c r="GVO56" s="429"/>
      <c r="GVP56" s="429"/>
      <c r="GVQ56" s="429"/>
      <c r="GVR56" s="429"/>
      <c r="GVS56" s="429"/>
      <c r="GVT56" s="429"/>
      <c r="GVU56" s="429"/>
      <c r="GVV56" s="429"/>
      <c r="GVW56" s="429"/>
      <c r="GVX56" s="429"/>
      <c r="GVY56" s="429"/>
      <c r="GVZ56" s="429"/>
      <c r="GWA56" s="429"/>
      <c r="GWB56" s="429"/>
      <c r="GWC56" s="429"/>
      <c r="GWD56" s="429"/>
      <c r="GWE56" s="429"/>
      <c r="GWF56" s="429"/>
      <c r="GWG56" s="429"/>
      <c r="GWH56" s="429"/>
      <c r="GWI56" s="429"/>
      <c r="GWJ56" s="429"/>
      <c r="GWK56" s="429"/>
      <c r="GWL56" s="429"/>
      <c r="GWM56" s="429"/>
      <c r="GWN56" s="429"/>
      <c r="GWO56" s="429"/>
      <c r="GWP56" s="429"/>
      <c r="GWQ56" s="429"/>
      <c r="GWR56" s="429"/>
      <c r="GWS56" s="429"/>
      <c r="GWT56" s="429"/>
      <c r="GWU56" s="429"/>
      <c r="GWV56" s="429"/>
      <c r="GWW56" s="429"/>
      <c r="GWX56" s="429"/>
      <c r="GWY56" s="429"/>
      <c r="GWZ56" s="429"/>
      <c r="GXA56" s="429"/>
      <c r="GXB56" s="429"/>
      <c r="GXC56" s="429"/>
      <c r="GXD56" s="429"/>
      <c r="GXE56" s="429"/>
      <c r="GXF56" s="429"/>
      <c r="GXG56" s="429"/>
      <c r="GXH56" s="429"/>
      <c r="GXI56" s="429"/>
      <c r="GXJ56" s="429"/>
      <c r="GXK56" s="429"/>
      <c r="GXL56" s="429"/>
      <c r="GXM56" s="429"/>
      <c r="GXN56" s="429"/>
      <c r="GXO56" s="429"/>
      <c r="GXP56" s="429"/>
      <c r="GXQ56" s="429"/>
      <c r="GXR56" s="429"/>
      <c r="GXS56" s="429"/>
      <c r="GXT56" s="429"/>
      <c r="GXU56" s="429"/>
      <c r="GXV56" s="429"/>
      <c r="GXW56" s="429"/>
      <c r="GXX56" s="429"/>
      <c r="GXY56" s="429"/>
      <c r="GXZ56" s="429"/>
      <c r="GYA56" s="429"/>
      <c r="GYB56" s="429"/>
      <c r="GYC56" s="429"/>
      <c r="GYD56" s="429"/>
      <c r="GYE56" s="429"/>
      <c r="GYF56" s="429"/>
      <c r="GYG56" s="429"/>
      <c r="GYH56" s="429"/>
      <c r="GYI56" s="429"/>
      <c r="GYJ56" s="429"/>
      <c r="GYK56" s="429"/>
      <c r="GYL56" s="429"/>
      <c r="GYM56" s="429"/>
      <c r="GYN56" s="429"/>
      <c r="GYO56" s="429"/>
      <c r="GYP56" s="429"/>
      <c r="GYQ56" s="429"/>
      <c r="GYR56" s="429"/>
      <c r="GYS56" s="429"/>
      <c r="GYT56" s="429"/>
      <c r="GYU56" s="429"/>
      <c r="GYV56" s="429"/>
      <c r="GYW56" s="429"/>
      <c r="GYX56" s="429"/>
      <c r="GYY56" s="429"/>
      <c r="GYZ56" s="429"/>
      <c r="GZA56" s="429"/>
      <c r="GZB56" s="429"/>
      <c r="GZC56" s="429"/>
      <c r="GZD56" s="429"/>
      <c r="GZE56" s="429"/>
      <c r="GZF56" s="429"/>
      <c r="GZG56" s="429"/>
      <c r="GZH56" s="429"/>
      <c r="GZI56" s="429"/>
      <c r="GZJ56" s="429"/>
      <c r="GZK56" s="429"/>
      <c r="GZL56" s="429"/>
      <c r="GZM56" s="429"/>
      <c r="GZN56" s="429"/>
      <c r="GZO56" s="429"/>
      <c r="GZP56" s="429"/>
      <c r="GZQ56" s="429"/>
      <c r="GZR56" s="429"/>
      <c r="GZS56" s="429"/>
      <c r="GZT56" s="429"/>
      <c r="GZU56" s="429"/>
      <c r="GZV56" s="429"/>
      <c r="GZW56" s="429"/>
      <c r="GZX56" s="429"/>
      <c r="GZY56" s="429"/>
      <c r="GZZ56" s="429"/>
      <c r="HAA56" s="429"/>
      <c r="HAB56" s="429"/>
      <c r="HAC56" s="429"/>
      <c r="HAD56" s="429"/>
      <c r="HAE56" s="429"/>
      <c r="HAF56" s="429"/>
      <c r="HAG56" s="429"/>
      <c r="HAH56" s="429"/>
      <c r="HAI56" s="429"/>
      <c r="HAJ56" s="429"/>
      <c r="HAK56" s="429"/>
      <c r="HAL56" s="429"/>
      <c r="HAM56" s="429"/>
      <c r="HAN56" s="429"/>
      <c r="HAO56" s="429"/>
      <c r="HAP56" s="429"/>
      <c r="HAQ56" s="429"/>
      <c r="HAR56" s="429"/>
      <c r="HAS56" s="429"/>
      <c r="HAT56" s="429"/>
      <c r="HAU56" s="429"/>
      <c r="HAV56" s="429"/>
      <c r="HAW56" s="429"/>
      <c r="HAX56" s="429"/>
      <c r="HAY56" s="429"/>
      <c r="HAZ56" s="429"/>
      <c r="HBA56" s="429"/>
      <c r="HBB56" s="429"/>
      <c r="HBC56" s="429"/>
      <c r="HBD56" s="429"/>
      <c r="HBE56" s="429"/>
      <c r="HBF56" s="429"/>
      <c r="HBG56" s="429"/>
      <c r="HBH56" s="429"/>
      <c r="HBI56" s="429"/>
      <c r="HBJ56" s="429"/>
      <c r="HBK56" s="429"/>
      <c r="HBL56" s="429"/>
      <c r="HBM56" s="429"/>
      <c r="HBN56" s="429"/>
      <c r="HBO56" s="429"/>
      <c r="HBP56" s="429"/>
      <c r="HBQ56" s="429"/>
      <c r="HBR56" s="429"/>
      <c r="HBS56" s="429"/>
      <c r="HBT56" s="429"/>
      <c r="HBU56" s="429"/>
      <c r="HBV56" s="429"/>
      <c r="HBW56" s="429"/>
      <c r="HBX56" s="429"/>
      <c r="HBY56" s="429"/>
      <c r="HBZ56" s="429"/>
      <c r="HCA56" s="429"/>
      <c r="HCB56" s="429"/>
      <c r="HCC56" s="429"/>
      <c r="HCD56" s="429"/>
      <c r="HCE56" s="429"/>
      <c r="HCF56" s="429"/>
      <c r="HCG56" s="429"/>
      <c r="HCH56" s="429"/>
      <c r="HCI56" s="429"/>
      <c r="HCJ56" s="429"/>
      <c r="HCK56" s="429"/>
      <c r="HCL56" s="429"/>
      <c r="HCM56" s="429"/>
      <c r="HCN56" s="429"/>
      <c r="HCO56" s="429"/>
      <c r="HCP56" s="429"/>
      <c r="HCQ56" s="429"/>
      <c r="HCR56" s="429"/>
      <c r="HCS56" s="429"/>
      <c r="HCT56" s="429"/>
      <c r="HCU56" s="429"/>
      <c r="HCV56" s="429"/>
      <c r="HCW56" s="429"/>
      <c r="HCX56" s="429"/>
      <c r="HCY56" s="429"/>
      <c r="HCZ56" s="429"/>
      <c r="HDA56" s="429"/>
      <c r="HDB56" s="429"/>
      <c r="HDC56" s="429"/>
      <c r="HDD56" s="429"/>
      <c r="HDE56" s="429"/>
      <c r="HDF56" s="429"/>
      <c r="HDG56" s="429"/>
      <c r="HDH56" s="429"/>
      <c r="HDI56" s="429"/>
      <c r="HDJ56" s="429"/>
      <c r="HDK56" s="429"/>
      <c r="HDL56" s="429"/>
      <c r="HDM56" s="429"/>
      <c r="HDN56" s="429"/>
      <c r="HDO56" s="429"/>
      <c r="HDP56" s="429"/>
      <c r="HDQ56" s="429"/>
      <c r="HDR56" s="429"/>
      <c r="HDS56" s="429"/>
      <c r="HDT56" s="429"/>
      <c r="HDU56" s="429"/>
      <c r="HDV56" s="429"/>
      <c r="HDW56" s="429"/>
      <c r="HDX56" s="429"/>
      <c r="HDY56" s="429"/>
      <c r="HDZ56" s="429"/>
      <c r="HEA56" s="429"/>
      <c r="HEB56" s="429"/>
      <c r="HEC56" s="429"/>
      <c r="HED56" s="429"/>
      <c r="HEE56" s="429"/>
      <c r="HEF56" s="429"/>
      <c r="HEG56" s="429"/>
      <c r="HEH56" s="429"/>
      <c r="HEI56" s="429"/>
      <c r="HEJ56" s="429"/>
      <c r="HEK56" s="429"/>
      <c r="HEL56" s="429"/>
      <c r="HEM56" s="429"/>
      <c r="HEN56" s="429"/>
      <c r="HEO56" s="429"/>
      <c r="HEP56" s="429"/>
      <c r="HEQ56" s="429"/>
      <c r="HER56" s="429"/>
      <c r="HES56" s="429"/>
      <c r="HET56" s="429"/>
      <c r="HEU56" s="429"/>
      <c r="HEV56" s="429"/>
      <c r="HEW56" s="429"/>
      <c r="HEX56" s="429"/>
      <c r="HEY56" s="429"/>
      <c r="HEZ56" s="429"/>
      <c r="HFA56" s="429"/>
      <c r="HFB56" s="429"/>
      <c r="HFC56" s="429"/>
      <c r="HFD56" s="429"/>
      <c r="HFE56" s="429"/>
      <c r="HFF56" s="429"/>
      <c r="HFG56" s="429"/>
      <c r="HFH56" s="429"/>
      <c r="HFI56" s="429"/>
      <c r="HFJ56" s="429"/>
      <c r="HFK56" s="429"/>
      <c r="HFL56" s="429"/>
      <c r="HFM56" s="429"/>
      <c r="HFN56" s="429"/>
      <c r="HFO56" s="429"/>
      <c r="HFP56" s="429"/>
      <c r="HFQ56" s="429"/>
      <c r="HFR56" s="429"/>
      <c r="HFS56" s="429"/>
      <c r="HFT56" s="429"/>
      <c r="HFU56" s="429"/>
      <c r="HFV56" s="429"/>
      <c r="HFW56" s="429"/>
      <c r="HFX56" s="429"/>
      <c r="HFY56" s="429"/>
      <c r="HFZ56" s="429"/>
      <c r="HGA56" s="429"/>
      <c r="HGB56" s="429"/>
      <c r="HGC56" s="429"/>
      <c r="HGD56" s="429"/>
      <c r="HGE56" s="429"/>
      <c r="HGF56" s="429"/>
      <c r="HGG56" s="429"/>
      <c r="HGH56" s="429"/>
      <c r="HGI56" s="429"/>
      <c r="HGJ56" s="429"/>
      <c r="HGK56" s="429"/>
      <c r="HGL56" s="429"/>
      <c r="HGM56" s="429"/>
      <c r="HGN56" s="429"/>
      <c r="HGO56" s="429"/>
      <c r="HGP56" s="429"/>
      <c r="HGQ56" s="429"/>
      <c r="HGR56" s="429"/>
      <c r="HGS56" s="429"/>
      <c r="HGT56" s="429"/>
      <c r="HGU56" s="429"/>
      <c r="HGV56" s="429"/>
      <c r="HGW56" s="429"/>
      <c r="HGX56" s="429"/>
      <c r="HGY56" s="429"/>
      <c r="HGZ56" s="429"/>
      <c r="HHA56" s="429"/>
      <c r="HHB56" s="429"/>
      <c r="HHC56" s="429"/>
      <c r="HHD56" s="429"/>
      <c r="HHE56" s="429"/>
      <c r="HHF56" s="429"/>
      <c r="HHG56" s="429"/>
      <c r="HHH56" s="429"/>
      <c r="HHI56" s="429"/>
      <c r="HHJ56" s="429"/>
      <c r="HHK56" s="429"/>
      <c r="HHL56" s="429"/>
      <c r="HHM56" s="429"/>
      <c r="HHN56" s="429"/>
      <c r="HHO56" s="429"/>
      <c r="HHP56" s="429"/>
      <c r="HHQ56" s="429"/>
      <c r="HHR56" s="429"/>
      <c r="HHS56" s="429"/>
      <c r="HHT56" s="429"/>
      <c r="HHU56" s="429"/>
      <c r="HHV56" s="429"/>
      <c r="HHW56" s="429"/>
      <c r="HHX56" s="429"/>
      <c r="HHY56" s="429"/>
      <c r="HHZ56" s="429"/>
      <c r="HIA56" s="429"/>
      <c r="HIB56" s="429"/>
      <c r="HIC56" s="429"/>
      <c r="HID56" s="429"/>
      <c r="HIE56" s="429"/>
      <c r="HIF56" s="429"/>
      <c r="HIG56" s="429"/>
      <c r="HIH56" s="429"/>
      <c r="HII56" s="429"/>
      <c r="HIJ56" s="429"/>
      <c r="HIK56" s="429"/>
      <c r="HIL56" s="429"/>
      <c r="HIM56" s="429"/>
      <c r="HIN56" s="429"/>
      <c r="HIO56" s="429"/>
      <c r="HIP56" s="429"/>
      <c r="HIQ56" s="429"/>
      <c r="HIR56" s="429"/>
      <c r="HIS56" s="429"/>
      <c r="HIT56" s="429"/>
      <c r="HIU56" s="429"/>
      <c r="HIV56" s="429"/>
      <c r="HIW56" s="429"/>
      <c r="HIX56" s="429"/>
      <c r="HIY56" s="429"/>
      <c r="HIZ56" s="429"/>
      <c r="HJA56" s="429"/>
      <c r="HJB56" s="429"/>
      <c r="HJC56" s="429"/>
      <c r="HJD56" s="429"/>
      <c r="HJE56" s="429"/>
      <c r="HJF56" s="429"/>
      <c r="HJG56" s="429"/>
      <c r="HJH56" s="429"/>
      <c r="HJI56" s="429"/>
      <c r="HJJ56" s="429"/>
      <c r="HJK56" s="429"/>
      <c r="HJL56" s="429"/>
      <c r="HJM56" s="429"/>
      <c r="HJN56" s="429"/>
      <c r="HJO56" s="429"/>
      <c r="HJP56" s="429"/>
      <c r="HJQ56" s="429"/>
      <c r="HJR56" s="429"/>
      <c r="HJS56" s="429"/>
      <c r="HJT56" s="429"/>
      <c r="HJU56" s="429"/>
      <c r="HJV56" s="429"/>
      <c r="HJW56" s="429"/>
      <c r="HJX56" s="429"/>
      <c r="HJY56" s="429"/>
      <c r="HJZ56" s="429"/>
      <c r="HKA56" s="429"/>
      <c r="HKB56" s="429"/>
      <c r="HKC56" s="429"/>
      <c r="HKD56" s="429"/>
      <c r="HKE56" s="429"/>
      <c r="HKF56" s="429"/>
      <c r="HKG56" s="429"/>
      <c r="HKH56" s="429"/>
      <c r="HKI56" s="429"/>
      <c r="HKJ56" s="429"/>
      <c r="HKK56" s="429"/>
      <c r="HKL56" s="429"/>
      <c r="HKM56" s="429"/>
      <c r="HKN56" s="429"/>
      <c r="HKO56" s="429"/>
      <c r="HKP56" s="429"/>
      <c r="HKQ56" s="429"/>
      <c r="HKR56" s="429"/>
      <c r="HKS56" s="429"/>
      <c r="HKT56" s="429"/>
      <c r="HKU56" s="429"/>
      <c r="HKV56" s="429"/>
      <c r="HKW56" s="429"/>
      <c r="HKX56" s="429"/>
      <c r="HKY56" s="429"/>
      <c r="HKZ56" s="429"/>
      <c r="HLA56" s="429"/>
      <c r="HLB56" s="429"/>
      <c r="HLC56" s="429"/>
      <c r="HLD56" s="429"/>
      <c r="HLE56" s="429"/>
      <c r="HLF56" s="429"/>
      <c r="HLG56" s="429"/>
      <c r="HLH56" s="429"/>
      <c r="HLI56" s="429"/>
      <c r="HLJ56" s="429"/>
      <c r="HLK56" s="429"/>
      <c r="HLL56" s="429"/>
      <c r="HLM56" s="429"/>
      <c r="HLN56" s="429"/>
      <c r="HLO56" s="429"/>
      <c r="HLP56" s="429"/>
      <c r="HLQ56" s="429"/>
      <c r="HLR56" s="429"/>
      <c r="HLS56" s="429"/>
      <c r="HLT56" s="429"/>
      <c r="HLU56" s="429"/>
      <c r="HLV56" s="429"/>
      <c r="HLW56" s="429"/>
      <c r="HLX56" s="429"/>
      <c r="HLY56" s="429"/>
      <c r="HLZ56" s="429"/>
      <c r="HMA56" s="429"/>
      <c r="HMB56" s="429"/>
      <c r="HMC56" s="429"/>
      <c r="HMD56" s="429"/>
      <c r="HME56" s="429"/>
      <c r="HMF56" s="429"/>
      <c r="HMG56" s="429"/>
      <c r="HMH56" s="429"/>
      <c r="HMI56" s="429"/>
      <c r="HMJ56" s="429"/>
      <c r="HMK56" s="429"/>
      <c r="HML56" s="429"/>
      <c r="HMM56" s="429"/>
      <c r="HMN56" s="429"/>
      <c r="HMO56" s="429"/>
      <c r="HMP56" s="429"/>
      <c r="HMQ56" s="429"/>
      <c r="HMR56" s="429"/>
      <c r="HMS56" s="429"/>
      <c r="HMT56" s="429"/>
      <c r="HMU56" s="429"/>
      <c r="HMV56" s="429"/>
      <c r="HMW56" s="429"/>
      <c r="HMX56" s="429"/>
      <c r="HMY56" s="429"/>
      <c r="HMZ56" s="429"/>
      <c r="HNA56" s="429"/>
      <c r="HNB56" s="429"/>
      <c r="HNC56" s="429"/>
      <c r="HND56" s="429"/>
      <c r="HNE56" s="429"/>
      <c r="HNF56" s="429"/>
      <c r="HNG56" s="429"/>
      <c r="HNH56" s="429"/>
      <c r="HNI56" s="429"/>
      <c r="HNJ56" s="429"/>
      <c r="HNK56" s="429"/>
      <c r="HNL56" s="429"/>
      <c r="HNM56" s="429"/>
      <c r="HNN56" s="429"/>
      <c r="HNO56" s="429"/>
      <c r="HNP56" s="429"/>
      <c r="HNQ56" s="429"/>
      <c r="HNR56" s="429"/>
      <c r="HNS56" s="429"/>
      <c r="HNT56" s="429"/>
      <c r="HNU56" s="429"/>
      <c r="HNV56" s="429"/>
      <c r="HNW56" s="429"/>
      <c r="HNX56" s="429"/>
      <c r="HNY56" s="429"/>
      <c r="HNZ56" s="429"/>
      <c r="HOA56" s="429"/>
      <c r="HOB56" s="429"/>
      <c r="HOC56" s="429"/>
      <c r="HOD56" s="429"/>
      <c r="HOE56" s="429"/>
      <c r="HOF56" s="429"/>
      <c r="HOG56" s="429"/>
      <c r="HOH56" s="429"/>
      <c r="HOI56" s="429"/>
      <c r="HOJ56" s="429"/>
      <c r="HOK56" s="429"/>
      <c r="HOL56" s="429"/>
      <c r="HOM56" s="429"/>
      <c r="HON56" s="429"/>
      <c r="HOO56" s="429"/>
      <c r="HOP56" s="429"/>
      <c r="HOQ56" s="429"/>
      <c r="HOR56" s="429"/>
      <c r="HOS56" s="429"/>
      <c r="HOT56" s="429"/>
      <c r="HOU56" s="429"/>
      <c r="HOV56" s="429"/>
      <c r="HOW56" s="429"/>
      <c r="HOX56" s="429"/>
      <c r="HOY56" s="429"/>
      <c r="HOZ56" s="429"/>
      <c r="HPA56" s="429"/>
      <c r="HPB56" s="429"/>
      <c r="HPC56" s="429"/>
      <c r="HPD56" s="429"/>
      <c r="HPE56" s="429"/>
      <c r="HPF56" s="429"/>
      <c r="HPG56" s="429"/>
      <c r="HPH56" s="429"/>
      <c r="HPI56" s="429"/>
      <c r="HPJ56" s="429"/>
      <c r="HPK56" s="429"/>
      <c r="HPL56" s="429"/>
      <c r="HPM56" s="429"/>
      <c r="HPN56" s="429"/>
      <c r="HPO56" s="429"/>
      <c r="HPP56" s="429"/>
      <c r="HPQ56" s="429"/>
      <c r="HPR56" s="429"/>
      <c r="HPS56" s="429"/>
      <c r="HPT56" s="429"/>
      <c r="HPU56" s="429"/>
      <c r="HPV56" s="429"/>
      <c r="HPW56" s="429"/>
      <c r="HPX56" s="429"/>
      <c r="HPY56" s="429"/>
      <c r="HPZ56" s="429"/>
      <c r="HQA56" s="429"/>
      <c r="HQB56" s="429"/>
      <c r="HQC56" s="429"/>
      <c r="HQD56" s="429"/>
      <c r="HQE56" s="429"/>
      <c r="HQF56" s="429"/>
      <c r="HQG56" s="429"/>
      <c r="HQH56" s="429"/>
      <c r="HQI56" s="429"/>
      <c r="HQJ56" s="429"/>
      <c r="HQK56" s="429"/>
      <c r="HQL56" s="429"/>
      <c r="HQM56" s="429"/>
      <c r="HQN56" s="429"/>
      <c r="HQO56" s="429"/>
      <c r="HQP56" s="429"/>
      <c r="HQQ56" s="429"/>
      <c r="HQR56" s="429"/>
      <c r="HQS56" s="429"/>
      <c r="HQT56" s="429"/>
      <c r="HQU56" s="429"/>
      <c r="HQV56" s="429"/>
      <c r="HQW56" s="429"/>
      <c r="HQX56" s="429"/>
      <c r="HQY56" s="429"/>
      <c r="HQZ56" s="429"/>
      <c r="HRA56" s="429"/>
      <c r="HRB56" s="429"/>
      <c r="HRC56" s="429"/>
      <c r="HRD56" s="429"/>
      <c r="HRE56" s="429"/>
      <c r="HRF56" s="429"/>
      <c r="HRG56" s="429"/>
      <c r="HRH56" s="429"/>
      <c r="HRI56" s="429"/>
      <c r="HRJ56" s="429"/>
      <c r="HRK56" s="429"/>
      <c r="HRL56" s="429"/>
      <c r="HRM56" s="429"/>
      <c r="HRN56" s="429"/>
      <c r="HRO56" s="429"/>
      <c r="HRP56" s="429"/>
      <c r="HRQ56" s="429"/>
      <c r="HRR56" s="429"/>
      <c r="HRS56" s="429"/>
      <c r="HRT56" s="429"/>
      <c r="HRU56" s="429"/>
      <c r="HRV56" s="429"/>
      <c r="HRW56" s="429"/>
      <c r="HRX56" s="429"/>
      <c r="HRY56" s="429"/>
      <c r="HRZ56" s="429"/>
      <c r="HSA56" s="429"/>
      <c r="HSB56" s="429"/>
      <c r="HSC56" s="429"/>
      <c r="HSD56" s="429"/>
      <c r="HSE56" s="429"/>
      <c r="HSF56" s="429"/>
      <c r="HSG56" s="429"/>
      <c r="HSH56" s="429"/>
      <c r="HSI56" s="429"/>
      <c r="HSJ56" s="429"/>
      <c r="HSK56" s="429"/>
      <c r="HSL56" s="429"/>
      <c r="HSM56" s="429"/>
      <c r="HSN56" s="429"/>
      <c r="HSO56" s="429"/>
      <c r="HSP56" s="429"/>
      <c r="HSQ56" s="429"/>
      <c r="HSR56" s="429"/>
      <c r="HSS56" s="429"/>
      <c r="HST56" s="429"/>
      <c r="HSU56" s="429"/>
      <c r="HSV56" s="429"/>
      <c r="HSW56" s="429"/>
      <c r="HSX56" s="429"/>
      <c r="HSY56" s="429"/>
      <c r="HSZ56" s="429"/>
      <c r="HTA56" s="429"/>
      <c r="HTB56" s="429"/>
      <c r="HTC56" s="429"/>
      <c r="HTD56" s="429"/>
      <c r="HTE56" s="429"/>
      <c r="HTF56" s="429"/>
      <c r="HTG56" s="429"/>
      <c r="HTH56" s="429"/>
      <c r="HTI56" s="429"/>
      <c r="HTJ56" s="429"/>
      <c r="HTK56" s="429"/>
      <c r="HTL56" s="429"/>
      <c r="HTM56" s="429"/>
      <c r="HTN56" s="429"/>
      <c r="HTO56" s="429"/>
      <c r="HTP56" s="429"/>
      <c r="HTQ56" s="429"/>
      <c r="HTR56" s="429"/>
      <c r="HTS56" s="429"/>
      <c r="HTT56" s="429"/>
      <c r="HTU56" s="429"/>
      <c r="HTV56" s="429"/>
      <c r="HTW56" s="429"/>
      <c r="HTX56" s="429"/>
      <c r="HTY56" s="429"/>
      <c r="HTZ56" s="429"/>
      <c r="HUA56" s="429"/>
      <c r="HUB56" s="429"/>
      <c r="HUC56" s="429"/>
      <c r="HUD56" s="429"/>
      <c r="HUE56" s="429"/>
      <c r="HUF56" s="429"/>
      <c r="HUG56" s="429"/>
      <c r="HUH56" s="429"/>
      <c r="HUI56" s="429"/>
      <c r="HUJ56" s="429"/>
      <c r="HUK56" s="429"/>
      <c r="HUL56" s="429"/>
      <c r="HUM56" s="429"/>
      <c r="HUN56" s="429"/>
      <c r="HUO56" s="429"/>
      <c r="HUP56" s="429"/>
      <c r="HUQ56" s="429"/>
      <c r="HUR56" s="429"/>
      <c r="HUS56" s="429"/>
      <c r="HUT56" s="429"/>
      <c r="HUU56" s="429"/>
      <c r="HUV56" s="429"/>
      <c r="HUW56" s="429"/>
      <c r="HUX56" s="429"/>
      <c r="HUY56" s="429"/>
      <c r="HUZ56" s="429"/>
      <c r="HVA56" s="429"/>
      <c r="HVB56" s="429"/>
      <c r="HVC56" s="429"/>
      <c r="HVD56" s="429"/>
      <c r="HVE56" s="429"/>
      <c r="HVF56" s="429"/>
      <c r="HVG56" s="429"/>
      <c r="HVH56" s="429"/>
      <c r="HVI56" s="429"/>
      <c r="HVJ56" s="429"/>
      <c r="HVK56" s="429"/>
      <c r="HVL56" s="429"/>
      <c r="HVM56" s="429"/>
      <c r="HVN56" s="429"/>
      <c r="HVO56" s="429"/>
      <c r="HVP56" s="429"/>
      <c r="HVQ56" s="429"/>
      <c r="HVR56" s="429"/>
      <c r="HVS56" s="429"/>
      <c r="HVT56" s="429"/>
      <c r="HVU56" s="429"/>
      <c r="HVV56" s="429"/>
      <c r="HVW56" s="429"/>
      <c r="HVX56" s="429"/>
      <c r="HVY56" s="429"/>
      <c r="HVZ56" s="429"/>
      <c r="HWA56" s="429"/>
      <c r="HWB56" s="429"/>
      <c r="HWC56" s="429"/>
      <c r="HWD56" s="429"/>
      <c r="HWE56" s="429"/>
      <c r="HWF56" s="429"/>
      <c r="HWG56" s="429"/>
      <c r="HWH56" s="429"/>
      <c r="HWI56" s="429"/>
      <c r="HWJ56" s="429"/>
      <c r="HWK56" s="429"/>
      <c r="HWL56" s="429"/>
      <c r="HWM56" s="429"/>
      <c r="HWN56" s="429"/>
      <c r="HWO56" s="429"/>
      <c r="HWP56" s="429"/>
      <c r="HWQ56" s="429"/>
      <c r="HWR56" s="429"/>
      <c r="HWS56" s="429"/>
      <c r="HWT56" s="429"/>
      <c r="HWU56" s="429"/>
      <c r="HWV56" s="429"/>
      <c r="HWW56" s="429"/>
      <c r="HWX56" s="429"/>
      <c r="HWY56" s="429"/>
      <c r="HWZ56" s="429"/>
      <c r="HXA56" s="429"/>
      <c r="HXB56" s="429"/>
      <c r="HXC56" s="429"/>
      <c r="HXD56" s="429"/>
      <c r="HXE56" s="429"/>
      <c r="HXF56" s="429"/>
      <c r="HXG56" s="429"/>
      <c r="HXH56" s="429"/>
      <c r="HXI56" s="429"/>
      <c r="HXJ56" s="429"/>
      <c r="HXK56" s="429"/>
      <c r="HXL56" s="429"/>
      <c r="HXM56" s="429"/>
      <c r="HXN56" s="429"/>
      <c r="HXO56" s="429"/>
      <c r="HXP56" s="429"/>
      <c r="HXQ56" s="429"/>
      <c r="HXR56" s="429"/>
      <c r="HXS56" s="429"/>
      <c r="HXT56" s="429"/>
      <c r="HXU56" s="429"/>
      <c r="HXV56" s="429"/>
      <c r="HXW56" s="429"/>
      <c r="HXX56" s="429"/>
      <c r="HXY56" s="429"/>
      <c r="HXZ56" s="429"/>
      <c r="HYA56" s="429"/>
      <c r="HYB56" s="429"/>
      <c r="HYC56" s="429"/>
      <c r="HYD56" s="429"/>
      <c r="HYE56" s="429"/>
      <c r="HYF56" s="429"/>
      <c r="HYG56" s="429"/>
      <c r="HYH56" s="429"/>
      <c r="HYI56" s="429"/>
      <c r="HYJ56" s="429"/>
      <c r="HYK56" s="429"/>
      <c r="HYL56" s="429"/>
      <c r="HYM56" s="429"/>
      <c r="HYN56" s="429"/>
      <c r="HYO56" s="429"/>
      <c r="HYP56" s="429"/>
      <c r="HYQ56" s="429"/>
      <c r="HYR56" s="429"/>
      <c r="HYS56" s="429"/>
      <c r="HYT56" s="429"/>
      <c r="HYU56" s="429"/>
      <c r="HYV56" s="429"/>
      <c r="HYW56" s="429"/>
      <c r="HYX56" s="429"/>
      <c r="HYY56" s="429"/>
      <c r="HYZ56" s="429"/>
      <c r="HZA56" s="429"/>
      <c r="HZB56" s="429"/>
      <c r="HZC56" s="429"/>
      <c r="HZD56" s="429"/>
      <c r="HZE56" s="429"/>
      <c r="HZF56" s="429"/>
      <c r="HZG56" s="429"/>
      <c r="HZH56" s="429"/>
      <c r="HZI56" s="429"/>
      <c r="HZJ56" s="429"/>
      <c r="HZK56" s="429"/>
      <c r="HZL56" s="429"/>
      <c r="HZM56" s="429"/>
      <c r="HZN56" s="429"/>
      <c r="HZO56" s="429"/>
      <c r="HZP56" s="429"/>
      <c r="HZQ56" s="429"/>
      <c r="HZR56" s="429"/>
      <c r="HZS56" s="429"/>
      <c r="HZT56" s="429"/>
      <c r="HZU56" s="429"/>
      <c r="HZV56" s="429"/>
      <c r="HZW56" s="429"/>
      <c r="HZX56" s="429"/>
      <c r="HZY56" s="429"/>
      <c r="HZZ56" s="429"/>
      <c r="IAA56" s="429"/>
      <c r="IAB56" s="429"/>
      <c r="IAC56" s="429"/>
      <c r="IAD56" s="429"/>
      <c r="IAE56" s="429"/>
      <c r="IAF56" s="429"/>
      <c r="IAG56" s="429"/>
      <c r="IAH56" s="429"/>
      <c r="IAI56" s="429"/>
      <c r="IAJ56" s="429"/>
      <c r="IAK56" s="429"/>
      <c r="IAL56" s="429"/>
      <c r="IAM56" s="429"/>
      <c r="IAN56" s="429"/>
      <c r="IAO56" s="429"/>
      <c r="IAP56" s="429"/>
      <c r="IAQ56" s="429"/>
      <c r="IAR56" s="429"/>
      <c r="IAS56" s="429"/>
      <c r="IAT56" s="429"/>
      <c r="IAU56" s="429"/>
      <c r="IAV56" s="429"/>
      <c r="IAW56" s="429"/>
      <c r="IAX56" s="429"/>
      <c r="IAY56" s="429"/>
      <c r="IAZ56" s="429"/>
      <c r="IBA56" s="429"/>
      <c r="IBB56" s="429"/>
      <c r="IBC56" s="429"/>
      <c r="IBD56" s="429"/>
      <c r="IBE56" s="429"/>
      <c r="IBF56" s="429"/>
      <c r="IBG56" s="429"/>
      <c r="IBH56" s="429"/>
      <c r="IBI56" s="429"/>
      <c r="IBJ56" s="429"/>
      <c r="IBK56" s="429"/>
      <c r="IBL56" s="429"/>
      <c r="IBM56" s="429"/>
      <c r="IBN56" s="429"/>
      <c r="IBO56" s="429"/>
      <c r="IBP56" s="429"/>
      <c r="IBQ56" s="429"/>
      <c r="IBR56" s="429"/>
      <c r="IBS56" s="429"/>
      <c r="IBT56" s="429"/>
      <c r="IBU56" s="429"/>
      <c r="IBV56" s="429"/>
      <c r="IBW56" s="429"/>
      <c r="IBX56" s="429"/>
      <c r="IBY56" s="429"/>
      <c r="IBZ56" s="429"/>
      <c r="ICA56" s="429"/>
      <c r="ICB56" s="429"/>
      <c r="ICC56" s="429"/>
      <c r="ICD56" s="429"/>
      <c r="ICE56" s="429"/>
      <c r="ICF56" s="429"/>
      <c r="ICG56" s="429"/>
      <c r="ICH56" s="429"/>
      <c r="ICI56" s="429"/>
      <c r="ICJ56" s="429"/>
      <c r="ICK56" s="429"/>
      <c r="ICL56" s="429"/>
      <c r="ICM56" s="429"/>
      <c r="ICN56" s="429"/>
      <c r="ICO56" s="429"/>
      <c r="ICP56" s="429"/>
      <c r="ICQ56" s="429"/>
      <c r="ICR56" s="429"/>
      <c r="ICS56" s="429"/>
      <c r="ICT56" s="429"/>
      <c r="ICU56" s="429"/>
      <c r="ICV56" s="429"/>
      <c r="ICW56" s="429"/>
      <c r="ICX56" s="429"/>
      <c r="ICY56" s="429"/>
      <c r="ICZ56" s="429"/>
      <c r="IDA56" s="429"/>
      <c r="IDB56" s="429"/>
      <c r="IDC56" s="429"/>
      <c r="IDD56" s="429"/>
      <c r="IDE56" s="429"/>
      <c r="IDF56" s="429"/>
      <c r="IDG56" s="429"/>
      <c r="IDH56" s="429"/>
      <c r="IDI56" s="429"/>
      <c r="IDJ56" s="429"/>
      <c r="IDK56" s="429"/>
      <c r="IDL56" s="429"/>
      <c r="IDM56" s="429"/>
      <c r="IDN56" s="429"/>
      <c r="IDO56" s="429"/>
      <c r="IDP56" s="429"/>
      <c r="IDQ56" s="429"/>
      <c r="IDR56" s="429"/>
      <c r="IDS56" s="429"/>
      <c r="IDT56" s="429"/>
      <c r="IDU56" s="429"/>
      <c r="IDV56" s="429"/>
      <c r="IDW56" s="429"/>
      <c r="IDX56" s="429"/>
      <c r="IDY56" s="429"/>
      <c r="IDZ56" s="429"/>
      <c r="IEA56" s="429"/>
      <c r="IEB56" s="429"/>
      <c r="IEC56" s="429"/>
      <c r="IED56" s="429"/>
      <c r="IEE56" s="429"/>
      <c r="IEF56" s="429"/>
      <c r="IEG56" s="429"/>
      <c r="IEH56" s="429"/>
      <c r="IEI56" s="429"/>
      <c r="IEJ56" s="429"/>
      <c r="IEK56" s="429"/>
      <c r="IEL56" s="429"/>
      <c r="IEM56" s="429"/>
      <c r="IEN56" s="429"/>
      <c r="IEO56" s="429"/>
      <c r="IEP56" s="429"/>
      <c r="IEQ56" s="429"/>
      <c r="IER56" s="429"/>
      <c r="IES56" s="429"/>
      <c r="IET56" s="429"/>
      <c r="IEU56" s="429"/>
      <c r="IEV56" s="429"/>
      <c r="IEW56" s="429"/>
      <c r="IEX56" s="429"/>
      <c r="IEY56" s="429"/>
      <c r="IEZ56" s="429"/>
      <c r="IFA56" s="429"/>
      <c r="IFB56" s="429"/>
      <c r="IFC56" s="429"/>
      <c r="IFD56" s="429"/>
      <c r="IFE56" s="429"/>
      <c r="IFF56" s="429"/>
      <c r="IFG56" s="429"/>
      <c r="IFH56" s="429"/>
      <c r="IFI56" s="429"/>
      <c r="IFJ56" s="429"/>
      <c r="IFK56" s="429"/>
      <c r="IFL56" s="429"/>
      <c r="IFM56" s="429"/>
      <c r="IFN56" s="429"/>
      <c r="IFO56" s="429"/>
      <c r="IFP56" s="429"/>
      <c r="IFQ56" s="429"/>
      <c r="IFR56" s="429"/>
      <c r="IFS56" s="429"/>
      <c r="IFT56" s="429"/>
      <c r="IFU56" s="429"/>
      <c r="IFV56" s="429"/>
      <c r="IFW56" s="429"/>
      <c r="IFX56" s="429"/>
      <c r="IFY56" s="429"/>
      <c r="IFZ56" s="429"/>
      <c r="IGA56" s="429"/>
      <c r="IGB56" s="429"/>
      <c r="IGC56" s="429"/>
      <c r="IGD56" s="429"/>
      <c r="IGE56" s="429"/>
      <c r="IGF56" s="429"/>
      <c r="IGG56" s="429"/>
      <c r="IGH56" s="429"/>
      <c r="IGI56" s="429"/>
      <c r="IGJ56" s="429"/>
      <c r="IGK56" s="429"/>
      <c r="IGL56" s="429"/>
      <c r="IGM56" s="429"/>
      <c r="IGN56" s="429"/>
      <c r="IGO56" s="429"/>
      <c r="IGP56" s="429"/>
      <c r="IGQ56" s="429"/>
      <c r="IGR56" s="429"/>
      <c r="IGS56" s="429"/>
      <c r="IGT56" s="429"/>
      <c r="IGU56" s="429"/>
      <c r="IGV56" s="429"/>
      <c r="IGW56" s="429"/>
      <c r="IGX56" s="429"/>
      <c r="IGY56" s="429"/>
      <c r="IGZ56" s="429"/>
      <c r="IHA56" s="429"/>
      <c r="IHB56" s="429"/>
      <c r="IHC56" s="429"/>
      <c r="IHD56" s="429"/>
      <c r="IHE56" s="429"/>
      <c r="IHF56" s="429"/>
      <c r="IHG56" s="429"/>
      <c r="IHH56" s="429"/>
      <c r="IHI56" s="429"/>
      <c r="IHJ56" s="429"/>
      <c r="IHK56" s="429"/>
      <c r="IHL56" s="429"/>
      <c r="IHM56" s="429"/>
      <c r="IHN56" s="429"/>
      <c r="IHO56" s="429"/>
      <c r="IHP56" s="429"/>
      <c r="IHQ56" s="429"/>
      <c r="IHR56" s="429"/>
      <c r="IHS56" s="429"/>
      <c r="IHT56" s="429"/>
      <c r="IHU56" s="429"/>
      <c r="IHV56" s="429"/>
      <c r="IHW56" s="429"/>
      <c r="IHX56" s="429"/>
      <c r="IHY56" s="429"/>
      <c r="IHZ56" s="429"/>
      <c r="IIA56" s="429"/>
      <c r="IIB56" s="429"/>
      <c r="IIC56" s="429"/>
      <c r="IID56" s="429"/>
      <c r="IIE56" s="429"/>
      <c r="IIF56" s="429"/>
      <c r="IIG56" s="429"/>
      <c r="IIH56" s="429"/>
      <c r="III56" s="429"/>
      <c r="IIJ56" s="429"/>
      <c r="IIK56" s="429"/>
      <c r="IIL56" s="429"/>
      <c r="IIM56" s="429"/>
      <c r="IIN56" s="429"/>
      <c r="IIO56" s="429"/>
      <c r="IIP56" s="429"/>
      <c r="IIQ56" s="429"/>
      <c r="IIR56" s="429"/>
      <c r="IIS56" s="429"/>
      <c r="IIT56" s="429"/>
      <c r="IIU56" s="429"/>
      <c r="IIV56" s="429"/>
      <c r="IIW56" s="429"/>
      <c r="IIX56" s="429"/>
      <c r="IIY56" s="429"/>
      <c r="IIZ56" s="429"/>
      <c r="IJA56" s="429"/>
      <c r="IJB56" s="429"/>
      <c r="IJC56" s="429"/>
      <c r="IJD56" s="429"/>
      <c r="IJE56" s="429"/>
      <c r="IJF56" s="429"/>
      <c r="IJG56" s="429"/>
      <c r="IJH56" s="429"/>
      <c r="IJI56" s="429"/>
      <c r="IJJ56" s="429"/>
      <c r="IJK56" s="429"/>
      <c r="IJL56" s="429"/>
      <c r="IJM56" s="429"/>
      <c r="IJN56" s="429"/>
      <c r="IJO56" s="429"/>
      <c r="IJP56" s="429"/>
      <c r="IJQ56" s="429"/>
      <c r="IJR56" s="429"/>
      <c r="IJS56" s="429"/>
      <c r="IJT56" s="429"/>
      <c r="IJU56" s="429"/>
      <c r="IJV56" s="429"/>
      <c r="IJW56" s="429"/>
      <c r="IJX56" s="429"/>
      <c r="IJY56" s="429"/>
      <c r="IJZ56" s="429"/>
      <c r="IKA56" s="429"/>
      <c r="IKB56" s="429"/>
      <c r="IKC56" s="429"/>
      <c r="IKD56" s="429"/>
      <c r="IKE56" s="429"/>
      <c r="IKF56" s="429"/>
      <c r="IKG56" s="429"/>
      <c r="IKH56" s="429"/>
      <c r="IKI56" s="429"/>
      <c r="IKJ56" s="429"/>
      <c r="IKK56" s="429"/>
      <c r="IKL56" s="429"/>
      <c r="IKM56" s="429"/>
      <c r="IKN56" s="429"/>
      <c r="IKO56" s="429"/>
      <c r="IKP56" s="429"/>
      <c r="IKQ56" s="429"/>
      <c r="IKR56" s="429"/>
      <c r="IKS56" s="429"/>
      <c r="IKT56" s="429"/>
      <c r="IKU56" s="429"/>
      <c r="IKV56" s="429"/>
      <c r="IKW56" s="429"/>
      <c r="IKX56" s="429"/>
      <c r="IKY56" s="429"/>
      <c r="IKZ56" s="429"/>
      <c r="ILA56" s="429"/>
      <c r="ILB56" s="429"/>
      <c r="ILC56" s="429"/>
      <c r="ILD56" s="429"/>
      <c r="ILE56" s="429"/>
      <c r="ILF56" s="429"/>
      <c r="ILG56" s="429"/>
      <c r="ILH56" s="429"/>
      <c r="ILI56" s="429"/>
      <c r="ILJ56" s="429"/>
      <c r="ILK56" s="429"/>
      <c r="ILL56" s="429"/>
      <c r="ILM56" s="429"/>
      <c r="ILN56" s="429"/>
      <c r="ILO56" s="429"/>
      <c r="ILP56" s="429"/>
      <c r="ILQ56" s="429"/>
      <c r="ILR56" s="429"/>
      <c r="ILS56" s="429"/>
      <c r="ILT56" s="429"/>
      <c r="ILU56" s="429"/>
      <c r="ILV56" s="429"/>
      <c r="ILW56" s="429"/>
      <c r="ILX56" s="429"/>
      <c r="ILY56" s="429"/>
      <c r="ILZ56" s="429"/>
      <c r="IMA56" s="429"/>
      <c r="IMB56" s="429"/>
      <c r="IMC56" s="429"/>
      <c r="IMD56" s="429"/>
      <c r="IME56" s="429"/>
      <c r="IMF56" s="429"/>
      <c r="IMG56" s="429"/>
      <c r="IMH56" s="429"/>
      <c r="IMI56" s="429"/>
      <c r="IMJ56" s="429"/>
      <c r="IMK56" s="429"/>
      <c r="IML56" s="429"/>
      <c r="IMM56" s="429"/>
      <c r="IMN56" s="429"/>
      <c r="IMO56" s="429"/>
      <c r="IMP56" s="429"/>
      <c r="IMQ56" s="429"/>
      <c r="IMR56" s="429"/>
      <c r="IMS56" s="429"/>
      <c r="IMT56" s="429"/>
      <c r="IMU56" s="429"/>
      <c r="IMV56" s="429"/>
      <c r="IMW56" s="429"/>
      <c r="IMX56" s="429"/>
      <c r="IMY56" s="429"/>
      <c r="IMZ56" s="429"/>
      <c r="INA56" s="429"/>
      <c r="INB56" s="429"/>
      <c r="INC56" s="429"/>
      <c r="IND56" s="429"/>
      <c r="INE56" s="429"/>
      <c r="INF56" s="429"/>
      <c r="ING56" s="429"/>
      <c r="INH56" s="429"/>
      <c r="INI56" s="429"/>
      <c r="INJ56" s="429"/>
      <c r="INK56" s="429"/>
      <c r="INL56" s="429"/>
      <c r="INM56" s="429"/>
      <c r="INN56" s="429"/>
      <c r="INO56" s="429"/>
      <c r="INP56" s="429"/>
      <c r="INQ56" s="429"/>
      <c r="INR56" s="429"/>
      <c r="INS56" s="429"/>
      <c r="INT56" s="429"/>
      <c r="INU56" s="429"/>
      <c r="INV56" s="429"/>
      <c r="INW56" s="429"/>
      <c r="INX56" s="429"/>
      <c r="INY56" s="429"/>
      <c r="INZ56" s="429"/>
      <c r="IOA56" s="429"/>
      <c r="IOB56" s="429"/>
      <c r="IOC56" s="429"/>
      <c r="IOD56" s="429"/>
      <c r="IOE56" s="429"/>
      <c r="IOF56" s="429"/>
      <c r="IOG56" s="429"/>
      <c r="IOH56" s="429"/>
      <c r="IOI56" s="429"/>
      <c r="IOJ56" s="429"/>
      <c r="IOK56" s="429"/>
      <c r="IOL56" s="429"/>
      <c r="IOM56" s="429"/>
      <c r="ION56" s="429"/>
      <c r="IOO56" s="429"/>
      <c r="IOP56" s="429"/>
      <c r="IOQ56" s="429"/>
      <c r="IOR56" s="429"/>
      <c r="IOS56" s="429"/>
      <c r="IOT56" s="429"/>
      <c r="IOU56" s="429"/>
      <c r="IOV56" s="429"/>
      <c r="IOW56" s="429"/>
      <c r="IOX56" s="429"/>
      <c r="IOY56" s="429"/>
      <c r="IOZ56" s="429"/>
      <c r="IPA56" s="429"/>
      <c r="IPB56" s="429"/>
      <c r="IPC56" s="429"/>
      <c r="IPD56" s="429"/>
      <c r="IPE56" s="429"/>
      <c r="IPF56" s="429"/>
      <c r="IPG56" s="429"/>
      <c r="IPH56" s="429"/>
      <c r="IPI56" s="429"/>
      <c r="IPJ56" s="429"/>
      <c r="IPK56" s="429"/>
      <c r="IPL56" s="429"/>
      <c r="IPM56" s="429"/>
      <c r="IPN56" s="429"/>
      <c r="IPO56" s="429"/>
      <c r="IPP56" s="429"/>
      <c r="IPQ56" s="429"/>
      <c r="IPR56" s="429"/>
      <c r="IPS56" s="429"/>
      <c r="IPT56" s="429"/>
      <c r="IPU56" s="429"/>
      <c r="IPV56" s="429"/>
      <c r="IPW56" s="429"/>
      <c r="IPX56" s="429"/>
      <c r="IPY56" s="429"/>
      <c r="IPZ56" s="429"/>
      <c r="IQA56" s="429"/>
      <c r="IQB56" s="429"/>
      <c r="IQC56" s="429"/>
      <c r="IQD56" s="429"/>
      <c r="IQE56" s="429"/>
      <c r="IQF56" s="429"/>
      <c r="IQG56" s="429"/>
      <c r="IQH56" s="429"/>
      <c r="IQI56" s="429"/>
      <c r="IQJ56" s="429"/>
      <c r="IQK56" s="429"/>
      <c r="IQL56" s="429"/>
      <c r="IQM56" s="429"/>
      <c r="IQN56" s="429"/>
      <c r="IQO56" s="429"/>
      <c r="IQP56" s="429"/>
      <c r="IQQ56" s="429"/>
      <c r="IQR56" s="429"/>
      <c r="IQS56" s="429"/>
      <c r="IQT56" s="429"/>
      <c r="IQU56" s="429"/>
      <c r="IQV56" s="429"/>
      <c r="IQW56" s="429"/>
      <c r="IQX56" s="429"/>
      <c r="IQY56" s="429"/>
      <c r="IQZ56" s="429"/>
      <c r="IRA56" s="429"/>
      <c r="IRB56" s="429"/>
      <c r="IRC56" s="429"/>
      <c r="IRD56" s="429"/>
      <c r="IRE56" s="429"/>
      <c r="IRF56" s="429"/>
      <c r="IRG56" s="429"/>
      <c r="IRH56" s="429"/>
      <c r="IRI56" s="429"/>
      <c r="IRJ56" s="429"/>
      <c r="IRK56" s="429"/>
      <c r="IRL56" s="429"/>
      <c r="IRM56" s="429"/>
      <c r="IRN56" s="429"/>
      <c r="IRO56" s="429"/>
      <c r="IRP56" s="429"/>
      <c r="IRQ56" s="429"/>
      <c r="IRR56" s="429"/>
      <c r="IRS56" s="429"/>
      <c r="IRT56" s="429"/>
      <c r="IRU56" s="429"/>
      <c r="IRV56" s="429"/>
      <c r="IRW56" s="429"/>
      <c r="IRX56" s="429"/>
      <c r="IRY56" s="429"/>
      <c r="IRZ56" s="429"/>
      <c r="ISA56" s="429"/>
      <c r="ISB56" s="429"/>
      <c r="ISC56" s="429"/>
      <c r="ISD56" s="429"/>
      <c r="ISE56" s="429"/>
      <c r="ISF56" s="429"/>
      <c r="ISG56" s="429"/>
      <c r="ISH56" s="429"/>
      <c r="ISI56" s="429"/>
      <c r="ISJ56" s="429"/>
      <c r="ISK56" s="429"/>
      <c r="ISL56" s="429"/>
      <c r="ISM56" s="429"/>
      <c r="ISN56" s="429"/>
      <c r="ISO56" s="429"/>
      <c r="ISP56" s="429"/>
      <c r="ISQ56" s="429"/>
      <c r="ISR56" s="429"/>
      <c r="ISS56" s="429"/>
      <c r="IST56" s="429"/>
      <c r="ISU56" s="429"/>
      <c r="ISV56" s="429"/>
      <c r="ISW56" s="429"/>
      <c r="ISX56" s="429"/>
      <c r="ISY56" s="429"/>
      <c r="ISZ56" s="429"/>
      <c r="ITA56" s="429"/>
      <c r="ITB56" s="429"/>
      <c r="ITC56" s="429"/>
      <c r="ITD56" s="429"/>
      <c r="ITE56" s="429"/>
      <c r="ITF56" s="429"/>
      <c r="ITG56" s="429"/>
      <c r="ITH56" s="429"/>
      <c r="ITI56" s="429"/>
      <c r="ITJ56" s="429"/>
      <c r="ITK56" s="429"/>
      <c r="ITL56" s="429"/>
      <c r="ITM56" s="429"/>
      <c r="ITN56" s="429"/>
      <c r="ITO56" s="429"/>
      <c r="ITP56" s="429"/>
      <c r="ITQ56" s="429"/>
      <c r="ITR56" s="429"/>
      <c r="ITS56" s="429"/>
      <c r="ITT56" s="429"/>
      <c r="ITU56" s="429"/>
      <c r="ITV56" s="429"/>
      <c r="ITW56" s="429"/>
      <c r="ITX56" s="429"/>
      <c r="ITY56" s="429"/>
      <c r="ITZ56" s="429"/>
      <c r="IUA56" s="429"/>
      <c r="IUB56" s="429"/>
      <c r="IUC56" s="429"/>
      <c r="IUD56" s="429"/>
      <c r="IUE56" s="429"/>
      <c r="IUF56" s="429"/>
      <c r="IUG56" s="429"/>
      <c r="IUH56" s="429"/>
      <c r="IUI56" s="429"/>
      <c r="IUJ56" s="429"/>
      <c r="IUK56" s="429"/>
      <c r="IUL56" s="429"/>
      <c r="IUM56" s="429"/>
      <c r="IUN56" s="429"/>
      <c r="IUO56" s="429"/>
      <c r="IUP56" s="429"/>
      <c r="IUQ56" s="429"/>
      <c r="IUR56" s="429"/>
      <c r="IUS56" s="429"/>
      <c r="IUT56" s="429"/>
      <c r="IUU56" s="429"/>
      <c r="IUV56" s="429"/>
      <c r="IUW56" s="429"/>
      <c r="IUX56" s="429"/>
      <c r="IUY56" s="429"/>
      <c r="IUZ56" s="429"/>
      <c r="IVA56" s="429"/>
      <c r="IVB56" s="429"/>
      <c r="IVC56" s="429"/>
      <c r="IVD56" s="429"/>
      <c r="IVE56" s="429"/>
      <c r="IVF56" s="429"/>
      <c r="IVG56" s="429"/>
      <c r="IVH56" s="429"/>
      <c r="IVI56" s="429"/>
      <c r="IVJ56" s="429"/>
      <c r="IVK56" s="429"/>
      <c r="IVL56" s="429"/>
      <c r="IVM56" s="429"/>
      <c r="IVN56" s="429"/>
      <c r="IVO56" s="429"/>
      <c r="IVP56" s="429"/>
      <c r="IVQ56" s="429"/>
      <c r="IVR56" s="429"/>
      <c r="IVS56" s="429"/>
      <c r="IVT56" s="429"/>
      <c r="IVU56" s="429"/>
      <c r="IVV56" s="429"/>
      <c r="IVW56" s="429"/>
      <c r="IVX56" s="429"/>
      <c r="IVY56" s="429"/>
      <c r="IVZ56" s="429"/>
      <c r="IWA56" s="429"/>
      <c r="IWB56" s="429"/>
      <c r="IWC56" s="429"/>
      <c r="IWD56" s="429"/>
      <c r="IWE56" s="429"/>
      <c r="IWF56" s="429"/>
      <c r="IWG56" s="429"/>
      <c r="IWH56" s="429"/>
      <c r="IWI56" s="429"/>
      <c r="IWJ56" s="429"/>
      <c r="IWK56" s="429"/>
      <c r="IWL56" s="429"/>
      <c r="IWM56" s="429"/>
      <c r="IWN56" s="429"/>
      <c r="IWO56" s="429"/>
      <c r="IWP56" s="429"/>
      <c r="IWQ56" s="429"/>
      <c r="IWR56" s="429"/>
      <c r="IWS56" s="429"/>
      <c r="IWT56" s="429"/>
      <c r="IWU56" s="429"/>
      <c r="IWV56" s="429"/>
      <c r="IWW56" s="429"/>
      <c r="IWX56" s="429"/>
      <c r="IWY56" s="429"/>
      <c r="IWZ56" s="429"/>
      <c r="IXA56" s="429"/>
      <c r="IXB56" s="429"/>
      <c r="IXC56" s="429"/>
      <c r="IXD56" s="429"/>
      <c r="IXE56" s="429"/>
      <c r="IXF56" s="429"/>
      <c r="IXG56" s="429"/>
      <c r="IXH56" s="429"/>
      <c r="IXI56" s="429"/>
      <c r="IXJ56" s="429"/>
      <c r="IXK56" s="429"/>
      <c r="IXL56" s="429"/>
      <c r="IXM56" s="429"/>
      <c r="IXN56" s="429"/>
      <c r="IXO56" s="429"/>
      <c r="IXP56" s="429"/>
      <c r="IXQ56" s="429"/>
      <c r="IXR56" s="429"/>
      <c r="IXS56" s="429"/>
      <c r="IXT56" s="429"/>
      <c r="IXU56" s="429"/>
      <c r="IXV56" s="429"/>
      <c r="IXW56" s="429"/>
      <c r="IXX56" s="429"/>
      <c r="IXY56" s="429"/>
      <c r="IXZ56" s="429"/>
      <c r="IYA56" s="429"/>
      <c r="IYB56" s="429"/>
      <c r="IYC56" s="429"/>
      <c r="IYD56" s="429"/>
      <c r="IYE56" s="429"/>
      <c r="IYF56" s="429"/>
      <c r="IYG56" s="429"/>
      <c r="IYH56" s="429"/>
      <c r="IYI56" s="429"/>
      <c r="IYJ56" s="429"/>
      <c r="IYK56" s="429"/>
      <c r="IYL56" s="429"/>
      <c r="IYM56" s="429"/>
      <c r="IYN56" s="429"/>
      <c r="IYO56" s="429"/>
      <c r="IYP56" s="429"/>
      <c r="IYQ56" s="429"/>
      <c r="IYR56" s="429"/>
      <c r="IYS56" s="429"/>
      <c r="IYT56" s="429"/>
      <c r="IYU56" s="429"/>
      <c r="IYV56" s="429"/>
      <c r="IYW56" s="429"/>
      <c r="IYX56" s="429"/>
      <c r="IYY56" s="429"/>
      <c r="IYZ56" s="429"/>
      <c r="IZA56" s="429"/>
      <c r="IZB56" s="429"/>
      <c r="IZC56" s="429"/>
      <c r="IZD56" s="429"/>
      <c r="IZE56" s="429"/>
      <c r="IZF56" s="429"/>
      <c r="IZG56" s="429"/>
      <c r="IZH56" s="429"/>
      <c r="IZI56" s="429"/>
      <c r="IZJ56" s="429"/>
      <c r="IZK56" s="429"/>
      <c r="IZL56" s="429"/>
      <c r="IZM56" s="429"/>
      <c r="IZN56" s="429"/>
      <c r="IZO56" s="429"/>
      <c r="IZP56" s="429"/>
      <c r="IZQ56" s="429"/>
      <c r="IZR56" s="429"/>
      <c r="IZS56" s="429"/>
      <c r="IZT56" s="429"/>
      <c r="IZU56" s="429"/>
      <c r="IZV56" s="429"/>
      <c r="IZW56" s="429"/>
      <c r="IZX56" s="429"/>
      <c r="IZY56" s="429"/>
      <c r="IZZ56" s="429"/>
      <c r="JAA56" s="429"/>
      <c r="JAB56" s="429"/>
      <c r="JAC56" s="429"/>
      <c r="JAD56" s="429"/>
      <c r="JAE56" s="429"/>
      <c r="JAF56" s="429"/>
      <c r="JAG56" s="429"/>
      <c r="JAH56" s="429"/>
      <c r="JAI56" s="429"/>
      <c r="JAJ56" s="429"/>
      <c r="JAK56" s="429"/>
      <c r="JAL56" s="429"/>
      <c r="JAM56" s="429"/>
      <c r="JAN56" s="429"/>
      <c r="JAO56" s="429"/>
      <c r="JAP56" s="429"/>
      <c r="JAQ56" s="429"/>
      <c r="JAR56" s="429"/>
      <c r="JAS56" s="429"/>
      <c r="JAT56" s="429"/>
      <c r="JAU56" s="429"/>
      <c r="JAV56" s="429"/>
      <c r="JAW56" s="429"/>
      <c r="JAX56" s="429"/>
      <c r="JAY56" s="429"/>
      <c r="JAZ56" s="429"/>
      <c r="JBA56" s="429"/>
      <c r="JBB56" s="429"/>
      <c r="JBC56" s="429"/>
      <c r="JBD56" s="429"/>
      <c r="JBE56" s="429"/>
      <c r="JBF56" s="429"/>
      <c r="JBG56" s="429"/>
      <c r="JBH56" s="429"/>
      <c r="JBI56" s="429"/>
      <c r="JBJ56" s="429"/>
      <c r="JBK56" s="429"/>
      <c r="JBL56" s="429"/>
      <c r="JBM56" s="429"/>
      <c r="JBN56" s="429"/>
      <c r="JBO56" s="429"/>
      <c r="JBP56" s="429"/>
      <c r="JBQ56" s="429"/>
      <c r="JBR56" s="429"/>
      <c r="JBS56" s="429"/>
      <c r="JBT56" s="429"/>
      <c r="JBU56" s="429"/>
      <c r="JBV56" s="429"/>
      <c r="JBW56" s="429"/>
      <c r="JBX56" s="429"/>
      <c r="JBY56" s="429"/>
      <c r="JBZ56" s="429"/>
      <c r="JCA56" s="429"/>
      <c r="JCB56" s="429"/>
      <c r="JCC56" s="429"/>
      <c r="JCD56" s="429"/>
      <c r="JCE56" s="429"/>
      <c r="JCF56" s="429"/>
      <c r="JCG56" s="429"/>
      <c r="JCH56" s="429"/>
      <c r="JCI56" s="429"/>
      <c r="JCJ56" s="429"/>
      <c r="JCK56" s="429"/>
      <c r="JCL56" s="429"/>
      <c r="JCM56" s="429"/>
      <c r="JCN56" s="429"/>
      <c r="JCO56" s="429"/>
      <c r="JCP56" s="429"/>
      <c r="JCQ56" s="429"/>
      <c r="JCR56" s="429"/>
      <c r="JCS56" s="429"/>
      <c r="JCT56" s="429"/>
      <c r="JCU56" s="429"/>
      <c r="JCV56" s="429"/>
      <c r="JCW56" s="429"/>
      <c r="JCX56" s="429"/>
      <c r="JCY56" s="429"/>
      <c r="JCZ56" s="429"/>
      <c r="JDA56" s="429"/>
      <c r="JDB56" s="429"/>
      <c r="JDC56" s="429"/>
      <c r="JDD56" s="429"/>
      <c r="JDE56" s="429"/>
      <c r="JDF56" s="429"/>
      <c r="JDG56" s="429"/>
      <c r="JDH56" s="429"/>
      <c r="JDI56" s="429"/>
      <c r="JDJ56" s="429"/>
      <c r="JDK56" s="429"/>
      <c r="JDL56" s="429"/>
      <c r="JDM56" s="429"/>
      <c r="JDN56" s="429"/>
      <c r="JDO56" s="429"/>
      <c r="JDP56" s="429"/>
      <c r="JDQ56" s="429"/>
      <c r="JDR56" s="429"/>
      <c r="JDS56" s="429"/>
      <c r="JDT56" s="429"/>
      <c r="JDU56" s="429"/>
      <c r="JDV56" s="429"/>
      <c r="JDW56" s="429"/>
      <c r="JDX56" s="429"/>
      <c r="JDY56" s="429"/>
      <c r="JDZ56" s="429"/>
      <c r="JEA56" s="429"/>
      <c r="JEB56" s="429"/>
      <c r="JEC56" s="429"/>
      <c r="JED56" s="429"/>
      <c r="JEE56" s="429"/>
      <c r="JEF56" s="429"/>
      <c r="JEG56" s="429"/>
      <c r="JEH56" s="429"/>
      <c r="JEI56" s="429"/>
      <c r="JEJ56" s="429"/>
      <c r="JEK56" s="429"/>
      <c r="JEL56" s="429"/>
      <c r="JEM56" s="429"/>
      <c r="JEN56" s="429"/>
      <c r="JEO56" s="429"/>
      <c r="JEP56" s="429"/>
      <c r="JEQ56" s="429"/>
      <c r="JER56" s="429"/>
      <c r="JES56" s="429"/>
      <c r="JET56" s="429"/>
      <c r="JEU56" s="429"/>
      <c r="JEV56" s="429"/>
      <c r="JEW56" s="429"/>
      <c r="JEX56" s="429"/>
      <c r="JEY56" s="429"/>
      <c r="JEZ56" s="429"/>
      <c r="JFA56" s="429"/>
      <c r="JFB56" s="429"/>
      <c r="JFC56" s="429"/>
      <c r="JFD56" s="429"/>
      <c r="JFE56" s="429"/>
      <c r="JFF56" s="429"/>
      <c r="JFG56" s="429"/>
      <c r="JFH56" s="429"/>
      <c r="JFI56" s="429"/>
      <c r="JFJ56" s="429"/>
      <c r="JFK56" s="429"/>
      <c r="JFL56" s="429"/>
      <c r="JFM56" s="429"/>
      <c r="JFN56" s="429"/>
      <c r="JFO56" s="429"/>
      <c r="JFP56" s="429"/>
      <c r="JFQ56" s="429"/>
      <c r="JFR56" s="429"/>
      <c r="JFS56" s="429"/>
      <c r="JFT56" s="429"/>
      <c r="JFU56" s="429"/>
      <c r="JFV56" s="429"/>
      <c r="JFW56" s="429"/>
      <c r="JFX56" s="429"/>
      <c r="JFY56" s="429"/>
      <c r="JFZ56" s="429"/>
      <c r="JGA56" s="429"/>
      <c r="JGB56" s="429"/>
      <c r="JGC56" s="429"/>
      <c r="JGD56" s="429"/>
      <c r="JGE56" s="429"/>
      <c r="JGF56" s="429"/>
      <c r="JGG56" s="429"/>
      <c r="JGH56" s="429"/>
      <c r="JGI56" s="429"/>
      <c r="JGJ56" s="429"/>
      <c r="JGK56" s="429"/>
      <c r="JGL56" s="429"/>
      <c r="JGM56" s="429"/>
      <c r="JGN56" s="429"/>
      <c r="JGO56" s="429"/>
      <c r="JGP56" s="429"/>
      <c r="JGQ56" s="429"/>
      <c r="JGR56" s="429"/>
      <c r="JGS56" s="429"/>
      <c r="JGT56" s="429"/>
      <c r="JGU56" s="429"/>
      <c r="JGV56" s="429"/>
      <c r="JGW56" s="429"/>
      <c r="JGX56" s="429"/>
      <c r="JGY56" s="429"/>
      <c r="JGZ56" s="429"/>
      <c r="JHA56" s="429"/>
      <c r="JHB56" s="429"/>
      <c r="JHC56" s="429"/>
      <c r="JHD56" s="429"/>
      <c r="JHE56" s="429"/>
      <c r="JHF56" s="429"/>
      <c r="JHG56" s="429"/>
      <c r="JHH56" s="429"/>
      <c r="JHI56" s="429"/>
      <c r="JHJ56" s="429"/>
      <c r="JHK56" s="429"/>
      <c r="JHL56" s="429"/>
      <c r="JHM56" s="429"/>
      <c r="JHN56" s="429"/>
      <c r="JHO56" s="429"/>
      <c r="JHP56" s="429"/>
      <c r="JHQ56" s="429"/>
      <c r="JHR56" s="429"/>
      <c r="JHS56" s="429"/>
      <c r="JHT56" s="429"/>
      <c r="JHU56" s="429"/>
      <c r="JHV56" s="429"/>
      <c r="JHW56" s="429"/>
      <c r="JHX56" s="429"/>
      <c r="JHY56" s="429"/>
      <c r="JHZ56" s="429"/>
      <c r="JIA56" s="429"/>
      <c r="JIB56" s="429"/>
      <c r="JIC56" s="429"/>
      <c r="JID56" s="429"/>
      <c r="JIE56" s="429"/>
      <c r="JIF56" s="429"/>
      <c r="JIG56" s="429"/>
      <c r="JIH56" s="429"/>
      <c r="JII56" s="429"/>
      <c r="JIJ56" s="429"/>
      <c r="JIK56" s="429"/>
      <c r="JIL56" s="429"/>
      <c r="JIM56" s="429"/>
      <c r="JIN56" s="429"/>
      <c r="JIO56" s="429"/>
      <c r="JIP56" s="429"/>
      <c r="JIQ56" s="429"/>
      <c r="JIR56" s="429"/>
      <c r="JIS56" s="429"/>
      <c r="JIT56" s="429"/>
      <c r="JIU56" s="429"/>
      <c r="JIV56" s="429"/>
      <c r="JIW56" s="429"/>
      <c r="JIX56" s="429"/>
      <c r="JIY56" s="429"/>
      <c r="JIZ56" s="429"/>
      <c r="JJA56" s="429"/>
      <c r="JJB56" s="429"/>
      <c r="JJC56" s="429"/>
      <c r="JJD56" s="429"/>
      <c r="JJE56" s="429"/>
      <c r="JJF56" s="429"/>
      <c r="JJG56" s="429"/>
      <c r="JJH56" s="429"/>
      <c r="JJI56" s="429"/>
      <c r="JJJ56" s="429"/>
      <c r="JJK56" s="429"/>
      <c r="JJL56" s="429"/>
      <c r="JJM56" s="429"/>
      <c r="JJN56" s="429"/>
      <c r="JJO56" s="429"/>
      <c r="JJP56" s="429"/>
      <c r="JJQ56" s="429"/>
      <c r="JJR56" s="429"/>
      <c r="JJS56" s="429"/>
      <c r="JJT56" s="429"/>
      <c r="JJU56" s="429"/>
      <c r="JJV56" s="429"/>
      <c r="JJW56" s="429"/>
      <c r="JJX56" s="429"/>
      <c r="JJY56" s="429"/>
      <c r="JJZ56" s="429"/>
      <c r="JKA56" s="429"/>
      <c r="JKB56" s="429"/>
      <c r="JKC56" s="429"/>
      <c r="JKD56" s="429"/>
      <c r="JKE56" s="429"/>
      <c r="JKF56" s="429"/>
      <c r="JKG56" s="429"/>
      <c r="JKH56" s="429"/>
      <c r="JKI56" s="429"/>
      <c r="JKJ56" s="429"/>
      <c r="JKK56" s="429"/>
      <c r="JKL56" s="429"/>
      <c r="JKM56" s="429"/>
      <c r="JKN56" s="429"/>
      <c r="JKO56" s="429"/>
      <c r="JKP56" s="429"/>
      <c r="JKQ56" s="429"/>
      <c r="JKR56" s="429"/>
      <c r="JKS56" s="429"/>
      <c r="JKT56" s="429"/>
      <c r="JKU56" s="429"/>
      <c r="JKV56" s="429"/>
      <c r="JKW56" s="429"/>
      <c r="JKX56" s="429"/>
      <c r="JKY56" s="429"/>
      <c r="JKZ56" s="429"/>
      <c r="JLA56" s="429"/>
      <c r="JLB56" s="429"/>
      <c r="JLC56" s="429"/>
      <c r="JLD56" s="429"/>
      <c r="JLE56" s="429"/>
      <c r="JLF56" s="429"/>
      <c r="JLG56" s="429"/>
      <c r="JLH56" s="429"/>
      <c r="JLI56" s="429"/>
      <c r="JLJ56" s="429"/>
      <c r="JLK56" s="429"/>
      <c r="JLL56" s="429"/>
      <c r="JLM56" s="429"/>
      <c r="JLN56" s="429"/>
      <c r="JLO56" s="429"/>
      <c r="JLP56" s="429"/>
      <c r="JLQ56" s="429"/>
      <c r="JLR56" s="429"/>
      <c r="JLS56" s="429"/>
      <c r="JLT56" s="429"/>
      <c r="JLU56" s="429"/>
      <c r="JLV56" s="429"/>
      <c r="JLW56" s="429"/>
      <c r="JLX56" s="429"/>
      <c r="JLY56" s="429"/>
      <c r="JLZ56" s="429"/>
      <c r="JMA56" s="429"/>
      <c r="JMB56" s="429"/>
      <c r="JMC56" s="429"/>
      <c r="JMD56" s="429"/>
      <c r="JME56" s="429"/>
      <c r="JMF56" s="429"/>
      <c r="JMG56" s="429"/>
      <c r="JMH56" s="429"/>
      <c r="JMI56" s="429"/>
      <c r="JMJ56" s="429"/>
      <c r="JMK56" s="429"/>
      <c r="JML56" s="429"/>
      <c r="JMM56" s="429"/>
      <c r="JMN56" s="429"/>
      <c r="JMO56" s="429"/>
      <c r="JMP56" s="429"/>
      <c r="JMQ56" s="429"/>
      <c r="JMR56" s="429"/>
      <c r="JMS56" s="429"/>
      <c r="JMT56" s="429"/>
      <c r="JMU56" s="429"/>
      <c r="JMV56" s="429"/>
      <c r="JMW56" s="429"/>
      <c r="JMX56" s="429"/>
      <c r="JMY56" s="429"/>
      <c r="JMZ56" s="429"/>
      <c r="JNA56" s="429"/>
      <c r="JNB56" s="429"/>
      <c r="JNC56" s="429"/>
      <c r="JND56" s="429"/>
      <c r="JNE56" s="429"/>
      <c r="JNF56" s="429"/>
      <c r="JNG56" s="429"/>
      <c r="JNH56" s="429"/>
      <c r="JNI56" s="429"/>
      <c r="JNJ56" s="429"/>
      <c r="JNK56" s="429"/>
      <c r="JNL56" s="429"/>
      <c r="JNM56" s="429"/>
      <c r="JNN56" s="429"/>
      <c r="JNO56" s="429"/>
      <c r="JNP56" s="429"/>
      <c r="JNQ56" s="429"/>
      <c r="JNR56" s="429"/>
      <c r="JNS56" s="429"/>
      <c r="JNT56" s="429"/>
      <c r="JNU56" s="429"/>
      <c r="JNV56" s="429"/>
      <c r="JNW56" s="429"/>
      <c r="JNX56" s="429"/>
      <c r="JNY56" s="429"/>
      <c r="JNZ56" s="429"/>
      <c r="JOA56" s="429"/>
      <c r="JOB56" s="429"/>
      <c r="JOC56" s="429"/>
      <c r="JOD56" s="429"/>
      <c r="JOE56" s="429"/>
      <c r="JOF56" s="429"/>
      <c r="JOG56" s="429"/>
      <c r="JOH56" s="429"/>
      <c r="JOI56" s="429"/>
      <c r="JOJ56" s="429"/>
      <c r="JOK56" s="429"/>
      <c r="JOL56" s="429"/>
      <c r="JOM56" s="429"/>
      <c r="JON56" s="429"/>
      <c r="JOO56" s="429"/>
      <c r="JOP56" s="429"/>
      <c r="JOQ56" s="429"/>
      <c r="JOR56" s="429"/>
      <c r="JOS56" s="429"/>
      <c r="JOT56" s="429"/>
      <c r="JOU56" s="429"/>
      <c r="JOV56" s="429"/>
      <c r="JOW56" s="429"/>
      <c r="JOX56" s="429"/>
      <c r="JOY56" s="429"/>
      <c r="JOZ56" s="429"/>
      <c r="JPA56" s="429"/>
      <c r="JPB56" s="429"/>
      <c r="JPC56" s="429"/>
      <c r="JPD56" s="429"/>
      <c r="JPE56" s="429"/>
      <c r="JPF56" s="429"/>
      <c r="JPG56" s="429"/>
      <c r="JPH56" s="429"/>
      <c r="JPI56" s="429"/>
      <c r="JPJ56" s="429"/>
      <c r="JPK56" s="429"/>
      <c r="JPL56" s="429"/>
      <c r="JPM56" s="429"/>
      <c r="JPN56" s="429"/>
      <c r="JPO56" s="429"/>
      <c r="JPP56" s="429"/>
      <c r="JPQ56" s="429"/>
      <c r="JPR56" s="429"/>
      <c r="JPS56" s="429"/>
      <c r="JPT56" s="429"/>
      <c r="JPU56" s="429"/>
      <c r="JPV56" s="429"/>
      <c r="JPW56" s="429"/>
      <c r="JPX56" s="429"/>
      <c r="JPY56" s="429"/>
      <c r="JPZ56" s="429"/>
      <c r="JQA56" s="429"/>
      <c r="JQB56" s="429"/>
      <c r="JQC56" s="429"/>
      <c r="JQD56" s="429"/>
      <c r="JQE56" s="429"/>
      <c r="JQF56" s="429"/>
      <c r="JQG56" s="429"/>
      <c r="JQH56" s="429"/>
      <c r="JQI56" s="429"/>
      <c r="JQJ56" s="429"/>
      <c r="JQK56" s="429"/>
      <c r="JQL56" s="429"/>
      <c r="JQM56" s="429"/>
      <c r="JQN56" s="429"/>
      <c r="JQO56" s="429"/>
      <c r="JQP56" s="429"/>
      <c r="JQQ56" s="429"/>
      <c r="JQR56" s="429"/>
      <c r="JQS56" s="429"/>
      <c r="JQT56" s="429"/>
      <c r="JQU56" s="429"/>
      <c r="JQV56" s="429"/>
      <c r="JQW56" s="429"/>
      <c r="JQX56" s="429"/>
      <c r="JQY56" s="429"/>
      <c r="JQZ56" s="429"/>
      <c r="JRA56" s="429"/>
      <c r="JRB56" s="429"/>
      <c r="JRC56" s="429"/>
      <c r="JRD56" s="429"/>
      <c r="JRE56" s="429"/>
      <c r="JRF56" s="429"/>
      <c r="JRG56" s="429"/>
      <c r="JRH56" s="429"/>
      <c r="JRI56" s="429"/>
      <c r="JRJ56" s="429"/>
      <c r="JRK56" s="429"/>
      <c r="JRL56" s="429"/>
      <c r="JRM56" s="429"/>
      <c r="JRN56" s="429"/>
      <c r="JRO56" s="429"/>
      <c r="JRP56" s="429"/>
      <c r="JRQ56" s="429"/>
      <c r="JRR56" s="429"/>
      <c r="JRS56" s="429"/>
      <c r="JRT56" s="429"/>
      <c r="JRU56" s="429"/>
      <c r="JRV56" s="429"/>
      <c r="JRW56" s="429"/>
      <c r="JRX56" s="429"/>
      <c r="JRY56" s="429"/>
      <c r="JRZ56" s="429"/>
      <c r="JSA56" s="429"/>
      <c r="JSB56" s="429"/>
      <c r="JSC56" s="429"/>
      <c r="JSD56" s="429"/>
      <c r="JSE56" s="429"/>
      <c r="JSF56" s="429"/>
      <c r="JSG56" s="429"/>
      <c r="JSH56" s="429"/>
      <c r="JSI56" s="429"/>
      <c r="JSJ56" s="429"/>
      <c r="JSK56" s="429"/>
      <c r="JSL56" s="429"/>
      <c r="JSM56" s="429"/>
      <c r="JSN56" s="429"/>
      <c r="JSO56" s="429"/>
      <c r="JSP56" s="429"/>
      <c r="JSQ56" s="429"/>
      <c r="JSR56" s="429"/>
      <c r="JSS56" s="429"/>
      <c r="JST56" s="429"/>
      <c r="JSU56" s="429"/>
      <c r="JSV56" s="429"/>
      <c r="JSW56" s="429"/>
      <c r="JSX56" s="429"/>
      <c r="JSY56" s="429"/>
      <c r="JSZ56" s="429"/>
      <c r="JTA56" s="429"/>
      <c r="JTB56" s="429"/>
      <c r="JTC56" s="429"/>
      <c r="JTD56" s="429"/>
      <c r="JTE56" s="429"/>
      <c r="JTF56" s="429"/>
      <c r="JTG56" s="429"/>
      <c r="JTH56" s="429"/>
      <c r="JTI56" s="429"/>
      <c r="JTJ56" s="429"/>
      <c r="JTK56" s="429"/>
      <c r="JTL56" s="429"/>
      <c r="JTM56" s="429"/>
      <c r="JTN56" s="429"/>
      <c r="JTO56" s="429"/>
      <c r="JTP56" s="429"/>
      <c r="JTQ56" s="429"/>
      <c r="JTR56" s="429"/>
      <c r="JTS56" s="429"/>
      <c r="JTT56" s="429"/>
      <c r="JTU56" s="429"/>
      <c r="JTV56" s="429"/>
      <c r="JTW56" s="429"/>
      <c r="JTX56" s="429"/>
      <c r="JTY56" s="429"/>
      <c r="JTZ56" s="429"/>
      <c r="JUA56" s="429"/>
      <c r="JUB56" s="429"/>
      <c r="JUC56" s="429"/>
      <c r="JUD56" s="429"/>
      <c r="JUE56" s="429"/>
      <c r="JUF56" s="429"/>
      <c r="JUG56" s="429"/>
      <c r="JUH56" s="429"/>
      <c r="JUI56" s="429"/>
      <c r="JUJ56" s="429"/>
      <c r="JUK56" s="429"/>
      <c r="JUL56" s="429"/>
      <c r="JUM56" s="429"/>
      <c r="JUN56" s="429"/>
      <c r="JUO56" s="429"/>
      <c r="JUP56" s="429"/>
      <c r="JUQ56" s="429"/>
      <c r="JUR56" s="429"/>
      <c r="JUS56" s="429"/>
      <c r="JUT56" s="429"/>
      <c r="JUU56" s="429"/>
      <c r="JUV56" s="429"/>
      <c r="JUW56" s="429"/>
      <c r="JUX56" s="429"/>
      <c r="JUY56" s="429"/>
      <c r="JUZ56" s="429"/>
      <c r="JVA56" s="429"/>
      <c r="JVB56" s="429"/>
      <c r="JVC56" s="429"/>
      <c r="JVD56" s="429"/>
      <c r="JVE56" s="429"/>
      <c r="JVF56" s="429"/>
      <c r="JVG56" s="429"/>
      <c r="JVH56" s="429"/>
      <c r="JVI56" s="429"/>
      <c r="JVJ56" s="429"/>
      <c r="JVK56" s="429"/>
      <c r="JVL56" s="429"/>
      <c r="JVM56" s="429"/>
      <c r="JVN56" s="429"/>
      <c r="JVO56" s="429"/>
      <c r="JVP56" s="429"/>
      <c r="JVQ56" s="429"/>
      <c r="JVR56" s="429"/>
      <c r="JVS56" s="429"/>
      <c r="JVT56" s="429"/>
      <c r="JVU56" s="429"/>
      <c r="JVV56" s="429"/>
      <c r="JVW56" s="429"/>
      <c r="JVX56" s="429"/>
      <c r="JVY56" s="429"/>
      <c r="JVZ56" s="429"/>
      <c r="JWA56" s="429"/>
      <c r="JWB56" s="429"/>
      <c r="JWC56" s="429"/>
      <c r="JWD56" s="429"/>
      <c r="JWE56" s="429"/>
      <c r="JWF56" s="429"/>
      <c r="JWG56" s="429"/>
      <c r="JWH56" s="429"/>
      <c r="JWI56" s="429"/>
      <c r="JWJ56" s="429"/>
      <c r="JWK56" s="429"/>
      <c r="JWL56" s="429"/>
      <c r="JWM56" s="429"/>
      <c r="JWN56" s="429"/>
      <c r="JWO56" s="429"/>
      <c r="JWP56" s="429"/>
      <c r="JWQ56" s="429"/>
      <c r="JWR56" s="429"/>
      <c r="JWS56" s="429"/>
      <c r="JWT56" s="429"/>
      <c r="JWU56" s="429"/>
      <c r="JWV56" s="429"/>
      <c r="JWW56" s="429"/>
      <c r="JWX56" s="429"/>
      <c r="JWY56" s="429"/>
      <c r="JWZ56" s="429"/>
      <c r="JXA56" s="429"/>
      <c r="JXB56" s="429"/>
      <c r="JXC56" s="429"/>
      <c r="JXD56" s="429"/>
      <c r="JXE56" s="429"/>
      <c r="JXF56" s="429"/>
      <c r="JXG56" s="429"/>
      <c r="JXH56" s="429"/>
      <c r="JXI56" s="429"/>
      <c r="JXJ56" s="429"/>
      <c r="JXK56" s="429"/>
      <c r="JXL56" s="429"/>
      <c r="JXM56" s="429"/>
      <c r="JXN56" s="429"/>
      <c r="JXO56" s="429"/>
      <c r="JXP56" s="429"/>
      <c r="JXQ56" s="429"/>
      <c r="JXR56" s="429"/>
      <c r="JXS56" s="429"/>
      <c r="JXT56" s="429"/>
      <c r="JXU56" s="429"/>
      <c r="JXV56" s="429"/>
      <c r="JXW56" s="429"/>
      <c r="JXX56" s="429"/>
      <c r="JXY56" s="429"/>
      <c r="JXZ56" s="429"/>
      <c r="JYA56" s="429"/>
      <c r="JYB56" s="429"/>
      <c r="JYC56" s="429"/>
      <c r="JYD56" s="429"/>
      <c r="JYE56" s="429"/>
      <c r="JYF56" s="429"/>
      <c r="JYG56" s="429"/>
      <c r="JYH56" s="429"/>
      <c r="JYI56" s="429"/>
      <c r="JYJ56" s="429"/>
      <c r="JYK56" s="429"/>
      <c r="JYL56" s="429"/>
      <c r="JYM56" s="429"/>
      <c r="JYN56" s="429"/>
      <c r="JYO56" s="429"/>
      <c r="JYP56" s="429"/>
      <c r="JYQ56" s="429"/>
      <c r="JYR56" s="429"/>
      <c r="JYS56" s="429"/>
      <c r="JYT56" s="429"/>
      <c r="JYU56" s="429"/>
      <c r="JYV56" s="429"/>
      <c r="JYW56" s="429"/>
      <c r="JYX56" s="429"/>
      <c r="JYY56" s="429"/>
      <c r="JYZ56" s="429"/>
      <c r="JZA56" s="429"/>
      <c r="JZB56" s="429"/>
      <c r="JZC56" s="429"/>
      <c r="JZD56" s="429"/>
      <c r="JZE56" s="429"/>
      <c r="JZF56" s="429"/>
      <c r="JZG56" s="429"/>
      <c r="JZH56" s="429"/>
      <c r="JZI56" s="429"/>
      <c r="JZJ56" s="429"/>
      <c r="JZK56" s="429"/>
      <c r="JZL56" s="429"/>
      <c r="JZM56" s="429"/>
      <c r="JZN56" s="429"/>
      <c r="JZO56" s="429"/>
      <c r="JZP56" s="429"/>
      <c r="JZQ56" s="429"/>
      <c r="JZR56" s="429"/>
      <c r="JZS56" s="429"/>
      <c r="JZT56" s="429"/>
      <c r="JZU56" s="429"/>
      <c r="JZV56" s="429"/>
      <c r="JZW56" s="429"/>
      <c r="JZX56" s="429"/>
      <c r="JZY56" s="429"/>
      <c r="JZZ56" s="429"/>
      <c r="KAA56" s="429"/>
      <c r="KAB56" s="429"/>
      <c r="KAC56" s="429"/>
      <c r="KAD56" s="429"/>
      <c r="KAE56" s="429"/>
      <c r="KAF56" s="429"/>
      <c r="KAG56" s="429"/>
      <c r="KAH56" s="429"/>
      <c r="KAI56" s="429"/>
      <c r="KAJ56" s="429"/>
      <c r="KAK56" s="429"/>
      <c r="KAL56" s="429"/>
      <c r="KAM56" s="429"/>
      <c r="KAN56" s="429"/>
      <c r="KAO56" s="429"/>
      <c r="KAP56" s="429"/>
      <c r="KAQ56" s="429"/>
      <c r="KAR56" s="429"/>
      <c r="KAS56" s="429"/>
      <c r="KAT56" s="429"/>
      <c r="KAU56" s="429"/>
      <c r="KAV56" s="429"/>
      <c r="KAW56" s="429"/>
      <c r="KAX56" s="429"/>
      <c r="KAY56" s="429"/>
      <c r="KAZ56" s="429"/>
      <c r="KBA56" s="429"/>
      <c r="KBB56" s="429"/>
      <c r="KBC56" s="429"/>
      <c r="KBD56" s="429"/>
      <c r="KBE56" s="429"/>
      <c r="KBF56" s="429"/>
      <c r="KBG56" s="429"/>
      <c r="KBH56" s="429"/>
      <c r="KBI56" s="429"/>
      <c r="KBJ56" s="429"/>
      <c r="KBK56" s="429"/>
      <c r="KBL56" s="429"/>
      <c r="KBM56" s="429"/>
      <c r="KBN56" s="429"/>
      <c r="KBO56" s="429"/>
      <c r="KBP56" s="429"/>
      <c r="KBQ56" s="429"/>
      <c r="KBR56" s="429"/>
      <c r="KBS56" s="429"/>
      <c r="KBT56" s="429"/>
      <c r="KBU56" s="429"/>
      <c r="KBV56" s="429"/>
      <c r="KBW56" s="429"/>
      <c r="KBX56" s="429"/>
      <c r="KBY56" s="429"/>
      <c r="KBZ56" s="429"/>
      <c r="KCA56" s="429"/>
      <c r="KCB56" s="429"/>
      <c r="KCC56" s="429"/>
      <c r="KCD56" s="429"/>
      <c r="KCE56" s="429"/>
      <c r="KCF56" s="429"/>
      <c r="KCG56" s="429"/>
      <c r="KCH56" s="429"/>
      <c r="KCI56" s="429"/>
      <c r="KCJ56" s="429"/>
      <c r="KCK56" s="429"/>
      <c r="KCL56" s="429"/>
      <c r="KCM56" s="429"/>
      <c r="KCN56" s="429"/>
      <c r="KCO56" s="429"/>
      <c r="KCP56" s="429"/>
      <c r="KCQ56" s="429"/>
      <c r="KCR56" s="429"/>
      <c r="KCS56" s="429"/>
      <c r="KCT56" s="429"/>
      <c r="KCU56" s="429"/>
      <c r="KCV56" s="429"/>
      <c r="KCW56" s="429"/>
      <c r="KCX56" s="429"/>
      <c r="KCY56" s="429"/>
      <c r="KCZ56" s="429"/>
      <c r="KDA56" s="429"/>
      <c r="KDB56" s="429"/>
      <c r="KDC56" s="429"/>
      <c r="KDD56" s="429"/>
      <c r="KDE56" s="429"/>
      <c r="KDF56" s="429"/>
      <c r="KDG56" s="429"/>
      <c r="KDH56" s="429"/>
      <c r="KDI56" s="429"/>
      <c r="KDJ56" s="429"/>
      <c r="KDK56" s="429"/>
      <c r="KDL56" s="429"/>
      <c r="KDM56" s="429"/>
      <c r="KDN56" s="429"/>
      <c r="KDO56" s="429"/>
      <c r="KDP56" s="429"/>
      <c r="KDQ56" s="429"/>
      <c r="KDR56" s="429"/>
      <c r="KDS56" s="429"/>
      <c r="KDT56" s="429"/>
      <c r="KDU56" s="429"/>
      <c r="KDV56" s="429"/>
      <c r="KDW56" s="429"/>
      <c r="KDX56" s="429"/>
      <c r="KDY56" s="429"/>
      <c r="KDZ56" s="429"/>
      <c r="KEA56" s="429"/>
      <c r="KEB56" s="429"/>
      <c r="KEC56" s="429"/>
      <c r="KED56" s="429"/>
      <c r="KEE56" s="429"/>
      <c r="KEF56" s="429"/>
      <c r="KEG56" s="429"/>
      <c r="KEH56" s="429"/>
      <c r="KEI56" s="429"/>
      <c r="KEJ56" s="429"/>
      <c r="KEK56" s="429"/>
      <c r="KEL56" s="429"/>
      <c r="KEM56" s="429"/>
      <c r="KEN56" s="429"/>
      <c r="KEO56" s="429"/>
      <c r="KEP56" s="429"/>
      <c r="KEQ56" s="429"/>
      <c r="KER56" s="429"/>
      <c r="KES56" s="429"/>
      <c r="KET56" s="429"/>
      <c r="KEU56" s="429"/>
      <c r="KEV56" s="429"/>
      <c r="KEW56" s="429"/>
      <c r="KEX56" s="429"/>
      <c r="KEY56" s="429"/>
      <c r="KEZ56" s="429"/>
      <c r="KFA56" s="429"/>
      <c r="KFB56" s="429"/>
      <c r="KFC56" s="429"/>
      <c r="KFD56" s="429"/>
      <c r="KFE56" s="429"/>
      <c r="KFF56" s="429"/>
      <c r="KFG56" s="429"/>
      <c r="KFH56" s="429"/>
      <c r="KFI56" s="429"/>
      <c r="KFJ56" s="429"/>
      <c r="KFK56" s="429"/>
      <c r="KFL56" s="429"/>
      <c r="KFM56" s="429"/>
      <c r="KFN56" s="429"/>
      <c r="KFO56" s="429"/>
      <c r="KFP56" s="429"/>
      <c r="KFQ56" s="429"/>
      <c r="KFR56" s="429"/>
      <c r="KFS56" s="429"/>
      <c r="KFT56" s="429"/>
      <c r="KFU56" s="429"/>
      <c r="KFV56" s="429"/>
      <c r="KFW56" s="429"/>
      <c r="KFX56" s="429"/>
      <c r="KFY56" s="429"/>
      <c r="KFZ56" s="429"/>
      <c r="KGA56" s="429"/>
      <c r="KGB56" s="429"/>
      <c r="KGC56" s="429"/>
      <c r="KGD56" s="429"/>
      <c r="KGE56" s="429"/>
      <c r="KGF56" s="429"/>
      <c r="KGG56" s="429"/>
      <c r="KGH56" s="429"/>
      <c r="KGI56" s="429"/>
      <c r="KGJ56" s="429"/>
      <c r="KGK56" s="429"/>
      <c r="KGL56" s="429"/>
      <c r="KGM56" s="429"/>
      <c r="KGN56" s="429"/>
      <c r="KGO56" s="429"/>
      <c r="KGP56" s="429"/>
      <c r="KGQ56" s="429"/>
      <c r="KGR56" s="429"/>
      <c r="KGS56" s="429"/>
      <c r="KGT56" s="429"/>
      <c r="KGU56" s="429"/>
      <c r="KGV56" s="429"/>
      <c r="KGW56" s="429"/>
      <c r="KGX56" s="429"/>
      <c r="KGY56" s="429"/>
      <c r="KGZ56" s="429"/>
      <c r="KHA56" s="429"/>
      <c r="KHB56" s="429"/>
      <c r="KHC56" s="429"/>
      <c r="KHD56" s="429"/>
      <c r="KHE56" s="429"/>
      <c r="KHF56" s="429"/>
      <c r="KHG56" s="429"/>
      <c r="KHH56" s="429"/>
      <c r="KHI56" s="429"/>
      <c r="KHJ56" s="429"/>
      <c r="KHK56" s="429"/>
      <c r="KHL56" s="429"/>
      <c r="KHM56" s="429"/>
      <c r="KHN56" s="429"/>
      <c r="KHO56" s="429"/>
      <c r="KHP56" s="429"/>
      <c r="KHQ56" s="429"/>
      <c r="KHR56" s="429"/>
      <c r="KHS56" s="429"/>
      <c r="KHT56" s="429"/>
      <c r="KHU56" s="429"/>
      <c r="KHV56" s="429"/>
      <c r="KHW56" s="429"/>
      <c r="KHX56" s="429"/>
      <c r="KHY56" s="429"/>
      <c r="KHZ56" s="429"/>
      <c r="KIA56" s="429"/>
      <c r="KIB56" s="429"/>
      <c r="KIC56" s="429"/>
      <c r="KID56" s="429"/>
      <c r="KIE56" s="429"/>
      <c r="KIF56" s="429"/>
      <c r="KIG56" s="429"/>
      <c r="KIH56" s="429"/>
      <c r="KII56" s="429"/>
      <c r="KIJ56" s="429"/>
      <c r="KIK56" s="429"/>
      <c r="KIL56" s="429"/>
      <c r="KIM56" s="429"/>
      <c r="KIN56" s="429"/>
      <c r="KIO56" s="429"/>
      <c r="KIP56" s="429"/>
      <c r="KIQ56" s="429"/>
      <c r="KIR56" s="429"/>
      <c r="KIS56" s="429"/>
      <c r="KIT56" s="429"/>
      <c r="KIU56" s="429"/>
      <c r="KIV56" s="429"/>
      <c r="KIW56" s="429"/>
      <c r="KIX56" s="429"/>
      <c r="KIY56" s="429"/>
      <c r="KIZ56" s="429"/>
      <c r="KJA56" s="429"/>
      <c r="KJB56" s="429"/>
      <c r="KJC56" s="429"/>
      <c r="KJD56" s="429"/>
      <c r="KJE56" s="429"/>
      <c r="KJF56" s="429"/>
      <c r="KJG56" s="429"/>
      <c r="KJH56" s="429"/>
      <c r="KJI56" s="429"/>
      <c r="KJJ56" s="429"/>
      <c r="KJK56" s="429"/>
      <c r="KJL56" s="429"/>
      <c r="KJM56" s="429"/>
      <c r="KJN56" s="429"/>
      <c r="KJO56" s="429"/>
      <c r="KJP56" s="429"/>
      <c r="KJQ56" s="429"/>
      <c r="KJR56" s="429"/>
      <c r="KJS56" s="429"/>
      <c r="KJT56" s="429"/>
      <c r="KJU56" s="429"/>
      <c r="KJV56" s="429"/>
      <c r="KJW56" s="429"/>
      <c r="KJX56" s="429"/>
      <c r="KJY56" s="429"/>
      <c r="KJZ56" s="429"/>
      <c r="KKA56" s="429"/>
      <c r="KKB56" s="429"/>
      <c r="KKC56" s="429"/>
      <c r="KKD56" s="429"/>
      <c r="KKE56" s="429"/>
      <c r="KKF56" s="429"/>
      <c r="KKG56" s="429"/>
      <c r="KKH56" s="429"/>
      <c r="KKI56" s="429"/>
      <c r="KKJ56" s="429"/>
      <c r="KKK56" s="429"/>
      <c r="KKL56" s="429"/>
      <c r="KKM56" s="429"/>
      <c r="KKN56" s="429"/>
      <c r="KKO56" s="429"/>
      <c r="KKP56" s="429"/>
      <c r="KKQ56" s="429"/>
      <c r="KKR56" s="429"/>
      <c r="KKS56" s="429"/>
      <c r="KKT56" s="429"/>
      <c r="KKU56" s="429"/>
      <c r="KKV56" s="429"/>
      <c r="KKW56" s="429"/>
      <c r="KKX56" s="429"/>
      <c r="KKY56" s="429"/>
      <c r="KKZ56" s="429"/>
      <c r="KLA56" s="429"/>
      <c r="KLB56" s="429"/>
      <c r="KLC56" s="429"/>
      <c r="KLD56" s="429"/>
      <c r="KLE56" s="429"/>
      <c r="KLF56" s="429"/>
      <c r="KLG56" s="429"/>
      <c r="KLH56" s="429"/>
      <c r="KLI56" s="429"/>
      <c r="KLJ56" s="429"/>
      <c r="KLK56" s="429"/>
      <c r="KLL56" s="429"/>
      <c r="KLM56" s="429"/>
      <c r="KLN56" s="429"/>
      <c r="KLO56" s="429"/>
      <c r="KLP56" s="429"/>
      <c r="KLQ56" s="429"/>
      <c r="KLR56" s="429"/>
      <c r="KLS56" s="429"/>
      <c r="KLT56" s="429"/>
      <c r="KLU56" s="429"/>
      <c r="KLV56" s="429"/>
      <c r="KLW56" s="429"/>
      <c r="KLX56" s="429"/>
      <c r="KLY56" s="429"/>
      <c r="KLZ56" s="429"/>
      <c r="KMA56" s="429"/>
      <c r="KMB56" s="429"/>
      <c r="KMC56" s="429"/>
      <c r="KMD56" s="429"/>
      <c r="KME56" s="429"/>
      <c r="KMF56" s="429"/>
      <c r="KMG56" s="429"/>
      <c r="KMH56" s="429"/>
      <c r="KMI56" s="429"/>
      <c r="KMJ56" s="429"/>
      <c r="KMK56" s="429"/>
      <c r="KML56" s="429"/>
      <c r="KMM56" s="429"/>
      <c r="KMN56" s="429"/>
      <c r="KMO56" s="429"/>
      <c r="KMP56" s="429"/>
      <c r="KMQ56" s="429"/>
      <c r="KMR56" s="429"/>
      <c r="KMS56" s="429"/>
      <c r="KMT56" s="429"/>
      <c r="KMU56" s="429"/>
      <c r="KMV56" s="429"/>
      <c r="KMW56" s="429"/>
      <c r="KMX56" s="429"/>
      <c r="KMY56" s="429"/>
      <c r="KMZ56" s="429"/>
      <c r="KNA56" s="429"/>
      <c r="KNB56" s="429"/>
      <c r="KNC56" s="429"/>
      <c r="KND56" s="429"/>
      <c r="KNE56" s="429"/>
      <c r="KNF56" s="429"/>
      <c r="KNG56" s="429"/>
      <c r="KNH56" s="429"/>
      <c r="KNI56" s="429"/>
      <c r="KNJ56" s="429"/>
      <c r="KNK56" s="429"/>
      <c r="KNL56" s="429"/>
      <c r="KNM56" s="429"/>
      <c r="KNN56" s="429"/>
      <c r="KNO56" s="429"/>
      <c r="KNP56" s="429"/>
      <c r="KNQ56" s="429"/>
      <c r="KNR56" s="429"/>
      <c r="KNS56" s="429"/>
      <c r="KNT56" s="429"/>
      <c r="KNU56" s="429"/>
      <c r="KNV56" s="429"/>
      <c r="KNW56" s="429"/>
      <c r="KNX56" s="429"/>
      <c r="KNY56" s="429"/>
      <c r="KNZ56" s="429"/>
      <c r="KOA56" s="429"/>
      <c r="KOB56" s="429"/>
      <c r="KOC56" s="429"/>
      <c r="KOD56" s="429"/>
      <c r="KOE56" s="429"/>
      <c r="KOF56" s="429"/>
      <c r="KOG56" s="429"/>
      <c r="KOH56" s="429"/>
      <c r="KOI56" s="429"/>
      <c r="KOJ56" s="429"/>
      <c r="KOK56" s="429"/>
      <c r="KOL56" s="429"/>
      <c r="KOM56" s="429"/>
      <c r="KON56" s="429"/>
      <c r="KOO56" s="429"/>
      <c r="KOP56" s="429"/>
      <c r="KOQ56" s="429"/>
      <c r="KOR56" s="429"/>
      <c r="KOS56" s="429"/>
      <c r="KOT56" s="429"/>
      <c r="KOU56" s="429"/>
      <c r="KOV56" s="429"/>
      <c r="KOW56" s="429"/>
      <c r="KOX56" s="429"/>
      <c r="KOY56" s="429"/>
      <c r="KOZ56" s="429"/>
      <c r="KPA56" s="429"/>
      <c r="KPB56" s="429"/>
      <c r="KPC56" s="429"/>
      <c r="KPD56" s="429"/>
      <c r="KPE56" s="429"/>
      <c r="KPF56" s="429"/>
      <c r="KPG56" s="429"/>
      <c r="KPH56" s="429"/>
      <c r="KPI56" s="429"/>
      <c r="KPJ56" s="429"/>
      <c r="KPK56" s="429"/>
      <c r="KPL56" s="429"/>
      <c r="KPM56" s="429"/>
      <c r="KPN56" s="429"/>
      <c r="KPO56" s="429"/>
      <c r="KPP56" s="429"/>
      <c r="KPQ56" s="429"/>
      <c r="KPR56" s="429"/>
      <c r="KPS56" s="429"/>
      <c r="KPT56" s="429"/>
      <c r="KPU56" s="429"/>
      <c r="KPV56" s="429"/>
      <c r="KPW56" s="429"/>
      <c r="KPX56" s="429"/>
      <c r="KPY56" s="429"/>
      <c r="KPZ56" s="429"/>
      <c r="KQA56" s="429"/>
      <c r="KQB56" s="429"/>
      <c r="KQC56" s="429"/>
      <c r="KQD56" s="429"/>
      <c r="KQE56" s="429"/>
      <c r="KQF56" s="429"/>
      <c r="KQG56" s="429"/>
      <c r="KQH56" s="429"/>
      <c r="KQI56" s="429"/>
      <c r="KQJ56" s="429"/>
      <c r="KQK56" s="429"/>
      <c r="KQL56" s="429"/>
      <c r="KQM56" s="429"/>
      <c r="KQN56" s="429"/>
      <c r="KQO56" s="429"/>
      <c r="KQP56" s="429"/>
      <c r="KQQ56" s="429"/>
      <c r="KQR56" s="429"/>
      <c r="KQS56" s="429"/>
      <c r="KQT56" s="429"/>
      <c r="KQU56" s="429"/>
      <c r="KQV56" s="429"/>
      <c r="KQW56" s="429"/>
      <c r="KQX56" s="429"/>
      <c r="KQY56" s="429"/>
      <c r="KQZ56" s="429"/>
      <c r="KRA56" s="429"/>
      <c r="KRB56" s="429"/>
      <c r="KRC56" s="429"/>
      <c r="KRD56" s="429"/>
      <c r="KRE56" s="429"/>
      <c r="KRF56" s="429"/>
      <c r="KRG56" s="429"/>
      <c r="KRH56" s="429"/>
      <c r="KRI56" s="429"/>
      <c r="KRJ56" s="429"/>
      <c r="KRK56" s="429"/>
      <c r="KRL56" s="429"/>
      <c r="KRM56" s="429"/>
      <c r="KRN56" s="429"/>
      <c r="KRO56" s="429"/>
      <c r="KRP56" s="429"/>
      <c r="KRQ56" s="429"/>
      <c r="KRR56" s="429"/>
      <c r="KRS56" s="429"/>
      <c r="KRT56" s="429"/>
      <c r="KRU56" s="429"/>
      <c r="KRV56" s="429"/>
      <c r="KRW56" s="429"/>
      <c r="KRX56" s="429"/>
      <c r="KRY56" s="429"/>
      <c r="KRZ56" s="429"/>
      <c r="KSA56" s="429"/>
      <c r="KSB56" s="429"/>
      <c r="KSC56" s="429"/>
      <c r="KSD56" s="429"/>
      <c r="KSE56" s="429"/>
      <c r="KSF56" s="429"/>
      <c r="KSG56" s="429"/>
      <c r="KSH56" s="429"/>
      <c r="KSI56" s="429"/>
      <c r="KSJ56" s="429"/>
      <c r="KSK56" s="429"/>
      <c r="KSL56" s="429"/>
      <c r="KSM56" s="429"/>
      <c r="KSN56" s="429"/>
      <c r="KSO56" s="429"/>
      <c r="KSP56" s="429"/>
      <c r="KSQ56" s="429"/>
      <c r="KSR56" s="429"/>
      <c r="KSS56" s="429"/>
      <c r="KST56" s="429"/>
      <c r="KSU56" s="429"/>
      <c r="KSV56" s="429"/>
      <c r="KSW56" s="429"/>
      <c r="KSX56" s="429"/>
      <c r="KSY56" s="429"/>
      <c r="KSZ56" s="429"/>
      <c r="KTA56" s="429"/>
      <c r="KTB56" s="429"/>
      <c r="KTC56" s="429"/>
      <c r="KTD56" s="429"/>
      <c r="KTE56" s="429"/>
      <c r="KTF56" s="429"/>
      <c r="KTG56" s="429"/>
      <c r="KTH56" s="429"/>
      <c r="KTI56" s="429"/>
      <c r="KTJ56" s="429"/>
      <c r="KTK56" s="429"/>
      <c r="KTL56" s="429"/>
      <c r="KTM56" s="429"/>
      <c r="KTN56" s="429"/>
      <c r="KTO56" s="429"/>
      <c r="KTP56" s="429"/>
      <c r="KTQ56" s="429"/>
      <c r="KTR56" s="429"/>
      <c r="KTS56" s="429"/>
      <c r="KTT56" s="429"/>
      <c r="KTU56" s="429"/>
      <c r="KTV56" s="429"/>
      <c r="KTW56" s="429"/>
      <c r="KTX56" s="429"/>
      <c r="KTY56" s="429"/>
      <c r="KTZ56" s="429"/>
      <c r="KUA56" s="429"/>
      <c r="KUB56" s="429"/>
      <c r="KUC56" s="429"/>
      <c r="KUD56" s="429"/>
      <c r="KUE56" s="429"/>
      <c r="KUF56" s="429"/>
      <c r="KUG56" s="429"/>
      <c r="KUH56" s="429"/>
      <c r="KUI56" s="429"/>
      <c r="KUJ56" s="429"/>
      <c r="KUK56" s="429"/>
      <c r="KUL56" s="429"/>
      <c r="KUM56" s="429"/>
      <c r="KUN56" s="429"/>
      <c r="KUO56" s="429"/>
      <c r="KUP56" s="429"/>
      <c r="KUQ56" s="429"/>
      <c r="KUR56" s="429"/>
      <c r="KUS56" s="429"/>
      <c r="KUT56" s="429"/>
      <c r="KUU56" s="429"/>
      <c r="KUV56" s="429"/>
      <c r="KUW56" s="429"/>
      <c r="KUX56" s="429"/>
      <c r="KUY56" s="429"/>
      <c r="KUZ56" s="429"/>
      <c r="KVA56" s="429"/>
      <c r="KVB56" s="429"/>
      <c r="KVC56" s="429"/>
      <c r="KVD56" s="429"/>
      <c r="KVE56" s="429"/>
      <c r="KVF56" s="429"/>
      <c r="KVG56" s="429"/>
      <c r="KVH56" s="429"/>
      <c r="KVI56" s="429"/>
      <c r="KVJ56" s="429"/>
      <c r="KVK56" s="429"/>
      <c r="KVL56" s="429"/>
      <c r="KVM56" s="429"/>
      <c r="KVN56" s="429"/>
      <c r="KVO56" s="429"/>
      <c r="KVP56" s="429"/>
      <c r="KVQ56" s="429"/>
      <c r="KVR56" s="429"/>
      <c r="KVS56" s="429"/>
      <c r="KVT56" s="429"/>
      <c r="KVU56" s="429"/>
      <c r="KVV56" s="429"/>
      <c r="KVW56" s="429"/>
      <c r="KVX56" s="429"/>
      <c r="KVY56" s="429"/>
      <c r="KVZ56" s="429"/>
      <c r="KWA56" s="429"/>
      <c r="KWB56" s="429"/>
      <c r="KWC56" s="429"/>
      <c r="KWD56" s="429"/>
      <c r="KWE56" s="429"/>
      <c r="KWF56" s="429"/>
      <c r="KWG56" s="429"/>
      <c r="KWH56" s="429"/>
      <c r="KWI56" s="429"/>
      <c r="KWJ56" s="429"/>
      <c r="KWK56" s="429"/>
      <c r="KWL56" s="429"/>
      <c r="KWM56" s="429"/>
      <c r="KWN56" s="429"/>
      <c r="KWO56" s="429"/>
      <c r="KWP56" s="429"/>
      <c r="KWQ56" s="429"/>
      <c r="KWR56" s="429"/>
      <c r="KWS56" s="429"/>
      <c r="KWT56" s="429"/>
      <c r="KWU56" s="429"/>
      <c r="KWV56" s="429"/>
      <c r="KWW56" s="429"/>
      <c r="KWX56" s="429"/>
      <c r="KWY56" s="429"/>
      <c r="KWZ56" s="429"/>
      <c r="KXA56" s="429"/>
      <c r="KXB56" s="429"/>
      <c r="KXC56" s="429"/>
      <c r="KXD56" s="429"/>
      <c r="KXE56" s="429"/>
      <c r="KXF56" s="429"/>
      <c r="KXG56" s="429"/>
      <c r="KXH56" s="429"/>
      <c r="KXI56" s="429"/>
      <c r="KXJ56" s="429"/>
      <c r="KXK56" s="429"/>
      <c r="KXL56" s="429"/>
      <c r="KXM56" s="429"/>
      <c r="KXN56" s="429"/>
      <c r="KXO56" s="429"/>
      <c r="KXP56" s="429"/>
      <c r="KXQ56" s="429"/>
      <c r="KXR56" s="429"/>
      <c r="KXS56" s="429"/>
      <c r="KXT56" s="429"/>
      <c r="KXU56" s="429"/>
      <c r="KXV56" s="429"/>
      <c r="KXW56" s="429"/>
      <c r="KXX56" s="429"/>
      <c r="KXY56" s="429"/>
      <c r="KXZ56" s="429"/>
      <c r="KYA56" s="429"/>
      <c r="KYB56" s="429"/>
      <c r="KYC56" s="429"/>
      <c r="KYD56" s="429"/>
      <c r="KYE56" s="429"/>
      <c r="KYF56" s="429"/>
      <c r="KYG56" s="429"/>
      <c r="KYH56" s="429"/>
      <c r="KYI56" s="429"/>
      <c r="KYJ56" s="429"/>
      <c r="KYK56" s="429"/>
      <c r="KYL56" s="429"/>
      <c r="KYM56" s="429"/>
      <c r="KYN56" s="429"/>
      <c r="KYO56" s="429"/>
      <c r="KYP56" s="429"/>
      <c r="KYQ56" s="429"/>
      <c r="KYR56" s="429"/>
      <c r="KYS56" s="429"/>
      <c r="KYT56" s="429"/>
      <c r="KYU56" s="429"/>
      <c r="KYV56" s="429"/>
      <c r="KYW56" s="429"/>
      <c r="KYX56" s="429"/>
      <c r="KYY56" s="429"/>
      <c r="KYZ56" s="429"/>
      <c r="KZA56" s="429"/>
      <c r="KZB56" s="429"/>
      <c r="KZC56" s="429"/>
      <c r="KZD56" s="429"/>
      <c r="KZE56" s="429"/>
      <c r="KZF56" s="429"/>
      <c r="KZG56" s="429"/>
      <c r="KZH56" s="429"/>
      <c r="KZI56" s="429"/>
      <c r="KZJ56" s="429"/>
      <c r="KZK56" s="429"/>
      <c r="KZL56" s="429"/>
      <c r="KZM56" s="429"/>
      <c r="KZN56" s="429"/>
      <c r="KZO56" s="429"/>
      <c r="KZP56" s="429"/>
      <c r="KZQ56" s="429"/>
      <c r="KZR56" s="429"/>
      <c r="KZS56" s="429"/>
      <c r="KZT56" s="429"/>
      <c r="KZU56" s="429"/>
      <c r="KZV56" s="429"/>
      <c r="KZW56" s="429"/>
      <c r="KZX56" s="429"/>
      <c r="KZY56" s="429"/>
      <c r="KZZ56" s="429"/>
      <c r="LAA56" s="429"/>
      <c r="LAB56" s="429"/>
      <c r="LAC56" s="429"/>
      <c r="LAD56" s="429"/>
      <c r="LAE56" s="429"/>
      <c r="LAF56" s="429"/>
      <c r="LAG56" s="429"/>
      <c r="LAH56" s="429"/>
      <c r="LAI56" s="429"/>
      <c r="LAJ56" s="429"/>
      <c r="LAK56" s="429"/>
      <c r="LAL56" s="429"/>
      <c r="LAM56" s="429"/>
      <c r="LAN56" s="429"/>
      <c r="LAO56" s="429"/>
      <c r="LAP56" s="429"/>
      <c r="LAQ56" s="429"/>
      <c r="LAR56" s="429"/>
      <c r="LAS56" s="429"/>
      <c r="LAT56" s="429"/>
      <c r="LAU56" s="429"/>
      <c r="LAV56" s="429"/>
      <c r="LAW56" s="429"/>
      <c r="LAX56" s="429"/>
      <c r="LAY56" s="429"/>
      <c r="LAZ56" s="429"/>
      <c r="LBA56" s="429"/>
      <c r="LBB56" s="429"/>
      <c r="LBC56" s="429"/>
      <c r="LBD56" s="429"/>
      <c r="LBE56" s="429"/>
      <c r="LBF56" s="429"/>
      <c r="LBG56" s="429"/>
      <c r="LBH56" s="429"/>
      <c r="LBI56" s="429"/>
      <c r="LBJ56" s="429"/>
      <c r="LBK56" s="429"/>
      <c r="LBL56" s="429"/>
      <c r="LBM56" s="429"/>
      <c r="LBN56" s="429"/>
      <c r="LBO56" s="429"/>
      <c r="LBP56" s="429"/>
      <c r="LBQ56" s="429"/>
      <c r="LBR56" s="429"/>
      <c r="LBS56" s="429"/>
      <c r="LBT56" s="429"/>
      <c r="LBU56" s="429"/>
      <c r="LBV56" s="429"/>
      <c r="LBW56" s="429"/>
      <c r="LBX56" s="429"/>
      <c r="LBY56" s="429"/>
      <c r="LBZ56" s="429"/>
      <c r="LCA56" s="429"/>
      <c r="LCB56" s="429"/>
      <c r="LCC56" s="429"/>
      <c r="LCD56" s="429"/>
      <c r="LCE56" s="429"/>
      <c r="LCF56" s="429"/>
      <c r="LCG56" s="429"/>
      <c r="LCH56" s="429"/>
      <c r="LCI56" s="429"/>
      <c r="LCJ56" s="429"/>
      <c r="LCK56" s="429"/>
      <c r="LCL56" s="429"/>
      <c r="LCM56" s="429"/>
      <c r="LCN56" s="429"/>
      <c r="LCO56" s="429"/>
      <c r="LCP56" s="429"/>
      <c r="LCQ56" s="429"/>
      <c r="LCR56" s="429"/>
      <c r="LCS56" s="429"/>
      <c r="LCT56" s="429"/>
      <c r="LCU56" s="429"/>
      <c r="LCV56" s="429"/>
      <c r="LCW56" s="429"/>
      <c r="LCX56" s="429"/>
      <c r="LCY56" s="429"/>
      <c r="LCZ56" s="429"/>
      <c r="LDA56" s="429"/>
      <c r="LDB56" s="429"/>
      <c r="LDC56" s="429"/>
      <c r="LDD56" s="429"/>
      <c r="LDE56" s="429"/>
      <c r="LDF56" s="429"/>
      <c r="LDG56" s="429"/>
      <c r="LDH56" s="429"/>
      <c r="LDI56" s="429"/>
      <c r="LDJ56" s="429"/>
      <c r="LDK56" s="429"/>
      <c r="LDL56" s="429"/>
      <c r="LDM56" s="429"/>
      <c r="LDN56" s="429"/>
      <c r="LDO56" s="429"/>
      <c r="LDP56" s="429"/>
      <c r="LDQ56" s="429"/>
      <c r="LDR56" s="429"/>
      <c r="LDS56" s="429"/>
      <c r="LDT56" s="429"/>
      <c r="LDU56" s="429"/>
      <c r="LDV56" s="429"/>
      <c r="LDW56" s="429"/>
      <c r="LDX56" s="429"/>
      <c r="LDY56" s="429"/>
      <c r="LDZ56" s="429"/>
      <c r="LEA56" s="429"/>
      <c r="LEB56" s="429"/>
      <c r="LEC56" s="429"/>
      <c r="LED56" s="429"/>
      <c r="LEE56" s="429"/>
      <c r="LEF56" s="429"/>
      <c r="LEG56" s="429"/>
      <c r="LEH56" s="429"/>
      <c r="LEI56" s="429"/>
      <c r="LEJ56" s="429"/>
      <c r="LEK56" s="429"/>
      <c r="LEL56" s="429"/>
      <c r="LEM56" s="429"/>
      <c r="LEN56" s="429"/>
      <c r="LEO56" s="429"/>
      <c r="LEP56" s="429"/>
      <c r="LEQ56" s="429"/>
      <c r="LER56" s="429"/>
      <c r="LES56" s="429"/>
      <c r="LET56" s="429"/>
      <c r="LEU56" s="429"/>
      <c r="LEV56" s="429"/>
      <c r="LEW56" s="429"/>
      <c r="LEX56" s="429"/>
      <c r="LEY56" s="429"/>
      <c r="LEZ56" s="429"/>
      <c r="LFA56" s="429"/>
      <c r="LFB56" s="429"/>
      <c r="LFC56" s="429"/>
      <c r="LFD56" s="429"/>
      <c r="LFE56" s="429"/>
      <c r="LFF56" s="429"/>
      <c r="LFG56" s="429"/>
      <c r="LFH56" s="429"/>
      <c r="LFI56" s="429"/>
      <c r="LFJ56" s="429"/>
      <c r="LFK56" s="429"/>
      <c r="LFL56" s="429"/>
      <c r="LFM56" s="429"/>
      <c r="LFN56" s="429"/>
      <c r="LFO56" s="429"/>
      <c r="LFP56" s="429"/>
      <c r="LFQ56" s="429"/>
      <c r="LFR56" s="429"/>
      <c r="LFS56" s="429"/>
      <c r="LFT56" s="429"/>
      <c r="LFU56" s="429"/>
      <c r="LFV56" s="429"/>
      <c r="LFW56" s="429"/>
      <c r="LFX56" s="429"/>
      <c r="LFY56" s="429"/>
      <c r="LFZ56" s="429"/>
      <c r="LGA56" s="429"/>
      <c r="LGB56" s="429"/>
      <c r="LGC56" s="429"/>
      <c r="LGD56" s="429"/>
      <c r="LGE56" s="429"/>
      <c r="LGF56" s="429"/>
      <c r="LGG56" s="429"/>
      <c r="LGH56" s="429"/>
      <c r="LGI56" s="429"/>
      <c r="LGJ56" s="429"/>
      <c r="LGK56" s="429"/>
      <c r="LGL56" s="429"/>
      <c r="LGM56" s="429"/>
      <c r="LGN56" s="429"/>
      <c r="LGO56" s="429"/>
      <c r="LGP56" s="429"/>
      <c r="LGQ56" s="429"/>
      <c r="LGR56" s="429"/>
      <c r="LGS56" s="429"/>
      <c r="LGT56" s="429"/>
      <c r="LGU56" s="429"/>
      <c r="LGV56" s="429"/>
      <c r="LGW56" s="429"/>
      <c r="LGX56" s="429"/>
      <c r="LGY56" s="429"/>
      <c r="LGZ56" s="429"/>
      <c r="LHA56" s="429"/>
      <c r="LHB56" s="429"/>
      <c r="LHC56" s="429"/>
      <c r="LHD56" s="429"/>
      <c r="LHE56" s="429"/>
      <c r="LHF56" s="429"/>
      <c r="LHG56" s="429"/>
      <c r="LHH56" s="429"/>
      <c r="LHI56" s="429"/>
      <c r="LHJ56" s="429"/>
      <c r="LHK56" s="429"/>
      <c r="LHL56" s="429"/>
      <c r="LHM56" s="429"/>
      <c r="LHN56" s="429"/>
      <c r="LHO56" s="429"/>
      <c r="LHP56" s="429"/>
      <c r="LHQ56" s="429"/>
      <c r="LHR56" s="429"/>
      <c r="LHS56" s="429"/>
      <c r="LHT56" s="429"/>
      <c r="LHU56" s="429"/>
      <c r="LHV56" s="429"/>
      <c r="LHW56" s="429"/>
      <c r="LHX56" s="429"/>
      <c r="LHY56" s="429"/>
      <c r="LHZ56" s="429"/>
      <c r="LIA56" s="429"/>
      <c r="LIB56" s="429"/>
      <c r="LIC56" s="429"/>
      <c r="LID56" s="429"/>
      <c r="LIE56" s="429"/>
      <c r="LIF56" s="429"/>
      <c r="LIG56" s="429"/>
      <c r="LIH56" s="429"/>
      <c r="LII56" s="429"/>
      <c r="LIJ56" s="429"/>
      <c r="LIK56" s="429"/>
      <c r="LIL56" s="429"/>
      <c r="LIM56" s="429"/>
      <c r="LIN56" s="429"/>
      <c r="LIO56" s="429"/>
      <c r="LIP56" s="429"/>
      <c r="LIQ56" s="429"/>
      <c r="LIR56" s="429"/>
      <c r="LIS56" s="429"/>
      <c r="LIT56" s="429"/>
      <c r="LIU56" s="429"/>
      <c r="LIV56" s="429"/>
      <c r="LIW56" s="429"/>
      <c r="LIX56" s="429"/>
      <c r="LIY56" s="429"/>
      <c r="LIZ56" s="429"/>
      <c r="LJA56" s="429"/>
      <c r="LJB56" s="429"/>
      <c r="LJC56" s="429"/>
      <c r="LJD56" s="429"/>
      <c r="LJE56" s="429"/>
      <c r="LJF56" s="429"/>
      <c r="LJG56" s="429"/>
      <c r="LJH56" s="429"/>
      <c r="LJI56" s="429"/>
      <c r="LJJ56" s="429"/>
      <c r="LJK56" s="429"/>
      <c r="LJL56" s="429"/>
      <c r="LJM56" s="429"/>
      <c r="LJN56" s="429"/>
      <c r="LJO56" s="429"/>
      <c r="LJP56" s="429"/>
      <c r="LJQ56" s="429"/>
      <c r="LJR56" s="429"/>
      <c r="LJS56" s="429"/>
      <c r="LJT56" s="429"/>
      <c r="LJU56" s="429"/>
      <c r="LJV56" s="429"/>
      <c r="LJW56" s="429"/>
      <c r="LJX56" s="429"/>
      <c r="LJY56" s="429"/>
      <c r="LJZ56" s="429"/>
      <c r="LKA56" s="429"/>
      <c r="LKB56" s="429"/>
      <c r="LKC56" s="429"/>
      <c r="LKD56" s="429"/>
      <c r="LKE56" s="429"/>
      <c r="LKF56" s="429"/>
      <c r="LKG56" s="429"/>
      <c r="LKH56" s="429"/>
      <c r="LKI56" s="429"/>
      <c r="LKJ56" s="429"/>
      <c r="LKK56" s="429"/>
      <c r="LKL56" s="429"/>
      <c r="LKM56" s="429"/>
      <c r="LKN56" s="429"/>
      <c r="LKO56" s="429"/>
      <c r="LKP56" s="429"/>
      <c r="LKQ56" s="429"/>
      <c r="LKR56" s="429"/>
      <c r="LKS56" s="429"/>
      <c r="LKT56" s="429"/>
      <c r="LKU56" s="429"/>
      <c r="LKV56" s="429"/>
      <c r="LKW56" s="429"/>
      <c r="LKX56" s="429"/>
      <c r="LKY56" s="429"/>
      <c r="LKZ56" s="429"/>
      <c r="LLA56" s="429"/>
      <c r="LLB56" s="429"/>
      <c r="LLC56" s="429"/>
      <c r="LLD56" s="429"/>
      <c r="LLE56" s="429"/>
      <c r="LLF56" s="429"/>
      <c r="LLG56" s="429"/>
      <c r="LLH56" s="429"/>
      <c r="LLI56" s="429"/>
      <c r="LLJ56" s="429"/>
      <c r="LLK56" s="429"/>
      <c r="LLL56" s="429"/>
      <c r="LLM56" s="429"/>
      <c r="LLN56" s="429"/>
      <c r="LLO56" s="429"/>
      <c r="LLP56" s="429"/>
      <c r="LLQ56" s="429"/>
      <c r="LLR56" s="429"/>
      <c r="LLS56" s="429"/>
      <c r="LLT56" s="429"/>
      <c r="LLU56" s="429"/>
      <c r="LLV56" s="429"/>
      <c r="LLW56" s="429"/>
      <c r="LLX56" s="429"/>
      <c r="LLY56" s="429"/>
      <c r="LLZ56" s="429"/>
      <c r="LMA56" s="429"/>
      <c r="LMB56" s="429"/>
      <c r="LMC56" s="429"/>
      <c r="LMD56" s="429"/>
      <c r="LME56" s="429"/>
      <c r="LMF56" s="429"/>
      <c r="LMG56" s="429"/>
      <c r="LMH56" s="429"/>
      <c r="LMI56" s="429"/>
      <c r="LMJ56" s="429"/>
      <c r="LMK56" s="429"/>
      <c r="LML56" s="429"/>
      <c r="LMM56" s="429"/>
      <c r="LMN56" s="429"/>
      <c r="LMO56" s="429"/>
      <c r="LMP56" s="429"/>
      <c r="LMQ56" s="429"/>
      <c r="LMR56" s="429"/>
      <c r="LMS56" s="429"/>
      <c r="LMT56" s="429"/>
      <c r="LMU56" s="429"/>
      <c r="LMV56" s="429"/>
      <c r="LMW56" s="429"/>
      <c r="LMX56" s="429"/>
      <c r="LMY56" s="429"/>
      <c r="LMZ56" s="429"/>
      <c r="LNA56" s="429"/>
      <c r="LNB56" s="429"/>
      <c r="LNC56" s="429"/>
      <c r="LND56" s="429"/>
      <c r="LNE56" s="429"/>
      <c r="LNF56" s="429"/>
      <c r="LNG56" s="429"/>
      <c r="LNH56" s="429"/>
      <c r="LNI56" s="429"/>
      <c r="LNJ56" s="429"/>
      <c r="LNK56" s="429"/>
      <c r="LNL56" s="429"/>
      <c r="LNM56" s="429"/>
      <c r="LNN56" s="429"/>
      <c r="LNO56" s="429"/>
      <c r="LNP56" s="429"/>
      <c r="LNQ56" s="429"/>
      <c r="LNR56" s="429"/>
      <c r="LNS56" s="429"/>
      <c r="LNT56" s="429"/>
      <c r="LNU56" s="429"/>
      <c r="LNV56" s="429"/>
      <c r="LNW56" s="429"/>
      <c r="LNX56" s="429"/>
      <c r="LNY56" s="429"/>
      <c r="LNZ56" s="429"/>
      <c r="LOA56" s="429"/>
      <c r="LOB56" s="429"/>
      <c r="LOC56" s="429"/>
      <c r="LOD56" s="429"/>
      <c r="LOE56" s="429"/>
      <c r="LOF56" s="429"/>
      <c r="LOG56" s="429"/>
      <c r="LOH56" s="429"/>
      <c r="LOI56" s="429"/>
      <c r="LOJ56" s="429"/>
      <c r="LOK56" s="429"/>
      <c r="LOL56" s="429"/>
      <c r="LOM56" s="429"/>
      <c r="LON56" s="429"/>
      <c r="LOO56" s="429"/>
      <c r="LOP56" s="429"/>
      <c r="LOQ56" s="429"/>
      <c r="LOR56" s="429"/>
      <c r="LOS56" s="429"/>
      <c r="LOT56" s="429"/>
      <c r="LOU56" s="429"/>
      <c r="LOV56" s="429"/>
      <c r="LOW56" s="429"/>
      <c r="LOX56" s="429"/>
      <c r="LOY56" s="429"/>
      <c r="LOZ56" s="429"/>
      <c r="LPA56" s="429"/>
      <c r="LPB56" s="429"/>
      <c r="LPC56" s="429"/>
      <c r="LPD56" s="429"/>
      <c r="LPE56" s="429"/>
      <c r="LPF56" s="429"/>
      <c r="LPG56" s="429"/>
      <c r="LPH56" s="429"/>
      <c r="LPI56" s="429"/>
      <c r="LPJ56" s="429"/>
      <c r="LPK56" s="429"/>
      <c r="LPL56" s="429"/>
      <c r="LPM56" s="429"/>
      <c r="LPN56" s="429"/>
      <c r="LPO56" s="429"/>
      <c r="LPP56" s="429"/>
      <c r="LPQ56" s="429"/>
      <c r="LPR56" s="429"/>
      <c r="LPS56" s="429"/>
      <c r="LPT56" s="429"/>
      <c r="LPU56" s="429"/>
      <c r="LPV56" s="429"/>
      <c r="LPW56" s="429"/>
      <c r="LPX56" s="429"/>
      <c r="LPY56" s="429"/>
      <c r="LPZ56" s="429"/>
      <c r="LQA56" s="429"/>
      <c r="LQB56" s="429"/>
      <c r="LQC56" s="429"/>
      <c r="LQD56" s="429"/>
      <c r="LQE56" s="429"/>
      <c r="LQF56" s="429"/>
      <c r="LQG56" s="429"/>
      <c r="LQH56" s="429"/>
      <c r="LQI56" s="429"/>
      <c r="LQJ56" s="429"/>
      <c r="LQK56" s="429"/>
      <c r="LQL56" s="429"/>
      <c r="LQM56" s="429"/>
      <c r="LQN56" s="429"/>
      <c r="LQO56" s="429"/>
      <c r="LQP56" s="429"/>
      <c r="LQQ56" s="429"/>
      <c r="LQR56" s="429"/>
      <c r="LQS56" s="429"/>
      <c r="LQT56" s="429"/>
      <c r="LQU56" s="429"/>
      <c r="LQV56" s="429"/>
      <c r="LQW56" s="429"/>
      <c r="LQX56" s="429"/>
      <c r="LQY56" s="429"/>
      <c r="LQZ56" s="429"/>
      <c r="LRA56" s="429"/>
      <c r="LRB56" s="429"/>
      <c r="LRC56" s="429"/>
      <c r="LRD56" s="429"/>
      <c r="LRE56" s="429"/>
      <c r="LRF56" s="429"/>
      <c r="LRG56" s="429"/>
      <c r="LRH56" s="429"/>
      <c r="LRI56" s="429"/>
      <c r="LRJ56" s="429"/>
      <c r="LRK56" s="429"/>
      <c r="LRL56" s="429"/>
      <c r="LRM56" s="429"/>
      <c r="LRN56" s="429"/>
      <c r="LRO56" s="429"/>
      <c r="LRP56" s="429"/>
      <c r="LRQ56" s="429"/>
      <c r="LRR56" s="429"/>
      <c r="LRS56" s="429"/>
      <c r="LRT56" s="429"/>
      <c r="LRU56" s="429"/>
      <c r="LRV56" s="429"/>
      <c r="LRW56" s="429"/>
      <c r="LRX56" s="429"/>
      <c r="LRY56" s="429"/>
      <c r="LRZ56" s="429"/>
      <c r="LSA56" s="429"/>
      <c r="LSB56" s="429"/>
      <c r="LSC56" s="429"/>
      <c r="LSD56" s="429"/>
      <c r="LSE56" s="429"/>
      <c r="LSF56" s="429"/>
      <c r="LSG56" s="429"/>
      <c r="LSH56" s="429"/>
      <c r="LSI56" s="429"/>
      <c r="LSJ56" s="429"/>
      <c r="LSK56" s="429"/>
      <c r="LSL56" s="429"/>
      <c r="LSM56" s="429"/>
      <c r="LSN56" s="429"/>
      <c r="LSO56" s="429"/>
      <c r="LSP56" s="429"/>
      <c r="LSQ56" s="429"/>
      <c r="LSR56" s="429"/>
      <c r="LSS56" s="429"/>
      <c r="LST56" s="429"/>
      <c r="LSU56" s="429"/>
      <c r="LSV56" s="429"/>
      <c r="LSW56" s="429"/>
      <c r="LSX56" s="429"/>
      <c r="LSY56" s="429"/>
      <c r="LSZ56" s="429"/>
      <c r="LTA56" s="429"/>
      <c r="LTB56" s="429"/>
      <c r="LTC56" s="429"/>
      <c r="LTD56" s="429"/>
      <c r="LTE56" s="429"/>
      <c r="LTF56" s="429"/>
      <c r="LTG56" s="429"/>
      <c r="LTH56" s="429"/>
      <c r="LTI56" s="429"/>
      <c r="LTJ56" s="429"/>
      <c r="LTK56" s="429"/>
      <c r="LTL56" s="429"/>
      <c r="LTM56" s="429"/>
      <c r="LTN56" s="429"/>
      <c r="LTO56" s="429"/>
      <c r="LTP56" s="429"/>
      <c r="LTQ56" s="429"/>
      <c r="LTR56" s="429"/>
      <c r="LTS56" s="429"/>
      <c r="LTT56" s="429"/>
      <c r="LTU56" s="429"/>
      <c r="LTV56" s="429"/>
      <c r="LTW56" s="429"/>
      <c r="LTX56" s="429"/>
      <c r="LTY56" s="429"/>
      <c r="LTZ56" s="429"/>
      <c r="LUA56" s="429"/>
      <c r="LUB56" s="429"/>
      <c r="LUC56" s="429"/>
      <c r="LUD56" s="429"/>
      <c r="LUE56" s="429"/>
      <c r="LUF56" s="429"/>
      <c r="LUG56" s="429"/>
      <c r="LUH56" s="429"/>
      <c r="LUI56" s="429"/>
      <c r="LUJ56" s="429"/>
      <c r="LUK56" s="429"/>
      <c r="LUL56" s="429"/>
      <c r="LUM56" s="429"/>
      <c r="LUN56" s="429"/>
      <c r="LUO56" s="429"/>
      <c r="LUP56" s="429"/>
      <c r="LUQ56" s="429"/>
      <c r="LUR56" s="429"/>
      <c r="LUS56" s="429"/>
      <c r="LUT56" s="429"/>
      <c r="LUU56" s="429"/>
      <c r="LUV56" s="429"/>
      <c r="LUW56" s="429"/>
      <c r="LUX56" s="429"/>
      <c r="LUY56" s="429"/>
      <c r="LUZ56" s="429"/>
      <c r="LVA56" s="429"/>
      <c r="LVB56" s="429"/>
      <c r="LVC56" s="429"/>
      <c r="LVD56" s="429"/>
      <c r="LVE56" s="429"/>
      <c r="LVF56" s="429"/>
      <c r="LVG56" s="429"/>
      <c r="LVH56" s="429"/>
      <c r="LVI56" s="429"/>
      <c r="LVJ56" s="429"/>
      <c r="LVK56" s="429"/>
      <c r="LVL56" s="429"/>
      <c r="LVM56" s="429"/>
      <c r="LVN56" s="429"/>
      <c r="LVO56" s="429"/>
      <c r="LVP56" s="429"/>
      <c r="LVQ56" s="429"/>
      <c r="LVR56" s="429"/>
      <c r="LVS56" s="429"/>
      <c r="LVT56" s="429"/>
      <c r="LVU56" s="429"/>
      <c r="LVV56" s="429"/>
      <c r="LVW56" s="429"/>
      <c r="LVX56" s="429"/>
      <c r="LVY56" s="429"/>
      <c r="LVZ56" s="429"/>
      <c r="LWA56" s="429"/>
      <c r="LWB56" s="429"/>
      <c r="LWC56" s="429"/>
      <c r="LWD56" s="429"/>
      <c r="LWE56" s="429"/>
      <c r="LWF56" s="429"/>
      <c r="LWG56" s="429"/>
      <c r="LWH56" s="429"/>
      <c r="LWI56" s="429"/>
      <c r="LWJ56" s="429"/>
      <c r="LWK56" s="429"/>
      <c r="LWL56" s="429"/>
      <c r="LWM56" s="429"/>
      <c r="LWN56" s="429"/>
      <c r="LWO56" s="429"/>
      <c r="LWP56" s="429"/>
      <c r="LWQ56" s="429"/>
      <c r="LWR56" s="429"/>
      <c r="LWS56" s="429"/>
      <c r="LWT56" s="429"/>
      <c r="LWU56" s="429"/>
      <c r="LWV56" s="429"/>
      <c r="LWW56" s="429"/>
      <c r="LWX56" s="429"/>
      <c r="LWY56" s="429"/>
      <c r="LWZ56" s="429"/>
      <c r="LXA56" s="429"/>
      <c r="LXB56" s="429"/>
      <c r="LXC56" s="429"/>
      <c r="LXD56" s="429"/>
      <c r="LXE56" s="429"/>
      <c r="LXF56" s="429"/>
      <c r="LXG56" s="429"/>
      <c r="LXH56" s="429"/>
      <c r="LXI56" s="429"/>
      <c r="LXJ56" s="429"/>
      <c r="LXK56" s="429"/>
      <c r="LXL56" s="429"/>
      <c r="LXM56" s="429"/>
      <c r="LXN56" s="429"/>
      <c r="LXO56" s="429"/>
      <c r="LXP56" s="429"/>
      <c r="LXQ56" s="429"/>
      <c r="LXR56" s="429"/>
      <c r="LXS56" s="429"/>
      <c r="LXT56" s="429"/>
      <c r="LXU56" s="429"/>
      <c r="LXV56" s="429"/>
      <c r="LXW56" s="429"/>
      <c r="LXX56" s="429"/>
      <c r="LXY56" s="429"/>
      <c r="LXZ56" s="429"/>
      <c r="LYA56" s="429"/>
      <c r="LYB56" s="429"/>
      <c r="LYC56" s="429"/>
      <c r="LYD56" s="429"/>
      <c r="LYE56" s="429"/>
      <c r="LYF56" s="429"/>
      <c r="LYG56" s="429"/>
      <c r="LYH56" s="429"/>
      <c r="LYI56" s="429"/>
      <c r="LYJ56" s="429"/>
      <c r="LYK56" s="429"/>
      <c r="LYL56" s="429"/>
      <c r="LYM56" s="429"/>
      <c r="LYN56" s="429"/>
      <c r="LYO56" s="429"/>
      <c r="LYP56" s="429"/>
      <c r="LYQ56" s="429"/>
      <c r="LYR56" s="429"/>
      <c r="LYS56" s="429"/>
      <c r="LYT56" s="429"/>
      <c r="LYU56" s="429"/>
      <c r="LYV56" s="429"/>
      <c r="LYW56" s="429"/>
      <c r="LYX56" s="429"/>
      <c r="LYY56" s="429"/>
      <c r="LYZ56" s="429"/>
      <c r="LZA56" s="429"/>
      <c r="LZB56" s="429"/>
      <c r="LZC56" s="429"/>
      <c r="LZD56" s="429"/>
      <c r="LZE56" s="429"/>
      <c r="LZF56" s="429"/>
      <c r="LZG56" s="429"/>
      <c r="LZH56" s="429"/>
      <c r="LZI56" s="429"/>
      <c r="LZJ56" s="429"/>
      <c r="LZK56" s="429"/>
      <c r="LZL56" s="429"/>
      <c r="LZM56" s="429"/>
      <c r="LZN56" s="429"/>
      <c r="LZO56" s="429"/>
      <c r="LZP56" s="429"/>
      <c r="LZQ56" s="429"/>
      <c r="LZR56" s="429"/>
      <c r="LZS56" s="429"/>
      <c r="LZT56" s="429"/>
      <c r="LZU56" s="429"/>
      <c r="LZV56" s="429"/>
      <c r="LZW56" s="429"/>
      <c r="LZX56" s="429"/>
      <c r="LZY56" s="429"/>
      <c r="LZZ56" s="429"/>
      <c r="MAA56" s="429"/>
      <c r="MAB56" s="429"/>
      <c r="MAC56" s="429"/>
      <c r="MAD56" s="429"/>
      <c r="MAE56" s="429"/>
      <c r="MAF56" s="429"/>
      <c r="MAG56" s="429"/>
      <c r="MAH56" s="429"/>
      <c r="MAI56" s="429"/>
      <c r="MAJ56" s="429"/>
      <c r="MAK56" s="429"/>
      <c r="MAL56" s="429"/>
      <c r="MAM56" s="429"/>
      <c r="MAN56" s="429"/>
      <c r="MAO56" s="429"/>
      <c r="MAP56" s="429"/>
      <c r="MAQ56" s="429"/>
      <c r="MAR56" s="429"/>
      <c r="MAS56" s="429"/>
      <c r="MAT56" s="429"/>
      <c r="MAU56" s="429"/>
      <c r="MAV56" s="429"/>
      <c r="MAW56" s="429"/>
      <c r="MAX56" s="429"/>
      <c r="MAY56" s="429"/>
      <c r="MAZ56" s="429"/>
      <c r="MBA56" s="429"/>
      <c r="MBB56" s="429"/>
      <c r="MBC56" s="429"/>
      <c r="MBD56" s="429"/>
      <c r="MBE56" s="429"/>
      <c r="MBF56" s="429"/>
      <c r="MBG56" s="429"/>
      <c r="MBH56" s="429"/>
      <c r="MBI56" s="429"/>
      <c r="MBJ56" s="429"/>
      <c r="MBK56" s="429"/>
      <c r="MBL56" s="429"/>
      <c r="MBM56" s="429"/>
      <c r="MBN56" s="429"/>
      <c r="MBO56" s="429"/>
      <c r="MBP56" s="429"/>
      <c r="MBQ56" s="429"/>
      <c r="MBR56" s="429"/>
      <c r="MBS56" s="429"/>
      <c r="MBT56" s="429"/>
      <c r="MBU56" s="429"/>
      <c r="MBV56" s="429"/>
      <c r="MBW56" s="429"/>
      <c r="MBX56" s="429"/>
      <c r="MBY56" s="429"/>
      <c r="MBZ56" s="429"/>
      <c r="MCA56" s="429"/>
      <c r="MCB56" s="429"/>
      <c r="MCC56" s="429"/>
      <c r="MCD56" s="429"/>
      <c r="MCE56" s="429"/>
      <c r="MCF56" s="429"/>
      <c r="MCG56" s="429"/>
      <c r="MCH56" s="429"/>
      <c r="MCI56" s="429"/>
      <c r="MCJ56" s="429"/>
      <c r="MCK56" s="429"/>
      <c r="MCL56" s="429"/>
      <c r="MCM56" s="429"/>
      <c r="MCN56" s="429"/>
      <c r="MCO56" s="429"/>
      <c r="MCP56" s="429"/>
      <c r="MCQ56" s="429"/>
      <c r="MCR56" s="429"/>
      <c r="MCS56" s="429"/>
      <c r="MCT56" s="429"/>
      <c r="MCU56" s="429"/>
      <c r="MCV56" s="429"/>
      <c r="MCW56" s="429"/>
      <c r="MCX56" s="429"/>
      <c r="MCY56" s="429"/>
      <c r="MCZ56" s="429"/>
      <c r="MDA56" s="429"/>
      <c r="MDB56" s="429"/>
      <c r="MDC56" s="429"/>
      <c r="MDD56" s="429"/>
      <c r="MDE56" s="429"/>
      <c r="MDF56" s="429"/>
      <c r="MDG56" s="429"/>
      <c r="MDH56" s="429"/>
      <c r="MDI56" s="429"/>
      <c r="MDJ56" s="429"/>
      <c r="MDK56" s="429"/>
      <c r="MDL56" s="429"/>
      <c r="MDM56" s="429"/>
      <c r="MDN56" s="429"/>
      <c r="MDO56" s="429"/>
      <c r="MDP56" s="429"/>
      <c r="MDQ56" s="429"/>
      <c r="MDR56" s="429"/>
      <c r="MDS56" s="429"/>
      <c r="MDT56" s="429"/>
      <c r="MDU56" s="429"/>
      <c r="MDV56" s="429"/>
      <c r="MDW56" s="429"/>
      <c r="MDX56" s="429"/>
      <c r="MDY56" s="429"/>
      <c r="MDZ56" s="429"/>
      <c r="MEA56" s="429"/>
      <c r="MEB56" s="429"/>
      <c r="MEC56" s="429"/>
      <c r="MED56" s="429"/>
      <c r="MEE56" s="429"/>
      <c r="MEF56" s="429"/>
      <c r="MEG56" s="429"/>
      <c r="MEH56" s="429"/>
      <c r="MEI56" s="429"/>
      <c r="MEJ56" s="429"/>
      <c r="MEK56" s="429"/>
      <c r="MEL56" s="429"/>
      <c r="MEM56" s="429"/>
      <c r="MEN56" s="429"/>
      <c r="MEO56" s="429"/>
      <c r="MEP56" s="429"/>
      <c r="MEQ56" s="429"/>
      <c r="MER56" s="429"/>
      <c r="MES56" s="429"/>
      <c r="MET56" s="429"/>
      <c r="MEU56" s="429"/>
      <c r="MEV56" s="429"/>
      <c r="MEW56" s="429"/>
      <c r="MEX56" s="429"/>
      <c r="MEY56" s="429"/>
      <c r="MEZ56" s="429"/>
      <c r="MFA56" s="429"/>
      <c r="MFB56" s="429"/>
      <c r="MFC56" s="429"/>
      <c r="MFD56" s="429"/>
      <c r="MFE56" s="429"/>
      <c r="MFF56" s="429"/>
      <c r="MFG56" s="429"/>
      <c r="MFH56" s="429"/>
      <c r="MFI56" s="429"/>
      <c r="MFJ56" s="429"/>
      <c r="MFK56" s="429"/>
      <c r="MFL56" s="429"/>
      <c r="MFM56" s="429"/>
      <c r="MFN56" s="429"/>
      <c r="MFO56" s="429"/>
      <c r="MFP56" s="429"/>
      <c r="MFQ56" s="429"/>
      <c r="MFR56" s="429"/>
      <c r="MFS56" s="429"/>
      <c r="MFT56" s="429"/>
      <c r="MFU56" s="429"/>
      <c r="MFV56" s="429"/>
      <c r="MFW56" s="429"/>
      <c r="MFX56" s="429"/>
      <c r="MFY56" s="429"/>
      <c r="MFZ56" s="429"/>
      <c r="MGA56" s="429"/>
      <c r="MGB56" s="429"/>
      <c r="MGC56" s="429"/>
      <c r="MGD56" s="429"/>
      <c r="MGE56" s="429"/>
      <c r="MGF56" s="429"/>
      <c r="MGG56" s="429"/>
      <c r="MGH56" s="429"/>
      <c r="MGI56" s="429"/>
      <c r="MGJ56" s="429"/>
      <c r="MGK56" s="429"/>
      <c r="MGL56" s="429"/>
      <c r="MGM56" s="429"/>
      <c r="MGN56" s="429"/>
      <c r="MGO56" s="429"/>
      <c r="MGP56" s="429"/>
      <c r="MGQ56" s="429"/>
      <c r="MGR56" s="429"/>
      <c r="MGS56" s="429"/>
      <c r="MGT56" s="429"/>
      <c r="MGU56" s="429"/>
      <c r="MGV56" s="429"/>
      <c r="MGW56" s="429"/>
      <c r="MGX56" s="429"/>
      <c r="MGY56" s="429"/>
      <c r="MGZ56" s="429"/>
      <c r="MHA56" s="429"/>
      <c r="MHB56" s="429"/>
      <c r="MHC56" s="429"/>
      <c r="MHD56" s="429"/>
      <c r="MHE56" s="429"/>
      <c r="MHF56" s="429"/>
      <c r="MHG56" s="429"/>
      <c r="MHH56" s="429"/>
      <c r="MHI56" s="429"/>
      <c r="MHJ56" s="429"/>
      <c r="MHK56" s="429"/>
      <c r="MHL56" s="429"/>
      <c r="MHM56" s="429"/>
      <c r="MHN56" s="429"/>
      <c r="MHO56" s="429"/>
      <c r="MHP56" s="429"/>
      <c r="MHQ56" s="429"/>
      <c r="MHR56" s="429"/>
      <c r="MHS56" s="429"/>
      <c r="MHT56" s="429"/>
      <c r="MHU56" s="429"/>
      <c r="MHV56" s="429"/>
      <c r="MHW56" s="429"/>
      <c r="MHX56" s="429"/>
      <c r="MHY56" s="429"/>
      <c r="MHZ56" s="429"/>
      <c r="MIA56" s="429"/>
      <c r="MIB56" s="429"/>
      <c r="MIC56" s="429"/>
      <c r="MID56" s="429"/>
      <c r="MIE56" s="429"/>
      <c r="MIF56" s="429"/>
      <c r="MIG56" s="429"/>
      <c r="MIH56" s="429"/>
      <c r="MII56" s="429"/>
      <c r="MIJ56" s="429"/>
      <c r="MIK56" s="429"/>
      <c r="MIL56" s="429"/>
      <c r="MIM56" s="429"/>
      <c r="MIN56" s="429"/>
      <c r="MIO56" s="429"/>
      <c r="MIP56" s="429"/>
      <c r="MIQ56" s="429"/>
      <c r="MIR56" s="429"/>
      <c r="MIS56" s="429"/>
      <c r="MIT56" s="429"/>
      <c r="MIU56" s="429"/>
      <c r="MIV56" s="429"/>
      <c r="MIW56" s="429"/>
      <c r="MIX56" s="429"/>
      <c r="MIY56" s="429"/>
      <c r="MIZ56" s="429"/>
      <c r="MJA56" s="429"/>
      <c r="MJB56" s="429"/>
      <c r="MJC56" s="429"/>
      <c r="MJD56" s="429"/>
      <c r="MJE56" s="429"/>
      <c r="MJF56" s="429"/>
      <c r="MJG56" s="429"/>
      <c r="MJH56" s="429"/>
      <c r="MJI56" s="429"/>
      <c r="MJJ56" s="429"/>
      <c r="MJK56" s="429"/>
      <c r="MJL56" s="429"/>
      <c r="MJM56" s="429"/>
      <c r="MJN56" s="429"/>
      <c r="MJO56" s="429"/>
      <c r="MJP56" s="429"/>
      <c r="MJQ56" s="429"/>
      <c r="MJR56" s="429"/>
      <c r="MJS56" s="429"/>
      <c r="MJT56" s="429"/>
      <c r="MJU56" s="429"/>
      <c r="MJV56" s="429"/>
      <c r="MJW56" s="429"/>
      <c r="MJX56" s="429"/>
      <c r="MJY56" s="429"/>
      <c r="MJZ56" s="429"/>
      <c r="MKA56" s="429"/>
      <c r="MKB56" s="429"/>
      <c r="MKC56" s="429"/>
      <c r="MKD56" s="429"/>
      <c r="MKE56" s="429"/>
      <c r="MKF56" s="429"/>
      <c r="MKG56" s="429"/>
      <c r="MKH56" s="429"/>
      <c r="MKI56" s="429"/>
      <c r="MKJ56" s="429"/>
      <c r="MKK56" s="429"/>
      <c r="MKL56" s="429"/>
      <c r="MKM56" s="429"/>
      <c r="MKN56" s="429"/>
      <c r="MKO56" s="429"/>
      <c r="MKP56" s="429"/>
      <c r="MKQ56" s="429"/>
      <c r="MKR56" s="429"/>
      <c r="MKS56" s="429"/>
      <c r="MKT56" s="429"/>
      <c r="MKU56" s="429"/>
      <c r="MKV56" s="429"/>
      <c r="MKW56" s="429"/>
      <c r="MKX56" s="429"/>
      <c r="MKY56" s="429"/>
      <c r="MKZ56" s="429"/>
      <c r="MLA56" s="429"/>
      <c r="MLB56" s="429"/>
      <c r="MLC56" s="429"/>
      <c r="MLD56" s="429"/>
      <c r="MLE56" s="429"/>
      <c r="MLF56" s="429"/>
      <c r="MLG56" s="429"/>
      <c r="MLH56" s="429"/>
      <c r="MLI56" s="429"/>
      <c r="MLJ56" s="429"/>
      <c r="MLK56" s="429"/>
      <c r="MLL56" s="429"/>
      <c r="MLM56" s="429"/>
      <c r="MLN56" s="429"/>
      <c r="MLO56" s="429"/>
      <c r="MLP56" s="429"/>
      <c r="MLQ56" s="429"/>
      <c r="MLR56" s="429"/>
      <c r="MLS56" s="429"/>
      <c r="MLT56" s="429"/>
      <c r="MLU56" s="429"/>
      <c r="MLV56" s="429"/>
      <c r="MLW56" s="429"/>
      <c r="MLX56" s="429"/>
      <c r="MLY56" s="429"/>
      <c r="MLZ56" s="429"/>
      <c r="MMA56" s="429"/>
      <c r="MMB56" s="429"/>
      <c r="MMC56" s="429"/>
      <c r="MMD56" s="429"/>
      <c r="MME56" s="429"/>
      <c r="MMF56" s="429"/>
      <c r="MMG56" s="429"/>
      <c r="MMH56" s="429"/>
      <c r="MMI56" s="429"/>
      <c r="MMJ56" s="429"/>
      <c r="MMK56" s="429"/>
      <c r="MML56" s="429"/>
      <c r="MMM56" s="429"/>
      <c r="MMN56" s="429"/>
      <c r="MMO56" s="429"/>
      <c r="MMP56" s="429"/>
      <c r="MMQ56" s="429"/>
      <c r="MMR56" s="429"/>
      <c r="MMS56" s="429"/>
      <c r="MMT56" s="429"/>
      <c r="MMU56" s="429"/>
      <c r="MMV56" s="429"/>
      <c r="MMW56" s="429"/>
      <c r="MMX56" s="429"/>
      <c r="MMY56" s="429"/>
      <c r="MMZ56" s="429"/>
      <c r="MNA56" s="429"/>
      <c r="MNB56" s="429"/>
      <c r="MNC56" s="429"/>
      <c r="MND56" s="429"/>
      <c r="MNE56" s="429"/>
      <c r="MNF56" s="429"/>
      <c r="MNG56" s="429"/>
      <c r="MNH56" s="429"/>
      <c r="MNI56" s="429"/>
      <c r="MNJ56" s="429"/>
      <c r="MNK56" s="429"/>
      <c r="MNL56" s="429"/>
      <c r="MNM56" s="429"/>
      <c r="MNN56" s="429"/>
      <c r="MNO56" s="429"/>
      <c r="MNP56" s="429"/>
      <c r="MNQ56" s="429"/>
      <c r="MNR56" s="429"/>
      <c r="MNS56" s="429"/>
      <c r="MNT56" s="429"/>
      <c r="MNU56" s="429"/>
      <c r="MNV56" s="429"/>
      <c r="MNW56" s="429"/>
      <c r="MNX56" s="429"/>
      <c r="MNY56" s="429"/>
      <c r="MNZ56" s="429"/>
      <c r="MOA56" s="429"/>
      <c r="MOB56" s="429"/>
      <c r="MOC56" s="429"/>
      <c r="MOD56" s="429"/>
      <c r="MOE56" s="429"/>
      <c r="MOF56" s="429"/>
      <c r="MOG56" s="429"/>
      <c r="MOH56" s="429"/>
      <c r="MOI56" s="429"/>
      <c r="MOJ56" s="429"/>
      <c r="MOK56" s="429"/>
      <c r="MOL56" s="429"/>
      <c r="MOM56" s="429"/>
      <c r="MON56" s="429"/>
      <c r="MOO56" s="429"/>
      <c r="MOP56" s="429"/>
      <c r="MOQ56" s="429"/>
      <c r="MOR56" s="429"/>
      <c r="MOS56" s="429"/>
      <c r="MOT56" s="429"/>
      <c r="MOU56" s="429"/>
      <c r="MOV56" s="429"/>
      <c r="MOW56" s="429"/>
      <c r="MOX56" s="429"/>
      <c r="MOY56" s="429"/>
      <c r="MOZ56" s="429"/>
      <c r="MPA56" s="429"/>
      <c r="MPB56" s="429"/>
      <c r="MPC56" s="429"/>
      <c r="MPD56" s="429"/>
      <c r="MPE56" s="429"/>
      <c r="MPF56" s="429"/>
      <c r="MPG56" s="429"/>
      <c r="MPH56" s="429"/>
      <c r="MPI56" s="429"/>
      <c r="MPJ56" s="429"/>
      <c r="MPK56" s="429"/>
      <c r="MPL56" s="429"/>
      <c r="MPM56" s="429"/>
      <c r="MPN56" s="429"/>
      <c r="MPO56" s="429"/>
      <c r="MPP56" s="429"/>
      <c r="MPQ56" s="429"/>
      <c r="MPR56" s="429"/>
      <c r="MPS56" s="429"/>
      <c r="MPT56" s="429"/>
      <c r="MPU56" s="429"/>
      <c r="MPV56" s="429"/>
      <c r="MPW56" s="429"/>
      <c r="MPX56" s="429"/>
      <c r="MPY56" s="429"/>
      <c r="MPZ56" s="429"/>
      <c r="MQA56" s="429"/>
      <c r="MQB56" s="429"/>
      <c r="MQC56" s="429"/>
      <c r="MQD56" s="429"/>
      <c r="MQE56" s="429"/>
      <c r="MQF56" s="429"/>
      <c r="MQG56" s="429"/>
      <c r="MQH56" s="429"/>
      <c r="MQI56" s="429"/>
      <c r="MQJ56" s="429"/>
      <c r="MQK56" s="429"/>
      <c r="MQL56" s="429"/>
      <c r="MQM56" s="429"/>
      <c r="MQN56" s="429"/>
      <c r="MQO56" s="429"/>
      <c r="MQP56" s="429"/>
      <c r="MQQ56" s="429"/>
      <c r="MQR56" s="429"/>
      <c r="MQS56" s="429"/>
      <c r="MQT56" s="429"/>
      <c r="MQU56" s="429"/>
      <c r="MQV56" s="429"/>
      <c r="MQW56" s="429"/>
      <c r="MQX56" s="429"/>
      <c r="MQY56" s="429"/>
      <c r="MQZ56" s="429"/>
      <c r="MRA56" s="429"/>
      <c r="MRB56" s="429"/>
      <c r="MRC56" s="429"/>
      <c r="MRD56" s="429"/>
      <c r="MRE56" s="429"/>
      <c r="MRF56" s="429"/>
      <c r="MRG56" s="429"/>
      <c r="MRH56" s="429"/>
      <c r="MRI56" s="429"/>
      <c r="MRJ56" s="429"/>
      <c r="MRK56" s="429"/>
      <c r="MRL56" s="429"/>
      <c r="MRM56" s="429"/>
      <c r="MRN56" s="429"/>
      <c r="MRO56" s="429"/>
      <c r="MRP56" s="429"/>
      <c r="MRQ56" s="429"/>
      <c r="MRR56" s="429"/>
      <c r="MRS56" s="429"/>
      <c r="MRT56" s="429"/>
      <c r="MRU56" s="429"/>
      <c r="MRV56" s="429"/>
      <c r="MRW56" s="429"/>
      <c r="MRX56" s="429"/>
      <c r="MRY56" s="429"/>
      <c r="MRZ56" s="429"/>
      <c r="MSA56" s="429"/>
      <c r="MSB56" s="429"/>
      <c r="MSC56" s="429"/>
      <c r="MSD56" s="429"/>
      <c r="MSE56" s="429"/>
      <c r="MSF56" s="429"/>
      <c r="MSG56" s="429"/>
      <c r="MSH56" s="429"/>
      <c r="MSI56" s="429"/>
      <c r="MSJ56" s="429"/>
      <c r="MSK56" s="429"/>
      <c r="MSL56" s="429"/>
      <c r="MSM56" s="429"/>
      <c r="MSN56" s="429"/>
      <c r="MSO56" s="429"/>
      <c r="MSP56" s="429"/>
      <c r="MSQ56" s="429"/>
      <c r="MSR56" s="429"/>
      <c r="MSS56" s="429"/>
      <c r="MST56" s="429"/>
      <c r="MSU56" s="429"/>
      <c r="MSV56" s="429"/>
      <c r="MSW56" s="429"/>
      <c r="MSX56" s="429"/>
      <c r="MSY56" s="429"/>
      <c r="MSZ56" s="429"/>
      <c r="MTA56" s="429"/>
      <c r="MTB56" s="429"/>
      <c r="MTC56" s="429"/>
      <c r="MTD56" s="429"/>
      <c r="MTE56" s="429"/>
      <c r="MTF56" s="429"/>
      <c r="MTG56" s="429"/>
      <c r="MTH56" s="429"/>
      <c r="MTI56" s="429"/>
      <c r="MTJ56" s="429"/>
      <c r="MTK56" s="429"/>
      <c r="MTL56" s="429"/>
      <c r="MTM56" s="429"/>
      <c r="MTN56" s="429"/>
      <c r="MTO56" s="429"/>
      <c r="MTP56" s="429"/>
      <c r="MTQ56" s="429"/>
      <c r="MTR56" s="429"/>
      <c r="MTS56" s="429"/>
      <c r="MTT56" s="429"/>
      <c r="MTU56" s="429"/>
      <c r="MTV56" s="429"/>
      <c r="MTW56" s="429"/>
      <c r="MTX56" s="429"/>
      <c r="MTY56" s="429"/>
      <c r="MTZ56" s="429"/>
      <c r="MUA56" s="429"/>
      <c r="MUB56" s="429"/>
      <c r="MUC56" s="429"/>
      <c r="MUD56" s="429"/>
      <c r="MUE56" s="429"/>
      <c r="MUF56" s="429"/>
      <c r="MUG56" s="429"/>
      <c r="MUH56" s="429"/>
      <c r="MUI56" s="429"/>
      <c r="MUJ56" s="429"/>
      <c r="MUK56" s="429"/>
      <c r="MUL56" s="429"/>
      <c r="MUM56" s="429"/>
      <c r="MUN56" s="429"/>
      <c r="MUO56" s="429"/>
      <c r="MUP56" s="429"/>
      <c r="MUQ56" s="429"/>
      <c r="MUR56" s="429"/>
      <c r="MUS56" s="429"/>
      <c r="MUT56" s="429"/>
      <c r="MUU56" s="429"/>
      <c r="MUV56" s="429"/>
      <c r="MUW56" s="429"/>
      <c r="MUX56" s="429"/>
      <c r="MUY56" s="429"/>
      <c r="MUZ56" s="429"/>
      <c r="MVA56" s="429"/>
      <c r="MVB56" s="429"/>
      <c r="MVC56" s="429"/>
      <c r="MVD56" s="429"/>
      <c r="MVE56" s="429"/>
      <c r="MVF56" s="429"/>
      <c r="MVG56" s="429"/>
      <c r="MVH56" s="429"/>
      <c r="MVI56" s="429"/>
      <c r="MVJ56" s="429"/>
      <c r="MVK56" s="429"/>
      <c r="MVL56" s="429"/>
      <c r="MVM56" s="429"/>
      <c r="MVN56" s="429"/>
      <c r="MVO56" s="429"/>
      <c r="MVP56" s="429"/>
      <c r="MVQ56" s="429"/>
      <c r="MVR56" s="429"/>
      <c r="MVS56" s="429"/>
      <c r="MVT56" s="429"/>
      <c r="MVU56" s="429"/>
      <c r="MVV56" s="429"/>
      <c r="MVW56" s="429"/>
      <c r="MVX56" s="429"/>
      <c r="MVY56" s="429"/>
      <c r="MVZ56" s="429"/>
      <c r="MWA56" s="429"/>
      <c r="MWB56" s="429"/>
      <c r="MWC56" s="429"/>
      <c r="MWD56" s="429"/>
      <c r="MWE56" s="429"/>
      <c r="MWF56" s="429"/>
      <c r="MWG56" s="429"/>
      <c r="MWH56" s="429"/>
      <c r="MWI56" s="429"/>
      <c r="MWJ56" s="429"/>
      <c r="MWK56" s="429"/>
      <c r="MWL56" s="429"/>
      <c r="MWM56" s="429"/>
      <c r="MWN56" s="429"/>
      <c r="MWO56" s="429"/>
      <c r="MWP56" s="429"/>
      <c r="MWQ56" s="429"/>
      <c r="MWR56" s="429"/>
      <c r="MWS56" s="429"/>
      <c r="MWT56" s="429"/>
      <c r="MWU56" s="429"/>
      <c r="MWV56" s="429"/>
      <c r="MWW56" s="429"/>
      <c r="MWX56" s="429"/>
      <c r="MWY56" s="429"/>
      <c r="MWZ56" s="429"/>
      <c r="MXA56" s="429"/>
      <c r="MXB56" s="429"/>
      <c r="MXC56" s="429"/>
      <c r="MXD56" s="429"/>
      <c r="MXE56" s="429"/>
      <c r="MXF56" s="429"/>
      <c r="MXG56" s="429"/>
      <c r="MXH56" s="429"/>
      <c r="MXI56" s="429"/>
      <c r="MXJ56" s="429"/>
      <c r="MXK56" s="429"/>
      <c r="MXL56" s="429"/>
      <c r="MXM56" s="429"/>
      <c r="MXN56" s="429"/>
      <c r="MXO56" s="429"/>
      <c r="MXP56" s="429"/>
      <c r="MXQ56" s="429"/>
      <c r="MXR56" s="429"/>
      <c r="MXS56" s="429"/>
      <c r="MXT56" s="429"/>
      <c r="MXU56" s="429"/>
      <c r="MXV56" s="429"/>
      <c r="MXW56" s="429"/>
      <c r="MXX56" s="429"/>
      <c r="MXY56" s="429"/>
      <c r="MXZ56" s="429"/>
      <c r="MYA56" s="429"/>
      <c r="MYB56" s="429"/>
      <c r="MYC56" s="429"/>
      <c r="MYD56" s="429"/>
      <c r="MYE56" s="429"/>
      <c r="MYF56" s="429"/>
      <c r="MYG56" s="429"/>
      <c r="MYH56" s="429"/>
      <c r="MYI56" s="429"/>
      <c r="MYJ56" s="429"/>
      <c r="MYK56" s="429"/>
      <c r="MYL56" s="429"/>
      <c r="MYM56" s="429"/>
      <c r="MYN56" s="429"/>
      <c r="MYO56" s="429"/>
      <c r="MYP56" s="429"/>
      <c r="MYQ56" s="429"/>
      <c r="MYR56" s="429"/>
      <c r="MYS56" s="429"/>
      <c r="MYT56" s="429"/>
      <c r="MYU56" s="429"/>
      <c r="MYV56" s="429"/>
      <c r="MYW56" s="429"/>
      <c r="MYX56" s="429"/>
      <c r="MYY56" s="429"/>
      <c r="MYZ56" s="429"/>
      <c r="MZA56" s="429"/>
      <c r="MZB56" s="429"/>
      <c r="MZC56" s="429"/>
      <c r="MZD56" s="429"/>
      <c r="MZE56" s="429"/>
      <c r="MZF56" s="429"/>
      <c r="MZG56" s="429"/>
      <c r="MZH56" s="429"/>
      <c r="MZI56" s="429"/>
      <c r="MZJ56" s="429"/>
      <c r="MZK56" s="429"/>
      <c r="MZL56" s="429"/>
      <c r="MZM56" s="429"/>
      <c r="MZN56" s="429"/>
      <c r="MZO56" s="429"/>
      <c r="MZP56" s="429"/>
      <c r="MZQ56" s="429"/>
      <c r="MZR56" s="429"/>
      <c r="MZS56" s="429"/>
      <c r="MZT56" s="429"/>
      <c r="MZU56" s="429"/>
      <c r="MZV56" s="429"/>
      <c r="MZW56" s="429"/>
      <c r="MZX56" s="429"/>
      <c r="MZY56" s="429"/>
      <c r="MZZ56" s="429"/>
      <c r="NAA56" s="429"/>
      <c r="NAB56" s="429"/>
      <c r="NAC56" s="429"/>
      <c r="NAD56" s="429"/>
      <c r="NAE56" s="429"/>
      <c r="NAF56" s="429"/>
      <c r="NAG56" s="429"/>
      <c r="NAH56" s="429"/>
      <c r="NAI56" s="429"/>
      <c r="NAJ56" s="429"/>
      <c r="NAK56" s="429"/>
      <c r="NAL56" s="429"/>
      <c r="NAM56" s="429"/>
      <c r="NAN56" s="429"/>
      <c r="NAO56" s="429"/>
      <c r="NAP56" s="429"/>
      <c r="NAQ56" s="429"/>
      <c r="NAR56" s="429"/>
      <c r="NAS56" s="429"/>
      <c r="NAT56" s="429"/>
      <c r="NAU56" s="429"/>
      <c r="NAV56" s="429"/>
      <c r="NAW56" s="429"/>
      <c r="NAX56" s="429"/>
      <c r="NAY56" s="429"/>
      <c r="NAZ56" s="429"/>
      <c r="NBA56" s="429"/>
      <c r="NBB56" s="429"/>
      <c r="NBC56" s="429"/>
      <c r="NBD56" s="429"/>
      <c r="NBE56" s="429"/>
      <c r="NBF56" s="429"/>
      <c r="NBG56" s="429"/>
      <c r="NBH56" s="429"/>
      <c r="NBI56" s="429"/>
      <c r="NBJ56" s="429"/>
      <c r="NBK56" s="429"/>
      <c r="NBL56" s="429"/>
      <c r="NBM56" s="429"/>
      <c r="NBN56" s="429"/>
      <c r="NBO56" s="429"/>
      <c r="NBP56" s="429"/>
      <c r="NBQ56" s="429"/>
      <c r="NBR56" s="429"/>
      <c r="NBS56" s="429"/>
      <c r="NBT56" s="429"/>
      <c r="NBU56" s="429"/>
      <c r="NBV56" s="429"/>
      <c r="NBW56" s="429"/>
      <c r="NBX56" s="429"/>
      <c r="NBY56" s="429"/>
      <c r="NBZ56" s="429"/>
      <c r="NCA56" s="429"/>
      <c r="NCB56" s="429"/>
      <c r="NCC56" s="429"/>
      <c r="NCD56" s="429"/>
      <c r="NCE56" s="429"/>
      <c r="NCF56" s="429"/>
      <c r="NCG56" s="429"/>
      <c r="NCH56" s="429"/>
      <c r="NCI56" s="429"/>
      <c r="NCJ56" s="429"/>
      <c r="NCK56" s="429"/>
      <c r="NCL56" s="429"/>
      <c r="NCM56" s="429"/>
      <c r="NCN56" s="429"/>
      <c r="NCO56" s="429"/>
      <c r="NCP56" s="429"/>
      <c r="NCQ56" s="429"/>
      <c r="NCR56" s="429"/>
      <c r="NCS56" s="429"/>
      <c r="NCT56" s="429"/>
      <c r="NCU56" s="429"/>
      <c r="NCV56" s="429"/>
      <c r="NCW56" s="429"/>
      <c r="NCX56" s="429"/>
      <c r="NCY56" s="429"/>
      <c r="NCZ56" s="429"/>
      <c r="NDA56" s="429"/>
      <c r="NDB56" s="429"/>
      <c r="NDC56" s="429"/>
      <c r="NDD56" s="429"/>
      <c r="NDE56" s="429"/>
      <c r="NDF56" s="429"/>
      <c r="NDG56" s="429"/>
      <c r="NDH56" s="429"/>
      <c r="NDI56" s="429"/>
      <c r="NDJ56" s="429"/>
      <c r="NDK56" s="429"/>
      <c r="NDL56" s="429"/>
      <c r="NDM56" s="429"/>
      <c r="NDN56" s="429"/>
      <c r="NDO56" s="429"/>
      <c r="NDP56" s="429"/>
      <c r="NDQ56" s="429"/>
      <c r="NDR56" s="429"/>
      <c r="NDS56" s="429"/>
      <c r="NDT56" s="429"/>
      <c r="NDU56" s="429"/>
      <c r="NDV56" s="429"/>
      <c r="NDW56" s="429"/>
      <c r="NDX56" s="429"/>
      <c r="NDY56" s="429"/>
      <c r="NDZ56" s="429"/>
      <c r="NEA56" s="429"/>
      <c r="NEB56" s="429"/>
      <c r="NEC56" s="429"/>
      <c r="NED56" s="429"/>
      <c r="NEE56" s="429"/>
      <c r="NEF56" s="429"/>
      <c r="NEG56" s="429"/>
      <c r="NEH56" s="429"/>
      <c r="NEI56" s="429"/>
      <c r="NEJ56" s="429"/>
      <c r="NEK56" s="429"/>
      <c r="NEL56" s="429"/>
      <c r="NEM56" s="429"/>
      <c r="NEN56" s="429"/>
      <c r="NEO56" s="429"/>
      <c r="NEP56" s="429"/>
      <c r="NEQ56" s="429"/>
      <c r="NER56" s="429"/>
      <c r="NES56" s="429"/>
      <c r="NET56" s="429"/>
      <c r="NEU56" s="429"/>
      <c r="NEV56" s="429"/>
      <c r="NEW56" s="429"/>
      <c r="NEX56" s="429"/>
      <c r="NEY56" s="429"/>
      <c r="NEZ56" s="429"/>
      <c r="NFA56" s="429"/>
      <c r="NFB56" s="429"/>
      <c r="NFC56" s="429"/>
      <c r="NFD56" s="429"/>
      <c r="NFE56" s="429"/>
      <c r="NFF56" s="429"/>
      <c r="NFG56" s="429"/>
      <c r="NFH56" s="429"/>
      <c r="NFI56" s="429"/>
      <c r="NFJ56" s="429"/>
      <c r="NFK56" s="429"/>
      <c r="NFL56" s="429"/>
      <c r="NFM56" s="429"/>
      <c r="NFN56" s="429"/>
      <c r="NFO56" s="429"/>
      <c r="NFP56" s="429"/>
      <c r="NFQ56" s="429"/>
      <c r="NFR56" s="429"/>
      <c r="NFS56" s="429"/>
      <c r="NFT56" s="429"/>
      <c r="NFU56" s="429"/>
      <c r="NFV56" s="429"/>
      <c r="NFW56" s="429"/>
      <c r="NFX56" s="429"/>
      <c r="NFY56" s="429"/>
      <c r="NFZ56" s="429"/>
      <c r="NGA56" s="429"/>
      <c r="NGB56" s="429"/>
      <c r="NGC56" s="429"/>
      <c r="NGD56" s="429"/>
      <c r="NGE56" s="429"/>
      <c r="NGF56" s="429"/>
      <c r="NGG56" s="429"/>
      <c r="NGH56" s="429"/>
      <c r="NGI56" s="429"/>
      <c r="NGJ56" s="429"/>
      <c r="NGK56" s="429"/>
      <c r="NGL56" s="429"/>
      <c r="NGM56" s="429"/>
      <c r="NGN56" s="429"/>
      <c r="NGO56" s="429"/>
      <c r="NGP56" s="429"/>
      <c r="NGQ56" s="429"/>
      <c r="NGR56" s="429"/>
      <c r="NGS56" s="429"/>
      <c r="NGT56" s="429"/>
      <c r="NGU56" s="429"/>
      <c r="NGV56" s="429"/>
      <c r="NGW56" s="429"/>
      <c r="NGX56" s="429"/>
      <c r="NGY56" s="429"/>
      <c r="NGZ56" s="429"/>
      <c r="NHA56" s="429"/>
      <c r="NHB56" s="429"/>
      <c r="NHC56" s="429"/>
      <c r="NHD56" s="429"/>
      <c r="NHE56" s="429"/>
      <c r="NHF56" s="429"/>
      <c r="NHG56" s="429"/>
      <c r="NHH56" s="429"/>
      <c r="NHI56" s="429"/>
      <c r="NHJ56" s="429"/>
      <c r="NHK56" s="429"/>
      <c r="NHL56" s="429"/>
      <c r="NHM56" s="429"/>
      <c r="NHN56" s="429"/>
      <c r="NHO56" s="429"/>
      <c r="NHP56" s="429"/>
      <c r="NHQ56" s="429"/>
      <c r="NHR56" s="429"/>
      <c r="NHS56" s="429"/>
      <c r="NHT56" s="429"/>
      <c r="NHU56" s="429"/>
      <c r="NHV56" s="429"/>
      <c r="NHW56" s="429"/>
      <c r="NHX56" s="429"/>
      <c r="NHY56" s="429"/>
      <c r="NHZ56" s="429"/>
      <c r="NIA56" s="429"/>
      <c r="NIB56" s="429"/>
      <c r="NIC56" s="429"/>
      <c r="NID56" s="429"/>
      <c r="NIE56" s="429"/>
      <c r="NIF56" s="429"/>
      <c r="NIG56" s="429"/>
      <c r="NIH56" s="429"/>
      <c r="NII56" s="429"/>
      <c r="NIJ56" s="429"/>
      <c r="NIK56" s="429"/>
      <c r="NIL56" s="429"/>
      <c r="NIM56" s="429"/>
      <c r="NIN56" s="429"/>
      <c r="NIO56" s="429"/>
      <c r="NIP56" s="429"/>
      <c r="NIQ56" s="429"/>
      <c r="NIR56" s="429"/>
      <c r="NIS56" s="429"/>
      <c r="NIT56" s="429"/>
      <c r="NIU56" s="429"/>
      <c r="NIV56" s="429"/>
      <c r="NIW56" s="429"/>
      <c r="NIX56" s="429"/>
      <c r="NIY56" s="429"/>
      <c r="NIZ56" s="429"/>
      <c r="NJA56" s="429"/>
      <c r="NJB56" s="429"/>
      <c r="NJC56" s="429"/>
      <c r="NJD56" s="429"/>
      <c r="NJE56" s="429"/>
      <c r="NJF56" s="429"/>
      <c r="NJG56" s="429"/>
      <c r="NJH56" s="429"/>
      <c r="NJI56" s="429"/>
      <c r="NJJ56" s="429"/>
      <c r="NJK56" s="429"/>
      <c r="NJL56" s="429"/>
      <c r="NJM56" s="429"/>
      <c r="NJN56" s="429"/>
      <c r="NJO56" s="429"/>
      <c r="NJP56" s="429"/>
      <c r="NJQ56" s="429"/>
      <c r="NJR56" s="429"/>
      <c r="NJS56" s="429"/>
      <c r="NJT56" s="429"/>
      <c r="NJU56" s="429"/>
      <c r="NJV56" s="429"/>
      <c r="NJW56" s="429"/>
      <c r="NJX56" s="429"/>
      <c r="NJY56" s="429"/>
      <c r="NJZ56" s="429"/>
      <c r="NKA56" s="429"/>
      <c r="NKB56" s="429"/>
      <c r="NKC56" s="429"/>
      <c r="NKD56" s="429"/>
      <c r="NKE56" s="429"/>
      <c r="NKF56" s="429"/>
      <c r="NKG56" s="429"/>
      <c r="NKH56" s="429"/>
      <c r="NKI56" s="429"/>
      <c r="NKJ56" s="429"/>
      <c r="NKK56" s="429"/>
      <c r="NKL56" s="429"/>
      <c r="NKM56" s="429"/>
      <c r="NKN56" s="429"/>
      <c r="NKO56" s="429"/>
      <c r="NKP56" s="429"/>
      <c r="NKQ56" s="429"/>
      <c r="NKR56" s="429"/>
      <c r="NKS56" s="429"/>
      <c r="NKT56" s="429"/>
      <c r="NKU56" s="429"/>
      <c r="NKV56" s="429"/>
      <c r="NKW56" s="429"/>
      <c r="NKX56" s="429"/>
      <c r="NKY56" s="429"/>
      <c r="NKZ56" s="429"/>
      <c r="NLA56" s="429"/>
      <c r="NLB56" s="429"/>
      <c r="NLC56" s="429"/>
      <c r="NLD56" s="429"/>
      <c r="NLE56" s="429"/>
      <c r="NLF56" s="429"/>
      <c r="NLG56" s="429"/>
      <c r="NLH56" s="429"/>
      <c r="NLI56" s="429"/>
      <c r="NLJ56" s="429"/>
      <c r="NLK56" s="429"/>
      <c r="NLL56" s="429"/>
      <c r="NLM56" s="429"/>
      <c r="NLN56" s="429"/>
      <c r="NLO56" s="429"/>
      <c r="NLP56" s="429"/>
      <c r="NLQ56" s="429"/>
      <c r="NLR56" s="429"/>
      <c r="NLS56" s="429"/>
      <c r="NLT56" s="429"/>
      <c r="NLU56" s="429"/>
      <c r="NLV56" s="429"/>
      <c r="NLW56" s="429"/>
      <c r="NLX56" s="429"/>
      <c r="NLY56" s="429"/>
      <c r="NLZ56" s="429"/>
      <c r="NMA56" s="429"/>
      <c r="NMB56" s="429"/>
      <c r="NMC56" s="429"/>
      <c r="NMD56" s="429"/>
      <c r="NME56" s="429"/>
      <c r="NMF56" s="429"/>
      <c r="NMG56" s="429"/>
      <c r="NMH56" s="429"/>
      <c r="NMI56" s="429"/>
      <c r="NMJ56" s="429"/>
      <c r="NMK56" s="429"/>
      <c r="NML56" s="429"/>
      <c r="NMM56" s="429"/>
      <c r="NMN56" s="429"/>
      <c r="NMO56" s="429"/>
      <c r="NMP56" s="429"/>
      <c r="NMQ56" s="429"/>
      <c r="NMR56" s="429"/>
      <c r="NMS56" s="429"/>
      <c r="NMT56" s="429"/>
      <c r="NMU56" s="429"/>
      <c r="NMV56" s="429"/>
      <c r="NMW56" s="429"/>
      <c r="NMX56" s="429"/>
      <c r="NMY56" s="429"/>
      <c r="NMZ56" s="429"/>
      <c r="NNA56" s="429"/>
      <c r="NNB56" s="429"/>
      <c r="NNC56" s="429"/>
      <c r="NND56" s="429"/>
      <c r="NNE56" s="429"/>
      <c r="NNF56" s="429"/>
      <c r="NNG56" s="429"/>
      <c r="NNH56" s="429"/>
      <c r="NNI56" s="429"/>
      <c r="NNJ56" s="429"/>
      <c r="NNK56" s="429"/>
      <c r="NNL56" s="429"/>
      <c r="NNM56" s="429"/>
      <c r="NNN56" s="429"/>
      <c r="NNO56" s="429"/>
      <c r="NNP56" s="429"/>
      <c r="NNQ56" s="429"/>
      <c r="NNR56" s="429"/>
      <c r="NNS56" s="429"/>
      <c r="NNT56" s="429"/>
      <c r="NNU56" s="429"/>
      <c r="NNV56" s="429"/>
      <c r="NNW56" s="429"/>
      <c r="NNX56" s="429"/>
      <c r="NNY56" s="429"/>
      <c r="NNZ56" s="429"/>
      <c r="NOA56" s="429"/>
      <c r="NOB56" s="429"/>
      <c r="NOC56" s="429"/>
      <c r="NOD56" s="429"/>
      <c r="NOE56" s="429"/>
      <c r="NOF56" s="429"/>
      <c r="NOG56" s="429"/>
      <c r="NOH56" s="429"/>
      <c r="NOI56" s="429"/>
      <c r="NOJ56" s="429"/>
      <c r="NOK56" s="429"/>
      <c r="NOL56" s="429"/>
      <c r="NOM56" s="429"/>
      <c r="NON56" s="429"/>
      <c r="NOO56" s="429"/>
      <c r="NOP56" s="429"/>
      <c r="NOQ56" s="429"/>
      <c r="NOR56" s="429"/>
      <c r="NOS56" s="429"/>
      <c r="NOT56" s="429"/>
      <c r="NOU56" s="429"/>
      <c r="NOV56" s="429"/>
      <c r="NOW56" s="429"/>
      <c r="NOX56" s="429"/>
      <c r="NOY56" s="429"/>
      <c r="NOZ56" s="429"/>
      <c r="NPA56" s="429"/>
      <c r="NPB56" s="429"/>
      <c r="NPC56" s="429"/>
      <c r="NPD56" s="429"/>
      <c r="NPE56" s="429"/>
      <c r="NPF56" s="429"/>
      <c r="NPG56" s="429"/>
      <c r="NPH56" s="429"/>
      <c r="NPI56" s="429"/>
      <c r="NPJ56" s="429"/>
      <c r="NPK56" s="429"/>
      <c r="NPL56" s="429"/>
      <c r="NPM56" s="429"/>
      <c r="NPN56" s="429"/>
      <c r="NPO56" s="429"/>
      <c r="NPP56" s="429"/>
      <c r="NPQ56" s="429"/>
      <c r="NPR56" s="429"/>
      <c r="NPS56" s="429"/>
      <c r="NPT56" s="429"/>
      <c r="NPU56" s="429"/>
      <c r="NPV56" s="429"/>
      <c r="NPW56" s="429"/>
      <c r="NPX56" s="429"/>
      <c r="NPY56" s="429"/>
      <c r="NPZ56" s="429"/>
      <c r="NQA56" s="429"/>
      <c r="NQB56" s="429"/>
      <c r="NQC56" s="429"/>
      <c r="NQD56" s="429"/>
      <c r="NQE56" s="429"/>
      <c r="NQF56" s="429"/>
      <c r="NQG56" s="429"/>
      <c r="NQH56" s="429"/>
      <c r="NQI56" s="429"/>
      <c r="NQJ56" s="429"/>
      <c r="NQK56" s="429"/>
      <c r="NQL56" s="429"/>
      <c r="NQM56" s="429"/>
      <c r="NQN56" s="429"/>
      <c r="NQO56" s="429"/>
      <c r="NQP56" s="429"/>
      <c r="NQQ56" s="429"/>
      <c r="NQR56" s="429"/>
      <c r="NQS56" s="429"/>
      <c r="NQT56" s="429"/>
      <c r="NQU56" s="429"/>
      <c r="NQV56" s="429"/>
      <c r="NQW56" s="429"/>
      <c r="NQX56" s="429"/>
      <c r="NQY56" s="429"/>
      <c r="NQZ56" s="429"/>
      <c r="NRA56" s="429"/>
      <c r="NRB56" s="429"/>
      <c r="NRC56" s="429"/>
      <c r="NRD56" s="429"/>
      <c r="NRE56" s="429"/>
      <c r="NRF56" s="429"/>
      <c r="NRG56" s="429"/>
      <c r="NRH56" s="429"/>
      <c r="NRI56" s="429"/>
      <c r="NRJ56" s="429"/>
      <c r="NRK56" s="429"/>
      <c r="NRL56" s="429"/>
      <c r="NRM56" s="429"/>
      <c r="NRN56" s="429"/>
      <c r="NRO56" s="429"/>
      <c r="NRP56" s="429"/>
      <c r="NRQ56" s="429"/>
      <c r="NRR56" s="429"/>
      <c r="NRS56" s="429"/>
      <c r="NRT56" s="429"/>
      <c r="NRU56" s="429"/>
      <c r="NRV56" s="429"/>
      <c r="NRW56" s="429"/>
      <c r="NRX56" s="429"/>
      <c r="NRY56" s="429"/>
      <c r="NRZ56" s="429"/>
      <c r="NSA56" s="429"/>
      <c r="NSB56" s="429"/>
      <c r="NSC56" s="429"/>
      <c r="NSD56" s="429"/>
      <c r="NSE56" s="429"/>
      <c r="NSF56" s="429"/>
      <c r="NSG56" s="429"/>
      <c r="NSH56" s="429"/>
      <c r="NSI56" s="429"/>
      <c r="NSJ56" s="429"/>
      <c r="NSK56" s="429"/>
      <c r="NSL56" s="429"/>
      <c r="NSM56" s="429"/>
      <c r="NSN56" s="429"/>
      <c r="NSO56" s="429"/>
      <c r="NSP56" s="429"/>
      <c r="NSQ56" s="429"/>
      <c r="NSR56" s="429"/>
      <c r="NSS56" s="429"/>
      <c r="NST56" s="429"/>
      <c r="NSU56" s="429"/>
      <c r="NSV56" s="429"/>
      <c r="NSW56" s="429"/>
      <c r="NSX56" s="429"/>
      <c r="NSY56" s="429"/>
      <c r="NSZ56" s="429"/>
      <c r="NTA56" s="429"/>
      <c r="NTB56" s="429"/>
      <c r="NTC56" s="429"/>
      <c r="NTD56" s="429"/>
      <c r="NTE56" s="429"/>
      <c r="NTF56" s="429"/>
      <c r="NTG56" s="429"/>
      <c r="NTH56" s="429"/>
      <c r="NTI56" s="429"/>
      <c r="NTJ56" s="429"/>
      <c r="NTK56" s="429"/>
      <c r="NTL56" s="429"/>
      <c r="NTM56" s="429"/>
      <c r="NTN56" s="429"/>
      <c r="NTO56" s="429"/>
      <c r="NTP56" s="429"/>
      <c r="NTQ56" s="429"/>
      <c r="NTR56" s="429"/>
      <c r="NTS56" s="429"/>
      <c r="NTT56" s="429"/>
      <c r="NTU56" s="429"/>
      <c r="NTV56" s="429"/>
      <c r="NTW56" s="429"/>
      <c r="NTX56" s="429"/>
      <c r="NTY56" s="429"/>
      <c r="NTZ56" s="429"/>
      <c r="NUA56" s="429"/>
      <c r="NUB56" s="429"/>
      <c r="NUC56" s="429"/>
      <c r="NUD56" s="429"/>
      <c r="NUE56" s="429"/>
      <c r="NUF56" s="429"/>
      <c r="NUG56" s="429"/>
      <c r="NUH56" s="429"/>
      <c r="NUI56" s="429"/>
      <c r="NUJ56" s="429"/>
      <c r="NUK56" s="429"/>
      <c r="NUL56" s="429"/>
      <c r="NUM56" s="429"/>
      <c r="NUN56" s="429"/>
      <c r="NUO56" s="429"/>
      <c r="NUP56" s="429"/>
      <c r="NUQ56" s="429"/>
      <c r="NUR56" s="429"/>
      <c r="NUS56" s="429"/>
      <c r="NUT56" s="429"/>
      <c r="NUU56" s="429"/>
      <c r="NUV56" s="429"/>
      <c r="NUW56" s="429"/>
      <c r="NUX56" s="429"/>
      <c r="NUY56" s="429"/>
      <c r="NUZ56" s="429"/>
      <c r="NVA56" s="429"/>
      <c r="NVB56" s="429"/>
      <c r="NVC56" s="429"/>
      <c r="NVD56" s="429"/>
      <c r="NVE56" s="429"/>
      <c r="NVF56" s="429"/>
      <c r="NVG56" s="429"/>
      <c r="NVH56" s="429"/>
      <c r="NVI56" s="429"/>
      <c r="NVJ56" s="429"/>
      <c r="NVK56" s="429"/>
      <c r="NVL56" s="429"/>
      <c r="NVM56" s="429"/>
      <c r="NVN56" s="429"/>
      <c r="NVO56" s="429"/>
      <c r="NVP56" s="429"/>
      <c r="NVQ56" s="429"/>
      <c r="NVR56" s="429"/>
      <c r="NVS56" s="429"/>
      <c r="NVT56" s="429"/>
      <c r="NVU56" s="429"/>
      <c r="NVV56" s="429"/>
      <c r="NVW56" s="429"/>
      <c r="NVX56" s="429"/>
      <c r="NVY56" s="429"/>
      <c r="NVZ56" s="429"/>
      <c r="NWA56" s="429"/>
      <c r="NWB56" s="429"/>
      <c r="NWC56" s="429"/>
      <c r="NWD56" s="429"/>
      <c r="NWE56" s="429"/>
      <c r="NWF56" s="429"/>
      <c r="NWG56" s="429"/>
      <c r="NWH56" s="429"/>
      <c r="NWI56" s="429"/>
      <c r="NWJ56" s="429"/>
      <c r="NWK56" s="429"/>
      <c r="NWL56" s="429"/>
      <c r="NWM56" s="429"/>
      <c r="NWN56" s="429"/>
      <c r="NWO56" s="429"/>
      <c r="NWP56" s="429"/>
      <c r="NWQ56" s="429"/>
      <c r="NWR56" s="429"/>
      <c r="NWS56" s="429"/>
      <c r="NWT56" s="429"/>
      <c r="NWU56" s="429"/>
      <c r="NWV56" s="429"/>
      <c r="NWW56" s="429"/>
      <c r="NWX56" s="429"/>
      <c r="NWY56" s="429"/>
      <c r="NWZ56" s="429"/>
      <c r="NXA56" s="429"/>
      <c r="NXB56" s="429"/>
      <c r="NXC56" s="429"/>
      <c r="NXD56" s="429"/>
      <c r="NXE56" s="429"/>
      <c r="NXF56" s="429"/>
      <c r="NXG56" s="429"/>
      <c r="NXH56" s="429"/>
      <c r="NXI56" s="429"/>
      <c r="NXJ56" s="429"/>
      <c r="NXK56" s="429"/>
      <c r="NXL56" s="429"/>
      <c r="NXM56" s="429"/>
      <c r="NXN56" s="429"/>
      <c r="NXO56" s="429"/>
      <c r="NXP56" s="429"/>
      <c r="NXQ56" s="429"/>
      <c r="NXR56" s="429"/>
      <c r="NXS56" s="429"/>
      <c r="NXT56" s="429"/>
      <c r="NXU56" s="429"/>
      <c r="NXV56" s="429"/>
      <c r="NXW56" s="429"/>
      <c r="NXX56" s="429"/>
      <c r="NXY56" s="429"/>
      <c r="NXZ56" s="429"/>
      <c r="NYA56" s="429"/>
      <c r="NYB56" s="429"/>
      <c r="NYC56" s="429"/>
      <c r="NYD56" s="429"/>
      <c r="NYE56" s="429"/>
      <c r="NYF56" s="429"/>
      <c r="NYG56" s="429"/>
      <c r="NYH56" s="429"/>
      <c r="NYI56" s="429"/>
      <c r="NYJ56" s="429"/>
      <c r="NYK56" s="429"/>
      <c r="NYL56" s="429"/>
      <c r="NYM56" s="429"/>
      <c r="NYN56" s="429"/>
      <c r="NYO56" s="429"/>
      <c r="NYP56" s="429"/>
      <c r="NYQ56" s="429"/>
      <c r="NYR56" s="429"/>
      <c r="NYS56" s="429"/>
      <c r="NYT56" s="429"/>
      <c r="NYU56" s="429"/>
      <c r="NYV56" s="429"/>
      <c r="NYW56" s="429"/>
      <c r="NYX56" s="429"/>
      <c r="NYY56" s="429"/>
      <c r="NYZ56" s="429"/>
      <c r="NZA56" s="429"/>
      <c r="NZB56" s="429"/>
      <c r="NZC56" s="429"/>
      <c r="NZD56" s="429"/>
      <c r="NZE56" s="429"/>
      <c r="NZF56" s="429"/>
      <c r="NZG56" s="429"/>
      <c r="NZH56" s="429"/>
      <c r="NZI56" s="429"/>
      <c r="NZJ56" s="429"/>
      <c r="NZK56" s="429"/>
      <c r="NZL56" s="429"/>
      <c r="NZM56" s="429"/>
      <c r="NZN56" s="429"/>
      <c r="NZO56" s="429"/>
      <c r="NZP56" s="429"/>
      <c r="NZQ56" s="429"/>
      <c r="NZR56" s="429"/>
      <c r="NZS56" s="429"/>
      <c r="NZT56" s="429"/>
      <c r="NZU56" s="429"/>
      <c r="NZV56" s="429"/>
      <c r="NZW56" s="429"/>
      <c r="NZX56" s="429"/>
      <c r="NZY56" s="429"/>
      <c r="NZZ56" s="429"/>
      <c r="OAA56" s="429"/>
      <c r="OAB56" s="429"/>
      <c r="OAC56" s="429"/>
      <c r="OAD56" s="429"/>
      <c r="OAE56" s="429"/>
      <c r="OAF56" s="429"/>
      <c r="OAG56" s="429"/>
      <c r="OAH56" s="429"/>
      <c r="OAI56" s="429"/>
      <c r="OAJ56" s="429"/>
      <c r="OAK56" s="429"/>
      <c r="OAL56" s="429"/>
      <c r="OAM56" s="429"/>
      <c r="OAN56" s="429"/>
      <c r="OAO56" s="429"/>
      <c r="OAP56" s="429"/>
      <c r="OAQ56" s="429"/>
      <c r="OAR56" s="429"/>
      <c r="OAS56" s="429"/>
      <c r="OAT56" s="429"/>
      <c r="OAU56" s="429"/>
      <c r="OAV56" s="429"/>
      <c r="OAW56" s="429"/>
      <c r="OAX56" s="429"/>
      <c r="OAY56" s="429"/>
      <c r="OAZ56" s="429"/>
      <c r="OBA56" s="429"/>
      <c r="OBB56" s="429"/>
      <c r="OBC56" s="429"/>
      <c r="OBD56" s="429"/>
      <c r="OBE56" s="429"/>
      <c r="OBF56" s="429"/>
      <c r="OBG56" s="429"/>
      <c r="OBH56" s="429"/>
      <c r="OBI56" s="429"/>
      <c r="OBJ56" s="429"/>
      <c r="OBK56" s="429"/>
      <c r="OBL56" s="429"/>
      <c r="OBM56" s="429"/>
      <c r="OBN56" s="429"/>
      <c r="OBO56" s="429"/>
      <c r="OBP56" s="429"/>
      <c r="OBQ56" s="429"/>
      <c r="OBR56" s="429"/>
      <c r="OBS56" s="429"/>
      <c r="OBT56" s="429"/>
      <c r="OBU56" s="429"/>
      <c r="OBV56" s="429"/>
      <c r="OBW56" s="429"/>
      <c r="OBX56" s="429"/>
      <c r="OBY56" s="429"/>
      <c r="OBZ56" s="429"/>
      <c r="OCA56" s="429"/>
      <c r="OCB56" s="429"/>
      <c r="OCC56" s="429"/>
      <c r="OCD56" s="429"/>
      <c r="OCE56" s="429"/>
      <c r="OCF56" s="429"/>
      <c r="OCG56" s="429"/>
      <c r="OCH56" s="429"/>
      <c r="OCI56" s="429"/>
      <c r="OCJ56" s="429"/>
      <c r="OCK56" s="429"/>
      <c r="OCL56" s="429"/>
      <c r="OCM56" s="429"/>
      <c r="OCN56" s="429"/>
      <c r="OCO56" s="429"/>
      <c r="OCP56" s="429"/>
      <c r="OCQ56" s="429"/>
      <c r="OCR56" s="429"/>
      <c r="OCS56" s="429"/>
      <c r="OCT56" s="429"/>
      <c r="OCU56" s="429"/>
      <c r="OCV56" s="429"/>
      <c r="OCW56" s="429"/>
      <c r="OCX56" s="429"/>
      <c r="OCY56" s="429"/>
      <c r="OCZ56" s="429"/>
      <c r="ODA56" s="429"/>
      <c r="ODB56" s="429"/>
      <c r="ODC56" s="429"/>
      <c r="ODD56" s="429"/>
      <c r="ODE56" s="429"/>
      <c r="ODF56" s="429"/>
      <c r="ODG56" s="429"/>
      <c r="ODH56" s="429"/>
      <c r="ODI56" s="429"/>
      <c r="ODJ56" s="429"/>
      <c r="ODK56" s="429"/>
      <c r="ODL56" s="429"/>
      <c r="ODM56" s="429"/>
      <c r="ODN56" s="429"/>
      <c r="ODO56" s="429"/>
      <c r="ODP56" s="429"/>
      <c r="ODQ56" s="429"/>
      <c r="ODR56" s="429"/>
      <c r="ODS56" s="429"/>
      <c r="ODT56" s="429"/>
      <c r="ODU56" s="429"/>
      <c r="ODV56" s="429"/>
      <c r="ODW56" s="429"/>
      <c r="ODX56" s="429"/>
      <c r="ODY56" s="429"/>
      <c r="ODZ56" s="429"/>
      <c r="OEA56" s="429"/>
      <c r="OEB56" s="429"/>
      <c r="OEC56" s="429"/>
      <c r="OED56" s="429"/>
      <c r="OEE56" s="429"/>
      <c r="OEF56" s="429"/>
      <c r="OEG56" s="429"/>
      <c r="OEH56" s="429"/>
      <c r="OEI56" s="429"/>
      <c r="OEJ56" s="429"/>
      <c r="OEK56" s="429"/>
      <c r="OEL56" s="429"/>
      <c r="OEM56" s="429"/>
      <c r="OEN56" s="429"/>
      <c r="OEO56" s="429"/>
      <c r="OEP56" s="429"/>
      <c r="OEQ56" s="429"/>
      <c r="OER56" s="429"/>
      <c r="OES56" s="429"/>
      <c r="OET56" s="429"/>
      <c r="OEU56" s="429"/>
      <c r="OEV56" s="429"/>
      <c r="OEW56" s="429"/>
      <c r="OEX56" s="429"/>
      <c r="OEY56" s="429"/>
      <c r="OEZ56" s="429"/>
      <c r="OFA56" s="429"/>
      <c r="OFB56" s="429"/>
      <c r="OFC56" s="429"/>
      <c r="OFD56" s="429"/>
      <c r="OFE56" s="429"/>
      <c r="OFF56" s="429"/>
      <c r="OFG56" s="429"/>
      <c r="OFH56" s="429"/>
      <c r="OFI56" s="429"/>
      <c r="OFJ56" s="429"/>
      <c r="OFK56" s="429"/>
      <c r="OFL56" s="429"/>
      <c r="OFM56" s="429"/>
      <c r="OFN56" s="429"/>
      <c r="OFO56" s="429"/>
      <c r="OFP56" s="429"/>
      <c r="OFQ56" s="429"/>
      <c r="OFR56" s="429"/>
      <c r="OFS56" s="429"/>
      <c r="OFT56" s="429"/>
      <c r="OFU56" s="429"/>
      <c r="OFV56" s="429"/>
      <c r="OFW56" s="429"/>
      <c r="OFX56" s="429"/>
      <c r="OFY56" s="429"/>
      <c r="OFZ56" s="429"/>
      <c r="OGA56" s="429"/>
      <c r="OGB56" s="429"/>
      <c r="OGC56" s="429"/>
      <c r="OGD56" s="429"/>
      <c r="OGE56" s="429"/>
      <c r="OGF56" s="429"/>
      <c r="OGG56" s="429"/>
      <c r="OGH56" s="429"/>
      <c r="OGI56" s="429"/>
      <c r="OGJ56" s="429"/>
      <c r="OGK56" s="429"/>
      <c r="OGL56" s="429"/>
      <c r="OGM56" s="429"/>
      <c r="OGN56" s="429"/>
      <c r="OGO56" s="429"/>
      <c r="OGP56" s="429"/>
      <c r="OGQ56" s="429"/>
      <c r="OGR56" s="429"/>
      <c r="OGS56" s="429"/>
      <c r="OGT56" s="429"/>
      <c r="OGU56" s="429"/>
      <c r="OGV56" s="429"/>
      <c r="OGW56" s="429"/>
      <c r="OGX56" s="429"/>
      <c r="OGY56" s="429"/>
      <c r="OGZ56" s="429"/>
      <c r="OHA56" s="429"/>
      <c r="OHB56" s="429"/>
      <c r="OHC56" s="429"/>
      <c r="OHD56" s="429"/>
      <c r="OHE56" s="429"/>
      <c r="OHF56" s="429"/>
      <c r="OHG56" s="429"/>
      <c r="OHH56" s="429"/>
      <c r="OHI56" s="429"/>
      <c r="OHJ56" s="429"/>
      <c r="OHK56" s="429"/>
      <c r="OHL56" s="429"/>
      <c r="OHM56" s="429"/>
      <c r="OHN56" s="429"/>
      <c r="OHO56" s="429"/>
      <c r="OHP56" s="429"/>
      <c r="OHQ56" s="429"/>
      <c r="OHR56" s="429"/>
      <c r="OHS56" s="429"/>
      <c r="OHT56" s="429"/>
      <c r="OHU56" s="429"/>
      <c r="OHV56" s="429"/>
      <c r="OHW56" s="429"/>
      <c r="OHX56" s="429"/>
      <c r="OHY56" s="429"/>
      <c r="OHZ56" s="429"/>
      <c r="OIA56" s="429"/>
      <c r="OIB56" s="429"/>
      <c r="OIC56" s="429"/>
      <c r="OID56" s="429"/>
      <c r="OIE56" s="429"/>
      <c r="OIF56" s="429"/>
      <c r="OIG56" s="429"/>
      <c r="OIH56" s="429"/>
      <c r="OII56" s="429"/>
      <c r="OIJ56" s="429"/>
      <c r="OIK56" s="429"/>
      <c r="OIL56" s="429"/>
      <c r="OIM56" s="429"/>
      <c r="OIN56" s="429"/>
      <c r="OIO56" s="429"/>
      <c r="OIP56" s="429"/>
      <c r="OIQ56" s="429"/>
      <c r="OIR56" s="429"/>
      <c r="OIS56" s="429"/>
      <c r="OIT56" s="429"/>
      <c r="OIU56" s="429"/>
      <c r="OIV56" s="429"/>
      <c r="OIW56" s="429"/>
      <c r="OIX56" s="429"/>
      <c r="OIY56" s="429"/>
      <c r="OIZ56" s="429"/>
      <c r="OJA56" s="429"/>
      <c r="OJB56" s="429"/>
      <c r="OJC56" s="429"/>
      <c r="OJD56" s="429"/>
      <c r="OJE56" s="429"/>
      <c r="OJF56" s="429"/>
      <c r="OJG56" s="429"/>
      <c r="OJH56" s="429"/>
      <c r="OJI56" s="429"/>
      <c r="OJJ56" s="429"/>
      <c r="OJK56" s="429"/>
      <c r="OJL56" s="429"/>
      <c r="OJM56" s="429"/>
      <c r="OJN56" s="429"/>
      <c r="OJO56" s="429"/>
      <c r="OJP56" s="429"/>
      <c r="OJQ56" s="429"/>
      <c r="OJR56" s="429"/>
      <c r="OJS56" s="429"/>
      <c r="OJT56" s="429"/>
      <c r="OJU56" s="429"/>
      <c r="OJV56" s="429"/>
      <c r="OJW56" s="429"/>
      <c r="OJX56" s="429"/>
      <c r="OJY56" s="429"/>
      <c r="OJZ56" s="429"/>
      <c r="OKA56" s="429"/>
      <c r="OKB56" s="429"/>
      <c r="OKC56" s="429"/>
      <c r="OKD56" s="429"/>
      <c r="OKE56" s="429"/>
      <c r="OKF56" s="429"/>
      <c r="OKG56" s="429"/>
      <c r="OKH56" s="429"/>
      <c r="OKI56" s="429"/>
      <c r="OKJ56" s="429"/>
      <c r="OKK56" s="429"/>
      <c r="OKL56" s="429"/>
      <c r="OKM56" s="429"/>
      <c r="OKN56" s="429"/>
      <c r="OKO56" s="429"/>
      <c r="OKP56" s="429"/>
      <c r="OKQ56" s="429"/>
      <c r="OKR56" s="429"/>
      <c r="OKS56" s="429"/>
      <c r="OKT56" s="429"/>
      <c r="OKU56" s="429"/>
      <c r="OKV56" s="429"/>
      <c r="OKW56" s="429"/>
      <c r="OKX56" s="429"/>
      <c r="OKY56" s="429"/>
      <c r="OKZ56" s="429"/>
      <c r="OLA56" s="429"/>
      <c r="OLB56" s="429"/>
      <c r="OLC56" s="429"/>
      <c r="OLD56" s="429"/>
      <c r="OLE56" s="429"/>
      <c r="OLF56" s="429"/>
      <c r="OLG56" s="429"/>
      <c r="OLH56" s="429"/>
      <c r="OLI56" s="429"/>
      <c r="OLJ56" s="429"/>
      <c r="OLK56" s="429"/>
      <c r="OLL56" s="429"/>
      <c r="OLM56" s="429"/>
      <c r="OLN56" s="429"/>
      <c r="OLO56" s="429"/>
      <c r="OLP56" s="429"/>
      <c r="OLQ56" s="429"/>
      <c r="OLR56" s="429"/>
      <c r="OLS56" s="429"/>
      <c r="OLT56" s="429"/>
      <c r="OLU56" s="429"/>
      <c r="OLV56" s="429"/>
      <c r="OLW56" s="429"/>
      <c r="OLX56" s="429"/>
      <c r="OLY56" s="429"/>
      <c r="OLZ56" s="429"/>
      <c r="OMA56" s="429"/>
      <c r="OMB56" s="429"/>
      <c r="OMC56" s="429"/>
      <c r="OMD56" s="429"/>
      <c r="OME56" s="429"/>
      <c r="OMF56" s="429"/>
      <c r="OMG56" s="429"/>
      <c r="OMH56" s="429"/>
      <c r="OMI56" s="429"/>
      <c r="OMJ56" s="429"/>
      <c r="OMK56" s="429"/>
      <c r="OML56" s="429"/>
      <c r="OMM56" s="429"/>
      <c r="OMN56" s="429"/>
      <c r="OMO56" s="429"/>
      <c r="OMP56" s="429"/>
      <c r="OMQ56" s="429"/>
      <c r="OMR56" s="429"/>
      <c r="OMS56" s="429"/>
      <c r="OMT56" s="429"/>
      <c r="OMU56" s="429"/>
      <c r="OMV56" s="429"/>
      <c r="OMW56" s="429"/>
      <c r="OMX56" s="429"/>
      <c r="OMY56" s="429"/>
      <c r="OMZ56" s="429"/>
      <c r="ONA56" s="429"/>
      <c r="ONB56" s="429"/>
      <c r="ONC56" s="429"/>
      <c r="OND56" s="429"/>
      <c r="ONE56" s="429"/>
      <c r="ONF56" s="429"/>
      <c r="ONG56" s="429"/>
      <c r="ONH56" s="429"/>
      <c r="ONI56" s="429"/>
      <c r="ONJ56" s="429"/>
      <c r="ONK56" s="429"/>
      <c r="ONL56" s="429"/>
      <c r="ONM56" s="429"/>
      <c r="ONN56" s="429"/>
      <c r="ONO56" s="429"/>
      <c r="ONP56" s="429"/>
      <c r="ONQ56" s="429"/>
      <c r="ONR56" s="429"/>
      <c r="ONS56" s="429"/>
      <c r="ONT56" s="429"/>
      <c r="ONU56" s="429"/>
      <c r="ONV56" s="429"/>
      <c r="ONW56" s="429"/>
      <c r="ONX56" s="429"/>
      <c r="ONY56" s="429"/>
      <c r="ONZ56" s="429"/>
      <c r="OOA56" s="429"/>
      <c r="OOB56" s="429"/>
      <c r="OOC56" s="429"/>
      <c r="OOD56" s="429"/>
      <c r="OOE56" s="429"/>
      <c r="OOF56" s="429"/>
      <c r="OOG56" s="429"/>
      <c r="OOH56" s="429"/>
      <c r="OOI56" s="429"/>
      <c r="OOJ56" s="429"/>
      <c r="OOK56" s="429"/>
      <c r="OOL56" s="429"/>
      <c r="OOM56" s="429"/>
      <c r="OON56" s="429"/>
      <c r="OOO56" s="429"/>
      <c r="OOP56" s="429"/>
      <c r="OOQ56" s="429"/>
      <c r="OOR56" s="429"/>
      <c r="OOS56" s="429"/>
      <c r="OOT56" s="429"/>
      <c r="OOU56" s="429"/>
      <c r="OOV56" s="429"/>
      <c r="OOW56" s="429"/>
      <c r="OOX56" s="429"/>
      <c r="OOY56" s="429"/>
      <c r="OOZ56" s="429"/>
      <c r="OPA56" s="429"/>
      <c r="OPB56" s="429"/>
      <c r="OPC56" s="429"/>
      <c r="OPD56" s="429"/>
      <c r="OPE56" s="429"/>
      <c r="OPF56" s="429"/>
      <c r="OPG56" s="429"/>
      <c r="OPH56" s="429"/>
      <c r="OPI56" s="429"/>
      <c r="OPJ56" s="429"/>
      <c r="OPK56" s="429"/>
      <c r="OPL56" s="429"/>
      <c r="OPM56" s="429"/>
      <c r="OPN56" s="429"/>
      <c r="OPO56" s="429"/>
      <c r="OPP56" s="429"/>
      <c r="OPQ56" s="429"/>
      <c r="OPR56" s="429"/>
      <c r="OPS56" s="429"/>
      <c r="OPT56" s="429"/>
      <c r="OPU56" s="429"/>
      <c r="OPV56" s="429"/>
      <c r="OPW56" s="429"/>
      <c r="OPX56" s="429"/>
      <c r="OPY56" s="429"/>
      <c r="OPZ56" s="429"/>
      <c r="OQA56" s="429"/>
      <c r="OQB56" s="429"/>
      <c r="OQC56" s="429"/>
      <c r="OQD56" s="429"/>
      <c r="OQE56" s="429"/>
      <c r="OQF56" s="429"/>
      <c r="OQG56" s="429"/>
      <c r="OQH56" s="429"/>
      <c r="OQI56" s="429"/>
      <c r="OQJ56" s="429"/>
      <c r="OQK56" s="429"/>
      <c r="OQL56" s="429"/>
      <c r="OQM56" s="429"/>
      <c r="OQN56" s="429"/>
      <c r="OQO56" s="429"/>
      <c r="OQP56" s="429"/>
      <c r="OQQ56" s="429"/>
      <c r="OQR56" s="429"/>
      <c r="OQS56" s="429"/>
      <c r="OQT56" s="429"/>
      <c r="OQU56" s="429"/>
      <c r="OQV56" s="429"/>
      <c r="OQW56" s="429"/>
      <c r="OQX56" s="429"/>
      <c r="OQY56" s="429"/>
      <c r="OQZ56" s="429"/>
      <c r="ORA56" s="429"/>
      <c r="ORB56" s="429"/>
      <c r="ORC56" s="429"/>
      <c r="ORD56" s="429"/>
      <c r="ORE56" s="429"/>
      <c r="ORF56" s="429"/>
      <c r="ORG56" s="429"/>
      <c r="ORH56" s="429"/>
      <c r="ORI56" s="429"/>
      <c r="ORJ56" s="429"/>
      <c r="ORK56" s="429"/>
      <c r="ORL56" s="429"/>
      <c r="ORM56" s="429"/>
      <c r="ORN56" s="429"/>
      <c r="ORO56" s="429"/>
      <c r="ORP56" s="429"/>
      <c r="ORQ56" s="429"/>
      <c r="ORR56" s="429"/>
      <c r="ORS56" s="429"/>
      <c r="ORT56" s="429"/>
      <c r="ORU56" s="429"/>
      <c r="ORV56" s="429"/>
      <c r="ORW56" s="429"/>
      <c r="ORX56" s="429"/>
      <c r="ORY56" s="429"/>
      <c r="ORZ56" s="429"/>
      <c r="OSA56" s="429"/>
      <c r="OSB56" s="429"/>
      <c r="OSC56" s="429"/>
      <c r="OSD56" s="429"/>
      <c r="OSE56" s="429"/>
      <c r="OSF56" s="429"/>
      <c r="OSG56" s="429"/>
      <c r="OSH56" s="429"/>
      <c r="OSI56" s="429"/>
      <c r="OSJ56" s="429"/>
      <c r="OSK56" s="429"/>
      <c r="OSL56" s="429"/>
      <c r="OSM56" s="429"/>
      <c r="OSN56" s="429"/>
      <c r="OSO56" s="429"/>
      <c r="OSP56" s="429"/>
      <c r="OSQ56" s="429"/>
      <c r="OSR56" s="429"/>
      <c r="OSS56" s="429"/>
      <c r="OST56" s="429"/>
      <c r="OSU56" s="429"/>
      <c r="OSV56" s="429"/>
      <c r="OSW56" s="429"/>
      <c r="OSX56" s="429"/>
      <c r="OSY56" s="429"/>
      <c r="OSZ56" s="429"/>
      <c r="OTA56" s="429"/>
      <c r="OTB56" s="429"/>
      <c r="OTC56" s="429"/>
      <c r="OTD56" s="429"/>
      <c r="OTE56" s="429"/>
      <c r="OTF56" s="429"/>
      <c r="OTG56" s="429"/>
      <c r="OTH56" s="429"/>
      <c r="OTI56" s="429"/>
      <c r="OTJ56" s="429"/>
      <c r="OTK56" s="429"/>
      <c r="OTL56" s="429"/>
      <c r="OTM56" s="429"/>
      <c r="OTN56" s="429"/>
      <c r="OTO56" s="429"/>
      <c r="OTP56" s="429"/>
      <c r="OTQ56" s="429"/>
      <c r="OTR56" s="429"/>
      <c r="OTS56" s="429"/>
      <c r="OTT56" s="429"/>
      <c r="OTU56" s="429"/>
      <c r="OTV56" s="429"/>
      <c r="OTW56" s="429"/>
      <c r="OTX56" s="429"/>
      <c r="OTY56" s="429"/>
      <c r="OTZ56" s="429"/>
      <c r="OUA56" s="429"/>
      <c r="OUB56" s="429"/>
      <c r="OUC56" s="429"/>
      <c r="OUD56" s="429"/>
      <c r="OUE56" s="429"/>
      <c r="OUF56" s="429"/>
      <c r="OUG56" s="429"/>
      <c r="OUH56" s="429"/>
      <c r="OUI56" s="429"/>
      <c r="OUJ56" s="429"/>
      <c r="OUK56" s="429"/>
      <c r="OUL56" s="429"/>
      <c r="OUM56" s="429"/>
      <c r="OUN56" s="429"/>
      <c r="OUO56" s="429"/>
      <c r="OUP56" s="429"/>
      <c r="OUQ56" s="429"/>
      <c r="OUR56" s="429"/>
      <c r="OUS56" s="429"/>
      <c r="OUT56" s="429"/>
      <c r="OUU56" s="429"/>
      <c r="OUV56" s="429"/>
      <c r="OUW56" s="429"/>
      <c r="OUX56" s="429"/>
      <c r="OUY56" s="429"/>
      <c r="OUZ56" s="429"/>
      <c r="OVA56" s="429"/>
      <c r="OVB56" s="429"/>
      <c r="OVC56" s="429"/>
      <c r="OVD56" s="429"/>
      <c r="OVE56" s="429"/>
      <c r="OVF56" s="429"/>
      <c r="OVG56" s="429"/>
      <c r="OVH56" s="429"/>
      <c r="OVI56" s="429"/>
      <c r="OVJ56" s="429"/>
      <c r="OVK56" s="429"/>
      <c r="OVL56" s="429"/>
      <c r="OVM56" s="429"/>
      <c r="OVN56" s="429"/>
      <c r="OVO56" s="429"/>
      <c r="OVP56" s="429"/>
      <c r="OVQ56" s="429"/>
      <c r="OVR56" s="429"/>
      <c r="OVS56" s="429"/>
      <c r="OVT56" s="429"/>
      <c r="OVU56" s="429"/>
      <c r="OVV56" s="429"/>
      <c r="OVW56" s="429"/>
      <c r="OVX56" s="429"/>
      <c r="OVY56" s="429"/>
      <c r="OVZ56" s="429"/>
      <c r="OWA56" s="429"/>
      <c r="OWB56" s="429"/>
      <c r="OWC56" s="429"/>
      <c r="OWD56" s="429"/>
      <c r="OWE56" s="429"/>
      <c r="OWF56" s="429"/>
      <c r="OWG56" s="429"/>
      <c r="OWH56" s="429"/>
      <c r="OWI56" s="429"/>
      <c r="OWJ56" s="429"/>
      <c r="OWK56" s="429"/>
      <c r="OWL56" s="429"/>
      <c r="OWM56" s="429"/>
      <c r="OWN56" s="429"/>
      <c r="OWO56" s="429"/>
      <c r="OWP56" s="429"/>
      <c r="OWQ56" s="429"/>
      <c r="OWR56" s="429"/>
      <c r="OWS56" s="429"/>
      <c r="OWT56" s="429"/>
      <c r="OWU56" s="429"/>
      <c r="OWV56" s="429"/>
      <c r="OWW56" s="429"/>
      <c r="OWX56" s="429"/>
      <c r="OWY56" s="429"/>
      <c r="OWZ56" s="429"/>
      <c r="OXA56" s="429"/>
      <c r="OXB56" s="429"/>
      <c r="OXC56" s="429"/>
      <c r="OXD56" s="429"/>
      <c r="OXE56" s="429"/>
      <c r="OXF56" s="429"/>
      <c r="OXG56" s="429"/>
      <c r="OXH56" s="429"/>
      <c r="OXI56" s="429"/>
      <c r="OXJ56" s="429"/>
      <c r="OXK56" s="429"/>
      <c r="OXL56" s="429"/>
      <c r="OXM56" s="429"/>
      <c r="OXN56" s="429"/>
      <c r="OXO56" s="429"/>
      <c r="OXP56" s="429"/>
      <c r="OXQ56" s="429"/>
      <c r="OXR56" s="429"/>
      <c r="OXS56" s="429"/>
      <c r="OXT56" s="429"/>
      <c r="OXU56" s="429"/>
      <c r="OXV56" s="429"/>
      <c r="OXW56" s="429"/>
      <c r="OXX56" s="429"/>
      <c r="OXY56" s="429"/>
      <c r="OXZ56" s="429"/>
      <c r="OYA56" s="429"/>
      <c r="OYB56" s="429"/>
      <c r="OYC56" s="429"/>
      <c r="OYD56" s="429"/>
      <c r="OYE56" s="429"/>
      <c r="OYF56" s="429"/>
      <c r="OYG56" s="429"/>
      <c r="OYH56" s="429"/>
      <c r="OYI56" s="429"/>
      <c r="OYJ56" s="429"/>
      <c r="OYK56" s="429"/>
      <c r="OYL56" s="429"/>
      <c r="OYM56" s="429"/>
      <c r="OYN56" s="429"/>
      <c r="OYO56" s="429"/>
      <c r="OYP56" s="429"/>
      <c r="OYQ56" s="429"/>
      <c r="OYR56" s="429"/>
      <c r="OYS56" s="429"/>
      <c r="OYT56" s="429"/>
      <c r="OYU56" s="429"/>
      <c r="OYV56" s="429"/>
      <c r="OYW56" s="429"/>
      <c r="OYX56" s="429"/>
      <c r="OYY56" s="429"/>
      <c r="OYZ56" s="429"/>
      <c r="OZA56" s="429"/>
      <c r="OZB56" s="429"/>
      <c r="OZC56" s="429"/>
      <c r="OZD56" s="429"/>
      <c r="OZE56" s="429"/>
      <c r="OZF56" s="429"/>
      <c r="OZG56" s="429"/>
      <c r="OZH56" s="429"/>
      <c r="OZI56" s="429"/>
      <c r="OZJ56" s="429"/>
      <c r="OZK56" s="429"/>
      <c r="OZL56" s="429"/>
      <c r="OZM56" s="429"/>
      <c r="OZN56" s="429"/>
      <c r="OZO56" s="429"/>
      <c r="OZP56" s="429"/>
      <c r="OZQ56" s="429"/>
      <c r="OZR56" s="429"/>
      <c r="OZS56" s="429"/>
      <c r="OZT56" s="429"/>
      <c r="OZU56" s="429"/>
      <c r="OZV56" s="429"/>
      <c r="OZW56" s="429"/>
      <c r="OZX56" s="429"/>
      <c r="OZY56" s="429"/>
      <c r="OZZ56" s="429"/>
      <c r="PAA56" s="429"/>
      <c r="PAB56" s="429"/>
      <c r="PAC56" s="429"/>
      <c r="PAD56" s="429"/>
      <c r="PAE56" s="429"/>
      <c r="PAF56" s="429"/>
      <c r="PAG56" s="429"/>
      <c r="PAH56" s="429"/>
      <c r="PAI56" s="429"/>
      <c r="PAJ56" s="429"/>
      <c r="PAK56" s="429"/>
      <c r="PAL56" s="429"/>
      <c r="PAM56" s="429"/>
      <c r="PAN56" s="429"/>
      <c r="PAO56" s="429"/>
      <c r="PAP56" s="429"/>
      <c r="PAQ56" s="429"/>
      <c r="PAR56" s="429"/>
      <c r="PAS56" s="429"/>
      <c r="PAT56" s="429"/>
      <c r="PAU56" s="429"/>
      <c r="PAV56" s="429"/>
      <c r="PAW56" s="429"/>
      <c r="PAX56" s="429"/>
      <c r="PAY56" s="429"/>
      <c r="PAZ56" s="429"/>
      <c r="PBA56" s="429"/>
      <c r="PBB56" s="429"/>
      <c r="PBC56" s="429"/>
      <c r="PBD56" s="429"/>
      <c r="PBE56" s="429"/>
      <c r="PBF56" s="429"/>
      <c r="PBG56" s="429"/>
      <c r="PBH56" s="429"/>
      <c r="PBI56" s="429"/>
      <c r="PBJ56" s="429"/>
      <c r="PBK56" s="429"/>
      <c r="PBL56" s="429"/>
      <c r="PBM56" s="429"/>
      <c r="PBN56" s="429"/>
      <c r="PBO56" s="429"/>
      <c r="PBP56" s="429"/>
      <c r="PBQ56" s="429"/>
      <c r="PBR56" s="429"/>
      <c r="PBS56" s="429"/>
      <c r="PBT56" s="429"/>
      <c r="PBU56" s="429"/>
      <c r="PBV56" s="429"/>
      <c r="PBW56" s="429"/>
      <c r="PBX56" s="429"/>
      <c r="PBY56" s="429"/>
      <c r="PBZ56" s="429"/>
      <c r="PCA56" s="429"/>
      <c r="PCB56" s="429"/>
      <c r="PCC56" s="429"/>
      <c r="PCD56" s="429"/>
      <c r="PCE56" s="429"/>
      <c r="PCF56" s="429"/>
      <c r="PCG56" s="429"/>
      <c r="PCH56" s="429"/>
      <c r="PCI56" s="429"/>
      <c r="PCJ56" s="429"/>
      <c r="PCK56" s="429"/>
      <c r="PCL56" s="429"/>
      <c r="PCM56" s="429"/>
      <c r="PCN56" s="429"/>
      <c r="PCO56" s="429"/>
      <c r="PCP56" s="429"/>
      <c r="PCQ56" s="429"/>
      <c r="PCR56" s="429"/>
      <c r="PCS56" s="429"/>
      <c r="PCT56" s="429"/>
      <c r="PCU56" s="429"/>
      <c r="PCV56" s="429"/>
      <c r="PCW56" s="429"/>
      <c r="PCX56" s="429"/>
      <c r="PCY56" s="429"/>
      <c r="PCZ56" s="429"/>
      <c r="PDA56" s="429"/>
      <c r="PDB56" s="429"/>
      <c r="PDC56" s="429"/>
      <c r="PDD56" s="429"/>
      <c r="PDE56" s="429"/>
      <c r="PDF56" s="429"/>
      <c r="PDG56" s="429"/>
      <c r="PDH56" s="429"/>
      <c r="PDI56" s="429"/>
      <c r="PDJ56" s="429"/>
      <c r="PDK56" s="429"/>
      <c r="PDL56" s="429"/>
      <c r="PDM56" s="429"/>
      <c r="PDN56" s="429"/>
      <c r="PDO56" s="429"/>
      <c r="PDP56" s="429"/>
      <c r="PDQ56" s="429"/>
      <c r="PDR56" s="429"/>
      <c r="PDS56" s="429"/>
      <c r="PDT56" s="429"/>
      <c r="PDU56" s="429"/>
      <c r="PDV56" s="429"/>
      <c r="PDW56" s="429"/>
      <c r="PDX56" s="429"/>
      <c r="PDY56" s="429"/>
      <c r="PDZ56" s="429"/>
      <c r="PEA56" s="429"/>
      <c r="PEB56" s="429"/>
      <c r="PEC56" s="429"/>
      <c r="PED56" s="429"/>
      <c r="PEE56" s="429"/>
      <c r="PEF56" s="429"/>
      <c r="PEG56" s="429"/>
      <c r="PEH56" s="429"/>
      <c r="PEI56" s="429"/>
      <c r="PEJ56" s="429"/>
      <c r="PEK56" s="429"/>
      <c r="PEL56" s="429"/>
      <c r="PEM56" s="429"/>
      <c r="PEN56" s="429"/>
      <c r="PEO56" s="429"/>
      <c r="PEP56" s="429"/>
      <c r="PEQ56" s="429"/>
      <c r="PER56" s="429"/>
      <c r="PES56" s="429"/>
      <c r="PET56" s="429"/>
      <c r="PEU56" s="429"/>
      <c r="PEV56" s="429"/>
      <c r="PEW56" s="429"/>
      <c r="PEX56" s="429"/>
      <c r="PEY56" s="429"/>
      <c r="PEZ56" s="429"/>
      <c r="PFA56" s="429"/>
      <c r="PFB56" s="429"/>
      <c r="PFC56" s="429"/>
      <c r="PFD56" s="429"/>
      <c r="PFE56" s="429"/>
      <c r="PFF56" s="429"/>
      <c r="PFG56" s="429"/>
      <c r="PFH56" s="429"/>
      <c r="PFI56" s="429"/>
      <c r="PFJ56" s="429"/>
      <c r="PFK56" s="429"/>
      <c r="PFL56" s="429"/>
      <c r="PFM56" s="429"/>
      <c r="PFN56" s="429"/>
      <c r="PFO56" s="429"/>
      <c r="PFP56" s="429"/>
      <c r="PFQ56" s="429"/>
      <c r="PFR56" s="429"/>
      <c r="PFS56" s="429"/>
      <c r="PFT56" s="429"/>
      <c r="PFU56" s="429"/>
      <c r="PFV56" s="429"/>
      <c r="PFW56" s="429"/>
      <c r="PFX56" s="429"/>
      <c r="PFY56" s="429"/>
      <c r="PFZ56" s="429"/>
      <c r="PGA56" s="429"/>
      <c r="PGB56" s="429"/>
      <c r="PGC56" s="429"/>
      <c r="PGD56" s="429"/>
      <c r="PGE56" s="429"/>
      <c r="PGF56" s="429"/>
      <c r="PGG56" s="429"/>
      <c r="PGH56" s="429"/>
      <c r="PGI56" s="429"/>
      <c r="PGJ56" s="429"/>
      <c r="PGK56" s="429"/>
      <c r="PGL56" s="429"/>
      <c r="PGM56" s="429"/>
      <c r="PGN56" s="429"/>
      <c r="PGO56" s="429"/>
      <c r="PGP56" s="429"/>
      <c r="PGQ56" s="429"/>
      <c r="PGR56" s="429"/>
      <c r="PGS56" s="429"/>
      <c r="PGT56" s="429"/>
      <c r="PGU56" s="429"/>
      <c r="PGV56" s="429"/>
      <c r="PGW56" s="429"/>
      <c r="PGX56" s="429"/>
      <c r="PGY56" s="429"/>
      <c r="PGZ56" s="429"/>
      <c r="PHA56" s="429"/>
      <c r="PHB56" s="429"/>
      <c r="PHC56" s="429"/>
      <c r="PHD56" s="429"/>
      <c r="PHE56" s="429"/>
      <c r="PHF56" s="429"/>
      <c r="PHG56" s="429"/>
      <c r="PHH56" s="429"/>
      <c r="PHI56" s="429"/>
      <c r="PHJ56" s="429"/>
      <c r="PHK56" s="429"/>
      <c r="PHL56" s="429"/>
      <c r="PHM56" s="429"/>
      <c r="PHN56" s="429"/>
      <c r="PHO56" s="429"/>
      <c r="PHP56" s="429"/>
      <c r="PHQ56" s="429"/>
      <c r="PHR56" s="429"/>
      <c r="PHS56" s="429"/>
      <c r="PHT56" s="429"/>
      <c r="PHU56" s="429"/>
      <c r="PHV56" s="429"/>
      <c r="PHW56" s="429"/>
      <c r="PHX56" s="429"/>
      <c r="PHY56" s="429"/>
      <c r="PHZ56" s="429"/>
      <c r="PIA56" s="429"/>
      <c r="PIB56" s="429"/>
      <c r="PIC56" s="429"/>
      <c r="PID56" s="429"/>
      <c r="PIE56" s="429"/>
      <c r="PIF56" s="429"/>
      <c r="PIG56" s="429"/>
      <c r="PIH56" s="429"/>
      <c r="PII56" s="429"/>
      <c r="PIJ56" s="429"/>
      <c r="PIK56" s="429"/>
      <c r="PIL56" s="429"/>
      <c r="PIM56" s="429"/>
      <c r="PIN56" s="429"/>
      <c r="PIO56" s="429"/>
      <c r="PIP56" s="429"/>
      <c r="PIQ56" s="429"/>
      <c r="PIR56" s="429"/>
      <c r="PIS56" s="429"/>
      <c r="PIT56" s="429"/>
      <c r="PIU56" s="429"/>
      <c r="PIV56" s="429"/>
      <c r="PIW56" s="429"/>
      <c r="PIX56" s="429"/>
      <c r="PIY56" s="429"/>
      <c r="PIZ56" s="429"/>
      <c r="PJA56" s="429"/>
      <c r="PJB56" s="429"/>
      <c r="PJC56" s="429"/>
      <c r="PJD56" s="429"/>
      <c r="PJE56" s="429"/>
      <c r="PJF56" s="429"/>
      <c r="PJG56" s="429"/>
      <c r="PJH56" s="429"/>
      <c r="PJI56" s="429"/>
      <c r="PJJ56" s="429"/>
      <c r="PJK56" s="429"/>
      <c r="PJL56" s="429"/>
      <c r="PJM56" s="429"/>
      <c r="PJN56" s="429"/>
      <c r="PJO56" s="429"/>
      <c r="PJP56" s="429"/>
      <c r="PJQ56" s="429"/>
      <c r="PJR56" s="429"/>
      <c r="PJS56" s="429"/>
      <c r="PJT56" s="429"/>
      <c r="PJU56" s="429"/>
      <c r="PJV56" s="429"/>
      <c r="PJW56" s="429"/>
      <c r="PJX56" s="429"/>
      <c r="PJY56" s="429"/>
      <c r="PJZ56" s="429"/>
      <c r="PKA56" s="429"/>
      <c r="PKB56" s="429"/>
      <c r="PKC56" s="429"/>
      <c r="PKD56" s="429"/>
      <c r="PKE56" s="429"/>
      <c r="PKF56" s="429"/>
      <c r="PKG56" s="429"/>
      <c r="PKH56" s="429"/>
      <c r="PKI56" s="429"/>
      <c r="PKJ56" s="429"/>
      <c r="PKK56" s="429"/>
      <c r="PKL56" s="429"/>
      <c r="PKM56" s="429"/>
      <c r="PKN56" s="429"/>
      <c r="PKO56" s="429"/>
      <c r="PKP56" s="429"/>
      <c r="PKQ56" s="429"/>
      <c r="PKR56" s="429"/>
      <c r="PKS56" s="429"/>
      <c r="PKT56" s="429"/>
      <c r="PKU56" s="429"/>
      <c r="PKV56" s="429"/>
      <c r="PKW56" s="429"/>
      <c r="PKX56" s="429"/>
      <c r="PKY56" s="429"/>
      <c r="PKZ56" s="429"/>
      <c r="PLA56" s="429"/>
      <c r="PLB56" s="429"/>
      <c r="PLC56" s="429"/>
      <c r="PLD56" s="429"/>
      <c r="PLE56" s="429"/>
      <c r="PLF56" s="429"/>
      <c r="PLG56" s="429"/>
      <c r="PLH56" s="429"/>
      <c r="PLI56" s="429"/>
      <c r="PLJ56" s="429"/>
      <c r="PLK56" s="429"/>
      <c r="PLL56" s="429"/>
      <c r="PLM56" s="429"/>
      <c r="PLN56" s="429"/>
      <c r="PLO56" s="429"/>
      <c r="PLP56" s="429"/>
      <c r="PLQ56" s="429"/>
      <c r="PLR56" s="429"/>
      <c r="PLS56" s="429"/>
      <c r="PLT56" s="429"/>
      <c r="PLU56" s="429"/>
      <c r="PLV56" s="429"/>
      <c r="PLW56" s="429"/>
      <c r="PLX56" s="429"/>
      <c r="PLY56" s="429"/>
      <c r="PLZ56" s="429"/>
      <c r="PMA56" s="429"/>
      <c r="PMB56" s="429"/>
      <c r="PMC56" s="429"/>
      <c r="PMD56" s="429"/>
      <c r="PME56" s="429"/>
      <c r="PMF56" s="429"/>
      <c r="PMG56" s="429"/>
      <c r="PMH56" s="429"/>
      <c r="PMI56" s="429"/>
      <c r="PMJ56" s="429"/>
      <c r="PMK56" s="429"/>
      <c r="PML56" s="429"/>
      <c r="PMM56" s="429"/>
      <c r="PMN56" s="429"/>
      <c r="PMO56" s="429"/>
      <c r="PMP56" s="429"/>
      <c r="PMQ56" s="429"/>
      <c r="PMR56" s="429"/>
      <c r="PMS56" s="429"/>
      <c r="PMT56" s="429"/>
      <c r="PMU56" s="429"/>
      <c r="PMV56" s="429"/>
      <c r="PMW56" s="429"/>
      <c r="PMX56" s="429"/>
      <c r="PMY56" s="429"/>
      <c r="PMZ56" s="429"/>
      <c r="PNA56" s="429"/>
      <c r="PNB56" s="429"/>
      <c r="PNC56" s="429"/>
      <c r="PND56" s="429"/>
      <c r="PNE56" s="429"/>
      <c r="PNF56" s="429"/>
      <c r="PNG56" s="429"/>
      <c r="PNH56" s="429"/>
      <c r="PNI56" s="429"/>
      <c r="PNJ56" s="429"/>
      <c r="PNK56" s="429"/>
      <c r="PNL56" s="429"/>
      <c r="PNM56" s="429"/>
      <c r="PNN56" s="429"/>
      <c r="PNO56" s="429"/>
      <c r="PNP56" s="429"/>
      <c r="PNQ56" s="429"/>
      <c r="PNR56" s="429"/>
      <c r="PNS56" s="429"/>
      <c r="PNT56" s="429"/>
      <c r="PNU56" s="429"/>
      <c r="PNV56" s="429"/>
      <c r="PNW56" s="429"/>
      <c r="PNX56" s="429"/>
      <c r="PNY56" s="429"/>
      <c r="PNZ56" s="429"/>
      <c r="POA56" s="429"/>
      <c r="POB56" s="429"/>
      <c r="POC56" s="429"/>
      <c r="POD56" s="429"/>
      <c r="POE56" s="429"/>
      <c r="POF56" s="429"/>
      <c r="POG56" s="429"/>
      <c r="POH56" s="429"/>
      <c r="POI56" s="429"/>
      <c r="POJ56" s="429"/>
      <c r="POK56" s="429"/>
      <c r="POL56" s="429"/>
      <c r="POM56" s="429"/>
      <c r="PON56" s="429"/>
      <c r="POO56" s="429"/>
      <c r="POP56" s="429"/>
      <c r="POQ56" s="429"/>
      <c r="POR56" s="429"/>
      <c r="POS56" s="429"/>
      <c r="POT56" s="429"/>
      <c r="POU56" s="429"/>
      <c r="POV56" s="429"/>
      <c r="POW56" s="429"/>
      <c r="POX56" s="429"/>
      <c r="POY56" s="429"/>
      <c r="POZ56" s="429"/>
      <c r="PPA56" s="429"/>
      <c r="PPB56" s="429"/>
      <c r="PPC56" s="429"/>
      <c r="PPD56" s="429"/>
      <c r="PPE56" s="429"/>
      <c r="PPF56" s="429"/>
      <c r="PPG56" s="429"/>
      <c r="PPH56" s="429"/>
      <c r="PPI56" s="429"/>
      <c r="PPJ56" s="429"/>
      <c r="PPK56" s="429"/>
      <c r="PPL56" s="429"/>
      <c r="PPM56" s="429"/>
      <c r="PPN56" s="429"/>
      <c r="PPO56" s="429"/>
      <c r="PPP56" s="429"/>
      <c r="PPQ56" s="429"/>
      <c r="PPR56" s="429"/>
      <c r="PPS56" s="429"/>
      <c r="PPT56" s="429"/>
      <c r="PPU56" s="429"/>
      <c r="PPV56" s="429"/>
      <c r="PPW56" s="429"/>
      <c r="PPX56" s="429"/>
      <c r="PPY56" s="429"/>
      <c r="PPZ56" s="429"/>
      <c r="PQA56" s="429"/>
      <c r="PQB56" s="429"/>
      <c r="PQC56" s="429"/>
      <c r="PQD56" s="429"/>
      <c r="PQE56" s="429"/>
      <c r="PQF56" s="429"/>
      <c r="PQG56" s="429"/>
      <c r="PQH56" s="429"/>
      <c r="PQI56" s="429"/>
      <c r="PQJ56" s="429"/>
      <c r="PQK56" s="429"/>
      <c r="PQL56" s="429"/>
      <c r="PQM56" s="429"/>
      <c r="PQN56" s="429"/>
      <c r="PQO56" s="429"/>
      <c r="PQP56" s="429"/>
      <c r="PQQ56" s="429"/>
      <c r="PQR56" s="429"/>
      <c r="PQS56" s="429"/>
      <c r="PQT56" s="429"/>
      <c r="PQU56" s="429"/>
      <c r="PQV56" s="429"/>
      <c r="PQW56" s="429"/>
      <c r="PQX56" s="429"/>
      <c r="PQY56" s="429"/>
      <c r="PQZ56" s="429"/>
      <c r="PRA56" s="429"/>
      <c r="PRB56" s="429"/>
      <c r="PRC56" s="429"/>
      <c r="PRD56" s="429"/>
      <c r="PRE56" s="429"/>
      <c r="PRF56" s="429"/>
      <c r="PRG56" s="429"/>
      <c r="PRH56" s="429"/>
      <c r="PRI56" s="429"/>
      <c r="PRJ56" s="429"/>
      <c r="PRK56" s="429"/>
      <c r="PRL56" s="429"/>
      <c r="PRM56" s="429"/>
      <c r="PRN56" s="429"/>
      <c r="PRO56" s="429"/>
      <c r="PRP56" s="429"/>
      <c r="PRQ56" s="429"/>
      <c r="PRR56" s="429"/>
      <c r="PRS56" s="429"/>
      <c r="PRT56" s="429"/>
      <c r="PRU56" s="429"/>
      <c r="PRV56" s="429"/>
      <c r="PRW56" s="429"/>
      <c r="PRX56" s="429"/>
      <c r="PRY56" s="429"/>
      <c r="PRZ56" s="429"/>
      <c r="PSA56" s="429"/>
      <c r="PSB56" s="429"/>
      <c r="PSC56" s="429"/>
      <c r="PSD56" s="429"/>
      <c r="PSE56" s="429"/>
      <c r="PSF56" s="429"/>
      <c r="PSG56" s="429"/>
      <c r="PSH56" s="429"/>
      <c r="PSI56" s="429"/>
      <c r="PSJ56" s="429"/>
      <c r="PSK56" s="429"/>
      <c r="PSL56" s="429"/>
      <c r="PSM56" s="429"/>
      <c r="PSN56" s="429"/>
      <c r="PSO56" s="429"/>
      <c r="PSP56" s="429"/>
      <c r="PSQ56" s="429"/>
      <c r="PSR56" s="429"/>
      <c r="PSS56" s="429"/>
      <c r="PST56" s="429"/>
      <c r="PSU56" s="429"/>
      <c r="PSV56" s="429"/>
      <c r="PSW56" s="429"/>
      <c r="PSX56" s="429"/>
      <c r="PSY56" s="429"/>
      <c r="PSZ56" s="429"/>
      <c r="PTA56" s="429"/>
      <c r="PTB56" s="429"/>
      <c r="PTC56" s="429"/>
      <c r="PTD56" s="429"/>
      <c r="PTE56" s="429"/>
      <c r="PTF56" s="429"/>
      <c r="PTG56" s="429"/>
      <c r="PTH56" s="429"/>
      <c r="PTI56" s="429"/>
      <c r="PTJ56" s="429"/>
      <c r="PTK56" s="429"/>
      <c r="PTL56" s="429"/>
      <c r="PTM56" s="429"/>
      <c r="PTN56" s="429"/>
      <c r="PTO56" s="429"/>
      <c r="PTP56" s="429"/>
      <c r="PTQ56" s="429"/>
      <c r="PTR56" s="429"/>
      <c r="PTS56" s="429"/>
      <c r="PTT56" s="429"/>
      <c r="PTU56" s="429"/>
      <c r="PTV56" s="429"/>
      <c r="PTW56" s="429"/>
      <c r="PTX56" s="429"/>
      <c r="PTY56" s="429"/>
      <c r="PTZ56" s="429"/>
      <c r="PUA56" s="429"/>
      <c r="PUB56" s="429"/>
      <c r="PUC56" s="429"/>
      <c r="PUD56" s="429"/>
      <c r="PUE56" s="429"/>
      <c r="PUF56" s="429"/>
      <c r="PUG56" s="429"/>
      <c r="PUH56" s="429"/>
      <c r="PUI56" s="429"/>
      <c r="PUJ56" s="429"/>
      <c r="PUK56" s="429"/>
      <c r="PUL56" s="429"/>
      <c r="PUM56" s="429"/>
      <c r="PUN56" s="429"/>
      <c r="PUO56" s="429"/>
      <c r="PUP56" s="429"/>
      <c r="PUQ56" s="429"/>
      <c r="PUR56" s="429"/>
      <c r="PUS56" s="429"/>
      <c r="PUT56" s="429"/>
      <c r="PUU56" s="429"/>
      <c r="PUV56" s="429"/>
      <c r="PUW56" s="429"/>
      <c r="PUX56" s="429"/>
      <c r="PUY56" s="429"/>
      <c r="PUZ56" s="429"/>
      <c r="PVA56" s="429"/>
      <c r="PVB56" s="429"/>
      <c r="PVC56" s="429"/>
      <c r="PVD56" s="429"/>
      <c r="PVE56" s="429"/>
      <c r="PVF56" s="429"/>
      <c r="PVG56" s="429"/>
      <c r="PVH56" s="429"/>
      <c r="PVI56" s="429"/>
      <c r="PVJ56" s="429"/>
      <c r="PVK56" s="429"/>
      <c r="PVL56" s="429"/>
      <c r="PVM56" s="429"/>
      <c r="PVN56" s="429"/>
      <c r="PVO56" s="429"/>
      <c r="PVP56" s="429"/>
      <c r="PVQ56" s="429"/>
      <c r="PVR56" s="429"/>
      <c r="PVS56" s="429"/>
      <c r="PVT56" s="429"/>
      <c r="PVU56" s="429"/>
      <c r="PVV56" s="429"/>
      <c r="PVW56" s="429"/>
      <c r="PVX56" s="429"/>
      <c r="PVY56" s="429"/>
      <c r="PVZ56" s="429"/>
      <c r="PWA56" s="429"/>
      <c r="PWB56" s="429"/>
      <c r="PWC56" s="429"/>
      <c r="PWD56" s="429"/>
      <c r="PWE56" s="429"/>
      <c r="PWF56" s="429"/>
      <c r="PWG56" s="429"/>
      <c r="PWH56" s="429"/>
      <c r="PWI56" s="429"/>
      <c r="PWJ56" s="429"/>
      <c r="PWK56" s="429"/>
      <c r="PWL56" s="429"/>
      <c r="PWM56" s="429"/>
      <c r="PWN56" s="429"/>
      <c r="PWO56" s="429"/>
      <c r="PWP56" s="429"/>
      <c r="PWQ56" s="429"/>
      <c r="PWR56" s="429"/>
      <c r="PWS56" s="429"/>
      <c r="PWT56" s="429"/>
      <c r="PWU56" s="429"/>
      <c r="PWV56" s="429"/>
      <c r="PWW56" s="429"/>
      <c r="PWX56" s="429"/>
      <c r="PWY56" s="429"/>
      <c r="PWZ56" s="429"/>
      <c r="PXA56" s="429"/>
      <c r="PXB56" s="429"/>
      <c r="PXC56" s="429"/>
      <c r="PXD56" s="429"/>
      <c r="PXE56" s="429"/>
      <c r="PXF56" s="429"/>
      <c r="PXG56" s="429"/>
      <c r="PXH56" s="429"/>
      <c r="PXI56" s="429"/>
      <c r="PXJ56" s="429"/>
      <c r="PXK56" s="429"/>
      <c r="PXL56" s="429"/>
      <c r="PXM56" s="429"/>
      <c r="PXN56" s="429"/>
      <c r="PXO56" s="429"/>
      <c r="PXP56" s="429"/>
      <c r="PXQ56" s="429"/>
      <c r="PXR56" s="429"/>
      <c r="PXS56" s="429"/>
      <c r="PXT56" s="429"/>
      <c r="PXU56" s="429"/>
      <c r="PXV56" s="429"/>
      <c r="PXW56" s="429"/>
      <c r="PXX56" s="429"/>
      <c r="PXY56" s="429"/>
      <c r="PXZ56" s="429"/>
      <c r="PYA56" s="429"/>
      <c r="PYB56" s="429"/>
      <c r="PYC56" s="429"/>
      <c r="PYD56" s="429"/>
      <c r="PYE56" s="429"/>
      <c r="PYF56" s="429"/>
      <c r="PYG56" s="429"/>
      <c r="PYH56" s="429"/>
      <c r="PYI56" s="429"/>
      <c r="PYJ56" s="429"/>
      <c r="PYK56" s="429"/>
      <c r="PYL56" s="429"/>
      <c r="PYM56" s="429"/>
      <c r="PYN56" s="429"/>
      <c r="PYO56" s="429"/>
      <c r="PYP56" s="429"/>
      <c r="PYQ56" s="429"/>
      <c r="PYR56" s="429"/>
      <c r="PYS56" s="429"/>
      <c r="PYT56" s="429"/>
      <c r="PYU56" s="429"/>
      <c r="PYV56" s="429"/>
      <c r="PYW56" s="429"/>
      <c r="PYX56" s="429"/>
      <c r="PYY56" s="429"/>
      <c r="PYZ56" s="429"/>
      <c r="PZA56" s="429"/>
      <c r="PZB56" s="429"/>
      <c r="PZC56" s="429"/>
      <c r="PZD56" s="429"/>
      <c r="PZE56" s="429"/>
      <c r="PZF56" s="429"/>
      <c r="PZG56" s="429"/>
      <c r="PZH56" s="429"/>
      <c r="PZI56" s="429"/>
      <c r="PZJ56" s="429"/>
      <c r="PZK56" s="429"/>
      <c r="PZL56" s="429"/>
      <c r="PZM56" s="429"/>
      <c r="PZN56" s="429"/>
      <c r="PZO56" s="429"/>
      <c r="PZP56" s="429"/>
      <c r="PZQ56" s="429"/>
      <c r="PZR56" s="429"/>
      <c r="PZS56" s="429"/>
      <c r="PZT56" s="429"/>
      <c r="PZU56" s="429"/>
      <c r="PZV56" s="429"/>
      <c r="PZW56" s="429"/>
      <c r="PZX56" s="429"/>
      <c r="PZY56" s="429"/>
      <c r="PZZ56" s="429"/>
      <c r="QAA56" s="429"/>
      <c r="QAB56" s="429"/>
      <c r="QAC56" s="429"/>
      <c r="QAD56" s="429"/>
      <c r="QAE56" s="429"/>
      <c r="QAF56" s="429"/>
      <c r="QAG56" s="429"/>
      <c r="QAH56" s="429"/>
      <c r="QAI56" s="429"/>
      <c r="QAJ56" s="429"/>
      <c r="QAK56" s="429"/>
      <c r="QAL56" s="429"/>
      <c r="QAM56" s="429"/>
      <c r="QAN56" s="429"/>
      <c r="QAO56" s="429"/>
      <c r="QAP56" s="429"/>
      <c r="QAQ56" s="429"/>
      <c r="QAR56" s="429"/>
      <c r="QAS56" s="429"/>
      <c r="QAT56" s="429"/>
      <c r="QAU56" s="429"/>
      <c r="QAV56" s="429"/>
      <c r="QAW56" s="429"/>
      <c r="QAX56" s="429"/>
      <c r="QAY56" s="429"/>
      <c r="QAZ56" s="429"/>
      <c r="QBA56" s="429"/>
      <c r="QBB56" s="429"/>
      <c r="QBC56" s="429"/>
      <c r="QBD56" s="429"/>
      <c r="QBE56" s="429"/>
      <c r="QBF56" s="429"/>
      <c r="QBG56" s="429"/>
      <c r="QBH56" s="429"/>
      <c r="QBI56" s="429"/>
      <c r="QBJ56" s="429"/>
      <c r="QBK56" s="429"/>
      <c r="QBL56" s="429"/>
      <c r="QBM56" s="429"/>
      <c r="QBN56" s="429"/>
      <c r="QBO56" s="429"/>
      <c r="QBP56" s="429"/>
      <c r="QBQ56" s="429"/>
      <c r="QBR56" s="429"/>
      <c r="QBS56" s="429"/>
      <c r="QBT56" s="429"/>
      <c r="QBU56" s="429"/>
      <c r="QBV56" s="429"/>
      <c r="QBW56" s="429"/>
      <c r="QBX56" s="429"/>
      <c r="QBY56" s="429"/>
      <c r="QBZ56" s="429"/>
      <c r="QCA56" s="429"/>
      <c r="QCB56" s="429"/>
      <c r="QCC56" s="429"/>
      <c r="QCD56" s="429"/>
      <c r="QCE56" s="429"/>
      <c r="QCF56" s="429"/>
      <c r="QCG56" s="429"/>
      <c r="QCH56" s="429"/>
      <c r="QCI56" s="429"/>
      <c r="QCJ56" s="429"/>
      <c r="QCK56" s="429"/>
      <c r="QCL56" s="429"/>
      <c r="QCM56" s="429"/>
      <c r="QCN56" s="429"/>
      <c r="QCO56" s="429"/>
      <c r="QCP56" s="429"/>
      <c r="QCQ56" s="429"/>
      <c r="QCR56" s="429"/>
      <c r="QCS56" s="429"/>
      <c r="QCT56" s="429"/>
      <c r="QCU56" s="429"/>
      <c r="QCV56" s="429"/>
      <c r="QCW56" s="429"/>
      <c r="QCX56" s="429"/>
      <c r="QCY56" s="429"/>
      <c r="QCZ56" s="429"/>
      <c r="QDA56" s="429"/>
      <c r="QDB56" s="429"/>
      <c r="QDC56" s="429"/>
      <c r="QDD56" s="429"/>
      <c r="QDE56" s="429"/>
      <c r="QDF56" s="429"/>
      <c r="QDG56" s="429"/>
      <c r="QDH56" s="429"/>
      <c r="QDI56" s="429"/>
      <c r="QDJ56" s="429"/>
      <c r="QDK56" s="429"/>
      <c r="QDL56" s="429"/>
      <c r="QDM56" s="429"/>
      <c r="QDN56" s="429"/>
      <c r="QDO56" s="429"/>
      <c r="QDP56" s="429"/>
      <c r="QDQ56" s="429"/>
      <c r="QDR56" s="429"/>
      <c r="QDS56" s="429"/>
      <c r="QDT56" s="429"/>
      <c r="QDU56" s="429"/>
      <c r="QDV56" s="429"/>
      <c r="QDW56" s="429"/>
      <c r="QDX56" s="429"/>
      <c r="QDY56" s="429"/>
      <c r="QDZ56" s="429"/>
      <c r="QEA56" s="429"/>
      <c r="QEB56" s="429"/>
      <c r="QEC56" s="429"/>
      <c r="QED56" s="429"/>
      <c r="QEE56" s="429"/>
      <c r="QEF56" s="429"/>
      <c r="QEG56" s="429"/>
      <c r="QEH56" s="429"/>
      <c r="QEI56" s="429"/>
      <c r="QEJ56" s="429"/>
      <c r="QEK56" s="429"/>
      <c r="QEL56" s="429"/>
      <c r="QEM56" s="429"/>
      <c r="QEN56" s="429"/>
      <c r="QEO56" s="429"/>
      <c r="QEP56" s="429"/>
      <c r="QEQ56" s="429"/>
      <c r="QER56" s="429"/>
      <c r="QES56" s="429"/>
      <c r="QET56" s="429"/>
      <c r="QEU56" s="429"/>
      <c r="QEV56" s="429"/>
      <c r="QEW56" s="429"/>
      <c r="QEX56" s="429"/>
      <c r="QEY56" s="429"/>
      <c r="QEZ56" s="429"/>
      <c r="QFA56" s="429"/>
      <c r="QFB56" s="429"/>
      <c r="QFC56" s="429"/>
      <c r="QFD56" s="429"/>
      <c r="QFE56" s="429"/>
      <c r="QFF56" s="429"/>
      <c r="QFG56" s="429"/>
      <c r="QFH56" s="429"/>
      <c r="QFI56" s="429"/>
      <c r="QFJ56" s="429"/>
      <c r="QFK56" s="429"/>
      <c r="QFL56" s="429"/>
      <c r="QFM56" s="429"/>
      <c r="QFN56" s="429"/>
      <c r="QFO56" s="429"/>
      <c r="QFP56" s="429"/>
      <c r="QFQ56" s="429"/>
      <c r="QFR56" s="429"/>
      <c r="QFS56" s="429"/>
      <c r="QFT56" s="429"/>
      <c r="QFU56" s="429"/>
      <c r="QFV56" s="429"/>
      <c r="QFW56" s="429"/>
      <c r="QFX56" s="429"/>
      <c r="QFY56" s="429"/>
      <c r="QFZ56" s="429"/>
      <c r="QGA56" s="429"/>
      <c r="QGB56" s="429"/>
      <c r="QGC56" s="429"/>
      <c r="QGD56" s="429"/>
      <c r="QGE56" s="429"/>
      <c r="QGF56" s="429"/>
      <c r="QGG56" s="429"/>
      <c r="QGH56" s="429"/>
      <c r="QGI56" s="429"/>
      <c r="QGJ56" s="429"/>
      <c r="QGK56" s="429"/>
      <c r="QGL56" s="429"/>
      <c r="QGM56" s="429"/>
      <c r="QGN56" s="429"/>
      <c r="QGO56" s="429"/>
      <c r="QGP56" s="429"/>
      <c r="QGQ56" s="429"/>
      <c r="QGR56" s="429"/>
      <c r="QGS56" s="429"/>
      <c r="QGT56" s="429"/>
      <c r="QGU56" s="429"/>
      <c r="QGV56" s="429"/>
      <c r="QGW56" s="429"/>
      <c r="QGX56" s="429"/>
      <c r="QGY56" s="429"/>
      <c r="QGZ56" s="429"/>
      <c r="QHA56" s="429"/>
      <c r="QHB56" s="429"/>
      <c r="QHC56" s="429"/>
      <c r="QHD56" s="429"/>
      <c r="QHE56" s="429"/>
      <c r="QHF56" s="429"/>
      <c r="QHG56" s="429"/>
      <c r="QHH56" s="429"/>
      <c r="QHI56" s="429"/>
      <c r="QHJ56" s="429"/>
      <c r="QHK56" s="429"/>
      <c r="QHL56" s="429"/>
      <c r="QHM56" s="429"/>
      <c r="QHN56" s="429"/>
      <c r="QHO56" s="429"/>
      <c r="QHP56" s="429"/>
      <c r="QHQ56" s="429"/>
      <c r="QHR56" s="429"/>
      <c r="QHS56" s="429"/>
      <c r="QHT56" s="429"/>
      <c r="QHU56" s="429"/>
      <c r="QHV56" s="429"/>
      <c r="QHW56" s="429"/>
      <c r="QHX56" s="429"/>
      <c r="QHY56" s="429"/>
      <c r="QHZ56" s="429"/>
      <c r="QIA56" s="429"/>
      <c r="QIB56" s="429"/>
      <c r="QIC56" s="429"/>
      <c r="QID56" s="429"/>
      <c r="QIE56" s="429"/>
      <c r="QIF56" s="429"/>
      <c r="QIG56" s="429"/>
      <c r="QIH56" s="429"/>
      <c r="QII56" s="429"/>
      <c r="QIJ56" s="429"/>
      <c r="QIK56" s="429"/>
      <c r="QIL56" s="429"/>
      <c r="QIM56" s="429"/>
      <c r="QIN56" s="429"/>
      <c r="QIO56" s="429"/>
      <c r="QIP56" s="429"/>
      <c r="QIQ56" s="429"/>
      <c r="QIR56" s="429"/>
      <c r="QIS56" s="429"/>
      <c r="QIT56" s="429"/>
      <c r="QIU56" s="429"/>
      <c r="QIV56" s="429"/>
      <c r="QIW56" s="429"/>
      <c r="QIX56" s="429"/>
      <c r="QIY56" s="429"/>
      <c r="QIZ56" s="429"/>
      <c r="QJA56" s="429"/>
      <c r="QJB56" s="429"/>
      <c r="QJC56" s="429"/>
      <c r="QJD56" s="429"/>
      <c r="QJE56" s="429"/>
      <c r="QJF56" s="429"/>
      <c r="QJG56" s="429"/>
      <c r="QJH56" s="429"/>
      <c r="QJI56" s="429"/>
      <c r="QJJ56" s="429"/>
      <c r="QJK56" s="429"/>
      <c r="QJL56" s="429"/>
      <c r="QJM56" s="429"/>
      <c r="QJN56" s="429"/>
      <c r="QJO56" s="429"/>
      <c r="QJP56" s="429"/>
      <c r="QJQ56" s="429"/>
      <c r="QJR56" s="429"/>
      <c r="QJS56" s="429"/>
      <c r="QJT56" s="429"/>
      <c r="QJU56" s="429"/>
      <c r="QJV56" s="429"/>
      <c r="QJW56" s="429"/>
      <c r="QJX56" s="429"/>
      <c r="QJY56" s="429"/>
      <c r="QJZ56" s="429"/>
      <c r="QKA56" s="429"/>
      <c r="QKB56" s="429"/>
      <c r="QKC56" s="429"/>
      <c r="QKD56" s="429"/>
      <c r="QKE56" s="429"/>
      <c r="QKF56" s="429"/>
      <c r="QKG56" s="429"/>
      <c r="QKH56" s="429"/>
      <c r="QKI56" s="429"/>
      <c r="QKJ56" s="429"/>
      <c r="QKK56" s="429"/>
      <c r="QKL56" s="429"/>
      <c r="QKM56" s="429"/>
      <c r="QKN56" s="429"/>
      <c r="QKO56" s="429"/>
      <c r="QKP56" s="429"/>
      <c r="QKQ56" s="429"/>
      <c r="QKR56" s="429"/>
      <c r="QKS56" s="429"/>
      <c r="QKT56" s="429"/>
      <c r="QKU56" s="429"/>
      <c r="QKV56" s="429"/>
      <c r="QKW56" s="429"/>
      <c r="QKX56" s="429"/>
      <c r="QKY56" s="429"/>
      <c r="QKZ56" s="429"/>
      <c r="QLA56" s="429"/>
      <c r="QLB56" s="429"/>
      <c r="QLC56" s="429"/>
      <c r="QLD56" s="429"/>
      <c r="QLE56" s="429"/>
      <c r="QLF56" s="429"/>
      <c r="QLG56" s="429"/>
      <c r="QLH56" s="429"/>
      <c r="QLI56" s="429"/>
      <c r="QLJ56" s="429"/>
      <c r="QLK56" s="429"/>
      <c r="QLL56" s="429"/>
      <c r="QLM56" s="429"/>
      <c r="QLN56" s="429"/>
      <c r="QLO56" s="429"/>
      <c r="QLP56" s="429"/>
      <c r="QLQ56" s="429"/>
      <c r="QLR56" s="429"/>
      <c r="QLS56" s="429"/>
      <c r="QLT56" s="429"/>
      <c r="QLU56" s="429"/>
      <c r="QLV56" s="429"/>
      <c r="QLW56" s="429"/>
      <c r="QLX56" s="429"/>
      <c r="QLY56" s="429"/>
      <c r="QLZ56" s="429"/>
      <c r="QMA56" s="429"/>
      <c r="QMB56" s="429"/>
      <c r="QMC56" s="429"/>
      <c r="QMD56" s="429"/>
      <c r="QME56" s="429"/>
      <c r="QMF56" s="429"/>
      <c r="QMG56" s="429"/>
      <c r="QMH56" s="429"/>
      <c r="QMI56" s="429"/>
      <c r="QMJ56" s="429"/>
      <c r="QMK56" s="429"/>
      <c r="QML56" s="429"/>
      <c r="QMM56" s="429"/>
      <c r="QMN56" s="429"/>
      <c r="QMO56" s="429"/>
      <c r="QMP56" s="429"/>
      <c r="QMQ56" s="429"/>
      <c r="QMR56" s="429"/>
      <c r="QMS56" s="429"/>
      <c r="QMT56" s="429"/>
      <c r="QMU56" s="429"/>
      <c r="QMV56" s="429"/>
      <c r="QMW56" s="429"/>
      <c r="QMX56" s="429"/>
      <c r="QMY56" s="429"/>
      <c r="QMZ56" s="429"/>
      <c r="QNA56" s="429"/>
      <c r="QNB56" s="429"/>
      <c r="QNC56" s="429"/>
      <c r="QND56" s="429"/>
      <c r="QNE56" s="429"/>
      <c r="QNF56" s="429"/>
      <c r="QNG56" s="429"/>
      <c r="QNH56" s="429"/>
      <c r="QNI56" s="429"/>
      <c r="QNJ56" s="429"/>
      <c r="QNK56" s="429"/>
      <c r="QNL56" s="429"/>
      <c r="QNM56" s="429"/>
      <c r="QNN56" s="429"/>
      <c r="QNO56" s="429"/>
      <c r="QNP56" s="429"/>
      <c r="QNQ56" s="429"/>
      <c r="QNR56" s="429"/>
      <c r="QNS56" s="429"/>
      <c r="QNT56" s="429"/>
      <c r="QNU56" s="429"/>
      <c r="QNV56" s="429"/>
      <c r="QNW56" s="429"/>
      <c r="QNX56" s="429"/>
      <c r="QNY56" s="429"/>
      <c r="QNZ56" s="429"/>
      <c r="QOA56" s="429"/>
      <c r="QOB56" s="429"/>
      <c r="QOC56" s="429"/>
      <c r="QOD56" s="429"/>
      <c r="QOE56" s="429"/>
      <c r="QOF56" s="429"/>
      <c r="QOG56" s="429"/>
      <c r="QOH56" s="429"/>
      <c r="QOI56" s="429"/>
      <c r="QOJ56" s="429"/>
      <c r="QOK56" s="429"/>
      <c r="QOL56" s="429"/>
      <c r="QOM56" s="429"/>
      <c r="QON56" s="429"/>
      <c r="QOO56" s="429"/>
      <c r="QOP56" s="429"/>
      <c r="QOQ56" s="429"/>
      <c r="QOR56" s="429"/>
      <c r="QOS56" s="429"/>
      <c r="QOT56" s="429"/>
      <c r="QOU56" s="429"/>
      <c r="QOV56" s="429"/>
      <c r="QOW56" s="429"/>
      <c r="QOX56" s="429"/>
      <c r="QOY56" s="429"/>
      <c r="QOZ56" s="429"/>
      <c r="QPA56" s="429"/>
      <c r="QPB56" s="429"/>
      <c r="QPC56" s="429"/>
      <c r="QPD56" s="429"/>
      <c r="QPE56" s="429"/>
      <c r="QPF56" s="429"/>
      <c r="QPG56" s="429"/>
      <c r="QPH56" s="429"/>
      <c r="QPI56" s="429"/>
      <c r="QPJ56" s="429"/>
      <c r="QPK56" s="429"/>
      <c r="QPL56" s="429"/>
      <c r="QPM56" s="429"/>
      <c r="QPN56" s="429"/>
      <c r="QPO56" s="429"/>
      <c r="QPP56" s="429"/>
      <c r="QPQ56" s="429"/>
      <c r="QPR56" s="429"/>
      <c r="QPS56" s="429"/>
      <c r="QPT56" s="429"/>
      <c r="QPU56" s="429"/>
      <c r="QPV56" s="429"/>
      <c r="QPW56" s="429"/>
      <c r="QPX56" s="429"/>
      <c r="QPY56" s="429"/>
      <c r="QPZ56" s="429"/>
      <c r="QQA56" s="429"/>
      <c r="QQB56" s="429"/>
      <c r="QQC56" s="429"/>
      <c r="QQD56" s="429"/>
      <c r="QQE56" s="429"/>
      <c r="QQF56" s="429"/>
      <c r="QQG56" s="429"/>
      <c r="QQH56" s="429"/>
      <c r="QQI56" s="429"/>
      <c r="QQJ56" s="429"/>
      <c r="QQK56" s="429"/>
      <c r="QQL56" s="429"/>
      <c r="QQM56" s="429"/>
      <c r="QQN56" s="429"/>
      <c r="QQO56" s="429"/>
      <c r="QQP56" s="429"/>
      <c r="QQQ56" s="429"/>
      <c r="QQR56" s="429"/>
      <c r="QQS56" s="429"/>
      <c r="QQT56" s="429"/>
      <c r="QQU56" s="429"/>
      <c r="QQV56" s="429"/>
      <c r="QQW56" s="429"/>
      <c r="QQX56" s="429"/>
      <c r="QQY56" s="429"/>
      <c r="QQZ56" s="429"/>
      <c r="QRA56" s="429"/>
      <c r="QRB56" s="429"/>
      <c r="QRC56" s="429"/>
      <c r="QRD56" s="429"/>
      <c r="QRE56" s="429"/>
      <c r="QRF56" s="429"/>
      <c r="QRG56" s="429"/>
      <c r="QRH56" s="429"/>
      <c r="QRI56" s="429"/>
      <c r="QRJ56" s="429"/>
      <c r="QRK56" s="429"/>
      <c r="QRL56" s="429"/>
      <c r="QRM56" s="429"/>
      <c r="QRN56" s="429"/>
      <c r="QRO56" s="429"/>
      <c r="QRP56" s="429"/>
      <c r="QRQ56" s="429"/>
      <c r="QRR56" s="429"/>
      <c r="QRS56" s="429"/>
      <c r="QRT56" s="429"/>
      <c r="QRU56" s="429"/>
      <c r="QRV56" s="429"/>
      <c r="QRW56" s="429"/>
      <c r="QRX56" s="429"/>
      <c r="QRY56" s="429"/>
      <c r="QRZ56" s="429"/>
      <c r="QSA56" s="429"/>
      <c r="QSB56" s="429"/>
      <c r="QSC56" s="429"/>
      <c r="QSD56" s="429"/>
      <c r="QSE56" s="429"/>
      <c r="QSF56" s="429"/>
      <c r="QSG56" s="429"/>
      <c r="QSH56" s="429"/>
      <c r="QSI56" s="429"/>
      <c r="QSJ56" s="429"/>
      <c r="QSK56" s="429"/>
      <c r="QSL56" s="429"/>
      <c r="QSM56" s="429"/>
      <c r="QSN56" s="429"/>
      <c r="QSO56" s="429"/>
      <c r="QSP56" s="429"/>
      <c r="QSQ56" s="429"/>
      <c r="QSR56" s="429"/>
      <c r="QSS56" s="429"/>
      <c r="QST56" s="429"/>
      <c r="QSU56" s="429"/>
      <c r="QSV56" s="429"/>
      <c r="QSW56" s="429"/>
      <c r="QSX56" s="429"/>
      <c r="QSY56" s="429"/>
      <c r="QSZ56" s="429"/>
      <c r="QTA56" s="429"/>
      <c r="QTB56" s="429"/>
      <c r="QTC56" s="429"/>
      <c r="QTD56" s="429"/>
      <c r="QTE56" s="429"/>
      <c r="QTF56" s="429"/>
      <c r="QTG56" s="429"/>
      <c r="QTH56" s="429"/>
      <c r="QTI56" s="429"/>
      <c r="QTJ56" s="429"/>
      <c r="QTK56" s="429"/>
      <c r="QTL56" s="429"/>
      <c r="QTM56" s="429"/>
      <c r="QTN56" s="429"/>
      <c r="QTO56" s="429"/>
      <c r="QTP56" s="429"/>
      <c r="QTQ56" s="429"/>
      <c r="QTR56" s="429"/>
      <c r="QTS56" s="429"/>
      <c r="QTT56" s="429"/>
      <c r="QTU56" s="429"/>
      <c r="QTV56" s="429"/>
      <c r="QTW56" s="429"/>
      <c r="QTX56" s="429"/>
      <c r="QTY56" s="429"/>
      <c r="QTZ56" s="429"/>
      <c r="QUA56" s="429"/>
      <c r="QUB56" s="429"/>
      <c r="QUC56" s="429"/>
      <c r="QUD56" s="429"/>
      <c r="QUE56" s="429"/>
      <c r="QUF56" s="429"/>
      <c r="QUG56" s="429"/>
      <c r="QUH56" s="429"/>
      <c r="QUI56" s="429"/>
      <c r="QUJ56" s="429"/>
      <c r="QUK56" s="429"/>
      <c r="QUL56" s="429"/>
      <c r="QUM56" s="429"/>
      <c r="QUN56" s="429"/>
      <c r="QUO56" s="429"/>
      <c r="QUP56" s="429"/>
      <c r="QUQ56" s="429"/>
      <c r="QUR56" s="429"/>
      <c r="QUS56" s="429"/>
      <c r="QUT56" s="429"/>
      <c r="QUU56" s="429"/>
      <c r="QUV56" s="429"/>
      <c r="QUW56" s="429"/>
      <c r="QUX56" s="429"/>
      <c r="QUY56" s="429"/>
      <c r="QUZ56" s="429"/>
      <c r="QVA56" s="429"/>
      <c r="QVB56" s="429"/>
      <c r="QVC56" s="429"/>
      <c r="QVD56" s="429"/>
      <c r="QVE56" s="429"/>
      <c r="QVF56" s="429"/>
      <c r="QVG56" s="429"/>
      <c r="QVH56" s="429"/>
      <c r="QVI56" s="429"/>
      <c r="QVJ56" s="429"/>
      <c r="QVK56" s="429"/>
      <c r="QVL56" s="429"/>
      <c r="QVM56" s="429"/>
      <c r="QVN56" s="429"/>
      <c r="QVO56" s="429"/>
      <c r="QVP56" s="429"/>
      <c r="QVQ56" s="429"/>
      <c r="QVR56" s="429"/>
      <c r="QVS56" s="429"/>
      <c r="QVT56" s="429"/>
      <c r="QVU56" s="429"/>
      <c r="QVV56" s="429"/>
      <c r="QVW56" s="429"/>
      <c r="QVX56" s="429"/>
      <c r="QVY56" s="429"/>
      <c r="QVZ56" s="429"/>
      <c r="QWA56" s="429"/>
      <c r="QWB56" s="429"/>
      <c r="QWC56" s="429"/>
      <c r="QWD56" s="429"/>
      <c r="QWE56" s="429"/>
      <c r="QWF56" s="429"/>
      <c r="QWG56" s="429"/>
      <c r="QWH56" s="429"/>
      <c r="QWI56" s="429"/>
      <c r="QWJ56" s="429"/>
      <c r="QWK56" s="429"/>
      <c r="QWL56" s="429"/>
      <c r="QWM56" s="429"/>
      <c r="QWN56" s="429"/>
      <c r="QWO56" s="429"/>
      <c r="QWP56" s="429"/>
      <c r="QWQ56" s="429"/>
      <c r="QWR56" s="429"/>
      <c r="QWS56" s="429"/>
      <c r="QWT56" s="429"/>
      <c r="QWU56" s="429"/>
      <c r="QWV56" s="429"/>
      <c r="QWW56" s="429"/>
      <c r="QWX56" s="429"/>
      <c r="QWY56" s="429"/>
      <c r="QWZ56" s="429"/>
      <c r="QXA56" s="429"/>
      <c r="QXB56" s="429"/>
      <c r="QXC56" s="429"/>
      <c r="QXD56" s="429"/>
      <c r="QXE56" s="429"/>
      <c r="QXF56" s="429"/>
      <c r="QXG56" s="429"/>
      <c r="QXH56" s="429"/>
      <c r="QXI56" s="429"/>
      <c r="QXJ56" s="429"/>
      <c r="QXK56" s="429"/>
      <c r="QXL56" s="429"/>
      <c r="QXM56" s="429"/>
      <c r="QXN56" s="429"/>
      <c r="QXO56" s="429"/>
      <c r="QXP56" s="429"/>
      <c r="QXQ56" s="429"/>
      <c r="QXR56" s="429"/>
      <c r="QXS56" s="429"/>
      <c r="QXT56" s="429"/>
      <c r="QXU56" s="429"/>
      <c r="QXV56" s="429"/>
      <c r="QXW56" s="429"/>
      <c r="QXX56" s="429"/>
      <c r="QXY56" s="429"/>
      <c r="QXZ56" s="429"/>
      <c r="QYA56" s="429"/>
      <c r="QYB56" s="429"/>
      <c r="QYC56" s="429"/>
      <c r="QYD56" s="429"/>
      <c r="QYE56" s="429"/>
      <c r="QYF56" s="429"/>
      <c r="QYG56" s="429"/>
      <c r="QYH56" s="429"/>
      <c r="QYI56" s="429"/>
      <c r="QYJ56" s="429"/>
      <c r="QYK56" s="429"/>
      <c r="QYL56" s="429"/>
      <c r="QYM56" s="429"/>
      <c r="QYN56" s="429"/>
      <c r="QYO56" s="429"/>
      <c r="QYP56" s="429"/>
      <c r="QYQ56" s="429"/>
      <c r="QYR56" s="429"/>
      <c r="QYS56" s="429"/>
      <c r="QYT56" s="429"/>
      <c r="QYU56" s="429"/>
      <c r="QYV56" s="429"/>
      <c r="QYW56" s="429"/>
      <c r="QYX56" s="429"/>
      <c r="QYY56" s="429"/>
      <c r="QYZ56" s="429"/>
      <c r="QZA56" s="429"/>
      <c r="QZB56" s="429"/>
      <c r="QZC56" s="429"/>
      <c r="QZD56" s="429"/>
      <c r="QZE56" s="429"/>
      <c r="QZF56" s="429"/>
      <c r="QZG56" s="429"/>
      <c r="QZH56" s="429"/>
      <c r="QZI56" s="429"/>
      <c r="QZJ56" s="429"/>
      <c r="QZK56" s="429"/>
      <c r="QZL56" s="429"/>
      <c r="QZM56" s="429"/>
      <c r="QZN56" s="429"/>
      <c r="QZO56" s="429"/>
      <c r="QZP56" s="429"/>
      <c r="QZQ56" s="429"/>
      <c r="QZR56" s="429"/>
      <c r="QZS56" s="429"/>
      <c r="QZT56" s="429"/>
      <c r="QZU56" s="429"/>
      <c r="QZV56" s="429"/>
      <c r="QZW56" s="429"/>
      <c r="QZX56" s="429"/>
      <c r="QZY56" s="429"/>
      <c r="QZZ56" s="429"/>
      <c r="RAA56" s="429"/>
      <c r="RAB56" s="429"/>
      <c r="RAC56" s="429"/>
      <c r="RAD56" s="429"/>
      <c r="RAE56" s="429"/>
      <c r="RAF56" s="429"/>
      <c r="RAG56" s="429"/>
      <c r="RAH56" s="429"/>
      <c r="RAI56" s="429"/>
      <c r="RAJ56" s="429"/>
      <c r="RAK56" s="429"/>
      <c r="RAL56" s="429"/>
      <c r="RAM56" s="429"/>
      <c r="RAN56" s="429"/>
      <c r="RAO56" s="429"/>
      <c r="RAP56" s="429"/>
      <c r="RAQ56" s="429"/>
      <c r="RAR56" s="429"/>
      <c r="RAS56" s="429"/>
      <c r="RAT56" s="429"/>
      <c r="RAU56" s="429"/>
      <c r="RAV56" s="429"/>
      <c r="RAW56" s="429"/>
      <c r="RAX56" s="429"/>
      <c r="RAY56" s="429"/>
      <c r="RAZ56" s="429"/>
      <c r="RBA56" s="429"/>
      <c r="RBB56" s="429"/>
      <c r="RBC56" s="429"/>
      <c r="RBD56" s="429"/>
      <c r="RBE56" s="429"/>
      <c r="RBF56" s="429"/>
      <c r="RBG56" s="429"/>
      <c r="RBH56" s="429"/>
      <c r="RBI56" s="429"/>
      <c r="RBJ56" s="429"/>
      <c r="RBK56" s="429"/>
      <c r="RBL56" s="429"/>
      <c r="RBM56" s="429"/>
      <c r="RBN56" s="429"/>
      <c r="RBO56" s="429"/>
      <c r="RBP56" s="429"/>
      <c r="RBQ56" s="429"/>
      <c r="RBR56" s="429"/>
      <c r="RBS56" s="429"/>
      <c r="RBT56" s="429"/>
      <c r="RBU56" s="429"/>
      <c r="RBV56" s="429"/>
      <c r="RBW56" s="429"/>
      <c r="RBX56" s="429"/>
      <c r="RBY56" s="429"/>
      <c r="RBZ56" s="429"/>
      <c r="RCA56" s="429"/>
      <c r="RCB56" s="429"/>
      <c r="RCC56" s="429"/>
      <c r="RCD56" s="429"/>
      <c r="RCE56" s="429"/>
      <c r="RCF56" s="429"/>
      <c r="RCG56" s="429"/>
      <c r="RCH56" s="429"/>
      <c r="RCI56" s="429"/>
      <c r="RCJ56" s="429"/>
      <c r="RCK56" s="429"/>
      <c r="RCL56" s="429"/>
      <c r="RCM56" s="429"/>
      <c r="RCN56" s="429"/>
      <c r="RCO56" s="429"/>
      <c r="RCP56" s="429"/>
      <c r="RCQ56" s="429"/>
      <c r="RCR56" s="429"/>
      <c r="RCS56" s="429"/>
      <c r="RCT56" s="429"/>
      <c r="RCU56" s="429"/>
      <c r="RCV56" s="429"/>
      <c r="RCW56" s="429"/>
      <c r="RCX56" s="429"/>
      <c r="RCY56" s="429"/>
      <c r="RCZ56" s="429"/>
      <c r="RDA56" s="429"/>
      <c r="RDB56" s="429"/>
      <c r="RDC56" s="429"/>
      <c r="RDD56" s="429"/>
      <c r="RDE56" s="429"/>
      <c r="RDF56" s="429"/>
      <c r="RDG56" s="429"/>
      <c r="RDH56" s="429"/>
      <c r="RDI56" s="429"/>
      <c r="RDJ56" s="429"/>
      <c r="RDK56" s="429"/>
      <c r="RDL56" s="429"/>
      <c r="RDM56" s="429"/>
      <c r="RDN56" s="429"/>
      <c r="RDO56" s="429"/>
      <c r="RDP56" s="429"/>
      <c r="RDQ56" s="429"/>
      <c r="RDR56" s="429"/>
      <c r="RDS56" s="429"/>
      <c r="RDT56" s="429"/>
      <c r="RDU56" s="429"/>
      <c r="RDV56" s="429"/>
      <c r="RDW56" s="429"/>
      <c r="RDX56" s="429"/>
      <c r="RDY56" s="429"/>
      <c r="RDZ56" s="429"/>
      <c r="REA56" s="429"/>
      <c r="REB56" s="429"/>
      <c r="REC56" s="429"/>
      <c r="RED56" s="429"/>
      <c r="REE56" s="429"/>
      <c r="REF56" s="429"/>
      <c r="REG56" s="429"/>
      <c r="REH56" s="429"/>
      <c r="REI56" s="429"/>
      <c r="REJ56" s="429"/>
      <c r="REK56" s="429"/>
      <c r="REL56" s="429"/>
      <c r="REM56" s="429"/>
      <c r="REN56" s="429"/>
      <c r="REO56" s="429"/>
      <c r="REP56" s="429"/>
      <c r="REQ56" s="429"/>
      <c r="RER56" s="429"/>
      <c r="RES56" s="429"/>
      <c r="RET56" s="429"/>
      <c r="REU56" s="429"/>
      <c r="REV56" s="429"/>
      <c r="REW56" s="429"/>
      <c r="REX56" s="429"/>
      <c r="REY56" s="429"/>
      <c r="REZ56" s="429"/>
      <c r="RFA56" s="429"/>
      <c r="RFB56" s="429"/>
      <c r="RFC56" s="429"/>
      <c r="RFD56" s="429"/>
      <c r="RFE56" s="429"/>
      <c r="RFF56" s="429"/>
      <c r="RFG56" s="429"/>
      <c r="RFH56" s="429"/>
      <c r="RFI56" s="429"/>
      <c r="RFJ56" s="429"/>
      <c r="RFK56" s="429"/>
      <c r="RFL56" s="429"/>
      <c r="RFM56" s="429"/>
      <c r="RFN56" s="429"/>
      <c r="RFO56" s="429"/>
      <c r="RFP56" s="429"/>
      <c r="RFQ56" s="429"/>
      <c r="RFR56" s="429"/>
      <c r="RFS56" s="429"/>
      <c r="RFT56" s="429"/>
      <c r="RFU56" s="429"/>
      <c r="RFV56" s="429"/>
      <c r="RFW56" s="429"/>
      <c r="RFX56" s="429"/>
      <c r="RFY56" s="429"/>
      <c r="RFZ56" s="429"/>
      <c r="RGA56" s="429"/>
      <c r="RGB56" s="429"/>
      <c r="RGC56" s="429"/>
      <c r="RGD56" s="429"/>
      <c r="RGE56" s="429"/>
      <c r="RGF56" s="429"/>
      <c r="RGG56" s="429"/>
      <c r="RGH56" s="429"/>
      <c r="RGI56" s="429"/>
      <c r="RGJ56" s="429"/>
      <c r="RGK56" s="429"/>
      <c r="RGL56" s="429"/>
      <c r="RGM56" s="429"/>
      <c r="RGN56" s="429"/>
      <c r="RGO56" s="429"/>
      <c r="RGP56" s="429"/>
      <c r="RGQ56" s="429"/>
      <c r="RGR56" s="429"/>
      <c r="RGS56" s="429"/>
      <c r="RGT56" s="429"/>
      <c r="RGU56" s="429"/>
      <c r="RGV56" s="429"/>
      <c r="RGW56" s="429"/>
      <c r="RGX56" s="429"/>
      <c r="RGY56" s="429"/>
      <c r="RGZ56" s="429"/>
      <c r="RHA56" s="429"/>
      <c r="RHB56" s="429"/>
      <c r="RHC56" s="429"/>
      <c r="RHD56" s="429"/>
      <c r="RHE56" s="429"/>
      <c r="RHF56" s="429"/>
      <c r="RHG56" s="429"/>
      <c r="RHH56" s="429"/>
      <c r="RHI56" s="429"/>
      <c r="RHJ56" s="429"/>
      <c r="RHK56" s="429"/>
      <c r="RHL56" s="429"/>
      <c r="RHM56" s="429"/>
      <c r="RHN56" s="429"/>
      <c r="RHO56" s="429"/>
      <c r="RHP56" s="429"/>
      <c r="RHQ56" s="429"/>
      <c r="RHR56" s="429"/>
      <c r="RHS56" s="429"/>
      <c r="RHT56" s="429"/>
      <c r="RHU56" s="429"/>
      <c r="RHV56" s="429"/>
      <c r="RHW56" s="429"/>
      <c r="RHX56" s="429"/>
      <c r="RHY56" s="429"/>
      <c r="RHZ56" s="429"/>
      <c r="RIA56" s="429"/>
      <c r="RIB56" s="429"/>
      <c r="RIC56" s="429"/>
      <c r="RID56" s="429"/>
      <c r="RIE56" s="429"/>
      <c r="RIF56" s="429"/>
      <c r="RIG56" s="429"/>
      <c r="RIH56" s="429"/>
      <c r="RII56" s="429"/>
      <c r="RIJ56" s="429"/>
      <c r="RIK56" s="429"/>
      <c r="RIL56" s="429"/>
      <c r="RIM56" s="429"/>
      <c r="RIN56" s="429"/>
      <c r="RIO56" s="429"/>
      <c r="RIP56" s="429"/>
      <c r="RIQ56" s="429"/>
      <c r="RIR56" s="429"/>
      <c r="RIS56" s="429"/>
      <c r="RIT56" s="429"/>
      <c r="RIU56" s="429"/>
      <c r="RIV56" s="429"/>
      <c r="RIW56" s="429"/>
      <c r="RIX56" s="429"/>
      <c r="RIY56" s="429"/>
      <c r="RIZ56" s="429"/>
      <c r="RJA56" s="429"/>
      <c r="RJB56" s="429"/>
      <c r="RJC56" s="429"/>
      <c r="RJD56" s="429"/>
      <c r="RJE56" s="429"/>
      <c r="RJF56" s="429"/>
      <c r="RJG56" s="429"/>
      <c r="RJH56" s="429"/>
      <c r="RJI56" s="429"/>
      <c r="RJJ56" s="429"/>
      <c r="RJK56" s="429"/>
      <c r="RJL56" s="429"/>
      <c r="RJM56" s="429"/>
      <c r="RJN56" s="429"/>
      <c r="RJO56" s="429"/>
      <c r="RJP56" s="429"/>
      <c r="RJQ56" s="429"/>
      <c r="RJR56" s="429"/>
      <c r="RJS56" s="429"/>
      <c r="RJT56" s="429"/>
      <c r="RJU56" s="429"/>
      <c r="RJV56" s="429"/>
      <c r="RJW56" s="429"/>
      <c r="RJX56" s="429"/>
      <c r="RJY56" s="429"/>
      <c r="RJZ56" s="429"/>
      <c r="RKA56" s="429"/>
      <c r="RKB56" s="429"/>
      <c r="RKC56" s="429"/>
      <c r="RKD56" s="429"/>
      <c r="RKE56" s="429"/>
      <c r="RKF56" s="429"/>
      <c r="RKG56" s="429"/>
      <c r="RKH56" s="429"/>
      <c r="RKI56" s="429"/>
      <c r="RKJ56" s="429"/>
      <c r="RKK56" s="429"/>
      <c r="RKL56" s="429"/>
      <c r="RKM56" s="429"/>
      <c r="RKN56" s="429"/>
      <c r="RKO56" s="429"/>
      <c r="RKP56" s="429"/>
      <c r="RKQ56" s="429"/>
      <c r="RKR56" s="429"/>
      <c r="RKS56" s="429"/>
      <c r="RKT56" s="429"/>
      <c r="RKU56" s="429"/>
      <c r="RKV56" s="429"/>
      <c r="RKW56" s="429"/>
      <c r="RKX56" s="429"/>
      <c r="RKY56" s="429"/>
      <c r="RKZ56" s="429"/>
      <c r="RLA56" s="429"/>
      <c r="RLB56" s="429"/>
      <c r="RLC56" s="429"/>
      <c r="RLD56" s="429"/>
      <c r="RLE56" s="429"/>
      <c r="RLF56" s="429"/>
      <c r="RLG56" s="429"/>
      <c r="RLH56" s="429"/>
      <c r="RLI56" s="429"/>
      <c r="RLJ56" s="429"/>
      <c r="RLK56" s="429"/>
      <c r="RLL56" s="429"/>
      <c r="RLM56" s="429"/>
      <c r="RLN56" s="429"/>
      <c r="RLO56" s="429"/>
      <c r="RLP56" s="429"/>
      <c r="RLQ56" s="429"/>
      <c r="RLR56" s="429"/>
      <c r="RLS56" s="429"/>
      <c r="RLT56" s="429"/>
      <c r="RLU56" s="429"/>
      <c r="RLV56" s="429"/>
      <c r="RLW56" s="429"/>
      <c r="RLX56" s="429"/>
      <c r="RLY56" s="429"/>
      <c r="RLZ56" s="429"/>
      <c r="RMA56" s="429"/>
      <c r="RMB56" s="429"/>
      <c r="RMC56" s="429"/>
      <c r="RMD56" s="429"/>
      <c r="RME56" s="429"/>
      <c r="RMF56" s="429"/>
      <c r="RMG56" s="429"/>
      <c r="RMH56" s="429"/>
      <c r="RMI56" s="429"/>
      <c r="RMJ56" s="429"/>
      <c r="RMK56" s="429"/>
      <c r="RML56" s="429"/>
      <c r="RMM56" s="429"/>
      <c r="RMN56" s="429"/>
      <c r="RMO56" s="429"/>
      <c r="RMP56" s="429"/>
      <c r="RMQ56" s="429"/>
      <c r="RMR56" s="429"/>
      <c r="RMS56" s="429"/>
      <c r="RMT56" s="429"/>
      <c r="RMU56" s="429"/>
      <c r="RMV56" s="429"/>
      <c r="RMW56" s="429"/>
      <c r="RMX56" s="429"/>
      <c r="RMY56" s="429"/>
      <c r="RMZ56" s="429"/>
      <c r="RNA56" s="429"/>
      <c r="RNB56" s="429"/>
      <c r="RNC56" s="429"/>
      <c r="RND56" s="429"/>
      <c r="RNE56" s="429"/>
      <c r="RNF56" s="429"/>
      <c r="RNG56" s="429"/>
      <c r="RNH56" s="429"/>
      <c r="RNI56" s="429"/>
      <c r="RNJ56" s="429"/>
      <c r="RNK56" s="429"/>
      <c r="RNL56" s="429"/>
      <c r="RNM56" s="429"/>
      <c r="RNN56" s="429"/>
      <c r="RNO56" s="429"/>
      <c r="RNP56" s="429"/>
      <c r="RNQ56" s="429"/>
      <c r="RNR56" s="429"/>
      <c r="RNS56" s="429"/>
      <c r="RNT56" s="429"/>
      <c r="RNU56" s="429"/>
      <c r="RNV56" s="429"/>
      <c r="RNW56" s="429"/>
      <c r="RNX56" s="429"/>
      <c r="RNY56" s="429"/>
      <c r="RNZ56" s="429"/>
      <c r="ROA56" s="429"/>
      <c r="ROB56" s="429"/>
      <c r="ROC56" s="429"/>
      <c r="ROD56" s="429"/>
      <c r="ROE56" s="429"/>
      <c r="ROF56" s="429"/>
      <c r="ROG56" s="429"/>
      <c r="ROH56" s="429"/>
      <c r="ROI56" s="429"/>
      <c r="ROJ56" s="429"/>
      <c r="ROK56" s="429"/>
      <c r="ROL56" s="429"/>
      <c r="ROM56" s="429"/>
      <c r="RON56" s="429"/>
      <c r="ROO56" s="429"/>
      <c r="ROP56" s="429"/>
      <c r="ROQ56" s="429"/>
      <c r="ROR56" s="429"/>
      <c r="ROS56" s="429"/>
      <c r="ROT56" s="429"/>
      <c r="ROU56" s="429"/>
      <c r="ROV56" s="429"/>
      <c r="ROW56" s="429"/>
      <c r="ROX56" s="429"/>
      <c r="ROY56" s="429"/>
      <c r="ROZ56" s="429"/>
      <c r="RPA56" s="429"/>
      <c r="RPB56" s="429"/>
      <c r="RPC56" s="429"/>
      <c r="RPD56" s="429"/>
      <c r="RPE56" s="429"/>
      <c r="RPF56" s="429"/>
      <c r="RPG56" s="429"/>
      <c r="RPH56" s="429"/>
      <c r="RPI56" s="429"/>
      <c r="RPJ56" s="429"/>
      <c r="RPK56" s="429"/>
      <c r="RPL56" s="429"/>
      <c r="RPM56" s="429"/>
      <c r="RPN56" s="429"/>
      <c r="RPO56" s="429"/>
      <c r="RPP56" s="429"/>
      <c r="RPQ56" s="429"/>
      <c r="RPR56" s="429"/>
      <c r="RPS56" s="429"/>
      <c r="RPT56" s="429"/>
      <c r="RPU56" s="429"/>
      <c r="RPV56" s="429"/>
      <c r="RPW56" s="429"/>
      <c r="RPX56" s="429"/>
      <c r="RPY56" s="429"/>
      <c r="RPZ56" s="429"/>
      <c r="RQA56" s="429"/>
      <c r="RQB56" s="429"/>
      <c r="RQC56" s="429"/>
      <c r="RQD56" s="429"/>
      <c r="RQE56" s="429"/>
      <c r="RQF56" s="429"/>
      <c r="RQG56" s="429"/>
      <c r="RQH56" s="429"/>
      <c r="RQI56" s="429"/>
      <c r="RQJ56" s="429"/>
      <c r="RQK56" s="429"/>
      <c r="RQL56" s="429"/>
      <c r="RQM56" s="429"/>
      <c r="RQN56" s="429"/>
      <c r="RQO56" s="429"/>
      <c r="RQP56" s="429"/>
      <c r="RQQ56" s="429"/>
      <c r="RQR56" s="429"/>
      <c r="RQS56" s="429"/>
      <c r="RQT56" s="429"/>
      <c r="RQU56" s="429"/>
      <c r="RQV56" s="429"/>
      <c r="RQW56" s="429"/>
      <c r="RQX56" s="429"/>
      <c r="RQY56" s="429"/>
      <c r="RQZ56" s="429"/>
      <c r="RRA56" s="429"/>
      <c r="RRB56" s="429"/>
      <c r="RRC56" s="429"/>
      <c r="RRD56" s="429"/>
      <c r="RRE56" s="429"/>
      <c r="RRF56" s="429"/>
      <c r="RRG56" s="429"/>
      <c r="RRH56" s="429"/>
      <c r="RRI56" s="429"/>
      <c r="RRJ56" s="429"/>
      <c r="RRK56" s="429"/>
      <c r="RRL56" s="429"/>
      <c r="RRM56" s="429"/>
      <c r="RRN56" s="429"/>
      <c r="RRO56" s="429"/>
      <c r="RRP56" s="429"/>
      <c r="RRQ56" s="429"/>
      <c r="RRR56" s="429"/>
      <c r="RRS56" s="429"/>
      <c r="RRT56" s="429"/>
      <c r="RRU56" s="429"/>
      <c r="RRV56" s="429"/>
      <c r="RRW56" s="429"/>
      <c r="RRX56" s="429"/>
      <c r="RRY56" s="429"/>
      <c r="RRZ56" s="429"/>
      <c r="RSA56" s="429"/>
      <c r="RSB56" s="429"/>
      <c r="RSC56" s="429"/>
      <c r="RSD56" s="429"/>
      <c r="RSE56" s="429"/>
      <c r="RSF56" s="429"/>
      <c r="RSG56" s="429"/>
      <c r="RSH56" s="429"/>
      <c r="RSI56" s="429"/>
      <c r="RSJ56" s="429"/>
      <c r="RSK56" s="429"/>
      <c r="RSL56" s="429"/>
      <c r="RSM56" s="429"/>
      <c r="RSN56" s="429"/>
      <c r="RSO56" s="429"/>
      <c r="RSP56" s="429"/>
      <c r="RSQ56" s="429"/>
      <c r="RSR56" s="429"/>
      <c r="RSS56" s="429"/>
      <c r="RST56" s="429"/>
      <c r="RSU56" s="429"/>
      <c r="RSV56" s="429"/>
      <c r="RSW56" s="429"/>
      <c r="RSX56" s="429"/>
      <c r="RSY56" s="429"/>
      <c r="RSZ56" s="429"/>
      <c r="RTA56" s="429"/>
      <c r="RTB56" s="429"/>
      <c r="RTC56" s="429"/>
      <c r="RTD56" s="429"/>
      <c r="RTE56" s="429"/>
      <c r="RTF56" s="429"/>
      <c r="RTG56" s="429"/>
      <c r="RTH56" s="429"/>
      <c r="RTI56" s="429"/>
      <c r="RTJ56" s="429"/>
      <c r="RTK56" s="429"/>
      <c r="RTL56" s="429"/>
      <c r="RTM56" s="429"/>
      <c r="RTN56" s="429"/>
      <c r="RTO56" s="429"/>
      <c r="RTP56" s="429"/>
      <c r="RTQ56" s="429"/>
      <c r="RTR56" s="429"/>
      <c r="RTS56" s="429"/>
      <c r="RTT56" s="429"/>
      <c r="RTU56" s="429"/>
      <c r="RTV56" s="429"/>
      <c r="RTW56" s="429"/>
      <c r="RTX56" s="429"/>
      <c r="RTY56" s="429"/>
      <c r="RTZ56" s="429"/>
      <c r="RUA56" s="429"/>
      <c r="RUB56" s="429"/>
      <c r="RUC56" s="429"/>
      <c r="RUD56" s="429"/>
      <c r="RUE56" s="429"/>
      <c r="RUF56" s="429"/>
      <c r="RUG56" s="429"/>
      <c r="RUH56" s="429"/>
      <c r="RUI56" s="429"/>
      <c r="RUJ56" s="429"/>
      <c r="RUK56" s="429"/>
      <c r="RUL56" s="429"/>
      <c r="RUM56" s="429"/>
      <c r="RUN56" s="429"/>
      <c r="RUO56" s="429"/>
      <c r="RUP56" s="429"/>
      <c r="RUQ56" s="429"/>
      <c r="RUR56" s="429"/>
      <c r="RUS56" s="429"/>
      <c r="RUT56" s="429"/>
      <c r="RUU56" s="429"/>
      <c r="RUV56" s="429"/>
      <c r="RUW56" s="429"/>
      <c r="RUX56" s="429"/>
      <c r="RUY56" s="429"/>
      <c r="RUZ56" s="429"/>
      <c r="RVA56" s="429"/>
      <c r="RVB56" s="429"/>
      <c r="RVC56" s="429"/>
      <c r="RVD56" s="429"/>
      <c r="RVE56" s="429"/>
      <c r="RVF56" s="429"/>
      <c r="RVG56" s="429"/>
      <c r="RVH56" s="429"/>
      <c r="RVI56" s="429"/>
      <c r="RVJ56" s="429"/>
      <c r="RVK56" s="429"/>
      <c r="RVL56" s="429"/>
      <c r="RVM56" s="429"/>
      <c r="RVN56" s="429"/>
      <c r="RVO56" s="429"/>
      <c r="RVP56" s="429"/>
      <c r="RVQ56" s="429"/>
      <c r="RVR56" s="429"/>
      <c r="RVS56" s="429"/>
      <c r="RVT56" s="429"/>
      <c r="RVU56" s="429"/>
      <c r="RVV56" s="429"/>
      <c r="RVW56" s="429"/>
      <c r="RVX56" s="429"/>
      <c r="RVY56" s="429"/>
      <c r="RVZ56" s="429"/>
      <c r="RWA56" s="429"/>
      <c r="RWB56" s="429"/>
      <c r="RWC56" s="429"/>
      <c r="RWD56" s="429"/>
      <c r="RWE56" s="429"/>
      <c r="RWF56" s="429"/>
      <c r="RWG56" s="429"/>
      <c r="RWH56" s="429"/>
      <c r="RWI56" s="429"/>
      <c r="RWJ56" s="429"/>
      <c r="RWK56" s="429"/>
      <c r="RWL56" s="429"/>
      <c r="RWM56" s="429"/>
      <c r="RWN56" s="429"/>
      <c r="RWO56" s="429"/>
      <c r="RWP56" s="429"/>
      <c r="RWQ56" s="429"/>
      <c r="RWR56" s="429"/>
      <c r="RWS56" s="429"/>
      <c r="RWT56" s="429"/>
      <c r="RWU56" s="429"/>
      <c r="RWV56" s="429"/>
      <c r="RWW56" s="429"/>
      <c r="RWX56" s="429"/>
      <c r="RWY56" s="429"/>
      <c r="RWZ56" s="429"/>
      <c r="RXA56" s="429"/>
      <c r="RXB56" s="429"/>
      <c r="RXC56" s="429"/>
      <c r="RXD56" s="429"/>
      <c r="RXE56" s="429"/>
      <c r="RXF56" s="429"/>
      <c r="RXG56" s="429"/>
      <c r="RXH56" s="429"/>
      <c r="RXI56" s="429"/>
      <c r="RXJ56" s="429"/>
      <c r="RXK56" s="429"/>
      <c r="RXL56" s="429"/>
      <c r="RXM56" s="429"/>
      <c r="RXN56" s="429"/>
      <c r="RXO56" s="429"/>
      <c r="RXP56" s="429"/>
      <c r="RXQ56" s="429"/>
      <c r="RXR56" s="429"/>
      <c r="RXS56" s="429"/>
      <c r="RXT56" s="429"/>
      <c r="RXU56" s="429"/>
      <c r="RXV56" s="429"/>
      <c r="RXW56" s="429"/>
      <c r="RXX56" s="429"/>
      <c r="RXY56" s="429"/>
      <c r="RXZ56" s="429"/>
      <c r="RYA56" s="429"/>
      <c r="RYB56" s="429"/>
      <c r="RYC56" s="429"/>
      <c r="RYD56" s="429"/>
      <c r="RYE56" s="429"/>
      <c r="RYF56" s="429"/>
      <c r="RYG56" s="429"/>
      <c r="RYH56" s="429"/>
      <c r="RYI56" s="429"/>
      <c r="RYJ56" s="429"/>
      <c r="RYK56" s="429"/>
      <c r="RYL56" s="429"/>
      <c r="RYM56" s="429"/>
      <c r="RYN56" s="429"/>
      <c r="RYO56" s="429"/>
      <c r="RYP56" s="429"/>
      <c r="RYQ56" s="429"/>
      <c r="RYR56" s="429"/>
      <c r="RYS56" s="429"/>
      <c r="RYT56" s="429"/>
      <c r="RYU56" s="429"/>
      <c r="RYV56" s="429"/>
      <c r="RYW56" s="429"/>
      <c r="RYX56" s="429"/>
      <c r="RYY56" s="429"/>
      <c r="RYZ56" s="429"/>
      <c r="RZA56" s="429"/>
      <c r="RZB56" s="429"/>
      <c r="RZC56" s="429"/>
      <c r="RZD56" s="429"/>
      <c r="RZE56" s="429"/>
      <c r="RZF56" s="429"/>
      <c r="RZG56" s="429"/>
      <c r="RZH56" s="429"/>
      <c r="RZI56" s="429"/>
      <c r="RZJ56" s="429"/>
      <c r="RZK56" s="429"/>
      <c r="RZL56" s="429"/>
      <c r="RZM56" s="429"/>
      <c r="RZN56" s="429"/>
      <c r="RZO56" s="429"/>
      <c r="RZP56" s="429"/>
      <c r="RZQ56" s="429"/>
      <c r="RZR56" s="429"/>
      <c r="RZS56" s="429"/>
      <c r="RZT56" s="429"/>
      <c r="RZU56" s="429"/>
      <c r="RZV56" s="429"/>
      <c r="RZW56" s="429"/>
      <c r="RZX56" s="429"/>
      <c r="RZY56" s="429"/>
      <c r="RZZ56" s="429"/>
      <c r="SAA56" s="429"/>
      <c r="SAB56" s="429"/>
      <c r="SAC56" s="429"/>
      <c r="SAD56" s="429"/>
      <c r="SAE56" s="429"/>
      <c r="SAF56" s="429"/>
      <c r="SAG56" s="429"/>
      <c r="SAH56" s="429"/>
      <c r="SAI56" s="429"/>
      <c r="SAJ56" s="429"/>
      <c r="SAK56" s="429"/>
      <c r="SAL56" s="429"/>
      <c r="SAM56" s="429"/>
      <c r="SAN56" s="429"/>
      <c r="SAO56" s="429"/>
      <c r="SAP56" s="429"/>
      <c r="SAQ56" s="429"/>
      <c r="SAR56" s="429"/>
      <c r="SAS56" s="429"/>
      <c r="SAT56" s="429"/>
      <c r="SAU56" s="429"/>
      <c r="SAV56" s="429"/>
      <c r="SAW56" s="429"/>
      <c r="SAX56" s="429"/>
      <c r="SAY56" s="429"/>
      <c r="SAZ56" s="429"/>
      <c r="SBA56" s="429"/>
      <c r="SBB56" s="429"/>
      <c r="SBC56" s="429"/>
      <c r="SBD56" s="429"/>
      <c r="SBE56" s="429"/>
      <c r="SBF56" s="429"/>
      <c r="SBG56" s="429"/>
      <c r="SBH56" s="429"/>
      <c r="SBI56" s="429"/>
      <c r="SBJ56" s="429"/>
      <c r="SBK56" s="429"/>
      <c r="SBL56" s="429"/>
      <c r="SBM56" s="429"/>
      <c r="SBN56" s="429"/>
      <c r="SBO56" s="429"/>
      <c r="SBP56" s="429"/>
      <c r="SBQ56" s="429"/>
      <c r="SBR56" s="429"/>
      <c r="SBS56" s="429"/>
      <c r="SBT56" s="429"/>
      <c r="SBU56" s="429"/>
      <c r="SBV56" s="429"/>
      <c r="SBW56" s="429"/>
      <c r="SBX56" s="429"/>
      <c r="SBY56" s="429"/>
      <c r="SBZ56" s="429"/>
      <c r="SCA56" s="429"/>
      <c r="SCB56" s="429"/>
      <c r="SCC56" s="429"/>
      <c r="SCD56" s="429"/>
      <c r="SCE56" s="429"/>
      <c r="SCF56" s="429"/>
      <c r="SCG56" s="429"/>
      <c r="SCH56" s="429"/>
      <c r="SCI56" s="429"/>
      <c r="SCJ56" s="429"/>
      <c r="SCK56" s="429"/>
      <c r="SCL56" s="429"/>
      <c r="SCM56" s="429"/>
      <c r="SCN56" s="429"/>
      <c r="SCO56" s="429"/>
      <c r="SCP56" s="429"/>
      <c r="SCQ56" s="429"/>
      <c r="SCR56" s="429"/>
      <c r="SCS56" s="429"/>
      <c r="SCT56" s="429"/>
      <c r="SCU56" s="429"/>
      <c r="SCV56" s="429"/>
      <c r="SCW56" s="429"/>
      <c r="SCX56" s="429"/>
      <c r="SCY56" s="429"/>
      <c r="SCZ56" s="429"/>
      <c r="SDA56" s="429"/>
      <c r="SDB56" s="429"/>
      <c r="SDC56" s="429"/>
      <c r="SDD56" s="429"/>
      <c r="SDE56" s="429"/>
      <c r="SDF56" s="429"/>
      <c r="SDG56" s="429"/>
      <c r="SDH56" s="429"/>
      <c r="SDI56" s="429"/>
      <c r="SDJ56" s="429"/>
      <c r="SDK56" s="429"/>
      <c r="SDL56" s="429"/>
      <c r="SDM56" s="429"/>
      <c r="SDN56" s="429"/>
      <c r="SDO56" s="429"/>
      <c r="SDP56" s="429"/>
      <c r="SDQ56" s="429"/>
      <c r="SDR56" s="429"/>
      <c r="SDS56" s="429"/>
      <c r="SDT56" s="429"/>
      <c r="SDU56" s="429"/>
      <c r="SDV56" s="429"/>
      <c r="SDW56" s="429"/>
      <c r="SDX56" s="429"/>
      <c r="SDY56" s="429"/>
      <c r="SDZ56" s="429"/>
      <c r="SEA56" s="429"/>
      <c r="SEB56" s="429"/>
      <c r="SEC56" s="429"/>
      <c r="SED56" s="429"/>
      <c r="SEE56" s="429"/>
      <c r="SEF56" s="429"/>
      <c r="SEG56" s="429"/>
      <c r="SEH56" s="429"/>
      <c r="SEI56" s="429"/>
      <c r="SEJ56" s="429"/>
      <c r="SEK56" s="429"/>
      <c r="SEL56" s="429"/>
      <c r="SEM56" s="429"/>
      <c r="SEN56" s="429"/>
      <c r="SEO56" s="429"/>
      <c r="SEP56" s="429"/>
      <c r="SEQ56" s="429"/>
      <c r="SER56" s="429"/>
      <c r="SES56" s="429"/>
      <c r="SET56" s="429"/>
      <c r="SEU56" s="429"/>
      <c r="SEV56" s="429"/>
      <c r="SEW56" s="429"/>
      <c r="SEX56" s="429"/>
      <c r="SEY56" s="429"/>
      <c r="SEZ56" s="429"/>
      <c r="SFA56" s="429"/>
      <c r="SFB56" s="429"/>
      <c r="SFC56" s="429"/>
      <c r="SFD56" s="429"/>
      <c r="SFE56" s="429"/>
      <c r="SFF56" s="429"/>
      <c r="SFG56" s="429"/>
      <c r="SFH56" s="429"/>
      <c r="SFI56" s="429"/>
      <c r="SFJ56" s="429"/>
      <c r="SFK56" s="429"/>
      <c r="SFL56" s="429"/>
      <c r="SFM56" s="429"/>
      <c r="SFN56" s="429"/>
      <c r="SFO56" s="429"/>
      <c r="SFP56" s="429"/>
      <c r="SFQ56" s="429"/>
      <c r="SFR56" s="429"/>
      <c r="SFS56" s="429"/>
      <c r="SFT56" s="429"/>
      <c r="SFU56" s="429"/>
      <c r="SFV56" s="429"/>
      <c r="SFW56" s="429"/>
      <c r="SFX56" s="429"/>
      <c r="SFY56" s="429"/>
      <c r="SFZ56" s="429"/>
      <c r="SGA56" s="429"/>
      <c r="SGB56" s="429"/>
      <c r="SGC56" s="429"/>
      <c r="SGD56" s="429"/>
      <c r="SGE56" s="429"/>
      <c r="SGF56" s="429"/>
      <c r="SGG56" s="429"/>
      <c r="SGH56" s="429"/>
      <c r="SGI56" s="429"/>
      <c r="SGJ56" s="429"/>
      <c r="SGK56" s="429"/>
      <c r="SGL56" s="429"/>
      <c r="SGM56" s="429"/>
      <c r="SGN56" s="429"/>
      <c r="SGO56" s="429"/>
      <c r="SGP56" s="429"/>
      <c r="SGQ56" s="429"/>
      <c r="SGR56" s="429"/>
      <c r="SGS56" s="429"/>
      <c r="SGT56" s="429"/>
      <c r="SGU56" s="429"/>
      <c r="SGV56" s="429"/>
      <c r="SGW56" s="429"/>
      <c r="SGX56" s="429"/>
      <c r="SGY56" s="429"/>
      <c r="SGZ56" s="429"/>
      <c r="SHA56" s="429"/>
      <c r="SHB56" s="429"/>
      <c r="SHC56" s="429"/>
      <c r="SHD56" s="429"/>
      <c r="SHE56" s="429"/>
      <c r="SHF56" s="429"/>
      <c r="SHG56" s="429"/>
      <c r="SHH56" s="429"/>
      <c r="SHI56" s="429"/>
      <c r="SHJ56" s="429"/>
      <c r="SHK56" s="429"/>
      <c r="SHL56" s="429"/>
      <c r="SHM56" s="429"/>
      <c r="SHN56" s="429"/>
      <c r="SHO56" s="429"/>
      <c r="SHP56" s="429"/>
      <c r="SHQ56" s="429"/>
      <c r="SHR56" s="429"/>
      <c r="SHS56" s="429"/>
      <c r="SHT56" s="429"/>
      <c r="SHU56" s="429"/>
      <c r="SHV56" s="429"/>
      <c r="SHW56" s="429"/>
      <c r="SHX56" s="429"/>
      <c r="SHY56" s="429"/>
      <c r="SHZ56" s="429"/>
      <c r="SIA56" s="429"/>
      <c r="SIB56" s="429"/>
      <c r="SIC56" s="429"/>
      <c r="SID56" s="429"/>
      <c r="SIE56" s="429"/>
      <c r="SIF56" s="429"/>
      <c r="SIG56" s="429"/>
      <c r="SIH56" s="429"/>
      <c r="SII56" s="429"/>
      <c r="SIJ56" s="429"/>
      <c r="SIK56" s="429"/>
      <c r="SIL56" s="429"/>
      <c r="SIM56" s="429"/>
      <c r="SIN56" s="429"/>
      <c r="SIO56" s="429"/>
      <c r="SIP56" s="429"/>
      <c r="SIQ56" s="429"/>
      <c r="SIR56" s="429"/>
      <c r="SIS56" s="429"/>
      <c r="SIT56" s="429"/>
      <c r="SIU56" s="429"/>
      <c r="SIV56" s="429"/>
      <c r="SIW56" s="429"/>
      <c r="SIX56" s="429"/>
      <c r="SIY56" s="429"/>
      <c r="SIZ56" s="429"/>
      <c r="SJA56" s="429"/>
      <c r="SJB56" s="429"/>
      <c r="SJC56" s="429"/>
      <c r="SJD56" s="429"/>
      <c r="SJE56" s="429"/>
      <c r="SJF56" s="429"/>
      <c r="SJG56" s="429"/>
      <c r="SJH56" s="429"/>
      <c r="SJI56" s="429"/>
      <c r="SJJ56" s="429"/>
      <c r="SJK56" s="429"/>
      <c r="SJL56" s="429"/>
      <c r="SJM56" s="429"/>
      <c r="SJN56" s="429"/>
      <c r="SJO56" s="429"/>
      <c r="SJP56" s="429"/>
      <c r="SJQ56" s="429"/>
      <c r="SJR56" s="429"/>
      <c r="SJS56" s="429"/>
      <c r="SJT56" s="429"/>
      <c r="SJU56" s="429"/>
      <c r="SJV56" s="429"/>
      <c r="SJW56" s="429"/>
      <c r="SJX56" s="429"/>
      <c r="SJY56" s="429"/>
      <c r="SJZ56" s="429"/>
      <c r="SKA56" s="429"/>
      <c r="SKB56" s="429"/>
      <c r="SKC56" s="429"/>
      <c r="SKD56" s="429"/>
      <c r="SKE56" s="429"/>
      <c r="SKF56" s="429"/>
      <c r="SKG56" s="429"/>
      <c r="SKH56" s="429"/>
      <c r="SKI56" s="429"/>
      <c r="SKJ56" s="429"/>
      <c r="SKK56" s="429"/>
      <c r="SKL56" s="429"/>
      <c r="SKM56" s="429"/>
      <c r="SKN56" s="429"/>
      <c r="SKO56" s="429"/>
      <c r="SKP56" s="429"/>
      <c r="SKQ56" s="429"/>
      <c r="SKR56" s="429"/>
      <c r="SKS56" s="429"/>
      <c r="SKT56" s="429"/>
      <c r="SKU56" s="429"/>
      <c r="SKV56" s="429"/>
      <c r="SKW56" s="429"/>
      <c r="SKX56" s="429"/>
      <c r="SKY56" s="429"/>
      <c r="SKZ56" s="429"/>
      <c r="SLA56" s="429"/>
      <c r="SLB56" s="429"/>
      <c r="SLC56" s="429"/>
      <c r="SLD56" s="429"/>
      <c r="SLE56" s="429"/>
      <c r="SLF56" s="429"/>
      <c r="SLG56" s="429"/>
      <c r="SLH56" s="429"/>
      <c r="SLI56" s="429"/>
      <c r="SLJ56" s="429"/>
      <c r="SLK56" s="429"/>
      <c r="SLL56" s="429"/>
      <c r="SLM56" s="429"/>
      <c r="SLN56" s="429"/>
      <c r="SLO56" s="429"/>
      <c r="SLP56" s="429"/>
      <c r="SLQ56" s="429"/>
      <c r="SLR56" s="429"/>
      <c r="SLS56" s="429"/>
      <c r="SLT56" s="429"/>
      <c r="SLU56" s="429"/>
      <c r="SLV56" s="429"/>
      <c r="SLW56" s="429"/>
      <c r="SLX56" s="429"/>
      <c r="SLY56" s="429"/>
      <c r="SLZ56" s="429"/>
      <c r="SMA56" s="429"/>
      <c r="SMB56" s="429"/>
      <c r="SMC56" s="429"/>
      <c r="SMD56" s="429"/>
      <c r="SME56" s="429"/>
      <c r="SMF56" s="429"/>
      <c r="SMG56" s="429"/>
      <c r="SMH56" s="429"/>
      <c r="SMI56" s="429"/>
      <c r="SMJ56" s="429"/>
      <c r="SMK56" s="429"/>
      <c r="SML56" s="429"/>
      <c r="SMM56" s="429"/>
      <c r="SMN56" s="429"/>
      <c r="SMO56" s="429"/>
      <c r="SMP56" s="429"/>
      <c r="SMQ56" s="429"/>
      <c r="SMR56" s="429"/>
      <c r="SMS56" s="429"/>
      <c r="SMT56" s="429"/>
      <c r="SMU56" s="429"/>
      <c r="SMV56" s="429"/>
      <c r="SMW56" s="429"/>
      <c r="SMX56" s="429"/>
      <c r="SMY56" s="429"/>
      <c r="SMZ56" s="429"/>
      <c r="SNA56" s="429"/>
      <c r="SNB56" s="429"/>
      <c r="SNC56" s="429"/>
      <c r="SND56" s="429"/>
      <c r="SNE56" s="429"/>
      <c r="SNF56" s="429"/>
      <c r="SNG56" s="429"/>
      <c r="SNH56" s="429"/>
      <c r="SNI56" s="429"/>
      <c r="SNJ56" s="429"/>
      <c r="SNK56" s="429"/>
      <c r="SNL56" s="429"/>
      <c r="SNM56" s="429"/>
      <c r="SNN56" s="429"/>
      <c r="SNO56" s="429"/>
      <c r="SNP56" s="429"/>
      <c r="SNQ56" s="429"/>
      <c r="SNR56" s="429"/>
      <c r="SNS56" s="429"/>
      <c r="SNT56" s="429"/>
      <c r="SNU56" s="429"/>
      <c r="SNV56" s="429"/>
      <c r="SNW56" s="429"/>
      <c r="SNX56" s="429"/>
      <c r="SNY56" s="429"/>
      <c r="SNZ56" s="429"/>
      <c r="SOA56" s="429"/>
      <c r="SOB56" s="429"/>
      <c r="SOC56" s="429"/>
      <c r="SOD56" s="429"/>
      <c r="SOE56" s="429"/>
      <c r="SOF56" s="429"/>
      <c r="SOG56" s="429"/>
      <c r="SOH56" s="429"/>
      <c r="SOI56" s="429"/>
      <c r="SOJ56" s="429"/>
      <c r="SOK56" s="429"/>
      <c r="SOL56" s="429"/>
      <c r="SOM56" s="429"/>
      <c r="SON56" s="429"/>
      <c r="SOO56" s="429"/>
      <c r="SOP56" s="429"/>
      <c r="SOQ56" s="429"/>
      <c r="SOR56" s="429"/>
      <c r="SOS56" s="429"/>
      <c r="SOT56" s="429"/>
      <c r="SOU56" s="429"/>
      <c r="SOV56" s="429"/>
      <c r="SOW56" s="429"/>
      <c r="SOX56" s="429"/>
      <c r="SOY56" s="429"/>
      <c r="SOZ56" s="429"/>
      <c r="SPA56" s="429"/>
      <c r="SPB56" s="429"/>
      <c r="SPC56" s="429"/>
      <c r="SPD56" s="429"/>
      <c r="SPE56" s="429"/>
      <c r="SPF56" s="429"/>
      <c r="SPG56" s="429"/>
      <c r="SPH56" s="429"/>
      <c r="SPI56" s="429"/>
      <c r="SPJ56" s="429"/>
      <c r="SPK56" s="429"/>
      <c r="SPL56" s="429"/>
      <c r="SPM56" s="429"/>
      <c r="SPN56" s="429"/>
      <c r="SPO56" s="429"/>
      <c r="SPP56" s="429"/>
      <c r="SPQ56" s="429"/>
      <c r="SPR56" s="429"/>
      <c r="SPS56" s="429"/>
      <c r="SPT56" s="429"/>
      <c r="SPU56" s="429"/>
      <c r="SPV56" s="429"/>
      <c r="SPW56" s="429"/>
      <c r="SPX56" s="429"/>
      <c r="SPY56" s="429"/>
      <c r="SPZ56" s="429"/>
      <c r="SQA56" s="429"/>
      <c r="SQB56" s="429"/>
      <c r="SQC56" s="429"/>
      <c r="SQD56" s="429"/>
      <c r="SQE56" s="429"/>
      <c r="SQF56" s="429"/>
      <c r="SQG56" s="429"/>
      <c r="SQH56" s="429"/>
      <c r="SQI56" s="429"/>
      <c r="SQJ56" s="429"/>
      <c r="SQK56" s="429"/>
      <c r="SQL56" s="429"/>
      <c r="SQM56" s="429"/>
      <c r="SQN56" s="429"/>
      <c r="SQO56" s="429"/>
      <c r="SQP56" s="429"/>
      <c r="SQQ56" s="429"/>
      <c r="SQR56" s="429"/>
      <c r="SQS56" s="429"/>
      <c r="SQT56" s="429"/>
      <c r="SQU56" s="429"/>
      <c r="SQV56" s="429"/>
      <c r="SQW56" s="429"/>
      <c r="SQX56" s="429"/>
      <c r="SQY56" s="429"/>
      <c r="SQZ56" s="429"/>
      <c r="SRA56" s="429"/>
      <c r="SRB56" s="429"/>
      <c r="SRC56" s="429"/>
      <c r="SRD56" s="429"/>
      <c r="SRE56" s="429"/>
      <c r="SRF56" s="429"/>
      <c r="SRG56" s="429"/>
      <c r="SRH56" s="429"/>
      <c r="SRI56" s="429"/>
      <c r="SRJ56" s="429"/>
      <c r="SRK56" s="429"/>
      <c r="SRL56" s="429"/>
      <c r="SRM56" s="429"/>
      <c r="SRN56" s="429"/>
      <c r="SRO56" s="429"/>
      <c r="SRP56" s="429"/>
      <c r="SRQ56" s="429"/>
      <c r="SRR56" s="429"/>
      <c r="SRS56" s="429"/>
      <c r="SRT56" s="429"/>
      <c r="SRU56" s="429"/>
      <c r="SRV56" s="429"/>
      <c r="SRW56" s="429"/>
      <c r="SRX56" s="429"/>
      <c r="SRY56" s="429"/>
      <c r="SRZ56" s="429"/>
      <c r="SSA56" s="429"/>
      <c r="SSB56" s="429"/>
      <c r="SSC56" s="429"/>
      <c r="SSD56" s="429"/>
      <c r="SSE56" s="429"/>
      <c r="SSF56" s="429"/>
      <c r="SSG56" s="429"/>
      <c r="SSH56" s="429"/>
      <c r="SSI56" s="429"/>
      <c r="SSJ56" s="429"/>
      <c r="SSK56" s="429"/>
      <c r="SSL56" s="429"/>
      <c r="SSM56" s="429"/>
      <c r="SSN56" s="429"/>
      <c r="SSO56" s="429"/>
      <c r="SSP56" s="429"/>
      <c r="SSQ56" s="429"/>
      <c r="SSR56" s="429"/>
      <c r="SSS56" s="429"/>
      <c r="SST56" s="429"/>
      <c r="SSU56" s="429"/>
      <c r="SSV56" s="429"/>
      <c r="SSW56" s="429"/>
      <c r="SSX56" s="429"/>
      <c r="SSY56" s="429"/>
      <c r="SSZ56" s="429"/>
      <c r="STA56" s="429"/>
      <c r="STB56" s="429"/>
      <c r="STC56" s="429"/>
      <c r="STD56" s="429"/>
      <c r="STE56" s="429"/>
      <c r="STF56" s="429"/>
      <c r="STG56" s="429"/>
      <c r="STH56" s="429"/>
      <c r="STI56" s="429"/>
      <c r="STJ56" s="429"/>
      <c r="STK56" s="429"/>
      <c r="STL56" s="429"/>
      <c r="STM56" s="429"/>
      <c r="STN56" s="429"/>
      <c r="STO56" s="429"/>
      <c r="STP56" s="429"/>
      <c r="STQ56" s="429"/>
      <c r="STR56" s="429"/>
      <c r="STS56" s="429"/>
      <c r="STT56" s="429"/>
      <c r="STU56" s="429"/>
      <c r="STV56" s="429"/>
      <c r="STW56" s="429"/>
      <c r="STX56" s="429"/>
      <c r="STY56" s="429"/>
      <c r="STZ56" s="429"/>
      <c r="SUA56" s="429"/>
      <c r="SUB56" s="429"/>
      <c r="SUC56" s="429"/>
      <c r="SUD56" s="429"/>
      <c r="SUE56" s="429"/>
      <c r="SUF56" s="429"/>
      <c r="SUG56" s="429"/>
      <c r="SUH56" s="429"/>
      <c r="SUI56" s="429"/>
      <c r="SUJ56" s="429"/>
      <c r="SUK56" s="429"/>
      <c r="SUL56" s="429"/>
      <c r="SUM56" s="429"/>
      <c r="SUN56" s="429"/>
      <c r="SUO56" s="429"/>
      <c r="SUP56" s="429"/>
      <c r="SUQ56" s="429"/>
      <c r="SUR56" s="429"/>
      <c r="SUS56" s="429"/>
      <c r="SUT56" s="429"/>
      <c r="SUU56" s="429"/>
      <c r="SUV56" s="429"/>
      <c r="SUW56" s="429"/>
      <c r="SUX56" s="429"/>
      <c r="SUY56" s="429"/>
      <c r="SUZ56" s="429"/>
      <c r="SVA56" s="429"/>
      <c r="SVB56" s="429"/>
      <c r="SVC56" s="429"/>
      <c r="SVD56" s="429"/>
      <c r="SVE56" s="429"/>
      <c r="SVF56" s="429"/>
      <c r="SVG56" s="429"/>
      <c r="SVH56" s="429"/>
      <c r="SVI56" s="429"/>
      <c r="SVJ56" s="429"/>
      <c r="SVK56" s="429"/>
      <c r="SVL56" s="429"/>
      <c r="SVM56" s="429"/>
      <c r="SVN56" s="429"/>
      <c r="SVO56" s="429"/>
      <c r="SVP56" s="429"/>
      <c r="SVQ56" s="429"/>
      <c r="SVR56" s="429"/>
      <c r="SVS56" s="429"/>
      <c r="SVT56" s="429"/>
      <c r="SVU56" s="429"/>
      <c r="SVV56" s="429"/>
      <c r="SVW56" s="429"/>
      <c r="SVX56" s="429"/>
      <c r="SVY56" s="429"/>
      <c r="SVZ56" s="429"/>
      <c r="SWA56" s="429"/>
      <c r="SWB56" s="429"/>
      <c r="SWC56" s="429"/>
      <c r="SWD56" s="429"/>
      <c r="SWE56" s="429"/>
      <c r="SWF56" s="429"/>
      <c r="SWG56" s="429"/>
      <c r="SWH56" s="429"/>
      <c r="SWI56" s="429"/>
      <c r="SWJ56" s="429"/>
      <c r="SWK56" s="429"/>
      <c r="SWL56" s="429"/>
      <c r="SWM56" s="429"/>
      <c r="SWN56" s="429"/>
      <c r="SWO56" s="429"/>
      <c r="SWP56" s="429"/>
      <c r="SWQ56" s="429"/>
      <c r="SWR56" s="429"/>
      <c r="SWS56" s="429"/>
      <c r="SWT56" s="429"/>
      <c r="SWU56" s="429"/>
      <c r="SWV56" s="429"/>
      <c r="SWW56" s="429"/>
      <c r="SWX56" s="429"/>
      <c r="SWY56" s="429"/>
      <c r="SWZ56" s="429"/>
      <c r="SXA56" s="429"/>
      <c r="SXB56" s="429"/>
      <c r="SXC56" s="429"/>
      <c r="SXD56" s="429"/>
      <c r="SXE56" s="429"/>
      <c r="SXF56" s="429"/>
      <c r="SXG56" s="429"/>
      <c r="SXH56" s="429"/>
      <c r="SXI56" s="429"/>
      <c r="SXJ56" s="429"/>
      <c r="SXK56" s="429"/>
      <c r="SXL56" s="429"/>
      <c r="SXM56" s="429"/>
      <c r="SXN56" s="429"/>
      <c r="SXO56" s="429"/>
      <c r="SXP56" s="429"/>
      <c r="SXQ56" s="429"/>
      <c r="SXR56" s="429"/>
      <c r="SXS56" s="429"/>
      <c r="SXT56" s="429"/>
      <c r="SXU56" s="429"/>
      <c r="SXV56" s="429"/>
      <c r="SXW56" s="429"/>
      <c r="SXX56" s="429"/>
      <c r="SXY56" s="429"/>
      <c r="SXZ56" s="429"/>
      <c r="SYA56" s="429"/>
      <c r="SYB56" s="429"/>
      <c r="SYC56" s="429"/>
      <c r="SYD56" s="429"/>
      <c r="SYE56" s="429"/>
      <c r="SYF56" s="429"/>
      <c r="SYG56" s="429"/>
      <c r="SYH56" s="429"/>
      <c r="SYI56" s="429"/>
      <c r="SYJ56" s="429"/>
      <c r="SYK56" s="429"/>
      <c r="SYL56" s="429"/>
      <c r="SYM56" s="429"/>
      <c r="SYN56" s="429"/>
      <c r="SYO56" s="429"/>
      <c r="SYP56" s="429"/>
      <c r="SYQ56" s="429"/>
      <c r="SYR56" s="429"/>
      <c r="SYS56" s="429"/>
      <c r="SYT56" s="429"/>
      <c r="SYU56" s="429"/>
      <c r="SYV56" s="429"/>
      <c r="SYW56" s="429"/>
      <c r="SYX56" s="429"/>
      <c r="SYY56" s="429"/>
      <c r="SYZ56" s="429"/>
      <c r="SZA56" s="429"/>
      <c r="SZB56" s="429"/>
      <c r="SZC56" s="429"/>
      <c r="SZD56" s="429"/>
      <c r="SZE56" s="429"/>
      <c r="SZF56" s="429"/>
      <c r="SZG56" s="429"/>
      <c r="SZH56" s="429"/>
      <c r="SZI56" s="429"/>
      <c r="SZJ56" s="429"/>
      <c r="SZK56" s="429"/>
      <c r="SZL56" s="429"/>
      <c r="SZM56" s="429"/>
      <c r="SZN56" s="429"/>
      <c r="SZO56" s="429"/>
      <c r="SZP56" s="429"/>
      <c r="SZQ56" s="429"/>
      <c r="SZR56" s="429"/>
      <c r="SZS56" s="429"/>
      <c r="SZT56" s="429"/>
      <c r="SZU56" s="429"/>
      <c r="SZV56" s="429"/>
      <c r="SZW56" s="429"/>
      <c r="SZX56" s="429"/>
      <c r="SZY56" s="429"/>
      <c r="SZZ56" s="429"/>
      <c r="TAA56" s="429"/>
      <c r="TAB56" s="429"/>
      <c r="TAC56" s="429"/>
      <c r="TAD56" s="429"/>
      <c r="TAE56" s="429"/>
      <c r="TAF56" s="429"/>
      <c r="TAG56" s="429"/>
      <c r="TAH56" s="429"/>
      <c r="TAI56" s="429"/>
      <c r="TAJ56" s="429"/>
      <c r="TAK56" s="429"/>
      <c r="TAL56" s="429"/>
      <c r="TAM56" s="429"/>
      <c r="TAN56" s="429"/>
      <c r="TAO56" s="429"/>
      <c r="TAP56" s="429"/>
      <c r="TAQ56" s="429"/>
      <c r="TAR56" s="429"/>
      <c r="TAS56" s="429"/>
      <c r="TAT56" s="429"/>
      <c r="TAU56" s="429"/>
      <c r="TAV56" s="429"/>
      <c r="TAW56" s="429"/>
      <c r="TAX56" s="429"/>
      <c r="TAY56" s="429"/>
      <c r="TAZ56" s="429"/>
      <c r="TBA56" s="429"/>
      <c r="TBB56" s="429"/>
      <c r="TBC56" s="429"/>
      <c r="TBD56" s="429"/>
      <c r="TBE56" s="429"/>
      <c r="TBF56" s="429"/>
      <c r="TBG56" s="429"/>
      <c r="TBH56" s="429"/>
      <c r="TBI56" s="429"/>
      <c r="TBJ56" s="429"/>
      <c r="TBK56" s="429"/>
      <c r="TBL56" s="429"/>
      <c r="TBM56" s="429"/>
      <c r="TBN56" s="429"/>
      <c r="TBO56" s="429"/>
      <c r="TBP56" s="429"/>
      <c r="TBQ56" s="429"/>
      <c r="TBR56" s="429"/>
      <c r="TBS56" s="429"/>
      <c r="TBT56" s="429"/>
      <c r="TBU56" s="429"/>
      <c r="TBV56" s="429"/>
      <c r="TBW56" s="429"/>
      <c r="TBX56" s="429"/>
      <c r="TBY56" s="429"/>
      <c r="TBZ56" s="429"/>
      <c r="TCA56" s="429"/>
      <c r="TCB56" s="429"/>
      <c r="TCC56" s="429"/>
      <c r="TCD56" s="429"/>
      <c r="TCE56" s="429"/>
      <c r="TCF56" s="429"/>
      <c r="TCG56" s="429"/>
      <c r="TCH56" s="429"/>
      <c r="TCI56" s="429"/>
      <c r="TCJ56" s="429"/>
      <c r="TCK56" s="429"/>
      <c r="TCL56" s="429"/>
      <c r="TCM56" s="429"/>
      <c r="TCN56" s="429"/>
      <c r="TCO56" s="429"/>
      <c r="TCP56" s="429"/>
      <c r="TCQ56" s="429"/>
      <c r="TCR56" s="429"/>
      <c r="TCS56" s="429"/>
      <c r="TCT56" s="429"/>
      <c r="TCU56" s="429"/>
      <c r="TCV56" s="429"/>
      <c r="TCW56" s="429"/>
      <c r="TCX56" s="429"/>
      <c r="TCY56" s="429"/>
      <c r="TCZ56" s="429"/>
      <c r="TDA56" s="429"/>
      <c r="TDB56" s="429"/>
      <c r="TDC56" s="429"/>
      <c r="TDD56" s="429"/>
      <c r="TDE56" s="429"/>
      <c r="TDF56" s="429"/>
      <c r="TDG56" s="429"/>
      <c r="TDH56" s="429"/>
      <c r="TDI56" s="429"/>
      <c r="TDJ56" s="429"/>
      <c r="TDK56" s="429"/>
      <c r="TDL56" s="429"/>
      <c r="TDM56" s="429"/>
      <c r="TDN56" s="429"/>
      <c r="TDO56" s="429"/>
      <c r="TDP56" s="429"/>
      <c r="TDQ56" s="429"/>
      <c r="TDR56" s="429"/>
      <c r="TDS56" s="429"/>
      <c r="TDT56" s="429"/>
      <c r="TDU56" s="429"/>
      <c r="TDV56" s="429"/>
      <c r="TDW56" s="429"/>
      <c r="TDX56" s="429"/>
      <c r="TDY56" s="429"/>
      <c r="TDZ56" s="429"/>
      <c r="TEA56" s="429"/>
      <c r="TEB56" s="429"/>
      <c r="TEC56" s="429"/>
      <c r="TED56" s="429"/>
      <c r="TEE56" s="429"/>
      <c r="TEF56" s="429"/>
      <c r="TEG56" s="429"/>
      <c r="TEH56" s="429"/>
      <c r="TEI56" s="429"/>
      <c r="TEJ56" s="429"/>
      <c r="TEK56" s="429"/>
      <c r="TEL56" s="429"/>
      <c r="TEM56" s="429"/>
      <c r="TEN56" s="429"/>
      <c r="TEO56" s="429"/>
      <c r="TEP56" s="429"/>
      <c r="TEQ56" s="429"/>
      <c r="TER56" s="429"/>
      <c r="TES56" s="429"/>
      <c r="TET56" s="429"/>
      <c r="TEU56" s="429"/>
      <c r="TEV56" s="429"/>
      <c r="TEW56" s="429"/>
      <c r="TEX56" s="429"/>
      <c r="TEY56" s="429"/>
      <c r="TEZ56" s="429"/>
      <c r="TFA56" s="429"/>
      <c r="TFB56" s="429"/>
      <c r="TFC56" s="429"/>
      <c r="TFD56" s="429"/>
      <c r="TFE56" s="429"/>
      <c r="TFF56" s="429"/>
      <c r="TFG56" s="429"/>
      <c r="TFH56" s="429"/>
      <c r="TFI56" s="429"/>
      <c r="TFJ56" s="429"/>
      <c r="TFK56" s="429"/>
      <c r="TFL56" s="429"/>
      <c r="TFM56" s="429"/>
      <c r="TFN56" s="429"/>
      <c r="TFO56" s="429"/>
      <c r="TFP56" s="429"/>
      <c r="TFQ56" s="429"/>
      <c r="TFR56" s="429"/>
      <c r="TFS56" s="429"/>
      <c r="TFT56" s="429"/>
      <c r="TFU56" s="429"/>
      <c r="TFV56" s="429"/>
      <c r="TFW56" s="429"/>
      <c r="TFX56" s="429"/>
      <c r="TFY56" s="429"/>
      <c r="TFZ56" s="429"/>
      <c r="TGA56" s="429"/>
      <c r="TGB56" s="429"/>
      <c r="TGC56" s="429"/>
      <c r="TGD56" s="429"/>
      <c r="TGE56" s="429"/>
      <c r="TGF56" s="429"/>
      <c r="TGG56" s="429"/>
      <c r="TGH56" s="429"/>
      <c r="TGI56" s="429"/>
      <c r="TGJ56" s="429"/>
      <c r="TGK56" s="429"/>
      <c r="TGL56" s="429"/>
      <c r="TGM56" s="429"/>
      <c r="TGN56" s="429"/>
      <c r="TGO56" s="429"/>
      <c r="TGP56" s="429"/>
      <c r="TGQ56" s="429"/>
      <c r="TGR56" s="429"/>
      <c r="TGS56" s="429"/>
      <c r="TGT56" s="429"/>
      <c r="TGU56" s="429"/>
      <c r="TGV56" s="429"/>
      <c r="TGW56" s="429"/>
      <c r="TGX56" s="429"/>
      <c r="TGY56" s="429"/>
      <c r="TGZ56" s="429"/>
      <c r="THA56" s="429"/>
      <c r="THB56" s="429"/>
      <c r="THC56" s="429"/>
      <c r="THD56" s="429"/>
      <c r="THE56" s="429"/>
      <c r="THF56" s="429"/>
      <c r="THG56" s="429"/>
      <c r="THH56" s="429"/>
      <c r="THI56" s="429"/>
      <c r="THJ56" s="429"/>
      <c r="THK56" s="429"/>
      <c r="THL56" s="429"/>
      <c r="THM56" s="429"/>
      <c r="THN56" s="429"/>
      <c r="THO56" s="429"/>
      <c r="THP56" s="429"/>
      <c r="THQ56" s="429"/>
      <c r="THR56" s="429"/>
      <c r="THS56" s="429"/>
      <c r="THT56" s="429"/>
      <c r="THU56" s="429"/>
      <c r="THV56" s="429"/>
      <c r="THW56" s="429"/>
      <c r="THX56" s="429"/>
      <c r="THY56" s="429"/>
      <c r="THZ56" s="429"/>
      <c r="TIA56" s="429"/>
      <c r="TIB56" s="429"/>
      <c r="TIC56" s="429"/>
      <c r="TID56" s="429"/>
      <c r="TIE56" s="429"/>
      <c r="TIF56" s="429"/>
      <c r="TIG56" s="429"/>
      <c r="TIH56" s="429"/>
      <c r="TII56" s="429"/>
      <c r="TIJ56" s="429"/>
      <c r="TIK56" s="429"/>
      <c r="TIL56" s="429"/>
      <c r="TIM56" s="429"/>
      <c r="TIN56" s="429"/>
      <c r="TIO56" s="429"/>
      <c r="TIP56" s="429"/>
      <c r="TIQ56" s="429"/>
      <c r="TIR56" s="429"/>
      <c r="TIS56" s="429"/>
      <c r="TIT56" s="429"/>
      <c r="TIU56" s="429"/>
      <c r="TIV56" s="429"/>
      <c r="TIW56" s="429"/>
      <c r="TIX56" s="429"/>
      <c r="TIY56" s="429"/>
      <c r="TIZ56" s="429"/>
      <c r="TJA56" s="429"/>
      <c r="TJB56" s="429"/>
      <c r="TJC56" s="429"/>
      <c r="TJD56" s="429"/>
      <c r="TJE56" s="429"/>
      <c r="TJF56" s="429"/>
      <c r="TJG56" s="429"/>
      <c r="TJH56" s="429"/>
      <c r="TJI56" s="429"/>
      <c r="TJJ56" s="429"/>
      <c r="TJK56" s="429"/>
      <c r="TJL56" s="429"/>
      <c r="TJM56" s="429"/>
      <c r="TJN56" s="429"/>
      <c r="TJO56" s="429"/>
      <c r="TJP56" s="429"/>
      <c r="TJQ56" s="429"/>
      <c r="TJR56" s="429"/>
      <c r="TJS56" s="429"/>
      <c r="TJT56" s="429"/>
      <c r="TJU56" s="429"/>
      <c r="TJV56" s="429"/>
      <c r="TJW56" s="429"/>
      <c r="TJX56" s="429"/>
      <c r="TJY56" s="429"/>
      <c r="TJZ56" s="429"/>
      <c r="TKA56" s="429"/>
      <c r="TKB56" s="429"/>
      <c r="TKC56" s="429"/>
      <c r="TKD56" s="429"/>
      <c r="TKE56" s="429"/>
      <c r="TKF56" s="429"/>
      <c r="TKG56" s="429"/>
      <c r="TKH56" s="429"/>
      <c r="TKI56" s="429"/>
      <c r="TKJ56" s="429"/>
      <c r="TKK56" s="429"/>
      <c r="TKL56" s="429"/>
      <c r="TKM56" s="429"/>
      <c r="TKN56" s="429"/>
      <c r="TKO56" s="429"/>
      <c r="TKP56" s="429"/>
      <c r="TKQ56" s="429"/>
      <c r="TKR56" s="429"/>
      <c r="TKS56" s="429"/>
      <c r="TKT56" s="429"/>
      <c r="TKU56" s="429"/>
      <c r="TKV56" s="429"/>
      <c r="TKW56" s="429"/>
      <c r="TKX56" s="429"/>
      <c r="TKY56" s="429"/>
      <c r="TKZ56" s="429"/>
      <c r="TLA56" s="429"/>
      <c r="TLB56" s="429"/>
      <c r="TLC56" s="429"/>
      <c r="TLD56" s="429"/>
      <c r="TLE56" s="429"/>
      <c r="TLF56" s="429"/>
      <c r="TLG56" s="429"/>
      <c r="TLH56" s="429"/>
      <c r="TLI56" s="429"/>
      <c r="TLJ56" s="429"/>
      <c r="TLK56" s="429"/>
      <c r="TLL56" s="429"/>
      <c r="TLM56" s="429"/>
      <c r="TLN56" s="429"/>
      <c r="TLO56" s="429"/>
      <c r="TLP56" s="429"/>
      <c r="TLQ56" s="429"/>
      <c r="TLR56" s="429"/>
      <c r="TLS56" s="429"/>
      <c r="TLT56" s="429"/>
      <c r="TLU56" s="429"/>
      <c r="TLV56" s="429"/>
      <c r="TLW56" s="429"/>
      <c r="TLX56" s="429"/>
      <c r="TLY56" s="429"/>
      <c r="TLZ56" s="429"/>
      <c r="TMA56" s="429"/>
      <c r="TMB56" s="429"/>
      <c r="TMC56" s="429"/>
      <c r="TMD56" s="429"/>
      <c r="TME56" s="429"/>
      <c r="TMF56" s="429"/>
      <c r="TMG56" s="429"/>
      <c r="TMH56" s="429"/>
      <c r="TMI56" s="429"/>
      <c r="TMJ56" s="429"/>
      <c r="TMK56" s="429"/>
      <c r="TML56" s="429"/>
      <c r="TMM56" s="429"/>
      <c r="TMN56" s="429"/>
      <c r="TMO56" s="429"/>
      <c r="TMP56" s="429"/>
      <c r="TMQ56" s="429"/>
      <c r="TMR56" s="429"/>
      <c r="TMS56" s="429"/>
      <c r="TMT56" s="429"/>
      <c r="TMU56" s="429"/>
      <c r="TMV56" s="429"/>
      <c r="TMW56" s="429"/>
      <c r="TMX56" s="429"/>
      <c r="TMY56" s="429"/>
      <c r="TMZ56" s="429"/>
      <c r="TNA56" s="429"/>
      <c r="TNB56" s="429"/>
      <c r="TNC56" s="429"/>
      <c r="TND56" s="429"/>
      <c r="TNE56" s="429"/>
      <c r="TNF56" s="429"/>
      <c r="TNG56" s="429"/>
      <c r="TNH56" s="429"/>
      <c r="TNI56" s="429"/>
      <c r="TNJ56" s="429"/>
      <c r="TNK56" s="429"/>
      <c r="TNL56" s="429"/>
      <c r="TNM56" s="429"/>
      <c r="TNN56" s="429"/>
      <c r="TNO56" s="429"/>
      <c r="TNP56" s="429"/>
      <c r="TNQ56" s="429"/>
      <c r="TNR56" s="429"/>
      <c r="TNS56" s="429"/>
      <c r="TNT56" s="429"/>
      <c r="TNU56" s="429"/>
      <c r="TNV56" s="429"/>
      <c r="TNW56" s="429"/>
      <c r="TNX56" s="429"/>
      <c r="TNY56" s="429"/>
      <c r="TNZ56" s="429"/>
      <c r="TOA56" s="429"/>
      <c r="TOB56" s="429"/>
      <c r="TOC56" s="429"/>
      <c r="TOD56" s="429"/>
      <c r="TOE56" s="429"/>
      <c r="TOF56" s="429"/>
      <c r="TOG56" s="429"/>
      <c r="TOH56" s="429"/>
      <c r="TOI56" s="429"/>
      <c r="TOJ56" s="429"/>
      <c r="TOK56" s="429"/>
      <c r="TOL56" s="429"/>
      <c r="TOM56" s="429"/>
      <c r="TON56" s="429"/>
      <c r="TOO56" s="429"/>
      <c r="TOP56" s="429"/>
      <c r="TOQ56" s="429"/>
      <c r="TOR56" s="429"/>
      <c r="TOS56" s="429"/>
      <c r="TOT56" s="429"/>
      <c r="TOU56" s="429"/>
      <c r="TOV56" s="429"/>
      <c r="TOW56" s="429"/>
      <c r="TOX56" s="429"/>
      <c r="TOY56" s="429"/>
      <c r="TOZ56" s="429"/>
      <c r="TPA56" s="429"/>
      <c r="TPB56" s="429"/>
      <c r="TPC56" s="429"/>
      <c r="TPD56" s="429"/>
      <c r="TPE56" s="429"/>
      <c r="TPF56" s="429"/>
      <c r="TPG56" s="429"/>
      <c r="TPH56" s="429"/>
      <c r="TPI56" s="429"/>
      <c r="TPJ56" s="429"/>
      <c r="TPK56" s="429"/>
      <c r="TPL56" s="429"/>
      <c r="TPM56" s="429"/>
      <c r="TPN56" s="429"/>
      <c r="TPO56" s="429"/>
      <c r="TPP56" s="429"/>
      <c r="TPQ56" s="429"/>
      <c r="TPR56" s="429"/>
      <c r="TPS56" s="429"/>
      <c r="TPT56" s="429"/>
      <c r="TPU56" s="429"/>
      <c r="TPV56" s="429"/>
      <c r="TPW56" s="429"/>
      <c r="TPX56" s="429"/>
      <c r="TPY56" s="429"/>
      <c r="TPZ56" s="429"/>
      <c r="TQA56" s="429"/>
      <c r="TQB56" s="429"/>
      <c r="TQC56" s="429"/>
      <c r="TQD56" s="429"/>
      <c r="TQE56" s="429"/>
      <c r="TQF56" s="429"/>
      <c r="TQG56" s="429"/>
      <c r="TQH56" s="429"/>
      <c r="TQI56" s="429"/>
      <c r="TQJ56" s="429"/>
      <c r="TQK56" s="429"/>
      <c r="TQL56" s="429"/>
      <c r="TQM56" s="429"/>
      <c r="TQN56" s="429"/>
      <c r="TQO56" s="429"/>
      <c r="TQP56" s="429"/>
      <c r="TQQ56" s="429"/>
      <c r="TQR56" s="429"/>
      <c r="TQS56" s="429"/>
      <c r="TQT56" s="429"/>
      <c r="TQU56" s="429"/>
      <c r="TQV56" s="429"/>
      <c r="TQW56" s="429"/>
      <c r="TQX56" s="429"/>
      <c r="TQY56" s="429"/>
      <c r="TQZ56" s="429"/>
      <c r="TRA56" s="429"/>
      <c r="TRB56" s="429"/>
      <c r="TRC56" s="429"/>
      <c r="TRD56" s="429"/>
      <c r="TRE56" s="429"/>
      <c r="TRF56" s="429"/>
      <c r="TRG56" s="429"/>
      <c r="TRH56" s="429"/>
      <c r="TRI56" s="429"/>
      <c r="TRJ56" s="429"/>
      <c r="TRK56" s="429"/>
      <c r="TRL56" s="429"/>
      <c r="TRM56" s="429"/>
      <c r="TRN56" s="429"/>
      <c r="TRO56" s="429"/>
      <c r="TRP56" s="429"/>
      <c r="TRQ56" s="429"/>
      <c r="TRR56" s="429"/>
      <c r="TRS56" s="429"/>
      <c r="TRT56" s="429"/>
      <c r="TRU56" s="429"/>
      <c r="TRV56" s="429"/>
      <c r="TRW56" s="429"/>
      <c r="TRX56" s="429"/>
      <c r="TRY56" s="429"/>
      <c r="TRZ56" s="429"/>
      <c r="TSA56" s="429"/>
      <c r="TSB56" s="429"/>
      <c r="TSC56" s="429"/>
      <c r="TSD56" s="429"/>
      <c r="TSE56" s="429"/>
      <c r="TSF56" s="429"/>
      <c r="TSG56" s="429"/>
      <c r="TSH56" s="429"/>
      <c r="TSI56" s="429"/>
      <c r="TSJ56" s="429"/>
      <c r="TSK56" s="429"/>
      <c r="TSL56" s="429"/>
      <c r="TSM56" s="429"/>
      <c r="TSN56" s="429"/>
      <c r="TSO56" s="429"/>
      <c r="TSP56" s="429"/>
      <c r="TSQ56" s="429"/>
      <c r="TSR56" s="429"/>
      <c r="TSS56" s="429"/>
      <c r="TST56" s="429"/>
      <c r="TSU56" s="429"/>
      <c r="TSV56" s="429"/>
      <c r="TSW56" s="429"/>
      <c r="TSX56" s="429"/>
      <c r="TSY56" s="429"/>
      <c r="TSZ56" s="429"/>
      <c r="TTA56" s="429"/>
      <c r="TTB56" s="429"/>
      <c r="TTC56" s="429"/>
      <c r="TTD56" s="429"/>
      <c r="TTE56" s="429"/>
      <c r="TTF56" s="429"/>
      <c r="TTG56" s="429"/>
      <c r="TTH56" s="429"/>
      <c r="TTI56" s="429"/>
      <c r="TTJ56" s="429"/>
      <c r="TTK56" s="429"/>
      <c r="TTL56" s="429"/>
      <c r="TTM56" s="429"/>
      <c r="TTN56" s="429"/>
      <c r="TTO56" s="429"/>
      <c r="TTP56" s="429"/>
      <c r="TTQ56" s="429"/>
      <c r="TTR56" s="429"/>
      <c r="TTS56" s="429"/>
      <c r="TTT56" s="429"/>
      <c r="TTU56" s="429"/>
      <c r="TTV56" s="429"/>
      <c r="TTW56" s="429"/>
      <c r="TTX56" s="429"/>
      <c r="TTY56" s="429"/>
      <c r="TTZ56" s="429"/>
      <c r="TUA56" s="429"/>
      <c r="TUB56" s="429"/>
      <c r="TUC56" s="429"/>
      <c r="TUD56" s="429"/>
      <c r="TUE56" s="429"/>
      <c r="TUF56" s="429"/>
      <c r="TUG56" s="429"/>
      <c r="TUH56" s="429"/>
      <c r="TUI56" s="429"/>
      <c r="TUJ56" s="429"/>
      <c r="TUK56" s="429"/>
      <c r="TUL56" s="429"/>
      <c r="TUM56" s="429"/>
      <c r="TUN56" s="429"/>
      <c r="TUO56" s="429"/>
      <c r="TUP56" s="429"/>
      <c r="TUQ56" s="429"/>
      <c r="TUR56" s="429"/>
      <c r="TUS56" s="429"/>
      <c r="TUT56" s="429"/>
      <c r="TUU56" s="429"/>
      <c r="TUV56" s="429"/>
      <c r="TUW56" s="429"/>
      <c r="TUX56" s="429"/>
      <c r="TUY56" s="429"/>
      <c r="TUZ56" s="429"/>
      <c r="TVA56" s="429"/>
      <c r="TVB56" s="429"/>
      <c r="TVC56" s="429"/>
      <c r="TVD56" s="429"/>
      <c r="TVE56" s="429"/>
      <c r="TVF56" s="429"/>
      <c r="TVG56" s="429"/>
      <c r="TVH56" s="429"/>
      <c r="TVI56" s="429"/>
      <c r="TVJ56" s="429"/>
      <c r="TVK56" s="429"/>
      <c r="TVL56" s="429"/>
      <c r="TVM56" s="429"/>
      <c r="TVN56" s="429"/>
      <c r="TVO56" s="429"/>
      <c r="TVP56" s="429"/>
      <c r="TVQ56" s="429"/>
      <c r="TVR56" s="429"/>
      <c r="TVS56" s="429"/>
      <c r="TVT56" s="429"/>
      <c r="TVU56" s="429"/>
      <c r="TVV56" s="429"/>
      <c r="TVW56" s="429"/>
      <c r="TVX56" s="429"/>
      <c r="TVY56" s="429"/>
      <c r="TVZ56" s="429"/>
      <c r="TWA56" s="429"/>
      <c r="TWB56" s="429"/>
      <c r="TWC56" s="429"/>
      <c r="TWD56" s="429"/>
      <c r="TWE56" s="429"/>
      <c r="TWF56" s="429"/>
      <c r="TWG56" s="429"/>
      <c r="TWH56" s="429"/>
      <c r="TWI56" s="429"/>
      <c r="TWJ56" s="429"/>
      <c r="TWK56" s="429"/>
      <c r="TWL56" s="429"/>
      <c r="TWM56" s="429"/>
      <c r="TWN56" s="429"/>
      <c r="TWO56" s="429"/>
      <c r="TWP56" s="429"/>
      <c r="TWQ56" s="429"/>
      <c r="TWR56" s="429"/>
      <c r="TWS56" s="429"/>
      <c r="TWT56" s="429"/>
      <c r="TWU56" s="429"/>
      <c r="TWV56" s="429"/>
      <c r="TWW56" s="429"/>
      <c r="TWX56" s="429"/>
      <c r="TWY56" s="429"/>
      <c r="TWZ56" s="429"/>
      <c r="TXA56" s="429"/>
      <c r="TXB56" s="429"/>
      <c r="TXC56" s="429"/>
      <c r="TXD56" s="429"/>
      <c r="TXE56" s="429"/>
      <c r="TXF56" s="429"/>
      <c r="TXG56" s="429"/>
      <c r="TXH56" s="429"/>
      <c r="TXI56" s="429"/>
      <c r="TXJ56" s="429"/>
      <c r="TXK56" s="429"/>
      <c r="TXL56" s="429"/>
      <c r="TXM56" s="429"/>
      <c r="TXN56" s="429"/>
      <c r="TXO56" s="429"/>
      <c r="TXP56" s="429"/>
      <c r="TXQ56" s="429"/>
      <c r="TXR56" s="429"/>
      <c r="TXS56" s="429"/>
      <c r="TXT56" s="429"/>
      <c r="TXU56" s="429"/>
      <c r="TXV56" s="429"/>
      <c r="TXW56" s="429"/>
      <c r="TXX56" s="429"/>
      <c r="TXY56" s="429"/>
      <c r="TXZ56" s="429"/>
      <c r="TYA56" s="429"/>
      <c r="TYB56" s="429"/>
      <c r="TYC56" s="429"/>
      <c r="TYD56" s="429"/>
      <c r="TYE56" s="429"/>
      <c r="TYF56" s="429"/>
      <c r="TYG56" s="429"/>
      <c r="TYH56" s="429"/>
      <c r="TYI56" s="429"/>
      <c r="TYJ56" s="429"/>
      <c r="TYK56" s="429"/>
      <c r="TYL56" s="429"/>
      <c r="TYM56" s="429"/>
      <c r="TYN56" s="429"/>
      <c r="TYO56" s="429"/>
      <c r="TYP56" s="429"/>
      <c r="TYQ56" s="429"/>
      <c r="TYR56" s="429"/>
      <c r="TYS56" s="429"/>
      <c r="TYT56" s="429"/>
      <c r="TYU56" s="429"/>
      <c r="TYV56" s="429"/>
      <c r="TYW56" s="429"/>
      <c r="TYX56" s="429"/>
      <c r="TYY56" s="429"/>
      <c r="TYZ56" s="429"/>
      <c r="TZA56" s="429"/>
      <c r="TZB56" s="429"/>
      <c r="TZC56" s="429"/>
      <c r="TZD56" s="429"/>
      <c r="TZE56" s="429"/>
      <c r="TZF56" s="429"/>
      <c r="TZG56" s="429"/>
      <c r="TZH56" s="429"/>
      <c r="TZI56" s="429"/>
      <c r="TZJ56" s="429"/>
      <c r="TZK56" s="429"/>
      <c r="TZL56" s="429"/>
      <c r="TZM56" s="429"/>
      <c r="TZN56" s="429"/>
      <c r="TZO56" s="429"/>
      <c r="TZP56" s="429"/>
      <c r="TZQ56" s="429"/>
      <c r="TZR56" s="429"/>
      <c r="TZS56" s="429"/>
      <c r="TZT56" s="429"/>
      <c r="TZU56" s="429"/>
      <c r="TZV56" s="429"/>
      <c r="TZW56" s="429"/>
      <c r="TZX56" s="429"/>
      <c r="TZY56" s="429"/>
      <c r="TZZ56" s="429"/>
      <c r="UAA56" s="429"/>
      <c r="UAB56" s="429"/>
      <c r="UAC56" s="429"/>
      <c r="UAD56" s="429"/>
      <c r="UAE56" s="429"/>
      <c r="UAF56" s="429"/>
      <c r="UAG56" s="429"/>
      <c r="UAH56" s="429"/>
      <c r="UAI56" s="429"/>
      <c r="UAJ56" s="429"/>
      <c r="UAK56" s="429"/>
      <c r="UAL56" s="429"/>
      <c r="UAM56" s="429"/>
      <c r="UAN56" s="429"/>
      <c r="UAO56" s="429"/>
      <c r="UAP56" s="429"/>
      <c r="UAQ56" s="429"/>
      <c r="UAR56" s="429"/>
      <c r="UAS56" s="429"/>
      <c r="UAT56" s="429"/>
      <c r="UAU56" s="429"/>
      <c r="UAV56" s="429"/>
      <c r="UAW56" s="429"/>
      <c r="UAX56" s="429"/>
      <c r="UAY56" s="429"/>
      <c r="UAZ56" s="429"/>
      <c r="UBA56" s="429"/>
      <c r="UBB56" s="429"/>
      <c r="UBC56" s="429"/>
      <c r="UBD56" s="429"/>
      <c r="UBE56" s="429"/>
      <c r="UBF56" s="429"/>
      <c r="UBG56" s="429"/>
      <c r="UBH56" s="429"/>
      <c r="UBI56" s="429"/>
      <c r="UBJ56" s="429"/>
      <c r="UBK56" s="429"/>
      <c r="UBL56" s="429"/>
      <c r="UBM56" s="429"/>
      <c r="UBN56" s="429"/>
      <c r="UBO56" s="429"/>
      <c r="UBP56" s="429"/>
      <c r="UBQ56" s="429"/>
      <c r="UBR56" s="429"/>
      <c r="UBS56" s="429"/>
      <c r="UBT56" s="429"/>
      <c r="UBU56" s="429"/>
      <c r="UBV56" s="429"/>
      <c r="UBW56" s="429"/>
      <c r="UBX56" s="429"/>
      <c r="UBY56" s="429"/>
      <c r="UBZ56" s="429"/>
      <c r="UCA56" s="429"/>
      <c r="UCB56" s="429"/>
      <c r="UCC56" s="429"/>
      <c r="UCD56" s="429"/>
      <c r="UCE56" s="429"/>
      <c r="UCF56" s="429"/>
      <c r="UCG56" s="429"/>
      <c r="UCH56" s="429"/>
      <c r="UCI56" s="429"/>
      <c r="UCJ56" s="429"/>
      <c r="UCK56" s="429"/>
      <c r="UCL56" s="429"/>
      <c r="UCM56" s="429"/>
      <c r="UCN56" s="429"/>
      <c r="UCO56" s="429"/>
      <c r="UCP56" s="429"/>
      <c r="UCQ56" s="429"/>
      <c r="UCR56" s="429"/>
      <c r="UCS56" s="429"/>
      <c r="UCT56" s="429"/>
      <c r="UCU56" s="429"/>
      <c r="UCV56" s="429"/>
      <c r="UCW56" s="429"/>
      <c r="UCX56" s="429"/>
      <c r="UCY56" s="429"/>
      <c r="UCZ56" s="429"/>
      <c r="UDA56" s="429"/>
      <c r="UDB56" s="429"/>
      <c r="UDC56" s="429"/>
      <c r="UDD56" s="429"/>
      <c r="UDE56" s="429"/>
      <c r="UDF56" s="429"/>
      <c r="UDG56" s="429"/>
      <c r="UDH56" s="429"/>
      <c r="UDI56" s="429"/>
      <c r="UDJ56" s="429"/>
      <c r="UDK56" s="429"/>
      <c r="UDL56" s="429"/>
      <c r="UDM56" s="429"/>
      <c r="UDN56" s="429"/>
      <c r="UDO56" s="429"/>
      <c r="UDP56" s="429"/>
      <c r="UDQ56" s="429"/>
      <c r="UDR56" s="429"/>
      <c r="UDS56" s="429"/>
      <c r="UDT56" s="429"/>
      <c r="UDU56" s="429"/>
      <c r="UDV56" s="429"/>
      <c r="UDW56" s="429"/>
      <c r="UDX56" s="429"/>
      <c r="UDY56" s="429"/>
      <c r="UDZ56" s="429"/>
      <c r="UEA56" s="429"/>
      <c r="UEB56" s="429"/>
      <c r="UEC56" s="429"/>
      <c r="UED56" s="429"/>
      <c r="UEE56" s="429"/>
      <c r="UEF56" s="429"/>
      <c r="UEG56" s="429"/>
      <c r="UEH56" s="429"/>
      <c r="UEI56" s="429"/>
      <c r="UEJ56" s="429"/>
      <c r="UEK56" s="429"/>
      <c r="UEL56" s="429"/>
      <c r="UEM56" s="429"/>
      <c r="UEN56" s="429"/>
      <c r="UEO56" s="429"/>
      <c r="UEP56" s="429"/>
      <c r="UEQ56" s="429"/>
      <c r="UER56" s="429"/>
      <c r="UES56" s="429"/>
      <c r="UET56" s="429"/>
      <c r="UEU56" s="429"/>
      <c r="UEV56" s="429"/>
      <c r="UEW56" s="429"/>
      <c r="UEX56" s="429"/>
      <c r="UEY56" s="429"/>
      <c r="UEZ56" s="429"/>
      <c r="UFA56" s="429"/>
      <c r="UFB56" s="429"/>
      <c r="UFC56" s="429"/>
      <c r="UFD56" s="429"/>
      <c r="UFE56" s="429"/>
      <c r="UFF56" s="429"/>
      <c r="UFG56" s="429"/>
      <c r="UFH56" s="429"/>
      <c r="UFI56" s="429"/>
      <c r="UFJ56" s="429"/>
      <c r="UFK56" s="429"/>
      <c r="UFL56" s="429"/>
      <c r="UFM56" s="429"/>
      <c r="UFN56" s="429"/>
      <c r="UFO56" s="429"/>
      <c r="UFP56" s="429"/>
      <c r="UFQ56" s="429"/>
      <c r="UFR56" s="429"/>
      <c r="UFS56" s="429"/>
      <c r="UFT56" s="429"/>
      <c r="UFU56" s="429"/>
      <c r="UFV56" s="429"/>
      <c r="UFW56" s="429"/>
      <c r="UFX56" s="429"/>
      <c r="UFY56" s="429"/>
      <c r="UFZ56" s="429"/>
      <c r="UGA56" s="429"/>
      <c r="UGB56" s="429"/>
      <c r="UGC56" s="429"/>
      <c r="UGD56" s="429"/>
      <c r="UGE56" s="429"/>
      <c r="UGF56" s="429"/>
      <c r="UGG56" s="429"/>
      <c r="UGH56" s="429"/>
      <c r="UGI56" s="429"/>
      <c r="UGJ56" s="429"/>
      <c r="UGK56" s="429"/>
      <c r="UGL56" s="429"/>
      <c r="UGM56" s="429"/>
      <c r="UGN56" s="429"/>
      <c r="UGO56" s="429"/>
      <c r="UGP56" s="429"/>
      <c r="UGQ56" s="429"/>
      <c r="UGR56" s="429"/>
      <c r="UGS56" s="429"/>
      <c r="UGT56" s="429"/>
      <c r="UGU56" s="429"/>
      <c r="UGV56" s="429"/>
      <c r="UGW56" s="429"/>
      <c r="UGX56" s="429"/>
      <c r="UGY56" s="429"/>
      <c r="UGZ56" s="429"/>
      <c r="UHA56" s="429"/>
      <c r="UHB56" s="429"/>
      <c r="UHC56" s="429"/>
      <c r="UHD56" s="429"/>
      <c r="UHE56" s="429"/>
      <c r="UHF56" s="429"/>
      <c r="UHG56" s="429"/>
      <c r="UHH56" s="429"/>
      <c r="UHI56" s="429"/>
      <c r="UHJ56" s="429"/>
      <c r="UHK56" s="429"/>
      <c r="UHL56" s="429"/>
      <c r="UHM56" s="429"/>
      <c r="UHN56" s="429"/>
      <c r="UHO56" s="429"/>
      <c r="UHP56" s="429"/>
      <c r="UHQ56" s="429"/>
      <c r="UHR56" s="429"/>
      <c r="UHS56" s="429"/>
      <c r="UHT56" s="429"/>
      <c r="UHU56" s="429"/>
      <c r="UHV56" s="429"/>
      <c r="UHW56" s="429"/>
      <c r="UHX56" s="429"/>
      <c r="UHY56" s="429"/>
      <c r="UHZ56" s="429"/>
      <c r="UIA56" s="429"/>
      <c r="UIB56" s="429"/>
      <c r="UIC56" s="429"/>
      <c r="UID56" s="429"/>
      <c r="UIE56" s="429"/>
      <c r="UIF56" s="429"/>
      <c r="UIG56" s="429"/>
      <c r="UIH56" s="429"/>
      <c r="UII56" s="429"/>
      <c r="UIJ56" s="429"/>
      <c r="UIK56" s="429"/>
      <c r="UIL56" s="429"/>
      <c r="UIM56" s="429"/>
      <c r="UIN56" s="429"/>
      <c r="UIO56" s="429"/>
      <c r="UIP56" s="429"/>
      <c r="UIQ56" s="429"/>
      <c r="UIR56" s="429"/>
      <c r="UIS56" s="429"/>
      <c r="UIT56" s="429"/>
      <c r="UIU56" s="429"/>
      <c r="UIV56" s="429"/>
      <c r="UIW56" s="429"/>
      <c r="UIX56" s="429"/>
      <c r="UIY56" s="429"/>
      <c r="UIZ56" s="429"/>
      <c r="UJA56" s="429"/>
      <c r="UJB56" s="429"/>
      <c r="UJC56" s="429"/>
      <c r="UJD56" s="429"/>
      <c r="UJE56" s="429"/>
      <c r="UJF56" s="429"/>
      <c r="UJG56" s="429"/>
      <c r="UJH56" s="429"/>
      <c r="UJI56" s="429"/>
      <c r="UJJ56" s="429"/>
      <c r="UJK56" s="429"/>
      <c r="UJL56" s="429"/>
      <c r="UJM56" s="429"/>
      <c r="UJN56" s="429"/>
      <c r="UJO56" s="429"/>
      <c r="UJP56" s="429"/>
      <c r="UJQ56" s="429"/>
      <c r="UJR56" s="429"/>
      <c r="UJS56" s="429"/>
      <c r="UJT56" s="429"/>
      <c r="UJU56" s="429"/>
      <c r="UJV56" s="429"/>
      <c r="UJW56" s="429"/>
      <c r="UJX56" s="429"/>
      <c r="UJY56" s="429"/>
      <c r="UJZ56" s="429"/>
      <c r="UKA56" s="429"/>
      <c r="UKB56" s="429"/>
      <c r="UKC56" s="429"/>
      <c r="UKD56" s="429"/>
      <c r="UKE56" s="429"/>
      <c r="UKF56" s="429"/>
      <c r="UKG56" s="429"/>
      <c r="UKH56" s="429"/>
      <c r="UKI56" s="429"/>
      <c r="UKJ56" s="429"/>
      <c r="UKK56" s="429"/>
      <c r="UKL56" s="429"/>
      <c r="UKM56" s="429"/>
      <c r="UKN56" s="429"/>
      <c r="UKO56" s="429"/>
      <c r="UKP56" s="429"/>
      <c r="UKQ56" s="429"/>
      <c r="UKR56" s="429"/>
      <c r="UKS56" s="429"/>
      <c r="UKT56" s="429"/>
      <c r="UKU56" s="429"/>
      <c r="UKV56" s="429"/>
      <c r="UKW56" s="429"/>
      <c r="UKX56" s="429"/>
      <c r="UKY56" s="429"/>
      <c r="UKZ56" s="429"/>
      <c r="ULA56" s="429"/>
      <c r="ULB56" s="429"/>
      <c r="ULC56" s="429"/>
      <c r="ULD56" s="429"/>
      <c r="ULE56" s="429"/>
      <c r="ULF56" s="429"/>
      <c r="ULG56" s="429"/>
      <c r="ULH56" s="429"/>
      <c r="ULI56" s="429"/>
      <c r="ULJ56" s="429"/>
      <c r="ULK56" s="429"/>
      <c r="ULL56" s="429"/>
      <c r="ULM56" s="429"/>
      <c r="ULN56" s="429"/>
      <c r="ULO56" s="429"/>
      <c r="ULP56" s="429"/>
      <c r="ULQ56" s="429"/>
      <c r="ULR56" s="429"/>
      <c r="ULS56" s="429"/>
      <c r="ULT56" s="429"/>
      <c r="ULU56" s="429"/>
      <c r="ULV56" s="429"/>
      <c r="ULW56" s="429"/>
      <c r="ULX56" s="429"/>
      <c r="ULY56" s="429"/>
      <c r="ULZ56" s="429"/>
      <c r="UMA56" s="429"/>
      <c r="UMB56" s="429"/>
      <c r="UMC56" s="429"/>
      <c r="UMD56" s="429"/>
      <c r="UME56" s="429"/>
      <c r="UMF56" s="429"/>
      <c r="UMG56" s="429"/>
      <c r="UMH56" s="429"/>
      <c r="UMI56" s="429"/>
      <c r="UMJ56" s="429"/>
      <c r="UMK56" s="429"/>
      <c r="UML56" s="429"/>
      <c r="UMM56" s="429"/>
      <c r="UMN56" s="429"/>
      <c r="UMO56" s="429"/>
      <c r="UMP56" s="429"/>
      <c r="UMQ56" s="429"/>
      <c r="UMR56" s="429"/>
      <c r="UMS56" s="429"/>
      <c r="UMT56" s="429"/>
      <c r="UMU56" s="429"/>
      <c r="UMV56" s="429"/>
      <c r="UMW56" s="429"/>
      <c r="UMX56" s="429"/>
      <c r="UMY56" s="429"/>
      <c r="UMZ56" s="429"/>
      <c r="UNA56" s="429"/>
      <c r="UNB56" s="429"/>
      <c r="UNC56" s="429"/>
      <c r="UND56" s="429"/>
      <c r="UNE56" s="429"/>
      <c r="UNF56" s="429"/>
      <c r="UNG56" s="429"/>
      <c r="UNH56" s="429"/>
      <c r="UNI56" s="429"/>
      <c r="UNJ56" s="429"/>
      <c r="UNK56" s="429"/>
      <c r="UNL56" s="429"/>
      <c r="UNM56" s="429"/>
      <c r="UNN56" s="429"/>
      <c r="UNO56" s="429"/>
      <c r="UNP56" s="429"/>
      <c r="UNQ56" s="429"/>
      <c r="UNR56" s="429"/>
      <c r="UNS56" s="429"/>
      <c r="UNT56" s="429"/>
      <c r="UNU56" s="429"/>
      <c r="UNV56" s="429"/>
      <c r="UNW56" s="429"/>
      <c r="UNX56" s="429"/>
      <c r="UNY56" s="429"/>
      <c r="UNZ56" s="429"/>
      <c r="UOA56" s="429"/>
      <c r="UOB56" s="429"/>
      <c r="UOC56" s="429"/>
      <c r="UOD56" s="429"/>
      <c r="UOE56" s="429"/>
      <c r="UOF56" s="429"/>
      <c r="UOG56" s="429"/>
      <c r="UOH56" s="429"/>
      <c r="UOI56" s="429"/>
      <c r="UOJ56" s="429"/>
      <c r="UOK56" s="429"/>
      <c r="UOL56" s="429"/>
      <c r="UOM56" s="429"/>
      <c r="UON56" s="429"/>
      <c r="UOO56" s="429"/>
      <c r="UOP56" s="429"/>
      <c r="UOQ56" s="429"/>
      <c r="UOR56" s="429"/>
      <c r="UOS56" s="429"/>
      <c r="UOT56" s="429"/>
      <c r="UOU56" s="429"/>
      <c r="UOV56" s="429"/>
      <c r="UOW56" s="429"/>
      <c r="UOX56" s="429"/>
      <c r="UOY56" s="429"/>
      <c r="UOZ56" s="429"/>
      <c r="UPA56" s="429"/>
      <c r="UPB56" s="429"/>
      <c r="UPC56" s="429"/>
      <c r="UPD56" s="429"/>
      <c r="UPE56" s="429"/>
      <c r="UPF56" s="429"/>
      <c r="UPG56" s="429"/>
      <c r="UPH56" s="429"/>
      <c r="UPI56" s="429"/>
      <c r="UPJ56" s="429"/>
      <c r="UPK56" s="429"/>
      <c r="UPL56" s="429"/>
      <c r="UPM56" s="429"/>
      <c r="UPN56" s="429"/>
      <c r="UPO56" s="429"/>
      <c r="UPP56" s="429"/>
      <c r="UPQ56" s="429"/>
      <c r="UPR56" s="429"/>
      <c r="UPS56" s="429"/>
      <c r="UPT56" s="429"/>
      <c r="UPU56" s="429"/>
      <c r="UPV56" s="429"/>
      <c r="UPW56" s="429"/>
      <c r="UPX56" s="429"/>
      <c r="UPY56" s="429"/>
      <c r="UPZ56" s="429"/>
      <c r="UQA56" s="429"/>
      <c r="UQB56" s="429"/>
      <c r="UQC56" s="429"/>
      <c r="UQD56" s="429"/>
      <c r="UQE56" s="429"/>
      <c r="UQF56" s="429"/>
      <c r="UQG56" s="429"/>
      <c r="UQH56" s="429"/>
      <c r="UQI56" s="429"/>
      <c r="UQJ56" s="429"/>
      <c r="UQK56" s="429"/>
      <c r="UQL56" s="429"/>
      <c r="UQM56" s="429"/>
      <c r="UQN56" s="429"/>
      <c r="UQO56" s="429"/>
      <c r="UQP56" s="429"/>
      <c r="UQQ56" s="429"/>
      <c r="UQR56" s="429"/>
      <c r="UQS56" s="429"/>
      <c r="UQT56" s="429"/>
      <c r="UQU56" s="429"/>
      <c r="UQV56" s="429"/>
      <c r="UQW56" s="429"/>
      <c r="UQX56" s="429"/>
      <c r="UQY56" s="429"/>
      <c r="UQZ56" s="429"/>
      <c r="URA56" s="429"/>
      <c r="URB56" s="429"/>
      <c r="URC56" s="429"/>
      <c r="URD56" s="429"/>
      <c r="URE56" s="429"/>
      <c r="URF56" s="429"/>
      <c r="URG56" s="429"/>
      <c r="URH56" s="429"/>
      <c r="URI56" s="429"/>
      <c r="URJ56" s="429"/>
      <c r="URK56" s="429"/>
      <c r="URL56" s="429"/>
      <c r="URM56" s="429"/>
      <c r="URN56" s="429"/>
      <c r="URO56" s="429"/>
      <c r="URP56" s="429"/>
      <c r="URQ56" s="429"/>
      <c r="URR56" s="429"/>
      <c r="URS56" s="429"/>
      <c r="URT56" s="429"/>
      <c r="URU56" s="429"/>
      <c r="URV56" s="429"/>
      <c r="URW56" s="429"/>
      <c r="URX56" s="429"/>
      <c r="URY56" s="429"/>
      <c r="URZ56" s="429"/>
      <c r="USA56" s="429"/>
      <c r="USB56" s="429"/>
      <c r="USC56" s="429"/>
      <c r="USD56" s="429"/>
      <c r="USE56" s="429"/>
      <c r="USF56" s="429"/>
      <c r="USG56" s="429"/>
      <c r="USH56" s="429"/>
      <c r="USI56" s="429"/>
      <c r="USJ56" s="429"/>
      <c r="USK56" s="429"/>
      <c r="USL56" s="429"/>
      <c r="USM56" s="429"/>
      <c r="USN56" s="429"/>
      <c r="USO56" s="429"/>
      <c r="USP56" s="429"/>
      <c r="USQ56" s="429"/>
      <c r="USR56" s="429"/>
      <c r="USS56" s="429"/>
      <c r="UST56" s="429"/>
      <c r="USU56" s="429"/>
      <c r="USV56" s="429"/>
      <c r="USW56" s="429"/>
      <c r="USX56" s="429"/>
      <c r="USY56" s="429"/>
      <c r="USZ56" s="429"/>
      <c r="UTA56" s="429"/>
      <c r="UTB56" s="429"/>
      <c r="UTC56" s="429"/>
      <c r="UTD56" s="429"/>
      <c r="UTE56" s="429"/>
      <c r="UTF56" s="429"/>
      <c r="UTG56" s="429"/>
      <c r="UTH56" s="429"/>
      <c r="UTI56" s="429"/>
      <c r="UTJ56" s="429"/>
      <c r="UTK56" s="429"/>
      <c r="UTL56" s="429"/>
      <c r="UTM56" s="429"/>
      <c r="UTN56" s="429"/>
      <c r="UTO56" s="429"/>
      <c r="UTP56" s="429"/>
      <c r="UTQ56" s="429"/>
      <c r="UTR56" s="429"/>
      <c r="UTS56" s="429"/>
      <c r="UTT56" s="429"/>
      <c r="UTU56" s="429"/>
      <c r="UTV56" s="429"/>
      <c r="UTW56" s="429"/>
      <c r="UTX56" s="429"/>
      <c r="UTY56" s="429"/>
      <c r="UTZ56" s="429"/>
      <c r="UUA56" s="429"/>
      <c r="UUB56" s="429"/>
      <c r="UUC56" s="429"/>
      <c r="UUD56" s="429"/>
      <c r="UUE56" s="429"/>
      <c r="UUF56" s="429"/>
      <c r="UUG56" s="429"/>
      <c r="UUH56" s="429"/>
      <c r="UUI56" s="429"/>
      <c r="UUJ56" s="429"/>
      <c r="UUK56" s="429"/>
      <c r="UUL56" s="429"/>
      <c r="UUM56" s="429"/>
      <c r="UUN56" s="429"/>
      <c r="UUO56" s="429"/>
      <c r="UUP56" s="429"/>
      <c r="UUQ56" s="429"/>
      <c r="UUR56" s="429"/>
      <c r="UUS56" s="429"/>
      <c r="UUT56" s="429"/>
      <c r="UUU56" s="429"/>
      <c r="UUV56" s="429"/>
      <c r="UUW56" s="429"/>
      <c r="UUX56" s="429"/>
      <c r="UUY56" s="429"/>
      <c r="UUZ56" s="429"/>
      <c r="UVA56" s="429"/>
      <c r="UVB56" s="429"/>
      <c r="UVC56" s="429"/>
      <c r="UVD56" s="429"/>
      <c r="UVE56" s="429"/>
      <c r="UVF56" s="429"/>
      <c r="UVG56" s="429"/>
      <c r="UVH56" s="429"/>
      <c r="UVI56" s="429"/>
      <c r="UVJ56" s="429"/>
      <c r="UVK56" s="429"/>
      <c r="UVL56" s="429"/>
      <c r="UVM56" s="429"/>
      <c r="UVN56" s="429"/>
      <c r="UVO56" s="429"/>
      <c r="UVP56" s="429"/>
      <c r="UVQ56" s="429"/>
      <c r="UVR56" s="429"/>
      <c r="UVS56" s="429"/>
      <c r="UVT56" s="429"/>
      <c r="UVU56" s="429"/>
      <c r="UVV56" s="429"/>
      <c r="UVW56" s="429"/>
      <c r="UVX56" s="429"/>
      <c r="UVY56" s="429"/>
      <c r="UVZ56" s="429"/>
      <c r="UWA56" s="429"/>
      <c r="UWB56" s="429"/>
      <c r="UWC56" s="429"/>
      <c r="UWD56" s="429"/>
      <c r="UWE56" s="429"/>
      <c r="UWF56" s="429"/>
      <c r="UWG56" s="429"/>
      <c r="UWH56" s="429"/>
      <c r="UWI56" s="429"/>
      <c r="UWJ56" s="429"/>
      <c r="UWK56" s="429"/>
      <c r="UWL56" s="429"/>
      <c r="UWM56" s="429"/>
      <c r="UWN56" s="429"/>
      <c r="UWO56" s="429"/>
      <c r="UWP56" s="429"/>
      <c r="UWQ56" s="429"/>
      <c r="UWR56" s="429"/>
      <c r="UWS56" s="429"/>
      <c r="UWT56" s="429"/>
      <c r="UWU56" s="429"/>
      <c r="UWV56" s="429"/>
      <c r="UWW56" s="429"/>
      <c r="UWX56" s="429"/>
      <c r="UWY56" s="429"/>
      <c r="UWZ56" s="429"/>
      <c r="UXA56" s="429"/>
      <c r="UXB56" s="429"/>
      <c r="UXC56" s="429"/>
      <c r="UXD56" s="429"/>
      <c r="UXE56" s="429"/>
      <c r="UXF56" s="429"/>
      <c r="UXG56" s="429"/>
      <c r="UXH56" s="429"/>
      <c r="UXI56" s="429"/>
      <c r="UXJ56" s="429"/>
      <c r="UXK56" s="429"/>
      <c r="UXL56" s="429"/>
      <c r="UXM56" s="429"/>
      <c r="UXN56" s="429"/>
      <c r="UXO56" s="429"/>
      <c r="UXP56" s="429"/>
      <c r="UXQ56" s="429"/>
      <c r="UXR56" s="429"/>
      <c r="UXS56" s="429"/>
      <c r="UXT56" s="429"/>
      <c r="UXU56" s="429"/>
      <c r="UXV56" s="429"/>
      <c r="UXW56" s="429"/>
      <c r="UXX56" s="429"/>
      <c r="UXY56" s="429"/>
      <c r="UXZ56" s="429"/>
      <c r="UYA56" s="429"/>
      <c r="UYB56" s="429"/>
      <c r="UYC56" s="429"/>
      <c r="UYD56" s="429"/>
      <c r="UYE56" s="429"/>
      <c r="UYF56" s="429"/>
      <c r="UYG56" s="429"/>
      <c r="UYH56" s="429"/>
      <c r="UYI56" s="429"/>
      <c r="UYJ56" s="429"/>
      <c r="UYK56" s="429"/>
      <c r="UYL56" s="429"/>
      <c r="UYM56" s="429"/>
      <c r="UYN56" s="429"/>
      <c r="UYO56" s="429"/>
      <c r="UYP56" s="429"/>
      <c r="UYQ56" s="429"/>
      <c r="UYR56" s="429"/>
      <c r="UYS56" s="429"/>
      <c r="UYT56" s="429"/>
      <c r="UYU56" s="429"/>
      <c r="UYV56" s="429"/>
      <c r="UYW56" s="429"/>
      <c r="UYX56" s="429"/>
      <c r="UYY56" s="429"/>
      <c r="UYZ56" s="429"/>
      <c r="UZA56" s="429"/>
      <c r="UZB56" s="429"/>
      <c r="UZC56" s="429"/>
      <c r="UZD56" s="429"/>
      <c r="UZE56" s="429"/>
      <c r="UZF56" s="429"/>
      <c r="UZG56" s="429"/>
      <c r="UZH56" s="429"/>
      <c r="UZI56" s="429"/>
      <c r="UZJ56" s="429"/>
      <c r="UZK56" s="429"/>
      <c r="UZL56" s="429"/>
      <c r="UZM56" s="429"/>
      <c r="UZN56" s="429"/>
      <c r="UZO56" s="429"/>
      <c r="UZP56" s="429"/>
      <c r="UZQ56" s="429"/>
      <c r="UZR56" s="429"/>
      <c r="UZS56" s="429"/>
      <c r="UZT56" s="429"/>
      <c r="UZU56" s="429"/>
      <c r="UZV56" s="429"/>
      <c r="UZW56" s="429"/>
      <c r="UZX56" s="429"/>
      <c r="UZY56" s="429"/>
      <c r="UZZ56" s="429"/>
      <c r="VAA56" s="429"/>
      <c r="VAB56" s="429"/>
      <c r="VAC56" s="429"/>
      <c r="VAD56" s="429"/>
      <c r="VAE56" s="429"/>
      <c r="VAF56" s="429"/>
      <c r="VAG56" s="429"/>
      <c r="VAH56" s="429"/>
      <c r="VAI56" s="429"/>
      <c r="VAJ56" s="429"/>
      <c r="VAK56" s="429"/>
      <c r="VAL56" s="429"/>
      <c r="VAM56" s="429"/>
      <c r="VAN56" s="429"/>
      <c r="VAO56" s="429"/>
      <c r="VAP56" s="429"/>
      <c r="VAQ56" s="429"/>
      <c r="VAR56" s="429"/>
      <c r="VAS56" s="429"/>
      <c r="VAT56" s="429"/>
      <c r="VAU56" s="429"/>
      <c r="VAV56" s="429"/>
      <c r="VAW56" s="429"/>
      <c r="VAX56" s="429"/>
      <c r="VAY56" s="429"/>
      <c r="VAZ56" s="429"/>
      <c r="VBA56" s="429"/>
      <c r="VBB56" s="429"/>
      <c r="VBC56" s="429"/>
      <c r="VBD56" s="429"/>
      <c r="VBE56" s="429"/>
      <c r="VBF56" s="429"/>
      <c r="VBG56" s="429"/>
      <c r="VBH56" s="429"/>
      <c r="VBI56" s="429"/>
      <c r="VBJ56" s="429"/>
      <c r="VBK56" s="429"/>
      <c r="VBL56" s="429"/>
      <c r="VBM56" s="429"/>
      <c r="VBN56" s="429"/>
      <c r="VBO56" s="429"/>
      <c r="VBP56" s="429"/>
      <c r="VBQ56" s="429"/>
      <c r="VBR56" s="429"/>
      <c r="VBS56" s="429"/>
      <c r="VBT56" s="429"/>
      <c r="VBU56" s="429"/>
      <c r="VBV56" s="429"/>
      <c r="VBW56" s="429"/>
      <c r="VBX56" s="429"/>
      <c r="VBY56" s="429"/>
      <c r="VBZ56" s="429"/>
      <c r="VCA56" s="429"/>
      <c r="VCB56" s="429"/>
      <c r="VCC56" s="429"/>
      <c r="VCD56" s="429"/>
      <c r="VCE56" s="429"/>
      <c r="VCF56" s="429"/>
      <c r="VCG56" s="429"/>
      <c r="VCH56" s="429"/>
      <c r="VCI56" s="429"/>
      <c r="VCJ56" s="429"/>
      <c r="VCK56" s="429"/>
      <c r="VCL56" s="429"/>
      <c r="VCM56" s="429"/>
      <c r="VCN56" s="429"/>
      <c r="VCO56" s="429"/>
      <c r="VCP56" s="429"/>
      <c r="VCQ56" s="429"/>
      <c r="VCR56" s="429"/>
      <c r="VCS56" s="429"/>
      <c r="VCT56" s="429"/>
      <c r="VCU56" s="429"/>
      <c r="VCV56" s="429"/>
      <c r="VCW56" s="429"/>
      <c r="VCX56" s="429"/>
      <c r="VCY56" s="429"/>
      <c r="VCZ56" s="429"/>
      <c r="VDA56" s="429"/>
      <c r="VDB56" s="429"/>
      <c r="VDC56" s="429"/>
      <c r="VDD56" s="429"/>
      <c r="VDE56" s="429"/>
      <c r="VDF56" s="429"/>
      <c r="VDG56" s="429"/>
      <c r="VDH56" s="429"/>
      <c r="VDI56" s="429"/>
      <c r="VDJ56" s="429"/>
      <c r="VDK56" s="429"/>
      <c r="VDL56" s="429"/>
      <c r="VDM56" s="429"/>
      <c r="VDN56" s="429"/>
      <c r="VDO56" s="429"/>
      <c r="VDP56" s="429"/>
      <c r="VDQ56" s="429"/>
      <c r="VDR56" s="429"/>
      <c r="VDS56" s="429"/>
      <c r="VDT56" s="429"/>
      <c r="VDU56" s="429"/>
      <c r="VDV56" s="429"/>
      <c r="VDW56" s="429"/>
      <c r="VDX56" s="429"/>
      <c r="VDY56" s="429"/>
      <c r="VDZ56" s="429"/>
      <c r="VEA56" s="429"/>
      <c r="VEB56" s="429"/>
      <c r="VEC56" s="429"/>
      <c r="VED56" s="429"/>
      <c r="VEE56" s="429"/>
      <c r="VEF56" s="429"/>
      <c r="VEG56" s="429"/>
      <c r="VEH56" s="429"/>
      <c r="VEI56" s="429"/>
      <c r="VEJ56" s="429"/>
      <c r="VEK56" s="429"/>
      <c r="VEL56" s="429"/>
      <c r="VEM56" s="429"/>
      <c r="VEN56" s="429"/>
      <c r="VEO56" s="429"/>
      <c r="VEP56" s="429"/>
      <c r="VEQ56" s="429"/>
      <c r="VER56" s="429"/>
      <c r="VES56" s="429"/>
      <c r="VET56" s="429"/>
      <c r="VEU56" s="429"/>
      <c r="VEV56" s="429"/>
      <c r="VEW56" s="429"/>
      <c r="VEX56" s="429"/>
      <c r="VEY56" s="429"/>
      <c r="VEZ56" s="429"/>
      <c r="VFA56" s="429"/>
      <c r="VFB56" s="429"/>
      <c r="VFC56" s="429"/>
      <c r="VFD56" s="429"/>
      <c r="VFE56" s="429"/>
      <c r="VFF56" s="429"/>
      <c r="VFG56" s="429"/>
      <c r="VFH56" s="429"/>
      <c r="VFI56" s="429"/>
      <c r="VFJ56" s="429"/>
      <c r="VFK56" s="429"/>
      <c r="VFL56" s="429"/>
      <c r="VFM56" s="429"/>
      <c r="VFN56" s="429"/>
      <c r="VFO56" s="429"/>
      <c r="VFP56" s="429"/>
      <c r="VFQ56" s="429"/>
      <c r="VFR56" s="429"/>
      <c r="VFS56" s="429"/>
      <c r="VFT56" s="429"/>
      <c r="VFU56" s="429"/>
      <c r="VFV56" s="429"/>
      <c r="VFW56" s="429"/>
      <c r="VFX56" s="429"/>
      <c r="VFY56" s="429"/>
      <c r="VFZ56" s="429"/>
      <c r="VGA56" s="429"/>
      <c r="VGB56" s="429"/>
      <c r="VGC56" s="429"/>
      <c r="VGD56" s="429"/>
      <c r="VGE56" s="429"/>
      <c r="VGF56" s="429"/>
      <c r="VGG56" s="429"/>
      <c r="VGH56" s="429"/>
      <c r="VGI56" s="429"/>
      <c r="VGJ56" s="429"/>
      <c r="VGK56" s="429"/>
      <c r="VGL56" s="429"/>
      <c r="VGM56" s="429"/>
      <c r="VGN56" s="429"/>
      <c r="VGO56" s="429"/>
      <c r="VGP56" s="429"/>
      <c r="VGQ56" s="429"/>
      <c r="VGR56" s="429"/>
      <c r="VGS56" s="429"/>
      <c r="VGT56" s="429"/>
      <c r="VGU56" s="429"/>
      <c r="VGV56" s="429"/>
      <c r="VGW56" s="429"/>
      <c r="VGX56" s="429"/>
      <c r="VGY56" s="429"/>
      <c r="VGZ56" s="429"/>
      <c r="VHA56" s="429"/>
      <c r="VHB56" s="429"/>
      <c r="VHC56" s="429"/>
      <c r="VHD56" s="429"/>
      <c r="VHE56" s="429"/>
      <c r="VHF56" s="429"/>
      <c r="VHG56" s="429"/>
      <c r="VHH56" s="429"/>
      <c r="VHI56" s="429"/>
      <c r="VHJ56" s="429"/>
      <c r="VHK56" s="429"/>
      <c r="VHL56" s="429"/>
      <c r="VHM56" s="429"/>
      <c r="VHN56" s="429"/>
      <c r="VHO56" s="429"/>
      <c r="VHP56" s="429"/>
      <c r="VHQ56" s="429"/>
      <c r="VHR56" s="429"/>
      <c r="VHS56" s="429"/>
      <c r="VHT56" s="429"/>
      <c r="VHU56" s="429"/>
      <c r="VHV56" s="429"/>
      <c r="VHW56" s="429"/>
      <c r="VHX56" s="429"/>
      <c r="VHY56" s="429"/>
      <c r="VHZ56" s="429"/>
      <c r="VIA56" s="429"/>
      <c r="VIB56" s="429"/>
      <c r="VIC56" s="429"/>
      <c r="VID56" s="429"/>
      <c r="VIE56" s="429"/>
      <c r="VIF56" s="429"/>
      <c r="VIG56" s="429"/>
      <c r="VIH56" s="429"/>
      <c r="VII56" s="429"/>
      <c r="VIJ56" s="429"/>
      <c r="VIK56" s="429"/>
      <c r="VIL56" s="429"/>
      <c r="VIM56" s="429"/>
      <c r="VIN56" s="429"/>
      <c r="VIO56" s="429"/>
      <c r="VIP56" s="429"/>
      <c r="VIQ56" s="429"/>
      <c r="VIR56" s="429"/>
      <c r="VIS56" s="429"/>
      <c r="VIT56" s="429"/>
      <c r="VIU56" s="429"/>
      <c r="VIV56" s="429"/>
      <c r="VIW56" s="429"/>
      <c r="VIX56" s="429"/>
      <c r="VIY56" s="429"/>
      <c r="VIZ56" s="429"/>
      <c r="VJA56" s="429"/>
      <c r="VJB56" s="429"/>
      <c r="VJC56" s="429"/>
      <c r="VJD56" s="429"/>
      <c r="VJE56" s="429"/>
      <c r="VJF56" s="429"/>
      <c r="VJG56" s="429"/>
      <c r="VJH56" s="429"/>
      <c r="VJI56" s="429"/>
      <c r="VJJ56" s="429"/>
      <c r="VJK56" s="429"/>
      <c r="VJL56" s="429"/>
      <c r="VJM56" s="429"/>
      <c r="VJN56" s="429"/>
      <c r="VJO56" s="429"/>
      <c r="VJP56" s="429"/>
      <c r="VJQ56" s="429"/>
      <c r="VJR56" s="429"/>
      <c r="VJS56" s="429"/>
      <c r="VJT56" s="429"/>
      <c r="VJU56" s="429"/>
      <c r="VJV56" s="429"/>
      <c r="VJW56" s="429"/>
      <c r="VJX56" s="429"/>
      <c r="VJY56" s="429"/>
      <c r="VJZ56" s="429"/>
      <c r="VKA56" s="429"/>
      <c r="VKB56" s="429"/>
      <c r="VKC56" s="429"/>
      <c r="VKD56" s="429"/>
      <c r="VKE56" s="429"/>
      <c r="VKF56" s="429"/>
      <c r="VKG56" s="429"/>
      <c r="VKH56" s="429"/>
      <c r="VKI56" s="429"/>
      <c r="VKJ56" s="429"/>
      <c r="VKK56" s="429"/>
      <c r="VKL56" s="429"/>
      <c r="VKM56" s="429"/>
      <c r="VKN56" s="429"/>
      <c r="VKO56" s="429"/>
      <c r="VKP56" s="429"/>
      <c r="VKQ56" s="429"/>
      <c r="VKR56" s="429"/>
      <c r="VKS56" s="429"/>
      <c r="VKT56" s="429"/>
      <c r="VKU56" s="429"/>
      <c r="VKV56" s="429"/>
      <c r="VKW56" s="429"/>
      <c r="VKX56" s="429"/>
      <c r="VKY56" s="429"/>
      <c r="VKZ56" s="429"/>
      <c r="VLA56" s="429"/>
      <c r="VLB56" s="429"/>
      <c r="VLC56" s="429"/>
      <c r="VLD56" s="429"/>
      <c r="VLE56" s="429"/>
      <c r="VLF56" s="429"/>
      <c r="VLG56" s="429"/>
      <c r="VLH56" s="429"/>
      <c r="VLI56" s="429"/>
      <c r="VLJ56" s="429"/>
      <c r="VLK56" s="429"/>
      <c r="VLL56" s="429"/>
      <c r="VLM56" s="429"/>
      <c r="VLN56" s="429"/>
      <c r="VLO56" s="429"/>
      <c r="VLP56" s="429"/>
      <c r="VLQ56" s="429"/>
      <c r="VLR56" s="429"/>
      <c r="VLS56" s="429"/>
      <c r="VLT56" s="429"/>
      <c r="VLU56" s="429"/>
      <c r="VLV56" s="429"/>
      <c r="VLW56" s="429"/>
      <c r="VLX56" s="429"/>
      <c r="VLY56" s="429"/>
      <c r="VLZ56" s="429"/>
      <c r="VMA56" s="429"/>
      <c r="VMB56" s="429"/>
      <c r="VMC56" s="429"/>
      <c r="VMD56" s="429"/>
      <c r="VME56" s="429"/>
      <c r="VMF56" s="429"/>
      <c r="VMG56" s="429"/>
      <c r="VMH56" s="429"/>
      <c r="VMI56" s="429"/>
      <c r="VMJ56" s="429"/>
      <c r="VMK56" s="429"/>
      <c r="VML56" s="429"/>
      <c r="VMM56" s="429"/>
      <c r="VMN56" s="429"/>
      <c r="VMO56" s="429"/>
      <c r="VMP56" s="429"/>
      <c r="VMQ56" s="429"/>
      <c r="VMR56" s="429"/>
      <c r="VMS56" s="429"/>
      <c r="VMT56" s="429"/>
      <c r="VMU56" s="429"/>
      <c r="VMV56" s="429"/>
      <c r="VMW56" s="429"/>
      <c r="VMX56" s="429"/>
      <c r="VMY56" s="429"/>
      <c r="VMZ56" s="429"/>
      <c r="VNA56" s="429"/>
      <c r="VNB56" s="429"/>
      <c r="VNC56" s="429"/>
      <c r="VND56" s="429"/>
      <c r="VNE56" s="429"/>
      <c r="VNF56" s="429"/>
      <c r="VNG56" s="429"/>
      <c r="VNH56" s="429"/>
      <c r="VNI56" s="429"/>
      <c r="VNJ56" s="429"/>
      <c r="VNK56" s="429"/>
      <c r="VNL56" s="429"/>
      <c r="VNM56" s="429"/>
      <c r="VNN56" s="429"/>
      <c r="VNO56" s="429"/>
      <c r="VNP56" s="429"/>
      <c r="VNQ56" s="429"/>
      <c r="VNR56" s="429"/>
      <c r="VNS56" s="429"/>
      <c r="VNT56" s="429"/>
      <c r="VNU56" s="429"/>
      <c r="VNV56" s="429"/>
      <c r="VNW56" s="429"/>
      <c r="VNX56" s="429"/>
      <c r="VNY56" s="429"/>
      <c r="VNZ56" s="429"/>
      <c r="VOA56" s="429"/>
      <c r="VOB56" s="429"/>
      <c r="VOC56" s="429"/>
      <c r="VOD56" s="429"/>
      <c r="VOE56" s="429"/>
      <c r="VOF56" s="429"/>
      <c r="VOG56" s="429"/>
      <c r="VOH56" s="429"/>
      <c r="VOI56" s="429"/>
      <c r="VOJ56" s="429"/>
      <c r="VOK56" s="429"/>
      <c r="VOL56" s="429"/>
      <c r="VOM56" s="429"/>
      <c r="VON56" s="429"/>
      <c r="VOO56" s="429"/>
      <c r="VOP56" s="429"/>
      <c r="VOQ56" s="429"/>
      <c r="VOR56" s="429"/>
      <c r="VOS56" s="429"/>
      <c r="VOT56" s="429"/>
      <c r="VOU56" s="429"/>
      <c r="VOV56" s="429"/>
      <c r="VOW56" s="429"/>
      <c r="VOX56" s="429"/>
      <c r="VOY56" s="429"/>
      <c r="VOZ56" s="429"/>
      <c r="VPA56" s="429"/>
      <c r="VPB56" s="429"/>
      <c r="VPC56" s="429"/>
      <c r="VPD56" s="429"/>
      <c r="VPE56" s="429"/>
      <c r="VPF56" s="429"/>
      <c r="VPG56" s="429"/>
      <c r="VPH56" s="429"/>
      <c r="VPI56" s="429"/>
      <c r="VPJ56" s="429"/>
      <c r="VPK56" s="429"/>
      <c r="VPL56" s="429"/>
      <c r="VPM56" s="429"/>
      <c r="VPN56" s="429"/>
      <c r="VPO56" s="429"/>
      <c r="VPP56" s="429"/>
      <c r="VPQ56" s="429"/>
      <c r="VPR56" s="429"/>
      <c r="VPS56" s="429"/>
      <c r="VPT56" s="429"/>
      <c r="VPU56" s="429"/>
      <c r="VPV56" s="429"/>
      <c r="VPW56" s="429"/>
      <c r="VPX56" s="429"/>
      <c r="VPY56" s="429"/>
      <c r="VPZ56" s="429"/>
      <c r="VQA56" s="429"/>
      <c r="VQB56" s="429"/>
      <c r="VQC56" s="429"/>
      <c r="VQD56" s="429"/>
      <c r="VQE56" s="429"/>
      <c r="VQF56" s="429"/>
      <c r="VQG56" s="429"/>
      <c r="VQH56" s="429"/>
      <c r="VQI56" s="429"/>
      <c r="VQJ56" s="429"/>
      <c r="VQK56" s="429"/>
      <c r="VQL56" s="429"/>
      <c r="VQM56" s="429"/>
      <c r="VQN56" s="429"/>
      <c r="VQO56" s="429"/>
      <c r="VQP56" s="429"/>
      <c r="VQQ56" s="429"/>
      <c r="VQR56" s="429"/>
      <c r="VQS56" s="429"/>
      <c r="VQT56" s="429"/>
      <c r="VQU56" s="429"/>
      <c r="VQV56" s="429"/>
      <c r="VQW56" s="429"/>
      <c r="VQX56" s="429"/>
      <c r="VQY56" s="429"/>
      <c r="VQZ56" s="429"/>
      <c r="VRA56" s="429"/>
      <c r="VRB56" s="429"/>
      <c r="VRC56" s="429"/>
      <c r="VRD56" s="429"/>
      <c r="VRE56" s="429"/>
      <c r="VRF56" s="429"/>
      <c r="VRG56" s="429"/>
      <c r="VRH56" s="429"/>
      <c r="VRI56" s="429"/>
      <c r="VRJ56" s="429"/>
      <c r="VRK56" s="429"/>
      <c r="VRL56" s="429"/>
      <c r="VRM56" s="429"/>
      <c r="VRN56" s="429"/>
      <c r="VRO56" s="429"/>
      <c r="VRP56" s="429"/>
      <c r="VRQ56" s="429"/>
      <c r="VRR56" s="429"/>
      <c r="VRS56" s="429"/>
      <c r="VRT56" s="429"/>
      <c r="VRU56" s="429"/>
      <c r="VRV56" s="429"/>
      <c r="VRW56" s="429"/>
      <c r="VRX56" s="429"/>
      <c r="VRY56" s="429"/>
      <c r="VRZ56" s="429"/>
      <c r="VSA56" s="429"/>
      <c r="VSB56" s="429"/>
      <c r="VSC56" s="429"/>
      <c r="VSD56" s="429"/>
      <c r="VSE56" s="429"/>
      <c r="VSF56" s="429"/>
      <c r="VSG56" s="429"/>
      <c r="VSH56" s="429"/>
      <c r="VSI56" s="429"/>
      <c r="VSJ56" s="429"/>
      <c r="VSK56" s="429"/>
      <c r="VSL56" s="429"/>
      <c r="VSM56" s="429"/>
      <c r="VSN56" s="429"/>
      <c r="VSO56" s="429"/>
      <c r="VSP56" s="429"/>
      <c r="VSQ56" s="429"/>
      <c r="VSR56" s="429"/>
      <c r="VSS56" s="429"/>
      <c r="VST56" s="429"/>
      <c r="VSU56" s="429"/>
      <c r="VSV56" s="429"/>
      <c r="VSW56" s="429"/>
      <c r="VSX56" s="429"/>
      <c r="VSY56" s="429"/>
      <c r="VSZ56" s="429"/>
      <c r="VTA56" s="429"/>
      <c r="VTB56" s="429"/>
      <c r="VTC56" s="429"/>
      <c r="VTD56" s="429"/>
      <c r="VTE56" s="429"/>
      <c r="VTF56" s="429"/>
      <c r="VTG56" s="429"/>
      <c r="VTH56" s="429"/>
      <c r="VTI56" s="429"/>
      <c r="VTJ56" s="429"/>
      <c r="VTK56" s="429"/>
      <c r="VTL56" s="429"/>
      <c r="VTM56" s="429"/>
      <c r="VTN56" s="429"/>
      <c r="VTO56" s="429"/>
      <c r="VTP56" s="429"/>
      <c r="VTQ56" s="429"/>
      <c r="VTR56" s="429"/>
      <c r="VTS56" s="429"/>
      <c r="VTT56" s="429"/>
      <c r="VTU56" s="429"/>
      <c r="VTV56" s="429"/>
      <c r="VTW56" s="429"/>
      <c r="VTX56" s="429"/>
      <c r="VTY56" s="429"/>
      <c r="VTZ56" s="429"/>
      <c r="VUA56" s="429"/>
      <c r="VUB56" s="429"/>
      <c r="VUC56" s="429"/>
      <c r="VUD56" s="429"/>
      <c r="VUE56" s="429"/>
      <c r="VUF56" s="429"/>
      <c r="VUG56" s="429"/>
      <c r="VUH56" s="429"/>
      <c r="VUI56" s="429"/>
      <c r="VUJ56" s="429"/>
      <c r="VUK56" s="429"/>
      <c r="VUL56" s="429"/>
      <c r="VUM56" s="429"/>
      <c r="VUN56" s="429"/>
      <c r="VUO56" s="429"/>
      <c r="VUP56" s="429"/>
      <c r="VUQ56" s="429"/>
      <c r="VUR56" s="429"/>
      <c r="VUS56" s="429"/>
      <c r="VUT56" s="429"/>
      <c r="VUU56" s="429"/>
      <c r="VUV56" s="429"/>
      <c r="VUW56" s="429"/>
      <c r="VUX56" s="429"/>
      <c r="VUY56" s="429"/>
      <c r="VUZ56" s="429"/>
      <c r="VVA56" s="429"/>
      <c r="VVB56" s="429"/>
      <c r="VVC56" s="429"/>
      <c r="VVD56" s="429"/>
      <c r="VVE56" s="429"/>
      <c r="VVF56" s="429"/>
      <c r="VVG56" s="429"/>
      <c r="VVH56" s="429"/>
      <c r="VVI56" s="429"/>
      <c r="VVJ56" s="429"/>
      <c r="VVK56" s="429"/>
      <c r="VVL56" s="429"/>
      <c r="VVM56" s="429"/>
      <c r="VVN56" s="429"/>
      <c r="VVO56" s="429"/>
      <c r="VVP56" s="429"/>
      <c r="VVQ56" s="429"/>
      <c r="VVR56" s="429"/>
      <c r="VVS56" s="429"/>
      <c r="VVT56" s="429"/>
      <c r="VVU56" s="429"/>
      <c r="VVV56" s="429"/>
      <c r="VVW56" s="429"/>
      <c r="VVX56" s="429"/>
      <c r="VVY56" s="429"/>
      <c r="VVZ56" s="429"/>
      <c r="VWA56" s="429"/>
      <c r="VWB56" s="429"/>
      <c r="VWC56" s="429"/>
      <c r="VWD56" s="429"/>
      <c r="VWE56" s="429"/>
      <c r="VWF56" s="429"/>
      <c r="VWG56" s="429"/>
      <c r="VWH56" s="429"/>
      <c r="VWI56" s="429"/>
      <c r="VWJ56" s="429"/>
      <c r="VWK56" s="429"/>
      <c r="VWL56" s="429"/>
      <c r="VWM56" s="429"/>
      <c r="VWN56" s="429"/>
      <c r="VWO56" s="429"/>
      <c r="VWP56" s="429"/>
      <c r="VWQ56" s="429"/>
      <c r="VWR56" s="429"/>
      <c r="VWS56" s="429"/>
      <c r="VWT56" s="429"/>
      <c r="VWU56" s="429"/>
      <c r="VWV56" s="429"/>
      <c r="VWW56" s="429"/>
      <c r="VWX56" s="429"/>
      <c r="VWY56" s="429"/>
      <c r="VWZ56" s="429"/>
      <c r="VXA56" s="429"/>
      <c r="VXB56" s="429"/>
      <c r="VXC56" s="429"/>
      <c r="VXD56" s="429"/>
      <c r="VXE56" s="429"/>
      <c r="VXF56" s="429"/>
      <c r="VXG56" s="429"/>
      <c r="VXH56" s="429"/>
      <c r="VXI56" s="429"/>
      <c r="VXJ56" s="429"/>
      <c r="VXK56" s="429"/>
      <c r="VXL56" s="429"/>
      <c r="VXM56" s="429"/>
      <c r="VXN56" s="429"/>
      <c r="VXO56" s="429"/>
      <c r="VXP56" s="429"/>
      <c r="VXQ56" s="429"/>
      <c r="VXR56" s="429"/>
      <c r="VXS56" s="429"/>
      <c r="VXT56" s="429"/>
      <c r="VXU56" s="429"/>
      <c r="VXV56" s="429"/>
      <c r="VXW56" s="429"/>
      <c r="VXX56" s="429"/>
      <c r="VXY56" s="429"/>
      <c r="VXZ56" s="429"/>
      <c r="VYA56" s="429"/>
      <c r="VYB56" s="429"/>
      <c r="VYC56" s="429"/>
      <c r="VYD56" s="429"/>
      <c r="VYE56" s="429"/>
      <c r="VYF56" s="429"/>
      <c r="VYG56" s="429"/>
      <c r="VYH56" s="429"/>
      <c r="VYI56" s="429"/>
      <c r="VYJ56" s="429"/>
      <c r="VYK56" s="429"/>
      <c r="VYL56" s="429"/>
      <c r="VYM56" s="429"/>
      <c r="VYN56" s="429"/>
      <c r="VYO56" s="429"/>
      <c r="VYP56" s="429"/>
      <c r="VYQ56" s="429"/>
      <c r="VYR56" s="429"/>
      <c r="VYS56" s="429"/>
      <c r="VYT56" s="429"/>
      <c r="VYU56" s="429"/>
      <c r="VYV56" s="429"/>
      <c r="VYW56" s="429"/>
      <c r="VYX56" s="429"/>
      <c r="VYY56" s="429"/>
      <c r="VYZ56" s="429"/>
      <c r="VZA56" s="429"/>
      <c r="VZB56" s="429"/>
      <c r="VZC56" s="429"/>
      <c r="VZD56" s="429"/>
      <c r="VZE56" s="429"/>
      <c r="VZF56" s="429"/>
      <c r="VZG56" s="429"/>
      <c r="VZH56" s="429"/>
      <c r="VZI56" s="429"/>
      <c r="VZJ56" s="429"/>
      <c r="VZK56" s="429"/>
      <c r="VZL56" s="429"/>
      <c r="VZM56" s="429"/>
      <c r="VZN56" s="429"/>
      <c r="VZO56" s="429"/>
      <c r="VZP56" s="429"/>
      <c r="VZQ56" s="429"/>
      <c r="VZR56" s="429"/>
      <c r="VZS56" s="429"/>
      <c r="VZT56" s="429"/>
      <c r="VZU56" s="429"/>
      <c r="VZV56" s="429"/>
      <c r="VZW56" s="429"/>
      <c r="VZX56" s="429"/>
      <c r="VZY56" s="429"/>
      <c r="VZZ56" s="429"/>
      <c r="WAA56" s="429"/>
      <c r="WAB56" s="429"/>
      <c r="WAC56" s="429"/>
      <c r="WAD56" s="429"/>
      <c r="WAE56" s="429"/>
      <c r="WAF56" s="429"/>
      <c r="WAG56" s="429"/>
      <c r="WAH56" s="429"/>
      <c r="WAI56" s="429"/>
      <c r="WAJ56" s="429"/>
      <c r="WAK56" s="429"/>
      <c r="WAL56" s="429"/>
      <c r="WAM56" s="429"/>
      <c r="WAN56" s="429"/>
      <c r="WAO56" s="429"/>
      <c r="WAP56" s="429"/>
      <c r="WAQ56" s="429"/>
      <c r="WAR56" s="429"/>
      <c r="WAS56" s="429"/>
      <c r="WAT56" s="429"/>
      <c r="WAU56" s="429"/>
      <c r="WAV56" s="429"/>
      <c r="WAW56" s="429"/>
      <c r="WAX56" s="429"/>
      <c r="WAY56" s="429"/>
      <c r="WAZ56" s="429"/>
      <c r="WBA56" s="429"/>
      <c r="WBB56" s="429"/>
      <c r="WBC56" s="429"/>
      <c r="WBD56" s="429"/>
      <c r="WBE56" s="429"/>
      <c r="WBF56" s="429"/>
      <c r="WBG56" s="429"/>
      <c r="WBH56" s="429"/>
      <c r="WBI56" s="429"/>
      <c r="WBJ56" s="429"/>
      <c r="WBK56" s="429"/>
      <c r="WBL56" s="429"/>
      <c r="WBM56" s="429"/>
      <c r="WBN56" s="429"/>
      <c r="WBO56" s="429"/>
      <c r="WBP56" s="429"/>
      <c r="WBQ56" s="429"/>
      <c r="WBR56" s="429"/>
      <c r="WBS56" s="429"/>
      <c r="WBT56" s="429"/>
      <c r="WBU56" s="429"/>
      <c r="WBV56" s="429"/>
      <c r="WBW56" s="429"/>
      <c r="WBX56" s="429"/>
      <c r="WBY56" s="429"/>
      <c r="WBZ56" s="429"/>
      <c r="WCA56" s="429"/>
      <c r="WCB56" s="429"/>
      <c r="WCC56" s="429"/>
      <c r="WCD56" s="429"/>
      <c r="WCE56" s="429"/>
      <c r="WCF56" s="429"/>
      <c r="WCG56" s="429"/>
      <c r="WCH56" s="429"/>
      <c r="WCI56" s="429"/>
      <c r="WCJ56" s="429"/>
      <c r="WCK56" s="429"/>
      <c r="WCL56" s="429"/>
      <c r="WCM56" s="429"/>
      <c r="WCN56" s="429"/>
      <c r="WCO56" s="429"/>
      <c r="WCP56" s="429"/>
      <c r="WCQ56" s="429"/>
      <c r="WCR56" s="429"/>
      <c r="WCS56" s="429"/>
      <c r="WCT56" s="429"/>
      <c r="WCU56" s="429"/>
      <c r="WCV56" s="429"/>
      <c r="WCW56" s="429"/>
      <c r="WCX56" s="429"/>
      <c r="WCY56" s="429"/>
      <c r="WCZ56" s="429"/>
      <c r="WDA56" s="429"/>
      <c r="WDB56" s="429"/>
      <c r="WDC56" s="429"/>
      <c r="WDD56" s="429"/>
      <c r="WDE56" s="429"/>
      <c r="WDF56" s="429"/>
      <c r="WDG56" s="429"/>
      <c r="WDH56" s="429"/>
      <c r="WDI56" s="429"/>
      <c r="WDJ56" s="429"/>
      <c r="WDK56" s="429"/>
      <c r="WDL56" s="429"/>
      <c r="WDM56" s="429"/>
      <c r="WDN56" s="429"/>
      <c r="WDO56" s="429"/>
      <c r="WDP56" s="429"/>
      <c r="WDQ56" s="429"/>
      <c r="WDR56" s="429"/>
      <c r="WDS56" s="429"/>
      <c r="WDT56" s="429"/>
      <c r="WDU56" s="429"/>
      <c r="WDV56" s="429"/>
      <c r="WDW56" s="429"/>
      <c r="WDX56" s="429"/>
      <c r="WDY56" s="429"/>
      <c r="WDZ56" s="429"/>
      <c r="WEA56" s="429"/>
      <c r="WEB56" s="429"/>
      <c r="WEC56" s="429"/>
      <c r="WED56" s="429"/>
      <c r="WEE56" s="429"/>
      <c r="WEF56" s="429"/>
      <c r="WEG56" s="429"/>
      <c r="WEH56" s="429"/>
      <c r="WEI56" s="429"/>
      <c r="WEJ56" s="429"/>
      <c r="WEK56" s="429"/>
      <c r="WEL56" s="429"/>
      <c r="WEM56" s="429"/>
      <c r="WEN56" s="429"/>
      <c r="WEO56" s="429"/>
      <c r="WEP56" s="429"/>
      <c r="WEQ56" s="429"/>
      <c r="WER56" s="429"/>
      <c r="WES56" s="429"/>
      <c r="WET56" s="429"/>
      <c r="WEU56" s="429"/>
      <c r="WEV56" s="429"/>
      <c r="WEW56" s="429"/>
      <c r="WEX56" s="429"/>
      <c r="WEY56" s="429"/>
      <c r="WEZ56" s="429"/>
      <c r="WFA56" s="429"/>
      <c r="WFB56" s="429"/>
      <c r="WFC56" s="429"/>
      <c r="WFD56" s="429"/>
      <c r="WFE56" s="429"/>
      <c r="WFF56" s="429"/>
      <c r="WFG56" s="429"/>
      <c r="WFH56" s="429"/>
      <c r="WFI56" s="429"/>
      <c r="WFJ56" s="429"/>
      <c r="WFK56" s="429"/>
      <c r="WFL56" s="429"/>
      <c r="WFM56" s="429"/>
      <c r="WFN56" s="429"/>
      <c r="WFO56" s="429"/>
      <c r="WFP56" s="429"/>
      <c r="WFQ56" s="429"/>
      <c r="WFR56" s="429"/>
      <c r="WFS56" s="429"/>
      <c r="WFT56" s="429"/>
      <c r="WFU56" s="429"/>
      <c r="WFV56" s="429"/>
      <c r="WFW56" s="429"/>
      <c r="WFX56" s="429"/>
      <c r="WFY56" s="429"/>
      <c r="WFZ56" s="429"/>
      <c r="WGA56" s="429"/>
      <c r="WGB56" s="429"/>
      <c r="WGC56" s="429"/>
      <c r="WGD56" s="429"/>
      <c r="WGE56" s="429"/>
      <c r="WGF56" s="429"/>
      <c r="WGG56" s="429"/>
      <c r="WGH56" s="429"/>
      <c r="WGI56" s="429"/>
      <c r="WGJ56" s="429"/>
      <c r="WGK56" s="429"/>
      <c r="WGL56" s="429"/>
      <c r="WGM56" s="429"/>
      <c r="WGN56" s="429"/>
      <c r="WGO56" s="429"/>
      <c r="WGP56" s="429"/>
      <c r="WGQ56" s="429"/>
      <c r="WGR56" s="429"/>
      <c r="WGS56" s="429"/>
      <c r="WGT56" s="429"/>
      <c r="WGU56" s="429"/>
      <c r="WGV56" s="429"/>
      <c r="WGW56" s="429"/>
      <c r="WGX56" s="429"/>
      <c r="WGY56" s="429"/>
      <c r="WGZ56" s="429"/>
      <c r="WHA56" s="429"/>
      <c r="WHB56" s="429"/>
      <c r="WHC56" s="429"/>
      <c r="WHD56" s="429"/>
      <c r="WHE56" s="429"/>
      <c r="WHF56" s="429"/>
      <c r="WHG56" s="429"/>
      <c r="WHH56" s="429"/>
      <c r="WHI56" s="429"/>
      <c r="WHJ56" s="429"/>
      <c r="WHK56" s="429"/>
      <c r="WHL56" s="429"/>
      <c r="WHM56" s="429"/>
      <c r="WHN56" s="429"/>
      <c r="WHO56" s="429"/>
      <c r="WHP56" s="429"/>
      <c r="WHQ56" s="429"/>
      <c r="WHR56" s="429"/>
      <c r="WHS56" s="429"/>
      <c r="WHT56" s="429"/>
      <c r="WHU56" s="429"/>
      <c r="WHV56" s="429"/>
      <c r="WHW56" s="429"/>
      <c r="WHX56" s="429"/>
      <c r="WHY56" s="429"/>
      <c r="WHZ56" s="429"/>
      <c r="WIA56" s="429"/>
      <c r="WIB56" s="429"/>
      <c r="WIC56" s="429"/>
      <c r="WID56" s="429"/>
      <c r="WIE56" s="429"/>
      <c r="WIF56" s="429"/>
      <c r="WIG56" s="429"/>
      <c r="WIH56" s="429"/>
      <c r="WII56" s="429"/>
      <c r="WIJ56" s="429"/>
      <c r="WIK56" s="429"/>
      <c r="WIL56" s="429"/>
      <c r="WIM56" s="429"/>
      <c r="WIN56" s="429"/>
      <c r="WIO56" s="429"/>
      <c r="WIP56" s="429"/>
      <c r="WIQ56" s="429"/>
      <c r="WIR56" s="429"/>
      <c r="WIS56" s="429"/>
      <c r="WIT56" s="429"/>
      <c r="WIU56" s="429"/>
      <c r="WIV56" s="429"/>
      <c r="WIW56" s="429"/>
      <c r="WIX56" s="429"/>
      <c r="WIY56" s="429"/>
      <c r="WIZ56" s="429"/>
      <c r="WJA56" s="429"/>
      <c r="WJB56" s="429"/>
      <c r="WJC56" s="429"/>
      <c r="WJD56" s="429"/>
      <c r="WJE56" s="429"/>
      <c r="WJF56" s="429"/>
      <c r="WJG56" s="429"/>
      <c r="WJH56" s="429"/>
      <c r="WJI56" s="429"/>
      <c r="WJJ56" s="429"/>
      <c r="WJK56" s="429"/>
      <c r="WJL56" s="429"/>
      <c r="WJM56" s="429"/>
      <c r="WJN56" s="429"/>
      <c r="WJO56" s="429"/>
      <c r="WJP56" s="429"/>
      <c r="WJQ56" s="429"/>
      <c r="WJR56" s="429"/>
      <c r="WJS56" s="429"/>
      <c r="WJT56" s="429"/>
      <c r="WJU56" s="429"/>
      <c r="WJV56" s="429"/>
      <c r="WJW56" s="429"/>
      <c r="WJX56" s="429"/>
      <c r="WJY56" s="429"/>
      <c r="WJZ56" s="429"/>
      <c r="WKA56" s="429"/>
      <c r="WKB56" s="429"/>
      <c r="WKC56" s="429"/>
      <c r="WKD56" s="429"/>
      <c r="WKE56" s="429"/>
      <c r="WKF56" s="429"/>
      <c r="WKG56" s="429"/>
      <c r="WKH56" s="429"/>
      <c r="WKI56" s="429"/>
      <c r="WKJ56" s="429"/>
      <c r="WKK56" s="429"/>
      <c r="WKL56" s="429"/>
      <c r="WKM56" s="429"/>
      <c r="WKN56" s="429"/>
      <c r="WKO56" s="429"/>
      <c r="WKP56" s="429"/>
      <c r="WKQ56" s="429"/>
      <c r="WKR56" s="429"/>
      <c r="WKS56" s="429"/>
      <c r="WKT56" s="429"/>
      <c r="WKU56" s="429"/>
      <c r="WKV56" s="429"/>
      <c r="WKW56" s="429"/>
      <c r="WKX56" s="429"/>
      <c r="WKY56" s="429"/>
      <c r="WKZ56" s="429"/>
      <c r="WLA56" s="429"/>
      <c r="WLB56" s="429"/>
      <c r="WLC56" s="429"/>
      <c r="WLD56" s="429"/>
      <c r="WLE56" s="429"/>
      <c r="WLF56" s="429"/>
      <c r="WLG56" s="429"/>
      <c r="WLH56" s="429"/>
      <c r="WLI56" s="429"/>
      <c r="WLJ56" s="429"/>
      <c r="WLK56" s="429"/>
      <c r="WLL56" s="429"/>
      <c r="WLM56" s="429"/>
      <c r="WLN56" s="429"/>
      <c r="WLO56" s="429"/>
      <c r="WLP56" s="429"/>
      <c r="WLQ56" s="429"/>
      <c r="WLR56" s="429"/>
      <c r="WLS56" s="429"/>
      <c r="WLT56" s="429"/>
      <c r="WLU56" s="429"/>
      <c r="WLV56" s="429"/>
      <c r="WLW56" s="429"/>
      <c r="WLX56" s="429"/>
      <c r="WLY56" s="429"/>
      <c r="WLZ56" s="429"/>
      <c r="WMA56" s="429"/>
      <c r="WMB56" s="429"/>
      <c r="WMC56" s="429"/>
      <c r="WMD56" s="429"/>
      <c r="WME56" s="429"/>
      <c r="WMF56" s="429"/>
      <c r="WMG56" s="429"/>
      <c r="WMH56" s="429"/>
      <c r="WMI56" s="429"/>
      <c r="WMJ56" s="429"/>
      <c r="WMK56" s="429"/>
      <c r="WML56" s="429"/>
      <c r="WMM56" s="429"/>
      <c r="WMN56" s="429"/>
      <c r="WMO56" s="429"/>
      <c r="WMP56" s="429"/>
      <c r="WMQ56" s="429"/>
      <c r="WMR56" s="429"/>
      <c r="WMS56" s="429"/>
      <c r="WMT56" s="429"/>
      <c r="WMU56" s="429"/>
      <c r="WMV56" s="429"/>
      <c r="WMW56" s="429"/>
      <c r="WMX56" s="429"/>
      <c r="WMY56" s="429"/>
      <c r="WMZ56" s="429"/>
      <c r="WNA56" s="429"/>
      <c r="WNB56" s="429"/>
      <c r="WNC56" s="429"/>
      <c r="WND56" s="429"/>
      <c r="WNE56" s="429"/>
      <c r="WNF56" s="429"/>
      <c r="WNG56" s="429"/>
      <c r="WNH56" s="429"/>
      <c r="WNI56" s="429"/>
      <c r="WNJ56" s="429"/>
      <c r="WNK56" s="429"/>
      <c r="WNL56" s="429"/>
      <c r="WNM56" s="429"/>
      <c r="WNN56" s="429"/>
      <c r="WNO56" s="429"/>
      <c r="WNP56" s="429"/>
      <c r="WNQ56" s="429"/>
      <c r="WNR56" s="429"/>
      <c r="WNS56" s="429"/>
      <c r="WNT56" s="429"/>
      <c r="WNU56" s="429"/>
      <c r="WNV56" s="429"/>
      <c r="WNW56" s="429"/>
      <c r="WNX56" s="429"/>
      <c r="WNY56" s="429"/>
      <c r="WNZ56" s="429"/>
      <c r="WOA56" s="429"/>
      <c r="WOB56" s="429"/>
      <c r="WOC56" s="429"/>
      <c r="WOD56" s="429"/>
      <c r="WOE56" s="429"/>
      <c r="WOF56" s="429"/>
      <c r="WOG56" s="429"/>
      <c r="WOH56" s="429"/>
      <c r="WOI56" s="429"/>
      <c r="WOJ56" s="429"/>
      <c r="WOK56" s="429"/>
      <c r="WOL56" s="429"/>
      <c r="WOM56" s="429"/>
      <c r="WON56" s="429"/>
      <c r="WOO56" s="429"/>
      <c r="WOP56" s="429"/>
      <c r="WOQ56" s="429"/>
      <c r="WOR56" s="429"/>
      <c r="WOS56" s="429"/>
      <c r="WOT56" s="429"/>
      <c r="WOU56" s="429"/>
      <c r="WOV56" s="429"/>
      <c r="WOW56" s="429"/>
      <c r="WOX56" s="429"/>
      <c r="WOY56" s="429"/>
      <c r="WOZ56" s="429"/>
      <c r="WPA56" s="429"/>
      <c r="WPB56" s="429"/>
      <c r="WPC56" s="429"/>
      <c r="WPD56" s="429"/>
      <c r="WPE56" s="429"/>
      <c r="WPF56" s="429"/>
      <c r="WPG56" s="429"/>
      <c r="WPH56" s="429"/>
      <c r="WPI56" s="429"/>
      <c r="WPJ56" s="429"/>
      <c r="WPK56" s="429"/>
      <c r="WPL56" s="429"/>
      <c r="WPM56" s="429"/>
      <c r="WPN56" s="429"/>
      <c r="WPO56" s="429"/>
      <c r="WPP56" s="429"/>
      <c r="WPQ56" s="429"/>
      <c r="WPR56" s="429"/>
      <c r="WPS56" s="429"/>
      <c r="WPT56" s="429"/>
      <c r="WPU56" s="429"/>
      <c r="WPV56" s="429"/>
      <c r="WPW56" s="429"/>
      <c r="WPX56" s="429"/>
      <c r="WPY56" s="429"/>
      <c r="WPZ56" s="429"/>
      <c r="WQA56" s="429"/>
      <c r="WQB56" s="429"/>
      <c r="WQC56" s="429"/>
      <c r="WQD56" s="429"/>
      <c r="WQE56" s="429"/>
      <c r="WQF56" s="429"/>
      <c r="WQG56" s="429"/>
      <c r="WQH56" s="429"/>
      <c r="WQI56" s="429"/>
      <c r="WQJ56" s="429"/>
      <c r="WQK56" s="429"/>
      <c r="WQL56" s="429"/>
      <c r="WQM56" s="429"/>
      <c r="WQN56" s="429"/>
      <c r="WQO56" s="429"/>
      <c r="WQP56" s="429"/>
      <c r="WQQ56" s="429"/>
      <c r="WQR56" s="429"/>
      <c r="WQS56" s="429"/>
      <c r="WQT56" s="429"/>
      <c r="WQU56" s="429"/>
      <c r="WQV56" s="429"/>
      <c r="WQW56" s="429"/>
      <c r="WQX56" s="429"/>
      <c r="WQY56" s="429"/>
      <c r="WQZ56" s="429"/>
      <c r="WRA56" s="429"/>
      <c r="WRB56" s="429"/>
      <c r="WRC56" s="429"/>
      <c r="WRD56" s="429"/>
      <c r="WRE56" s="429"/>
      <c r="WRF56" s="429"/>
      <c r="WRG56" s="429"/>
      <c r="WRH56" s="429"/>
      <c r="WRI56" s="429"/>
      <c r="WRJ56" s="429"/>
      <c r="WRK56" s="429"/>
      <c r="WRL56" s="429"/>
      <c r="WRM56" s="429"/>
      <c r="WRN56" s="429"/>
      <c r="WRO56" s="429"/>
      <c r="WRP56" s="429"/>
      <c r="WRQ56" s="429"/>
      <c r="WRR56" s="429"/>
      <c r="WRS56" s="429"/>
      <c r="WRT56" s="429"/>
      <c r="WRU56" s="429"/>
      <c r="WRV56" s="429"/>
      <c r="WRW56" s="429"/>
      <c r="WRX56" s="429"/>
      <c r="WRY56" s="429"/>
      <c r="WRZ56" s="429"/>
      <c r="WSA56" s="429"/>
      <c r="WSB56" s="429"/>
      <c r="WSC56" s="429"/>
      <c r="WSD56" s="429"/>
      <c r="WSE56" s="429"/>
      <c r="WSF56" s="429"/>
      <c r="WSG56" s="429"/>
      <c r="WSH56" s="429"/>
      <c r="WSI56" s="429"/>
      <c r="WSJ56" s="429"/>
      <c r="WSK56" s="429"/>
      <c r="WSL56" s="429"/>
      <c r="WSM56" s="429"/>
      <c r="WSN56" s="429"/>
      <c r="WSO56" s="429"/>
      <c r="WSP56" s="429"/>
      <c r="WSQ56" s="429"/>
      <c r="WSR56" s="429"/>
      <c r="WSS56" s="429"/>
      <c r="WST56" s="429"/>
      <c r="WSU56" s="429"/>
      <c r="WSV56" s="429"/>
      <c r="WSW56" s="429"/>
      <c r="WSX56" s="429"/>
      <c r="WSY56" s="429"/>
      <c r="WSZ56" s="429"/>
      <c r="WTA56" s="429"/>
      <c r="WTB56" s="429"/>
      <c r="WTC56" s="429"/>
      <c r="WTD56" s="429"/>
      <c r="WTE56" s="429"/>
      <c r="WTF56" s="429"/>
      <c r="WTG56" s="429"/>
      <c r="WTH56" s="429"/>
      <c r="WTI56" s="429"/>
      <c r="WTJ56" s="429"/>
      <c r="WTK56" s="429"/>
      <c r="WTL56" s="429"/>
      <c r="WTM56" s="429"/>
      <c r="WTN56" s="429"/>
      <c r="WTO56" s="429"/>
      <c r="WTP56" s="429"/>
      <c r="WTQ56" s="429"/>
      <c r="WTR56" s="429"/>
      <c r="WTS56" s="429"/>
      <c r="WTT56" s="429"/>
      <c r="WTU56" s="429"/>
      <c r="WTV56" s="429"/>
      <c r="WTW56" s="429"/>
      <c r="WTX56" s="429"/>
      <c r="WTY56" s="429"/>
      <c r="WTZ56" s="429"/>
      <c r="WUA56" s="429"/>
      <c r="WUB56" s="429"/>
      <c r="WUC56" s="429"/>
      <c r="WUD56" s="429"/>
      <c r="WUE56" s="429"/>
      <c r="WUF56" s="429"/>
      <c r="WUG56" s="429"/>
      <c r="WUH56" s="429"/>
      <c r="WUI56" s="429"/>
      <c r="WUJ56" s="429"/>
      <c r="WUK56" s="429"/>
      <c r="WUL56" s="429"/>
      <c r="WUM56" s="429"/>
      <c r="WUN56" s="429"/>
      <c r="WUO56" s="429"/>
      <c r="WUP56" s="429"/>
      <c r="WUQ56" s="429"/>
      <c r="WUR56" s="429"/>
      <c r="WUS56" s="429"/>
      <c r="WUT56" s="429"/>
      <c r="WUU56" s="429"/>
      <c r="WUV56" s="429"/>
      <c r="WUW56" s="429"/>
      <c r="WUX56" s="429"/>
      <c r="WUY56" s="429"/>
      <c r="WUZ56" s="429"/>
      <c r="WVA56" s="429"/>
      <c r="WVB56" s="429"/>
      <c r="WVC56" s="429"/>
      <c r="WVD56" s="429"/>
      <c r="WVE56" s="429"/>
      <c r="WVF56" s="429"/>
      <c r="WVG56" s="429"/>
      <c r="WVH56" s="429"/>
      <c r="WVI56" s="429"/>
      <c r="WVJ56" s="429"/>
      <c r="WVK56" s="429"/>
      <c r="WVL56" s="429"/>
      <c r="WVM56" s="429"/>
      <c r="WVN56" s="429"/>
      <c r="WVO56" s="429"/>
      <c r="WVP56" s="429"/>
      <c r="WVQ56" s="429"/>
      <c r="WVR56" s="429"/>
      <c r="WVS56" s="429"/>
      <c r="WVT56" s="429"/>
      <c r="WVU56" s="429"/>
      <c r="WVV56" s="429"/>
      <c r="WVW56" s="429"/>
      <c r="WVX56" s="429"/>
      <c r="WVY56" s="429"/>
      <c r="WVZ56" s="429"/>
      <c r="WWA56" s="429"/>
      <c r="WWB56" s="429"/>
      <c r="WWC56" s="429"/>
      <c r="WWD56" s="429"/>
      <c r="WWE56" s="429"/>
      <c r="WWF56" s="429"/>
      <c r="WWG56" s="429"/>
      <c r="WWH56" s="429"/>
      <c r="WWI56" s="429"/>
      <c r="WWJ56" s="429"/>
      <c r="WWK56" s="429"/>
      <c r="WWL56" s="429"/>
      <c r="WWM56" s="429"/>
      <c r="WWN56" s="429"/>
      <c r="WWO56" s="429"/>
      <c r="WWP56" s="429"/>
      <c r="WWQ56" s="429"/>
      <c r="WWR56" s="429"/>
      <c r="WWS56" s="429"/>
      <c r="WWT56" s="429"/>
      <c r="WWU56" s="429"/>
      <c r="WWV56" s="429"/>
      <c r="WWW56" s="429"/>
      <c r="WWX56" s="429"/>
      <c r="WWY56" s="429"/>
      <c r="WWZ56" s="429"/>
      <c r="WXA56" s="429"/>
      <c r="WXB56" s="429"/>
      <c r="WXC56" s="429"/>
      <c r="WXD56" s="429"/>
      <c r="WXE56" s="429"/>
      <c r="WXF56" s="429"/>
      <c r="WXG56" s="429"/>
      <c r="WXH56" s="429"/>
      <c r="WXI56" s="429"/>
      <c r="WXJ56" s="429"/>
      <c r="WXK56" s="429"/>
      <c r="WXL56" s="429"/>
      <c r="WXM56" s="429"/>
      <c r="WXN56" s="429"/>
      <c r="WXO56" s="429"/>
      <c r="WXP56" s="429"/>
      <c r="WXQ56" s="429"/>
      <c r="WXR56" s="429"/>
      <c r="WXS56" s="429"/>
      <c r="WXT56" s="429"/>
      <c r="WXU56" s="429"/>
      <c r="WXV56" s="429"/>
      <c r="WXW56" s="429"/>
      <c r="WXX56" s="429"/>
      <c r="WXY56" s="429"/>
      <c r="WXZ56" s="429"/>
      <c r="WYA56" s="429"/>
      <c r="WYB56" s="429"/>
      <c r="WYC56" s="429"/>
      <c r="WYD56" s="429"/>
      <c r="WYE56" s="429"/>
      <c r="WYF56" s="429"/>
      <c r="WYG56" s="429"/>
      <c r="WYH56" s="429"/>
      <c r="WYI56" s="429"/>
      <c r="WYJ56" s="429"/>
      <c r="WYK56" s="429"/>
      <c r="WYL56" s="429"/>
      <c r="WYM56" s="429"/>
      <c r="WYN56" s="429"/>
      <c r="WYO56" s="429"/>
      <c r="WYP56" s="429"/>
      <c r="WYQ56" s="429"/>
      <c r="WYR56" s="429"/>
      <c r="WYS56" s="429"/>
      <c r="WYT56" s="429"/>
      <c r="WYU56" s="429"/>
      <c r="WYV56" s="429"/>
      <c r="WYW56" s="429"/>
      <c r="WYX56" s="429"/>
      <c r="WYY56" s="429"/>
      <c r="WYZ56" s="429"/>
      <c r="WZA56" s="429"/>
      <c r="WZB56" s="429"/>
      <c r="WZC56" s="429"/>
      <c r="WZD56" s="429"/>
      <c r="WZE56" s="429"/>
      <c r="WZF56" s="429"/>
      <c r="WZG56" s="429"/>
      <c r="WZH56" s="429"/>
      <c r="WZI56" s="429"/>
      <c r="WZJ56" s="429"/>
      <c r="WZK56" s="429"/>
      <c r="WZL56" s="429"/>
      <c r="WZM56" s="429"/>
      <c r="WZN56" s="429"/>
      <c r="WZO56" s="429"/>
      <c r="WZP56" s="429"/>
      <c r="WZQ56" s="429"/>
      <c r="WZR56" s="429"/>
      <c r="WZS56" s="429"/>
      <c r="WZT56" s="429"/>
      <c r="WZU56" s="429"/>
      <c r="WZV56" s="429"/>
      <c r="WZW56" s="429"/>
      <c r="WZX56" s="429"/>
      <c r="WZY56" s="429"/>
      <c r="WZZ56" s="429"/>
      <c r="XAA56" s="429"/>
      <c r="XAB56" s="429"/>
      <c r="XAC56" s="429"/>
      <c r="XAD56" s="429"/>
      <c r="XAE56" s="429"/>
      <c r="XAF56" s="429"/>
      <c r="XAG56" s="429"/>
      <c r="XAH56" s="429"/>
      <c r="XAI56" s="429"/>
      <c r="XAJ56" s="429"/>
      <c r="XAK56" s="429"/>
      <c r="XAL56" s="429"/>
      <c r="XAM56" s="429"/>
      <c r="XAN56" s="429"/>
      <c r="XAO56" s="429"/>
      <c r="XAP56" s="429"/>
      <c r="XAQ56" s="429"/>
      <c r="XAR56" s="429"/>
      <c r="XAS56" s="429"/>
      <c r="XAT56" s="429"/>
      <c r="XAU56" s="429"/>
      <c r="XAV56" s="429"/>
      <c r="XAW56" s="429"/>
      <c r="XAX56" s="429"/>
      <c r="XAY56" s="429"/>
      <c r="XAZ56" s="429"/>
      <c r="XBA56" s="429"/>
      <c r="XBB56" s="429"/>
      <c r="XBC56" s="429"/>
      <c r="XBD56" s="429"/>
      <c r="XBE56" s="429"/>
      <c r="XBF56" s="429"/>
      <c r="XBG56" s="429"/>
      <c r="XBH56" s="429"/>
      <c r="XBI56" s="429"/>
      <c r="XBJ56" s="429"/>
      <c r="XBK56" s="429"/>
      <c r="XBL56" s="429"/>
      <c r="XBM56" s="429"/>
      <c r="XBN56" s="429"/>
      <c r="XBO56" s="429"/>
      <c r="XBP56" s="429"/>
      <c r="XBQ56" s="429"/>
      <c r="XBR56" s="429"/>
      <c r="XBS56" s="429"/>
      <c r="XBT56" s="429"/>
      <c r="XBU56" s="429"/>
      <c r="XBV56" s="429"/>
      <c r="XBW56" s="429"/>
      <c r="XBX56" s="429"/>
      <c r="XBY56" s="429"/>
      <c r="XBZ56" s="429"/>
      <c r="XCA56" s="429"/>
      <c r="XCB56" s="429"/>
      <c r="XCC56" s="429"/>
      <c r="XCD56" s="429"/>
      <c r="XCE56" s="429"/>
      <c r="XCF56" s="429"/>
      <c r="XCG56" s="429"/>
      <c r="XCH56" s="429"/>
      <c r="XCI56" s="429"/>
      <c r="XCJ56" s="429"/>
      <c r="XCK56" s="429"/>
      <c r="XCL56" s="429"/>
      <c r="XCM56" s="429"/>
      <c r="XCN56" s="429"/>
      <c r="XCO56" s="429"/>
      <c r="XCP56" s="429"/>
      <c r="XCQ56" s="429"/>
      <c r="XCR56" s="429"/>
      <c r="XCS56" s="429"/>
      <c r="XCT56" s="429"/>
      <c r="XCU56" s="429"/>
      <c r="XCV56" s="429"/>
      <c r="XCW56" s="429"/>
      <c r="XCX56" s="429"/>
      <c r="XCY56" s="429"/>
      <c r="XCZ56" s="429"/>
      <c r="XDA56" s="429"/>
      <c r="XDB56" s="429"/>
      <c r="XDC56" s="429"/>
      <c r="XDD56" s="429"/>
      <c r="XDE56" s="429"/>
      <c r="XDF56" s="429"/>
      <c r="XDG56" s="429"/>
      <c r="XDH56" s="429"/>
      <c r="XDI56" s="429"/>
      <c r="XDJ56" s="429"/>
      <c r="XDK56" s="429"/>
      <c r="XDL56" s="429"/>
      <c r="XDM56" s="429"/>
      <c r="XDN56" s="429"/>
      <c r="XDO56" s="429"/>
      <c r="XDP56" s="429"/>
      <c r="XDQ56" s="429"/>
      <c r="XDR56" s="429"/>
      <c r="XDS56" s="429"/>
      <c r="XDT56" s="429"/>
      <c r="XDU56" s="429"/>
      <c r="XDV56" s="429"/>
      <c r="XDW56" s="429"/>
      <c r="XDX56" s="429"/>
      <c r="XDY56" s="429"/>
      <c r="XDZ56" s="429"/>
      <c r="XEA56" s="429"/>
      <c r="XEB56" s="429"/>
      <c r="XEC56" s="429"/>
      <c r="XED56" s="429"/>
      <c r="XEE56" s="429"/>
      <c r="XEF56" s="429"/>
      <c r="XEG56" s="429"/>
      <c r="XEH56" s="429"/>
      <c r="XEI56" s="429"/>
      <c r="XEJ56" s="429"/>
      <c r="XEK56" s="429"/>
      <c r="XEL56" s="429"/>
      <c r="XEM56" s="429"/>
      <c r="XEN56" s="429"/>
      <c r="XEO56" s="429"/>
      <c r="XEP56" s="429"/>
      <c r="XEQ56" s="429"/>
      <c r="XER56" s="429"/>
      <c r="XES56" s="429"/>
      <c r="XET56" s="429"/>
      <c r="XEU56" s="429"/>
      <c r="XEV56" s="429"/>
      <c r="XEW56" s="429"/>
      <c r="XEX56" s="429"/>
      <c r="XEY56" s="429"/>
      <c r="XEZ56" s="429"/>
      <c r="XFA56" s="429"/>
      <c r="XFB56" s="429"/>
    </row>
    <row r="57" spans="1:16382" s="495" customFormat="1" ht="34.35" customHeight="1">
      <c r="A57" s="500"/>
      <c r="B57" s="501" t="str">
        <f>VLOOKUP(579,[2]Sprachindex!$A:$Z,$AL$9,FALSE)</f>
        <v>m</v>
      </c>
      <c r="C57" s="502"/>
      <c r="D57" s="484" t="str">
        <f>AY57</f>
        <v/>
      </c>
      <c r="E57" s="633" t="str">
        <f>VLOOKUP(419,[2]Sprachindex!$A:$Z,$AL$9,FALSE)</f>
        <v>profil de joint (horizontal)</v>
      </c>
      <c r="F57" s="634"/>
      <c r="G57" s="634"/>
      <c r="H57" s="634"/>
      <c r="I57" s="634"/>
      <c r="J57" s="634"/>
      <c r="K57" s="635"/>
      <c r="L57" s="484">
        <f>ROUNDUP($A57/3,0)*3</f>
        <v>0</v>
      </c>
      <c r="M57" s="503"/>
      <c r="N57" s="490"/>
      <c r="O57" s="491"/>
      <c r="P57" s="492"/>
      <c r="Q57" s="493"/>
      <c r="R57" s="494"/>
      <c r="T57" s="496"/>
      <c r="U57" s="496"/>
      <c r="V57" s="496"/>
      <c r="W57" s="496"/>
      <c r="X57" s="496"/>
      <c r="Y57" s="496"/>
      <c r="Z57" s="496"/>
      <c r="AA57" s="496"/>
      <c r="AB57" s="496"/>
      <c r="AC57" s="496"/>
      <c r="AD57" s="496"/>
      <c r="AE57" s="496"/>
      <c r="AF57" s="496"/>
      <c r="AG57" s="496"/>
      <c r="AH57" s="496"/>
      <c r="AI57" s="462"/>
      <c r="AJ57" s="459"/>
      <c r="AK57" s="459"/>
      <c r="AL57" s="456"/>
      <c r="AM57" s="477" t="s">
        <v>297</v>
      </c>
      <c r="AN57" s="477" t="s">
        <v>298</v>
      </c>
      <c r="AO57" s="477" t="s">
        <v>299</v>
      </c>
      <c r="AP57" s="477" t="s">
        <v>300</v>
      </c>
      <c r="AQ57" s="477" t="s">
        <v>301</v>
      </c>
      <c r="AR57" s="477" t="s">
        <v>302</v>
      </c>
      <c r="AS57" s="477" t="s">
        <v>303</v>
      </c>
      <c r="AT57" s="477" t="s">
        <v>304</v>
      </c>
      <c r="AU57" s="477"/>
      <c r="AV57" s="477" t="s">
        <v>305</v>
      </c>
      <c r="AW57" s="477" t="s">
        <v>306</v>
      </c>
      <c r="AX57" s="477"/>
      <c r="AY57" s="484" t="str">
        <f t="shared" si="3"/>
        <v/>
      </c>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c r="HN57" s="429"/>
      <c r="HO57" s="429"/>
      <c r="HP57" s="429"/>
      <c r="HQ57" s="429"/>
      <c r="HR57" s="429"/>
      <c r="HS57" s="429"/>
      <c r="HT57" s="429"/>
      <c r="HU57" s="429"/>
      <c r="HV57" s="429"/>
      <c r="HW57" s="429"/>
      <c r="HX57" s="429"/>
      <c r="HY57" s="429"/>
      <c r="HZ57" s="429"/>
      <c r="IA57" s="429"/>
      <c r="IB57" s="429"/>
      <c r="IC57" s="429"/>
      <c r="ID57" s="429"/>
      <c r="IE57" s="429"/>
      <c r="IF57" s="429"/>
      <c r="IG57" s="429"/>
      <c r="IH57" s="429"/>
      <c r="II57" s="429"/>
      <c r="IJ57" s="429"/>
      <c r="IK57" s="429"/>
      <c r="IL57" s="429"/>
      <c r="IM57" s="429"/>
      <c r="IN57" s="429"/>
      <c r="IO57" s="429"/>
      <c r="IP57" s="429"/>
      <c r="IQ57" s="429"/>
      <c r="IR57" s="429"/>
      <c r="IS57" s="429"/>
      <c r="IT57" s="429"/>
      <c r="IU57" s="429"/>
      <c r="IV57" s="429"/>
      <c r="IW57" s="429"/>
      <c r="IX57" s="429"/>
      <c r="IY57" s="429"/>
      <c r="IZ57" s="429"/>
      <c r="JA57" s="429"/>
      <c r="JB57" s="429"/>
      <c r="JC57" s="429"/>
      <c r="JD57" s="429"/>
      <c r="JE57" s="429"/>
      <c r="JF57" s="429"/>
      <c r="JG57" s="429"/>
      <c r="JH57" s="429"/>
      <c r="JI57" s="429"/>
      <c r="JJ57" s="429"/>
      <c r="JK57" s="429"/>
      <c r="JL57" s="429"/>
      <c r="JM57" s="429"/>
      <c r="JN57" s="429"/>
      <c r="JO57" s="429"/>
      <c r="JP57" s="429"/>
      <c r="JQ57" s="429"/>
      <c r="JR57" s="429"/>
      <c r="JS57" s="429"/>
      <c r="JT57" s="429"/>
      <c r="JU57" s="429"/>
      <c r="JV57" s="429"/>
      <c r="JW57" s="429"/>
      <c r="JX57" s="429"/>
      <c r="JY57" s="429"/>
      <c r="JZ57" s="429"/>
      <c r="KA57" s="429"/>
      <c r="KB57" s="429"/>
      <c r="KC57" s="429"/>
      <c r="KD57" s="429"/>
      <c r="KE57" s="429"/>
      <c r="KF57" s="429"/>
      <c r="KG57" s="429"/>
      <c r="KH57" s="429"/>
      <c r="KI57" s="429"/>
      <c r="KJ57" s="429"/>
      <c r="KK57" s="429"/>
      <c r="KL57" s="429"/>
      <c r="KM57" s="429"/>
      <c r="KN57" s="429"/>
      <c r="KO57" s="429"/>
      <c r="KP57" s="429"/>
      <c r="KQ57" s="429"/>
      <c r="KR57" s="429"/>
      <c r="KS57" s="429"/>
      <c r="KT57" s="429"/>
      <c r="KU57" s="429"/>
      <c r="KV57" s="429"/>
      <c r="KW57" s="429"/>
      <c r="KX57" s="429"/>
      <c r="KY57" s="429"/>
      <c r="KZ57" s="429"/>
      <c r="LA57" s="429"/>
      <c r="LB57" s="429"/>
      <c r="LC57" s="429"/>
      <c r="LD57" s="429"/>
      <c r="LE57" s="429"/>
      <c r="LF57" s="429"/>
      <c r="LG57" s="429"/>
      <c r="LH57" s="429"/>
      <c r="LI57" s="429"/>
      <c r="LJ57" s="429"/>
      <c r="LK57" s="429"/>
      <c r="LL57" s="429"/>
      <c r="LM57" s="429"/>
      <c r="LN57" s="429"/>
      <c r="LO57" s="429"/>
      <c r="LP57" s="429"/>
      <c r="LQ57" s="429"/>
      <c r="LR57" s="429"/>
      <c r="LS57" s="429"/>
      <c r="LT57" s="429"/>
      <c r="LU57" s="429"/>
      <c r="LV57" s="429"/>
      <c r="LW57" s="429"/>
      <c r="LX57" s="429"/>
      <c r="LY57" s="429"/>
      <c r="LZ57" s="429"/>
      <c r="MA57" s="429"/>
      <c r="MB57" s="429"/>
      <c r="MC57" s="429"/>
      <c r="MD57" s="429"/>
      <c r="ME57" s="429"/>
      <c r="MF57" s="429"/>
      <c r="MG57" s="429"/>
      <c r="MH57" s="429"/>
      <c r="MI57" s="429"/>
      <c r="MJ57" s="429"/>
      <c r="MK57" s="429"/>
      <c r="ML57" s="429"/>
      <c r="MM57" s="429"/>
      <c r="MN57" s="429"/>
      <c r="MO57" s="429"/>
      <c r="MP57" s="429"/>
      <c r="MQ57" s="429"/>
      <c r="MR57" s="429"/>
      <c r="MS57" s="429"/>
      <c r="MT57" s="429"/>
      <c r="MU57" s="429"/>
      <c r="MV57" s="429"/>
      <c r="MW57" s="429"/>
      <c r="MX57" s="429"/>
      <c r="MY57" s="429"/>
      <c r="MZ57" s="429"/>
      <c r="NA57" s="429"/>
      <c r="NB57" s="429"/>
      <c r="NC57" s="429"/>
      <c r="ND57" s="429"/>
      <c r="NE57" s="429"/>
      <c r="NF57" s="429"/>
      <c r="NG57" s="429"/>
      <c r="NH57" s="429"/>
      <c r="NI57" s="429"/>
      <c r="NJ57" s="429"/>
      <c r="NK57" s="429"/>
      <c r="NL57" s="429"/>
      <c r="NM57" s="429"/>
      <c r="NN57" s="429"/>
      <c r="NO57" s="429"/>
      <c r="NP57" s="429"/>
      <c r="NQ57" s="429"/>
      <c r="NR57" s="429"/>
      <c r="NS57" s="429"/>
      <c r="NT57" s="429"/>
      <c r="NU57" s="429"/>
      <c r="NV57" s="429"/>
      <c r="NW57" s="429"/>
      <c r="NX57" s="429"/>
      <c r="NY57" s="429"/>
      <c r="NZ57" s="429"/>
      <c r="OA57" s="429"/>
      <c r="OB57" s="429"/>
      <c r="OC57" s="429"/>
      <c r="OD57" s="429"/>
      <c r="OE57" s="429"/>
      <c r="OF57" s="429"/>
      <c r="OG57" s="429"/>
      <c r="OH57" s="429"/>
      <c r="OI57" s="429"/>
      <c r="OJ57" s="429"/>
      <c r="OK57" s="429"/>
      <c r="OL57" s="429"/>
      <c r="OM57" s="429"/>
      <c r="ON57" s="429"/>
      <c r="OO57" s="429"/>
      <c r="OP57" s="429"/>
      <c r="OQ57" s="429"/>
      <c r="OR57" s="429"/>
      <c r="OS57" s="429"/>
      <c r="OT57" s="429"/>
      <c r="OU57" s="429"/>
      <c r="OV57" s="429"/>
      <c r="OW57" s="429"/>
      <c r="OX57" s="429"/>
      <c r="OY57" s="429"/>
      <c r="OZ57" s="429"/>
      <c r="PA57" s="429"/>
      <c r="PB57" s="429"/>
      <c r="PC57" s="429"/>
      <c r="PD57" s="429"/>
      <c r="PE57" s="429"/>
      <c r="PF57" s="429"/>
      <c r="PG57" s="429"/>
      <c r="PH57" s="429"/>
      <c r="PI57" s="429"/>
      <c r="PJ57" s="429"/>
      <c r="PK57" s="429"/>
      <c r="PL57" s="429"/>
      <c r="PM57" s="429"/>
      <c r="PN57" s="429"/>
      <c r="PO57" s="429"/>
      <c r="PP57" s="429"/>
      <c r="PQ57" s="429"/>
      <c r="PR57" s="429"/>
      <c r="PS57" s="429"/>
      <c r="PT57" s="429"/>
      <c r="PU57" s="429"/>
      <c r="PV57" s="429"/>
      <c r="PW57" s="429"/>
      <c r="PX57" s="429"/>
      <c r="PY57" s="429"/>
      <c r="PZ57" s="429"/>
      <c r="QA57" s="429"/>
      <c r="QB57" s="429"/>
      <c r="QC57" s="429"/>
      <c r="QD57" s="429"/>
      <c r="QE57" s="429"/>
      <c r="QF57" s="429"/>
      <c r="QG57" s="429"/>
      <c r="QH57" s="429"/>
      <c r="QI57" s="429"/>
      <c r="QJ57" s="429"/>
      <c r="QK57" s="429"/>
      <c r="QL57" s="429"/>
      <c r="QM57" s="429"/>
      <c r="QN57" s="429"/>
      <c r="QO57" s="429"/>
      <c r="QP57" s="429"/>
      <c r="QQ57" s="429"/>
      <c r="QR57" s="429"/>
      <c r="QS57" s="429"/>
      <c r="QT57" s="429"/>
      <c r="QU57" s="429"/>
      <c r="QV57" s="429"/>
      <c r="QW57" s="429"/>
      <c r="QX57" s="429"/>
      <c r="QY57" s="429"/>
      <c r="QZ57" s="429"/>
      <c r="RA57" s="429"/>
      <c r="RB57" s="429"/>
      <c r="RC57" s="429"/>
      <c r="RD57" s="429"/>
      <c r="RE57" s="429"/>
      <c r="RF57" s="429"/>
      <c r="RG57" s="429"/>
      <c r="RH57" s="429"/>
      <c r="RI57" s="429"/>
      <c r="RJ57" s="429"/>
      <c r="RK57" s="429"/>
      <c r="RL57" s="429"/>
      <c r="RM57" s="429"/>
      <c r="RN57" s="429"/>
      <c r="RO57" s="429"/>
      <c r="RP57" s="429"/>
      <c r="RQ57" s="429"/>
      <c r="RR57" s="429"/>
      <c r="RS57" s="429"/>
      <c r="RT57" s="429"/>
      <c r="RU57" s="429"/>
      <c r="RV57" s="429"/>
      <c r="RW57" s="429"/>
      <c r="RX57" s="429"/>
      <c r="RY57" s="429"/>
      <c r="RZ57" s="429"/>
      <c r="SA57" s="429"/>
      <c r="SB57" s="429"/>
      <c r="SC57" s="429"/>
      <c r="SD57" s="429"/>
      <c r="SE57" s="429"/>
      <c r="SF57" s="429"/>
      <c r="SG57" s="429"/>
      <c r="SH57" s="429"/>
      <c r="SI57" s="429"/>
      <c r="SJ57" s="429"/>
      <c r="SK57" s="429"/>
      <c r="SL57" s="429"/>
      <c r="SM57" s="429"/>
      <c r="SN57" s="429"/>
      <c r="SO57" s="429"/>
      <c r="SP57" s="429"/>
      <c r="SQ57" s="429"/>
      <c r="SR57" s="429"/>
      <c r="SS57" s="429"/>
      <c r="ST57" s="429"/>
      <c r="SU57" s="429"/>
      <c r="SV57" s="429"/>
      <c r="SW57" s="429"/>
      <c r="SX57" s="429"/>
      <c r="SY57" s="429"/>
      <c r="SZ57" s="429"/>
      <c r="TA57" s="429"/>
      <c r="TB57" s="429"/>
      <c r="TC57" s="429"/>
      <c r="TD57" s="429"/>
      <c r="TE57" s="429"/>
      <c r="TF57" s="429"/>
      <c r="TG57" s="429"/>
      <c r="TH57" s="429"/>
      <c r="TI57" s="429"/>
      <c r="TJ57" s="429"/>
      <c r="TK57" s="429"/>
      <c r="TL57" s="429"/>
      <c r="TM57" s="429"/>
      <c r="TN57" s="429"/>
      <c r="TO57" s="429"/>
      <c r="TP57" s="429"/>
      <c r="TQ57" s="429"/>
      <c r="TR57" s="429"/>
      <c r="TS57" s="429"/>
      <c r="TT57" s="429"/>
      <c r="TU57" s="429"/>
      <c r="TV57" s="429"/>
      <c r="TW57" s="429"/>
      <c r="TX57" s="429"/>
      <c r="TY57" s="429"/>
      <c r="TZ57" s="429"/>
      <c r="UA57" s="429"/>
      <c r="UB57" s="429"/>
      <c r="UC57" s="429"/>
      <c r="UD57" s="429"/>
      <c r="UE57" s="429"/>
      <c r="UF57" s="429"/>
      <c r="UG57" s="429"/>
      <c r="UH57" s="429"/>
      <c r="UI57" s="429"/>
      <c r="UJ57" s="429"/>
      <c r="UK57" s="429"/>
      <c r="UL57" s="429"/>
      <c r="UM57" s="429"/>
      <c r="UN57" s="429"/>
      <c r="UO57" s="429"/>
      <c r="UP57" s="429"/>
      <c r="UQ57" s="429"/>
      <c r="UR57" s="429"/>
      <c r="US57" s="429"/>
      <c r="UT57" s="429"/>
      <c r="UU57" s="429"/>
      <c r="UV57" s="429"/>
      <c r="UW57" s="429"/>
      <c r="UX57" s="429"/>
      <c r="UY57" s="429"/>
      <c r="UZ57" s="429"/>
      <c r="VA57" s="429"/>
      <c r="VB57" s="429"/>
      <c r="VC57" s="429"/>
      <c r="VD57" s="429"/>
      <c r="VE57" s="429"/>
      <c r="VF57" s="429"/>
      <c r="VG57" s="429"/>
      <c r="VH57" s="429"/>
      <c r="VI57" s="429"/>
      <c r="VJ57" s="429"/>
      <c r="VK57" s="429"/>
      <c r="VL57" s="429"/>
      <c r="VM57" s="429"/>
      <c r="VN57" s="429"/>
      <c r="VO57" s="429"/>
      <c r="VP57" s="429"/>
      <c r="VQ57" s="429"/>
      <c r="VR57" s="429"/>
      <c r="VS57" s="429"/>
      <c r="VT57" s="429"/>
      <c r="VU57" s="429"/>
      <c r="VV57" s="429"/>
      <c r="VW57" s="429"/>
      <c r="VX57" s="429"/>
      <c r="VY57" s="429"/>
      <c r="VZ57" s="429"/>
      <c r="WA57" s="429"/>
      <c r="WB57" s="429"/>
      <c r="WC57" s="429"/>
      <c r="WD57" s="429"/>
      <c r="WE57" s="429"/>
      <c r="WF57" s="429"/>
      <c r="WG57" s="429"/>
      <c r="WH57" s="429"/>
      <c r="WI57" s="429"/>
      <c r="WJ57" s="429"/>
      <c r="WK57" s="429"/>
      <c r="WL57" s="429"/>
      <c r="WM57" s="429"/>
      <c r="WN57" s="429"/>
      <c r="WO57" s="429"/>
      <c r="WP57" s="429"/>
      <c r="WQ57" s="429"/>
      <c r="WR57" s="429"/>
      <c r="WS57" s="429"/>
      <c r="WT57" s="429"/>
      <c r="WU57" s="429"/>
      <c r="WV57" s="429"/>
      <c r="WW57" s="429"/>
      <c r="WX57" s="429"/>
      <c r="WY57" s="429"/>
      <c r="WZ57" s="429"/>
      <c r="XA57" s="429"/>
      <c r="XB57" s="429"/>
      <c r="XC57" s="429"/>
      <c r="XD57" s="429"/>
      <c r="XE57" s="429"/>
      <c r="XF57" s="429"/>
      <c r="XG57" s="429"/>
      <c r="XH57" s="429"/>
      <c r="XI57" s="429"/>
      <c r="XJ57" s="429"/>
      <c r="XK57" s="429"/>
      <c r="XL57" s="429"/>
      <c r="XM57" s="429"/>
      <c r="XN57" s="429"/>
      <c r="XO57" s="429"/>
      <c r="XP57" s="429"/>
      <c r="XQ57" s="429"/>
      <c r="XR57" s="429"/>
      <c r="XS57" s="429"/>
      <c r="XT57" s="429"/>
      <c r="XU57" s="429"/>
      <c r="XV57" s="429"/>
      <c r="XW57" s="429"/>
      <c r="XX57" s="429"/>
      <c r="XY57" s="429"/>
      <c r="XZ57" s="429"/>
      <c r="YA57" s="429"/>
      <c r="YB57" s="429"/>
      <c r="YC57" s="429"/>
      <c r="YD57" s="429"/>
      <c r="YE57" s="429"/>
      <c r="YF57" s="429"/>
      <c r="YG57" s="429"/>
      <c r="YH57" s="429"/>
      <c r="YI57" s="429"/>
      <c r="YJ57" s="429"/>
      <c r="YK57" s="429"/>
      <c r="YL57" s="429"/>
      <c r="YM57" s="429"/>
      <c r="YN57" s="429"/>
      <c r="YO57" s="429"/>
      <c r="YP57" s="429"/>
      <c r="YQ57" s="429"/>
      <c r="YR57" s="429"/>
      <c r="YS57" s="429"/>
      <c r="YT57" s="429"/>
      <c r="YU57" s="429"/>
      <c r="YV57" s="429"/>
      <c r="YW57" s="429"/>
      <c r="YX57" s="429"/>
      <c r="YY57" s="429"/>
      <c r="YZ57" s="429"/>
      <c r="ZA57" s="429"/>
      <c r="ZB57" s="429"/>
      <c r="ZC57" s="429"/>
      <c r="ZD57" s="429"/>
      <c r="ZE57" s="429"/>
      <c r="ZF57" s="429"/>
      <c r="ZG57" s="429"/>
      <c r="ZH57" s="429"/>
      <c r="ZI57" s="429"/>
      <c r="ZJ57" s="429"/>
      <c r="ZK57" s="429"/>
      <c r="ZL57" s="429"/>
      <c r="ZM57" s="429"/>
      <c r="ZN57" s="429"/>
      <c r="ZO57" s="429"/>
      <c r="ZP57" s="429"/>
      <c r="ZQ57" s="429"/>
      <c r="ZR57" s="429"/>
      <c r="ZS57" s="429"/>
      <c r="ZT57" s="429"/>
      <c r="ZU57" s="429"/>
      <c r="ZV57" s="429"/>
      <c r="ZW57" s="429"/>
      <c r="ZX57" s="429"/>
      <c r="ZY57" s="429"/>
      <c r="ZZ57" s="429"/>
      <c r="AAA57" s="429"/>
      <c r="AAB57" s="429"/>
      <c r="AAC57" s="429"/>
      <c r="AAD57" s="429"/>
      <c r="AAE57" s="429"/>
      <c r="AAF57" s="429"/>
      <c r="AAG57" s="429"/>
      <c r="AAH57" s="429"/>
      <c r="AAI57" s="429"/>
      <c r="AAJ57" s="429"/>
      <c r="AAK57" s="429"/>
      <c r="AAL57" s="429"/>
      <c r="AAM57" s="429"/>
      <c r="AAN57" s="429"/>
      <c r="AAO57" s="429"/>
      <c r="AAP57" s="429"/>
      <c r="AAQ57" s="429"/>
      <c r="AAR57" s="429"/>
      <c r="AAS57" s="429"/>
      <c r="AAT57" s="429"/>
      <c r="AAU57" s="429"/>
      <c r="AAV57" s="429"/>
      <c r="AAW57" s="429"/>
      <c r="AAX57" s="429"/>
      <c r="AAY57" s="429"/>
      <c r="AAZ57" s="429"/>
      <c r="ABA57" s="429"/>
      <c r="ABB57" s="429"/>
      <c r="ABC57" s="429"/>
      <c r="ABD57" s="429"/>
      <c r="ABE57" s="429"/>
      <c r="ABF57" s="429"/>
      <c r="ABG57" s="429"/>
      <c r="ABH57" s="429"/>
      <c r="ABI57" s="429"/>
      <c r="ABJ57" s="429"/>
      <c r="ABK57" s="429"/>
      <c r="ABL57" s="429"/>
      <c r="ABM57" s="429"/>
      <c r="ABN57" s="429"/>
      <c r="ABO57" s="429"/>
      <c r="ABP57" s="429"/>
      <c r="ABQ57" s="429"/>
      <c r="ABR57" s="429"/>
      <c r="ABS57" s="429"/>
      <c r="ABT57" s="429"/>
      <c r="ABU57" s="429"/>
      <c r="ABV57" s="429"/>
      <c r="ABW57" s="429"/>
      <c r="ABX57" s="429"/>
      <c r="ABY57" s="429"/>
      <c r="ABZ57" s="429"/>
      <c r="ACA57" s="429"/>
      <c r="ACB57" s="429"/>
      <c r="ACC57" s="429"/>
      <c r="ACD57" s="429"/>
      <c r="ACE57" s="429"/>
      <c r="ACF57" s="429"/>
      <c r="ACG57" s="429"/>
      <c r="ACH57" s="429"/>
      <c r="ACI57" s="429"/>
      <c r="ACJ57" s="429"/>
      <c r="ACK57" s="429"/>
      <c r="ACL57" s="429"/>
      <c r="ACM57" s="429"/>
      <c r="ACN57" s="429"/>
      <c r="ACO57" s="429"/>
      <c r="ACP57" s="429"/>
      <c r="ACQ57" s="429"/>
      <c r="ACR57" s="429"/>
      <c r="ACS57" s="429"/>
      <c r="ACT57" s="429"/>
      <c r="ACU57" s="429"/>
      <c r="ACV57" s="429"/>
      <c r="ACW57" s="429"/>
      <c r="ACX57" s="429"/>
      <c r="ACY57" s="429"/>
      <c r="ACZ57" s="429"/>
      <c r="ADA57" s="429"/>
      <c r="ADB57" s="429"/>
      <c r="ADC57" s="429"/>
      <c r="ADD57" s="429"/>
      <c r="ADE57" s="429"/>
      <c r="ADF57" s="429"/>
      <c r="ADG57" s="429"/>
      <c r="ADH57" s="429"/>
      <c r="ADI57" s="429"/>
      <c r="ADJ57" s="429"/>
      <c r="ADK57" s="429"/>
      <c r="ADL57" s="429"/>
      <c r="ADM57" s="429"/>
      <c r="ADN57" s="429"/>
      <c r="ADO57" s="429"/>
      <c r="ADP57" s="429"/>
      <c r="ADQ57" s="429"/>
      <c r="ADR57" s="429"/>
      <c r="ADS57" s="429"/>
      <c r="ADT57" s="429"/>
      <c r="ADU57" s="429"/>
      <c r="ADV57" s="429"/>
      <c r="ADW57" s="429"/>
      <c r="ADX57" s="429"/>
      <c r="ADY57" s="429"/>
      <c r="ADZ57" s="429"/>
      <c r="AEA57" s="429"/>
      <c r="AEB57" s="429"/>
      <c r="AEC57" s="429"/>
      <c r="AED57" s="429"/>
      <c r="AEE57" s="429"/>
      <c r="AEF57" s="429"/>
      <c r="AEG57" s="429"/>
      <c r="AEH57" s="429"/>
      <c r="AEI57" s="429"/>
      <c r="AEJ57" s="429"/>
      <c r="AEK57" s="429"/>
      <c r="AEL57" s="429"/>
      <c r="AEM57" s="429"/>
      <c r="AEN57" s="429"/>
      <c r="AEO57" s="429"/>
      <c r="AEP57" s="429"/>
      <c r="AEQ57" s="429"/>
      <c r="AER57" s="429"/>
      <c r="AES57" s="429"/>
      <c r="AET57" s="429"/>
      <c r="AEU57" s="429"/>
      <c r="AEV57" s="429"/>
      <c r="AEW57" s="429"/>
      <c r="AEX57" s="429"/>
      <c r="AEY57" s="429"/>
      <c r="AEZ57" s="429"/>
      <c r="AFA57" s="429"/>
      <c r="AFB57" s="429"/>
      <c r="AFC57" s="429"/>
      <c r="AFD57" s="429"/>
      <c r="AFE57" s="429"/>
      <c r="AFF57" s="429"/>
      <c r="AFG57" s="429"/>
      <c r="AFH57" s="429"/>
      <c r="AFI57" s="429"/>
      <c r="AFJ57" s="429"/>
      <c r="AFK57" s="429"/>
      <c r="AFL57" s="429"/>
      <c r="AFM57" s="429"/>
      <c r="AFN57" s="429"/>
      <c r="AFO57" s="429"/>
      <c r="AFP57" s="429"/>
      <c r="AFQ57" s="429"/>
      <c r="AFR57" s="429"/>
      <c r="AFS57" s="429"/>
      <c r="AFT57" s="429"/>
      <c r="AFU57" s="429"/>
      <c r="AFV57" s="429"/>
      <c r="AFW57" s="429"/>
      <c r="AFX57" s="429"/>
      <c r="AFY57" s="429"/>
      <c r="AFZ57" s="429"/>
      <c r="AGA57" s="429"/>
      <c r="AGB57" s="429"/>
      <c r="AGC57" s="429"/>
      <c r="AGD57" s="429"/>
      <c r="AGE57" s="429"/>
      <c r="AGF57" s="429"/>
      <c r="AGG57" s="429"/>
      <c r="AGH57" s="429"/>
      <c r="AGI57" s="429"/>
      <c r="AGJ57" s="429"/>
      <c r="AGK57" s="429"/>
      <c r="AGL57" s="429"/>
      <c r="AGM57" s="429"/>
      <c r="AGN57" s="429"/>
      <c r="AGO57" s="429"/>
      <c r="AGP57" s="429"/>
      <c r="AGQ57" s="429"/>
      <c r="AGR57" s="429"/>
      <c r="AGS57" s="429"/>
      <c r="AGT57" s="429"/>
      <c r="AGU57" s="429"/>
      <c r="AGV57" s="429"/>
      <c r="AGW57" s="429"/>
      <c r="AGX57" s="429"/>
      <c r="AGY57" s="429"/>
      <c r="AGZ57" s="429"/>
      <c r="AHA57" s="429"/>
      <c r="AHB57" s="429"/>
      <c r="AHC57" s="429"/>
      <c r="AHD57" s="429"/>
      <c r="AHE57" s="429"/>
      <c r="AHF57" s="429"/>
      <c r="AHG57" s="429"/>
      <c r="AHH57" s="429"/>
      <c r="AHI57" s="429"/>
      <c r="AHJ57" s="429"/>
      <c r="AHK57" s="429"/>
      <c r="AHL57" s="429"/>
      <c r="AHM57" s="429"/>
      <c r="AHN57" s="429"/>
      <c r="AHO57" s="429"/>
      <c r="AHP57" s="429"/>
      <c r="AHQ57" s="429"/>
      <c r="AHR57" s="429"/>
      <c r="AHS57" s="429"/>
      <c r="AHT57" s="429"/>
      <c r="AHU57" s="429"/>
      <c r="AHV57" s="429"/>
      <c r="AHW57" s="429"/>
      <c r="AHX57" s="429"/>
      <c r="AHY57" s="429"/>
      <c r="AHZ57" s="429"/>
      <c r="AIA57" s="429"/>
      <c r="AIB57" s="429"/>
      <c r="AIC57" s="429"/>
      <c r="AID57" s="429"/>
      <c r="AIE57" s="429"/>
      <c r="AIF57" s="429"/>
      <c r="AIG57" s="429"/>
      <c r="AIH57" s="429"/>
      <c r="AII57" s="429"/>
      <c r="AIJ57" s="429"/>
      <c r="AIK57" s="429"/>
      <c r="AIL57" s="429"/>
      <c r="AIM57" s="429"/>
      <c r="AIN57" s="429"/>
      <c r="AIO57" s="429"/>
      <c r="AIP57" s="429"/>
      <c r="AIQ57" s="429"/>
      <c r="AIR57" s="429"/>
      <c r="AIS57" s="429"/>
      <c r="AIT57" s="429"/>
      <c r="AIU57" s="429"/>
      <c r="AIV57" s="429"/>
      <c r="AIW57" s="429"/>
      <c r="AIX57" s="429"/>
      <c r="AIY57" s="429"/>
      <c r="AIZ57" s="429"/>
      <c r="AJA57" s="429"/>
      <c r="AJB57" s="429"/>
      <c r="AJC57" s="429"/>
      <c r="AJD57" s="429"/>
      <c r="AJE57" s="429"/>
      <c r="AJF57" s="429"/>
      <c r="AJG57" s="429"/>
      <c r="AJH57" s="429"/>
      <c r="AJI57" s="429"/>
      <c r="AJJ57" s="429"/>
      <c r="AJK57" s="429"/>
      <c r="AJL57" s="429"/>
      <c r="AJM57" s="429"/>
      <c r="AJN57" s="429"/>
      <c r="AJO57" s="429"/>
      <c r="AJP57" s="429"/>
      <c r="AJQ57" s="429"/>
      <c r="AJR57" s="429"/>
      <c r="AJS57" s="429"/>
      <c r="AJT57" s="429"/>
      <c r="AJU57" s="429"/>
      <c r="AJV57" s="429"/>
      <c r="AJW57" s="429"/>
      <c r="AJX57" s="429"/>
      <c r="AJY57" s="429"/>
      <c r="AJZ57" s="429"/>
      <c r="AKA57" s="429"/>
      <c r="AKB57" s="429"/>
      <c r="AKC57" s="429"/>
      <c r="AKD57" s="429"/>
      <c r="AKE57" s="429"/>
      <c r="AKF57" s="429"/>
      <c r="AKG57" s="429"/>
      <c r="AKH57" s="429"/>
      <c r="AKI57" s="429"/>
      <c r="AKJ57" s="429"/>
      <c r="AKK57" s="429"/>
      <c r="AKL57" s="429"/>
      <c r="AKM57" s="429"/>
      <c r="AKN57" s="429"/>
      <c r="AKO57" s="429"/>
      <c r="AKP57" s="429"/>
      <c r="AKQ57" s="429"/>
      <c r="AKR57" s="429"/>
      <c r="AKS57" s="429"/>
      <c r="AKT57" s="429"/>
      <c r="AKU57" s="429"/>
      <c r="AKV57" s="429"/>
      <c r="AKW57" s="429"/>
      <c r="AKX57" s="429"/>
      <c r="AKY57" s="429"/>
      <c r="AKZ57" s="429"/>
      <c r="ALA57" s="429"/>
      <c r="ALB57" s="429"/>
      <c r="ALC57" s="429"/>
      <c r="ALD57" s="429"/>
      <c r="ALE57" s="429"/>
      <c r="ALF57" s="429"/>
      <c r="ALG57" s="429"/>
      <c r="ALH57" s="429"/>
      <c r="ALI57" s="429"/>
      <c r="ALJ57" s="429"/>
      <c r="ALK57" s="429"/>
      <c r="ALL57" s="429"/>
      <c r="ALM57" s="429"/>
      <c r="ALN57" s="429"/>
      <c r="ALO57" s="429"/>
      <c r="ALP57" s="429"/>
      <c r="ALQ57" s="429"/>
      <c r="ALR57" s="429"/>
      <c r="ALS57" s="429"/>
      <c r="ALT57" s="429"/>
      <c r="ALU57" s="429"/>
      <c r="ALV57" s="429"/>
      <c r="ALW57" s="429"/>
      <c r="ALX57" s="429"/>
      <c r="ALY57" s="429"/>
      <c r="ALZ57" s="429"/>
      <c r="AMA57" s="429"/>
      <c r="AMB57" s="429"/>
      <c r="AMC57" s="429"/>
      <c r="AMD57" s="429"/>
      <c r="AME57" s="429"/>
      <c r="AMF57" s="429"/>
      <c r="AMG57" s="429"/>
      <c r="AMH57" s="429"/>
      <c r="AMI57" s="429"/>
      <c r="AMJ57" s="429"/>
      <c r="AMK57" s="429"/>
      <c r="AML57" s="429"/>
      <c r="AMM57" s="429"/>
      <c r="AMN57" s="429"/>
      <c r="AMO57" s="429"/>
      <c r="AMP57" s="429"/>
      <c r="AMQ57" s="429"/>
      <c r="AMR57" s="429"/>
      <c r="AMS57" s="429"/>
      <c r="AMT57" s="429"/>
      <c r="AMU57" s="429"/>
      <c r="AMV57" s="429"/>
      <c r="AMW57" s="429"/>
      <c r="AMX57" s="429"/>
      <c r="AMY57" s="429"/>
      <c r="AMZ57" s="429"/>
      <c r="ANA57" s="429"/>
      <c r="ANB57" s="429"/>
      <c r="ANC57" s="429"/>
      <c r="AND57" s="429"/>
      <c r="ANE57" s="429"/>
      <c r="ANF57" s="429"/>
      <c r="ANG57" s="429"/>
      <c r="ANH57" s="429"/>
      <c r="ANI57" s="429"/>
      <c r="ANJ57" s="429"/>
      <c r="ANK57" s="429"/>
      <c r="ANL57" s="429"/>
      <c r="ANM57" s="429"/>
      <c r="ANN57" s="429"/>
      <c r="ANO57" s="429"/>
      <c r="ANP57" s="429"/>
      <c r="ANQ57" s="429"/>
      <c r="ANR57" s="429"/>
      <c r="ANS57" s="429"/>
      <c r="ANT57" s="429"/>
      <c r="ANU57" s="429"/>
      <c r="ANV57" s="429"/>
      <c r="ANW57" s="429"/>
      <c r="ANX57" s="429"/>
      <c r="ANY57" s="429"/>
      <c r="ANZ57" s="429"/>
      <c r="AOA57" s="429"/>
      <c r="AOB57" s="429"/>
      <c r="AOC57" s="429"/>
      <c r="AOD57" s="429"/>
      <c r="AOE57" s="429"/>
      <c r="AOF57" s="429"/>
      <c r="AOG57" s="429"/>
      <c r="AOH57" s="429"/>
      <c r="AOI57" s="429"/>
      <c r="AOJ57" s="429"/>
      <c r="AOK57" s="429"/>
      <c r="AOL57" s="429"/>
      <c r="AOM57" s="429"/>
      <c r="AON57" s="429"/>
      <c r="AOO57" s="429"/>
      <c r="AOP57" s="429"/>
      <c r="AOQ57" s="429"/>
      <c r="AOR57" s="429"/>
      <c r="AOS57" s="429"/>
      <c r="AOT57" s="429"/>
      <c r="AOU57" s="429"/>
      <c r="AOV57" s="429"/>
      <c r="AOW57" s="429"/>
      <c r="AOX57" s="429"/>
      <c r="AOY57" s="429"/>
      <c r="AOZ57" s="429"/>
      <c r="APA57" s="429"/>
      <c r="APB57" s="429"/>
      <c r="APC57" s="429"/>
      <c r="APD57" s="429"/>
      <c r="APE57" s="429"/>
      <c r="APF57" s="429"/>
      <c r="APG57" s="429"/>
      <c r="APH57" s="429"/>
      <c r="API57" s="429"/>
      <c r="APJ57" s="429"/>
      <c r="APK57" s="429"/>
      <c r="APL57" s="429"/>
      <c r="APM57" s="429"/>
      <c r="APN57" s="429"/>
      <c r="APO57" s="429"/>
      <c r="APP57" s="429"/>
      <c r="APQ57" s="429"/>
      <c r="APR57" s="429"/>
      <c r="APS57" s="429"/>
      <c r="APT57" s="429"/>
      <c r="APU57" s="429"/>
      <c r="APV57" s="429"/>
      <c r="APW57" s="429"/>
      <c r="APX57" s="429"/>
      <c r="APY57" s="429"/>
      <c r="APZ57" s="429"/>
      <c r="AQA57" s="429"/>
      <c r="AQB57" s="429"/>
      <c r="AQC57" s="429"/>
      <c r="AQD57" s="429"/>
      <c r="AQE57" s="429"/>
      <c r="AQF57" s="429"/>
      <c r="AQG57" s="429"/>
      <c r="AQH57" s="429"/>
      <c r="AQI57" s="429"/>
      <c r="AQJ57" s="429"/>
      <c r="AQK57" s="429"/>
      <c r="AQL57" s="429"/>
      <c r="AQM57" s="429"/>
      <c r="AQN57" s="429"/>
      <c r="AQO57" s="429"/>
      <c r="AQP57" s="429"/>
      <c r="AQQ57" s="429"/>
      <c r="AQR57" s="429"/>
      <c r="AQS57" s="429"/>
      <c r="AQT57" s="429"/>
      <c r="AQU57" s="429"/>
      <c r="AQV57" s="429"/>
      <c r="AQW57" s="429"/>
      <c r="AQX57" s="429"/>
      <c r="AQY57" s="429"/>
      <c r="AQZ57" s="429"/>
      <c r="ARA57" s="429"/>
      <c r="ARB57" s="429"/>
      <c r="ARC57" s="429"/>
      <c r="ARD57" s="429"/>
      <c r="ARE57" s="429"/>
      <c r="ARF57" s="429"/>
      <c r="ARG57" s="429"/>
      <c r="ARH57" s="429"/>
      <c r="ARI57" s="429"/>
      <c r="ARJ57" s="429"/>
      <c r="ARK57" s="429"/>
      <c r="ARL57" s="429"/>
      <c r="ARM57" s="429"/>
      <c r="ARN57" s="429"/>
      <c r="ARO57" s="429"/>
      <c r="ARP57" s="429"/>
      <c r="ARQ57" s="429"/>
      <c r="ARR57" s="429"/>
      <c r="ARS57" s="429"/>
      <c r="ART57" s="429"/>
      <c r="ARU57" s="429"/>
      <c r="ARV57" s="429"/>
      <c r="ARW57" s="429"/>
      <c r="ARX57" s="429"/>
      <c r="ARY57" s="429"/>
      <c r="ARZ57" s="429"/>
      <c r="ASA57" s="429"/>
      <c r="ASB57" s="429"/>
      <c r="ASC57" s="429"/>
      <c r="ASD57" s="429"/>
      <c r="ASE57" s="429"/>
      <c r="ASF57" s="429"/>
      <c r="ASG57" s="429"/>
      <c r="ASH57" s="429"/>
      <c r="ASI57" s="429"/>
      <c r="ASJ57" s="429"/>
      <c r="ASK57" s="429"/>
      <c r="ASL57" s="429"/>
      <c r="ASM57" s="429"/>
      <c r="ASN57" s="429"/>
      <c r="ASO57" s="429"/>
      <c r="ASP57" s="429"/>
      <c r="ASQ57" s="429"/>
      <c r="ASR57" s="429"/>
      <c r="ASS57" s="429"/>
      <c r="AST57" s="429"/>
      <c r="ASU57" s="429"/>
      <c r="ASV57" s="429"/>
      <c r="ASW57" s="429"/>
      <c r="ASX57" s="429"/>
      <c r="ASY57" s="429"/>
      <c r="ASZ57" s="429"/>
      <c r="ATA57" s="429"/>
      <c r="ATB57" s="429"/>
      <c r="ATC57" s="429"/>
      <c r="ATD57" s="429"/>
      <c r="ATE57" s="429"/>
      <c r="ATF57" s="429"/>
      <c r="ATG57" s="429"/>
      <c r="ATH57" s="429"/>
      <c r="ATI57" s="429"/>
      <c r="ATJ57" s="429"/>
      <c r="ATK57" s="429"/>
      <c r="ATL57" s="429"/>
      <c r="ATM57" s="429"/>
      <c r="ATN57" s="429"/>
      <c r="ATO57" s="429"/>
      <c r="ATP57" s="429"/>
      <c r="ATQ57" s="429"/>
      <c r="ATR57" s="429"/>
      <c r="ATS57" s="429"/>
      <c r="ATT57" s="429"/>
      <c r="ATU57" s="429"/>
      <c r="ATV57" s="429"/>
      <c r="ATW57" s="429"/>
      <c r="ATX57" s="429"/>
      <c r="ATY57" s="429"/>
      <c r="ATZ57" s="429"/>
      <c r="AUA57" s="429"/>
      <c r="AUB57" s="429"/>
      <c r="AUC57" s="429"/>
      <c r="AUD57" s="429"/>
      <c r="AUE57" s="429"/>
      <c r="AUF57" s="429"/>
      <c r="AUG57" s="429"/>
      <c r="AUH57" s="429"/>
      <c r="AUI57" s="429"/>
      <c r="AUJ57" s="429"/>
      <c r="AUK57" s="429"/>
      <c r="AUL57" s="429"/>
      <c r="AUM57" s="429"/>
      <c r="AUN57" s="429"/>
      <c r="AUO57" s="429"/>
      <c r="AUP57" s="429"/>
      <c r="AUQ57" s="429"/>
      <c r="AUR57" s="429"/>
      <c r="AUS57" s="429"/>
      <c r="AUT57" s="429"/>
      <c r="AUU57" s="429"/>
      <c r="AUV57" s="429"/>
      <c r="AUW57" s="429"/>
      <c r="AUX57" s="429"/>
      <c r="AUY57" s="429"/>
      <c r="AUZ57" s="429"/>
      <c r="AVA57" s="429"/>
      <c r="AVB57" s="429"/>
      <c r="AVC57" s="429"/>
      <c r="AVD57" s="429"/>
      <c r="AVE57" s="429"/>
      <c r="AVF57" s="429"/>
      <c r="AVG57" s="429"/>
      <c r="AVH57" s="429"/>
      <c r="AVI57" s="429"/>
      <c r="AVJ57" s="429"/>
      <c r="AVK57" s="429"/>
      <c r="AVL57" s="429"/>
      <c r="AVM57" s="429"/>
      <c r="AVN57" s="429"/>
      <c r="AVO57" s="429"/>
      <c r="AVP57" s="429"/>
      <c r="AVQ57" s="429"/>
      <c r="AVR57" s="429"/>
      <c r="AVS57" s="429"/>
      <c r="AVT57" s="429"/>
      <c r="AVU57" s="429"/>
      <c r="AVV57" s="429"/>
      <c r="AVW57" s="429"/>
      <c r="AVX57" s="429"/>
      <c r="AVY57" s="429"/>
      <c r="AVZ57" s="429"/>
      <c r="AWA57" s="429"/>
      <c r="AWB57" s="429"/>
      <c r="AWC57" s="429"/>
      <c r="AWD57" s="429"/>
      <c r="AWE57" s="429"/>
      <c r="AWF57" s="429"/>
      <c r="AWG57" s="429"/>
      <c r="AWH57" s="429"/>
      <c r="AWI57" s="429"/>
      <c r="AWJ57" s="429"/>
      <c r="AWK57" s="429"/>
      <c r="AWL57" s="429"/>
      <c r="AWM57" s="429"/>
      <c r="AWN57" s="429"/>
      <c r="AWO57" s="429"/>
      <c r="AWP57" s="429"/>
      <c r="AWQ57" s="429"/>
      <c r="AWR57" s="429"/>
      <c r="AWS57" s="429"/>
      <c r="AWT57" s="429"/>
      <c r="AWU57" s="429"/>
      <c r="AWV57" s="429"/>
      <c r="AWW57" s="429"/>
      <c r="AWX57" s="429"/>
      <c r="AWY57" s="429"/>
      <c r="AWZ57" s="429"/>
      <c r="AXA57" s="429"/>
      <c r="AXB57" s="429"/>
      <c r="AXC57" s="429"/>
      <c r="AXD57" s="429"/>
      <c r="AXE57" s="429"/>
      <c r="AXF57" s="429"/>
      <c r="AXG57" s="429"/>
      <c r="AXH57" s="429"/>
      <c r="AXI57" s="429"/>
      <c r="AXJ57" s="429"/>
      <c r="AXK57" s="429"/>
      <c r="AXL57" s="429"/>
      <c r="AXM57" s="429"/>
      <c r="AXN57" s="429"/>
      <c r="AXO57" s="429"/>
      <c r="AXP57" s="429"/>
      <c r="AXQ57" s="429"/>
      <c r="AXR57" s="429"/>
      <c r="AXS57" s="429"/>
      <c r="AXT57" s="429"/>
      <c r="AXU57" s="429"/>
      <c r="AXV57" s="429"/>
      <c r="AXW57" s="429"/>
      <c r="AXX57" s="429"/>
      <c r="AXY57" s="429"/>
      <c r="AXZ57" s="429"/>
      <c r="AYA57" s="429"/>
      <c r="AYB57" s="429"/>
      <c r="AYC57" s="429"/>
      <c r="AYD57" s="429"/>
      <c r="AYE57" s="429"/>
      <c r="AYF57" s="429"/>
      <c r="AYG57" s="429"/>
      <c r="AYH57" s="429"/>
      <c r="AYI57" s="429"/>
      <c r="AYJ57" s="429"/>
      <c r="AYK57" s="429"/>
      <c r="AYL57" s="429"/>
      <c r="AYM57" s="429"/>
      <c r="AYN57" s="429"/>
      <c r="AYO57" s="429"/>
      <c r="AYP57" s="429"/>
      <c r="AYQ57" s="429"/>
      <c r="AYR57" s="429"/>
      <c r="AYS57" s="429"/>
      <c r="AYT57" s="429"/>
      <c r="AYU57" s="429"/>
      <c r="AYV57" s="429"/>
      <c r="AYW57" s="429"/>
      <c r="AYX57" s="429"/>
      <c r="AYY57" s="429"/>
      <c r="AYZ57" s="429"/>
      <c r="AZA57" s="429"/>
      <c r="AZB57" s="429"/>
      <c r="AZC57" s="429"/>
      <c r="AZD57" s="429"/>
      <c r="AZE57" s="429"/>
      <c r="AZF57" s="429"/>
      <c r="AZG57" s="429"/>
      <c r="AZH57" s="429"/>
      <c r="AZI57" s="429"/>
      <c r="AZJ57" s="429"/>
      <c r="AZK57" s="429"/>
      <c r="AZL57" s="429"/>
      <c r="AZM57" s="429"/>
      <c r="AZN57" s="429"/>
      <c r="AZO57" s="429"/>
      <c r="AZP57" s="429"/>
      <c r="AZQ57" s="429"/>
      <c r="AZR57" s="429"/>
      <c r="AZS57" s="429"/>
      <c r="AZT57" s="429"/>
      <c r="AZU57" s="429"/>
      <c r="AZV57" s="429"/>
      <c r="AZW57" s="429"/>
      <c r="AZX57" s="429"/>
      <c r="AZY57" s="429"/>
      <c r="AZZ57" s="429"/>
      <c r="BAA57" s="429"/>
      <c r="BAB57" s="429"/>
      <c r="BAC57" s="429"/>
      <c r="BAD57" s="429"/>
      <c r="BAE57" s="429"/>
      <c r="BAF57" s="429"/>
      <c r="BAG57" s="429"/>
      <c r="BAH57" s="429"/>
      <c r="BAI57" s="429"/>
      <c r="BAJ57" s="429"/>
      <c r="BAK57" s="429"/>
      <c r="BAL57" s="429"/>
      <c r="BAM57" s="429"/>
      <c r="BAN57" s="429"/>
      <c r="BAO57" s="429"/>
      <c r="BAP57" s="429"/>
      <c r="BAQ57" s="429"/>
      <c r="BAR57" s="429"/>
      <c r="BAS57" s="429"/>
      <c r="BAT57" s="429"/>
      <c r="BAU57" s="429"/>
      <c r="BAV57" s="429"/>
      <c r="BAW57" s="429"/>
      <c r="BAX57" s="429"/>
      <c r="BAY57" s="429"/>
      <c r="BAZ57" s="429"/>
      <c r="BBA57" s="429"/>
      <c r="BBB57" s="429"/>
      <c r="BBC57" s="429"/>
      <c r="BBD57" s="429"/>
      <c r="BBE57" s="429"/>
      <c r="BBF57" s="429"/>
      <c r="BBG57" s="429"/>
      <c r="BBH57" s="429"/>
      <c r="BBI57" s="429"/>
      <c r="BBJ57" s="429"/>
      <c r="BBK57" s="429"/>
      <c r="BBL57" s="429"/>
      <c r="BBM57" s="429"/>
      <c r="BBN57" s="429"/>
      <c r="BBO57" s="429"/>
      <c r="BBP57" s="429"/>
      <c r="BBQ57" s="429"/>
      <c r="BBR57" s="429"/>
      <c r="BBS57" s="429"/>
      <c r="BBT57" s="429"/>
      <c r="BBU57" s="429"/>
      <c r="BBV57" s="429"/>
      <c r="BBW57" s="429"/>
      <c r="BBX57" s="429"/>
      <c r="BBY57" s="429"/>
      <c r="BBZ57" s="429"/>
      <c r="BCA57" s="429"/>
      <c r="BCB57" s="429"/>
      <c r="BCC57" s="429"/>
      <c r="BCD57" s="429"/>
      <c r="BCE57" s="429"/>
      <c r="BCF57" s="429"/>
      <c r="BCG57" s="429"/>
      <c r="BCH57" s="429"/>
      <c r="BCI57" s="429"/>
      <c r="BCJ57" s="429"/>
      <c r="BCK57" s="429"/>
      <c r="BCL57" s="429"/>
      <c r="BCM57" s="429"/>
      <c r="BCN57" s="429"/>
      <c r="BCO57" s="429"/>
      <c r="BCP57" s="429"/>
      <c r="BCQ57" s="429"/>
      <c r="BCR57" s="429"/>
      <c r="BCS57" s="429"/>
      <c r="BCT57" s="429"/>
      <c r="BCU57" s="429"/>
      <c r="BCV57" s="429"/>
      <c r="BCW57" s="429"/>
      <c r="BCX57" s="429"/>
      <c r="BCY57" s="429"/>
      <c r="BCZ57" s="429"/>
      <c r="BDA57" s="429"/>
      <c r="BDB57" s="429"/>
      <c r="BDC57" s="429"/>
      <c r="BDD57" s="429"/>
      <c r="BDE57" s="429"/>
      <c r="BDF57" s="429"/>
      <c r="BDG57" s="429"/>
      <c r="BDH57" s="429"/>
      <c r="BDI57" s="429"/>
      <c r="BDJ57" s="429"/>
      <c r="BDK57" s="429"/>
      <c r="BDL57" s="429"/>
      <c r="BDM57" s="429"/>
      <c r="BDN57" s="429"/>
      <c r="BDO57" s="429"/>
      <c r="BDP57" s="429"/>
      <c r="BDQ57" s="429"/>
      <c r="BDR57" s="429"/>
      <c r="BDS57" s="429"/>
      <c r="BDT57" s="429"/>
      <c r="BDU57" s="429"/>
      <c r="BDV57" s="429"/>
      <c r="BDW57" s="429"/>
      <c r="BDX57" s="429"/>
      <c r="BDY57" s="429"/>
      <c r="BDZ57" s="429"/>
      <c r="BEA57" s="429"/>
      <c r="BEB57" s="429"/>
      <c r="BEC57" s="429"/>
      <c r="BED57" s="429"/>
      <c r="BEE57" s="429"/>
      <c r="BEF57" s="429"/>
      <c r="BEG57" s="429"/>
      <c r="BEH57" s="429"/>
      <c r="BEI57" s="429"/>
      <c r="BEJ57" s="429"/>
      <c r="BEK57" s="429"/>
      <c r="BEL57" s="429"/>
      <c r="BEM57" s="429"/>
      <c r="BEN57" s="429"/>
      <c r="BEO57" s="429"/>
      <c r="BEP57" s="429"/>
      <c r="BEQ57" s="429"/>
      <c r="BER57" s="429"/>
      <c r="BES57" s="429"/>
      <c r="BET57" s="429"/>
      <c r="BEU57" s="429"/>
      <c r="BEV57" s="429"/>
      <c r="BEW57" s="429"/>
      <c r="BEX57" s="429"/>
      <c r="BEY57" s="429"/>
      <c r="BEZ57" s="429"/>
      <c r="BFA57" s="429"/>
      <c r="BFB57" s="429"/>
      <c r="BFC57" s="429"/>
      <c r="BFD57" s="429"/>
      <c r="BFE57" s="429"/>
      <c r="BFF57" s="429"/>
      <c r="BFG57" s="429"/>
      <c r="BFH57" s="429"/>
      <c r="BFI57" s="429"/>
      <c r="BFJ57" s="429"/>
      <c r="BFK57" s="429"/>
      <c r="BFL57" s="429"/>
      <c r="BFM57" s="429"/>
      <c r="BFN57" s="429"/>
      <c r="BFO57" s="429"/>
      <c r="BFP57" s="429"/>
      <c r="BFQ57" s="429"/>
      <c r="BFR57" s="429"/>
      <c r="BFS57" s="429"/>
      <c r="BFT57" s="429"/>
      <c r="BFU57" s="429"/>
      <c r="BFV57" s="429"/>
      <c r="BFW57" s="429"/>
      <c r="BFX57" s="429"/>
      <c r="BFY57" s="429"/>
      <c r="BFZ57" s="429"/>
      <c r="BGA57" s="429"/>
      <c r="BGB57" s="429"/>
      <c r="BGC57" s="429"/>
      <c r="BGD57" s="429"/>
      <c r="BGE57" s="429"/>
      <c r="BGF57" s="429"/>
      <c r="BGG57" s="429"/>
      <c r="BGH57" s="429"/>
      <c r="BGI57" s="429"/>
      <c r="BGJ57" s="429"/>
      <c r="BGK57" s="429"/>
      <c r="BGL57" s="429"/>
      <c r="BGM57" s="429"/>
      <c r="BGN57" s="429"/>
      <c r="BGO57" s="429"/>
      <c r="BGP57" s="429"/>
      <c r="BGQ57" s="429"/>
      <c r="BGR57" s="429"/>
      <c r="BGS57" s="429"/>
      <c r="BGT57" s="429"/>
      <c r="BGU57" s="429"/>
      <c r="BGV57" s="429"/>
      <c r="BGW57" s="429"/>
      <c r="BGX57" s="429"/>
      <c r="BGY57" s="429"/>
      <c r="BGZ57" s="429"/>
      <c r="BHA57" s="429"/>
      <c r="BHB57" s="429"/>
      <c r="BHC57" s="429"/>
      <c r="BHD57" s="429"/>
      <c r="BHE57" s="429"/>
      <c r="BHF57" s="429"/>
      <c r="BHG57" s="429"/>
      <c r="BHH57" s="429"/>
      <c r="BHI57" s="429"/>
      <c r="BHJ57" s="429"/>
      <c r="BHK57" s="429"/>
      <c r="BHL57" s="429"/>
      <c r="BHM57" s="429"/>
      <c r="BHN57" s="429"/>
      <c r="BHO57" s="429"/>
      <c r="BHP57" s="429"/>
      <c r="BHQ57" s="429"/>
      <c r="BHR57" s="429"/>
      <c r="BHS57" s="429"/>
      <c r="BHT57" s="429"/>
      <c r="BHU57" s="429"/>
      <c r="BHV57" s="429"/>
      <c r="BHW57" s="429"/>
      <c r="BHX57" s="429"/>
      <c r="BHY57" s="429"/>
      <c r="BHZ57" s="429"/>
      <c r="BIA57" s="429"/>
      <c r="BIB57" s="429"/>
      <c r="BIC57" s="429"/>
      <c r="BID57" s="429"/>
      <c r="BIE57" s="429"/>
      <c r="BIF57" s="429"/>
      <c r="BIG57" s="429"/>
      <c r="BIH57" s="429"/>
      <c r="BII57" s="429"/>
      <c r="BIJ57" s="429"/>
      <c r="BIK57" s="429"/>
      <c r="BIL57" s="429"/>
      <c r="BIM57" s="429"/>
      <c r="BIN57" s="429"/>
      <c r="BIO57" s="429"/>
      <c r="BIP57" s="429"/>
      <c r="BIQ57" s="429"/>
      <c r="BIR57" s="429"/>
      <c r="BIS57" s="429"/>
      <c r="BIT57" s="429"/>
      <c r="BIU57" s="429"/>
      <c r="BIV57" s="429"/>
      <c r="BIW57" s="429"/>
      <c r="BIX57" s="429"/>
      <c r="BIY57" s="429"/>
      <c r="BIZ57" s="429"/>
      <c r="BJA57" s="429"/>
      <c r="BJB57" s="429"/>
      <c r="BJC57" s="429"/>
      <c r="BJD57" s="429"/>
      <c r="BJE57" s="429"/>
      <c r="BJF57" s="429"/>
      <c r="BJG57" s="429"/>
      <c r="BJH57" s="429"/>
      <c r="BJI57" s="429"/>
      <c r="BJJ57" s="429"/>
      <c r="BJK57" s="429"/>
      <c r="BJL57" s="429"/>
      <c r="BJM57" s="429"/>
      <c r="BJN57" s="429"/>
      <c r="BJO57" s="429"/>
      <c r="BJP57" s="429"/>
      <c r="BJQ57" s="429"/>
      <c r="BJR57" s="429"/>
      <c r="BJS57" s="429"/>
      <c r="BJT57" s="429"/>
      <c r="BJU57" s="429"/>
      <c r="BJV57" s="429"/>
      <c r="BJW57" s="429"/>
      <c r="BJX57" s="429"/>
      <c r="BJY57" s="429"/>
      <c r="BJZ57" s="429"/>
      <c r="BKA57" s="429"/>
      <c r="BKB57" s="429"/>
      <c r="BKC57" s="429"/>
      <c r="BKD57" s="429"/>
      <c r="BKE57" s="429"/>
      <c r="BKF57" s="429"/>
      <c r="BKG57" s="429"/>
      <c r="BKH57" s="429"/>
      <c r="BKI57" s="429"/>
      <c r="BKJ57" s="429"/>
      <c r="BKK57" s="429"/>
      <c r="BKL57" s="429"/>
      <c r="BKM57" s="429"/>
      <c r="BKN57" s="429"/>
      <c r="BKO57" s="429"/>
      <c r="BKP57" s="429"/>
      <c r="BKQ57" s="429"/>
      <c r="BKR57" s="429"/>
      <c r="BKS57" s="429"/>
      <c r="BKT57" s="429"/>
      <c r="BKU57" s="429"/>
      <c r="BKV57" s="429"/>
      <c r="BKW57" s="429"/>
      <c r="BKX57" s="429"/>
      <c r="BKY57" s="429"/>
      <c r="BKZ57" s="429"/>
      <c r="BLA57" s="429"/>
      <c r="BLB57" s="429"/>
      <c r="BLC57" s="429"/>
      <c r="BLD57" s="429"/>
      <c r="BLE57" s="429"/>
      <c r="BLF57" s="429"/>
      <c r="BLG57" s="429"/>
      <c r="BLH57" s="429"/>
      <c r="BLI57" s="429"/>
      <c r="BLJ57" s="429"/>
      <c r="BLK57" s="429"/>
      <c r="BLL57" s="429"/>
      <c r="BLM57" s="429"/>
      <c r="BLN57" s="429"/>
      <c r="BLO57" s="429"/>
      <c r="BLP57" s="429"/>
      <c r="BLQ57" s="429"/>
      <c r="BLR57" s="429"/>
      <c r="BLS57" s="429"/>
      <c r="BLT57" s="429"/>
      <c r="BLU57" s="429"/>
      <c r="BLV57" s="429"/>
      <c r="BLW57" s="429"/>
      <c r="BLX57" s="429"/>
      <c r="BLY57" s="429"/>
      <c r="BLZ57" s="429"/>
      <c r="BMA57" s="429"/>
      <c r="BMB57" s="429"/>
      <c r="BMC57" s="429"/>
      <c r="BMD57" s="429"/>
      <c r="BME57" s="429"/>
      <c r="BMF57" s="429"/>
      <c r="BMG57" s="429"/>
      <c r="BMH57" s="429"/>
      <c r="BMI57" s="429"/>
      <c r="BMJ57" s="429"/>
      <c r="BMK57" s="429"/>
      <c r="BML57" s="429"/>
      <c r="BMM57" s="429"/>
      <c r="BMN57" s="429"/>
      <c r="BMO57" s="429"/>
      <c r="BMP57" s="429"/>
      <c r="BMQ57" s="429"/>
      <c r="BMR57" s="429"/>
      <c r="BMS57" s="429"/>
      <c r="BMT57" s="429"/>
      <c r="BMU57" s="429"/>
      <c r="BMV57" s="429"/>
      <c r="BMW57" s="429"/>
      <c r="BMX57" s="429"/>
      <c r="BMY57" s="429"/>
      <c r="BMZ57" s="429"/>
      <c r="BNA57" s="429"/>
      <c r="BNB57" s="429"/>
      <c r="BNC57" s="429"/>
      <c r="BND57" s="429"/>
      <c r="BNE57" s="429"/>
      <c r="BNF57" s="429"/>
      <c r="BNG57" s="429"/>
      <c r="BNH57" s="429"/>
      <c r="BNI57" s="429"/>
      <c r="BNJ57" s="429"/>
      <c r="BNK57" s="429"/>
      <c r="BNL57" s="429"/>
      <c r="BNM57" s="429"/>
      <c r="BNN57" s="429"/>
      <c r="BNO57" s="429"/>
      <c r="BNP57" s="429"/>
      <c r="BNQ57" s="429"/>
      <c r="BNR57" s="429"/>
      <c r="BNS57" s="429"/>
      <c r="BNT57" s="429"/>
      <c r="BNU57" s="429"/>
      <c r="BNV57" s="429"/>
      <c r="BNW57" s="429"/>
      <c r="BNX57" s="429"/>
      <c r="BNY57" s="429"/>
      <c r="BNZ57" s="429"/>
      <c r="BOA57" s="429"/>
      <c r="BOB57" s="429"/>
      <c r="BOC57" s="429"/>
      <c r="BOD57" s="429"/>
      <c r="BOE57" s="429"/>
      <c r="BOF57" s="429"/>
      <c r="BOG57" s="429"/>
      <c r="BOH57" s="429"/>
      <c r="BOI57" s="429"/>
      <c r="BOJ57" s="429"/>
      <c r="BOK57" s="429"/>
      <c r="BOL57" s="429"/>
      <c r="BOM57" s="429"/>
      <c r="BON57" s="429"/>
      <c r="BOO57" s="429"/>
      <c r="BOP57" s="429"/>
      <c r="BOQ57" s="429"/>
      <c r="BOR57" s="429"/>
      <c r="BOS57" s="429"/>
      <c r="BOT57" s="429"/>
      <c r="BOU57" s="429"/>
      <c r="BOV57" s="429"/>
      <c r="BOW57" s="429"/>
      <c r="BOX57" s="429"/>
      <c r="BOY57" s="429"/>
      <c r="BOZ57" s="429"/>
      <c r="BPA57" s="429"/>
      <c r="BPB57" s="429"/>
      <c r="BPC57" s="429"/>
      <c r="BPD57" s="429"/>
      <c r="BPE57" s="429"/>
      <c r="BPF57" s="429"/>
      <c r="BPG57" s="429"/>
      <c r="BPH57" s="429"/>
      <c r="BPI57" s="429"/>
      <c r="BPJ57" s="429"/>
      <c r="BPK57" s="429"/>
      <c r="BPL57" s="429"/>
      <c r="BPM57" s="429"/>
      <c r="BPN57" s="429"/>
      <c r="BPO57" s="429"/>
      <c r="BPP57" s="429"/>
      <c r="BPQ57" s="429"/>
      <c r="BPR57" s="429"/>
      <c r="BPS57" s="429"/>
      <c r="BPT57" s="429"/>
      <c r="BPU57" s="429"/>
      <c r="BPV57" s="429"/>
      <c r="BPW57" s="429"/>
      <c r="BPX57" s="429"/>
      <c r="BPY57" s="429"/>
      <c r="BPZ57" s="429"/>
      <c r="BQA57" s="429"/>
      <c r="BQB57" s="429"/>
      <c r="BQC57" s="429"/>
      <c r="BQD57" s="429"/>
      <c r="BQE57" s="429"/>
      <c r="BQF57" s="429"/>
      <c r="BQG57" s="429"/>
      <c r="BQH57" s="429"/>
      <c r="BQI57" s="429"/>
      <c r="BQJ57" s="429"/>
      <c r="BQK57" s="429"/>
      <c r="BQL57" s="429"/>
      <c r="BQM57" s="429"/>
      <c r="BQN57" s="429"/>
      <c r="BQO57" s="429"/>
      <c r="BQP57" s="429"/>
      <c r="BQQ57" s="429"/>
      <c r="BQR57" s="429"/>
      <c r="BQS57" s="429"/>
      <c r="BQT57" s="429"/>
      <c r="BQU57" s="429"/>
      <c r="BQV57" s="429"/>
      <c r="BQW57" s="429"/>
      <c r="BQX57" s="429"/>
      <c r="BQY57" s="429"/>
      <c r="BQZ57" s="429"/>
      <c r="BRA57" s="429"/>
      <c r="BRB57" s="429"/>
      <c r="BRC57" s="429"/>
      <c r="BRD57" s="429"/>
      <c r="BRE57" s="429"/>
      <c r="BRF57" s="429"/>
      <c r="BRG57" s="429"/>
      <c r="BRH57" s="429"/>
      <c r="BRI57" s="429"/>
      <c r="BRJ57" s="429"/>
      <c r="BRK57" s="429"/>
      <c r="BRL57" s="429"/>
      <c r="BRM57" s="429"/>
      <c r="BRN57" s="429"/>
      <c r="BRO57" s="429"/>
      <c r="BRP57" s="429"/>
      <c r="BRQ57" s="429"/>
      <c r="BRR57" s="429"/>
      <c r="BRS57" s="429"/>
      <c r="BRT57" s="429"/>
      <c r="BRU57" s="429"/>
      <c r="BRV57" s="429"/>
      <c r="BRW57" s="429"/>
      <c r="BRX57" s="429"/>
      <c r="BRY57" s="429"/>
      <c r="BRZ57" s="429"/>
      <c r="BSA57" s="429"/>
      <c r="BSB57" s="429"/>
      <c r="BSC57" s="429"/>
      <c r="BSD57" s="429"/>
      <c r="BSE57" s="429"/>
      <c r="BSF57" s="429"/>
      <c r="BSG57" s="429"/>
      <c r="BSH57" s="429"/>
      <c r="BSI57" s="429"/>
      <c r="BSJ57" s="429"/>
      <c r="BSK57" s="429"/>
      <c r="BSL57" s="429"/>
      <c r="BSM57" s="429"/>
      <c r="BSN57" s="429"/>
      <c r="BSO57" s="429"/>
      <c r="BSP57" s="429"/>
      <c r="BSQ57" s="429"/>
      <c r="BSR57" s="429"/>
      <c r="BSS57" s="429"/>
      <c r="BST57" s="429"/>
      <c r="BSU57" s="429"/>
      <c r="BSV57" s="429"/>
      <c r="BSW57" s="429"/>
      <c r="BSX57" s="429"/>
      <c r="BSY57" s="429"/>
      <c r="BSZ57" s="429"/>
      <c r="BTA57" s="429"/>
      <c r="BTB57" s="429"/>
      <c r="BTC57" s="429"/>
      <c r="BTD57" s="429"/>
      <c r="BTE57" s="429"/>
      <c r="BTF57" s="429"/>
      <c r="BTG57" s="429"/>
      <c r="BTH57" s="429"/>
      <c r="BTI57" s="429"/>
      <c r="BTJ57" s="429"/>
      <c r="BTK57" s="429"/>
      <c r="BTL57" s="429"/>
      <c r="BTM57" s="429"/>
      <c r="BTN57" s="429"/>
      <c r="BTO57" s="429"/>
      <c r="BTP57" s="429"/>
      <c r="BTQ57" s="429"/>
      <c r="BTR57" s="429"/>
      <c r="BTS57" s="429"/>
      <c r="BTT57" s="429"/>
      <c r="BTU57" s="429"/>
      <c r="BTV57" s="429"/>
      <c r="BTW57" s="429"/>
      <c r="BTX57" s="429"/>
      <c r="BTY57" s="429"/>
      <c r="BTZ57" s="429"/>
      <c r="BUA57" s="429"/>
      <c r="BUB57" s="429"/>
      <c r="BUC57" s="429"/>
      <c r="BUD57" s="429"/>
      <c r="BUE57" s="429"/>
      <c r="BUF57" s="429"/>
      <c r="BUG57" s="429"/>
      <c r="BUH57" s="429"/>
      <c r="BUI57" s="429"/>
      <c r="BUJ57" s="429"/>
      <c r="BUK57" s="429"/>
      <c r="BUL57" s="429"/>
      <c r="BUM57" s="429"/>
      <c r="BUN57" s="429"/>
      <c r="BUO57" s="429"/>
      <c r="BUP57" s="429"/>
      <c r="BUQ57" s="429"/>
      <c r="BUR57" s="429"/>
      <c r="BUS57" s="429"/>
      <c r="BUT57" s="429"/>
      <c r="BUU57" s="429"/>
      <c r="BUV57" s="429"/>
      <c r="BUW57" s="429"/>
      <c r="BUX57" s="429"/>
      <c r="BUY57" s="429"/>
      <c r="BUZ57" s="429"/>
      <c r="BVA57" s="429"/>
      <c r="BVB57" s="429"/>
      <c r="BVC57" s="429"/>
      <c r="BVD57" s="429"/>
      <c r="BVE57" s="429"/>
      <c r="BVF57" s="429"/>
      <c r="BVG57" s="429"/>
      <c r="BVH57" s="429"/>
      <c r="BVI57" s="429"/>
      <c r="BVJ57" s="429"/>
      <c r="BVK57" s="429"/>
      <c r="BVL57" s="429"/>
      <c r="BVM57" s="429"/>
      <c r="BVN57" s="429"/>
      <c r="BVO57" s="429"/>
      <c r="BVP57" s="429"/>
      <c r="BVQ57" s="429"/>
      <c r="BVR57" s="429"/>
      <c r="BVS57" s="429"/>
      <c r="BVT57" s="429"/>
      <c r="BVU57" s="429"/>
      <c r="BVV57" s="429"/>
      <c r="BVW57" s="429"/>
      <c r="BVX57" s="429"/>
      <c r="BVY57" s="429"/>
      <c r="BVZ57" s="429"/>
      <c r="BWA57" s="429"/>
      <c r="BWB57" s="429"/>
      <c r="BWC57" s="429"/>
      <c r="BWD57" s="429"/>
      <c r="BWE57" s="429"/>
      <c r="BWF57" s="429"/>
      <c r="BWG57" s="429"/>
      <c r="BWH57" s="429"/>
      <c r="BWI57" s="429"/>
      <c r="BWJ57" s="429"/>
      <c r="BWK57" s="429"/>
      <c r="BWL57" s="429"/>
      <c r="BWM57" s="429"/>
      <c r="BWN57" s="429"/>
      <c r="BWO57" s="429"/>
      <c r="BWP57" s="429"/>
      <c r="BWQ57" s="429"/>
      <c r="BWR57" s="429"/>
      <c r="BWS57" s="429"/>
      <c r="BWT57" s="429"/>
      <c r="BWU57" s="429"/>
      <c r="BWV57" s="429"/>
      <c r="BWW57" s="429"/>
      <c r="BWX57" s="429"/>
      <c r="BWY57" s="429"/>
      <c r="BWZ57" s="429"/>
      <c r="BXA57" s="429"/>
      <c r="BXB57" s="429"/>
      <c r="BXC57" s="429"/>
      <c r="BXD57" s="429"/>
      <c r="BXE57" s="429"/>
      <c r="BXF57" s="429"/>
      <c r="BXG57" s="429"/>
      <c r="BXH57" s="429"/>
      <c r="BXI57" s="429"/>
      <c r="BXJ57" s="429"/>
      <c r="BXK57" s="429"/>
      <c r="BXL57" s="429"/>
      <c r="BXM57" s="429"/>
      <c r="BXN57" s="429"/>
      <c r="BXO57" s="429"/>
      <c r="BXP57" s="429"/>
      <c r="BXQ57" s="429"/>
      <c r="BXR57" s="429"/>
      <c r="BXS57" s="429"/>
      <c r="BXT57" s="429"/>
      <c r="BXU57" s="429"/>
      <c r="BXV57" s="429"/>
      <c r="BXW57" s="429"/>
      <c r="BXX57" s="429"/>
      <c r="BXY57" s="429"/>
      <c r="BXZ57" s="429"/>
      <c r="BYA57" s="429"/>
      <c r="BYB57" s="429"/>
      <c r="BYC57" s="429"/>
      <c r="BYD57" s="429"/>
      <c r="BYE57" s="429"/>
      <c r="BYF57" s="429"/>
      <c r="BYG57" s="429"/>
      <c r="BYH57" s="429"/>
      <c r="BYI57" s="429"/>
      <c r="BYJ57" s="429"/>
      <c r="BYK57" s="429"/>
      <c r="BYL57" s="429"/>
      <c r="BYM57" s="429"/>
      <c r="BYN57" s="429"/>
      <c r="BYO57" s="429"/>
      <c r="BYP57" s="429"/>
      <c r="BYQ57" s="429"/>
      <c r="BYR57" s="429"/>
      <c r="BYS57" s="429"/>
      <c r="BYT57" s="429"/>
      <c r="BYU57" s="429"/>
      <c r="BYV57" s="429"/>
      <c r="BYW57" s="429"/>
      <c r="BYX57" s="429"/>
      <c r="BYY57" s="429"/>
      <c r="BYZ57" s="429"/>
      <c r="BZA57" s="429"/>
      <c r="BZB57" s="429"/>
      <c r="BZC57" s="429"/>
      <c r="BZD57" s="429"/>
      <c r="BZE57" s="429"/>
      <c r="BZF57" s="429"/>
      <c r="BZG57" s="429"/>
      <c r="BZH57" s="429"/>
      <c r="BZI57" s="429"/>
      <c r="BZJ57" s="429"/>
      <c r="BZK57" s="429"/>
      <c r="BZL57" s="429"/>
      <c r="BZM57" s="429"/>
      <c r="BZN57" s="429"/>
      <c r="BZO57" s="429"/>
      <c r="BZP57" s="429"/>
      <c r="BZQ57" s="429"/>
      <c r="BZR57" s="429"/>
      <c r="BZS57" s="429"/>
      <c r="BZT57" s="429"/>
      <c r="BZU57" s="429"/>
      <c r="BZV57" s="429"/>
      <c r="BZW57" s="429"/>
      <c r="BZX57" s="429"/>
      <c r="BZY57" s="429"/>
      <c r="BZZ57" s="429"/>
      <c r="CAA57" s="429"/>
      <c r="CAB57" s="429"/>
      <c r="CAC57" s="429"/>
      <c r="CAD57" s="429"/>
      <c r="CAE57" s="429"/>
      <c r="CAF57" s="429"/>
      <c r="CAG57" s="429"/>
      <c r="CAH57" s="429"/>
      <c r="CAI57" s="429"/>
      <c r="CAJ57" s="429"/>
      <c r="CAK57" s="429"/>
      <c r="CAL57" s="429"/>
      <c r="CAM57" s="429"/>
      <c r="CAN57" s="429"/>
      <c r="CAO57" s="429"/>
      <c r="CAP57" s="429"/>
      <c r="CAQ57" s="429"/>
      <c r="CAR57" s="429"/>
      <c r="CAS57" s="429"/>
      <c r="CAT57" s="429"/>
      <c r="CAU57" s="429"/>
      <c r="CAV57" s="429"/>
      <c r="CAW57" s="429"/>
      <c r="CAX57" s="429"/>
      <c r="CAY57" s="429"/>
      <c r="CAZ57" s="429"/>
      <c r="CBA57" s="429"/>
      <c r="CBB57" s="429"/>
      <c r="CBC57" s="429"/>
      <c r="CBD57" s="429"/>
      <c r="CBE57" s="429"/>
      <c r="CBF57" s="429"/>
      <c r="CBG57" s="429"/>
      <c r="CBH57" s="429"/>
      <c r="CBI57" s="429"/>
      <c r="CBJ57" s="429"/>
      <c r="CBK57" s="429"/>
      <c r="CBL57" s="429"/>
      <c r="CBM57" s="429"/>
      <c r="CBN57" s="429"/>
      <c r="CBO57" s="429"/>
      <c r="CBP57" s="429"/>
      <c r="CBQ57" s="429"/>
      <c r="CBR57" s="429"/>
      <c r="CBS57" s="429"/>
      <c r="CBT57" s="429"/>
      <c r="CBU57" s="429"/>
      <c r="CBV57" s="429"/>
      <c r="CBW57" s="429"/>
      <c r="CBX57" s="429"/>
      <c r="CBY57" s="429"/>
      <c r="CBZ57" s="429"/>
      <c r="CCA57" s="429"/>
      <c r="CCB57" s="429"/>
      <c r="CCC57" s="429"/>
      <c r="CCD57" s="429"/>
      <c r="CCE57" s="429"/>
      <c r="CCF57" s="429"/>
      <c r="CCG57" s="429"/>
      <c r="CCH57" s="429"/>
      <c r="CCI57" s="429"/>
      <c r="CCJ57" s="429"/>
      <c r="CCK57" s="429"/>
      <c r="CCL57" s="429"/>
      <c r="CCM57" s="429"/>
      <c r="CCN57" s="429"/>
      <c r="CCO57" s="429"/>
      <c r="CCP57" s="429"/>
      <c r="CCQ57" s="429"/>
      <c r="CCR57" s="429"/>
      <c r="CCS57" s="429"/>
      <c r="CCT57" s="429"/>
      <c r="CCU57" s="429"/>
      <c r="CCV57" s="429"/>
      <c r="CCW57" s="429"/>
      <c r="CCX57" s="429"/>
      <c r="CCY57" s="429"/>
      <c r="CCZ57" s="429"/>
      <c r="CDA57" s="429"/>
      <c r="CDB57" s="429"/>
      <c r="CDC57" s="429"/>
      <c r="CDD57" s="429"/>
      <c r="CDE57" s="429"/>
      <c r="CDF57" s="429"/>
      <c r="CDG57" s="429"/>
      <c r="CDH57" s="429"/>
      <c r="CDI57" s="429"/>
      <c r="CDJ57" s="429"/>
      <c r="CDK57" s="429"/>
      <c r="CDL57" s="429"/>
      <c r="CDM57" s="429"/>
      <c r="CDN57" s="429"/>
      <c r="CDO57" s="429"/>
      <c r="CDP57" s="429"/>
      <c r="CDQ57" s="429"/>
      <c r="CDR57" s="429"/>
      <c r="CDS57" s="429"/>
      <c r="CDT57" s="429"/>
      <c r="CDU57" s="429"/>
      <c r="CDV57" s="429"/>
      <c r="CDW57" s="429"/>
      <c r="CDX57" s="429"/>
      <c r="CDY57" s="429"/>
      <c r="CDZ57" s="429"/>
      <c r="CEA57" s="429"/>
      <c r="CEB57" s="429"/>
      <c r="CEC57" s="429"/>
      <c r="CED57" s="429"/>
      <c r="CEE57" s="429"/>
      <c r="CEF57" s="429"/>
      <c r="CEG57" s="429"/>
      <c r="CEH57" s="429"/>
      <c r="CEI57" s="429"/>
      <c r="CEJ57" s="429"/>
      <c r="CEK57" s="429"/>
      <c r="CEL57" s="429"/>
      <c r="CEM57" s="429"/>
      <c r="CEN57" s="429"/>
      <c r="CEO57" s="429"/>
      <c r="CEP57" s="429"/>
      <c r="CEQ57" s="429"/>
      <c r="CER57" s="429"/>
      <c r="CES57" s="429"/>
      <c r="CET57" s="429"/>
      <c r="CEU57" s="429"/>
      <c r="CEV57" s="429"/>
      <c r="CEW57" s="429"/>
      <c r="CEX57" s="429"/>
      <c r="CEY57" s="429"/>
      <c r="CEZ57" s="429"/>
      <c r="CFA57" s="429"/>
      <c r="CFB57" s="429"/>
      <c r="CFC57" s="429"/>
      <c r="CFD57" s="429"/>
      <c r="CFE57" s="429"/>
      <c r="CFF57" s="429"/>
      <c r="CFG57" s="429"/>
      <c r="CFH57" s="429"/>
      <c r="CFI57" s="429"/>
      <c r="CFJ57" s="429"/>
      <c r="CFK57" s="429"/>
      <c r="CFL57" s="429"/>
      <c r="CFM57" s="429"/>
      <c r="CFN57" s="429"/>
      <c r="CFO57" s="429"/>
      <c r="CFP57" s="429"/>
      <c r="CFQ57" s="429"/>
      <c r="CFR57" s="429"/>
      <c r="CFS57" s="429"/>
      <c r="CFT57" s="429"/>
      <c r="CFU57" s="429"/>
      <c r="CFV57" s="429"/>
      <c r="CFW57" s="429"/>
      <c r="CFX57" s="429"/>
      <c r="CFY57" s="429"/>
      <c r="CFZ57" s="429"/>
      <c r="CGA57" s="429"/>
      <c r="CGB57" s="429"/>
      <c r="CGC57" s="429"/>
      <c r="CGD57" s="429"/>
      <c r="CGE57" s="429"/>
      <c r="CGF57" s="429"/>
      <c r="CGG57" s="429"/>
      <c r="CGH57" s="429"/>
      <c r="CGI57" s="429"/>
      <c r="CGJ57" s="429"/>
      <c r="CGK57" s="429"/>
      <c r="CGL57" s="429"/>
      <c r="CGM57" s="429"/>
      <c r="CGN57" s="429"/>
      <c r="CGO57" s="429"/>
      <c r="CGP57" s="429"/>
      <c r="CGQ57" s="429"/>
      <c r="CGR57" s="429"/>
      <c r="CGS57" s="429"/>
      <c r="CGT57" s="429"/>
      <c r="CGU57" s="429"/>
      <c r="CGV57" s="429"/>
      <c r="CGW57" s="429"/>
      <c r="CGX57" s="429"/>
      <c r="CGY57" s="429"/>
      <c r="CGZ57" s="429"/>
      <c r="CHA57" s="429"/>
      <c r="CHB57" s="429"/>
      <c r="CHC57" s="429"/>
      <c r="CHD57" s="429"/>
      <c r="CHE57" s="429"/>
      <c r="CHF57" s="429"/>
      <c r="CHG57" s="429"/>
      <c r="CHH57" s="429"/>
      <c r="CHI57" s="429"/>
      <c r="CHJ57" s="429"/>
      <c r="CHK57" s="429"/>
      <c r="CHL57" s="429"/>
      <c r="CHM57" s="429"/>
      <c r="CHN57" s="429"/>
      <c r="CHO57" s="429"/>
      <c r="CHP57" s="429"/>
      <c r="CHQ57" s="429"/>
      <c r="CHR57" s="429"/>
      <c r="CHS57" s="429"/>
      <c r="CHT57" s="429"/>
      <c r="CHU57" s="429"/>
      <c r="CHV57" s="429"/>
      <c r="CHW57" s="429"/>
      <c r="CHX57" s="429"/>
      <c r="CHY57" s="429"/>
      <c r="CHZ57" s="429"/>
      <c r="CIA57" s="429"/>
      <c r="CIB57" s="429"/>
      <c r="CIC57" s="429"/>
      <c r="CID57" s="429"/>
      <c r="CIE57" s="429"/>
      <c r="CIF57" s="429"/>
      <c r="CIG57" s="429"/>
      <c r="CIH57" s="429"/>
      <c r="CII57" s="429"/>
      <c r="CIJ57" s="429"/>
      <c r="CIK57" s="429"/>
      <c r="CIL57" s="429"/>
      <c r="CIM57" s="429"/>
      <c r="CIN57" s="429"/>
      <c r="CIO57" s="429"/>
      <c r="CIP57" s="429"/>
      <c r="CIQ57" s="429"/>
      <c r="CIR57" s="429"/>
      <c r="CIS57" s="429"/>
      <c r="CIT57" s="429"/>
      <c r="CIU57" s="429"/>
      <c r="CIV57" s="429"/>
      <c r="CIW57" s="429"/>
      <c r="CIX57" s="429"/>
      <c r="CIY57" s="429"/>
      <c r="CIZ57" s="429"/>
      <c r="CJA57" s="429"/>
      <c r="CJB57" s="429"/>
      <c r="CJC57" s="429"/>
      <c r="CJD57" s="429"/>
      <c r="CJE57" s="429"/>
      <c r="CJF57" s="429"/>
      <c r="CJG57" s="429"/>
      <c r="CJH57" s="429"/>
      <c r="CJI57" s="429"/>
      <c r="CJJ57" s="429"/>
      <c r="CJK57" s="429"/>
      <c r="CJL57" s="429"/>
      <c r="CJM57" s="429"/>
      <c r="CJN57" s="429"/>
      <c r="CJO57" s="429"/>
      <c r="CJP57" s="429"/>
      <c r="CJQ57" s="429"/>
      <c r="CJR57" s="429"/>
      <c r="CJS57" s="429"/>
      <c r="CJT57" s="429"/>
      <c r="CJU57" s="429"/>
      <c r="CJV57" s="429"/>
      <c r="CJW57" s="429"/>
      <c r="CJX57" s="429"/>
      <c r="CJY57" s="429"/>
      <c r="CJZ57" s="429"/>
      <c r="CKA57" s="429"/>
      <c r="CKB57" s="429"/>
      <c r="CKC57" s="429"/>
      <c r="CKD57" s="429"/>
      <c r="CKE57" s="429"/>
      <c r="CKF57" s="429"/>
      <c r="CKG57" s="429"/>
      <c r="CKH57" s="429"/>
      <c r="CKI57" s="429"/>
      <c r="CKJ57" s="429"/>
      <c r="CKK57" s="429"/>
      <c r="CKL57" s="429"/>
      <c r="CKM57" s="429"/>
      <c r="CKN57" s="429"/>
      <c r="CKO57" s="429"/>
      <c r="CKP57" s="429"/>
      <c r="CKQ57" s="429"/>
      <c r="CKR57" s="429"/>
      <c r="CKS57" s="429"/>
      <c r="CKT57" s="429"/>
      <c r="CKU57" s="429"/>
      <c r="CKV57" s="429"/>
      <c r="CKW57" s="429"/>
      <c r="CKX57" s="429"/>
      <c r="CKY57" s="429"/>
      <c r="CKZ57" s="429"/>
      <c r="CLA57" s="429"/>
      <c r="CLB57" s="429"/>
      <c r="CLC57" s="429"/>
      <c r="CLD57" s="429"/>
      <c r="CLE57" s="429"/>
      <c r="CLF57" s="429"/>
      <c r="CLG57" s="429"/>
      <c r="CLH57" s="429"/>
      <c r="CLI57" s="429"/>
      <c r="CLJ57" s="429"/>
      <c r="CLK57" s="429"/>
      <c r="CLL57" s="429"/>
      <c r="CLM57" s="429"/>
      <c r="CLN57" s="429"/>
      <c r="CLO57" s="429"/>
      <c r="CLP57" s="429"/>
      <c r="CLQ57" s="429"/>
      <c r="CLR57" s="429"/>
      <c r="CLS57" s="429"/>
      <c r="CLT57" s="429"/>
      <c r="CLU57" s="429"/>
      <c r="CLV57" s="429"/>
      <c r="CLW57" s="429"/>
      <c r="CLX57" s="429"/>
      <c r="CLY57" s="429"/>
      <c r="CLZ57" s="429"/>
      <c r="CMA57" s="429"/>
      <c r="CMB57" s="429"/>
      <c r="CMC57" s="429"/>
      <c r="CMD57" s="429"/>
      <c r="CME57" s="429"/>
      <c r="CMF57" s="429"/>
      <c r="CMG57" s="429"/>
      <c r="CMH57" s="429"/>
      <c r="CMI57" s="429"/>
      <c r="CMJ57" s="429"/>
      <c r="CMK57" s="429"/>
      <c r="CML57" s="429"/>
      <c r="CMM57" s="429"/>
      <c r="CMN57" s="429"/>
      <c r="CMO57" s="429"/>
      <c r="CMP57" s="429"/>
      <c r="CMQ57" s="429"/>
      <c r="CMR57" s="429"/>
      <c r="CMS57" s="429"/>
      <c r="CMT57" s="429"/>
      <c r="CMU57" s="429"/>
      <c r="CMV57" s="429"/>
      <c r="CMW57" s="429"/>
      <c r="CMX57" s="429"/>
      <c r="CMY57" s="429"/>
      <c r="CMZ57" s="429"/>
      <c r="CNA57" s="429"/>
      <c r="CNB57" s="429"/>
      <c r="CNC57" s="429"/>
      <c r="CND57" s="429"/>
      <c r="CNE57" s="429"/>
      <c r="CNF57" s="429"/>
      <c r="CNG57" s="429"/>
      <c r="CNH57" s="429"/>
      <c r="CNI57" s="429"/>
      <c r="CNJ57" s="429"/>
      <c r="CNK57" s="429"/>
      <c r="CNL57" s="429"/>
      <c r="CNM57" s="429"/>
      <c r="CNN57" s="429"/>
      <c r="CNO57" s="429"/>
      <c r="CNP57" s="429"/>
      <c r="CNQ57" s="429"/>
      <c r="CNR57" s="429"/>
      <c r="CNS57" s="429"/>
      <c r="CNT57" s="429"/>
      <c r="CNU57" s="429"/>
      <c r="CNV57" s="429"/>
      <c r="CNW57" s="429"/>
      <c r="CNX57" s="429"/>
      <c r="CNY57" s="429"/>
      <c r="CNZ57" s="429"/>
      <c r="COA57" s="429"/>
      <c r="COB57" s="429"/>
      <c r="COC57" s="429"/>
      <c r="COD57" s="429"/>
      <c r="COE57" s="429"/>
      <c r="COF57" s="429"/>
      <c r="COG57" s="429"/>
      <c r="COH57" s="429"/>
      <c r="COI57" s="429"/>
      <c r="COJ57" s="429"/>
      <c r="COK57" s="429"/>
      <c r="COL57" s="429"/>
      <c r="COM57" s="429"/>
      <c r="CON57" s="429"/>
      <c r="COO57" s="429"/>
      <c r="COP57" s="429"/>
      <c r="COQ57" s="429"/>
      <c r="COR57" s="429"/>
      <c r="COS57" s="429"/>
      <c r="COT57" s="429"/>
      <c r="COU57" s="429"/>
      <c r="COV57" s="429"/>
      <c r="COW57" s="429"/>
      <c r="COX57" s="429"/>
      <c r="COY57" s="429"/>
      <c r="COZ57" s="429"/>
      <c r="CPA57" s="429"/>
      <c r="CPB57" s="429"/>
      <c r="CPC57" s="429"/>
      <c r="CPD57" s="429"/>
      <c r="CPE57" s="429"/>
      <c r="CPF57" s="429"/>
      <c r="CPG57" s="429"/>
      <c r="CPH57" s="429"/>
      <c r="CPI57" s="429"/>
      <c r="CPJ57" s="429"/>
      <c r="CPK57" s="429"/>
      <c r="CPL57" s="429"/>
      <c r="CPM57" s="429"/>
      <c r="CPN57" s="429"/>
      <c r="CPO57" s="429"/>
      <c r="CPP57" s="429"/>
      <c r="CPQ57" s="429"/>
      <c r="CPR57" s="429"/>
      <c r="CPS57" s="429"/>
      <c r="CPT57" s="429"/>
      <c r="CPU57" s="429"/>
      <c r="CPV57" s="429"/>
      <c r="CPW57" s="429"/>
      <c r="CPX57" s="429"/>
      <c r="CPY57" s="429"/>
      <c r="CPZ57" s="429"/>
      <c r="CQA57" s="429"/>
      <c r="CQB57" s="429"/>
      <c r="CQC57" s="429"/>
      <c r="CQD57" s="429"/>
      <c r="CQE57" s="429"/>
      <c r="CQF57" s="429"/>
      <c r="CQG57" s="429"/>
      <c r="CQH57" s="429"/>
      <c r="CQI57" s="429"/>
      <c r="CQJ57" s="429"/>
      <c r="CQK57" s="429"/>
      <c r="CQL57" s="429"/>
      <c r="CQM57" s="429"/>
      <c r="CQN57" s="429"/>
      <c r="CQO57" s="429"/>
      <c r="CQP57" s="429"/>
      <c r="CQQ57" s="429"/>
      <c r="CQR57" s="429"/>
      <c r="CQS57" s="429"/>
      <c r="CQT57" s="429"/>
      <c r="CQU57" s="429"/>
      <c r="CQV57" s="429"/>
      <c r="CQW57" s="429"/>
      <c r="CQX57" s="429"/>
      <c r="CQY57" s="429"/>
      <c r="CQZ57" s="429"/>
      <c r="CRA57" s="429"/>
      <c r="CRB57" s="429"/>
      <c r="CRC57" s="429"/>
      <c r="CRD57" s="429"/>
      <c r="CRE57" s="429"/>
      <c r="CRF57" s="429"/>
      <c r="CRG57" s="429"/>
      <c r="CRH57" s="429"/>
      <c r="CRI57" s="429"/>
      <c r="CRJ57" s="429"/>
      <c r="CRK57" s="429"/>
      <c r="CRL57" s="429"/>
      <c r="CRM57" s="429"/>
      <c r="CRN57" s="429"/>
      <c r="CRO57" s="429"/>
      <c r="CRP57" s="429"/>
      <c r="CRQ57" s="429"/>
      <c r="CRR57" s="429"/>
      <c r="CRS57" s="429"/>
      <c r="CRT57" s="429"/>
      <c r="CRU57" s="429"/>
      <c r="CRV57" s="429"/>
      <c r="CRW57" s="429"/>
      <c r="CRX57" s="429"/>
      <c r="CRY57" s="429"/>
      <c r="CRZ57" s="429"/>
      <c r="CSA57" s="429"/>
      <c r="CSB57" s="429"/>
      <c r="CSC57" s="429"/>
      <c r="CSD57" s="429"/>
      <c r="CSE57" s="429"/>
      <c r="CSF57" s="429"/>
      <c r="CSG57" s="429"/>
      <c r="CSH57" s="429"/>
      <c r="CSI57" s="429"/>
      <c r="CSJ57" s="429"/>
      <c r="CSK57" s="429"/>
      <c r="CSL57" s="429"/>
      <c r="CSM57" s="429"/>
      <c r="CSN57" s="429"/>
      <c r="CSO57" s="429"/>
      <c r="CSP57" s="429"/>
      <c r="CSQ57" s="429"/>
      <c r="CSR57" s="429"/>
      <c r="CSS57" s="429"/>
      <c r="CST57" s="429"/>
      <c r="CSU57" s="429"/>
      <c r="CSV57" s="429"/>
      <c r="CSW57" s="429"/>
      <c r="CSX57" s="429"/>
      <c r="CSY57" s="429"/>
      <c r="CSZ57" s="429"/>
      <c r="CTA57" s="429"/>
      <c r="CTB57" s="429"/>
      <c r="CTC57" s="429"/>
      <c r="CTD57" s="429"/>
      <c r="CTE57" s="429"/>
      <c r="CTF57" s="429"/>
      <c r="CTG57" s="429"/>
      <c r="CTH57" s="429"/>
      <c r="CTI57" s="429"/>
      <c r="CTJ57" s="429"/>
      <c r="CTK57" s="429"/>
      <c r="CTL57" s="429"/>
      <c r="CTM57" s="429"/>
      <c r="CTN57" s="429"/>
      <c r="CTO57" s="429"/>
      <c r="CTP57" s="429"/>
      <c r="CTQ57" s="429"/>
      <c r="CTR57" s="429"/>
      <c r="CTS57" s="429"/>
      <c r="CTT57" s="429"/>
      <c r="CTU57" s="429"/>
      <c r="CTV57" s="429"/>
      <c r="CTW57" s="429"/>
      <c r="CTX57" s="429"/>
      <c r="CTY57" s="429"/>
      <c r="CTZ57" s="429"/>
      <c r="CUA57" s="429"/>
      <c r="CUB57" s="429"/>
      <c r="CUC57" s="429"/>
      <c r="CUD57" s="429"/>
      <c r="CUE57" s="429"/>
      <c r="CUF57" s="429"/>
      <c r="CUG57" s="429"/>
      <c r="CUH57" s="429"/>
      <c r="CUI57" s="429"/>
      <c r="CUJ57" s="429"/>
      <c r="CUK57" s="429"/>
      <c r="CUL57" s="429"/>
      <c r="CUM57" s="429"/>
      <c r="CUN57" s="429"/>
      <c r="CUO57" s="429"/>
      <c r="CUP57" s="429"/>
      <c r="CUQ57" s="429"/>
      <c r="CUR57" s="429"/>
      <c r="CUS57" s="429"/>
      <c r="CUT57" s="429"/>
      <c r="CUU57" s="429"/>
      <c r="CUV57" s="429"/>
      <c r="CUW57" s="429"/>
      <c r="CUX57" s="429"/>
      <c r="CUY57" s="429"/>
      <c r="CUZ57" s="429"/>
      <c r="CVA57" s="429"/>
      <c r="CVB57" s="429"/>
      <c r="CVC57" s="429"/>
      <c r="CVD57" s="429"/>
      <c r="CVE57" s="429"/>
      <c r="CVF57" s="429"/>
      <c r="CVG57" s="429"/>
      <c r="CVH57" s="429"/>
      <c r="CVI57" s="429"/>
      <c r="CVJ57" s="429"/>
      <c r="CVK57" s="429"/>
      <c r="CVL57" s="429"/>
      <c r="CVM57" s="429"/>
      <c r="CVN57" s="429"/>
      <c r="CVO57" s="429"/>
      <c r="CVP57" s="429"/>
      <c r="CVQ57" s="429"/>
      <c r="CVR57" s="429"/>
      <c r="CVS57" s="429"/>
      <c r="CVT57" s="429"/>
      <c r="CVU57" s="429"/>
      <c r="CVV57" s="429"/>
      <c r="CVW57" s="429"/>
      <c r="CVX57" s="429"/>
      <c r="CVY57" s="429"/>
      <c r="CVZ57" s="429"/>
      <c r="CWA57" s="429"/>
      <c r="CWB57" s="429"/>
      <c r="CWC57" s="429"/>
      <c r="CWD57" s="429"/>
      <c r="CWE57" s="429"/>
      <c r="CWF57" s="429"/>
      <c r="CWG57" s="429"/>
      <c r="CWH57" s="429"/>
      <c r="CWI57" s="429"/>
      <c r="CWJ57" s="429"/>
      <c r="CWK57" s="429"/>
      <c r="CWL57" s="429"/>
      <c r="CWM57" s="429"/>
      <c r="CWN57" s="429"/>
      <c r="CWO57" s="429"/>
      <c r="CWP57" s="429"/>
      <c r="CWQ57" s="429"/>
      <c r="CWR57" s="429"/>
      <c r="CWS57" s="429"/>
      <c r="CWT57" s="429"/>
      <c r="CWU57" s="429"/>
      <c r="CWV57" s="429"/>
      <c r="CWW57" s="429"/>
      <c r="CWX57" s="429"/>
      <c r="CWY57" s="429"/>
      <c r="CWZ57" s="429"/>
      <c r="CXA57" s="429"/>
      <c r="CXB57" s="429"/>
      <c r="CXC57" s="429"/>
      <c r="CXD57" s="429"/>
      <c r="CXE57" s="429"/>
      <c r="CXF57" s="429"/>
      <c r="CXG57" s="429"/>
      <c r="CXH57" s="429"/>
      <c r="CXI57" s="429"/>
      <c r="CXJ57" s="429"/>
      <c r="CXK57" s="429"/>
      <c r="CXL57" s="429"/>
      <c r="CXM57" s="429"/>
      <c r="CXN57" s="429"/>
      <c r="CXO57" s="429"/>
      <c r="CXP57" s="429"/>
      <c r="CXQ57" s="429"/>
      <c r="CXR57" s="429"/>
      <c r="CXS57" s="429"/>
      <c r="CXT57" s="429"/>
      <c r="CXU57" s="429"/>
      <c r="CXV57" s="429"/>
      <c r="CXW57" s="429"/>
      <c r="CXX57" s="429"/>
      <c r="CXY57" s="429"/>
      <c r="CXZ57" s="429"/>
      <c r="CYA57" s="429"/>
      <c r="CYB57" s="429"/>
      <c r="CYC57" s="429"/>
      <c r="CYD57" s="429"/>
      <c r="CYE57" s="429"/>
      <c r="CYF57" s="429"/>
      <c r="CYG57" s="429"/>
      <c r="CYH57" s="429"/>
      <c r="CYI57" s="429"/>
      <c r="CYJ57" s="429"/>
      <c r="CYK57" s="429"/>
      <c r="CYL57" s="429"/>
      <c r="CYM57" s="429"/>
      <c r="CYN57" s="429"/>
      <c r="CYO57" s="429"/>
      <c r="CYP57" s="429"/>
      <c r="CYQ57" s="429"/>
      <c r="CYR57" s="429"/>
      <c r="CYS57" s="429"/>
      <c r="CYT57" s="429"/>
      <c r="CYU57" s="429"/>
      <c r="CYV57" s="429"/>
      <c r="CYW57" s="429"/>
      <c r="CYX57" s="429"/>
      <c r="CYY57" s="429"/>
      <c r="CYZ57" s="429"/>
      <c r="CZA57" s="429"/>
      <c r="CZB57" s="429"/>
      <c r="CZC57" s="429"/>
      <c r="CZD57" s="429"/>
      <c r="CZE57" s="429"/>
      <c r="CZF57" s="429"/>
      <c r="CZG57" s="429"/>
      <c r="CZH57" s="429"/>
      <c r="CZI57" s="429"/>
      <c r="CZJ57" s="429"/>
      <c r="CZK57" s="429"/>
      <c r="CZL57" s="429"/>
      <c r="CZM57" s="429"/>
      <c r="CZN57" s="429"/>
      <c r="CZO57" s="429"/>
      <c r="CZP57" s="429"/>
      <c r="CZQ57" s="429"/>
      <c r="CZR57" s="429"/>
      <c r="CZS57" s="429"/>
      <c r="CZT57" s="429"/>
      <c r="CZU57" s="429"/>
      <c r="CZV57" s="429"/>
      <c r="CZW57" s="429"/>
      <c r="CZX57" s="429"/>
      <c r="CZY57" s="429"/>
      <c r="CZZ57" s="429"/>
      <c r="DAA57" s="429"/>
      <c r="DAB57" s="429"/>
      <c r="DAC57" s="429"/>
      <c r="DAD57" s="429"/>
      <c r="DAE57" s="429"/>
      <c r="DAF57" s="429"/>
      <c r="DAG57" s="429"/>
      <c r="DAH57" s="429"/>
      <c r="DAI57" s="429"/>
      <c r="DAJ57" s="429"/>
      <c r="DAK57" s="429"/>
      <c r="DAL57" s="429"/>
      <c r="DAM57" s="429"/>
      <c r="DAN57" s="429"/>
      <c r="DAO57" s="429"/>
      <c r="DAP57" s="429"/>
      <c r="DAQ57" s="429"/>
      <c r="DAR57" s="429"/>
      <c r="DAS57" s="429"/>
      <c r="DAT57" s="429"/>
      <c r="DAU57" s="429"/>
      <c r="DAV57" s="429"/>
      <c r="DAW57" s="429"/>
      <c r="DAX57" s="429"/>
      <c r="DAY57" s="429"/>
      <c r="DAZ57" s="429"/>
      <c r="DBA57" s="429"/>
      <c r="DBB57" s="429"/>
      <c r="DBC57" s="429"/>
      <c r="DBD57" s="429"/>
      <c r="DBE57" s="429"/>
      <c r="DBF57" s="429"/>
      <c r="DBG57" s="429"/>
      <c r="DBH57" s="429"/>
      <c r="DBI57" s="429"/>
      <c r="DBJ57" s="429"/>
      <c r="DBK57" s="429"/>
      <c r="DBL57" s="429"/>
      <c r="DBM57" s="429"/>
      <c r="DBN57" s="429"/>
      <c r="DBO57" s="429"/>
      <c r="DBP57" s="429"/>
      <c r="DBQ57" s="429"/>
      <c r="DBR57" s="429"/>
      <c r="DBS57" s="429"/>
      <c r="DBT57" s="429"/>
      <c r="DBU57" s="429"/>
      <c r="DBV57" s="429"/>
      <c r="DBW57" s="429"/>
      <c r="DBX57" s="429"/>
      <c r="DBY57" s="429"/>
      <c r="DBZ57" s="429"/>
      <c r="DCA57" s="429"/>
      <c r="DCB57" s="429"/>
      <c r="DCC57" s="429"/>
      <c r="DCD57" s="429"/>
      <c r="DCE57" s="429"/>
      <c r="DCF57" s="429"/>
      <c r="DCG57" s="429"/>
      <c r="DCH57" s="429"/>
      <c r="DCI57" s="429"/>
      <c r="DCJ57" s="429"/>
      <c r="DCK57" s="429"/>
      <c r="DCL57" s="429"/>
      <c r="DCM57" s="429"/>
      <c r="DCN57" s="429"/>
      <c r="DCO57" s="429"/>
      <c r="DCP57" s="429"/>
      <c r="DCQ57" s="429"/>
      <c r="DCR57" s="429"/>
      <c r="DCS57" s="429"/>
      <c r="DCT57" s="429"/>
      <c r="DCU57" s="429"/>
      <c r="DCV57" s="429"/>
      <c r="DCW57" s="429"/>
      <c r="DCX57" s="429"/>
      <c r="DCY57" s="429"/>
      <c r="DCZ57" s="429"/>
      <c r="DDA57" s="429"/>
      <c r="DDB57" s="429"/>
      <c r="DDC57" s="429"/>
      <c r="DDD57" s="429"/>
      <c r="DDE57" s="429"/>
      <c r="DDF57" s="429"/>
      <c r="DDG57" s="429"/>
      <c r="DDH57" s="429"/>
      <c r="DDI57" s="429"/>
      <c r="DDJ57" s="429"/>
      <c r="DDK57" s="429"/>
      <c r="DDL57" s="429"/>
      <c r="DDM57" s="429"/>
      <c r="DDN57" s="429"/>
      <c r="DDO57" s="429"/>
      <c r="DDP57" s="429"/>
      <c r="DDQ57" s="429"/>
      <c r="DDR57" s="429"/>
      <c r="DDS57" s="429"/>
      <c r="DDT57" s="429"/>
      <c r="DDU57" s="429"/>
      <c r="DDV57" s="429"/>
      <c r="DDW57" s="429"/>
      <c r="DDX57" s="429"/>
      <c r="DDY57" s="429"/>
      <c r="DDZ57" s="429"/>
      <c r="DEA57" s="429"/>
      <c r="DEB57" s="429"/>
      <c r="DEC57" s="429"/>
      <c r="DED57" s="429"/>
      <c r="DEE57" s="429"/>
      <c r="DEF57" s="429"/>
      <c r="DEG57" s="429"/>
      <c r="DEH57" s="429"/>
      <c r="DEI57" s="429"/>
      <c r="DEJ57" s="429"/>
      <c r="DEK57" s="429"/>
      <c r="DEL57" s="429"/>
      <c r="DEM57" s="429"/>
      <c r="DEN57" s="429"/>
      <c r="DEO57" s="429"/>
      <c r="DEP57" s="429"/>
      <c r="DEQ57" s="429"/>
      <c r="DER57" s="429"/>
      <c r="DES57" s="429"/>
      <c r="DET57" s="429"/>
      <c r="DEU57" s="429"/>
      <c r="DEV57" s="429"/>
      <c r="DEW57" s="429"/>
      <c r="DEX57" s="429"/>
      <c r="DEY57" s="429"/>
      <c r="DEZ57" s="429"/>
      <c r="DFA57" s="429"/>
      <c r="DFB57" s="429"/>
      <c r="DFC57" s="429"/>
      <c r="DFD57" s="429"/>
      <c r="DFE57" s="429"/>
      <c r="DFF57" s="429"/>
      <c r="DFG57" s="429"/>
      <c r="DFH57" s="429"/>
      <c r="DFI57" s="429"/>
      <c r="DFJ57" s="429"/>
      <c r="DFK57" s="429"/>
      <c r="DFL57" s="429"/>
      <c r="DFM57" s="429"/>
      <c r="DFN57" s="429"/>
      <c r="DFO57" s="429"/>
      <c r="DFP57" s="429"/>
      <c r="DFQ57" s="429"/>
      <c r="DFR57" s="429"/>
      <c r="DFS57" s="429"/>
      <c r="DFT57" s="429"/>
      <c r="DFU57" s="429"/>
      <c r="DFV57" s="429"/>
      <c r="DFW57" s="429"/>
      <c r="DFX57" s="429"/>
      <c r="DFY57" s="429"/>
      <c r="DFZ57" s="429"/>
      <c r="DGA57" s="429"/>
      <c r="DGB57" s="429"/>
      <c r="DGC57" s="429"/>
      <c r="DGD57" s="429"/>
      <c r="DGE57" s="429"/>
      <c r="DGF57" s="429"/>
      <c r="DGG57" s="429"/>
      <c r="DGH57" s="429"/>
      <c r="DGI57" s="429"/>
      <c r="DGJ57" s="429"/>
      <c r="DGK57" s="429"/>
      <c r="DGL57" s="429"/>
      <c r="DGM57" s="429"/>
      <c r="DGN57" s="429"/>
      <c r="DGO57" s="429"/>
      <c r="DGP57" s="429"/>
      <c r="DGQ57" s="429"/>
      <c r="DGR57" s="429"/>
      <c r="DGS57" s="429"/>
      <c r="DGT57" s="429"/>
      <c r="DGU57" s="429"/>
      <c r="DGV57" s="429"/>
      <c r="DGW57" s="429"/>
      <c r="DGX57" s="429"/>
      <c r="DGY57" s="429"/>
      <c r="DGZ57" s="429"/>
      <c r="DHA57" s="429"/>
      <c r="DHB57" s="429"/>
      <c r="DHC57" s="429"/>
      <c r="DHD57" s="429"/>
      <c r="DHE57" s="429"/>
      <c r="DHF57" s="429"/>
      <c r="DHG57" s="429"/>
      <c r="DHH57" s="429"/>
      <c r="DHI57" s="429"/>
      <c r="DHJ57" s="429"/>
      <c r="DHK57" s="429"/>
      <c r="DHL57" s="429"/>
      <c r="DHM57" s="429"/>
      <c r="DHN57" s="429"/>
      <c r="DHO57" s="429"/>
      <c r="DHP57" s="429"/>
      <c r="DHQ57" s="429"/>
      <c r="DHR57" s="429"/>
      <c r="DHS57" s="429"/>
      <c r="DHT57" s="429"/>
      <c r="DHU57" s="429"/>
      <c r="DHV57" s="429"/>
      <c r="DHW57" s="429"/>
      <c r="DHX57" s="429"/>
      <c r="DHY57" s="429"/>
      <c r="DHZ57" s="429"/>
      <c r="DIA57" s="429"/>
      <c r="DIB57" s="429"/>
      <c r="DIC57" s="429"/>
      <c r="DID57" s="429"/>
      <c r="DIE57" s="429"/>
      <c r="DIF57" s="429"/>
      <c r="DIG57" s="429"/>
      <c r="DIH57" s="429"/>
      <c r="DII57" s="429"/>
      <c r="DIJ57" s="429"/>
      <c r="DIK57" s="429"/>
      <c r="DIL57" s="429"/>
      <c r="DIM57" s="429"/>
      <c r="DIN57" s="429"/>
      <c r="DIO57" s="429"/>
      <c r="DIP57" s="429"/>
      <c r="DIQ57" s="429"/>
      <c r="DIR57" s="429"/>
      <c r="DIS57" s="429"/>
      <c r="DIT57" s="429"/>
      <c r="DIU57" s="429"/>
      <c r="DIV57" s="429"/>
      <c r="DIW57" s="429"/>
      <c r="DIX57" s="429"/>
      <c r="DIY57" s="429"/>
      <c r="DIZ57" s="429"/>
      <c r="DJA57" s="429"/>
      <c r="DJB57" s="429"/>
      <c r="DJC57" s="429"/>
      <c r="DJD57" s="429"/>
      <c r="DJE57" s="429"/>
      <c r="DJF57" s="429"/>
      <c r="DJG57" s="429"/>
      <c r="DJH57" s="429"/>
      <c r="DJI57" s="429"/>
      <c r="DJJ57" s="429"/>
      <c r="DJK57" s="429"/>
      <c r="DJL57" s="429"/>
      <c r="DJM57" s="429"/>
      <c r="DJN57" s="429"/>
      <c r="DJO57" s="429"/>
      <c r="DJP57" s="429"/>
      <c r="DJQ57" s="429"/>
      <c r="DJR57" s="429"/>
      <c r="DJS57" s="429"/>
      <c r="DJT57" s="429"/>
      <c r="DJU57" s="429"/>
      <c r="DJV57" s="429"/>
      <c r="DJW57" s="429"/>
      <c r="DJX57" s="429"/>
      <c r="DJY57" s="429"/>
      <c r="DJZ57" s="429"/>
      <c r="DKA57" s="429"/>
      <c r="DKB57" s="429"/>
      <c r="DKC57" s="429"/>
      <c r="DKD57" s="429"/>
      <c r="DKE57" s="429"/>
      <c r="DKF57" s="429"/>
      <c r="DKG57" s="429"/>
      <c r="DKH57" s="429"/>
      <c r="DKI57" s="429"/>
      <c r="DKJ57" s="429"/>
      <c r="DKK57" s="429"/>
      <c r="DKL57" s="429"/>
      <c r="DKM57" s="429"/>
      <c r="DKN57" s="429"/>
      <c r="DKO57" s="429"/>
      <c r="DKP57" s="429"/>
      <c r="DKQ57" s="429"/>
      <c r="DKR57" s="429"/>
      <c r="DKS57" s="429"/>
      <c r="DKT57" s="429"/>
      <c r="DKU57" s="429"/>
      <c r="DKV57" s="429"/>
      <c r="DKW57" s="429"/>
      <c r="DKX57" s="429"/>
      <c r="DKY57" s="429"/>
      <c r="DKZ57" s="429"/>
      <c r="DLA57" s="429"/>
      <c r="DLB57" s="429"/>
      <c r="DLC57" s="429"/>
      <c r="DLD57" s="429"/>
      <c r="DLE57" s="429"/>
      <c r="DLF57" s="429"/>
      <c r="DLG57" s="429"/>
      <c r="DLH57" s="429"/>
      <c r="DLI57" s="429"/>
      <c r="DLJ57" s="429"/>
      <c r="DLK57" s="429"/>
      <c r="DLL57" s="429"/>
      <c r="DLM57" s="429"/>
      <c r="DLN57" s="429"/>
      <c r="DLO57" s="429"/>
      <c r="DLP57" s="429"/>
      <c r="DLQ57" s="429"/>
      <c r="DLR57" s="429"/>
      <c r="DLS57" s="429"/>
      <c r="DLT57" s="429"/>
      <c r="DLU57" s="429"/>
      <c r="DLV57" s="429"/>
      <c r="DLW57" s="429"/>
      <c r="DLX57" s="429"/>
      <c r="DLY57" s="429"/>
      <c r="DLZ57" s="429"/>
      <c r="DMA57" s="429"/>
      <c r="DMB57" s="429"/>
      <c r="DMC57" s="429"/>
      <c r="DMD57" s="429"/>
      <c r="DME57" s="429"/>
      <c r="DMF57" s="429"/>
      <c r="DMG57" s="429"/>
      <c r="DMH57" s="429"/>
      <c r="DMI57" s="429"/>
      <c r="DMJ57" s="429"/>
      <c r="DMK57" s="429"/>
      <c r="DML57" s="429"/>
      <c r="DMM57" s="429"/>
      <c r="DMN57" s="429"/>
      <c r="DMO57" s="429"/>
      <c r="DMP57" s="429"/>
      <c r="DMQ57" s="429"/>
      <c r="DMR57" s="429"/>
      <c r="DMS57" s="429"/>
      <c r="DMT57" s="429"/>
      <c r="DMU57" s="429"/>
      <c r="DMV57" s="429"/>
      <c r="DMW57" s="429"/>
      <c r="DMX57" s="429"/>
      <c r="DMY57" s="429"/>
      <c r="DMZ57" s="429"/>
      <c r="DNA57" s="429"/>
      <c r="DNB57" s="429"/>
      <c r="DNC57" s="429"/>
      <c r="DND57" s="429"/>
      <c r="DNE57" s="429"/>
      <c r="DNF57" s="429"/>
      <c r="DNG57" s="429"/>
      <c r="DNH57" s="429"/>
      <c r="DNI57" s="429"/>
      <c r="DNJ57" s="429"/>
      <c r="DNK57" s="429"/>
      <c r="DNL57" s="429"/>
      <c r="DNM57" s="429"/>
      <c r="DNN57" s="429"/>
      <c r="DNO57" s="429"/>
      <c r="DNP57" s="429"/>
      <c r="DNQ57" s="429"/>
      <c r="DNR57" s="429"/>
      <c r="DNS57" s="429"/>
      <c r="DNT57" s="429"/>
      <c r="DNU57" s="429"/>
      <c r="DNV57" s="429"/>
      <c r="DNW57" s="429"/>
      <c r="DNX57" s="429"/>
      <c r="DNY57" s="429"/>
      <c r="DNZ57" s="429"/>
      <c r="DOA57" s="429"/>
      <c r="DOB57" s="429"/>
      <c r="DOC57" s="429"/>
      <c r="DOD57" s="429"/>
      <c r="DOE57" s="429"/>
      <c r="DOF57" s="429"/>
      <c r="DOG57" s="429"/>
      <c r="DOH57" s="429"/>
      <c r="DOI57" s="429"/>
      <c r="DOJ57" s="429"/>
      <c r="DOK57" s="429"/>
      <c r="DOL57" s="429"/>
      <c r="DOM57" s="429"/>
      <c r="DON57" s="429"/>
      <c r="DOO57" s="429"/>
      <c r="DOP57" s="429"/>
      <c r="DOQ57" s="429"/>
      <c r="DOR57" s="429"/>
      <c r="DOS57" s="429"/>
      <c r="DOT57" s="429"/>
      <c r="DOU57" s="429"/>
      <c r="DOV57" s="429"/>
      <c r="DOW57" s="429"/>
      <c r="DOX57" s="429"/>
      <c r="DOY57" s="429"/>
      <c r="DOZ57" s="429"/>
      <c r="DPA57" s="429"/>
      <c r="DPB57" s="429"/>
      <c r="DPC57" s="429"/>
      <c r="DPD57" s="429"/>
      <c r="DPE57" s="429"/>
      <c r="DPF57" s="429"/>
      <c r="DPG57" s="429"/>
      <c r="DPH57" s="429"/>
      <c r="DPI57" s="429"/>
      <c r="DPJ57" s="429"/>
      <c r="DPK57" s="429"/>
      <c r="DPL57" s="429"/>
      <c r="DPM57" s="429"/>
      <c r="DPN57" s="429"/>
      <c r="DPO57" s="429"/>
      <c r="DPP57" s="429"/>
      <c r="DPQ57" s="429"/>
      <c r="DPR57" s="429"/>
      <c r="DPS57" s="429"/>
      <c r="DPT57" s="429"/>
      <c r="DPU57" s="429"/>
      <c r="DPV57" s="429"/>
      <c r="DPW57" s="429"/>
      <c r="DPX57" s="429"/>
      <c r="DPY57" s="429"/>
      <c r="DPZ57" s="429"/>
      <c r="DQA57" s="429"/>
      <c r="DQB57" s="429"/>
      <c r="DQC57" s="429"/>
      <c r="DQD57" s="429"/>
      <c r="DQE57" s="429"/>
      <c r="DQF57" s="429"/>
      <c r="DQG57" s="429"/>
      <c r="DQH57" s="429"/>
      <c r="DQI57" s="429"/>
      <c r="DQJ57" s="429"/>
      <c r="DQK57" s="429"/>
      <c r="DQL57" s="429"/>
      <c r="DQM57" s="429"/>
      <c r="DQN57" s="429"/>
      <c r="DQO57" s="429"/>
      <c r="DQP57" s="429"/>
      <c r="DQQ57" s="429"/>
      <c r="DQR57" s="429"/>
      <c r="DQS57" s="429"/>
      <c r="DQT57" s="429"/>
      <c r="DQU57" s="429"/>
      <c r="DQV57" s="429"/>
      <c r="DQW57" s="429"/>
      <c r="DQX57" s="429"/>
      <c r="DQY57" s="429"/>
      <c r="DQZ57" s="429"/>
      <c r="DRA57" s="429"/>
      <c r="DRB57" s="429"/>
      <c r="DRC57" s="429"/>
      <c r="DRD57" s="429"/>
      <c r="DRE57" s="429"/>
      <c r="DRF57" s="429"/>
      <c r="DRG57" s="429"/>
      <c r="DRH57" s="429"/>
      <c r="DRI57" s="429"/>
      <c r="DRJ57" s="429"/>
      <c r="DRK57" s="429"/>
      <c r="DRL57" s="429"/>
      <c r="DRM57" s="429"/>
      <c r="DRN57" s="429"/>
      <c r="DRO57" s="429"/>
      <c r="DRP57" s="429"/>
      <c r="DRQ57" s="429"/>
      <c r="DRR57" s="429"/>
      <c r="DRS57" s="429"/>
      <c r="DRT57" s="429"/>
      <c r="DRU57" s="429"/>
      <c r="DRV57" s="429"/>
      <c r="DRW57" s="429"/>
      <c r="DRX57" s="429"/>
      <c r="DRY57" s="429"/>
      <c r="DRZ57" s="429"/>
      <c r="DSA57" s="429"/>
      <c r="DSB57" s="429"/>
      <c r="DSC57" s="429"/>
      <c r="DSD57" s="429"/>
      <c r="DSE57" s="429"/>
      <c r="DSF57" s="429"/>
      <c r="DSG57" s="429"/>
      <c r="DSH57" s="429"/>
      <c r="DSI57" s="429"/>
      <c r="DSJ57" s="429"/>
      <c r="DSK57" s="429"/>
      <c r="DSL57" s="429"/>
      <c r="DSM57" s="429"/>
      <c r="DSN57" s="429"/>
      <c r="DSO57" s="429"/>
      <c r="DSP57" s="429"/>
      <c r="DSQ57" s="429"/>
      <c r="DSR57" s="429"/>
      <c r="DSS57" s="429"/>
      <c r="DST57" s="429"/>
      <c r="DSU57" s="429"/>
      <c r="DSV57" s="429"/>
      <c r="DSW57" s="429"/>
      <c r="DSX57" s="429"/>
      <c r="DSY57" s="429"/>
      <c r="DSZ57" s="429"/>
      <c r="DTA57" s="429"/>
      <c r="DTB57" s="429"/>
      <c r="DTC57" s="429"/>
      <c r="DTD57" s="429"/>
      <c r="DTE57" s="429"/>
      <c r="DTF57" s="429"/>
      <c r="DTG57" s="429"/>
      <c r="DTH57" s="429"/>
      <c r="DTI57" s="429"/>
      <c r="DTJ57" s="429"/>
      <c r="DTK57" s="429"/>
      <c r="DTL57" s="429"/>
      <c r="DTM57" s="429"/>
      <c r="DTN57" s="429"/>
      <c r="DTO57" s="429"/>
      <c r="DTP57" s="429"/>
      <c r="DTQ57" s="429"/>
      <c r="DTR57" s="429"/>
      <c r="DTS57" s="429"/>
      <c r="DTT57" s="429"/>
      <c r="DTU57" s="429"/>
      <c r="DTV57" s="429"/>
      <c r="DTW57" s="429"/>
      <c r="DTX57" s="429"/>
      <c r="DTY57" s="429"/>
      <c r="DTZ57" s="429"/>
      <c r="DUA57" s="429"/>
      <c r="DUB57" s="429"/>
      <c r="DUC57" s="429"/>
      <c r="DUD57" s="429"/>
      <c r="DUE57" s="429"/>
      <c r="DUF57" s="429"/>
      <c r="DUG57" s="429"/>
      <c r="DUH57" s="429"/>
      <c r="DUI57" s="429"/>
      <c r="DUJ57" s="429"/>
      <c r="DUK57" s="429"/>
      <c r="DUL57" s="429"/>
      <c r="DUM57" s="429"/>
      <c r="DUN57" s="429"/>
      <c r="DUO57" s="429"/>
      <c r="DUP57" s="429"/>
      <c r="DUQ57" s="429"/>
      <c r="DUR57" s="429"/>
      <c r="DUS57" s="429"/>
      <c r="DUT57" s="429"/>
      <c r="DUU57" s="429"/>
      <c r="DUV57" s="429"/>
      <c r="DUW57" s="429"/>
      <c r="DUX57" s="429"/>
      <c r="DUY57" s="429"/>
      <c r="DUZ57" s="429"/>
      <c r="DVA57" s="429"/>
      <c r="DVB57" s="429"/>
      <c r="DVC57" s="429"/>
      <c r="DVD57" s="429"/>
      <c r="DVE57" s="429"/>
      <c r="DVF57" s="429"/>
      <c r="DVG57" s="429"/>
      <c r="DVH57" s="429"/>
      <c r="DVI57" s="429"/>
      <c r="DVJ57" s="429"/>
      <c r="DVK57" s="429"/>
      <c r="DVL57" s="429"/>
      <c r="DVM57" s="429"/>
      <c r="DVN57" s="429"/>
      <c r="DVO57" s="429"/>
      <c r="DVP57" s="429"/>
      <c r="DVQ57" s="429"/>
      <c r="DVR57" s="429"/>
      <c r="DVS57" s="429"/>
      <c r="DVT57" s="429"/>
      <c r="DVU57" s="429"/>
      <c r="DVV57" s="429"/>
      <c r="DVW57" s="429"/>
      <c r="DVX57" s="429"/>
      <c r="DVY57" s="429"/>
      <c r="DVZ57" s="429"/>
      <c r="DWA57" s="429"/>
      <c r="DWB57" s="429"/>
      <c r="DWC57" s="429"/>
      <c r="DWD57" s="429"/>
      <c r="DWE57" s="429"/>
      <c r="DWF57" s="429"/>
      <c r="DWG57" s="429"/>
      <c r="DWH57" s="429"/>
      <c r="DWI57" s="429"/>
      <c r="DWJ57" s="429"/>
      <c r="DWK57" s="429"/>
      <c r="DWL57" s="429"/>
      <c r="DWM57" s="429"/>
      <c r="DWN57" s="429"/>
      <c r="DWO57" s="429"/>
      <c r="DWP57" s="429"/>
      <c r="DWQ57" s="429"/>
      <c r="DWR57" s="429"/>
      <c r="DWS57" s="429"/>
      <c r="DWT57" s="429"/>
      <c r="DWU57" s="429"/>
      <c r="DWV57" s="429"/>
      <c r="DWW57" s="429"/>
      <c r="DWX57" s="429"/>
      <c r="DWY57" s="429"/>
      <c r="DWZ57" s="429"/>
      <c r="DXA57" s="429"/>
      <c r="DXB57" s="429"/>
      <c r="DXC57" s="429"/>
      <c r="DXD57" s="429"/>
      <c r="DXE57" s="429"/>
      <c r="DXF57" s="429"/>
      <c r="DXG57" s="429"/>
      <c r="DXH57" s="429"/>
      <c r="DXI57" s="429"/>
      <c r="DXJ57" s="429"/>
      <c r="DXK57" s="429"/>
      <c r="DXL57" s="429"/>
      <c r="DXM57" s="429"/>
      <c r="DXN57" s="429"/>
      <c r="DXO57" s="429"/>
      <c r="DXP57" s="429"/>
      <c r="DXQ57" s="429"/>
      <c r="DXR57" s="429"/>
      <c r="DXS57" s="429"/>
      <c r="DXT57" s="429"/>
      <c r="DXU57" s="429"/>
      <c r="DXV57" s="429"/>
      <c r="DXW57" s="429"/>
      <c r="DXX57" s="429"/>
      <c r="DXY57" s="429"/>
      <c r="DXZ57" s="429"/>
      <c r="DYA57" s="429"/>
      <c r="DYB57" s="429"/>
      <c r="DYC57" s="429"/>
      <c r="DYD57" s="429"/>
      <c r="DYE57" s="429"/>
      <c r="DYF57" s="429"/>
      <c r="DYG57" s="429"/>
      <c r="DYH57" s="429"/>
      <c r="DYI57" s="429"/>
      <c r="DYJ57" s="429"/>
      <c r="DYK57" s="429"/>
      <c r="DYL57" s="429"/>
      <c r="DYM57" s="429"/>
      <c r="DYN57" s="429"/>
      <c r="DYO57" s="429"/>
      <c r="DYP57" s="429"/>
      <c r="DYQ57" s="429"/>
      <c r="DYR57" s="429"/>
      <c r="DYS57" s="429"/>
      <c r="DYT57" s="429"/>
      <c r="DYU57" s="429"/>
      <c r="DYV57" s="429"/>
      <c r="DYW57" s="429"/>
      <c r="DYX57" s="429"/>
      <c r="DYY57" s="429"/>
      <c r="DYZ57" s="429"/>
      <c r="DZA57" s="429"/>
      <c r="DZB57" s="429"/>
      <c r="DZC57" s="429"/>
      <c r="DZD57" s="429"/>
      <c r="DZE57" s="429"/>
      <c r="DZF57" s="429"/>
      <c r="DZG57" s="429"/>
      <c r="DZH57" s="429"/>
      <c r="DZI57" s="429"/>
      <c r="DZJ57" s="429"/>
      <c r="DZK57" s="429"/>
      <c r="DZL57" s="429"/>
      <c r="DZM57" s="429"/>
      <c r="DZN57" s="429"/>
      <c r="DZO57" s="429"/>
      <c r="DZP57" s="429"/>
      <c r="DZQ57" s="429"/>
      <c r="DZR57" s="429"/>
      <c r="DZS57" s="429"/>
      <c r="DZT57" s="429"/>
      <c r="DZU57" s="429"/>
      <c r="DZV57" s="429"/>
      <c r="DZW57" s="429"/>
      <c r="DZX57" s="429"/>
      <c r="DZY57" s="429"/>
      <c r="DZZ57" s="429"/>
      <c r="EAA57" s="429"/>
      <c r="EAB57" s="429"/>
      <c r="EAC57" s="429"/>
      <c r="EAD57" s="429"/>
      <c r="EAE57" s="429"/>
      <c r="EAF57" s="429"/>
      <c r="EAG57" s="429"/>
      <c r="EAH57" s="429"/>
      <c r="EAI57" s="429"/>
      <c r="EAJ57" s="429"/>
      <c r="EAK57" s="429"/>
      <c r="EAL57" s="429"/>
      <c r="EAM57" s="429"/>
      <c r="EAN57" s="429"/>
      <c r="EAO57" s="429"/>
      <c r="EAP57" s="429"/>
      <c r="EAQ57" s="429"/>
      <c r="EAR57" s="429"/>
      <c r="EAS57" s="429"/>
      <c r="EAT57" s="429"/>
      <c r="EAU57" s="429"/>
      <c r="EAV57" s="429"/>
      <c r="EAW57" s="429"/>
      <c r="EAX57" s="429"/>
      <c r="EAY57" s="429"/>
      <c r="EAZ57" s="429"/>
      <c r="EBA57" s="429"/>
      <c r="EBB57" s="429"/>
      <c r="EBC57" s="429"/>
      <c r="EBD57" s="429"/>
      <c r="EBE57" s="429"/>
      <c r="EBF57" s="429"/>
      <c r="EBG57" s="429"/>
      <c r="EBH57" s="429"/>
      <c r="EBI57" s="429"/>
      <c r="EBJ57" s="429"/>
      <c r="EBK57" s="429"/>
      <c r="EBL57" s="429"/>
      <c r="EBM57" s="429"/>
      <c r="EBN57" s="429"/>
      <c r="EBO57" s="429"/>
      <c r="EBP57" s="429"/>
      <c r="EBQ57" s="429"/>
      <c r="EBR57" s="429"/>
      <c r="EBS57" s="429"/>
      <c r="EBT57" s="429"/>
      <c r="EBU57" s="429"/>
      <c r="EBV57" s="429"/>
      <c r="EBW57" s="429"/>
      <c r="EBX57" s="429"/>
      <c r="EBY57" s="429"/>
      <c r="EBZ57" s="429"/>
      <c r="ECA57" s="429"/>
      <c r="ECB57" s="429"/>
      <c r="ECC57" s="429"/>
      <c r="ECD57" s="429"/>
      <c r="ECE57" s="429"/>
      <c r="ECF57" s="429"/>
      <c r="ECG57" s="429"/>
      <c r="ECH57" s="429"/>
      <c r="ECI57" s="429"/>
      <c r="ECJ57" s="429"/>
      <c r="ECK57" s="429"/>
      <c r="ECL57" s="429"/>
      <c r="ECM57" s="429"/>
      <c r="ECN57" s="429"/>
      <c r="ECO57" s="429"/>
      <c r="ECP57" s="429"/>
      <c r="ECQ57" s="429"/>
      <c r="ECR57" s="429"/>
      <c r="ECS57" s="429"/>
      <c r="ECT57" s="429"/>
      <c r="ECU57" s="429"/>
      <c r="ECV57" s="429"/>
      <c r="ECW57" s="429"/>
      <c r="ECX57" s="429"/>
      <c r="ECY57" s="429"/>
      <c r="ECZ57" s="429"/>
      <c r="EDA57" s="429"/>
      <c r="EDB57" s="429"/>
      <c r="EDC57" s="429"/>
      <c r="EDD57" s="429"/>
      <c r="EDE57" s="429"/>
      <c r="EDF57" s="429"/>
      <c r="EDG57" s="429"/>
      <c r="EDH57" s="429"/>
      <c r="EDI57" s="429"/>
      <c r="EDJ57" s="429"/>
      <c r="EDK57" s="429"/>
      <c r="EDL57" s="429"/>
      <c r="EDM57" s="429"/>
      <c r="EDN57" s="429"/>
      <c r="EDO57" s="429"/>
      <c r="EDP57" s="429"/>
      <c r="EDQ57" s="429"/>
      <c r="EDR57" s="429"/>
      <c r="EDS57" s="429"/>
      <c r="EDT57" s="429"/>
      <c r="EDU57" s="429"/>
      <c r="EDV57" s="429"/>
      <c r="EDW57" s="429"/>
      <c r="EDX57" s="429"/>
      <c r="EDY57" s="429"/>
      <c r="EDZ57" s="429"/>
      <c r="EEA57" s="429"/>
      <c r="EEB57" s="429"/>
      <c r="EEC57" s="429"/>
      <c r="EED57" s="429"/>
      <c r="EEE57" s="429"/>
      <c r="EEF57" s="429"/>
      <c r="EEG57" s="429"/>
      <c r="EEH57" s="429"/>
      <c r="EEI57" s="429"/>
      <c r="EEJ57" s="429"/>
      <c r="EEK57" s="429"/>
      <c r="EEL57" s="429"/>
      <c r="EEM57" s="429"/>
      <c r="EEN57" s="429"/>
      <c r="EEO57" s="429"/>
      <c r="EEP57" s="429"/>
      <c r="EEQ57" s="429"/>
      <c r="EER57" s="429"/>
      <c r="EES57" s="429"/>
      <c r="EET57" s="429"/>
      <c r="EEU57" s="429"/>
      <c r="EEV57" s="429"/>
      <c r="EEW57" s="429"/>
      <c r="EEX57" s="429"/>
      <c r="EEY57" s="429"/>
      <c r="EEZ57" s="429"/>
      <c r="EFA57" s="429"/>
      <c r="EFB57" s="429"/>
      <c r="EFC57" s="429"/>
      <c r="EFD57" s="429"/>
      <c r="EFE57" s="429"/>
      <c r="EFF57" s="429"/>
      <c r="EFG57" s="429"/>
      <c r="EFH57" s="429"/>
      <c r="EFI57" s="429"/>
      <c r="EFJ57" s="429"/>
      <c r="EFK57" s="429"/>
      <c r="EFL57" s="429"/>
      <c r="EFM57" s="429"/>
      <c r="EFN57" s="429"/>
      <c r="EFO57" s="429"/>
      <c r="EFP57" s="429"/>
      <c r="EFQ57" s="429"/>
      <c r="EFR57" s="429"/>
      <c r="EFS57" s="429"/>
      <c r="EFT57" s="429"/>
      <c r="EFU57" s="429"/>
      <c r="EFV57" s="429"/>
      <c r="EFW57" s="429"/>
      <c r="EFX57" s="429"/>
      <c r="EFY57" s="429"/>
      <c r="EFZ57" s="429"/>
      <c r="EGA57" s="429"/>
      <c r="EGB57" s="429"/>
      <c r="EGC57" s="429"/>
      <c r="EGD57" s="429"/>
      <c r="EGE57" s="429"/>
      <c r="EGF57" s="429"/>
      <c r="EGG57" s="429"/>
      <c r="EGH57" s="429"/>
      <c r="EGI57" s="429"/>
      <c r="EGJ57" s="429"/>
      <c r="EGK57" s="429"/>
      <c r="EGL57" s="429"/>
      <c r="EGM57" s="429"/>
      <c r="EGN57" s="429"/>
      <c r="EGO57" s="429"/>
      <c r="EGP57" s="429"/>
      <c r="EGQ57" s="429"/>
      <c r="EGR57" s="429"/>
      <c r="EGS57" s="429"/>
      <c r="EGT57" s="429"/>
      <c r="EGU57" s="429"/>
      <c r="EGV57" s="429"/>
      <c r="EGW57" s="429"/>
      <c r="EGX57" s="429"/>
      <c r="EGY57" s="429"/>
      <c r="EGZ57" s="429"/>
      <c r="EHA57" s="429"/>
      <c r="EHB57" s="429"/>
      <c r="EHC57" s="429"/>
      <c r="EHD57" s="429"/>
      <c r="EHE57" s="429"/>
      <c r="EHF57" s="429"/>
      <c r="EHG57" s="429"/>
      <c r="EHH57" s="429"/>
      <c r="EHI57" s="429"/>
      <c r="EHJ57" s="429"/>
      <c r="EHK57" s="429"/>
      <c r="EHL57" s="429"/>
      <c r="EHM57" s="429"/>
      <c r="EHN57" s="429"/>
      <c r="EHO57" s="429"/>
      <c r="EHP57" s="429"/>
      <c r="EHQ57" s="429"/>
      <c r="EHR57" s="429"/>
      <c r="EHS57" s="429"/>
      <c r="EHT57" s="429"/>
      <c r="EHU57" s="429"/>
      <c r="EHV57" s="429"/>
      <c r="EHW57" s="429"/>
      <c r="EHX57" s="429"/>
      <c r="EHY57" s="429"/>
      <c r="EHZ57" s="429"/>
      <c r="EIA57" s="429"/>
      <c r="EIB57" s="429"/>
      <c r="EIC57" s="429"/>
      <c r="EID57" s="429"/>
      <c r="EIE57" s="429"/>
      <c r="EIF57" s="429"/>
      <c r="EIG57" s="429"/>
      <c r="EIH57" s="429"/>
      <c r="EII57" s="429"/>
      <c r="EIJ57" s="429"/>
      <c r="EIK57" s="429"/>
      <c r="EIL57" s="429"/>
      <c r="EIM57" s="429"/>
      <c r="EIN57" s="429"/>
      <c r="EIO57" s="429"/>
      <c r="EIP57" s="429"/>
      <c r="EIQ57" s="429"/>
      <c r="EIR57" s="429"/>
      <c r="EIS57" s="429"/>
      <c r="EIT57" s="429"/>
      <c r="EIU57" s="429"/>
      <c r="EIV57" s="429"/>
      <c r="EIW57" s="429"/>
      <c r="EIX57" s="429"/>
      <c r="EIY57" s="429"/>
      <c r="EIZ57" s="429"/>
      <c r="EJA57" s="429"/>
      <c r="EJB57" s="429"/>
      <c r="EJC57" s="429"/>
      <c r="EJD57" s="429"/>
      <c r="EJE57" s="429"/>
      <c r="EJF57" s="429"/>
      <c r="EJG57" s="429"/>
      <c r="EJH57" s="429"/>
      <c r="EJI57" s="429"/>
      <c r="EJJ57" s="429"/>
      <c r="EJK57" s="429"/>
      <c r="EJL57" s="429"/>
      <c r="EJM57" s="429"/>
      <c r="EJN57" s="429"/>
      <c r="EJO57" s="429"/>
      <c r="EJP57" s="429"/>
      <c r="EJQ57" s="429"/>
      <c r="EJR57" s="429"/>
      <c r="EJS57" s="429"/>
      <c r="EJT57" s="429"/>
      <c r="EJU57" s="429"/>
      <c r="EJV57" s="429"/>
      <c r="EJW57" s="429"/>
      <c r="EJX57" s="429"/>
      <c r="EJY57" s="429"/>
      <c r="EJZ57" s="429"/>
      <c r="EKA57" s="429"/>
      <c r="EKB57" s="429"/>
      <c r="EKC57" s="429"/>
      <c r="EKD57" s="429"/>
      <c r="EKE57" s="429"/>
      <c r="EKF57" s="429"/>
      <c r="EKG57" s="429"/>
      <c r="EKH57" s="429"/>
      <c r="EKI57" s="429"/>
      <c r="EKJ57" s="429"/>
      <c r="EKK57" s="429"/>
      <c r="EKL57" s="429"/>
      <c r="EKM57" s="429"/>
      <c r="EKN57" s="429"/>
      <c r="EKO57" s="429"/>
      <c r="EKP57" s="429"/>
      <c r="EKQ57" s="429"/>
      <c r="EKR57" s="429"/>
      <c r="EKS57" s="429"/>
      <c r="EKT57" s="429"/>
      <c r="EKU57" s="429"/>
      <c r="EKV57" s="429"/>
      <c r="EKW57" s="429"/>
      <c r="EKX57" s="429"/>
      <c r="EKY57" s="429"/>
      <c r="EKZ57" s="429"/>
      <c r="ELA57" s="429"/>
      <c r="ELB57" s="429"/>
      <c r="ELC57" s="429"/>
      <c r="ELD57" s="429"/>
      <c r="ELE57" s="429"/>
      <c r="ELF57" s="429"/>
      <c r="ELG57" s="429"/>
      <c r="ELH57" s="429"/>
      <c r="ELI57" s="429"/>
      <c r="ELJ57" s="429"/>
      <c r="ELK57" s="429"/>
      <c r="ELL57" s="429"/>
      <c r="ELM57" s="429"/>
      <c r="ELN57" s="429"/>
      <c r="ELO57" s="429"/>
      <c r="ELP57" s="429"/>
      <c r="ELQ57" s="429"/>
      <c r="ELR57" s="429"/>
      <c r="ELS57" s="429"/>
      <c r="ELT57" s="429"/>
      <c r="ELU57" s="429"/>
      <c r="ELV57" s="429"/>
      <c r="ELW57" s="429"/>
      <c r="ELX57" s="429"/>
      <c r="ELY57" s="429"/>
      <c r="ELZ57" s="429"/>
      <c r="EMA57" s="429"/>
      <c r="EMB57" s="429"/>
      <c r="EMC57" s="429"/>
      <c r="EMD57" s="429"/>
      <c r="EME57" s="429"/>
      <c r="EMF57" s="429"/>
      <c r="EMG57" s="429"/>
      <c r="EMH57" s="429"/>
      <c r="EMI57" s="429"/>
      <c r="EMJ57" s="429"/>
      <c r="EMK57" s="429"/>
      <c r="EML57" s="429"/>
      <c r="EMM57" s="429"/>
      <c r="EMN57" s="429"/>
      <c r="EMO57" s="429"/>
      <c r="EMP57" s="429"/>
      <c r="EMQ57" s="429"/>
      <c r="EMR57" s="429"/>
      <c r="EMS57" s="429"/>
      <c r="EMT57" s="429"/>
      <c r="EMU57" s="429"/>
      <c r="EMV57" s="429"/>
      <c r="EMW57" s="429"/>
      <c r="EMX57" s="429"/>
      <c r="EMY57" s="429"/>
      <c r="EMZ57" s="429"/>
      <c r="ENA57" s="429"/>
      <c r="ENB57" s="429"/>
      <c r="ENC57" s="429"/>
      <c r="END57" s="429"/>
      <c r="ENE57" s="429"/>
      <c r="ENF57" s="429"/>
      <c r="ENG57" s="429"/>
      <c r="ENH57" s="429"/>
      <c r="ENI57" s="429"/>
      <c r="ENJ57" s="429"/>
      <c r="ENK57" s="429"/>
      <c r="ENL57" s="429"/>
      <c r="ENM57" s="429"/>
      <c r="ENN57" s="429"/>
      <c r="ENO57" s="429"/>
      <c r="ENP57" s="429"/>
      <c r="ENQ57" s="429"/>
      <c r="ENR57" s="429"/>
      <c r="ENS57" s="429"/>
      <c r="ENT57" s="429"/>
      <c r="ENU57" s="429"/>
      <c r="ENV57" s="429"/>
      <c r="ENW57" s="429"/>
      <c r="ENX57" s="429"/>
      <c r="ENY57" s="429"/>
      <c r="ENZ57" s="429"/>
      <c r="EOA57" s="429"/>
      <c r="EOB57" s="429"/>
      <c r="EOC57" s="429"/>
      <c r="EOD57" s="429"/>
      <c r="EOE57" s="429"/>
      <c r="EOF57" s="429"/>
      <c r="EOG57" s="429"/>
      <c r="EOH57" s="429"/>
      <c r="EOI57" s="429"/>
      <c r="EOJ57" s="429"/>
      <c r="EOK57" s="429"/>
      <c r="EOL57" s="429"/>
      <c r="EOM57" s="429"/>
      <c r="EON57" s="429"/>
      <c r="EOO57" s="429"/>
      <c r="EOP57" s="429"/>
      <c r="EOQ57" s="429"/>
      <c r="EOR57" s="429"/>
      <c r="EOS57" s="429"/>
      <c r="EOT57" s="429"/>
      <c r="EOU57" s="429"/>
      <c r="EOV57" s="429"/>
      <c r="EOW57" s="429"/>
      <c r="EOX57" s="429"/>
      <c r="EOY57" s="429"/>
      <c r="EOZ57" s="429"/>
      <c r="EPA57" s="429"/>
      <c r="EPB57" s="429"/>
      <c r="EPC57" s="429"/>
      <c r="EPD57" s="429"/>
      <c r="EPE57" s="429"/>
      <c r="EPF57" s="429"/>
      <c r="EPG57" s="429"/>
      <c r="EPH57" s="429"/>
      <c r="EPI57" s="429"/>
      <c r="EPJ57" s="429"/>
      <c r="EPK57" s="429"/>
      <c r="EPL57" s="429"/>
      <c r="EPM57" s="429"/>
      <c r="EPN57" s="429"/>
      <c r="EPO57" s="429"/>
      <c r="EPP57" s="429"/>
      <c r="EPQ57" s="429"/>
      <c r="EPR57" s="429"/>
      <c r="EPS57" s="429"/>
      <c r="EPT57" s="429"/>
      <c r="EPU57" s="429"/>
      <c r="EPV57" s="429"/>
      <c r="EPW57" s="429"/>
      <c r="EPX57" s="429"/>
      <c r="EPY57" s="429"/>
      <c r="EPZ57" s="429"/>
      <c r="EQA57" s="429"/>
      <c r="EQB57" s="429"/>
      <c r="EQC57" s="429"/>
      <c r="EQD57" s="429"/>
      <c r="EQE57" s="429"/>
      <c r="EQF57" s="429"/>
      <c r="EQG57" s="429"/>
      <c r="EQH57" s="429"/>
      <c r="EQI57" s="429"/>
      <c r="EQJ57" s="429"/>
      <c r="EQK57" s="429"/>
      <c r="EQL57" s="429"/>
      <c r="EQM57" s="429"/>
      <c r="EQN57" s="429"/>
      <c r="EQO57" s="429"/>
      <c r="EQP57" s="429"/>
      <c r="EQQ57" s="429"/>
      <c r="EQR57" s="429"/>
      <c r="EQS57" s="429"/>
      <c r="EQT57" s="429"/>
      <c r="EQU57" s="429"/>
      <c r="EQV57" s="429"/>
      <c r="EQW57" s="429"/>
      <c r="EQX57" s="429"/>
      <c r="EQY57" s="429"/>
      <c r="EQZ57" s="429"/>
      <c r="ERA57" s="429"/>
      <c r="ERB57" s="429"/>
      <c r="ERC57" s="429"/>
      <c r="ERD57" s="429"/>
      <c r="ERE57" s="429"/>
      <c r="ERF57" s="429"/>
      <c r="ERG57" s="429"/>
      <c r="ERH57" s="429"/>
      <c r="ERI57" s="429"/>
      <c r="ERJ57" s="429"/>
      <c r="ERK57" s="429"/>
      <c r="ERL57" s="429"/>
      <c r="ERM57" s="429"/>
      <c r="ERN57" s="429"/>
      <c r="ERO57" s="429"/>
      <c r="ERP57" s="429"/>
      <c r="ERQ57" s="429"/>
      <c r="ERR57" s="429"/>
      <c r="ERS57" s="429"/>
      <c r="ERT57" s="429"/>
      <c r="ERU57" s="429"/>
      <c r="ERV57" s="429"/>
      <c r="ERW57" s="429"/>
      <c r="ERX57" s="429"/>
      <c r="ERY57" s="429"/>
      <c r="ERZ57" s="429"/>
      <c r="ESA57" s="429"/>
      <c r="ESB57" s="429"/>
      <c r="ESC57" s="429"/>
      <c r="ESD57" s="429"/>
      <c r="ESE57" s="429"/>
      <c r="ESF57" s="429"/>
      <c r="ESG57" s="429"/>
      <c r="ESH57" s="429"/>
      <c r="ESI57" s="429"/>
      <c r="ESJ57" s="429"/>
      <c r="ESK57" s="429"/>
      <c r="ESL57" s="429"/>
      <c r="ESM57" s="429"/>
      <c r="ESN57" s="429"/>
      <c r="ESO57" s="429"/>
      <c r="ESP57" s="429"/>
      <c r="ESQ57" s="429"/>
      <c r="ESR57" s="429"/>
      <c r="ESS57" s="429"/>
      <c r="EST57" s="429"/>
      <c r="ESU57" s="429"/>
      <c r="ESV57" s="429"/>
      <c r="ESW57" s="429"/>
      <c r="ESX57" s="429"/>
      <c r="ESY57" s="429"/>
      <c r="ESZ57" s="429"/>
      <c r="ETA57" s="429"/>
      <c r="ETB57" s="429"/>
      <c r="ETC57" s="429"/>
      <c r="ETD57" s="429"/>
      <c r="ETE57" s="429"/>
      <c r="ETF57" s="429"/>
      <c r="ETG57" s="429"/>
      <c r="ETH57" s="429"/>
      <c r="ETI57" s="429"/>
      <c r="ETJ57" s="429"/>
      <c r="ETK57" s="429"/>
      <c r="ETL57" s="429"/>
      <c r="ETM57" s="429"/>
      <c r="ETN57" s="429"/>
      <c r="ETO57" s="429"/>
      <c r="ETP57" s="429"/>
      <c r="ETQ57" s="429"/>
      <c r="ETR57" s="429"/>
      <c r="ETS57" s="429"/>
      <c r="ETT57" s="429"/>
      <c r="ETU57" s="429"/>
      <c r="ETV57" s="429"/>
      <c r="ETW57" s="429"/>
      <c r="ETX57" s="429"/>
      <c r="ETY57" s="429"/>
      <c r="ETZ57" s="429"/>
      <c r="EUA57" s="429"/>
      <c r="EUB57" s="429"/>
      <c r="EUC57" s="429"/>
      <c r="EUD57" s="429"/>
      <c r="EUE57" s="429"/>
      <c r="EUF57" s="429"/>
      <c r="EUG57" s="429"/>
      <c r="EUH57" s="429"/>
      <c r="EUI57" s="429"/>
      <c r="EUJ57" s="429"/>
      <c r="EUK57" s="429"/>
      <c r="EUL57" s="429"/>
      <c r="EUM57" s="429"/>
      <c r="EUN57" s="429"/>
      <c r="EUO57" s="429"/>
      <c r="EUP57" s="429"/>
      <c r="EUQ57" s="429"/>
      <c r="EUR57" s="429"/>
      <c r="EUS57" s="429"/>
      <c r="EUT57" s="429"/>
      <c r="EUU57" s="429"/>
      <c r="EUV57" s="429"/>
      <c r="EUW57" s="429"/>
      <c r="EUX57" s="429"/>
      <c r="EUY57" s="429"/>
      <c r="EUZ57" s="429"/>
      <c r="EVA57" s="429"/>
      <c r="EVB57" s="429"/>
      <c r="EVC57" s="429"/>
      <c r="EVD57" s="429"/>
      <c r="EVE57" s="429"/>
      <c r="EVF57" s="429"/>
      <c r="EVG57" s="429"/>
      <c r="EVH57" s="429"/>
      <c r="EVI57" s="429"/>
      <c r="EVJ57" s="429"/>
      <c r="EVK57" s="429"/>
      <c r="EVL57" s="429"/>
      <c r="EVM57" s="429"/>
      <c r="EVN57" s="429"/>
      <c r="EVO57" s="429"/>
      <c r="EVP57" s="429"/>
      <c r="EVQ57" s="429"/>
      <c r="EVR57" s="429"/>
      <c r="EVS57" s="429"/>
      <c r="EVT57" s="429"/>
      <c r="EVU57" s="429"/>
      <c r="EVV57" s="429"/>
      <c r="EVW57" s="429"/>
      <c r="EVX57" s="429"/>
      <c r="EVY57" s="429"/>
      <c r="EVZ57" s="429"/>
      <c r="EWA57" s="429"/>
      <c r="EWB57" s="429"/>
      <c r="EWC57" s="429"/>
      <c r="EWD57" s="429"/>
      <c r="EWE57" s="429"/>
      <c r="EWF57" s="429"/>
      <c r="EWG57" s="429"/>
      <c r="EWH57" s="429"/>
      <c r="EWI57" s="429"/>
      <c r="EWJ57" s="429"/>
      <c r="EWK57" s="429"/>
      <c r="EWL57" s="429"/>
      <c r="EWM57" s="429"/>
      <c r="EWN57" s="429"/>
      <c r="EWO57" s="429"/>
      <c r="EWP57" s="429"/>
      <c r="EWQ57" s="429"/>
      <c r="EWR57" s="429"/>
      <c r="EWS57" s="429"/>
      <c r="EWT57" s="429"/>
      <c r="EWU57" s="429"/>
      <c r="EWV57" s="429"/>
      <c r="EWW57" s="429"/>
      <c r="EWX57" s="429"/>
      <c r="EWY57" s="429"/>
      <c r="EWZ57" s="429"/>
      <c r="EXA57" s="429"/>
      <c r="EXB57" s="429"/>
      <c r="EXC57" s="429"/>
      <c r="EXD57" s="429"/>
      <c r="EXE57" s="429"/>
      <c r="EXF57" s="429"/>
      <c r="EXG57" s="429"/>
      <c r="EXH57" s="429"/>
      <c r="EXI57" s="429"/>
      <c r="EXJ57" s="429"/>
      <c r="EXK57" s="429"/>
      <c r="EXL57" s="429"/>
      <c r="EXM57" s="429"/>
      <c r="EXN57" s="429"/>
      <c r="EXO57" s="429"/>
      <c r="EXP57" s="429"/>
      <c r="EXQ57" s="429"/>
      <c r="EXR57" s="429"/>
      <c r="EXS57" s="429"/>
      <c r="EXT57" s="429"/>
      <c r="EXU57" s="429"/>
      <c r="EXV57" s="429"/>
      <c r="EXW57" s="429"/>
      <c r="EXX57" s="429"/>
      <c r="EXY57" s="429"/>
      <c r="EXZ57" s="429"/>
      <c r="EYA57" s="429"/>
      <c r="EYB57" s="429"/>
      <c r="EYC57" s="429"/>
      <c r="EYD57" s="429"/>
      <c r="EYE57" s="429"/>
      <c r="EYF57" s="429"/>
      <c r="EYG57" s="429"/>
      <c r="EYH57" s="429"/>
      <c r="EYI57" s="429"/>
      <c r="EYJ57" s="429"/>
      <c r="EYK57" s="429"/>
      <c r="EYL57" s="429"/>
      <c r="EYM57" s="429"/>
      <c r="EYN57" s="429"/>
      <c r="EYO57" s="429"/>
      <c r="EYP57" s="429"/>
      <c r="EYQ57" s="429"/>
      <c r="EYR57" s="429"/>
      <c r="EYS57" s="429"/>
      <c r="EYT57" s="429"/>
      <c r="EYU57" s="429"/>
      <c r="EYV57" s="429"/>
      <c r="EYW57" s="429"/>
      <c r="EYX57" s="429"/>
      <c r="EYY57" s="429"/>
      <c r="EYZ57" s="429"/>
      <c r="EZA57" s="429"/>
      <c r="EZB57" s="429"/>
      <c r="EZC57" s="429"/>
      <c r="EZD57" s="429"/>
      <c r="EZE57" s="429"/>
      <c r="EZF57" s="429"/>
      <c r="EZG57" s="429"/>
      <c r="EZH57" s="429"/>
      <c r="EZI57" s="429"/>
      <c r="EZJ57" s="429"/>
      <c r="EZK57" s="429"/>
      <c r="EZL57" s="429"/>
      <c r="EZM57" s="429"/>
      <c r="EZN57" s="429"/>
      <c r="EZO57" s="429"/>
      <c r="EZP57" s="429"/>
      <c r="EZQ57" s="429"/>
      <c r="EZR57" s="429"/>
      <c r="EZS57" s="429"/>
      <c r="EZT57" s="429"/>
      <c r="EZU57" s="429"/>
      <c r="EZV57" s="429"/>
      <c r="EZW57" s="429"/>
      <c r="EZX57" s="429"/>
      <c r="EZY57" s="429"/>
      <c r="EZZ57" s="429"/>
      <c r="FAA57" s="429"/>
      <c r="FAB57" s="429"/>
      <c r="FAC57" s="429"/>
      <c r="FAD57" s="429"/>
      <c r="FAE57" s="429"/>
      <c r="FAF57" s="429"/>
      <c r="FAG57" s="429"/>
      <c r="FAH57" s="429"/>
      <c r="FAI57" s="429"/>
      <c r="FAJ57" s="429"/>
      <c r="FAK57" s="429"/>
      <c r="FAL57" s="429"/>
      <c r="FAM57" s="429"/>
      <c r="FAN57" s="429"/>
      <c r="FAO57" s="429"/>
      <c r="FAP57" s="429"/>
      <c r="FAQ57" s="429"/>
      <c r="FAR57" s="429"/>
      <c r="FAS57" s="429"/>
      <c r="FAT57" s="429"/>
      <c r="FAU57" s="429"/>
      <c r="FAV57" s="429"/>
      <c r="FAW57" s="429"/>
      <c r="FAX57" s="429"/>
      <c r="FAY57" s="429"/>
      <c r="FAZ57" s="429"/>
      <c r="FBA57" s="429"/>
      <c r="FBB57" s="429"/>
      <c r="FBC57" s="429"/>
      <c r="FBD57" s="429"/>
      <c r="FBE57" s="429"/>
      <c r="FBF57" s="429"/>
      <c r="FBG57" s="429"/>
      <c r="FBH57" s="429"/>
      <c r="FBI57" s="429"/>
      <c r="FBJ57" s="429"/>
      <c r="FBK57" s="429"/>
      <c r="FBL57" s="429"/>
      <c r="FBM57" s="429"/>
      <c r="FBN57" s="429"/>
      <c r="FBO57" s="429"/>
      <c r="FBP57" s="429"/>
      <c r="FBQ57" s="429"/>
      <c r="FBR57" s="429"/>
      <c r="FBS57" s="429"/>
      <c r="FBT57" s="429"/>
      <c r="FBU57" s="429"/>
      <c r="FBV57" s="429"/>
      <c r="FBW57" s="429"/>
      <c r="FBX57" s="429"/>
      <c r="FBY57" s="429"/>
      <c r="FBZ57" s="429"/>
      <c r="FCA57" s="429"/>
      <c r="FCB57" s="429"/>
      <c r="FCC57" s="429"/>
      <c r="FCD57" s="429"/>
      <c r="FCE57" s="429"/>
      <c r="FCF57" s="429"/>
      <c r="FCG57" s="429"/>
      <c r="FCH57" s="429"/>
      <c r="FCI57" s="429"/>
      <c r="FCJ57" s="429"/>
      <c r="FCK57" s="429"/>
      <c r="FCL57" s="429"/>
      <c r="FCM57" s="429"/>
      <c r="FCN57" s="429"/>
      <c r="FCO57" s="429"/>
      <c r="FCP57" s="429"/>
      <c r="FCQ57" s="429"/>
      <c r="FCR57" s="429"/>
      <c r="FCS57" s="429"/>
      <c r="FCT57" s="429"/>
      <c r="FCU57" s="429"/>
      <c r="FCV57" s="429"/>
      <c r="FCW57" s="429"/>
      <c r="FCX57" s="429"/>
      <c r="FCY57" s="429"/>
      <c r="FCZ57" s="429"/>
      <c r="FDA57" s="429"/>
      <c r="FDB57" s="429"/>
      <c r="FDC57" s="429"/>
      <c r="FDD57" s="429"/>
      <c r="FDE57" s="429"/>
      <c r="FDF57" s="429"/>
      <c r="FDG57" s="429"/>
      <c r="FDH57" s="429"/>
      <c r="FDI57" s="429"/>
      <c r="FDJ57" s="429"/>
      <c r="FDK57" s="429"/>
      <c r="FDL57" s="429"/>
      <c r="FDM57" s="429"/>
      <c r="FDN57" s="429"/>
      <c r="FDO57" s="429"/>
      <c r="FDP57" s="429"/>
      <c r="FDQ57" s="429"/>
      <c r="FDR57" s="429"/>
      <c r="FDS57" s="429"/>
      <c r="FDT57" s="429"/>
      <c r="FDU57" s="429"/>
      <c r="FDV57" s="429"/>
      <c r="FDW57" s="429"/>
      <c r="FDX57" s="429"/>
      <c r="FDY57" s="429"/>
      <c r="FDZ57" s="429"/>
      <c r="FEA57" s="429"/>
      <c r="FEB57" s="429"/>
      <c r="FEC57" s="429"/>
      <c r="FED57" s="429"/>
      <c r="FEE57" s="429"/>
      <c r="FEF57" s="429"/>
      <c r="FEG57" s="429"/>
      <c r="FEH57" s="429"/>
      <c r="FEI57" s="429"/>
      <c r="FEJ57" s="429"/>
      <c r="FEK57" s="429"/>
      <c r="FEL57" s="429"/>
      <c r="FEM57" s="429"/>
      <c r="FEN57" s="429"/>
      <c r="FEO57" s="429"/>
      <c r="FEP57" s="429"/>
      <c r="FEQ57" s="429"/>
      <c r="FER57" s="429"/>
      <c r="FES57" s="429"/>
      <c r="FET57" s="429"/>
      <c r="FEU57" s="429"/>
      <c r="FEV57" s="429"/>
      <c r="FEW57" s="429"/>
      <c r="FEX57" s="429"/>
      <c r="FEY57" s="429"/>
      <c r="FEZ57" s="429"/>
      <c r="FFA57" s="429"/>
      <c r="FFB57" s="429"/>
      <c r="FFC57" s="429"/>
      <c r="FFD57" s="429"/>
      <c r="FFE57" s="429"/>
      <c r="FFF57" s="429"/>
      <c r="FFG57" s="429"/>
      <c r="FFH57" s="429"/>
      <c r="FFI57" s="429"/>
      <c r="FFJ57" s="429"/>
      <c r="FFK57" s="429"/>
      <c r="FFL57" s="429"/>
      <c r="FFM57" s="429"/>
      <c r="FFN57" s="429"/>
      <c r="FFO57" s="429"/>
      <c r="FFP57" s="429"/>
      <c r="FFQ57" s="429"/>
      <c r="FFR57" s="429"/>
      <c r="FFS57" s="429"/>
      <c r="FFT57" s="429"/>
      <c r="FFU57" s="429"/>
      <c r="FFV57" s="429"/>
      <c r="FFW57" s="429"/>
      <c r="FFX57" s="429"/>
      <c r="FFY57" s="429"/>
      <c r="FFZ57" s="429"/>
      <c r="FGA57" s="429"/>
      <c r="FGB57" s="429"/>
      <c r="FGC57" s="429"/>
      <c r="FGD57" s="429"/>
      <c r="FGE57" s="429"/>
      <c r="FGF57" s="429"/>
      <c r="FGG57" s="429"/>
      <c r="FGH57" s="429"/>
      <c r="FGI57" s="429"/>
      <c r="FGJ57" s="429"/>
      <c r="FGK57" s="429"/>
      <c r="FGL57" s="429"/>
      <c r="FGM57" s="429"/>
      <c r="FGN57" s="429"/>
      <c r="FGO57" s="429"/>
      <c r="FGP57" s="429"/>
      <c r="FGQ57" s="429"/>
      <c r="FGR57" s="429"/>
      <c r="FGS57" s="429"/>
      <c r="FGT57" s="429"/>
      <c r="FGU57" s="429"/>
      <c r="FGV57" s="429"/>
      <c r="FGW57" s="429"/>
      <c r="FGX57" s="429"/>
      <c r="FGY57" s="429"/>
      <c r="FGZ57" s="429"/>
      <c r="FHA57" s="429"/>
      <c r="FHB57" s="429"/>
      <c r="FHC57" s="429"/>
      <c r="FHD57" s="429"/>
      <c r="FHE57" s="429"/>
      <c r="FHF57" s="429"/>
      <c r="FHG57" s="429"/>
      <c r="FHH57" s="429"/>
      <c r="FHI57" s="429"/>
      <c r="FHJ57" s="429"/>
      <c r="FHK57" s="429"/>
      <c r="FHL57" s="429"/>
      <c r="FHM57" s="429"/>
      <c r="FHN57" s="429"/>
      <c r="FHO57" s="429"/>
      <c r="FHP57" s="429"/>
      <c r="FHQ57" s="429"/>
      <c r="FHR57" s="429"/>
      <c r="FHS57" s="429"/>
      <c r="FHT57" s="429"/>
      <c r="FHU57" s="429"/>
      <c r="FHV57" s="429"/>
      <c r="FHW57" s="429"/>
      <c r="FHX57" s="429"/>
      <c r="FHY57" s="429"/>
      <c r="FHZ57" s="429"/>
      <c r="FIA57" s="429"/>
      <c r="FIB57" s="429"/>
      <c r="FIC57" s="429"/>
      <c r="FID57" s="429"/>
      <c r="FIE57" s="429"/>
      <c r="FIF57" s="429"/>
      <c r="FIG57" s="429"/>
      <c r="FIH57" s="429"/>
      <c r="FII57" s="429"/>
      <c r="FIJ57" s="429"/>
      <c r="FIK57" s="429"/>
      <c r="FIL57" s="429"/>
      <c r="FIM57" s="429"/>
      <c r="FIN57" s="429"/>
      <c r="FIO57" s="429"/>
      <c r="FIP57" s="429"/>
      <c r="FIQ57" s="429"/>
      <c r="FIR57" s="429"/>
      <c r="FIS57" s="429"/>
      <c r="FIT57" s="429"/>
      <c r="FIU57" s="429"/>
      <c r="FIV57" s="429"/>
      <c r="FIW57" s="429"/>
      <c r="FIX57" s="429"/>
      <c r="FIY57" s="429"/>
      <c r="FIZ57" s="429"/>
      <c r="FJA57" s="429"/>
      <c r="FJB57" s="429"/>
      <c r="FJC57" s="429"/>
      <c r="FJD57" s="429"/>
      <c r="FJE57" s="429"/>
      <c r="FJF57" s="429"/>
      <c r="FJG57" s="429"/>
      <c r="FJH57" s="429"/>
      <c r="FJI57" s="429"/>
      <c r="FJJ57" s="429"/>
      <c r="FJK57" s="429"/>
      <c r="FJL57" s="429"/>
      <c r="FJM57" s="429"/>
      <c r="FJN57" s="429"/>
      <c r="FJO57" s="429"/>
      <c r="FJP57" s="429"/>
      <c r="FJQ57" s="429"/>
      <c r="FJR57" s="429"/>
      <c r="FJS57" s="429"/>
      <c r="FJT57" s="429"/>
      <c r="FJU57" s="429"/>
      <c r="FJV57" s="429"/>
      <c r="FJW57" s="429"/>
      <c r="FJX57" s="429"/>
      <c r="FJY57" s="429"/>
      <c r="FJZ57" s="429"/>
      <c r="FKA57" s="429"/>
      <c r="FKB57" s="429"/>
      <c r="FKC57" s="429"/>
      <c r="FKD57" s="429"/>
      <c r="FKE57" s="429"/>
      <c r="FKF57" s="429"/>
      <c r="FKG57" s="429"/>
      <c r="FKH57" s="429"/>
      <c r="FKI57" s="429"/>
      <c r="FKJ57" s="429"/>
      <c r="FKK57" s="429"/>
      <c r="FKL57" s="429"/>
      <c r="FKM57" s="429"/>
      <c r="FKN57" s="429"/>
      <c r="FKO57" s="429"/>
      <c r="FKP57" s="429"/>
      <c r="FKQ57" s="429"/>
      <c r="FKR57" s="429"/>
      <c r="FKS57" s="429"/>
      <c r="FKT57" s="429"/>
      <c r="FKU57" s="429"/>
      <c r="FKV57" s="429"/>
      <c r="FKW57" s="429"/>
      <c r="FKX57" s="429"/>
      <c r="FKY57" s="429"/>
      <c r="FKZ57" s="429"/>
      <c r="FLA57" s="429"/>
      <c r="FLB57" s="429"/>
      <c r="FLC57" s="429"/>
      <c r="FLD57" s="429"/>
      <c r="FLE57" s="429"/>
      <c r="FLF57" s="429"/>
      <c r="FLG57" s="429"/>
      <c r="FLH57" s="429"/>
      <c r="FLI57" s="429"/>
      <c r="FLJ57" s="429"/>
      <c r="FLK57" s="429"/>
      <c r="FLL57" s="429"/>
      <c r="FLM57" s="429"/>
      <c r="FLN57" s="429"/>
      <c r="FLO57" s="429"/>
      <c r="FLP57" s="429"/>
      <c r="FLQ57" s="429"/>
      <c r="FLR57" s="429"/>
      <c r="FLS57" s="429"/>
      <c r="FLT57" s="429"/>
      <c r="FLU57" s="429"/>
      <c r="FLV57" s="429"/>
      <c r="FLW57" s="429"/>
      <c r="FLX57" s="429"/>
      <c r="FLY57" s="429"/>
      <c r="FLZ57" s="429"/>
      <c r="FMA57" s="429"/>
      <c r="FMB57" s="429"/>
      <c r="FMC57" s="429"/>
      <c r="FMD57" s="429"/>
      <c r="FME57" s="429"/>
      <c r="FMF57" s="429"/>
      <c r="FMG57" s="429"/>
      <c r="FMH57" s="429"/>
      <c r="FMI57" s="429"/>
      <c r="FMJ57" s="429"/>
      <c r="FMK57" s="429"/>
      <c r="FML57" s="429"/>
      <c r="FMM57" s="429"/>
      <c r="FMN57" s="429"/>
      <c r="FMO57" s="429"/>
      <c r="FMP57" s="429"/>
      <c r="FMQ57" s="429"/>
      <c r="FMR57" s="429"/>
      <c r="FMS57" s="429"/>
      <c r="FMT57" s="429"/>
      <c r="FMU57" s="429"/>
      <c r="FMV57" s="429"/>
      <c r="FMW57" s="429"/>
      <c r="FMX57" s="429"/>
      <c r="FMY57" s="429"/>
      <c r="FMZ57" s="429"/>
      <c r="FNA57" s="429"/>
      <c r="FNB57" s="429"/>
      <c r="FNC57" s="429"/>
      <c r="FND57" s="429"/>
      <c r="FNE57" s="429"/>
      <c r="FNF57" s="429"/>
      <c r="FNG57" s="429"/>
      <c r="FNH57" s="429"/>
      <c r="FNI57" s="429"/>
      <c r="FNJ57" s="429"/>
      <c r="FNK57" s="429"/>
      <c r="FNL57" s="429"/>
      <c r="FNM57" s="429"/>
      <c r="FNN57" s="429"/>
      <c r="FNO57" s="429"/>
      <c r="FNP57" s="429"/>
      <c r="FNQ57" s="429"/>
      <c r="FNR57" s="429"/>
      <c r="FNS57" s="429"/>
      <c r="FNT57" s="429"/>
      <c r="FNU57" s="429"/>
      <c r="FNV57" s="429"/>
      <c r="FNW57" s="429"/>
      <c r="FNX57" s="429"/>
      <c r="FNY57" s="429"/>
      <c r="FNZ57" s="429"/>
      <c r="FOA57" s="429"/>
      <c r="FOB57" s="429"/>
      <c r="FOC57" s="429"/>
      <c r="FOD57" s="429"/>
      <c r="FOE57" s="429"/>
      <c r="FOF57" s="429"/>
      <c r="FOG57" s="429"/>
      <c r="FOH57" s="429"/>
      <c r="FOI57" s="429"/>
      <c r="FOJ57" s="429"/>
      <c r="FOK57" s="429"/>
      <c r="FOL57" s="429"/>
      <c r="FOM57" s="429"/>
      <c r="FON57" s="429"/>
      <c r="FOO57" s="429"/>
      <c r="FOP57" s="429"/>
      <c r="FOQ57" s="429"/>
      <c r="FOR57" s="429"/>
      <c r="FOS57" s="429"/>
      <c r="FOT57" s="429"/>
      <c r="FOU57" s="429"/>
      <c r="FOV57" s="429"/>
      <c r="FOW57" s="429"/>
      <c r="FOX57" s="429"/>
      <c r="FOY57" s="429"/>
      <c r="FOZ57" s="429"/>
      <c r="FPA57" s="429"/>
      <c r="FPB57" s="429"/>
      <c r="FPC57" s="429"/>
      <c r="FPD57" s="429"/>
      <c r="FPE57" s="429"/>
      <c r="FPF57" s="429"/>
      <c r="FPG57" s="429"/>
      <c r="FPH57" s="429"/>
      <c r="FPI57" s="429"/>
      <c r="FPJ57" s="429"/>
      <c r="FPK57" s="429"/>
      <c r="FPL57" s="429"/>
      <c r="FPM57" s="429"/>
      <c r="FPN57" s="429"/>
      <c r="FPO57" s="429"/>
      <c r="FPP57" s="429"/>
      <c r="FPQ57" s="429"/>
      <c r="FPR57" s="429"/>
      <c r="FPS57" s="429"/>
      <c r="FPT57" s="429"/>
      <c r="FPU57" s="429"/>
      <c r="FPV57" s="429"/>
      <c r="FPW57" s="429"/>
      <c r="FPX57" s="429"/>
      <c r="FPY57" s="429"/>
      <c r="FPZ57" s="429"/>
      <c r="FQA57" s="429"/>
      <c r="FQB57" s="429"/>
      <c r="FQC57" s="429"/>
      <c r="FQD57" s="429"/>
      <c r="FQE57" s="429"/>
      <c r="FQF57" s="429"/>
      <c r="FQG57" s="429"/>
      <c r="FQH57" s="429"/>
      <c r="FQI57" s="429"/>
      <c r="FQJ57" s="429"/>
      <c r="FQK57" s="429"/>
      <c r="FQL57" s="429"/>
      <c r="FQM57" s="429"/>
      <c r="FQN57" s="429"/>
      <c r="FQO57" s="429"/>
      <c r="FQP57" s="429"/>
      <c r="FQQ57" s="429"/>
      <c r="FQR57" s="429"/>
      <c r="FQS57" s="429"/>
      <c r="FQT57" s="429"/>
      <c r="FQU57" s="429"/>
      <c r="FQV57" s="429"/>
      <c r="FQW57" s="429"/>
      <c r="FQX57" s="429"/>
      <c r="FQY57" s="429"/>
      <c r="FQZ57" s="429"/>
      <c r="FRA57" s="429"/>
      <c r="FRB57" s="429"/>
      <c r="FRC57" s="429"/>
      <c r="FRD57" s="429"/>
      <c r="FRE57" s="429"/>
      <c r="FRF57" s="429"/>
      <c r="FRG57" s="429"/>
      <c r="FRH57" s="429"/>
      <c r="FRI57" s="429"/>
      <c r="FRJ57" s="429"/>
      <c r="FRK57" s="429"/>
      <c r="FRL57" s="429"/>
      <c r="FRM57" s="429"/>
      <c r="FRN57" s="429"/>
      <c r="FRO57" s="429"/>
      <c r="FRP57" s="429"/>
      <c r="FRQ57" s="429"/>
      <c r="FRR57" s="429"/>
      <c r="FRS57" s="429"/>
      <c r="FRT57" s="429"/>
      <c r="FRU57" s="429"/>
      <c r="FRV57" s="429"/>
      <c r="FRW57" s="429"/>
      <c r="FRX57" s="429"/>
      <c r="FRY57" s="429"/>
      <c r="FRZ57" s="429"/>
      <c r="FSA57" s="429"/>
      <c r="FSB57" s="429"/>
      <c r="FSC57" s="429"/>
      <c r="FSD57" s="429"/>
      <c r="FSE57" s="429"/>
      <c r="FSF57" s="429"/>
      <c r="FSG57" s="429"/>
      <c r="FSH57" s="429"/>
      <c r="FSI57" s="429"/>
      <c r="FSJ57" s="429"/>
      <c r="FSK57" s="429"/>
      <c r="FSL57" s="429"/>
      <c r="FSM57" s="429"/>
      <c r="FSN57" s="429"/>
      <c r="FSO57" s="429"/>
      <c r="FSP57" s="429"/>
      <c r="FSQ57" s="429"/>
      <c r="FSR57" s="429"/>
      <c r="FSS57" s="429"/>
      <c r="FST57" s="429"/>
      <c r="FSU57" s="429"/>
      <c r="FSV57" s="429"/>
      <c r="FSW57" s="429"/>
      <c r="FSX57" s="429"/>
      <c r="FSY57" s="429"/>
      <c r="FSZ57" s="429"/>
      <c r="FTA57" s="429"/>
      <c r="FTB57" s="429"/>
      <c r="FTC57" s="429"/>
      <c r="FTD57" s="429"/>
      <c r="FTE57" s="429"/>
      <c r="FTF57" s="429"/>
      <c r="FTG57" s="429"/>
      <c r="FTH57" s="429"/>
      <c r="FTI57" s="429"/>
      <c r="FTJ57" s="429"/>
      <c r="FTK57" s="429"/>
      <c r="FTL57" s="429"/>
      <c r="FTM57" s="429"/>
      <c r="FTN57" s="429"/>
      <c r="FTO57" s="429"/>
      <c r="FTP57" s="429"/>
      <c r="FTQ57" s="429"/>
      <c r="FTR57" s="429"/>
      <c r="FTS57" s="429"/>
      <c r="FTT57" s="429"/>
      <c r="FTU57" s="429"/>
      <c r="FTV57" s="429"/>
      <c r="FTW57" s="429"/>
      <c r="FTX57" s="429"/>
      <c r="FTY57" s="429"/>
      <c r="FTZ57" s="429"/>
      <c r="FUA57" s="429"/>
      <c r="FUB57" s="429"/>
      <c r="FUC57" s="429"/>
      <c r="FUD57" s="429"/>
      <c r="FUE57" s="429"/>
      <c r="FUF57" s="429"/>
      <c r="FUG57" s="429"/>
      <c r="FUH57" s="429"/>
      <c r="FUI57" s="429"/>
      <c r="FUJ57" s="429"/>
      <c r="FUK57" s="429"/>
      <c r="FUL57" s="429"/>
      <c r="FUM57" s="429"/>
      <c r="FUN57" s="429"/>
      <c r="FUO57" s="429"/>
      <c r="FUP57" s="429"/>
      <c r="FUQ57" s="429"/>
      <c r="FUR57" s="429"/>
      <c r="FUS57" s="429"/>
      <c r="FUT57" s="429"/>
      <c r="FUU57" s="429"/>
      <c r="FUV57" s="429"/>
      <c r="FUW57" s="429"/>
      <c r="FUX57" s="429"/>
      <c r="FUY57" s="429"/>
      <c r="FUZ57" s="429"/>
      <c r="FVA57" s="429"/>
      <c r="FVB57" s="429"/>
      <c r="FVC57" s="429"/>
      <c r="FVD57" s="429"/>
      <c r="FVE57" s="429"/>
      <c r="FVF57" s="429"/>
      <c r="FVG57" s="429"/>
      <c r="FVH57" s="429"/>
      <c r="FVI57" s="429"/>
      <c r="FVJ57" s="429"/>
      <c r="FVK57" s="429"/>
      <c r="FVL57" s="429"/>
      <c r="FVM57" s="429"/>
      <c r="FVN57" s="429"/>
      <c r="FVO57" s="429"/>
      <c r="FVP57" s="429"/>
      <c r="FVQ57" s="429"/>
      <c r="FVR57" s="429"/>
      <c r="FVS57" s="429"/>
      <c r="FVT57" s="429"/>
      <c r="FVU57" s="429"/>
      <c r="FVV57" s="429"/>
      <c r="FVW57" s="429"/>
      <c r="FVX57" s="429"/>
      <c r="FVY57" s="429"/>
      <c r="FVZ57" s="429"/>
      <c r="FWA57" s="429"/>
      <c r="FWB57" s="429"/>
      <c r="FWC57" s="429"/>
      <c r="FWD57" s="429"/>
      <c r="FWE57" s="429"/>
      <c r="FWF57" s="429"/>
      <c r="FWG57" s="429"/>
      <c r="FWH57" s="429"/>
      <c r="FWI57" s="429"/>
      <c r="FWJ57" s="429"/>
      <c r="FWK57" s="429"/>
      <c r="FWL57" s="429"/>
      <c r="FWM57" s="429"/>
      <c r="FWN57" s="429"/>
      <c r="FWO57" s="429"/>
      <c r="FWP57" s="429"/>
      <c r="FWQ57" s="429"/>
      <c r="FWR57" s="429"/>
      <c r="FWS57" s="429"/>
      <c r="FWT57" s="429"/>
      <c r="FWU57" s="429"/>
      <c r="FWV57" s="429"/>
      <c r="FWW57" s="429"/>
      <c r="FWX57" s="429"/>
      <c r="FWY57" s="429"/>
      <c r="FWZ57" s="429"/>
      <c r="FXA57" s="429"/>
      <c r="FXB57" s="429"/>
      <c r="FXC57" s="429"/>
      <c r="FXD57" s="429"/>
      <c r="FXE57" s="429"/>
      <c r="FXF57" s="429"/>
      <c r="FXG57" s="429"/>
      <c r="FXH57" s="429"/>
      <c r="FXI57" s="429"/>
      <c r="FXJ57" s="429"/>
      <c r="FXK57" s="429"/>
      <c r="FXL57" s="429"/>
      <c r="FXM57" s="429"/>
      <c r="FXN57" s="429"/>
      <c r="FXO57" s="429"/>
      <c r="FXP57" s="429"/>
      <c r="FXQ57" s="429"/>
      <c r="FXR57" s="429"/>
      <c r="FXS57" s="429"/>
      <c r="FXT57" s="429"/>
      <c r="FXU57" s="429"/>
      <c r="FXV57" s="429"/>
      <c r="FXW57" s="429"/>
      <c r="FXX57" s="429"/>
      <c r="FXY57" s="429"/>
      <c r="FXZ57" s="429"/>
      <c r="FYA57" s="429"/>
      <c r="FYB57" s="429"/>
      <c r="FYC57" s="429"/>
      <c r="FYD57" s="429"/>
      <c r="FYE57" s="429"/>
      <c r="FYF57" s="429"/>
      <c r="FYG57" s="429"/>
      <c r="FYH57" s="429"/>
      <c r="FYI57" s="429"/>
      <c r="FYJ57" s="429"/>
      <c r="FYK57" s="429"/>
      <c r="FYL57" s="429"/>
      <c r="FYM57" s="429"/>
      <c r="FYN57" s="429"/>
      <c r="FYO57" s="429"/>
      <c r="FYP57" s="429"/>
      <c r="FYQ57" s="429"/>
      <c r="FYR57" s="429"/>
      <c r="FYS57" s="429"/>
      <c r="FYT57" s="429"/>
      <c r="FYU57" s="429"/>
      <c r="FYV57" s="429"/>
      <c r="FYW57" s="429"/>
      <c r="FYX57" s="429"/>
      <c r="FYY57" s="429"/>
      <c r="FYZ57" s="429"/>
      <c r="FZA57" s="429"/>
      <c r="FZB57" s="429"/>
      <c r="FZC57" s="429"/>
      <c r="FZD57" s="429"/>
      <c r="FZE57" s="429"/>
      <c r="FZF57" s="429"/>
      <c r="FZG57" s="429"/>
      <c r="FZH57" s="429"/>
      <c r="FZI57" s="429"/>
      <c r="FZJ57" s="429"/>
      <c r="FZK57" s="429"/>
      <c r="FZL57" s="429"/>
      <c r="FZM57" s="429"/>
      <c r="FZN57" s="429"/>
      <c r="FZO57" s="429"/>
      <c r="FZP57" s="429"/>
      <c r="FZQ57" s="429"/>
      <c r="FZR57" s="429"/>
      <c r="FZS57" s="429"/>
      <c r="FZT57" s="429"/>
      <c r="FZU57" s="429"/>
      <c r="FZV57" s="429"/>
      <c r="FZW57" s="429"/>
      <c r="FZX57" s="429"/>
      <c r="FZY57" s="429"/>
      <c r="FZZ57" s="429"/>
      <c r="GAA57" s="429"/>
      <c r="GAB57" s="429"/>
      <c r="GAC57" s="429"/>
      <c r="GAD57" s="429"/>
      <c r="GAE57" s="429"/>
      <c r="GAF57" s="429"/>
      <c r="GAG57" s="429"/>
      <c r="GAH57" s="429"/>
      <c r="GAI57" s="429"/>
      <c r="GAJ57" s="429"/>
      <c r="GAK57" s="429"/>
      <c r="GAL57" s="429"/>
      <c r="GAM57" s="429"/>
      <c r="GAN57" s="429"/>
      <c r="GAO57" s="429"/>
      <c r="GAP57" s="429"/>
      <c r="GAQ57" s="429"/>
      <c r="GAR57" s="429"/>
      <c r="GAS57" s="429"/>
      <c r="GAT57" s="429"/>
      <c r="GAU57" s="429"/>
      <c r="GAV57" s="429"/>
      <c r="GAW57" s="429"/>
      <c r="GAX57" s="429"/>
      <c r="GAY57" s="429"/>
      <c r="GAZ57" s="429"/>
      <c r="GBA57" s="429"/>
      <c r="GBB57" s="429"/>
      <c r="GBC57" s="429"/>
      <c r="GBD57" s="429"/>
      <c r="GBE57" s="429"/>
      <c r="GBF57" s="429"/>
      <c r="GBG57" s="429"/>
      <c r="GBH57" s="429"/>
      <c r="GBI57" s="429"/>
      <c r="GBJ57" s="429"/>
      <c r="GBK57" s="429"/>
      <c r="GBL57" s="429"/>
      <c r="GBM57" s="429"/>
      <c r="GBN57" s="429"/>
      <c r="GBO57" s="429"/>
      <c r="GBP57" s="429"/>
      <c r="GBQ57" s="429"/>
      <c r="GBR57" s="429"/>
      <c r="GBS57" s="429"/>
      <c r="GBT57" s="429"/>
      <c r="GBU57" s="429"/>
      <c r="GBV57" s="429"/>
      <c r="GBW57" s="429"/>
      <c r="GBX57" s="429"/>
      <c r="GBY57" s="429"/>
      <c r="GBZ57" s="429"/>
      <c r="GCA57" s="429"/>
      <c r="GCB57" s="429"/>
      <c r="GCC57" s="429"/>
      <c r="GCD57" s="429"/>
      <c r="GCE57" s="429"/>
      <c r="GCF57" s="429"/>
      <c r="GCG57" s="429"/>
      <c r="GCH57" s="429"/>
      <c r="GCI57" s="429"/>
      <c r="GCJ57" s="429"/>
      <c r="GCK57" s="429"/>
      <c r="GCL57" s="429"/>
      <c r="GCM57" s="429"/>
      <c r="GCN57" s="429"/>
      <c r="GCO57" s="429"/>
      <c r="GCP57" s="429"/>
      <c r="GCQ57" s="429"/>
      <c r="GCR57" s="429"/>
      <c r="GCS57" s="429"/>
      <c r="GCT57" s="429"/>
      <c r="GCU57" s="429"/>
      <c r="GCV57" s="429"/>
      <c r="GCW57" s="429"/>
      <c r="GCX57" s="429"/>
      <c r="GCY57" s="429"/>
      <c r="GCZ57" s="429"/>
      <c r="GDA57" s="429"/>
      <c r="GDB57" s="429"/>
      <c r="GDC57" s="429"/>
      <c r="GDD57" s="429"/>
      <c r="GDE57" s="429"/>
      <c r="GDF57" s="429"/>
      <c r="GDG57" s="429"/>
      <c r="GDH57" s="429"/>
      <c r="GDI57" s="429"/>
      <c r="GDJ57" s="429"/>
      <c r="GDK57" s="429"/>
      <c r="GDL57" s="429"/>
      <c r="GDM57" s="429"/>
      <c r="GDN57" s="429"/>
      <c r="GDO57" s="429"/>
      <c r="GDP57" s="429"/>
      <c r="GDQ57" s="429"/>
      <c r="GDR57" s="429"/>
      <c r="GDS57" s="429"/>
      <c r="GDT57" s="429"/>
      <c r="GDU57" s="429"/>
      <c r="GDV57" s="429"/>
      <c r="GDW57" s="429"/>
      <c r="GDX57" s="429"/>
      <c r="GDY57" s="429"/>
      <c r="GDZ57" s="429"/>
      <c r="GEA57" s="429"/>
      <c r="GEB57" s="429"/>
      <c r="GEC57" s="429"/>
      <c r="GED57" s="429"/>
      <c r="GEE57" s="429"/>
      <c r="GEF57" s="429"/>
      <c r="GEG57" s="429"/>
      <c r="GEH57" s="429"/>
      <c r="GEI57" s="429"/>
      <c r="GEJ57" s="429"/>
      <c r="GEK57" s="429"/>
      <c r="GEL57" s="429"/>
      <c r="GEM57" s="429"/>
      <c r="GEN57" s="429"/>
      <c r="GEO57" s="429"/>
      <c r="GEP57" s="429"/>
      <c r="GEQ57" s="429"/>
      <c r="GER57" s="429"/>
      <c r="GES57" s="429"/>
      <c r="GET57" s="429"/>
      <c r="GEU57" s="429"/>
      <c r="GEV57" s="429"/>
      <c r="GEW57" s="429"/>
      <c r="GEX57" s="429"/>
      <c r="GEY57" s="429"/>
      <c r="GEZ57" s="429"/>
      <c r="GFA57" s="429"/>
      <c r="GFB57" s="429"/>
      <c r="GFC57" s="429"/>
      <c r="GFD57" s="429"/>
      <c r="GFE57" s="429"/>
      <c r="GFF57" s="429"/>
      <c r="GFG57" s="429"/>
      <c r="GFH57" s="429"/>
      <c r="GFI57" s="429"/>
      <c r="GFJ57" s="429"/>
      <c r="GFK57" s="429"/>
      <c r="GFL57" s="429"/>
      <c r="GFM57" s="429"/>
      <c r="GFN57" s="429"/>
      <c r="GFO57" s="429"/>
      <c r="GFP57" s="429"/>
      <c r="GFQ57" s="429"/>
      <c r="GFR57" s="429"/>
      <c r="GFS57" s="429"/>
      <c r="GFT57" s="429"/>
      <c r="GFU57" s="429"/>
      <c r="GFV57" s="429"/>
      <c r="GFW57" s="429"/>
      <c r="GFX57" s="429"/>
      <c r="GFY57" s="429"/>
      <c r="GFZ57" s="429"/>
      <c r="GGA57" s="429"/>
      <c r="GGB57" s="429"/>
      <c r="GGC57" s="429"/>
      <c r="GGD57" s="429"/>
      <c r="GGE57" s="429"/>
      <c r="GGF57" s="429"/>
      <c r="GGG57" s="429"/>
      <c r="GGH57" s="429"/>
      <c r="GGI57" s="429"/>
      <c r="GGJ57" s="429"/>
      <c r="GGK57" s="429"/>
      <c r="GGL57" s="429"/>
      <c r="GGM57" s="429"/>
      <c r="GGN57" s="429"/>
      <c r="GGO57" s="429"/>
      <c r="GGP57" s="429"/>
      <c r="GGQ57" s="429"/>
      <c r="GGR57" s="429"/>
      <c r="GGS57" s="429"/>
      <c r="GGT57" s="429"/>
      <c r="GGU57" s="429"/>
      <c r="GGV57" s="429"/>
      <c r="GGW57" s="429"/>
      <c r="GGX57" s="429"/>
      <c r="GGY57" s="429"/>
      <c r="GGZ57" s="429"/>
      <c r="GHA57" s="429"/>
      <c r="GHB57" s="429"/>
      <c r="GHC57" s="429"/>
      <c r="GHD57" s="429"/>
      <c r="GHE57" s="429"/>
      <c r="GHF57" s="429"/>
      <c r="GHG57" s="429"/>
      <c r="GHH57" s="429"/>
      <c r="GHI57" s="429"/>
      <c r="GHJ57" s="429"/>
      <c r="GHK57" s="429"/>
      <c r="GHL57" s="429"/>
      <c r="GHM57" s="429"/>
      <c r="GHN57" s="429"/>
      <c r="GHO57" s="429"/>
      <c r="GHP57" s="429"/>
      <c r="GHQ57" s="429"/>
      <c r="GHR57" s="429"/>
      <c r="GHS57" s="429"/>
      <c r="GHT57" s="429"/>
      <c r="GHU57" s="429"/>
      <c r="GHV57" s="429"/>
      <c r="GHW57" s="429"/>
      <c r="GHX57" s="429"/>
      <c r="GHY57" s="429"/>
      <c r="GHZ57" s="429"/>
      <c r="GIA57" s="429"/>
      <c r="GIB57" s="429"/>
      <c r="GIC57" s="429"/>
      <c r="GID57" s="429"/>
      <c r="GIE57" s="429"/>
      <c r="GIF57" s="429"/>
      <c r="GIG57" s="429"/>
      <c r="GIH57" s="429"/>
      <c r="GII57" s="429"/>
      <c r="GIJ57" s="429"/>
      <c r="GIK57" s="429"/>
      <c r="GIL57" s="429"/>
      <c r="GIM57" s="429"/>
      <c r="GIN57" s="429"/>
      <c r="GIO57" s="429"/>
      <c r="GIP57" s="429"/>
      <c r="GIQ57" s="429"/>
      <c r="GIR57" s="429"/>
      <c r="GIS57" s="429"/>
      <c r="GIT57" s="429"/>
      <c r="GIU57" s="429"/>
      <c r="GIV57" s="429"/>
      <c r="GIW57" s="429"/>
      <c r="GIX57" s="429"/>
      <c r="GIY57" s="429"/>
      <c r="GIZ57" s="429"/>
      <c r="GJA57" s="429"/>
      <c r="GJB57" s="429"/>
      <c r="GJC57" s="429"/>
      <c r="GJD57" s="429"/>
      <c r="GJE57" s="429"/>
      <c r="GJF57" s="429"/>
      <c r="GJG57" s="429"/>
      <c r="GJH57" s="429"/>
      <c r="GJI57" s="429"/>
      <c r="GJJ57" s="429"/>
      <c r="GJK57" s="429"/>
      <c r="GJL57" s="429"/>
      <c r="GJM57" s="429"/>
      <c r="GJN57" s="429"/>
      <c r="GJO57" s="429"/>
      <c r="GJP57" s="429"/>
      <c r="GJQ57" s="429"/>
      <c r="GJR57" s="429"/>
      <c r="GJS57" s="429"/>
      <c r="GJT57" s="429"/>
      <c r="GJU57" s="429"/>
      <c r="GJV57" s="429"/>
      <c r="GJW57" s="429"/>
      <c r="GJX57" s="429"/>
      <c r="GJY57" s="429"/>
      <c r="GJZ57" s="429"/>
      <c r="GKA57" s="429"/>
      <c r="GKB57" s="429"/>
      <c r="GKC57" s="429"/>
      <c r="GKD57" s="429"/>
      <c r="GKE57" s="429"/>
      <c r="GKF57" s="429"/>
      <c r="GKG57" s="429"/>
      <c r="GKH57" s="429"/>
      <c r="GKI57" s="429"/>
      <c r="GKJ57" s="429"/>
      <c r="GKK57" s="429"/>
      <c r="GKL57" s="429"/>
      <c r="GKM57" s="429"/>
      <c r="GKN57" s="429"/>
      <c r="GKO57" s="429"/>
      <c r="GKP57" s="429"/>
      <c r="GKQ57" s="429"/>
      <c r="GKR57" s="429"/>
      <c r="GKS57" s="429"/>
      <c r="GKT57" s="429"/>
      <c r="GKU57" s="429"/>
      <c r="GKV57" s="429"/>
      <c r="GKW57" s="429"/>
      <c r="GKX57" s="429"/>
      <c r="GKY57" s="429"/>
      <c r="GKZ57" s="429"/>
      <c r="GLA57" s="429"/>
      <c r="GLB57" s="429"/>
      <c r="GLC57" s="429"/>
      <c r="GLD57" s="429"/>
      <c r="GLE57" s="429"/>
      <c r="GLF57" s="429"/>
      <c r="GLG57" s="429"/>
      <c r="GLH57" s="429"/>
      <c r="GLI57" s="429"/>
      <c r="GLJ57" s="429"/>
      <c r="GLK57" s="429"/>
      <c r="GLL57" s="429"/>
      <c r="GLM57" s="429"/>
      <c r="GLN57" s="429"/>
      <c r="GLO57" s="429"/>
      <c r="GLP57" s="429"/>
      <c r="GLQ57" s="429"/>
      <c r="GLR57" s="429"/>
      <c r="GLS57" s="429"/>
      <c r="GLT57" s="429"/>
      <c r="GLU57" s="429"/>
      <c r="GLV57" s="429"/>
      <c r="GLW57" s="429"/>
      <c r="GLX57" s="429"/>
      <c r="GLY57" s="429"/>
      <c r="GLZ57" s="429"/>
      <c r="GMA57" s="429"/>
      <c r="GMB57" s="429"/>
      <c r="GMC57" s="429"/>
      <c r="GMD57" s="429"/>
      <c r="GME57" s="429"/>
      <c r="GMF57" s="429"/>
      <c r="GMG57" s="429"/>
      <c r="GMH57" s="429"/>
      <c r="GMI57" s="429"/>
      <c r="GMJ57" s="429"/>
      <c r="GMK57" s="429"/>
      <c r="GML57" s="429"/>
      <c r="GMM57" s="429"/>
      <c r="GMN57" s="429"/>
      <c r="GMO57" s="429"/>
      <c r="GMP57" s="429"/>
      <c r="GMQ57" s="429"/>
      <c r="GMR57" s="429"/>
      <c r="GMS57" s="429"/>
      <c r="GMT57" s="429"/>
      <c r="GMU57" s="429"/>
      <c r="GMV57" s="429"/>
      <c r="GMW57" s="429"/>
      <c r="GMX57" s="429"/>
      <c r="GMY57" s="429"/>
      <c r="GMZ57" s="429"/>
      <c r="GNA57" s="429"/>
      <c r="GNB57" s="429"/>
      <c r="GNC57" s="429"/>
      <c r="GND57" s="429"/>
      <c r="GNE57" s="429"/>
      <c r="GNF57" s="429"/>
      <c r="GNG57" s="429"/>
      <c r="GNH57" s="429"/>
      <c r="GNI57" s="429"/>
      <c r="GNJ57" s="429"/>
      <c r="GNK57" s="429"/>
      <c r="GNL57" s="429"/>
      <c r="GNM57" s="429"/>
      <c r="GNN57" s="429"/>
      <c r="GNO57" s="429"/>
      <c r="GNP57" s="429"/>
      <c r="GNQ57" s="429"/>
      <c r="GNR57" s="429"/>
      <c r="GNS57" s="429"/>
      <c r="GNT57" s="429"/>
      <c r="GNU57" s="429"/>
      <c r="GNV57" s="429"/>
      <c r="GNW57" s="429"/>
      <c r="GNX57" s="429"/>
      <c r="GNY57" s="429"/>
      <c r="GNZ57" s="429"/>
      <c r="GOA57" s="429"/>
      <c r="GOB57" s="429"/>
      <c r="GOC57" s="429"/>
      <c r="GOD57" s="429"/>
      <c r="GOE57" s="429"/>
      <c r="GOF57" s="429"/>
      <c r="GOG57" s="429"/>
      <c r="GOH57" s="429"/>
      <c r="GOI57" s="429"/>
      <c r="GOJ57" s="429"/>
      <c r="GOK57" s="429"/>
      <c r="GOL57" s="429"/>
      <c r="GOM57" s="429"/>
      <c r="GON57" s="429"/>
      <c r="GOO57" s="429"/>
      <c r="GOP57" s="429"/>
      <c r="GOQ57" s="429"/>
      <c r="GOR57" s="429"/>
      <c r="GOS57" s="429"/>
      <c r="GOT57" s="429"/>
      <c r="GOU57" s="429"/>
      <c r="GOV57" s="429"/>
      <c r="GOW57" s="429"/>
      <c r="GOX57" s="429"/>
      <c r="GOY57" s="429"/>
      <c r="GOZ57" s="429"/>
      <c r="GPA57" s="429"/>
      <c r="GPB57" s="429"/>
      <c r="GPC57" s="429"/>
      <c r="GPD57" s="429"/>
      <c r="GPE57" s="429"/>
      <c r="GPF57" s="429"/>
      <c r="GPG57" s="429"/>
      <c r="GPH57" s="429"/>
      <c r="GPI57" s="429"/>
      <c r="GPJ57" s="429"/>
      <c r="GPK57" s="429"/>
      <c r="GPL57" s="429"/>
      <c r="GPM57" s="429"/>
      <c r="GPN57" s="429"/>
      <c r="GPO57" s="429"/>
      <c r="GPP57" s="429"/>
      <c r="GPQ57" s="429"/>
      <c r="GPR57" s="429"/>
      <c r="GPS57" s="429"/>
      <c r="GPT57" s="429"/>
      <c r="GPU57" s="429"/>
      <c r="GPV57" s="429"/>
      <c r="GPW57" s="429"/>
      <c r="GPX57" s="429"/>
      <c r="GPY57" s="429"/>
      <c r="GPZ57" s="429"/>
      <c r="GQA57" s="429"/>
      <c r="GQB57" s="429"/>
      <c r="GQC57" s="429"/>
      <c r="GQD57" s="429"/>
      <c r="GQE57" s="429"/>
      <c r="GQF57" s="429"/>
      <c r="GQG57" s="429"/>
      <c r="GQH57" s="429"/>
      <c r="GQI57" s="429"/>
      <c r="GQJ57" s="429"/>
      <c r="GQK57" s="429"/>
      <c r="GQL57" s="429"/>
      <c r="GQM57" s="429"/>
      <c r="GQN57" s="429"/>
      <c r="GQO57" s="429"/>
      <c r="GQP57" s="429"/>
      <c r="GQQ57" s="429"/>
      <c r="GQR57" s="429"/>
      <c r="GQS57" s="429"/>
      <c r="GQT57" s="429"/>
      <c r="GQU57" s="429"/>
      <c r="GQV57" s="429"/>
      <c r="GQW57" s="429"/>
      <c r="GQX57" s="429"/>
      <c r="GQY57" s="429"/>
      <c r="GQZ57" s="429"/>
      <c r="GRA57" s="429"/>
      <c r="GRB57" s="429"/>
      <c r="GRC57" s="429"/>
      <c r="GRD57" s="429"/>
      <c r="GRE57" s="429"/>
      <c r="GRF57" s="429"/>
      <c r="GRG57" s="429"/>
      <c r="GRH57" s="429"/>
      <c r="GRI57" s="429"/>
      <c r="GRJ57" s="429"/>
      <c r="GRK57" s="429"/>
      <c r="GRL57" s="429"/>
      <c r="GRM57" s="429"/>
      <c r="GRN57" s="429"/>
      <c r="GRO57" s="429"/>
      <c r="GRP57" s="429"/>
      <c r="GRQ57" s="429"/>
      <c r="GRR57" s="429"/>
      <c r="GRS57" s="429"/>
      <c r="GRT57" s="429"/>
      <c r="GRU57" s="429"/>
      <c r="GRV57" s="429"/>
      <c r="GRW57" s="429"/>
      <c r="GRX57" s="429"/>
      <c r="GRY57" s="429"/>
      <c r="GRZ57" s="429"/>
      <c r="GSA57" s="429"/>
      <c r="GSB57" s="429"/>
      <c r="GSC57" s="429"/>
      <c r="GSD57" s="429"/>
      <c r="GSE57" s="429"/>
      <c r="GSF57" s="429"/>
      <c r="GSG57" s="429"/>
      <c r="GSH57" s="429"/>
      <c r="GSI57" s="429"/>
      <c r="GSJ57" s="429"/>
      <c r="GSK57" s="429"/>
      <c r="GSL57" s="429"/>
      <c r="GSM57" s="429"/>
      <c r="GSN57" s="429"/>
      <c r="GSO57" s="429"/>
      <c r="GSP57" s="429"/>
      <c r="GSQ57" s="429"/>
      <c r="GSR57" s="429"/>
      <c r="GSS57" s="429"/>
      <c r="GST57" s="429"/>
      <c r="GSU57" s="429"/>
      <c r="GSV57" s="429"/>
      <c r="GSW57" s="429"/>
      <c r="GSX57" s="429"/>
      <c r="GSY57" s="429"/>
      <c r="GSZ57" s="429"/>
      <c r="GTA57" s="429"/>
      <c r="GTB57" s="429"/>
      <c r="GTC57" s="429"/>
      <c r="GTD57" s="429"/>
      <c r="GTE57" s="429"/>
      <c r="GTF57" s="429"/>
      <c r="GTG57" s="429"/>
      <c r="GTH57" s="429"/>
      <c r="GTI57" s="429"/>
      <c r="GTJ57" s="429"/>
      <c r="GTK57" s="429"/>
      <c r="GTL57" s="429"/>
      <c r="GTM57" s="429"/>
      <c r="GTN57" s="429"/>
      <c r="GTO57" s="429"/>
      <c r="GTP57" s="429"/>
      <c r="GTQ57" s="429"/>
      <c r="GTR57" s="429"/>
      <c r="GTS57" s="429"/>
      <c r="GTT57" s="429"/>
      <c r="GTU57" s="429"/>
      <c r="GTV57" s="429"/>
      <c r="GTW57" s="429"/>
      <c r="GTX57" s="429"/>
      <c r="GTY57" s="429"/>
      <c r="GTZ57" s="429"/>
      <c r="GUA57" s="429"/>
      <c r="GUB57" s="429"/>
      <c r="GUC57" s="429"/>
      <c r="GUD57" s="429"/>
      <c r="GUE57" s="429"/>
      <c r="GUF57" s="429"/>
      <c r="GUG57" s="429"/>
      <c r="GUH57" s="429"/>
      <c r="GUI57" s="429"/>
      <c r="GUJ57" s="429"/>
      <c r="GUK57" s="429"/>
      <c r="GUL57" s="429"/>
      <c r="GUM57" s="429"/>
      <c r="GUN57" s="429"/>
      <c r="GUO57" s="429"/>
      <c r="GUP57" s="429"/>
      <c r="GUQ57" s="429"/>
      <c r="GUR57" s="429"/>
      <c r="GUS57" s="429"/>
      <c r="GUT57" s="429"/>
      <c r="GUU57" s="429"/>
      <c r="GUV57" s="429"/>
      <c r="GUW57" s="429"/>
      <c r="GUX57" s="429"/>
      <c r="GUY57" s="429"/>
      <c r="GUZ57" s="429"/>
      <c r="GVA57" s="429"/>
      <c r="GVB57" s="429"/>
      <c r="GVC57" s="429"/>
      <c r="GVD57" s="429"/>
      <c r="GVE57" s="429"/>
      <c r="GVF57" s="429"/>
      <c r="GVG57" s="429"/>
      <c r="GVH57" s="429"/>
      <c r="GVI57" s="429"/>
      <c r="GVJ57" s="429"/>
      <c r="GVK57" s="429"/>
      <c r="GVL57" s="429"/>
      <c r="GVM57" s="429"/>
      <c r="GVN57" s="429"/>
      <c r="GVO57" s="429"/>
      <c r="GVP57" s="429"/>
      <c r="GVQ57" s="429"/>
      <c r="GVR57" s="429"/>
      <c r="GVS57" s="429"/>
      <c r="GVT57" s="429"/>
      <c r="GVU57" s="429"/>
      <c r="GVV57" s="429"/>
      <c r="GVW57" s="429"/>
      <c r="GVX57" s="429"/>
      <c r="GVY57" s="429"/>
      <c r="GVZ57" s="429"/>
      <c r="GWA57" s="429"/>
      <c r="GWB57" s="429"/>
      <c r="GWC57" s="429"/>
      <c r="GWD57" s="429"/>
      <c r="GWE57" s="429"/>
      <c r="GWF57" s="429"/>
      <c r="GWG57" s="429"/>
      <c r="GWH57" s="429"/>
      <c r="GWI57" s="429"/>
      <c r="GWJ57" s="429"/>
      <c r="GWK57" s="429"/>
      <c r="GWL57" s="429"/>
      <c r="GWM57" s="429"/>
      <c r="GWN57" s="429"/>
      <c r="GWO57" s="429"/>
      <c r="GWP57" s="429"/>
      <c r="GWQ57" s="429"/>
      <c r="GWR57" s="429"/>
      <c r="GWS57" s="429"/>
      <c r="GWT57" s="429"/>
      <c r="GWU57" s="429"/>
      <c r="GWV57" s="429"/>
      <c r="GWW57" s="429"/>
      <c r="GWX57" s="429"/>
      <c r="GWY57" s="429"/>
      <c r="GWZ57" s="429"/>
      <c r="GXA57" s="429"/>
      <c r="GXB57" s="429"/>
      <c r="GXC57" s="429"/>
      <c r="GXD57" s="429"/>
      <c r="GXE57" s="429"/>
      <c r="GXF57" s="429"/>
      <c r="GXG57" s="429"/>
      <c r="GXH57" s="429"/>
      <c r="GXI57" s="429"/>
      <c r="GXJ57" s="429"/>
      <c r="GXK57" s="429"/>
      <c r="GXL57" s="429"/>
      <c r="GXM57" s="429"/>
      <c r="GXN57" s="429"/>
      <c r="GXO57" s="429"/>
      <c r="GXP57" s="429"/>
      <c r="GXQ57" s="429"/>
      <c r="GXR57" s="429"/>
      <c r="GXS57" s="429"/>
      <c r="GXT57" s="429"/>
      <c r="GXU57" s="429"/>
      <c r="GXV57" s="429"/>
      <c r="GXW57" s="429"/>
      <c r="GXX57" s="429"/>
      <c r="GXY57" s="429"/>
      <c r="GXZ57" s="429"/>
      <c r="GYA57" s="429"/>
      <c r="GYB57" s="429"/>
      <c r="GYC57" s="429"/>
      <c r="GYD57" s="429"/>
      <c r="GYE57" s="429"/>
      <c r="GYF57" s="429"/>
      <c r="GYG57" s="429"/>
      <c r="GYH57" s="429"/>
      <c r="GYI57" s="429"/>
      <c r="GYJ57" s="429"/>
      <c r="GYK57" s="429"/>
      <c r="GYL57" s="429"/>
      <c r="GYM57" s="429"/>
      <c r="GYN57" s="429"/>
      <c r="GYO57" s="429"/>
      <c r="GYP57" s="429"/>
      <c r="GYQ57" s="429"/>
      <c r="GYR57" s="429"/>
      <c r="GYS57" s="429"/>
      <c r="GYT57" s="429"/>
      <c r="GYU57" s="429"/>
      <c r="GYV57" s="429"/>
      <c r="GYW57" s="429"/>
      <c r="GYX57" s="429"/>
      <c r="GYY57" s="429"/>
      <c r="GYZ57" s="429"/>
      <c r="GZA57" s="429"/>
      <c r="GZB57" s="429"/>
      <c r="GZC57" s="429"/>
      <c r="GZD57" s="429"/>
      <c r="GZE57" s="429"/>
      <c r="GZF57" s="429"/>
      <c r="GZG57" s="429"/>
      <c r="GZH57" s="429"/>
      <c r="GZI57" s="429"/>
      <c r="GZJ57" s="429"/>
      <c r="GZK57" s="429"/>
      <c r="GZL57" s="429"/>
      <c r="GZM57" s="429"/>
      <c r="GZN57" s="429"/>
      <c r="GZO57" s="429"/>
      <c r="GZP57" s="429"/>
      <c r="GZQ57" s="429"/>
      <c r="GZR57" s="429"/>
      <c r="GZS57" s="429"/>
      <c r="GZT57" s="429"/>
      <c r="GZU57" s="429"/>
      <c r="GZV57" s="429"/>
      <c r="GZW57" s="429"/>
      <c r="GZX57" s="429"/>
      <c r="GZY57" s="429"/>
      <c r="GZZ57" s="429"/>
      <c r="HAA57" s="429"/>
      <c r="HAB57" s="429"/>
      <c r="HAC57" s="429"/>
      <c r="HAD57" s="429"/>
      <c r="HAE57" s="429"/>
      <c r="HAF57" s="429"/>
      <c r="HAG57" s="429"/>
      <c r="HAH57" s="429"/>
      <c r="HAI57" s="429"/>
      <c r="HAJ57" s="429"/>
      <c r="HAK57" s="429"/>
      <c r="HAL57" s="429"/>
      <c r="HAM57" s="429"/>
      <c r="HAN57" s="429"/>
      <c r="HAO57" s="429"/>
      <c r="HAP57" s="429"/>
      <c r="HAQ57" s="429"/>
      <c r="HAR57" s="429"/>
      <c r="HAS57" s="429"/>
      <c r="HAT57" s="429"/>
      <c r="HAU57" s="429"/>
      <c r="HAV57" s="429"/>
      <c r="HAW57" s="429"/>
      <c r="HAX57" s="429"/>
      <c r="HAY57" s="429"/>
      <c r="HAZ57" s="429"/>
      <c r="HBA57" s="429"/>
      <c r="HBB57" s="429"/>
      <c r="HBC57" s="429"/>
      <c r="HBD57" s="429"/>
      <c r="HBE57" s="429"/>
      <c r="HBF57" s="429"/>
      <c r="HBG57" s="429"/>
      <c r="HBH57" s="429"/>
      <c r="HBI57" s="429"/>
      <c r="HBJ57" s="429"/>
      <c r="HBK57" s="429"/>
      <c r="HBL57" s="429"/>
      <c r="HBM57" s="429"/>
      <c r="HBN57" s="429"/>
      <c r="HBO57" s="429"/>
      <c r="HBP57" s="429"/>
      <c r="HBQ57" s="429"/>
      <c r="HBR57" s="429"/>
      <c r="HBS57" s="429"/>
      <c r="HBT57" s="429"/>
      <c r="HBU57" s="429"/>
      <c r="HBV57" s="429"/>
      <c r="HBW57" s="429"/>
      <c r="HBX57" s="429"/>
      <c r="HBY57" s="429"/>
      <c r="HBZ57" s="429"/>
      <c r="HCA57" s="429"/>
      <c r="HCB57" s="429"/>
      <c r="HCC57" s="429"/>
      <c r="HCD57" s="429"/>
      <c r="HCE57" s="429"/>
      <c r="HCF57" s="429"/>
      <c r="HCG57" s="429"/>
      <c r="HCH57" s="429"/>
      <c r="HCI57" s="429"/>
      <c r="HCJ57" s="429"/>
      <c r="HCK57" s="429"/>
      <c r="HCL57" s="429"/>
      <c r="HCM57" s="429"/>
      <c r="HCN57" s="429"/>
      <c r="HCO57" s="429"/>
      <c r="HCP57" s="429"/>
      <c r="HCQ57" s="429"/>
      <c r="HCR57" s="429"/>
      <c r="HCS57" s="429"/>
      <c r="HCT57" s="429"/>
      <c r="HCU57" s="429"/>
      <c r="HCV57" s="429"/>
      <c r="HCW57" s="429"/>
      <c r="HCX57" s="429"/>
      <c r="HCY57" s="429"/>
      <c r="HCZ57" s="429"/>
      <c r="HDA57" s="429"/>
      <c r="HDB57" s="429"/>
      <c r="HDC57" s="429"/>
      <c r="HDD57" s="429"/>
      <c r="HDE57" s="429"/>
      <c r="HDF57" s="429"/>
      <c r="HDG57" s="429"/>
      <c r="HDH57" s="429"/>
      <c r="HDI57" s="429"/>
      <c r="HDJ57" s="429"/>
      <c r="HDK57" s="429"/>
      <c r="HDL57" s="429"/>
      <c r="HDM57" s="429"/>
      <c r="HDN57" s="429"/>
      <c r="HDO57" s="429"/>
      <c r="HDP57" s="429"/>
      <c r="HDQ57" s="429"/>
      <c r="HDR57" s="429"/>
      <c r="HDS57" s="429"/>
      <c r="HDT57" s="429"/>
      <c r="HDU57" s="429"/>
      <c r="HDV57" s="429"/>
      <c r="HDW57" s="429"/>
      <c r="HDX57" s="429"/>
      <c r="HDY57" s="429"/>
      <c r="HDZ57" s="429"/>
      <c r="HEA57" s="429"/>
      <c r="HEB57" s="429"/>
      <c r="HEC57" s="429"/>
      <c r="HED57" s="429"/>
      <c r="HEE57" s="429"/>
      <c r="HEF57" s="429"/>
      <c r="HEG57" s="429"/>
      <c r="HEH57" s="429"/>
      <c r="HEI57" s="429"/>
      <c r="HEJ57" s="429"/>
      <c r="HEK57" s="429"/>
      <c r="HEL57" s="429"/>
      <c r="HEM57" s="429"/>
      <c r="HEN57" s="429"/>
      <c r="HEO57" s="429"/>
      <c r="HEP57" s="429"/>
      <c r="HEQ57" s="429"/>
      <c r="HER57" s="429"/>
      <c r="HES57" s="429"/>
      <c r="HET57" s="429"/>
      <c r="HEU57" s="429"/>
      <c r="HEV57" s="429"/>
      <c r="HEW57" s="429"/>
      <c r="HEX57" s="429"/>
      <c r="HEY57" s="429"/>
      <c r="HEZ57" s="429"/>
      <c r="HFA57" s="429"/>
      <c r="HFB57" s="429"/>
      <c r="HFC57" s="429"/>
      <c r="HFD57" s="429"/>
      <c r="HFE57" s="429"/>
      <c r="HFF57" s="429"/>
      <c r="HFG57" s="429"/>
      <c r="HFH57" s="429"/>
      <c r="HFI57" s="429"/>
      <c r="HFJ57" s="429"/>
      <c r="HFK57" s="429"/>
      <c r="HFL57" s="429"/>
      <c r="HFM57" s="429"/>
      <c r="HFN57" s="429"/>
      <c r="HFO57" s="429"/>
      <c r="HFP57" s="429"/>
      <c r="HFQ57" s="429"/>
      <c r="HFR57" s="429"/>
      <c r="HFS57" s="429"/>
      <c r="HFT57" s="429"/>
      <c r="HFU57" s="429"/>
      <c r="HFV57" s="429"/>
      <c r="HFW57" s="429"/>
      <c r="HFX57" s="429"/>
      <c r="HFY57" s="429"/>
      <c r="HFZ57" s="429"/>
      <c r="HGA57" s="429"/>
      <c r="HGB57" s="429"/>
      <c r="HGC57" s="429"/>
      <c r="HGD57" s="429"/>
      <c r="HGE57" s="429"/>
      <c r="HGF57" s="429"/>
      <c r="HGG57" s="429"/>
      <c r="HGH57" s="429"/>
      <c r="HGI57" s="429"/>
      <c r="HGJ57" s="429"/>
      <c r="HGK57" s="429"/>
      <c r="HGL57" s="429"/>
      <c r="HGM57" s="429"/>
      <c r="HGN57" s="429"/>
      <c r="HGO57" s="429"/>
      <c r="HGP57" s="429"/>
      <c r="HGQ57" s="429"/>
      <c r="HGR57" s="429"/>
      <c r="HGS57" s="429"/>
      <c r="HGT57" s="429"/>
      <c r="HGU57" s="429"/>
      <c r="HGV57" s="429"/>
      <c r="HGW57" s="429"/>
      <c r="HGX57" s="429"/>
      <c r="HGY57" s="429"/>
      <c r="HGZ57" s="429"/>
      <c r="HHA57" s="429"/>
      <c r="HHB57" s="429"/>
      <c r="HHC57" s="429"/>
      <c r="HHD57" s="429"/>
      <c r="HHE57" s="429"/>
      <c r="HHF57" s="429"/>
      <c r="HHG57" s="429"/>
      <c r="HHH57" s="429"/>
      <c r="HHI57" s="429"/>
      <c r="HHJ57" s="429"/>
      <c r="HHK57" s="429"/>
      <c r="HHL57" s="429"/>
      <c r="HHM57" s="429"/>
      <c r="HHN57" s="429"/>
      <c r="HHO57" s="429"/>
      <c r="HHP57" s="429"/>
      <c r="HHQ57" s="429"/>
      <c r="HHR57" s="429"/>
      <c r="HHS57" s="429"/>
      <c r="HHT57" s="429"/>
      <c r="HHU57" s="429"/>
      <c r="HHV57" s="429"/>
      <c r="HHW57" s="429"/>
      <c r="HHX57" s="429"/>
      <c r="HHY57" s="429"/>
      <c r="HHZ57" s="429"/>
      <c r="HIA57" s="429"/>
      <c r="HIB57" s="429"/>
      <c r="HIC57" s="429"/>
      <c r="HID57" s="429"/>
      <c r="HIE57" s="429"/>
      <c r="HIF57" s="429"/>
      <c r="HIG57" s="429"/>
      <c r="HIH57" s="429"/>
      <c r="HII57" s="429"/>
      <c r="HIJ57" s="429"/>
      <c r="HIK57" s="429"/>
      <c r="HIL57" s="429"/>
      <c r="HIM57" s="429"/>
      <c r="HIN57" s="429"/>
      <c r="HIO57" s="429"/>
      <c r="HIP57" s="429"/>
      <c r="HIQ57" s="429"/>
      <c r="HIR57" s="429"/>
      <c r="HIS57" s="429"/>
      <c r="HIT57" s="429"/>
      <c r="HIU57" s="429"/>
      <c r="HIV57" s="429"/>
      <c r="HIW57" s="429"/>
      <c r="HIX57" s="429"/>
      <c r="HIY57" s="429"/>
      <c r="HIZ57" s="429"/>
      <c r="HJA57" s="429"/>
      <c r="HJB57" s="429"/>
      <c r="HJC57" s="429"/>
      <c r="HJD57" s="429"/>
      <c r="HJE57" s="429"/>
      <c r="HJF57" s="429"/>
      <c r="HJG57" s="429"/>
      <c r="HJH57" s="429"/>
      <c r="HJI57" s="429"/>
      <c r="HJJ57" s="429"/>
      <c r="HJK57" s="429"/>
      <c r="HJL57" s="429"/>
      <c r="HJM57" s="429"/>
      <c r="HJN57" s="429"/>
      <c r="HJO57" s="429"/>
      <c r="HJP57" s="429"/>
      <c r="HJQ57" s="429"/>
      <c r="HJR57" s="429"/>
      <c r="HJS57" s="429"/>
      <c r="HJT57" s="429"/>
      <c r="HJU57" s="429"/>
      <c r="HJV57" s="429"/>
      <c r="HJW57" s="429"/>
      <c r="HJX57" s="429"/>
      <c r="HJY57" s="429"/>
      <c r="HJZ57" s="429"/>
      <c r="HKA57" s="429"/>
      <c r="HKB57" s="429"/>
      <c r="HKC57" s="429"/>
      <c r="HKD57" s="429"/>
      <c r="HKE57" s="429"/>
      <c r="HKF57" s="429"/>
      <c r="HKG57" s="429"/>
      <c r="HKH57" s="429"/>
      <c r="HKI57" s="429"/>
      <c r="HKJ57" s="429"/>
      <c r="HKK57" s="429"/>
      <c r="HKL57" s="429"/>
      <c r="HKM57" s="429"/>
      <c r="HKN57" s="429"/>
      <c r="HKO57" s="429"/>
      <c r="HKP57" s="429"/>
      <c r="HKQ57" s="429"/>
      <c r="HKR57" s="429"/>
      <c r="HKS57" s="429"/>
      <c r="HKT57" s="429"/>
      <c r="HKU57" s="429"/>
      <c r="HKV57" s="429"/>
      <c r="HKW57" s="429"/>
      <c r="HKX57" s="429"/>
      <c r="HKY57" s="429"/>
      <c r="HKZ57" s="429"/>
      <c r="HLA57" s="429"/>
      <c r="HLB57" s="429"/>
      <c r="HLC57" s="429"/>
      <c r="HLD57" s="429"/>
      <c r="HLE57" s="429"/>
      <c r="HLF57" s="429"/>
      <c r="HLG57" s="429"/>
      <c r="HLH57" s="429"/>
      <c r="HLI57" s="429"/>
      <c r="HLJ57" s="429"/>
      <c r="HLK57" s="429"/>
      <c r="HLL57" s="429"/>
      <c r="HLM57" s="429"/>
      <c r="HLN57" s="429"/>
      <c r="HLO57" s="429"/>
      <c r="HLP57" s="429"/>
      <c r="HLQ57" s="429"/>
      <c r="HLR57" s="429"/>
      <c r="HLS57" s="429"/>
      <c r="HLT57" s="429"/>
      <c r="HLU57" s="429"/>
      <c r="HLV57" s="429"/>
      <c r="HLW57" s="429"/>
      <c r="HLX57" s="429"/>
      <c r="HLY57" s="429"/>
      <c r="HLZ57" s="429"/>
      <c r="HMA57" s="429"/>
      <c r="HMB57" s="429"/>
      <c r="HMC57" s="429"/>
      <c r="HMD57" s="429"/>
      <c r="HME57" s="429"/>
      <c r="HMF57" s="429"/>
      <c r="HMG57" s="429"/>
      <c r="HMH57" s="429"/>
      <c r="HMI57" s="429"/>
      <c r="HMJ57" s="429"/>
      <c r="HMK57" s="429"/>
      <c r="HML57" s="429"/>
      <c r="HMM57" s="429"/>
      <c r="HMN57" s="429"/>
      <c r="HMO57" s="429"/>
      <c r="HMP57" s="429"/>
      <c r="HMQ57" s="429"/>
      <c r="HMR57" s="429"/>
      <c r="HMS57" s="429"/>
      <c r="HMT57" s="429"/>
      <c r="HMU57" s="429"/>
      <c r="HMV57" s="429"/>
      <c r="HMW57" s="429"/>
      <c r="HMX57" s="429"/>
      <c r="HMY57" s="429"/>
      <c r="HMZ57" s="429"/>
      <c r="HNA57" s="429"/>
      <c r="HNB57" s="429"/>
      <c r="HNC57" s="429"/>
      <c r="HND57" s="429"/>
      <c r="HNE57" s="429"/>
      <c r="HNF57" s="429"/>
      <c r="HNG57" s="429"/>
      <c r="HNH57" s="429"/>
      <c r="HNI57" s="429"/>
      <c r="HNJ57" s="429"/>
      <c r="HNK57" s="429"/>
      <c r="HNL57" s="429"/>
      <c r="HNM57" s="429"/>
      <c r="HNN57" s="429"/>
      <c r="HNO57" s="429"/>
      <c r="HNP57" s="429"/>
      <c r="HNQ57" s="429"/>
      <c r="HNR57" s="429"/>
      <c r="HNS57" s="429"/>
      <c r="HNT57" s="429"/>
      <c r="HNU57" s="429"/>
      <c r="HNV57" s="429"/>
      <c r="HNW57" s="429"/>
      <c r="HNX57" s="429"/>
      <c r="HNY57" s="429"/>
      <c r="HNZ57" s="429"/>
      <c r="HOA57" s="429"/>
      <c r="HOB57" s="429"/>
      <c r="HOC57" s="429"/>
      <c r="HOD57" s="429"/>
      <c r="HOE57" s="429"/>
      <c r="HOF57" s="429"/>
      <c r="HOG57" s="429"/>
      <c r="HOH57" s="429"/>
      <c r="HOI57" s="429"/>
      <c r="HOJ57" s="429"/>
      <c r="HOK57" s="429"/>
      <c r="HOL57" s="429"/>
      <c r="HOM57" s="429"/>
      <c r="HON57" s="429"/>
      <c r="HOO57" s="429"/>
      <c r="HOP57" s="429"/>
      <c r="HOQ57" s="429"/>
      <c r="HOR57" s="429"/>
      <c r="HOS57" s="429"/>
      <c r="HOT57" s="429"/>
      <c r="HOU57" s="429"/>
      <c r="HOV57" s="429"/>
      <c r="HOW57" s="429"/>
      <c r="HOX57" s="429"/>
      <c r="HOY57" s="429"/>
      <c r="HOZ57" s="429"/>
      <c r="HPA57" s="429"/>
      <c r="HPB57" s="429"/>
      <c r="HPC57" s="429"/>
      <c r="HPD57" s="429"/>
      <c r="HPE57" s="429"/>
      <c r="HPF57" s="429"/>
      <c r="HPG57" s="429"/>
      <c r="HPH57" s="429"/>
      <c r="HPI57" s="429"/>
      <c r="HPJ57" s="429"/>
      <c r="HPK57" s="429"/>
      <c r="HPL57" s="429"/>
      <c r="HPM57" s="429"/>
      <c r="HPN57" s="429"/>
      <c r="HPO57" s="429"/>
      <c r="HPP57" s="429"/>
      <c r="HPQ57" s="429"/>
      <c r="HPR57" s="429"/>
      <c r="HPS57" s="429"/>
      <c r="HPT57" s="429"/>
      <c r="HPU57" s="429"/>
      <c r="HPV57" s="429"/>
      <c r="HPW57" s="429"/>
      <c r="HPX57" s="429"/>
      <c r="HPY57" s="429"/>
      <c r="HPZ57" s="429"/>
      <c r="HQA57" s="429"/>
      <c r="HQB57" s="429"/>
      <c r="HQC57" s="429"/>
      <c r="HQD57" s="429"/>
      <c r="HQE57" s="429"/>
      <c r="HQF57" s="429"/>
      <c r="HQG57" s="429"/>
      <c r="HQH57" s="429"/>
      <c r="HQI57" s="429"/>
      <c r="HQJ57" s="429"/>
      <c r="HQK57" s="429"/>
      <c r="HQL57" s="429"/>
      <c r="HQM57" s="429"/>
      <c r="HQN57" s="429"/>
      <c r="HQO57" s="429"/>
      <c r="HQP57" s="429"/>
      <c r="HQQ57" s="429"/>
      <c r="HQR57" s="429"/>
      <c r="HQS57" s="429"/>
      <c r="HQT57" s="429"/>
      <c r="HQU57" s="429"/>
      <c r="HQV57" s="429"/>
      <c r="HQW57" s="429"/>
      <c r="HQX57" s="429"/>
      <c r="HQY57" s="429"/>
      <c r="HQZ57" s="429"/>
      <c r="HRA57" s="429"/>
      <c r="HRB57" s="429"/>
      <c r="HRC57" s="429"/>
      <c r="HRD57" s="429"/>
      <c r="HRE57" s="429"/>
      <c r="HRF57" s="429"/>
      <c r="HRG57" s="429"/>
      <c r="HRH57" s="429"/>
      <c r="HRI57" s="429"/>
      <c r="HRJ57" s="429"/>
      <c r="HRK57" s="429"/>
      <c r="HRL57" s="429"/>
      <c r="HRM57" s="429"/>
      <c r="HRN57" s="429"/>
      <c r="HRO57" s="429"/>
      <c r="HRP57" s="429"/>
      <c r="HRQ57" s="429"/>
      <c r="HRR57" s="429"/>
      <c r="HRS57" s="429"/>
      <c r="HRT57" s="429"/>
      <c r="HRU57" s="429"/>
      <c r="HRV57" s="429"/>
      <c r="HRW57" s="429"/>
      <c r="HRX57" s="429"/>
      <c r="HRY57" s="429"/>
      <c r="HRZ57" s="429"/>
      <c r="HSA57" s="429"/>
      <c r="HSB57" s="429"/>
      <c r="HSC57" s="429"/>
      <c r="HSD57" s="429"/>
      <c r="HSE57" s="429"/>
      <c r="HSF57" s="429"/>
      <c r="HSG57" s="429"/>
      <c r="HSH57" s="429"/>
      <c r="HSI57" s="429"/>
      <c r="HSJ57" s="429"/>
      <c r="HSK57" s="429"/>
      <c r="HSL57" s="429"/>
      <c r="HSM57" s="429"/>
      <c r="HSN57" s="429"/>
      <c r="HSO57" s="429"/>
      <c r="HSP57" s="429"/>
      <c r="HSQ57" s="429"/>
      <c r="HSR57" s="429"/>
      <c r="HSS57" s="429"/>
      <c r="HST57" s="429"/>
      <c r="HSU57" s="429"/>
      <c r="HSV57" s="429"/>
      <c r="HSW57" s="429"/>
      <c r="HSX57" s="429"/>
      <c r="HSY57" s="429"/>
      <c r="HSZ57" s="429"/>
      <c r="HTA57" s="429"/>
      <c r="HTB57" s="429"/>
      <c r="HTC57" s="429"/>
      <c r="HTD57" s="429"/>
      <c r="HTE57" s="429"/>
      <c r="HTF57" s="429"/>
      <c r="HTG57" s="429"/>
      <c r="HTH57" s="429"/>
      <c r="HTI57" s="429"/>
      <c r="HTJ57" s="429"/>
      <c r="HTK57" s="429"/>
      <c r="HTL57" s="429"/>
      <c r="HTM57" s="429"/>
      <c r="HTN57" s="429"/>
      <c r="HTO57" s="429"/>
      <c r="HTP57" s="429"/>
      <c r="HTQ57" s="429"/>
      <c r="HTR57" s="429"/>
      <c r="HTS57" s="429"/>
      <c r="HTT57" s="429"/>
      <c r="HTU57" s="429"/>
      <c r="HTV57" s="429"/>
      <c r="HTW57" s="429"/>
      <c r="HTX57" s="429"/>
      <c r="HTY57" s="429"/>
      <c r="HTZ57" s="429"/>
      <c r="HUA57" s="429"/>
      <c r="HUB57" s="429"/>
      <c r="HUC57" s="429"/>
      <c r="HUD57" s="429"/>
      <c r="HUE57" s="429"/>
      <c r="HUF57" s="429"/>
      <c r="HUG57" s="429"/>
      <c r="HUH57" s="429"/>
      <c r="HUI57" s="429"/>
      <c r="HUJ57" s="429"/>
      <c r="HUK57" s="429"/>
      <c r="HUL57" s="429"/>
      <c r="HUM57" s="429"/>
      <c r="HUN57" s="429"/>
      <c r="HUO57" s="429"/>
      <c r="HUP57" s="429"/>
      <c r="HUQ57" s="429"/>
      <c r="HUR57" s="429"/>
      <c r="HUS57" s="429"/>
      <c r="HUT57" s="429"/>
      <c r="HUU57" s="429"/>
      <c r="HUV57" s="429"/>
      <c r="HUW57" s="429"/>
      <c r="HUX57" s="429"/>
      <c r="HUY57" s="429"/>
      <c r="HUZ57" s="429"/>
      <c r="HVA57" s="429"/>
      <c r="HVB57" s="429"/>
      <c r="HVC57" s="429"/>
      <c r="HVD57" s="429"/>
      <c r="HVE57" s="429"/>
      <c r="HVF57" s="429"/>
      <c r="HVG57" s="429"/>
      <c r="HVH57" s="429"/>
      <c r="HVI57" s="429"/>
      <c r="HVJ57" s="429"/>
      <c r="HVK57" s="429"/>
      <c r="HVL57" s="429"/>
      <c r="HVM57" s="429"/>
      <c r="HVN57" s="429"/>
      <c r="HVO57" s="429"/>
      <c r="HVP57" s="429"/>
      <c r="HVQ57" s="429"/>
      <c r="HVR57" s="429"/>
      <c r="HVS57" s="429"/>
      <c r="HVT57" s="429"/>
      <c r="HVU57" s="429"/>
      <c r="HVV57" s="429"/>
      <c r="HVW57" s="429"/>
      <c r="HVX57" s="429"/>
      <c r="HVY57" s="429"/>
      <c r="HVZ57" s="429"/>
      <c r="HWA57" s="429"/>
      <c r="HWB57" s="429"/>
      <c r="HWC57" s="429"/>
      <c r="HWD57" s="429"/>
      <c r="HWE57" s="429"/>
      <c r="HWF57" s="429"/>
      <c r="HWG57" s="429"/>
      <c r="HWH57" s="429"/>
      <c r="HWI57" s="429"/>
      <c r="HWJ57" s="429"/>
      <c r="HWK57" s="429"/>
      <c r="HWL57" s="429"/>
      <c r="HWM57" s="429"/>
      <c r="HWN57" s="429"/>
      <c r="HWO57" s="429"/>
      <c r="HWP57" s="429"/>
      <c r="HWQ57" s="429"/>
      <c r="HWR57" s="429"/>
      <c r="HWS57" s="429"/>
      <c r="HWT57" s="429"/>
      <c r="HWU57" s="429"/>
      <c r="HWV57" s="429"/>
      <c r="HWW57" s="429"/>
      <c r="HWX57" s="429"/>
      <c r="HWY57" s="429"/>
      <c r="HWZ57" s="429"/>
      <c r="HXA57" s="429"/>
      <c r="HXB57" s="429"/>
      <c r="HXC57" s="429"/>
      <c r="HXD57" s="429"/>
      <c r="HXE57" s="429"/>
      <c r="HXF57" s="429"/>
      <c r="HXG57" s="429"/>
      <c r="HXH57" s="429"/>
      <c r="HXI57" s="429"/>
      <c r="HXJ57" s="429"/>
      <c r="HXK57" s="429"/>
      <c r="HXL57" s="429"/>
      <c r="HXM57" s="429"/>
      <c r="HXN57" s="429"/>
      <c r="HXO57" s="429"/>
      <c r="HXP57" s="429"/>
      <c r="HXQ57" s="429"/>
      <c r="HXR57" s="429"/>
      <c r="HXS57" s="429"/>
      <c r="HXT57" s="429"/>
      <c r="HXU57" s="429"/>
      <c r="HXV57" s="429"/>
      <c r="HXW57" s="429"/>
      <c r="HXX57" s="429"/>
      <c r="HXY57" s="429"/>
      <c r="HXZ57" s="429"/>
      <c r="HYA57" s="429"/>
      <c r="HYB57" s="429"/>
      <c r="HYC57" s="429"/>
      <c r="HYD57" s="429"/>
      <c r="HYE57" s="429"/>
      <c r="HYF57" s="429"/>
      <c r="HYG57" s="429"/>
      <c r="HYH57" s="429"/>
      <c r="HYI57" s="429"/>
      <c r="HYJ57" s="429"/>
      <c r="HYK57" s="429"/>
      <c r="HYL57" s="429"/>
      <c r="HYM57" s="429"/>
      <c r="HYN57" s="429"/>
      <c r="HYO57" s="429"/>
      <c r="HYP57" s="429"/>
      <c r="HYQ57" s="429"/>
      <c r="HYR57" s="429"/>
      <c r="HYS57" s="429"/>
      <c r="HYT57" s="429"/>
      <c r="HYU57" s="429"/>
      <c r="HYV57" s="429"/>
      <c r="HYW57" s="429"/>
      <c r="HYX57" s="429"/>
      <c r="HYY57" s="429"/>
      <c r="HYZ57" s="429"/>
      <c r="HZA57" s="429"/>
      <c r="HZB57" s="429"/>
      <c r="HZC57" s="429"/>
      <c r="HZD57" s="429"/>
      <c r="HZE57" s="429"/>
      <c r="HZF57" s="429"/>
      <c r="HZG57" s="429"/>
      <c r="HZH57" s="429"/>
      <c r="HZI57" s="429"/>
      <c r="HZJ57" s="429"/>
      <c r="HZK57" s="429"/>
      <c r="HZL57" s="429"/>
      <c r="HZM57" s="429"/>
      <c r="HZN57" s="429"/>
      <c r="HZO57" s="429"/>
      <c r="HZP57" s="429"/>
      <c r="HZQ57" s="429"/>
      <c r="HZR57" s="429"/>
      <c r="HZS57" s="429"/>
      <c r="HZT57" s="429"/>
      <c r="HZU57" s="429"/>
      <c r="HZV57" s="429"/>
      <c r="HZW57" s="429"/>
      <c r="HZX57" s="429"/>
      <c r="HZY57" s="429"/>
      <c r="HZZ57" s="429"/>
      <c r="IAA57" s="429"/>
      <c r="IAB57" s="429"/>
      <c r="IAC57" s="429"/>
      <c r="IAD57" s="429"/>
      <c r="IAE57" s="429"/>
      <c r="IAF57" s="429"/>
      <c r="IAG57" s="429"/>
      <c r="IAH57" s="429"/>
      <c r="IAI57" s="429"/>
      <c r="IAJ57" s="429"/>
      <c r="IAK57" s="429"/>
      <c r="IAL57" s="429"/>
      <c r="IAM57" s="429"/>
      <c r="IAN57" s="429"/>
      <c r="IAO57" s="429"/>
      <c r="IAP57" s="429"/>
      <c r="IAQ57" s="429"/>
      <c r="IAR57" s="429"/>
      <c r="IAS57" s="429"/>
      <c r="IAT57" s="429"/>
      <c r="IAU57" s="429"/>
      <c r="IAV57" s="429"/>
      <c r="IAW57" s="429"/>
      <c r="IAX57" s="429"/>
      <c r="IAY57" s="429"/>
      <c r="IAZ57" s="429"/>
      <c r="IBA57" s="429"/>
      <c r="IBB57" s="429"/>
      <c r="IBC57" s="429"/>
      <c r="IBD57" s="429"/>
      <c r="IBE57" s="429"/>
      <c r="IBF57" s="429"/>
      <c r="IBG57" s="429"/>
      <c r="IBH57" s="429"/>
      <c r="IBI57" s="429"/>
      <c r="IBJ57" s="429"/>
      <c r="IBK57" s="429"/>
      <c r="IBL57" s="429"/>
      <c r="IBM57" s="429"/>
      <c r="IBN57" s="429"/>
      <c r="IBO57" s="429"/>
      <c r="IBP57" s="429"/>
      <c r="IBQ57" s="429"/>
      <c r="IBR57" s="429"/>
      <c r="IBS57" s="429"/>
      <c r="IBT57" s="429"/>
      <c r="IBU57" s="429"/>
      <c r="IBV57" s="429"/>
      <c r="IBW57" s="429"/>
      <c r="IBX57" s="429"/>
      <c r="IBY57" s="429"/>
      <c r="IBZ57" s="429"/>
      <c r="ICA57" s="429"/>
      <c r="ICB57" s="429"/>
      <c r="ICC57" s="429"/>
      <c r="ICD57" s="429"/>
      <c r="ICE57" s="429"/>
      <c r="ICF57" s="429"/>
      <c r="ICG57" s="429"/>
      <c r="ICH57" s="429"/>
      <c r="ICI57" s="429"/>
      <c r="ICJ57" s="429"/>
      <c r="ICK57" s="429"/>
      <c r="ICL57" s="429"/>
      <c r="ICM57" s="429"/>
      <c r="ICN57" s="429"/>
      <c r="ICO57" s="429"/>
      <c r="ICP57" s="429"/>
      <c r="ICQ57" s="429"/>
      <c r="ICR57" s="429"/>
      <c r="ICS57" s="429"/>
      <c r="ICT57" s="429"/>
      <c r="ICU57" s="429"/>
      <c r="ICV57" s="429"/>
      <c r="ICW57" s="429"/>
      <c r="ICX57" s="429"/>
      <c r="ICY57" s="429"/>
      <c r="ICZ57" s="429"/>
      <c r="IDA57" s="429"/>
      <c r="IDB57" s="429"/>
      <c r="IDC57" s="429"/>
      <c r="IDD57" s="429"/>
      <c r="IDE57" s="429"/>
      <c r="IDF57" s="429"/>
      <c r="IDG57" s="429"/>
      <c r="IDH57" s="429"/>
      <c r="IDI57" s="429"/>
      <c r="IDJ57" s="429"/>
      <c r="IDK57" s="429"/>
      <c r="IDL57" s="429"/>
      <c r="IDM57" s="429"/>
      <c r="IDN57" s="429"/>
      <c r="IDO57" s="429"/>
      <c r="IDP57" s="429"/>
      <c r="IDQ57" s="429"/>
      <c r="IDR57" s="429"/>
      <c r="IDS57" s="429"/>
      <c r="IDT57" s="429"/>
      <c r="IDU57" s="429"/>
      <c r="IDV57" s="429"/>
      <c r="IDW57" s="429"/>
      <c r="IDX57" s="429"/>
      <c r="IDY57" s="429"/>
      <c r="IDZ57" s="429"/>
      <c r="IEA57" s="429"/>
      <c r="IEB57" s="429"/>
      <c r="IEC57" s="429"/>
      <c r="IED57" s="429"/>
      <c r="IEE57" s="429"/>
      <c r="IEF57" s="429"/>
      <c r="IEG57" s="429"/>
      <c r="IEH57" s="429"/>
      <c r="IEI57" s="429"/>
      <c r="IEJ57" s="429"/>
      <c r="IEK57" s="429"/>
      <c r="IEL57" s="429"/>
      <c r="IEM57" s="429"/>
      <c r="IEN57" s="429"/>
      <c r="IEO57" s="429"/>
      <c r="IEP57" s="429"/>
      <c r="IEQ57" s="429"/>
      <c r="IER57" s="429"/>
      <c r="IES57" s="429"/>
      <c r="IET57" s="429"/>
      <c r="IEU57" s="429"/>
      <c r="IEV57" s="429"/>
      <c r="IEW57" s="429"/>
      <c r="IEX57" s="429"/>
      <c r="IEY57" s="429"/>
      <c r="IEZ57" s="429"/>
      <c r="IFA57" s="429"/>
      <c r="IFB57" s="429"/>
      <c r="IFC57" s="429"/>
      <c r="IFD57" s="429"/>
      <c r="IFE57" s="429"/>
      <c r="IFF57" s="429"/>
      <c r="IFG57" s="429"/>
      <c r="IFH57" s="429"/>
      <c r="IFI57" s="429"/>
      <c r="IFJ57" s="429"/>
      <c r="IFK57" s="429"/>
      <c r="IFL57" s="429"/>
      <c r="IFM57" s="429"/>
      <c r="IFN57" s="429"/>
      <c r="IFO57" s="429"/>
      <c r="IFP57" s="429"/>
      <c r="IFQ57" s="429"/>
      <c r="IFR57" s="429"/>
      <c r="IFS57" s="429"/>
      <c r="IFT57" s="429"/>
      <c r="IFU57" s="429"/>
      <c r="IFV57" s="429"/>
      <c r="IFW57" s="429"/>
      <c r="IFX57" s="429"/>
      <c r="IFY57" s="429"/>
      <c r="IFZ57" s="429"/>
      <c r="IGA57" s="429"/>
      <c r="IGB57" s="429"/>
      <c r="IGC57" s="429"/>
      <c r="IGD57" s="429"/>
      <c r="IGE57" s="429"/>
      <c r="IGF57" s="429"/>
      <c r="IGG57" s="429"/>
      <c r="IGH57" s="429"/>
      <c r="IGI57" s="429"/>
      <c r="IGJ57" s="429"/>
      <c r="IGK57" s="429"/>
      <c r="IGL57" s="429"/>
      <c r="IGM57" s="429"/>
      <c r="IGN57" s="429"/>
      <c r="IGO57" s="429"/>
      <c r="IGP57" s="429"/>
      <c r="IGQ57" s="429"/>
      <c r="IGR57" s="429"/>
      <c r="IGS57" s="429"/>
      <c r="IGT57" s="429"/>
      <c r="IGU57" s="429"/>
      <c r="IGV57" s="429"/>
      <c r="IGW57" s="429"/>
      <c r="IGX57" s="429"/>
      <c r="IGY57" s="429"/>
      <c r="IGZ57" s="429"/>
      <c r="IHA57" s="429"/>
      <c r="IHB57" s="429"/>
      <c r="IHC57" s="429"/>
      <c r="IHD57" s="429"/>
      <c r="IHE57" s="429"/>
      <c r="IHF57" s="429"/>
      <c r="IHG57" s="429"/>
      <c r="IHH57" s="429"/>
      <c r="IHI57" s="429"/>
      <c r="IHJ57" s="429"/>
      <c r="IHK57" s="429"/>
      <c r="IHL57" s="429"/>
      <c r="IHM57" s="429"/>
      <c r="IHN57" s="429"/>
      <c r="IHO57" s="429"/>
      <c r="IHP57" s="429"/>
      <c r="IHQ57" s="429"/>
      <c r="IHR57" s="429"/>
      <c r="IHS57" s="429"/>
      <c r="IHT57" s="429"/>
      <c r="IHU57" s="429"/>
      <c r="IHV57" s="429"/>
      <c r="IHW57" s="429"/>
      <c r="IHX57" s="429"/>
      <c r="IHY57" s="429"/>
      <c r="IHZ57" s="429"/>
      <c r="IIA57" s="429"/>
      <c r="IIB57" s="429"/>
      <c r="IIC57" s="429"/>
      <c r="IID57" s="429"/>
      <c r="IIE57" s="429"/>
      <c r="IIF57" s="429"/>
      <c r="IIG57" s="429"/>
      <c r="IIH57" s="429"/>
      <c r="III57" s="429"/>
      <c r="IIJ57" s="429"/>
      <c r="IIK57" s="429"/>
      <c r="IIL57" s="429"/>
      <c r="IIM57" s="429"/>
      <c r="IIN57" s="429"/>
      <c r="IIO57" s="429"/>
      <c r="IIP57" s="429"/>
      <c r="IIQ57" s="429"/>
      <c r="IIR57" s="429"/>
      <c r="IIS57" s="429"/>
      <c r="IIT57" s="429"/>
      <c r="IIU57" s="429"/>
      <c r="IIV57" s="429"/>
      <c r="IIW57" s="429"/>
      <c r="IIX57" s="429"/>
      <c r="IIY57" s="429"/>
      <c r="IIZ57" s="429"/>
      <c r="IJA57" s="429"/>
      <c r="IJB57" s="429"/>
      <c r="IJC57" s="429"/>
      <c r="IJD57" s="429"/>
      <c r="IJE57" s="429"/>
      <c r="IJF57" s="429"/>
      <c r="IJG57" s="429"/>
      <c r="IJH57" s="429"/>
      <c r="IJI57" s="429"/>
      <c r="IJJ57" s="429"/>
      <c r="IJK57" s="429"/>
      <c r="IJL57" s="429"/>
      <c r="IJM57" s="429"/>
      <c r="IJN57" s="429"/>
      <c r="IJO57" s="429"/>
      <c r="IJP57" s="429"/>
      <c r="IJQ57" s="429"/>
      <c r="IJR57" s="429"/>
      <c r="IJS57" s="429"/>
      <c r="IJT57" s="429"/>
      <c r="IJU57" s="429"/>
      <c r="IJV57" s="429"/>
      <c r="IJW57" s="429"/>
      <c r="IJX57" s="429"/>
      <c r="IJY57" s="429"/>
      <c r="IJZ57" s="429"/>
      <c r="IKA57" s="429"/>
      <c r="IKB57" s="429"/>
      <c r="IKC57" s="429"/>
      <c r="IKD57" s="429"/>
      <c r="IKE57" s="429"/>
      <c r="IKF57" s="429"/>
      <c r="IKG57" s="429"/>
      <c r="IKH57" s="429"/>
      <c r="IKI57" s="429"/>
      <c r="IKJ57" s="429"/>
      <c r="IKK57" s="429"/>
      <c r="IKL57" s="429"/>
      <c r="IKM57" s="429"/>
      <c r="IKN57" s="429"/>
      <c r="IKO57" s="429"/>
      <c r="IKP57" s="429"/>
      <c r="IKQ57" s="429"/>
      <c r="IKR57" s="429"/>
      <c r="IKS57" s="429"/>
      <c r="IKT57" s="429"/>
      <c r="IKU57" s="429"/>
      <c r="IKV57" s="429"/>
      <c r="IKW57" s="429"/>
      <c r="IKX57" s="429"/>
      <c r="IKY57" s="429"/>
      <c r="IKZ57" s="429"/>
      <c r="ILA57" s="429"/>
      <c r="ILB57" s="429"/>
      <c r="ILC57" s="429"/>
      <c r="ILD57" s="429"/>
      <c r="ILE57" s="429"/>
      <c r="ILF57" s="429"/>
      <c r="ILG57" s="429"/>
      <c r="ILH57" s="429"/>
      <c r="ILI57" s="429"/>
      <c r="ILJ57" s="429"/>
      <c r="ILK57" s="429"/>
      <c r="ILL57" s="429"/>
      <c r="ILM57" s="429"/>
      <c r="ILN57" s="429"/>
      <c r="ILO57" s="429"/>
      <c r="ILP57" s="429"/>
      <c r="ILQ57" s="429"/>
      <c r="ILR57" s="429"/>
      <c r="ILS57" s="429"/>
      <c r="ILT57" s="429"/>
      <c r="ILU57" s="429"/>
      <c r="ILV57" s="429"/>
      <c r="ILW57" s="429"/>
      <c r="ILX57" s="429"/>
      <c r="ILY57" s="429"/>
      <c r="ILZ57" s="429"/>
      <c r="IMA57" s="429"/>
      <c r="IMB57" s="429"/>
      <c r="IMC57" s="429"/>
      <c r="IMD57" s="429"/>
      <c r="IME57" s="429"/>
      <c r="IMF57" s="429"/>
      <c r="IMG57" s="429"/>
      <c r="IMH57" s="429"/>
      <c r="IMI57" s="429"/>
      <c r="IMJ57" s="429"/>
      <c r="IMK57" s="429"/>
      <c r="IML57" s="429"/>
      <c r="IMM57" s="429"/>
      <c r="IMN57" s="429"/>
      <c r="IMO57" s="429"/>
      <c r="IMP57" s="429"/>
      <c r="IMQ57" s="429"/>
      <c r="IMR57" s="429"/>
      <c r="IMS57" s="429"/>
      <c r="IMT57" s="429"/>
      <c r="IMU57" s="429"/>
      <c r="IMV57" s="429"/>
      <c r="IMW57" s="429"/>
      <c r="IMX57" s="429"/>
      <c r="IMY57" s="429"/>
      <c r="IMZ57" s="429"/>
      <c r="INA57" s="429"/>
      <c r="INB57" s="429"/>
      <c r="INC57" s="429"/>
      <c r="IND57" s="429"/>
      <c r="INE57" s="429"/>
      <c r="INF57" s="429"/>
      <c r="ING57" s="429"/>
      <c r="INH57" s="429"/>
      <c r="INI57" s="429"/>
      <c r="INJ57" s="429"/>
      <c r="INK57" s="429"/>
      <c r="INL57" s="429"/>
      <c r="INM57" s="429"/>
      <c r="INN57" s="429"/>
      <c r="INO57" s="429"/>
      <c r="INP57" s="429"/>
      <c r="INQ57" s="429"/>
      <c r="INR57" s="429"/>
      <c r="INS57" s="429"/>
      <c r="INT57" s="429"/>
      <c r="INU57" s="429"/>
      <c r="INV57" s="429"/>
      <c r="INW57" s="429"/>
      <c r="INX57" s="429"/>
      <c r="INY57" s="429"/>
      <c r="INZ57" s="429"/>
      <c r="IOA57" s="429"/>
      <c r="IOB57" s="429"/>
      <c r="IOC57" s="429"/>
      <c r="IOD57" s="429"/>
      <c r="IOE57" s="429"/>
      <c r="IOF57" s="429"/>
      <c r="IOG57" s="429"/>
      <c r="IOH57" s="429"/>
      <c r="IOI57" s="429"/>
      <c r="IOJ57" s="429"/>
      <c r="IOK57" s="429"/>
      <c r="IOL57" s="429"/>
      <c r="IOM57" s="429"/>
      <c r="ION57" s="429"/>
      <c r="IOO57" s="429"/>
      <c r="IOP57" s="429"/>
      <c r="IOQ57" s="429"/>
      <c r="IOR57" s="429"/>
      <c r="IOS57" s="429"/>
      <c r="IOT57" s="429"/>
      <c r="IOU57" s="429"/>
      <c r="IOV57" s="429"/>
      <c r="IOW57" s="429"/>
      <c r="IOX57" s="429"/>
      <c r="IOY57" s="429"/>
      <c r="IOZ57" s="429"/>
      <c r="IPA57" s="429"/>
      <c r="IPB57" s="429"/>
      <c r="IPC57" s="429"/>
      <c r="IPD57" s="429"/>
      <c r="IPE57" s="429"/>
      <c r="IPF57" s="429"/>
      <c r="IPG57" s="429"/>
      <c r="IPH57" s="429"/>
      <c r="IPI57" s="429"/>
      <c r="IPJ57" s="429"/>
      <c r="IPK57" s="429"/>
      <c r="IPL57" s="429"/>
      <c r="IPM57" s="429"/>
      <c r="IPN57" s="429"/>
      <c r="IPO57" s="429"/>
      <c r="IPP57" s="429"/>
      <c r="IPQ57" s="429"/>
      <c r="IPR57" s="429"/>
      <c r="IPS57" s="429"/>
      <c r="IPT57" s="429"/>
      <c r="IPU57" s="429"/>
      <c r="IPV57" s="429"/>
      <c r="IPW57" s="429"/>
      <c r="IPX57" s="429"/>
      <c r="IPY57" s="429"/>
      <c r="IPZ57" s="429"/>
      <c r="IQA57" s="429"/>
      <c r="IQB57" s="429"/>
      <c r="IQC57" s="429"/>
      <c r="IQD57" s="429"/>
      <c r="IQE57" s="429"/>
      <c r="IQF57" s="429"/>
      <c r="IQG57" s="429"/>
      <c r="IQH57" s="429"/>
      <c r="IQI57" s="429"/>
      <c r="IQJ57" s="429"/>
      <c r="IQK57" s="429"/>
      <c r="IQL57" s="429"/>
      <c r="IQM57" s="429"/>
      <c r="IQN57" s="429"/>
      <c r="IQO57" s="429"/>
      <c r="IQP57" s="429"/>
      <c r="IQQ57" s="429"/>
      <c r="IQR57" s="429"/>
      <c r="IQS57" s="429"/>
      <c r="IQT57" s="429"/>
      <c r="IQU57" s="429"/>
      <c r="IQV57" s="429"/>
      <c r="IQW57" s="429"/>
      <c r="IQX57" s="429"/>
      <c r="IQY57" s="429"/>
      <c r="IQZ57" s="429"/>
      <c r="IRA57" s="429"/>
      <c r="IRB57" s="429"/>
      <c r="IRC57" s="429"/>
      <c r="IRD57" s="429"/>
      <c r="IRE57" s="429"/>
      <c r="IRF57" s="429"/>
      <c r="IRG57" s="429"/>
      <c r="IRH57" s="429"/>
      <c r="IRI57" s="429"/>
      <c r="IRJ57" s="429"/>
      <c r="IRK57" s="429"/>
      <c r="IRL57" s="429"/>
      <c r="IRM57" s="429"/>
      <c r="IRN57" s="429"/>
      <c r="IRO57" s="429"/>
      <c r="IRP57" s="429"/>
      <c r="IRQ57" s="429"/>
      <c r="IRR57" s="429"/>
      <c r="IRS57" s="429"/>
      <c r="IRT57" s="429"/>
      <c r="IRU57" s="429"/>
      <c r="IRV57" s="429"/>
      <c r="IRW57" s="429"/>
      <c r="IRX57" s="429"/>
      <c r="IRY57" s="429"/>
      <c r="IRZ57" s="429"/>
      <c r="ISA57" s="429"/>
      <c r="ISB57" s="429"/>
      <c r="ISC57" s="429"/>
      <c r="ISD57" s="429"/>
      <c r="ISE57" s="429"/>
      <c r="ISF57" s="429"/>
      <c r="ISG57" s="429"/>
      <c r="ISH57" s="429"/>
      <c r="ISI57" s="429"/>
      <c r="ISJ57" s="429"/>
      <c r="ISK57" s="429"/>
      <c r="ISL57" s="429"/>
      <c r="ISM57" s="429"/>
      <c r="ISN57" s="429"/>
      <c r="ISO57" s="429"/>
      <c r="ISP57" s="429"/>
      <c r="ISQ57" s="429"/>
      <c r="ISR57" s="429"/>
      <c r="ISS57" s="429"/>
      <c r="IST57" s="429"/>
      <c r="ISU57" s="429"/>
      <c r="ISV57" s="429"/>
      <c r="ISW57" s="429"/>
      <c r="ISX57" s="429"/>
      <c r="ISY57" s="429"/>
      <c r="ISZ57" s="429"/>
      <c r="ITA57" s="429"/>
      <c r="ITB57" s="429"/>
      <c r="ITC57" s="429"/>
      <c r="ITD57" s="429"/>
      <c r="ITE57" s="429"/>
      <c r="ITF57" s="429"/>
      <c r="ITG57" s="429"/>
      <c r="ITH57" s="429"/>
      <c r="ITI57" s="429"/>
      <c r="ITJ57" s="429"/>
      <c r="ITK57" s="429"/>
      <c r="ITL57" s="429"/>
      <c r="ITM57" s="429"/>
      <c r="ITN57" s="429"/>
      <c r="ITO57" s="429"/>
      <c r="ITP57" s="429"/>
      <c r="ITQ57" s="429"/>
      <c r="ITR57" s="429"/>
      <c r="ITS57" s="429"/>
      <c r="ITT57" s="429"/>
      <c r="ITU57" s="429"/>
      <c r="ITV57" s="429"/>
      <c r="ITW57" s="429"/>
      <c r="ITX57" s="429"/>
      <c r="ITY57" s="429"/>
      <c r="ITZ57" s="429"/>
      <c r="IUA57" s="429"/>
      <c r="IUB57" s="429"/>
      <c r="IUC57" s="429"/>
      <c r="IUD57" s="429"/>
      <c r="IUE57" s="429"/>
      <c r="IUF57" s="429"/>
      <c r="IUG57" s="429"/>
      <c r="IUH57" s="429"/>
      <c r="IUI57" s="429"/>
      <c r="IUJ57" s="429"/>
      <c r="IUK57" s="429"/>
      <c r="IUL57" s="429"/>
      <c r="IUM57" s="429"/>
      <c r="IUN57" s="429"/>
      <c r="IUO57" s="429"/>
      <c r="IUP57" s="429"/>
      <c r="IUQ57" s="429"/>
      <c r="IUR57" s="429"/>
      <c r="IUS57" s="429"/>
      <c r="IUT57" s="429"/>
      <c r="IUU57" s="429"/>
      <c r="IUV57" s="429"/>
      <c r="IUW57" s="429"/>
      <c r="IUX57" s="429"/>
      <c r="IUY57" s="429"/>
      <c r="IUZ57" s="429"/>
      <c r="IVA57" s="429"/>
      <c r="IVB57" s="429"/>
      <c r="IVC57" s="429"/>
      <c r="IVD57" s="429"/>
      <c r="IVE57" s="429"/>
      <c r="IVF57" s="429"/>
      <c r="IVG57" s="429"/>
      <c r="IVH57" s="429"/>
      <c r="IVI57" s="429"/>
      <c r="IVJ57" s="429"/>
      <c r="IVK57" s="429"/>
      <c r="IVL57" s="429"/>
      <c r="IVM57" s="429"/>
      <c r="IVN57" s="429"/>
      <c r="IVO57" s="429"/>
      <c r="IVP57" s="429"/>
      <c r="IVQ57" s="429"/>
      <c r="IVR57" s="429"/>
      <c r="IVS57" s="429"/>
      <c r="IVT57" s="429"/>
      <c r="IVU57" s="429"/>
      <c r="IVV57" s="429"/>
      <c r="IVW57" s="429"/>
      <c r="IVX57" s="429"/>
      <c r="IVY57" s="429"/>
      <c r="IVZ57" s="429"/>
      <c r="IWA57" s="429"/>
      <c r="IWB57" s="429"/>
      <c r="IWC57" s="429"/>
      <c r="IWD57" s="429"/>
      <c r="IWE57" s="429"/>
      <c r="IWF57" s="429"/>
      <c r="IWG57" s="429"/>
      <c r="IWH57" s="429"/>
      <c r="IWI57" s="429"/>
      <c r="IWJ57" s="429"/>
      <c r="IWK57" s="429"/>
      <c r="IWL57" s="429"/>
      <c r="IWM57" s="429"/>
      <c r="IWN57" s="429"/>
      <c r="IWO57" s="429"/>
      <c r="IWP57" s="429"/>
      <c r="IWQ57" s="429"/>
      <c r="IWR57" s="429"/>
      <c r="IWS57" s="429"/>
      <c r="IWT57" s="429"/>
      <c r="IWU57" s="429"/>
      <c r="IWV57" s="429"/>
      <c r="IWW57" s="429"/>
      <c r="IWX57" s="429"/>
      <c r="IWY57" s="429"/>
      <c r="IWZ57" s="429"/>
      <c r="IXA57" s="429"/>
      <c r="IXB57" s="429"/>
      <c r="IXC57" s="429"/>
      <c r="IXD57" s="429"/>
      <c r="IXE57" s="429"/>
      <c r="IXF57" s="429"/>
      <c r="IXG57" s="429"/>
      <c r="IXH57" s="429"/>
      <c r="IXI57" s="429"/>
      <c r="IXJ57" s="429"/>
      <c r="IXK57" s="429"/>
      <c r="IXL57" s="429"/>
      <c r="IXM57" s="429"/>
      <c r="IXN57" s="429"/>
      <c r="IXO57" s="429"/>
      <c r="IXP57" s="429"/>
      <c r="IXQ57" s="429"/>
      <c r="IXR57" s="429"/>
      <c r="IXS57" s="429"/>
      <c r="IXT57" s="429"/>
      <c r="IXU57" s="429"/>
      <c r="IXV57" s="429"/>
      <c r="IXW57" s="429"/>
      <c r="IXX57" s="429"/>
      <c r="IXY57" s="429"/>
      <c r="IXZ57" s="429"/>
      <c r="IYA57" s="429"/>
      <c r="IYB57" s="429"/>
      <c r="IYC57" s="429"/>
      <c r="IYD57" s="429"/>
      <c r="IYE57" s="429"/>
      <c r="IYF57" s="429"/>
      <c r="IYG57" s="429"/>
      <c r="IYH57" s="429"/>
      <c r="IYI57" s="429"/>
      <c r="IYJ57" s="429"/>
      <c r="IYK57" s="429"/>
      <c r="IYL57" s="429"/>
      <c r="IYM57" s="429"/>
      <c r="IYN57" s="429"/>
      <c r="IYO57" s="429"/>
      <c r="IYP57" s="429"/>
      <c r="IYQ57" s="429"/>
      <c r="IYR57" s="429"/>
      <c r="IYS57" s="429"/>
      <c r="IYT57" s="429"/>
      <c r="IYU57" s="429"/>
      <c r="IYV57" s="429"/>
      <c r="IYW57" s="429"/>
      <c r="IYX57" s="429"/>
      <c r="IYY57" s="429"/>
      <c r="IYZ57" s="429"/>
      <c r="IZA57" s="429"/>
      <c r="IZB57" s="429"/>
      <c r="IZC57" s="429"/>
      <c r="IZD57" s="429"/>
      <c r="IZE57" s="429"/>
      <c r="IZF57" s="429"/>
      <c r="IZG57" s="429"/>
      <c r="IZH57" s="429"/>
      <c r="IZI57" s="429"/>
      <c r="IZJ57" s="429"/>
      <c r="IZK57" s="429"/>
      <c r="IZL57" s="429"/>
      <c r="IZM57" s="429"/>
      <c r="IZN57" s="429"/>
      <c r="IZO57" s="429"/>
      <c r="IZP57" s="429"/>
      <c r="IZQ57" s="429"/>
      <c r="IZR57" s="429"/>
      <c r="IZS57" s="429"/>
      <c r="IZT57" s="429"/>
      <c r="IZU57" s="429"/>
      <c r="IZV57" s="429"/>
      <c r="IZW57" s="429"/>
      <c r="IZX57" s="429"/>
      <c r="IZY57" s="429"/>
      <c r="IZZ57" s="429"/>
      <c r="JAA57" s="429"/>
      <c r="JAB57" s="429"/>
      <c r="JAC57" s="429"/>
      <c r="JAD57" s="429"/>
      <c r="JAE57" s="429"/>
      <c r="JAF57" s="429"/>
      <c r="JAG57" s="429"/>
      <c r="JAH57" s="429"/>
      <c r="JAI57" s="429"/>
      <c r="JAJ57" s="429"/>
      <c r="JAK57" s="429"/>
      <c r="JAL57" s="429"/>
      <c r="JAM57" s="429"/>
      <c r="JAN57" s="429"/>
      <c r="JAO57" s="429"/>
      <c r="JAP57" s="429"/>
      <c r="JAQ57" s="429"/>
      <c r="JAR57" s="429"/>
      <c r="JAS57" s="429"/>
      <c r="JAT57" s="429"/>
      <c r="JAU57" s="429"/>
      <c r="JAV57" s="429"/>
      <c r="JAW57" s="429"/>
      <c r="JAX57" s="429"/>
      <c r="JAY57" s="429"/>
      <c r="JAZ57" s="429"/>
      <c r="JBA57" s="429"/>
      <c r="JBB57" s="429"/>
      <c r="JBC57" s="429"/>
      <c r="JBD57" s="429"/>
      <c r="JBE57" s="429"/>
      <c r="JBF57" s="429"/>
      <c r="JBG57" s="429"/>
      <c r="JBH57" s="429"/>
      <c r="JBI57" s="429"/>
      <c r="JBJ57" s="429"/>
      <c r="JBK57" s="429"/>
      <c r="JBL57" s="429"/>
      <c r="JBM57" s="429"/>
      <c r="JBN57" s="429"/>
      <c r="JBO57" s="429"/>
      <c r="JBP57" s="429"/>
      <c r="JBQ57" s="429"/>
      <c r="JBR57" s="429"/>
      <c r="JBS57" s="429"/>
      <c r="JBT57" s="429"/>
      <c r="JBU57" s="429"/>
      <c r="JBV57" s="429"/>
      <c r="JBW57" s="429"/>
      <c r="JBX57" s="429"/>
      <c r="JBY57" s="429"/>
      <c r="JBZ57" s="429"/>
      <c r="JCA57" s="429"/>
      <c r="JCB57" s="429"/>
      <c r="JCC57" s="429"/>
      <c r="JCD57" s="429"/>
      <c r="JCE57" s="429"/>
      <c r="JCF57" s="429"/>
      <c r="JCG57" s="429"/>
      <c r="JCH57" s="429"/>
      <c r="JCI57" s="429"/>
      <c r="JCJ57" s="429"/>
      <c r="JCK57" s="429"/>
      <c r="JCL57" s="429"/>
      <c r="JCM57" s="429"/>
      <c r="JCN57" s="429"/>
      <c r="JCO57" s="429"/>
      <c r="JCP57" s="429"/>
      <c r="JCQ57" s="429"/>
      <c r="JCR57" s="429"/>
      <c r="JCS57" s="429"/>
      <c r="JCT57" s="429"/>
      <c r="JCU57" s="429"/>
      <c r="JCV57" s="429"/>
      <c r="JCW57" s="429"/>
      <c r="JCX57" s="429"/>
      <c r="JCY57" s="429"/>
      <c r="JCZ57" s="429"/>
      <c r="JDA57" s="429"/>
      <c r="JDB57" s="429"/>
      <c r="JDC57" s="429"/>
      <c r="JDD57" s="429"/>
      <c r="JDE57" s="429"/>
      <c r="JDF57" s="429"/>
      <c r="JDG57" s="429"/>
      <c r="JDH57" s="429"/>
      <c r="JDI57" s="429"/>
      <c r="JDJ57" s="429"/>
      <c r="JDK57" s="429"/>
      <c r="JDL57" s="429"/>
      <c r="JDM57" s="429"/>
      <c r="JDN57" s="429"/>
      <c r="JDO57" s="429"/>
      <c r="JDP57" s="429"/>
      <c r="JDQ57" s="429"/>
      <c r="JDR57" s="429"/>
      <c r="JDS57" s="429"/>
      <c r="JDT57" s="429"/>
      <c r="JDU57" s="429"/>
      <c r="JDV57" s="429"/>
      <c r="JDW57" s="429"/>
      <c r="JDX57" s="429"/>
      <c r="JDY57" s="429"/>
      <c r="JDZ57" s="429"/>
      <c r="JEA57" s="429"/>
      <c r="JEB57" s="429"/>
      <c r="JEC57" s="429"/>
      <c r="JED57" s="429"/>
      <c r="JEE57" s="429"/>
      <c r="JEF57" s="429"/>
      <c r="JEG57" s="429"/>
      <c r="JEH57" s="429"/>
      <c r="JEI57" s="429"/>
      <c r="JEJ57" s="429"/>
      <c r="JEK57" s="429"/>
      <c r="JEL57" s="429"/>
      <c r="JEM57" s="429"/>
      <c r="JEN57" s="429"/>
      <c r="JEO57" s="429"/>
      <c r="JEP57" s="429"/>
      <c r="JEQ57" s="429"/>
      <c r="JER57" s="429"/>
      <c r="JES57" s="429"/>
      <c r="JET57" s="429"/>
      <c r="JEU57" s="429"/>
      <c r="JEV57" s="429"/>
      <c r="JEW57" s="429"/>
      <c r="JEX57" s="429"/>
      <c r="JEY57" s="429"/>
      <c r="JEZ57" s="429"/>
      <c r="JFA57" s="429"/>
      <c r="JFB57" s="429"/>
      <c r="JFC57" s="429"/>
      <c r="JFD57" s="429"/>
      <c r="JFE57" s="429"/>
      <c r="JFF57" s="429"/>
      <c r="JFG57" s="429"/>
      <c r="JFH57" s="429"/>
      <c r="JFI57" s="429"/>
      <c r="JFJ57" s="429"/>
      <c r="JFK57" s="429"/>
      <c r="JFL57" s="429"/>
      <c r="JFM57" s="429"/>
      <c r="JFN57" s="429"/>
      <c r="JFO57" s="429"/>
      <c r="JFP57" s="429"/>
      <c r="JFQ57" s="429"/>
      <c r="JFR57" s="429"/>
      <c r="JFS57" s="429"/>
      <c r="JFT57" s="429"/>
      <c r="JFU57" s="429"/>
      <c r="JFV57" s="429"/>
      <c r="JFW57" s="429"/>
      <c r="JFX57" s="429"/>
      <c r="JFY57" s="429"/>
      <c r="JFZ57" s="429"/>
      <c r="JGA57" s="429"/>
      <c r="JGB57" s="429"/>
      <c r="JGC57" s="429"/>
      <c r="JGD57" s="429"/>
      <c r="JGE57" s="429"/>
      <c r="JGF57" s="429"/>
      <c r="JGG57" s="429"/>
      <c r="JGH57" s="429"/>
      <c r="JGI57" s="429"/>
      <c r="JGJ57" s="429"/>
      <c r="JGK57" s="429"/>
      <c r="JGL57" s="429"/>
      <c r="JGM57" s="429"/>
      <c r="JGN57" s="429"/>
      <c r="JGO57" s="429"/>
      <c r="JGP57" s="429"/>
      <c r="JGQ57" s="429"/>
      <c r="JGR57" s="429"/>
      <c r="JGS57" s="429"/>
      <c r="JGT57" s="429"/>
      <c r="JGU57" s="429"/>
      <c r="JGV57" s="429"/>
      <c r="JGW57" s="429"/>
      <c r="JGX57" s="429"/>
      <c r="JGY57" s="429"/>
      <c r="JGZ57" s="429"/>
      <c r="JHA57" s="429"/>
      <c r="JHB57" s="429"/>
      <c r="JHC57" s="429"/>
      <c r="JHD57" s="429"/>
      <c r="JHE57" s="429"/>
      <c r="JHF57" s="429"/>
      <c r="JHG57" s="429"/>
      <c r="JHH57" s="429"/>
      <c r="JHI57" s="429"/>
      <c r="JHJ57" s="429"/>
      <c r="JHK57" s="429"/>
      <c r="JHL57" s="429"/>
      <c r="JHM57" s="429"/>
      <c r="JHN57" s="429"/>
      <c r="JHO57" s="429"/>
      <c r="JHP57" s="429"/>
      <c r="JHQ57" s="429"/>
      <c r="JHR57" s="429"/>
      <c r="JHS57" s="429"/>
      <c r="JHT57" s="429"/>
      <c r="JHU57" s="429"/>
      <c r="JHV57" s="429"/>
      <c r="JHW57" s="429"/>
      <c r="JHX57" s="429"/>
      <c r="JHY57" s="429"/>
      <c r="JHZ57" s="429"/>
      <c r="JIA57" s="429"/>
      <c r="JIB57" s="429"/>
      <c r="JIC57" s="429"/>
      <c r="JID57" s="429"/>
      <c r="JIE57" s="429"/>
      <c r="JIF57" s="429"/>
      <c r="JIG57" s="429"/>
      <c r="JIH57" s="429"/>
      <c r="JII57" s="429"/>
      <c r="JIJ57" s="429"/>
      <c r="JIK57" s="429"/>
      <c r="JIL57" s="429"/>
      <c r="JIM57" s="429"/>
      <c r="JIN57" s="429"/>
      <c r="JIO57" s="429"/>
      <c r="JIP57" s="429"/>
      <c r="JIQ57" s="429"/>
      <c r="JIR57" s="429"/>
      <c r="JIS57" s="429"/>
      <c r="JIT57" s="429"/>
      <c r="JIU57" s="429"/>
      <c r="JIV57" s="429"/>
      <c r="JIW57" s="429"/>
      <c r="JIX57" s="429"/>
      <c r="JIY57" s="429"/>
      <c r="JIZ57" s="429"/>
      <c r="JJA57" s="429"/>
      <c r="JJB57" s="429"/>
      <c r="JJC57" s="429"/>
      <c r="JJD57" s="429"/>
      <c r="JJE57" s="429"/>
      <c r="JJF57" s="429"/>
      <c r="JJG57" s="429"/>
      <c r="JJH57" s="429"/>
      <c r="JJI57" s="429"/>
      <c r="JJJ57" s="429"/>
      <c r="JJK57" s="429"/>
      <c r="JJL57" s="429"/>
      <c r="JJM57" s="429"/>
      <c r="JJN57" s="429"/>
      <c r="JJO57" s="429"/>
      <c r="JJP57" s="429"/>
      <c r="JJQ57" s="429"/>
      <c r="JJR57" s="429"/>
      <c r="JJS57" s="429"/>
      <c r="JJT57" s="429"/>
      <c r="JJU57" s="429"/>
      <c r="JJV57" s="429"/>
      <c r="JJW57" s="429"/>
      <c r="JJX57" s="429"/>
      <c r="JJY57" s="429"/>
      <c r="JJZ57" s="429"/>
      <c r="JKA57" s="429"/>
      <c r="JKB57" s="429"/>
      <c r="JKC57" s="429"/>
      <c r="JKD57" s="429"/>
      <c r="JKE57" s="429"/>
      <c r="JKF57" s="429"/>
      <c r="JKG57" s="429"/>
      <c r="JKH57" s="429"/>
      <c r="JKI57" s="429"/>
      <c r="JKJ57" s="429"/>
      <c r="JKK57" s="429"/>
      <c r="JKL57" s="429"/>
      <c r="JKM57" s="429"/>
      <c r="JKN57" s="429"/>
      <c r="JKO57" s="429"/>
      <c r="JKP57" s="429"/>
      <c r="JKQ57" s="429"/>
      <c r="JKR57" s="429"/>
      <c r="JKS57" s="429"/>
      <c r="JKT57" s="429"/>
      <c r="JKU57" s="429"/>
      <c r="JKV57" s="429"/>
      <c r="JKW57" s="429"/>
      <c r="JKX57" s="429"/>
      <c r="JKY57" s="429"/>
      <c r="JKZ57" s="429"/>
      <c r="JLA57" s="429"/>
      <c r="JLB57" s="429"/>
      <c r="JLC57" s="429"/>
      <c r="JLD57" s="429"/>
      <c r="JLE57" s="429"/>
      <c r="JLF57" s="429"/>
      <c r="JLG57" s="429"/>
      <c r="JLH57" s="429"/>
      <c r="JLI57" s="429"/>
      <c r="JLJ57" s="429"/>
      <c r="JLK57" s="429"/>
      <c r="JLL57" s="429"/>
      <c r="JLM57" s="429"/>
      <c r="JLN57" s="429"/>
      <c r="JLO57" s="429"/>
      <c r="JLP57" s="429"/>
      <c r="JLQ57" s="429"/>
      <c r="JLR57" s="429"/>
      <c r="JLS57" s="429"/>
      <c r="JLT57" s="429"/>
      <c r="JLU57" s="429"/>
      <c r="JLV57" s="429"/>
      <c r="JLW57" s="429"/>
      <c r="JLX57" s="429"/>
      <c r="JLY57" s="429"/>
      <c r="JLZ57" s="429"/>
      <c r="JMA57" s="429"/>
      <c r="JMB57" s="429"/>
      <c r="JMC57" s="429"/>
      <c r="JMD57" s="429"/>
      <c r="JME57" s="429"/>
      <c r="JMF57" s="429"/>
      <c r="JMG57" s="429"/>
      <c r="JMH57" s="429"/>
      <c r="JMI57" s="429"/>
      <c r="JMJ57" s="429"/>
      <c r="JMK57" s="429"/>
      <c r="JML57" s="429"/>
      <c r="JMM57" s="429"/>
      <c r="JMN57" s="429"/>
      <c r="JMO57" s="429"/>
      <c r="JMP57" s="429"/>
      <c r="JMQ57" s="429"/>
      <c r="JMR57" s="429"/>
      <c r="JMS57" s="429"/>
      <c r="JMT57" s="429"/>
      <c r="JMU57" s="429"/>
      <c r="JMV57" s="429"/>
      <c r="JMW57" s="429"/>
      <c r="JMX57" s="429"/>
      <c r="JMY57" s="429"/>
      <c r="JMZ57" s="429"/>
      <c r="JNA57" s="429"/>
      <c r="JNB57" s="429"/>
      <c r="JNC57" s="429"/>
      <c r="JND57" s="429"/>
      <c r="JNE57" s="429"/>
      <c r="JNF57" s="429"/>
      <c r="JNG57" s="429"/>
      <c r="JNH57" s="429"/>
      <c r="JNI57" s="429"/>
      <c r="JNJ57" s="429"/>
      <c r="JNK57" s="429"/>
      <c r="JNL57" s="429"/>
      <c r="JNM57" s="429"/>
      <c r="JNN57" s="429"/>
      <c r="JNO57" s="429"/>
      <c r="JNP57" s="429"/>
      <c r="JNQ57" s="429"/>
      <c r="JNR57" s="429"/>
      <c r="JNS57" s="429"/>
      <c r="JNT57" s="429"/>
      <c r="JNU57" s="429"/>
      <c r="JNV57" s="429"/>
      <c r="JNW57" s="429"/>
      <c r="JNX57" s="429"/>
      <c r="JNY57" s="429"/>
      <c r="JNZ57" s="429"/>
      <c r="JOA57" s="429"/>
      <c r="JOB57" s="429"/>
      <c r="JOC57" s="429"/>
      <c r="JOD57" s="429"/>
      <c r="JOE57" s="429"/>
      <c r="JOF57" s="429"/>
      <c r="JOG57" s="429"/>
      <c r="JOH57" s="429"/>
      <c r="JOI57" s="429"/>
      <c r="JOJ57" s="429"/>
      <c r="JOK57" s="429"/>
      <c r="JOL57" s="429"/>
      <c r="JOM57" s="429"/>
      <c r="JON57" s="429"/>
      <c r="JOO57" s="429"/>
      <c r="JOP57" s="429"/>
      <c r="JOQ57" s="429"/>
      <c r="JOR57" s="429"/>
      <c r="JOS57" s="429"/>
      <c r="JOT57" s="429"/>
      <c r="JOU57" s="429"/>
      <c r="JOV57" s="429"/>
      <c r="JOW57" s="429"/>
      <c r="JOX57" s="429"/>
      <c r="JOY57" s="429"/>
      <c r="JOZ57" s="429"/>
      <c r="JPA57" s="429"/>
      <c r="JPB57" s="429"/>
      <c r="JPC57" s="429"/>
      <c r="JPD57" s="429"/>
      <c r="JPE57" s="429"/>
      <c r="JPF57" s="429"/>
      <c r="JPG57" s="429"/>
      <c r="JPH57" s="429"/>
      <c r="JPI57" s="429"/>
      <c r="JPJ57" s="429"/>
      <c r="JPK57" s="429"/>
      <c r="JPL57" s="429"/>
      <c r="JPM57" s="429"/>
      <c r="JPN57" s="429"/>
      <c r="JPO57" s="429"/>
      <c r="JPP57" s="429"/>
      <c r="JPQ57" s="429"/>
      <c r="JPR57" s="429"/>
      <c r="JPS57" s="429"/>
      <c r="JPT57" s="429"/>
      <c r="JPU57" s="429"/>
      <c r="JPV57" s="429"/>
      <c r="JPW57" s="429"/>
      <c r="JPX57" s="429"/>
      <c r="JPY57" s="429"/>
      <c r="JPZ57" s="429"/>
      <c r="JQA57" s="429"/>
      <c r="JQB57" s="429"/>
      <c r="JQC57" s="429"/>
      <c r="JQD57" s="429"/>
      <c r="JQE57" s="429"/>
      <c r="JQF57" s="429"/>
      <c r="JQG57" s="429"/>
      <c r="JQH57" s="429"/>
      <c r="JQI57" s="429"/>
      <c r="JQJ57" s="429"/>
      <c r="JQK57" s="429"/>
      <c r="JQL57" s="429"/>
      <c r="JQM57" s="429"/>
      <c r="JQN57" s="429"/>
      <c r="JQO57" s="429"/>
      <c r="JQP57" s="429"/>
      <c r="JQQ57" s="429"/>
      <c r="JQR57" s="429"/>
      <c r="JQS57" s="429"/>
      <c r="JQT57" s="429"/>
      <c r="JQU57" s="429"/>
      <c r="JQV57" s="429"/>
      <c r="JQW57" s="429"/>
      <c r="JQX57" s="429"/>
      <c r="JQY57" s="429"/>
      <c r="JQZ57" s="429"/>
      <c r="JRA57" s="429"/>
      <c r="JRB57" s="429"/>
      <c r="JRC57" s="429"/>
      <c r="JRD57" s="429"/>
      <c r="JRE57" s="429"/>
      <c r="JRF57" s="429"/>
      <c r="JRG57" s="429"/>
      <c r="JRH57" s="429"/>
      <c r="JRI57" s="429"/>
      <c r="JRJ57" s="429"/>
      <c r="JRK57" s="429"/>
      <c r="JRL57" s="429"/>
      <c r="JRM57" s="429"/>
      <c r="JRN57" s="429"/>
      <c r="JRO57" s="429"/>
      <c r="JRP57" s="429"/>
      <c r="JRQ57" s="429"/>
      <c r="JRR57" s="429"/>
      <c r="JRS57" s="429"/>
      <c r="JRT57" s="429"/>
      <c r="JRU57" s="429"/>
      <c r="JRV57" s="429"/>
      <c r="JRW57" s="429"/>
      <c r="JRX57" s="429"/>
      <c r="JRY57" s="429"/>
      <c r="JRZ57" s="429"/>
      <c r="JSA57" s="429"/>
      <c r="JSB57" s="429"/>
      <c r="JSC57" s="429"/>
      <c r="JSD57" s="429"/>
      <c r="JSE57" s="429"/>
      <c r="JSF57" s="429"/>
      <c r="JSG57" s="429"/>
      <c r="JSH57" s="429"/>
      <c r="JSI57" s="429"/>
      <c r="JSJ57" s="429"/>
      <c r="JSK57" s="429"/>
      <c r="JSL57" s="429"/>
      <c r="JSM57" s="429"/>
      <c r="JSN57" s="429"/>
      <c r="JSO57" s="429"/>
      <c r="JSP57" s="429"/>
      <c r="JSQ57" s="429"/>
      <c r="JSR57" s="429"/>
      <c r="JSS57" s="429"/>
      <c r="JST57" s="429"/>
      <c r="JSU57" s="429"/>
      <c r="JSV57" s="429"/>
      <c r="JSW57" s="429"/>
      <c r="JSX57" s="429"/>
      <c r="JSY57" s="429"/>
      <c r="JSZ57" s="429"/>
      <c r="JTA57" s="429"/>
      <c r="JTB57" s="429"/>
      <c r="JTC57" s="429"/>
      <c r="JTD57" s="429"/>
      <c r="JTE57" s="429"/>
      <c r="JTF57" s="429"/>
      <c r="JTG57" s="429"/>
      <c r="JTH57" s="429"/>
      <c r="JTI57" s="429"/>
      <c r="JTJ57" s="429"/>
      <c r="JTK57" s="429"/>
      <c r="JTL57" s="429"/>
      <c r="JTM57" s="429"/>
      <c r="JTN57" s="429"/>
      <c r="JTO57" s="429"/>
      <c r="JTP57" s="429"/>
      <c r="JTQ57" s="429"/>
      <c r="JTR57" s="429"/>
      <c r="JTS57" s="429"/>
      <c r="JTT57" s="429"/>
      <c r="JTU57" s="429"/>
      <c r="JTV57" s="429"/>
      <c r="JTW57" s="429"/>
      <c r="JTX57" s="429"/>
      <c r="JTY57" s="429"/>
      <c r="JTZ57" s="429"/>
      <c r="JUA57" s="429"/>
      <c r="JUB57" s="429"/>
      <c r="JUC57" s="429"/>
      <c r="JUD57" s="429"/>
      <c r="JUE57" s="429"/>
      <c r="JUF57" s="429"/>
      <c r="JUG57" s="429"/>
      <c r="JUH57" s="429"/>
      <c r="JUI57" s="429"/>
      <c r="JUJ57" s="429"/>
      <c r="JUK57" s="429"/>
      <c r="JUL57" s="429"/>
      <c r="JUM57" s="429"/>
      <c r="JUN57" s="429"/>
      <c r="JUO57" s="429"/>
      <c r="JUP57" s="429"/>
      <c r="JUQ57" s="429"/>
      <c r="JUR57" s="429"/>
      <c r="JUS57" s="429"/>
      <c r="JUT57" s="429"/>
      <c r="JUU57" s="429"/>
      <c r="JUV57" s="429"/>
      <c r="JUW57" s="429"/>
      <c r="JUX57" s="429"/>
      <c r="JUY57" s="429"/>
      <c r="JUZ57" s="429"/>
      <c r="JVA57" s="429"/>
      <c r="JVB57" s="429"/>
      <c r="JVC57" s="429"/>
      <c r="JVD57" s="429"/>
      <c r="JVE57" s="429"/>
      <c r="JVF57" s="429"/>
      <c r="JVG57" s="429"/>
      <c r="JVH57" s="429"/>
      <c r="JVI57" s="429"/>
      <c r="JVJ57" s="429"/>
      <c r="JVK57" s="429"/>
      <c r="JVL57" s="429"/>
      <c r="JVM57" s="429"/>
      <c r="JVN57" s="429"/>
      <c r="JVO57" s="429"/>
      <c r="JVP57" s="429"/>
      <c r="JVQ57" s="429"/>
      <c r="JVR57" s="429"/>
      <c r="JVS57" s="429"/>
      <c r="JVT57" s="429"/>
      <c r="JVU57" s="429"/>
      <c r="JVV57" s="429"/>
      <c r="JVW57" s="429"/>
      <c r="JVX57" s="429"/>
      <c r="JVY57" s="429"/>
      <c r="JVZ57" s="429"/>
      <c r="JWA57" s="429"/>
      <c r="JWB57" s="429"/>
      <c r="JWC57" s="429"/>
      <c r="JWD57" s="429"/>
      <c r="JWE57" s="429"/>
      <c r="JWF57" s="429"/>
      <c r="JWG57" s="429"/>
      <c r="JWH57" s="429"/>
      <c r="JWI57" s="429"/>
      <c r="JWJ57" s="429"/>
      <c r="JWK57" s="429"/>
      <c r="JWL57" s="429"/>
      <c r="JWM57" s="429"/>
      <c r="JWN57" s="429"/>
      <c r="JWO57" s="429"/>
      <c r="JWP57" s="429"/>
      <c r="JWQ57" s="429"/>
      <c r="JWR57" s="429"/>
      <c r="JWS57" s="429"/>
      <c r="JWT57" s="429"/>
      <c r="JWU57" s="429"/>
      <c r="JWV57" s="429"/>
      <c r="JWW57" s="429"/>
      <c r="JWX57" s="429"/>
      <c r="JWY57" s="429"/>
      <c r="JWZ57" s="429"/>
      <c r="JXA57" s="429"/>
      <c r="JXB57" s="429"/>
      <c r="JXC57" s="429"/>
      <c r="JXD57" s="429"/>
      <c r="JXE57" s="429"/>
      <c r="JXF57" s="429"/>
      <c r="JXG57" s="429"/>
      <c r="JXH57" s="429"/>
      <c r="JXI57" s="429"/>
      <c r="JXJ57" s="429"/>
      <c r="JXK57" s="429"/>
      <c r="JXL57" s="429"/>
      <c r="JXM57" s="429"/>
      <c r="JXN57" s="429"/>
      <c r="JXO57" s="429"/>
      <c r="JXP57" s="429"/>
      <c r="JXQ57" s="429"/>
      <c r="JXR57" s="429"/>
      <c r="JXS57" s="429"/>
      <c r="JXT57" s="429"/>
      <c r="JXU57" s="429"/>
      <c r="JXV57" s="429"/>
      <c r="JXW57" s="429"/>
      <c r="JXX57" s="429"/>
      <c r="JXY57" s="429"/>
      <c r="JXZ57" s="429"/>
      <c r="JYA57" s="429"/>
      <c r="JYB57" s="429"/>
      <c r="JYC57" s="429"/>
      <c r="JYD57" s="429"/>
      <c r="JYE57" s="429"/>
      <c r="JYF57" s="429"/>
      <c r="JYG57" s="429"/>
      <c r="JYH57" s="429"/>
      <c r="JYI57" s="429"/>
      <c r="JYJ57" s="429"/>
      <c r="JYK57" s="429"/>
      <c r="JYL57" s="429"/>
      <c r="JYM57" s="429"/>
      <c r="JYN57" s="429"/>
      <c r="JYO57" s="429"/>
      <c r="JYP57" s="429"/>
      <c r="JYQ57" s="429"/>
      <c r="JYR57" s="429"/>
      <c r="JYS57" s="429"/>
      <c r="JYT57" s="429"/>
      <c r="JYU57" s="429"/>
      <c r="JYV57" s="429"/>
      <c r="JYW57" s="429"/>
      <c r="JYX57" s="429"/>
      <c r="JYY57" s="429"/>
      <c r="JYZ57" s="429"/>
      <c r="JZA57" s="429"/>
      <c r="JZB57" s="429"/>
      <c r="JZC57" s="429"/>
      <c r="JZD57" s="429"/>
      <c r="JZE57" s="429"/>
      <c r="JZF57" s="429"/>
      <c r="JZG57" s="429"/>
      <c r="JZH57" s="429"/>
      <c r="JZI57" s="429"/>
      <c r="JZJ57" s="429"/>
      <c r="JZK57" s="429"/>
      <c r="JZL57" s="429"/>
      <c r="JZM57" s="429"/>
      <c r="JZN57" s="429"/>
      <c r="JZO57" s="429"/>
      <c r="JZP57" s="429"/>
      <c r="JZQ57" s="429"/>
      <c r="JZR57" s="429"/>
      <c r="JZS57" s="429"/>
      <c r="JZT57" s="429"/>
      <c r="JZU57" s="429"/>
      <c r="JZV57" s="429"/>
      <c r="JZW57" s="429"/>
      <c r="JZX57" s="429"/>
      <c r="JZY57" s="429"/>
      <c r="JZZ57" s="429"/>
      <c r="KAA57" s="429"/>
      <c r="KAB57" s="429"/>
      <c r="KAC57" s="429"/>
      <c r="KAD57" s="429"/>
      <c r="KAE57" s="429"/>
      <c r="KAF57" s="429"/>
      <c r="KAG57" s="429"/>
      <c r="KAH57" s="429"/>
      <c r="KAI57" s="429"/>
      <c r="KAJ57" s="429"/>
      <c r="KAK57" s="429"/>
      <c r="KAL57" s="429"/>
      <c r="KAM57" s="429"/>
      <c r="KAN57" s="429"/>
      <c r="KAO57" s="429"/>
      <c r="KAP57" s="429"/>
      <c r="KAQ57" s="429"/>
      <c r="KAR57" s="429"/>
      <c r="KAS57" s="429"/>
      <c r="KAT57" s="429"/>
      <c r="KAU57" s="429"/>
      <c r="KAV57" s="429"/>
      <c r="KAW57" s="429"/>
      <c r="KAX57" s="429"/>
      <c r="KAY57" s="429"/>
      <c r="KAZ57" s="429"/>
      <c r="KBA57" s="429"/>
      <c r="KBB57" s="429"/>
      <c r="KBC57" s="429"/>
      <c r="KBD57" s="429"/>
      <c r="KBE57" s="429"/>
      <c r="KBF57" s="429"/>
      <c r="KBG57" s="429"/>
      <c r="KBH57" s="429"/>
      <c r="KBI57" s="429"/>
      <c r="KBJ57" s="429"/>
      <c r="KBK57" s="429"/>
      <c r="KBL57" s="429"/>
      <c r="KBM57" s="429"/>
      <c r="KBN57" s="429"/>
      <c r="KBO57" s="429"/>
      <c r="KBP57" s="429"/>
      <c r="KBQ57" s="429"/>
      <c r="KBR57" s="429"/>
      <c r="KBS57" s="429"/>
      <c r="KBT57" s="429"/>
      <c r="KBU57" s="429"/>
      <c r="KBV57" s="429"/>
      <c r="KBW57" s="429"/>
      <c r="KBX57" s="429"/>
      <c r="KBY57" s="429"/>
      <c r="KBZ57" s="429"/>
      <c r="KCA57" s="429"/>
      <c r="KCB57" s="429"/>
      <c r="KCC57" s="429"/>
      <c r="KCD57" s="429"/>
      <c r="KCE57" s="429"/>
      <c r="KCF57" s="429"/>
      <c r="KCG57" s="429"/>
      <c r="KCH57" s="429"/>
      <c r="KCI57" s="429"/>
      <c r="KCJ57" s="429"/>
      <c r="KCK57" s="429"/>
      <c r="KCL57" s="429"/>
      <c r="KCM57" s="429"/>
      <c r="KCN57" s="429"/>
      <c r="KCO57" s="429"/>
      <c r="KCP57" s="429"/>
      <c r="KCQ57" s="429"/>
      <c r="KCR57" s="429"/>
      <c r="KCS57" s="429"/>
      <c r="KCT57" s="429"/>
      <c r="KCU57" s="429"/>
      <c r="KCV57" s="429"/>
      <c r="KCW57" s="429"/>
      <c r="KCX57" s="429"/>
      <c r="KCY57" s="429"/>
      <c r="KCZ57" s="429"/>
      <c r="KDA57" s="429"/>
      <c r="KDB57" s="429"/>
      <c r="KDC57" s="429"/>
      <c r="KDD57" s="429"/>
      <c r="KDE57" s="429"/>
      <c r="KDF57" s="429"/>
      <c r="KDG57" s="429"/>
      <c r="KDH57" s="429"/>
      <c r="KDI57" s="429"/>
      <c r="KDJ57" s="429"/>
      <c r="KDK57" s="429"/>
      <c r="KDL57" s="429"/>
      <c r="KDM57" s="429"/>
      <c r="KDN57" s="429"/>
      <c r="KDO57" s="429"/>
      <c r="KDP57" s="429"/>
      <c r="KDQ57" s="429"/>
      <c r="KDR57" s="429"/>
      <c r="KDS57" s="429"/>
      <c r="KDT57" s="429"/>
      <c r="KDU57" s="429"/>
      <c r="KDV57" s="429"/>
      <c r="KDW57" s="429"/>
      <c r="KDX57" s="429"/>
      <c r="KDY57" s="429"/>
      <c r="KDZ57" s="429"/>
      <c r="KEA57" s="429"/>
      <c r="KEB57" s="429"/>
      <c r="KEC57" s="429"/>
      <c r="KED57" s="429"/>
      <c r="KEE57" s="429"/>
      <c r="KEF57" s="429"/>
      <c r="KEG57" s="429"/>
      <c r="KEH57" s="429"/>
      <c r="KEI57" s="429"/>
      <c r="KEJ57" s="429"/>
      <c r="KEK57" s="429"/>
      <c r="KEL57" s="429"/>
      <c r="KEM57" s="429"/>
      <c r="KEN57" s="429"/>
      <c r="KEO57" s="429"/>
      <c r="KEP57" s="429"/>
      <c r="KEQ57" s="429"/>
      <c r="KER57" s="429"/>
      <c r="KES57" s="429"/>
      <c r="KET57" s="429"/>
      <c r="KEU57" s="429"/>
      <c r="KEV57" s="429"/>
      <c r="KEW57" s="429"/>
      <c r="KEX57" s="429"/>
      <c r="KEY57" s="429"/>
      <c r="KEZ57" s="429"/>
      <c r="KFA57" s="429"/>
      <c r="KFB57" s="429"/>
      <c r="KFC57" s="429"/>
      <c r="KFD57" s="429"/>
      <c r="KFE57" s="429"/>
      <c r="KFF57" s="429"/>
      <c r="KFG57" s="429"/>
      <c r="KFH57" s="429"/>
      <c r="KFI57" s="429"/>
      <c r="KFJ57" s="429"/>
      <c r="KFK57" s="429"/>
      <c r="KFL57" s="429"/>
      <c r="KFM57" s="429"/>
      <c r="KFN57" s="429"/>
      <c r="KFO57" s="429"/>
      <c r="KFP57" s="429"/>
      <c r="KFQ57" s="429"/>
      <c r="KFR57" s="429"/>
      <c r="KFS57" s="429"/>
      <c r="KFT57" s="429"/>
      <c r="KFU57" s="429"/>
      <c r="KFV57" s="429"/>
      <c r="KFW57" s="429"/>
      <c r="KFX57" s="429"/>
      <c r="KFY57" s="429"/>
      <c r="KFZ57" s="429"/>
      <c r="KGA57" s="429"/>
      <c r="KGB57" s="429"/>
      <c r="KGC57" s="429"/>
      <c r="KGD57" s="429"/>
      <c r="KGE57" s="429"/>
      <c r="KGF57" s="429"/>
      <c r="KGG57" s="429"/>
      <c r="KGH57" s="429"/>
      <c r="KGI57" s="429"/>
      <c r="KGJ57" s="429"/>
      <c r="KGK57" s="429"/>
      <c r="KGL57" s="429"/>
      <c r="KGM57" s="429"/>
      <c r="KGN57" s="429"/>
      <c r="KGO57" s="429"/>
      <c r="KGP57" s="429"/>
      <c r="KGQ57" s="429"/>
      <c r="KGR57" s="429"/>
      <c r="KGS57" s="429"/>
      <c r="KGT57" s="429"/>
      <c r="KGU57" s="429"/>
      <c r="KGV57" s="429"/>
      <c r="KGW57" s="429"/>
      <c r="KGX57" s="429"/>
      <c r="KGY57" s="429"/>
      <c r="KGZ57" s="429"/>
      <c r="KHA57" s="429"/>
      <c r="KHB57" s="429"/>
      <c r="KHC57" s="429"/>
      <c r="KHD57" s="429"/>
      <c r="KHE57" s="429"/>
      <c r="KHF57" s="429"/>
      <c r="KHG57" s="429"/>
      <c r="KHH57" s="429"/>
      <c r="KHI57" s="429"/>
      <c r="KHJ57" s="429"/>
      <c r="KHK57" s="429"/>
      <c r="KHL57" s="429"/>
      <c r="KHM57" s="429"/>
      <c r="KHN57" s="429"/>
      <c r="KHO57" s="429"/>
      <c r="KHP57" s="429"/>
      <c r="KHQ57" s="429"/>
      <c r="KHR57" s="429"/>
      <c r="KHS57" s="429"/>
      <c r="KHT57" s="429"/>
      <c r="KHU57" s="429"/>
      <c r="KHV57" s="429"/>
      <c r="KHW57" s="429"/>
      <c r="KHX57" s="429"/>
      <c r="KHY57" s="429"/>
      <c r="KHZ57" s="429"/>
      <c r="KIA57" s="429"/>
      <c r="KIB57" s="429"/>
      <c r="KIC57" s="429"/>
      <c r="KID57" s="429"/>
      <c r="KIE57" s="429"/>
      <c r="KIF57" s="429"/>
      <c r="KIG57" s="429"/>
      <c r="KIH57" s="429"/>
      <c r="KII57" s="429"/>
      <c r="KIJ57" s="429"/>
      <c r="KIK57" s="429"/>
      <c r="KIL57" s="429"/>
      <c r="KIM57" s="429"/>
      <c r="KIN57" s="429"/>
      <c r="KIO57" s="429"/>
      <c r="KIP57" s="429"/>
      <c r="KIQ57" s="429"/>
      <c r="KIR57" s="429"/>
      <c r="KIS57" s="429"/>
      <c r="KIT57" s="429"/>
      <c r="KIU57" s="429"/>
      <c r="KIV57" s="429"/>
      <c r="KIW57" s="429"/>
      <c r="KIX57" s="429"/>
      <c r="KIY57" s="429"/>
      <c r="KIZ57" s="429"/>
      <c r="KJA57" s="429"/>
      <c r="KJB57" s="429"/>
      <c r="KJC57" s="429"/>
      <c r="KJD57" s="429"/>
      <c r="KJE57" s="429"/>
      <c r="KJF57" s="429"/>
      <c r="KJG57" s="429"/>
      <c r="KJH57" s="429"/>
      <c r="KJI57" s="429"/>
      <c r="KJJ57" s="429"/>
      <c r="KJK57" s="429"/>
      <c r="KJL57" s="429"/>
      <c r="KJM57" s="429"/>
      <c r="KJN57" s="429"/>
      <c r="KJO57" s="429"/>
      <c r="KJP57" s="429"/>
      <c r="KJQ57" s="429"/>
      <c r="KJR57" s="429"/>
      <c r="KJS57" s="429"/>
      <c r="KJT57" s="429"/>
      <c r="KJU57" s="429"/>
      <c r="KJV57" s="429"/>
      <c r="KJW57" s="429"/>
      <c r="KJX57" s="429"/>
      <c r="KJY57" s="429"/>
      <c r="KJZ57" s="429"/>
      <c r="KKA57" s="429"/>
      <c r="KKB57" s="429"/>
      <c r="KKC57" s="429"/>
      <c r="KKD57" s="429"/>
      <c r="KKE57" s="429"/>
      <c r="KKF57" s="429"/>
      <c r="KKG57" s="429"/>
      <c r="KKH57" s="429"/>
      <c r="KKI57" s="429"/>
      <c r="KKJ57" s="429"/>
      <c r="KKK57" s="429"/>
      <c r="KKL57" s="429"/>
      <c r="KKM57" s="429"/>
      <c r="KKN57" s="429"/>
      <c r="KKO57" s="429"/>
      <c r="KKP57" s="429"/>
      <c r="KKQ57" s="429"/>
      <c r="KKR57" s="429"/>
      <c r="KKS57" s="429"/>
      <c r="KKT57" s="429"/>
      <c r="KKU57" s="429"/>
      <c r="KKV57" s="429"/>
      <c r="KKW57" s="429"/>
      <c r="KKX57" s="429"/>
      <c r="KKY57" s="429"/>
      <c r="KKZ57" s="429"/>
      <c r="KLA57" s="429"/>
      <c r="KLB57" s="429"/>
      <c r="KLC57" s="429"/>
      <c r="KLD57" s="429"/>
      <c r="KLE57" s="429"/>
      <c r="KLF57" s="429"/>
      <c r="KLG57" s="429"/>
      <c r="KLH57" s="429"/>
      <c r="KLI57" s="429"/>
      <c r="KLJ57" s="429"/>
      <c r="KLK57" s="429"/>
      <c r="KLL57" s="429"/>
      <c r="KLM57" s="429"/>
      <c r="KLN57" s="429"/>
      <c r="KLO57" s="429"/>
      <c r="KLP57" s="429"/>
      <c r="KLQ57" s="429"/>
      <c r="KLR57" s="429"/>
      <c r="KLS57" s="429"/>
      <c r="KLT57" s="429"/>
      <c r="KLU57" s="429"/>
      <c r="KLV57" s="429"/>
      <c r="KLW57" s="429"/>
      <c r="KLX57" s="429"/>
      <c r="KLY57" s="429"/>
      <c r="KLZ57" s="429"/>
      <c r="KMA57" s="429"/>
      <c r="KMB57" s="429"/>
      <c r="KMC57" s="429"/>
      <c r="KMD57" s="429"/>
      <c r="KME57" s="429"/>
      <c r="KMF57" s="429"/>
      <c r="KMG57" s="429"/>
      <c r="KMH57" s="429"/>
      <c r="KMI57" s="429"/>
      <c r="KMJ57" s="429"/>
      <c r="KMK57" s="429"/>
      <c r="KML57" s="429"/>
      <c r="KMM57" s="429"/>
      <c r="KMN57" s="429"/>
      <c r="KMO57" s="429"/>
      <c r="KMP57" s="429"/>
      <c r="KMQ57" s="429"/>
      <c r="KMR57" s="429"/>
      <c r="KMS57" s="429"/>
      <c r="KMT57" s="429"/>
      <c r="KMU57" s="429"/>
      <c r="KMV57" s="429"/>
      <c r="KMW57" s="429"/>
      <c r="KMX57" s="429"/>
      <c r="KMY57" s="429"/>
      <c r="KMZ57" s="429"/>
      <c r="KNA57" s="429"/>
      <c r="KNB57" s="429"/>
      <c r="KNC57" s="429"/>
      <c r="KND57" s="429"/>
      <c r="KNE57" s="429"/>
      <c r="KNF57" s="429"/>
      <c r="KNG57" s="429"/>
      <c r="KNH57" s="429"/>
      <c r="KNI57" s="429"/>
      <c r="KNJ57" s="429"/>
      <c r="KNK57" s="429"/>
      <c r="KNL57" s="429"/>
      <c r="KNM57" s="429"/>
      <c r="KNN57" s="429"/>
      <c r="KNO57" s="429"/>
      <c r="KNP57" s="429"/>
      <c r="KNQ57" s="429"/>
      <c r="KNR57" s="429"/>
      <c r="KNS57" s="429"/>
      <c r="KNT57" s="429"/>
      <c r="KNU57" s="429"/>
      <c r="KNV57" s="429"/>
      <c r="KNW57" s="429"/>
      <c r="KNX57" s="429"/>
      <c r="KNY57" s="429"/>
      <c r="KNZ57" s="429"/>
      <c r="KOA57" s="429"/>
      <c r="KOB57" s="429"/>
      <c r="KOC57" s="429"/>
      <c r="KOD57" s="429"/>
      <c r="KOE57" s="429"/>
      <c r="KOF57" s="429"/>
      <c r="KOG57" s="429"/>
      <c r="KOH57" s="429"/>
      <c r="KOI57" s="429"/>
      <c r="KOJ57" s="429"/>
      <c r="KOK57" s="429"/>
      <c r="KOL57" s="429"/>
      <c r="KOM57" s="429"/>
      <c r="KON57" s="429"/>
      <c r="KOO57" s="429"/>
      <c r="KOP57" s="429"/>
      <c r="KOQ57" s="429"/>
      <c r="KOR57" s="429"/>
      <c r="KOS57" s="429"/>
      <c r="KOT57" s="429"/>
      <c r="KOU57" s="429"/>
      <c r="KOV57" s="429"/>
      <c r="KOW57" s="429"/>
      <c r="KOX57" s="429"/>
      <c r="KOY57" s="429"/>
      <c r="KOZ57" s="429"/>
      <c r="KPA57" s="429"/>
      <c r="KPB57" s="429"/>
      <c r="KPC57" s="429"/>
      <c r="KPD57" s="429"/>
      <c r="KPE57" s="429"/>
      <c r="KPF57" s="429"/>
      <c r="KPG57" s="429"/>
      <c r="KPH57" s="429"/>
      <c r="KPI57" s="429"/>
      <c r="KPJ57" s="429"/>
      <c r="KPK57" s="429"/>
      <c r="KPL57" s="429"/>
      <c r="KPM57" s="429"/>
      <c r="KPN57" s="429"/>
      <c r="KPO57" s="429"/>
      <c r="KPP57" s="429"/>
      <c r="KPQ57" s="429"/>
      <c r="KPR57" s="429"/>
      <c r="KPS57" s="429"/>
      <c r="KPT57" s="429"/>
      <c r="KPU57" s="429"/>
      <c r="KPV57" s="429"/>
      <c r="KPW57" s="429"/>
      <c r="KPX57" s="429"/>
      <c r="KPY57" s="429"/>
      <c r="KPZ57" s="429"/>
      <c r="KQA57" s="429"/>
      <c r="KQB57" s="429"/>
      <c r="KQC57" s="429"/>
      <c r="KQD57" s="429"/>
      <c r="KQE57" s="429"/>
      <c r="KQF57" s="429"/>
      <c r="KQG57" s="429"/>
      <c r="KQH57" s="429"/>
      <c r="KQI57" s="429"/>
      <c r="KQJ57" s="429"/>
      <c r="KQK57" s="429"/>
      <c r="KQL57" s="429"/>
      <c r="KQM57" s="429"/>
      <c r="KQN57" s="429"/>
      <c r="KQO57" s="429"/>
      <c r="KQP57" s="429"/>
      <c r="KQQ57" s="429"/>
      <c r="KQR57" s="429"/>
      <c r="KQS57" s="429"/>
      <c r="KQT57" s="429"/>
      <c r="KQU57" s="429"/>
      <c r="KQV57" s="429"/>
      <c r="KQW57" s="429"/>
      <c r="KQX57" s="429"/>
      <c r="KQY57" s="429"/>
      <c r="KQZ57" s="429"/>
      <c r="KRA57" s="429"/>
      <c r="KRB57" s="429"/>
      <c r="KRC57" s="429"/>
      <c r="KRD57" s="429"/>
      <c r="KRE57" s="429"/>
      <c r="KRF57" s="429"/>
      <c r="KRG57" s="429"/>
      <c r="KRH57" s="429"/>
      <c r="KRI57" s="429"/>
      <c r="KRJ57" s="429"/>
      <c r="KRK57" s="429"/>
      <c r="KRL57" s="429"/>
      <c r="KRM57" s="429"/>
      <c r="KRN57" s="429"/>
      <c r="KRO57" s="429"/>
      <c r="KRP57" s="429"/>
      <c r="KRQ57" s="429"/>
      <c r="KRR57" s="429"/>
      <c r="KRS57" s="429"/>
      <c r="KRT57" s="429"/>
      <c r="KRU57" s="429"/>
      <c r="KRV57" s="429"/>
      <c r="KRW57" s="429"/>
      <c r="KRX57" s="429"/>
      <c r="KRY57" s="429"/>
      <c r="KRZ57" s="429"/>
      <c r="KSA57" s="429"/>
      <c r="KSB57" s="429"/>
      <c r="KSC57" s="429"/>
      <c r="KSD57" s="429"/>
      <c r="KSE57" s="429"/>
      <c r="KSF57" s="429"/>
      <c r="KSG57" s="429"/>
      <c r="KSH57" s="429"/>
      <c r="KSI57" s="429"/>
      <c r="KSJ57" s="429"/>
      <c r="KSK57" s="429"/>
      <c r="KSL57" s="429"/>
      <c r="KSM57" s="429"/>
      <c r="KSN57" s="429"/>
      <c r="KSO57" s="429"/>
      <c r="KSP57" s="429"/>
      <c r="KSQ57" s="429"/>
      <c r="KSR57" s="429"/>
      <c r="KSS57" s="429"/>
      <c r="KST57" s="429"/>
      <c r="KSU57" s="429"/>
      <c r="KSV57" s="429"/>
      <c r="KSW57" s="429"/>
      <c r="KSX57" s="429"/>
      <c r="KSY57" s="429"/>
      <c r="KSZ57" s="429"/>
      <c r="KTA57" s="429"/>
      <c r="KTB57" s="429"/>
      <c r="KTC57" s="429"/>
      <c r="KTD57" s="429"/>
      <c r="KTE57" s="429"/>
      <c r="KTF57" s="429"/>
      <c r="KTG57" s="429"/>
      <c r="KTH57" s="429"/>
      <c r="KTI57" s="429"/>
      <c r="KTJ57" s="429"/>
      <c r="KTK57" s="429"/>
      <c r="KTL57" s="429"/>
      <c r="KTM57" s="429"/>
      <c r="KTN57" s="429"/>
      <c r="KTO57" s="429"/>
      <c r="KTP57" s="429"/>
      <c r="KTQ57" s="429"/>
      <c r="KTR57" s="429"/>
      <c r="KTS57" s="429"/>
      <c r="KTT57" s="429"/>
      <c r="KTU57" s="429"/>
      <c r="KTV57" s="429"/>
      <c r="KTW57" s="429"/>
      <c r="KTX57" s="429"/>
      <c r="KTY57" s="429"/>
      <c r="KTZ57" s="429"/>
      <c r="KUA57" s="429"/>
      <c r="KUB57" s="429"/>
      <c r="KUC57" s="429"/>
      <c r="KUD57" s="429"/>
      <c r="KUE57" s="429"/>
      <c r="KUF57" s="429"/>
      <c r="KUG57" s="429"/>
      <c r="KUH57" s="429"/>
      <c r="KUI57" s="429"/>
      <c r="KUJ57" s="429"/>
      <c r="KUK57" s="429"/>
      <c r="KUL57" s="429"/>
      <c r="KUM57" s="429"/>
      <c r="KUN57" s="429"/>
      <c r="KUO57" s="429"/>
      <c r="KUP57" s="429"/>
      <c r="KUQ57" s="429"/>
      <c r="KUR57" s="429"/>
      <c r="KUS57" s="429"/>
      <c r="KUT57" s="429"/>
      <c r="KUU57" s="429"/>
      <c r="KUV57" s="429"/>
      <c r="KUW57" s="429"/>
      <c r="KUX57" s="429"/>
      <c r="KUY57" s="429"/>
      <c r="KUZ57" s="429"/>
      <c r="KVA57" s="429"/>
      <c r="KVB57" s="429"/>
      <c r="KVC57" s="429"/>
      <c r="KVD57" s="429"/>
      <c r="KVE57" s="429"/>
      <c r="KVF57" s="429"/>
      <c r="KVG57" s="429"/>
      <c r="KVH57" s="429"/>
      <c r="KVI57" s="429"/>
      <c r="KVJ57" s="429"/>
      <c r="KVK57" s="429"/>
      <c r="KVL57" s="429"/>
      <c r="KVM57" s="429"/>
      <c r="KVN57" s="429"/>
      <c r="KVO57" s="429"/>
      <c r="KVP57" s="429"/>
      <c r="KVQ57" s="429"/>
      <c r="KVR57" s="429"/>
      <c r="KVS57" s="429"/>
      <c r="KVT57" s="429"/>
      <c r="KVU57" s="429"/>
      <c r="KVV57" s="429"/>
      <c r="KVW57" s="429"/>
      <c r="KVX57" s="429"/>
      <c r="KVY57" s="429"/>
      <c r="KVZ57" s="429"/>
      <c r="KWA57" s="429"/>
      <c r="KWB57" s="429"/>
      <c r="KWC57" s="429"/>
      <c r="KWD57" s="429"/>
      <c r="KWE57" s="429"/>
      <c r="KWF57" s="429"/>
      <c r="KWG57" s="429"/>
      <c r="KWH57" s="429"/>
      <c r="KWI57" s="429"/>
      <c r="KWJ57" s="429"/>
      <c r="KWK57" s="429"/>
      <c r="KWL57" s="429"/>
      <c r="KWM57" s="429"/>
      <c r="KWN57" s="429"/>
      <c r="KWO57" s="429"/>
      <c r="KWP57" s="429"/>
      <c r="KWQ57" s="429"/>
      <c r="KWR57" s="429"/>
      <c r="KWS57" s="429"/>
      <c r="KWT57" s="429"/>
      <c r="KWU57" s="429"/>
      <c r="KWV57" s="429"/>
      <c r="KWW57" s="429"/>
      <c r="KWX57" s="429"/>
      <c r="KWY57" s="429"/>
      <c r="KWZ57" s="429"/>
      <c r="KXA57" s="429"/>
      <c r="KXB57" s="429"/>
      <c r="KXC57" s="429"/>
      <c r="KXD57" s="429"/>
      <c r="KXE57" s="429"/>
      <c r="KXF57" s="429"/>
      <c r="KXG57" s="429"/>
      <c r="KXH57" s="429"/>
      <c r="KXI57" s="429"/>
      <c r="KXJ57" s="429"/>
      <c r="KXK57" s="429"/>
      <c r="KXL57" s="429"/>
      <c r="KXM57" s="429"/>
      <c r="KXN57" s="429"/>
      <c r="KXO57" s="429"/>
      <c r="KXP57" s="429"/>
      <c r="KXQ57" s="429"/>
      <c r="KXR57" s="429"/>
      <c r="KXS57" s="429"/>
      <c r="KXT57" s="429"/>
      <c r="KXU57" s="429"/>
      <c r="KXV57" s="429"/>
      <c r="KXW57" s="429"/>
      <c r="KXX57" s="429"/>
      <c r="KXY57" s="429"/>
      <c r="KXZ57" s="429"/>
      <c r="KYA57" s="429"/>
      <c r="KYB57" s="429"/>
      <c r="KYC57" s="429"/>
      <c r="KYD57" s="429"/>
      <c r="KYE57" s="429"/>
      <c r="KYF57" s="429"/>
      <c r="KYG57" s="429"/>
      <c r="KYH57" s="429"/>
      <c r="KYI57" s="429"/>
      <c r="KYJ57" s="429"/>
      <c r="KYK57" s="429"/>
      <c r="KYL57" s="429"/>
      <c r="KYM57" s="429"/>
      <c r="KYN57" s="429"/>
      <c r="KYO57" s="429"/>
      <c r="KYP57" s="429"/>
      <c r="KYQ57" s="429"/>
      <c r="KYR57" s="429"/>
      <c r="KYS57" s="429"/>
      <c r="KYT57" s="429"/>
      <c r="KYU57" s="429"/>
      <c r="KYV57" s="429"/>
      <c r="KYW57" s="429"/>
      <c r="KYX57" s="429"/>
      <c r="KYY57" s="429"/>
      <c r="KYZ57" s="429"/>
      <c r="KZA57" s="429"/>
      <c r="KZB57" s="429"/>
      <c r="KZC57" s="429"/>
      <c r="KZD57" s="429"/>
      <c r="KZE57" s="429"/>
      <c r="KZF57" s="429"/>
      <c r="KZG57" s="429"/>
      <c r="KZH57" s="429"/>
      <c r="KZI57" s="429"/>
      <c r="KZJ57" s="429"/>
      <c r="KZK57" s="429"/>
      <c r="KZL57" s="429"/>
      <c r="KZM57" s="429"/>
      <c r="KZN57" s="429"/>
      <c r="KZO57" s="429"/>
      <c r="KZP57" s="429"/>
      <c r="KZQ57" s="429"/>
      <c r="KZR57" s="429"/>
      <c r="KZS57" s="429"/>
      <c r="KZT57" s="429"/>
      <c r="KZU57" s="429"/>
      <c r="KZV57" s="429"/>
      <c r="KZW57" s="429"/>
      <c r="KZX57" s="429"/>
      <c r="KZY57" s="429"/>
      <c r="KZZ57" s="429"/>
      <c r="LAA57" s="429"/>
      <c r="LAB57" s="429"/>
      <c r="LAC57" s="429"/>
      <c r="LAD57" s="429"/>
      <c r="LAE57" s="429"/>
      <c r="LAF57" s="429"/>
      <c r="LAG57" s="429"/>
      <c r="LAH57" s="429"/>
      <c r="LAI57" s="429"/>
      <c r="LAJ57" s="429"/>
      <c r="LAK57" s="429"/>
      <c r="LAL57" s="429"/>
      <c r="LAM57" s="429"/>
      <c r="LAN57" s="429"/>
      <c r="LAO57" s="429"/>
      <c r="LAP57" s="429"/>
      <c r="LAQ57" s="429"/>
      <c r="LAR57" s="429"/>
      <c r="LAS57" s="429"/>
      <c r="LAT57" s="429"/>
      <c r="LAU57" s="429"/>
      <c r="LAV57" s="429"/>
      <c r="LAW57" s="429"/>
      <c r="LAX57" s="429"/>
      <c r="LAY57" s="429"/>
      <c r="LAZ57" s="429"/>
      <c r="LBA57" s="429"/>
      <c r="LBB57" s="429"/>
      <c r="LBC57" s="429"/>
      <c r="LBD57" s="429"/>
      <c r="LBE57" s="429"/>
      <c r="LBF57" s="429"/>
      <c r="LBG57" s="429"/>
      <c r="LBH57" s="429"/>
      <c r="LBI57" s="429"/>
      <c r="LBJ57" s="429"/>
      <c r="LBK57" s="429"/>
      <c r="LBL57" s="429"/>
      <c r="LBM57" s="429"/>
      <c r="LBN57" s="429"/>
      <c r="LBO57" s="429"/>
      <c r="LBP57" s="429"/>
      <c r="LBQ57" s="429"/>
      <c r="LBR57" s="429"/>
      <c r="LBS57" s="429"/>
      <c r="LBT57" s="429"/>
      <c r="LBU57" s="429"/>
      <c r="LBV57" s="429"/>
      <c r="LBW57" s="429"/>
      <c r="LBX57" s="429"/>
      <c r="LBY57" s="429"/>
      <c r="LBZ57" s="429"/>
      <c r="LCA57" s="429"/>
      <c r="LCB57" s="429"/>
      <c r="LCC57" s="429"/>
      <c r="LCD57" s="429"/>
      <c r="LCE57" s="429"/>
      <c r="LCF57" s="429"/>
      <c r="LCG57" s="429"/>
      <c r="LCH57" s="429"/>
      <c r="LCI57" s="429"/>
      <c r="LCJ57" s="429"/>
      <c r="LCK57" s="429"/>
      <c r="LCL57" s="429"/>
      <c r="LCM57" s="429"/>
      <c r="LCN57" s="429"/>
      <c r="LCO57" s="429"/>
      <c r="LCP57" s="429"/>
      <c r="LCQ57" s="429"/>
      <c r="LCR57" s="429"/>
      <c r="LCS57" s="429"/>
      <c r="LCT57" s="429"/>
      <c r="LCU57" s="429"/>
      <c r="LCV57" s="429"/>
      <c r="LCW57" s="429"/>
      <c r="LCX57" s="429"/>
      <c r="LCY57" s="429"/>
      <c r="LCZ57" s="429"/>
      <c r="LDA57" s="429"/>
      <c r="LDB57" s="429"/>
      <c r="LDC57" s="429"/>
      <c r="LDD57" s="429"/>
      <c r="LDE57" s="429"/>
      <c r="LDF57" s="429"/>
      <c r="LDG57" s="429"/>
      <c r="LDH57" s="429"/>
      <c r="LDI57" s="429"/>
      <c r="LDJ57" s="429"/>
      <c r="LDK57" s="429"/>
      <c r="LDL57" s="429"/>
      <c r="LDM57" s="429"/>
      <c r="LDN57" s="429"/>
      <c r="LDO57" s="429"/>
      <c r="LDP57" s="429"/>
      <c r="LDQ57" s="429"/>
      <c r="LDR57" s="429"/>
      <c r="LDS57" s="429"/>
      <c r="LDT57" s="429"/>
      <c r="LDU57" s="429"/>
      <c r="LDV57" s="429"/>
      <c r="LDW57" s="429"/>
      <c r="LDX57" s="429"/>
      <c r="LDY57" s="429"/>
      <c r="LDZ57" s="429"/>
      <c r="LEA57" s="429"/>
      <c r="LEB57" s="429"/>
      <c r="LEC57" s="429"/>
      <c r="LED57" s="429"/>
      <c r="LEE57" s="429"/>
      <c r="LEF57" s="429"/>
      <c r="LEG57" s="429"/>
      <c r="LEH57" s="429"/>
      <c r="LEI57" s="429"/>
      <c r="LEJ57" s="429"/>
      <c r="LEK57" s="429"/>
      <c r="LEL57" s="429"/>
      <c r="LEM57" s="429"/>
      <c r="LEN57" s="429"/>
      <c r="LEO57" s="429"/>
      <c r="LEP57" s="429"/>
      <c r="LEQ57" s="429"/>
      <c r="LER57" s="429"/>
      <c r="LES57" s="429"/>
      <c r="LET57" s="429"/>
      <c r="LEU57" s="429"/>
      <c r="LEV57" s="429"/>
      <c r="LEW57" s="429"/>
      <c r="LEX57" s="429"/>
      <c r="LEY57" s="429"/>
      <c r="LEZ57" s="429"/>
      <c r="LFA57" s="429"/>
      <c r="LFB57" s="429"/>
      <c r="LFC57" s="429"/>
      <c r="LFD57" s="429"/>
      <c r="LFE57" s="429"/>
      <c r="LFF57" s="429"/>
      <c r="LFG57" s="429"/>
      <c r="LFH57" s="429"/>
      <c r="LFI57" s="429"/>
      <c r="LFJ57" s="429"/>
      <c r="LFK57" s="429"/>
      <c r="LFL57" s="429"/>
      <c r="LFM57" s="429"/>
      <c r="LFN57" s="429"/>
      <c r="LFO57" s="429"/>
      <c r="LFP57" s="429"/>
      <c r="LFQ57" s="429"/>
      <c r="LFR57" s="429"/>
      <c r="LFS57" s="429"/>
      <c r="LFT57" s="429"/>
      <c r="LFU57" s="429"/>
      <c r="LFV57" s="429"/>
      <c r="LFW57" s="429"/>
      <c r="LFX57" s="429"/>
      <c r="LFY57" s="429"/>
      <c r="LFZ57" s="429"/>
      <c r="LGA57" s="429"/>
      <c r="LGB57" s="429"/>
      <c r="LGC57" s="429"/>
      <c r="LGD57" s="429"/>
      <c r="LGE57" s="429"/>
      <c r="LGF57" s="429"/>
      <c r="LGG57" s="429"/>
      <c r="LGH57" s="429"/>
      <c r="LGI57" s="429"/>
      <c r="LGJ57" s="429"/>
      <c r="LGK57" s="429"/>
      <c r="LGL57" s="429"/>
      <c r="LGM57" s="429"/>
      <c r="LGN57" s="429"/>
      <c r="LGO57" s="429"/>
      <c r="LGP57" s="429"/>
      <c r="LGQ57" s="429"/>
      <c r="LGR57" s="429"/>
      <c r="LGS57" s="429"/>
      <c r="LGT57" s="429"/>
      <c r="LGU57" s="429"/>
      <c r="LGV57" s="429"/>
      <c r="LGW57" s="429"/>
      <c r="LGX57" s="429"/>
      <c r="LGY57" s="429"/>
      <c r="LGZ57" s="429"/>
      <c r="LHA57" s="429"/>
      <c r="LHB57" s="429"/>
      <c r="LHC57" s="429"/>
      <c r="LHD57" s="429"/>
      <c r="LHE57" s="429"/>
      <c r="LHF57" s="429"/>
      <c r="LHG57" s="429"/>
      <c r="LHH57" s="429"/>
      <c r="LHI57" s="429"/>
      <c r="LHJ57" s="429"/>
      <c r="LHK57" s="429"/>
      <c r="LHL57" s="429"/>
      <c r="LHM57" s="429"/>
      <c r="LHN57" s="429"/>
      <c r="LHO57" s="429"/>
      <c r="LHP57" s="429"/>
      <c r="LHQ57" s="429"/>
      <c r="LHR57" s="429"/>
      <c r="LHS57" s="429"/>
      <c r="LHT57" s="429"/>
      <c r="LHU57" s="429"/>
      <c r="LHV57" s="429"/>
      <c r="LHW57" s="429"/>
      <c r="LHX57" s="429"/>
      <c r="LHY57" s="429"/>
      <c r="LHZ57" s="429"/>
      <c r="LIA57" s="429"/>
      <c r="LIB57" s="429"/>
      <c r="LIC57" s="429"/>
      <c r="LID57" s="429"/>
      <c r="LIE57" s="429"/>
      <c r="LIF57" s="429"/>
      <c r="LIG57" s="429"/>
      <c r="LIH57" s="429"/>
      <c r="LII57" s="429"/>
      <c r="LIJ57" s="429"/>
      <c r="LIK57" s="429"/>
      <c r="LIL57" s="429"/>
      <c r="LIM57" s="429"/>
      <c r="LIN57" s="429"/>
      <c r="LIO57" s="429"/>
      <c r="LIP57" s="429"/>
      <c r="LIQ57" s="429"/>
      <c r="LIR57" s="429"/>
      <c r="LIS57" s="429"/>
      <c r="LIT57" s="429"/>
      <c r="LIU57" s="429"/>
      <c r="LIV57" s="429"/>
      <c r="LIW57" s="429"/>
      <c r="LIX57" s="429"/>
      <c r="LIY57" s="429"/>
      <c r="LIZ57" s="429"/>
      <c r="LJA57" s="429"/>
      <c r="LJB57" s="429"/>
      <c r="LJC57" s="429"/>
      <c r="LJD57" s="429"/>
      <c r="LJE57" s="429"/>
      <c r="LJF57" s="429"/>
      <c r="LJG57" s="429"/>
      <c r="LJH57" s="429"/>
      <c r="LJI57" s="429"/>
      <c r="LJJ57" s="429"/>
      <c r="LJK57" s="429"/>
      <c r="LJL57" s="429"/>
      <c r="LJM57" s="429"/>
      <c r="LJN57" s="429"/>
      <c r="LJO57" s="429"/>
      <c r="LJP57" s="429"/>
      <c r="LJQ57" s="429"/>
      <c r="LJR57" s="429"/>
      <c r="LJS57" s="429"/>
      <c r="LJT57" s="429"/>
      <c r="LJU57" s="429"/>
      <c r="LJV57" s="429"/>
      <c r="LJW57" s="429"/>
      <c r="LJX57" s="429"/>
      <c r="LJY57" s="429"/>
      <c r="LJZ57" s="429"/>
      <c r="LKA57" s="429"/>
      <c r="LKB57" s="429"/>
      <c r="LKC57" s="429"/>
      <c r="LKD57" s="429"/>
      <c r="LKE57" s="429"/>
      <c r="LKF57" s="429"/>
      <c r="LKG57" s="429"/>
      <c r="LKH57" s="429"/>
      <c r="LKI57" s="429"/>
      <c r="LKJ57" s="429"/>
      <c r="LKK57" s="429"/>
      <c r="LKL57" s="429"/>
      <c r="LKM57" s="429"/>
      <c r="LKN57" s="429"/>
      <c r="LKO57" s="429"/>
      <c r="LKP57" s="429"/>
      <c r="LKQ57" s="429"/>
      <c r="LKR57" s="429"/>
      <c r="LKS57" s="429"/>
      <c r="LKT57" s="429"/>
      <c r="LKU57" s="429"/>
      <c r="LKV57" s="429"/>
      <c r="LKW57" s="429"/>
      <c r="LKX57" s="429"/>
      <c r="LKY57" s="429"/>
      <c r="LKZ57" s="429"/>
      <c r="LLA57" s="429"/>
      <c r="LLB57" s="429"/>
      <c r="LLC57" s="429"/>
      <c r="LLD57" s="429"/>
      <c r="LLE57" s="429"/>
      <c r="LLF57" s="429"/>
      <c r="LLG57" s="429"/>
      <c r="LLH57" s="429"/>
      <c r="LLI57" s="429"/>
      <c r="LLJ57" s="429"/>
      <c r="LLK57" s="429"/>
      <c r="LLL57" s="429"/>
      <c r="LLM57" s="429"/>
      <c r="LLN57" s="429"/>
      <c r="LLO57" s="429"/>
      <c r="LLP57" s="429"/>
      <c r="LLQ57" s="429"/>
      <c r="LLR57" s="429"/>
      <c r="LLS57" s="429"/>
      <c r="LLT57" s="429"/>
      <c r="LLU57" s="429"/>
      <c r="LLV57" s="429"/>
      <c r="LLW57" s="429"/>
      <c r="LLX57" s="429"/>
      <c r="LLY57" s="429"/>
      <c r="LLZ57" s="429"/>
      <c r="LMA57" s="429"/>
      <c r="LMB57" s="429"/>
      <c r="LMC57" s="429"/>
      <c r="LMD57" s="429"/>
      <c r="LME57" s="429"/>
      <c r="LMF57" s="429"/>
      <c r="LMG57" s="429"/>
      <c r="LMH57" s="429"/>
      <c r="LMI57" s="429"/>
      <c r="LMJ57" s="429"/>
      <c r="LMK57" s="429"/>
      <c r="LML57" s="429"/>
      <c r="LMM57" s="429"/>
      <c r="LMN57" s="429"/>
      <c r="LMO57" s="429"/>
      <c r="LMP57" s="429"/>
      <c r="LMQ57" s="429"/>
      <c r="LMR57" s="429"/>
      <c r="LMS57" s="429"/>
      <c r="LMT57" s="429"/>
      <c r="LMU57" s="429"/>
      <c r="LMV57" s="429"/>
      <c r="LMW57" s="429"/>
      <c r="LMX57" s="429"/>
      <c r="LMY57" s="429"/>
      <c r="LMZ57" s="429"/>
      <c r="LNA57" s="429"/>
      <c r="LNB57" s="429"/>
      <c r="LNC57" s="429"/>
      <c r="LND57" s="429"/>
      <c r="LNE57" s="429"/>
      <c r="LNF57" s="429"/>
      <c r="LNG57" s="429"/>
      <c r="LNH57" s="429"/>
      <c r="LNI57" s="429"/>
      <c r="LNJ57" s="429"/>
      <c r="LNK57" s="429"/>
      <c r="LNL57" s="429"/>
      <c r="LNM57" s="429"/>
      <c r="LNN57" s="429"/>
      <c r="LNO57" s="429"/>
      <c r="LNP57" s="429"/>
      <c r="LNQ57" s="429"/>
      <c r="LNR57" s="429"/>
      <c r="LNS57" s="429"/>
      <c r="LNT57" s="429"/>
      <c r="LNU57" s="429"/>
      <c r="LNV57" s="429"/>
      <c r="LNW57" s="429"/>
      <c r="LNX57" s="429"/>
      <c r="LNY57" s="429"/>
      <c r="LNZ57" s="429"/>
      <c r="LOA57" s="429"/>
      <c r="LOB57" s="429"/>
      <c r="LOC57" s="429"/>
      <c r="LOD57" s="429"/>
      <c r="LOE57" s="429"/>
      <c r="LOF57" s="429"/>
      <c r="LOG57" s="429"/>
      <c r="LOH57" s="429"/>
      <c r="LOI57" s="429"/>
      <c r="LOJ57" s="429"/>
      <c r="LOK57" s="429"/>
      <c r="LOL57" s="429"/>
      <c r="LOM57" s="429"/>
      <c r="LON57" s="429"/>
      <c r="LOO57" s="429"/>
      <c r="LOP57" s="429"/>
      <c r="LOQ57" s="429"/>
      <c r="LOR57" s="429"/>
      <c r="LOS57" s="429"/>
      <c r="LOT57" s="429"/>
      <c r="LOU57" s="429"/>
      <c r="LOV57" s="429"/>
      <c r="LOW57" s="429"/>
      <c r="LOX57" s="429"/>
      <c r="LOY57" s="429"/>
      <c r="LOZ57" s="429"/>
      <c r="LPA57" s="429"/>
      <c r="LPB57" s="429"/>
      <c r="LPC57" s="429"/>
      <c r="LPD57" s="429"/>
      <c r="LPE57" s="429"/>
      <c r="LPF57" s="429"/>
      <c r="LPG57" s="429"/>
      <c r="LPH57" s="429"/>
      <c r="LPI57" s="429"/>
      <c r="LPJ57" s="429"/>
      <c r="LPK57" s="429"/>
      <c r="LPL57" s="429"/>
      <c r="LPM57" s="429"/>
      <c r="LPN57" s="429"/>
      <c r="LPO57" s="429"/>
      <c r="LPP57" s="429"/>
      <c r="LPQ57" s="429"/>
      <c r="LPR57" s="429"/>
      <c r="LPS57" s="429"/>
      <c r="LPT57" s="429"/>
      <c r="LPU57" s="429"/>
      <c r="LPV57" s="429"/>
      <c r="LPW57" s="429"/>
      <c r="LPX57" s="429"/>
      <c r="LPY57" s="429"/>
      <c r="LPZ57" s="429"/>
      <c r="LQA57" s="429"/>
      <c r="LQB57" s="429"/>
      <c r="LQC57" s="429"/>
      <c r="LQD57" s="429"/>
      <c r="LQE57" s="429"/>
      <c r="LQF57" s="429"/>
      <c r="LQG57" s="429"/>
      <c r="LQH57" s="429"/>
      <c r="LQI57" s="429"/>
      <c r="LQJ57" s="429"/>
      <c r="LQK57" s="429"/>
      <c r="LQL57" s="429"/>
      <c r="LQM57" s="429"/>
      <c r="LQN57" s="429"/>
      <c r="LQO57" s="429"/>
      <c r="LQP57" s="429"/>
      <c r="LQQ57" s="429"/>
      <c r="LQR57" s="429"/>
      <c r="LQS57" s="429"/>
      <c r="LQT57" s="429"/>
      <c r="LQU57" s="429"/>
      <c r="LQV57" s="429"/>
      <c r="LQW57" s="429"/>
      <c r="LQX57" s="429"/>
      <c r="LQY57" s="429"/>
      <c r="LQZ57" s="429"/>
      <c r="LRA57" s="429"/>
      <c r="LRB57" s="429"/>
      <c r="LRC57" s="429"/>
      <c r="LRD57" s="429"/>
      <c r="LRE57" s="429"/>
      <c r="LRF57" s="429"/>
      <c r="LRG57" s="429"/>
      <c r="LRH57" s="429"/>
      <c r="LRI57" s="429"/>
      <c r="LRJ57" s="429"/>
      <c r="LRK57" s="429"/>
      <c r="LRL57" s="429"/>
      <c r="LRM57" s="429"/>
      <c r="LRN57" s="429"/>
      <c r="LRO57" s="429"/>
      <c r="LRP57" s="429"/>
      <c r="LRQ57" s="429"/>
      <c r="LRR57" s="429"/>
      <c r="LRS57" s="429"/>
      <c r="LRT57" s="429"/>
      <c r="LRU57" s="429"/>
      <c r="LRV57" s="429"/>
      <c r="LRW57" s="429"/>
      <c r="LRX57" s="429"/>
      <c r="LRY57" s="429"/>
      <c r="LRZ57" s="429"/>
      <c r="LSA57" s="429"/>
      <c r="LSB57" s="429"/>
      <c r="LSC57" s="429"/>
      <c r="LSD57" s="429"/>
      <c r="LSE57" s="429"/>
      <c r="LSF57" s="429"/>
      <c r="LSG57" s="429"/>
      <c r="LSH57" s="429"/>
      <c r="LSI57" s="429"/>
      <c r="LSJ57" s="429"/>
      <c r="LSK57" s="429"/>
      <c r="LSL57" s="429"/>
      <c r="LSM57" s="429"/>
      <c r="LSN57" s="429"/>
      <c r="LSO57" s="429"/>
      <c r="LSP57" s="429"/>
      <c r="LSQ57" s="429"/>
      <c r="LSR57" s="429"/>
      <c r="LSS57" s="429"/>
      <c r="LST57" s="429"/>
      <c r="LSU57" s="429"/>
      <c r="LSV57" s="429"/>
      <c r="LSW57" s="429"/>
      <c r="LSX57" s="429"/>
      <c r="LSY57" s="429"/>
      <c r="LSZ57" s="429"/>
      <c r="LTA57" s="429"/>
      <c r="LTB57" s="429"/>
      <c r="LTC57" s="429"/>
      <c r="LTD57" s="429"/>
      <c r="LTE57" s="429"/>
      <c r="LTF57" s="429"/>
      <c r="LTG57" s="429"/>
      <c r="LTH57" s="429"/>
      <c r="LTI57" s="429"/>
      <c r="LTJ57" s="429"/>
      <c r="LTK57" s="429"/>
      <c r="LTL57" s="429"/>
      <c r="LTM57" s="429"/>
      <c r="LTN57" s="429"/>
      <c r="LTO57" s="429"/>
      <c r="LTP57" s="429"/>
      <c r="LTQ57" s="429"/>
      <c r="LTR57" s="429"/>
      <c r="LTS57" s="429"/>
      <c r="LTT57" s="429"/>
      <c r="LTU57" s="429"/>
      <c r="LTV57" s="429"/>
      <c r="LTW57" s="429"/>
      <c r="LTX57" s="429"/>
      <c r="LTY57" s="429"/>
      <c r="LTZ57" s="429"/>
      <c r="LUA57" s="429"/>
      <c r="LUB57" s="429"/>
      <c r="LUC57" s="429"/>
      <c r="LUD57" s="429"/>
      <c r="LUE57" s="429"/>
      <c r="LUF57" s="429"/>
      <c r="LUG57" s="429"/>
      <c r="LUH57" s="429"/>
      <c r="LUI57" s="429"/>
      <c r="LUJ57" s="429"/>
      <c r="LUK57" s="429"/>
      <c r="LUL57" s="429"/>
      <c r="LUM57" s="429"/>
      <c r="LUN57" s="429"/>
      <c r="LUO57" s="429"/>
      <c r="LUP57" s="429"/>
      <c r="LUQ57" s="429"/>
      <c r="LUR57" s="429"/>
      <c r="LUS57" s="429"/>
      <c r="LUT57" s="429"/>
      <c r="LUU57" s="429"/>
      <c r="LUV57" s="429"/>
      <c r="LUW57" s="429"/>
      <c r="LUX57" s="429"/>
      <c r="LUY57" s="429"/>
      <c r="LUZ57" s="429"/>
      <c r="LVA57" s="429"/>
      <c r="LVB57" s="429"/>
      <c r="LVC57" s="429"/>
      <c r="LVD57" s="429"/>
      <c r="LVE57" s="429"/>
      <c r="LVF57" s="429"/>
      <c r="LVG57" s="429"/>
      <c r="LVH57" s="429"/>
      <c r="LVI57" s="429"/>
      <c r="LVJ57" s="429"/>
      <c r="LVK57" s="429"/>
      <c r="LVL57" s="429"/>
      <c r="LVM57" s="429"/>
      <c r="LVN57" s="429"/>
      <c r="LVO57" s="429"/>
      <c r="LVP57" s="429"/>
      <c r="LVQ57" s="429"/>
      <c r="LVR57" s="429"/>
      <c r="LVS57" s="429"/>
      <c r="LVT57" s="429"/>
      <c r="LVU57" s="429"/>
      <c r="LVV57" s="429"/>
      <c r="LVW57" s="429"/>
      <c r="LVX57" s="429"/>
      <c r="LVY57" s="429"/>
      <c r="LVZ57" s="429"/>
      <c r="LWA57" s="429"/>
      <c r="LWB57" s="429"/>
      <c r="LWC57" s="429"/>
      <c r="LWD57" s="429"/>
      <c r="LWE57" s="429"/>
      <c r="LWF57" s="429"/>
      <c r="LWG57" s="429"/>
      <c r="LWH57" s="429"/>
      <c r="LWI57" s="429"/>
      <c r="LWJ57" s="429"/>
      <c r="LWK57" s="429"/>
      <c r="LWL57" s="429"/>
      <c r="LWM57" s="429"/>
      <c r="LWN57" s="429"/>
      <c r="LWO57" s="429"/>
      <c r="LWP57" s="429"/>
      <c r="LWQ57" s="429"/>
      <c r="LWR57" s="429"/>
      <c r="LWS57" s="429"/>
      <c r="LWT57" s="429"/>
      <c r="LWU57" s="429"/>
      <c r="LWV57" s="429"/>
      <c r="LWW57" s="429"/>
      <c r="LWX57" s="429"/>
      <c r="LWY57" s="429"/>
      <c r="LWZ57" s="429"/>
      <c r="LXA57" s="429"/>
      <c r="LXB57" s="429"/>
      <c r="LXC57" s="429"/>
      <c r="LXD57" s="429"/>
      <c r="LXE57" s="429"/>
      <c r="LXF57" s="429"/>
      <c r="LXG57" s="429"/>
      <c r="LXH57" s="429"/>
      <c r="LXI57" s="429"/>
      <c r="LXJ57" s="429"/>
      <c r="LXK57" s="429"/>
      <c r="LXL57" s="429"/>
      <c r="LXM57" s="429"/>
      <c r="LXN57" s="429"/>
      <c r="LXO57" s="429"/>
      <c r="LXP57" s="429"/>
      <c r="LXQ57" s="429"/>
      <c r="LXR57" s="429"/>
      <c r="LXS57" s="429"/>
      <c r="LXT57" s="429"/>
      <c r="LXU57" s="429"/>
      <c r="LXV57" s="429"/>
      <c r="LXW57" s="429"/>
      <c r="LXX57" s="429"/>
      <c r="LXY57" s="429"/>
      <c r="LXZ57" s="429"/>
      <c r="LYA57" s="429"/>
      <c r="LYB57" s="429"/>
      <c r="LYC57" s="429"/>
      <c r="LYD57" s="429"/>
      <c r="LYE57" s="429"/>
      <c r="LYF57" s="429"/>
      <c r="LYG57" s="429"/>
      <c r="LYH57" s="429"/>
      <c r="LYI57" s="429"/>
      <c r="LYJ57" s="429"/>
      <c r="LYK57" s="429"/>
      <c r="LYL57" s="429"/>
      <c r="LYM57" s="429"/>
      <c r="LYN57" s="429"/>
      <c r="LYO57" s="429"/>
      <c r="LYP57" s="429"/>
      <c r="LYQ57" s="429"/>
      <c r="LYR57" s="429"/>
      <c r="LYS57" s="429"/>
      <c r="LYT57" s="429"/>
      <c r="LYU57" s="429"/>
      <c r="LYV57" s="429"/>
      <c r="LYW57" s="429"/>
      <c r="LYX57" s="429"/>
      <c r="LYY57" s="429"/>
      <c r="LYZ57" s="429"/>
      <c r="LZA57" s="429"/>
      <c r="LZB57" s="429"/>
      <c r="LZC57" s="429"/>
      <c r="LZD57" s="429"/>
      <c r="LZE57" s="429"/>
      <c r="LZF57" s="429"/>
      <c r="LZG57" s="429"/>
      <c r="LZH57" s="429"/>
      <c r="LZI57" s="429"/>
      <c r="LZJ57" s="429"/>
      <c r="LZK57" s="429"/>
      <c r="LZL57" s="429"/>
      <c r="LZM57" s="429"/>
      <c r="LZN57" s="429"/>
      <c r="LZO57" s="429"/>
      <c r="LZP57" s="429"/>
      <c r="LZQ57" s="429"/>
      <c r="LZR57" s="429"/>
      <c r="LZS57" s="429"/>
      <c r="LZT57" s="429"/>
      <c r="LZU57" s="429"/>
      <c r="LZV57" s="429"/>
      <c r="LZW57" s="429"/>
      <c r="LZX57" s="429"/>
      <c r="LZY57" s="429"/>
      <c r="LZZ57" s="429"/>
      <c r="MAA57" s="429"/>
      <c r="MAB57" s="429"/>
      <c r="MAC57" s="429"/>
      <c r="MAD57" s="429"/>
      <c r="MAE57" s="429"/>
      <c r="MAF57" s="429"/>
      <c r="MAG57" s="429"/>
      <c r="MAH57" s="429"/>
      <c r="MAI57" s="429"/>
      <c r="MAJ57" s="429"/>
      <c r="MAK57" s="429"/>
      <c r="MAL57" s="429"/>
      <c r="MAM57" s="429"/>
      <c r="MAN57" s="429"/>
      <c r="MAO57" s="429"/>
      <c r="MAP57" s="429"/>
      <c r="MAQ57" s="429"/>
      <c r="MAR57" s="429"/>
      <c r="MAS57" s="429"/>
      <c r="MAT57" s="429"/>
      <c r="MAU57" s="429"/>
      <c r="MAV57" s="429"/>
      <c r="MAW57" s="429"/>
      <c r="MAX57" s="429"/>
      <c r="MAY57" s="429"/>
      <c r="MAZ57" s="429"/>
      <c r="MBA57" s="429"/>
      <c r="MBB57" s="429"/>
      <c r="MBC57" s="429"/>
      <c r="MBD57" s="429"/>
      <c r="MBE57" s="429"/>
      <c r="MBF57" s="429"/>
      <c r="MBG57" s="429"/>
      <c r="MBH57" s="429"/>
      <c r="MBI57" s="429"/>
      <c r="MBJ57" s="429"/>
      <c r="MBK57" s="429"/>
      <c r="MBL57" s="429"/>
      <c r="MBM57" s="429"/>
      <c r="MBN57" s="429"/>
      <c r="MBO57" s="429"/>
      <c r="MBP57" s="429"/>
      <c r="MBQ57" s="429"/>
      <c r="MBR57" s="429"/>
      <c r="MBS57" s="429"/>
      <c r="MBT57" s="429"/>
      <c r="MBU57" s="429"/>
      <c r="MBV57" s="429"/>
      <c r="MBW57" s="429"/>
      <c r="MBX57" s="429"/>
      <c r="MBY57" s="429"/>
      <c r="MBZ57" s="429"/>
      <c r="MCA57" s="429"/>
      <c r="MCB57" s="429"/>
      <c r="MCC57" s="429"/>
      <c r="MCD57" s="429"/>
      <c r="MCE57" s="429"/>
      <c r="MCF57" s="429"/>
      <c r="MCG57" s="429"/>
      <c r="MCH57" s="429"/>
      <c r="MCI57" s="429"/>
      <c r="MCJ57" s="429"/>
      <c r="MCK57" s="429"/>
      <c r="MCL57" s="429"/>
      <c r="MCM57" s="429"/>
      <c r="MCN57" s="429"/>
      <c r="MCO57" s="429"/>
      <c r="MCP57" s="429"/>
      <c r="MCQ57" s="429"/>
      <c r="MCR57" s="429"/>
      <c r="MCS57" s="429"/>
      <c r="MCT57" s="429"/>
      <c r="MCU57" s="429"/>
      <c r="MCV57" s="429"/>
      <c r="MCW57" s="429"/>
      <c r="MCX57" s="429"/>
      <c r="MCY57" s="429"/>
      <c r="MCZ57" s="429"/>
      <c r="MDA57" s="429"/>
      <c r="MDB57" s="429"/>
      <c r="MDC57" s="429"/>
      <c r="MDD57" s="429"/>
      <c r="MDE57" s="429"/>
      <c r="MDF57" s="429"/>
      <c r="MDG57" s="429"/>
      <c r="MDH57" s="429"/>
      <c r="MDI57" s="429"/>
      <c r="MDJ57" s="429"/>
      <c r="MDK57" s="429"/>
      <c r="MDL57" s="429"/>
      <c r="MDM57" s="429"/>
      <c r="MDN57" s="429"/>
      <c r="MDO57" s="429"/>
      <c r="MDP57" s="429"/>
      <c r="MDQ57" s="429"/>
      <c r="MDR57" s="429"/>
      <c r="MDS57" s="429"/>
      <c r="MDT57" s="429"/>
      <c r="MDU57" s="429"/>
      <c r="MDV57" s="429"/>
      <c r="MDW57" s="429"/>
      <c r="MDX57" s="429"/>
      <c r="MDY57" s="429"/>
      <c r="MDZ57" s="429"/>
      <c r="MEA57" s="429"/>
      <c r="MEB57" s="429"/>
      <c r="MEC57" s="429"/>
      <c r="MED57" s="429"/>
      <c r="MEE57" s="429"/>
      <c r="MEF57" s="429"/>
      <c r="MEG57" s="429"/>
      <c r="MEH57" s="429"/>
      <c r="MEI57" s="429"/>
      <c r="MEJ57" s="429"/>
      <c r="MEK57" s="429"/>
      <c r="MEL57" s="429"/>
      <c r="MEM57" s="429"/>
      <c r="MEN57" s="429"/>
      <c r="MEO57" s="429"/>
      <c r="MEP57" s="429"/>
      <c r="MEQ57" s="429"/>
      <c r="MER57" s="429"/>
      <c r="MES57" s="429"/>
      <c r="MET57" s="429"/>
      <c r="MEU57" s="429"/>
      <c r="MEV57" s="429"/>
      <c r="MEW57" s="429"/>
      <c r="MEX57" s="429"/>
      <c r="MEY57" s="429"/>
      <c r="MEZ57" s="429"/>
      <c r="MFA57" s="429"/>
      <c r="MFB57" s="429"/>
      <c r="MFC57" s="429"/>
      <c r="MFD57" s="429"/>
      <c r="MFE57" s="429"/>
      <c r="MFF57" s="429"/>
      <c r="MFG57" s="429"/>
      <c r="MFH57" s="429"/>
      <c r="MFI57" s="429"/>
      <c r="MFJ57" s="429"/>
      <c r="MFK57" s="429"/>
      <c r="MFL57" s="429"/>
      <c r="MFM57" s="429"/>
      <c r="MFN57" s="429"/>
      <c r="MFO57" s="429"/>
      <c r="MFP57" s="429"/>
      <c r="MFQ57" s="429"/>
      <c r="MFR57" s="429"/>
      <c r="MFS57" s="429"/>
      <c r="MFT57" s="429"/>
      <c r="MFU57" s="429"/>
      <c r="MFV57" s="429"/>
      <c r="MFW57" s="429"/>
      <c r="MFX57" s="429"/>
      <c r="MFY57" s="429"/>
      <c r="MFZ57" s="429"/>
      <c r="MGA57" s="429"/>
      <c r="MGB57" s="429"/>
      <c r="MGC57" s="429"/>
      <c r="MGD57" s="429"/>
      <c r="MGE57" s="429"/>
      <c r="MGF57" s="429"/>
      <c r="MGG57" s="429"/>
      <c r="MGH57" s="429"/>
      <c r="MGI57" s="429"/>
      <c r="MGJ57" s="429"/>
      <c r="MGK57" s="429"/>
      <c r="MGL57" s="429"/>
      <c r="MGM57" s="429"/>
      <c r="MGN57" s="429"/>
      <c r="MGO57" s="429"/>
      <c r="MGP57" s="429"/>
      <c r="MGQ57" s="429"/>
      <c r="MGR57" s="429"/>
      <c r="MGS57" s="429"/>
      <c r="MGT57" s="429"/>
      <c r="MGU57" s="429"/>
      <c r="MGV57" s="429"/>
      <c r="MGW57" s="429"/>
      <c r="MGX57" s="429"/>
      <c r="MGY57" s="429"/>
      <c r="MGZ57" s="429"/>
      <c r="MHA57" s="429"/>
      <c r="MHB57" s="429"/>
      <c r="MHC57" s="429"/>
      <c r="MHD57" s="429"/>
      <c r="MHE57" s="429"/>
      <c r="MHF57" s="429"/>
      <c r="MHG57" s="429"/>
      <c r="MHH57" s="429"/>
      <c r="MHI57" s="429"/>
      <c r="MHJ57" s="429"/>
      <c r="MHK57" s="429"/>
      <c r="MHL57" s="429"/>
      <c r="MHM57" s="429"/>
      <c r="MHN57" s="429"/>
      <c r="MHO57" s="429"/>
      <c r="MHP57" s="429"/>
      <c r="MHQ57" s="429"/>
      <c r="MHR57" s="429"/>
      <c r="MHS57" s="429"/>
      <c r="MHT57" s="429"/>
      <c r="MHU57" s="429"/>
      <c r="MHV57" s="429"/>
      <c r="MHW57" s="429"/>
      <c r="MHX57" s="429"/>
      <c r="MHY57" s="429"/>
      <c r="MHZ57" s="429"/>
      <c r="MIA57" s="429"/>
      <c r="MIB57" s="429"/>
      <c r="MIC57" s="429"/>
      <c r="MID57" s="429"/>
      <c r="MIE57" s="429"/>
      <c r="MIF57" s="429"/>
      <c r="MIG57" s="429"/>
      <c r="MIH57" s="429"/>
      <c r="MII57" s="429"/>
      <c r="MIJ57" s="429"/>
      <c r="MIK57" s="429"/>
      <c r="MIL57" s="429"/>
      <c r="MIM57" s="429"/>
      <c r="MIN57" s="429"/>
      <c r="MIO57" s="429"/>
      <c r="MIP57" s="429"/>
      <c r="MIQ57" s="429"/>
      <c r="MIR57" s="429"/>
      <c r="MIS57" s="429"/>
      <c r="MIT57" s="429"/>
      <c r="MIU57" s="429"/>
      <c r="MIV57" s="429"/>
      <c r="MIW57" s="429"/>
      <c r="MIX57" s="429"/>
      <c r="MIY57" s="429"/>
      <c r="MIZ57" s="429"/>
      <c r="MJA57" s="429"/>
      <c r="MJB57" s="429"/>
      <c r="MJC57" s="429"/>
      <c r="MJD57" s="429"/>
      <c r="MJE57" s="429"/>
      <c r="MJF57" s="429"/>
      <c r="MJG57" s="429"/>
      <c r="MJH57" s="429"/>
      <c r="MJI57" s="429"/>
      <c r="MJJ57" s="429"/>
      <c r="MJK57" s="429"/>
      <c r="MJL57" s="429"/>
      <c r="MJM57" s="429"/>
      <c r="MJN57" s="429"/>
      <c r="MJO57" s="429"/>
      <c r="MJP57" s="429"/>
      <c r="MJQ57" s="429"/>
      <c r="MJR57" s="429"/>
      <c r="MJS57" s="429"/>
      <c r="MJT57" s="429"/>
      <c r="MJU57" s="429"/>
      <c r="MJV57" s="429"/>
      <c r="MJW57" s="429"/>
      <c r="MJX57" s="429"/>
      <c r="MJY57" s="429"/>
      <c r="MJZ57" s="429"/>
      <c r="MKA57" s="429"/>
      <c r="MKB57" s="429"/>
      <c r="MKC57" s="429"/>
      <c r="MKD57" s="429"/>
      <c r="MKE57" s="429"/>
      <c r="MKF57" s="429"/>
      <c r="MKG57" s="429"/>
      <c r="MKH57" s="429"/>
      <c r="MKI57" s="429"/>
      <c r="MKJ57" s="429"/>
      <c r="MKK57" s="429"/>
      <c r="MKL57" s="429"/>
      <c r="MKM57" s="429"/>
      <c r="MKN57" s="429"/>
      <c r="MKO57" s="429"/>
      <c r="MKP57" s="429"/>
      <c r="MKQ57" s="429"/>
      <c r="MKR57" s="429"/>
      <c r="MKS57" s="429"/>
      <c r="MKT57" s="429"/>
      <c r="MKU57" s="429"/>
      <c r="MKV57" s="429"/>
      <c r="MKW57" s="429"/>
      <c r="MKX57" s="429"/>
      <c r="MKY57" s="429"/>
      <c r="MKZ57" s="429"/>
      <c r="MLA57" s="429"/>
      <c r="MLB57" s="429"/>
      <c r="MLC57" s="429"/>
      <c r="MLD57" s="429"/>
      <c r="MLE57" s="429"/>
      <c r="MLF57" s="429"/>
      <c r="MLG57" s="429"/>
      <c r="MLH57" s="429"/>
      <c r="MLI57" s="429"/>
      <c r="MLJ57" s="429"/>
      <c r="MLK57" s="429"/>
      <c r="MLL57" s="429"/>
      <c r="MLM57" s="429"/>
      <c r="MLN57" s="429"/>
      <c r="MLO57" s="429"/>
      <c r="MLP57" s="429"/>
      <c r="MLQ57" s="429"/>
      <c r="MLR57" s="429"/>
      <c r="MLS57" s="429"/>
      <c r="MLT57" s="429"/>
      <c r="MLU57" s="429"/>
      <c r="MLV57" s="429"/>
      <c r="MLW57" s="429"/>
      <c r="MLX57" s="429"/>
      <c r="MLY57" s="429"/>
      <c r="MLZ57" s="429"/>
      <c r="MMA57" s="429"/>
      <c r="MMB57" s="429"/>
      <c r="MMC57" s="429"/>
      <c r="MMD57" s="429"/>
      <c r="MME57" s="429"/>
      <c r="MMF57" s="429"/>
      <c r="MMG57" s="429"/>
      <c r="MMH57" s="429"/>
      <c r="MMI57" s="429"/>
      <c r="MMJ57" s="429"/>
      <c r="MMK57" s="429"/>
      <c r="MML57" s="429"/>
      <c r="MMM57" s="429"/>
      <c r="MMN57" s="429"/>
      <c r="MMO57" s="429"/>
      <c r="MMP57" s="429"/>
      <c r="MMQ57" s="429"/>
      <c r="MMR57" s="429"/>
      <c r="MMS57" s="429"/>
      <c r="MMT57" s="429"/>
      <c r="MMU57" s="429"/>
      <c r="MMV57" s="429"/>
      <c r="MMW57" s="429"/>
      <c r="MMX57" s="429"/>
      <c r="MMY57" s="429"/>
      <c r="MMZ57" s="429"/>
      <c r="MNA57" s="429"/>
      <c r="MNB57" s="429"/>
      <c r="MNC57" s="429"/>
      <c r="MND57" s="429"/>
      <c r="MNE57" s="429"/>
      <c r="MNF57" s="429"/>
      <c r="MNG57" s="429"/>
      <c r="MNH57" s="429"/>
      <c r="MNI57" s="429"/>
      <c r="MNJ57" s="429"/>
      <c r="MNK57" s="429"/>
      <c r="MNL57" s="429"/>
      <c r="MNM57" s="429"/>
      <c r="MNN57" s="429"/>
      <c r="MNO57" s="429"/>
      <c r="MNP57" s="429"/>
      <c r="MNQ57" s="429"/>
      <c r="MNR57" s="429"/>
      <c r="MNS57" s="429"/>
      <c r="MNT57" s="429"/>
      <c r="MNU57" s="429"/>
      <c r="MNV57" s="429"/>
      <c r="MNW57" s="429"/>
      <c r="MNX57" s="429"/>
      <c r="MNY57" s="429"/>
      <c r="MNZ57" s="429"/>
      <c r="MOA57" s="429"/>
      <c r="MOB57" s="429"/>
      <c r="MOC57" s="429"/>
      <c r="MOD57" s="429"/>
      <c r="MOE57" s="429"/>
      <c r="MOF57" s="429"/>
      <c r="MOG57" s="429"/>
      <c r="MOH57" s="429"/>
      <c r="MOI57" s="429"/>
      <c r="MOJ57" s="429"/>
      <c r="MOK57" s="429"/>
      <c r="MOL57" s="429"/>
      <c r="MOM57" s="429"/>
      <c r="MON57" s="429"/>
      <c r="MOO57" s="429"/>
      <c r="MOP57" s="429"/>
      <c r="MOQ57" s="429"/>
      <c r="MOR57" s="429"/>
      <c r="MOS57" s="429"/>
      <c r="MOT57" s="429"/>
      <c r="MOU57" s="429"/>
      <c r="MOV57" s="429"/>
      <c r="MOW57" s="429"/>
      <c r="MOX57" s="429"/>
      <c r="MOY57" s="429"/>
      <c r="MOZ57" s="429"/>
      <c r="MPA57" s="429"/>
      <c r="MPB57" s="429"/>
      <c r="MPC57" s="429"/>
      <c r="MPD57" s="429"/>
      <c r="MPE57" s="429"/>
      <c r="MPF57" s="429"/>
      <c r="MPG57" s="429"/>
      <c r="MPH57" s="429"/>
      <c r="MPI57" s="429"/>
      <c r="MPJ57" s="429"/>
      <c r="MPK57" s="429"/>
      <c r="MPL57" s="429"/>
      <c r="MPM57" s="429"/>
      <c r="MPN57" s="429"/>
      <c r="MPO57" s="429"/>
      <c r="MPP57" s="429"/>
      <c r="MPQ57" s="429"/>
      <c r="MPR57" s="429"/>
      <c r="MPS57" s="429"/>
      <c r="MPT57" s="429"/>
      <c r="MPU57" s="429"/>
      <c r="MPV57" s="429"/>
      <c r="MPW57" s="429"/>
      <c r="MPX57" s="429"/>
      <c r="MPY57" s="429"/>
      <c r="MPZ57" s="429"/>
      <c r="MQA57" s="429"/>
      <c r="MQB57" s="429"/>
      <c r="MQC57" s="429"/>
      <c r="MQD57" s="429"/>
      <c r="MQE57" s="429"/>
      <c r="MQF57" s="429"/>
      <c r="MQG57" s="429"/>
      <c r="MQH57" s="429"/>
      <c r="MQI57" s="429"/>
      <c r="MQJ57" s="429"/>
      <c r="MQK57" s="429"/>
      <c r="MQL57" s="429"/>
      <c r="MQM57" s="429"/>
      <c r="MQN57" s="429"/>
      <c r="MQO57" s="429"/>
      <c r="MQP57" s="429"/>
      <c r="MQQ57" s="429"/>
      <c r="MQR57" s="429"/>
      <c r="MQS57" s="429"/>
      <c r="MQT57" s="429"/>
      <c r="MQU57" s="429"/>
      <c r="MQV57" s="429"/>
      <c r="MQW57" s="429"/>
      <c r="MQX57" s="429"/>
      <c r="MQY57" s="429"/>
      <c r="MQZ57" s="429"/>
      <c r="MRA57" s="429"/>
      <c r="MRB57" s="429"/>
      <c r="MRC57" s="429"/>
      <c r="MRD57" s="429"/>
      <c r="MRE57" s="429"/>
      <c r="MRF57" s="429"/>
      <c r="MRG57" s="429"/>
      <c r="MRH57" s="429"/>
      <c r="MRI57" s="429"/>
      <c r="MRJ57" s="429"/>
      <c r="MRK57" s="429"/>
      <c r="MRL57" s="429"/>
      <c r="MRM57" s="429"/>
      <c r="MRN57" s="429"/>
      <c r="MRO57" s="429"/>
      <c r="MRP57" s="429"/>
      <c r="MRQ57" s="429"/>
      <c r="MRR57" s="429"/>
      <c r="MRS57" s="429"/>
      <c r="MRT57" s="429"/>
      <c r="MRU57" s="429"/>
      <c r="MRV57" s="429"/>
      <c r="MRW57" s="429"/>
      <c r="MRX57" s="429"/>
      <c r="MRY57" s="429"/>
      <c r="MRZ57" s="429"/>
      <c r="MSA57" s="429"/>
      <c r="MSB57" s="429"/>
      <c r="MSC57" s="429"/>
      <c r="MSD57" s="429"/>
      <c r="MSE57" s="429"/>
      <c r="MSF57" s="429"/>
      <c r="MSG57" s="429"/>
      <c r="MSH57" s="429"/>
      <c r="MSI57" s="429"/>
      <c r="MSJ57" s="429"/>
      <c r="MSK57" s="429"/>
      <c r="MSL57" s="429"/>
      <c r="MSM57" s="429"/>
      <c r="MSN57" s="429"/>
      <c r="MSO57" s="429"/>
      <c r="MSP57" s="429"/>
      <c r="MSQ57" s="429"/>
      <c r="MSR57" s="429"/>
      <c r="MSS57" s="429"/>
      <c r="MST57" s="429"/>
      <c r="MSU57" s="429"/>
      <c r="MSV57" s="429"/>
      <c r="MSW57" s="429"/>
      <c r="MSX57" s="429"/>
      <c r="MSY57" s="429"/>
      <c r="MSZ57" s="429"/>
      <c r="MTA57" s="429"/>
      <c r="MTB57" s="429"/>
      <c r="MTC57" s="429"/>
      <c r="MTD57" s="429"/>
      <c r="MTE57" s="429"/>
      <c r="MTF57" s="429"/>
      <c r="MTG57" s="429"/>
      <c r="MTH57" s="429"/>
      <c r="MTI57" s="429"/>
      <c r="MTJ57" s="429"/>
      <c r="MTK57" s="429"/>
      <c r="MTL57" s="429"/>
      <c r="MTM57" s="429"/>
      <c r="MTN57" s="429"/>
      <c r="MTO57" s="429"/>
      <c r="MTP57" s="429"/>
      <c r="MTQ57" s="429"/>
      <c r="MTR57" s="429"/>
      <c r="MTS57" s="429"/>
      <c r="MTT57" s="429"/>
      <c r="MTU57" s="429"/>
      <c r="MTV57" s="429"/>
      <c r="MTW57" s="429"/>
      <c r="MTX57" s="429"/>
      <c r="MTY57" s="429"/>
      <c r="MTZ57" s="429"/>
      <c r="MUA57" s="429"/>
      <c r="MUB57" s="429"/>
      <c r="MUC57" s="429"/>
      <c r="MUD57" s="429"/>
      <c r="MUE57" s="429"/>
      <c r="MUF57" s="429"/>
      <c r="MUG57" s="429"/>
      <c r="MUH57" s="429"/>
      <c r="MUI57" s="429"/>
      <c r="MUJ57" s="429"/>
      <c r="MUK57" s="429"/>
      <c r="MUL57" s="429"/>
      <c r="MUM57" s="429"/>
      <c r="MUN57" s="429"/>
      <c r="MUO57" s="429"/>
      <c r="MUP57" s="429"/>
      <c r="MUQ57" s="429"/>
      <c r="MUR57" s="429"/>
      <c r="MUS57" s="429"/>
      <c r="MUT57" s="429"/>
      <c r="MUU57" s="429"/>
      <c r="MUV57" s="429"/>
      <c r="MUW57" s="429"/>
      <c r="MUX57" s="429"/>
      <c r="MUY57" s="429"/>
      <c r="MUZ57" s="429"/>
      <c r="MVA57" s="429"/>
      <c r="MVB57" s="429"/>
      <c r="MVC57" s="429"/>
      <c r="MVD57" s="429"/>
      <c r="MVE57" s="429"/>
      <c r="MVF57" s="429"/>
      <c r="MVG57" s="429"/>
      <c r="MVH57" s="429"/>
      <c r="MVI57" s="429"/>
      <c r="MVJ57" s="429"/>
      <c r="MVK57" s="429"/>
      <c r="MVL57" s="429"/>
      <c r="MVM57" s="429"/>
      <c r="MVN57" s="429"/>
      <c r="MVO57" s="429"/>
      <c r="MVP57" s="429"/>
      <c r="MVQ57" s="429"/>
      <c r="MVR57" s="429"/>
      <c r="MVS57" s="429"/>
      <c r="MVT57" s="429"/>
      <c r="MVU57" s="429"/>
      <c r="MVV57" s="429"/>
      <c r="MVW57" s="429"/>
      <c r="MVX57" s="429"/>
      <c r="MVY57" s="429"/>
      <c r="MVZ57" s="429"/>
      <c r="MWA57" s="429"/>
      <c r="MWB57" s="429"/>
      <c r="MWC57" s="429"/>
      <c r="MWD57" s="429"/>
      <c r="MWE57" s="429"/>
      <c r="MWF57" s="429"/>
      <c r="MWG57" s="429"/>
      <c r="MWH57" s="429"/>
      <c r="MWI57" s="429"/>
      <c r="MWJ57" s="429"/>
      <c r="MWK57" s="429"/>
      <c r="MWL57" s="429"/>
      <c r="MWM57" s="429"/>
      <c r="MWN57" s="429"/>
      <c r="MWO57" s="429"/>
      <c r="MWP57" s="429"/>
      <c r="MWQ57" s="429"/>
      <c r="MWR57" s="429"/>
      <c r="MWS57" s="429"/>
      <c r="MWT57" s="429"/>
      <c r="MWU57" s="429"/>
      <c r="MWV57" s="429"/>
      <c r="MWW57" s="429"/>
      <c r="MWX57" s="429"/>
      <c r="MWY57" s="429"/>
      <c r="MWZ57" s="429"/>
      <c r="MXA57" s="429"/>
      <c r="MXB57" s="429"/>
      <c r="MXC57" s="429"/>
      <c r="MXD57" s="429"/>
      <c r="MXE57" s="429"/>
      <c r="MXF57" s="429"/>
      <c r="MXG57" s="429"/>
      <c r="MXH57" s="429"/>
      <c r="MXI57" s="429"/>
      <c r="MXJ57" s="429"/>
      <c r="MXK57" s="429"/>
      <c r="MXL57" s="429"/>
      <c r="MXM57" s="429"/>
      <c r="MXN57" s="429"/>
      <c r="MXO57" s="429"/>
      <c r="MXP57" s="429"/>
      <c r="MXQ57" s="429"/>
      <c r="MXR57" s="429"/>
      <c r="MXS57" s="429"/>
      <c r="MXT57" s="429"/>
      <c r="MXU57" s="429"/>
      <c r="MXV57" s="429"/>
      <c r="MXW57" s="429"/>
      <c r="MXX57" s="429"/>
      <c r="MXY57" s="429"/>
      <c r="MXZ57" s="429"/>
      <c r="MYA57" s="429"/>
      <c r="MYB57" s="429"/>
      <c r="MYC57" s="429"/>
      <c r="MYD57" s="429"/>
      <c r="MYE57" s="429"/>
      <c r="MYF57" s="429"/>
      <c r="MYG57" s="429"/>
      <c r="MYH57" s="429"/>
      <c r="MYI57" s="429"/>
      <c r="MYJ57" s="429"/>
      <c r="MYK57" s="429"/>
      <c r="MYL57" s="429"/>
      <c r="MYM57" s="429"/>
      <c r="MYN57" s="429"/>
      <c r="MYO57" s="429"/>
      <c r="MYP57" s="429"/>
      <c r="MYQ57" s="429"/>
      <c r="MYR57" s="429"/>
      <c r="MYS57" s="429"/>
      <c r="MYT57" s="429"/>
      <c r="MYU57" s="429"/>
      <c r="MYV57" s="429"/>
      <c r="MYW57" s="429"/>
      <c r="MYX57" s="429"/>
      <c r="MYY57" s="429"/>
      <c r="MYZ57" s="429"/>
      <c r="MZA57" s="429"/>
      <c r="MZB57" s="429"/>
      <c r="MZC57" s="429"/>
      <c r="MZD57" s="429"/>
      <c r="MZE57" s="429"/>
      <c r="MZF57" s="429"/>
      <c r="MZG57" s="429"/>
      <c r="MZH57" s="429"/>
      <c r="MZI57" s="429"/>
      <c r="MZJ57" s="429"/>
      <c r="MZK57" s="429"/>
      <c r="MZL57" s="429"/>
      <c r="MZM57" s="429"/>
      <c r="MZN57" s="429"/>
      <c r="MZO57" s="429"/>
      <c r="MZP57" s="429"/>
      <c r="MZQ57" s="429"/>
      <c r="MZR57" s="429"/>
      <c r="MZS57" s="429"/>
      <c r="MZT57" s="429"/>
      <c r="MZU57" s="429"/>
      <c r="MZV57" s="429"/>
      <c r="MZW57" s="429"/>
      <c r="MZX57" s="429"/>
      <c r="MZY57" s="429"/>
      <c r="MZZ57" s="429"/>
      <c r="NAA57" s="429"/>
      <c r="NAB57" s="429"/>
      <c r="NAC57" s="429"/>
      <c r="NAD57" s="429"/>
      <c r="NAE57" s="429"/>
      <c r="NAF57" s="429"/>
      <c r="NAG57" s="429"/>
      <c r="NAH57" s="429"/>
      <c r="NAI57" s="429"/>
      <c r="NAJ57" s="429"/>
      <c r="NAK57" s="429"/>
      <c r="NAL57" s="429"/>
      <c r="NAM57" s="429"/>
      <c r="NAN57" s="429"/>
      <c r="NAO57" s="429"/>
      <c r="NAP57" s="429"/>
      <c r="NAQ57" s="429"/>
      <c r="NAR57" s="429"/>
      <c r="NAS57" s="429"/>
      <c r="NAT57" s="429"/>
      <c r="NAU57" s="429"/>
      <c r="NAV57" s="429"/>
      <c r="NAW57" s="429"/>
      <c r="NAX57" s="429"/>
      <c r="NAY57" s="429"/>
      <c r="NAZ57" s="429"/>
      <c r="NBA57" s="429"/>
      <c r="NBB57" s="429"/>
      <c r="NBC57" s="429"/>
      <c r="NBD57" s="429"/>
      <c r="NBE57" s="429"/>
      <c r="NBF57" s="429"/>
      <c r="NBG57" s="429"/>
      <c r="NBH57" s="429"/>
      <c r="NBI57" s="429"/>
      <c r="NBJ57" s="429"/>
      <c r="NBK57" s="429"/>
      <c r="NBL57" s="429"/>
      <c r="NBM57" s="429"/>
      <c r="NBN57" s="429"/>
      <c r="NBO57" s="429"/>
      <c r="NBP57" s="429"/>
      <c r="NBQ57" s="429"/>
      <c r="NBR57" s="429"/>
      <c r="NBS57" s="429"/>
      <c r="NBT57" s="429"/>
      <c r="NBU57" s="429"/>
      <c r="NBV57" s="429"/>
      <c r="NBW57" s="429"/>
      <c r="NBX57" s="429"/>
      <c r="NBY57" s="429"/>
      <c r="NBZ57" s="429"/>
      <c r="NCA57" s="429"/>
      <c r="NCB57" s="429"/>
      <c r="NCC57" s="429"/>
      <c r="NCD57" s="429"/>
      <c r="NCE57" s="429"/>
      <c r="NCF57" s="429"/>
      <c r="NCG57" s="429"/>
      <c r="NCH57" s="429"/>
      <c r="NCI57" s="429"/>
      <c r="NCJ57" s="429"/>
      <c r="NCK57" s="429"/>
      <c r="NCL57" s="429"/>
      <c r="NCM57" s="429"/>
      <c r="NCN57" s="429"/>
      <c r="NCO57" s="429"/>
      <c r="NCP57" s="429"/>
      <c r="NCQ57" s="429"/>
      <c r="NCR57" s="429"/>
      <c r="NCS57" s="429"/>
      <c r="NCT57" s="429"/>
      <c r="NCU57" s="429"/>
      <c r="NCV57" s="429"/>
      <c r="NCW57" s="429"/>
      <c r="NCX57" s="429"/>
      <c r="NCY57" s="429"/>
      <c r="NCZ57" s="429"/>
      <c r="NDA57" s="429"/>
      <c r="NDB57" s="429"/>
      <c r="NDC57" s="429"/>
      <c r="NDD57" s="429"/>
      <c r="NDE57" s="429"/>
      <c r="NDF57" s="429"/>
      <c r="NDG57" s="429"/>
      <c r="NDH57" s="429"/>
      <c r="NDI57" s="429"/>
      <c r="NDJ57" s="429"/>
      <c r="NDK57" s="429"/>
      <c r="NDL57" s="429"/>
      <c r="NDM57" s="429"/>
      <c r="NDN57" s="429"/>
      <c r="NDO57" s="429"/>
      <c r="NDP57" s="429"/>
      <c r="NDQ57" s="429"/>
      <c r="NDR57" s="429"/>
      <c r="NDS57" s="429"/>
      <c r="NDT57" s="429"/>
      <c r="NDU57" s="429"/>
      <c r="NDV57" s="429"/>
      <c r="NDW57" s="429"/>
      <c r="NDX57" s="429"/>
      <c r="NDY57" s="429"/>
      <c r="NDZ57" s="429"/>
      <c r="NEA57" s="429"/>
      <c r="NEB57" s="429"/>
      <c r="NEC57" s="429"/>
      <c r="NED57" s="429"/>
      <c r="NEE57" s="429"/>
      <c r="NEF57" s="429"/>
      <c r="NEG57" s="429"/>
      <c r="NEH57" s="429"/>
      <c r="NEI57" s="429"/>
      <c r="NEJ57" s="429"/>
      <c r="NEK57" s="429"/>
      <c r="NEL57" s="429"/>
      <c r="NEM57" s="429"/>
      <c r="NEN57" s="429"/>
      <c r="NEO57" s="429"/>
      <c r="NEP57" s="429"/>
      <c r="NEQ57" s="429"/>
      <c r="NER57" s="429"/>
      <c r="NES57" s="429"/>
      <c r="NET57" s="429"/>
      <c r="NEU57" s="429"/>
      <c r="NEV57" s="429"/>
      <c r="NEW57" s="429"/>
      <c r="NEX57" s="429"/>
      <c r="NEY57" s="429"/>
      <c r="NEZ57" s="429"/>
      <c r="NFA57" s="429"/>
      <c r="NFB57" s="429"/>
      <c r="NFC57" s="429"/>
      <c r="NFD57" s="429"/>
      <c r="NFE57" s="429"/>
      <c r="NFF57" s="429"/>
      <c r="NFG57" s="429"/>
      <c r="NFH57" s="429"/>
      <c r="NFI57" s="429"/>
      <c r="NFJ57" s="429"/>
      <c r="NFK57" s="429"/>
      <c r="NFL57" s="429"/>
      <c r="NFM57" s="429"/>
      <c r="NFN57" s="429"/>
      <c r="NFO57" s="429"/>
      <c r="NFP57" s="429"/>
      <c r="NFQ57" s="429"/>
      <c r="NFR57" s="429"/>
      <c r="NFS57" s="429"/>
      <c r="NFT57" s="429"/>
      <c r="NFU57" s="429"/>
      <c r="NFV57" s="429"/>
      <c r="NFW57" s="429"/>
      <c r="NFX57" s="429"/>
      <c r="NFY57" s="429"/>
      <c r="NFZ57" s="429"/>
      <c r="NGA57" s="429"/>
      <c r="NGB57" s="429"/>
      <c r="NGC57" s="429"/>
      <c r="NGD57" s="429"/>
      <c r="NGE57" s="429"/>
      <c r="NGF57" s="429"/>
      <c r="NGG57" s="429"/>
      <c r="NGH57" s="429"/>
      <c r="NGI57" s="429"/>
      <c r="NGJ57" s="429"/>
      <c r="NGK57" s="429"/>
      <c r="NGL57" s="429"/>
      <c r="NGM57" s="429"/>
      <c r="NGN57" s="429"/>
      <c r="NGO57" s="429"/>
      <c r="NGP57" s="429"/>
      <c r="NGQ57" s="429"/>
      <c r="NGR57" s="429"/>
      <c r="NGS57" s="429"/>
      <c r="NGT57" s="429"/>
      <c r="NGU57" s="429"/>
      <c r="NGV57" s="429"/>
      <c r="NGW57" s="429"/>
      <c r="NGX57" s="429"/>
      <c r="NGY57" s="429"/>
      <c r="NGZ57" s="429"/>
      <c r="NHA57" s="429"/>
      <c r="NHB57" s="429"/>
      <c r="NHC57" s="429"/>
      <c r="NHD57" s="429"/>
      <c r="NHE57" s="429"/>
      <c r="NHF57" s="429"/>
      <c r="NHG57" s="429"/>
      <c r="NHH57" s="429"/>
      <c r="NHI57" s="429"/>
      <c r="NHJ57" s="429"/>
      <c r="NHK57" s="429"/>
      <c r="NHL57" s="429"/>
      <c r="NHM57" s="429"/>
      <c r="NHN57" s="429"/>
      <c r="NHO57" s="429"/>
      <c r="NHP57" s="429"/>
      <c r="NHQ57" s="429"/>
      <c r="NHR57" s="429"/>
      <c r="NHS57" s="429"/>
      <c r="NHT57" s="429"/>
      <c r="NHU57" s="429"/>
      <c r="NHV57" s="429"/>
      <c r="NHW57" s="429"/>
      <c r="NHX57" s="429"/>
      <c r="NHY57" s="429"/>
      <c r="NHZ57" s="429"/>
      <c r="NIA57" s="429"/>
      <c r="NIB57" s="429"/>
      <c r="NIC57" s="429"/>
      <c r="NID57" s="429"/>
      <c r="NIE57" s="429"/>
      <c r="NIF57" s="429"/>
      <c r="NIG57" s="429"/>
      <c r="NIH57" s="429"/>
      <c r="NII57" s="429"/>
      <c r="NIJ57" s="429"/>
      <c r="NIK57" s="429"/>
      <c r="NIL57" s="429"/>
      <c r="NIM57" s="429"/>
      <c r="NIN57" s="429"/>
      <c r="NIO57" s="429"/>
      <c r="NIP57" s="429"/>
      <c r="NIQ57" s="429"/>
      <c r="NIR57" s="429"/>
      <c r="NIS57" s="429"/>
      <c r="NIT57" s="429"/>
      <c r="NIU57" s="429"/>
      <c r="NIV57" s="429"/>
      <c r="NIW57" s="429"/>
      <c r="NIX57" s="429"/>
      <c r="NIY57" s="429"/>
      <c r="NIZ57" s="429"/>
      <c r="NJA57" s="429"/>
      <c r="NJB57" s="429"/>
      <c r="NJC57" s="429"/>
      <c r="NJD57" s="429"/>
      <c r="NJE57" s="429"/>
      <c r="NJF57" s="429"/>
      <c r="NJG57" s="429"/>
      <c r="NJH57" s="429"/>
      <c r="NJI57" s="429"/>
      <c r="NJJ57" s="429"/>
      <c r="NJK57" s="429"/>
      <c r="NJL57" s="429"/>
      <c r="NJM57" s="429"/>
      <c r="NJN57" s="429"/>
      <c r="NJO57" s="429"/>
      <c r="NJP57" s="429"/>
      <c r="NJQ57" s="429"/>
      <c r="NJR57" s="429"/>
      <c r="NJS57" s="429"/>
      <c r="NJT57" s="429"/>
      <c r="NJU57" s="429"/>
      <c r="NJV57" s="429"/>
      <c r="NJW57" s="429"/>
      <c r="NJX57" s="429"/>
      <c r="NJY57" s="429"/>
      <c r="NJZ57" s="429"/>
      <c r="NKA57" s="429"/>
      <c r="NKB57" s="429"/>
      <c r="NKC57" s="429"/>
      <c r="NKD57" s="429"/>
      <c r="NKE57" s="429"/>
      <c r="NKF57" s="429"/>
      <c r="NKG57" s="429"/>
      <c r="NKH57" s="429"/>
      <c r="NKI57" s="429"/>
      <c r="NKJ57" s="429"/>
      <c r="NKK57" s="429"/>
      <c r="NKL57" s="429"/>
      <c r="NKM57" s="429"/>
      <c r="NKN57" s="429"/>
      <c r="NKO57" s="429"/>
      <c r="NKP57" s="429"/>
      <c r="NKQ57" s="429"/>
      <c r="NKR57" s="429"/>
      <c r="NKS57" s="429"/>
      <c r="NKT57" s="429"/>
      <c r="NKU57" s="429"/>
      <c r="NKV57" s="429"/>
      <c r="NKW57" s="429"/>
      <c r="NKX57" s="429"/>
      <c r="NKY57" s="429"/>
      <c r="NKZ57" s="429"/>
      <c r="NLA57" s="429"/>
      <c r="NLB57" s="429"/>
      <c r="NLC57" s="429"/>
      <c r="NLD57" s="429"/>
      <c r="NLE57" s="429"/>
      <c r="NLF57" s="429"/>
      <c r="NLG57" s="429"/>
      <c r="NLH57" s="429"/>
      <c r="NLI57" s="429"/>
      <c r="NLJ57" s="429"/>
      <c r="NLK57" s="429"/>
      <c r="NLL57" s="429"/>
      <c r="NLM57" s="429"/>
      <c r="NLN57" s="429"/>
      <c r="NLO57" s="429"/>
      <c r="NLP57" s="429"/>
      <c r="NLQ57" s="429"/>
      <c r="NLR57" s="429"/>
      <c r="NLS57" s="429"/>
      <c r="NLT57" s="429"/>
      <c r="NLU57" s="429"/>
      <c r="NLV57" s="429"/>
      <c r="NLW57" s="429"/>
      <c r="NLX57" s="429"/>
      <c r="NLY57" s="429"/>
      <c r="NLZ57" s="429"/>
      <c r="NMA57" s="429"/>
      <c r="NMB57" s="429"/>
      <c r="NMC57" s="429"/>
      <c r="NMD57" s="429"/>
      <c r="NME57" s="429"/>
      <c r="NMF57" s="429"/>
      <c r="NMG57" s="429"/>
      <c r="NMH57" s="429"/>
      <c r="NMI57" s="429"/>
      <c r="NMJ57" s="429"/>
      <c r="NMK57" s="429"/>
      <c r="NML57" s="429"/>
      <c r="NMM57" s="429"/>
      <c r="NMN57" s="429"/>
      <c r="NMO57" s="429"/>
      <c r="NMP57" s="429"/>
      <c r="NMQ57" s="429"/>
      <c r="NMR57" s="429"/>
      <c r="NMS57" s="429"/>
      <c r="NMT57" s="429"/>
      <c r="NMU57" s="429"/>
      <c r="NMV57" s="429"/>
      <c r="NMW57" s="429"/>
      <c r="NMX57" s="429"/>
      <c r="NMY57" s="429"/>
      <c r="NMZ57" s="429"/>
      <c r="NNA57" s="429"/>
      <c r="NNB57" s="429"/>
      <c r="NNC57" s="429"/>
      <c r="NND57" s="429"/>
      <c r="NNE57" s="429"/>
      <c r="NNF57" s="429"/>
      <c r="NNG57" s="429"/>
      <c r="NNH57" s="429"/>
      <c r="NNI57" s="429"/>
      <c r="NNJ57" s="429"/>
      <c r="NNK57" s="429"/>
      <c r="NNL57" s="429"/>
      <c r="NNM57" s="429"/>
      <c r="NNN57" s="429"/>
      <c r="NNO57" s="429"/>
      <c r="NNP57" s="429"/>
      <c r="NNQ57" s="429"/>
      <c r="NNR57" s="429"/>
      <c r="NNS57" s="429"/>
      <c r="NNT57" s="429"/>
      <c r="NNU57" s="429"/>
      <c r="NNV57" s="429"/>
      <c r="NNW57" s="429"/>
      <c r="NNX57" s="429"/>
      <c r="NNY57" s="429"/>
      <c r="NNZ57" s="429"/>
      <c r="NOA57" s="429"/>
      <c r="NOB57" s="429"/>
      <c r="NOC57" s="429"/>
      <c r="NOD57" s="429"/>
      <c r="NOE57" s="429"/>
      <c r="NOF57" s="429"/>
      <c r="NOG57" s="429"/>
      <c r="NOH57" s="429"/>
      <c r="NOI57" s="429"/>
      <c r="NOJ57" s="429"/>
      <c r="NOK57" s="429"/>
      <c r="NOL57" s="429"/>
      <c r="NOM57" s="429"/>
      <c r="NON57" s="429"/>
      <c r="NOO57" s="429"/>
      <c r="NOP57" s="429"/>
      <c r="NOQ57" s="429"/>
      <c r="NOR57" s="429"/>
      <c r="NOS57" s="429"/>
      <c r="NOT57" s="429"/>
      <c r="NOU57" s="429"/>
      <c r="NOV57" s="429"/>
      <c r="NOW57" s="429"/>
      <c r="NOX57" s="429"/>
      <c r="NOY57" s="429"/>
      <c r="NOZ57" s="429"/>
      <c r="NPA57" s="429"/>
      <c r="NPB57" s="429"/>
      <c r="NPC57" s="429"/>
      <c r="NPD57" s="429"/>
      <c r="NPE57" s="429"/>
      <c r="NPF57" s="429"/>
      <c r="NPG57" s="429"/>
      <c r="NPH57" s="429"/>
      <c r="NPI57" s="429"/>
      <c r="NPJ57" s="429"/>
      <c r="NPK57" s="429"/>
      <c r="NPL57" s="429"/>
      <c r="NPM57" s="429"/>
      <c r="NPN57" s="429"/>
      <c r="NPO57" s="429"/>
      <c r="NPP57" s="429"/>
      <c r="NPQ57" s="429"/>
      <c r="NPR57" s="429"/>
      <c r="NPS57" s="429"/>
      <c r="NPT57" s="429"/>
      <c r="NPU57" s="429"/>
      <c r="NPV57" s="429"/>
      <c r="NPW57" s="429"/>
      <c r="NPX57" s="429"/>
      <c r="NPY57" s="429"/>
      <c r="NPZ57" s="429"/>
      <c r="NQA57" s="429"/>
      <c r="NQB57" s="429"/>
      <c r="NQC57" s="429"/>
      <c r="NQD57" s="429"/>
      <c r="NQE57" s="429"/>
      <c r="NQF57" s="429"/>
      <c r="NQG57" s="429"/>
      <c r="NQH57" s="429"/>
      <c r="NQI57" s="429"/>
      <c r="NQJ57" s="429"/>
      <c r="NQK57" s="429"/>
      <c r="NQL57" s="429"/>
      <c r="NQM57" s="429"/>
      <c r="NQN57" s="429"/>
      <c r="NQO57" s="429"/>
      <c r="NQP57" s="429"/>
      <c r="NQQ57" s="429"/>
      <c r="NQR57" s="429"/>
      <c r="NQS57" s="429"/>
      <c r="NQT57" s="429"/>
      <c r="NQU57" s="429"/>
      <c r="NQV57" s="429"/>
      <c r="NQW57" s="429"/>
      <c r="NQX57" s="429"/>
      <c r="NQY57" s="429"/>
      <c r="NQZ57" s="429"/>
      <c r="NRA57" s="429"/>
      <c r="NRB57" s="429"/>
      <c r="NRC57" s="429"/>
      <c r="NRD57" s="429"/>
      <c r="NRE57" s="429"/>
      <c r="NRF57" s="429"/>
      <c r="NRG57" s="429"/>
      <c r="NRH57" s="429"/>
      <c r="NRI57" s="429"/>
      <c r="NRJ57" s="429"/>
      <c r="NRK57" s="429"/>
      <c r="NRL57" s="429"/>
      <c r="NRM57" s="429"/>
      <c r="NRN57" s="429"/>
      <c r="NRO57" s="429"/>
      <c r="NRP57" s="429"/>
      <c r="NRQ57" s="429"/>
      <c r="NRR57" s="429"/>
      <c r="NRS57" s="429"/>
      <c r="NRT57" s="429"/>
      <c r="NRU57" s="429"/>
      <c r="NRV57" s="429"/>
      <c r="NRW57" s="429"/>
      <c r="NRX57" s="429"/>
      <c r="NRY57" s="429"/>
      <c r="NRZ57" s="429"/>
      <c r="NSA57" s="429"/>
      <c r="NSB57" s="429"/>
      <c r="NSC57" s="429"/>
      <c r="NSD57" s="429"/>
      <c r="NSE57" s="429"/>
      <c r="NSF57" s="429"/>
      <c r="NSG57" s="429"/>
      <c r="NSH57" s="429"/>
      <c r="NSI57" s="429"/>
      <c r="NSJ57" s="429"/>
      <c r="NSK57" s="429"/>
      <c r="NSL57" s="429"/>
      <c r="NSM57" s="429"/>
      <c r="NSN57" s="429"/>
      <c r="NSO57" s="429"/>
      <c r="NSP57" s="429"/>
      <c r="NSQ57" s="429"/>
      <c r="NSR57" s="429"/>
      <c r="NSS57" s="429"/>
      <c r="NST57" s="429"/>
      <c r="NSU57" s="429"/>
      <c r="NSV57" s="429"/>
      <c r="NSW57" s="429"/>
      <c r="NSX57" s="429"/>
      <c r="NSY57" s="429"/>
      <c r="NSZ57" s="429"/>
      <c r="NTA57" s="429"/>
      <c r="NTB57" s="429"/>
      <c r="NTC57" s="429"/>
      <c r="NTD57" s="429"/>
      <c r="NTE57" s="429"/>
      <c r="NTF57" s="429"/>
      <c r="NTG57" s="429"/>
      <c r="NTH57" s="429"/>
      <c r="NTI57" s="429"/>
      <c r="NTJ57" s="429"/>
      <c r="NTK57" s="429"/>
      <c r="NTL57" s="429"/>
      <c r="NTM57" s="429"/>
      <c r="NTN57" s="429"/>
      <c r="NTO57" s="429"/>
      <c r="NTP57" s="429"/>
      <c r="NTQ57" s="429"/>
      <c r="NTR57" s="429"/>
      <c r="NTS57" s="429"/>
      <c r="NTT57" s="429"/>
      <c r="NTU57" s="429"/>
      <c r="NTV57" s="429"/>
      <c r="NTW57" s="429"/>
      <c r="NTX57" s="429"/>
      <c r="NTY57" s="429"/>
      <c r="NTZ57" s="429"/>
      <c r="NUA57" s="429"/>
      <c r="NUB57" s="429"/>
      <c r="NUC57" s="429"/>
      <c r="NUD57" s="429"/>
      <c r="NUE57" s="429"/>
      <c r="NUF57" s="429"/>
      <c r="NUG57" s="429"/>
      <c r="NUH57" s="429"/>
      <c r="NUI57" s="429"/>
      <c r="NUJ57" s="429"/>
      <c r="NUK57" s="429"/>
      <c r="NUL57" s="429"/>
      <c r="NUM57" s="429"/>
      <c r="NUN57" s="429"/>
      <c r="NUO57" s="429"/>
      <c r="NUP57" s="429"/>
      <c r="NUQ57" s="429"/>
      <c r="NUR57" s="429"/>
      <c r="NUS57" s="429"/>
      <c r="NUT57" s="429"/>
      <c r="NUU57" s="429"/>
      <c r="NUV57" s="429"/>
      <c r="NUW57" s="429"/>
      <c r="NUX57" s="429"/>
      <c r="NUY57" s="429"/>
      <c r="NUZ57" s="429"/>
      <c r="NVA57" s="429"/>
      <c r="NVB57" s="429"/>
      <c r="NVC57" s="429"/>
      <c r="NVD57" s="429"/>
      <c r="NVE57" s="429"/>
      <c r="NVF57" s="429"/>
      <c r="NVG57" s="429"/>
      <c r="NVH57" s="429"/>
      <c r="NVI57" s="429"/>
      <c r="NVJ57" s="429"/>
      <c r="NVK57" s="429"/>
      <c r="NVL57" s="429"/>
      <c r="NVM57" s="429"/>
      <c r="NVN57" s="429"/>
      <c r="NVO57" s="429"/>
      <c r="NVP57" s="429"/>
      <c r="NVQ57" s="429"/>
      <c r="NVR57" s="429"/>
      <c r="NVS57" s="429"/>
      <c r="NVT57" s="429"/>
      <c r="NVU57" s="429"/>
      <c r="NVV57" s="429"/>
      <c r="NVW57" s="429"/>
      <c r="NVX57" s="429"/>
      <c r="NVY57" s="429"/>
      <c r="NVZ57" s="429"/>
      <c r="NWA57" s="429"/>
      <c r="NWB57" s="429"/>
      <c r="NWC57" s="429"/>
      <c r="NWD57" s="429"/>
      <c r="NWE57" s="429"/>
      <c r="NWF57" s="429"/>
      <c r="NWG57" s="429"/>
      <c r="NWH57" s="429"/>
      <c r="NWI57" s="429"/>
      <c r="NWJ57" s="429"/>
      <c r="NWK57" s="429"/>
      <c r="NWL57" s="429"/>
      <c r="NWM57" s="429"/>
      <c r="NWN57" s="429"/>
      <c r="NWO57" s="429"/>
      <c r="NWP57" s="429"/>
      <c r="NWQ57" s="429"/>
      <c r="NWR57" s="429"/>
      <c r="NWS57" s="429"/>
      <c r="NWT57" s="429"/>
      <c r="NWU57" s="429"/>
      <c r="NWV57" s="429"/>
      <c r="NWW57" s="429"/>
      <c r="NWX57" s="429"/>
      <c r="NWY57" s="429"/>
      <c r="NWZ57" s="429"/>
      <c r="NXA57" s="429"/>
      <c r="NXB57" s="429"/>
      <c r="NXC57" s="429"/>
      <c r="NXD57" s="429"/>
      <c r="NXE57" s="429"/>
      <c r="NXF57" s="429"/>
      <c r="NXG57" s="429"/>
      <c r="NXH57" s="429"/>
      <c r="NXI57" s="429"/>
      <c r="NXJ57" s="429"/>
      <c r="NXK57" s="429"/>
      <c r="NXL57" s="429"/>
      <c r="NXM57" s="429"/>
      <c r="NXN57" s="429"/>
      <c r="NXO57" s="429"/>
      <c r="NXP57" s="429"/>
      <c r="NXQ57" s="429"/>
      <c r="NXR57" s="429"/>
      <c r="NXS57" s="429"/>
      <c r="NXT57" s="429"/>
      <c r="NXU57" s="429"/>
      <c r="NXV57" s="429"/>
      <c r="NXW57" s="429"/>
      <c r="NXX57" s="429"/>
      <c r="NXY57" s="429"/>
      <c r="NXZ57" s="429"/>
      <c r="NYA57" s="429"/>
      <c r="NYB57" s="429"/>
      <c r="NYC57" s="429"/>
      <c r="NYD57" s="429"/>
      <c r="NYE57" s="429"/>
      <c r="NYF57" s="429"/>
      <c r="NYG57" s="429"/>
      <c r="NYH57" s="429"/>
      <c r="NYI57" s="429"/>
      <c r="NYJ57" s="429"/>
      <c r="NYK57" s="429"/>
      <c r="NYL57" s="429"/>
      <c r="NYM57" s="429"/>
      <c r="NYN57" s="429"/>
      <c r="NYO57" s="429"/>
      <c r="NYP57" s="429"/>
      <c r="NYQ57" s="429"/>
      <c r="NYR57" s="429"/>
      <c r="NYS57" s="429"/>
      <c r="NYT57" s="429"/>
      <c r="NYU57" s="429"/>
      <c r="NYV57" s="429"/>
      <c r="NYW57" s="429"/>
      <c r="NYX57" s="429"/>
      <c r="NYY57" s="429"/>
      <c r="NYZ57" s="429"/>
      <c r="NZA57" s="429"/>
      <c r="NZB57" s="429"/>
      <c r="NZC57" s="429"/>
      <c r="NZD57" s="429"/>
      <c r="NZE57" s="429"/>
      <c r="NZF57" s="429"/>
      <c r="NZG57" s="429"/>
      <c r="NZH57" s="429"/>
      <c r="NZI57" s="429"/>
      <c r="NZJ57" s="429"/>
      <c r="NZK57" s="429"/>
      <c r="NZL57" s="429"/>
      <c r="NZM57" s="429"/>
      <c r="NZN57" s="429"/>
      <c r="NZO57" s="429"/>
      <c r="NZP57" s="429"/>
      <c r="NZQ57" s="429"/>
      <c r="NZR57" s="429"/>
      <c r="NZS57" s="429"/>
      <c r="NZT57" s="429"/>
      <c r="NZU57" s="429"/>
      <c r="NZV57" s="429"/>
      <c r="NZW57" s="429"/>
      <c r="NZX57" s="429"/>
      <c r="NZY57" s="429"/>
      <c r="NZZ57" s="429"/>
      <c r="OAA57" s="429"/>
      <c r="OAB57" s="429"/>
      <c r="OAC57" s="429"/>
      <c r="OAD57" s="429"/>
      <c r="OAE57" s="429"/>
      <c r="OAF57" s="429"/>
      <c r="OAG57" s="429"/>
      <c r="OAH57" s="429"/>
      <c r="OAI57" s="429"/>
      <c r="OAJ57" s="429"/>
      <c r="OAK57" s="429"/>
      <c r="OAL57" s="429"/>
      <c r="OAM57" s="429"/>
      <c r="OAN57" s="429"/>
      <c r="OAO57" s="429"/>
      <c r="OAP57" s="429"/>
      <c r="OAQ57" s="429"/>
      <c r="OAR57" s="429"/>
      <c r="OAS57" s="429"/>
      <c r="OAT57" s="429"/>
      <c r="OAU57" s="429"/>
      <c r="OAV57" s="429"/>
      <c r="OAW57" s="429"/>
      <c r="OAX57" s="429"/>
      <c r="OAY57" s="429"/>
      <c r="OAZ57" s="429"/>
      <c r="OBA57" s="429"/>
      <c r="OBB57" s="429"/>
      <c r="OBC57" s="429"/>
      <c r="OBD57" s="429"/>
      <c r="OBE57" s="429"/>
      <c r="OBF57" s="429"/>
      <c r="OBG57" s="429"/>
      <c r="OBH57" s="429"/>
      <c r="OBI57" s="429"/>
      <c r="OBJ57" s="429"/>
      <c r="OBK57" s="429"/>
      <c r="OBL57" s="429"/>
      <c r="OBM57" s="429"/>
      <c r="OBN57" s="429"/>
      <c r="OBO57" s="429"/>
      <c r="OBP57" s="429"/>
      <c r="OBQ57" s="429"/>
      <c r="OBR57" s="429"/>
      <c r="OBS57" s="429"/>
      <c r="OBT57" s="429"/>
      <c r="OBU57" s="429"/>
      <c r="OBV57" s="429"/>
      <c r="OBW57" s="429"/>
      <c r="OBX57" s="429"/>
      <c r="OBY57" s="429"/>
      <c r="OBZ57" s="429"/>
      <c r="OCA57" s="429"/>
      <c r="OCB57" s="429"/>
      <c r="OCC57" s="429"/>
      <c r="OCD57" s="429"/>
      <c r="OCE57" s="429"/>
      <c r="OCF57" s="429"/>
      <c r="OCG57" s="429"/>
      <c r="OCH57" s="429"/>
      <c r="OCI57" s="429"/>
      <c r="OCJ57" s="429"/>
      <c r="OCK57" s="429"/>
      <c r="OCL57" s="429"/>
      <c r="OCM57" s="429"/>
      <c r="OCN57" s="429"/>
      <c r="OCO57" s="429"/>
      <c r="OCP57" s="429"/>
      <c r="OCQ57" s="429"/>
      <c r="OCR57" s="429"/>
      <c r="OCS57" s="429"/>
      <c r="OCT57" s="429"/>
      <c r="OCU57" s="429"/>
      <c r="OCV57" s="429"/>
      <c r="OCW57" s="429"/>
      <c r="OCX57" s="429"/>
      <c r="OCY57" s="429"/>
      <c r="OCZ57" s="429"/>
      <c r="ODA57" s="429"/>
      <c r="ODB57" s="429"/>
      <c r="ODC57" s="429"/>
      <c r="ODD57" s="429"/>
      <c r="ODE57" s="429"/>
      <c r="ODF57" s="429"/>
      <c r="ODG57" s="429"/>
      <c r="ODH57" s="429"/>
      <c r="ODI57" s="429"/>
      <c r="ODJ57" s="429"/>
      <c r="ODK57" s="429"/>
      <c r="ODL57" s="429"/>
      <c r="ODM57" s="429"/>
      <c r="ODN57" s="429"/>
      <c r="ODO57" s="429"/>
      <c r="ODP57" s="429"/>
      <c r="ODQ57" s="429"/>
      <c r="ODR57" s="429"/>
      <c r="ODS57" s="429"/>
      <c r="ODT57" s="429"/>
      <c r="ODU57" s="429"/>
      <c r="ODV57" s="429"/>
      <c r="ODW57" s="429"/>
      <c r="ODX57" s="429"/>
      <c r="ODY57" s="429"/>
      <c r="ODZ57" s="429"/>
      <c r="OEA57" s="429"/>
      <c r="OEB57" s="429"/>
      <c r="OEC57" s="429"/>
      <c r="OED57" s="429"/>
      <c r="OEE57" s="429"/>
      <c r="OEF57" s="429"/>
      <c r="OEG57" s="429"/>
      <c r="OEH57" s="429"/>
      <c r="OEI57" s="429"/>
      <c r="OEJ57" s="429"/>
      <c r="OEK57" s="429"/>
      <c r="OEL57" s="429"/>
      <c r="OEM57" s="429"/>
      <c r="OEN57" s="429"/>
      <c r="OEO57" s="429"/>
      <c r="OEP57" s="429"/>
      <c r="OEQ57" s="429"/>
      <c r="OER57" s="429"/>
      <c r="OES57" s="429"/>
      <c r="OET57" s="429"/>
      <c r="OEU57" s="429"/>
      <c r="OEV57" s="429"/>
      <c r="OEW57" s="429"/>
      <c r="OEX57" s="429"/>
      <c r="OEY57" s="429"/>
      <c r="OEZ57" s="429"/>
      <c r="OFA57" s="429"/>
      <c r="OFB57" s="429"/>
      <c r="OFC57" s="429"/>
      <c r="OFD57" s="429"/>
      <c r="OFE57" s="429"/>
      <c r="OFF57" s="429"/>
      <c r="OFG57" s="429"/>
      <c r="OFH57" s="429"/>
      <c r="OFI57" s="429"/>
      <c r="OFJ57" s="429"/>
      <c r="OFK57" s="429"/>
      <c r="OFL57" s="429"/>
      <c r="OFM57" s="429"/>
      <c r="OFN57" s="429"/>
      <c r="OFO57" s="429"/>
      <c r="OFP57" s="429"/>
      <c r="OFQ57" s="429"/>
      <c r="OFR57" s="429"/>
      <c r="OFS57" s="429"/>
      <c r="OFT57" s="429"/>
      <c r="OFU57" s="429"/>
      <c r="OFV57" s="429"/>
      <c r="OFW57" s="429"/>
      <c r="OFX57" s="429"/>
      <c r="OFY57" s="429"/>
      <c r="OFZ57" s="429"/>
      <c r="OGA57" s="429"/>
      <c r="OGB57" s="429"/>
      <c r="OGC57" s="429"/>
      <c r="OGD57" s="429"/>
      <c r="OGE57" s="429"/>
      <c r="OGF57" s="429"/>
      <c r="OGG57" s="429"/>
      <c r="OGH57" s="429"/>
      <c r="OGI57" s="429"/>
      <c r="OGJ57" s="429"/>
      <c r="OGK57" s="429"/>
      <c r="OGL57" s="429"/>
      <c r="OGM57" s="429"/>
      <c r="OGN57" s="429"/>
      <c r="OGO57" s="429"/>
      <c r="OGP57" s="429"/>
      <c r="OGQ57" s="429"/>
      <c r="OGR57" s="429"/>
      <c r="OGS57" s="429"/>
      <c r="OGT57" s="429"/>
      <c r="OGU57" s="429"/>
      <c r="OGV57" s="429"/>
      <c r="OGW57" s="429"/>
      <c r="OGX57" s="429"/>
      <c r="OGY57" s="429"/>
      <c r="OGZ57" s="429"/>
      <c r="OHA57" s="429"/>
      <c r="OHB57" s="429"/>
      <c r="OHC57" s="429"/>
      <c r="OHD57" s="429"/>
      <c r="OHE57" s="429"/>
      <c r="OHF57" s="429"/>
      <c r="OHG57" s="429"/>
      <c r="OHH57" s="429"/>
      <c r="OHI57" s="429"/>
      <c r="OHJ57" s="429"/>
      <c r="OHK57" s="429"/>
      <c r="OHL57" s="429"/>
      <c r="OHM57" s="429"/>
      <c r="OHN57" s="429"/>
      <c r="OHO57" s="429"/>
      <c r="OHP57" s="429"/>
      <c r="OHQ57" s="429"/>
      <c r="OHR57" s="429"/>
      <c r="OHS57" s="429"/>
      <c r="OHT57" s="429"/>
      <c r="OHU57" s="429"/>
      <c r="OHV57" s="429"/>
      <c r="OHW57" s="429"/>
      <c r="OHX57" s="429"/>
      <c r="OHY57" s="429"/>
      <c r="OHZ57" s="429"/>
      <c r="OIA57" s="429"/>
      <c r="OIB57" s="429"/>
      <c r="OIC57" s="429"/>
      <c r="OID57" s="429"/>
      <c r="OIE57" s="429"/>
      <c r="OIF57" s="429"/>
      <c r="OIG57" s="429"/>
      <c r="OIH57" s="429"/>
      <c r="OII57" s="429"/>
      <c r="OIJ57" s="429"/>
      <c r="OIK57" s="429"/>
      <c r="OIL57" s="429"/>
      <c r="OIM57" s="429"/>
      <c r="OIN57" s="429"/>
      <c r="OIO57" s="429"/>
      <c r="OIP57" s="429"/>
      <c r="OIQ57" s="429"/>
      <c r="OIR57" s="429"/>
      <c r="OIS57" s="429"/>
      <c r="OIT57" s="429"/>
      <c r="OIU57" s="429"/>
      <c r="OIV57" s="429"/>
      <c r="OIW57" s="429"/>
      <c r="OIX57" s="429"/>
      <c r="OIY57" s="429"/>
      <c r="OIZ57" s="429"/>
      <c r="OJA57" s="429"/>
      <c r="OJB57" s="429"/>
      <c r="OJC57" s="429"/>
      <c r="OJD57" s="429"/>
      <c r="OJE57" s="429"/>
      <c r="OJF57" s="429"/>
      <c r="OJG57" s="429"/>
      <c r="OJH57" s="429"/>
      <c r="OJI57" s="429"/>
      <c r="OJJ57" s="429"/>
      <c r="OJK57" s="429"/>
      <c r="OJL57" s="429"/>
      <c r="OJM57" s="429"/>
      <c r="OJN57" s="429"/>
      <c r="OJO57" s="429"/>
      <c r="OJP57" s="429"/>
      <c r="OJQ57" s="429"/>
      <c r="OJR57" s="429"/>
      <c r="OJS57" s="429"/>
      <c r="OJT57" s="429"/>
      <c r="OJU57" s="429"/>
      <c r="OJV57" s="429"/>
      <c r="OJW57" s="429"/>
      <c r="OJX57" s="429"/>
      <c r="OJY57" s="429"/>
      <c r="OJZ57" s="429"/>
      <c r="OKA57" s="429"/>
      <c r="OKB57" s="429"/>
      <c r="OKC57" s="429"/>
      <c r="OKD57" s="429"/>
      <c r="OKE57" s="429"/>
      <c r="OKF57" s="429"/>
      <c r="OKG57" s="429"/>
      <c r="OKH57" s="429"/>
      <c r="OKI57" s="429"/>
      <c r="OKJ57" s="429"/>
      <c r="OKK57" s="429"/>
      <c r="OKL57" s="429"/>
      <c r="OKM57" s="429"/>
      <c r="OKN57" s="429"/>
      <c r="OKO57" s="429"/>
      <c r="OKP57" s="429"/>
      <c r="OKQ57" s="429"/>
      <c r="OKR57" s="429"/>
      <c r="OKS57" s="429"/>
      <c r="OKT57" s="429"/>
      <c r="OKU57" s="429"/>
      <c r="OKV57" s="429"/>
      <c r="OKW57" s="429"/>
      <c r="OKX57" s="429"/>
      <c r="OKY57" s="429"/>
      <c r="OKZ57" s="429"/>
      <c r="OLA57" s="429"/>
      <c r="OLB57" s="429"/>
      <c r="OLC57" s="429"/>
      <c r="OLD57" s="429"/>
      <c r="OLE57" s="429"/>
      <c r="OLF57" s="429"/>
      <c r="OLG57" s="429"/>
      <c r="OLH57" s="429"/>
      <c r="OLI57" s="429"/>
      <c r="OLJ57" s="429"/>
      <c r="OLK57" s="429"/>
      <c r="OLL57" s="429"/>
      <c r="OLM57" s="429"/>
      <c r="OLN57" s="429"/>
      <c r="OLO57" s="429"/>
      <c r="OLP57" s="429"/>
      <c r="OLQ57" s="429"/>
      <c r="OLR57" s="429"/>
      <c r="OLS57" s="429"/>
      <c r="OLT57" s="429"/>
      <c r="OLU57" s="429"/>
      <c r="OLV57" s="429"/>
      <c r="OLW57" s="429"/>
      <c r="OLX57" s="429"/>
      <c r="OLY57" s="429"/>
      <c r="OLZ57" s="429"/>
      <c r="OMA57" s="429"/>
      <c r="OMB57" s="429"/>
      <c r="OMC57" s="429"/>
      <c r="OMD57" s="429"/>
      <c r="OME57" s="429"/>
      <c r="OMF57" s="429"/>
      <c r="OMG57" s="429"/>
      <c r="OMH57" s="429"/>
      <c r="OMI57" s="429"/>
      <c r="OMJ57" s="429"/>
      <c r="OMK57" s="429"/>
      <c r="OML57" s="429"/>
      <c r="OMM57" s="429"/>
      <c r="OMN57" s="429"/>
      <c r="OMO57" s="429"/>
      <c r="OMP57" s="429"/>
      <c r="OMQ57" s="429"/>
      <c r="OMR57" s="429"/>
      <c r="OMS57" s="429"/>
      <c r="OMT57" s="429"/>
      <c r="OMU57" s="429"/>
      <c r="OMV57" s="429"/>
      <c r="OMW57" s="429"/>
      <c r="OMX57" s="429"/>
      <c r="OMY57" s="429"/>
      <c r="OMZ57" s="429"/>
      <c r="ONA57" s="429"/>
      <c r="ONB57" s="429"/>
      <c r="ONC57" s="429"/>
      <c r="OND57" s="429"/>
      <c r="ONE57" s="429"/>
      <c r="ONF57" s="429"/>
      <c r="ONG57" s="429"/>
      <c r="ONH57" s="429"/>
      <c r="ONI57" s="429"/>
      <c r="ONJ57" s="429"/>
      <c r="ONK57" s="429"/>
      <c r="ONL57" s="429"/>
      <c r="ONM57" s="429"/>
      <c r="ONN57" s="429"/>
      <c r="ONO57" s="429"/>
      <c r="ONP57" s="429"/>
      <c r="ONQ57" s="429"/>
      <c r="ONR57" s="429"/>
      <c r="ONS57" s="429"/>
      <c r="ONT57" s="429"/>
      <c r="ONU57" s="429"/>
      <c r="ONV57" s="429"/>
      <c r="ONW57" s="429"/>
      <c r="ONX57" s="429"/>
      <c r="ONY57" s="429"/>
      <c r="ONZ57" s="429"/>
      <c r="OOA57" s="429"/>
      <c r="OOB57" s="429"/>
      <c r="OOC57" s="429"/>
      <c r="OOD57" s="429"/>
      <c r="OOE57" s="429"/>
      <c r="OOF57" s="429"/>
      <c r="OOG57" s="429"/>
      <c r="OOH57" s="429"/>
      <c r="OOI57" s="429"/>
      <c r="OOJ57" s="429"/>
      <c r="OOK57" s="429"/>
      <c r="OOL57" s="429"/>
      <c r="OOM57" s="429"/>
      <c r="OON57" s="429"/>
      <c r="OOO57" s="429"/>
      <c r="OOP57" s="429"/>
      <c r="OOQ57" s="429"/>
      <c r="OOR57" s="429"/>
      <c r="OOS57" s="429"/>
      <c r="OOT57" s="429"/>
      <c r="OOU57" s="429"/>
      <c r="OOV57" s="429"/>
      <c r="OOW57" s="429"/>
      <c r="OOX57" s="429"/>
      <c r="OOY57" s="429"/>
      <c r="OOZ57" s="429"/>
      <c r="OPA57" s="429"/>
      <c r="OPB57" s="429"/>
      <c r="OPC57" s="429"/>
      <c r="OPD57" s="429"/>
      <c r="OPE57" s="429"/>
      <c r="OPF57" s="429"/>
      <c r="OPG57" s="429"/>
      <c r="OPH57" s="429"/>
      <c r="OPI57" s="429"/>
      <c r="OPJ57" s="429"/>
      <c r="OPK57" s="429"/>
      <c r="OPL57" s="429"/>
      <c r="OPM57" s="429"/>
      <c r="OPN57" s="429"/>
      <c r="OPO57" s="429"/>
      <c r="OPP57" s="429"/>
      <c r="OPQ57" s="429"/>
      <c r="OPR57" s="429"/>
      <c r="OPS57" s="429"/>
      <c r="OPT57" s="429"/>
      <c r="OPU57" s="429"/>
      <c r="OPV57" s="429"/>
      <c r="OPW57" s="429"/>
      <c r="OPX57" s="429"/>
      <c r="OPY57" s="429"/>
      <c r="OPZ57" s="429"/>
      <c r="OQA57" s="429"/>
      <c r="OQB57" s="429"/>
      <c r="OQC57" s="429"/>
      <c r="OQD57" s="429"/>
      <c r="OQE57" s="429"/>
      <c r="OQF57" s="429"/>
      <c r="OQG57" s="429"/>
      <c r="OQH57" s="429"/>
      <c r="OQI57" s="429"/>
      <c r="OQJ57" s="429"/>
      <c r="OQK57" s="429"/>
      <c r="OQL57" s="429"/>
      <c r="OQM57" s="429"/>
      <c r="OQN57" s="429"/>
      <c r="OQO57" s="429"/>
      <c r="OQP57" s="429"/>
      <c r="OQQ57" s="429"/>
      <c r="OQR57" s="429"/>
      <c r="OQS57" s="429"/>
      <c r="OQT57" s="429"/>
      <c r="OQU57" s="429"/>
      <c r="OQV57" s="429"/>
      <c r="OQW57" s="429"/>
      <c r="OQX57" s="429"/>
      <c r="OQY57" s="429"/>
      <c r="OQZ57" s="429"/>
      <c r="ORA57" s="429"/>
      <c r="ORB57" s="429"/>
      <c r="ORC57" s="429"/>
      <c r="ORD57" s="429"/>
      <c r="ORE57" s="429"/>
      <c r="ORF57" s="429"/>
      <c r="ORG57" s="429"/>
      <c r="ORH57" s="429"/>
      <c r="ORI57" s="429"/>
      <c r="ORJ57" s="429"/>
      <c r="ORK57" s="429"/>
      <c r="ORL57" s="429"/>
      <c r="ORM57" s="429"/>
      <c r="ORN57" s="429"/>
      <c r="ORO57" s="429"/>
      <c r="ORP57" s="429"/>
      <c r="ORQ57" s="429"/>
      <c r="ORR57" s="429"/>
      <c r="ORS57" s="429"/>
      <c r="ORT57" s="429"/>
      <c r="ORU57" s="429"/>
      <c r="ORV57" s="429"/>
      <c r="ORW57" s="429"/>
      <c r="ORX57" s="429"/>
      <c r="ORY57" s="429"/>
      <c r="ORZ57" s="429"/>
      <c r="OSA57" s="429"/>
      <c r="OSB57" s="429"/>
      <c r="OSC57" s="429"/>
      <c r="OSD57" s="429"/>
      <c r="OSE57" s="429"/>
      <c r="OSF57" s="429"/>
      <c r="OSG57" s="429"/>
      <c r="OSH57" s="429"/>
      <c r="OSI57" s="429"/>
      <c r="OSJ57" s="429"/>
      <c r="OSK57" s="429"/>
      <c r="OSL57" s="429"/>
      <c r="OSM57" s="429"/>
      <c r="OSN57" s="429"/>
      <c r="OSO57" s="429"/>
      <c r="OSP57" s="429"/>
      <c r="OSQ57" s="429"/>
      <c r="OSR57" s="429"/>
      <c r="OSS57" s="429"/>
      <c r="OST57" s="429"/>
      <c r="OSU57" s="429"/>
      <c r="OSV57" s="429"/>
      <c r="OSW57" s="429"/>
      <c r="OSX57" s="429"/>
      <c r="OSY57" s="429"/>
      <c r="OSZ57" s="429"/>
      <c r="OTA57" s="429"/>
      <c r="OTB57" s="429"/>
      <c r="OTC57" s="429"/>
      <c r="OTD57" s="429"/>
      <c r="OTE57" s="429"/>
      <c r="OTF57" s="429"/>
      <c r="OTG57" s="429"/>
      <c r="OTH57" s="429"/>
      <c r="OTI57" s="429"/>
      <c r="OTJ57" s="429"/>
      <c r="OTK57" s="429"/>
      <c r="OTL57" s="429"/>
      <c r="OTM57" s="429"/>
      <c r="OTN57" s="429"/>
      <c r="OTO57" s="429"/>
      <c r="OTP57" s="429"/>
      <c r="OTQ57" s="429"/>
      <c r="OTR57" s="429"/>
      <c r="OTS57" s="429"/>
      <c r="OTT57" s="429"/>
      <c r="OTU57" s="429"/>
      <c r="OTV57" s="429"/>
      <c r="OTW57" s="429"/>
      <c r="OTX57" s="429"/>
      <c r="OTY57" s="429"/>
      <c r="OTZ57" s="429"/>
      <c r="OUA57" s="429"/>
      <c r="OUB57" s="429"/>
      <c r="OUC57" s="429"/>
      <c r="OUD57" s="429"/>
      <c r="OUE57" s="429"/>
      <c r="OUF57" s="429"/>
      <c r="OUG57" s="429"/>
      <c r="OUH57" s="429"/>
      <c r="OUI57" s="429"/>
      <c r="OUJ57" s="429"/>
      <c r="OUK57" s="429"/>
      <c r="OUL57" s="429"/>
      <c r="OUM57" s="429"/>
      <c r="OUN57" s="429"/>
      <c r="OUO57" s="429"/>
      <c r="OUP57" s="429"/>
      <c r="OUQ57" s="429"/>
      <c r="OUR57" s="429"/>
      <c r="OUS57" s="429"/>
      <c r="OUT57" s="429"/>
      <c r="OUU57" s="429"/>
      <c r="OUV57" s="429"/>
      <c r="OUW57" s="429"/>
      <c r="OUX57" s="429"/>
      <c r="OUY57" s="429"/>
      <c r="OUZ57" s="429"/>
      <c r="OVA57" s="429"/>
      <c r="OVB57" s="429"/>
      <c r="OVC57" s="429"/>
      <c r="OVD57" s="429"/>
      <c r="OVE57" s="429"/>
      <c r="OVF57" s="429"/>
      <c r="OVG57" s="429"/>
      <c r="OVH57" s="429"/>
      <c r="OVI57" s="429"/>
      <c r="OVJ57" s="429"/>
      <c r="OVK57" s="429"/>
      <c r="OVL57" s="429"/>
      <c r="OVM57" s="429"/>
      <c r="OVN57" s="429"/>
      <c r="OVO57" s="429"/>
      <c r="OVP57" s="429"/>
      <c r="OVQ57" s="429"/>
      <c r="OVR57" s="429"/>
      <c r="OVS57" s="429"/>
      <c r="OVT57" s="429"/>
      <c r="OVU57" s="429"/>
      <c r="OVV57" s="429"/>
      <c r="OVW57" s="429"/>
      <c r="OVX57" s="429"/>
      <c r="OVY57" s="429"/>
      <c r="OVZ57" s="429"/>
      <c r="OWA57" s="429"/>
      <c r="OWB57" s="429"/>
      <c r="OWC57" s="429"/>
      <c r="OWD57" s="429"/>
      <c r="OWE57" s="429"/>
      <c r="OWF57" s="429"/>
      <c r="OWG57" s="429"/>
      <c r="OWH57" s="429"/>
      <c r="OWI57" s="429"/>
      <c r="OWJ57" s="429"/>
      <c r="OWK57" s="429"/>
      <c r="OWL57" s="429"/>
      <c r="OWM57" s="429"/>
      <c r="OWN57" s="429"/>
      <c r="OWO57" s="429"/>
      <c r="OWP57" s="429"/>
      <c r="OWQ57" s="429"/>
      <c r="OWR57" s="429"/>
      <c r="OWS57" s="429"/>
      <c r="OWT57" s="429"/>
      <c r="OWU57" s="429"/>
      <c r="OWV57" s="429"/>
      <c r="OWW57" s="429"/>
      <c r="OWX57" s="429"/>
      <c r="OWY57" s="429"/>
      <c r="OWZ57" s="429"/>
      <c r="OXA57" s="429"/>
      <c r="OXB57" s="429"/>
      <c r="OXC57" s="429"/>
      <c r="OXD57" s="429"/>
      <c r="OXE57" s="429"/>
      <c r="OXF57" s="429"/>
      <c r="OXG57" s="429"/>
      <c r="OXH57" s="429"/>
      <c r="OXI57" s="429"/>
      <c r="OXJ57" s="429"/>
      <c r="OXK57" s="429"/>
      <c r="OXL57" s="429"/>
      <c r="OXM57" s="429"/>
      <c r="OXN57" s="429"/>
      <c r="OXO57" s="429"/>
      <c r="OXP57" s="429"/>
      <c r="OXQ57" s="429"/>
      <c r="OXR57" s="429"/>
      <c r="OXS57" s="429"/>
      <c r="OXT57" s="429"/>
      <c r="OXU57" s="429"/>
      <c r="OXV57" s="429"/>
      <c r="OXW57" s="429"/>
      <c r="OXX57" s="429"/>
      <c r="OXY57" s="429"/>
      <c r="OXZ57" s="429"/>
      <c r="OYA57" s="429"/>
      <c r="OYB57" s="429"/>
      <c r="OYC57" s="429"/>
      <c r="OYD57" s="429"/>
      <c r="OYE57" s="429"/>
      <c r="OYF57" s="429"/>
      <c r="OYG57" s="429"/>
      <c r="OYH57" s="429"/>
      <c r="OYI57" s="429"/>
      <c r="OYJ57" s="429"/>
      <c r="OYK57" s="429"/>
      <c r="OYL57" s="429"/>
      <c r="OYM57" s="429"/>
      <c r="OYN57" s="429"/>
      <c r="OYO57" s="429"/>
      <c r="OYP57" s="429"/>
      <c r="OYQ57" s="429"/>
      <c r="OYR57" s="429"/>
      <c r="OYS57" s="429"/>
      <c r="OYT57" s="429"/>
      <c r="OYU57" s="429"/>
      <c r="OYV57" s="429"/>
      <c r="OYW57" s="429"/>
      <c r="OYX57" s="429"/>
      <c r="OYY57" s="429"/>
      <c r="OYZ57" s="429"/>
      <c r="OZA57" s="429"/>
      <c r="OZB57" s="429"/>
      <c r="OZC57" s="429"/>
      <c r="OZD57" s="429"/>
      <c r="OZE57" s="429"/>
      <c r="OZF57" s="429"/>
      <c r="OZG57" s="429"/>
      <c r="OZH57" s="429"/>
      <c r="OZI57" s="429"/>
      <c r="OZJ57" s="429"/>
      <c r="OZK57" s="429"/>
      <c r="OZL57" s="429"/>
      <c r="OZM57" s="429"/>
      <c r="OZN57" s="429"/>
      <c r="OZO57" s="429"/>
      <c r="OZP57" s="429"/>
      <c r="OZQ57" s="429"/>
      <c r="OZR57" s="429"/>
      <c r="OZS57" s="429"/>
      <c r="OZT57" s="429"/>
      <c r="OZU57" s="429"/>
      <c r="OZV57" s="429"/>
      <c r="OZW57" s="429"/>
      <c r="OZX57" s="429"/>
      <c r="OZY57" s="429"/>
      <c r="OZZ57" s="429"/>
      <c r="PAA57" s="429"/>
      <c r="PAB57" s="429"/>
      <c r="PAC57" s="429"/>
      <c r="PAD57" s="429"/>
      <c r="PAE57" s="429"/>
      <c r="PAF57" s="429"/>
      <c r="PAG57" s="429"/>
      <c r="PAH57" s="429"/>
      <c r="PAI57" s="429"/>
      <c r="PAJ57" s="429"/>
      <c r="PAK57" s="429"/>
      <c r="PAL57" s="429"/>
      <c r="PAM57" s="429"/>
      <c r="PAN57" s="429"/>
      <c r="PAO57" s="429"/>
      <c r="PAP57" s="429"/>
      <c r="PAQ57" s="429"/>
      <c r="PAR57" s="429"/>
      <c r="PAS57" s="429"/>
      <c r="PAT57" s="429"/>
      <c r="PAU57" s="429"/>
      <c r="PAV57" s="429"/>
      <c r="PAW57" s="429"/>
      <c r="PAX57" s="429"/>
      <c r="PAY57" s="429"/>
      <c r="PAZ57" s="429"/>
      <c r="PBA57" s="429"/>
      <c r="PBB57" s="429"/>
      <c r="PBC57" s="429"/>
      <c r="PBD57" s="429"/>
      <c r="PBE57" s="429"/>
      <c r="PBF57" s="429"/>
      <c r="PBG57" s="429"/>
      <c r="PBH57" s="429"/>
      <c r="PBI57" s="429"/>
      <c r="PBJ57" s="429"/>
      <c r="PBK57" s="429"/>
      <c r="PBL57" s="429"/>
      <c r="PBM57" s="429"/>
      <c r="PBN57" s="429"/>
      <c r="PBO57" s="429"/>
      <c r="PBP57" s="429"/>
      <c r="PBQ57" s="429"/>
      <c r="PBR57" s="429"/>
      <c r="PBS57" s="429"/>
      <c r="PBT57" s="429"/>
      <c r="PBU57" s="429"/>
      <c r="PBV57" s="429"/>
      <c r="PBW57" s="429"/>
      <c r="PBX57" s="429"/>
      <c r="PBY57" s="429"/>
      <c r="PBZ57" s="429"/>
      <c r="PCA57" s="429"/>
      <c r="PCB57" s="429"/>
      <c r="PCC57" s="429"/>
      <c r="PCD57" s="429"/>
      <c r="PCE57" s="429"/>
      <c r="PCF57" s="429"/>
      <c r="PCG57" s="429"/>
      <c r="PCH57" s="429"/>
      <c r="PCI57" s="429"/>
      <c r="PCJ57" s="429"/>
      <c r="PCK57" s="429"/>
      <c r="PCL57" s="429"/>
      <c r="PCM57" s="429"/>
      <c r="PCN57" s="429"/>
      <c r="PCO57" s="429"/>
      <c r="PCP57" s="429"/>
      <c r="PCQ57" s="429"/>
      <c r="PCR57" s="429"/>
      <c r="PCS57" s="429"/>
      <c r="PCT57" s="429"/>
      <c r="PCU57" s="429"/>
      <c r="PCV57" s="429"/>
      <c r="PCW57" s="429"/>
      <c r="PCX57" s="429"/>
      <c r="PCY57" s="429"/>
      <c r="PCZ57" s="429"/>
      <c r="PDA57" s="429"/>
      <c r="PDB57" s="429"/>
      <c r="PDC57" s="429"/>
      <c r="PDD57" s="429"/>
      <c r="PDE57" s="429"/>
      <c r="PDF57" s="429"/>
      <c r="PDG57" s="429"/>
      <c r="PDH57" s="429"/>
      <c r="PDI57" s="429"/>
      <c r="PDJ57" s="429"/>
      <c r="PDK57" s="429"/>
      <c r="PDL57" s="429"/>
      <c r="PDM57" s="429"/>
      <c r="PDN57" s="429"/>
      <c r="PDO57" s="429"/>
      <c r="PDP57" s="429"/>
      <c r="PDQ57" s="429"/>
      <c r="PDR57" s="429"/>
      <c r="PDS57" s="429"/>
      <c r="PDT57" s="429"/>
      <c r="PDU57" s="429"/>
      <c r="PDV57" s="429"/>
      <c r="PDW57" s="429"/>
      <c r="PDX57" s="429"/>
      <c r="PDY57" s="429"/>
      <c r="PDZ57" s="429"/>
      <c r="PEA57" s="429"/>
      <c r="PEB57" s="429"/>
      <c r="PEC57" s="429"/>
      <c r="PED57" s="429"/>
      <c r="PEE57" s="429"/>
      <c r="PEF57" s="429"/>
      <c r="PEG57" s="429"/>
      <c r="PEH57" s="429"/>
      <c r="PEI57" s="429"/>
      <c r="PEJ57" s="429"/>
      <c r="PEK57" s="429"/>
      <c r="PEL57" s="429"/>
      <c r="PEM57" s="429"/>
      <c r="PEN57" s="429"/>
      <c r="PEO57" s="429"/>
      <c r="PEP57" s="429"/>
      <c r="PEQ57" s="429"/>
      <c r="PER57" s="429"/>
      <c r="PES57" s="429"/>
      <c r="PET57" s="429"/>
      <c r="PEU57" s="429"/>
      <c r="PEV57" s="429"/>
      <c r="PEW57" s="429"/>
      <c r="PEX57" s="429"/>
      <c r="PEY57" s="429"/>
      <c r="PEZ57" s="429"/>
      <c r="PFA57" s="429"/>
      <c r="PFB57" s="429"/>
      <c r="PFC57" s="429"/>
      <c r="PFD57" s="429"/>
      <c r="PFE57" s="429"/>
      <c r="PFF57" s="429"/>
      <c r="PFG57" s="429"/>
      <c r="PFH57" s="429"/>
      <c r="PFI57" s="429"/>
      <c r="PFJ57" s="429"/>
      <c r="PFK57" s="429"/>
      <c r="PFL57" s="429"/>
      <c r="PFM57" s="429"/>
      <c r="PFN57" s="429"/>
      <c r="PFO57" s="429"/>
      <c r="PFP57" s="429"/>
      <c r="PFQ57" s="429"/>
      <c r="PFR57" s="429"/>
      <c r="PFS57" s="429"/>
      <c r="PFT57" s="429"/>
      <c r="PFU57" s="429"/>
      <c r="PFV57" s="429"/>
      <c r="PFW57" s="429"/>
      <c r="PFX57" s="429"/>
      <c r="PFY57" s="429"/>
      <c r="PFZ57" s="429"/>
      <c r="PGA57" s="429"/>
      <c r="PGB57" s="429"/>
      <c r="PGC57" s="429"/>
      <c r="PGD57" s="429"/>
      <c r="PGE57" s="429"/>
      <c r="PGF57" s="429"/>
      <c r="PGG57" s="429"/>
      <c r="PGH57" s="429"/>
      <c r="PGI57" s="429"/>
      <c r="PGJ57" s="429"/>
      <c r="PGK57" s="429"/>
      <c r="PGL57" s="429"/>
      <c r="PGM57" s="429"/>
      <c r="PGN57" s="429"/>
      <c r="PGO57" s="429"/>
      <c r="PGP57" s="429"/>
      <c r="PGQ57" s="429"/>
      <c r="PGR57" s="429"/>
      <c r="PGS57" s="429"/>
      <c r="PGT57" s="429"/>
      <c r="PGU57" s="429"/>
      <c r="PGV57" s="429"/>
      <c r="PGW57" s="429"/>
      <c r="PGX57" s="429"/>
      <c r="PGY57" s="429"/>
      <c r="PGZ57" s="429"/>
      <c r="PHA57" s="429"/>
      <c r="PHB57" s="429"/>
      <c r="PHC57" s="429"/>
      <c r="PHD57" s="429"/>
      <c r="PHE57" s="429"/>
      <c r="PHF57" s="429"/>
      <c r="PHG57" s="429"/>
      <c r="PHH57" s="429"/>
      <c r="PHI57" s="429"/>
      <c r="PHJ57" s="429"/>
      <c r="PHK57" s="429"/>
      <c r="PHL57" s="429"/>
      <c r="PHM57" s="429"/>
      <c r="PHN57" s="429"/>
      <c r="PHO57" s="429"/>
      <c r="PHP57" s="429"/>
      <c r="PHQ57" s="429"/>
      <c r="PHR57" s="429"/>
      <c r="PHS57" s="429"/>
      <c r="PHT57" s="429"/>
      <c r="PHU57" s="429"/>
      <c r="PHV57" s="429"/>
      <c r="PHW57" s="429"/>
      <c r="PHX57" s="429"/>
      <c r="PHY57" s="429"/>
      <c r="PHZ57" s="429"/>
      <c r="PIA57" s="429"/>
      <c r="PIB57" s="429"/>
      <c r="PIC57" s="429"/>
      <c r="PID57" s="429"/>
      <c r="PIE57" s="429"/>
      <c r="PIF57" s="429"/>
      <c r="PIG57" s="429"/>
      <c r="PIH57" s="429"/>
      <c r="PII57" s="429"/>
      <c r="PIJ57" s="429"/>
      <c r="PIK57" s="429"/>
      <c r="PIL57" s="429"/>
      <c r="PIM57" s="429"/>
      <c r="PIN57" s="429"/>
      <c r="PIO57" s="429"/>
      <c r="PIP57" s="429"/>
      <c r="PIQ57" s="429"/>
      <c r="PIR57" s="429"/>
      <c r="PIS57" s="429"/>
      <c r="PIT57" s="429"/>
      <c r="PIU57" s="429"/>
      <c r="PIV57" s="429"/>
      <c r="PIW57" s="429"/>
      <c r="PIX57" s="429"/>
      <c r="PIY57" s="429"/>
      <c r="PIZ57" s="429"/>
      <c r="PJA57" s="429"/>
      <c r="PJB57" s="429"/>
      <c r="PJC57" s="429"/>
      <c r="PJD57" s="429"/>
      <c r="PJE57" s="429"/>
      <c r="PJF57" s="429"/>
      <c r="PJG57" s="429"/>
      <c r="PJH57" s="429"/>
      <c r="PJI57" s="429"/>
      <c r="PJJ57" s="429"/>
      <c r="PJK57" s="429"/>
      <c r="PJL57" s="429"/>
      <c r="PJM57" s="429"/>
      <c r="PJN57" s="429"/>
      <c r="PJO57" s="429"/>
      <c r="PJP57" s="429"/>
      <c r="PJQ57" s="429"/>
      <c r="PJR57" s="429"/>
      <c r="PJS57" s="429"/>
      <c r="PJT57" s="429"/>
      <c r="PJU57" s="429"/>
      <c r="PJV57" s="429"/>
      <c r="PJW57" s="429"/>
      <c r="PJX57" s="429"/>
      <c r="PJY57" s="429"/>
      <c r="PJZ57" s="429"/>
      <c r="PKA57" s="429"/>
      <c r="PKB57" s="429"/>
      <c r="PKC57" s="429"/>
      <c r="PKD57" s="429"/>
      <c r="PKE57" s="429"/>
      <c r="PKF57" s="429"/>
      <c r="PKG57" s="429"/>
      <c r="PKH57" s="429"/>
      <c r="PKI57" s="429"/>
      <c r="PKJ57" s="429"/>
      <c r="PKK57" s="429"/>
      <c r="PKL57" s="429"/>
      <c r="PKM57" s="429"/>
      <c r="PKN57" s="429"/>
      <c r="PKO57" s="429"/>
      <c r="PKP57" s="429"/>
      <c r="PKQ57" s="429"/>
      <c r="PKR57" s="429"/>
      <c r="PKS57" s="429"/>
      <c r="PKT57" s="429"/>
      <c r="PKU57" s="429"/>
      <c r="PKV57" s="429"/>
      <c r="PKW57" s="429"/>
      <c r="PKX57" s="429"/>
      <c r="PKY57" s="429"/>
      <c r="PKZ57" s="429"/>
      <c r="PLA57" s="429"/>
      <c r="PLB57" s="429"/>
      <c r="PLC57" s="429"/>
      <c r="PLD57" s="429"/>
      <c r="PLE57" s="429"/>
      <c r="PLF57" s="429"/>
      <c r="PLG57" s="429"/>
      <c r="PLH57" s="429"/>
      <c r="PLI57" s="429"/>
      <c r="PLJ57" s="429"/>
      <c r="PLK57" s="429"/>
      <c r="PLL57" s="429"/>
      <c r="PLM57" s="429"/>
      <c r="PLN57" s="429"/>
      <c r="PLO57" s="429"/>
      <c r="PLP57" s="429"/>
      <c r="PLQ57" s="429"/>
      <c r="PLR57" s="429"/>
      <c r="PLS57" s="429"/>
      <c r="PLT57" s="429"/>
      <c r="PLU57" s="429"/>
      <c r="PLV57" s="429"/>
      <c r="PLW57" s="429"/>
      <c r="PLX57" s="429"/>
      <c r="PLY57" s="429"/>
      <c r="PLZ57" s="429"/>
      <c r="PMA57" s="429"/>
      <c r="PMB57" s="429"/>
      <c r="PMC57" s="429"/>
      <c r="PMD57" s="429"/>
      <c r="PME57" s="429"/>
      <c r="PMF57" s="429"/>
      <c r="PMG57" s="429"/>
      <c r="PMH57" s="429"/>
      <c r="PMI57" s="429"/>
      <c r="PMJ57" s="429"/>
      <c r="PMK57" s="429"/>
      <c r="PML57" s="429"/>
      <c r="PMM57" s="429"/>
      <c r="PMN57" s="429"/>
      <c r="PMO57" s="429"/>
      <c r="PMP57" s="429"/>
      <c r="PMQ57" s="429"/>
      <c r="PMR57" s="429"/>
      <c r="PMS57" s="429"/>
      <c r="PMT57" s="429"/>
      <c r="PMU57" s="429"/>
      <c r="PMV57" s="429"/>
      <c r="PMW57" s="429"/>
      <c r="PMX57" s="429"/>
      <c r="PMY57" s="429"/>
      <c r="PMZ57" s="429"/>
      <c r="PNA57" s="429"/>
      <c r="PNB57" s="429"/>
      <c r="PNC57" s="429"/>
      <c r="PND57" s="429"/>
      <c r="PNE57" s="429"/>
      <c r="PNF57" s="429"/>
      <c r="PNG57" s="429"/>
      <c r="PNH57" s="429"/>
      <c r="PNI57" s="429"/>
      <c r="PNJ57" s="429"/>
      <c r="PNK57" s="429"/>
      <c r="PNL57" s="429"/>
      <c r="PNM57" s="429"/>
      <c r="PNN57" s="429"/>
      <c r="PNO57" s="429"/>
      <c r="PNP57" s="429"/>
      <c r="PNQ57" s="429"/>
      <c r="PNR57" s="429"/>
      <c r="PNS57" s="429"/>
      <c r="PNT57" s="429"/>
      <c r="PNU57" s="429"/>
      <c r="PNV57" s="429"/>
      <c r="PNW57" s="429"/>
      <c r="PNX57" s="429"/>
      <c r="PNY57" s="429"/>
      <c r="PNZ57" s="429"/>
      <c r="POA57" s="429"/>
      <c r="POB57" s="429"/>
      <c r="POC57" s="429"/>
      <c r="POD57" s="429"/>
      <c r="POE57" s="429"/>
      <c r="POF57" s="429"/>
      <c r="POG57" s="429"/>
      <c r="POH57" s="429"/>
      <c r="POI57" s="429"/>
      <c r="POJ57" s="429"/>
      <c r="POK57" s="429"/>
      <c r="POL57" s="429"/>
      <c r="POM57" s="429"/>
      <c r="PON57" s="429"/>
      <c r="POO57" s="429"/>
      <c r="POP57" s="429"/>
      <c r="POQ57" s="429"/>
      <c r="POR57" s="429"/>
      <c r="POS57" s="429"/>
      <c r="POT57" s="429"/>
      <c r="POU57" s="429"/>
      <c r="POV57" s="429"/>
      <c r="POW57" s="429"/>
      <c r="POX57" s="429"/>
      <c r="POY57" s="429"/>
      <c r="POZ57" s="429"/>
      <c r="PPA57" s="429"/>
      <c r="PPB57" s="429"/>
      <c r="PPC57" s="429"/>
      <c r="PPD57" s="429"/>
      <c r="PPE57" s="429"/>
      <c r="PPF57" s="429"/>
      <c r="PPG57" s="429"/>
      <c r="PPH57" s="429"/>
      <c r="PPI57" s="429"/>
      <c r="PPJ57" s="429"/>
      <c r="PPK57" s="429"/>
      <c r="PPL57" s="429"/>
      <c r="PPM57" s="429"/>
      <c r="PPN57" s="429"/>
      <c r="PPO57" s="429"/>
      <c r="PPP57" s="429"/>
      <c r="PPQ57" s="429"/>
      <c r="PPR57" s="429"/>
      <c r="PPS57" s="429"/>
      <c r="PPT57" s="429"/>
      <c r="PPU57" s="429"/>
      <c r="PPV57" s="429"/>
      <c r="PPW57" s="429"/>
      <c r="PPX57" s="429"/>
      <c r="PPY57" s="429"/>
      <c r="PPZ57" s="429"/>
      <c r="PQA57" s="429"/>
      <c r="PQB57" s="429"/>
      <c r="PQC57" s="429"/>
      <c r="PQD57" s="429"/>
      <c r="PQE57" s="429"/>
      <c r="PQF57" s="429"/>
      <c r="PQG57" s="429"/>
      <c r="PQH57" s="429"/>
      <c r="PQI57" s="429"/>
      <c r="PQJ57" s="429"/>
      <c r="PQK57" s="429"/>
      <c r="PQL57" s="429"/>
      <c r="PQM57" s="429"/>
      <c r="PQN57" s="429"/>
      <c r="PQO57" s="429"/>
      <c r="PQP57" s="429"/>
      <c r="PQQ57" s="429"/>
      <c r="PQR57" s="429"/>
      <c r="PQS57" s="429"/>
      <c r="PQT57" s="429"/>
      <c r="PQU57" s="429"/>
      <c r="PQV57" s="429"/>
      <c r="PQW57" s="429"/>
      <c r="PQX57" s="429"/>
      <c r="PQY57" s="429"/>
      <c r="PQZ57" s="429"/>
      <c r="PRA57" s="429"/>
      <c r="PRB57" s="429"/>
      <c r="PRC57" s="429"/>
      <c r="PRD57" s="429"/>
      <c r="PRE57" s="429"/>
      <c r="PRF57" s="429"/>
      <c r="PRG57" s="429"/>
      <c r="PRH57" s="429"/>
      <c r="PRI57" s="429"/>
      <c r="PRJ57" s="429"/>
      <c r="PRK57" s="429"/>
      <c r="PRL57" s="429"/>
      <c r="PRM57" s="429"/>
      <c r="PRN57" s="429"/>
      <c r="PRO57" s="429"/>
      <c r="PRP57" s="429"/>
      <c r="PRQ57" s="429"/>
      <c r="PRR57" s="429"/>
      <c r="PRS57" s="429"/>
      <c r="PRT57" s="429"/>
      <c r="PRU57" s="429"/>
      <c r="PRV57" s="429"/>
      <c r="PRW57" s="429"/>
      <c r="PRX57" s="429"/>
      <c r="PRY57" s="429"/>
      <c r="PRZ57" s="429"/>
      <c r="PSA57" s="429"/>
      <c r="PSB57" s="429"/>
      <c r="PSC57" s="429"/>
      <c r="PSD57" s="429"/>
      <c r="PSE57" s="429"/>
      <c r="PSF57" s="429"/>
      <c r="PSG57" s="429"/>
      <c r="PSH57" s="429"/>
      <c r="PSI57" s="429"/>
      <c r="PSJ57" s="429"/>
      <c r="PSK57" s="429"/>
      <c r="PSL57" s="429"/>
      <c r="PSM57" s="429"/>
      <c r="PSN57" s="429"/>
      <c r="PSO57" s="429"/>
      <c r="PSP57" s="429"/>
      <c r="PSQ57" s="429"/>
      <c r="PSR57" s="429"/>
      <c r="PSS57" s="429"/>
      <c r="PST57" s="429"/>
      <c r="PSU57" s="429"/>
      <c r="PSV57" s="429"/>
      <c r="PSW57" s="429"/>
      <c r="PSX57" s="429"/>
      <c r="PSY57" s="429"/>
      <c r="PSZ57" s="429"/>
      <c r="PTA57" s="429"/>
      <c r="PTB57" s="429"/>
      <c r="PTC57" s="429"/>
      <c r="PTD57" s="429"/>
      <c r="PTE57" s="429"/>
      <c r="PTF57" s="429"/>
      <c r="PTG57" s="429"/>
      <c r="PTH57" s="429"/>
      <c r="PTI57" s="429"/>
      <c r="PTJ57" s="429"/>
      <c r="PTK57" s="429"/>
      <c r="PTL57" s="429"/>
      <c r="PTM57" s="429"/>
      <c r="PTN57" s="429"/>
      <c r="PTO57" s="429"/>
      <c r="PTP57" s="429"/>
      <c r="PTQ57" s="429"/>
      <c r="PTR57" s="429"/>
      <c r="PTS57" s="429"/>
      <c r="PTT57" s="429"/>
      <c r="PTU57" s="429"/>
      <c r="PTV57" s="429"/>
      <c r="PTW57" s="429"/>
      <c r="PTX57" s="429"/>
      <c r="PTY57" s="429"/>
      <c r="PTZ57" s="429"/>
      <c r="PUA57" s="429"/>
      <c r="PUB57" s="429"/>
      <c r="PUC57" s="429"/>
      <c r="PUD57" s="429"/>
      <c r="PUE57" s="429"/>
      <c r="PUF57" s="429"/>
      <c r="PUG57" s="429"/>
      <c r="PUH57" s="429"/>
      <c r="PUI57" s="429"/>
      <c r="PUJ57" s="429"/>
      <c r="PUK57" s="429"/>
      <c r="PUL57" s="429"/>
      <c r="PUM57" s="429"/>
      <c r="PUN57" s="429"/>
      <c r="PUO57" s="429"/>
      <c r="PUP57" s="429"/>
      <c r="PUQ57" s="429"/>
      <c r="PUR57" s="429"/>
      <c r="PUS57" s="429"/>
      <c r="PUT57" s="429"/>
      <c r="PUU57" s="429"/>
      <c r="PUV57" s="429"/>
      <c r="PUW57" s="429"/>
      <c r="PUX57" s="429"/>
      <c r="PUY57" s="429"/>
      <c r="PUZ57" s="429"/>
      <c r="PVA57" s="429"/>
      <c r="PVB57" s="429"/>
      <c r="PVC57" s="429"/>
      <c r="PVD57" s="429"/>
      <c r="PVE57" s="429"/>
      <c r="PVF57" s="429"/>
      <c r="PVG57" s="429"/>
      <c r="PVH57" s="429"/>
      <c r="PVI57" s="429"/>
      <c r="PVJ57" s="429"/>
      <c r="PVK57" s="429"/>
      <c r="PVL57" s="429"/>
      <c r="PVM57" s="429"/>
      <c r="PVN57" s="429"/>
      <c r="PVO57" s="429"/>
      <c r="PVP57" s="429"/>
      <c r="PVQ57" s="429"/>
      <c r="PVR57" s="429"/>
      <c r="PVS57" s="429"/>
      <c r="PVT57" s="429"/>
      <c r="PVU57" s="429"/>
      <c r="PVV57" s="429"/>
      <c r="PVW57" s="429"/>
      <c r="PVX57" s="429"/>
      <c r="PVY57" s="429"/>
      <c r="PVZ57" s="429"/>
      <c r="PWA57" s="429"/>
      <c r="PWB57" s="429"/>
      <c r="PWC57" s="429"/>
      <c r="PWD57" s="429"/>
      <c r="PWE57" s="429"/>
      <c r="PWF57" s="429"/>
      <c r="PWG57" s="429"/>
      <c r="PWH57" s="429"/>
      <c r="PWI57" s="429"/>
      <c r="PWJ57" s="429"/>
      <c r="PWK57" s="429"/>
      <c r="PWL57" s="429"/>
      <c r="PWM57" s="429"/>
      <c r="PWN57" s="429"/>
      <c r="PWO57" s="429"/>
      <c r="PWP57" s="429"/>
      <c r="PWQ57" s="429"/>
      <c r="PWR57" s="429"/>
      <c r="PWS57" s="429"/>
      <c r="PWT57" s="429"/>
      <c r="PWU57" s="429"/>
      <c r="PWV57" s="429"/>
      <c r="PWW57" s="429"/>
      <c r="PWX57" s="429"/>
      <c r="PWY57" s="429"/>
      <c r="PWZ57" s="429"/>
      <c r="PXA57" s="429"/>
      <c r="PXB57" s="429"/>
      <c r="PXC57" s="429"/>
      <c r="PXD57" s="429"/>
      <c r="PXE57" s="429"/>
      <c r="PXF57" s="429"/>
      <c r="PXG57" s="429"/>
      <c r="PXH57" s="429"/>
      <c r="PXI57" s="429"/>
      <c r="PXJ57" s="429"/>
      <c r="PXK57" s="429"/>
      <c r="PXL57" s="429"/>
      <c r="PXM57" s="429"/>
      <c r="PXN57" s="429"/>
      <c r="PXO57" s="429"/>
      <c r="PXP57" s="429"/>
      <c r="PXQ57" s="429"/>
      <c r="PXR57" s="429"/>
      <c r="PXS57" s="429"/>
      <c r="PXT57" s="429"/>
      <c r="PXU57" s="429"/>
      <c r="PXV57" s="429"/>
      <c r="PXW57" s="429"/>
      <c r="PXX57" s="429"/>
      <c r="PXY57" s="429"/>
      <c r="PXZ57" s="429"/>
      <c r="PYA57" s="429"/>
      <c r="PYB57" s="429"/>
      <c r="PYC57" s="429"/>
      <c r="PYD57" s="429"/>
      <c r="PYE57" s="429"/>
      <c r="PYF57" s="429"/>
      <c r="PYG57" s="429"/>
      <c r="PYH57" s="429"/>
      <c r="PYI57" s="429"/>
      <c r="PYJ57" s="429"/>
      <c r="PYK57" s="429"/>
      <c r="PYL57" s="429"/>
      <c r="PYM57" s="429"/>
      <c r="PYN57" s="429"/>
      <c r="PYO57" s="429"/>
      <c r="PYP57" s="429"/>
      <c r="PYQ57" s="429"/>
      <c r="PYR57" s="429"/>
      <c r="PYS57" s="429"/>
      <c r="PYT57" s="429"/>
      <c r="PYU57" s="429"/>
      <c r="PYV57" s="429"/>
      <c r="PYW57" s="429"/>
      <c r="PYX57" s="429"/>
      <c r="PYY57" s="429"/>
      <c r="PYZ57" s="429"/>
      <c r="PZA57" s="429"/>
      <c r="PZB57" s="429"/>
      <c r="PZC57" s="429"/>
      <c r="PZD57" s="429"/>
      <c r="PZE57" s="429"/>
      <c r="PZF57" s="429"/>
      <c r="PZG57" s="429"/>
      <c r="PZH57" s="429"/>
      <c r="PZI57" s="429"/>
      <c r="PZJ57" s="429"/>
      <c r="PZK57" s="429"/>
      <c r="PZL57" s="429"/>
      <c r="PZM57" s="429"/>
      <c r="PZN57" s="429"/>
      <c r="PZO57" s="429"/>
      <c r="PZP57" s="429"/>
      <c r="PZQ57" s="429"/>
      <c r="PZR57" s="429"/>
      <c r="PZS57" s="429"/>
      <c r="PZT57" s="429"/>
      <c r="PZU57" s="429"/>
      <c r="PZV57" s="429"/>
      <c r="PZW57" s="429"/>
      <c r="PZX57" s="429"/>
      <c r="PZY57" s="429"/>
      <c r="PZZ57" s="429"/>
      <c r="QAA57" s="429"/>
      <c r="QAB57" s="429"/>
      <c r="QAC57" s="429"/>
      <c r="QAD57" s="429"/>
      <c r="QAE57" s="429"/>
      <c r="QAF57" s="429"/>
      <c r="QAG57" s="429"/>
      <c r="QAH57" s="429"/>
      <c r="QAI57" s="429"/>
      <c r="QAJ57" s="429"/>
      <c r="QAK57" s="429"/>
      <c r="QAL57" s="429"/>
      <c r="QAM57" s="429"/>
      <c r="QAN57" s="429"/>
      <c r="QAO57" s="429"/>
      <c r="QAP57" s="429"/>
      <c r="QAQ57" s="429"/>
      <c r="QAR57" s="429"/>
      <c r="QAS57" s="429"/>
      <c r="QAT57" s="429"/>
      <c r="QAU57" s="429"/>
      <c r="QAV57" s="429"/>
      <c r="QAW57" s="429"/>
      <c r="QAX57" s="429"/>
      <c r="QAY57" s="429"/>
      <c r="QAZ57" s="429"/>
      <c r="QBA57" s="429"/>
      <c r="QBB57" s="429"/>
      <c r="QBC57" s="429"/>
      <c r="QBD57" s="429"/>
      <c r="QBE57" s="429"/>
      <c r="QBF57" s="429"/>
      <c r="QBG57" s="429"/>
      <c r="QBH57" s="429"/>
      <c r="QBI57" s="429"/>
      <c r="QBJ57" s="429"/>
      <c r="QBK57" s="429"/>
      <c r="QBL57" s="429"/>
      <c r="QBM57" s="429"/>
      <c r="QBN57" s="429"/>
      <c r="QBO57" s="429"/>
      <c r="QBP57" s="429"/>
      <c r="QBQ57" s="429"/>
      <c r="QBR57" s="429"/>
      <c r="QBS57" s="429"/>
      <c r="QBT57" s="429"/>
      <c r="QBU57" s="429"/>
      <c r="QBV57" s="429"/>
      <c r="QBW57" s="429"/>
      <c r="QBX57" s="429"/>
      <c r="QBY57" s="429"/>
      <c r="QBZ57" s="429"/>
      <c r="QCA57" s="429"/>
      <c r="QCB57" s="429"/>
      <c r="QCC57" s="429"/>
      <c r="QCD57" s="429"/>
      <c r="QCE57" s="429"/>
      <c r="QCF57" s="429"/>
      <c r="QCG57" s="429"/>
      <c r="QCH57" s="429"/>
      <c r="QCI57" s="429"/>
      <c r="QCJ57" s="429"/>
      <c r="QCK57" s="429"/>
      <c r="QCL57" s="429"/>
      <c r="QCM57" s="429"/>
      <c r="QCN57" s="429"/>
      <c r="QCO57" s="429"/>
      <c r="QCP57" s="429"/>
      <c r="QCQ57" s="429"/>
      <c r="QCR57" s="429"/>
      <c r="QCS57" s="429"/>
      <c r="QCT57" s="429"/>
      <c r="QCU57" s="429"/>
      <c r="QCV57" s="429"/>
      <c r="QCW57" s="429"/>
      <c r="QCX57" s="429"/>
      <c r="QCY57" s="429"/>
      <c r="QCZ57" s="429"/>
      <c r="QDA57" s="429"/>
      <c r="QDB57" s="429"/>
      <c r="QDC57" s="429"/>
      <c r="QDD57" s="429"/>
      <c r="QDE57" s="429"/>
      <c r="QDF57" s="429"/>
      <c r="QDG57" s="429"/>
      <c r="QDH57" s="429"/>
      <c r="QDI57" s="429"/>
      <c r="QDJ57" s="429"/>
      <c r="QDK57" s="429"/>
      <c r="QDL57" s="429"/>
      <c r="QDM57" s="429"/>
      <c r="QDN57" s="429"/>
      <c r="QDO57" s="429"/>
      <c r="QDP57" s="429"/>
      <c r="QDQ57" s="429"/>
      <c r="QDR57" s="429"/>
      <c r="QDS57" s="429"/>
      <c r="QDT57" s="429"/>
      <c r="QDU57" s="429"/>
      <c r="QDV57" s="429"/>
      <c r="QDW57" s="429"/>
      <c r="QDX57" s="429"/>
      <c r="QDY57" s="429"/>
      <c r="QDZ57" s="429"/>
      <c r="QEA57" s="429"/>
      <c r="QEB57" s="429"/>
      <c r="QEC57" s="429"/>
      <c r="QED57" s="429"/>
      <c r="QEE57" s="429"/>
      <c r="QEF57" s="429"/>
      <c r="QEG57" s="429"/>
      <c r="QEH57" s="429"/>
      <c r="QEI57" s="429"/>
      <c r="QEJ57" s="429"/>
      <c r="QEK57" s="429"/>
      <c r="QEL57" s="429"/>
      <c r="QEM57" s="429"/>
      <c r="QEN57" s="429"/>
      <c r="QEO57" s="429"/>
      <c r="QEP57" s="429"/>
      <c r="QEQ57" s="429"/>
      <c r="QER57" s="429"/>
      <c r="QES57" s="429"/>
      <c r="QET57" s="429"/>
      <c r="QEU57" s="429"/>
      <c r="QEV57" s="429"/>
      <c r="QEW57" s="429"/>
      <c r="QEX57" s="429"/>
      <c r="QEY57" s="429"/>
      <c r="QEZ57" s="429"/>
      <c r="QFA57" s="429"/>
      <c r="QFB57" s="429"/>
      <c r="QFC57" s="429"/>
      <c r="QFD57" s="429"/>
      <c r="QFE57" s="429"/>
      <c r="QFF57" s="429"/>
      <c r="QFG57" s="429"/>
      <c r="QFH57" s="429"/>
      <c r="QFI57" s="429"/>
      <c r="QFJ57" s="429"/>
      <c r="QFK57" s="429"/>
      <c r="QFL57" s="429"/>
      <c r="QFM57" s="429"/>
      <c r="QFN57" s="429"/>
      <c r="QFO57" s="429"/>
      <c r="QFP57" s="429"/>
      <c r="QFQ57" s="429"/>
      <c r="QFR57" s="429"/>
      <c r="QFS57" s="429"/>
      <c r="QFT57" s="429"/>
      <c r="QFU57" s="429"/>
      <c r="QFV57" s="429"/>
      <c r="QFW57" s="429"/>
      <c r="QFX57" s="429"/>
      <c r="QFY57" s="429"/>
      <c r="QFZ57" s="429"/>
      <c r="QGA57" s="429"/>
      <c r="QGB57" s="429"/>
      <c r="QGC57" s="429"/>
      <c r="QGD57" s="429"/>
      <c r="QGE57" s="429"/>
      <c r="QGF57" s="429"/>
      <c r="QGG57" s="429"/>
      <c r="QGH57" s="429"/>
      <c r="QGI57" s="429"/>
      <c r="QGJ57" s="429"/>
      <c r="QGK57" s="429"/>
      <c r="QGL57" s="429"/>
      <c r="QGM57" s="429"/>
      <c r="QGN57" s="429"/>
      <c r="QGO57" s="429"/>
      <c r="QGP57" s="429"/>
      <c r="QGQ57" s="429"/>
      <c r="QGR57" s="429"/>
      <c r="QGS57" s="429"/>
      <c r="QGT57" s="429"/>
      <c r="QGU57" s="429"/>
      <c r="QGV57" s="429"/>
      <c r="QGW57" s="429"/>
      <c r="QGX57" s="429"/>
      <c r="QGY57" s="429"/>
      <c r="QGZ57" s="429"/>
      <c r="QHA57" s="429"/>
      <c r="QHB57" s="429"/>
      <c r="QHC57" s="429"/>
      <c r="QHD57" s="429"/>
      <c r="QHE57" s="429"/>
      <c r="QHF57" s="429"/>
      <c r="QHG57" s="429"/>
      <c r="QHH57" s="429"/>
      <c r="QHI57" s="429"/>
      <c r="QHJ57" s="429"/>
      <c r="QHK57" s="429"/>
      <c r="QHL57" s="429"/>
      <c r="QHM57" s="429"/>
      <c r="QHN57" s="429"/>
      <c r="QHO57" s="429"/>
      <c r="QHP57" s="429"/>
      <c r="QHQ57" s="429"/>
      <c r="QHR57" s="429"/>
      <c r="QHS57" s="429"/>
      <c r="QHT57" s="429"/>
      <c r="QHU57" s="429"/>
      <c r="QHV57" s="429"/>
      <c r="QHW57" s="429"/>
      <c r="QHX57" s="429"/>
      <c r="QHY57" s="429"/>
      <c r="QHZ57" s="429"/>
      <c r="QIA57" s="429"/>
      <c r="QIB57" s="429"/>
      <c r="QIC57" s="429"/>
      <c r="QID57" s="429"/>
      <c r="QIE57" s="429"/>
      <c r="QIF57" s="429"/>
      <c r="QIG57" s="429"/>
      <c r="QIH57" s="429"/>
      <c r="QII57" s="429"/>
      <c r="QIJ57" s="429"/>
      <c r="QIK57" s="429"/>
      <c r="QIL57" s="429"/>
      <c r="QIM57" s="429"/>
      <c r="QIN57" s="429"/>
      <c r="QIO57" s="429"/>
      <c r="QIP57" s="429"/>
      <c r="QIQ57" s="429"/>
      <c r="QIR57" s="429"/>
      <c r="QIS57" s="429"/>
      <c r="QIT57" s="429"/>
      <c r="QIU57" s="429"/>
      <c r="QIV57" s="429"/>
      <c r="QIW57" s="429"/>
      <c r="QIX57" s="429"/>
      <c r="QIY57" s="429"/>
      <c r="QIZ57" s="429"/>
      <c r="QJA57" s="429"/>
      <c r="QJB57" s="429"/>
      <c r="QJC57" s="429"/>
      <c r="QJD57" s="429"/>
      <c r="QJE57" s="429"/>
      <c r="QJF57" s="429"/>
      <c r="QJG57" s="429"/>
      <c r="QJH57" s="429"/>
      <c r="QJI57" s="429"/>
      <c r="QJJ57" s="429"/>
      <c r="QJK57" s="429"/>
      <c r="QJL57" s="429"/>
      <c r="QJM57" s="429"/>
      <c r="QJN57" s="429"/>
      <c r="QJO57" s="429"/>
      <c r="QJP57" s="429"/>
      <c r="QJQ57" s="429"/>
      <c r="QJR57" s="429"/>
      <c r="QJS57" s="429"/>
      <c r="QJT57" s="429"/>
      <c r="QJU57" s="429"/>
      <c r="QJV57" s="429"/>
      <c r="QJW57" s="429"/>
      <c r="QJX57" s="429"/>
      <c r="QJY57" s="429"/>
      <c r="QJZ57" s="429"/>
      <c r="QKA57" s="429"/>
      <c r="QKB57" s="429"/>
      <c r="QKC57" s="429"/>
      <c r="QKD57" s="429"/>
      <c r="QKE57" s="429"/>
      <c r="QKF57" s="429"/>
      <c r="QKG57" s="429"/>
      <c r="QKH57" s="429"/>
      <c r="QKI57" s="429"/>
      <c r="QKJ57" s="429"/>
      <c r="QKK57" s="429"/>
      <c r="QKL57" s="429"/>
      <c r="QKM57" s="429"/>
      <c r="QKN57" s="429"/>
      <c r="QKO57" s="429"/>
      <c r="QKP57" s="429"/>
      <c r="QKQ57" s="429"/>
      <c r="QKR57" s="429"/>
      <c r="QKS57" s="429"/>
      <c r="QKT57" s="429"/>
      <c r="QKU57" s="429"/>
      <c r="QKV57" s="429"/>
      <c r="QKW57" s="429"/>
      <c r="QKX57" s="429"/>
      <c r="QKY57" s="429"/>
      <c r="QKZ57" s="429"/>
      <c r="QLA57" s="429"/>
      <c r="QLB57" s="429"/>
      <c r="QLC57" s="429"/>
      <c r="QLD57" s="429"/>
      <c r="QLE57" s="429"/>
      <c r="QLF57" s="429"/>
      <c r="QLG57" s="429"/>
      <c r="QLH57" s="429"/>
      <c r="QLI57" s="429"/>
      <c r="QLJ57" s="429"/>
      <c r="QLK57" s="429"/>
      <c r="QLL57" s="429"/>
      <c r="QLM57" s="429"/>
      <c r="QLN57" s="429"/>
      <c r="QLO57" s="429"/>
      <c r="QLP57" s="429"/>
      <c r="QLQ57" s="429"/>
      <c r="QLR57" s="429"/>
      <c r="QLS57" s="429"/>
      <c r="QLT57" s="429"/>
      <c r="QLU57" s="429"/>
      <c r="QLV57" s="429"/>
      <c r="QLW57" s="429"/>
      <c r="QLX57" s="429"/>
      <c r="QLY57" s="429"/>
      <c r="QLZ57" s="429"/>
      <c r="QMA57" s="429"/>
      <c r="QMB57" s="429"/>
      <c r="QMC57" s="429"/>
      <c r="QMD57" s="429"/>
      <c r="QME57" s="429"/>
      <c r="QMF57" s="429"/>
      <c r="QMG57" s="429"/>
      <c r="QMH57" s="429"/>
      <c r="QMI57" s="429"/>
      <c r="QMJ57" s="429"/>
      <c r="QMK57" s="429"/>
      <c r="QML57" s="429"/>
      <c r="QMM57" s="429"/>
      <c r="QMN57" s="429"/>
      <c r="QMO57" s="429"/>
      <c r="QMP57" s="429"/>
      <c r="QMQ57" s="429"/>
      <c r="QMR57" s="429"/>
      <c r="QMS57" s="429"/>
      <c r="QMT57" s="429"/>
      <c r="QMU57" s="429"/>
      <c r="QMV57" s="429"/>
      <c r="QMW57" s="429"/>
      <c r="QMX57" s="429"/>
      <c r="QMY57" s="429"/>
      <c r="QMZ57" s="429"/>
      <c r="QNA57" s="429"/>
      <c r="QNB57" s="429"/>
      <c r="QNC57" s="429"/>
      <c r="QND57" s="429"/>
      <c r="QNE57" s="429"/>
      <c r="QNF57" s="429"/>
      <c r="QNG57" s="429"/>
      <c r="QNH57" s="429"/>
      <c r="QNI57" s="429"/>
      <c r="QNJ57" s="429"/>
      <c r="QNK57" s="429"/>
      <c r="QNL57" s="429"/>
      <c r="QNM57" s="429"/>
      <c r="QNN57" s="429"/>
      <c r="QNO57" s="429"/>
      <c r="QNP57" s="429"/>
      <c r="QNQ57" s="429"/>
      <c r="QNR57" s="429"/>
      <c r="QNS57" s="429"/>
      <c r="QNT57" s="429"/>
      <c r="QNU57" s="429"/>
      <c r="QNV57" s="429"/>
      <c r="QNW57" s="429"/>
      <c r="QNX57" s="429"/>
      <c r="QNY57" s="429"/>
      <c r="QNZ57" s="429"/>
      <c r="QOA57" s="429"/>
      <c r="QOB57" s="429"/>
      <c r="QOC57" s="429"/>
      <c r="QOD57" s="429"/>
      <c r="QOE57" s="429"/>
      <c r="QOF57" s="429"/>
      <c r="QOG57" s="429"/>
      <c r="QOH57" s="429"/>
      <c r="QOI57" s="429"/>
      <c r="QOJ57" s="429"/>
      <c r="QOK57" s="429"/>
      <c r="QOL57" s="429"/>
      <c r="QOM57" s="429"/>
      <c r="QON57" s="429"/>
      <c r="QOO57" s="429"/>
      <c r="QOP57" s="429"/>
      <c r="QOQ57" s="429"/>
      <c r="QOR57" s="429"/>
      <c r="QOS57" s="429"/>
      <c r="QOT57" s="429"/>
      <c r="QOU57" s="429"/>
      <c r="QOV57" s="429"/>
      <c r="QOW57" s="429"/>
      <c r="QOX57" s="429"/>
      <c r="QOY57" s="429"/>
      <c r="QOZ57" s="429"/>
      <c r="QPA57" s="429"/>
      <c r="QPB57" s="429"/>
      <c r="QPC57" s="429"/>
      <c r="QPD57" s="429"/>
      <c r="QPE57" s="429"/>
      <c r="QPF57" s="429"/>
      <c r="QPG57" s="429"/>
      <c r="QPH57" s="429"/>
      <c r="QPI57" s="429"/>
      <c r="QPJ57" s="429"/>
      <c r="QPK57" s="429"/>
      <c r="QPL57" s="429"/>
      <c r="QPM57" s="429"/>
      <c r="QPN57" s="429"/>
      <c r="QPO57" s="429"/>
      <c r="QPP57" s="429"/>
      <c r="QPQ57" s="429"/>
      <c r="QPR57" s="429"/>
      <c r="QPS57" s="429"/>
      <c r="QPT57" s="429"/>
      <c r="QPU57" s="429"/>
      <c r="QPV57" s="429"/>
      <c r="QPW57" s="429"/>
      <c r="QPX57" s="429"/>
      <c r="QPY57" s="429"/>
      <c r="QPZ57" s="429"/>
      <c r="QQA57" s="429"/>
      <c r="QQB57" s="429"/>
      <c r="QQC57" s="429"/>
      <c r="QQD57" s="429"/>
      <c r="QQE57" s="429"/>
      <c r="QQF57" s="429"/>
      <c r="QQG57" s="429"/>
      <c r="QQH57" s="429"/>
      <c r="QQI57" s="429"/>
      <c r="QQJ57" s="429"/>
      <c r="QQK57" s="429"/>
      <c r="QQL57" s="429"/>
      <c r="QQM57" s="429"/>
      <c r="QQN57" s="429"/>
      <c r="QQO57" s="429"/>
      <c r="QQP57" s="429"/>
      <c r="QQQ57" s="429"/>
      <c r="QQR57" s="429"/>
      <c r="QQS57" s="429"/>
      <c r="QQT57" s="429"/>
      <c r="QQU57" s="429"/>
      <c r="QQV57" s="429"/>
      <c r="QQW57" s="429"/>
      <c r="QQX57" s="429"/>
      <c r="QQY57" s="429"/>
      <c r="QQZ57" s="429"/>
      <c r="QRA57" s="429"/>
      <c r="QRB57" s="429"/>
      <c r="QRC57" s="429"/>
      <c r="QRD57" s="429"/>
      <c r="QRE57" s="429"/>
      <c r="QRF57" s="429"/>
      <c r="QRG57" s="429"/>
      <c r="QRH57" s="429"/>
      <c r="QRI57" s="429"/>
      <c r="QRJ57" s="429"/>
      <c r="QRK57" s="429"/>
      <c r="QRL57" s="429"/>
      <c r="QRM57" s="429"/>
      <c r="QRN57" s="429"/>
      <c r="QRO57" s="429"/>
      <c r="QRP57" s="429"/>
      <c r="QRQ57" s="429"/>
      <c r="QRR57" s="429"/>
      <c r="QRS57" s="429"/>
      <c r="QRT57" s="429"/>
      <c r="QRU57" s="429"/>
      <c r="QRV57" s="429"/>
      <c r="QRW57" s="429"/>
      <c r="QRX57" s="429"/>
      <c r="QRY57" s="429"/>
      <c r="QRZ57" s="429"/>
      <c r="QSA57" s="429"/>
      <c r="QSB57" s="429"/>
      <c r="QSC57" s="429"/>
      <c r="QSD57" s="429"/>
      <c r="QSE57" s="429"/>
      <c r="QSF57" s="429"/>
      <c r="QSG57" s="429"/>
      <c r="QSH57" s="429"/>
      <c r="QSI57" s="429"/>
      <c r="QSJ57" s="429"/>
      <c r="QSK57" s="429"/>
      <c r="QSL57" s="429"/>
      <c r="QSM57" s="429"/>
      <c r="QSN57" s="429"/>
      <c r="QSO57" s="429"/>
      <c r="QSP57" s="429"/>
      <c r="QSQ57" s="429"/>
      <c r="QSR57" s="429"/>
      <c r="QSS57" s="429"/>
      <c r="QST57" s="429"/>
      <c r="QSU57" s="429"/>
      <c r="QSV57" s="429"/>
      <c r="QSW57" s="429"/>
      <c r="QSX57" s="429"/>
      <c r="QSY57" s="429"/>
      <c r="QSZ57" s="429"/>
      <c r="QTA57" s="429"/>
      <c r="QTB57" s="429"/>
      <c r="QTC57" s="429"/>
      <c r="QTD57" s="429"/>
      <c r="QTE57" s="429"/>
      <c r="QTF57" s="429"/>
      <c r="QTG57" s="429"/>
      <c r="QTH57" s="429"/>
      <c r="QTI57" s="429"/>
      <c r="QTJ57" s="429"/>
      <c r="QTK57" s="429"/>
      <c r="QTL57" s="429"/>
      <c r="QTM57" s="429"/>
      <c r="QTN57" s="429"/>
      <c r="QTO57" s="429"/>
      <c r="QTP57" s="429"/>
      <c r="QTQ57" s="429"/>
      <c r="QTR57" s="429"/>
      <c r="QTS57" s="429"/>
      <c r="QTT57" s="429"/>
      <c r="QTU57" s="429"/>
      <c r="QTV57" s="429"/>
      <c r="QTW57" s="429"/>
      <c r="QTX57" s="429"/>
      <c r="QTY57" s="429"/>
      <c r="QTZ57" s="429"/>
      <c r="QUA57" s="429"/>
      <c r="QUB57" s="429"/>
      <c r="QUC57" s="429"/>
      <c r="QUD57" s="429"/>
      <c r="QUE57" s="429"/>
      <c r="QUF57" s="429"/>
      <c r="QUG57" s="429"/>
      <c r="QUH57" s="429"/>
      <c r="QUI57" s="429"/>
      <c r="QUJ57" s="429"/>
      <c r="QUK57" s="429"/>
      <c r="QUL57" s="429"/>
      <c r="QUM57" s="429"/>
      <c r="QUN57" s="429"/>
      <c r="QUO57" s="429"/>
      <c r="QUP57" s="429"/>
      <c r="QUQ57" s="429"/>
      <c r="QUR57" s="429"/>
      <c r="QUS57" s="429"/>
      <c r="QUT57" s="429"/>
      <c r="QUU57" s="429"/>
      <c r="QUV57" s="429"/>
      <c r="QUW57" s="429"/>
      <c r="QUX57" s="429"/>
      <c r="QUY57" s="429"/>
      <c r="QUZ57" s="429"/>
      <c r="QVA57" s="429"/>
      <c r="QVB57" s="429"/>
      <c r="QVC57" s="429"/>
      <c r="QVD57" s="429"/>
      <c r="QVE57" s="429"/>
      <c r="QVF57" s="429"/>
      <c r="QVG57" s="429"/>
      <c r="QVH57" s="429"/>
      <c r="QVI57" s="429"/>
      <c r="QVJ57" s="429"/>
      <c r="QVK57" s="429"/>
      <c r="QVL57" s="429"/>
      <c r="QVM57" s="429"/>
      <c r="QVN57" s="429"/>
      <c r="QVO57" s="429"/>
      <c r="QVP57" s="429"/>
      <c r="QVQ57" s="429"/>
      <c r="QVR57" s="429"/>
      <c r="QVS57" s="429"/>
      <c r="QVT57" s="429"/>
      <c r="QVU57" s="429"/>
      <c r="QVV57" s="429"/>
      <c r="QVW57" s="429"/>
      <c r="QVX57" s="429"/>
      <c r="QVY57" s="429"/>
      <c r="QVZ57" s="429"/>
      <c r="QWA57" s="429"/>
      <c r="QWB57" s="429"/>
      <c r="QWC57" s="429"/>
      <c r="QWD57" s="429"/>
      <c r="QWE57" s="429"/>
      <c r="QWF57" s="429"/>
      <c r="QWG57" s="429"/>
      <c r="QWH57" s="429"/>
      <c r="QWI57" s="429"/>
      <c r="QWJ57" s="429"/>
      <c r="QWK57" s="429"/>
      <c r="QWL57" s="429"/>
      <c r="QWM57" s="429"/>
      <c r="QWN57" s="429"/>
      <c r="QWO57" s="429"/>
      <c r="QWP57" s="429"/>
      <c r="QWQ57" s="429"/>
      <c r="QWR57" s="429"/>
      <c r="QWS57" s="429"/>
      <c r="QWT57" s="429"/>
      <c r="QWU57" s="429"/>
      <c r="QWV57" s="429"/>
      <c r="QWW57" s="429"/>
      <c r="QWX57" s="429"/>
      <c r="QWY57" s="429"/>
      <c r="QWZ57" s="429"/>
      <c r="QXA57" s="429"/>
      <c r="QXB57" s="429"/>
      <c r="QXC57" s="429"/>
      <c r="QXD57" s="429"/>
      <c r="QXE57" s="429"/>
      <c r="QXF57" s="429"/>
      <c r="QXG57" s="429"/>
      <c r="QXH57" s="429"/>
      <c r="QXI57" s="429"/>
      <c r="QXJ57" s="429"/>
      <c r="QXK57" s="429"/>
      <c r="QXL57" s="429"/>
      <c r="QXM57" s="429"/>
      <c r="QXN57" s="429"/>
      <c r="QXO57" s="429"/>
      <c r="QXP57" s="429"/>
      <c r="QXQ57" s="429"/>
      <c r="QXR57" s="429"/>
      <c r="QXS57" s="429"/>
      <c r="QXT57" s="429"/>
      <c r="QXU57" s="429"/>
      <c r="QXV57" s="429"/>
      <c r="QXW57" s="429"/>
      <c r="QXX57" s="429"/>
      <c r="QXY57" s="429"/>
      <c r="QXZ57" s="429"/>
      <c r="QYA57" s="429"/>
      <c r="QYB57" s="429"/>
      <c r="QYC57" s="429"/>
      <c r="QYD57" s="429"/>
      <c r="QYE57" s="429"/>
      <c r="QYF57" s="429"/>
      <c r="QYG57" s="429"/>
      <c r="QYH57" s="429"/>
      <c r="QYI57" s="429"/>
      <c r="QYJ57" s="429"/>
      <c r="QYK57" s="429"/>
      <c r="QYL57" s="429"/>
      <c r="QYM57" s="429"/>
      <c r="QYN57" s="429"/>
      <c r="QYO57" s="429"/>
      <c r="QYP57" s="429"/>
      <c r="QYQ57" s="429"/>
      <c r="QYR57" s="429"/>
      <c r="QYS57" s="429"/>
      <c r="QYT57" s="429"/>
      <c r="QYU57" s="429"/>
      <c r="QYV57" s="429"/>
      <c r="QYW57" s="429"/>
      <c r="QYX57" s="429"/>
      <c r="QYY57" s="429"/>
      <c r="QYZ57" s="429"/>
      <c r="QZA57" s="429"/>
      <c r="QZB57" s="429"/>
      <c r="QZC57" s="429"/>
      <c r="QZD57" s="429"/>
      <c r="QZE57" s="429"/>
      <c r="QZF57" s="429"/>
      <c r="QZG57" s="429"/>
      <c r="QZH57" s="429"/>
      <c r="QZI57" s="429"/>
      <c r="QZJ57" s="429"/>
      <c r="QZK57" s="429"/>
      <c r="QZL57" s="429"/>
      <c r="QZM57" s="429"/>
      <c r="QZN57" s="429"/>
      <c r="QZO57" s="429"/>
      <c r="QZP57" s="429"/>
      <c r="QZQ57" s="429"/>
      <c r="QZR57" s="429"/>
      <c r="QZS57" s="429"/>
      <c r="QZT57" s="429"/>
      <c r="QZU57" s="429"/>
      <c r="QZV57" s="429"/>
      <c r="QZW57" s="429"/>
      <c r="QZX57" s="429"/>
      <c r="QZY57" s="429"/>
      <c r="QZZ57" s="429"/>
      <c r="RAA57" s="429"/>
      <c r="RAB57" s="429"/>
      <c r="RAC57" s="429"/>
      <c r="RAD57" s="429"/>
      <c r="RAE57" s="429"/>
      <c r="RAF57" s="429"/>
      <c r="RAG57" s="429"/>
      <c r="RAH57" s="429"/>
      <c r="RAI57" s="429"/>
      <c r="RAJ57" s="429"/>
      <c r="RAK57" s="429"/>
      <c r="RAL57" s="429"/>
      <c r="RAM57" s="429"/>
      <c r="RAN57" s="429"/>
      <c r="RAO57" s="429"/>
      <c r="RAP57" s="429"/>
      <c r="RAQ57" s="429"/>
      <c r="RAR57" s="429"/>
      <c r="RAS57" s="429"/>
      <c r="RAT57" s="429"/>
      <c r="RAU57" s="429"/>
      <c r="RAV57" s="429"/>
      <c r="RAW57" s="429"/>
      <c r="RAX57" s="429"/>
      <c r="RAY57" s="429"/>
      <c r="RAZ57" s="429"/>
      <c r="RBA57" s="429"/>
      <c r="RBB57" s="429"/>
      <c r="RBC57" s="429"/>
      <c r="RBD57" s="429"/>
      <c r="RBE57" s="429"/>
      <c r="RBF57" s="429"/>
      <c r="RBG57" s="429"/>
      <c r="RBH57" s="429"/>
      <c r="RBI57" s="429"/>
      <c r="RBJ57" s="429"/>
      <c r="RBK57" s="429"/>
      <c r="RBL57" s="429"/>
      <c r="RBM57" s="429"/>
      <c r="RBN57" s="429"/>
      <c r="RBO57" s="429"/>
      <c r="RBP57" s="429"/>
      <c r="RBQ57" s="429"/>
      <c r="RBR57" s="429"/>
      <c r="RBS57" s="429"/>
      <c r="RBT57" s="429"/>
      <c r="RBU57" s="429"/>
      <c r="RBV57" s="429"/>
      <c r="RBW57" s="429"/>
      <c r="RBX57" s="429"/>
      <c r="RBY57" s="429"/>
      <c r="RBZ57" s="429"/>
      <c r="RCA57" s="429"/>
      <c r="RCB57" s="429"/>
      <c r="RCC57" s="429"/>
      <c r="RCD57" s="429"/>
      <c r="RCE57" s="429"/>
      <c r="RCF57" s="429"/>
      <c r="RCG57" s="429"/>
      <c r="RCH57" s="429"/>
      <c r="RCI57" s="429"/>
      <c r="RCJ57" s="429"/>
      <c r="RCK57" s="429"/>
      <c r="RCL57" s="429"/>
      <c r="RCM57" s="429"/>
      <c r="RCN57" s="429"/>
      <c r="RCO57" s="429"/>
      <c r="RCP57" s="429"/>
      <c r="RCQ57" s="429"/>
      <c r="RCR57" s="429"/>
      <c r="RCS57" s="429"/>
      <c r="RCT57" s="429"/>
      <c r="RCU57" s="429"/>
      <c r="RCV57" s="429"/>
      <c r="RCW57" s="429"/>
      <c r="RCX57" s="429"/>
      <c r="RCY57" s="429"/>
      <c r="RCZ57" s="429"/>
      <c r="RDA57" s="429"/>
      <c r="RDB57" s="429"/>
      <c r="RDC57" s="429"/>
      <c r="RDD57" s="429"/>
      <c r="RDE57" s="429"/>
      <c r="RDF57" s="429"/>
      <c r="RDG57" s="429"/>
      <c r="RDH57" s="429"/>
      <c r="RDI57" s="429"/>
      <c r="RDJ57" s="429"/>
      <c r="RDK57" s="429"/>
      <c r="RDL57" s="429"/>
      <c r="RDM57" s="429"/>
      <c r="RDN57" s="429"/>
      <c r="RDO57" s="429"/>
      <c r="RDP57" s="429"/>
      <c r="RDQ57" s="429"/>
      <c r="RDR57" s="429"/>
      <c r="RDS57" s="429"/>
      <c r="RDT57" s="429"/>
      <c r="RDU57" s="429"/>
      <c r="RDV57" s="429"/>
      <c r="RDW57" s="429"/>
      <c r="RDX57" s="429"/>
      <c r="RDY57" s="429"/>
      <c r="RDZ57" s="429"/>
      <c r="REA57" s="429"/>
      <c r="REB57" s="429"/>
      <c r="REC57" s="429"/>
      <c r="RED57" s="429"/>
      <c r="REE57" s="429"/>
      <c r="REF57" s="429"/>
      <c r="REG57" s="429"/>
      <c r="REH57" s="429"/>
      <c r="REI57" s="429"/>
      <c r="REJ57" s="429"/>
      <c r="REK57" s="429"/>
      <c r="REL57" s="429"/>
      <c r="REM57" s="429"/>
      <c r="REN57" s="429"/>
      <c r="REO57" s="429"/>
      <c r="REP57" s="429"/>
      <c r="REQ57" s="429"/>
      <c r="RER57" s="429"/>
      <c r="RES57" s="429"/>
      <c r="RET57" s="429"/>
      <c r="REU57" s="429"/>
      <c r="REV57" s="429"/>
      <c r="REW57" s="429"/>
      <c r="REX57" s="429"/>
      <c r="REY57" s="429"/>
      <c r="REZ57" s="429"/>
      <c r="RFA57" s="429"/>
      <c r="RFB57" s="429"/>
      <c r="RFC57" s="429"/>
      <c r="RFD57" s="429"/>
      <c r="RFE57" s="429"/>
      <c r="RFF57" s="429"/>
      <c r="RFG57" s="429"/>
      <c r="RFH57" s="429"/>
      <c r="RFI57" s="429"/>
      <c r="RFJ57" s="429"/>
      <c r="RFK57" s="429"/>
      <c r="RFL57" s="429"/>
      <c r="RFM57" s="429"/>
      <c r="RFN57" s="429"/>
      <c r="RFO57" s="429"/>
      <c r="RFP57" s="429"/>
      <c r="RFQ57" s="429"/>
      <c r="RFR57" s="429"/>
      <c r="RFS57" s="429"/>
      <c r="RFT57" s="429"/>
      <c r="RFU57" s="429"/>
      <c r="RFV57" s="429"/>
      <c r="RFW57" s="429"/>
      <c r="RFX57" s="429"/>
      <c r="RFY57" s="429"/>
      <c r="RFZ57" s="429"/>
      <c r="RGA57" s="429"/>
      <c r="RGB57" s="429"/>
      <c r="RGC57" s="429"/>
      <c r="RGD57" s="429"/>
      <c r="RGE57" s="429"/>
      <c r="RGF57" s="429"/>
      <c r="RGG57" s="429"/>
      <c r="RGH57" s="429"/>
      <c r="RGI57" s="429"/>
      <c r="RGJ57" s="429"/>
      <c r="RGK57" s="429"/>
      <c r="RGL57" s="429"/>
      <c r="RGM57" s="429"/>
      <c r="RGN57" s="429"/>
      <c r="RGO57" s="429"/>
      <c r="RGP57" s="429"/>
      <c r="RGQ57" s="429"/>
      <c r="RGR57" s="429"/>
      <c r="RGS57" s="429"/>
      <c r="RGT57" s="429"/>
      <c r="RGU57" s="429"/>
      <c r="RGV57" s="429"/>
      <c r="RGW57" s="429"/>
      <c r="RGX57" s="429"/>
      <c r="RGY57" s="429"/>
      <c r="RGZ57" s="429"/>
      <c r="RHA57" s="429"/>
      <c r="RHB57" s="429"/>
      <c r="RHC57" s="429"/>
      <c r="RHD57" s="429"/>
      <c r="RHE57" s="429"/>
      <c r="RHF57" s="429"/>
      <c r="RHG57" s="429"/>
      <c r="RHH57" s="429"/>
      <c r="RHI57" s="429"/>
      <c r="RHJ57" s="429"/>
      <c r="RHK57" s="429"/>
      <c r="RHL57" s="429"/>
      <c r="RHM57" s="429"/>
      <c r="RHN57" s="429"/>
      <c r="RHO57" s="429"/>
      <c r="RHP57" s="429"/>
      <c r="RHQ57" s="429"/>
      <c r="RHR57" s="429"/>
      <c r="RHS57" s="429"/>
      <c r="RHT57" s="429"/>
      <c r="RHU57" s="429"/>
      <c r="RHV57" s="429"/>
      <c r="RHW57" s="429"/>
      <c r="RHX57" s="429"/>
      <c r="RHY57" s="429"/>
      <c r="RHZ57" s="429"/>
      <c r="RIA57" s="429"/>
      <c r="RIB57" s="429"/>
      <c r="RIC57" s="429"/>
      <c r="RID57" s="429"/>
      <c r="RIE57" s="429"/>
      <c r="RIF57" s="429"/>
      <c r="RIG57" s="429"/>
      <c r="RIH57" s="429"/>
      <c r="RII57" s="429"/>
      <c r="RIJ57" s="429"/>
      <c r="RIK57" s="429"/>
      <c r="RIL57" s="429"/>
      <c r="RIM57" s="429"/>
      <c r="RIN57" s="429"/>
      <c r="RIO57" s="429"/>
      <c r="RIP57" s="429"/>
      <c r="RIQ57" s="429"/>
      <c r="RIR57" s="429"/>
      <c r="RIS57" s="429"/>
      <c r="RIT57" s="429"/>
      <c r="RIU57" s="429"/>
      <c r="RIV57" s="429"/>
      <c r="RIW57" s="429"/>
      <c r="RIX57" s="429"/>
      <c r="RIY57" s="429"/>
      <c r="RIZ57" s="429"/>
      <c r="RJA57" s="429"/>
      <c r="RJB57" s="429"/>
      <c r="RJC57" s="429"/>
      <c r="RJD57" s="429"/>
      <c r="RJE57" s="429"/>
      <c r="RJF57" s="429"/>
      <c r="RJG57" s="429"/>
      <c r="RJH57" s="429"/>
      <c r="RJI57" s="429"/>
      <c r="RJJ57" s="429"/>
      <c r="RJK57" s="429"/>
      <c r="RJL57" s="429"/>
      <c r="RJM57" s="429"/>
      <c r="RJN57" s="429"/>
      <c r="RJO57" s="429"/>
      <c r="RJP57" s="429"/>
      <c r="RJQ57" s="429"/>
      <c r="RJR57" s="429"/>
      <c r="RJS57" s="429"/>
      <c r="RJT57" s="429"/>
      <c r="RJU57" s="429"/>
      <c r="RJV57" s="429"/>
      <c r="RJW57" s="429"/>
      <c r="RJX57" s="429"/>
      <c r="RJY57" s="429"/>
      <c r="RJZ57" s="429"/>
      <c r="RKA57" s="429"/>
      <c r="RKB57" s="429"/>
      <c r="RKC57" s="429"/>
      <c r="RKD57" s="429"/>
      <c r="RKE57" s="429"/>
      <c r="RKF57" s="429"/>
      <c r="RKG57" s="429"/>
      <c r="RKH57" s="429"/>
      <c r="RKI57" s="429"/>
      <c r="RKJ57" s="429"/>
      <c r="RKK57" s="429"/>
      <c r="RKL57" s="429"/>
      <c r="RKM57" s="429"/>
      <c r="RKN57" s="429"/>
      <c r="RKO57" s="429"/>
      <c r="RKP57" s="429"/>
      <c r="RKQ57" s="429"/>
      <c r="RKR57" s="429"/>
      <c r="RKS57" s="429"/>
      <c r="RKT57" s="429"/>
      <c r="RKU57" s="429"/>
      <c r="RKV57" s="429"/>
      <c r="RKW57" s="429"/>
      <c r="RKX57" s="429"/>
      <c r="RKY57" s="429"/>
      <c r="RKZ57" s="429"/>
      <c r="RLA57" s="429"/>
      <c r="RLB57" s="429"/>
      <c r="RLC57" s="429"/>
      <c r="RLD57" s="429"/>
      <c r="RLE57" s="429"/>
      <c r="RLF57" s="429"/>
      <c r="RLG57" s="429"/>
      <c r="RLH57" s="429"/>
      <c r="RLI57" s="429"/>
      <c r="RLJ57" s="429"/>
      <c r="RLK57" s="429"/>
      <c r="RLL57" s="429"/>
      <c r="RLM57" s="429"/>
      <c r="RLN57" s="429"/>
      <c r="RLO57" s="429"/>
      <c r="RLP57" s="429"/>
      <c r="RLQ57" s="429"/>
      <c r="RLR57" s="429"/>
      <c r="RLS57" s="429"/>
      <c r="RLT57" s="429"/>
      <c r="RLU57" s="429"/>
      <c r="RLV57" s="429"/>
      <c r="RLW57" s="429"/>
      <c r="RLX57" s="429"/>
      <c r="RLY57" s="429"/>
      <c r="RLZ57" s="429"/>
      <c r="RMA57" s="429"/>
      <c r="RMB57" s="429"/>
      <c r="RMC57" s="429"/>
      <c r="RMD57" s="429"/>
      <c r="RME57" s="429"/>
      <c r="RMF57" s="429"/>
      <c r="RMG57" s="429"/>
      <c r="RMH57" s="429"/>
      <c r="RMI57" s="429"/>
      <c r="RMJ57" s="429"/>
      <c r="RMK57" s="429"/>
      <c r="RML57" s="429"/>
      <c r="RMM57" s="429"/>
      <c r="RMN57" s="429"/>
      <c r="RMO57" s="429"/>
      <c r="RMP57" s="429"/>
      <c r="RMQ57" s="429"/>
      <c r="RMR57" s="429"/>
      <c r="RMS57" s="429"/>
      <c r="RMT57" s="429"/>
      <c r="RMU57" s="429"/>
      <c r="RMV57" s="429"/>
      <c r="RMW57" s="429"/>
      <c r="RMX57" s="429"/>
      <c r="RMY57" s="429"/>
      <c r="RMZ57" s="429"/>
      <c r="RNA57" s="429"/>
      <c r="RNB57" s="429"/>
      <c r="RNC57" s="429"/>
      <c r="RND57" s="429"/>
      <c r="RNE57" s="429"/>
      <c r="RNF57" s="429"/>
      <c r="RNG57" s="429"/>
      <c r="RNH57" s="429"/>
      <c r="RNI57" s="429"/>
      <c r="RNJ57" s="429"/>
      <c r="RNK57" s="429"/>
      <c r="RNL57" s="429"/>
      <c r="RNM57" s="429"/>
      <c r="RNN57" s="429"/>
      <c r="RNO57" s="429"/>
      <c r="RNP57" s="429"/>
      <c r="RNQ57" s="429"/>
      <c r="RNR57" s="429"/>
      <c r="RNS57" s="429"/>
      <c r="RNT57" s="429"/>
      <c r="RNU57" s="429"/>
      <c r="RNV57" s="429"/>
      <c r="RNW57" s="429"/>
      <c r="RNX57" s="429"/>
      <c r="RNY57" s="429"/>
      <c r="RNZ57" s="429"/>
      <c r="ROA57" s="429"/>
      <c r="ROB57" s="429"/>
      <c r="ROC57" s="429"/>
      <c r="ROD57" s="429"/>
      <c r="ROE57" s="429"/>
      <c r="ROF57" s="429"/>
      <c r="ROG57" s="429"/>
      <c r="ROH57" s="429"/>
      <c r="ROI57" s="429"/>
      <c r="ROJ57" s="429"/>
      <c r="ROK57" s="429"/>
      <c r="ROL57" s="429"/>
      <c r="ROM57" s="429"/>
      <c r="RON57" s="429"/>
      <c r="ROO57" s="429"/>
      <c r="ROP57" s="429"/>
      <c r="ROQ57" s="429"/>
      <c r="ROR57" s="429"/>
      <c r="ROS57" s="429"/>
      <c r="ROT57" s="429"/>
      <c r="ROU57" s="429"/>
      <c r="ROV57" s="429"/>
      <c r="ROW57" s="429"/>
      <c r="ROX57" s="429"/>
      <c r="ROY57" s="429"/>
      <c r="ROZ57" s="429"/>
      <c r="RPA57" s="429"/>
      <c r="RPB57" s="429"/>
      <c r="RPC57" s="429"/>
      <c r="RPD57" s="429"/>
      <c r="RPE57" s="429"/>
      <c r="RPF57" s="429"/>
      <c r="RPG57" s="429"/>
      <c r="RPH57" s="429"/>
      <c r="RPI57" s="429"/>
      <c r="RPJ57" s="429"/>
      <c r="RPK57" s="429"/>
      <c r="RPL57" s="429"/>
      <c r="RPM57" s="429"/>
      <c r="RPN57" s="429"/>
      <c r="RPO57" s="429"/>
      <c r="RPP57" s="429"/>
      <c r="RPQ57" s="429"/>
      <c r="RPR57" s="429"/>
      <c r="RPS57" s="429"/>
      <c r="RPT57" s="429"/>
      <c r="RPU57" s="429"/>
      <c r="RPV57" s="429"/>
      <c r="RPW57" s="429"/>
      <c r="RPX57" s="429"/>
      <c r="RPY57" s="429"/>
      <c r="RPZ57" s="429"/>
      <c r="RQA57" s="429"/>
      <c r="RQB57" s="429"/>
      <c r="RQC57" s="429"/>
      <c r="RQD57" s="429"/>
      <c r="RQE57" s="429"/>
      <c r="RQF57" s="429"/>
      <c r="RQG57" s="429"/>
      <c r="RQH57" s="429"/>
      <c r="RQI57" s="429"/>
      <c r="RQJ57" s="429"/>
      <c r="RQK57" s="429"/>
      <c r="RQL57" s="429"/>
      <c r="RQM57" s="429"/>
      <c r="RQN57" s="429"/>
      <c r="RQO57" s="429"/>
      <c r="RQP57" s="429"/>
      <c r="RQQ57" s="429"/>
      <c r="RQR57" s="429"/>
      <c r="RQS57" s="429"/>
      <c r="RQT57" s="429"/>
      <c r="RQU57" s="429"/>
      <c r="RQV57" s="429"/>
      <c r="RQW57" s="429"/>
      <c r="RQX57" s="429"/>
      <c r="RQY57" s="429"/>
      <c r="RQZ57" s="429"/>
      <c r="RRA57" s="429"/>
      <c r="RRB57" s="429"/>
      <c r="RRC57" s="429"/>
      <c r="RRD57" s="429"/>
      <c r="RRE57" s="429"/>
      <c r="RRF57" s="429"/>
      <c r="RRG57" s="429"/>
      <c r="RRH57" s="429"/>
      <c r="RRI57" s="429"/>
      <c r="RRJ57" s="429"/>
      <c r="RRK57" s="429"/>
      <c r="RRL57" s="429"/>
      <c r="RRM57" s="429"/>
      <c r="RRN57" s="429"/>
      <c r="RRO57" s="429"/>
      <c r="RRP57" s="429"/>
      <c r="RRQ57" s="429"/>
      <c r="RRR57" s="429"/>
      <c r="RRS57" s="429"/>
      <c r="RRT57" s="429"/>
      <c r="RRU57" s="429"/>
      <c r="RRV57" s="429"/>
      <c r="RRW57" s="429"/>
      <c r="RRX57" s="429"/>
      <c r="RRY57" s="429"/>
      <c r="RRZ57" s="429"/>
      <c r="RSA57" s="429"/>
      <c r="RSB57" s="429"/>
      <c r="RSC57" s="429"/>
      <c r="RSD57" s="429"/>
      <c r="RSE57" s="429"/>
      <c r="RSF57" s="429"/>
      <c r="RSG57" s="429"/>
      <c r="RSH57" s="429"/>
      <c r="RSI57" s="429"/>
      <c r="RSJ57" s="429"/>
      <c r="RSK57" s="429"/>
      <c r="RSL57" s="429"/>
      <c r="RSM57" s="429"/>
      <c r="RSN57" s="429"/>
      <c r="RSO57" s="429"/>
      <c r="RSP57" s="429"/>
      <c r="RSQ57" s="429"/>
      <c r="RSR57" s="429"/>
      <c r="RSS57" s="429"/>
      <c r="RST57" s="429"/>
      <c r="RSU57" s="429"/>
      <c r="RSV57" s="429"/>
      <c r="RSW57" s="429"/>
      <c r="RSX57" s="429"/>
      <c r="RSY57" s="429"/>
      <c r="RSZ57" s="429"/>
      <c r="RTA57" s="429"/>
      <c r="RTB57" s="429"/>
      <c r="RTC57" s="429"/>
      <c r="RTD57" s="429"/>
      <c r="RTE57" s="429"/>
      <c r="RTF57" s="429"/>
      <c r="RTG57" s="429"/>
      <c r="RTH57" s="429"/>
      <c r="RTI57" s="429"/>
      <c r="RTJ57" s="429"/>
      <c r="RTK57" s="429"/>
      <c r="RTL57" s="429"/>
      <c r="RTM57" s="429"/>
      <c r="RTN57" s="429"/>
      <c r="RTO57" s="429"/>
      <c r="RTP57" s="429"/>
      <c r="RTQ57" s="429"/>
      <c r="RTR57" s="429"/>
      <c r="RTS57" s="429"/>
      <c r="RTT57" s="429"/>
      <c r="RTU57" s="429"/>
      <c r="RTV57" s="429"/>
      <c r="RTW57" s="429"/>
      <c r="RTX57" s="429"/>
      <c r="RTY57" s="429"/>
      <c r="RTZ57" s="429"/>
      <c r="RUA57" s="429"/>
      <c r="RUB57" s="429"/>
      <c r="RUC57" s="429"/>
      <c r="RUD57" s="429"/>
      <c r="RUE57" s="429"/>
      <c r="RUF57" s="429"/>
      <c r="RUG57" s="429"/>
      <c r="RUH57" s="429"/>
      <c r="RUI57" s="429"/>
      <c r="RUJ57" s="429"/>
      <c r="RUK57" s="429"/>
      <c r="RUL57" s="429"/>
      <c r="RUM57" s="429"/>
      <c r="RUN57" s="429"/>
      <c r="RUO57" s="429"/>
      <c r="RUP57" s="429"/>
      <c r="RUQ57" s="429"/>
      <c r="RUR57" s="429"/>
      <c r="RUS57" s="429"/>
      <c r="RUT57" s="429"/>
      <c r="RUU57" s="429"/>
      <c r="RUV57" s="429"/>
      <c r="RUW57" s="429"/>
      <c r="RUX57" s="429"/>
      <c r="RUY57" s="429"/>
      <c r="RUZ57" s="429"/>
      <c r="RVA57" s="429"/>
      <c r="RVB57" s="429"/>
      <c r="RVC57" s="429"/>
      <c r="RVD57" s="429"/>
      <c r="RVE57" s="429"/>
      <c r="RVF57" s="429"/>
      <c r="RVG57" s="429"/>
      <c r="RVH57" s="429"/>
      <c r="RVI57" s="429"/>
      <c r="RVJ57" s="429"/>
      <c r="RVK57" s="429"/>
      <c r="RVL57" s="429"/>
      <c r="RVM57" s="429"/>
      <c r="RVN57" s="429"/>
      <c r="RVO57" s="429"/>
      <c r="RVP57" s="429"/>
      <c r="RVQ57" s="429"/>
      <c r="RVR57" s="429"/>
      <c r="RVS57" s="429"/>
      <c r="RVT57" s="429"/>
      <c r="RVU57" s="429"/>
      <c r="RVV57" s="429"/>
      <c r="RVW57" s="429"/>
      <c r="RVX57" s="429"/>
      <c r="RVY57" s="429"/>
      <c r="RVZ57" s="429"/>
      <c r="RWA57" s="429"/>
      <c r="RWB57" s="429"/>
      <c r="RWC57" s="429"/>
      <c r="RWD57" s="429"/>
      <c r="RWE57" s="429"/>
      <c r="RWF57" s="429"/>
      <c r="RWG57" s="429"/>
      <c r="RWH57" s="429"/>
      <c r="RWI57" s="429"/>
      <c r="RWJ57" s="429"/>
      <c r="RWK57" s="429"/>
      <c r="RWL57" s="429"/>
      <c r="RWM57" s="429"/>
      <c r="RWN57" s="429"/>
      <c r="RWO57" s="429"/>
      <c r="RWP57" s="429"/>
      <c r="RWQ57" s="429"/>
      <c r="RWR57" s="429"/>
      <c r="RWS57" s="429"/>
      <c r="RWT57" s="429"/>
      <c r="RWU57" s="429"/>
      <c r="RWV57" s="429"/>
      <c r="RWW57" s="429"/>
      <c r="RWX57" s="429"/>
      <c r="RWY57" s="429"/>
      <c r="RWZ57" s="429"/>
      <c r="RXA57" s="429"/>
      <c r="RXB57" s="429"/>
      <c r="RXC57" s="429"/>
      <c r="RXD57" s="429"/>
      <c r="RXE57" s="429"/>
      <c r="RXF57" s="429"/>
      <c r="RXG57" s="429"/>
      <c r="RXH57" s="429"/>
      <c r="RXI57" s="429"/>
      <c r="RXJ57" s="429"/>
      <c r="RXK57" s="429"/>
      <c r="RXL57" s="429"/>
      <c r="RXM57" s="429"/>
      <c r="RXN57" s="429"/>
      <c r="RXO57" s="429"/>
      <c r="RXP57" s="429"/>
      <c r="RXQ57" s="429"/>
      <c r="RXR57" s="429"/>
      <c r="RXS57" s="429"/>
      <c r="RXT57" s="429"/>
      <c r="RXU57" s="429"/>
      <c r="RXV57" s="429"/>
      <c r="RXW57" s="429"/>
      <c r="RXX57" s="429"/>
      <c r="RXY57" s="429"/>
      <c r="RXZ57" s="429"/>
      <c r="RYA57" s="429"/>
      <c r="RYB57" s="429"/>
      <c r="RYC57" s="429"/>
      <c r="RYD57" s="429"/>
      <c r="RYE57" s="429"/>
      <c r="RYF57" s="429"/>
      <c r="RYG57" s="429"/>
      <c r="RYH57" s="429"/>
      <c r="RYI57" s="429"/>
      <c r="RYJ57" s="429"/>
      <c r="RYK57" s="429"/>
      <c r="RYL57" s="429"/>
      <c r="RYM57" s="429"/>
      <c r="RYN57" s="429"/>
      <c r="RYO57" s="429"/>
      <c r="RYP57" s="429"/>
      <c r="RYQ57" s="429"/>
      <c r="RYR57" s="429"/>
      <c r="RYS57" s="429"/>
      <c r="RYT57" s="429"/>
      <c r="RYU57" s="429"/>
      <c r="RYV57" s="429"/>
      <c r="RYW57" s="429"/>
      <c r="RYX57" s="429"/>
      <c r="RYY57" s="429"/>
      <c r="RYZ57" s="429"/>
      <c r="RZA57" s="429"/>
      <c r="RZB57" s="429"/>
      <c r="RZC57" s="429"/>
      <c r="RZD57" s="429"/>
      <c r="RZE57" s="429"/>
      <c r="RZF57" s="429"/>
      <c r="RZG57" s="429"/>
      <c r="RZH57" s="429"/>
      <c r="RZI57" s="429"/>
      <c r="RZJ57" s="429"/>
      <c r="RZK57" s="429"/>
      <c r="RZL57" s="429"/>
      <c r="RZM57" s="429"/>
      <c r="RZN57" s="429"/>
      <c r="RZO57" s="429"/>
      <c r="RZP57" s="429"/>
      <c r="RZQ57" s="429"/>
      <c r="RZR57" s="429"/>
      <c r="RZS57" s="429"/>
      <c r="RZT57" s="429"/>
      <c r="RZU57" s="429"/>
      <c r="RZV57" s="429"/>
      <c r="RZW57" s="429"/>
      <c r="RZX57" s="429"/>
      <c r="RZY57" s="429"/>
      <c r="RZZ57" s="429"/>
      <c r="SAA57" s="429"/>
      <c r="SAB57" s="429"/>
      <c r="SAC57" s="429"/>
      <c r="SAD57" s="429"/>
      <c r="SAE57" s="429"/>
      <c r="SAF57" s="429"/>
      <c r="SAG57" s="429"/>
      <c r="SAH57" s="429"/>
      <c r="SAI57" s="429"/>
      <c r="SAJ57" s="429"/>
      <c r="SAK57" s="429"/>
      <c r="SAL57" s="429"/>
      <c r="SAM57" s="429"/>
      <c r="SAN57" s="429"/>
      <c r="SAO57" s="429"/>
      <c r="SAP57" s="429"/>
      <c r="SAQ57" s="429"/>
      <c r="SAR57" s="429"/>
      <c r="SAS57" s="429"/>
      <c r="SAT57" s="429"/>
      <c r="SAU57" s="429"/>
      <c r="SAV57" s="429"/>
      <c r="SAW57" s="429"/>
      <c r="SAX57" s="429"/>
      <c r="SAY57" s="429"/>
      <c r="SAZ57" s="429"/>
      <c r="SBA57" s="429"/>
      <c r="SBB57" s="429"/>
      <c r="SBC57" s="429"/>
      <c r="SBD57" s="429"/>
      <c r="SBE57" s="429"/>
      <c r="SBF57" s="429"/>
      <c r="SBG57" s="429"/>
      <c r="SBH57" s="429"/>
      <c r="SBI57" s="429"/>
      <c r="SBJ57" s="429"/>
      <c r="SBK57" s="429"/>
      <c r="SBL57" s="429"/>
      <c r="SBM57" s="429"/>
      <c r="SBN57" s="429"/>
      <c r="SBO57" s="429"/>
      <c r="SBP57" s="429"/>
      <c r="SBQ57" s="429"/>
      <c r="SBR57" s="429"/>
      <c r="SBS57" s="429"/>
      <c r="SBT57" s="429"/>
      <c r="SBU57" s="429"/>
      <c r="SBV57" s="429"/>
      <c r="SBW57" s="429"/>
      <c r="SBX57" s="429"/>
      <c r="SBY57" s="429"/>
      <c r="SBZ57" s="429"/>
      <c r="SCA57" s="429"/>
      <c r="SCB57" s="429"/>
      <c r="SCC57" s="429"/>
      <c r="SCD57" s="429"/>
      <c r="SCE57" s="429"/>
      <c r="SCF57" s="429"/>
      <c r="SCG57" s="429"/>
      <c r="SCH57" s="429"/>
      <c r="SCI57" s="429"/>
      <c r="SCJ57" s="429"/>
      <c r="SCK57" s="429"/>
      <c r="SCL57" s="429"/>
      <c r="SCM57" s="429"/>
      <c r="SCN57" s="429"/>
      <c r="SCO57" s="429"/>
      <c r="SCP57" s="429"/>
      <c r="SCQ57" s="429"/>
      <c r="SCR57" s="429"/>
      <c r="SCS57" s="429"/>
      <c r="SCT57" s="429"/>
      <c r="SCU57" s="429"/>
      <c r="SCV57" s="429"/>
      <c r="SCW57" s="429"/>
      <c r="SCX57" s="429"/>
      <c r="SCY57" s="429"/>
      <c r="SCZ57" s="429"/>
      <c r="SDA57" s="429"/>
      <c r="SDB57" s="429"/>
      <c r="SDC57" s="429"/>
      <c r="SDD57" s="429"/>
      <c r="SDE57" s="429"/>
      <c r="SDF57" s="429"/>
      <c r="SDG57" s="429"/>
      <c r="SDH57" s="429"/>
      <c r="SDI57" s="429"/>
      <c r="SDJ57" s="429"/>
      <c r="SDK57" s="429"/>
      <c r="SDL57" s="429"/>
      <c r="SDM57" s="429"/>
      <c r="SDN57" s="429"/>
      <c r="SDO57" s="429"/>
      <c r="SDP57" s="429"/>
      <c r="SDQ57" s="429"/>
      <c r="SDR57" s="429"/>
      <c r="SDS57" s="429"/>
      <c r="SDT57" s="429"/>
      <c r="SDU57" s="429"/>
      <c r="SDV57" s="429"/>
      <c r="SDW57" s="429"/>
      <c r="SDX57" s="429"/>
      <c r="SDY57" s="429"/>
      <c r="SDZ57" s="429"/>
      <c r="SEA57" s="429"/>
      <c r="SEB57" s="429"/>
      <c r="SEC57" s="429"/>
      <c r="SED57" s="429"/>
      <c r="SEE57" s="429"/>
      <c r="SEF57" s="429"/>
      <c r="SEG57" s="429"/>
      <c r="SEH57" s="429"/>
      <c r="SEI57" s="429"/>
      <c r="SEJ57" s="429"/>
      <c r="SEK57" s="429"/>
      <c r="SEL57" s="429"/>
      <c r="SEM57" s="429"/>
      <c r="SEN57" s="429"/>
      <c r="SEO57" s="429"/>
      <c r="SEP57" s="429"/>
      <c r="SEQ57" s="429"/>
      <c r="SER57" s="429"/>
      <c r="SES57" s="429"/>
      <c r="SET57" s="429"/>
      <c r="SEU57" s="429"/>
      <c r="SEV57" s="429"/>
      <c r="SEW57" s="429"/>
      <c r="SEX57" s="429"/>
      <c r="SEY57" s="429"/>
      <c r="SEZ57" s="429"/>
      <c r="SFA57" s="429"/>
      <c r="SFB57" s="429"/>
      <c r="SFC57" s="429"/>
      <c r="SFD57" s="429"/>
      <c r="SFE57" s="429"/>
      <c r="SFF57" s="429"/>
      <c r="SFG57" s="429"/>
      <c r="SFH57" s="429"/>
      <c r="SFI57" s="429"/>
      <c r="SFJ57" s="429"/>
      <c r="SFK57" s="429"/>
      <c r="SFL57" s="429"/>
      <c r="SFM57" s="429"/>
      <c r="SFN57" s="429"/>
      <c r="SFO57" s="429"/>
      <c r="SFP57" s="429"/>
      <c r="SFQ57" s="429"/>
      <c r="SFR57" s="429"/>
      <c r="SFS57" s="429"/>
      <c r="SFT57" s="429"/>
      <c r="SFU57" s="429"/>
      <c r="SFV57" s="429"/>
      <c r="SFW57" s="429"/>
      <c r="SFX57" s="429"/>
      <c r="SFY57" s="429"/>
      <c r="SFZ57" s="429"/>
      <c r="SGA57" s="429"/>
      <c r="SGB57" s="429"/>
      <c r="SGC57" s="429"/>
      <c r="SGD57" s="429"/>
      <c r="SGE57" s="429"/>
      <c r="SGF57" s="429"/>
      <c r="SGG57" s="429"/>
      <c r="SGH57" s="429"/>
      <c r="SGI57" s="429"/>
      <c r="SGJ57" s="429"/>
      <c r="SGK57" s="429"/>
      <c r="SGL57" s="429"/>
      <c r="SGM57" s="429"/>
      <c r="SGN57" s="429"/>
      <c r="SGO57" s="429"/>
      <c r="SGP57" s="429"/>
      <c r="SGQ57" s="429"/>
      <c r="SGR57" s="429"/>
      <c r="SGS57" s="429"/>
      <c r="SGT57" s="429"/>
      <c r="SGU57" s="429"/>
      <c r="SGV57" s="429"/>
      <c r="SGW57" s="429"/>
      <c r="SGX57" s="429"/>
      <c r="SGY57" s="429"/>
      <c r="SGZ57" s="429"/>
      <c r="SHA57" s="429"/>
      <c r="SHB57" s="429"/>
      <c r="SHC57" s="429"/>
      <c r="SHD57" s="429"/>
      <c r="SHE57" s="429"/>
      <c r="SHF57" s="429"/>
      <c r="SHG57" s="429"/>
      <c r="SHH57" s="429"/>
      <c r="SHI57" s="429"/>
      <c r="SHJ57" s="429"/>
      <c r="SHK57" s="429"/>
      <c r="SHL57" s="429"/>
      <c r="SHM57" s="429"/>
      <c r="SHN57" s="429"/>
      <c r="SHO57" s="429"/>
      <c r="SHP57" s="429"/>
      <c r="SHQ57" s="429"/>
      <c r="SHR57" s="429"/>
      <c r="SHS57" s="429"/>
      <c r="SHT57" s="429"/>
      <c r="SHU57" s="429"/>
      <c r="SHV57" s="429"/>
      <c r="SHW57" s="429"/>
      <c r="SHX57" s="429"/>
      <c r="SHY57" s="429"/>
      <c r="SHZ57" s="429"/>
      <c r="SIA57" s="429"/>
      <c r="SIB57" s="429"/>
      <c r="SIC57" s="429"/>
      <c r="SID57" s="429"/>
      <c r="SIE57" s="429"/>
      <c r="SIF57" s="429"/>
      <c r="SIG57" s="429"/>
      <c r="SIH57" s="429"/>
      <c r="SII57" s="429"/>
      <c r="SIJ57" s="429"/>
      <c r="SIK57" s="429"/>
      <c r="SIL57" s="429"/>
      <c r="SIM57" s="429"/>
      <c r="SIN57" s="429"/>
      <c r="SIO57" s="429"/>
      <c r="SIP57" s="429"/>
      <c r="SIQ57" s="429"/>
      <c r="SIR57" s="429"/>
      <c r="SIS57" s="429"/>
      <c r="SIT57" s="429"/>
      <c r="SIU57" s="429"/>
      <c r="SIV57" s="429"/>
      <c r="SIW57" s="429"/>
      <c r="SIX57" s="429"/>
      <c r="SIY57" s="429"/>
      <c r="SIZ57" s="429"/>
      <c r="SJA57" s="429"/>
      <c r="SJB57" s="429"/>
      <c r="SJC57" s="429"/>
      <c r="SJD57" s="429"/>
      <c r="SJE57" s="429"/>
      <c r="SJF57" s="429"/>
      <c r="SJG57" s="429"/>
      <c r="SJH57" s="429"/>
      <c r="SJI57" s="429"/>
      <c r="SJJ57" s="429"/>
      <c r="SJK57" s="429"/>
      <c r="SJL57" s="429"/>
      <c r="SJM57" s="429"/>
      <c r="SJN57" s="429"/>
      <c r="SJO57" s="429"/>
      <c r="SJP57" s="429"/>
      <c r="SJQ57" s="429"/>
      <c r="SJR57" s="429"/>
      <c r="SJS57" s="429"/>
      <c r="SJT57" s="429"/>
      <c r="SJU57" s="429"/>
      <c r="SJV57" s="429"/>
      <c r="SJW57" s="429"/>
      <c r="SJX57" s="429"/>
      <c r="SJY57" s="429"/>
      <c r="SJZ57" s="429"/>
      <c r="SKA57" s="429"/>
      <c r="SKB57" s="429"/>
      <c r="SKC57" s="429"/>
      <c r="SKD57" s="429"/>
      <c r="SKE57" s="429"/>
      <c r="SKF57" s="429"/>
      <c r="SKG57" s="429"/>
      <c r="SKH57" s="429"/>
      <c r="SKI57" s="429"/>
      <c r="SKJ57" s="429"/>
      <c r="SKK57" s="429"/>
      <c r="SKL57" s="429"/>
      <c r="SKM57" s="429"/>
      <c r="SKN57" s="429"/>
      <c r="SKO57" s="429"/>
      <c r="SKP57" s="429"/>
      <c r="SKQ57" s="429"/>
      <c r="SKR57" s="429"/>
      <c r="SKS57" s="429"/>
      <c r="SKT57" s="429"/>
      <c r="SKU57" s="429"/>
      <c r="SKV57" s="429"/>
      <c r="SKW57" s="429"/>
      <c r="SKX57" s="429"/>
      <c r="SKY57" s="429"/>
      <c r="SKZ57" s="429"/>
      <c r="SLA57" s="429"/>
      <c r="SLB57" s="429"/>
      <c r="SLC57" s="429"/>
      <c r="SLD57" s="429"/>
      <c r="SLE57" s="429"/>
      <c r="SLF57" s="429"/>
      <c r="SLG57" s="429"/>
      <c r="SLH57" s="429"/>
      <c r="SLI57" s="429"/>
      <c r="SLJ57" s="429"/>
      <c r="SLK57" s="429"/>
      <c r="SLL57" s="429"/>
      <c r="SLM57" s="429"/>
      <c r="SLN57" s="429"/>
      <c r="SLO57" s="429"/>
      <c r="SLP57" s="429"/>
      <c r="SLQ57" s="429"/>
      <c r="SLR57" s="429"/>
      <c r="SLS57" s="429"/>
      <c r="SLT57" s="429"/>
      <c r="SLU57" s="429"/>
      <c r="SLV57" s="429"/>
      <c r="SLW57" s="429"/>
      <c r="SLX57" s="429"/>
      <c r="SLY57" s="429"/>
      <c r="SLZ57" s="429"/>
      <c r="SMA57" s="429"/>
      <c r="SMB57" s="429"/>
      <c r="SMC57" s="429"/>
      <c r="SMD57" s="429"/>
      <c r="SME57" s="429"/>
      <c r="SMF57" s="429"/>
      <c r="SMG57" s="429"/>
      <c r="SMH57" s="429"/>
      <c r="SMI57" s="429"/>
      <c r="SMJ57" s="429"/>
      <c r="SMK57" s="429"/>
      <c r="SML57" s="429"/>
      <c r="SMM57" s="429"/>
      <c r="SMN57" s="429"/>
      <c r="SMO57" s="429"/>
      <c r="SMP57" s="429"/>
      <c r="SMQ57" s="429"/>
      <c r="SMR57" s="429"/>
      <c r="SMS57" s="429"/>
      <c r="SMT57" s="429"/>
      <c r="SMU57" s="429"/>
      <c r="SMV57" s="429"/>
      <c r="SMW57" s="429"/>
      <c r="SMX57" s="429"/>
      <c r="SMY57" s="429"/>
      <c r="SMZ57" s="429"/>
      <c r="SNA57" s="429"/>
      <c r="SNB57" s="429"/>
      <c r="SNC57" s="429"/>
      <c r="SND57" s="429"/>
      <c r="SNE57" s="429"/>
      <c r="SNF57" s="429"/>
      <c r="SNG57" s="429"/>
      <c r="SNH57" s="429"/>
      <c r="SNI57" s="429"/>
      <c r="SNJ57" s="429"/>
      <c r="SNK57" s="429"/>
      <c r="SNL57" s="429"/>
      <c r="SNM57" s="429"/>
      <c r="SNN57" s="429"/>
      <c r="SNO57" s="429"/>
      <c r="SNP57" s="429"/>
      <c r="SNQ57" s="429"/>
      <c r="SNR57" s="429"/>
      <c r="SNS57" s="429"/>
      <c r="SNT57" s="429"/>
      <c r="SNU57" s="429"/>
      <c r="SNV57" s="429"/>
      <c r="SNW57" s="429"/>
      <c r="SNX57" s="429"/>
      <c r="SNY57" s="429"/>
      <c r="SNZ57" s="429"/>
      <c r="SOA57" s="429"/>
      <c r="SOB57" s="429"/>
      <c r="SOC57" s="429"/>
      <c r="SOD57" s="429"/>
      <c r="SOE57" s="429"/>
      <c r="SOF57" s="429"/>
      <c r="SOG57" s="429"/>
      <c r="SOH57" s="429"/>
      <c r="SOI57" s="429"/>
      <c r="SOJ57" s="429"/>
      <c r="SOK57" s="429"/>
      <c r="SOL57" s="429"/>
      <c r="SOM57" s="429"/>
      <c r="SON57" s="429"/>
      <c r="SOO57" s="429"/>
      <c r="SOP57" s="429"/>
      <c r="SOQ57" s="429"/>
      <c r="SOR57" s="429"/>
      <c r="SOS57" s="429"/>
      <c r="SOT57" s="429"/>
      <c r="SOU57" s="429"/>
      <c r="SOV57" s="429"/>
      <c r="SOW57" s="429"/>
      <c r="SOX57" s="429"/>
      <c r="SOY57" s="429"/>
      <c r="SOZ57" s="429"/>
      <c r="SPA57" s="429"/>
      <c r="SPB57" s="429"/>
      <c r="SPC57" s="429"/>
      <c r="SPD57" s="429"/>
      <c r="SPE57" s="429"/>
      <c r="SPF57" s="429"/>
      <c r="SPG57" s="429"/>
      <c r="SPH57" s="429"/>
      <c r="SPI57" s="429"/>
      <c r="SPJ57" s="429"/>
      <c r="SPK57" s="429"/>
      <c r="SPL57" s="429"/>
      <c r="SPM57" s="429"/>
      <c r="SPN57" s="429"/>
      <c r="SPO57" s="429"/>
      <c r="SPP57" s="429"/>
      <c r="SPQ57" s="429"/>
      <c r="SPR57" s="429"/>
      <c r="SPS57" s="429"/>
      <c r="SPT57" s="429"/>
      <c r="SPU57" s="429"/>
      <c r="SPV57" s="429"/>
      <c r="SPW57" s="429"/>
      <c r="SPX57" s="429"/>
      <c r="SPY57" s="429"/>
      <c r="SPZ57" s="429"/>
      <c r="SQA57" s="429"/>
      <c r="SQB57" s="429"/>
      <c r="SQC57" s="429"/>
      <c r="SQD57" s="429"/>
      <c r="SQE57" s="429"/>
      <c r="SQF57" s="429"/>
      <c r="SQG57" s="429"/>
      <c r="SQH57" s="429"/>
      <c r="SQI57" s="429"/>
      <c r="SQJ57" s="429"/>
      <c r="SQK57" s="429"/>
      <c r="SQL57" s="429"/>
      <c r="SQM57" s="429"/>
      <c r="SQN57" s="429"/>
      <c r="SQO57" s="429"/>
      <c r="SQP57" s="429"/>
      <c r="SQQ57" s="429"/>
      <c r="SQR57" s="429"/>
      <c r="SQS57" s="429"/>
      <c r="SQT57" s="429"/>
      <c r="SQU57" s="429"/>
      <c r="SQV57" s="429"/>
      <c r="SQW57" s="429"/>
      <c r="SQX57" s="429"/>
      <c r="SQY57" s="429"/>
      <c r="SQZ57" s="429"/>
      <c r="SRA57" s="429"/>
      <c r="SRB57" s="429"/>
      <c r="SRC57" s="429"/>
      <c r="SRD57" s="429"/>
      <c r="SRE57" s="429"/>
      <c r="SRF57" s="429"/>
      <c r="SRG57" s="429"/>
      <c r="SRH57" s="429"/>
      <c r="SRI57" s="429"/>
      <c r="SRJ57" s="429"/>
      <c r="SRK57" s="429"/>
      <c r="SRL57" s="429"/>
      <c r="SRM57" s="429"/>
      <c r="SRN57" s="429"/>
      <c r="SRO57" s="429"/>
      <c r="SRP57" s="429"/>
      <c r="SRQ57" s="429"/>
      <c r="SRR57" s="429"/>
      <c r="SRS57" s="429"/>
      <c r="SRT57" s="429"/>
      <c r="SRU57" s="429"/>
      <c r="SRV57" s="429"/>
      <c r="SRW57" s="429"/>
      <c r="SRX57" s="429"/>
      <c r="SRY57" s="429"/>
      <c r="SRZ57" s="429"/>
      <c r="SSA57" s="429"/>
      <c r="SSB57" s="429"/>
      <c r="SSC57" s="429"/>
      <c r="SSD57" s="429"/>
      <c r="SSE57" s="429"/>
      <c r="SSF57" s="429"/>
      <c r="SSG57" s="429"/>
      <c r="SSH57" s="429"/>
      <c r="SSI57" s="429"/>
      <c r="SSJ57" s="429"/>
      <c r="SSK57" s="429"/>
      <c r="SSL57" s="429"/>
      <c r="SSM57" s="429"/>
      <c r="SSN57" s="429"/>
      <c r="SSO57" s="429"/>
      <c r="SSP57" s="429"/>
      <c r="SSQ57" s="429"/>
      <c r="SSR57" s="429"/>
      <c r="SSS57" s="429"/>
      <c r="SST57" s="429"/>
      <c r="SSU57" s="429"/>
      <c r="SSV57" s="429"/>
      <c r="SSW57" s="429"/>
      <c r="SSX57" s="429"/>
      <c r="SSY57" s="429"/>
      <c r="SSZ57" s="429"/>
      <c r="STA57" s="429"/>
      <c r="STB57" s="429"/>
      <c r="STC57" s="429"/>
      <c r="STD57" s="429"/>
      <c r="STE57" s="429"/>
      <c r="STF57" s="429"/>
      <c r="STG57" s="429"/>
      <c r="STH57" s="429"/>
      <c r="STI57" s="429"/>
      <c r="STJ57" s="429"/>
      <c r="STK57" s="429"/>
      <c r="STL57" s="429"/>
      <c r="STM57" s="429"/>
      <c r="STN57" s="429"/>
      <c r="STO57" s="429"/>
      <c r="STP57" s="429"/>
      <c r="STQ57" s="429"/>
      <c r="STR57" s="429"/>
      <c r="STS57" s="429"/>
      <c r="STT57" s="429"/>
      <c r="STU57" s="429"/>
      <c r="STV57" s="429"/>
      <c r="STW57" s="429"/>
      <c r="STX57" s="429"/>
      <c r="STY57" s="429"/>
      <c r="STZ57" s="429"/>
      <c r="SUA57" s="429"/>
      <c r="SUB57" s="429"/>
      <c r="SUC57" s="429"/>
      <c r="SUD57" s="429"/>
      <c r="SUE57" s="429"/>
      <c r="SUF57" s="429"/>
      <c r="SUG57" s="429"/>
      <c r="SUH57" s="429"/>
      <c r="SUI57" s="429"/>
      <c r="SUJ57" s="429"/>
      <c r="SUK57" s="429"/>
      <c r="SUL57" s="429"/>
      <c r="SUM57" s="429"/>
      <c r="SUN57" s="429"/>
      <c r="SUO57" s="429"/>
      <c r="SUP57" s="429"/>
      <c r="SUQ57" s="429"/>
      <c r="SUR57" s="429"/>
      <c r="SUS57" s="429"/>
      <c r="SUT57" s="429"/>
      <c r="SUU57" s="429"/>
      <c r="SUV57" s="429"/>
      <c r="SUW57" s="429"/>
      <c r="SUX57" s="429"/>
      <c r="SUY57" s="429"/>
      <c r="SUZ57" s="429"/>
      <c r="SVA57" s="429"/>
      <c r="SVB57" s="429"/>
      <c r="SVC57" s="429"/>
      <c r="SVD57" s="429"/>
      <c r="SVE57" s="429"/>
      <c r="SVF57" s="429"/>
      <c r="SVG57" s="429"/>
      <c r="SVH57" s="429"/>
      <c r="SVI57" s="429"/>
      <c r="SVJ57" s="429"/>
      <c r="SVK57" s="429"/>
      <c r="SVL57" s="429"/>
      <c r="SVM57" s="429"/>
      <c r="SVN57" s="429"/>
      <c r="SVO57" s="429"/>
      <c r="SVP57" s="429"/>
      <c r="SVQ57" s="429"/>
      <c r="SVR57" s="429"/>
      <c r="SVS57" s="429"/>
      <c r="SVT57" s="429"/>
      <c r="SVU57" s="429"/>
      <c r="SVV57" s="429"/>
      <c r="SVW57" s="429"/>
      <c r="SVX57" s="429"/>
      <c r="SVY57" s="429"/>
      <c r="SVZ57" s="429"/>
      <c r="SWA57" s="429"/>
      <c r="SWB57" s="429"/>
      <c r="SWC57" s="429"/>
      <c r="SWD57" s="429"/>
      <c r="SWE57" s="429"/>
      <c r="SWF57" s="429"/>
      <c r="SWG57" s="429"/>
      <c r="SWH57" s="429"/>
      <c r="SWI57" s="429"/>
      <c r="SWJ57" s="429"/>
      <c r="SWK57" s="429"/>
      <c r="SWL57" s="429"/>
      <c r="SWM57" s="429"/>
      <c r="SWN57" s="429"/>
      <c r="SWO57" s="429"/>
      <c r="SWP57" s="429"/>
      <c r="SWQ57" s="429"/>
      <c r="SWR57" s="429"/>
      <c r="SWS57" s="429"/>
      <c r="SWT57" s="429"/>
      <c r="SWU57" s="429"/>
      <c r="SWV57" s="429"/>
      <c r="SWW57" s="429"/>
      <c r="SWX57" s="429"/>
      <c r="SWY57" s="429"/>
      <c r="SWZ57" s="429"/>
      <c r="SXA57" s="429"/>
      <c r="SXB57" s="429"/>
      <c r="SXC57" s="429"/>
      <c r="SXD57" s="429"/>
      <c r="SXE57" s="429"/>
      <c r="SXF57" s="429"/>
      <c r="SXG57" s="429"/>
      <c r="SXH57" s="429"/>
      <c r="SXI57" s="429"/>
      <c r="SXJ57" s="429"/>
      <c r="SXK57" s="429"/>
      <c r="SXL57" s="429"/>
      <c r="SXM57" s="429"/>
      <c r="SXN57" s="429"/>
      <c r="SXO57" s="429"/>
      <c r="SXP57" s="429"/>
      <c r="SXQ57" s="429"/>
      <c r="SXR57" s="429"/>
      <c r="SXS57" s="429"/>
      <c r="SXT57" s="429"/>
      <c r="SXU57" s="429"/>
      <c r="SXV57" s="429"/>
      <c r="SXW57" s="429"/>
      <c r="SXX57" s="429"/>
      <c r="SXY57" s="429"/>
      <c r="SXZ57" s="429"/>
      <c r="SYA57" s="429"/>
      <c r="SYB57" s="429"/>
      <c r="SYC57" s="429"/>
      <c r="SYD57" s="429"/>
      <c r="SYE57" s="429"/>
      <c r="SYF57" s="429"/>
      <c r="SYG57" s="429"/>
      <c r="SYH57" s="429"/>
      <c r="SYI57" s="429"/>
      <c r="SYJ57" s="429"/>
      <c r="SYK57" s="429"/>
      <c r="SYL57" s="429"/>
      <c r="SYM57" s="429"/>
      <c r="SYN57" s="429"/>
      <c r="SYO57" s="429"/>
      <c r="SYP57" s="429"/>
      <c r="SYQ57" s="429"/>
      <c r="SYR57" s="429"/>
      <c r="SYS57" s="429"/>
      <c r="SYT57" s="429"/>
      <c r="SYU57" s="429"/>
      <c r="SYV57" s="429"/>
      <c r="SYW57" s="429"/>
      <c r="SYX57" s="429"/>
      <c r="SYY57" s="429"/>
      <c r="SYZ57" s="429"/>
      <c r="SZA57" s="429"/>
      <c r="SZB57" s="429"/>
      <c r="SZC57" s="429"/>
      <c r="SZD57" s="429"/>
      <c r="SZE57" s="429"/>
      <c r="SZF57" s="429"/>
      <c r="SZG57" s="429"/>
      <c r="SZH57" s="429"/>
      <c r="SZI57" s="429"/>
      <c r="SZJ57" s="429"/>
      <c r="SZK57" s="429"/>
      <c r="SZL57" s="429"/>
      <c r="SZM57" s="429"/>
      <c r="SZN57" s="429"/>
      <c r="SZO57" s="429"/>
      <c r="SZP57" s="429"/>
      <c r="SZQ57" s="429"/>
      <c r="SZR57" s="429"/>
      <c r="SZS57" s="429"/>
      <c r="SZT57" s="429"/>
      <c r="SZU57" s="429"/>
      <c r="SZV57" s="429"/>
      <c r="SZW57" s="429"/>
      <c r="SZX57" s="429"/>
      <c r="SZY57" s="429"/>
      <c r="SZZ57" s="429"/>
      <c r="TAA57" s="429"/>
      <c r="TAB57" s="429"/>
      <c r="TAC57" s="429"/>
      <c r="TAD57" s="429"/>
      <c r="TAE57" s="429"/>
      <c r="TAF57" s="429"/>
      <c r="TAG57" s="429"/>
      <c r="TAH57" s="429"/>
      <c r="TAI57" s="429"/>
      <c r="TAJ57" s="429"/>
      <c r="TAK57" s="429"/>
      <c r="TAL57" s="429"/>
      <c r="TAM57" s="429"/>
      <c r="TAN57" s="429"/>
      <c r="TAO57" s="429"/>
      <c r="TAP57" s="429"/>
      <c r="TAQ57" s="429"/>
      <c r="TAR57" s="429"/>
      <c r="TAS57" s="429"/>
      <c r="TAT57" s="429"/>
      <c r="TAU57" s="429"/>
      <c r="TAV57" s="429"/>
      <c r="TAW57" s="429"/>
      <c r="TAX57" s="429"/>
      <c r="TAY57" s="429"/>
      <c r="TAZ57" s="429"/>
      <c r="TBA57" s="429"/>
      <c r="TBB57" s="429"/>
      <c r="TBC57" s="429"/>
      <c r="TBD57" s="429"/>
      <c r="TBE57" s="429"/>
      <c r="TBF57" s="429"/>
      <c r="TBG57" s="429"/>
      <c r="TBH57" s="429"/>
      <c r="TBI57" s="429"/>
      <c r="TBJ57" s="429"/>
      <c r="TBK57" s="429"/>
      <c r="TBL57" s="429"/>
      <c r="TBM57" s="429"/>
      <c r="TBN57" s="429"/>
      <c r="TBO57" s="429"/>
      <c r="TBP57" s="429"/>
      <c r="TBQ57" s="429"/>
      <c r="TBR57" s="429"/>
      <c r="TBS57" s="429"/>
      <c r="TBT57" s="429"/>
      <c r="TBU57" s="429"/>
      <c r="TBV57" s="429"/>
      <c r="TBW57" s="429"/>
      <c r="TBX57" s="429"/>
      <c r="TBY57" s="429"/>
      <c r="TBZ57" s="429"/>
      <c r="TCA57" s="429"/>
      <c r="TCB57" s="429"/>
      <c r="TCC57" s="429"/>
      <c r="TCD57" s="429"/>
      <c r="TCE57" s="429"/>
      <c r="TCF57" s="429"/>
      <c r="TCG57" s="429"/>
      <c r="TCH57" s="429"/>
      <c r="TCI57" s="429"/>
      <c r="TCJ57" s="429"/>
      <c r="TCK57" s="429"/>
      <c r="TCL57" s="429"/>
      <c r="TCM57" s="429"/>
      <c r="TCN57" s="429"/>
      <c r="TCO57" s="429"/>
      <c r="TCP57" s="429"/>
      <c r="TCQ57" s="429"/>
      <c r="TCR57" s="429"/>
      <c r="TCS57" s="429"/>
      <c r="TCT57" s="429"/>
      <c r="TCU57" s="429"/>
      <c r="TCV57" s="429"/>
      <c r="TCW57" s="429"/>
      <c r="TCX57" s="429"/>
      <c r="TCY57" s="429"/>
      <c r="TCZ57" s="429"/>
      <c r="TDA57" s="429"/>
      <c r="TDB57" s="429"/>
      <c r="TDC57" s="429"/>
      <c r="TDD57" s="429"/>
      <c r="TDE57" s="429"/>
      <c r="TDF57" s="429"/>
      <c r="TDG57" s="429"/>
      <c r="TDH57" s="429"/>
      <c r="TDI57" s="429"/>
      <c r="TDJ57" s="429"/>
      <c r="TDK57" s="429"/>
      <c r="TDL57" s="429"/>
      <c r="TDM57" s="429"/>
      <c r="TDN57" s="429"/>
      <c r="TDO57" s="429"/>
      <c r="TDP57" s="429"/>
      <c r="TDQ57" s="429"/>
      <c r="TDR57" s="429"/>
      <c r="TDS57" s="429"/>
      <c r="TDT57" s="429"/>
      <c r="TDU57" s="429"/>
      <c r="TDV57" s="429"/>
      <c r="TDW57" s="429"/>
      <c r="TDX57" s="429"/>
      <c r="TDY57" s="429"/>
      <c r="TDZ57" s="429"/>
      <c r="TEA57" s="429"/>
      <c r="TEB57" s="429"/>
      <c r="TEC57" s="429"/>
      <c r="TED57" s="429"/>
      <c r="TEE57" s="429"/>
      <c r="TEF57" s="429"/>
      <c r="TEG57" s="429"/>
      <c r="TEH57" s="429"/>
      <c r="TEI57" s="429"/>
      <c r="TEJ57" s="429"/>
      <c r="TEK57" s="429"/>
      <c r="TEL57" s="429"/>
      <c r="TEM57" s="429"/>
      <c r="TEN57" s="429"/>
      <c r="TEO57" s="429"/>
      <c r="TEP57" s="429"/>
      <c r="TEQ57" s="429"/>
      <c r="TER57" s="429"/>
      <c r="TES57" s="429"/>
      <c r="TET57" s="429"/>
      <c r="TEU57" s="429"/>
      <c r="TEV57" s="429"/>
      <c r="TEW57" s="429"/>
      <c r="TEX57" s="429"/>
      <c r="TEY57" s="429"/>
      <c r="TEZ57" s="429"/>
      <c r="TFA57" s="429"/>
      <c r="TFB57" s="429"/>
      <c r="TFC57" s="429"/>
      <c r="TFD57" s="429"/>
      <c r="TFE57" s="429"/>
      <c r="TFF57" s="429"/>
      <c r="TFG57" s="429"/>
      <c r="TFH57" s="429"/>
      <c r="TFI57" s="429"/>
      <c r="TFJ57" s="429"/>
      <c r="TFK57" s="429"/>
      <c r="TFL57" s="429"/>
      <c r="TFM57" s="429"/>
      <c r="TFN57" s="429"/>
      <c r="TFO57" s="429"/>
      <c r="TFP57" s="429"/>
      <c r="TFQ57" s="429"/>
      <c r="TFR57" s="429"/>
      <c r="TFS57" s="429"/>
      <c r="TFT57" s="429"/>
      <c r="TFU57" s="429"/>
      <c r="TFV57" s="429"/>
      <c r="TFW57" s="429"/>
      <c r="TFX57" s="429"/>
      <c r="TFY57" s="429"/>
      <c r="TFZ57" s="429"/>
      <c r="TGA57" s="429"/>
      <c r="TGB57" s="429"/>
      <c r="TGC57" s="429"/>
      <c r="TGD57" s="429"/>
      <c r="TGE57" s="429"/>
      <c r="TGF57" s="429"/>
      <c r="TGG57" s="429"/>
      <c r="TGH57" s="429"/>
      <c r="TGI57" s="429"/>
      <c r="TGJ57" s="429"/>
      <c r="TGK57" s="429"/>
      <c r="TGL57" s="429"/>
      <c r="TGM57" s="429"/>
      <c r="TGN57" s="429"/>
      <c r="TGO57" s="429"/>
      <c r="TGP57" s="429"/>
      <c r="TGQ57" s="429"/>
      <c r="TGR57" s="429"/>
      <c r="TGS57" s="429"/>
      <c r="TGT57" s="429"/>
      <c r="TGU57" s="429"/>
      <c r="TGV57" s="429"/>
      <c r="TGW57" s="429"/>
      <c r="TGX57" s="429"/>
      <c r="TGY57" s="429"/>
      <c r="TGZ57" s="429"/>
      <c r="THA57" s="429"/>
      <c r="THB57" s="429"/>
      <c r="THC57" s="429"/>
      <c r="THD57" s="429"/>
      <c r="THE57" s="429"/>
      <c r="THF57" s="429"/>
      <c r="THG57" s="429"/>
      <c r="THH57" s="429"/>
      <c r="THI57" s="429"/>
      <c r="THJ57" s="429"/>
      <c r="THK57" s="429"/>
      <c r="THL57" s="429"/>
      <c r="THM57" s="429"/>
      <c r="THN57" s="429"/>
      <c r="THO57" s="429"/>
      <c r="THP57" s="429"/>
      <c r="THQ57" s="429"/>
      <c r="THR57" s="429"/>
      <c r="THS57" s="429"/>
      <c r="THT57" s="429"/>
      <c r="THU57" s="429"/>
      <c r="THV57" s="429"/>
      <c r="THW57" s="429"/>
      <c r="THX57" s="429"/>
      <c r="THY57" s="429"/>
      <c r="THZ57" s="429"/>
      <c r="TIA57" s="429"/>
      <c r="TIB57" s="429"/>
      <c r="TIC57" s="429"/>
      <c r="TID57" s="429"/>
      <c r="TIE57" s="429"/>
      <c r="TIF57" s="429"/>
      <c r="TIG57" s="429"/>
      <c r="TIH57" s="429"/>
      <c r="TII57" s="429"/>
      <c r="TIJ57" s="429"/>
      <c r="TIK57" s="429"/>
      <c r="TIL57" s="429"/>
      <c r="TIM57" s="429"/>
      <c r="TIN57" s="429"/>
      <c r="TIO57" s="429"/>
      <c r="TIP57" s="429"/>
      <c r="TIQ57" s="429"/>
      <c r="TIR57" s="429"/>
      <c r="TIS57" s="429"/>
      <c r="TIT57" s="429"/>
      <c r="TIU57" s="429"/>
      <c r="TIV57" s="429"/>
      <c r="TIW57" s="429"/>
      <c r="TIX57" s="429"/>
      <c r="TIY57" s="429"/>
      <c r="TIZ57" s="429"/>
      <c r="TJA57" s="429"/>
      <c r="TJB57" s="429"/>
      <c r="TJC57" s="429"/>
      <c r="TJD57" s="429"/>
      <c r="TJE57" s="429"/>
      <c r="TJF57" s="429"/>
      <c r="TJG57" s="429"/>
      <c r="TJH57" s="429"/>
      <c r="TJI57" s="429"/>
      <c r="TJJ57" s="429"/>
      <c r="TJK57" s="429"/>
      <c r="TJL57" s="429"/>
      <c r="TJM57" s="429"/>
      <c r="TJN57" s="429"/>
      <c r="TJO57" s="429"/>
      <c r="TJP57" s="429"/>
      <c r="TJQ57" s="429"/>
      <c r="TJR57" s="429"/>
      <c r="TJS57" s="429"/>
      <c r="TJT57" s="429"/>
      <c r="TJU57" s="429"/>
      <c r="TJV57" s="429"/>
      <c r="TJW57" s="429"/>
      <c r="TJX57" s="429"/>
      <c r="TJY57" s="429"/>
      <c r="TJZ57" s="429"/>
      <c r="TKA57" s="429"/>
      <c r="TKB57" s="429"/>
      <c r="TKC57" s="429"/>
      <c r="TKD57" s="429"/>
      <c r="TKE57" s="429"/>
      <c r="TKF57" s="429"/>
      <c r="TKG57" s="429"/>
      <c r="TKH57" s="429"/>
      <c r="TKI57" s="429"/>
      <c r="TKJ57" s="429"/>
      <c r="TKK57" s="429"/>
      <c r="TKL57" s="429"/>
      <c r="TKM57" s="429"/>
      <c r="TKN57" s="429"/>
      <c r="TKO57" s="429"/>
      <c r="TKP57" s="429"/>
      <c r="TKQ57" s="429"/>
      <c r="TKR57" s="429"/>
      <c r="TKS57" s="429"/>
      <c r="TKT57" s="429"/>
      <c r="TKU57" s="429"/>
      <c r="TKV57" s="429"/>
      <c r="TKW57" s="429"/>
      <c r="TKX57" s="429"/>
      <c r="TKY57" s="429"/>
      <c r="TKZ57" s="429"/>
      <c r="TLA57" s="429"/>
      <c r="TLB57" s="429"/>
      <c r="TLC57" s="429"/>
      <c r="TLD57" s="429"/>
      <c r="TLE57" s="429"/>
      <c r="TLF57" s="429"/>
      <c r="TLG57" s="429"/>
      <c r="TLH57" s="429"/>
      <c r="TLI57" s="429"/>
      <c r="TLJ57" s="429"/>
      <c r="TLK57" s="429"/>
      <c r="TLL57" s="429"/>
      <c r="TLM57" s="429"/>
      <c r="TLN57" s="429"/>
      <c r="TLO57" s="429"/>
      <c r="TLP57" s="429"/>
      <c r="TLQ57" s="429"/>
      <c r="TLR57" s="429"/>
      <c r="TLS57" s="429"/>
      <c r="TLT57" s="429"/>
      <c r="TLU57" s="429"/>
      <c r="TLV57" s="429"/>
      <c r="TLW57" s="429"/>
      <c r="TLX57" s="429"/>
      <c r="TLY57" s="429"/>
      <c r="TLZ57" s="429"/>
      <c r="TMA57" s="429"/>
      <c r="TMB57" s="429"/>
      <c r="TMC57" s="429"/>
      <c r="TMD57" s="429"/>
      <c r="TME57" s="429"/>
      <c r="TMF57" s="429"/>
      <c r="TMG57" s="429"/>
      <c r="TMH57" s="429"/>
      <c r="TMI57" s="429"/>
      <c r="TMJ57" s="429"/>
      <c r="TMK57" s="429"/>
      <c r="TML57" s="429"/>
      <c r="TMM57" s="429"/>
      <c r="TMN57" s="429"/>
      <c r="TMO57" s="429"/>
      <c r="TMP57" s="429"/>
      <c r="TMQ57" s="429"/>
      <c r="TMR57" s="429"/>
      <c r="TMS57" s="429"/>
      <c r="TMT57" s="429"/>
      <c r="TMU57" s="429"/>
      <c r="TMV57" s="429"/>
      <c r="TMW57" s="429"/>
      <c r="TMX57" s="429"/>
      <c r="TMY57" s="429"/>
      <c r="TMZ57" s="429"/>
      <c r="TNA57" s="429"/>
      <c r="TNB57" s="429"/>
      <c r="TNC57" s="429"/>
      <c r="TND57" s="429"/>
      <c r="TNE57" s="429"/>
      <c r="TNF57" s="429"/>
      <c r="TNG57" s="429"/>
      <c r="TNH57" s="429"/>
      <c r="TNI57" s="429"/>
      <c r="TNJ57" s="429"/>
      <c r="TNK57" s="429"/>
      <c r="TNL57" s="429"/>
      <c r="TNM57" s="429"/>
      <c r="TNN57" s="429"/>
      <c r="TNO57" s="429"/>
      <c r="TNP57" s="429"/>
      <c r="TNQ57" s="429"/>
      <c r="TNR57" s="429"/>
      <c r="TNS57" s="429"/>
      <c r="TNT57" s="429"/>
      <c r="TNU57" s="429"/>
      <c r="TNV57" s="429"/>
      <c r="TNW57" s="429"/>
      <c r="TNX57" s="429"/>
      <c r="TNY57" s="429"/>
      <c r="TNZ57" s="429"/>
      <c r="TOA57" s="429"/>
      <c r="TOB57" s="429"/>
      <c r="TOC57" s="429"/>
      <c r="TOD57" s="429"/>
      <c r="TOE57" s="429"/>
      <c r="TOF57" s="429"/>
      <c r="TOG57" s="429"/>
      <c r="TOH57" s="429"/>
      <c r="TOI57" s="429"/>
      <c r="TOJ57" s="429"/>
      <c r="TOK57" s="429"/>
      <c r="TOL57" s="429"/>
      <c r="TOM57" s="429"/>
      <c r="TON57" s="429"/>
      <c r="TOO57" s="429"/>
      <c r="TOP57" s="429"/>
      <c r="TOQ57" s="429"/>
      <c r="TOR57" s="429"/>
      <c r="TOS57" s="429"/>
      <c r="TOT57" s="429"/>
      <c r="TOU57" s="429"/>
      <c r="TOV57" s="429"/>
      <c r="TOW57" s="429"/>
      <c r="TOX57" s="429"/>
      <c r="TOY57" s="429"/>
      <c r="TOZ57" s="429"/>
      <c r="TPA57" s="429"/>
      <c r="TPB57" s="429"/>
      <c r="TPC57" s="429"/>
      <c r="TPD57" s="429"/>
      <c r="TPE57" s="429"/>
      <c r="TPF57" s="429"/>
      <c r="TPG57" s="429"/>
      <c r="TPH57" s="429"/>
      <c r="TPI57" s="429"/>
      <c r="TPJ57" s="429"/>
      <c r="TPK57" s="429"/>
      <c r="TPL57" s="429"/>
      <c r="TPM57" s="429"/>
      <c r="TPN57" s="429"/>
      <c r="TPO57" s="429"/>
      <c r="TPP57" s="429"/>
      <c r="TPQ57" s="429"/>
      <c r="TPR57" s="429"/>
      <c r="TPS57" s="429"/>
      <c r="TPT57" s="429"/>
      <c r="TPU57" s="429"/>
      <c r="TPV57" s="429"/>
      <c r="TPW57" s="429"/>
      <c r="TPX57" s="429"/>
      <c r="TPY57" s="429"/>
      <c r="TPZ57" s="429"/>
      <c r="TQA57" s="429"/>
      <c r="TQB57" s="429"/>
      <c r="TQC57" s="429"/>
      <c r="TQD57" s="429"/>
      <c r="TQE57" s="429"/>
      <c r="TQF57" s="429"/>
      <c r="TQG57" s="429"/>
      <c r="TQH57" s="429"/>
      <c r="TQI57" s="429"/>
      <c r="TQJ57" s="429"/>
      <c r="TQK57" s="429"/>
      <c r="TQL57" s="429"/>
      <c r="TQM57" s="429"/>
      <c r="TQN57" s="429"/>
      <c r="TQO57" s="429"/>
      <c r="TQP57" s="429"/>
      <c r="TQQ57" s="429"/>
      <c r="TQR57" s="429"/>
      <c r="TQS57" s="429"/>
      <c r="TQT57" s="429"/>
      <c r="TQU57" s="429"/>
      <c r="TQV57" s="429"/>
      <c r="TQW57" s="429"/>
      <c r="TQX57" s="429"/>
      <c r="TQY57" s="429"/>
      <c r="TQZ57" s="429"/>
      <c r="TRA57" s="429"/>
      <c r="TRB57" s="429"/>
      <c r="TRC57" s="429"/>
      <c r="TRD57" s="429"/>
      <c r="TRE57" s="429"/>
      <c r="TRF57" s="429"/>
      <c r="TRG57" s="429"/>
      <c r="TRH57" s="429"/>
      <c r="TRI57" s="429"/>
      <c r="TRJ57" s="429"/>
      <c r="TRK57" s="429"/>
      <c r="TRL57" s="429"/>
      <c r="TRM57" s="429"/>
      <c r="TRN57" s="429"/>
      <c r="TRO57" s="429"/>
      <c r="TRP57" s="429"/>
      <c r="TRQ57" s="429"/>
      <c r="TRR57" s="429"/>
      <c r="TRS57" s="429"/>
      <c r="TRT57" s="429"/>
      <c r="TRU57" s="429"/>
      <c r="TRV57" s="429"/>
      <c r="TRW57" s="429"/>
      <c r="TRX57" s="429"/>
      <c r="TRY57" s="429"/>
      <c r="TRZ57" s="429"/>
      <c r="TSA57" s="429"/>
      <c r="TSB57" s="429"/>
      <c r="TSC57" s="429"/>
      <c r="TSD57" s="429"/>
      <c r="TSE57" s="429"/>
      <c r="TSF57" s="429"/>
      <c r="TSG57" s="429"/>
      <c r="TSH57" s="429"/>
      <c r="TSI57" s="429"/>
      <c r="TSJ57" s="429"/>
      <c r="TSK57" s="429"/>
      <c r="TSL57" s="429"/>
      <c r="TSM57" s="429"/>
      <c r="TSN57" s="429"/>
      <c r="TSO57" s="429"/>
      <c r="TSP57" s="429"/>
      <c r="TSQ57" s="429"/>
      <c r="TSR57" s="429"/>
      <c r="TSS57" s="429"/>
      <c r="TST57" s="429"/>
      <c r="TSU57" s="429"/>
      <c r="TSV57" s="429"/>
      <c r="TSW57" s="429"/>
      <c r="TSX57" s="429"/>
      <c r="TSY57" s="429"/>
      <c r="TSZ57" s="429"/>
      <c r="TTA57" s="429"/>
      <c r="TTB57" s="429"/>
      <c r="TTC57" s="429"/>
      <c r="TTD57" s="429"/>
      <c r="TTE57" s="429"/>
      <c r="TTF57" s="429"/>
      <c r="TTG57" s="429"/>
      <c r="TTH57" s="429"/>
      <c r="TTI57" s="429"/>
      <c r="TTJ57" s="429"/>
      <c r="TTK57" s="429"/>
      <c r="TTL57" s="429"/>
      <c r="TTM57" s="429"/>
      <c r="TTN57" s="429"/>
      <c r="TTO57" s="429"/>
      <c r="TTP57" s="429"/>
      <c r="TTQ57" s="429"/>
      <c r="TTR57" s="429"/>
      <c r="TTS57" s="429"/>
      <c r="TTT57" s="429"/>
      <c r="TTU57" s="429"/>
      <c r="TTV57" s="429"/>
      <c r="TTW57" s="429"/>
      <c r="TTX57" s="429"/>
      <c r="TTY57" s="429"/>
      <c r="TTZ57" s="429"/>
      <c r="TUA57" s="429"/>
      <c r="TUB57" s="429"/>
      <c r="TUC57" s="429"/>
      <c r="TUD57" s="429"/>
      <c r="TUE57" s="429"/>
      <c r="TUF57" s="429"/>
      <c r="TUG57" s="429"/>
      <c r="TUH57" s="429"/>
      <c r="TUI57" s="429"/>
      <c r="TUJ57" s="429"/>
      <c r="TUK57" s="429"/>
      <c r="TUL57" s="429"/>
      <c r="TUM57" s="429"/>
      <c r="TUN57" s="429"/>
      <c r="TUO57" s="429"/>
      <c r="TUP57" s="429"/>
      <c r="TUQ57" s="429"/>
      <c r="TUR57" s="429"/>
      <c r="TUS57" s="429"/>
      <c r="TUT57" s="429"/>
      <c r="TUU57" s="429"/>
      <c r="TUV57" s="429"/>
      <c r="TUW57" s="429"/>
      <c r="TUX57" s="429"/>
      <c r="TUY57" s="429"/>
      <c r="TUZ57" s="429"/>
      <c r="TVA57" s="429"/>
      <c r="TVB57" s="429"/>
      <c r="TVC57" s="429"/>
      <c r="TVD57" s="429"/>
      <c r="TVE57" s="429"/>
      <c r="TVF57" s="429"/>
      <c r="TVG57" s="429"/>
      <c r="TVH57" s="429"/>
      <c r="TVI57" s="429"/>
      <c r="TVJ57" s="429"/>
      <c r="TVK57" s="429"/>
      <c r="TVL57" s="429"/>
      <c r="TVM57" s="429"/>
      <c r="TVN57" s="429"/>
      <c r="TVO57" s="429"/>
      <c r="TVP57" s="429"/>
      <c r="TVQ57" s="429"/>
      <c r="TVR57" s="429"/>
      <c r="TVS57" s="429"/>
      <c r="TVT57" s="429"/>
      <c r="TVU57" s="429"/>
      <c r="TVV57" s="429"/>
      <c r="TVW57" s="429"/>
      <c r="TVX57" s="429"/>
      <c r="TVY57" s="429"/>
      <c r="TVZ57" s="429"/>
      <c r="TWA57" s="429"/>
      <c r="TWB57" s="429"/>
      <c r="TWC57" s="429"/>
      <c r="TWD57" s="429"/>
      <c r="TWE57" s="429"/>
      <c r="TWF57" s="429"/>
      <c r="TWG57" s="429"/>
      <c r="TWH57" s="429"/>
      <c r="TWI57" s="429"/>
      <c r="TWJ57" s="429"/>
      <c r="TWK57" s="429"/>
      <c r="TWL57" s="429"/>
      <c r="TWM57" s="429"/>
      <c r="TWN57" s="429"/>
      <c r="TWO57" s="429"/>
      <c r="TWP57" s="429"/>
      <c r="TWQ57" s="429"/>
      <c r="TWR57" s="429"/>
      <c r="TWS57" s="429"/>
      <c r="TWT57" s="429"/>
      <c r="TWU57" s="429"/>
      <c r="TWV57" s="429"/>
      <c r="TWW57" s="429"/>
      <c r="TWX57" s="429"/>
      <c r="TWY57" s="429"/>
      <c r="TWZ57" s="429"/>
      <c r="TXA57" s="429"/>
      <c r="TXB57" s="429"/>
      <c r="TXC57" s="429"/>
      <c r="TXD57" s="429"/>
      <c r="TXE57" s="429"/>
      <c r="TXF57" s="429"/>
      <c r="TXG57" s="429"/>
      <c r="TXH57" s="429"/>
      <c r="TXI57" s="429"/>
      <c r="TXJ57" s="429"/>
      <c r="TXK57" s="429"/>
      <c r="TXL57" s="429"/>
      <c r="TXM57" s="429"/>
      <c r="TXN57" s="429"/>
      <c r="TXO57" s="429"/>
      <c r="TXP57" s="429"/>
      <c r="TXQ57" s="429"/>
      <c r="TXR57" s="429"/>
      <c r="TXS57" s="429"/>
      <c r="TXT57" s="429"/>
      <c r="TXU57" s="429"/>
      <c r="TXV57" s="429"/>
      <c r="TXW57" s="429"/>
      <c r="TXX57" s="429"/>
      <c r="TXY57" s="429"/>
      <c r="TXZ57" s="429"/>
      <c r="TYA57" s="429"/>
      <c r="TYB57" s="429"/>
      <c r="TYC57" s="429"/>
      <c r="TYD57" s="429"/>
      <c r="TYE57" s="429"/>
      <c r="TYF57" s="429"/>
      <c r="TYG57" s="429"/>
      <c r="TYH57" s="429"/>
      <c r="TYI57" s="429"/>
      <c r="TYJ57" s="429"/>
      <c r="TYK57" s="429"/>
      <c r="TYL57" s="429"/>
      <c r="TYM57" s="429"/>
      <c r="TYN57" s="429"/>
      <c r="TYO57" s="429"/>
      <c r="TYP57" s="429"/>
      <c r="TYQ57" s="429"/>
      <c r="TYR57" s="429"/>
      <c r="TYS57" s="429"/>
      <c r="TYT57" s="429"/>
      <c r="TYU57" s="429"/>
      <c r="TYV57" s="429"/>
      <c r="TYW57" s="429"/>
      <c r="TYX57" s="429"/>
      <c r="TYY57" s="429"/>
      <c r="TYZ57" s="429"/>
      <c r="TZA57" s="429"/>
      <c r="TZB57" s="429"/>
      <c r="TZC57" s="429"/>
      <c r="TZD57" s="429"/>
      <c r="TZE57" s="429"/>
      <c r="TZF57" s="429"/>
      <c r="TZG57" s="429"/>
      <c r="TZH57" s="429"/>
      <c r="TZI57" s="429"/>
      <c r="TZJ57" s="429"/>
      <c r="TZK57" s="429"/>
      <c r="TZL57" s="429"/>
      <c r="TZM57" s="429"/>
      <c r="TZN57" s="429"/>
      <c r="TZO57" s="429"/>
      <c r="TZP57" s="429"/>
      <c r="TZQ57" s="429"/>
      <c r="TZR57" s="429"/>
      <c r="TZS57" s="429"/>
      <c r="TZT57" s="429"/>
      <c r="TZU57" s="429"/>
      <c r="TZV57" s="429"/>
      <c r="TZW57" s="429"/>
      <c r="TZX57" s="429"/>
      <c r="TZY57" s="429"/>
      <c r="TZZ57" s="429"/>
      <c r="UAA57" s="429"/>
      <c r="UAB57" s="429"/>
      <c r="UAC57" s="429"/>
      <c r="UAD57" s="429"/>
      <c r="UAE57" s="429"/>
      <c r="UAF57" s="429"/>
      <c r="UAG57" s="429"/>
      <c r="UAH57" s="429"/>
      <c r="UAI57" s="429"/>
      <c r="UAJ57" s="429"/>
      <c r="UAK57" s="429"/>
      <c r="UAL57" s="429"/>
      <c r="UAM57" s="429"/>
      <c r="UAN57" s="429"/>
      <c r="UAO57" s="429"/>
      <c r="UAP57" s="429"/>
      <c r="UAQ57" s="429"/>
      <c r="UAR57" s="429"/>
      <c r="UAS57" s="429"/>
      <c r="UAT57" s="429"/>
      <c r="UAU57" s="429"/>
      <c r="UAV57" s="429"/>
      <c r="UAW57" s="429"/>
      <c r="UAX57" s="429"/>
      <c r="UAY57" s="429"/>
      <c r="UAZ57" s="429"/>
      <c r="UBA57" s="429"/>
      <c r="UBB57" s="429"/>
      <c r="UBC57" s="429"/>
      <c r="UBD57" s="429"/>
      <c r="UBE57" s="429"/>
      <c r="UBF57" s="429"/>
      <c r="UBG57" s="429"/>
      <c r="UBH57" s="429"/>
      <c r="UBI57" s="429"/>
      <c r="UBJ57" s="429"/>
      <c r="UBK57" s="429"/>
      <c r="UBL57" s="429"/>
      <c r="UBM57" s="429"/>
      <c r="UBN57" s="429"/>
      <c r="UBO57" s="429"/>
      <c r="UBP57" s="429"/>
      <c r="UBQ57" s="429"/>
      <c r="UBR57" s="429"/>
      <c r="UBS57" s="429"/>
      <c r="UBT57" s="429"/>
      <c r="UBU57" s="429"/>
      <c r="UBV57" s="429"/>
      <c r="UBW57" s="429"/>
      <c r="UBX57" s="429"/>
      <c r="UBY57" s="429"/>
      <c r="UBZ57" s="429"/>
      <c r="UCA57" s="429"/>
      <c r="UCB57" s="429"/>
      <c r="UCC57" s="429"/>
      <c r="UCD57" s="429"/>
      <c r="UCE57" s="429"/>
      <c r="UCF57" s="429"/>
      <c r="UCG57" s="429"/>
      <c r="UCH57" s="429"/>
      <c r="UCI57" s="429"/>
      <c r="UCJ57" s="429"/>
      <c r="UCK57" s="429"/>
      <c r="UCL57" s="429"/>
      <c r="UCM57" s="429"/>
      <c r="UCN57" s="429"/>
      <c r="UCO57" s="429"/>
      <c r="UCP57" s="429"/>
      <c r="UCQ57" s="429"/>
      <c r="UCR57" s="429"/>
      <c r="UCS57" s="429"/>
      <c r="UCT57" s="429"/>
      <c r="UCU57" s="429"/>
      <c r="UCV57" s="429"/>
      <c r="UCW57" s="429"/>
      <c r="UCX57" s="429"/>
      <c r="UCY57" s="429"/>
      <c r="UCZ57" s="429"/>
      <c r="UDA57" s="429"/>
      <c r="UDB57" s="429"/>
      <c r="UDC57" s="429"/>
      <c r="UDD57" s="429"/>
      <c r="UDE57" s="429"/>
      <c r="UDF57" s="429"/>
      <c r="UDG57" s="429"/>
      <c r="UDH57" s="429"/>
      <c r="UDI57" s="429"/>
      <c r="UDJ57" s="429"/>
      <c r="UDK57" s="429"/>
      <c r="UDL57" s="429"/>
      <c r="UDM57" s="429"/>
      <c r="UDN57" s="429"/>
      <c r="UDO57" s="429"/>
      <c r="UDP57" s="429"/>
      <c r="UDQ57" s="429"/>
      <c r="UDR57" s="429"/>
      <c r="UDS57" s="429"/>
      <c r="UDT57" s="429"/>
      <c r="UDU57" s="429"/>
      <c r="UDV57" s="429"/>
      <c r="UDW57" s="429"/>
      <c r="UDX57" s="429"/>
      <c r="UDY57" s="429"/>
      <c r="UDZ57" s="429"/>
      <c r="UEA57" s="429"/>
      <c r="UEB57" s="429"/>
      <c r="UEC57" s="429"/>
      <c r="UED57" s="429"/>
      <c r="UEE57" s="429"/>
      <c r="UEF57" s="429"/>
      <c r="UEG57" s="429"/>
      <c r="UEH57" s="429"/>
      <c r="UEI57" s="429"/>
      <c r="UEJ57" s="429"/>
      <c r="UEK57" s="429"/>
      <c r="UEL57" s="429"/>
      <c r="UEM57" s="429"/>
      <c r="UEN57" s="429"/>
      <c r="UEO57" s="429"/>
      <c r="UEP57" s="429"/>
      <c r="UEQ57" s="429"/>
      <c r="UER57" s="429"/>
      <c r="UES57" s="429"/>
      <c r="UET57" s="429"/>
      <c r="UEU57" s="429"/>
      <c r="UEV57" s="429"/>
      <c r="UEW57" s="429"/>
      <c r="UEX57" s="429"/>
      <c r="UEY57" s="429"/>
      <c r="UEZ57" s="429"/>
      <c r="UFA57" s="429"/>
      <c r="UFB57" s="429"/>
      <c r="UFC57" s="429"/>
      <c r="UFD57" s="429"/>
      <c r="UFE57" s="429"/>
      <c r="UFF57" s="429"/>
      <c r="UFG57" s="429"/>
      <c r="UFH57" s="429"/>
      <c r="UFI57" s="429"/>
      <c r="UFJ57" s="429"/>
      <c r="UFK57" s="429"/>
      <c r="UFL57" s="429"/>
      <c r="UFM57" s="429"/>
      <c r="UFN57" s="429"/>
      <c r="UFO57" s="429"/>
      <c r="UFP57" s="429"/>
      <c r="UFQ57" s="429"/>
      <c r="UFR57" s="429"/>
      <c r="UFS57" s="429"/>
      <c r="UFT57" s="429"/>
      <c r="UFU57" s="429"/>
      <c r="UFV57" s="429"/>
      <c r="UFW57" s="429"/>
      <c r="UFX57" s="429"/>
      <c r="UFY57" s="429"/>
      <c r="UFZ57" s="429"/>
      <c r="UGA57" s="429"/>
      <c r="UGB57" s="429"/>
      <c r="UGC57" s="429"/>
      <c r="UGD57" s="429"/>
      <c r="UGE57" s="429"/>
      <c r="UGF57" s="429"/>
      <c r="UGG57" s="429"/>
      <c r="UGH57" s="429"/>
      <c r="UGI57" s="429"/>
      <c r="UGJ57" s="429"/>
      <c r="UGK57" s="429"/>
      <c r="UGL57" s="429"/>
      <c r="UGM57" s="429"/>
      <c r="UGN57" s="429"/>
      <c r="UGO57" s="429"/>
      <c r="UGP57" s="429"/>
      <c r="UGQ57" s="429"/>
      <c r="UGR57" s="429"/>
      <c r="UGS57" s="429"/>
      <c r="UGT57" s="429"/>
      <c r="UGU57" s="429"/>
      <c r="UGV57" s="429"/>
      <c r="UGW57" s="429"/>
      <c r="UGX57" s="429"/>
      <c r="UGY57" s="429"/>
      <c r="UGZ57" s="429"/>
      <c r="UHA57" s="429"/>
      <c r="UHB57" s="429"/>
      <c r="UHC57" s="429"/>
      <c r="UHD57" s="429"/>
      <c r="UHE57" s="429"/>
      <c r="UHF57" s="429"/>
      <c r="UHG57" s="429"/>
      <c r="UHH57" s="429"/>
      <c r="UHI57" s="429"/>
      <c r="UHJ57" s="429"/>
      <c r="UHK57" s="429"/>
      <c r="UHL57" s="429"/>
      <c r="UHM57" s="429"/>
      <c r="UHN57" s="429"/>
      <c r="UHO57" s="429"/>
      <c r="UHP57" s="429"/>
      <c r="UHQ57" s="429"/>
      <c r="UHR57" s="429"/>
      <c r="UHS57" s="429"/>
      <c r="UHT57" s="429"/>
      <c r="UHU57" s="429"/>
      <c r="UHV57" s="429"/>
      <c r="UHW57" s="429"/>
      <c r="UHX57" s="429"/>
      <c r="UHY57" s="429"/>
      <c r="UHZ57" s="429"/>
      <c r="UIA57" s="429"/>
      <c r="UIB57" s="429"/>
      <c r="UIC57" s="429"/>
      <c r="UID57" s="429"/>
      <c r="UIE57" s="429"/>
      <c r="UIF57" s="429"/>
      <c r="UIG57" s="429"/>
      <c r="UIH57" s="429"/>
      <c r="UII57" s="429"/>
      <c r="UIJ57" s="429"/>
      <c r="UIK57" s="429"/>
      <c r="UIL57" s="429"/>
      <c r="UIM57" s="429"/>
      <c r="UIN57" s="429"/>
      <c r="UIO57" s="429"/>
      <c r="UIP57" s="429"/>
      <c r="UIQ57" s="429"/>
      <c r="UIR57" s="429"/>
      <c r="UIS57" s="429"/>
      <c r="UIT57" s="429"/>
      <c r="UIU57" s="429"/>
      <c r="UIV57" s="429"/>
      <c r="UIW57" s="429"/>
      <c r="UIX57" s="429"/>
      <c r="UIY57" s="429"/>
      <c r="UIZ57" s="429"/>
      <c r="UJA57" s="429"/>
      <c r="UJB57" s="429"/>
      <c r="UJC57" s="429"/>
      <c r="UJD57" s="429"/>
      <c r="UJE57" s="429"/>
      <c r="UJF57" s="429"/>
      <c r="UJG57" s="429"/>
      <c r="UJH57" s="429"/>
      <c r="UJI57" s="429"/>
      <c r="UJJ57" s="429"/>
      <c r="UJK57" s="429"/>
      <c r="UJL57" s="429"/>
      <c r="UJM57" s="429"/>
      <c r="UJN57" s="429"/>
      <c r="UJO57" s="429"/>
      <c r="UJP57" s="429"/>
      <c r="UJQ57" s="429"/>
      <c r="UJR57" s="429"/>
      <c r="UJS57" s="429"/>
      <c r="UJT57" s="429"/>
      <c r="UJU57" s="429"/>
      <c r="UJV57" s="429"/>
      <c r="UJW57" s="429"/>
      <c r="UJX57" s="429"/>
      <c r="UJY57" s="429"/>
      <c r="UJZ57" s="429"/>
      <c r="UKA57" s="429"/>
      <c r="UKB57" s="429"/>
      <c r="UKC57" s="429"/>
      <c r="UKD57" s="429"/>
      <c r="UKE57" s="429"/>
      <c r="UKF57" s="429"/>
      <c r="UKG57" s="429"/>
      <c r="UKH57" s="429"/>
      <c r="UKI57" s="429"/>
      <c r="UKJ57" s="429"/>
      <c r="UKK57" s="429"/>
      <c r="UKL57" s="429"/>
      <c r="UKM57" s="429"/>
      <c r="UKN57" s="429"/>
      <c r="UKO57" s="429"/>
      <c r="UKP57" s="429"/>
      <c r="UKQ57" s="429"/>
      <c r="UKR57" s="429"/>
      <c r="UKS57" s="429"/>
      <c r="UKT57" s="429"/>
      <c r="UKU57" s="429"/>
      <c r="UKV57" s="429"/>
      <c r="UKW57" s="429"/>
      <c r="UKX57" s="429"/>
      <c r="UKY57" s="429"/>
      <c r="UKZ57" s="429"/>
      <c r="ULA57" s="429"/>
      <c r="ULB57" s="429"/>
      <c r="ULC57" s="429"/>
      <c r="ULD57" s="429"/>
      <c r="ULE57" s="429"/>
      <c r="ULF57" s="429"/>
      <c r="ULG57" s="429"/>
      <c r="ULH57" s="429"/>
      <c r="ULI57" s="429"/>
      <c r="ULJ57" s="429"/>
      <c r="ULK57" s="429"/>
      <c r="ULL57" s="429"/>
      <c r="ULM57" s="429"/>
      <c r="ULN57" s="429"/>
      <c r="ULO57" s="429"/>
      <c r="ULP57" s="429"/>
      <c r="ULQ57" s="429"/>
      <c r="ULR57" s="429"/>
      <c r="ULS57" s="429"/>
      <c r="ULT57" s="429"/>
      <c r="ULU57" s="429"/>
      <c r="ULV57" s="429"/>
      <c r="ULW57" s="429"/>
      <c r="ULX57" s="429"/>
      <c r="ULY57" s="429"/>
      <c r="ULZ57" s="429"/>
      <c r="UMA57" s="429"/>
      <c r="UMB57" s="429"/>
      <c r="UMC57" s="429"/>
      <c r="UMD57" s="429"/>
      <c r="UME57" s="429"/>
      <c r="UMF57" s="429"/>
      <c r="UMG57" s="429"/>
      <c r="UMH57" s="429"/>
      <c r="UMI57" s="429"/>
      <c r="UMJ57" s="429"/>
      <c r="UMK57" s="429"/>
      <c r="UML57" s="429"/>
      <c r="UMM57" s="429"/>
      <c r="UMN57" s="429"/>
      <c r="UMO57" s="429"/>
      <c r="UMP57" s="429"/>
      <c r="UMQ57" s="429"/>
      <c r="UMR57" s="429"/>
      <c r="UMS57" s="429"/>
      <c r="UMT57" s="429"/>
      <c r="UMU57" s="429"/>
      <c r="UMV57" s="429"/>
      <c r="UMW57" s="429"/>
      <c r="UMX57" s="429"/>
      <c r="UMY57" s="429"/>
      <c r="UMZ57" s="429"/>
      <c r="UNA57" s="429"/>
      <c r="UNB57" s="429"/>
      <c r="UNC57" s="429"/>
      <c r="UND57" s="429"/>
      <c r="UNE57" s="429"/>
      <c r="UNF57" s="429"/>
      <c r="UNG57" s="429"/>
      <c r="UNH57" s="429"/>
      <c r="UNI57" s="429"/>
      <c r="UNJ57" s="429"/>
      <c r="UNK57" s="429"/>
      <c r="UNL57" s="429"/>
      <c r="UNM57" s="429"/>
      <c r="UNN57" s="429"/>
      <c r="UNO57" s="429"/>
      <c r="UNP57" s="429"/>
      <c r="UNQ57" s="429"/>
      <c r="UNR57" s="429"/>
      <c r="UNS57" s="429"/>
      <c r="UNT57" s="429"/>
      <c r="UNU57" s="429"/>
      <c r="UNV57" s="429"/>
      <c r="UNW57" s="429"/>
      <c r="UNX57" s="429"/>
      <c r="UNY57" s="429"/>
      <c r="UNZ57" s="429"/>
      <c r="UOA57" s="429"/>
      <c r="UOB57" s="429"/>
      <c r="UOC57" s="429"/>
      <c r="UOD57" s="429"/>
      <c r="UOE57" s="429"/>
      <c r="UOF57" s="429"/>
      <c r="UOG57" s="429"/>
      <c r="UOH57" s="429"/>
      <c r="UOI57" s="429"/>
      <c r="UOJ57" s="429"/>
      <c r="UOK57" s="429"/>
      <c r="UOL57" s="429"/>
      <c r="UOM57" s="429"/>
      <c r="UON57" s="429"/>
      <c r="UOO57" s="429"/>
      <c r="UOP57" s="429"/>
      <c r="UOQ57" s="429"/>
      <c r="UOR57" s="429"/>
      <c r="UOS57" s="429"/>
      <c r="UOT57" s="429"/>
      <c r="UOU57" s="429"/>
      <c r="UOV57" s="429"/>
      <c r="UOW57" s="429"/>
      <c r="UOX57" s="429"/>
      <c r="UOY57" s="429"/>
      <c r="UOZ57" s="429"/>
      <c r="UPA57" s="429"/>
      <c r="UPB57" s="429"/>
      <c r="UPC57" s="429"/>
      <c r="UPD57" s="429"/>
      <c r="UPE57" s="429"/>
      <c r="UPF57" s="429"/>
      <c r="UPG57" s="429"/>
      <c r="UPH57" s="429"/>
      <c r="UPI57" s="429"/>
      <c r="UPJ57" s="429"/>
      <c r="UPK57" s="429"/>
      <c r="UPL57" s="429"/>
      <c r="UPM57" s="429"/>
      <c r="UPN57" s="429"/>
      <c r="UPO57" s="429"/>
      <c r="UPP57" s="429"/>
      <c r="UPQ57" s="429"/>
      <c r="UPR57" s="429"/>
      <c r="UPS57" s="429"/>
      <c r="UPT57" s="429"/>
      <c r="UPU57" s="429"/>
      <c r="UPV57" s="429"/>
      <c r="UPW57" s="429"/>
      <c r="UPX57" s="429"/>
      <c r="UPY57" s="429"/>
      <c r="UPZ57" s="429"/>
      <c r="UQA57" s="429"/>
      <c r="UQB57" s="429"/>
      <c r="UQC57" s="429"/>
      <c r="UQD57" s="429"/>
      <c r="UQE57" s="429"/>
      <c r="UQF57" s="429"/>
      <c r="UQG57" s="429"/>
      <c r="UQH57" s="429"/>
      <c r="UQI57" s="429"/>
      <c r="UQJ57" s="429"/>
      <c r="UQK57" s="429"/>
      <c r="UQL57" s="429"/>
      <c r="UQM57" s="429"/>
      <c r="UQN57" s="429"/>
      <c r="UQO57" s="429"/>
      <c r="UQP57" s="429"/>
      <c r="UQQ57" s="429"/>
      <c r="UQR57" s="429"/>
      <c r="UQS57" s="429"/>
      <c r="UQT57" s="429"/>
      <c r="UQU57" s="429"/>
      <c r="UQV57" s="429"/>
      <c r="UQW57" s="429"/>
      <c r="UQX57" s="429"/>
      <c r="UQY57" s="429"/>
      <c r="UQZ57" s="429"/>
      <c r="URA57" s="429"/>
      <c r="URB57" s="429"/>
      <c r="URC57" s="429"/>
      <c r="URD57" s="429"/>
      <c r="URE57" s="429"/>
      <c r="URF57" s="429"/>
      <c r="URG57" s="429"/>
      <c r="URH57" s="429"/>
      <c r="URI57" s="429"/>
      <c r="URJ57" s="429"/>
      <c r="URK57" s="429"/>
      <c r="URL57" s="429"/>
      <c r="URM57" s="429"/>
      <c r="URN57" s="429"/>
      <c r="URO57" s="429"/>
      <c r="URP57" s="429"/>
      <c r="URQ57" s="429"/>
      <c r="URR57" s="429"/>
      <c r="URS57" s="429"/>
      <c r="URT57" s="429"/>
      <c r="URU57" s="429"/>
      <c r="URV57" s="429"/>
      <c r="URW57" s="429"/>
      <c r="URX57" s="429"/>
      <c r="URY57" s="429"/>
      <c r="URZ57" s="429"/>
      <c r="USA57" s="429"/>
      <c r="USB57" s="429"/>
      <c r="USC57" s="429"/>
      <c r="USD57" s="429"/>
      <c r="USE57" s="429"/>
      <c r="USF57" s="429"/>
      <c r="USG57" s="429"/>
      <c r="USH57" s="429"/>
      <c r="USI57" s="429"/>
      <c r="USJ57" s="429"/>
      <c r="USK57" s="429"/>
      <c r="USL57" s="429"/>
      <c r="USM57" s="429"/>
      <c r="USN57" s="429"/>
      <c r="USO57" s="429"/>
      <c r="USP57" s="429"/>
      <c r="USQ57" s="429"/>
      <c r="USR57" s="429"/>
      <c r="USS57" s="429"/>
      <c r="UST57" s="429"/>
      <c r="USU57" s="429"/>
      <c r="USV57" s="429"/>
      <c r="USW57" s="429"/>
      <c r="USX57" s="429"/>
      <c r="USY57" s="429"/>
      <c r="USZ57" s="429"/>
      <c r="UTA57" s="429"/>
      <c r="UTB57" s="429"/>
      <c r="UTC57" s="429"/>
      <c r="UTD57" s="429"/>
      <c r="UTE57" s="429"/>
      <c r="UTF57" s="429"/>
      <c r="UTG57" s="429"/>
      <c r="UTH57" s="429"/>
      <c r="UTI57" s="429"/>
      <c r="UTJ57" s="429"/>
      <c r="UTK57" s="429"/>
      <c r="UTL57" s="429"/>
      <c r="UTM57" s="429"/>
      <c r="UTN57" s="429"/>
      <c r="UTO57" s="429"/>
      <c r="UTP57" s="429"/>
      <c r="UTQ57" s="429"/>
      <c r="UTR57" s="429"/>
      <c r="UTS57" s="429"/>
      <c r="UTT57" s="429"/>
      <c r="UTU57" s="429"/>
      <c r="UTV57" s="429"/>
      <c r="UTW57" s="429"/>
      <c r="UTX57" s="429"/>
      <c r="UTY57" s="429"/>
      <c r="UTZ57" s="429"/>
      <c r="UUA57" s="429"/>
      <c r="UUB57" s="429"/>
      <c r="UUC57" s="429"/>
      <c r="UUD57" s="429"/>
      <c r="UUE57" s="429"/>
      <c r="UUF57" s="429"/>
      <c r="UUG57" s="429"/>
      <c r="UUH57" s="429"/>
      <c r="UUI57" s="429"/>
      <c r="UUJ57" s="429"/>
      <c r="UUK57" s="429"/>
      <c r="UUL57" s="429"/>
      <c r="UUM57" s="429"/>
      <c r="UUN57" s="429"/>
      <c r="UUO57" s="429"/>
      <c r="UUP57" s="429"/>
      <c r="UUQ57" s="429"/>
      <c r="UUR57" s="429"/>
      <c r="UUS57" s="429"/>
      <c r="UUT57" s="429"/>
      <c r="UUU57" s="429"/>
      <c r="UUV57" s="429"/>
      <c r="UUW57" s="429"/>
      <c r="UUX57" s="429"/>
      <c r="UUY57" s="429"/>
      <c r="UUZ57" s="429"/>
      <c r="UVA57" s="429"/>
      <c r="UVB57" s="429"/>
      <c r="UVC57" s="429"/>
      <c r="UVD57" s="429"/>
      <c r="UVE57" s="429"/>
      <c r="UVF57" s="429"/>
      <c r="UVG57" s="429"/>
      <c r="UVH57" s="429"/>
      <c r="UVI57" s="429"/>
      <c r="UVJ57" s="429"/>
      <c r="UVK57" s="429"/>
      <c r="UVL57" s="429"/>
      <c r="UVM57" s="429"/>
      <c r="UVN57" s="429"/>
      <c r="UVO57" s="429"/>
      <c r="UVP57" s="429"/>
      <c r="UVQ57" s="429"/>
      <c r="UVR57" s="429"/>
      <c r="UVS57" s="429"/>
      <c r="UVT57" s="429"/>
      <c r="UVU57" s="429"/>
      <c r="UVV57" s="429"/>
      <c r="UVW57" s="429"/>
      <c r="UVX57" s="429"/>
      <c r="UVY57" s="429"/>
      <c r="UVZ57" s="429"/>
      <c r="UWA57" s="429"/>
      <c r="UWB57" s="429"/>
      <c r="UWC57" s="429"/>
      <c r="UWD57" s="429"/>
      <c r="UWE57" s="429"/>
      <c r="UWF57" s="429"/>
      <c r="UWG57" s="429"/>
      <c r="UWH57" s="429"/>
      <c r="UWI57" s="429"/>
      <c r="UWJ57" s="429"/>
      <c r="UWK57" s="429"/>
      <c r="UWL57" s="429"/>
      <c r="UWM57" s="429"/>
      <c r="UWN57" s="429"/>
      <c r="UWO57" s="429"/>
      <c r="UWP57" s="429"/>
      <c r="UWQ57" s="429"/>
      <c r="UWR57" s="429"/>
      <c r="UWS57" s="429"/>
      <c r="UWT57" s="429"/>
      <c r="UWU57" s="429"/>
      <c r="UWV57" s="429"/>
      <c r="UWW57" s="429"/>
      <c r="UWX57" s="429"/>
      <c r="UWY57" s="429"/>
      <c r="UWZ57" s="429"/>
      <c r="UXA57" s="429"/>
      <c r="UXB57" s="429"/>
      <c r="UXC57" s="429"/>
      <c r="UXD57" s="429"/>
      <c r="UXE57" s="429"/>
      <c r="UXF57" s="429"/>
      <c r="UXG57" s="429"/>
      <c r="UXH57" s="429"/>
      <c r="UXI57" s="429"/>
      <c r="UXJ57" s="429"/>
      <c r="UXK57" s="429"/>
      <c r="UXL57" s="429"/>
      <c r="UXM57" s="429"/>
      <c r="UXN57" s="429"/>
      <c r="UXO57" s="429"/>
      <c r="UXP57" s="429"/>
      <c r="UXQ57" s="429"/>
      <c r="UXR57" s="429"/>
      <c r="UXS57" s="429"/>
      <c r="UXT57" s="429"/>
      <c r="UXU57" s="429"/>
      <c r="UXV57" s="429"/>
      <c r="UXW57" s="429"/>
      <c r="UXX57" s="429"/>
      <c r="UXY57" s="429"/>
      <c r="UXZ57" s="429"/>
      <c r="UYA57" s="429"/>
      <c r="UYB57" s="429"/>
      <c r="UYC57" s="429"/>
      <c r="UYD57" s="429"/>
      <c r="UYE57" s="429"/>
      <c r="UYF57" s="429"/>
      <c r="UYG57" s="429"/>
      <c r="UYH57" s="429"/>
      <c r="UYI57" s="429"/>
      <c r="UYJ57" s="429"/>
      <c r="UYK57" s="429"/>
      <c r="UYL57" s="429"/>
      <c r="UYM57" s="429"/>
      <c r="UYN57" s="429"/>
      <c r="UYO57" s="429"/>
      <c r="UYP57" s="429"/>
      <c r="UYQ57" s="429"/>
      <c r="UYR57" s="429"/>
      <c r="UYS57" s="429"/>
      <c r="UYT57" s="429"/>
      <c r="UYU57" s="429"/>
      <c r="UYV57" s="429"/>
      <c r="UYW57" s="429"/>
      <c r="UYX57" s="429"/>
      <c r="UYY57" s="429"/>
      <c r="UYZ57" s="429"/>
      <c r="UZA57" s="429"/>
      <c r="UZB57" s="429"/>
      <c r="UZC57" s="429"/>
      <c r="UZD57" s="429"/>
      <c r="UZE57" s="429"/>
      <c r="UZF57" s="429"/>
      <c r="UZG57" s="429"/>
      <c r="UZH57" s="429"/>
      <c r="UZI57" s="429"/>
      <c r="UZJ57" s="429"/>
      <c r="UZK57" s="429"/>
      <c r="UZL57" s="429"/>
      <c r="UZM57" s="429"/>
      <c r="UZN57" s="429"/>
      <c r="UZO57" s="429"/>
      <c r="UZP57" s="429"/>
      <c r="UZQ57" s="429"/>
      <c r="UZR57" s="429"/>
      <c r="UZS57" s="429"/>
      <c r="UZT57" s="429"/>
      <c r="UZU57" s="429"/>
      <c r="UZV57" s="429"/>
      <c r="UZW57" s="429"/>
      <c r="UZX57" s="429"/>
      <c r="UZY57" s="429"/>
      <c r="UZZ57" s="429"/>
      <c r="VAA57" s="429"/>
      <c r="VAB57" s="429"/>
      <c r="VAC57" s="429"/>
      <c r="VAD57" s="429"/>
      <c r="VAE57" s="429"/>
      <c r="VAF57" s="429"/>
      <c r="VAG57" s="429"/>
      <c r="VAH57" s="429"/>
      <c r="VAI57" s="429"/>
      <c r="VAJ57" s="429"/>
      <c r="VAK57" s="429"/>
      <c r="VAL57" s="429"/>
      <c r="VAM57" s="429"/>
      <c r="VAN57" s="429"/>
      <c r="VAO57" s="429"/>
      <c r="VAP57" s="429"/>
      <c r="VAQ57" s="429"/>
      <c r="VAR57" s="429"/>
      <c r="VAS57" s="429"/>
      <c r="VAT57" s="429"/>
      <c r="VAU57" s="429"/>
      <c r="VAV57" s="429"/>
      <c r="VAW57" s="429"/>
      <c r="VAX57" s="429"/>
      <c r="VAY57" s="429"/>
      <c r="VAZ57" s="429"/>
      <c r="VBA57" s="429"/>
      <c r="VBB57" s="429"/>
      <c r="VBC57" s="429"/>
      <c r="VBD57" s="429"/>
      <c r="VBE57" s="429"/>
      <c r="VBF57" s="429"/>
      <c r="VBG57" s="429"/>
      <c r="VBH57" s="429"/>
      <c r="VBI57" s="429"/>
      <c r="VBJ57" s="429"/>
      <c r="VBK57" s="429"/>
      <c r="VBL57" s="429"/>
      <c r="VBM57" s="429"/>
      <c r="VBN57" s="429"/>
      <c r="VBO57" s="429"/>
      <c r="VBP57" s="429"/>
      <c r="VBQ57" s="429"/>
      <c r="VBR57" s="429"/>
      <c r="VBS57" s="429"/>
      <c r="VBT57" s="429"/>
      <c r="VBU57" s="429"/>
      <c r="VBV57" s="429"/>
      <c r="VBW57" s="429"/>
      <c r="VBX57" s="429"/>
      <c r="VBY57" s="429"/>
      <c r="VBZ57" s="429"/>
      <c r="VCA57" s="429"/>
      <c r="VCB57" s="429"/>
      <c r="VCC57" s="429"/>
      <c r="VCD57" s="429"/>
      <c r="VCE57" s="429"/>
      <c r="VCF57" s="429"/>
      <c r="VCG57" s="429"/>
      <c r="VCH57" s="429"/>
      <c r="VCI57" s="429"/>
      <c r="VCJ57" s="429"/>
      <c r="VCK57" s="429"/>
      <c r="VCL57" s="429"/>
      <c r="VCM57" s="429"/>
      <c r="VCN57" s="429"/>
      <c r="VCO57" s="429"/>
      <c r="VCP57" s="429"/>
      <c r="VCQ57" s="429"/>
      <c r="VCR57" s="429"/>
      <c r="VCS57" s="429"/>
      <c r="VCT57" s="429"/>
      <c r="VCU57" s="429"/>
      <c r="VCV57" s="429"/>
      <c r="VCW57" s="429"/>
      <c r="VCX57" s="429"/>
      <c r="VCY57" s="429"/>
      <c r="VCZ57" s="429"/>
      <c r="VDA57" s="429"/>
      <c r="VDB57" s="429"/>
      <c r="VDC57" s="429"/>
      <c r="VDD57" s="429"/>
      <c r="VDE57" s="429"/>
      <c r="VDF57" s="429"/>
      <c r="VDG57" s="429"/>
      <c r="VDH57" s="429"/>
      <c r="VDI57" s="429"/>
      <c r="VDJ57" s="429"/>
      <c r="VDK57" s="429"/>
      <c r="VDL57" s="429"/>
      <c r="VDM57" s="429"/>
      <c r="VDN57" s="429"/>
      <c r="VDO57" s="429"/>
      <c r="VDP57" s="429"/>
      <c r="VDQ57" s="429"/>
      <c r="VDR57" s="429"/>
      <c r="VDS57" s="429"/>
      <c r="VDT57" s="429"/>
      <c r="VDU57" s="429"/>
      <c r="VDV57" s="429"/>
      <c r="VDW57" s="429"/>
      <c r="VDX57" s="429"/>
      <c r="VDY57" s="429"/>
      <c r="VDZ57" s="429"/>
      <c r="VEA57" s="429"/>
      <c r="VEB57" s="429"/>
      <c r="VEC57" s="429"/>
      <c r="VED57" s="429"/>
      <c r="VEE57" s="429"/>
      <c r="VEF57" s="429"/>
      <c r="VEG57" s="429"/>
      <c r="VEH57" s="429"/>
      <c r="VEI57" s="429"/>
      <c r="VEJ57" s="429"/>
      <c r="VEK57" s="429"/>
      <c r="VEL57" s="429"/>
      <c r="VEM57" s="429"/>
      <c r="VEN57" s="429"/>
      <c r="VEO57" s="429"/>
      <c r="VEP57" s="429"/>
      <c r="VEQ57" s="429"/>
      <c r="VER57" s="429"/>
      <c r="VES57" s="429"/>
      <c r="VET57" s="429"/>
      <c r="VEU57" s="429"/>
      <c r="VEV57" s="429"/>
      <c r="VEW57" s="429"/>
      <c r="VEX57" s="429"/>
      <c r="VEY57" s="429"/>
      <c r="VEZ57" s="429"/>
      <c r="VFA57" s="429"/>
      <c r="VFB57" s="429"/>
      <c r="VFC57" s="429"/>
      <c r="VFD57" s="429"/>
      <c r="VFE57" s="429"/>
      <c r="VFF57" s="429"/>
      <c r="VFG57" s="429"/>
      <c r="VFH57" s="429"/>
      <c r="VFI57" s="429"/>
      <c r="VFJ57" s="429"/>
      <c r="VFK57" s="429"/>
      <c r="VFL57" s="429"/>
      <c r="VFM57" s="429"/>
      <c r="VFN57" s="429"/>
      <c r="VFO57" s="429"/>
      <c r="VFP57" s="429"/>
      <c r="VFQ57" s="429"/>
      <c r="VFR57" s="429"/>
      <c r="VFS57" s="429"/>
      <c r="VFT57" s="429"/>
      <c r="VFU57" s="429"/>
      <c r="VFV57" s="429"/>
      <c r="VFW57" s="429"/>
      <c r="VFX57" s="429"/>
      <c r="VFY57" s="429"/>
      <c r="VFZ57" s="429"/>
      <c r="VGA57" s="429"/>
      <c r="VGB57" s="429"/>
      <c r="VGC57" s="429"/>
      <c r="VGD57" s="429"/>
      <c r="VGE57" s="429"/>
      <c r="VGF57" s="429"/>
      <c r="VGG57" s="429"/>
      <c r="VGH57" s="429"/>
      <c r="VGI57" s="429"/>
      <c r="VGJ57" s="429"/>
      <c r="VGK57" s="429"/>
      <c r="VGL57" s="429"/>
      <c r="VGM57" s="429"/>
      <c r="VGN57" s="429"/>
      <c r="VGO57" s="429"/>
      <c r="VGP57" s="429"/>
      <c r="VGQ57" s="429"/>
      <c r="VGR57" s="429"/>
      <c r="VGS57" s="429"/>
      <c r="VGT57" s="429"/>
      <c r="VGU57" s="429"/>
      <c r="VGV57" s="429"/>
      <c r="VGW57" s="429"/>
      <c r="VGX57" s="429"/>
      <c r="VGY57" s="429"/>
      <c r="VGZ57" s="429"/>
      <c r="VHA57" s="429"/>
      <c r="VHB57" s="429"/>
      <c r="VHC57" s="429"/>
      <c r="VHD57" s="429"/>
      <c r="VHE57" s="429"/>
      <c r="VHF57" s="429"/>
      <c r="VHG57" s="429"/>
      <c r="VHH57" s="429"/>
      <c r="VHI57" s="429"/>
      <c r="VHJ57" s="429"/>
      <c r="VHK57" s="429"/>
      <c r="VHL57" s="429"/>
      <c r="VHM57" s="429"/>
      <c r="VHN57" s="429"/>
      <c r="VHO57" s="429"/>
      <c r="VHP57" s="429"/>
      <c r="VHQ57" s="429"/>
      <c r="VHR57" s="429"/>
      <c r="VHS57" s="429"/>
      <c r="VHT57" s="429"/>
      <c r="VHU57" s="429"/>
      <c r="VHV57" s="429"/>
      <c r="VHW57" s="429"/>
      <c r="VHX57" s="429"/>
      <c r="VHY57" s="429"/>
      <c r="VHZ57" s="429"/>
      <c r="VIA57" s="429"/>
      <c r="VIB57" s="429"/>
      <c r="VIC57" s="429"/>
      <c r="VID57" s="429"/>
      <c r="VIE57" s="429"/>
      <c r="VIF57" s="429"/>
      <c r="VIG57" s="429"/>
      <c r="VIH57" s="429"/>
      <c r="VII57" s="429"/>
      <c r="VIJ57" s="429"/>
      <c r="VIK57" s="429"/>
      <c r="VIL57" s="429"/>
      <c r="VIM57" s="429"/>
      <c r="VIN57" s="429"/>
      <c r="VIO57" s="429"/>
      <c r="VIP57" s="429"/>
      <c r="VIQ57" s="429"/>
      <c r="VIR57" s="429"/>
      <c r="VIS57" s="429"/>
      <c r="VIT57" s="429"/>
      <c r="VIU57" s="429"/>
      <c r="VIV57" s="429"/>
      <c r="VIW57" s="429"/>
      <c r="VIX57" s="429"/>
      <c r="VIY57" s="429"/>
      <c r="VIZ57" s="429"/>
      <c r="VJA57" s="429"/>
      <c r="VJB57" s="429"/>
      <c r="VJC57" s="429"/>
      <c r="VJD57" s="429"/>
      <c r="VJE57" s="429"/>
      <c r="VJF57" s="429"/>
      <c r="VJG57" s="429"/>
      <c r="VJH57" s="429"/>
      <c r="VJI57" s="429"/>
      <c r="VJJ57" s="429"/>
      <c r="VJK57" s="429"/>
      <c r="VJL57" s="429"/>
      <c r="VJM57" s="429"/>
      <c r="VJN57" s="429"/>
      <c r="VJO57" s="429"/>
      <c r="VJP57" s="429"/>
      <c r="VJQ57" s="429"/>
      <c r="VJR57" s="429"/>
      <c r="VJS57" s="429"/>
      <c r="VJT57" s="429"/>
      <c r="VJU57" s="429"/>
      <c r="VJV57" s="429"/>
      <c r="VJW57" s="429"/>
      <c r="VJX57" s="429"/>
      <c r="VJY57" s="429"/>
      <c r="VJZ57" s="429"/>
      <c r="VKA57" s="429"/>
      <c r="VKB57" s="429"/>
      <c r="VKC57" s="429"/>
      <c r="VKD57" s="429"/>
      <c r="VKE57" s="429"/>
      <c r="VKF57" s="429"/>
      <c r="VKG57" s="429"/>
      <c r="VKH57" s="429"/>
      <c r="VKI57" s="429"/>
      <c r="VKJ57" s="429"/>
      <c r="VKK57" s="429"/>
      <c r="VKL57" s="429"/>
      <c r="VKM57" s="429"/>
      <c r="VKN57" s="429"/>
      <c r="VKO57" s="429"/>
      <c r="VKP57" s="429"/>
      <c r="VKQ57" s="429"/>
      <c r="VKR57" s="429"/>
      <c r="VKS57" s="429"/>
      <c r="VKT57" s="429"/>
      <c r="VKU57" s="429"/>
      <c r="VKV57" s="429"/>
      <c r="VKW57" s="429"/>
      <c r="VKX57" s="429"/>
      <c r="VKY57" s="429"/>
      <c r="VKZ57" s="429"/>
      <c r="VLA57" s="429"/>
      <c r="VLB57" s="429"/>
      <c r="VLC57" s="429"/>
      <c r="VLD57" s="429"/>
      <c r="VLE57" s="429"/>
      <c r="VLF57" s="429"/>
      <c r="VLG57" s="429"/>
      <c r="VLH57" s="429"/>
      <c r="VLI57" s="429"/>
      <c r="VLJ57" s="429"/>
      <c r="VLK57" s="429"/>
      <c r="VLL57" s="429"/>
      <c r="VLM57" s="429"/>
      <c r="VLN57" s="429"/>
      <c r="VLO57" s="429"/>
      <c r="VLP57" s="429"/>
      <c r="VLQ57" s="429"/>
      <c r="VLR57" s="429"/>
      <c r="VLS57" s="429"/>
      <c r="VLT57" s="429"/>
      <c r="VLU57" s="429"/>
      <c r="VLV57" s="429"/>
      <c r="VLW57" s="429"/>
      <c r="VLX57" s="429"/>
      <c r="VLY57" s="429"/>
      <c r="VLZ57" s="429"/>
      <c r="VMA57" s="429"/>
      <c r="VMB57" s="429"/>
      <c r="VMC57" s="429"/>
      <c r="VMD57" s="429"/>
      <c r="VME57" s="429"/>
      <c r="VMF57" s="429"/>
      <c r="VMG57" s="429"/>
      <c r="VMH57" s="429"/>
      <c r="VMI57" s="429"/>
      <c r="VMJ57" s="429"/>
      <c r="VMK57" s="429"/>
      <c r="VML57" s="429"/>
      <c r="VMM57" s="429"/>
      <c r="VMN57" s="429"/>
      <c r="VMO57" s="429"/>
      <c r="VMP57" s="429"/>
      <c r="VMQ57" s="429"/>
      <c r="VMR57" s="429"/>
      <c r="VMS57" s="429"/>
      <c r="VMT57" s="429"/>
      <c r="VMU57" s="429"/>
      <c r="VMV57" s="429"/>
      <c r="VMW57" s="429"/>
      <c r="VMX57" s="429"/>
      <c r="VMY57" s="429"/>
      <c r="VMZ57" s="429"/>
      <c r="VNA57" s="429"/>
      <c r="VNB57" s="429"/>
      <c r="VNC57" s="429"/>
      <c r="VND57" s="429"/>
      <c r="VNE57" s="429"/>
      <c r="VNF57" s="429"/>
      <c r="VNG57" s="429"/>
      <c r="VNH57" s="429"/>
      <c r="VNI57" s="429"/>
      <c r="VNJ57" s="429"/>
      <c r="VNK57" s="429"/>
      <c r="VNL57" s="429"/>
      <c r="VNM57" s="429"/>
      <c r="VNN57" s="429"/>
      <c r="VNO57" s="429"/>
      <c r="VNP57" s="429"/>
      <c r="VNQ57" s="429"/>
      <c r="VNR57" s="429"/>
      <c r="VNS57" s="429"/>
      <c r="VNT57" s="429"/>
      <c r="VNU57" s="429"/>
      <c r="VNV57" s="429"/>
      <c r="VNW57" s="429"/>
      <c r="VNX57" s="429"/>
      <c r="VNY57" s="429"/>
      <c r="VNZ57" s="429"/>
      <c r="VOA57" s="429"/>
      <c r="VOB57" s="429"/>
      <c r="VOC57" s="429"/>
      <c r="VOD57" s="429"/>
      <c r="VOE57" s="429"/>
      <c r="VOF57" s="429"/>
      <c r="VOG57" s="429"/>
      <c r="VOH57" s="429"/>
      <c r="VOI57" s="429"/>
      <c r="VOJ57" s="429"/>
      <c r="VOK57" s="429"/>
      <c r="VOL57" s="429"/>
      <c r="VOM57" s="429"/>
      <c r="VON57" s="429"/>
      <c r="VOO57" s="429"/>
      <c r="VOP57" s="429"/>
      <c r="VOQ57" s="429"/>
      <c r="VOR57" s="429"/>
      <c r="VOS57" s="429"/>
      <c r="VOT57" s="429"/>
      <c r="VOU57" s="429"/>
      <c r="VOV57" s="429"/>
      <c r="VOW57" s="429"/>
      <c r="VOX57" s="429"/>
      <c r="VOY57" s="429"/>
      <c r="VOZ57" s="429"/>
      <c r="VPA57" s="429"/>
      <c r="VPB57" s="429"/>
      <c r="VPC57" s="429"/>
      <c r="VPD57" s="429"/>
      <c r="VPE57" s="429"/>
      <c r="VPF57" s="429"/>
      <c r="VPG57" s="429"/>
      <c r="VPH57" s="429"/>
      <c r="VPI57" s="429"/>
      <c r="VPJ57" s="429"/>
      <c r="VPK57" s="429"/>
      <c r="VPL57" s="429"/>
      <c r="VPM57" s="429"/>
      <c r="VPN57" s="429"/>
      <c r="VPO57" s="429"/>
      <c r="VPP57" s="429"/>
      <c r="VPQ57" s="429"/>
      <c r="VPR57" s="429"/>
      <c r="VPS57" s="429"/>
      <c r="VPT57" s="429"/>
      <c r="VPU57" s="429"/>
      <c r="VPV57" s="429"/>
      <c r="VPW57" s="429"/>
      <c r="VPX57" s="429"/>
      <c r="VPY57" s="429"/>
      <c r="VPZ57" s="429"/>
      <c r="VQA57" s="429"/>
      <c r="VQB57" s="429"/>
      <c r="VQC57" s="429"/>
      <c r="VQD57" s="429"/>
      <c r="VQE57" s="429"/>
      <c r="VQF57" s="429"/>
      <c r="VQG57" s="429"/>
      <c r="VQH57" s="429"/>
      <c r="VQI57" s="429"/>
      <c r="VQJ57" s="429"/>
      <c r="VQK57" s="429"/>
      <c r="VQL57" s="429"/>
      <c r="VQM57" s="429"/>
      <c r="VQN57" s="429"/>
      <c r="VQO57" s="429"/>
      <c r="VQP57" s="429"/>
      <c r="VQQ57" s="429"/>
      <c r="VQR57" s="429"/>
      <c r="VQS57" s="429"/>
      <c r="VQT57" s="429"/>
      <c r="VQU57" s="429"/>
      <c r="VQV57" s="429"/>
      <c r="VQW57" s="429"/>
      <c r="VQX57" s="429"/>
      <c r="VQY57" s="429"/>
      <c r="VQZ57" s="429"/>
      <c r="VRA57" s="429"/>
      <c r="VRB57" s="429"/>
      <c r="VRC57" s="429"/>
      <c r="VRD57" s="429"/>
      <c r="VRE57" s="429"/>
      <c r="VRF57" s="429"/>
      <c r="VRG57" s="429"/>
      <c r="VRH57" s="429"/>
      <c r="VRI57" s="429"/>
      <c r="VRJ57" s="429"/>
      <c r="VRK57" s="429"/>
      <c r="VRL57" s="429"/>
      <c r="VRM57" s="429"/>
      <c r="VRN57" s="429"/>
      <c r="VRO57" s="429"/>
      <c r="VRP57" s="429"/>
      <c r="VRQ57" s="429"/>
      <c r="VRR57" s="429"/>
      <c r="VRS57" s="429"/>
      <c r="VRT57" s="429"/>
      <c r="VRU57" s="429"/>
      <c r="VRV57" s="429"/>
      <c r="VRW57" s="429"/>
      <c r="VRX57" s="429"/>
      <c r="VRY57" s="429"/>
      <c r="VRZ57" s="429"/>
      <c r="VSA57" s="429"/>
      <c r="VSB57" s="429"/>
      <c r="VSC57" s="429"/>
      <c r="VSD57" s="429"/>
      <c r="VSE57" s="429"/>
      <c r="VSF57" s="429"/>
      <c r="VSG57" s="429"/>
      <c r="VSH57" s="429"/>
      <c r="VSI57" s="429"/>
      <c r="VSJ57" s="429"/>
      <c r="VSK57" s="429"/>
      <c r="VSL57" s="429"/>
      <c r="VSM57" s="429"/>
      <c r="VSN57" s="429"/>
      <c r="VSO57" s="429"/>
      <c r="VSP57" s="429"/>
      <c r="VSQ57" s="429"/>
      <c r="VSR57" s="429"/>
      <c r="VSS57" s="429"/>
      <c r="VST57" s="429"/>
      <c r="VSU57" s="429"/>
      <c r="VSV57" s="429"/>
      <c r="VSW57" s="429"/>
      <c r="VSX57" s="429"/>
      <c r="VSY57" s="429"/>
      <c r="VSZ57" s="429"/>
      <c r="VTA57" s="429"/>
      <c r="VTB57" s="429"/>
      <c r="VTC57" s="429"/>
      <c r="VTD57" s="429"/>
      <c r="VTE57" s="429"/>
      <c r="VTF57" s="429"/>
      <c r="VTG57" s="429"/>
      <c r="VTH57" s="429"/>
      <c r="VTI57" s="429"/>
      <c r="VTJ57" s="429"/>
      <c r="VTK57" s="429"/>
      <c r="VTL57" s="429"/>
      <c r="VTM57" s="429"/>
      <c r="VTN57" s="429"/>
      <c r="VTO57" s="429"/>
      <c r="VTP57" s="429"/>
      <c r="VTQ57" s="429"/>
      <c r="VTR57" s="429"/>
      <c r="VTS57" s="429"/>
      <c r="VTT57" s="429"/>
      <c r="VTU57" s="429"/>
      <c r="VTV57" s="429"/>
      <c r="VTW57" s="429"/>
      <c r="VTX57" s="429"/>
      <c r="VTY57" s="429"/>
      <c r="VTZ57" s="429"/>
      <c r="VUA57" s="429"/>
      <c r="VUB57" s="429"/>
      <c r="VUC57" s="429"/>
      <c r="VUD57" s="429"/>
      <c r="VUE57" s="429"/>
      <c r="VUF57" s="429"/>
      <c r="VUG57" s="429"/>
      <c r="VUH57" s="429"/>
      <c r="VUI57" s="429"/>
      <c r="VUJ57" s="429"/>
      <c r="VUK57" s="429"/>
      <c r="VUL57" s="429"/>
      <c r="VUM57" s="429"/>
      <c r="VUN57" s="429"/>
      <c r="VUO57" s="429"/>
      <c r="VUP57" s="429"/>
      <c r="VUQ57" s="429"/>
      <c r="VUR57" s="429"/>
      <c r="VUS57" s="429"/>
      <c r="VUT57" s="429"/>
      <c r="VUU57" s="429"/>
      <c r="VUV57" s="429"/>
      <c r="VUW57" s="429"/>
      <c r="VUX57" s="429"/>
      <c r="VUY57" s="429"/>
      <c r="VUZ57" s="429"/>
      <c r="VVA57" s="429"/>
      <c r="VVB57" s="429"/>
      <c r="VVC57" s="429"/>
      <c r="VVD57" s="429"/>
      <c r="VVE57" s="429"/>
      <c r="VVF57" s="429"/>
      <c r="VVG57" s="429"/>
      <c r="VVH57" s="429"/>
      <c r="VVI57" s="429"/>
      <c r="VVJ57" s="429"/>
      <c r="VVK57" s="429"/>
      <c r="VVL57" s="429"/>
      <c r="VVM57" s="429"/>
      <c r="VVN57" s="429"/>
      <c r="VVO57" s="429"/>
      <c r="VVP57" s="429"/>
      <c r="VVQ57" s="429"/>
      <c r="VVR57" s="429"/>
      <c r="VVS57" s="429"/>
      <c r="VVT57" s="429"/>
      <c r="VVU57" s="429"/>
      <c r="VVV57" s="429"/>
      <c r="VVW57" s="429"/>
      <c r="VVX57" s="429"/>
      <c r="VVY57" s="429"/>
      <c r="VVZ57" s="429"/>
      <c r="VWA57" s="429"/>
      <c r="VWB57" s="429"/>
      <c r="VWC57" s="429"/>
      <c r="VWD57" s="429"/>
      <c r="VWE57" s="429"/>
      <c r="VWF57" s="429"/>
      <c r="VWG57" s="429"/>
      <c r="VWH57" s="429"/>
      <c r="VWI57" s="429"/>
      <c r="VWJ57" s="429"/>
      <c r="VWK57" s="429"/>
      <c r="VWL57" s="429"/>
      <c r="VWM57" s="429"/>
      <c r="VWN57" s="429"/>
      <c r="VWO57" s="429"/>
      <c r="VWP57" s="429"/>
      <c r="VWQ57" s="429"/>
      <c r="VWR57" s="429"/>
      <c r="VWS57" s="429"/>
      <c r="VWT57" s="429"/>
      <c r="VWU57" s="429"/>
      <c r="VWV57" s="429"/>
      <c r="VWW57" s="429"/>
      <c r="VWX57" s="429"/>
      <c r="VWY57" s="429"/>
      <c r="VWZ57" s="429"/>
      <c r="VXA57" s="429"/>
      <c r="VXB57" s="429"/>
      <c r="VXC57" s="429"/>
      <c r="VXD57" s="429"/>
      <c r="VXE57" s="429"/>
      <c r="VXF57" s="429"/>
      <c r="VXG57" s="429"/>
      <c r="VXH57" s="429"/>
      <c r="VXI57" s="429"/>
      <c r="VXJ57" s="429"/>
      <c r="VXK57" s="429"/>
      <c r="VXL57" s="429"/>
      <c r="VXM57" s="429"/>
      <c r="VXN57" s="429"/>
      <c r="VXO57" s="429"/>
      <c r="VXP57" s="429"/>
      <c r="VXQ57" s="429"/>
      <c r="VXR57" s="429"/>
      <c r="VXS57" s="429"/>
      <c r="VXT57" s="429"/>
      <c r="VXU57" s="429"/>
      <c r="VXV57" s="429"/>
      <c r="VXW57" s="429"/>
      <c r="VXX57" s="429"/>
      <c r="VXY57" s="429"/>
      <c r="VXZ57" s="429"/>
      <c r="VYA57" s="429"/>
      <c r="VYB57" s="429"/>
      <c r="VYC57" s="429"/>
      <c r="VYD57" s="429"/>
      <c r="VYE57" s="429"/>
      <c r="VYF57" s="429"/>
      <c r="VYG57" s="429"/>
      <c r="VYH57" s="429"/>
      <c r="VYI57" s="429"/>
      <c r="VYJ57" s="429"/>
      <c r="VYK57" s="429"/>
      <c r="VYL57" s="429"/>
      <c r="VYM57" s="429"/>
      <c r="VYN57" s="429"/>
      <c r="VYO57" s="429"/>
      <c r="VYP57" s="429"/>
      <c r="VYQ57" s="429"/>
      <c r="VYR57" s="429"/>
      <c r="VYS57" s="429"/>
      <c r="VYT57" s="429"/>
      <c r="VYU57" s="429"/>
      <c r="VYV57" s="429"/>
      <c r="VYW57" s="429"/>
      <c r="VYX57" s="429"/>
      <c r="VYY57" s="429"/>
      <c r="VYZ57" s="429"/>
      <c r="VZA57" s="429"/>
      <c r="VZB57" s="429"/>
      <c r="VZC57" s="429"/>
      <c r="VZD57" s="429"/>
      <c r="VZE57" s="429"/>
      <c r="VZF57" s="429"/>
      <c r="VZG57" s="429"/>
      <c r="VZH57" s="429"/>
      <c r="VZI57" s="429"/>
      <c r="VZJ57" s="429"/>
      <c r="VZK57" s="429"/>
      <c r="VZL57" s="429"/>
      <c r="VZM57" s="429"/>
      <c r="VZN57" s="429"/>
      <c r="VZO57" s="429"/>
      <c r="VZP57" s="429"/>
      <c r="VZQ57" s="429"/>
      <c r="VZR57" s="429"/>
      <c r="VZS57" s="429"/>
      <c r="VZT57" s="429"/>
      <c r="VZU57" s="429"/>
      <c r="VZV57" s="429"/>
      <c r="VZW57" s="429"/>
      <c r="VZX57" s="429"/>
      <c r="VZY57" s="429"/>
      <c r="VZZ57" s="429"/>
      <c r="WAA57" s="429"/>
      <c r="WAB57" s="429"/>
      <c r="WAC57" s="429"/>
      <c r="WAD57" s="429"/>
      <c r="WAE57" s="429"/>
      <c r="WAF57" s="429"/>
      <c r="WAG57" s="429"/>
      <c r="WAH57" s="429"/>
      <c r="WAI57" s="429"/>
      <c r="WAJ57" s="429"/>
      <c r="WAK57" s="429"/>
      <c r="WAL57" s="429"/>
      <c r="WAM57" s="429"/>
      <c r="WAN57" s="429"/>
      <c r="WAO57" s="429"/>
      <c r="WAP57" s="429"/>
      <c r="WAQ57" s="429"/>
      <c r="WAR57" s="429"/>
      <c r="WAS57" s="429"/>
      <c r="WAT57" s="429"/>
      <c r="WAU57" s="429"/>
      <c r="WAV57" s="429"/>
      <c r="WAW57" s="429"/>
      <c r="WAX57" s="429"/>
      <c r="WAY57" s="429"/>
      <c r="WAZ57" s="429"/>
      <c r="WBA57" s="429"/>
      <c r="WBB57" s="429"/>
      <c r="WBC57" s="429"/>
      <c r="WBD57" s="429"/>
      <c r="WBE57" s="429"/>
      <c r="WBF57" s="429"/>
      <c r="WBG57" s="429"/>
      <c r="WBH57" s="429"/>
      <c r="WBI57" s="429"/>
      <c r="WBJ57" s="429"/>
      <c r="WBK57" s="429"/>
      <c r="WBL57" s="429"/>
      <c r="WBM57" s="429"/>
      <c r="WBN57" s="429"/>
      <c r="WBO57" s="429"/>
      <c r="WBP57" s="429"/>
      <c r="WBQ57" s="429"/>
      <c r="WBR57" s="429"/>
      <c r="WBS57" s="429"/>
      <c r="WBT57" s="429"/>
      <c r="WBU57" s="429"/>
      <c r="WBV57" s="429"/>
      <c r="WBW57" s="429"/>
      <c r="WBX57" s="429"/>
      <c r="WBY57" s="429"/>
      <c r="WBZ57" s="429"/>
      <c r="WCA57" s="429"/>
      <c r="WCB57" s="429"/>
      <c r="WCC57" s="429"/>
      <c r="WCD57" s="429"/>
      <c r="WCE57" s="429"/>
      <c r="WCF57" s="429"/>
      <c r="WCG57" s="429"/>
      <c r="WCH57" s="429"/>
      <c r="WCI57" s="429"/>
      <c r="WCJ57" s="429"/>
      <c r="WCK57" s="429"/>
      <c r="WCL57" s="429"/>
      <c r="WCM57" s="429"/>
      <c r="WCN57" s="429"/>
      <c r="WCO57" s="429"/>
      <c r="WCP57" s="429"/>
      <c r="WCQ57" s="429"/>
      <c r="WCR57" s="429"/>
      <c r="WCS57" s="429"/>
      <c r="WCT57" s="429"/>
      <c r="WCU57" s="429"/>
      <c r="WCV57" s="429"/>
      <c r="WCW57" s="429"/>
      <c r="WCX57" s="429"/>
      <c r="WCY57" s="429"/>
      <c r="WCZ57" s="429"/>
      <c r="WDA57" s="429"/>
      <c r="WDB57" s="429"/>
      <c r="WDC57" s="429"/>
      <c r="WDD57" s="429"/>
      <c r="WDE57" s="429"/>
      <c r="WDF57" s="429"/>
      <c r="WDG57" s="429"/>
      <c r="WDH57" s="429"/>
      <c r="WDI57" s="429"/>
      <c r="WDJ57" s="429"/>
      <c r="WDK57" s="429"/>
      <c r="WDL57" s="429"/>
      <c r="WDM57" s="429"/>
      <c r="WDN57" s="429"/>
      <c r="WDO57" s="429"/>
      <c r="WDP57" s="429"/>
      <c r="WDQ57" s="429"/>
      <c r="WDR57" s="429"/>
      <c r="WDS57" s="429"/>
      <c r="WDT57" s="429"/>
      <c r="WDU57" s="429"/>
      <c r="WDV57" s="429"/>
      <c r="WDW57" s="429"/>
      <c r="WDX57" s="429"/>
      <c r="WDY57" s="429"/>
      <c r="WDZ57" s="429"/>
      <c r="WEA57" s="429"/>
      <c r="WEB57" s="429"/>
      <c r="WEC57" s="429"/>
      <c r="WED57" s="429"/>
      <c r="WEE57" s="429"/>
      <c r="WEF57" s="429"/>
      <c r="WEG57" s="429"/>
      <c r="WEH57" s="429"/>
      <c r="WEI57" s="429"/>
      <c r="WEJ57" s="429"/>
      <c r="WEK57" s="429"/>
      <c r="WEL57" s="429"/>
      <c r="WEM57" s="429"/>
      <c r="WEN57" s="429"/>
      <c r="WEO57" s="429"/>
      <c r="WEP57" s="429"/>
      <c r="WEQ57" s="429"/>
      <c r="WER57" s="429"/>
      <c r="WES57" s="429"/>
      <c r="WET57" s="429"/>
      <c r="WEU57" s="429"/>
      <c r="WEV57" s="429"/>
      <c r="WEW57" s="429"/>
      <c r="WEX57" s="429"/>
      <c r="WEY57" s="429"/>
      <c r="WEZ57" s="429"/>
      <c r="WFA57" s="429"/>
      <c r="WFB57" s="429"/>
      <c r="WFC57" s="429"/>
      <c r="WFD57" s="429"/>
      <c r="WFE57" s="429"/>
      <c r="WFF57" s="429"/>
      <c r="WFG57" s="429"/>
      <c r="WFH57" s="429"/>
      <c r="WFI57" s="429"/>
      <c r="WFJ57" s="429"/>
      <c r="WFK57" s="429"/>
      <c r="WFL57" s="429"/>
      <c r="WFM57" s="429"/>
      <c r="WFN57" s="429"/>
      <c r="WFO57" s="429"/>
      <c r="WFP57" s="429"/>
      <c r="WFQ57" s="429"/>
      <c r="WFR57" s="429"/>
      <c r="WFS57" s="429"/>
      <c r="WFT57" s="429"/>
      <c r="WFU57" s="429"/>
      <c r="WFV57" s="429"/>
      <c r="WFW57" s="429"/>
      <c r="WFX57" s="429"/>
      <c r="WFY57" s="429"/>
      <c r="WFZ57" s="429"/>
      <c r="WGA57" s="429"/>
      <c r="WGB57" s="429"/>
      <c r="WGC57" s="429"/>
      <c r="WGD57" s="429"/>
      <c r="WGE57" s="429"/>
      <c r="WGF57" s="429"/>
      <c r="WGG57" s="429"/>
      <c r="WGH57" s="429"/>
      <c r="WGI57" s="429"/>
      <c r="WGJ57" s="429"/>
      <c r="WGK57" s="429"/>
      <c r="WGL57" s="429"/>
      <c r="WGM57" s="429"/>
      <c r="WGN57" s="429"/>
      <c r="WGO57" s="429"/>
      <c r="WGP57" s="429"/>
      <c r="WGQ57" s="429"/>
      <c r="WGR57" s="429"/>
      <c r="WGS57" s="429"/>
      <c r="WGT57" s="429"/>
      <c r="WGU57" s="429"/>
      <c r="WGV57" s="429"/>
      <c r="WGW57" s="429"/>
      <c r="WGX57" s="429"/>
      <c r="WGY57" s="429"/>
      <c r="WGZ57" s="429"/>
      <c r="WHA57" s="429"/>
      <c r="WHB57" s="429"/>
      <c r="WHC57" s="429"/>
      <c r="WHD57" s="429"/>
      <c r="WHE57" s="429"/>
      <c r="WHF57" s="429"/>
      <c r="WHG57" s="429"/>
      <c r="WHH57" s="429"/>
      <c r="WHI57" s="429"/>
      <c r="WHJ57" s="429"/>
      <c r="WHK57" s="429"/>
      <c r="WHL57" s="429"/>
      <c r="WHM57" s="429"/>
      <c r="WHN57" s="429"/>
      <c r="WHO57" s="429"/>
      <c r="WHP57" s="429"/>
      <c r="WHQ57" s="429"/>
      <c r="WHR57" s="429"/>
      <c r="WHS57" s="429"/>
      <c r="WHT57" s="429"/>
      <c r="WHU57" s="429"/>
      <c r="WHV57" s="429"/>
      <c r="WHW57" s="429"/>
      <c r="WHX57" s="429"/>
      <c r="WHY57" s="429"/>
      <c r="WHZ57" s="429"/>
      <c r="WIA57" s="429"/>
      <c r="WIB57" s="429"/>
      <c r="WIC57" s="429"/>
      <c r="WID57" s="429"/>
      <c r="WIE57" s="429"/>
      <c r="WIF57" s="429"/>
      <c r="WIG57" s="429"/>
      <c r="WIH57" s="429"/>
      <c r="WII57" s="429"/>
      <c r="WIJ57" s="429"/>
      <c r="WIK57" s="429"/>
      <c r="WIL57" s="429"/>
      <c r="WIM57" s="429"/>
      <c r="WIN57" s="429"/>
      <c r="WIO57" s="429"/>
      <c r="WIP57" s="429"/>
      <c r="WIQ57" s="429"/>
      <c r="WIR57" s="429"/>
      <c r="WIS57" s="429"/>
      <c r="WIT57" s="429"/>
      <c r="WIU57" s="429"/>
      <c r="WIV57" s="429"/>
      <c r="WIW57" s="429"/>
      <c r="WIX57" s="429"/>
      <c r="WIY57" s="429"/>
      <c r="WIZ57" s="429"/>
      <c r="WJA57" s="429"/>
      <c r="WJB57" s="429"/>
      <c r="WJC57" s="429"/>
      <c r="WJD57" s="429"/>
      <c r="WJE57" s="429"/>
      <c r="WJF57" s="429"/>
      <c r="WJG57" s="429"/>
      <c r="WJH57" s="429"/>
      <c r="WJI57" s="429"/>
      <c r="WJJ57" s="429"/>
      <c r="WJK57" s="429"/>
      <c r="WJL57" s="429"/>
      <c r="WJM57" s="429"/>
      <c r="WJN57" s="429"/>
      <c r="WJO57" s="429"/>
      <c r="WJP57" s="429"/>
      <c r="WJQ57" s="429"/>
      <c r="WJR57" s="429"/>
      <c r="WJS57" s="429"/>
      <c r="WJT57" s="429"/>
      <c r="WJU57" s="429"/>
      <c r="WJV57" s="429"/>
      <c r="WJW57" s="429"/>
      <c r="WJX57" s="429"/>
      <c r="WJY57" s="429"/>
      <c r="WJZ57" s="429"/>
      <c r="WKA57" s="429"/>
      <c r="WKB57" s="429"/>
      <c r="WKC57" s="429"/>
      <c r="WKD57" s="429"/>
      <c r="WKE57" s="429"/>
      <c r="WKF57" s="429"/>
      <c r="WKG57" s="429"/>
      <c r="WKH57" s="429"/>
      <c r="WKI57" s="429"/>
      <c r="WKJ57" s="429"/>
      <c r="WKK57" s="429"/>
      <c r="WKL57" s="429"/>
      <c r="WKM57" s="429"/>
      <c r="WKN57" s="429"/>
      <c r="WKO57" s="429"/>
      <c r="WKP57" s="429"/>
      <c r="WKQ57" s="429"/>
      <c r="WKR57" s="429"/>
      <c r="WKS57" s="429"/>
      <c r="WKT57" s="429"/>
      <c r="WKU57" s="429"/>
      <c r="WKV57" s="429"/>
      <c r="WKW57" s="429"/>
      <c r="WKX57" s="429"/>
      <c r="WKY57" s="429"/>
      <c r="WKZ57" s="429"/>
      <c r="WLA57" s="429"/>
      <c r="WLB57" s="429"/>
      <c r="WLC57" s="429"/>
      <c r="WLD57" s="429"/>
      <c r="WLE57" s="429"/>
      <c r="WLF57" s="429"/>
      <c r="WLG57" s="429"/>
      <c r="WLH57" s="429"/>
      <c r="WLI57" s="429"/>
      <c r="WLJ57" s="429"/>
      <c r="WLK57" s="429"/>
      <c r="WLL57" s="429"/>
      <c r="WLM57" s="429"/>
      <c r="WLN57" s="429"/>
      <c r="WLO57" s="429"/>
      <c r="WLP57" s="429"/>
      <c r="WLQ57" s="429"/>
      <c r="WLR57" s="429"/>
      <c r="WLS57" s="429"/>
      <c r="WLT57" s="429"/>
      <c r="WLU57" s="429"/>
      <c r="WLV57" s="429"/>
      <c r="WLW57" s="429"/>
      <c r="WLX57" s="429"/>
      <c r="WLY57" s="429"/>
      <c r="WLZ57" s="429"/>
      <c r="WMA57" s="429"/>
      <c r="WMB57" s="429"/>
      <c r="WMC57" s="429"/>
      <c r="WMD57" s="429"/>
      <c r="WME57" s="429"/>
      <c r="WMF57" s="429"/>
      <c r="WMG57" s="429"/>
      <c r="WMH57" s="429"/>
      <c r="WMI57" s="429"/>
      <c r="WMJ57" s="429"/>
      <c r="WMK57" s="429"/>
      <c r="WML57" s="429"/>
      <c r="WMM57" s="429"/>
      <c r="WMN57" s="429"/>
      <c r="WMO57" s="429"/>
      <c r="WMP57" s="429"/>
      <c r="WMQ57" s="429"/>
      <c r="WMR57" s="429"/>
      <c r="WMS57" s="429"/>
      <c r="WMT57" s="429"/>
      <c r="WMU57" s="429"/>
      <c r="WMV57" s="429"/>
      <c r="WMW57" s="429"/>
      <c r="WMX57" s="429"/>
      <c r="WMY57" s="429"/>
      <c r="WMZ57" s="429"/>
      <c r="WNA57" s="429"/>
      <c r="WNB57" s="429"/>
      <c r="WNC57" s="429"/>
      <c r="WND57" s="429"/>
      <c r="WNE57" s="429"/>
      <c r="WNF57" s="429"/>
      <c r="WNG57" s="429"/>
      <c r="WNH57" s="429"/>
      <c r="WNI57" s="429"/>
      <c r="WNJ57" s="429"/>
      <c r="WNK57" s="429"/>
      <c r="WNL57" s="429"/>
      <c r="WNM57" s="429"/>
      <c r="WNN57" s="429"/>
      <c r="WNO57" s="429"/>
      <c r="WNP57" s="429"/>
      <c r="WNQ57" s="429"/>
      <c r="WNR57" s="429"/>
      <c r="WNS57" s="429"/>
      <c r="WNT57" s="429"/>
      <c r="WNU57" s="429"/>
      <c r="WNV57" s="429"/>
      <c r="WNW57" s="429"/>
      <c r="WNX57" s="429"/>
      <c r="WNY57" s="429"/>
      <c r="WNZ57" s="429"/>
      <c r="WOA57" s="429"/>
      <c r="WOB57" s="429"/>
      <c r="WOC57" s="429"/>
      <c r="WOD57" s="429"/>
      <c r="WOE57" s="429"/>
      <c r="WOF57" s="429"/>
      <c r="WOG57" s="429"/>
      <c r="WOH57" s="429"/>
      <c r="WOI57" s="429"/>
      <c r="WOJ57" s="429"/>
      <c r="WOK57" s="429"/>
      <c r="WOL57" s="429"/>
      <c r="WOM57" s="429"/>
      <c r="WON57" s="429"/>
      <c r="WOO57" s="429"/>
      <c r="WOP57" s="429"/>
      <c r="WOQ57" s="429"/>
      <c r="WOR57" s="429"/>
      <c r="WOS57" s="429"/>
      <c r="WOT57" s="429"/>
      <c r="WOU57" s="429"/>
      <c r="WOV57" s="429"/>
      <c r="WOW57" s="429"/>
      <c r="WOX57" s="429"/>
      <c r="WOY57" s="429"/>
      <c r="WOZ57" s="429"/>
      <c r="WPA57" s="429"/>
      <c r="WPB57" s="429"/>
      <c r="WPC57" s="429"/>
      <c r="WPD57" s="429"/>
      <c r="WPE57" s="429"/>
      <c r="WPF57" s="429"/>
      <c r="WPG57" s="429"/>
      <c r="WPH57" s="429"/>
      <c r="WPI57" s="429"/>
      <c r="WPJ57" s="429"/>
      <c r="WPK57" s="429"/>
      <c r="WPL57" s="429"/>
      <c r="WPM57" s="429"/>
      <c r="WPN57" s="429"/>
      <c r="WPO57" s="429"/>
      <c r="WPP57" s="429"/>
      <c r="WPQ57" s="429"/>
      <c r="WPR57" s="429"/>
      <c r="WPS57" s="429"/>
      <c r="WPT57" s="429"/>
      <c r="WPU57" s="429"/>
      <c r="WPV57" s="429"/>
      <c r="WPW57" s="429"/>
      <c r="WPX57" s="429"/>
      <c r="WPY57" s="429"/>
      <c r="WPZ57" s="429"/>
      <c r="WQA57" s="429"/>
      <c r="WQB57" s="429"/>
      <c r="WQC57" s="429"/>
      <c r="WQD57" s="429"/>
      <c r="WQE57" s="429"/>
      <c r="WQF57" s="429"/>
      <c r="WQG57" s="429"/>
      <c r="WQH57" s="429"/>
      <c r="WQI57" s="429"/>
      <c r="WQJ57" s="429"/>
      <c r="WQK57" s="429"/>
      <c r="WQL57" s="429"/>
      <c r="WQM57" s="429"/>
      <c r="WQN57" s="429"/>
      <c r="WQO57" s="429"/>
      <c r="WQP57" s="429"/>
      <c r="WQQ57" s="429"/>
      <c r="WQR57" s="429"/>
      <c r="WQS57" s="429"/>
      <c r="WQT57" s="429"/>
      <c r="WQU57" s="429"/>
      <c r="WQV57" s="429"/>
      <c r="WQW57" s="429"/>
      <c r="WQX57" s="429"/>
      <c r="WQY57" s="429"/>
      <c r="WQZ57" s="429"/>
      <c r="WRA57" s="429"/>
      <c r="WRB57" s="429"/>
      <c r="WRC57" s="429"/>
      <c r="WRD57" s="429"/>
      <c r="WRE57" s="429"/>
      <c r="WRF57" s="429"/>
      <c r="WRG57" s="429"/>
      <c r="WRH57" s="429"/>
      <c r="WRI57" s="429"/>
      <c r="WRJ57" s="429"/>
      <c r="WRK57" s="429"/>
      <c r="WRL57" s="429"/>
      <c r="WRM57" s="429"/>
      <c r="WRN57" s="429"/>
      <c r="WRO57" s="429"/>
      <c r="WRP57" s="429"/>
      <c r="WRQ57" s="429"/>
      <c r="WRR57" s="429"/>
      <c r="WRS57" s="429"/>
      <c r="WRT57" s="429"/>
      <c r="WRU57" s="429"/>
      <c r="WRV57" s="429"/>
      <c r="WRW57" s="429"/>
      <c r="WRX57" s="429"/>
      <c r="WRY57" s="429"/>
      <c r="WRZ57" s="429"/>
      <c r="WSA57" s="429"/>
      <c r="WSB57" s="429"/>
      <c r="WSC57" s="429"/>
      <c r="WSD57" s="429"/>
      <c r="WSE57" s="429"/>
      <c r="WSF57" s="429"/>
      <c r="WSG57" s="429"/>
      <c r="WSH57" s="429"/>
      <c r="WSI57" s="429"/>
      <c r="WSJ57" s="429"/>
      <c r="WSK57" s="429"/>
      <c r="WSL57" s="429"/>
      <c r="WSM57" s="429"/>
      <c r="WSN57" s="429"/>
      <c r="WSO57" s="429"/>
      <c r="WSP57" s="429"/>
      <c r="WSQ57" s="429"/>
      <c r="WSR57" s="429"/>
      <c r="WSS57" s="429"/>
      <c r="WST57" s="429"/>
      <c r="WSU57" s="429"/>
      <c r="WSV57" s="429"/>
      <c r="WSW57" s="429"/>
      <c r="WSX57" s="429"/>
      <c r="WSY57" s="429"/>
      <c r="WSZ57" s="429"/>
      <c r="WTA57" s="429"/>
      <c r="WTB57" s="429"/>
      <c r="WTC57" s="429"/>
      <c r="WTD57" s="429"/>
      <c r="WTE57" s="429"/>
      <c r="WTF57" s="429"/>
      <c r="WTG57" s="429"/>
      <c r="WTH57" s="429"/>
      <c r="WTI57" s="429"/>
      <c r="WTJ57" s="429"/>
      <c r="WTK57" s="429"/>
      <c r="WTL57" s="429"/>
      <c r="WTM57" s="429"/>
      <c r="WTN57" s="429"/>
      <c r="WTO57" s="429"/>
      <c r="WTP57" s="429"/>
      <c r="WTQ57" s="429"/>
      <c r="WTR57" s="429"/>
      <c r="WTS57" s="429"/>
      <c r="WTT57" s="429"/>
      <c r="WTU57" s="429"/>
      <c r="WTV57" s="429"/>
      <c r="WTW57" s="429"/>
      <c r="WTX57" s="429"/>
      <c r="WTY57" s="429"/>
      <c r="WTZ57" s="429"/>
      <c r="WUA57" s="429"/>
      <c r="WUB57" s="429"/>
      <c r="WUC57" s="429"/>
      <c r="WUD57" s="429"/>
      <c r="WUE57" s="429"/>
      <c r="WUF57" s="429"/>
      <c r="WUG57" s="429"/>
      <c r="WUH57" s="429"/>
      <c r="WUI57" s="429"/>
      <c r="WUJ57" s="429"/>
      <c r="WUK57" s="429"/>
      <c r="WUL57" s="429"/>
      <c r="WUM57" s="429"/>
      <c r="WUN57" s="429"/>
      <c r="WUO57" s="429"/>
      <c r="WUP57" s="429"/>
      <c r="WUQ57" s="429"/>
      <c r="WUR57" s="429"/>
      <c r="WUS57" s="429"/>
      <c r="WUT57" s="429"/>
      <c r="WUU57" s="429"/>
      <c r="WUV57" s="429"/>
      <c r="WUW57" s="429"/>
      <c r="WUX57" s="429"/>
      <c r="WUY57" s="429"/>
      <c r="WUZ57" s="429"/>
      <c r="WVA57" s="429"/>
      <c r="WVB57" s="429"/>
      <c r="WVC57" s="429"/>
      <c r="WVD57" s="429"/>
      <c r="WVE57" s="429"/>
      <c r="WVF57" s="429"/>
      <c r="WVG57" s="429"/>
      <c r="WVH57" s="429"/>
      <c r="WVI57" s="429"/>
      <c r="WVJ57" s="429"/>
      <c r="WVK57" s="429"/>
      <c r="WVL57" s="429"/>
      <c r="WVM57" s="429"/>
      <c r="WVN57" s="429"/>
      <c r="WVO57" s="429"/>
      <c r="WVP57" s="429"/>
      <c r="WVQ57" s="429"/>
      <c r="WVR57" s="429"/>
      <c r="WVS57" s="429"/>
      <c r="WVT57" s="429"/>
      <c r="WVU57" s="429"/>
      <c r="WVV57" s="429"/>
      <c r="WVW57" s="429"/>
      <c r="WVX57" s="429"/>
      <c r="WVY57" s="429"/>
      <c r="WVZ57" s="429"/>
      <c r="WWA57" s="429"/>
      <c r="WWB57" s="429"/>
      <c r="WWC57" s="429"/>
      <c r="WWD57" s="429"/>
      <c r="WWE57" s="429"/>
      <c r="WWF57" s="429"/>
      <c r="WWG57" s="429"/>
      <c r="WWH57" s="429"/>
      <c r="WWI57" s="429"/>
      <c r="WWJ57" s="429"/>
      <c r="WWK57" s="429"/>
      <c r="WWL57" s="429"/>
      <c r="WWM57" s="429"/>
      <c r="WWN57" s="429"/>
      <c r="WWO57" s="429"/>
      <c r="WWP57" s="429"/>
      <c r="WWQ57" s="429"/>
      <c r="WWR57" s="429"/>
      <c r="WWS57" s="429"/>
      <c r="WWT57" s="429"/>
      <c r="WWU57" s="429"/>
      <c r="WWV57" s="429"/>
      <c r="WWW57" s="429"/>
      <c r="WWX57" s="429"/>
      <c r="WWY57" s="429"/>
      <c r="WWZ57" s="429"/>
      <c r="WXA57" s="429"/>
      <c r="WXB57" s="429"/>
      <c r="WXC57" s="429"/>
      <c r="WXD57" s="429"/>
      <c r="WXE57" s="429"/>
      <c r="WXF57" s="429"/>
      <c r="WXG57" s="429"/>
      <c r="WXH57" s="429"/>
      <c r="WXI57" s="429"/>
      <c r="WXJ57" s="429"/>
      <c r="WXK57" s="429"/>
      <c r="WXL57" s="429"/>
      <c r="WXM57" s="429"/>
      <c r="WXN57" s="429"/>
      <c r="WXO57" s="429"/>
      <c r="WXP57" s="429"/>
      <c r="WXQ57" s="429"/>
      <c r="WXR57" s="429"/>
      <c r="WXS57" s="429"/>
      <c r="WXT57" s="429"/>
      <c r="WXU57" s="429"/>
      <c r="WXV57" s="429"/>
      <c r="WXW57" s="429"/>
      <c r="WXX57" s="429"/>
      <c r="WXY57" s="429"/>
      <c r="WXZ57" s="429"/>
      <c r="WYA57" s="429"/>
      <c r="WYB57" s="429"/>
      <c r="WYC57" s="429"/>
      <c r="WYD57" s="429"/>
      <c r="WYE57" s="429"/>
      <c r="WYF57" s="429"/>
      <c r="WYG57" s="429"/>
      <c r="WYH57" s="429"/>
      <c r="WYI57" s="429"/>
      <c r="WYJ57" s="429"/>
      <c r="WYK57" s="429"/>
      <c r="WYL57" s="429"/>
      <c r="WYM57" s="429"/>
      <c r="WYN57" s="429"/>
      <c r="WYO57" s="429"/>
      <c r="WYP57" s="429"/>
      <c r="WYQ57" s="429"/>
      <c r="WYR57" s="429"/>
      <c r="WYS57" s="429"/>
      <c r="WYT57" s="429"/>
      <c r="WYU57" s="429"/>
      <c r="WYV57" s="429"/>
      <c r="WYW57" s="429"/>
      <c r="WYX57" s="429"/>
      <c r="WYY57" s="429"/>
      <c r="WYZ57" s="429"/>
      <c r="WZA57" s="429"/>
      <c r="WZB57" s="429"/>
      <c r="WZC57" s="429"/>
      <c r="WZD57" s="429"/>
      <c r="WZE57" s="429"/>
      <c r="WZF57" s="429"/>
      <c r="WZG57" s="429"/>
      <c r="WZH57" s="429"/>
      <c r="WZI57" s="429"/>
      <c r="WZJ57" s="429"/>
      <c r="WZK57" s="429"/>
      <c r="WZL57" s="429"/>
      <c r="WZM57" s="429"/>
      <c r="WZN57" s="429"/>
      <c r="WZO57" s="429"/>
      <c r="WZP57" s="429"/>
      <c r="WZQ57" s="429"/>
      <c r="WZR57" s="429"/>
      <c r="WZS57" s="429"/>
      <c r="WZT57" s="429"/>
      <c r="WZU57" s="429"/>
      <c r="WZV57" s="429"/>
      <c r="WZW57" s="429"/>
      <c r="WZX57" s="429"/>
      <c r="WZY57" s="429"/>
      <c r="WZZ57" s="429"/>
      <c r="XAA57" s="429"/>
      <c r="XAB57" s="429"/>
      <c r="XAC57" s="429"/>
      <c r="XAD57" s="429"/>
      <c r="XAE57" s="429"/>
      <c r="XAF57" s="429"/>
      <c r="XAG57" s="429"/>
      <c r="XAH57" s="429"/>
      <c r="XAI57" s="429"/>
      <c r="XAJ57" s="429"/>
      <c r="XAK57" s="429"/>
      <c r="XAL57" s="429"/>
      <c r="XAM57" s="429"/>
      <c r="XAN57" s="429"/>
      <c r="XAO57" s="429"/>
      <c r="XAP57" s="429"/>
      <c r="XAQ57" s="429"/>
      <c r="XAR57" s="429"/>
      <c r="XAS57" s="429"/>
      <c r="XAT57" s="429"/>
      <c r="XAU57" s="429"/>
      <c r="XAV57" s="429"/>
      <c r="XAW57" s="429"/>
      <c r="XAX57" s="429"/>
      <c r="XAY57" s="429"/>
      <c r="XAZ57" s="429"/>
      <c r="XBA57" s="429"/>
      <c r="XBB57" s="429"/>
      <c r="XBC57" s="429"/>
      <c r="XBD57" s="429"/>
      <c r="XBE57" s="429"/>
      <c r="XBF57" s="429"/>
      <c r="XBG57" s="429"/>
      <c r="XBH57" s="429"/>
      <c r="XBI57" s="429"/>
      <c r="XBJ57" s="429"/>
      <c r="XBK57" s="429"/>
      <c r="XBL57" s="429"/>
      <c r="XBM57" s="429"/>
      <c r="XBN57" s="429"/>
      <c r="XBO57" s="429"/>
      <c r="XBP57" s="429"/>
      <c r="XBQ57" s="429"/>
      <c r="XBR57" s="429"/>
      <c r="XBS57" s="429"/>
      <c r="XBT57" s="429"/>
      <c r="XBU57" s="429"/>
      <c r="XBV57" s="429"/>
      <c r="XBW57" s="429"/>
      <c r="XBX57" s="429"/>
      <c r="XBY57" s="429"/>
      <c r="XBZ57" s="429"/>
      <c r="XCA57" s="429"/>
      <c r="XCB57" s="429"/>
      <c r="XCC57" s="429"/>
      <c r="XCD57" s="429"/>
      <c r="XCE57" s="429"/>
      <c r="XCF57" s="429"/>
      <c r="XCG57" s="429"/>
      <c r="XCH57" s="429"/>
      <c r="XCI57" s="429"/>
      <c r="XCJ57" s="429"/>
      <c r="XCK57" s="429"/>
      <c r="XCL57" s="429"/>
      <c r="XCM57" s="429"/>
      <c r="XCN57" s="429"/>
      <c r="XCO57" s="429"/>
      <c r="XCP57" s="429"/>
      <c r="XCQ57" s="429"/>
      <c r="XCR57" s="429"/>
      <c r="XCS57" s="429"/>
      <c r="XCT57" s="429"/>
      <c r="XCU57" s="429"/>
      <c r="XCV57" s="429"/>
      <c r="XCW57" s="429"/>
      <c r="XCX57" s="429"/>
      <c r="XCY57" s="429"/>
      <c r="XCZ57" s="429"/>
      <c r="XDA57" s="429"/>
      <c r="XDB57" s="429"/>
      <c r="XDC57" s="429"/>
      <c r="XDD57" s="429"/>
      <c r="XDE57" s="429"/>
      <c r="XDF57" s="429"/>
      <c r="XDG57" s="429"/>
      <c r="XDH57" s="429"/>
      <c r="XDI57" s="429"/>
      <c r="XDJ57" s="429"/>
      <c r="XDK57" s="429"/>
      <c r="XDL57" s="429"/>
      <c r="XDM57" s="429"/>
      <c r="XDN57" s="429"/>
      <c r="XDO57" s="429"/>
      <c r="XDP57" s="429"/>
      <c r="XDQ57" s="429"/>
      <c r="XDR57" s="429"/>
      <c r="XDS57" s="429"/>
      <c r="XDT57" s="429"/>
      <c r="XDU57" s="429"/>
      <c r="XDV57" s="429"/>
      <c r="XDW57" s="429"/>
      <c r="XDX57" s="429"/>
      <c r="XDY57" s="429"/>
      <c r="XDZ57" s="429"/>
      <c r="XEA57" s="429"/>
      <c r="XEB57" s="429"/>
      <c r="XEC57" s="429"/>
      <c r="XED57" s="429"/>
      <c r="XEE57" s="429"/>
      <c r="XEF57" s="429"/>
      <c r="XEG57" s="429"/>
      <c r="XEH57" s="429"/>
      <c r="XEI57" s="429"/>
      <c r="XEJ57" s="429"/>
      <c r="XEK57" s="429"/>
      <c r="XEL57" s="429"/>
      <c r="XEM57" s="429"/>
      <c r="XEN57" s="429"/>
      <c r="XEO57" s="429"/>
      <c r="XEP57" s="429"/>
      <c r="XEQ57" s="429"/>
      <c r="XER57" s="429"/>
      <c r="XES57" s="429"/>
      <c r="XET57" s="429"/>
      <c r="XEU57" s="429"/>
      <c r="XEV57" s="429"/>
      <c r="XEW57" s="429"/>
      <c r="XEX57" s="429"/>
      <c r="XEY57" s="429"/>
      <c r="XEZ57" s="429"/>
      <c r="XFA57" s="429"/>
      <c r="XFB57" s="429"/>
    </row>
    <row r="58" spans="1:16382" s="495" customFormat="1" ht="34.35" customHeight="1">
      <c r="A58" s="500"/>
      <c r="B58" s="501" t="str">
        <f>VLOOKUP(579,[2]Sprachindex!$A:$Z,$AL$9,FALSE)</f>
        <v>m</v>
      </c>
      <c r="C58" s="502"/>
      <c r="D58" s="484" t="str">
        <f t="shared" ref="D58:D60" si="4">AY58</f>
        <v/>
      </c>
      <c r="E58" s="633" t="str">
        <f>VLOOKUP(420,[2]Sprachindex!$A:$Z,$AL$9,FALSE)</f>
        <v>profil de joint (vertical)</v>
      </c>
      <c r="F58" s="634"/>
      <c r="G58" s="634"/>
      <c r="H58" s="634"/>
      <c r="I58" s="634"/>
      <c r="J58" s="634"/>
      <c r="K58" s="635"/>
      <c r="L58" s="484">
        <f>ROUNDUP($A58/3,0)*3</f>
        <v>0</v>
      </c>
      <c r="M58" s="503"/>
      <c r="N58" s="490"/>
      <c r="O58" s="491"/>
      <c r="P58" s="492"/>
      <c r="Q58" s="493"/>
      <c r="R58" s="494"/>
      <c r="T58" s="496"/>
      <c r="U58" s="496"/>
      <c r="V58" s="496"/>
      <c r="W58" s="496"/>
      <c r="X58" s="496"/>
      <c r="Y58" s="496"/>
      <c r="Z58" s="496"/>
      <c r="AA58" s="496"/>
      <c r="AB58" s="496"/>
      <c r="AC58" s="496"/>
      <c r="AD58" s="496"/>
      <c r="AE58" s="496"/>
      <c r="AF58" s="496"/>
      <c r="AG58" s="496"/>
      <c r="AH58" s="496"/>
      <c r="AI58" s="462"/>
      <c r="AJ58" s="459"/>
      <c r="AK58" s="459"/>
      <c r="AL58" s="456"/>
      <c r="AM58" s="477" t="s">
        <v>307</v>
      </c>
      <c r="AN58" s="477" t="s">
        <v>308</v>
      </c>
      <c r="AO58" s="477" t="s">
        <v>309</v>
      </c>
      <c r="AP58" s="477" t="s">
        <v>310</v>
      </c>
      <c r="AQ58" s="477"/>
      <c r="AR58" s="477"/>
      <c r="AS58" s="477" t="s">
        <v>311</v>
      </c>
      <c r="AT58" s="477"/>
      <c r="AU58" s="477"/>
      <c r="AV58" s="477"/>
      <c r="AW58" s="477"/>
      <c r="AX58" s="477"/>
      <c r="AY58" s="484" t="str">
        <f t="shared" si="3"/>
        <v/>
      </c>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c r="HN58" s="429"/>
      <c r="HO58" s="429"/>
      <c r="HP58" s="429"/>
      <c r="HQ58" s="429"/>
      <c r="HR58" s="429"/>
      <c r="HS58" s="429"/>
      <c r="HT58" s="429"/>
      <c r="HU58" s="429"/>
      <c r="HV58" s="429"/>
      <c r="HW58" s="429"/>
      <c r="HX58" s="429"/>
      <c r="HY58" s="429"/>
      <c r="HZ58" s="429"/>
      <c r="IA58" s="429"/>
      <c r="IB58" s="429"/>
      <c r="IC58" s="429"/>
      <c r="ID58" s="429"/>
      <c r="IE58" s="429"/>
      <c r="IF58" s="429"/>
      <c r="IG58" s="429"/>
      <c r="IH58" s="429"/>
      <c r="II58" s="429"/>
      <c r="IJ58" s="429"/>
      <c r="IK58" s="429"/>
      <c r="IL58" s="429"/>
      <c r="IM58" s="429"/>
      <c r="IN58" s="429"/>
      <c r="IO58" s="429"/>
      <c r="IP58" s="429"/>
      <c r="IQ58" s="429"/>
      <c r="IR58" s="429"/>
      <c r="IS58" s="429"/>
      <c r="IT58" s="429"/>
      <c r="IU58" s="429"/>
      <c r="IV58" s="429"/>
      <c r="IW58" s="429"/>
      <c r="IX58" s="429"/>
      <c r="IY58" s="429"/>
      <c r="IZ58" s="429"/>
      <c r="JA58" s="429"/>
      <c r="JB58" s="429"/>
      <c r="JC58" s="429"/>
      <c r="JD58" s="429"/>
      <c r="JE58" s="429"/>
      <c r="JF58" s="429"/>
      <c r="JG58" s="429"/>
      <c r="JH58" s="429"/>
      <c r="JI58" s="429"/>
      <c r="JJ58" s="429"/>
      <c r="JK58" s="429"/>
      <c r="JL58" s="429"/>
      <c r="JM58" s="429"/>
      <c r="JN58" s="429"/>
      <c r="JO58" s="429"/>
      <c r="JP58" s="429"/>
      <c r="JQ58" s="429"/>
      <c r="JR58" s="429"/>
      <c r="JS58" s="429"/>
      <c r="JT58" s="429"/>
      <c r="JU58" s="429"/>
      <c r="JV58" s="429"/>
      <c r="JW58" s="429"/>
      <c r="JX58" s="429"/>
      <c r="JY58" s="429"/>
      <c r="JZ58" s="429"/>
      <c r="KA58" s="429"/>
      <c r="KB58" s="429"/>
      <c r="KC58" s="429"/>
      <c r="KD58" s="429"/>
      <c r="KE58" s="429"/>
      <c r="KF58" s="429"/>
      <c r="KG58" s="429"/>
      <c r="KH58" s="429"/>
      <c r="KI58" s="429"/>
      <c r="KJ58" s="429"/>
      <c r="KK58" s="429"/>
      <c r="KL58" s="429"/>
      <c r="KM58" s="429"/>
      <c r="KN58" s="429"/>
      <c r="KO58" s="429"/>
      <c r="KP58" s="429"/>
      <c r="KQ58" s="429"/>
      <c r="KR58" s="429"/>
      <c r="KS58" s="429"/>
      <c r="KT58" s="429"/>
      <c r="KU58" s="429"/>
      <c r="KV58" s="429"/>
      <c r="KW58" s="429"/>
      <c r="KX58" s="429"/>
      <c r="KY58" s="429"/>
      <c r="KZ58" s="429"/>
      <c r="LA58" s="429"/>
      <c r="LB58" s="429"/>
      <c r="LC58" s="429"/>
      <c r="LD58" s="429"/>
      <c r="LE58" s="429"/>
      <c r="LF58" s="429"/>
      <c r="LG58" s="429"/>
      <c r="LH58" s="429"/>
      <c r="LI58" s="429"/>
      <c r="LJ58" s="429"/>
      <c r="LK58" s="429"/>
      <c r="LL58" s="429"/>
      <c r="LM58" s="429"/>
      <c r="LN58" s="429"/>
      <c r="LO58" s="429"/>
      <c r="LP58" s="429"/>
      <c r="LQ58" s="429"/>
      <c r="LR58" s="429"/>
      <c r="LS58" s="429"/>
      <c r="LT58" s="429"/>
      <c r="LU58" s="429"/>
      <c r="LV58" s="429"/>
      <c r="LW58" s="429"/>
      <c r="LX58" s="429"/>
      <c r="LY58" s="429"/>
      <c r="LZ58" s="429"/>
      <c r="MA58" s="429"/>
      <c r="MB58" s="429"/>
      <c r="MC58" s="429"/>
      <c r="MD58" s="429"/>
      <c r="ME58" s="429"/>
      <c r="MF58" s="429"/>
      <c r="MG58" s="429"/>
      <c r="MH58" s="429"/>
      <c r="MI58" s="429"/>
      <c r="MJ58" s="429"/>
      <c r="MK58" s="429"/>
      <c r="ML58" s="429"/>
      <c r="MM58" s="429"/>
      <c r="MN58" s="429"/>
      <c r="MO58" s="429"/>
      <c r="MP58" s="429"/>
      <c r="MQ58" s="429"/>
      <c r="MR58" s="429"/>
      <c r="MS58" s="429"/>
      <c r="MT58" s="429"/>
      <c r="MU58" s="429"/>
      <c r="MV58" s="429"/>
      <c r="MW58" s="429"/>
      <c r="MX58" s="429"/>
      <c r="MY58" s="429"/>
      <c r="MZ58" s="429"/>
      <c r="NA58" s="429"/>
      <c r="NB58" s="429"/>
      <c r="NC58" s="429"/>
      <c r="ND58" s="429"/>
      <c r="NE58" s="429"/>
      <c r="NF58" s="429"/>
      <c r="NG58" s="429"/>
      <c r="NH58" s="429"/>
      <c r="NI58" s="429"/>
      <c r="NJ58" s="429"/>
      <c r="NK58" s="429"/>
      <c r="NL58" s="429"/>
      <c r="NM58" s="429"/>
      <c r="NN58" s="429"/>
      <c r="NO58" s="429"/>
      <c r="NP58" s="429"/>
      <c r="NQ58" s="429"/>
      <c r="NR58" s="429"/>
      <c r="NS58" s="429"/>
      <c r="NT58" s="429"/>
      <c r="NU58" s="429"/>
      <c r="NV58" s="429"/>
      <c r="NW58" s="429"/>
      <c r="NX58" s="429"/>
      <c r="NY58" s="429"/>
      <c r="NZ58" s="429"/>
      <c r="OA58" s="429"/>
      <c r="OB58" s="429"/>
      <c r="OC58" s="429"/>
      <c r="OD58" s="429"/>
      <c r="OE58" s="429"/>
      <c r="OF58" s="429"/>
      <c r="OG58" s="429"/>
      <c r="OH58" s="429"/>
      <c r="OI58" s="429"/>
      <c r="OJ58" s="429"/>
      <c r="OK58" s="429"/>
      <c r="OL58" s="429"/>
      <c r="OM58" s="429"/>
      <c r="ON58" s="429"/>
      <c r="OO58" s="429"/>
      <c r="OP58" s="429"/>
      <c r="OQ58" s="429"/>
      <c r="OR58" s="429"/>
      <c r="OS58" s="429"/>
      <c r="OT58" s="429"/>
      <c r="OU58" s="429"/>
      <c r="OV58" s="429"/>
      <c r="OW58" s="429"/>
      <c r="OX58" s="429"/>
      <c r="OY58" s="429"/>
      <c r="OZ58" s="429"/>
      <c r="PA58" s="429"/>
      <c r="PB58" s="429"/>
      <c r="PC58" s="429"/>
      <c r="PD58" s="429"/>
      <c r="PE58" s="429"/>
      <c r="PF58" s="429"/>
      <c r="PG58" s="429"/>
      <c r="PH58" s="429"/>
      <c r="PI58" s="429"/>
      <c r="PJ58" s="429"/>
      <c r="PK58" s="429"/>
      <c r="PL58" s="429"/>
      <c r="PM58" s="429"/>
      <c r="PN58" s="429"/>
      <c r="PO58" s="429"/>
      <c r="PP58" s="429"/>
      <c r="PQ58" s="429"/>
      <c r="PR58" s="429"/>
      <c r="PS58" s="429"/>
      <c r="PT58" s="429"/>
      <c r="PU58" s="429"/>
      <c r="PV58" s="429"/>
      <c r="PW58" s="429"/>
      <c r="PX58" s="429"/>
      <c r="PY58" s="429"/>
      <c r="PZ58" s="429"/>
      <c r="QA58" s="429"/>
      <c r="QB58" s="429"/>
      <c r="QC58" s="429"/>
      <c r="QD58" s="429"/>
      <c r="QE58" s="429"/>
      <c r="QF58" s="429"/>
      <c r="QG58" s="429"/>
      <c r="QH58" s="429"/>
      <c r="QI58" s="429"/>
      <c r="QJ58" s="429"/>
      <c r="QK58" s="429"/>
      <c r="QL58" s="429"/>
      <c r="QM58" s="429"/>
      <c r="QN58" s="429"/>
      <c r="QO58" s="429"/>
      <c r="QP58" s="429"/>
      <c r="QQ58" s="429"/>
      <c r="QR58" s="429"/>
      <c r="QS58" s="429"/>
      <c r="QT58" s="429"/>
      <c r="QU58" s="429"/>
      <c r="QV58" s="429"/>
      <c r="QW58" s="429"/>
      <c r="QX58" s="429"/>
      <c r="QY58" s="429"/>
      <c r="QZ58" s="429"/>
      <c r="RA58" s="429"/>
      <c r="RB58" s="429"/>
      <c r="RC58" s="429"/>
      <c r="RD58" s="429"/>
      <c r="RE58" s="429"/>
      <c r="RF58" s="429"/>
      <c r="RG58" s="429"/>
      <c r="RH58" s="429"/>
      <c r="RI58" s="429"/>
      <c r="RJ58" s="429"/>
      <c r="RK58" s="429"/>
      <c r="RL58" s="429"/>
      <c r="RM58" s="429"/>
      <c r="RN58" s="429"/>
      <c r="RO58" s="429"/>
      <c r="RP58" s="429"/>
      <c r="RQ58" s="429"/>
      <c r="RR58" s="429"/>
      <c r="RS58" s="429"/>
      <c r="RT58" s="429"/>
      <c r="RU58" s="429"/>
      <c r="RV58" s="429"/>
      <c r="RW58" s="429"/>
      <c r="RX58" s="429"/>
      <c r="RY58" s="429"/>
      <c r="RZ58" s="429"/>
      <c r="SA58" s="429"/>
      <c r="SB58" s="429"/>
      <c r="SC58" s="429"/>
      <c r="SD58" s="429"/>
      <c r="SE58" s="429"/>
      <c r="SF58" s="429"/>
      <c r="SG58" s="429"/>
      <c r="SH58" s="429"/>
      <c r="SI58" s="429"/>
      <c r="SJ58" s="429"/>
      <c r="SK58" s="429"/>
      <c r="SL58" s="429"/>
      <c r="SM58" s="429"/>
      <c r="SN58" s="429"/>
      <c r="SO58" s="429"/>
      <c r="SP58" s="429"/>
      <c r="SQ58" s="429"/>
      <c r="SR58" s="429"/>
      <c r="SS58" s="429"/>
      <c r="ST58" s="429"/>
      <c r="SU58" s="429"/>
      <c r="SV58" s="429"/>
      <c r="SW58" s="429"/>
      <c r="SX58" s="429"/>
      <c r="SY58" s="429"/>
      <c r="SZ58" s="429"/>
      <c r="TA58" s="429"/>
      <c r="TB58" s="429"/>
      <c r="TC58" s="429"/>
      <c r="TD58" s="429"/>
      <c r="TE58" s="429"/>
      <c r="TF58" s="429"/>
      <c r="TG58" s="429"/>
      <c r="TH58" s="429"/>
      <c r="TI58" s="429"/>
      <c r="TJ58" s="429"/>
      <c r="TK58" s="429"/>
      <c r="TL58" s="429"/>
      <c r="TM58" s="429"/>
      <c r="TN58" s="429"/>
      <c r="TO58" s="429"/>
      <c r="TP58" s="429"/>
      <c r="TQ58" s="429"/>
      <c r="TR58" s="429"/>
      <c r="TS58" s="429"/>
      <c r="TT58" s="429"/>
      <c r="TU58" s="429"/>
      <c r="TV58" s="429"/>
      <c r="TW58" s="429"/>
      <c r="TX58" s="429"/>
      <c r="TY58" s="429"/>
      <c r="TZ58" s="429"/>
      <c r="UA58" s="429"/>
      <c r="UB58" s="429"/>
      <c r="UC58" s="429"/>
      <c r="UD58" s="429"/>
      <c r="UE58" s="429"/>
      <c r="UF58" s="429"/>
      <c r="UG58" s="429"/>
      <c r="UH58" s="429"/>
      <c r="UI58" s="429"/>
      <c r="UJ58" s="429"/>
      <c r="UK58" s="429"/>
      <c r="UL58" s="429"/>
      <c r="UM58" s="429"/>
      <c r="UN58" s="429"/>
      <c r="UO58" s="429"/>
      <c r="UP58" s="429"/>
      <c r="UQ58" s="429"/>
      <c r="UR58" s="429"/>
      <c r="US58" s="429"/>
      <c r="UT58" s="429"/>
      <c r="UU58" s="429"/>
      <c r="UV58" s="429"/>
      <c r="UW58" s="429"/>
      <c r="UX58" s="429"/>
      <c r="UY58" s="429"/>
      <c r="UZ58" s="429"/>
      <c r="VA58" s="429"/>
      <c r="VB58" s="429"/>
      <c r="VC58" s="429"/>
      <c r="VD58" s="429"/>
      <c r="VE58" s="429"/>
      <c r="VF58" s="429"/>
      <c r="VG58" s="429"/>
      <c r="VH58" s="429"/>
      <c r="VI58" s="429"/>
      <c r="VJ58" s="429"/>
      <c r="VK58" s="429"/>
      <c r="VL58" s="429"/>
      <c r="VM58" s="429"/>
      <c r="VN58" s="429"/>
      <c r="VO58" s="429"/>
      <c r="VP58" s="429"/>
      <c r="VQ58" s="429"/>
      <c r="VR58" s="429"/>
      <c r="VS58" s="429"/>
      <c r="VT58" s="429"/>
      <c r="VU58" s="429"/>
      <c r="VV58" s="429"/>
      <c r="VW58" s="429"/>
      <c r="VX58" s="429"/>
      <c r="VY58" s="429"/>
      <c r="VZ58" s="429"/>
      <c r="WA58" s="429"/>
      <c r="WB58" s="429"/>
      <c r="WC58" s="429"/>
      <c r="WD58" s="429"/>
      <c r="WE58" s="429"/>
      <c r="WF58" s="429"/>
      <c r="WG58" s="429"/>
      <c r="WH58" s="429"/>
      <c r="WI58" s="429"/>
      <c r="WJ58" s="429"/>
      <c r="WK58" s="429"/>
      <c r="WL58" s="429"/>
      <c r="WM58" s="429"/>
      <c r="WN58" s="429"/>
      <c r="WO58" s="429"/>
      <c r="WP58" s="429"/>
      <c r="WQ58" s="429"/>
      <c r="WR58" s="429"/>
      <c r="WS58" s="429"/>
      <c r="WT58" s="429"/>
      <c r="WU58" s="429"/>
      <c r="WV58" s="429"/>
      <c r="WW58" s="429"/>
      <c r="WX58" s="429"/>
      <c r="WY58" s="429"/>
      <c r="WZ58" s="429"/>
      <c r="XA58" s="429"/>
      <c r="XB58" s="429"/>
      <c r="XC58" s="429"/>
      <c r="XD58" s="429"/>
      <c r="XE58" s="429"/>
      <c r="XF58" s="429"/>
      <c r="XG58" s="429"/>
      <c r="XH58" s="429"/>
      <c r="XI58" s="429"/>
      <c r="XJ58" s="429"/>
      <c r="XK58" s="429"/>
      <c r="XL58" s="429"/>
      <c r="XM58" s="429"/>
      <c r="XN58" s="429"/>
      <c r="XO58" s="429"/>
      <c r="XP58" s="429"/>
      <c r="XQ58" s="429"/>
      <c r="XR58" s="429"/>
      <c r="XS58" s="429"/>
      <c r="XT58" s="429"/>
      <c r="XU58" s="429"/>
      <c r="XV58" s="429"/>
      <c r="XW58" s="429"/>
      <c r="XX58" s="429"/>
      <c r="XY58" s="429"/>
      <c r="XZ58" s="429"/>
      <c r="YA58" s="429"/>
      <c r="YB58" s="429"/>
      <c r="YC58" s="429"/>
      <c r="YD58" s="429"/>
      <c r="YE58" s="429"/>
      <c r="YF58" s="429"/>
      <c r="YG58" s="429"/>
      <c r="YH58" s="429"/>
      <c r="YI58" s="429"/>
      <c r="YJ58" s="429"/>
      <c r="YK58" s="429"/>
      <c r="YL58" s="429"/>
      <c r="YM58" s="429"/>
      <c r="YN58" s="429"/>
      <c r="YO58" s="429"/>
      <c r="YP58" s="429"/>
      <c r="YQ58" s="429"/>
      <c r="YR58" s="429"/>
      <c r="YS58" s="429"/>
      <c r="YT58" s="429"/>
      <c r="YU58" s="429"/>
      <c r="YV58" s="429"/>
      <c r="YW58" s="429"/>
      <c r="YX58" s="429"/>
      <c r="YY58" s="429"/>
      <c r="YZ58" s="429"/>
      <c r="ZA58" s="429"/>
      <c r="ZB58" s="429"/>
      <c r="ZC58" s="429"/>
      <c r="ZD58" s="429"/>
      <c r="ZE58" s="429"/>
      <c r="ZF58" s="429"/>
      <c r="ZG58" s="429"/>
      <c r="ZH58" s="429"/>
      <c r="ZI58" s="429"/>
      <c r="ZJ58" s="429"/>
      <c r="ZK58" s="429"/>
      <c r="ZL58" s="429"/>
      <c r="ZM58" s="429"/>
      <c r="ZN58" s="429"/>
      <c r="ZO58" s="429"/>
      <c r="ZP58" s="429"/>
      <c r="ZQ58" s="429"/>
      <c r="ZR58" s="429"/>
      <c r="ZS58" s="429"/>
      <c r="ZT58" s="429"/>
      <c r="ZU58" s="429"/>
      <c r="ZV58" s="429"/>
      <c r="ZW58" s="429"/>
      <c r="ZX58" s="429"/>
      <c r="ZY58" s="429"/>
      <c r="ZZ58" s="429"/>
      <c r="AAA58" s="429"/>
      <c r="AAB58" s="429"/>
      <c r="AAC58" s="429"/>
      <c r="AAD58" s="429"/>
      <c r="AAE58" s="429"/>
      <c r="AAF58" s="429"/>
      <c r="AAG58" s="429"/>
      <c r="AAH58" s="429"/>
      <c r="AAI58" s="429"/>
      <c r="AAJ58" s="429"/>
      <c r="AAK58" s="429"/>
      <c r="AAL58" s="429"/>
      <c r="AAM58" s="429"/>
      <c r="AAN58" s="429"/>
      <c r="AAO58" s="429"/>
      <c r="AAP58" s="429"/>
      <c r="AAQ58" s="429"/>
      <c r="AAR58" s="429"/>
      <c r="AAS58" s="429"/>
      <c r="AAT58" s="429"/>
      <c r="AAU58" s="429"/>
      <c r="AAV58" s="429"/>
      <c r="AAW58" s="429"/>
      <c r="AAX58" s="429"/>
      <c r="AAY58" s="429"/>
      <c r="AAZ58" s="429"/>
      <c r="ABA58" s="429"/>
      <c r="ABB58" s="429"/>
      <c r="ABC58" s="429"/>
      <c r="ABD58" s="429"/>
      <c r="ABE58" s="429"/>
      <c r="ABF58" s="429"/>
      <c r="ABG58" s="429"/>
      <c r="ABH58" s="429"/>
      <c r="ABI58" s="429"/>
      <c r="ABJ58" s="429"/>
      <c r="ABK58" s="429"/>
      <c r="ABL58" s="429"/>
      <c r="ABM58" s="429"/>
      <c r="ABN58" s="429"/>
      <c r="ABO58" s="429"/>
      <c r="ABP58" s="429"/>
      <c r="ABQ58" s="429"/>
      <c r="ABR58" s="429"/>
      <c r="ABS58" s="429"/>
      <c r="ABT58" s="429"/>
      <c r="ABU58" s="429"/>
      <c r="ABV58" s="429"/>
      <c r="ABW58" s="429"/>
      <c r="ABX58" s="429"/>
      <c r="ABY58" s="429"/>
      <c r="ABZ58" s="429"/>
      <c r="ACA58" s="429"/>
      <c r="ACB58" s="429"/>
      <c r="ACC58" s="429"/>
      <c r="ACD58" s="429"/>
      <c r="ACE58" s="429"/>
      <c r="ACF58" s="429"/>
      <c r="ACG58" s="429"/>
      <c r="ACH58" s="429"/>
      <c r="ACI58" s="429"/>
      <c r="ACJ58" s="429"/>
      <c r="ACK58" s="429"/>
      <c r="ACL58" s="429"/>
      <c r="ACM58" s="429"/>
      <c r="ACN58" s="429"/>
      <c r="ACO58" s="429"/>
      <c r="ACP58" s="429"/>
      <c r="ACQ58" s="429"/>
      <c r="ACR58" s="429"/>
      <c r="ACS58" s="429"/>
      <c r="ACT58" s="429"/>
      <c r="ACU58" s="429"/>
      <c r="ACV58" s="429"/>
      <c r="ACW58" s="429"/>
      <c r="ACX58" s="429"/>
      <c r="ACY58" s="429"/>
      <c r="ACZ58" s="429"/>
      <c r="ADA58" s="429"/>
      <c r="ADB58" s="429"/>
      <c r="ADC58" s="429"/>
      <c r="ADD58" s="429"/>
      <c r="ADE58" s="429"/>
      <c r="ADF58" s="429"/>
      <c r="ADG58" s="429"/>
      <c r="ADH58" s="429"/>
      <c r="ADI58" s="429"/>
      <c r="ADJ58" s="429"/>
      <c r="ADK58" s="429"/>
      <c r="ADL58" s="429"/>
      <c r="ADM58" s="429"/>
      <c r="ADN58" s="429"/>
      <c r="ADO58" s="429"/>
      <c r="ADP58" s="429"/>
      <c r="ADQ58" s="429"/>
      <c r="ADR58" s="429"/>
      <c r="ADS58" s="429"/>
      <c r="ADT58" s="429"/>
      <c r="ADU58" s="429"/>
      <c r="ADV58" s="429"/>
      <c r="ADW58" s="429"/>
      <c r="ADX58" s="429"/>
      <c r="ADY58" s="429"/>
      <c r="ADZ58" s="429"/>
      <c r="AEA58" s="429"/>
      <c r="AEB58" s="429"/>
      <c r="AEC58" s="429"/>
      <c r="AED58" s="429"/>
      <c r="AEE58" s="429"/>
      <c r="AEF58" s="429"/>
      <c r="AEG58" s="429"/>
      <c r="AEH58" s="429"/>
      <c r="AEI58" s="429"/>
      <c r="AEJ58" s="429"/>
      <c r="AEK58" s="429"/>
      <c r="AEL58" s="429"/>
      <c r="AEM58" s="429"/>
      <c r="AEN58" s="429"/>
      <c r="AEO58" s="429"/>
      <c r="AEP58" s="429"/>
      <c r="AEQ58" s="429"/>
      <c r="AER58" s="429"/>
      <c r="AES58" s="429"/>
      <c r="AET58" s="429"/>
      <c r="AEU58" s="429"/>
      <c r="AEV58" s="429"/>
      <c r="AEW58" s="429"/>
      <c r="AEX58" s="429"/>
      <c r="AEY58" s="429"/>
      <c r="AEZ58" s="429"/>
      <c r="AFA58" s="429"/>
      <c r="AFB58" s="429"/>
      <c r="AFC58" s="429"/>
      <c r="AFD58" s="429"/>
      <c r="AFE58" s="429"/>
      <c r="AFF58" s="429"/>
      <c r="AFG58" s="429"/>
      <c r="AFH58" s="429"/>
      <c r="AFI58" s="429"/>
      <c r="AFJ58" s="429"/>
      <c r="AFK58" s="429"/>
      <c r="AFL58" s="429"/>
      <c r="AFM58" s="429"/>
      <c r="AFN58" s="429"/>
      <c r="AFO58" s="429"/>
      <c r="AFP58" s="429"/>
      <c r="AFQ58" s="429"/>
      <c r="AFR58" s="429"/>
      <c r="AFS58" s="429"/>
      <c r="AFT58" s="429"/>
      <c r="AFU58" s="429"/>
      <c r="AFV58" s="429"/>
      <c r="AFW58" s="429"/>
      <c r="AFX58" s="429"/>
      <c r="AFY58" s="429"/>
      <c r="AFZ58" s="429"/>
      <c r="AGA58" s="429"/>
      <c r="AGB58" s="429"/>
      <c r="AGC58" s="429"/>
      <c r="AGD58" s="429"/>
      <c r="AGE58" s="429"/>
      <c r="AGF58" s="429"/>
      <c r="AGG58" s="429"/>
      <c r="AGH58" s="429"/>
      <c r="AGI58" s="429"/>
      <c r="AGJ58" s="429"/>
      <c r="AGK58" s="429"/>
      <c r="AGL58" s="429"/>
      <c r="AGM58" s="429"/>
      <c r="AGN58" s="429"/>
      <c r="AGO58" s="429"/>
      <c r="AGP58" s="429"/>
      <c r="AGQ58" s="429"/>
      <c r="AGR58" s="429"/>
      <c r="AGS58" s="429"/>
      <c r="AGT58" s="429"/>
      <c r="AGU58" s="429"/>
      <c r="AGV58" s="429"/>
      <c r="AGW58" s="429"/>
      <c r="AGX58" s="429"/>
      <c r="AGY58" s="429"/>
      <c r="AGZ58" s="429"/>
      <c r="AHA58" s="429"/>
      <c r="AHB58" s="429"/>
      <c r="AHC58" s="429"/>
      <c r="AHD58" s="429"/>
      <c r="AHE58" s="429"/>
      <c r="AHF58" s="429"/>
      <c r="AHG58" s="429"/>
      <c r="AHH58" s="429"/>
      <c r="AHI58" s="429"/>
      <c r="AHJ58" s="429"/>
      <c r="AHK58" s="429"/>
      <c r="AHL58" s="429"/>
      <c r="AHM58" s="429"/>
      <c r="AHN58" s="429"/>
      <c r="AHO58" s="429"/>
      <c r="AHP58" s="429"/>
      <c r="AHQ58" s="429"/>
      <c r="AHR58" s="429"/>
      <c r="AHS58" s="429"/>
      <c r="AHT58" s="429"/>
      <c r="AHU58" s="429"/>
      <c r="AHV58" s="429"/>
      <c r="AHW58" s="429"/>
      <c r="AHX58" s="429"/>
      <c r="AHY58" s="429"/>
      <c r="AHZ58" s="429"/>
      <c r="AIA58" s="429"/>
      <c r="AIB58" s="429"/>
      <c r="AIC58" s="429"/>
      <c r="AID58" s="429"/>
      <c r="AIE58" s="429"/>
      <c r="AIF58" s="429"/>
      <c r="AIG58" s="429"/>
      <c r="AIH58" s="429"/>
      <c r="AII58" s="429"/>
      <c r="AIJ58" s="429"/>
      <c r="AIK58" s="429"/>
      <c r="AIL58" s="429"/>
      <c r="AIM58" s="429"/>
      <c r="AIN58" s="429"/>
      <c r="AIO58" s="429"/>
      <c r="AIP58" s="429"/>
      <c r="AIQ58" s="429"/>
      <c r="AIR58" s="429"/>
      <c r="AIS58" s="429"/>
      <c r="AIT58" s="429"/>
      <c r="AIU58" s="429"/>
      <c r="AIV58" s="429"/>
      <c r="AIW58" s="429"/>
      <c r="AIX58" s="429"/>
      <c r="AIY58" s="429"/>
      <c r="AIZ58" s="429"/>
      <c r="AJA58" s="429"/>
      <c r="AJB58" s="429"/>
      <c r="AJC58" s="429"/>
      <c r="AJD58" s="429"/>
      <c r="AJE58" s="429"/>
      <c r="AJF58" s="429"/>
      <c r="AJG58" s="429"/>
      <c r="AJH58" s="429"/>
      <c r="AJI58" s="429"/>
      <c r="AJJ58" s="429"/>
      <c r="AJK58" s="429"/>
      <c r="AJL58" s="429"/>
      <c r="AJM58" s="429"/>
      <c r="AJN58" s="429"/>
      <c r="AJO58" s="429"/>
      <c r="AJP58" s="429"/>
      <c r="AJQ58" s="429"/>
      <c r="AJR58" s="429"/>
      <c r="AJS58" s="429"/>
      <c r="AJT58" s="429"/>
      <c r="AJU58" s="429"/>
      <c r="AJV58" s="429"/>
      <c r="AJW58" s="429"/>
      <c r="AJX58" s="429"/>
      <c r="AJY58" s="429"/>
      <c r="AJZ58" s="429"/>
      <c r="AKA58" s="429"/>
      <c r="AKB58" s="429"/>
      <c r="AKC58" s="429"/>
      <c r="AKD58" s="429"/>
      <c r="AKE58" s="429"/>
      <c r="AKF58" s="429"/>
      <c r="AKG58" s="429"/>
      <c r="AKH58" s="429"/>
      <c r="AKI58" s="429"/>
      <c r="AKJ58" s="429"/>
      <c r="AKK58" s="429"/>
      <c r="AKL58" s="429"/>
      <c r="AKM58" s="429"/>
      <c r="AKN58" s="429"/>
      <c r="AKO58" s="429"/>
      <c r="AKP58" s="429"/>
      <c r="AKQ58" s="429"/>
      <c r="AKR58" s="429"/>
      <c r="AKS58" s="429"/>
      <c r="AKT58" s="429"/>
      <c r="AKU58" s="429"/>
      <c r="AKV58" s="429"/>
      <c r="AKW58" s="429"/>
      <c r="AKX58" s="429"/>
      <c r="AKY58" s="429"/>
      <c r="AKZ58" s="429"/>
      <c r="ALA58" s="429"/>
      <c r="ALB58" s="429"/>
      <c r="ALC58" s="429"/>
      <c r="ALD58" s="429"/>
      <c r="ALE58" s="429"/>
      <c r="ALF58" s="429"/>
      <c r="ALG58" s="429"/>
      <c r="ALH58" s="429"/>
      <c r="ALI58" s="429"/>
      <c r="ALJ58" s="429"/>
      <c r="ALK58" s="429"/>
      <c r="ALL58" s="429"/>
      <c r="ALM58" s="429"/>
      <c r="ALN58" s="429"/>
      <c r="ALO58" s="429"/>
      <c r="ALP58" s="429"/>
      <c r="ALQ58" s="429"/>
      <c r="ALR58" s="429"/>
      <c r="ALS58" s="429"/>
      <c r="ALT58" s="429"/>
      <c r="ALU58" s="429"/>
      <c r="ALV58" s="429"/>
      <c r="ALW58" s="429"/>
      <c r="ALX58" s="429"/>
      <c r="ALY58" s="429"/>
      <c r="ALZ58" s="429"/>
      <c r="AMA58" s="429"/>
      <c r="AMB58" s="429"/>
      <c r="AMC58" s="429"/>
      <c r="AMD58" s="429"/>
      <c r="AME58" s="429"/>
      <c r="AMF58" s="429"/>
      <c r="AMG58" s="429"/>
      <c r="AMH58" s="429"/>
      <c r="AMI58" s="429"/>
      <c r="AMJ58" s="429"/>
      <c r="AMK58" s="429"/>
      <c r="AML58" s="429"/>
      <c r="AMM58" s="429"/>
      <c r="AMN58" s="429"/>
      <c r="AMO58" s="429"/>
      <c r="AMP58" s="429"/>
      <c r="AMQ58" s="429"/>
      <c r="AMR58" s="429"/>
      <c r="AMS58" s="429"/>
      <c r="AMT58" s="429"/>
      <c r="AMU58" s="429"/>
      <c r="AMV58" s="429"/>
      <c r="AMW58" s="429"/>
      <c r="AMX58" s="429"/>
      <c r="AMY58" s="429"/>
      <c r="AMZ58" s="429"/>
      <c r="ANA58" s="429"/>
      <c r="ANB58" s="429"/>
      <c r="ANC58" s="429"/>
      <c r="AND58" s="429"/>
      <c r="ANE58" s="429"/>
      <c r="ANF58" s="429"/>
      <c r="ANG58" s="429"/>
      <c r="ANH58" s="429"/>
      <c r="ANI58" s="429"/>
      <c r="ANJ58" s="429"/>
      <c r="ANK58" s="429"/>
      <c r="ANL58" s="429"/>
      <c r="ANM58" s="429"/>
      <c r="ANN58" s="429"/>
      <c r="ANO58" s="429"/>
      <c r="ANP58" s="429"/>
      <c r="ANQ58" s="429"/>
      <c r="ANR58" s="429"/>
      <c r="ANS58" s="429"/>
      <c r="ANT58" s="429"/>
      <c r="ANU58" s="429"/>
      <c r="ANV58" s="429"/>
      <c r="ANW58" s="429"/>
      <c r="ANX58" s="429"/>
      <c r="ANY58" s="429"/>
      <c r="ANZ58" s="429"/>
      <c r="AOA58" s="429"/>
      <c r="AOB58" s="429"/>
      <c r="AOC58" s="429"/>
      <c r="AOD58" s="429"/>
      <c r="AOE58" s="429"/>
      <c r="AOF58" s="429"/>
      <c r="AOG58" s="429"/>
      <c r="AOH58" s="429"/>
      <c r="AOI58" s="429"/>
      <c r="AOJ58" s="429"/>
      <c r="AOK58" s="429"/>
      <c r="AOL58" s="429"/>
      <c r="AOM58" s="429"/>
      <c r="AON58" s="429"/>
      <c r="AOO58" s="429"/>
      <c r="AOP58" s="429"/>
      <c r="AOQ58" s="429"/>
      <c r="AOR58" s="429"/>
      <c r="AOS58" s="429"/>
      <c r="AOT58" s="429"/>
      <c r="AOU58" s="429"/>
      <c r="AOV58" s="429"/>
      <c r="AOW58" s="429"/>
      <c r="AOX58" s="429"/>
      <c r="AOY58" s="429"/>
      <c r="AOZ58" s="429"/>
      <c r="APA58" s="429"/>
      <c r="APB58" s="429"/>
      <c r="APC58" s="429"/>
      <c r="APD58" s="429"/>
      <c r="APE58" s="429"/>
      <c r="APF58" s="429"/>
      <c r="APG58" s="429"/>
      <c r="APH58" s="429"/>
      <c r="API58" s="429"/>
      <c r="APJ58" s="429"/>
      <c r="APK58" s="429"/>
      <c r="APL58" s="429"/>
      <c r="APM58" s="429"/>
      <c r="APN58" s="429"/>
      <c r="APO58" s="429"/>
      <c r="APP58" s="429"/>
      <c r="APQ58" s="429"/>
      <c r="APR58" s="429"/>
      <c r="APS58" s="429"/>
      <c r="APT58" s="429"/>
      <c r="APU58" s="429"/>
      <c r="APV58" s="429"/>
      <c r="APW58" s="429"/>
      <c r="APX58" s="429"/>
      <c r="APY58" s="429"/>
      <c r="APZ58" s="429"/>
      <c r="AQA58" s="429"/>
      <c r="AQB58" s="429"/>
      <c r="AQC58" s="429"/>
      <c r="AQD58" s="429"/>
      <c r="AQE58" s="429"/>
      <c r="AQF58" s="429"/>
      <c r="AQG58" s="429"/>
      <c r="AQH58" s="429"/>
      <c r="AQI58" s="429"/>
      <c r="AQJ58" s="429"/>
      <c r="AQK58" s="429"/>
      <c r="AQL58" s="429"/>
      <c r="AQM58" s="429"/>
      <c r="AQN58" s="429"/>
      <c r="AQO58" s="429"/>
      <c r="AQP58" s="429"/>
      <c r="AQQ58" s="429"/>
      <c r="AQR58" s="429"/>
      <c r="AQS58" s="429"/>
      <c r="AQT58" s="429"/>
      <c r="AQU58" s="429"/>
      <c r="AQV58" s="429"/>
      <c r="AQW58" s="429"/>
      <c r="AQX58" s="429"/>
      <c r="AQY58" s="429"/>
      <c r="AQZ58" s="429"/>
      <c r="ARA58" s="429"/>
      <c r="ARB58" s="429"/>
      <c r="ARC58" s="429"/>
      <c r="ARD58" s="429"/>
      <c r="ARE58" s="429"/>
      <c r="ARF58" s="429"/>
      <c r="ARG58" s="429"/>
      <c r="ARH58" s="429"/>
      <c r="ARI58" s="429"/>
      <c r="ARJ58" s="429"/>
      <c r="ARK58" s="429"/>
      <c r="ARL58" s="429"/>
      <c r="ARM58" s="429"/>
      <c r="ARN58" s="429"/>
      <c r="ARO58" s="429"/>
      <c r="ARP58" s="429"/>
      <c r="ARQ58" s="429"/>
      <c r="ARR58" s="429"/>
      <c r="ARS58" s="429"/>
      <c r="ART58" s="429"/>
      <c r="ARU58" s="429"/>
      <c r="ARV58" s="429"/>
      <c r="ARW58" s="429"/>
      <c r="ARX58" s="429"/>
      <c r="ARY58" s="429"/>
      <c r="ARZ58" s="429"/>
      <c r="ASA58" s="429"/>
      <c r="ASB58" s="429"/>
      <c r="ASC58" s="429"/>
      <c r="ASD58" s="429"/>
      <c r="ASE58" s="429"/>
      <c r="ASF58" s="429"/>
      <c r="ASG58" s="429"/>
      <c r="ASH58" s="429"/>
      <c r="ASI58" s="429"/>
      <c r="ASJ58" s="429"/>
      <c r="ASK58" s="429"/>
      <c r="ASL58" s="429"/>
      <c r="ASM58" s="429"/>
      <c r="ASN58" s="429"/>
      <c r="ASO58" s="429"/>
      <c r="ASP58" s="429"/>
      <c r="ASQ58" s="429"/>
      <c r="ASR58" s="429"/>
      <c r="ASS58" s="429"/>
      <c r="AST58" s="429"/>
      <c r="ASU58" s="429"/>
      <c r="ASV58" s="429"/>
      <c r="ASW58" s="429"/>
      <c r="ASX58" s="429"/>
      <c r="ASY58" s="429"/>
      <c r="ASZ58" s="429"/>
      <c r="ATA58" s="429"/>
      <c r="ATB58" s="429"/>
      <c r="ATC58" s="429"/>
      <c r="ATD58" s="429"/>
      <c r="ATE58" s="429"/>
      <c r="ATF58" s="429"/>
      <c r="ATG58" s="429"/>
      <c r="ATH58" s="429"/>
      <c r="ATI58" s="429"/>
      <c r="ATJ58" s="429"/>
      <c r="ATK58" s="429"/>
      <c r="ATL58" s="429"/>
      <c r="ATM58" s="429"/>
      <c r="ATN58" s="429"/>
      <c r="ATO58" s="429"/>
      <c r="ATP58" s="429"/>
      <c r="ATQ58" s="429"/>
      <c r="ATR58" s="429"/>
      <c r="ATS58" s="429"/>
      <c r="ATT58" s="429"/>
      <c r="ATU58" s="429"/>
      <c r="ATV58" s="429"/>
      <c r="ATW58" s="429"/>
      <c r="ATX58" s="429"/>
      <c r="ATY58" s="429"/>
      <c r="ATZ58" s="429"/>
      <c r="AUA58" s="429"/>
      <c r="AUB58" s="429"/>
      <c r="AUC58" s="429"/>
      <c r="AUD58" s="429"/>
      <c r="AUE58" s="429"/>
      <c r="AUF58" s="429"/>
      <c r="AUG58" s="429"/>
      <c r="AUH58" s="429"/>
      <c r="AUI58" s="429"/>
      <c r="AUJ58" s="429"/>
      <c r="AUK58" s="429"/>
      <c r="AUL58" s="429"/>
      <c r="AUM58" s="429"/>
      <c r="AUN58" s="429"/>
      <c r="AUO58" s="429"/>
      <c r="AUP58" s="429"/>
      <c r="AUQ58" s="429"/>
      <c r="AUR58" s="429"/>
      <c r="AUS58" s="429"/>
      <c r="AUT58" s="429"/>
      <c r="AUU58" s="429"/>
      <c r="AUV58" s="429"/>
      <c r="AUW58" s="429"/>
      <c r="AUX58" s="429"/>
      <c r="AUY58" s="429"/>
      <c r="AUZ58" s="429"/>
      <c r="AVA58" s="429"/>
      <c r="AVB58" s="429"/>
      <c r="AVC58" s="429"/>
      <c r="AVD58" s="429"/>
      <c r="AVE58" s="429"/>
      <c r="AVF58" s="429"/>
      <c r="AVG58" s="429"/>
      <c r="AVH58" s="429"/>
      <c r="AVI58" s="429"/>
      <c r="AVJ58" s="429"/>
      <c r="AVK58" s="429"/>
      <c r="AVL58" s="429"/>
      <c r="AVM58" s="429"/>
      <c r="AVN58" s="429"/>
      <c r="AVO58" s="429"/>
      <c r="AVP58" s="429"/>
      <c r="AVQ58" s="429"/>
      <c r="AVR58" s="429"/>
      <c r="AVS58" s="429"/>
      <c r="AVT58" s="429"/>
      <c r="AVU58" s="429"/>
      <c r="AVV58" s="429"/>
      <c r="AVW58" s="429"/>
      <c r="AVX58" s="429"/>
      <c r="AVY58" s="429"/>
      <c r="AVZ58" s="429"/>
      <c r="AWA58" s="429"/>
      <c r="AWB58" s="429"/>
      <c r="AWC58" s="429"/>
      <c r="AWD58" s="429"/>
      <c r="AWE58" s="429"/>
      <c r="AWF58" s="429"/>
      <c r="AWG58" s="429"/>
      <c r="AWH58" s="429"/>
      <c r="AWI58" s="429"/>
      <c r="AWJ58" s="429"/>
      <c r="AWK58" s="429"/>
      <c r="AWL58" s="429"/>
      <c r="AWM58" s="429"/>
      <c r="AWN58" s="429"/>
      <c r="AWO58" s="429"/>
      <c r="AWP58" s="429"/>
      <c r="AWQ58" s="429"/>
      <c r="AWR58" s="429"/>
      <c r="AWS58" s="429"/>
      <c r="AWT58" s="429"/>
      <c r="AWU58" s="429"/>
      <c r="AWV58" s="429"/>
      <c r="AWW58" s="429"/>
      <c r="AWX58" s="429"/>
      <c r="AWY58" s="429"/>
      <c r="AWZ58" s="429"/>
      <c r="AXA58" s="429"/>
      <c r="AXB58" s="429"/>
      <c r="AXC58" s="429"/>
      <c r="AXD58" s="429"/>
      <c r="AXE58" s="429"/>
      <c r="AXF58" s="429"/>
      <c r="AXG58" s="429"/>
      <c r="AXH58" s="429"/>
      <c r="AXI58" s="429"/>
      <c r="AXJ58" s="429"/>
      <c r="AXK58" s="429"/>
      <c r="AXL58" s="429"/>
      <c r="AXM58" s="429"/>
      <c r="AXN58" s="429"/>
      <c r="AXO58" s="429"/>
      <c r="AXP58" s="429"/>
      <c r="AXQ58" s="429"/>
      <c r="AXR58" s="429"/>
      <c r="AXS58" s="429"/>
      <c r="AXT58" s="429"/>
      <c r="AXU58" s="429"/>
      <c r="AXV58" s="429"/>
      <c r="AXW58" s="429"/>
      <c r="AXX58" s="429"/>
      <c r="AXY58" s="429"/>
      <c r="AXZ58" s="429"/>
      <c r="AYA58" s="429"/>
      <c r="AYB58" s="429"/>
      <c r="AYC58" s="429"/>
      <c r="AYD58" s="429"/>
      <c r="AYE58" s="429"/>
      <c r="AYF58" s="429"/>
      <c r="AYG58" s="429"/>
      <c r="AYH58" s="429"/>
      <c r="AYI58" s="429"/>
      <c r="AYJ58" s="429"/>
      <c r="AYK58" s="429"/>
      <c r="AYL58" s="429"/>
      <c r="AYM58" s="429"/>
      <c r="AYN58" s="429"/>
      <c r="AYO58" s="429"/>
      <c r="AYP58" s="429"/>
      <c r="AYQ58" s="429"/>
      <c r="AYR58" s="429"/>
      <c r="AYS58" s="429"/>
      <c r="AYT58" s="429"/>
      <c r="AYU58" s="429"/>
      <c r="AYV58" s="429"/>
      <c r="AYW58" s="429"/>
      <c r="AYX58" s="429"/>
      <c r="AYY58" s="429"/>
      <c r="AYZ58" s="429"/>
      <c r="AZA58" s="429"/>
      <c r="AZB58" s="429"/>
      <c r="AZC58" s="429"/>
      <c r="AZD58" s="429"/>
      <c r="AZE58" s="429"/>
      <c r="AZF58" s="429"/>
      <c r="AZG58" s="429"/>
      <c r="AZH58" s="429"/>
      <c r="AZI58" s="429"/>
      <c r="AZJ58" s="429"/>
      <c r="AZK58" s="429"/>
      <c r="AZL58" s="429"/>
      <c r="AZM58" s="429"/>
      <c r="AZN58" s="429"/>
      <c r="AZO58" s="429"/>
      <c r="AZP58" s="429"/>
      <c r="AZQ58" s="429"/>
      <c r="AZR58" s="429"/>
      <c r="AZS58" s="429"/>
      <c r="AZT58" s="429"/>
      <c r="AZU58" s="429"/>
      <c r="AZV58" s="429"/>
      <c r="AZW58" s="429"/>
      <c r="AZX58" s="429"/>
      <c r="AZY58" s="429"/>
      <c r="AZZ58" s="429"/>
      <c r="BAA58" s="429"/>
      <c r="BAB58" s="429"/>
      <c r="BAC58" s="429"/>
      <c r="BAD58" s="429"/>
      <c r="BAE58" s="429"/>
      <c r="BAF58" s="429"/>
      <c r="BAG58" s="429"/>
      <c r="BAH58" s="429"/>
      <c r="BAI58" s="429"/>
      <c r="BAJ58" s="429"/>
      <c r="BAK58" s="429"/>
      <c r="BAL58" s="429"/>
      <c r="BAM58" s="429"/>
      <c r="BAN58" s="429"/>
      <c r="BAO58" s="429"/>
      <c r="BAP58" s="429"/>
      <c r="BAQ58" s="429"/>
      <c r="BAR58" s="429"/>
      <c r="BAS58" s="429"/>
      <c r="BAT58" s="429"/>
      <c r="BAU58" s="429"/>
      <c r="BAV58" s="429"/>
      <c r="BAW58" s="429"/>
      <c r="BAX58" s="429"/>
      <c r="BAY58" s="429"/>
      <c r="BAZ58" s="429"/>
      <c r="BBA58" s="429"/>
      <c r="BBB58" s="429"/>
      <c r="BBC58" s="429"/>
      <c r="BBD58" s="429"/>
      <c r="BBE58" s="429"/>
      <c r="BBF58" s="429"/>
      <c r="BBG58" s="429"/>
      <c r="BBH58" s="429"/>
      <c r="BBI58" s="429"/>
      <c r="BBJ58" s="429"/>
      <c r="BBK58" s="429"/>
      <c r="BBL58" s="429"/>
      <c r="BBM58" s="429"/>
      <c r="BBN58" s="429"/>
      <c r="BBO58" s="429"/>
      <c r="BBP58" s="429"/>
      <c r="BBQ58" s="429"/>
      <c r="BBR58" s="429"/>
      <c r="BBS58" s="429"/>
      <c r="BBT58" s="429"/>
      <c r="BBU58" s="429"/>
      <c r="BBV58" s="429"/>
      <c r="BBW58" s="429"/>
      <c r="BBX58" s="429"/>
      <c r="BBY58" s="429"/>
      <c r="BBZ58" s="429"/>
      <c r="BCA58" s="429"/>
      <c r="BCB58" s="429"/>
      <c r="BCC58" s="429"/>
      <c r="BCD58" s="429"/>
      <c r="BCE58" s="429"/>
      <c r="BCF58" s="429"/>
      <c r="BCG58" s="429"/>
      <c r="BCH58" s="429"/>
      <c r="BCI58" s="429"/>
      <c r="BCJ58" s="429"/>
      <c r="BCK58" s="429"/>
      <c r="BCL58" s="429"/>
      <c r="BCM58" s="429"/>
      <c r="BCN58" s="429"/>
      <c r="BCO58" s="429"/>
      <c r="BCP58" s="429"/>
      <c r="BCQ58" s="429"/>
      <c r="BCR58" s="429"/>
      <c r="BCS58" s="429"/>
      <c r="BCT58" s="429"/>
      <c r="BCU58" s="429"/>
      <c r="BCV58" s="429"/>
      <c r="BCW58" s="429"/>
      <c r="BCX58" s="429"/>
      <c r="BCY58" s="429"/>
      <c r="BCZ58" s="429"/>
      <c r="BDA58" s="429"/>
      <c r="BDB58" s="429"/>
      <c r="BDC58" s="429"/>
      <c r="BDD58" s="429"/>
      <c r="BDE58" s="429"/>
      <c r="BDF58" s="429"/>
      <c r="BDG58" s="429"/>
      <c r="BDH58" s="429"/>
      <c r="BDI58" s="429"/>
      <c r="BDJ58" s="429"/>
      <c r="BDK58" s="429"/>
      <c r="BDL58" s="429"/>
      <c r="BDM58" s="429"/>
      <c r="BDN58" s="429"/>
      <c r="BDO58" s="429"/>
      <c r="BDP58" s="429"/>
      <c r="BDQ58" s="429"/>
      <c r="BDR58" s="429"/>
      <c r="BDS58" s="429"/>
      <c r="BDT58" s="429"/>
      <c r="BDU58" s="429"/>
      <c r="BDV58" s="429"/>
      <c r="BDW58" s="429"/>
      <c r="BDX58" s="429"/>
      <c r="BDY58" s="429"/>
      <c r="BDZ58" s="429"/>
      <c r="BEA58" s="429"/>
      <c r="BEB58" s="429"/>
      <c r="BEC58" s="429"/>
      <c r="BED58" s="429"/>
      <c r="BEE58" s="429"/>
      <c r="BEF58" s="429"/>
      <c r="BEG58" s="429"/>
      <c r="BEH58" s="429"/>
      <c r="BEI58" s="429"/>
      <c r="BEJ58" s="429"/>
      <c r="BEK58" s="429"/>
      <c r="BEL58" s="429"/>
      <c r="BEM58" s="429"/>
      <c r="BEN58" s="429"/>
      <c r="BEO58" s="429"/>
      <c r="BEP58" s="429"/>
      <c r="BEQ58" s="429"/>
      <c r="BER58" s="429"/>
      <c r="BES58" s="429"/>
      <c r="BET58" s="429"/>
      <c r="BEU58" s="429"/>
      <c r="BEV58" s="429"/>
      <c r="BEW58" s="429"/>
      <c r="BEX58" s="429"/>
      <c r="BEY58" s="429"/>
      <c r="BEZ58" s="429"/>
      <c r="BFA58" s="429"/>
      <c r="BFB58" s="429"/>
      <c r="BFC58" s="429"/>
      <c r="BFD58" s="429"/>
      <c r="BFE58" s="429"/>
      <c r="BFF58" s="429"/>
      <c r="BFG58" s="429"/>
      <c r="BFH58" s="429"/>
      <c r="BFI58" s="429"/>
      <c r="BFJ58" s="429"/>
      <c r="BFK58" s="429"/>
      <c r="BFL58" s="429"/>
      <c r="BFM58" s="429"/>
      <c r="BFN58" s="429"/>
      <c r="BFO58" s="429"/>
      <c r="BFP58" s="429"/>
      <c r="BFQ58" s="429"/>
      <c r="BFR58" s="429"/>
      <c r="BFS58" s="429"/>
      <c r="BFT58" s="429"/>
      <c r="BFU58" s="429"/>
      <c r="BFV58" s="429"/>
      <c r="BFW58" s="429"/>
      <c r="BFX58" s="429"/>
      <c r="BFY58" s="429"/>
      <c r="BFZ58" s="429"/>
      <c r="BGA58" s="429"/>
      <c r="BGB58" s="429"/>
      <c r="BGC58" s="429"/>
      <c r="BGD58" s="429"/>
      <c r="BGE58" s="429"/>
      <c r="BGF58" s="429"/>
      <c r="BGG58" s="429"/>
      <c r="BGH58" s="429"/>
      <c r="BGI58" s="429"/>
      <c r="BGJ58" s="429"/>
      <c r="BGK58" s="429"/>
      <c r="BGL58" s="429"/>
      <c r="BGM58" s="429"/>
      <c r="BGN58" s="429"/>
      <c r="BGO58" s="429"/>
      <c r="BGP58" s="429"/>
      <c r="BGQ58" s="429"/>
      <c r="BGR58" s="429"/>
      <c r="BGS58" s="429"/>
      <c r="BGT58" s="429"/>
      <c r="BGU58" s="429"/>
      <c r="BGV58" s="429"/>
      <c r="BGW58" s="429"/>
      <c r="BGX58" s="429"/>
      <c r="BGY58" s="429"/>
      <c r="BGZ58" s="429"/>
      <c r="BHA58" s="429"/>
      <c r="BHB58" s="429"/>
      <c r="BHC58" s="429"/>
      <c r="BHD58" s="429"/>
      <c r="BHE58" s="429"/>
      <c r="BHF58" s="429"/>
      <c r="BHG58" s="429"/>
      <c r="BHH58" s="429"/>
      <c r="BHI58" s="429"/>
      <c r="BHJ58" s="429"/>
      <c r="BHK58" s="429"/>
      <c r="BHL58" s="429"/>
      <c r="BHM58" s="429"/>
      <c r="BHN58" s="429"/>
      <c r="BHO58" s="429"/>
      <c r="BHP58" s="429"/>
      <c r="BHQ58" s="429"/>
      <c r="BHR58" s="429"/>
      <c r="BHS58" s="429"/>
      <c r="BHT58" s="429"/>
      <c r="BHU58" s="429"/>
      <c r="BHV58" s="429"/>
      <c r="BHW58" s="429"/>
      <c r="BHX58" s="429"/>
      <c r="BHY58" s="429"/>
      <c r="BHZ58" s="429"/>
      <c r="BIA58" s="429"/>
      <c r="BIB58" s="429"/>
      <c r="BIC58" s="429"/>
      <c r="BID58" s="429"/>
      <c r="BIE58" s="429"/>
      <c r="BIF58" s="429"/>
      <c r="BIG58" s="429"/>
      <c r="BIH58" s="429"/>
      <c r="BII58" s="429"/>
      <c r="BIJ58" s="429"/>
      <c r="BIK58" s="429"/>
      <c r="BIL58" s="429"/>
      <c r="BIM58" s="429"/>
      <c r="BIN58" s="429"/>
      <c r="BIO58" s="429"/>
      <c r="BIP58" s="429"/>
      <c r="BIQ58" s="429"/>
      <c r="BIR58" s="429"/>
      <c r="BIS58" s="429"/>
      <c r="BIT58" s="429"/>
      <c r="BIU58" s="429"/>
      <c r="BIV58" s="429"/>
      <c r="BIW58" s="429"/>
      <c r="BIX58" s="429"/>
      <c r="BIY58" s="429"/>
      <c r="BIZ58" s="429"/>
      <c r="BJA58" s="429"/>
      <c r="BJB58" s="429"/>
      <c r="BJC58" s="429"/>
      <c r="BJD58" s="429"/>
      <c r="BJE58" s="429"/>
      <c r="BJF58" s="429"/>
      <c r="BJG58" s="429"/>
      <c r="BJH58" s="429"/>
      <c r="BJI58" s="429"/>
      <c r="BJJ58" s="429"/>
      <c r="BJK58" s="429"/>
      <c r="BJL58" s="429"/>
      <c r="BJM58" s="429"/>
      <c r="BJN58" s="429"/>
      <c r="BJO58" s="429"/>
      <c r="BJP58" s="429"/>
      <c r="BJQ58" s="429"/>
      <c r="BJR58" s="429"/>
      <c r="BJS58" s="429"/>
      <c r="BJT58" s="429"/>
      <c r="BJU58" s="429"/>
      <c r="BJV58" s="429"/>
      <c r="BJW58" s="429"/>
      <c r="BJX58" s="429"/>
      <c r="BJY58" s="429"/>
      <c r="BJZ58" s="429"/>
      <c r="BKA58" s="429"/>
      <c r="BKB58" s="429"/>
      <c r="BKC58" s="429"/>
      <c r="BKD58" s="429"/>
      <c r="BKE58" s="429"/>
      <c r="BKF58" s="429"/>
      <c r="BKG58" s="429"/>
      <c r="BKH58" s="429"/>
      <c r="BKI58" s="429"/>
      <c r="BKJ58" s="429"/>
      <c r="BKK58" s="429"/>
      <c r="BKL58" s="429"/>
      <c r="BKM58" s="429"/>
      <c r="BKN58" s="429"/>
      <c r="BKO58" s="429"/>
      <c r="BKP58" s="429"/>
      <c r="BKQ58" s="429"/>
      <c r="BKR58" s="429"/>
      <c r="BKS58" s="429"/>
      <c r="BKT58" s="429"/>
      <c r="BKU58" s="429"/>
      <c r="BKV58" s="429"/>
      <c r="BKW58" s="429"/>
      <c r="BKX58" s="429"/>
      <c r="BKY58" s="429"/>
      <c r="BKZ58" s="429"/>
      <c r="BLA58" s="429"/>
      <c r="BLB58" s="429"/>
      <c r="BLC58" s="429"/>
      <c r="BLD58" s="429"/>
      <c r="BLE58" s="429"/>
      <c r="BLF58" s="429"/>
      <c r="BLG58" s="429"/>
      <c r="BLH58" s="429"/>
      <c r="BLI58" s="429"/>
      <c r="BLJ58" s="429"/>
      <c r="BLK58" s="429"/>
      <c r="BLL58" s="429"/>
      <c r="BLM58" s="429"/>
      <c r="BLN58" s="429"/>
      <c r="BLO58" s="429"/>
      <c r="BLP58" s="429"/>
      <c r="BLQ58" s="429"/>
      <c r="BLR58" s="429"/>
      <c r="BLS58" s="429"/>
      <c r="BLT58" s="429"/>
      <c r="BLU58" s="429"/>
      <c r="BLV58" s="429"/>
      <c r="BLW58" s="429"/>
      <c r="BLX58" s="429"/>
      <c r="BLY58" s="429"/>
      <c r="BLZ58" s="429"/>
      <c r="BMA58" s="429"/>
      <c r="BMB58" s="429"/>
      <c r="BMC58" s="429"/>
      <c r="BMD58" s="429"/>
      <c r="BME58" s="429"/>
      <c r="BMF58" s="429"/>
      <c r="BMG58" s="429"/>
      <c r="BMH58" s="429"/>
      <c r="BMI58" s="429"/>
      <c r="BMJ58" s="429"/>
      <c r="BMK58" s="429"/>
      <c r="BML58" s="429"/>
      <c r="BMM58" s="429"/>
      <c r="BMN58" s="429"/>
      <c r="BMO58" s="429"/>
      <c r="BMP58" s="429"/>
      <c r="BMQ58" s="429"/>
      <c r="BMR58" s="429"/>
      <c r="BMS58" s="429"/>
      <c r="BMT58" s="429"/>
      <c r="BMU58" s="429"/>
      <c r="BMV58" s="429"/>
      <c r="BMW58" s="429"/>
      <c r="BMX58" s="429"/>
      <c r="BMY58" s="429"/>
      <c r="BMZ58" s="429"/>
      <c r="BNA58" s="429"/>
      <c r="BNB58" s="429"/>
      <c r="BNC58" s="429"/>
      <c r="BND58" s="429"/>
      <c r="BNE58" s="429"/>
      <c r="BNF58" s="429"/>
      <c r="BNG58" s="429"/>
      <c r="BNH58" s="429"/>
      <c r="BNI58" s="429"/>
      <c r="BNJ58" s="429"/>
      <c r="BNK58" s="429"/>
      <c r="BNL58" s="429"/>
      <c r="BNM58" s="429"/>
      <c r="BNN58" s="429"/>
      <c r="BNO58" s="429"/>
      <c r="BNP58" s="429"/>
      <c r="BNQ58" s="429"/>
      <c r="BNR58" s="429"/>
      <c r="BNS58" s="429"/>
      <c r="BNT58" s="429"/>
      <c r="BNU58" s="429"/>
      <c r="BNV58" s="429"/>
      <c r="BNW58" s="429"/>
      <c r="BNX58" s="429"/>
      <c r="BNY58" s="429"/>
      <c r="BNZ58" s="429"/>
      <c r="BOA58" s="429"/>
      <c r="BOB58" s="429"/>
      <c r="BOC58" s="429"/>
      <c r="BOD58" s="429"/>
      <c r="BOE58" s="429"/>
      <c r="BOF58" s="429"/>
      <c r="BOG58" s="429"/>
      <c r="BOH58" s="429"/>
      <c r="BOI58" s="429"/>
      <c r="BOJ58" s="429"/>
      <c r="BOK58" s="429"/>
      <c r="BOL58" s="429"/>
      <c r="BOM58" s="429"/>
      <c r="BON58" s="429"/>
      <c r="BOO58" s="429"/>
      <c r="BOP58" s="429"/>
      <c r="BOQ58" s="429"/>
      <c r="BOR58" s="429"/>
      <c r="BOS58" s="429"/>
      <c r="BOT58" s="429"/>
      <c r="BOU58" s="429"/>
      <c r="BOV58" s="429"/>
      <c r="BOW58" s="429"/>
      <c r="BOX58" s="429"/>
      <c r="BOY58" s="429"/>
      <c r="BOZ58" s="429"/>
      <c r="BPA58" s="429"/>
      <c r="BPB58" s="429"/>
      <c r="BPC58" s="429"/>
      <c r="BPD58" s="429"/>
      <c r="BPE58" s="429"/>
      <c r="BPF58" s="429"/>
      <c r="BPG58" s="429"/>
      <c r="BPH58" s="429"/>
      <c r="BPI58" s="429"/>
      <c r="BPJ58" s="429"/>
      <c r="BPK58" s="429"/>
      <c r="BPL58" s="429"/>
      <c r="BPM58" s="429"/>
      <c r="BPN58" s="429"/>
      <c r="BPO58" s="429"/>
      <c r="BPP58" s="429"/>
      <c r="BPQ58" s="429"/>
      <c r="BPR58" s="429"/>
      <c r="BPS58" s="429"/>
      <c r="BPT58" s="429"/>
      <c r="BPU58" s="429"/>
      <c r="BPV58" s="429"/>
      <c r="BPW58" s="429"/>
      <c r="BPX58" s="429"/>
      <c r="BPY58" s="429"/>
      <c r="BPZ58" s="429"/>
      <c r="BQA58" s="429"/>
      <c r="BQB58" s="429"/>
      <c r="BQC58" s="429"/>
      <c r="BQD58" s="429"/>
      <c r="BQE58" s="429"/>
      <c r="BQF58" s="429"/>
      <c r="BQG58" s="429"/>
      <c r="BQH58" s="429"/>
      <c r="BQI58" s="429"/>
      <c r="BQJ58" s="429"/>
      <c r="BQK58" s="429"/>
      <c r="BQL58" s="429"/>
      <c r="BQM58" s="429"/>
      <c r="BQN58" s="429"/>
      <c r="BQO58" s="429"/>
      <c r="BQP58" s="429"/>
      <c r="BQQ58" s="429"/>
      <c r="BQR58" s="429"/>
      <c r="BQS58" s="429"/>
      <c r="BQT58" s="429"/>
      <c r="BQU58" s="429"/>
      <c r="BQV58" s="429"/>
      <c r="BQW58" s="429"/>
      <c r="BQX58" s="429"/>
      <c r="BQY58" s="429"/>
      <c r="BQZ58" s="429"/>
      <c r="BRA58" s="429"/>
      <c r="BRB58" s="429"/>
      <c r="BRC58" s="429"/>
      <c r="BRD58" s="429"/>
      <c r="BRE58" s="429"/>
      <c r="BRF58" s="429"/>
      <c r="BRG58" s="429"/>
      <c r="BRH58" s="429"/>
      <c r="BRI58" s="429"/>
      <c r="BRJ58" s="429"/>
      <c r="BRK58" s="429"/>
      <c r="BRL58" s="429"/>
      <c r="BRM58" s="429"/>
      <c r="BRN58" s="429"/>
      <c r="BRO58" s="429"/>
      <c r="BRP58" s="429"/>
      <c r="BRQ58" s="429"/>
      <c r="BRR58" s="429"/>
      <c r="BRS58" s="429"/>
      <c r="BRT58" s="429"/>
      <c r="BRU58" s="429"/>
      <c r="BRV58" s="429"/>
      <c r="BRW58" s="429"/>
      <c r="BRX58" s="429"/>
      <c r="BRY58" s="429"/>
      <c r="BRZ58" s="429"/>
      <c r="BSA58" s="429"/>
      <c r="BSB58" s="429"/>
      <c r="BSC58" s="429"/>
      <c r="BSD58" s="429"/>
      <c r="BSE58" s="429"/>
      <c r="BSF58" s="429"/>
      <c r="BSG58" s="429"/>
      <c r="BSH58" s="429"/>
      <c r="BSI58" s="429"/>
      <c r="BSJ58" s="429"/>
      <c r="BSK58" s="429"/>
      <c r="BSL58" s="429"/>
      <c r="BSM58" s="429"/>
      <c r="BSN58" s="429"/>
      <c r="BSO58" s="429"/>
      <c r="BSP58" s="429"/>
      <c r="BSQ58" s="429"/>
      <c r="BSR58" s="429"/>
      <c r="BSS58" s="429"/>
      <c r="BST58" s="429"/>
      <c r="BSU58" s="429"/>
      <c r="BSV58" s="429"/>
      <c r="BSW58" s="429"/>
      <c r="BSX58" s="429"/>
      <c r="BSY58" s="429"/>
      <c r="BSZ58" s="429"/>
      <c r="BTA58" s="429"/>
      <c r="BTB58" s="429"/>
      <c r="BTC58" s="429"/>
      <c r="BTD58" s="429"/>
      <c r="BTE58" s="429"/>
      <c r="BTF58" s="429"/>
      <c r="BTG58" s="429"/>
      <c r="BTH58" s="429"/>
      <c r="BTI58" s="429"/>
      <c r="BTJ58" s="429"/>
      <c r="BTK58" s="429"/>
      <c r="BTL58" s="429"/>
      <c r="BTM58" s="429"/>
      <c r="BTN58" s="429"/>
      <c r="BTO58" s="429"/>
      <c r="BTP58" s="429"/>
      <c r="BTQ58" s="429"/>
      <c r="BTR58" s="429"/>
      <c r="BTS58" s="429"/>
      <c r="BTT58" s="429"/>
      <c r="BTU58" s="429"/>
      <c r="BTV58" s="429"/>
      <c r="BTW58" s="429"/>
      <c r="BTX58" s="429"/>
      <c r="BTY58" s="429"/>
      <c r="BTZ58" s="429"/>
      <c r="BUA58" s="429"/>
      <c r="BUB58" s="429"/>
      <c r="BUC58" s="429"/>
      <c r="BUD58" s="429"/>
      <c r="BUE58" s="429"/>
      <c r="BUF58" s="429"/>
      <c r="BUG58" s="429"/>
      <c r="BUH58" s="429"/>
      <c r="BUI58" s="429"/>
      <c r="BUJ58" s="429"/>
      <c r="BUK58" s="429"/>
      <c r="BUL58" s="429"/>
      <c r="BUM58" s="429"/>
      <c r="BUN58" s="429"/>
      <c r="BUO58" s="429"/>
      <c r="BUP58" s="429"/>
      <c r="BUQ58" s="429"/>
      <c r="BUR58" s="429"/>
      <c r="BUS58" s="429"/>
      <c r="BUT58" s="429"/>
      <c r="BUU58" s="429"/>
      <c r="BUV58" s="429"/>
      <c r="BUW58" s="429"/>
      <c r="BUX58" s="429"/>
      <c r="BUY58" s="429"/>
      <c r="BUZ58" s="429"/>
      <c r="BVA58" s="429"/>
      <c r="BVB58" s="429"/>
      <c r="BVC58" s="429"/>
      <c r="BVD58" s="429"/>
      <c r="BVE58" s="429"/>
      <c r="BVF58" s="429"/>
      <c r="BVG58" s="429"/>
      <c r="BVH58" s="429"/>
      <c r="BVI58" s="429"/>
      <c r="BVJ58" s="429"/>
      <c r="BVK58" s="429"/>
      <c r="BVL58" s="429"/>
      <c r="BVM58" s="429"/>
      <c r="BVN58" s="429"/>
      <c r="BVO58" s="429"/>
      <c r="BVP58" s="429"/>
      <c r="BVQ58" s="429"/>
      <c r="BVR58" s="429"/>
      <c r="BVS58" s="429"/>
      <c r="BVT58" s="429"/>
      <c r="BVU58" s="429"/>
      <c r="BVV58" s="429"/>
      <c r="BVW58" s="429"/>
      <c r="BVX58" s="429"/>
      <c r="BVY58" s="429"/>
      <c r="BVZ58" s="429"/>
      <c r="BWA58" s="429"/>
      <c r="BWB58" s="429"/>
      <c r="BWC58" s="429"/>
      <c r="BWD58" s="429"/>
      <c r="BWE58" s="429"/>
      <c r="BWF58" s="429"/>
      <c r="BWG58" s="429"/>
      <c r="BWH58" s="429"/>
      <c r="BWI58" s="429"/>
      <c r="BWJ58" s="429"/>
      <c r="BWK58" s="429"/>
      <c r="BWL58" s="429"/>
      <c r="BWM58" s="429"/>
      <c r="BWN58" s="429"/>
      <c r="BWO58" s="429"/>
      <c r="BWP58" s="429"/>
      <c r="BWQ58" s="429"/>
      <c r="BWR58" s="429"/>
      <c r="BWS58" s="429"/>
      <c r="BWT58" s="429"/>
      <c r="BWU58" s="429"/>
      <c r="BWV58" s="429"/>
      <c r="BWW58" s="429"/>
      <c r="BWX58" s="429"/>
      <c r="BWY58" s="429"/>
      <c r="BWZ58" s="429"/>
      <c r="BXA58" s="429"/>
      <c r="BXB58" s="429"/>
      <c r="BXC58" s="429"/>
      <c r="BXD58" s="429"/>
      <c r="BXE58" s="429"/>
      <c r="BXF58" s="429"/>
      <c r="BXG58" s="429"/>
      <c r="BXH58" s="429"/>
      <c r="BXI58" s="429"/>
      <c r="BXJ58" s="429"/>
      <c r="BXK58" s="429"/>
      <c r="BXL58" s="429"/>
      <c r="BXM58" s="429"/>
      <c r="BXN58" s="429"/>
      <c r="BXO58" s="429"/>
      <c r="BXP58" s="429"/>
      <c r="BXQ58" s="429"/>
      <c r="BXR58" s="429"/>
      <c r="BXS58" s="429"/>
      <c r="BXT58" s="429"/>
      <c r="BXU58" s="429"/>
      <c r="BXV58" s="429"/>
      <c r="BXW58" s="429"/>
      <c r="BXX58" s="429"/>
      <c r="BXY58" s="429"/>
      <c r="BXZ58" s="429"/>
      <c r="BYA58" s="429"/>
      <c r="BYB58" s="429"/>
      <c r="BYC58" s="429"/>
      <c r="BYD58" s="429"/>
      <c r="BYE58" s="429"/>
      <c r="BYF58" s="429"/>
      <c r="BYG58" s="429"/>
      <c r="BYH58" s="429"/>
      <c r="BYI58" s="429"/>
      <c r="BYJ58" s="429"/>
      <c r="BYK58" s="429"/>
      <c r="BYL58" s="429"/>
      <c r="BYM58" s="429"/>
      <c r="BYN58" s="429"/>
      <c r="BYO58" s="429"/>
      <c r="BYP58" s="429"/>
      <c r="BYQ58" s="429"/>
      <c r="BYR58" s="429"/>
      <c r="BYS58" s="429"/>
      <c r="BYT58" s="429"/>
      <c r="BYU58" s="429"/>
      <c r="BYV58" s="429"/>
      <c r="BYW58" s="429"/>
      <c r="BYX58" s="429"/>
      <c r="BYY58" s="429"/>
      <c r="BYZ58" s="429"/>
      <c r="BZA58" s="429"/>
      <c r="BZB58" s="429"/>
      <c r="BZC58" s="429"/>
      <c r="BZD58" s="429"/>
      <c r="BZE58" s="429"/>
      <c r="BZF58" s="429"/>
      <c r="BZG58" s="429"/>
      <c r="BZH58" s="429"/>
      <c r="BZI58" s="429"/>
      <c r="BZJ58" s="429"/>
      <c r="BZK58" s="429"/>
      <c r="BZL58" s="429"/>
      <c r="BZM58" s="429"/>
      <c r="BZN58" s="429"/>
      <c r="BZO58" s="429"/>
      <c r="BZP58" s="429"/>
      <c r="BZQ58" s="429"/>
      <c r="BZR58" s="429"/>
      <c r="BZS58" s="429"/>
      <c r="BZT58" s="429"/>
      <c r="BZU58" s="429"/>
      <c r="BZV58" s="429"/>
      <c r="BZW58" s="429"/>
      <c r="BZX58" s="429"/>
      <c r="BZY58" s="429"/>
      <c r="BZZ58" s="429"/>
      <c r="CAA58" s="429"/>
      <c r="CAB58" s="429"/>
      <c r="CAC58" s="429"/>
      <c r="CAD58" s="429"/>
      <c r="CAE58" s="429"/>
      <c r="CAF58" s="429"/>
      <c r="CAG58" s="429"/>
      <c r="CAH58" s="429"/>
      <c r="CAI58" s="429"/>
      <c r="CAJ58" s="429"/>
      <c r="CAK58" s="429"/>
      <c r="CAL58" s="429"/>
      <c r="CAM58" s="429"/>
      <c r="CAN58" s="429"/>
      <c r="CAO58" s="429"/>
      <c r="CAP58" s="429"/>
      <c r="CAQ58" s="429"/>
      <c r="CAR58" s="429"/>
      <c r="CAS58" s="429"/>
      <c r="CAT58" s="429"/>
      <c r="CAU58" s="429"/>
      <c r="CAV58" s="429"/>
      <c r="CAW58" s="429"/>
      <c r="CAX58" s="429"/>
      <c r="CAY58" s="429"/>
      <c r="CAZ58" s="429"/>
      <c r="CBA58" s="429"/>
      <c r="CBB58" s="429"/>
      <c r="CBC58" s="429"/>
      <c r="CBD58" s="429"/>
      <c r="CBE58" s="429"/>
      <c r="CBF58" s="429"/>
      <c r="CBG58" s="429"/>
      <c r="CBH58" s="429"/>
      <c r="CBI58" s="429"/>
      <c r="CBJ58" s="429"/>
      <c r="CBK58" s="429"/>
      <c r="CBL58" s="429"/>
      <c r="CBM58" s="429"/>
      <c r="CBN58" s="429"/>
      <c r="CBO58" s="429"/>
      <c r="CBP58" s="429"/>
      <c r="CBQ58" s="429"/>
      <c r="CBR58" s="429"/>
      <c r="CBS58" s="429"/>
      <c r="CBT58" s="429"/>
      <c r="CBU58" s="429"/>
      <c r="CBV58" s="429"/>
      <c r="CBW58" s="429"/>
      <c r="CBX58" s="429"/>
      <c r="CBY58" s="429"/>
      <c r="CBZ58" s="429"/>
      <c r="CCA58" s="429"/>
      <c r="CCB58" s="429"/>
      <c r="CCC58" s="429"/>
      <c r="CCD58" s="429"/>
      <c r="CCE58" s="429"/>
      <c r="CCF58" s="429"/>
      <c r="CCG58" s="429"/>
      <c r="CCH58" s="429"/>
      <c r="CCI58" s="429"/>
      <c r="CCJ58" s="429"/>
      <c r="CCK58" s="429"/>
      <c r="CCL58" s="429"/>
      <c r="CCM58" s="429"/>
      <c r="CCN58" s="429"/>
      <c r="CCO58" s="429"/>
      <c r="CCP58" s="429"/>
      <c r="CCQ58" s="429"/>
      <c r="CCR58" s="429"/>
      <c r="CCS58" s="429"/>
      <c r="CCT58" s="429"/>
      <c r="CCU58" s="429"/>
      <c r="CCV58" s="429"/>
      <c r="CCW58" s="429"/>
      <c r="CCX58" s="429"/>
      <c r="CCY58" s="429"/>
      <c r="CCZ58" s="429"/>
      <c r="CDA58" s="429"/>
      <c r="CDB58" s="429"/>
      <c r="CDC58" s="429"/>
      <c r="CDD58" s="429"/>
      <c r="CDE58" s="429"/>
      <c r="CDF58" s="429"/>
      <c r="CDG58" s="429"/>
      <c r="CDH58" s="429"/>
      <c r="CDI58" s="429"/>
      <c r="CDJ58" s="429"/>
      <c r="CDK58" s="429"/>
      <c r="CDL58" s="429"/>
      <c r="CDM58" s="429"/>
      <c r="CDN58" s="429"/>
      <c r="CDO58" s="429"/>
      <c r="CDP58" s="429"/>
      <c r="CDQ58" s="429"/>
      <c r="CDR58" s="429"/>
      <c r="CDS58" s="429"/>
      <c r="CDT58" s="429"/>
      <c r="CDU58" s="429"/>
      <c r="CDV58" s="429"/>
      <c r="CDW58" s="429"/>
      <c r="CDX58" s="429"/>
      <c r="CDY58" s="429"/>
      <c r="CDZ58" s="429"/>
      <c r="CEA58" s="429"/>
      <c r="CEB58" s="429"/>
      <c r="CEC58" s="429"/>
      <c r="CED58" s="429"/>
      <c r="CEE58" s="429"/>
      <c r="CEF58" s="429"/>
      <c r="CEG58" s="429"/>
      <c r="CEH58" s="429"/>
      <c r="CEI58" s="429"/>
      <c r="CEJ58" s="429"/>
      <c r="CEK58" s="429"/>
      <c r="CEL58" s="429"/>
      <c r="CEM58" s="429"/>
      <c r="CEN58" s="429"/>
      <c r="CEO58" s="429"/>
      <c r="CEP58" s="429"/>
      <c r="CEQ58" s="429"/>
      <c r="CER58" s="429"/>
      <c r="CES58" s="429"/>
      <c r="CET58" s="429"/>
      <c r="CEU58" s="429"/>
      <c r="CEV58" s="429"/>
      <c r="CEW58" s="429"/>
      <c r="CEX58" s="429"/>
      <c r="CEY58" s="429"/>
      <c r="CEZ58" s="429"/>
      <c r="CFA58" s="429"/>
      <c r="CFB58" s="429"/>
      <c r="CFC58" s="429"/>
      <c r="CFD58" s="429"/>
      <c r="CFE58" s="429"/>
      <c r="CFF58" s="429"/>
      <c r="CFG58" s="429"/>
      <c r="CFH58" s="429"/>
      <c r="CFI58" s="429"/>
      <c r="CFJ58" s="429"/>
      <c r="CFK58" s="429"/>
      <c r="CFL58" s="429"/>
      <c r="CFM58" s="429"/>
      <c r="CFN58" s="429"/>
      <c r="CFO58" s="429"/>
      <c r="CFP58" s="429"/>
      <c r="CFQ58" s="429"/>
      <c r="CFR58" s="429"/>
      <c r="CFS58" s="429"/>
      <c r="CFT58" s="429"/>
      <c r="CFU58" s="429"/>
      <c r="CFV58" s="429"/>
      <c r="CFW58" s="429"/>
      <c r="CFX58" s="429"/>
      <c r="CFY58" s="429"/>
      <c r="CFZ58" s="429"/>
      <c r="CGA58" s="429"/>
      <c r="CGB58" s="429"/>
      <c r="CGC58" s="429"/>
      <c r="CGD58" s="429"/>
      <c r="CGE58" s="429"/>
      <c r="CGF58" s="429"/>
      <c r="CGG58" s="429"/>
      <c r="CGH58" s="429"/>
      <c r="CGI58" s="429"/>
      <c r="CGJ58" s="429"/>
      <c r="CGK58" s="429"/>
      <c r="CGL58" s="429"/>
      <c r="CGM58" s="429"/>
      <c r="CGN58" s="429"/>
      <c r="CGO58" s="429"/>
      <c r="CGP58" s="429"/>
      <c r="CGQ58" s="429"/>
      <c r="CGR58" s="429"/>
      <c r="CGS58" s="429"/>
      <c r="CGT58" s="429"/>
      <c r="CGU58" s="429"/>
      <c r="CGV58" s="429"/>
      <c r="CGW58" s="429"/>
      <c r="CGX58" s="429"/>
      <c r="CGY58" s="429"/>
      <c r="CGZ58" s="429"/>
      <c r="CHA58" s="429"/>
      <c r="CHB58" s="429"/>
      <c r="CHC58" s="429"/>
      <c r="CHD58" s="429"/>
      <c r="CHE58" s="429"/>
      <c r="CHF58" s="429"/>
      <c r="CHG58" s="429"/>
      <c r="CHH58" s="429"/>
      <c r="CHI58" s="429"/>
      <c r="CHJ58" s="429"/>
      <c r="CHK58" s="429"/>
      <c r="CHL58" s="429"/>
      <c r="CHM58" s="429"/>
      <c r="CHN58" s="429"/>
      <c r="CHO58" s="429"/>
      <c r="CHP58" s="429"/>
      <c r="CHQ58" s="429"/>
      <c r="CHR58" s="429"/>
      <c r="CHS58" s="429"/>
      <c r="CHT58" s="429"/>
      <c r="CHU58" s="429"/>
      <c r="CHV58" s="429"/>
      <c r="CHW58" s="429"/>
      <c r="CHX58" s="429"/>
      <c r="CHY58" s="429"/>
      <c r="CHZ58" s="429"/>
      <c r="CIA58" s="429"/>
      <c r="CIB58" s="429"/>
      <c r="CIC58" s="429"/>
      <c r="CID58" s="429"/>
      <c r="CIE58" s="429"/>
      <c r="CIF58" s="429"/>
      <c r="CIG58" s="429"/>
      <c r="CIH58" s="429"/>
      <c r="CII58" s="429"/>
      <c r="CIJ58" s="429"/>
      <c r="CIK58" s="429"/>
      <c r="CIL58" s="429"/>
      <c r="CIM58" s="429"/>
      <c r="CIN58" s="429"/>
      <c r="CIO58" s="429"/>
      <c r="CIP58" s="429"/>
      <c r="CIQ58" s="429"/>
      <c r="CIR58" s="429"/>
      <c r="CIS58" s="429"/>
      <c r="CIT58" s="429"/>
      <c r="CIU58" s="429"/>
      <c r="CIV58" s="429"/>
      <c r="CIW58" s="429"/>
      <c r="CIX58" s="429"/>
      <c r="CIY58" s="429"/>
      <c r="CIZ58" s="429"/>
      <c r="CJA58" s="429"/>
      <c r="CJB58" s="429"/>
      <c r="CJC58" s="429"/>
      <c r="CJD58" s="429"/>
      <c r="CJE58" s="429"/>
      <c r="CJF58" s="429"/>
      <c r="CJG58" s="429"/>
      <c r="CJH58" s="429"/>
      <c r="CJI58" s="429"/>
      <c r="CJJ58" s="429"/>
      <c r="CJK58" s="429"/>
      <c r="CJL58" s="429"/>
      <c r="CJM58" s="429"/>
      <c r="CJN58" s="429"/>
      <c r="CJO58" s="429"/>
      <c r="CJP58" s="429"/>
      <c r="CJQ58" s="429"/>
      <c r="CJR58" s="429"/>
      <c r="CJS58" s="429"/>
      <c r="CJT58" s="429"/>
      <c r="CJU58" s="429"/>
      <c r="CJV58" s="429"/>
      <c r="CJW58" s="429"/>
      <c r="CJX58" s="429"/>
      <c r="CJY58" s="429"/>
      <c r="CJZ58" s="429"/>
      <c r="CKA58" s="429"/>
      <c r="CKB58" s="429"/>
      <c r="CKC58" s="429"/>
      <c r="CKD58" s="429"/>
      <c r="CKE58" s="429"/>
      <c r="CKF58" s="429"/>
      <c r="CKG58" s="429"/>
      <c r="CKH58" s="429"/>
      <c r="CKI58" s="429"/>
      <c r="CKJ58" s="429"/>
      <c r="CKK58" s="429"/>
      <c r="CKL58" s="429"/>
      <c r="CKM58" s="429"/>
      <c r="CKN58" s="429"/>
      <c r="CKO58" s="429"/>
      <c r="CKP58" s="429"/>
      <c r="CKQ58" s="429"/>
      <c r="CKR58" s="429"/>
      <c r="CKS58" s="429"/>
      <c r="CKT58" s="429"/>
      <c r="CKU58" s="429"/>
      <c r="CKV58" s="429"/>
      <c r="CKW58" s="429"/>
      <c r="CKX58" s="429"/>
      <c r="CKY58" s="429"/>
      <c r="CKZ58" s="429"/>
      <c r="CLA58" s="429"/>
      <c r="CLB58" s="429"/>
      <c r="CLC58" s="429"/>
      <c r="CLD58" s="429"/>
      <c r="CLE58" s="429"/>
      <c r="CLF58" s="429"/>
      <c r="CLG58" s="429"/>
      <c r="CLH58" s="429"/>
      <c r="CLI58" s="429"/>
      <c r="CLJ58" s="429"/>
      <c r="CLK58" s="429"/>
      <c r="CLL58" s="429"/>
      <c r="CLM58" s="429"/>
      <c r="CLN58" s="429"/>
      <c r="CLO58" s="429"/>
      <c r="CLP58" s="429"/>
      <c r="CLQ58" s="429"/>
      <c r="CLR58" s="429"/>
      <c r="CLS58" s="429"/>
      <c r="CLT58" s="429"/>
      <c r="CLU58" s="429"/>
      <c r="CLV58" s="429"/>
      <c r="CLW58" s="429"/>
      <c r="CLX58" s="429"/>
      <c r="CLY58" s="429"/>
      <c r="CLZ58" s="429"/>
      <c r="CMA58" s="429"/>
      <c r="CMB58" s="429"/>
      <c r="CMC58" s="429"/>
      <c r="CMD58" s="429"/>
      <c r="CME58" s="429"/>
      <c r="CMF58" s="429"/>
      <c r="CMG58" s="429"/>
      <c r="CMH58" s="429"/>
      <c r="CMI58" s="429"/>
      <c r="CMJ58" s="429"/>
      <c r="CMK58" s="429"/>
      <c r="CML58" s="429"/>
      <c r="CMM58" s="429"/>
      <c r="CMN58" s="429"/>
      <c r="CMO58" s="429"/>
      <c r="CMP58" s="429"/>
      <c r="CMQ58" s="429"/>
      <c r="CMR58" s="429"/>
      <c r="CMS58" s="429"/>
      <c r="CMT58" s="429"/>
      <c r="CMU58" s="429"/>
      <c r="CMV58" s="429"/>
      <c r="CMW58" s="429"/>
      <c r="CMX58" s="429"/>
      <c r="CMY58" s="429"/>
      <c r="CMZ58" s="429"/>
      <c r="CNA58" s="429"/>
      <c r="CNB58" s="429"/>
      <c r="CNC58" s="429"/>
      <c r="CND58" s="429"/>
      <c r="CNE58" s="429"/>
      <c r="CNF58" s="429"/>
      <c r="CNG58" s="429"/>
      <c r="CNH58" s="429"/>
      <c r="CNI58" s="429"/>
      <c r="CNJ58" s="429"/>
      <c r="CNK58" s="429"/>
      <c r="CNL58" s="429"/>
      <c r="CNM58" s="429"/>
      <c r="CNN58" s="429"/>
      <c r="CNO58" s="429"/>
      <c r="CNP58" s="429"/>
      <c r="CNQ58" s="429"/>
      <c r="CNR58" s="429"/>
      <c r="CNS58" s="429"/>
      <c r="CNT58" s="429"/>
      <c r="CNU58" s="429"/>
      <c r="CNV58" s="429"/>
      <c r="CNW58" s="429"/>
      <c r="CNX58" s="429"/>
      <c r="CNY58" s="429"/>
      <c r="CNZ58" s="429"/>
      <c r="COA58" s="429"/>
      <c r="COB58" s="429"/>
      <c r="COC58" s="429"/>
      <c r="COD58" s="429"/>
      <c r="COE58" s="429"/>
      <c r="COF58" s="429"/>
      <c r="COG58" s="429"/>
      <c r="COH58" s="429"/>
      <c r="COI58" s="429"/>
      <c r="COJ58" s="429"/>
      <c r="COK58" s="429"/>
      <c r="COL58" s="429"/>
      <c r="COM58" s="429"/>
      <c r="CON58" s="429"/>
      <c r="COO58" s="429"/>
      <c r="COP58" s="429"/>
      <c r="COQ58" s="429"/>
      <c r="COR58" s="429"/>
      <c r="COS58" s="429"/>
      <c r="COT58" s="429"/>
      <c r="COU58" s="429"/>
      <c r="COV58" s="429"/>
      <c r="COW58" s="429"/>
      <c r="COX58" s="429"/>
      <c r="COY58" s="429"/>
      <c r="COZ58" s="429"/>
      <c r="CPA58" s="429"/>
      <c r="CPB58" s="429"/>
      <c r="CPC58" s="429"/>
      <c r="CPD58" s="429"/>
      <c r="CPE58" s="429"/>
      <c r="CPF58" s="429"/>
      <c r="CPG58" s="429"/>
      <c r="CPH58" s="429"/>
      <c r="CPI58" s="429"/>
      <c r="CPJ58" s="429"/>
      <c r="CPK58" s="429"/>
      <c r="CPL58" s="429"/>
      <c r="CPM58" s="429"/>
      <c r="CPN58" s="429"/>
      <c r="CPO58" s="429"/>
      <c r="CPP58" s="429"/>
      <c r="CPQ58" s="429"/>
      <c r="CPR58" s="429"/>
      <c r="CPS58" s="429"/>
      <c r="CPT58" s="429"/>
      <c r="CPU58" s="429"/>
      <c r="CPV58" s="429"/>
      <c r="CPW58" s="429"/>
      <c r="CPX58" s="429"/>
      <c r="CPY58" s="429"/>
      <c r="CPZ58" s="429"/>
      <c r="CQA58" s="429"/>
      <c r="CQB58" s="429"/>
      <c r="CQC58" s="429"/>
      <c r="CQD58" s="429"/>
      <c r="CQE58" s="429"/>
      <c r="CQF58" s="429"/>
      <c r="CQG58" s="429"/>
      <c r="CQH58" s="429"/>
      <c r="CQI58" s="429"/>
      <c r="CQJ58" s="429"/>
      <c r="CQK58" s="429"/>
      <c r="CQL58" s="429"/>
      <c r="CQM58" s="429"/>
      <c r="CQN58" s="429"/>
      <c r="CQO58" s="429"/>
      <c r="CQP58" s="429"/>
      <c r="CQQ58" s="429"/>
      <c r="CQR58" s="429"/>
      <c r="CQS58" s="429"/>
      <c r="CQT58" s="429"/>
      <c r="CQU58" s="429"/>
      <c r="CQV58" s="429"/>
      <c r="CQW58" s="429"/>
      <c r="CQX58" s="429"/>
      <c r="CQY58" s="429"/>
      <c r="CQZ58" s="429"/>
      <c r="CRA58" s="429"/>
      <c r="CRB58" s="429"/>
      <c r="CRC58" s="429"/>
      <c r="CRD58" s="429"/>
      <c r="CRE58" s="429"/>
      <c r="CRF58" s="429"/>
      <c r="CRG58" s="429"/>
      <c r="CRH58" s="429"/>
      <c r="CRI58" s="429"/>
      <c r="CRJ58" s="429"/>
      <c r="CRK58" s="429"/>
      <c r="CRL58" s="429"/>
      <c r="CRM58" s="429"/>
      <c r="CRN58" s="429"/>
      <c r="CRO58" s="429"/>
      <c r="CRP58" s="429"/>
      <c r="CRQ58" s="429"/>
      <c r="CRR58" s="429"/>
      <c r="CRS58" s="429"/>
      <c r="CRT58" s="429"/>
      <c r="CRU58" s="429"/>
      <c r="CRV58" s="429"/>
      <c r="CRW58" s="429"/>
      <c r="CRX58" s="429"/>
      <c r="CRY58" s="429"/>
      <c r="CRZ58" s="429"/>
      <c r="CSA58" s="429"/>
      <c r="CSB58" s="429"/>
      <c r="CSC58" s="429"/>
      <c r="CSD58" s="429"/>
      <c r="CSE58" s="429"/>
      <c r="CSF58" s="429"/>
      <c r="CSG58" s="429"/>
      <c r="CSH58" s="429"/>
      <c r="CSI58" s="429"/>
      <c r="CSJ58" s="429"/>
      <c r="CSK58" s="429"/>
      <c r="CSL58" s="429"/>
      <c r="CSM58" s="429"/>
      <c r="CSN58" s="429"/>
      <c r="CSO58" s="429"/>
      <c r="CSP58" s="429"/>
      <c r="CSQ58" s="429"/>
      <c r="CSR58" s="429"/>
      <c r="CSS58" s="429"/>
      <c r="CST58" s="429"/>
      <c r="CSU58" s="429"/>
      <c r="CSV58" s="429"/>
      <c r="CSW58" s="429"/>
      <c r="CSX58" s="429"/>
      <c r="CSY58" s="429"/>
      <c r="CSZ58" s="429"/>
      <c r="CTA58" s="429"/>
      <c r="CTB58" s="429"/>
      <c r="CTC58" s="429"/>
      <c r="CTD58" s="429"/>
      <c r="CTE58" s="429"/>
      <c r="CTF58" s="429"/>
      <c r="CTG58" s="429"/>
      <c r="CTH58" s="429"/>
      <c r="CTI58" s="429"/>
      <c r="CTJ58" s="429"/>
      <c r="CTK58" s="429"/>
      <c r="CTL58" s="429"/>
      <c r="CTM58" s="429"/>
      <c r="CTN58" s="429"/>
      <c r="CTO58" s="429"/>
      <c r="CTP58" s="429"/>
      <c r="CTQ58" s="429"/>
      <c r="CTR58" s="429"/>
      <c r="CTS58" s="429"/>
      <c r="CTT58" s="429"/>
      <c r="CTU58" s="429"/>
      <c r="CTV58" s="429"/>
      <c r="CTW58" s="429"/>
      <c r="CTX58" s="429"/>
      <c r="CTY58" s="429"/>
      <c r="CTZ58" s="429"/>
      <c r="CUA58" s="429"/>
      <c r="CUB58" s="429"/>
      <c r="CUC58" s="429"/>
      <c r="CUD58" s="429"/>
      <c r="CUE58" s="429"/>
      <c r="CUF58" s="429"/>
      <c r="CUG58" s="429"/>
      <c r="CUH58" s="429"/>
      <c r="CUI58" s="429"/>
      <c r="CUJ58" s="429"/>
      <c r="CUK58" s="429"/>
      <c r="CUL58" s="429"/>
      <c r="CUM58" s="429"/>
      <c r="CUN58" s="429"/>
      <c r="CUO58" s="429"/>
      <c r="CUP58" s="429"/>
      <c r="CUQ58" s="429"/>
      <c r="CUR58" s="429"/>
      <c r="CUS58" s="429"/>
      <c r="CUT58" s="429"/>
      <c r="CUU58" s="429"/>
      <c r="CUV58" s="429"/>
      <c r="CUW58" s="429"/>
      <c r="CUX58" s="429"/>
      <c r="CUY58" s="429"/>
      <c r="CUZ58" s="429"/>
      <c r="CVA58" s="429"/>
      <c r="CVB58" s="429"/>
      <c r="CVC58" s="429"/>
      <c r="CVD58" s="429"/>
      <c r="CVE58" s="429"/>
      <c r="CVF58" s="429"/>
      <c r="CVG58" s="429"/>
      <c r="CVH58" s="429"/>
      <c r="CVI58" s="429"/>
      <c r="CVJ58" s="429"/>
      <c r="CVK58" s="429"/>
      <c r="CVL58" s="429"/>
      <c r="CVM58" s="429"/>
      <c r="CVN58" s="429"/>
      <c r="CVO58" s="429"/>
      <c r="CVP58" s="429"/>
      <c r="CVQ58" s="429"/>
      <c r="CVR58" s="429"/>
      <c r="CVS58" s="429"/>
      <c r="CVT58" s="429"/>
      <c r="CVU58" s="429"/>
      <c r="CVV58" s="429"/>
      <c r="CVW58" s="429"/>
      <c r="CVX58" s="429"/>
      <c r="CVY58" s="429"/>
      <c r="CVZ58" s="429"/>
      <c r="CWA58" s="429"/>
      <c r="CWB58" s="429"/>
      <c r="CWC58" s="429"/>
      <c r="CWD58" s="429"/>
      <c r="CWE58" s="429"/>
      <c r="CWF58" s="429"/>
      <c r="CWG58" s="429"/>
      <c r="CWH58" s="429"/>
      <c r="CWI58" s="429"/>
      <c r="CWJ58" s="429"/>
      <c r="CWK58" s="429"/>
      <c r="CWL58" s="429"/>
      <c r="CWM58" s="429"/>
      <c r="CWN58" s="429"/>
      <c r="CWO58" s="429"/>
      <c r="CWP58" s="429"/>
      <c r="CWQ58" s="429"/>
      <c r="CWR58" s="429"/>
      <c r="CWS58" s="429"/>
      <c r="CWT58" s="429"/>
      <c r="CWU58" s="429"/>
      <c r="CWV58" s="429"/>
      <c r="CWW58" s="429"/>
      <c r="CWX58" s="429"/>
      <c r="CWY58" s="429"/>
      <c r="CWZ58" s="429"/>
      <c r="CXA58" s="429"/>
      <c r="CXB58" s="429"/>
      <c r="CXC58" s="429"/>
      <c r="CXD58" s="429"/>
      <c r="CXE58" s="429"/>
      <c r="CXF58" s="429"/>
      <c r="CXG58" s="429"/>
      <c r="CXH58" s="429"/>
      <c r="CXI58" s="429"/>
      <c r="CXJ58" s="429"/>
      <c r="CXK58" s="429"/>
      <c r="CXL58" s="429"/>
      <c r="CXM58" s="429"/>
      <c r="CXN58" s="429"/>
      <c r="CXO58" s="429"/>
      <c r="CXP58" s="429"/>
      <c r="CXQ58" s="429"/>
      <c r="CXR58" s="429"/>
      <c r="CXS58" s="429"/>
      <c r="CXT58" s="429"/>
      <c r="CXU58" s="429"/>
      <c r="CXV58" s="429"/>
      <c r="CXW58" s="429"/>
      <c r="CXX58" s="429"/>
      <c r="CXY58" s="429"/>
      <c r="CXZ58" s="429"/>
      <c r="CYA58" s="429"/>
      <c r="CYB58" s="429"/>
      <c r="CYC58" s="429"/>
      <c r="CYD58" s="429"/>
      <c r="CYE58" s="429"/>
      <c r="CYF58" s="429"/>
      <c r="CYG58" s="429"/>
      <c r="CYH58" s="429"/>
      <c r="CYI58" s="429"/>
      <c r="CYJ58" s="429"/>
      <c r="CYK58" s="429"/>
      <c r="CYL58" s="429"/>
      <c r="CYM58" s="429"/>
      <c r="CYN58" s="429"/>
      <c r="CYO58" s="429"/>
      <c r="CYP58" s="429"/>
      <c r="CYQ58" s="429"/>
      <c r="CYR58" s="429"/>
      <c r="CYS58" s="429"/>
      <c r="CYT58" s="429"/>
      <c r="CYU58" s="429"/>
      <c r="CYV58" s="429"/>
      <c r="CYW58" s="429"/>
      <c r="CYX58" s="429"/>
      <c r="CYY58" s="429"/>
      <c r="CYZ58" s="429"/>
      <c r="CZA58" s="429"/>
      <c r="CZB58" s="429"/>
      <c r="CZC58" s="429"/>
      <c r="CZD58" s="429"/>
      <c r="CZE58" s="429"/>
      <c r="CZF58" s="429"/>
      <c r="CZG58" s="429"/>
      <c r="CZH58" s="429"/>
      <c r="CZI58" s="429"/>
      <c r="CZJ58" s="429"/>
      <c r="CZK58" s="429"/>
      <c r="CZL58" s="429"/>
      <c r="CZM58" s="429"/>
      <c r="CZN58" s="429"/>
      <c r="CZO58" s="429"/>
      <c r="CZP58" s="429"/>
      <c r="CZQ58" s="429"/>
      <c r="CZR58" s="429"/>
      <c r="CZS58" s="429"/>
      <c r="CZT58" s="429"/>
      <c r="CZU58" s="429"/>
      <c r="CZV58" s="429"/>
      <c r="CZW58" s="429"/>
      <c r="CZX58" s="429"/>
      <c r="CZY58" s="429"/>
      <c r="CZZ58" s="429"/>
      <c r="DAA58" s="429"/>
      <c r="DAB58" s="429"/>
      <c r="DAC58" s="429"/>
      <c r="DAD58" s="429"/>
      <c r="DAE58" s="429"/>
      <c r="DAF58" s="429"/>
      <c r="DAG58" s="429"/>
      <c r="DAH58" s="429"/>
      <c r="DAI58" s="429"/>
      <c r="DAJ58" s="429"/>
      <c r="DAK58" s="429"/>
      <c r="DAL58" s="429"/>
      <c r="DAM58" s="429"/>
      <c r="DAN58" s="429"/>
      <c r="DAO58" s="429"/>
      <c r="DAP58" s="429"/>
      <c r="DAQ58" s="429"/>
      <c r="DAR58" s="429"/>
      <c r="DAS58" s="429"/>
      <c r="DAT58" s="429"/>
      <c r="DAU58" s="429"/>
      <c r="DAV58" s="429"/>
      <c r="DAW58" s="429"/>
      <c r="DAX58" s="429"/>
      <c r="DAY58" s="429"/>
      <c r="DAZ58" s="429"/>
      <c r="DBA58" s="429"/>
      <c r="DBB58" s="429"/>
      <c r="DBC58" s="429"/>
      <c r="DBD58" s="429"/>
      <c r="DBE58" s="429"/>
      <c r="DBF58" s="429"/>
      <c r="DBG58" s="429"/>
      <c r="DBH58" s="429"/>
      <c r="DBI58" s="429"/>
      <c r="DBJ58" s="429"/>
      <c r="DBK58" s="429"/>
      <c r="DBL58" s="429"/>
      <c r="DBM58" s="429"/>
      <c r="DBN58" s="429"/>
      <c r="DBO58" s="429"/>
      <c r="DBP58" s="429"/>
      <c r="DBQ58" s="429"/>
      <c r="DBR58" s="429"/>
      <c r="DBS58" s="429"/>
      <c r="DBT58" s="429"/>
      <c r="DBU58" s="429"/>
      <c r="DBV58" s="429"/>
      <c r="DBW58" s="429"/>
      <c r="DBX58" s="429"/>
      <c r="DBY58" s="429"/>
      <c r="DBZ58" s="429"/>
      <c r="DCA58" s="429"/>
      <c r="DCB58" s="429"/>
      <c r="DCC58" s="429"/>
      <c r="DCD58" s="429"/>
      <c r="DCE58" s="429"/>
      <c r="DCF58" s="429"/>
      <c r="DCG58" s="429"/>
      <c r="DCH58" s="429"/>
      <c r="DCI58" s="429"/>
      <c r="DCJ58" s="429"/>
      <c r="DCK58" s="429"/>
      <c r="DCL58" s="429"/>
      <c r="DCM58" s="429"/>
      <c r="DCN58" s="429"/>
      <c r="DCO58" s="429"/>
      <c r="DCP58" s="429"/>
      <c r="DCQ58" s="429"/>
      <c r="DCR58" s="429"/>
      <c r="DCS58" s="429"/>
      <c r="DCT58" s="429"/>
      <c r="DCU58" s="429"/>
      <c r="DCV58" s="429"/>
      <c r="DCW58" s="429"/>
      <c r="DCX58" s="429"/>
      <c r="DCY58" s="429"/>
      <c r="DCZ58" s="429"/>
      <c r="DDA58" s="429"/>
      <c r="DDB58" s="429"/>
      <c r="DDC58" s="429"/>
      <c r="DDD58" s="429"/>
      <c r="DDE58" s="429"/>
      <c r="DDF58" s="429"/>
      <c r="DDG58" s="429"/>
      <c r="DDH58" s="429"/>
      <c r="DDI58" s="429"/>
      <c r="DDJ58" s="429"/>
      <c r="DDK58" s="429"/>
      <c r="DDL58" s="429"/>
      <c r="DDM58" s="429"/>
      <c r="DDN58" s="429"/>
      <c r="DDO58" s="429"/>
      <c r="DDP58" s="429"/>
      <c r="DDQ58" s="429"/>
      <c r="DDR58" s="429"/>
      <c r="DDS58" s="429"/>
      <c r="DDT58" s="429"/>
      <c r="DDU58" s="429"/>
      <c r="DDV58" s="429"/>
      <c r="DDW58" s="429"/>
      <c r="DDX58" s="429"/>
      <c r="DDY58" s="429"/>
      <c r="DDZ58" s="429"/>
      <c r="DEA58" s="429"/>
      <c r="DEB58" s="429"/>
      <c r="DEC58" s="429"/>
      <c r="DED58" s="429"/>
      <c r="DEE58" s="429"/>
      <c r="DEF58" s="429"/>
      <c r="DEG58" s="429"/>
      <c r="DEH58" s="429"/>
      <c r="DEI58" s="429"/>
      <c r="DEJ58" s="429"/>
      <c r="DEK58" s="429"/>
      <c r="DEL58" s="429"/>
      <c r="DEM58" s="429"/>
      <c r="DEN58" s="429"/>
      <c r="DEO58" s="429"/>
      <c r="DEP58" s="429"/>
      <c r="DEQ58" s="429"/>
      <c r="DER58" s="429"/>
      <c r="DES58" s="429"/>
      <c r="DET58" s="429"/>
      <c r="DEU58" s="429"/>
      <c r="DEV58" s="429"/>
      <c r="DEW58" s="429"/>
      <c r="DEX58" s="429"/>
      <c r="DEY58" s="429"/>
      <c r="DEZ58" s="429"/>
      <c r="DFA58" s="429"/>
      <c r="DFB58" s="429"/>
      <c r="DFC58" s="429"/>
      <c r="DFD58" s="429"/>
      <c r="DFE58" s="429"/>
      <c r="DFF58" s="429"/>
      <c r="DFG58" s="429"/>
      <c r="DFH58" s="429"/>
      <c r="DFI58" s="429"/>
      <c r="DFJ58" s="429"/>
      <c r="DFK58" s="429"/>
      <c r="DFL58" s="429"/>
      <c r="DFM58" s="429"/>
      <c r="DFN58" s="429"/>
      <c r="DFO58" s="429"/>
      <c r="DFP58" s="429"/>
      <c r="DFQ58" s="429"/>
      <c r="DFR58" s="429"/>
      <c r="DFS58" s="429"/>
      <c r="DFT58" s="429"/>
      <c r="DFU58" s="429"/>
      <c r="DFV58" s="429"/>
      <c r="DFW58" s="429"/>
      <c r="DFX58" s="429"/>
      <c r="DFY58" s="429"/>
      <c r="DFZ58" s="429"/>
      <c r="DGA58" s="429"/>
      <c r="DGB58" s="429"/>
      <c r="DGC58" s="429"/>
      <c r="DGD58" s="429"/>
      <c r="DGE58" s="429"/>
      <c r="DGF58" s="429"/>
      <c r="DGG58" s="429"/>
      <c r="DGH58" s="429"/>
      <c r="DGI58" s="429"/>
      <c r="DGJ58" s="429"/>
      <c r="DGK58" s="429"/>
      <c r="DGL58" s="429"/>
      <c r="DGM58" s="429"/>
      <c r="DGN58" s="429"/>
      <c r="DGO58" s="429"/>
      <c r="DGP58" s="429"/>
      <c r="DGQ58" s="429"/>
      <c r="DGR58" s="429"/>
      <c r="DGS58" s="429"/>
      <c r="DGT58" s="429"/>
      <c r="DGU58" s="429"/>
      <c r="DGV58" s="429"/>
      <c r="DGW58" s="429"/>
      <c r="DGX58" s="429"/>
      <c r="DGY58" s="429"/>
      <c r="DGZ58" s="429"/>
      <c r="DHA58" s="429"/>
      <c r="DHB58" s="429"/>
      <c r="DHC58" s="429"/>
      <c r="DHD58" s="429"/>
      <c r="DHE58" s="429"/>
      <c r="DHF58" s="429"/>
      <c r="DHG58" s="429"/>
      <c r="DHH58" s="429"/>
      <c r="DHI58" s="429"/>
      <c r="DHJ58" s="429"/>
      <c r="DHK58" s="429"/>
      <c r="DHL58" s="429"/>
      <c r="DHM58" s="429"/>
      <c r="DHN58" s="429"/>
      <c r="DHO58" s="429"/>
      <c r="DHP58" s="429"/>
      <c r="DHQ58" s="429"/>
      <c r="DHR58" s="429"/>
      <c r="DHS58" s="429"/>
      <c r="DHT58" s="429"/>
      <c r="DHU58" s="429"/>
      <c r="DHV58" s="429"/>
      <c r="DHW58" s="429"/>
      <c r="DHX58" s="429"/>
      <c r="DHY58" s="429"/>
      <c r="DHZ58" s="429"/>
      <c r="DIA58" s="429"/>
      <c r="DIB58" s="429"/>
      <c r="DIC58" s="429"/>
      <c r="DID58" s="429"/>
      <c r="DIE58" s="429"/>
      <c r="DIF58" s="429"/>
      <c r="DIG58" s="429"/>
      <c r="DIH58" s="429"/>
      <c r="DII58" s="429"/>
      <c r="DIJ58" s="429"/>
      <c r="DIK58" s="429"/>
      <c r="DIL58" s="429"/>
      <c r="DIM58" s="429"/>
      <c r="DIN58" s="429"/>
      <c r="DIO58" s="429"/>
      <c r="DIP58" s="429"/>
      <c r="DIQ58" s="429"/>
      <c r="DIR58" s="429"/>
      <c r="DIS58" s="429"/>
      <c r="DIT58" s="429"/>
      <c r="DIU58" s="429"/>
      <c r="DIV58" s="429"/>
      <c r="DIW58" s="429"/>
      <c r="DIX58" s="429"/>
      <c r="DIY58" s="429"/>
      <c r="DIZ58" s="429"/>
      <c r="DJA58" s="429"/>
      <c r="DJB58" s="429"/>
      <c r="DJC58" s="429"/>
      <c r="DJD58" s="429"/>
      <c r="DJE58" s="429"/>
      <c r="DJF58" s="429"/>
      <c r="DJG58" s="429"/>
      <c r="DJH58" s="429"/>
      <c r="DJI58" s="429"/>
      <c r="DJJ58" s="429"/>
      <c r="DJK58" s="429"/>
      <c r="DJL58" s="429"/>
      <c r="DJM58" s="429"/>
      <c r="DJN58" s="429"/>
      <c r="DJO58" s="429"/>
      <c r="DJP58" s="429"/>
      <c r="DJQ58" s="429"/>
      <c r="DJR58" s="429"/>
      <c r="DJS58" s="429"/>
      <c r="DJT58" s="429"/>
      <c r="DJU58" s="429"/>
      <c r="DJV58" s="429"/>
      <c r="DJW58" s="429"/>
      <c r="DJX58" s="429"/>
      <c r="DJY58" s="429"/>
      <c r="DJZ58" s="429"/>
      <c r="DKA58" s="429"/>
      <c r="DKB58" s="429"/>
      <c r="DKC58" s="429"/>
      <c r="DKD58" s="429"/>
      <c r="DKE58" s="429"/>
      <c r="DKF58" s="429"/>
      <c r="DKG58" s="429"/>
      <c r="DKH58" s="429"/>
      <c r="DKI58" s="429"/>
      <c r="DKJ58" s="429"/>
      <c r="DKK58" s="429"/>
      <c r="DKL58" s="429"/>
      <c r="DKM58" s="429"/>
      <c r="DKN58" s="429"/>
      <c r="DKO58" s="429"/>
      <c r="DKP58" s="429"/>
      <c r="DKQ58" s="429"/>
      <c r="DKR58" s="429"/>
      <c r="DKS58" s="429"/>
      <c r="DKT58" s="429"/>
      <c r="DKU58" s="429"/>
      <c r="DKV58" s="429"/>
      <c r="DKW58" s="429"/>
      <c r="DKX58" s="429"/>
      <c r="DKY58" s="429"/>
      <c r="DKZ58" s="429"/>
      <c r="DLA58" s="429"/>
      <c r="DLB58" s="429"/>
      <c r="DLC58" s="429"/>
      <c r="DLD58" s="429"/>
      <c r="DLE58" s="429"/>
      <c r="DLF58" s="429"/>
      <c r="DLG58" s="429"/>
      <c r="DLH58" s="429"/>
      <c r="DLI58" s="429"/>
      <c r="DLJ58" s="429"/>
      <c r="DLK58" s="429"/>
      <c r="DLL58" s="429"/>
      <c r="DLM58" s="429"/>
      <c r="DLN58" s="429"/>
      <c r="DLO58" s="429"/>
      <c r="DLP58" s="429"/>
      <c r="DLQ58" s="429"/>
      <c r="DLR58" s="429"/>
      <c r="DLS58" s="429"/>
      <c r="DLT58" s="429"/>
      <c r="DLU58" s="429"/>
      <c r="DLV58" s="429"/>
      <c r="DLW58" s="429"/>
      <c r="DLX58" s="429"/>
      <c r="DLY58" s="429"/>
      <c r="DLZ58" s="429"/>
      <c r="DMA58" s="429"/>
      <c r="DMB58" s="429"/>
      <c r="DMC58" s="429"/>
      <c r="DMD58" s="429"/>
      <c r="DME58" s="429"/>
      <c r="DMF58" s="429"/>
      <c r="DMG58" s="429"/>
      <c r="DMH58" s="429"/>
      <c r="DMI58" s="429"/>
      <c r="DMJ58" s="429"/>
      <c r="DMK58" s="429"/>
      <c r="DML58" s="429"/>
      <c r="DMM58" s="429"/>
      <c r="DMN58" s="429"/>
      <c r="DMO58" s="429"/>
      <c r="DMP58" s="429"/>
      <c r="DMQ58" s="429"/>
      <c r="DMR58" s="429"/>
      <c r="DMS58" s="429"/>
      <c r="DMT58" s="429"/>
      <c r="DMU58" s="429"/>
      <c r="DMV58" s="429"/>
      <c r="DMW58" s="429"/>
      <c r="DMX58" s="429"/>
      <c r="DMY58" s="429"/>
      <c r="DMZ58" s="429"/>
      <c r="DNA58" s="429"/>
      <c r="DNB58" s="429"/>
      <c r="DNC58" s="429"/>
      <c r="DND58" s="429"/>
      <c r="DNE58" s="429"/>
      <c r="DNF58" s="429"/>
      <c r="DNG58" s="429"/>
      <c r="DNH58" s="429"/>
      <c r="DNI58" s="429"/>
      <c r="DNJ58" s="429"/>
      <c r="DNK58" s="429"/>
      <c r="DNL58" s="429"/>
      <c r="DNM58" s="429"/>
      <c r="DNN58" s="429"/>
      <c r="DNO58" s="429"/>
      <c r="DNP58" s="429"/>
      <c r="DNQ58" s="429"/>
      <c r="DNR58" s="429"/>
      <c r="DNS58" s="429"/>
      <c r="DNT58" s="429"/>
      <c r="DNU58" s="429"/>
      <c r="DNV58" s="429"/>
      <c r="DNW58" s="429"/>
      <c r="DNX58" s="429"/>
      <c r="DNY58" s="429"/>
      <c r="DNZ58" s="429"/>
      <c r="DOA58" s="429"/>
      <c r="DOB58" s="429"/>
      <c r="DOC58" s="429"/>
      <c r="DOD58" s="429"/>
      <c r="DOE58" s="429"/>
      <c r="DOF58" s="429"/>
      <c r="DOG58" s="429"/>
      <c r="DOH58" s="429"/>
      <c r="DOI58" s="429"/>
      <c r="DOJ58" s="429"/>
      <c r="DOK58" s="429"/>
      <c r="DOL58" s="429"/>
      <c r="DOM58" s="429"/>
      <c r="DON58" s="429"/>
      <c r="DOO58" s="429"/>
      <c r="DOP58" s="429"/>
      <c r="DOQ58" s="429"/>
      <c r="DOR58" s="429"/>
      <c r="DOS58" s="429"/>
      <c r="DOT58" s="429"/>
      <c r="DOU58" s="429"/>
      <c r="DOV58" s="429"/>
      <c r="DOW58" s="429"/>
      <c r="DOX58" s="429"/>
      <c r="DOY58" s="429"/>
      <c r="DOZ58" s="429"/>
      <c r="DPA58" s="429"/>
      <c r="DPB58" s="429"/>
      <c r="DPC58" s="429"/>
      <c r="DPD58" s="429"/>
      <c r="DPE58" s="429"/>
      <c r="DPF58" s="429"/>
      <c r="DPG58" s="429"/>
      <c r="DPH58" s="429"/>
      <c r="DPI58" s="429"/>
      <c r="DPJ58" s="429"/>
      <c r="DPK58" s="429"/>
      <c r="DPL58" s="429"/>
      <c r="DPM58" s="429"/>
      <c r="DPN58" s="429"/>
      <c r="DPO58" s="429"/>
      <c r="DPP58" s="429"/>
      <c r="DPQ58" s="429"/>
      <c r="DPR58" s="429"/>
      <c r="DPS58" s="429"/>
      <c r="DPT58" s="429"/>
      <c r="DPU58" s="429"/>
      <c r="DPV58" s="429"/>
      <c r="DPW58" s="429"/>
      <c r="DPX58" s="429"/>
      <c r="DPY58" s="429"/>
      <c r="DPZ58" s="429"/>
      <c r="DQA58" s="429"/>
      <c r="DQB58" s="429"/>
      <c r="DQC58" s="429"/>
      <c r="DQD58" s="429"/>
      <c r="DQE58" s="429"/>
      <c r="DQF58" s="429"/>
      <c r="DQG58" s="429"/>
      <c r="DQH58" s="429"/>
      <c r="DQI58" s="429"/>
      <c r="DQJ58" s="429"/>
      <c r="DQK58" s="429"/>
      <c r="DQL58" s="429"/>
      <c r="DQM58" s="429"/>
      <c r="DQN58" s="429"/>
      <c r="DQO58" s="429"/>
      <c r="DQP58" s="429"/>
      <c r="DQQ58" s="429"/>
      <c r="DQR58" s="429"/>
      <c r="DQS58" s="429"/>
      <c r="DQT58" s="429"/>
      <c r="DQU58" s="429"/>
      <c r="DQV58" s="429"/>
      <c r="DQW58" s="429"/>
      <c r="DQX58" s="429"/>
      <c r="DQY58" s="429"/>
      <c r="DQZ58" s="429"/>
      <c r="DRA58" s="429"/>
      <c r="DRB58" s="429"/>
      <c r="DRC58" s="429"/>
      <c r="DRD58" s="429"/>
      <c r="DRE58" s="429"/>
      <c r="DRF58" s="429"/>
      <c r="DRG58" s="429"/>
      <c r="DRH58" s="429"/>
      <c r="DRI58" s="429"/>
      <c r="DRJ58" s="429"/>
      <c r="DRK58" s="429"/>
      <c r="DRL58" s="429"/>
      <c r="DRM58" s="429"/>
      <c r="DRN58" s="429"/>
      <c r="DRO58" s="429"/>
      <c r="DRP58" s="429"/>
      <c r="DRQ58" s="429"/>
      <c r="DRR58" s="429"/>
      <c r="DRS58" s="429"/>
      <c r="DRT58" s="429"/>
      <c r="DRU58" s="429"/>
      <c r="DRV58" s="429"/>
      <c r="DRW58" s="429"/>
      <c r="DRX58" s="429"/>
      <c r="DRY58" s="429"/>
      <c r="DRZ58" s="429"/>
      <c r="DSA58" s="429"/>
      <c r="DSB58" s="429"/>
      <c r="DSC58" s="429"/>
      <c r="DSD58" s="429"/>
      <c r="DSE58" s="429"/>
      <c r="DSF58" s="429"/>
      <c r="DSG58" s="429"/>
      <c r="DSH58" s="429"/>
      <c r="DSI58" s="429"/>
      <c r="DSJ58" s="429"/>
      <c r="DSK58" s="429"/>
      <c r="DSL58" s="429"/>
      <c r="DSM58" s="429"/>
      <c r="DSN58" s="429"/>
      <c r="DSO58" s="429"/>
      <c r="DSP58" s="429"/>
      <c r="DSQ58" s="429"/>
      <c r="DSR58" s="429"/>
      <c r="DSS58" s="429"/>
      <c r="DST58" s="429"/>
      <c r="DSU58" s="429"/>
      <c r="DSV58" s="429"/>
      <c r="DSW58" s="429"/>
      <c r="DSX58" s="429"/>
      <c r="DSY58" s="429"/>
      <c r="DSZ58" s="429"/>
      <c r="DTA58" s="429"/>
      <c r="DTB58" s="429"/>
      <c r="DTC58" s="429"/>
      <c r="DTD58" s="429"/>
      <c r="DTE58" s="429"/>
      <c r="DTF58" s="429"/>
      <c r="DTG58" s="429"/>
      <c r="DTH58" s="429"/>
      <c r="DTI58" s="429"/>
      <c r="DTJ58" s="429"/>
      <c r="DTK58" s="429"/>
      <c r="DTL58" s="429"/>
      <c r="DTM58" s="429"/>
      <c r="DTN58" s="429"/>
      <c r="DTO58" s="429"/>
      <c r="DTP58" s="429"/>
      <c r="DTQ58" s="429"/>
      <c r="DTR58" s="429"/>
      <c r="DTS58" s="429"/>
      <c r="DTT58" s="429"/>
      <c r="DTU58" s="429"/>
      <c r="DTV58" s="429"/>
      <c r="DTW58" s="429"/>
      <c r="DTX58" s="429"/>
      <c r="DTY58" s="429"/>
      <c r="DTZ58" s="429"/>
      <c r="DUA58" s="429"/>
      <c r="DUB58" s="429"/>
      <c r="DUC58" s="429"/>
      <c r="DUD58" s="429"/>
      <c r="DUE58" s="429"/>
      <c r="DUF58" s="429"/>
      <c r="DUG58" s="429"/>
      <c r="DUH58" s="429"/>
      <c r="DUI58" s="429"/>
      <c r="DUJ58" s="429"/>
      <c r="DUK58" s="429"/>
      <c r="DUL58" s="429"/>
      <c r="DUM58" s="429"/>
      <c r="DUN58" s="429"/>
      <c r="DUO58" s="429"/>
      <c r="DUP58" s="429"/>
      <c r="DUQ58" s="429"/>
      <c r="DUR58" s="429"/>
      <c r="DUS58" s="429"/>
      <c r="DUT58" s="429"/>
      <c r="DUU58" s="429"/>
      <c r="DUV58" s="429"/>
      <c r="DUW58" s="429"/>
      <c r="DUX58" s="429"/>
      <c r="DUY58" s="429"/>
      <c r="DUZ58" s="429"/>
      <c r="DVA58" s="429"/>
      <c r="DVB58" s="429"/>
      <c r="DVC58" s="429"/>
      <c r="DVD58" s="429"/>
      <c r="DVE58" s="429"/>
      <c r="DVF58" s="429"/>
      <c r="DVG58" s="429"/>
      <c r="DVH58" s="429"/>
      <c r="DVI58" s="429"/>
      <c r="DVJ58" s="429"/>
      <c r="DVK58" s="429"/>
      <c r="DVL58" s="429"/>
      <c r="DVM58" s="429"/>
      <c r="DVN58" s="429"/>
      <c r="DVO58" s="429"/>
      <c r="DVP58" s="429"/>
      <c r="DVQ58" s="429"/>
      <c r="DVR58" s="429"/>
      <c r="DVS58" s="429"/>
      <c r="DVT58" s="429"/>
      <c r="DVU58" s="429"/>
      <c r="DVV58" s="429"/>
      <c r="DVW58" s="429"/>
      <c r="DVX58" s="429"/>
      <c r="DVY58" s="429"/>
      <c r="DVZ58" s="429"/>
      <c r="DWA58" s="429"/>
      <c r="DWB58" s="429"/>
      <c r="DWC58" s="429"/>
      <c r="DWD58" s="429"/>
      <c r="DWE58" s="429"/>
      <c r="DWF58" s="429"/>
      <c r="DWG58" s="429"/>
      <c r="DWH58" s="429"/>
      <c r="DWI58" s="429"/>
      <c r="DWJ58" s="429"/>
      <c r="DWK58" s="429"/>
      <c r="DWL58" s="429"/>
      <c r="DWM58" s="429"/>
      <c r="DWN58" s="429"/>
      <c r="DWO58" s="429"/>
      <c r="DWP58" s="429"/>
      <c r="DWQ58" s="429"/>
      <c r="DWR58" s="429"/>
      <c r="DWS58" s="429"/>
      <c r="DWT58" s="429"/>
      <c r="DWU58" s="429"/>
      <c r="DWV58" s="429"/>
      <c r="DWW58" s="429"/>
      <c r="DWX58" s="429"/>
      <c r="DWY58" s="429"/>
      <c r="DWZ58" s="429"/>
      <c r="DXA58" s="429"/>
      <c r="DXB58" s="429"/>
      <c r="DXC58" s="429"/>
      <c r="DXD58" s="429"/>
      <c r="DXE58" s="429"/>
      <c r="DXF58" s="429"/>
      <c r="DXG58" s="429"/>
      <c r="DXH58" s="429"/>
      <c r="DXI58" s="429"/>
      <c r="DXJ58" s="429"/>
      <c r="DXK58" s="429"/>
      <c r="DXL58" s="429"/>
      <c r="DXM58" s="429"/>
      <c r="DXN58" s="429"/>
      <c r="DXO58" s="429"/>
      <c r="DXP58" s="429"/>
      <c r="DXQ58" s="429"/>
      <c r="DXR58" s="429"/>
      <c r="DXS58" s="429"/>
      <c r="DXT58" s="429"/>
      <c r="DXU58" s="429"/>
      <c r="DXV58" s="429"/>
      <c r="DXW58" s="429"/>
      <c r="DXX58" s="429"/>
      <c r="DXY58" s="429"/>
      <c r="DXZ58" s="429"/>
      <c r="DYA58" s="429"/>
      <c r="DYB58" s="429"/>
      <c r="DYC58" s="429"/>
      <c r="DYD58" s="429"/>
      <c r="DYE58" s="429"/>
      <c r="DYF58" s="429"/>
      <c r="DYG58" s="429"/>
      <c r="DYH58" s="429"/>
      <c r="DYI58" s="429"/>
      <c r="DYJ58" s="429"/>
      <c r="DYK58" s="429"/>
      <c r="DYL58" s="429"/>
      <c r="DYM58" s="429"/>
      <c r="DYN58" s="429"/>
      <c r="DYO58" s="429"/>
      <c r="DYP58" s="429"/>
      <c r="DYQ58" s="429"/>
      <c r="DYR58" s="429"/>
      <c r="DYS58" s="429"/>
      <c r="DYT58" s="429"/>
      <c r="DYU58" s="429"/>
      <c r="DYV58" s="429"/>
      <c r="DYW58" s="429"/>
      <c r="DYX58" s="429"/>
      <c r="DYY58" s="429"/>
      <c r="DYZ58" s="429"/>
      <c r="DZA58" s="429"/>
      <c r="DZB58" s="429"/>
      <c r="DZC58" s="429"/>
      <c r="DZD58" s="429"/>
      <c r="DZE58" s="429"/>
      <c r="DZF58" s="429"/>
      <c r="DZG58" s="429"/>
      <c r="DZH58" s="429"/>
      <c r="DZI58" s="429"/>
      <c r="DZJ58" s="429"/>
      <c r="DZK58" s="429"/>
      <c r="DZL58" s="429"/>
      <c r="DZM58" s="429"/>
      <c r="DZN58" s="429"/>
      <c r="DZO58" s="429"/>
      <c r="DZP58" s="429"/>
      <c r="DZQ58" s="429"/>
      <c r="DZR58" s="429"/>
      <c r="DZS58" s="429"/>
      <c r="DZT58" s="429"/>
      <c r="DZU58" s="429"/>
      <c r="DZV58" s="429"/>
      <c r="DZW58" s="429"/>
      <c r="DZX58" s="429"/>
      <c r="DZY58" s="429"/>
      <c r="DZZ58" s="429"/>
      <c r="EAA58" s="429"/>
      <c r="EAB58" s="429"/>
      <c r="EAC58" s="429"/>
      <c r="EAD58" s="429"/>
      <c r="EAE58" s="429"/>
      <c r="EAF58" s="429"/>
      <c r="EAG58" s="429"/>
      <c r="EAH58" s="429"/>
      <c r="EAI58" s="429"/>
      <c r="EAJ58" s="429"/>
      <c r="EAK58" s="429"/>
      <c r="EAL58" s="429"/>
      <c r="EAM58" s="429"/>
      <c r="EAN58" s="429"/>
      <c r="EAO58" s="429"/>
      <c r="EAP58" s="429"/>
      <c r="EAQ58" s="429"/>
      <c r="EAR58" s="429"/>
      <c r="EAS58" s="429"/>
      <c r="EAT58" s="429"/>
      <c r="EAU58" s="429"/>
      <c r="EAV58" s="429"/>
      <c r="EAW58" s="429"/>
      <c r="EAX58" s="429"/>
      <c r="EAY58" s="429"/>
      <c r="EAZ58" s="429"/>
      <c r="EBA58" s="429"/>
      <c r="EBB58" s="429"/>
      <c r="EBC58" s="429"/>
      <c r="EBD58" s="429"/>
      <c r="EBE58" s="429"/>
      <c r="EBF58" s="429"/>
      <c r="EBG58" s="429"/>
      <c r="EBH58" s="429"/>
      <c r="EBI58" s="429"/>
      <c r="EBJ58" s="429"/>
      <c r="EBK58" s="429"/>
      <c r="EBL58" s="429"/>
      <c r="EBM58" s="429"/>
      <c r="EBN58" s="429"/>
      <c r="EBO58" s="429"/>
      <c r="EBP58" s="429"/>
      <c r="EBQ58" s="429"/>
      <c r="EBR58" s="429"/>
      <c r="EBS58" s="429"/>
      <c r="EBT58" s="429"/>
      <c r="EBU58" s="429"/>
      <c r="EBV58" s="429"/>
      <c r="EBW58" s="429"/>
      <c r="EBX58" s="429"/>
      <c r="EBY58" s="429"/>
      <c r="EBZ58" s="429"/>
      <c r="ECA58" s="429"/>
      <c r="ECB58" s="429"/>
      <c r="ECC58" s="429"/>
      <c r="ECD58" s="429"/>
      <c r="ECE58" s="429"/>
      <c r="ECF58" s="429"/>
      <c r="ECG58" s="429"/>
      <c r="ECH58" s="429"/>
      <c r="ECI58" s="429"/>
      <c r="ECJ58" s="429"/>
      <c r="ECK58" s="429"/>
      <c r="ECL58" s="429"/>
      <c r="ECM58" s="429"/>
      <c r="ECN58" s="429"/>
      <c r="ECO58" s="429"/>
      <c r="ECP58" s="429"/>
      <c r="ECQ58" s="429"/>
      <c r="ECR58" s="429"/>
      <c r="ECS58" s="429"/>
      <c r="ECT58" s="429"/>
      <c r="ECU58" s="429"/>
      <c r="ECV58" s="429"/>
      <c r="ECW58" s="429"/>
      <c r="ECX58" s="429"/>
      <c r="ECY58" s="429"/>
      <c r="ECZ58" s="429"/>
      <c r="EDA58" s="429"/>
      <c r="EDB58" s="429"/>
      <c r="EDC58" s="429"/>
      <c r="EDD58" s="429"/>
      <c r="EDE58" s="429"/>
      <c r="EDF58" s="429"/>
      <c r="EDG58" s="429"/>
      <c r="EDH58" s="429"/>
      <c r="EDI58" s="429"/>
      <c r="EDJ58" s="429"/>
      <c r="EDK58" s="429"/>
      <c r="EDL58" s="429"/>
      <c r="EDM58" s="429"/>
      <c r="EDN58" s="429"/>
      <c r="EDO58" s="429"/>
      <c r="EDP58" s="429"/>
      <c r="EDQ58" s="429"/>
      <c r="EDR58" s="429"/>
      <c r="EDS58" s="429"/>
      <c r="EDT58" s="429"/>
      <c r="EDU58" s="429"/>
      <c r="EDV58" s="429"/>
      <c r="EDW58" s="429"/>
      <c r="EDX58" s="429"/>
      <c r="EDY58" s="429"/>
      <c r="EDZ58" s="429"/>
      <c r="EEA58" s="429"/>
      <c r="EEB58" s="429"/>
      <c r="EEC58" s="429"/>
      <c r="EED58" s="429"/>
      <c r="EEE58" s="429"/>
      <c r="EEF58" s="429"/>
      <c r="EEG58" s="429"/>
      <c r="EEH58" s="429"/>
      <c r="EEI58" s="429"/>
      <c r="EEJ58" s="429"/>
      <c r="EEK58" s="429"/>
      <c r="EEL58" s="429"/>
      <c r="EEM58" s="429"/>
      <c r="EEN58" s="429"/>
      <c r="EEO58" s="429"/>
      <c r="EEP58" s="429"/>
      <c r="EEQ58" s="429"/>
      <c r="EER58" s="429"/>
      <c r="EES58" s="429"/>
      <c r="EET58" s="429"/>
      <c r="EEU58" s="429"/>
      <c r="EEV58" s="429"/>
      <c r="EEW58" s="429"/>
      <c r="EEX58" s="429"/>
      <c r="EEY58" s="429"/>
      <c r="EEZ58" s="429"/>
      <c r="EFA58" s="429"/>
      <c r="EFB58" s="429"/>
      <c r="EFC58" s="429"/>
      <c r="EFD58" s="429"/>
      <c r="EFE58" s="429"/>
      <c r="EFF58" s="429"/>
      <c r="EFG58" s="429"/>
      <c r="EFH58" s="429"/>
      <c r="EFI58" s="429"/>
      <c r="EFJ58" s="429"/>
      <c r="EFK58" s="429"/>
      <c r="EFL58" s="429"/>
      <c r="EFM58" s="429"/>
      <c r="EFN58" s="429"/>
      <c r="EFO58" s="429"/>
      <c r="EFP58" s="429"/>
      <c r="EFQ58" s="429"/>
      <c r="EFR58" s="429"/>
      <c r="EFS58" s="429"/>
      <c r="EFT58" s="429"/>
      <c r="EFU58" s="429"/>
      <c r="EFV58" s="429"/>
      <c r="EFW58" s="429"/>
      <c r="EFX58" s="429"/>
      <c r="EFY58" s="429"/>
      <c r="EFZ58" s="429"/>
      <c r="EGA58" s="429"/>
      <c r="EGB58" s="429"/>
      <c r="EGC58" s="429"/>
      <c r="EGD58" s="429"/>
      <c r="EGE58" s="429"/>
      <c r="EGF58" s="429"/>
      <c r="EGG58" s="429"/>
      <c r="EGH58" s="429"/>
      <c r="EGI58" s="429"/>
      <c r="EGJ58" s="429"/>
      <c r="EGK58" s="429"/>
      <c r="EGL58" s="429"/>
      <c r="EGM58" s="429"/>
      <c r="EGN58" s="429"/>
      <c r="EGO58" s="429"/>
      <c r="EGP58" s="429"/>
      <c r="EGQ58" s="429"/>
      <c r="EGR58" s="429"/>
      <c r="EGS58" s="429"/>
      <c r="EGT58" s="429"/>
      <c r="EGU58" s="429"/>
      <c r="EGV58" s="429"/>
      <c r="EGW58" s="429"/>
      <c r="EGX58" s="429"/>
      <c r="EGY58" s="429"/>
      <c r="EGZ58" s="429"/>
      <c r="EHA58" s="429"/>
      <c r="EHB58" s="429"/>
      <c r="EHC58" s="429"/>
      <c r="EHD58" s="429"/>
      <c r="EHE58" s="429"/>
      <c r="EHF58" s="429"/>
      <c r="EHG58" s="429"/>
      <c r="EHH58" s="429"/>
      <c r="EHI58" s="429"/>
      <c r="EHJ58" s="429"/>
      <c r="EHK58" s="429"/>
      <c r="EHL58" s="429"/>
      <c r="EHM58" s="429"/>
      <c r="EHN58" s="429"/>
      <c r="EHO58" s="429"/>
      <c r="EHP58" s="429"/>
      <c r="EHQ58" s="429"/>
      <c r="EHR58" s="429"/>
      <c r="EHS58" s="429"/>
      <c r="EHT58" s="429"/>
      <c r="EHU58" s="429"/>
      <c r="EHV58" s="429"/>
      <c r="EHW58" s="429"/>
      <c r="EHX58" s="429"/>
      <c r="EHY58" s="429"/>
      <c r="EHZ58" s="429"/>
      <c r="EIA58" s="429"/>
      <c r="EIB58" s="429"/>
      <c r="EIC58" s="429"/>
      <c r="EID58" s="429"/>
      <c r="EIE58" s="429"/>
      <c r="EIF58" s="429"/>
      <c r="EIG58" s="429"/>
      <c r="EIH58" s="429"/>
      <c r="EII58" s="429"/>
      <c r="EIJ58" s="429"/>
      <c r="EIK58" s="429"/>
      <c r="EIL58" s="429"/>
      <c r="EIM58" s="429"/>
      <c r="EIN58" s="429"/>
      <c r="EIO58" s="429"/>
      <c r="EIP58" s="429"/>
      <c r="EIQ58" s="429"/>
      <c r="EIR58" s="429"/>
      <c r="EIS58" s="429"/>
      <c r="EIT58" s="429"/>
      <c r="EIU58" s="429"/>
      <c r="EIV58" s="429"/>
      <c r="EIW58" s="429"/>
      <c r="EIX58" s="429"/>
      <c r="EIY58" s="429"/>
      <c r="EIZ58" s="429"/>
      <c r="EJA58" s="429"/>
      <c r="EJB58" s="429"/>
      <c r="EJC58" s="429"/>
      <c r="EJD58" s="429"/>
      <c r="EJE58" s="429"/>
      <c r="EJF58" s="429"/>
      <c r="EJG58" s="429"/>
      <c r="EJH58" s="429"/>
      <c r="EJI58" s="429"/>
      <c r="EJJ58" s="429"/>
      <c r="EJK58" s="429"/>
      <c r="EJL58" s="429"/>
      <c r="EJM58" s="429"/>
      <c r="EJN58" s="429"/>
      <c r="EJO58" s="429"/>
      <c r="EJP58" s="429"/>
      <c r="EJQ58" s="429"/>
      <c r="EJR58" s="429"/>
      <c r="EJS58" s="429"/>
      <c r="EJT58" s="429"/>
      <c r="EJU58" s="429"/>
      <c r="EJV58" s="429"/>
      <c r="EJW58" s="429"/>
      <c r="EJX58" s="429"/>
      <c r="EJY58" s="429"/>
      <c r="EJZ58" s="429"/>
      <c r="EKA58" s="429"/>
      <c r="EKB58" s="429"/>
      <c r="EKC58" s="429"/>
      <c r="EKD58" s="429"/>
      <c r="EKE58" s="429"/>
      <c r="EKF58" s="429"/>
      <c r="EKG58" s="429"/>
      <c r="EKH58" s="429"/>
      <c r="EKI58" s="429"/>
      <c r="EKJ58" s="429"/>
      <c r="EKK58" s="429"/>
      <c r="EKL58" s="429"/>
      <c r="EKM58" s="429"/>
      <c r="EKN58" s="429"/>
      <c r="EKO58" s="429"/>
      <c r="EKP58" s="429"/>
      <c r="EKQ58" s="429"/>
      <c r="EKR58" s="429"/>
      <c r="EKS58" s="429"/>
      <c r="EKT58" s="429"/>
      <c r="EKU58" s="429"/>
      <c r="EKV58" s="429"/>
      <c r="EKW58" s="429"/>
      <c r="EKX58" s="429"/>
      <c r="EKY58" s="429"/>
      <c r="EKZ58" s="429"/>
      <c r="ELA58" s="429"/>
      <c r="ELB58" s="429"/>
      <c r="ELC58" s="429"/>
      <c r="ELD58" s="429"/>
      <c r="ELE58" s="429"/>
      <c r="ELF58" s="429"/>
      <c r="ELG58" s="429"/>
      <c r="ELH58" s="429"/>
      <c r="ELI58" s="429"/>
      <c r="ELJ58" s="429"/>
      <c r="ELK58" s="429"/>
      <c r="ELL58" s="429"/>
      <c r="ELM58" s="429"/>
      <c r="ELN58" s="429"/>
      <c r="ELO58" s="429"/>
      <c r="ELP58" s="429"/>
      <c r="ELQ58" s="429"/>
      <c r="ELR58" s="429"/>
      <c r="ELS58" s="429"/>
      <c r="ELT58" s="429"/>
      <c r="ELU58" s="429"/>
      <c r="ELV58" s="429"/>
      <c r="ELW58" s="429"/>
      <c r="ELX58" s="429"/>
      <c r="ELY58" s="429"/>
      <c r="ELZ58" s="429"/>
      <c r="EMA58" s="429"/>
      <c r="EMB58" s="429"/>
      <c r="EMC58" s="429"/>
      <c r="EMD58" s="429"/>
      <c r="EME58" s="429"/>
      <c r="EMF58" s="429"/>
      <c r="EMG58" s="429"/>
      <c r="EMH58" s="429"/>
      <c r="EMI58" s="429"/>
      <c r="EMJ58" s="429"/>
      <c r="EMK58" s="429"/>
      <c r="EML58" s="429"/>
      <c r="EMM58" s="429"/>
      <c r="EMN58" s="429"/>
      <c r="EMO58" s="429"/>
      <c r="EMP58" s="429"/>
      <c r="EMQ58" s="429"/>
      <c r="EMR58" s="429"/>
      <c r="EMS58" s="429"/>
      <c r="EMT58" s="429"/>
      <c r="EMU58" s="429"/>
      <c r="EMV58" s="429"/>
      <c r="EMW58" s="429"/>
      <c r="EMX58" s="429"/>
      <c r="EMY58" s="429"/>
      <c r="EMZ58" s="429"/>
      <c r="ENA58" s="429"/>
      <c r="ENB58" s="429"/>
      <c r="ENC58" s="429"/>
      <c r="END58" s="429"/>
      <c r="ENE58" s="429"/>
      <c r="ENF58" s="429"/>
      <c r="ENG58" s="429"/>
      <c r="ENH58" s="429"/>
      <c r="ENI58" s="429"/>
      <c r="ENJ58" s="429"/>
      <c r="ENK58" s="429"/>
      <c r="ENL58" s="429"/>
      <c r="ENM58" s="429"/>
      <c r="ENN58" s="429"/>
      <c r="ENO58" s="429"/>
      <c r="ENP58" s="429"/>
      <c r="ENQ58" s="429"/>
      <c r="ENR58" s="429"/>
      <c r="ENS58" s="429"/>
      <c r="ENT58" s="429"/>
      <c r="ENU58" s="429"/>
      <c r="ENV58" s="429"/>
      <c r="ENW58" s="429"/>
      <c r="ENX58" s="429"/>
      <c r="ENY58" s="429"/>
      <c r="ENZ58" s="429"/>
      <c r="EOA58" s="429"/>
      <c r="EOB58" s="429"/>
      <c r="EOC58" s="429"/>
      <c r="EOD58" s="429"/>
      <c r="EOE58" s="429"/>
      <c r="EOF58" s="429"/>
      <c r="EOG58" s="429"/>
      <c r="EOH58" s="429"/>
      <c r="EOI58" s="429"/>
      <c r="EOJ58" s="429"/>
      <c r="EOK58" s="429"/>
      <c r="EOL58" s="429"/>
      <c r="EOM58" s="429"/>
      <c r="EON58" s="429"/>
      <c r="EOO58" s="429"/>
      <c r="EOP58" s="429"/>
      <c r="EOQ58" s="429"/>
      <c r="EOR58" s="429"/>
      <c r="EOS58" s="429"/>
      <c r="EOT58" s="429"/>
      <c r="EOU58" s="429"/>
      <c r="EOV58" s="429"/>
      <c r="EOW58" s="429"/>
      <c r="EOX58" s="429"/>
      <c r="EOY58" s="429"/>
      <c r="EOZ58" s="429"/>
      <c r="EPA58" s="429"/>
      <c r="EPB58" s="429"/>
      <c r="EPC58" s="429"/>
      <c r="EPD58" s="429"/>
      <c r="EPE58" s="429"/>
      <c r="EPF58" s="429"/>
      <c r="EPG58" s="429"/>
      <c r="EPH58" s="429"/>
      <c r="EPI58" s="429"/>
      <c r="EPJ58" s="429"/>
      <c r="EPK58" s="429"/>
      <c r="EPL58" s="429"/>
      <c r="EPM58" s="429"/>
      <c r="EPN58" s="429"/>
      <c r="EPO58" s="429"/>
      <c r="EPP58" s="429"/>
      <c r="EPQ58" s="429"/>
      <c r="EPR58" s="429"/>
      <c r="EPS58" s="429"/>
      <c r="EPT58" s="429"/>
      <c r="EPU58" s="429"/>
      <c r="EPV58" s="429"/>
      <c r="EPW58" s="429"/>
      <c r="EPX58" s="429"/>
      <c r="EPY58" s="429"/>
      <c r="EPZ58" s="429"/>
      <c r="EQA58" s="429"/>
      <c r="EQB58" s="429"/>
      <c r="EQC58" s="429"/>
      <c r="EQD58" s="429"/>
      <c r="EQE58" s="429"/>
      <c r="EQF58" s="429"/>
      <c r="EQG58" s="429"/>
      <c r="EQH58" s="429"/>
      <c r="EQI58" s="429"/>
      <c r="EQJ58" s="429"/>
      <c r="EQK58" s="429"/>
      <c r="EQL58" s="429"/>
      <c r="EQM58" s="429"/>
      <c r="EQN58" s="429"/>
      <c r="EQO58" s="429"/>
      <c r="EQP58" s="429"/>
      <c r="EQQ58" s="429"/>
      <c r="EQR58" s="429"/>
      <c r="EQS58" s="429"/>
      <c r="EQT58" s="429"/>
      <c r="EQU58" s="429"/>
      <c r="EQV58" s="429"/>
      <c r="EQW58" s="429"/>
      <c r="EQX58" s="429"/>
      <c r="EQY58" s="429"/>
      <c r="EQZ58" s="429"/>
      <c r="ERA58" s="429"/>
      <c r="ERB58" s="429"/>
      <c r="ERC58" s="429"/>
      <c r="ERD58" s="429"/>
      <c r="ERE58" s="429"/>
      <c r="ERF58" s="429"/>
      <c r="ERG58" s="429"/>
      <c r="ERH58" s="429"/>
      <c r="ERI58" s="429"/>
      <c r="ERJ58" s="429"/>
      <c r="ERK58" s="429"/>
      <c r="ERL58" s="429"/>
      <c r="ERM58" s="429"/>
      <c r="ERN58" s="429"/>
      <c r="ERO58" s="429"/>
      <c r="ERP58" s="429"/>
      <c r="ERQ58" s="429"/>
      <c r="ERR58" s="429"/>
      <c r="ERS58" s="429"/>
      <c r="ERT58" s="429"/>
      <c r="ERU58" s="429"/>
      <c r="ERV58" s="429"/>
      <c r="ERW58" s="429"/>
      <c r="ERX58" s="429"/>
      <c r="ERY58" s="429"/>
      <c r="ERZ58" s="429"/>
      <c r="ESA58" s="429"/>
      <c r="ESB58" s="429"/>
      <c r="ESC58" s="429"/>
      <c r="ESD58" s="429"/>
      <c r="ESE58" s="429"/>
      <c r="ESF58" s="429"/>
      <c r="ESG58" s="429"/>
      <c r="ESH58" s="429"/>
      <c r="ESI58" s="429"/>
      <c r="ESJ58" s="429"/>
      <c r="ESK58" s="429"/>
      <c r="ESL58" s="429"/>
      <c r="ESM58" s="429"/>
      <c r="ESN58" s="429"/>
      <c r="ESO58" s="429"/>
      <c r="ESP58" s="429"/>
      <c r="ESQ58" s="429"/>
      <c r="ESR58" s="429"/>
      <c r="ESS58" s="429"/>
      <c r="EST58" s="429"/>
      <c r="ESU58" s="429"/>
      <c r="ESV58" s="429"/>
      <c r="ESW58" s="429"/>
      <c r="ESX58" s="429"/>
      <c r="ESY58" s="429"/>
      <c r="ESZ58" s="429"/>
      <c r="ETA58" s="429"/>
      <c r="ETB58" s="429"/>
      <c r="ETC58" s="429"/>
      <c r="ETD58" s="429"/>
      <c r="ETE58" s="429"/>
      <c r="ETF58" s="429"/>
      <c r="ETG58" s="429"/>
      <c r="ETH58" s="429"/>
      <c r="ETI58" s="429"/>
      <c r="ETJ58" s="429"/>
      <c r="ETK58" s="429"/>
      <c r="ETL58" s="429"/>
      <c r="ETM58" s="429"/>
      <c r="ETN58" s="429"/>
      <c r="ETO58" s="429"/>
      <c r="ETP58" s="429"/>
      <c r="ETQ58" s="429"/>
      <c r="ETR58" s="429"/>
      <c r="ETS58" s="429"/>
      <c r="ETT58" s="429"/>
      <c r="ETU58" s="429"/>
      <c r="ETV58" s="429"/>
      <c r="ETW58" s="429"/>
      <c r="ETX58" s="429"/>
      <c r="ETY58" s="429"/>
      <c r="ETZ58" s="429"/>
      <c r="EUA58" s="429"/>
      <c r="EUB58" s="429"/>
      <c r="EUC58" s="429"/>
      <c r="EUD58" s="429"/>
      <c r="EUE58" s="429"/>
      <c r="EUF58" s="429"/>
      <c r="EUG58" s="429"/>
      <c r="EUH58" s="429"/>
      <c r="EUI58" s="429"/>
      <c r="EUJ58" s="429"/>
      <c r="EUK58" s="429"/>
      <c r="EUL58" s="429"/>
      <c r="EUM58" s="429"/>
      <c r="EUN58" s="429"/>
      <c r="EUO58" s="429"/>
      <c r="EUP58" s="429"/>
      <c r="EUQ58" s="429"/>
      <c r="EUR58" s="429"/>
      <c r="EUS58" s="429"/>
      <c r="EUT58" s="429"/>
      <c r="EUU58" s="429"/>
      <c r="EUV58" s="429"/>
      <c r="EUW58" s="429"/>
      <c r="EUX58" s="429"/>
      <c r="EUY58" s="429"/>
      <c r="EUZ58" s="429"/>
      <c r="EVA58" s="429"/>
      <c r="EVB58" s="429"/>
      <c r="EVC58" s="429"/>
      <c r="EVD58" s="429"/>
      <c r="EVE58" s="429"/>
      <c r="EVF58" s="429"/>
      <c r="EVG58" s="429"/>
      <c r="EVH58" s="429"/>
      <c r="EVI58" s="429"/>
      <c r="EVJ58" s="429"/>
      <c r="EVK58" s="429"/>
      <c r="EVL58" s="429"/>
      <c r="EVM58" s="429"/>
      <c r="EVN58" s="429"/>
      <c r="EVO58" s="429"/>
      <c r="EVP58" s="429"/>
      <c r="EVQ58" s="429"/>
      <c r="EVR58" s="429"/>
      <c r="EVS58" s="429"/>
      <c r="EVT58" s="429"/>
      <c r="EVU58" s="429"/>
      <c r="EVV58" s="429"/>
      <c r="EVW58" s="429"/>
      <c r="EVX58" s="429"/>
      <c r="EVY58" s="429"/>
      <c r="EVZ58" s="429"/>
      <c r="EWA58" s="429"/>
      <c r="EWB58" s="429"/>
      <c r="EWC58" s="429"/>
      <c r="EWD58" s="429"/>
      <c r="EWE58" s="429"/>
      <c r="EWF58" s="429"/>
      <c r="EWG58" s="429"/>
      <c r="EWH58" s="429"/>
      <c r="EWI58" s="429"/>
      <c r="EWJ58" s="429"/>
      <c r="EWK58" s="429"/>
      <c r="EWL58" s="429"/>
      <c r="EWM58" s="429"/>
      <c r="EWN58" s="429"/>
      <c r="EWO58" s="429"/>
      <c r="EWP58" s="429"/>
      <c r="EWQ58" s="429"/>
      <c r="EWR58" s="429"/>
      <c r="EWS58" s="429"/>
      <c r="EWT58" s="429"/>
      <c r="EWU58" s="429"/>
      <c r="EWV58" s="429"/>
      <c r="EWW58" s="429"/>
      <c r="EWX58" s="429"/>
      <c r="EWY58" s="429"/>
      <c r="EWZ58" s="429"/>
      <c r="EXA58" s="429"/>
      <c r="EXB58" s="429"/>
      <c r="EXC58" s="429"/>
      <c r="EXD58" s="429"/>
      <c r="EXE58" s="429"/>
      <c r="EXF58" s="429"/>
      <c r="EXG58" s="429"/>
      <c r="EXH58" s="429"/>
      <c r="EXI58" s="429"/>
      <c r="EXJ58" s="429"/>
      <c r="EXK58" s="429"/>
      <c r="EXL58" s="429"/>
      <c r="EXM58" s="429"/>
      <c r="EXN58" s="429"/>
      <c r="EXO58" s="429"/>
      <c r="EXP58" s="429"/>
      <c r="EXQ58" s="429"/>
      <c r="EXR58" s="429"/>
      <c r="EXS58" s="429"/>
      <c r="EXT58" s="429"/>
      <c r="EXU58" s="429"/>
      <c r="EXV58" s="429"/>
      <c r="EXW58" s="429"/>
      <c r="EXX58" s="429"/>
      <c r="EXY58" s="429"/>
      <c r="EXZ58" s="429"/>
      <c r="EYA58" s="429"/>
      <c r="EYB58" s="429"/>
      <c r="EYC58" s="429"/>
      <c r="EYD58" s="429"/>
      <c r="EYE58" s="429"/>
      <c r="EYF58" s="429"/>
      <c r="EYG58" s="429"/>
      <c r="EYH58" s="429"/>
      <c r="EYI58" s="429"/>
      <c r="EYJ58" s="429"/>
      <c r="EYK58" s="429"/>
      <c r="EYL58" s="429"/>
      <c r="EYM58" s="429"/>
      <c r="EYN58" s="429"/>
      <c r="EYO58" s="429"/>
      <c r="EYP58" s="429"/>
      <c r="EYQ58" s="429"/>
      <c r="EYR58" s="429"/>
      <c r="EYS58" s="429"/>
      <c r="EYT58" s="429"/>
      <c r="EYU58" s="429"/>
      <c r="EYV58" s="429"/>
      <c r="EYW58" s="429"/>
      <c r="EYX58" s="429"/>
      <c r="EYY58" s="429"/>
      <c r="EYZ58" s="429"/>
      <c r="EZA58" s="429"/>
      <c r="EZB58" s="429"/>
      <c r="EZC58" s="429"/>
      <c r="EZD58" s="429"/>
      <c r="EZE58" s="429"/>
      <c r="EZF58" s="429"/>
      <c r="EZG58" s="429"/>
      <c r="EZH58" s="429"/>
      <c r="EZI58" s="429"/>
      <c r="EZJ58" s="429"/>
      <c r="EZK58" s="429"/>
      <c r="EZL58" s="429"/>
      <c r="EZM58" s="429"/>
      <c r="EZN58" s="429"/>
      <c r="EZO58" s="429"/>
      <c r="EZP58" s="429"/>
      <c r="EZQ58" s="429"/>
      <c r="EZR58" s="429"/>
      <c r="EZS58" s="429"/>
      <c r="EZT58" s="429"/>
      <c r="EZU58" s="429"/>
      <c r="EZV58" s="429"/>
      <c r="EZW58" s="429"/>
      <c r="EZX58" s="429"/>
      <c r="EZY58" s="429"/>
      <c r="EZZ58" s="429"/>
      <c r="FAA58" s="429"/>
      <c r="FAB58" s="429"/>
      <c r="FAC58" s="429"/>
      <c r="FAD58" s="429"/>
      <c r="FAE58" s="429"/>
      <c r="FAF58" s="429"/>
      <c r="FAG58" s="429"/>
      <c r="FAH58" s="429"/>
      <c r="FAI58" s="429"/>
      <c r="FAJ58" s="429"/>
      <c r="FAK58" s="429"/>
      <c r="FAL58" s="429"/>
      <c r="FAM58" s="429"/>
      <c r="FAN58" s="429"/>
      <c r="FAO58" s="429"/>
      <c r="FAP58" s="429"/>
      <c r="FAQ58" s="429"/>
      <c r="FAR58" s="429"/>
      <c r="FAS58" s="429"/>
      <c r="FAT58" s="429"/>
      <c r="FAU58" s="429"/>
      <c r="FAV58" s="429"/>
      <c r="FAW58" s="429"/>
      <c r="FAX58" s="429"/>
      <c r="FAY58" s="429"/>
      <c r="FAZ58" s="429"/>
      <c r="FBA58" s="429"/>
      <c r="FBB58" s="429"/>
      <c r="FBC58" s="429"/>
      <c r="FBD58" s="429"/>
      <c r="FBE58" s="429"/>
      <c r="FBF58" s="429"/>
      <c r="FBG58" s="429"/>
      <c r="FBH58" s="429"/>
      <c r="FBI58" s="429"/>
      <c r="FBJ58" s="429"/>
      <c r="FBK58" s="429"/>
      <c r="FBL58" s="429"/>
      <c r="FBM58" s="429"/>
      <c r="FBN58" s="429"/>
      <c r="FBO58" s="429"/>
      <c r="FBP58" s="429"/>
      <c r="FBQ58" s="429"/>
      <c r="FBR58" s="429"/>
      <c r="FBS58" s="429"/>
      <c r="FBT58" s="429"/>
      <c r="FBU58" s="429"/>
      <c r="FBV58" s="429"/>
      <c r="FBW58" s="429"/>
      <c r="FBX58" s="429"/>
      <c r="FBY58" s="429"/>
      <c r="FBZ58" s="429"/>
      <c r="FCA58" s="429"/>
      <c r="FCB58" s="429"/>
      <c r="FCC58" s="429"/>
      <c r="FCD58" s="429"/>
      <c r="FCE58" s="429"/>
      <c r="FCF58" s="429"/>
      <c r="FCG58" s="429"/>
      <c r="FCH58" s="429"/>
      <c r="FCI58" s="429"/>
      <c r="FCJ58" s="429"/>
      <c r="FCK58" s="429"/>
      <c r="FCL58" s="429"/>
      <c r="FCM58" s="429"/>
      <c r="FCN58" s="429"/>
      <c r="FCO58" s="429"/>
      <c r="FCP58" s="429"/>
      <c r="FCQ58" s="429"/>
      <c r="FCR58" s="429"/>
      <c r="FCS58" s="429"/>
      <c r="FCT58" s="429"/>
      <c r="FCU58" s="429"/>
      <c r="FCV58" s="429"/>
      <c r="FCW58" s="429"/>
      <c r="FCX58" s="429"/>
      <c r="FCY58" s="429"/>
      <c r="FCZ58" s="429"/>
      <c r="FDA58" s="429"/>
      <c r="FDB58" s="429"/>
      <c r="FDC58" s="429"/>
      <c r="FDD58" s="429"/>
      <c r="FDE58" s="429"/>
      <c r="FDF58" s="429"/>
      <c r="FDG58" s="429"/>
      <c r="FDH58" s="429"/>
      <c r="FDI58" s="429"/>
      <c r="FDJ58" s="429"/>
      <c r="FDK58" s="429"/>
      <c r="FDL58" s="429"/>
      <c r="FDM58" s="429"/>
      <c r="FDN58" s="429"/>
      <c r="FDO58" s="429"/>
      <c r="FDP58" s="429"/>
      <c r="FDQ58" s="429"/>
      <c r="FDR58" s="429"/>
      <c r="FDS58" s="429"/>
      <c r="FDT58" s="429"/>
      <c r="FDU58" s="429"/>
      <c r="FDV58" s="429"/>
      <c r="FDW58" s="429"/>
      <c r="FDX58" s="429"/>
      <c r="FDY58" s="429"/>
      <c r="FDZ58" s="429"/>
      <c r="FEA58" s="429"/>
      <c r="FEB58" s="429"/>
      <c r="FEC58" s="429"/>
      <c r="FED58" s="429"/>
      <c r="FEE58" s="429"/>
      <c r="FEF58" s="429"/>
      <c r="FEG58" s="429"/>
      <c r="FEH58" s="429"/>
      <c r="FEI58" s="429"/>
      <c r="FEJ58" s="429"/>
      <c r="FEK58" s="429"/>
      <c r="FEL58" s="429"/>
      <c r="FEM58" s="429"/>
      <c r="FEN58" s="429"/>
      <c r="FEO58" s="429"/>
      <c r="FEP58" s="429"/>
      <c r="FEQ58" s="429"/>
      <c r="FER58" s="429"/>
      <c r="FES58" s="429"/>
      <c r="FET58" s="429"/>
      <c r="FEU58" s="429"/>
      <c r="FEV58" s="429"/>
      <c r="FEW58" s="429"/>
      <c r="FEX58" s="429"/>
      <c r="FEY58" s="429"/>
      <c r="FEZ58" s="429"/>
      <c r="FFA58" s="429"/>
      <c r="FFB58" s="429"/>
      <c r="FFC58" s="429"/>
      <c r="FFD58" s="429"/>
      <c r="FFE58" s="429"/>
      <c r="FFF58" s="429"/>
      <c r="FFG58" s="429"/>
      <c r="FFH58" s="429"/>
      <c r="FFI58" s="429"/>
      <c r="FFJ58" s="429"/>
      <c r="FFK58" s="429"/>
      <c r="FFL58" s="429"/>
      <c r="FFM58" s="429"/>
      <c r="FFN58" s="429"/>
      <c r="FFO58" s="429"/>
      <c r="FFP58" s="429"/>
      <c r="FFQ58" s="429"/>
      <c r="FFR58" s="429"/>
      <c r="FFS58" s="429"/>
      <c r="FFT58" s="429"/>
      <c r="FFU58" s="429"/>
      <c r="FFV58" s="429"/>
      <c r="FFW58" s="429"/>
      <c r="FFX58" s="429"/>
      <c r="FFY58" s="429"/>
      <c r="FFZ58" s="429"/>
      <c r="FGA58" s="429"/>
      <c r="FGB58" s="429"/>
      <c r="FGC58" s="429"/>
      <c r="FGD58" s="429"/>
      <c r="FGE58" s="429"/>
      <c r="FGF58" s="429"/>
      <c r="FGG58" s="429"/>
      <c r="FGH58" s="429"/>
      <c r="FGI58" s="429"/>
      <c r="FGJ58" s="429"/>
      <c r="FGK58" s="429"/>
      <c r="FGL58" s="429"/>
      <c r="FGM58" s="429"/>
      <c r="FGN58" s="429"/>
      <c r="FGO58" s="429"/>
      <c r="FGP58" s="429"/>
      <c r="FGQ58" s="429"/>
      <c r="FGR58" s="429"/>
      <c r="FGS58" s="429"/>
      <c r="FGT58" s="429"/>
      <c r="FGU58" s="429"/>
      <c r="FGV58" s="429"/>
      <c r="FGW58" s="429"/>
      <c r="FGX58" s="429"/>
      <c r="FGY58" s="429"/>
      <c r="FGZ58" s="429"/>
      <c r="FHA58" s="429"/>
      <c r="FHB58" s="429"/>
      <c r="FHC58" s="429"/>
      <c r="FHD58" s="429"/>
      <c r="FHE58" s="429"/>
      <c r="FHF58" s="429"/>
      <c r="FHG58" s="429"/>
      <c r="FHH58" s="429"/>
      <c r="FHI58" s="429"/>
      <c r="FHJ58" s="429"/>
      <c r="FHK58" s="429"/>
      <c r="FHL58" s="429"/>
      <c r="FHM58" s="429"/>
      <c r="FHN58" s="429"/>
      <c r="FHO58" s="429"/>
      <c r="FHP58" s="429"/>
      <c r="FHQ58" s="429"/>
      <c r="FHR58" s="429"/>
      <c r="FHS58" s="429"/>
      <c r="FHT58" s="429"/>
      <c r="FHU58" s="429"/>
      <c r="FHV58" s="429"/>
      <c r="FHW58" s="429"/>
      <c r="FHX58" s="429"/>
      <c r="FHY58" s="429"/>
      <c r="FHZ58" s="429"/>
      <c r="FIA58" s="429"/>
      <c r="FIB58" s="429"/>
      <c r="FIC58" s="429"/>
      <c r="FID58" s="429"/>
      <c r="FIE58" s="429"/>
      <c r="FIF58" s="429"/>
      <c r="FIG58" s="429"/>
      <c r="FIH58" s="429"/>
      <c r="FII58" s="429"/>
      <c r="FIJ58" s="429"/>
      <c r="FIK58" s="429"/>
      <c r="FIL58" s="429"/>
      <c r="FIM58" s="429"/>
      <c r="FIN58" s="429"/>
      <c r="FIO58" s="429"/>
      <c r="FIP58" s="429"/>
      <c r="FIQ58" s="429"/>
      <c r="FIR58" s="429"/>
      <c r="FIS58" s="429"/>
      <c r="FIT58" s="429"/>
      <c r="FIU58" s="429"/>
      <c r="FIV58" s="429"/>
      <c r="FIW58" s="429"/>
      <c r="FIX58" s="429"/>
      <c r="FIY58" s="429"/>
      <c r="FIZ58" s="429"/>
      <c r="FJA58" s="429"/>
      <c r="FJB58" s="429"/>
      <c r="FJC58" s="429"/>
      <c r="FJD58" s="429"/>
      <c r="FJE58" s="429"/>
      <c r="FJF58" s="429"/>
      <c r="FJG58" s="429"/>
      <c r="FJH58" s="429"/>
      <c r="FJI58" s="429"/>
      <c r="FJJ58" s="429"/>
      <c r="FJK58" s="429"/>
      <c r="FJL58" s="429"/>
      <c r="FJM58" s="429"/>
      <c r="FJN58" s="429"/>
      <c r="FJO58" s="429"/>
      <c r="FJP58" s="429"/>
      <c r="FJQ58" s="429"/>
      <c r="FJR58" s="429"/>
      <c r="FJS58" s="429"/>
      <c r="FJT58" s="429"/>
      <c r="FJU58" s="429"/>
      <c r="FJV58" s="429"/>
      <c r="FJW58" s="429"/>
      <c r="FJX58" s="429"/>
      <c r="FJY58" s="429"/>
      <c r="FJZ58" s="429"/>
      <c r="FKA58" s="429"/>
      <c r="FKB58" s="429"/>
      <c r="FKC58" s="429"/>
      <c r="FKD58" s="429"/>
      <c r="FKE58" s="429"/>
      <c r="FKF58" s="429"/>
      <c r="FKG58" s="429"/>
      <c r="FKH58" s="429"/>
      <c r="FKI58" s="429"/>
      <c r="FKJ58" s="429"/>
      <c r="FKK58" s="429"/>
      <c r="FKL58" s="429"/>
      <c r="FKM58" s="429"/>
      <c r="FKN58" s="429"/>
      <c r="FKO58" s="429"/>
      <c r="FKP58" s="429"/>
      <c r="FKQ58" s="429"/>
      <c r="FKR58" s="429"/>
      <c r="FKS58" s="429"/>
      <c r="FKT58" s="429"/>
      <c r="FKU58" s="429"/>
      <c r="FKV58" s="429"/>
      <c r="FKW58" s="429"/>
      <c r="FKX58" s="429"/>
      <c r="FKY58" s="429"/>
      <c r="FKZ58" s="429"/>
      <c r="FLA58" s="429"/>
      <c r="FLB58" s="429"/>
      <c r="FLC58" s="429"/>
      <c r="FLD58" s="429"/>
      <c r="FLE58" s="429"/>
      <c r="FLF58" s="429"/>
      <c r="FLG58" s="429"/>
      <c r="FLH58" s="429"/>
      <c r="FLI58" s="429"/>
      <c r="FLJ58" s="429"/>
      <c r="FLK58" s="429"/>
      <c r="FLL58" s="429"/>
      <c r="FLM58" s="429"/>
      <c r="FLN58" s="429"/>
      <c r="FLO58" s="429"/>
      <c r="FLP58" s="429"/>
      <c r="FLQ58" s="429"/>
      <c r="FLR58" s="429"/>
      <c r="FLS58" s="429"/>
      <c r="FLT58" s="429"/>
      <c r="FLU58" s="429"/>
      <c r="FLV58" s="429"/>
      <c r="FLW58" s="429"/>
      <c r="FLX58" s="429"/>
      <c r="FLY58" s="429"/>
      <c r="FLZ58" s="429"/>
      <c r="FMA58" s="429"/>
      <c r="FMB58" s="429"/>
      <c r="FMC58" s="429"/>
      <c r="FMD58" s="429"/>
      <c r="FME58" s="429"/>
      <c r="FMF58" s="429"/>
      <c r="FMG58" s="429"/>
      <c r="FMH58" s="429"/>
      <c r="FMI58" s="429"/>
      <c r="FMJ58" s="429"/>
      <c r="FMK58" s="429"/>
      <c r="FML58" s="429"/>
      <c r="FMM58" s="429"/>
      <c r="FMN58" s="429"/>
      <c r="FMO58" s="429"/>
      <c r="FMP58" s="429"/>
      <c r="FMQ58" s="429"/>
      <c r="FMR58" s="429"/>
      <c r="FMS58" s="429"/>
      <c r="FMT58" s="429"/>
      <c r="FMU58" s="429"/>
      <c r="FMV58" s="429"/>
      <c r="FMW58" s="429"/>
      <c r="FMX58" s="429"/>
      <c r="FMY58" s="429"/>
      <c r="FMZ58" s="429"/>
      <c r="FNA58" s="429"/>
      <c r="FNB58" s="429"/>
      <c r="FNC58" s="429"/>
      <c r="FND58" s="429"/>
      <c r="FNE58" s="429"/>
      <c r="FNF58" s="429"/>
      <c r="FNG58" s="429"/>
      <c r="FNH58" s="429"/>
      <c r="FNI58" s="429"/>
      <c r="FNJ58" s="429"/>
      <c r="FNK58" s="429"/>
      <c r="FNL58" s="429"/>
      <c r="FNM58" s="429"/>
      <c r="FNN58" s="429"/>
      <c r="FNO58" s="429"/>
      <c r="FNP58" s="429"/>
      <c r="FNQ58" s="429"/>
      <c r="FNR58" s="429"/>
      <c r="FNS58" s="429"/>
      <c r="FNT58" s="429"/>
      <c r="FNU58" s="429"/>
      <c r="FNV58" s="429"/>
      <c r="FNW58" s="429"/>
      <c r="FNX58" s="429"/>
      <c r="FNY58" s="429"/>
      <c r="FNZ58" s="429"/>
      <c r="FOA58" s="429"/>
      <c r="FOB58" s="429"/>
      <c r="FOC58" s="429"/>
      <c r="FOD58" s="429"/>
      <c r="FOE58" s="429"/>
      <c r="FOF58" s="429"/>
      <c r="FOG58" s="429"/>
      <c r="FOH58" s="429"/>
      <c r="FOI58" s="429"/>
      <c r="FOJ58" s="429"/>
      <c r="FOK58" s="429"/>
      <c r="FOL58" s="429"/>
      <c r="FOM58" s="429"/>
      <c r="FON58" s="429"/>
      <c r="FOO58" s="429"/>
      <c r="FOP58" s="429"/>
      <c r="FOQ58" s="429"/>
      <c r="FOR58" s="429"/>
      <c r="FOS58" s="429"/>
      <c r="FOT58" s="429"/>
      <c r="FOU58" s="429"/>
      <c r="FOV58" s="429"/>
      <c r="FOW58" s="429"/>
      <c r="FOX58" s="429"/>
      <c r="FOY58" s="429"/>
      <c r="FOZ58" s="429"/>
      <c r="FPA58" s="429"/>
      <c r="FPB58" s="429"/>
      <c r="FPC58" s="429"/>
      <c r="FPD58" s="429"/>
      <c r="FPE58" s="429"/>
      <c r="FPF58" s="429"/>
      <c r="FPG58" s="429"/>
      <c r="FPH58" s="429"/>
      <c r="FPI58" s="429"/>
      <c r="FPJ58" s="429"/>
      <c r="FPK58" s="429"/>
      <c r="FPL58" s="429"/>
      <c r="FPM58" s="429"/>
      <c r="FPN58" s="429"/>
      <c r="FPO58" s="429"/>
      <c r="FPP58" s="429"/>
      <c r="FPQ58" s="429"/>
      <c r="FPR58" s="429"/>
      <c r="FPS58" s="429"/>
      <c r="FPT58" s="429"/>
      <c r="FPU58" s="429"/>
      <c r="FPV58" s="429"/>
      <c r="FPW58" s="429"/>
      <c r="FPX58" s="429"/>
      <c r="FPY58" s="429"/>
      <c r="FPZ58" s="429"/>
      <c r="FQA58" s="429"/>
      <c r="FQB58" s="429"/>
      <c r="FQC58" s="429"/>
      <c r="FQD58" s="429"/>
      <c r="FQE58" s="429"/>
      <c r="FQF58" s="429"/>
      <c r="FQG58" s="429"/>
      <c r="FQH58" s="429"/>
      <c r="FQI58" s="429"/>
      <c r="FQJ58" s="429"/>
      <c r="FQK58" s="429"/>
      <c r="FQL58" s="429"/>
      <c r="FQM58" s="429"/>
      <c r="FQN58" s="429"/>
      <c r="FQO58" s="429"/>
      <c r="FQP58" s="429"/>
      <c r="FQQ58" s="429"/>
      <c r="FQR58" s="429"/>
      <c r="FQS58" s="429"/>
      <c r="FQT58" s="429"/>
      <c r="FQU58" s="429"/>
      <c r="FQV58" s="429"/>
      <c r="FQW58" s="429"/>
      <c r="FQX58" s="429"/>
      <c r="FQY58" s="429"/>
      <c r="FQZ58" s="429"/>
      <c r="FRA58" s="429"/>
      <c r="FRB58" s="429"/>
      <c r="FRC58" s="429"/>
      <c r="FRD58" s="429"/>
      <c r="FRE58" s="429"/>
      <c r="FRF58" s="429"/>
      <c r="FRG58" s="429"/>
      <c r="FRH58" s="429"/>
      <c r="FRI58" s="429"/>
      <c r="FRJ58" s="429"/>
      <c r="FRK58" s="429"/>
      <c r="FRL58" s="429"/>
      <c r="FRM58" s="429"/>
      <c r="FRN58" s="429"/>
      <c r="FRO58" s="429"/>
      <c r="FRP58" s="429"/>
      <c r="FRQ58" s="429"/>
      <c r="FRR58" s="429"/>
      <c r="FRS58" s="429"/>
      <c r="FRT58" s="429"/>
      <c r="FRU58" s="429"/>
      <c r="FRV58" s="429"/>
      <c r="FRW58" s="429"/>
      <c r="FRX58" s="429"/>
      <c r="FRY58" s="429"/>
      <c r="FRZ58" s="429"/>
      <c r="FSA58" s="429"/>
      <c r="FSB58" s="429"/>
      <c r="FSC58" s="429"/>
      <c r="FSD58" s="429"/>
      <c r="FSE58" s="429"/>
      <c r="FSF58" s="429"/>
      <c r="FSG58" s="429"/>
      <c r="FSH58" s="429"/>
      <c r="FSI58" s="429"/>
      <c r="FSJ58" s="429"/>
      <c r="FSK58" s="429"/>
      <c r="FSL58" s="429"/>
      <c r="FSM58" s="429"/>
      <c r="FSN58" s="429"/>
      <c r="FSO58" s="429"/>
      <c r="FSP58" s="429"/>
      <c r="FSQ58" s="429"/>
      <c r="FSR58" s="429"/>
      <c r="FSS58" s="429"/>
      <c r="FST58" s="429"/>
      <c r="FSU58" s="429"/>
      <c r="FSV58" s="429"/>
      <c r="FSW58" s="429"/>
      <c r="FSX58" s="429"/>
      <c r="FSY58" s="429"/>
      <c r="FSZ58" s="429"/>
      <c r="FTA58" s="429"/>
      <c r="FTB58" s="429"/>
      <c r="FTC58" s="429"/>
      <c r="FTD58" s="429"/>
      <c r="FTE58" s="429"/>
      <c r="FTF58" s="429"/>
      <c r="FTG58" s="429"/>
      <c r="FTH58" s="429"/>
      <c r="FTI58" s="429"/>
      <c r="FTJ58" s="429"/>
      <c r="FTK58" s="429"/>
      <c r="FTL58" s="429"/>
      <c r="FTM58" s="429"/>
      <c r="FTN58" s="429"/>
      <c r="FTO58" s="429"/>
      <c r="FTP58" s="429"/>
      <c r="FTQ58" s="429"/>
      <c r="FTR58" s="429"/>
      <c r="FTS58" s="429"/>
      <c r="FTT58" s="429"/>
      <c r="FTU58" s="429"/>
      <c r="FTV58" s="429"/>
      <c r="FTW58" s="429"/>
      <c r="FTX58" s="429"/>
      <c r="FTY58" s="429"/>
      <c r="FTZ58" s="429"/>
      <c r="FUA58" s="429"/>
      <c r="FUB58" s="429"/>
      <c r="FUC58" s="429"/>
      <c r="FUD58" s="429"/>
      <c r="FUE58" s="429"/>
      <c r="FUF58" s="429"/>
      <c r="FUG58" s="429"/>
      <c r="FUH58" s="429"/>
      <c r="FUI58" s="429"/>
      <c r="FUJ58" s="429"/>
      <c r="FUK58" s="429"/>
      <c r="FUL58" s="429"/>
      <c r="FUM58" s="429"/>
      <c r="FUN58" s="429"/>
      <c r="FUO58" s="429"/>
      <c r="FUP58" s="429"/>
      <c r="FUQ58" s="429"/>
      <c r="FUR58" s="429"/>
      <c r="FUS58" s="429"/>
      <c r="FUT58" s="429"/>
      <c r="FUU58" s="429"/>
      <c r="FUV58" s="429"/>
      <c r="FUW58" s="429"/>
      <c r="FUX58" s="429"/>
      <c r="FUY58" s="429"/>
      <c r="FUZ58" s="429"/>
      <c r="FVA58" s="429"/>
      <c r="FVB58" s="429"/>
      <c r="FVC58" s="429"/>
      <c r="FVD58" s="429"/>
      <c r="FVE58" s="429"/>
      <c r="FVF58" s="429"/>
      <c r="FVG58" s="429"/>
      <c r="FVH58" s="429"/>
      <c r="FVI58" s="429"/>
      <c r="FVJ58" s="429"/>
      <c r="FVK58" s="429"/>
      <c r="FVL58" s="429"/>
      <c r="FVM58" s="429"/>
      <c r="FVN58" s="429"/>
      <c r="FVO58" s="429"/>
      <c r="FVP58" s="429"/>
      <c r="FVQ58" s="429"/>
      <c r="FVR58" s="429"/>
      <c r="FVS58" s="429"/>
      <c r="FVT58" s="429"/>
      <c r="FVU58" s="429"/>
      <c r="FVV58" s="429"/>
      <c r="FVW58" s="429"/>
      <c r="FVX58" s="429"/>
      <c r="FVY58" s="429"/>
      <c r="FVZ58" s="429"/>
      <c r="FWA58" s="429"/>
      <c r="FWB58" s="429"/>
      <c r="FWC58" s="429"/>
      <c r="FWD58" s="429"/>
      <c r="FWE58" s="429"/>
      <c r="FWF58" s="429"/>
      <c r="FWG58" s="429"/>
      <c r="FWH58" s="429"/>
      <c r="FWI58" s="429"/>
      <c r="FWJ58" s="429"/>
      <c r="FWK58" s="429"/>
      <c r="FWL58" s="429"/>
      <c r="FWM58" s="429"/>
      <c r="FWN58" s="429"/>
      <c r="FWO58" s="429"/>
      <c r="FWP58" s="429"/>
      <c r="FWQ58" s="429"/>
      <c r="FWR58" s="429"/>
      <c r="FWS58" s="429"/>
      <c r="FWT58" s="429"/>
      <c r="FWU58" s="429"/>
      <c r="FWV58" s="429"/>
      <c r="FWW58" s="429"/>
      <c r="FWX58" s="429"/>
      <c r="FWY58" s="429"/>
      <c r="FWZ58" s="429"/>
      <c r="FXA58" s="429"/>
      <c r="FXB58" s="429"/>
      <c r="FXC58" s="429"/>
      <c r="FXD58" s="429"/>
      <c r="FXE58" s="429"/>
      <c r="FXF58" s="429"/>
      <c r="FXG58" s="429"/>
      <c r="FXH58" s="429"/>
      <c r="FXI58" s="429"/>
      <c r="FXJ58" s="429"/>
      <c r="FXK58" s="429"/>
      <c r="FXL58" s="429"/>
      <c r="FXM58" s="429"/>
      <c r="FXN58" s="429"/>
      <c r="FXO58" s="429"/>
      <c r="FXP58" s="429"/>
      <c r="FXQ58" s="429"/>
      <c r="FXR58" s="429"/>
      <c r="FXS58" s="429"/>
      <c r="FXT58" s="429"/>
      <c r="FXU58" s="429"/>
      <c r="FXV58" s="429"/>
      <c r="FXW58" s="429"/>
      <c r="FXX58" s="429"/>
      <c r="FXY58" s="429"/>
      <c r="FXZ58" s="429"/>
      <c r="FYA58" s="429"/>
      <c r="FYB58" s="429"/>
      <c r="FYC58" s="429"/>
      <c r="FYD58" s="429"/>
      <c r="FYE58" s="429"/>
      <c r="FYF58" s="429"/>
      <c r="FYG58" s="429"/>
      <c r="FYH58" s="429"/>
      <c r="FYI58" s="429"/>
      <c r="FYJ58" s="429"/>
      <c r="FYK58" s="429"/>
      <c r="FYL58" s="429"/>
      <c r="FYM58" s="429"/>
      <c r="FYN58" s="429"/>
      <c r="FYO58" s="429"/>
      <c r="FYP58" s="429"/>
      <c r="FYQ58" s="429"/>
      <c r="FYR58" s="429"/>
      <c r="FYS58" s="429"/>
      <c r="FYT58" s="429"/>
      <c r="FYU58" s="429"/>
      <c r="FYV58" s="429"/>
      <c r="FYW58" s="429"/>
      <c r="FYX58" s="429"/>
      <c r="FYY58" s="429"/>
      <c r="FYZ58" s="429"/>
      <c r="FZA58" s="429"/>
      <c r="FZB58" s="429"/>
      <c r="FZC58" s="429"/>
      <c r="FZD58" s="429"/>
      <c r="FZE58" s="429"/>
      <c r="FZF58" s="429"/>
      <c r="FZG58" s="429"/>
      <c r="FZH58" s="429"/>
      <c r="FZI58" s="429"/>
      <c r="FZJ58" s="429"/>
      <c r="FZK58" s="429"/>
      <c r="FZL58" s="429"/>
      <c r="FZM58" s="429"/>
      <c r="FZN58" s="429"/>
      <c r="FZO58" s="429"/>
      <c r="FZP58" s="429"/>
      <c r="FZQ58" s="429"/>
      <c r="FZR58" s="429"/>
      <c r="FZS58" s="429"/>
      <c r="FZT58" s="429"/>
      <c r="FZU58" s="429"/>
      <c r="FZV58" s="429"/>
      <c r="FZW58" s="429"/>
      <c r="FZX58" s="429"/>
      <c r="FZY58" s="429"/>
      <c r="FZZ58" s="429"/>
      <c r="GAA58" s="429"/>
      <c r="GAB58" s="429"/>
      <c r="GAC58" s="429"/>
      <c r="GAD58" s="429"/>
      <c r="GAE58" s="429"/>
      <c r="GAF58" s="429"/>
      <c r="GAG58" s="429"/>
      <c r="GAH58" s="429"/>
      <c r="GAI58" s="429"/>
      <c r="GAJ58" s="429"/>
      <c r="GAK58" s="429"/>
      <c r="GAL58" s="429"/>
      <c r="GAM58" s="429"/>
      <c r="GAN58" s="429"/>
      <c r="GAO58" s="429"/>
      <c r="GAP58" s="429"/>
      <c r="GAQ58" s="429"/>
      <c r="GAR58" s="429"/>
      <c r="GAS58" s="429"/>
      <c r="GAT58" s="429"/>
      <c r="GAU58" s="429"/>
      <c r="GAV58" s="429"/>
      <c r="GAW58" s="429"/>
      <c r="GAX58" s="429"/>
      <c r="GAY58" s="429"/>
      <c r="GAZ58" s="429"/>
      <c r="GBA58" s="429"/>
      <c r="GBB58" s="429"/>
      <c r="GBC58" s="429"/>
      <c r="GBD58" s="429"/>
      <c r="GBE58" s="429"/>
      <c r="GBF58" s="429"/>
      <c r="GBG58" s="429"/>
      <c r="GBH58" s="429"/>
      <c r="GBI58" s="429"/>
      <c r="GBJ58" s="429"/>
      <c r="GBK58" s="429"/>
      <c r="GBL58" s="429"/>
      <c r="GBM58" s="429"/>
      <c r="GBN58" s="429"/>
      <c r="GBO58" s="429"/>
      <c r="GBP58" s="429"/>
      <c r="GBQ58" s="429"/>
      <c r="GBR58" s="429"/>
      <c r="GBS58" s="429"/>
      <c r="GBT58" s="429"/>
      <c r="GBU58" s="429"/>
      <c r="GBV58" s="429"/>
      <c r="GBW58" s="429"/>
      <c r="GBX58" s="429"/>
      <c r="GBY58" s="429"/>
      <c r="GBZ58" s="429"/>
      <c r="GCA58" s="429"/>
      <c r="GCB58" s="429"/>
      <c r="GCC58" s="429"/>
      <c r="GCD58" s="429"/>
      <c r="GCE58" s="429"/>
      <c r="GCF58" s="429"/>
      <c r="GCG58" s="429"/>
      <c r="GCH58" s="429"/>
      <c r="GCI58" s="429"/>
      <c r="GCJ58" s="429"/>
      <c r="GCK58" s="429"/>
      <c r="GCL58" s="429"/>
      <c r="GCM58" s="429"/>
      <c r="GCN58" s="429"/>
      <c r="GCO58" s="429"/>
      <c r="GCP58" s="429"/>
      <c r="GCQ58" s="429"/>
      <c r="GCR58" s="429"/>
      <c r="GCS58" s="429"/>
      <c r="GCT58" s="429"/>
      <c r="GCU58" s="429"/>
      <c r="GCV58" s="429"/>
      <c r="GCW58" s="429"/>
      <c r="GCX58" s="429"/>
      <c r="GCY58" s="429"/>
      <c r="GCZ58" s="429"/>
      <c r="GDA58" s="429"/>
      <c r="GDB58" s="429"/>
      <c r="GDC58" s="429"/>
      <c r="GDD58" s="429"/>
      <c r="GDE58" s="429"/>
      <c r="GDF58" s="429"/>
      <c r="GDG58" s="429"/>
      <c r="GDH58" s="429"/>
      <c r="GDI58" s="429"/>
      <c r="GDJ58" s="429"/>
      <c r="GDK58" s="429"/>
      <c r="GDL58" s="429"/>
      <c r="GDM58" s="429"/>
      <c r="GDN58" s="429"/>
      <c r="GDO58" s="429"/>
      <c r="GDP58" s="429"/>
      <c r="GDQ58" s="429"/>
      <c r="GDR58" s="429"/>
      <c r="GDS58" s="429"/>
      <c r="GDT58" s="429"/>
      <c r="GDU58" s="429"/>
      <c r="GDV58" s="429"/>
      <c r="GDW58" s="429"/>
      <c r="GDX58" s="429"/>
      <c r="GDY58" s="429"/>
      <c r="GDZ58" s="429"/>
      <c r="GEA58" s="429"/>
      <c r="GEB58" s="429"/>
      <c r="GEC58" s="429"/>
      <c r="GED58" s="429"/>
      <c r="GEE58" s="429"/>
      <c r="GEF58" s="429"/>
      <c r="GEG58" s="429"/>
      <c r="GEH58" s="429"/>
      <c r="GEI58" s="429"/>
      <c r="GEJ58" s="429"/>
      <c r="GEK58" s="429"/>
      <c r="GEL58" s="429"/>
      <c r="GEM58" s="429"/>
      <c r="GEN58" s="429"/>
      <c r="GEO58" s="429"/>
      <c r="GEP58" s="429"/>
      <c r="GEQ58" s="429"/>
      <c r="GER58" s="429"/>
      <c r="GES58" s="429"/>
      <c r="GET58" s="429"/>
      <c r="GEU58" s="429"/>
      <c r="GEV58" s="429"/>
      <c r="GEW58" s="429"/>
      <c r="GEX58" s="429"/>
      <c r="GEY58" s="429"/>
      <c r="GEZ58" s="429"/>
      <c r="GFA58" s="429"/>
      <c r="GFB58" s="429"/>
      <c r="GFC58" s="429"/>
      <c r="GFD58" s="429"/>
      <c r="GFE58" s="429"/>
      <c r="GFF58" s="429"/>
      <c r="GFG58" s="429"/>
      <c r="GFH58" s="429"/>
      <c r="GFI58" s="429"/>
      <c r="GFJ58" s="429"/>
      <c r="GFK58" s="429"/>
      <c r="GFL58" s="429"/>
      <c r="GFM58" s="429"/>
      <c r="GFN58" s="429"/>
      <c r="GFO58" s="429"/>
      <c r="GFP58" s="429"/>
      <c r="GFQ58" s="429"/>
      <c r="GFR58" s="429"/>
      <c r="GFS58" s="429"/>
      <c r="GFT58" s="429"/>
      <c r="GFU58" s="429"/>
      <c r="GFV58" s="429"/>
      <c r="GFW58" s="429"/>
      <c r="GFX58" s="429"/>
      <c r="GFY58" s="429"/>
      <c r="GFZ58" s="429"/>
      <c r="GGA58" s="429"/>
      <c r="GGB58" s="429"/>
      <c r="GGC58" s="429"/>
      <c r="GGD58" s="429"/>
      <c r="GGE58" s="429"/>
      <c r="GGF58" s="429"/>
      <c r="GGG58" s="429"/>
      <c r="GGH58" s="429"/>
      <c r="GGI58" s="429"/>
      <c r="GGJ58" s="429"/>
      <c r="GGK58" s="429"/>
      <c r="GGL58" s="429"/>
      <c r="GGM58" s="429"/>
      <c r="GGN58" s="429"/>
      <c r="GGO58" s="429"/>
      <c r="GGP58" s="429"/>
      <c r="GGQ58" s="429"/>
      <c r="GGR58" s="429"/>
      <c r="GGS58" s="429"/>
      <c r="GGT58" s="429"/>
      <c r="GGU58" s="429"/>
      <c r="GGV58" s="429"/>
      <c r="GGW58" s="429"/>
      <c r="GGX58" s="429"/>
      <c r="GGY58" s="429"/>
      <c r="GGZ58" s="429"/>
      <c r="GHA58" s="429"/>
      <c r="GHB58" s="429"/>
      <c r="GHC58" s="429"/>
      <c r="GHD58" s="429"/>
      <c r="GHE58" s="429"/>
      <c r="GHF58" s="429"/>
      <c r="GHG58" s="429"/>
      <c r="GHH58" s="429"/>
      <c r="GHI58" s="429"/>
      <c r="GHJ58" s="429"/>
      <c r="GHK58" s="429"/>
      <c r="GHL58" s="429"/>
      <c r="GHM58" s="429"/>
      <c r="GHN58" s="429"/>
      <c r="GHO58" s="429"/>
      <c r="GHP58" s="429"/>
      <c r="GHQ58" s="429"/>
      <c r="GHR58" s="429"/>
      <c r="GHS58" s="429"/>
      <c r="GHT58" s="429"/>
      <c r="GHU58" s="429"/>
      <c r="GHV58" s="429"/>
      <c r="GHW58" s="429"/>
      <c r="GHX58" s="429"/>
      <c r="GHY58" s="429"/>
      <c r="GHZ58" s="429"/>
      <c r="GIA58" s="429"/>
      <c r="GIB58" s="429"/>
      <c r="GIC58" s="429"/>
      <c r="GID58" s="429"/>
      <c r="GIE58" s="429"/>
      <c r="GIF58" s="429"/>
      <c r="GIG58" s="429"/>
      <c r="GIH58" s="429"/>
      <c r="GII58" s="429"/>
      <c r="GIJ58" s="429"/>
      <c r="GIK58" s="429"/>
      <c r="GIL58" s="429"/>
      <c r="GIM58" s="429"/>
      <c r="GIN58" s="429"/>
      <c r="GIO58" s="429"/>
      <c r="GIP58" s="429"/>
      <c r="GIQ58" s="429"/>
      <c r="GIR58" s="429"/>
      <c r="GIS58" s="429"/>
      <c r="GIT58" s="429"/>
      <c r="GIU58" s="429"/>
      <c r="GIV58" s="429"/>
      <c r="GIW58" s="429"/>
      <c r="GIX58" s="429"/>
      <c r="GIY58" s="429"/>
      <c r="GIZ58" s="429"/>
      <c r="GJA58" s="429"/>
      <c r="GJB58" s="429"/>
      <c r="GJC58" s="429"/>
      <c r="GJD58" s="429"/>
      <c r="GJE58" s="429"/>
      <c r="GJF58" s="429"/>
      <c r="GJG58" s="429"/>
      <c r="GJH58" s="429"/>
      <c r="GJI58" s="429"/>
      <c r="GJJ58" s="429"/>
      <c r="GJK58" s="429"/>
      <c r="GJL58" s="429"/>
      <c r="GJM58" s="429"/>
      <c r="GJN58" s="429"/>
      <c r="GJO58" s="429"/>
      <c r="GJP58" s="429"/>
      <c r="GJQ58" s="429"/>
      <c r="GJR58" s="429"/>
      <c r="GJS58" s="429"/>
      <c r="GJT58" s="429"/>
      <c r="GJU58" s="429"/>
      <c r="GJV58" s="429"/>
      <c r="GJW58" s="429"/>
      <c r="GJX58" s="429"/>
      <c r="GJY58" s="429"/>
      <c r="GJZ58" s="429"/>
      <c r="GKA58" s="429"/>
      <c r="GKB58" s="429"/>
      <c r="GKC58" s="429"/>
      <c r="GKD58" s="429"/>
      <c r="GKE58" s="429"/>
      <c r="GKF58" s="429"/>
      <c r="GKG58" s="429"/>
      <c r="GKH58" s="429"/>
      <c r="GKI58" s="429"/>
      <c r="GKJ58" s="429"/>
      <c r="GKK58" s="429"/>
      <c r="GKL58" s="429"/>
      <c r="GKM58" s="429"/>
      <c r="GKN58" s="429"/>
      <c r="GKO58" s="429"/>
      <c r="GKP58" s="429"/>
      <c r="GKQ58" s="429"/>
      <c r="GKR58" s="429"/>
      <c r="GKS58" s="429"/>
      <c r="GKT58" s="429"/>
      <c r="GKU58" s="429"/>
      <c r="GKV58" s="429"/>
      <c r="GKW58" s="429"/>
      <c r="GKX58" s="429"/>
      <c r="GKY58" s="429"/>
      <c r="GKZ58" s="429"/>
      <c r="GLA58" s="429"/>
      <c r="GLB58" s="429"/>
      <c r="GLC58" s="429"/>
      <c r="GLD58" s="429"/>
      <c r="GLE58" s="429"/>
      <c r="GLF58" s="429"/>
      <c r="GLG58" s="429"/>
      <c r="GLH58" s="429"/>
      <c r="GLI58" s="429"/>
      <c r="GLJ58" s="429"/>
      <c r="GLK58" s="429"/>
      <c r="GLL58" s="429"/>
      <c r="GLM58" s="429"/>
      <c r="GLN58" s="429"/>
      <c r="GLO58" s="429"/>
      <c r="GLP58" s="429"/>
      <c r="GLQ58" s="429"/>
      <c r="GLR58" s="429"/>
      <c r="GLS58" s="429"/>
      <c r="GLT58" s="429"/>
      <c r="GLU58" s="429"/>
      <c r="GLV58" s="429"/>
      <c r="GLW58" s="429"/>
      <c r="GLX58" s="429"/>
      <c r="GLY58" s="429"/>
      <c r="GLZ58" s="429"/>
      <c r="GMA58" s="429"/>
      <c r="GMB58" s="429"/>
      <c r="GMC58" s="429"/>
      <c r="GMD58" s="429"/>
      <c r="GME58" s="429"/>
      <c r="GMF58" s="429"/>
      <c r="GMG58" s="429"/>
      <c r="GMH58" s="429"/>
      <c r="GMI58" s="429"/>
      <c r="GMJ58" s="429"/>
      <c r="GMK58" s="429"/>
      <c r="GML58" s="429"/>
      <c r="GMM58" s="429"/>
      <c r="GMN58" s="429"/>
      <c r="GMO58" s="429"/>
      <c r="GMP58" s="429"/>
      <c r="GMQ58" s="429"/>
      <c r="GMR58" s="429"/>
      <c r="GMS58" s="429"/>
      <c r="GMT58" s="429"/>
      <c r="GMU58" s="429"/>
      <c r="GMV58" s="429"/>
      <c r="GMW58" s="429"/>
      <c r="GMX58" s="429"/>
      <c r="GMY58" s="429"/>
      <c r="GMZ58" s="429"/>
      <c r="GNA58" s="429"/>
      <c r="GNB58" s="429"/>
      <c r="GNC58" s="429"/>
      <c r="GND58" s="429"/>
      <c r="GNE58" s="429"/>
      <c r="GNF58" s="429"/>
      <c r="GNG58" s="429"/>
      <c r="GNH58" s="429"/>
      <c r="GNI58" s="429"/>
      <c r="GNJ58" s="429"/>
      <c r="GNK58" s="429"/>
      <c r="GNL58" s="429"/>
      <c r="GNM58" s="429"/>
      <c r="GNN58" s="429"/>
      <c r="GNO58" s="429"/>
      <c r="GNP58" s="429"/>
      <c r="GNQ58" s="429"/>
      <c r="GNR58" s="429"/>
      <c r="GNS58" s="429"/>
      <c r="GNT58" s="429"/>
      <c r="GNU58" s="429"/>
      <c r="GNV58" s="429"/>
      <c r="GNW58" s="429"/>
      <c r="GNX58" s="429"/>
      <c r="GNY58" s="429"/>
      <c r="GNZ58" s="429"/>
      <c r="GOA58" s="429"/>
      <c r="GOB58" s="429"/>
      <c r="GOC58" s="429"/>
      <c r="GOD58" s="429"/>
      <c r="GOE58" s="429"/>
      <c r="GOF58" s="429"/>
      <c r="GOG58" s="429"/>
      <c r="GOH58" s="429"/>
      <c r="GOI58" s="429"/>
      <c r="GOJ58" s="429"/>
      <c r="GOK58" s="429"/>
      <c r="GOL58" s="429"/>
      <c r="GOM58" s="429"/>
      <c r="GON58" s="429"/>
      <c r="GOO58" s="429"/>
      <c r="GOP58" s="429"/>
      <c r="GOQ58" s="429"/>
      <c r="GOR58" s="429"/>
      <c r="GOS58" s="429"/>
      <c r="GOT58" s="429"/>
      <c r="GOU58" s="429"/>
      <c r="GOV58" s="429"/>
      <c r="GOW58" s="429"/>
      <c r="GOX58" s="429"/>
      <c r="GOY58" s="429"/>
      <c r="GOZ58" s="429"/>
      <c r="GPA58" s="429"/>
      <c r="GPB58" s="429"/>
      <c r="GPC58" s="429"/>
      <c r="GPD58" s="429"/>
      <c r="GPE58" s="429"/>
      <c r="GPF58" s="429"/>
      <c r="GPG58" s="429"/>
      <c r="GPH58" s="429"/>
      <c r="GPI58" s="429"/>
      <c r="GPJ58" s="429"/>
      <c r="GPK58" s="429"/>
      <c r="GPL58" s="429"/>
      <c r="GPM58" s="429"/>
      <c r="GPN58" s="429"/>
      <c r="GPO58" s="429"/>
      <c r="GPP58" s="429"/>
      <c r="GPQ58" s="429"/>
      <c r="GPR58" s="429"/>
      <c r="GPS58" s="429"/>
      <c r="GPT58" s="429"/>
      <c r="GPU58" s="429"/>
      <c r="GPV58" s="429"/>
      <c r="GPW58" s="429"/>
      <c r="GPX58" s="429"/>
      <c r="GPY58" s="429"/>
      <c r="GPZ58" s="429"/>
      <c r="GQA58" s="429"/>
      <c r="GQB58" s="429"/>
      <c r="GQC58" s="429"/>
      <c r="GQD58" s="429"/>
      <c r="GQE58" s="429"/>
      <c r="GQF58" s="429"/>
      <c r="GQG58" s="429"/>
      <c r="GQH58" s="429"/>
      <c r="GQI58" s="429"/>
      <c r="GQJ58" s="429"/>
      <c r="GQK58" s="429"/>
      <c r="GQL58" s="429"/>
      <c r="GQM58" s="429"/>
      <c r="GQN58" s="429"/>
      <c r="GQO58" s="429"/>
      <c r="GQP58" s="429"/>
      <c r="GQQ58" s="429"/>
      <c r="GQR58" s="429"/>
      <c r="GQS58" s="429"/>
      <c r="GQT58" s="429"/>
      <c r="GQU58" s="429"/>
      <c r="GQV58" s="429"/>
      <c r="GQW58" s="429"/>
      <c r="GQX58" s="429"/>
      <c r="GQY58" s="429"/>
      <c r="GQZ58" s="429"/>
      <c r="GRA58" s="429"/>
      <c r="GRB58" s="429"/>
      <c r="GRC58" s="429"/>
      <c r="GRD58" s="429"/>
      <c r="GRE58" s="429"/>
      <c r="GRF58" s="429"/>
      <c r="GRG58" s="429"/>
      <c r="GRH58" s="429"/>
      <c r="GRI58" s="429"/>
      <c r="GRJ58" s="429"/>
      <c r="GRK58" s="429"/>
      <c r="GRL58" s="429"/>
      <c r="GRM58" s="429"/>
      <c r="GRN58" s="429"/>
      <c r="GRO58" s="429"/>
      <c r="GRP58" s="429"/>
      <c r="GRQ58" s="429"/>
      <c r="GRR58" s="429"/>
      <c r="GRS58" s="429"/>
      <c r="GRT58" s="429"/>
      <c r="GRU58" s="429"/>
      <c r="GRV58" s="429"/>
      <c r="GRW58" s="429"/>
      <c r="GRX58" s="429"/>
      <c r="GRY58" s="429"/>
      <c r="GRZ58" s="429"/>
      <c r="GSA58" s="429"/>
      <c r="GSB58" s="429"/>
      <c r="GSC58" s="429"/>
      <c r="GSD58" s="429"/>
      <c r="GSE58" s="429"/>
      <c r="GSF58" s="429"/>
      <c r="GSG58" s="429"/>
      <c r="GSH58" s="429"/>
      <c r="GSI58" s="429"/>
      <c r="GSJ58" s="429"/>
      <c r="GSK58" s="429"/>
      <c r="GSL58" s="429"/>
      <c r="GSM58" s="429"/>
      <c r="GSN58" s="429"/>
      <c r="GSO58" s="429"/>
      <c r="GSP58" s="429"/>
      <c r="GSQ58" s="429"/>
      <c r="GSR58" s="429"/>
      <c r="GSS58" s="429"/>
      <c r="GST58" s="429"/>
      <c r="GSU58" s="429"/>
      <c r="GSV58" s="429"/>
      <c r="GSW58" s="429"/>
      <c r="GSX58" s="429"/>
      <c r="GSY58" s="429"/>
      <c r="GSZ58" s="429"/>
      <c r="GTA58" s="429"/>
      <c r="GTB58" s="429"/>
      <c r="GTC58" s="429"/>
      <c r="GTD58" s="429"/>
      <c r="GTE58" s="429"/>
      <c r="GTF58" s="429"/>
      <c r="GTG58" s="429"/>
      <c r="GTH58" s="429"/>
      <c r="GTI58" s="429"/>
      <c r="GTJ58" s="429"/>
      <c r="GTK58" s="429"/>
      <c r="GTL58" s="429"/>
      <c r="GTM58" s="429"/>
      <c r="GTN58" s="429"/>
      <c r="GTO58" s="429"/>
      <c r="GTP58" s="429"/>
      <c r="GTQ58" s="429"/>
      <c r="GTR58" s="429"/>
      <c r="GTS58" s="429"/>
      <c r="GTT58" s="429"/>
      <c r="GTU58" s="429"/>
      <c r="GTV58" s="429"/>
      <c r="GTW58" s="429"/>
      <c r="GTX58" s="429"/>
      <c r="GTY58" s="429"/>
      <c r="GTZ58" s="429"/>
      <c r="GUA58" s="429"/>
      <c r="GUB58" s="429"/>
      <c r="GUC58" s="429"/>
      <c r="GUD58" s="429"/>
      <c r="GUE58" s="429"/>
      <c r="GUF58" s="429"/>
      <c r="GUG58" s="429"/>
      <c r="GUH58" s="429"/>
      <c r="GUI58" s="429"/>
      <c r="GUJ58" s="429"/>
      <c r="GUK58" s="429"/>
      <c r="GUL58" s="429"/>
      <c r="GUM58" s="429"/>
      <c r="GUN58" s="429"/>
      <c r="GUO58" s="429"/>
      <c r="GUP58" s="429"/>
      <c r="GUQ58" s="429"/>
      <c r="GUR58" s="429"/>
      <c r="GUS58" s="429"/>
      <c r="GUT58" s="429"/>
      <c r="GUU58" s="429"/>
      <c r="GUV58" s="429"/>
      <c r="GUW58" s="429"/>
      <c r="GUX58" s="429"/>
      <c r="GUY58" s="429"/>
      <c r="GUZ58" s="429"/>
      <c r="GVA58" s="429"/>
      <c r="GVB58" s="429"/>
      <c r="GVC58" s="429"/>
      <c r="GVD58" s="429"/>
      <c r="GVE58" s="429"/>
      <c r="GVF58" s="429"/>
      <c r="GVG58" s="429"/>
      <c r="GVH58" s="429"/>
      <c r="GVI58" s="429"/>
      <c r="GVJ58" s="429"/>
      <c r="GVK58" s="429"/>
      <c r="GVL58" s="429"/>
      <c r="GVM58" s="429"/>
      <c r="GVN58" s="429"/>
      <c r="GVO58" s="429"/>
      <c r="GVP58" s="429"/>
      <c r="GVQ58" s="429"/>
      <c r="GVR58" s="429"/>
      <c r="GVS58" s="429"/>
      <c r="GVT58" s="429"/>
      <c r="GVU58" s="429"/>
      <c r="GVV58" s="429"/>
      <c r="GVW58" s="429"/>
      <c r="GVX58" s="429"/>
      <c r="GVY58" s="429"/>
      <c r="GVZ58" s="429"/>
      <c r="GWA58" s="429"/>
      <c r="GWB58" s="429"/>
      <c r="GWC58" s="429"/>
      <c r="GWD58" s="429"/>
      <c r="GWE58" s="429"/>
      <c r="GWF58" s="429"/>
      <c r="GWG58" s="429"/>
      <c r="GWH58" s="429"/>
      <c r="GWI58" s="429"/>
      <c r="GWJ58" s="429"/>
      <c r="GWK58" s="429"/>
      <c r="GWL58" s="429"/>
      <c r="GWM58" s="429"/>
      <c r="GWN58" s="429"/>
      <c r="GWO58" s="429"/>
      <c r="GWP58" s="429"/>
      <c r="GWQ58" s="429"/>
      <c r="GWR58" s="429"/>
      <c r="GWS58" s="429"/>
      <c r="GWT58" s="429"/>
      <c r="GWU58" s="429"/>
      <c r="GWV58" s="429"/>
      <c r="GWW58" s="429"/>
      <c r="GWX58" s="429"/>
      <c r="GWY58" s="429"/>
      <c r="GWZ58" s="429"/>
      <c r="GXA58" s="429"/>
      <c r="GXB58" s="429"/>
      <c r="GXC58" s="429"/>
      <c r="GXD58" s="429"/>
      <c r="GXE58" s="429"/>
      <c r="GXF58" s="429"/>
      <c r="GXG58" s="429"/>
      <c r="GXH58" s="429"/>
      <c r="GXI58" s="429"/>
      <c r="GXJ58" s="429"/>
      <c r="GXK58" s="429"/>
      <c r="GXL58" s="429"/>
      <c r="GXM58" s="429"/>
      <c r="GXN58" s="429"/>
      <c r="GXO58" s="429"/>
      <c r="GXP58" s="429"/>
      <c r="GXQ58" s="429"/>
      <c r="GXR58" s="429"/>
      <c r="GXS58" s="429"/>
      <c r="GXT58" s="429"/>
      <c r="GXU58" s="429"/>
      <c r="GXV58" s="429"/>
      <c r="GXW58" s="429"/>
      <c r="GXX58" s="429"/>
      <c r="GXY58" s="429"/>
      <c r="GXZ58" s="429"/>
      <c r="GYA58" s="429"/>
      <c r="GYB58" s="429"/>
      <c r="GYC58" s="429"/>
      <c r="GYD58" s="429"/>
      <c r="GYE58" s="429"/>
      <c r="GYF58" s="429"/>
      <c r="GYG58" s="429"/>
      <c r="GYH58" s="429"/>
      <c r="GYI58" s="429"/>
      <c r="GYJ58" s="429"/>
      <c r="GYK58" s="429"/>
      <c r="GYL58" s="429"/>
      <c r="GYM58" s="429"/>
      <c r="GYN58" s="429"/>
      <c r="GYO58" s="429"/>
      <c r="GYP58" s="429"/>
      <c r="GYQ58" s="429"/>
      <c r="GYR58" s="429"/>
      <c r="GYS58" s="429"/>
      <c r="GYT58" s="429"/>
      <c r="GYU58" s="429"/>
      <c r="GYV58" s="429"/>
      <c r="GYW58" s="429"/>
      <c r="GYX58" s="429"/>
      <c r="GYY58" s="429"/>
      <c r="GYZ58" s="429"/>
      <c r="GZA58" s="429"/>
      <c r="GZB58" s="429"/>
      <c r="GZC58" s="429"/>
      <c r="GZD58" s="429"/>
      <c r="GZE58" s="429"/>
      <c r="GZF58" s="429"/>
      <c r="GZG58" s="429"/>
      <c r="GZH58" s="429"/>
      <c r="GZI58" s="429"/>
      <c r="GZJ58" s="429"/>
      <c r="GZK58" s="429"/>
      <c r="GZL58" s="429"/>
      <c r="GZM58" s="429"/>
      <c r="GZN58" s="429"/>
      <c r="GZO58" s="429"/>
      <c r="GZP58" s="429"/>
      <c r="GZQ58" s="429"/>
      <c r="GZR58" s="429"/>
      <c r="GZS58" s="429"/>
      <c r="GZT58" s="429"/>
      <c r="GZU58" s="429"/>
      <c r="GZV58" s="429"/>
      <c r="GZW58" s="429"/>
      <c r="GZX58" s="429"/>
      <c r="GZY58" s="429"/>
      <c r="GZZ58" s="429"/>
      <c r="HAA58" s="429"/>
      <c r="HAB58" s="429"/>
      <c r="HAC58" s="429"/>
      <c r="HAD58" s="429"/>
      <c r="HAE58" s="429"/>
      <c r="HAF58" s="429"/>
      <c r="HAG58" s="429"/>
      <c r="HAH58" s="429"/>
      <c r="HAI58" s="429"/>
      <c r="HAJ58" s="429"/>
      <c r="HAK58" s="429"/>
      <c r="HAL58" s="429"/>
      <c r="HAM58" s="429"/>
      <c r="HAN58" s="429"/>
      <c r="HAO58" s="429"/>
      <c r="HAP58" s="429"/>
      <c r="HAQ58" s="429"/>
      <c r="HAR58" s="429"/>
      <c r="HAS58" s="429"/>
      <c r="HAT58" s="429"/>
      <c r="HAU58" s="429"/>
      <c r="HAV58" s="429"/>
      <c r="HAW58" s="429"/>
      <c r="HAX58" s="429"/>
      <c r="HAY58" s="429"/>
      <c r="HAZ58" s="429"/>
      <c r="HBA58" s="429"/>
      <c r="HBB58" s="429"/>
      <c r="HBC58" s="429"/>
      <c r="HBD58" s="429"/>
      <c r="HBE58" s="429"/>
      <c r="HBF58" s="429"/>
      <c r="HBG58" s="429"/>
      <c r="HBH58" s="429"/>
      <c r="HBI58" s="429"/>
      <c r="HBJ58" s="429"/>
      <c r="HBK58" s="429"/>
      <c r="HBL58" s="429"/>
      <c r="HBM58" s="429"/>
      <c r="HBN58" s="429"/>
      <c r="HBO58" s="429"/>
      <c r="HBP58" s="429"/>
      <c r="HBQ58" s="429"/>
      <c r="HBR58" s="429"/>
      <c r="HBS58" s="429"/>
      <c r="HBT58" s="429"/>
      <c r="HBU58" s="429"/>
      <c r="HBV58" s="429"/>
      <c r="HBW58" s="429"/>
      <c r="HBX58" s="429"/>
      <c r="HBY58" s="429"/>
      <c r="HBZ58" s="429"/>
      <c r="HCA58" s="429"/>
      <c r="HCB58" s="429"/>
      <c r="HCC58" s="429"/>
      <c r="HCD58" s="429"/>
      <c r="HCE58" s="429"/>
      <c r="HCF58" s="429"/>
      <c r="HCG58" s="429"/>
      <c r="HCH58" s="429"/>
      <c r="HCI58" s="429"/>
      <c r="HCJ58" s="429"/>
      <c r="HCK58" s="429"/>
      <c r="HCL58" s="429"/>
      <c r="HCM58" s="429"/>
      <c r="HCN58" s="429"/>
      <c r="HCO58" s="429"/>
      <c r="HCP58" s="429"/>
      <c r="HCQ58" s="429"/>
      <c r="HCR58" s="429"/>
      <c r="HCS58" s="429"/>
      <c r="HCT58" s="429"/>
      <c r="HCU58" s="429"/>
      <c r="HCV58" s="429"/>
      <c r="HCW58" s="429"/>
      <c r="HCX58" s="429"/>
      <c r="HCY58" s="429"/>
      <c r="HCZ58" s="429"/>
      <c r="HDA58" s="429"/>
      <c r="HDB58" s="429"/>
      <c r="HDC58" s="429"/>
      <c r="HDD58" s="429"/>
      <c r="HDE58" s="429"/>
      <c r="HDF58" s="429"/>
      <c r="HDG58" s="429"/>
      <c r="HDH58" s="429"/>
      <c r="HDI58" s="429"/>
      <c r="HDJ58" s="429"/>
      <c r="HDK58" s="429"/>
      <c r="HDL58" s="429"/>
      <c r="HDM58" s="429"/>
      <c r="HDN58" s="429"/>
      <c r="HDO58" s="429"/>
      <c r="HDP58" s="429"/>
      <c r="HDQ58" s="429"/>
      <c r="HDR58" s="429"/>
      <c r="HDS58" s="429"/>
      <c r="HDT58" s="429"/>
      <c r="HDU58" s="429"/>
      <c r="HDV58" s="429"/>
      <c r="HDW58" s="429"/>
      <c r="HDX58" s="429"/>
      <c r="HDY58" s="429"/>
      <c r="HDZ58" s="429"/>
      <c r="HEA58" s="429"/>
      <c r="HEB58" s="429"/>
      <c r="HEC58" s="429"/>
      <c r="HED58" s="429"/>
      <c r="HEE58" s="429"/>
      <c r="HEF58" s="429"/>
      <c r="HEG58" s="429"/>
      <c r="HEH58" s="429"/>
      <c r="HEI58" s="429"/>
      <c r="HEJ58" s="429"/>
      <c r="HEK58" s="429"/>
      <c r="HEL58" s="429"/>
      <c r="HEM58" s="429"/>
      <c r="HEN58" s="429"/>
      <c r="HEO58" s="429"/>
      <c r="HEP58" s="429"/>
      <c r="HEQ58" s="429"/>
      <c r="HER58" s="429"/>
      <c r="HES58" s="429"/>
      <c r="HET58" s="429"/>
      <c r="HEU58" s="429"/>
      <c r="HEV58" s="429"/>
      <c r="HEW58" s="429"/>
      <c r="HEX58" s="429"/>
      <c r="HEY58" s="429"/>
      <c r="HEZ58" s="429"/>
      <c r="HFA58" s="429"/>
      <c r="HFB58" s="429"/>
      <c r="HFC58" s="429"/>
      <c r="HFD58" s="429"/>
      <c r="HFE58" s="429"/>
      <c r="HFF58" s="429"/>
      <c r="HFG58" s="429"/>
      <c r="HFH58" s="429"/>
      <c r="HFI58" s="429"/>
      <c r="HFJ58" s="429"/>
      <c r="HFK58" s="429"/>
      <c r="HFL58" s="429"/>
      <c r="HFM58" s="429"/>
      <c r="HFN58" s="429"/>
      <c r="HFO58" s="429"/>
      <c r="HFP58" s="429"/>
      <c r="HFQ58" s="429"/>
      <c r="HFR58" s="429"/>
      <c r="HFS58" s="429"/>
      <c r="HFT58" s="429"/>
      <c r="HFU58" s="429"/>
      <c r="HFV58" s="429"/>
      <c r="HFW58" s="429"/>
      <c r="HFX58" s="429"/>
      <c r="HFY58" s="429"/>
      <c r="HFZ58" s="429"/>
      <c r="HGA58" s="429"/>
      <c r="HGB58" s="429"/>
      <c r="HGC58" s="429"/>
      <c r="HGD58" s="429"/>
      <c r="HGE58" s="429"/>
      <c r="HGF58" s="429"/>
      <c r="HGG58" s="429"/>
      <c r="HGH58" s="429"/>
      <c r="HGI58" s="429"/>
      <c r="HGJ58" s="429"/>
      <c r="HGK58" s="429"/>
      <c r="HGL58" s="429"/>
      <c r="HGM58" s="429"/>
      <c r="HGN58" s="429"/>
      <c r="HGO58" s="429"/>
      <c r="HGP58" s="429"/>
      <c r="HGQ58" s="429"/>
      <c r="HGR58" s="429"/>
      <c r="HGS58" s="429"/>
      <c r="HGT58" s="429"/>
      <c r="HGU58" s="429"/>
      <c r="HGV58" s="429"/>
      <c r="HGW58" s="429"/>
      <c r="HGX58" s="429"/>
      <c r="HGY58" s="429"/>
      <c r="HGZ58" s="429"/>
      <c r="HHA58" s="429"/>
      <c r="HHB58" s="429"/>
      <c r="HHC58" s="429"/>
      <c r="HHD58" s="429"/>
      <c r="HHE58" s="429"/>
      <c r="HHF58" s="429"/>
      <c r="HHG58" s="429"/>
      <c r="HHH58" s="429"/>
      <c r="HHI58" s="429"/>
      <c r="HHJ58" s="429"/>
      <c r="HHK58" s="429"/>
      <c r="HHL58" s="429"/>
      <c r="HHM58" s="429"/>
      <c r="HHN58" s="429"/>
      <c r="HHO58" s="429"/>
      <c r="HHP58" s="429"/>
      <c r="HHQ58" s="429"/>
      <c r="HHR58" s="429"/>
      <c r="HHS58" s="429"/>
      <c r="HHT58" s="429"/>
      <c r="HHU58" s="429"/>
      <c r="HHV58" s="429"/>
      <c r="HHW58" s="429"/>
      <c r="HHX58" s="429"/>
      <c r="HHY58" s="429"/>
      <c r="HHZ58" s="429"/>
      <c r="HIA58" s="429"/>
      <c r="HIB58" s="429"/>
      <c r="HIC58" s="429"/>
      <c r="HID58" s="429"/>
      <c r="HIE58" s="429"/>
      <c r="HIF58" s="429"/>
      <c r="HIG58" s="429"/>
      <c r="HIH58" s="429"/>
      <c r="HII58" s="429"/>
      <c r="HIJ58" s="429"/>
      <c r="HIK58" s="429"/>
      <c r="HIL58" s="429"/>
      <c r="HIM58" s="429"/>
      <c r="HIN58" s="429"/>
      <c r="HIO58" s="429"/>
      <c r="HIP58" s="429"/>
      <c r="HIQ58" s="429"/>
      <c r="HIR58" s="429"/>
      <c r="HIS58" s="429"/>
      <c r="HIT58" s="429"/>
      <c r="HIU58" s="429"/>
      <c r="HIV58" s="429"/>
      <c r="HIW58" s="429"/>
      <c r="HIX58" s="429"/>
      <c r="HIY58" s="429"/>
      <c r="HIZ58" s="429"/>
      <c r="HJA58" s="429"/>
      <c r="HJB58" s="429"/>
      <c r="HJC58" s="429"/>
      <c r="HJD58" s="429"/>
      <c r="HJE58" s="429"/>
      <c r="HJF58" s="429"/>
      <c r="HJG58" s="429"/>
      <c r="HJH58" s="429"/>
      <c r="HJI58" s="429"/>
      <c r="HJJ58" s="429"/>
      <c r="HJK58" s="429"/>
      <c r="HJL58" s="429"/>
      <c r="HJM58" s="429"/>
      <c r="HJN58" s="429"/>
      <c r="HJO58" s="429"/>
      <c r="HJP58" s="429"/>
      <c r="HJQ58" s="429"/>
      <c r="HJR58" s="429"/>
      <c r="HJS58" s="429"/>
      <c r="HJT58" s="429"/>
      <c r="HJU58" s="429"/>
      <c r="HJV58" s="429"/>
      <c r="HJW58" s="429"/>
      <c r="HJX58" s="429"/>
      <c r="HJY58" s="429"/>
      <c r="HJZ58" s="429"/>
      <c r="HKA58" s="429"/>
      <c r="HKB58" s="429"/>
      <c r="HKC58" s="429"/>
      <c r="HKD58" s="429"/>
      <c r="HKE58" s="429"/>
      <c r="HKF58" s="429"/>
      <c r="HKG58" s="429"/>
      <c r="HKH58" s="429"/>
      <c r="HKI58" s="429"/>
      <c r="HKJ58" s="429"/>
      <c r="HKK58" s="429"/>
      <c r="HKL58" s="429"/>
      <c r="HKM58" s="429"/>
      <c r="HKN58" s="429"/>
      <c r="HKO58" s="429"/>
      <c r="HKP58" s="429"/>
      <c r="HKQ58" s="429"/>
      <c r="HKR58" s="429"/>
      <c r="HKS58" s="429"/>
      <c r="HKT58" s="429"/>
      <c r="HKU58" s="429"/>
      <c r="HKV58" s="429"/>
      <c r="HKW58" s="429"/>
      <c r="HKX58" s="429"/>
      <c r="HKY58" s="429"/>
      <c r="HKZ58" s="429"/>
      <c r="HLA58" s="429"/>
      <c r="HLB58" s="429"/>
      <c r="HLC58" s="429"/>
      <c r="HLD58" s="429"/>
      <c r="HLE58" s="429"/>
      <c r="HLF58" s="429"/>
      <c r="HLG58" s="429"/>
      <c r="HLH58" s="429"/>
      <c r="HLI58" s="429"/>
      <c r="HLJ58" s="429"/>
      <c r="HLK58" s="429"/>
      <c r="HLL58" s="429"/>
      <c r="HLM58" s="429"/>
      <c r="HLN58" s="429"/>
      <c r="HLO58" s="429"/>
      <c r="HLP58" s="429"/>
      <c r="HLQ58" s="429"/>
      <c r="HLR58" s="429"/>
      <c r="HLS58" s="429"/>
      <c r="HLT58" s="429"/>
      <c r="HLU58" s="429"/>
      <c r="HLV58" s="429"/>
      <c r="HLW58" s="429"/>
      <c r="HLX58" s="429"/>
      <c r="HLY58" s="429"/>
      <c r="HLZ58" s="429"/>
      <c r="HMA58" s="429"/>
      <c r="HMB58" s="429"/>
      <c r="HMC58" s="429"/>
      <c r="HMD58" s="429"/>
      <c r="HME58" s="429"/>
      <c r="HMF58" s="429"/>
      <c r="HMG58" s="429"/>
      <c r="HMH58" s="429"/>
      <c r="HMI58" s="429"/>
      <c r="HMJ58" s="429"/>
      <c r="HMK58" s="429"/>
      <c r="HML58" s="429"/>
      <c r="HMM58" s="429"/>
      <c r="HMN58" s="429"/>
      <c r="HMO58" s="429"/>
      <c r="HMP58" s="429"/>
      <c r="HMQ58" s="429"/>
      <c r="HMR58" s="429"/>
      <c r="HMS58" s="429"/>
      <c r="HMT58" s="429"/>
      <c r="HMU58" s="429"/>
      <c r="HMV58" s="429"/>
      <c r="HMW58" s="429"/>
      <c r="HMX58" s="429"/>
      <c r="HMY58" s="429"/>
      <c r="HMZ58" s="429"/>
      <c r="HNA58" s="429"/>
      <c r="HNB58" s="429"/>
      <c r="HNC58" s="429"/>
      <c r="HND58" s="429"/>
      <c r="HNE58" s="429"/>
      <c r="HNF58" s="429"/>
      <c r="HNG58" s="429"/>
      <c r="HNH58" s="429"/>
      <c r="HNI58" s="429"/>
      <c r="HNJ58" s="429"/>
      <c r="HNK58" s="429"/>
      <c r="HNL58" s="429"/>
      <c r="HNM58" s="429"/>
      <c r="HNN58" s="429"/>
      <c r="HNO58" s="429"/>
      <c r="HNP58" s="429"/>
      <c r="HNQ58" s="429"/>
      <c r="HNR58" s="429"/>
      <c r="HNS58" s="429"/>
      <c r="HNT58" s="429"/>
      <c r="HNU58" s="429"/>
      <c r="HNV58" s="429"/>
      <c r="HNW58" s="429"/>
      <c r="HNX58" s="429"/>
      <c r="HNY58" s="429"/>
      <c r="HNZ58" s="429"/>
      <c r="HOA58" s="429"/>
      <c r="HOB58" s="429"/>
      <c r="HOC58" s="429"/>
      <c r="HOD58" s="429"/>
      <c r="HOE58" s="429"/>
      <c r="HOF58" s="429"/>
      <c r="HOG58" s="429"/>
      <c r="HOH58" s="429"/>
      <c r="HOI58" s="429"/>
      <c r="HOJ58" s="429"/>
      <c r="HOK58" s="429"/>
      <c r="HOL58" s="429"/>
      <c r="HOM58" s="429"/>
      <c r="HON58" s="429"/>
      <c r="HOO58" s="429"/>
      <c r="HOP58" s="429"/>
      <c r="HOQ58" s="429"/>
      <c r="HOR58" s="429"/>
      <c r="HOS58" s="429"/>
      <c r="HOT58" s="429"/>
      <c r="HOU58" s="429"/>
      <c r="HOV58" s="429"/>
      <c r="HOW58" s="429"/>
      <c r="HOX58" s="429"/>
      <c r="HOY58" s="429"/>
      <c r="HOZ58" s="429"/>
      <c r="HPA58" s="429"/>
      <c r="HPB58" s="429"/>
      <c r="HPC58" s="429"/>
      <c r="HPD58" s="429"/>
      <c r="HPE58" s="429"/>
      <c r="HPF58" s="429"/>
      <c r="HPG58" s="429"/>
      <c r="HPH58" s="429"/>
      <c r="HPI58" s="429"/>
      <c r="HPJ58" s="429"/>
      <c r="HPK58" s="429"/>
      <c r="HPL58" s="429"/>
      <c r="HPM58" s="429"/>
      <c r="HPN58" s="429"/>
      <c r="HPO58" s="429"/>
      <c r="HPP58" s="429"/>
      <c r="HPQ58" s="429"/>
      <c r="HPR58" s="429"/>
      <c r="HPS58" s="429"/>
      <c r="HPT58" s="429"/>
      <c r="HPU58" s="429"/>
      <c r="HPV58" s="429"/>
      <c r="HPW58" s="429"/>
      <c r="HPX58" s="429"/>
      <c r="HPY58" s="429"/>
      <c r="HPZ58" s="429"/>
      <c r="HQA58" s="429"/>
      <c r="HQB58" s="429"/>
      <c r="HQC58" s="429"/>
      <c r="HQD58" s="429"/>
      <c r="HQE58" s="429"/>
      <c r="HQF58" s="429"/>
      <c r="HQG58" s="429"/>
      <c r="HQH58" s="429"/>
      <c r="HQI58" s="429"/>
      <c r="HQJ58" s="429"/>
      <c r="HQK58" s="429"/>
      <c r="HQL58" s="429"/>
      <c r="HQM58" s="429"/>
      <c r="HQN58" s="429"/>
      <c r="HQO58" s="429"/>
      <c r="HQP58" s="429"/>
      <c r="HQQ58" s="429"/>
      <c r="HQR58" s="429"/>
      <c r="HQS58" s="429"/>
      <c r="HQT58" s="429"/>
      <c r="HQU58" s="429"/>
      <c r="HQV58" s="429"/>
      <c r="HQW58" s="429"/>
      <c r="HQX58" s="429"/>
      <c r="HQY58" s="429"/>
      <c r="HQZ58" s="429"/>
      <c r="HRA58" s="429"/>
      <c r="HRB58" s="429"/>
      <c r="HRC58" s="429"/>
      <c r="HRD58" s="429"/>
      <c r="HRE58" s="429"/>
      <c r="HRF58" s="429"/>
      <c r="HRG58" s="429"/>
      <c r="HRH58" s="429"/>
      <c r="HRI58" s="429"/>
      <c r="HRJ58" s="429"/>
      <c r="HRK58" s="429"/>
      <c r="HRL58" s="429"/>
      <c r="HRM58" s="429"/>
      <c r="HRN58" s="429"/>
      <c r="HRO58" s="429"/>
      <c r="HRP58" s="429"/>
      <c r="HRQ58" s="429"/>
      <c r="HRR58" s="429"/>
      <c r="HRS58" s="429"/>
      <c r="HRT58" s="429"/>
      <c r="HRU58" s="429"/>
      <c r="HRV58" s="429"/>
      <c r="HRW58" s="429"/>
      <c r="HRX58" s="429"/>
      <c r="HRY58" s="429"/>
      <c r="HRZ58" s="429"/>
      <c r="HSA58" s="429"/>
      <c r="HSB58" s="429"/>
      <c r="HSC58" s="429"/>
      <c r="HSD58" s="429"/>
      <c r="HSE58" s="429"/>
      <c r="HSF58" s="429"/>
      <c r="HSG58" s="429"/>
      <c r="HSH58" s="429"/>
      <c r="HSI58" s="429"/>
      <c r="HSJ58" s="429"/>
      <c r="HSK58" s="429"/>
      <c r="HSL58" s="429"/>
      <c r="HSM58" s="429"/>
      <c r="HSN58" s="429"/>
      <c r="HSO58" s="429"/>
      <c r="HSP58" s="429"/>
      <c r="HSQ58" s="429"/>
      <c r="HSR58" s="429"/>
      <c r="HSS58" s="429"/>
      <c r="HST58" s="429"/>
      <c r="HSU58" s="429"/>
      <c r="HSV58" s="429"/>
      <c r="HSW58" s="429"/>
      <c r="HSX58" s="429"/>
      <c r="HSY58" s="429"/>
      <c r="HSZ58" s="429"/>
      <c r="HTA58" s="429"/>
      <c r="HTB58" s="429"/>
      <c r="HTC58" s="429"/>
      <c r="HTD58" s="429"/>
      <c r="HTE58" s="429"/>
      <c r="HTF58" s="429"/>
      <c r="HTG58" s="429"/>
      <c r="HTH58" s="429"/>
      <c r="HTI58" s="429"/>
      <c r="HTJ58" s="429"/>
      <c r="HTK58" s="429"/>
      <c r="HTL58" s="429"/>
      <c r="HTM58" s="429"/>
      <c r="HTN58" s="429"/>
      <c r="HTO58" s="429"/>
      <c r="HTP58" s="429"/>
      <c r="HTQ58" s="429"/>
      <c r="HTR58" s="429"/>
      <c r="HTS58" s="429"/>
      <c r="HTT58" s="429"/>
      <c r="HTU58" s="429"/>
      <c r="HTV58" s="429"/>
      <c r="HTW58" s="429"/>
      <c r="HTX58" s="429"/>
      <c r="HTY58" s="429"/>
      <c r="HTZ58" s="429"/>
      <c r="HUA58" s="429"/>
      <c r="HUB58" s="429"/>
      <c r="HUC58" s="429"/>
      <c r="HUD58" s="429"/>
      <c r="HUE58" s="429"/>
      <c r="HUF58" s="429"/>
      <c r="HUG58" s="429"/>
      <c r="HUH58" s="429"/>
      <c r="HUI58" s="429"/>
      <c r="HUJ58" s="429"/>
      <c r="HUK58" s="429"/>
      <c r="HUL58" s="429"/>
      <c r="HUM58" s="429"/>
      <c r="HUN58" s="429"/>
      <c r="HUO58" s="429"/>
      <c r="HUP58" s="429"/>
      <c r="HUQ58" s="429"/>
      <c r="HUR58" s="429"/>
      <c r="HUS58" s="429"/>
      <c r="HUT58" s="429"/>
      <c r="HUU58" s="429"/>
      <c r="HUV58" s="429"/>
      <c r="HUW58" s="429"/>
      <c r="HUX58" s="429"/>
      <c r="HUY58" s="429"/>
      <c r="HUZ58" s="429"/>
      <c r="HVA58" s="429"/>
      <c r="HVB58" s="429"/>
      <c r="HVC58" s="429"/>
      <c r="HVD58" s="429"/>
      <c r="HVE58" s="429"/>
      <c r="HVF58" s="429"/>
      <c r="HVG58" s="429"/>
      <c r="HVH58" s="429"/>
      <c r="HVI58" s="429"/>
      <c r="HVJ58" s="429"/>
      <c r="HVK58" s="429"/>
      <c r="HVL58" s="429"/>
      <c r="HVM58" s="429"/>
      <c r="HVN58" s="429"/>
      <c r="HVO58" s="429"/>
      <c r="HVP58" s="429"/>
      <c r="HVQ58" s="429"/>
      <c r="HVR58" s="429"/>
      <c r="HVS58" s="429"/>
      <c r="HVT58" s="429"/>
      <c r="HVU58" s="429"/>
      <c r="HVV58" s="429"/>
      <c r="HVW58" s="429"/>
      <c r="HVX58" s="429"/>
      <c r="HVY58" s="429"/>
      <c r="HVZ58" s="429"/>
      <c r="HWA58" s="429"/>
      <c r="HWB58" s="429"/>
      <c r="HWC58" s="429"/>
      <c r="HWD58" s="429"/>
      <c r="HWE58" s="429"/>
      <c r="HWF58" s="429"/>
      <c r="HWG58" s="429"/>
      <c r="HWH58" s="429"/>
      <c r="HWI58" s="429"/>
      <c r="HWJ58" s="429"/>
      <c r="HWK58" s="429"/>
      <c r="HWL58" s="429"/>
      <c r="HWM58" s="429"/>
      <c r="HWN58" s="429"/>
      <c r="HWO58" s="429"/>
      <c r="HWP58" s="429"/>
      <c r="HWQ58" s="429"/>
      <c r="HWR58" s="429"/>
      <c r="HWS58" s="429"/>
      <c r="HWT58" s="429"/>
      <c r="HWU58" s="429"/>
      <c r="HWV58" s="429"/>
      <c r="HWW58" s="429"/>
      <c r="HWX58" s="429"/>
      <c r="HWY58" s="429"/>
      <c r="HWZ58" s="429"/>
      <c r="HXA58" s="429"/>
      <c r="HXB58" s="429"/>
      <c r="HXC58" s="429"/>
      <c r="HXD58" s="429"/>
      <c r="HXE58" s="429"/>
      <c r="HXF58" s="429"/>
      <c r="HXG58" s="429"/>
      <c r="HXH58" s="429"/>
      <c r="HXI58" s="429"/>
      <c r="HXJ58" s="429"/>
      <c r="HXK58" s="429"/>
      <c r="HXL58" s="429"/>
      <c r="HXM58" s="429"/>
      <c r="HXN58" s="429"/>
      <c r="HXO58" s="429"/>
      <c r="HXP58" s="429"/>
      <c r="HXQ58" s="429"/>
      <c r="HXR58" s="429"/>
      <c r="HXS58" s="429"/>
      <c r="HXT58" s="429"/>
      <c r="HXU58" s="429"/>
      <c r="HXV58" s="429"/>
      <c r="HXW58" s="429"/>
      <c r="HXX58" s="429"/>
      <c r="HXY58" s="429"/>
      <c r="HXZ58" s="429"/>
      <c r="HYA58" s="429"/>
      <c r="HYB58" s="429"/>
      <c r="HYC58" s="429"/>
      <c r="HYD58" s="429"/>
      <c r="HYE58" s="429"/>
      <c r="HYF58" s="429"/>
      <c r="HYG58" s="429"/>
      <c r="HYH58" s="429"/>
      <c r="HYI58" s="429"/>
      <c r="HYJ58" s="429"/>
      <c r="HYK58" s="429"/>
      <c r="HYL58" s="429"/>
      <c r="HYM58" s="429"/>
      <c r="HYN58" s="429"/>
      <c r="HYO58" s="429"/>
      <c r="HYP58" s="429"/>
      <c r="HYQ58" s="429"/>
      <c r="HYR58" s="429"/>
      <c r="HYS58" s="429"/>
      <c r="HYT58" s="429"/>
      <c r="HYU58" s="429"/>
      <c r="HYV58" s="429"/>
      <c r="HYW58" s="429"/>
      <c r="HYX58" s="429"/>
      <c r="HYY58" s="429"/>
      <c r="HYZ58" s="429"/>
      <c r="HZA58" s="429"/>
      <c r="HZB58" s="429"/>
      <c r="HZC58" s="429"/>
      <c r="HZD58" s="429"/>
      <c r="HZE58" s="429"/>
      <c r="HZF58" s="429"/>
      <c r="HZG58" s="429"/>
      <c r="HZH58" s="429"/>
      <c r="HZI58" s="429"/>
      <c r="HZJ58" s="429"/>
      <c r="HZK58" s="429"/>
      <c r="HZL58" s="429"/>
      <c r="HZM58" s="429"/>
      <c r="HZN58" s="429"/>
      <c r="HZO58" s="429"/>
      <c r="HZP58" s="429"/>
      <c r="HZQ58" s="429"/>
      <c r="HZR58" s="429"/>
      <c r="HZS58" s="429"/>
      <c r="HZT58" s="429"/>
      <c r="HZU58" s="429"/>
      <c r="HZV58" s="429"/>
      <c r="HZW58" s="429"/>
      <c r="HZX58" s="429"/>
      <c r="HZY58" s="429"/>
      <c r="HZZ58" s="429"/>
      <c r="IAA58" s="429"/>
      <c r="IAB58" s="429"/>
      <c r="IAC58" s="429"/>
      <c r="IAD58" s="429"/>
      <c r="IAE58" s="429"/>
      <c r="IAF58" s="429"/>
      <c r="IAG58" s="429"/>
      <c r="IAH58" s="429"/>
      <c r="IAI58" s="429"/>
      <c r="IAJ58" s="429"/>
      <c r="IAK58" s="429"/>
      <c r="IAL58" s="429"/>
      <c r="IAM58" s="429"/>
      <c r="IAN58" s="429"/>
      <c r="IAO58" s="429"/>
      <c r="IAP58" s="429"/>
      <c r="IAQ58" s="429"/>
      <c r="IAR58" s="429"/>
      <c r="IAS58" s="429"/>
      <c r="IAT58" s="429"/>
      <c r="IAU58" s="429"/>
      <c r="IAV58" s="429"/>
      <c r="IAW58" s="429"/>
      <c r="IAX58" s="429"/>
      <c r="IAY58" s="429"/>
      <c r="IAZ58" s="429"/>
      <c r="IBA58" s="429"/>
      <c r="IBB58" s="429"/>
      <c r="IBC58" s="429"/>
      <c r="IBD58" s="429"/>
      <c r="IBE58" s="429"/>
      <c r="IBF58" s="429"/>
      <c r="IBG58" s="429"/>
      <c r="IBH58" s="429"/>
      <c r="IBI58" s="429"/>
      <c r="IBJ58" s="429"/>
      <c r="IBK58" s="429"/>
      <c r="IBL58" s="429"/>
      <c r="IBM58" s="429"/>
      <c r="IBN58" s="429"/>
      <c r="IBO58" s="429"/>
      <c r="IBP58" s="429"/>
      <c r="IBQ58" s="429"/>
      <c r="IBR58" s="429"/>
      <c r="IBS58" s="429"/>
      <c r="IBT58" s="429"/>
      <c r="IBU58" s="429"/>
      <c r="IBV58" s="429"/>
      <c r="IBW58" s="429"/>
      <c r="IBX58" s="429"/>
      <c r="IBY58" s="429"/>
      <c r="IBZ58" s="429"/>
      <c r="ICA58" s="429"/>
      <c r="ICB58" s="429"/>
      <c r="ICC58" s="429"/>
      <c r="ICD58" s="429"/>
      <c r="ICE58" s="429"/>
      <c r="ICF58" s="429"/>
      <c r="ICG58" s="429"/>
      <c r="ICH58" s="429"/>
      <c r="ICI58" s="429"/>
      <c r="ICJ58" s="429"/>
      <c r="ICK58" s="429"/>
      <c r="ICL58" s="429"/>
      <c r="ICM58" s="429"/>
      <c r="ICN58" s="429"/>
      <c r="ICO58" s="429"/>
      <c r="ICP58" s="429"/>
      <c r="ICQ58" s="429"/>
      <c r="ICR58" s="429"/>
      <c r="ICS58" s="429"/>
      <c r="ICT58" s="429"/>
      <c r="ICU58" s="429"/>
      <c r="ICV58" s="429"/>
      <c r="ICW58" s="429"/>
      <c r="ICX58" s="429"/>
      <c r="ICY58" s="429"/>
      <c r="ICZ58" s="429"/>
      <c r="IDA58" s="429"/>
      <c r="IDB58" s="429"/>
      <c r="IDC58" s="429"/>
      <c r="IDD58" s="429"/>
      <c r="IDE58" s="429"/>
      <c r="IDF58" s="429"/>
      <c r="IDG58" s="429"/>
      <c r="IDH58" s="429"/>
      <c r="IDI58" s="429"/>
      <c r="IDJ58" s="429"/>
      <c r="IDK58" s="429"/>
      <c r="IDL58" s="429"/>
      <c r="IDM58" s="429"/>
      <c r="IDN58" s="429"/>
      <c r="IDO58" s="429"/>
      <c r="IDP58" s="429"/>
      <c r="IDQ58" s="429"/>
      <c r="IDR58" s="429"/>
      <c r="IDS58" s="429"/>
      <c r="IDT58" s="429"/>
      <c r="IDU58" s="429"/>
      <c r="IDV58" s="429"/>
      <c r="IDW58" s="429"/>
      <c r="IDX58" s="429"/>
      <c r="IDY58" s="429"/>
      <c r="IDZ58" s="429"/>
      <c r="IEA58" s="429"/>
      <c r="IEB58" s="429"/>
      <c r="IEC58" s="429"/>
      <c r="IED58" s="429"/>
      <c r="IEE58" s="429"/>
      <c r="IEF58" s="429"/>
      <c r="IEG58" s="429"/>
      <c r="IEH58" s="429"/>
      <c r="IEI58" s="429"/>
      <c r="IEJ58" s="429"/>
      <c r="IEK58" s="429"/>
      <c r="IEL58" s="429"/>
      <c r="IEM58" s="429"/>
      <c r="IEN58" s="429"/>
      <c r="IEO58" s="429"/>
      <c r="IEP58" s="429"/>
      <c r="IEQ58" s="429"/>
      <c r="IER58" s="429"/>
      <c r="IES58" s="429"/>
      <c r="IET58" s="429"/>
      <c r="IEU58" s="429"/>
      <c r="IEV58" s="429"/>
      <c r="IEW58" s="429"/>
      <c r="IEX58" s="429"/>
      <c r="IEY58" s="429"/>
      <c r="IEZ58" s="429"/>
      <c r="IFA58" s="429"/>
      <c r="IFB58" s="429"/>
      <c r="IFC58" s="429"/>
      <c r="IFD58" s="429"/>
      <c r="IFE58" s="429"/>
      <c r="IFF58" s="429"/>
      <c r="IFG58" s="429"/>
      <c r="IFH58" s="429"/>
      <c r="IFI58" s="429"/>
      <c r="IFJ58" s="429"/>
      <c r="IFK58" s="429"/>
      <c r="IFL58" s="429"/>
      <c r="IFM58" s="429"/>
      <c r="IFN58" s="429"/>
      <c r="IFO58" s="429"/>
      <c r="IFP58" s="429"/>
      <c r="IFQ58" s="429"/>
      <c r="IFR58" s="429"/>
      <c r="IFS58" s="429"/>
      <c r="IFT58" s="429"/>
      <c r="IFU58" s="429"/>
      <c r="IFV58" s="429"/>
      <c r="IFW58" s="429"/>
      <c r="IFX58" s="429"/>
      <c r="IFY58" s="429"/>
      <c r="IFZ58" s="429"/>
      <c r="IGA58" s="429"/>
      <c r="IGB58" s="429"/>
      <c r="IGC58" s="429"/>
      <c r="IGD58" s="429"/>
      <c r="IGE58" s="429"/>
      <c r="IGF58" s="429"/>
      <c r="IGG58" s="429"/>
      <c r="IGH58" s="429"/>
      <c r="IGI58" s="429"/>
      <c r="IGJ58" s="429"/>
      <c r="IGK58" s="429"/>
      <c r="IGL58" s="429"/>
      <c r="IGM58" s="429"/>
      <c r="IGN58" s="429"/>
      <c r="IGO58" s="429"/>
      <c r="IGP58" s="429"/>
      <c r="IGQ58" s="429"/>
      <c r="IGR58" s="429"/>
      <c r="IGS58" s="429"/>
      <c r="IGT58" s="429"/>
      <c r="IGU58" s="429"/>
      <c r="IGV58" s="429"/>
      <c r="IGW58" s="429"/>
      <c r="IGX58" s="429"/>
      <c r="IGY58" s="429"/>
      <c r="IGZ58" s="429"/>
      <c r="IHA58" s="429"/>
      <c r="IHB58" s="429"/>
      <c r="IHC58" s="429"/>
      <c r="IHD58" s="429"/>
      <c r="IHE58" s="429"/>
      <c r="IHF58" s="429"/>
      <c r="IHG58" s="429"/>
      <c r="IHH58" s="429"/>
      <c r="IHI58" s="429"/>
      <c r="IHJ58" s="429"/>
      <c r="IHK58" s="429"/>
      <c r="IHL58" s="429"/>
      <c r="IHM58" s="429"/>
      <c r="IHN58" s="429"/>
      <c r="IHO58" s="429"/>
      <c r="IHP58" s="429"/>
      <c r="IHQ58" s="429"/>
      <c r="IHR58" s="429"/>
      <c r="IHS58" s="429"/>
      <c r="IHT58" s="429"/>
      <c r="IHU58" s="429"/>
      <c r="IHV58" s="429"/>
      <c r="IHW58" s="429"/>
      <c r="IHX58" s="429"/>
      <c r="IHY58" s="429"/>
      <c r="IHZ58" s="429"/>
      <c r="IIA58" s="429"/>
      <c r="IIB58" s="429"/>
      <c r="IIC58" s="429"/>
      <c r="IID58" s="429"/>
      <c r="IIE58" s="429"/>
      <c r="IIF58" s="429"/>
      <c r="IIG58" s="429"/>
      <c r="IIH58" s="429"/>
      <c r="III58" s="429"/>
      <c r="IIJ58" s="429"/>
      <c r="IIK58" s="429"/>
      <c r="IIL58" s="429"/>
      <c r="IIM58" s="429"/>
      <c r="IIN58" s="429"/>
      <c r="IIO58" s="429"/>
      <c r="IIP58" s="429"/>
      <c r="IIQ58" s="429"/>
      <c r="IIR58" s="429"/>
      <c r="IIS58" s="429"/>
      <c r="IIT58" s="429"/>
      <c r="IIU58" s="429"/>
      <c r="IIV58" s="429"/>
      <c r="IIW58" s="429"/>
      <c r="IIX58" s="429"/>
      <c r="IIY58" s="429"/>
      <c r="IIZ58" s="429"/>
      <c r="IJA58" s="429"/>
      <c r="IJB58" s="429"/>
      <c r="IJC58" s="429"/>
      <c r="IJD58" s="429"/>
      <c r="IJE58" s="429"/>
      <c r="IJF58" s="429"/>
      <c r="IJG58" s="429"/>
      <c r="IJH58" s="429"/>
      <c r="IJI58" s="429"/>
      <c r="IJJ58" s="429"/>
      <c r="IJK58" s="429"/>
      <c r="IJL58" s="429"/>
      <c r="IJM58" s="429"/>
      <c r="IJN58" s="429"/>
      <c r="IJO58" s="429"/>
      <c r="IJP58" s="429"/>
      <c r="IJQ58" s="429"/>
      <c r="IJR58" s="429"/>
      <c r="IJS58" s="429"/>
      <c r="IJT58" s="429"/>
      <c r="IJU58" s="429"/>
      <c r="IJV58" s="429"/>
      <c r="IJW58" s="429"/>
      <c r="IJX58" s="429"/>
      <c r="IJY58" s="429"/>
      <c r="IJZ58" s="429"/>
      <c r="IKA58" s="429"/>
      <c r="IKB58" s="429"/>
      <c r="IKC58" s="429"/>
      <c r="IKD58" s="429"/>
      <c r="IKE58" s="429"/>
      <c r="IKF58" s="429"/>
      <c r="IKG58" s="429"/>
      <c r="IKH58" s="429"/>
      <c r="IKI58" s="429"/>
      <c r="IKJ58" s="429"/>
      <c r="IKK58" s="429"/>
      <c r="IKL58" s="429"/>
      <c r="IKM58" s="429"/>
      <c r="IKN58" s="429"/>
      <c r="IKO58" s="429"/>
      <c r="IKP58" s="429"/>
      <c r="IKQ58" s="429"/>
      <c r="IKR58" s="429"/>
      <c r="IKS58" s="429"/>
      <c r="IKT58" s="429"/>
      <c r="IKU58" s="429"/>
      <c r="IKV58" s="429"/>
      <c r="IKW58" s="429"/>
      <c r="IKX58" s="429"/>
      <c r="IKY58" s="429"/>
      <c r="IKZ58" s="429"/>
      <c r="ILA58" s="429"/>
      <c r="ILB58" s="429"/>
      <c r="ILC58" s="429"/>
      <c r="ILD58" s="429"/>
      <c r="ILE58" s="429"/>
      <c r="ILF58" s="429"/>
      <c r="ILG58" s="429"/>
      <c r="ILH58" s="429"/>
      <c r="ILI58" s="429"/>
      <c r="ILJ58" s="429"/>
      <c r="ILK58" s="429"/>
      <c r="ILL58" s="429"/>
      <c r="ILM58" s="429"/>
      <c r="ILN58" s="429"/>
      <c r="ILO58" s="429"/>
      <c r="ILP58" s="429"/>
      <c r="ILQ58" s="429"/>
      <c r="ILR58" s="429"/>
      <c r="ILS58" s="429"/>
      <c r="ILT58" s="429"/>
      <c r="ILU58" s="429"/>
      <c r="ILV58" s="429"/>
      <c r="ILW58" s="429"/>
      <c r="ILX58" s="429"/>
      <c r="ILY58" s="429"/>
      <c r="ILZ58" s="429"/>
      <c r="IMA58" s="429"/>
      <c r="IMB58" s="429"/>
      <c r="IMC58" s="429"/>
      <c r="IMD58" s="429"/>
      <c r="IME58" s="429"/>
      <c r="IMF58" s="429"/>
      <c r="IMG58" s="429"/>
      <c r="IMH58" s="429"/>
      <c r="IMI58" s="429"/>
      <c r="IMJ58" s="429"/>
      <c r="IMK58" s="429"/>
      <c r="IML58" s="429"/>
      <c r="IMM58" s="429"/>
      <c r="IMN58" s="429"/>
      <c r="IMO58" s="429"/>
      <c r="IMP58" s="429"/>
      <c r="IMQ58" s="429"/>
      <c r="IMR58" s="429"/>
      <c r="IMS58" s="429"/>
      <c r="IMT58" s="429"/>
      <c r="IMU58" s="429"/>
      <c r="IMV58" s="429"/>
      <c r="IMW58" s="429"/>
      <c r="IMX58" s="429"/>
      <c r="IMY58" s="429"/>
      <c r="IMZ58" s="429"/>
      <c r="INA58" s="429"/>
      <c r="INB58" s="429"/>
      <c r="INC58" s="429"/>
      <c r="IND58" s="429"/>
      <c r="INE58" s="429"/>
      <c r="INF58" s="429"/>
      <c r="ING58" s="429"/>
      <c r="INH58" s="429"/>
      <c r="INI58" s="429"/>
      <c r="INJ58" s="429"/>
      <c r="INK58" s="429"/>
      <c r="INL58" s="429"/>
      <c r="INM58" s="429"/>
      <c r="INN58" s="429"/>
      <c r="INO58" s="429"/>
      <c r="INP58" s="429"/>
      <c r="INQ58" s="429"/>
      <c r="INR58" s="429"/>
      <c r="INS58" s="429"/>
      <c r="INT58" s="429"/>
      <c r="INU58" s="429"/>
      <c r="INV58" s="429"/>
      <c r="INW58" s="429"/>
      <c r="INX58" s="429"/>
      <c r="INY58" s="429"/>
      <c r="INZ58" s="429"/>
      <c r="IOA58" s="429"/>
      <c r="IOB58" s="429"/>
      <c r="IOC58" s="429"/>
      <c r="IOD58" s="429"/>
      <c r="IOE58" s="429"/>
      <c r="IOF58" s="429"/>
      <c r="IOG58" s="429"/>
      <c r="IOH58" s="429"/>
      <c r="IOI58" s="429"/>
      <c r="IOJ58" s="429"/>
      <c r="IOK58" s="429"/>
      <c r="IOL58" s="429"/>
      <c r="IOM58" s="429"/>
      <c r="ION58" s="429"/>
      <c r="IOO58" s="429"/>
      <c r="IOP58" s="429"/>
      <c r="IOQ58" s="429"/>
      <c r="IOR58" s="429"/>
      <c r="IOS58" s="429"/>
      <c r="IOT58" s="429"/>
      <c r="IOU58" s="429"/>
      <c r="IOV58" s="429"/>
      <c r="IOW58" s="429"/>
      <c r="IOX58" s="429"/>
      <c r="IOY58" s="429"/>
      <c r="IOZ58" s="429"/>
      <c r="IPA58" s="429"/>
      <c r="IPB58" s="429"/>
      <c r="IPC58" s="429"/>
      <c r="IPD58" s="429"/>
      <c r="IPE58" s="429"/>
      <c r="IPF58" s="429"/>
      <c r="IPG58" s="429"/>
      <c r="IPH58" s="429"/>
      <c r="IPI58" s="429"/>
      <c r="IPJ58" s="429"/>
      <c r="IPK58" s="429"/>
      <c r="IPL58" s="429"/>
      <c r="IPM58" s="429"/>
      <c r="IPN58" s="429"/>
      <c r="IPO58" s="429"/>
      <c r="IPP58" s="429"/>
      <c r="IPQ58" s="429"/>
      <c r="IPR58" s="429"/>
      <c r="IPS58" s="429"/>
      <c r="IPT58" s="429"/>
      <c r="IPU58" s="429"/>
      <c r="IPV58" s="429"/>
      <c r="IPW58" s="429"/>
      <c r="IPX58" s="429"/>
      <c r="IPY58" s="429"/>
      <c r="IPZ58" s="429"/>
      <c r="IQA58" s="429"/>
      <c r="IQB58" s="429"/>
      <c r="IQC58" s="429"/>
      <c r="IQD58" s="429"/>
      <c r="IQE58" s="429"/>
      <c r="IQF58" s="429"/>
      <c r="IQG58" s="429"/>
      <c r="IQH58" s="429"/>
      <c r="IQI58" s="429"/>
      <c r="IQJ58" s="429"/>
      <c r="IQK58" s="429"/>
      <c r="IQL58" s="429"/>
      <c r="IQM58" s="429"/>
      <c r="IQN58" s="429"/>
      <c r="IQO58" s="429"/>
      <c r="IQP58" s="429"/>
      <c r="IQQ58" s="429"/>
      <c r="IQR58" s="429"/>
      <c r="IQS58" s="429"/>
      <c r="IQT58" s="429"/>
      <c r="IQU58" s="429"/>
      <c r="IQV58" s="429"/>
      <c r="IQW58" s="429"/>
      <c r="IQX58" s="429"/>
      <c r="IQY58" s="429"/>
      <c r="IQZ58" s="429"/>
      <c r="IRA58" s="429"/>
      <c r="IRB58" s="429"/>
      <c r="IRC58" s="429"/>
      <c r="IRD58" s="429"/>
      <c r="IRE58" s="429"/>
      <c r="IRF58" s="429"/>
      <c r="IRG58" s="429"/>
      <c r="IRH58" s="429"/>
      <c r="IRI58" s="429"/>
      <c r="IRJ58" s="429"/>
      <c r="IRK58" s="429"/>
      <c r="IRL58" s="429"/>
      <c r="IRM58" s="429"/>
      <c r="IRN58" s="429"/>
      <c r="IRO58" s="429"/>
      <c r="IRP58" s="429"/>
      <c r="IRQ58" s="429"/>
      <c r="IRR58" s="429"/>
      <c r="IRS58" s="429"/>
      <c r="IRT58" s="429"/>
      <c r="IRU58" s="429"/>
      <c r="IRV58" s="429"/>
      <c r="IRW58" s="429"/>
      <c r="IRX58" s="429"/>
      <c r="IRY58" s="429"/>
      <c r="IRZ58" s="429"/>
      <c r="ISA58" s="429"/>
      <c r="ISB58" s="429"/>
      <c r="ISC58" s="429"/>
      <c r="ISD58" s="429"/>
      <c r="ISE58" s="429"/>
      <c r="ISF58" s="429"/>
      <c r="ISG58" s="429"/>
      <c r="ISH58" s="429"/>
      <c r="ISI58" s="429"/>
      <c r="ISJ58" s="429"/>
      <c r="ISK58" s="429"/>
      <c r="ISL58" s="429"/>
      <c r="ISM58" s="429"/>
      <c r="ISN58" s="429"/>
      <c r="ISO58" s="429"/>
      <c r="ISP58" s="429"/>
      <c r="ISQ58" s="429"/>
      <c r="ISR58" s="429"/>
      <c r="ISS58" s="429"/>
      <c r="IST58" s="429"/>
      <c r="ISU58" s="429"/>
      <c r="ISV58" s="429"/>
      <c r="ISW58" s="429"/>
      <c r="ISX58" s="429"/>
      <c r="ISY58" s="429"/>
      <c r="ISZ58" s="429"/>
      <c r="ITA58" s="429"/>
      <c r="ITB58" s="429"/>
      <c r="ITC58" s="429"/>
      <c r="ITD58" s="429"/>
      <c r="ITE58" s="429"/>
      <c r="ITF58" s="429"/>
      <c r="ITG58" s="429"/>
      <c r="ITH58" s="429"/>
      <c r="ITI58" s="429"/>
      <c r="ITJ58" s="429"/>
      <c r="ITK58" s="429"/>
      <c r="ITL58" s="429"/>
      <c r="ITM58" s="429"/>
      <c r="ITN58" s="429"/>
      <c r="ITO58" s="429"/>
      <c r="ITP58" s="429"/>
      <c r="ITQ58" s="429"/>
      <c r="ITR58" s="429"/>
      <c r="ITS58" s="429"/>
      <c r="ITT58" s="429"/>
      <c r="ITU58" s="429"/>
      <c r="ITV58" s="429"/>
      <c r="ITW58" s="429"/>
      <c r="ITX58" s="429"/>
      <c r="ITY58" s="429"/>
      <c r="ITZ58" s="429"/>
      <c r="IUA58" s="429"/>
      <c r="IUB58" s="429"/>
      <c r="IUC58" s="429"/>
      <c r="IUD58" s="429"/>
      <c r="IUE58" s="429"/>
      <c r="IUF58" s="429"/>
      <c r="IUG58" s="429"/>
      <c r="IUH58" s="429"/>
      <c r="IUI58" s="429"/>
      <c r="IUJ58" s="429"/>
      <c r="IUK58" s="429"/>
      <c r="IUL58" s="429"/>
      <c r="IUM58" s="429"/>
      <c r="IUN58" s="429"/>
      <c r="IUO58" s="429"/>
      <c r="IUP58" s="429"/>
      <c r="IUQ58" s="429"/>
      <c r="IUR58" s="429"/>
      <c r="IUS58" s="429"/>
      <c r="IUT58" s="429"/>
      <c r="IUU58" s="429"/>
      <c r="IUV58" s="429"/>
      <c r="IUW58" s="429"/>
      <c r="IUX58" s="429"/>
      <c r="IUY58" s="429"/>
      <c r="IUZ58" s="429"/>
      <c r="IVA58" s="429"/>
      <c r="IVB58" s="429"/>
      <c r="IVC58" s="429"/>
      <c r="IVD58" s="429"/>
      <c r="IVE58" s="429"/>
      <c r="IVF58" s="429"/>
      <c r="IVG58" s="429"/>
      <c r="IVH58" s="429"/>
      <c r="IVI58" s="429"/>
      <c r="IVJ58" s="429"/>
      <c r="IVK58" s="429"/>
      <c r="IVL58" s="429"/>
      <c r="IVM58" s="429"/>
      <c r="IVN58" s="429"/>
      <c r="IVO58" s="429"/>
      <c r="IVP58" s="429"/>
      <c r="IVQ58" s="429"/>
      <c r="IVR58" s="429"/>
      <c r="IVS58" s="429"/>
      <c r="IVT58" s="429"/>
      <c r="IVU58" s="429"/>
      <c r="IVV58" s="429"/>
      <c r="IVW58" s="429"/>
      <c r="IVX58" s="429"/>
      <c r="IVY58" s="429"/>
      <c r="IVZ58" s="429"/>
      <c r="IWA58" s="429"/>
      <c r="IWB58" s="429"/>
      <c r="IWC58" s="429"/>
      <c r="IWD58" s="429"/>
      <c r="IWE58" s="429"/>
      <c r="IWF58" s="429"/>
      <c r="IWG58" s="429"/>
      <c r="IWH58" s="429"/>
      <c r="IWI58" s="429"/>
      <c r="IWJ58" s="429"/>
      <c r="IWK58" s="429"/>
      <c r="IWL58" s="429"/>
      <c r="IWM58" s="429"/>
      <c r="IWN58" s="429"/>
      <c r="IWO58" s="429"/>
      <c r="IWP58" s="429"/>
      <c r="IWQ58" s="429"/>
      <c r="IWR58" s="429"/>
      <c r="IWS58" s="429"/>
      <c r="IWT58" s="429"/>
      <c r="IWU58" s="429"/>
      <c r="IWV58" s="429"/>
      <c r="IWW58" s="429"/>
      <c r="IWX58" s="429"/>
      <c r="IWY58" s="429"/>
      <c r="IWZ58" s="429"/>
      <c r="IXA58" s="429"/>
      <c r="IXB58" s="429"/>
      <c r="IXC58" s="429"/>
      <c r="IXD58" s="429"/>
      <c r="IXE58" s="429"/>
      <c r="IXF58" s="429"/>
      <c r="IXG58" s="429"/>
      <c r="IXH58" s="429"/>
      <c r="IXI58" s="429"/>
      <c r="IXJ58" s="429"/>
      <c r="IXK58" s="429"/>
      <c r="IXL58" s="429"/>
      <c r="IXM58" s="429"/>
      <c r="IXN58" s="429"/>
      <c r="IXO58" s="429"/>
      <c r="IXP58" s="429"/>
      <c r="IXQ58" s="429"/>
      <c r="IXR58" s="429"/>
      <c r="IXS58" s="429"/>
      <c r="IXT58" s="429"/>
      <c r="IXU58" s="429"/>
      <c r="IXV58" s="429"/>
      <c r="IXW58" s="429"/>
      <c r="IXX58" s="429"/>
      <c r="IXY58" s="429"/>
      <c r="IXZ58" s="429"/>
      <c r="IYA58" s="429"/>
      <c r="IYB58" s="429"/>
      <c r="IYC58" s="429"/>
      <c r="IYD58" s="429"/>
      <c r="IYE58" s="429"/>
      <c r="IYF58" s="429"/>
      <c r="IYG58" s="429"/>
      <c r="IYH58" s="429"/>
      <c r="IYI58" s="429"/>
      <c r="IYJ58" s="429"/>
      <c r="IYK58" s="429"/>
      <c r="IYL58" s="429"/>
      <c r="IYM58" s="429"/>
      <c r="IYN58" s="429"/>
      <c r="IYO58" s="429"/>
      <c r="IYP58" s="429"/>
      <c r="IYQ58" s="429"/>
      <c r="IYR58" s="429"/>
      <c r="IYS58" s="429"/>
      <c r="IYT58" s="429"/>
      <c r="IYU58" s="429"/>
      <c r="IYV58" s="429"/>
      <c r="IYW58" s="429"/>
      <c r="IYX58" s="429"/>
      <c r="IYY58" s="429"/>
      <c r="IYZ58" s="429"/>
      <c r="IZA58" s="429"/>
      <c r="IZB58" s="429"/>
      <c r="IZC58" s="429"/>
      <c r="IZD58" s="429"/>
      <c r="IZE58" s="429"/>
      <c r="IZF58" s="429"/>
      <c r="IZG58" s="429"/>
      <c r="IZH58" s="429"/>
      <c r="IZI58" s="429"/>
      <c r="IZJ58" s="429"/>
      <c r="IZK58" s="429"/>
      <c r="IZL58" s="429"/>
      <c r="IZM58" s="429"/>
      <c r="IZN58" s="429"/>
      <c r="IZO58" s="429"/>
      <c r="IZP58" s="429"/>
      <c r="IZQ58" s="429"/>
      <c r="IZR58" s="429"/>
      <c r="IZS58" s="429"/>
      <c r="IZT58" s="429"/>
      <c r="IZU58" s="429"/>
      <c r="IZV58" s="429"/>
      <c r="IZW58" s="429"/>
      <c r="IZX58" s="429"/>
      <c r="IZY58" s="429"/>
      <c r="IZZ58" s="429"/>
      <c r="JAA58" s="429"/>
      <c r="JAB58" s="429"/>
      <c r="JAC58" s="429"/>
      <c r="JAD58" s="429"/>
      <c r="JAE58" s="429"/>
      <c r="JAF58" s="429"/>
      <c r="JAG58" s="429"/>
      <c r="JAH58" s="429"/>
      <c r="JAI58" s="429"/>
      <c r="JAJ58" s="429"/>
      <c r="JAK58" s="429"/>
      <c r="JAL58" s="429"/>
      <c r="JAM58" s="429"/>
      <c r="JAN58" s="429"/>
      <c r="JAO58" s="429"/>
      <c r="JAP58" s="429"/>
      <c r="JAQ58" s="429"/>
      <c r="JAR58" s="429"/>
      <c r="JAS58" s="429"/>
      <c r="JAT58" s="429"/>
      <c r="JAU58" s="429"/>
      <c r="JAV58" s="429"/>
      <c r="JAW58" s="429"/>
      <c r="JAX58" s="429"/>
      <c r="JAY58" s="429"/>
      <c r="JAZ58" s="429"/>
      <c r="JBA58" s="429"/>
      <c r="JBB58" s="429"/>
      <c r="JBC58" s="429"/>
      <c r="JBD58" s="429"/>
      <c r="JBE58" s="429"/>
      <c r="JBF58" s="429"/>
      <c r="JBG58" s="429"/>
      <c r="JBH58" s="429"/>
      <c r="JBI58" s="429"/>
      <c r="JBJ58" s="429"/>
      <c r="JBK58" s="429"/>
      <c r="JBL58" s="429"/>
      <c r="JBM58" s="429"/>
      <c r="JBN58" s="429"/>
      <c r="JBO58" s="429"/>
      <c r="JBP58" s="429"/>
      <c r="JBQ58" s="429"/>
      <c r="JBR58" s="429"/>
      <c r="JBS58" s="429"/>
      <c r="JBT58" s="429"/>
      <c r="JBU58" s="429"/>
      <c r="JBV58" s="429"/>
      <c r="JBW58" s="429"/>
      <c r="JBX58" s="429"/>
      <c r="JBY58" s="429"/>
      <c r="JBZ58" s="429"/>
      <c r="JCA58" s="429"/>
      <c r="JCB58" s="429"/>
      <c r="JCC58" s="429"/>
      <c r="JCD58" s="429"/>
      <c r="JCE58" s="429"/>
      <c r="JCF58" s="429"/>
      <c r="JCG58" s="429"/>
      <c r="JCH58" s="429"/>
      <c r="JCI58" s="429"/>
      <c r="JCJ58" s="429"/>
      <c r="JCK58" s="429"/>
      <c r="JCL58" s="429"/>
      <c r="JCM58" s="429"/>
      <c r="JCN58" s="429"/>
      <c r="JCO58" s="429"/>
      <c r="JCP58" s="429"/>
      <c r="JCQ58" s="429"/>
      <c r="JCR58" s="429"/>
      <c r="JCS58" s="429"/>
      <c r="JCT58" s="429"/>
      <c r="JCU58" s="429"/>
      <c r="JCV58" s="429"/>
      <c r="JCW58" s="429"/>
      <c r="JCX58" s="429"/>
      <c r="JCY58" s="429"/>
      <c r="JCZ58" s="429"/>
      <c r="JDA58" s="429"/>
      <c r="JDB58" s="429"/>
      <c r="JDC58" s="429"/>
      <c r="JDD58" s="429"/>
      <c r="JDE58" s="429"/>
      <c r="JDF58" s="429"/>
      <c r="JDG58" s="429"/>
      <c r="JDH58" s="429"/>
      <c r="JDI58" s="429"/>
      <c r="JDJ58" s="429"/>
      <c r="JDK58" s="429"/>
      <c r="JDL58" s="429"/>
      <c r="JDM58" s="429"/>
      <c r="JDN58" s="429"/>
      <c r="JDO58" s="429"/>
      <c r="JDP58" s="429"/>
      <c r="JDQ58" s="429"/>
      <c r="JDR58" s="429"/>
      <c r="JDS58" s="429"/>
      <c r="JDT58" s="429"/>
      <c r="JDU58" s="429"/>
      <c r="JDV58" s="429"/>
      <c r="JDW58" s="429"/>
      <c r="JDX58" s="429"/>
      <c r="JDY58" s="429"/>
      <c r="JDZ58" s="429"/>
      <c r="JEA58" s="429"/>
      <c r="JEB58" s="429"/>
      <c r="JEC58" s="429"/>
      <c r="JED58" s="429"/>
      <c r="JEE58" s="429"/>
      <c r="JEF58" s="429"/>
      <c r="JEG58" s="429"/>
      <c r="JEH58" s="429"/>
      <c r="JEI58" s="429"/>
      <c r="JEJ58" s="429"/>
      <c r="JEK58" s="429"/>
      <c r="JEL58" s="429"/>
      <c r="JEM58" s="429"/>
      <c r="JEN58" s="429"/>
      <c r="JEO58" s="429"/>
      <c r="JEP58" s="429"/>
      <c r="JEQ58" s="429"/>
      <c r="JER58" s="429"/>
      <c r="JES58" s="429"/>
      <c r="JET58" s="429"/>
      <c r="JEU58" s="429"/>
      <c r="JEV58" s="429"/>
      <c r="JEW58" s="429"/>
      <c r="JEX58" s="429"/>
      <c r="JEY58" s="429"/>
      <c r="JEZ58" s="429"/>
      <c r="JFA58" s="429"/>
      <c r="JFB58" s="429"/>
      <c r="JFC58" s="429"/>
      <c r="JFD58" s="429"/>
      <c r="JFE58" s="429"/>
      <c r="JFF58" s="429"/>
      <c r="JFG58" s="429"/>
      <c r="JFH58" s="429"/>
      <c r="JFI58" s="429"/>
      <c r="JFJ58" s="429"/>
      <c r="JFK58" s="429"/>
      <c r="JFL58" s="429"/>
      <c r="JFM58" s="429"/>
      <c r="JFN58" s="429"/>
      <c r="JFO58" s="429"/>
      <c r="JFP58" s="429"/>
      <c r="JFQ58" s="429"/>
      <c r="JFR58" s="429"/>
      <c r="JFS58" s="429"/>
      <c r="JFT58" s="429"/>
      <c r="JFU58" s="429"/>
      <c r="JFV58" s="429"/>
      <c r="JFW58" s="429"/>
      <c r="JFX58" s="429"/>
      <c r="JFY58" s="429"/>
      <c r="JFZ58" s="429"/>
      <c r="JGA58" s="429"/>
      <c r="JGB58" s="429"/>
      <c r="JGC58" s="429"/>
      <c r="JGD58" s="429"/>
      <c r="JGE58" s="429"/>
      <c r="JGF58" s="429"/>
      <c r="JGG58" s="429"/>
      <c r="JGH58" s="429"/>
      <c r="JGI58" s="429"/>
      <c r="JGJ58" s="429"/>
      <c r="JGK58" s="429"/>
      <c r="JGL58" s="429"/>
      <c r="JGM58" s="429"/>
      <c r="JGN58" s="429"/>
      <c r="JGO58" s="429"/>
      <c r="JGP58" s="429"/>
      <c r="JGQ58" s="429"/>
      <c r="JGR58" s="429"/>
      <c r="JGS58" s="429"/>
      <c r="JGT58" s="429"/>
      <c r="JGU58" s="429"/>
      <c r="JGV58" s="429"/>
      <c r="JGW58" s="429"/>
      <c r="JGX58" s="429"/>
      <c r="JGY58" s="429"/>
      <c r="JGZ58" s="429"/>
      <c r="JHA58" s="429"/>
      <c r="JHB58" s="429"/>
      <c r="JHC58" s="429"/>
      <c r="JHD58" s="429"/>
      <c r="JHE58" s="429"/>
      <c r="JHF58" s="429"/>
      <c r="JHG58" s="429"/>
      <c r="JHH58" s="429"/>
      <c r="JHI58" s="429"/>
      <c r="JHJ58" s="429"/>
      <c r="JHK58" s="429"/>
      <c r="JHL58" s="429"/>
      <c r="JHM58" s="429"/>
      <c r="JHN58" s="429"/>
      <c r="JHO58" s="429"/>
      <c r="JHP58" s="429"/>
      <c r="JHQ58" s="429"/>
      <c r="JHR58" s="429"/>
      <c r="JHS58" s="429"/>
      <c r="JHT58" s="429"/>
      <c r="JHU58" s="429"/>
      <c r="JHV58" s="429"/>
      <c r="JHW58" s="429"/>
      <c r="JHX58" s="429"/>
      <c r="JHY58" s="429"/>
      <c r="JHZ58" s="429"/>
      <c r="JIA58" s="429"/>
      <c r="JIB58" s="429"/>
      <c r="JIC58" s="429"/>
      <c r="JID58" s="429"/>
      <c r="JIE58" s="429"/>
      <c r="JIF58" s="429"/>
      <c r="JIG58" s="429"/>
      <c r="JIH58" s="429"/>
      <c r="JII58" s="429"/>
      <c r="JIJ58" s="429"/>
      <c r="JIK58" s="429"/>
      <c r="JIL58" s="429"/>
      <c r="JIM58" s="429"/>
      <c r="JIN58" s="429"/>
      <c r="JIO58" s="429"/>
      <c r="JIP58" s="429"/>
      <c r="JIQ58" s="429"/>
      <c r="JIR58" s="429"/>
      <c r="JIS58" s="429"/>
      <c r="JIT58" s="429"/>
      <c r="JIU58" s="429"/>
      <c r="JIV58" s="429"/>
      <c r="JIW58" s="429"/>
      <c r="JIX58" s="429"/>
      <c r="JIY58" s="429"/>
      <c r="JIZ58" s="429"/>
      <c r="JJA58" s="429"/>
      <c r="JJB58" s="429"/>
      <c r="JJC58" s="429"/>
      <c r="JJD58" s="429"/>
      <c r="JJE58" s="429"/>
      <c r="JJF58" s="429"/>
      <c r="JJG58" s="429"/>
      <c r="JJH58" s="429"/>
      <c r="JJI58" s="429"/>
      <c r="JJJ58" s="429"/>
      <c r="JJK58" s="429"/>
      <c r="JJL58" s="429"/>
      <c r="JJM58" s="429"/>
      <c r="JJN58" s="429"/>
      <c r="JJO58" s="429"/>
      <c r="JJP58" s="429"/>
      <c r="JJQ58" s="429"/>
      <c r="JJR58" s="429"/>
      <c r="JJS58" s="429"/>
      <c r="JJT58" s="429"/>
      <c r="JJU58" s="429"/>
      <c r="JJV58" s="429"/>
      <c r="JJW58" s="429"/>
      <c r="JJX58" s="429"/>
      <c r="JJY58" s="429"/>
      <c r="JJZ58" s="429"/>
      <c r="JKA58" s="429"/>
      <c r="JKB58" s="429"/>
      <c r="JKC58" s="429"/>
      <c r="JKD58" s="429"/>
      <c r="JKE58" s="429"/>
      <c r="JKF58" s="429"/>
      <c r="JKG58" s="429"/>
      <c r="JKH58" s="429"/>
      <c r="JKI58" s="429"/>
      <c r="JKJ58" s="429"/>
      <c r="JKK58" s="429"/>
      <c r="JKL58" s="429"/>
      <c r="JKM58" s="429"/>
      <c r="JKN58" s="429"/>
      <c r="JKO58" s="429"/>
      <c r="JKP58" s="429"/>
      <c r="JKQ58" s="429"/>
      <c r="JKR58" s="429"/>
      <c r="JKS58" s="429"/>
      <c r="JKT58" s="429"/>
      <c r="JKU58" s="429"/>
      <c r="JKV58" s="429"/>
      <c r="JKW58" s="429"/>
      <c r="JKX58" s="429"/>
      <c r="JKY58" s="429"/>
      <c r="JKZ58" s="429"/>
      <c r="JLA58" s="429"/>
      <c r="JLB58" s="429"/>
      <c r="JLC58" s="429"/>
      <c r="JLD58" s="429"/>
      <c r="JLE58" s="429"/>
      <c r="JLF58" s="429"/>
      <c r="JLG58" s="429"/>
      <c r="JLH58" s="429"/>
      <c r="JLI58" s="429"/>
      <c r="JLJ58" s="429"/>
      <c r="JLK58" s="429"/>
      <c r="JLL58" s="429"/>
      <c r="JLM58" s="429"/>
      <c r="JLN58" s="429"/>
      <c r="JLO58" s="429"/>
      <c r="JLP58" s="429"/>
      <c r="JLQ58" s="429"/>
      <c r="JLR58" s="429"/>
      <c r="JLS58" s="429"/>
      <c r="JLT58" s="429"/>
      <c r="JLU58" s="429"/>
      <c r="JLV58" s="429"/>
      <c r="JLW58" s="429"/>
      <c r="JLX58" s="429"/>
      <c r="JLY58" s="429"/>
      <c r="JLZ58" s="429"/>
      <c r="JMA58" s="429"/>
      <c r="JMB58" s="429"/>
      <c r="JMC58" s="429"/>
      <c r="JMD58" s="429"/>
      <c r="JME58" s="429"/>
      <c r="JMF58" s="429"/>
      <c r="JMG58" s="429"/>
      <c r="JMH58" s="429"/>
      <c r="JMI58" s="429"/>
      <c r="JMJ58" s="429"/>
      <c r="JMK58" s="429"/>
      <c r="JML58" s="429"/>
      <c r="JMM58" s="429"/>
      <c r="JMN58" s="429"/>
      <c r="JMO58" s="429"/>
      <c r="JMP58" s="429"/>
      <c r="JMQ58" s="429"/>
      <c r="JMR58" s="429"/>
      <c r="JMS58" s="429"/>
      <c r="JMT58" s="429"/>
      <c r="JMU58" s="429"/>
      <c r="JMV58" s="429"/>
      <c r="JMW58" s="429"/>
      <c r="JMX58" s="429"/>
      <c r="JMY58" s="429"/>
      <c r="JMZ58" s="429"/>
      <c r="JNA58" s="429"/>
      <c r="JNB58" s="429"/>
      <c r="JNC58" s="429"/>
      <c r="JND58" s="429"/>
      <c r="JNE58" s="429"/>
      <c r="JNF58" s="429"/>
      <c r="JNG58" s="429"/>
      <c r="JNH58" s="429"/>
      <c r="JNI58" s="429"/>
      <c r="JNJ58" s="429"/>
      <c r="JNK58" s="429"/>
      <c r="JNL58" s="429"/>
      <c r="JNM58" s="429"/>
      <c r="JNN58" s="429"/>
      <c r="JNO58" s="429"/>
      <c r="JNP58" s="429"/>
      <c r="JNQ58" s="429"/>
      <c r="JNR58" s="429"/>
      <c r="JNS58" s="429"/>
      <c r="JNT58" s="429"/>
      <c r="JNU58" s="429"/>
      <c r="JNV58" s="429"/>
      <c r="JNW58" s="429"/>
      <c r="JNX58" s="429"/>
      <c r="JNY58" s="429"/>
      <c r="JNZ58" s="429"/>
      <c r="JOA58" s="429"/>
      <c r="JOB58" s="429"/>
      <c r="JOC58" s="429"/>
      <c r="JOD58" s="429"/>
      <c r="JOE58" s="429"/>
      <c r="JOF58" s="429"/>
      <c r="JOG58" s="429"/>
      <c r="JOH58" s="429"/>
      <c r="JOI58" s="429"/>
      <c r="JOJ58" s="429"/>
      <c r="JOK58" s="429"/>
      <c r="JOL58" s="429"/>
      <c r="JOM58" s="429"/>
      <c r="JON58" s="429"/>
      <c r="JOO58" s="429"/>
      <c r="JOP58" s="429"/>
      <c r="JOQ58" s="429"/>
      <c r="JOR58" s="429"/>
      <c r="JOS58" s="429"/>
      <c r="JOT58" s="429"/>
      <c r="JOU58" s="429"/>
      <c r="JOV58" s="429"/>
      <c r="JOW58" s="429"/>
      <c r="JOX58" s="429"/>
      <c r="JOY58" s="429"/>
      <c r="JOZ58" s="429"/>
      <c r="JPA58" s="429"/>
      <c r="JPB58" s="429"/>
      <c r="JPC58" s="429"/>
      <c r="JPD58" s="429"/>
      <c r="JPE58" s="429"/>
      <c r="JPF58" s="429"/>
      <c r="JPG58" s="429"/>
      <c r="JPH58" s="429"/>
      <c r="JPI58" s="429"/>
      <c r="JPJ58" s="429"/>
      <c r="JPK58" s="429"/>
      <c r="JPL58" s="429"/>
      <c r="JPM58" s="429"/>
      <c r="JPN58" s="429"/>
      <c r="JPO58" s="429"/>
      <c r="JPP58" s="429"/>
      <c r="JPQ58" s="429"/>
      <c r="JPR58" s="429"/>
      <c r="JPS58" s="429"/>
      <c r="JPT58" s="429"/>
      <c r="JPU58" s="429"/>
      <c r="JPV58" s="429"/>
      <c r="JPW58" s="429"/>
      <c r="JPX58" s="429"/>
      <c r="JPY58" s="429"/>
      <c r="JPZ58" s="429"/>
      <c r="JQA58" s="429"/>
      <c r="JQB58" s="429"/>
      <c r="JQC58" s="429"/>
      <c r="JQD58" s="429"/>
      <c r="JQE58" s="429"/>
      <c r="JQF58" s="429"/>
      <c r="JQG58" s="429"/>
      <c r="JQH58" s="429"/>
      <c r="JQI58" s="429"/>
      <c r="JQJ58" s="429"/>
      <c r="JQK58" s="429"/>
      <c r="JQL58" s="429"/>
      <c r="JQM58" s="429"/>
      <c r="JQN58" s="429"/>
      <c r="JQO58" s="429"/>
      <c r="JQP58" s="429"/>
      <c r="JQQ58" s="429"/>
      <c r="JQR58" s="429"/>
      <c r="JQS58" s="429"/>
      <c r="JQT58" s="429"/>
      <c r="JQU58" s="429"/>
      <c r="JQV58" s="429"/>
      <c r="JQW58" s="429"/>
      <c r="JQX58" s="429"/>
      <c r="JQY58" s="429"/>
      <c r="JQZ58" s="429"/>
      <c r="JRA58" s="429"/>
      <c r="JRB58" s="429"/>
      <c r="JRC58" s="429"/>
      <c r="JRD58" s="429"/>
      <c r="JRE58" s="429"/>
      <c r="JRF58" s="429"/>
      <c r="JRG58" s="429"/>
      <c r="JRH58" s="429"/>
      <c r="JRI58" s="429"/>
      <c r="JRJ58" s="429"/>
      <c r="JRK58" s="429"/>
      <c r="JRL58" s="429"/>
      <c r="JRM58" s="429"/>
      <c r="JRN58" s="429"/>
      <c r="JRO58" s="429"/>
      <c r="JRP58" s="429"/>
      <c r="JRQ58" s="429"/>
      <c r="JRR58" s="429"/>
      <c r="JRS58" s="429"/>
      <c r="JRT58" s="429"/>
      <c r="JRU58" s="429"/>
      <c r="JRV58" s="429"/>
      <c r="JRW58" s="429"/>
      <c r="JRX58" s="429"/>
      <c r="JRY58" s="429"/>
      <c r="JRZ58" s="429"/>
      <c r="JSA58" s="429"/>
      <c r="JSB58" s="429"/>
      <c r="JSC58" s="429"/>
      <c r="JSD58" s="429"/>
      <c r="JSE58" s="429"/>
      <c r="JSF58" s="429"/>
      <c r="JSG58" s="429"/>
      <c r="JSH58" s="429"/>
      <c r="JSI58" s="429"/>
      <c r="JSJ58" s="429"/>
      <c r="JSK58" s="429"/>
      <c r="JSL58" s="429"/>
      <c r="JSM58" s="429"/>
      <c r="JSN58" s="429"/>
      <c r="JSO58" s="429"/>
      <c r="JSP58" s="429"/>
      <c r="JSQ58" s="429"/>
      <c r="JSR58" s="429"/>
      <c r="JSS58" s="429"/>
      <c r="JST58" s="429"/>
      <c r="JSU58" s="429"/>
      <c r="JSV58" s="429"/>
      <c r="JSW58" s="429"/>
      <c r="JSX58" s="429"/>
      <c r="JSY58" s="429"/>
      <c r="JSZ58" s="429"/>
      <c r="JTA58" s="429"/>
      <c r="JTB58" s="429"/>
      <c r="JTC58" s="429"/>
      <c r="JTD58" s="429"/>
      <c r="JTE58" s="429"/>
      <c r="JTF58" s="429"/>
      <c r="JTG58" s="429"/>
      <c r="JTH58" s="429"/>
      <c r="JTI58" s="429"/>
      <c r="JTJ58" s="429"/>
      <c r="JTK58" s="429"/>
      <c r="JTL58" s="429"/>
      <c r="JTM58" s="429"/>
      <c r="JTN58" s="429"/>
      <c r="JTO58" s="429"/>
      <c r="JTP58" s="429"/>
      <c r="JTQ58" s="429"/>
      <c r="JTR58" s="429"/>
      <c r="JTS58" s="429"/>
      <c r="JTT58" s="429"/>
      <c r="JTU58" s="429"/>
      <c r="JTV58" s="429"/>
      <c r="JTW58" s="429"/>
      <c r="JTX58" s="429"/>
      <c r="JTY58" s="429"/>
      <c r="JTZ58" s="429"/>
      <c r="JUA58" s="429"/>
      <c r="JUB58" s="429"/>
      <c r="JUC58" s="429"/>
      <c r="JUD58" s="429"/>
      <c r="JUE58" s="429"/>
      <c r="JUF58" s="429"/>
      <c r="JUG58" s="429"/>
      <c r="JUH58" s="429"/>
      <c r="JUI58" s="429"/>
      <c r="JUJ58" s="429"/>
      <c r="JUK58" s="429"/>
      <c r="JUL58" s="429"/>
      <c r="JUM58" s="429"/>
      <c r="JUN58" s="429"/>
      <c r="JUO58" s="429"/>
      <c r="JUP58" s="429"/>
      <c r="JUQ58" s="429"/>
      <c r="JUR58" s="429"/>
      <c r="JUS58" s="429"/>
      <c r="JUT58" s="429"/>
      <c r="JUU58" s="429"/>
      <c r="JUV58" s="429"/>
      <c r="JUW58" s="429"/>
      <c r="JUX58" s="429"/>
      <c r="JUY58" s="429"/>
      <c r="JUZ58" s="429"/>
      <c r="JVA58" s="429"/>
      <c r="JVB58" s="429"/>
      <c r="JVC58" s="429"/>
      <c r="JVD58" s="429"/>
      <c r="JVE58" s="429"/>
      <c r="JVF58" s="429"/>
      <c r="JVG58" s="429"/>
      <c r="JVH58" s="429"/>
      <c r="JVI58" s="429"/>
      <c r="JVJ58" s="429"/>
      <c r="JVK58" s="429"/>
      <c r="JVL58" s="429"/>
      <c r="JVM58" s="429"/>
      <c r="JVN58" s="429"/>
      <c r="JVO58" s="429"/>
      <c r="JVP58" s="429"/>
      <c r="JVQ58" s="429"/>
      <c r="JVR58" s="429"/>
      <c r="JVS58" s="429"/>
      <c r="JVT58" s="429"/>
      <c r="JVU58" s="429"/>
      <c r="JVV58" s="429"/>
      <c r="JVW58" s="429"/>
      <c r="JVX58" s="429"/>
      <c r="JVY58" s="429"/>
      <c r="JVZ58" s="429"/>
      <c r="JWA58" s="429"/>
      <c r="JWB58" s="429"/>
      <c r="JWC58" s="429"/>
      <c r="JWD58" s="429"/>
      <c r="JWE58" s="429"/>
      <c r="JWF58" s="429"/>
      <c r="JWG58" s="429"/>
      <c r="JWH58" s="429"/>
      <c r="JWI58" s="429"/>
      <c r="JWJ58" s="429"/>
      <c r="JWK58" s="429"/>
      <c r="JWL58" s="429"/>
      <c r="JWM58" s="429"/>
      <c r="JWN58" s="429"/>
      <c r="JWO58" s="429"/>
      <c r="JWP58" s="429"/>
      <c r="JWQ58" s="429"/>
      <c r="JWR58" s="429"/>
      <c r="JWS58" s="429"/>
      <c r="JWT58" s="429"/>
      <c r="JWU58" s="429"/>
      <c r="JWV58" s="429"/>
      <c r="JWW58" s="429"/>
      <c r="JWX58" s="429"/>
      <c r="JWY58" s="429"/>
      <c r="JWZ58" s="429"/>
      <c r="JXA58" s="429"/>
      <c r="JXB58" s="429"/>
      <c r="JXC58" s="429"/>
      <c r="JXD58" s="429"/>
      <c r="JXE58" s="429"/>
      <c r="JXF58" s="429"/>
      <c r="JXG58" s="429"/>
      <c r="JXH58" s="429"/>
      <c r="JXI58" s="429"/>
      <c r="JXJ58" s="429"/>
      <c r="JXK58" s="429"/>
      <c r="JXL58" s="429"/>
      <c r="JXM58" s="429"/>
      <c r="JXN58" s="429"/>
      <c r="JXO58" s="429"/>
      <c r="JXP58" s="429"/>
      <c r="JXQ58" s="429"/>
      <c r="JXR58" s="429"/>
      <c r="JXS58" s="429"/>
      <c r="JXT58" s="429"/>
      <c r="JXU58" s="429"/>
      <c r="JXV58" s="429"/>
      <c r="JXW58" s="429"/>
      <c r="JXX58" s="429"/>
      <c r="JXY58" s="429"/>
      <c r="JXZ58" s="429"/>
      <c r="JYA58" s="429"/>
      <c r="JYB58" s="429"/>
      <c r="JYC58" s="429"/>
      <c r="JYD58" s="429"/>
      <c r="JYE58" s="429"/>
      <c r="JYF58" s="429"/>
      <c r="JYG58" s="429"/>
      <c r="JYH58" s="429"/>
      <c r="JYI58" s="429"/>
      <c r="JYJ58" s="429"/>
      <c r="JYK58" s="429"/>
      <c r="JYL58" s="429"/>
      <c r="JYM58" s="429"/>
      <c r="JYN58" s="429"/>
      <c r="JYO58" s="429"/>
      <c r="JYP58" s="429"/>
      <c r="JYQ58" s="429"/>
      <c r="JYR58" s="429"/>
      <c r="JYS58" s="429"/>
      <c r="JYT58" s="429"/>
      <c r="JYU58" s="429"/>
      <c r="JYV58" s="429"/>
      <c r="JYW58" s="429"/>
      <c r="JYX58" s="429"/>
      <c r="JYY58" s="429"/>
      <c r="JYZ58" s="429"/>
      <c r="JZA58" s="429"/>
      <c r="JZB58" s="429"/>
      <c r="JZC58" s="429"/>
      <c r="JZD58" s="429"/>
      <c r="JZE58" s="429"/>
      <c r="JZF58" s="429"/>
      <c r="JZG58" s="429"/>
      <c r="JZH58" s="429"/>
      <c r="JZI58" s="429"/>
      <c r="JZJ58" s="429"/>
      <c r="JZK58" s="429"/>
      <c r="JZL58" s="429"/>
      <c r="JZM58" s="429"/>
      <c r="JZN58" s="429"/>
      <c r="JZO58" s="429"/>
      <c r="JZP58" s="429"/>
      <c r="JZQ58" s="429"/>
      <c r="JZR58" s="429"/>
      <c r="JZS58" s="429"/>
      <c r="JZT58" s="429"/>
      <c r="JZU58" s="429"/>
      <c r="JZV58" s="429"/>
      <c r="JZW58" s="429"/>
      <c r="JZX58" s="429"/>
      <c r="JZY58" s="429"/>
      <c r="JZZ58" s="429"/>
      <c r="KAA58" s="429"/>
      <c r="KAB58" s="429"/>
      <c r="KAC58" s="429"/>
      <c r="KAD58" s="429"/>
      <c r="KAE58" s="429"/>
      <c r="KAF58" s="429"/>
      <c r="KAG58" s="429"/>
      <c r="KAH58" s="429"/>
      <c r="KAI58" s="429"/>
      <c r="KAJ58" s="429"/>
      <c r="KAK58" s="429"/>
      <c r="KAL58" s="429"/>
      <c r="KAM58" s="429"/>
      <c r="KAN58" s="429"/>
      <c r="KAO58" s="429"/>
      <c r="KAP58" s="429"/>
      <c r="KAQ58" s="429"/>
      <c r="KAR58" s="429"/>
      <c r="KAS58" s="429"/>
      <c r="KAT58" s="429"/>
      <c r="KAU58" s="429"/>
      <c r="KAV58" s="429"/>
      <c r="KAW58" s="429"/>
      <c r="KAX58" s="429"/>
      <c r="KAY58" s="429"/>
      <c r="KAZ58" s="429"/>
      <c r="KBA58" s="429"/>
      <c r="KBB58" s="429"/>
      <c r="KBC58" s="429"/>
      <c r="KBD58" s="429"/>
      <c r="KBE58" s="429"/>
      <c r="KBF58" s="429"/>
      <c r="KBG58" s="429"/>
      <c r="KBH58" s="429"/>
      <c r="KBI58" s="429"/>
      <c r="KBJ58" s="429"/>
      <c r="KBK58" s="429"/>
      <c r="KBL58" s="429"/>
      <c r="KBM58" s="429"/>
      <c r="KBN58" s="429"/>
      <c r="KBO58" s="429"/>
      <c r="KBP58" s="429"/>
      <c r="KBQ58" s="429"/>
      <c r="KBR58" s="429"/>
      <c r="KBS58" s="429"/>
      <c r="KBT58" s="429"/>
      <c r="KBU58" s="429"/>
      <c r="KBV58" s="429"/>
      <c r="KBW58" s="429"/>
      <c r="KBX58" s="429"/>
      <c r="KBY58" s="429"/>
      <c r="KBZ58" s="429"/>
      <c r="KCA58" s="429"/>
      <c r="KCB58" s="429"/>
      <c r="KCC58" s="429"/>
      <c r="KCD58" s="429"/>
      <c r="KCE58" s="429"/>
      <c r="KCF58" s="429"/>
      <c r="KCG58" s="429"/>
      <c r="KCH58" s="429"/>
      <c r="KCI58" s="429"/>
      <c r="KCJ58" s="429"/>
      <c r="KCK58" s="429"/>
      <c r="KCL58" s="429"/>
      <c r="KCM58" s="429"/>
      <c r="KCN58" s="429"/>
      <c r="KCO58" s="429"/>
      <c r="KCP58" s="429"/>
      <c r="KCQ58" s="429"/>
      <c r="KCR58" s="429"/>
      <c r="KCS58" s="429"/>
      <c r="KCT58" s="429"/>
      <c r="KCU58" s="429"/>
      <c r="KCV58" s="429"/>
      <c r="KCW58" s="429"/>
      <c r="KCX58" s="429"/>
      <c r="KCY58" s="429"/>
      <c r="KCZ58" s="429"/>
      <c r="KDA58" s="429"/>
      <c r="KDB58" s="429"/>
      <c r="KDC58" s="429"/>
      <c r="KDD58" s="429"/>
      <c r="KDE58" s="429"/>
      <c r="KDF58" s="429"/>
      <c r="KDG58" s="429"/>
      <c r="KDH58" s="429"/>
      <c r="KDI58" s="429"/>
      <c r="KDJ58" s="429"/>
      <c r="KDK58" s="429"/>
      <c r="KDL58" s="429"/>
      <c r="KDM58" s="429"/>
      <c r="KDN58" s="429"/>
      <c r="KDO58" s="429"/>
      <c r="KDP58" s="429"/>
      <c r="KDQ58" s="429"/>
      <c r="KDR58" s="429"/>
      <c r="KDS58" s="429"/>
      <c r="KDT58" s="429"/>
      <c r="KDU58" s="429"/>
      <c r="KDV58" s="429"/>
      <c r="KDW58" s="429"/>
      <c r="KDX58" s="429"/>
      <c r="KDY58" s="429"/>
      <c r="KDZ58" s="429"/>
      <c r="KEA58" s="429"/>
      <c r="KEB58" s="429"/>
      <c r="KEC58" s="429"/>
      <c r="KED58" s="429"/>
      <c r="KEE58" s="429"/>
      <c r="KEF58" s="429"/>
      <c r="KEG58" s="429"/>
      <c r="KEH58" s="429"/>
      <c r="KEI58" s="429"/>
      <c r="KEJ58" s="429"/>
      <c r="KEK58" s="429"/>
      <c r="KEL58" s="429"/>
      <c r="KEM58" s="429"/>
      <c r="KEN58" s="429"/>
      <c r="KEO58" s="429"/>
      <c r="KEP58" s="429"/>
      <c r="KEQ58" s="429"/>
      <c r="KER58" s="429"/>
      <c r="KES58" s="429"/>
      <c r="KET58" s="429"/>
      <c r="KEU58" s="429"/>
      <c r="KEV58" s="429"/>
      <c r="KEW58" s="429"/>
      <c r="KEX58" s="429"/>
      <c r="KEY58" s="429"/>
      <c r="KEZ58" s="429"/>
      <c r="KFA58" s="429"/>
      <c r="KFB58" s="429"/>
      <c r="KFC58" s="429"/>
      <c r="KFD58" s="429"/>
      <c r="KFE58" s="429"/>
      <c r="KFF58" s="429"/>
      <c r="KFG58" s="429"/>
      <c r="KFH58" s="429"/>
      <c r="KFI58" s="429"/>
      <c r="KFJ58" s="429"/>
      <c r="KFK58" s="429"/>
      <c r="KFL58" s="429"/>
      <c r="KFM58" s="429"/>
      <c r="KFN58" s="429"/>
      <c r="KFO58" s="429"/>
      <c r="KFP58" s="429"/>
      <c r="KFQ58" s="429"/>
      <c r="KFR58" s="429"/>
      <c r="KFS58" s="429"/>
      <c r="KFT58" s="429"/>
      <c r="KFU58" s="429"/>
      <c r="KFV58" s="429"/>
      <c r="KFW58" s="429"/>
      <c r="KFX58" s="429"/>
      <c r="KFY58" s="429"/>
      <c r="KFZ58" s="429"/>
      <c r="KGA58" s="429"/>
      <c r="KGB58" s="429"/>
      <c r="KGC58" s="429"/>
      <c r="KGD58" s="429"/>
      <c r="KGE58" s="429"/>
      <c r="KGF58" s="429"/>
      <c r="KGG58" s="429"/>
      <c r="KGH58" s="429"/>
      <c r="KGI58" s="429"/>
      <c r="KGJ58" s="429"/>
      <c r="KGK58" s="429"/>
      <c r="KGL58" s="429"/>
      <c r="KGM58" s="429"/>
      <c r="KGN58" s="429"/>
      <c r="KGO58" s="429"/>
      <c r="KGP58" s="429"/>
      <c r="KGQ58" s="429"/>
      <c r="KGR58" s="429"/>
      <c r="KGS58" s="429"/>
      <c r="KGT58" s="429"/>
      <c r="KGU58" s="429"/>
      <c r="KGV58" s="429"/>
      <c r="KGW58" s="429"/>
      <c r="KGX58" s="429"/>
      <c r="KGY58" s="429"/>
      <c r="KGZ58" s="429"/>
      <c r="KHA58" s="429"/>
      <c r="KHB58" s="429"/>
      <c r="KHC58" s="429"/>
      <c r="KHD58" s="429"/>
      <c r="KHE58" s="429"/>
      <c r="KHF58" s="429"/>
      <c r="KHG58" s="429"/>
      <c r="KHH58" s="429"/>
      <c r="KHI58" s="429"/>
      <c r="KHJ58" s="429"/>
      <c r="KHK58" s="429"/>
      <c r="KHL58" s="429"/>
      <c r="KHM58" s="429"/>
      <c r="KHN58" s="429"/>
      <c r="KHO58" s="429"/>
      <c r="KHP58" s="429"/>
      <c r="KHQ58" s="429"/>
      <c r="KHR58" s="429"/>
      <c r="KHS58" s="429"/>
      <c r="KHT58" s="429"/>
      <c r="KHU58" s="429"/>
      <c r="KHV58" s="429"/>
      <c r="KHW58" s="429"/>
      <c r="KHX58" s="429"/>
      <c r="KHY58" s="429"/>
      <c r="KHZ58" s="429"/>
      <c r="KIA58" s="429"/>
      <c r="KIB58" s="429"/>
      <c r="KIC58" s="429"/>
      <c r="KID58" s="429"/>
      <c r="KIE58" s="429"/>
      <c r="KIF58" s="429"/>
      <c r="KIG58" s="429"/>
      <c r="KIH58" s="429"/>
      <c r="KII58" s="429"/>
      <c r="KIJ58" s="429"/>
      <c r="KIK58" s="429"/>
      <c r="KIL58" s="429"/>
      <c r="KIM58" s="429"/>
      <c r="KIN58" s="429"/>
      <c r="KIO58" s="429"/>
      <c r="KIP58" s="429"/>
      <c r="KIQ58" s="429"/>
      <c r="KIR58" s="429"/>
      <c r="KIS58" s="429"/>
      <c r="KIT58" s="429"/>
      <c r="KIU58" s="429"/>
      <c r="KIV58" s="429"/>
      <c r="KIW58" s="429"/>
      <c r="KIX58" s="429"/>
      <c r="KIY58" s="429"/>
      <c r="KIZ58" s="429"/>
      <c r="KJA58" s="429"/>
      <c r="KJB58" s="429"/>
      <c r="KJC58" s="429"/>
      <c r="KJD58" s="429"/>
      <c r="KJE58" s="429"/>
      <c r="KJF58" s="429"/>
      <c r="KJG58" s="429"/>
      <c r="KJH58" s="429"/>
      <c r="KJI58" s="429"/>
      <c r="KJJ58" s="429"/>
      <c r="KJK58" s="429"/>
      <c r="KJL58" s="429"/>
      <c r="KJM58" s="429"/>
      <c r="KJN58" s="429"/>
      <c r="KJO58" s="429"/>
      <c r="KJP58" s="429"/>
      <c r="KJQ58" s="429"/>
      <c r="KJR58" s="429"/>
      <c r="KJS58" s="429"/>
      <c r="KJT58" s="429"/>
      <c r="KJU58" s="429"/>
      <c r="KJV58" s="429"/>
      <c r="KJW58" s="429"/>
      <c r="KJX58" s="429"/>
      <c r="KJY58" s="429"/>
      <c r="KJZ58" s="429"/>
      <c r="KKA58" s="429"/>
      <c r="KKB58" s="429"/>
      <c r="KKC58" s="429"/>
      <c r="KKD58" s="429"/>
      <c r="KKE58" s="429"/>
      <c r="KKF58" s="429"/>
      <c r="KKG58" s="429"/>
      <c r="KKH58" s="429"/>
      <c r="KKI58" s="429"/>
      <c r="KKJ58" s="429"/>
      <c r="KKK58" s="429"/>
      <c r="KKL58" s="429"/>
      <c r="KKM58" s="429"/>
      <c r="KKN58" s="429"/>
      <c r="KKO58" s="429"/>
      <c r="KKP58" s="429"/>
      <c r="KKQ58" s="429"/>
      <c r="KKR58" s="429"/>
      <c r="KKS58" s="429"/>
      <c r="KKT58" s="429"/>
      <c r="KKU58" s="429"/>
      <c r="KKV58" s="429"/>
      <c r="KKW58" s="429"/>
      <c r="KKX58" s="429"/>
      <c r="KKY58" s="429"/>
      <c r="KKZ58" s="429"/>
      <c r="KLA58" s="429"/>
      <c r="KLB58" s="429"/>
      <c r="KLC58" s="429"/>
      <c r="KLD58" s="429"/>
      <c r="KLE58" s="429"/>
      <c r="KLF58" s="429"/>
      <c r="KLG58" s="429"/>
      <c r="KLH58" s="429"/>
      <c r="KLI58" s="429"/>
      <c r="KLJ58" s="429"/>
      <c r="KLK58" s="429"/>
      <c r="KLL58" s="429"/>
      <c r="KLM58" s="429"/>
      <c r="KLN58" s="429"/>
      <c r="KLO58" s="429"/>
      <c r="KLP58" s="429"/>
      <c r="KLQ58" s="429"/>
      <c r="KLR58" s="429"/>
      <c r="KLS58" s="429"/>
      <c r="KLT58" s="429"/>
      <c r="KLU58" s="429"/>
      <c r="KLV58" s="429"/>
      <c r="KLW58" s="429"/>
      <c r="KLX58" s="429"/>
      <c r="KLY58" s="429"/>
      <c r="KLZ58" s="429"/>
      <c r="KMA58" s="429"/>
      <c r="KMB58" s="429"/>
      <c r="KMC58" s="429"/>
      <c r="KMD58" s="429"/>
      <c r="KME58" s="429"/>
      <c r="KMF58" s="429"/>
      <c r="KMG58" s="429"/>
      <c r="KMH58" s="429"/>
      <c r="KMI58" s="429"/>
      <c r="KMJ58" s="429"/>
      <c r="KMK58" s="429"/>
      <c r="KML58" s="429"/>
      <c r="KMM58" s="429"/>
      <c r="KMN58" s="429"/>
      <c r="KMO58" s="429"/>
      <c r="KMP58" s="429"/>
      <c r="KMQ58" s="429"/>
      <c r="KMR58" s="429"/>
      <c r="KMS58" s="429"/>
      <c r="KMT58" s="429"/>
      <c r="KMU58" s="429"/>
      <c r="KMV58" s="429"/>
      <c r="KMW58" s="429"/>
      <c r="KMX58" s="429"/>
      <c r="KMY58" s="429"/>
      <c r="KMZ58" s="429"/>
      <c r="KNA58" s="429"/>
      <c r="KNB58" s="429"/>
      <c r="KNC58" s="429"/>
      <c r="KND58" s="429"/>
      <c r="KNE58" s="429"/>
      <c r="KNF58" s="429"/>
      <c r="KNG58" s="429"/>
      <c r="KNH58" s="429"/>
      <c r="KNI58" s="429"/>
      <c r="KNJ58" s="429"/>
      <c r="KNK58" s="429"/>
      <c r="KNL58" s="429"/>
      <c r="KNM58" s="429"/>
      <c r="KNN58" s="429"/>
      <c r="KNO58" s="429"/>
      <c r="KNP58" s="429"/>
      <c r="KNQ58" s="429"/>
      <c r="KNR58" s="429"/>
      <c r="KNS58" s="429"/>
      <c r="KNT58" s="429"/>
      <c r="KNU58" s="429"/>
      <c r="KNV58" s="429"/>
      <c r="KNW58" s="429"/>
      <c r="KNX58" s="429"/>
      <c r="KNY58" s="429"/>
      <c r="KNZ58" s="429"/>
      <c r="KOA58" s="429"/>
      <c r="KOB58" s="429"/>
      <c r="KOC58" s="429"/>
      <c r="KOD58" s="429"/>
      <c r="KOE58" s="429"/>
      <c r="KOF58" s="429"/>
      <c r="KOG58" s="429"/>
      <c r="KOH58" s="429"/>
      <c r="KOI58" s="429"/>
      <c r="KOJ58" s="429"/>
      <c r="KOK58" s="429"/>
      <c r="KOL58" s="429"/>
      <c r="KOM58" s="429"/>
      <c r="KON58" s="429"/>
      <c r="KOO58" s="429"/>
      <c r="KOP58" s="429"/>
      <c r="KOQ58" s="429"/>
      <c r="KOR58" s="429"/>
      <c r="KOS58" s="429"/>
      <c r="KOT58" s="429"/>
      <c r="KOU58" s="429"/>
      <c r="KOV58" s="429"/>
      <c r="KOW58" s="429"/>
      <c r="KOX58" s="429"/>
      <c r="KOY58" s="429"/>
      <c r="KOZ58" s="429"/>
      <c r="KPA58" s="429"/>
      <c r="KPB58" s="429"/>
      <c r="KPC58" s="429"/>
      <c r="KPD58" s="429"/>
      <c r="KPE58" s="429"/>
      <c r="KPF58" s="429"/>
      <c r="KPG58" s="429"/>
      <c r="KPH58" s="429"/>
      <c r="KPI58" s="429"/>
      <c r="KPJ58" s="429"/>
      <c r="KPK58" s="429"/>
      <c r="KPL58" s="429"/>
      <c r="KPM58" s="429"/>
      <c r="KPN58" s="429"/>
      <c r="KPO58" s="429"/>
      <c r="KPP58" s="429"/>
      <c r="KPQ58" s="429"/>
      <c r="KPR58" s="429"/>
      <c r="KPS58" s="429"/>
      <c r="KPT58" s="429"/>
      <c r="KPU58" s="429"/>
      <c r="KPV58" s="429"/>
      <c r="KPW58" s="429"/>
      <c r="KPX58" s="429"/>
      <c r="KPY58" s="429"/>
      <c r="KPZ58" s="429"/>
      <c r="KQA58" s="429"/>
      <c r="KQB58" s="429"/>
      <c r="KQC58" s="429"/>
      <c r="KQD58" s="429"/>
      <c r="KQE58" s="429"/>
      <c r="KQF58" s="429"/>
      <c r="KQG58" s="429"/>
      <c r="KQH58" s="429"/>
      <c r="KQI58" s="429"/>
      <c r="KQJ58" s="429"/>
      <c r="KQK58" s="429"/>
      <c r="KQL58" s="429"/>
      <c r="KQM58" s="429"/>
      <c r="KQN58" s="429"/>
      <c r="KQO58" s="429"/>
      <c r="KQP58" s="429"/>
      <c r="KQQ58" s="429"/>
      <c r="KQR58" s="429"/>
      <c r="KQS58" s="429"/>
      <c r="KQT58" s="429"/>
      <c r="KQU58" s="429"/>
      <c r="KQV58" s="429"/>
      <c r="KQW58" s="429"/>
      <c r="KQX58" s="429"/>
      <c r="KQY58" s="429"/>
      <c r="KQZ58" s="429"/>
      <c r="KRA58" s="429"/>
      <c r="KRB58" s="429"/>
      <c r="KRC58" s="429"/>
      <c r="KRD58" s="429"/>
      <c r="KRE58" s="429"/>
      <c r="KRF58" s="429"/>
      <c r="KRG58" s="429"/>
      <c r="KRH58" s="429"/>
      <c r="KRI58" s="429"/>
      <c r="KRJ58" s="429"/>
      <c r="KRK58" s="429"/>
      <c r="KRL58" s="429"/>
      <c r="KRM58" s="429"/>
      <c r="KRN58" s="429"/>
      <c r="KRO58" s="429"/>
      <c r="KRP58" s="429"/>
      <c r="KRQ58" s="429"/>
      <c r="KRR58" s="429"/>
      <c r="KRS58" s="429"/>
      <c r="KRT58" s="429"/>
      <c r="KRU58" s="429"/>
      <c r="KRV58" s="429"/>
      <c r="KRW58" s="429"/>
      <c r="KRX58" s="429"/>
      <c r="KRY58" s="429"/>
      <c r="KRZ58" s="429"/>
      <c r="KSA58" s="429"/>
      <c r="KSB58" s="429"/>
      <c r="KSC58" s="429"/>
      <c r="KSD58" s="429"/>
      <c r="KSE58" s="429"/>
      <c r="KSF58" s="429"/>
      <c r="KSG58" s="429"/>
      <c r="KSH58" s="429"/>
      <c r="KSI58" s="429"/>
      <c r="KSJ58" s="429"/>
      <c r="KSK58" s="429"/>
      <c r="KSL58" s="429"/>
      <c r="KSM58" s="429"/>
      <c r="KSN58" s="429"/>
      <c r="KSO58" s="429"/>
      <c r="KSP58" s="429"/>
      <c r="KSQ58" s="429"/>
      <c r="KSR58" s="429"/>
      <c r="KSS58" s="429"/>
      <c r="KST58" s="429"/>
      <c r="KSU58" s="429"/>
      <c r="KSV58" s="429"/>
      <c r="KSW58" s="429"/>
      <c r="KSX58" s="429"/>
      <c r="KSY58" s="429"/>
      <c r="KSZ58" s="429"/>
      <c r="KTA58" s="429"/>
      <c r="KTB58" s="429"/>
      <c r="KTC58" s="429"/>
      <c r="KTD58" s="429"/>
      <c r="KTE58" s="429"/>
      <c r="KTF58" s="429"/>
      <c r="KTG58" s="429"/>
      <c r="KTH58" s="429"/>
      <c r="KTI58" s="429"/>
      <c r="KTJ58" s="429"/>
      <c r="KTK58" s="429"/>
      <c r="KTL58" s="429"/>
      <c r="KTM58" s="429"/>
      <c r="KTN58" s="429"/>
      <c r="KTO58" s="429"/>
      <c r="KTP58" s="429"/>
      <c r="KTQ58" s="429"/>
      <c r="KTR58" s="429"/>
      <c r="KTS58" s="429"/>
      <c r="KTT58" s="429"/>
      <c r="KTU58" s="429"/>
      <c r="KTV58" s="429"/>
      <c r="KTW58" s="429"/>
      <c r="KTX58" s="429"/>
      <c r="KTY58" s="429"/>
      <c r="KTZ58" s="429"/>
      <c r="KUA58" s="429"/>
      <c r="KUB58" s="429"/>
      <c r="KUC58" s="429"/>
      <c r="KUD58" s="429"/>
      <c r="KUE58" s="429"/>
      <c r="KUF58" s="429"/>
      <c r="KUG58" s="429"/>
      <c r="KUH58" s="429"/>
      <c r="KUI58" s="429"/>
      <c r="KUJ58" s="429"/>
      <c r="KUK58" s="429"/>
      <c r="KUL58" s="429"/>
      <c r="KUM58" s="429"/>
      <c r="KUN58" s="429"/>
      <c r="KUO58" s="429"/>
      <c r="KUP58" s="429"/>
      <c r="KUQ58" s="429"/>
      <c r="KUR58" s="429"/>
      <c r="KUS58" s="429"/>
      <c r="KUT58" s="429"/>
      <c r="KUU58" s="429"/>
      <c r="KUV58" s="429"/>
      <c r="KUW58" s="429"/>
      <c r="KUX58" s="429"/>
      <c r="KUY58" s="429"/>
      <c r="KUZ58" s="429"/>
      <c r="KVA58" s="429"/>
      <c r="KVB58" s="429"/>
      <c r="KVC58" s="429"/>
      <c r="KVD58" s="429"/>
      <c r="KVE58" s="429"/>
      <c r="KVF58" s="429"/>
      <c r="KVG58" s="429"/>
      <c r="KVH58" s="429"/>
      <c r="KVI58" s="429"/>
      <c r="KVJ58" s="429"/>
      <c r="KVK58" s="429"/>
      <c r="KVL58" s="429"/>
      <c r="KVM58" s="429"/>
      <c r="KVN58" s="429"/>
      <c r="KVO58" s="429"/>
      <c r="KVP58" s="429"/>
      <c r="KVQ58" s="429"/>
      <c r="KVR58" s="429"/>
      <c r="KVS58" s="429"/>
      <c r="KVT58" s="429"/>
      <c r="KVU58" s="429"/>
      <c r="KVV58" s="429"/>
      <c r="KVW58" s="429"/>
      <c r="KVX58" s="429"/>
      <c r="KVY58" s="429"/>
      <c r="KVZ58" s="429"/>
      <c r="KWA58" s="429"/>
      <c r="KWB58" s="429"/>
      <c r="KWC58" s="429"/>
      <c r="KWD58" s="429"/>
      <c r="KWE58" s="429"/>
      <c r="KWF58" s="429"/>
      <c r="KWG58" s="429"/>
      <c r="KWH58" s="429"/>
      <c r="KWI58" s="429"/>
      <c r="KWJ58" s="429"/>
      <c r="KWK58" s="429"/>
      <c r="KWL58" s="429"/>
      <c r="KWM58" s="429"/>
      <c r="KWN58" s="429"/>
      <c r="KWO58" s="429"/>
      <c r="KWP58" s="429"/>
      <c r="KWQ58" s="429"/>
      <c r="KWR58" s="429"/>
      <c r="KWS58" s="429"/>
      <c r="KWT58" s="429"/>
      <c r="KWU58" s="429"/>
      <c r="KWV58" s="429"/>
      <c r="KWW58" s="429"/>
      <c r="KWX58" s="429"/>
      <c r="KWY58" s="429"/>
      <c r="KWZ58" s="429"/>
      <c r="KXA58" s="429"/>
      <c r="KXB58" s="429"/>
      <c r="KXC58" s="429"/>
      <c r="KXD58" s="429"/>
      <c r="KXE58" s="429"/>
      <c r="KXF58" s="429"/>
      <c r="KXG58" s="429"/>
      <c r="KXH58" s="429"/>
      <c r="KXI58" s="429"/>
      <c r="KXJ58" s="429"/>
      <c r="KXK58" s="429"/>
      <c r="KXL58" s="429"/>
      <c r="KXM58" s="429"/>
      <c r="KXN58" s="429"/>
      <c r="KXO58" s="429"/>
      <c r="KXP58" s="429"/>
      <c r="KXQ58" s="429"/>
      <c r="KXR58" s="429"/>
      <c r="KXS58" s="429"/>
      <c r="KXT58" s="429"/>
      <c r="KXU58" s="429"/>
      <c r="KXV58" s="429"/>
      <c r="KXW58" s="429"/>
      <c r="KXX58" s="429"/>
      <c r="KXY58" s="429"/>
      <c r="KXZ58" s="429"/>
      <c r="KYA58" s="429"/>
      <c r="KYB58" s="429"/>
      <c r="KYC58" s="429"/>
      <c r="KYD58" s="429"/>
      <c r="KYE58" s="429"/>
      <c r="KYF58" s="429"/>
      <c r="KYG58" s="429"/>
      <c r="KYH58" s="429"/>
      <c r="KYI58" s="429"/>
      <c r="KYJ58" s="429"/>
      <c r="KYK58" s="429"/>
      <c r="KYL58" s="429"/>
      <c r="KYM58" s="429"/>
      <c r="KYN58" s="429"/>
      <c r="KYO58" s="429"/>
      <c r="KYP58" s="429"/>
      <c r="KYQ58" s="429"/>
      <c r="KYR58" s="429"/>
      <c r="KYS58" s="429"/>
      <c r="KYT58" s="429"/>
      <c r="KYU58" s="429"/>
      <c r="KYV58" s="429"/>
      <c r="KYW58" s="429"/>
      <c r="KYX58" s="429"/>
      <c r="KYY58" s="429"/>
      <c r="KYZ58" s="429"/>
      <c r="KZA58" s="429"/>
      <c r="KZB58" s="429"/>
      <c r="KZC58" s="429"/>
      <c r="KZD58" s="429"/>
      <c r="KZE58" s="429"/>
      <c r="KZF58" s="429"/>
      <c r="KZG58" s="429"/>
      <c r="KZH58" s="429"/>
      <c r="KZI58" s="429"/>
      <c r="KZJ58" s="429"/>
      <c r="KZK58" s="429"/>
      <c r="KZL58" s="429"/>
      <c r="KZM58" s="429"/>
      <c r="KZN58" s="429"/>
      <c r="KZO58" s="429"/>
      <c r="KZP58" s="429"/>
      <c r="KZQ58" s="429"/>
      <c r="KZR58" s="429"/>
      <c r="KZS58" s="429"/>
      <c r="KZT58" s="429"/>
      <c r="KZU58" s="429"/>
      <c r="KZV58" s="429"/>
      <c r="KZW58" s="429"/>
      <c r="KZX58" s="429"/>
      <c r="KZY58" s="429"/>
      <c r="KZZ58" s="429"/>
      <c r="LAA58" s="429"/>
      <c r="LAB58" s="429"/>
      <c r="LAC58" s="429"/>
      <c r="LAD58" s="429"/>
      <c r="LAE58" s="429"/>
      <c r="LAF58" s="429"/>
      <c r="LAG58" s="429"/>
      <c r="LAH58" s="429"/>
      <c r="LAI58" s="429"/>
      <c r="LAJ58" s="429"/>
      <c r="LAK58" s="429"/>
      <c r="LAL58" s="429"/>
      <c r="LAM58" s="429"/>
      <c r="LAN58" s="429"/>
      <c r="LAO58" s="429"/>
      <c r="LAP58" s="429"/>
      <c r="LAQ58" s="429"/>
      <c r="LAR58" s="429"/>
      <c r="LAS58" s="429"/>
      <c r="LAT58" s="429"/>
      <c r="LAU58" s="429"/>
      <c r="LAV58" s="429"/>
      <c r="LAW58" s="429"/>
      <c r="LAX58" s="429"/>
      <c r="LAY58" s="429"/>
      <c r="LAZ58" s="429"/>
      <c r="LBA58" s="429"/>
      <c r="LBB58" s="429"/>
      <c r="LBC58" s="429"/>
      <c r="LBD58" s="429"/>
      <c r="LBE58" s="429"/>
      <c r="LBF58" s="429"/>
      <c r="LBG58" s="429"/>
      <c r="LBH58" s="429"/>
      <c r="LBI58" s="429"/>
      <c r="LBJ58" s="429"/>
      <c r="LBK58" s="429"/>
      <c r="LBL58" s="429"/>
      <c r="LBM58" s="429"/>
      <c r="LBN58" s="429"/>
      <c r="LBO58" s="429"/>
      <c r="LBP58" s="429"/>
      <c r="LBQ58" s="429"/>
      <c r="LBR58" s="429"/>
      <c r="LBS58" s="429"/>
      <c r="LBT58" s="429"/>
      <c r="LBU58" s="429"/>
      <c r="LBV58" s="429"/>
      <c r="LBW58" s="429"/>
      <c r="LBX58" s="429"/>
      <c r="LBY58" s="429"/>
      <c r="LBZ58" s="429"/>
      <c r="LCA58" s="429"/>
      <c r="LCB58" s="429"/>
      <c r="LCC58" s="429"/>
      <c r="LCD58" s="429"/>
      <c r="LCE58" s="429"/>
      <c r="LCF58" s="429"/>
      <c r="LCG58" s="429"/>
      <c r="LCH58" s="429"/>
      <c r="LCI58" s="429"/>
      <c r="LCJ58" s="429"/>
      <c r="LCK58" s="429"/>
      <c r="LCL58" s="429"/>
      <c r="LCM58" s="429"/>
      <c r="LCN58" s="429"/>
      <c r="LCO58" s="429"/>
      <c r="LCP58" s="429"/>
      <c r="LCQ58" s="429"/>
      <c r="LCR58" s="429"/>
      <c r="LCS58" s="429"/>
      <c r="LCT58" s="429"/>
      <c r="LCU58" s="429"/>
      <c r="LCV58" s="429"/>
      <c r="LCW58" s="429"/>
      <c r="LCX58" s="429"/>
      <c r="LCY58" s="429"/>
      <c r="LCZ58" s="429"/>
      <c r="LDA58" s="429"/>
      <c r="LDB58" s="429"/>
      <c r="LDC58" s="429"/>
      <c r="LDD58" s="429"/>
      <c r="LDE58" s="429"/>
      <c r="LDF58" s="429"/>
      <c r="LDG58" s="429"/>
      <c r="LDH58" s="429"/>
      <c r="LDI58" s="429"/>
      <c r="LDJ58" s="429"/>
      <c r="LDK58" s="429"/>
      <c r="LDL58" s="429"/>
      <c r="LDM58" s="429"/>
      <c r="LDN58" s="429"/>
      <c r="LDO58" s="429"/>
      <c r="LDP58" s="429"/>
      <c r="LDQ58" s="429"/>
      <c r="LDR58" s="429"/>
      <c r="LDS58" s="429"/>
      <c r="LDT58" s="429"/>
      <c r="LDU58" s="429"/>
      <c r="LDV58" s="429"/>
      <c r="LDW58" s="429"/>
      <c r="LDX58" s="429"/>
      <c r="LDY58" s="429"/>
      <c r="LDZ58" s="429"/>
      <c r="LEA58" s="429"/>
      <c r="LEB58" s="429"/>
      <c r="LEC58" s="429"/>
      <c r="LED58" s="429"/>
      <c r="LEE58" s="429"/>
      <c r="LEF58" s="429"/>
      <c r="LEG58" s="429"/>
      <c r="LEH58" s="429"/>
      <c r="LEI58" s="429"/>
      <c r="LEJ58" s="429"/>
      <c r="LEK58" s="429"/>
      <c r="LEL58" s="429"/>
      <c r="LEM58" s="429"/>
      <c r="LEN58" s="429"/>
      <c r="LEO58" s="429"/>
      <c r="LEP58" s="429"/>
      <c r="LEQ58" s="429"/>
      <c r="LER58" s="429"/>
      <c r="LES58" s="429"/>
      <c r="LET58" s="429"/>
      <c r="LEU58" s="429"/>
      <c r="LEV58" s="429"/>
      <c r="LEW58" s="429"/>
      <c r="LEX58" s="429"/>
      <c r="LEY58" s="429"/>
      <c r="LEZ58" s="429"/>
      <c r="LFA58" s="429"/>
      <c r="LFB58" s="429"/>
      <c r="LFC58" s="429"/>
      <c r="LFD58" s="429"/>
      <c r="LFE58" s="429"/>
      <c r="LFF58" s="429"/>
      <c r="LFG58" s="429"/>
      <c r="LFH58" s="429"/>
      <c r="LFI58" s="429"/>
      <c r="LFJ58" s="429"/>
      <c r="LFK58" s="429"/>
      <c r="LFL58" s="429"/>
      <c r="LFM58" s="429"/>
      <c r="LFN58" s="429"/>
      <c r="LFO58" s="429"/>
      <c r="LFP58" s="429"/>
      <c r="LFQ58" s="429"/>
      <c r="LFR58" s="429"/>
      <c r="LFS58" s="429"/>
      <c r="LFT58" s="429"/>
      <c r="LFU58" s="429"/>
      <c r="LFV58" s="429"/>
      <c r="LFW58" s="429"/>
      <c r="LFX58" s="429"/>
      <c r="LFY58" s="429"/>
      <c r="LFZ58" s="429"/>
      <c r="LGA58" s="429"/>
      <c r="LGB58" s="429"/>
      <c r="LGC58" s="429"/>
      <c r="LGD58" s="429"/>
      <c r="LGE58" s="429"/>
      <c r="LGF58" s="429"/>
      <c r="LGG58" s="429"/>
      <c r="LGH58" s="429"/>
      <c r="LGI58" s="429"/>
      <c r="LGJ58" s="429"/>
      <c r="LGK58" s="429"/>
      <c r="LGL58" s="429"/>
      <c r="LGM58" s="429"/>
      <c r="LGN58" s="429"/>
      <c r="LGO58" s="429"/>
      <c r="LGP58" s="429"/>
      <c r="LGQ58" s="429"/>
      <c r="LGR58" s="429"/>
      <c r="LGS58" s="429"/>
      <c r="LGT58" s="429"/>
      <c r="LGU58" s="429"/>
      <c r="LGV58" s="429"/>
      <c r="LGW58" s="429"/>
      <c r="LGX58" s="429"/>
      <c r="LGY58" s="429"/>
      <c r="LGZ58" s="429"/>
      <c r="LHA58" s="429"/>
      <c r="LHB58" s="429"/>
      <c r="LHC58" s="429"/>
      <c r="LHD58" s="429"/>
      <c r="LHE58" s="429"/>
      <c r="LHF58" s="429"/>
      <c r="LHG58" s="429"/>
      <c r="LHH58" s="429"/>
      <c r="LHI58" s="429"/>
      <c r="LHJ58" s="429"/>
      <c r="LHK58" s="429"/>
      <c r="LHL58" s="429"/>
      <c r="LHM58" s="429"/>
      <c r="LHN58" s="429"/>
      <c r="LHO58" s="429"/>
      <c r="LHP58" s="429"/>
      <c r="LHQ58" s="429"/>
      <c r="LHR58" s="429"/>
      <c r="LHS58" s="429"/>
      <c r="LHT58" s="429"/>
      <c r="LHU58" s="429"/>
      <c r="LHV58" s="429"/>
      <c r="LHW58" s="429"/>
      <c r="LHX58" s="429"/>
      <c r="LHY58" s="429"/>
      <c r="LHZ58" s="429"/>
      <c r="LIA58" s="429"/>
      <c r="LIB58" s="429"/>
      <c r="LIC58" s="429"/>
      <c r="LID58" s="429"/>
      <c r="LIE58" s="429"/>
      <c r="LIF58" s="429"/>
      <c r="LIG58" s="429"/>
      <c r="LIH58" s="429"/>
      <c r="LII58" s="429"/>
      <c r="LIJ58" s="429"/>
      <c r="LIK58" s="429"/>
      <c r="LIL58" s="429"/>
      <c r="LIM58" s="429"/>
      <c r="LIN58" s="429"/>
      <c r="LIO58" s="429"/>
      <c r="LIP58" s="429"/>
      <c r="LIQ58" s="429"/>
      <c r="LIR58" s="429"/>
      <c r="LIS58" s="429"/>
      <c r="LIT58" s="429"/>
      <c r="LIU58" s="429"/>
      <c r="LIV58" s="429"/>
      <c r="LIW58" s="429"/>
      <c r="LIX58" s="429"/>
      <c r="LIY58" s="429"/>
      <c r="LIZ58" s="429"/>
      <c r="LJA58" s="429"/>
      <c r="LJB58" s="429"/>
      <c r="LJC58" s="429"/>
      <c r="LJD58" s="429"/>
      <c r="LJE58" s="429"/>
      <c r="LJF58" s="429"/>
      <c r="LJG58" s="429"/>
      <c r="LJH58" s="429"/>
      <c r="LJI58" s="429"/>
      <c r="LJJ58" s="429"/>
      <c r="LJK58" s="429"/>
      <c r="LJL58" s="429"/>
      <c r="LJM58" s="429"/>
      <c r="LJN58" s="429"/>
      <c r="LJO58" s="429"/>
      <c r="LJP58" s="429"/>
      <c r="LJQ58" s="429"/>
      <c r="LJR58" s="429"/>
      <c r="LJS58" s="429"/>
      <c r="LJT58" s="429"/>
      <c r="LJU58" s="429"/>
      <c r="LJV58" s="429"/>
      <c r="LJW58" s="429"/>
      <c r="LJX58" s="429"/>
      <c r="LJY58" s="429"/>
      <c r="LJZ58" s="429"/>
      <c r="LKA58" s="429"/>
      <c r="LKB58" s="429"/>
      <c r="LKC58" s="429"/>
      <c r="LKD58" s="429"/>
      <c r="LKE58" s="429"/>
      <c r="LKF58" s="429"/>
      <c r="LKG58" s="429"/>
      <c r="LKH58" s="429"/>
      <c r="LKI58" s="429"/>
      <c r="LKJ58" s="429"/>
      <c r="LKK58" s="429"/>
      <c r="LKL58" s="429"/>
      <c r="LKM58" s="429"/>
      <c r="LKN58" s="429"/>
      <c r="LKO58" s="429"/>
      <c r="LKP58" s="429"/>
      <c r="LKQ58" s="429"/>
      <c r="LKR58" s="429"/>
      <c r="LKS58" s="429"/>
      <c r="LKT58" s="429"/>
      <c r="LKU58" s="429"/>
      <c r="LKV58" s="429"/>
      <c r="LKW58" s="429"/>
      <c r="LKX58" s="429"/>
      <c r="LKY58" s="429"/>
      <c r="LKZ58" s="429"/>
      <c r="LLA58" s="429"/>
      <c r="LLB58" s="429"/>
      <c r="LLC58" s="429"/>
      <c r="LLD58" s="429"/>
      <c r="LLE58" s="429"/>
      <c r="LLF58" s="429"/>
      <c r="LLG58" s="429"/>
      <c r="LLH58" s="429"/>
      <c r="LLI58" s="429"/>
      <c r="LLJ58" s="429"/>
      <c r="LLK58" s="429"/>
      <c r="LLL58" s="429"/>
      <c r="LLM58" s="429"/>
      <c r="LLN58" s="429"/>
      <c r="LLO58" s="429"/>
      <c r="LLP58" s="429"/>
      <c r="LLQ58" s="429"/>
      <c r="LLR58" s="429"/>
      <c r="LLS58" s="429"/>
      <c r="LLT58" s="429"/>
      <c r="LLU58" s="429"/>
      <c r="LLV58" s="429"/>
      <c r="LLW58" s="429"/>
      <c r="LLX58" s="429"/>
      <c r="LLY58" s="429"/>
      <c r="LLZ58" s="429"/>
      <c r="LMA58" s="429"/>
      <c r="LMB58" s="429"/>
      <c r="LMC58" s="429"/>
      <c r="LMD58" s="429"/>
      <c r="LME58" s="429"/>
      <c r="LMF58" s="429"/>
      <c r="LMG58" s="429"/>
      <c r="LMH58" s="429"/>
      <c r="LMI58" s="429"/>
      <c r="LMJ58" s="429"/>
      <c r="LMK58" s="429"/>
      <c r="LML58" s="429"/>
      <c r="LMM58" s="429"/>
      <c r="LMN58" s="429"/>
      <c r="LMO58" s="429"/>
      <c r="LMP58" s="429"/>
      <c r="LMQ58" s="429"/>
      <c r="LMR58" s="429"/>
      <c r="LMS58" s="429"/>
      <c r="LMT58" s="429"/>
      <c r="LMU58" s="429"/>
      <c r="LMV58" s="429"/>
      <c r="LMW58" s="429"/>
      <c r="LMX58" s="429"/>
      <c r="LMY58" s="429"/>
      <c r="LMZ58" s="429"/>
      <c r="LNA58" s="429"/>
      <c r="LNB58" s="429"/>
      <c r="LNC58" s="429"/>
      <c r="LND58" s="429"/>
      <c r="LNE58" s="429"/>
      <c r="LNF58" s="429"/>
      <c r="LNG58" s="429"/>
      <c r="LNH58" s="429"/>
      <c r="LNI58" s="429"/>
      <c r="LNJ58" s="429"/>
      <c r="LNK58" s="429"/>
      <c r="LNL58" s="429"/>
      <c r="LNM58" s="429"/>
      <c r="LNN58" s="429"/>
      <c r="LNO58" s="429"/>
      <c r="LNP58" s="429"/>
      <c r="LNQ58" s="429"/>
      <c r="LNR58" s="429"/>
      <c r="LNS58" s="429"/>
      <c r="LNT58" s="429"/>
      <c r="LNU58" s="429"/>
      <c r="LNV58" s="429"/>
      <c r="LNW58" s="429"/>
      <c r="LNX58" s="429"/>
      <c r="LNY58" s="429"/>
      <c r="LNZ58" s="429"/>
      <c r="LOA58" s="429"/>
      <c r="LOB58" s="429"/>
      <c r="LOC58" s="429"/>
      <c r="LOD58" s="429"/>
      <c r="LOE58" s="429"/>
      <c r="LOF58" s="429"/>
      <c r="LOG58" s="429"/>
      <c r="LOH58" s="429"/>
      <c r="LOI58" s="429"/>
      <c r="LOJ58" s="429"/>
      <c r="LOK58" s="429"/>
      <c r="LOL58" s="429"/>
      <c r="LOM58" s="429"/>
      <c r="LON58" s="429"/>
      <c r="LOO58" s="429"/>
      <c r="LOP58" s="429"/>
      <c r="LOQ58" s="429"/>
      <c r="LOR58" s="429"/>
      <c r="LOS58" s="429"/>
      <c r="LOT58" s="429"/>
      <c r="LOU58" s="429"/>
      <c r="LOV58" s="429"/>
      <c r="LOW58" s="429"/>
      <c r="LOX58" s="429"/>
      <c r="LOY58" s="429"/>
      <c r="LOZ58" s="429"/>
      <c r="LPA58" s="429"/>
      <c r="LPB58" s="429"/>
      <c r="LPC58" s="429"/>
      <c r="LPD58" s="429"/>
      <c r="LPE58" s="429"/>
      <c r="LPF58" s="429"/>
      <c r="LPG58" s="429"/>
      <c r="LPH58" s="429"/>
      <c r="LPI58" s="429"/>
      <c r="LPJ58" s="429"/>
      <c r="LPK58" s="429"/>
      <c r="LPL58" s="429"/>
      <c r="LPM58" s="429"/>
      <c r="LPN58" s="429"/>
      <c r="LPO58" s="429"/>
      <c r="LPP58" s="429"/>
      <c r="LPQ58" s="429"/>
      <c r="LPR58" s="429"/>
      <c r="LPS58" s="429"/>
      <c r="LPT58" s="429"/>
      <c r="LPU58" s="429"/>
      <c r="LPV58" s="429"/>
      <c r="LPW58" s="429"/>
      <c r="LPX58" s="429"/>
      <c r="LPY58" s="429"/>
      <c r="LPZ58" s="429"/>
      <c r="LQA58" s="429"/>
      <c r="LQB58" s="429"/>
      <c r="LQC58" s="429"/>
      <c r="LQD58" s="429"/>
      <c r="LQE58" s="429"/>
      <c r="LQF58" s="429"/>
      <c r="LQG58" s="429"/>
      <c r="LQH58" s="429"/>
      <c r="LQI58" s="429"/>
      <c r="LQJ58" s="429"/>
      <c r="LQK58" s="429"/>
      <c r="LQL58" s="429"/>
      <c r="LQM58" s="429"/>
      <c r="LQN58" s="429"/>
      <c r="LQO58" s="429"/>
      <c r="LQP58" s="429"/>
      <c r="LQQ58" s="429"/>
      <c r="LQR58" s="429"/>
      <c r="LQS58" s="429"/>
      <c r="LQT58" s="429"/>
      <c r="LQU58" s="429"/>
      <c r="LQV58" s="429"/>
      <c r="LQW58" s="429"/>
      <c r="LQX58" s="429"/>
      <c r="LQY58" s="429"/>
      <c r="LQZ58" s="429"/>
      <c r="LRA58" s="429"/>
      <c r="LRB58" s="429"/>
      <c r="LRC58" s="429"/>
      <c r="LRD58" s="429"/>
      <c r="LRE58" s="429"/>
      <c r="LRF58" s="429"/>
      <c r="LRG58" s="429"/>
      <c r="LRH58" s="429"/>
      <c r="LRI58" s="429"/>
      <c r="LRJ58" s="429"/>
      <c r="LRK58" s="429"/>
      <c r="LRL58" s="429"/>
      <c r="LRM58" s="429"/>
      <c r="LRN58" s="429"/>
      <c r="LRO58" s="429"/>
      <c r="LRP58" s="429"/>
      <c r="LRQ58" s="429"/>
      <c r="LRR58" s="429"/>
      <c r="LRS58" s="429"/>
      <c r="LRT58" s="429"/>
      <c r="LRU58" s="429"/>
      <c r="LRV58" s="429"/>
      <c r="LRW58" s="429"/>
      <c r="LRX58" s="429"/>
      <c r="LRY58" s="429"/>
      <c r="LRZ58" s="429"/>
      <c r="LSA58" s="429"/>
      <c r="LSB58" s="429"/>
      <c r="LSC58" s="429"/>
      <c r="LSD58" s="429"/>
      <c r="LSE58" s="429"/>
      <c r="LSF58" s="429"/>
      <c r="LSG58" s="429"/>
      <c r="LSH58" s="429"/>
      <c r="LSI58" s="429"/>
      <c r="LSJ58" s="429"/>
      <c r="LSK58" s="429"/>
      <c r="LSL58" s="429"/>
      <c r="LSM58" s="429"/>
      <c r="LSN58" s="429"/>
      <c r="LSO58" s="429"/>
      <c r="LSP58" s="429"/>
      <c r="LSQ58" s="429"/>
      <c r="LSR58" s="429"/>
      <c r="LSS58" s="429"/>
      <c r="LST58" s="429"/>
      <c r="LSU58" s="429"/>
      <c r="LSV58" s="429"/>
      <c r="LSW58" s="429"/>
      <c r="LSX58" s="429"/>
      <c r="LSY58" s="429"/>
      <c r="LSZ58" s="429"/>
      <c r="LTA58" s="429"/>
      <c r="LTB58" s="429"/>
      <c r="LTC58" s="429"/>
      <c r="LTD58" s="429"/>
      <c r="LTE58" s="429"/>
      <c r="LTF58" s="429"/>
      <c r="LTG58" s="429"/>
      <c r="LTH58" s="429"/>
      <c r="LTI58" s="429"/>
      <c r="LTJ58" s="429"/>
      <c r="LTK58" s="429"/>
      <c r="LTL58" s="429"/>
      <c r="LTM58" s="429"/>
      <c r="LTN58" s="429"/>
      <c r="LTO58" s="429"/>
      <c r="LTP58" s="429"/>
      <c r="LTQ58" s="429"/>
      <c r="LTR58" s="429"/>
      <c r="LTS58" s="429"/>
      <c r="LTT58" s="429"/>
      <c r="LTU58" s="429"/>
      <c r="LTV58" s="429"/>
      <c r="LTW58" s="429"/>
      <c r="LTX58" s="429"/>
      <c r="LTY58" s="429"/>
      <c r="LTZ58" s="429"/>
      <c r="LUA58" s="429"/>
      <c r="LUB58" s="429"/>
      <c r="LUC58" s="429"/>
      <c r="LUD58" s="429"/>
      <c r="LUE58" s="429"/>
      <c r="LUF58" s="429"/>
      <c r="LUG58" s="429"/>
      <c r="LUH58" s="429"/>
      <c r="LUI58" s="429"/>
      <c r="LUJ58" s="429"/>
      <c r="LUK58" s="429"/>
      <c r="LUL58" s="429"/>
      <c r="LUM58" s="429"/>
      <c r="LUN58" s="429"/>
      <c r="LUO58" s="429"/>
      <c r="LUP58" s="429"/>
      <c r="LUQ58" s="429"/>
      <c r="LUR58" s="429"/>
      <c r="LUS58" s="429"/>
      <c r="LUT58" s="429"/>
      <c r="LUU58" s="429"/>
      <c r="LUV58" s="429"/>
      <c r="LUW58" s="429"/>
      <c r="LUX58" s="429"/>
      <c r="LUY58" s="429"/>
      <c r="LUZ58" s="429"/>
      <c r="LVA58" s="429"/>
      <c r="LVB58" s="429"/>
      <c r="LVC58" s="429"/>
      <c r="LVD58" s="429"/>
      <c r="LVE58" s="429"/>
      <c r="LVF58" s="429"/>
      <c r="LVG58" s="429"/>
      <c r="LVH58" s="429"/>
      <c r="LVI58" s="429"/>
      <c r="LVJ58" s="429"/>
      <c r="LVK58" s="429"/>
      <c r="LVL58" s="429"/>
      <c r="LVM58" s="429"/>
      <c r="LVN58" s="429"/>
      <c r="LVO58" s="429"/>
      <c r="LVP58" s="429"/>
      <c r="LVQ58" s="429"/>
      <c r="LVR58" s="429"/>
      <c r="LVS58" s="429"/>
      <c r="LVT58" s="429"/>
      <c r="LVU58" s="429"/>
      <c r="LVV58" s="429"/>
      <c r="LVW58" s="429"/>
      <c r="LVX58" s="429"/>
      <c r="LVY58" s="429"/>
      <c r="LVZ58" s="429"/>
      <c r="LWA58" s="429"/>
      <c r="LWB58" s="429"/>
      <c r="LWC58" s="429"/>
      <c r="LWD58" s="429"/>
      <c r="LWE58" s="429"/>
      <c r="LWF58" s="429"/>
      <c r="LWG58" s="429"/>
      <c r="LWH58" s="429"/>
      <c r="LWI58" s="429"/>
      <c r="LWJ58" s="429"/>
      <c r="LWK58" s="429"/>
      <c r="LWL58" s="429"/>
      <c r="LWM58" s="429"/>
      <c r="LWN58" s="429"/>
      <c r="LWO58" s="429"/>
      <c r="LWP58" s="429"/>
      <c r="LWQ58" s="429"/>
      <c r="LWR58" s="429"/>
      <c r="LWS58" s="429"/>
      <c r="LWT58" s="429"/>
      <c r="LWU58" s="429"/>
      <c r="LWV58" s="429"/>
      <c r="LWW58" s="429"/>
      <c r="LWX58" s="429"/>
      <c r="LWY58" s="429"/>
      <c r="LWZ58" s="429"/>
      <c r="LXA58" s="429"/>
      <c r="LXB58" s="429"/>
      <c r="LXC58" s="429"/>
      <c r="LXD58" s="429"/>
      <c r="LXE58" s="429"/>
      <c r="LXF58" s="429"/>
      <c r="LXG58" s="429"/>
      <c r="LXH58" s="429"/>
      <c r="LXI58" s="429"/>
      <c r="LXJ58" s="429"/>
      <c r="LXK58" s="429"/>
      <c r="LXL58" s="429"/>
      <c r="LXM58" s="429"/>
      <c r="LXN58" s="429"/>
      <c r="LXO58" s="429"/>
      <c r="LXP58" s="429"/>
      <c r="LXQ58" s="429"/>
      <c r="LXR58" s="429"/>
      <c r="LXS58" s="429"/>
      <c r="LXT58" s="429"/>
      <c r="LXU58" s="429"/>
      <c r="LXV58" s="429"/>
      <c r="LXW58" s="429"/>
      <c r="LXX58" s="429"/>
      <c r="LXY58" s="429"/>
      <c r="LXZ58" s="429"/>
      <c r="LYA58" s="429"/>
      <c r="LYB58" s="429"/>
      <c r="LYC58" s="429"/>
      <c r="LYD58" s="429"/>
      <c r="LYE58" s="429"/>
      <c r="LYF58" s="429"/>
      <c r="LYG58" s="429"/>
      <c r="LYH58" s="429"/>
      <c r="LYI58" s="429"/>
      <c r="LYJ58" s="429"/>
      <c r="LYK58" s="429"/>
      <c r="LYL58" s="429"/>
      <c r="LYM58" s="429"/>
      <c r="LYN58" s="429"/>
      <c r="LYO58" s="429"/>
      <c r="LYP58" s="429"/>
      <c r="LYQ58" s="429"/>
      <c r="LYR58" s="429"/>
      <c r="LYS58" s="429"/>
      <c r="LYT58" s="429"/>
      <c r="LYU58" s="429"/>
      <c r="LYV58" s="429"/>
      <c r="LYW58" s="429"/>
      <c r="LYX58" s="429"/>
      <c r="LYY58" s="429"/>
      <c r="LYZ58" s="429"/>
      <c r="LZA58" s="429"/>
      <c r="LZB58" s="429"/>
      <c r="LZC58" s="429"/>
      <c r="LZD58" s="429"/>
      <c r="LZE58" s="429"/>
      <c r="LZF58" s="429"/>
      <c r="LZG58" s="429"/>
      <c r="LZH58" s="429"/>
      <c r="LZI58" s="429"/>
      <c r="LZJ58" s="429"/>
      <c r="LZK58" s="429"/>
      <c r="LZL58" s="429"/>
      <c r="LZM58" s="429"/>
      <c r="LZN58" s="429"/>
      <c r="LZO58" s="429"/>
      <c r="LZP58" s="429"/>
      <c r="LZQ58" s="429"/>
      <c r="LZR58" s="429"/>
      <c r="LZS58" s="429"/>
      <c r="LZT58" s="429"/>
      <c r="LZU58" s="429"/>
      <c r="LZV58" s="429"/>
      <c r="LZW58" s="429"/>
      <c r="LZX58" s="429"/>
      <c r="LZY58" s="429"/>
      <c r="LZZ58" s="429"/>
      <c r="MAA58" s="429"/>
      <c r="MAB58" s="429"/>
      <c r="MAC58" s="429"/>
      <c r="MAD58" s="429"/>
      <c r="MAE58" s="429"/>
      <c r="MAF58" s="429"/>
      <c r="MAG58" s="429"/>
      <c r="MAH58" s="429"/>
      <c r="MAI58" s="429"/>
      <c r="MAJ58" s="429"/>
      <c r="MAK58" s="429"/>
      <c r="MAL58" s="429"/>
      <c r="MAM58" s="429"/>
      <c r="MAN58" s="429"/>
      <c r="MAO58" s="429"/>
      <c r="MAP58" s="429"/>
      <c r="MAQ58" s="429"/>
      <c r="MAR58" s="429"/>
      <c r="MAS58" s="429"/>
      <c r="MAT58" s="429"/>
      <c r="MAU58" s="429"/>
      <c r="MAV58" s="429"/>
      <c r="MAW58" s="429"/>
      <c r="MAX58" s="429"/>
      <c r="MAY58" s="429"/>
      <c r="MAZ58" s="429"/>
      <c r="MBA58" s="429"/>
      <c r="MBB58" s="429"/>
      <c r="MBC58" s="429"/>
      <c r="MBD58" s="429"/>
      <c r="MBE58" s="429"/>
      <c r="MBF58" s="429"/>
      <c r="MBG58" s="429"/>
      <c r="MBH58" s="429"/>
      <c r="MBI58" s="429"/>
      <c r="MBJ58" s="429"/>
      <c r="MBK58" s="429"/>
      <c r="MBL58" s="429"/>
      <c r="MBM58" s="429"/>
      <c r="MBN58" s="429"/>
      <c r="MBO58" s="429"/>
      <c r="MBP58" s="429"/>
      <c r="MBQ58" s="429"/>
      <c r="MBR58" s="429"/>
      <c r="MBS58" s="429"/>
      <c r="MBT58" s="429"/>
      <c r="MBU58" s="429"/>
      <c r="MBV58" s="429"/>
      <c r="MBW58" s="429"/>
      <c r="MBX58" s="429"/>
      <c r="MBY58" s="429"/>
      <c r="MBZ58" s="429"/>
      <c r="MCA58" s="429"/>
      <c r="MCB58" s="429"/>
      <c r="MCC58" s="429"/>
      <c r="MCD58" s="429"/>
      <c r="MCE58" s="429"/>
      <c r="MCF58" s="429"/>
      <c r="MCG58" s="429"/>
      <c r="MCH58" s="429"/>
      <c r="MCI58" s="429"/>
      <c r="MCJ58" s="429"/>
      <c r="MCK58" s="429"/>
      <c r="MCL58" s="429"/>
      <c r="MCM58" s="429"/>
      <c r="MCN58" s="429"/>
      <c r="MCO58" s="429"/>
      <c r="MCP58" s="429"/>
      <c r="MCQ58" s="429"/>
      <c r="MCR58" s="429"/>
      <c r="MCS58" s="429"/>
      <c r="MCT58" s="429"/>
      <c r="MCU58" s="429"/>
      <c r="MCV58" s="429"/>
      <c r="MCW58" s="429"/>
      <c r="MCX58" s="429"/>
      <c r="MCY58" s="429"/>
      <c r="MCZ58" s="429"/>
      <c r="MDA58" s="429"/>
      <c r="MDB58" s="429"/>
      <c r="MDC58" s="429"/>
      <c r="MDD58" s="429"/>
      <c r="MDE58" s="429"/>
      <c r="MDF58" s="429"/>
      <c r="MDG58" s="429"/>
      <c r="MDH58" s="429"/>
      <c r="MDI58" s="429"/>
      <c r="MDJ58" s="429"/>
      <c r="MDK58" s="429"/>
      <c r="MDL58" s="429"/>
      <c r="MDM58" s="429"/>
      <c r="MDN58" s="429"/>
      <c r="MDO58" s="429"/>
      <c r="MDP58" s="429"/>
      <c r="MDQ58" s="429"/>
      <c r="MDR58" s="429"/>
      <c r="MDS58" s="429"/>
      <c r="MDT58" s="429"/>
      <c r="MDU58" s="429"/>
      <c r="MDV58" s="429"/>
      <c r="MDW58" s="429"/>
      <c r="MDX58" s="429"/>
      <c r="MDY58" s="429"/>
      <c r="MDZ58" s="429"/>
      <c r="MEA58" s="429"/>
      <c r="MEB58" s="429"/>
      <c r="MEC58" s="429"/>
      <c r="MED58" s="429"/>
      <c r="MEE58" s="429"/>
      <c r="MEF58" s="429"/>
      <c r="MEG58" s="429"/>
      <c r="MEH58" s="429"/>
      <c r="MEI58" s="429"/>
      <c r="MEJ58" s="429"/>
      <c r="MEK58" s="429"/>
      <c r="MEL58" s="429"/>
      <c r="MEM58" s="429"/>
      <c r="MEN58" s="429"/>
      <c r="MEO58" s="429"/>
      <c r="MEP58" s="429"/>
      <c r="MEQ58" s="429"/>
      <c r="MER58" s="429"/>
      <c r="MES58" s="429"/>
      <c r="MET58" s="429"/>
      <c r="MEU58" s="429"/>
      <c r="MEV58" s="429"/>
      <c r="MEW58" s="429"/>
      <c r="MEX58" s="429"/>
      <c r="MEY58" s="429"/>
      <c r="MEZ58" s="429"/>
      <c r="MFA58" s="429"/>
      <c r="MFB58" s="429"/>
      <c r="MFC58" s="429"/>
      <c r="MFD58" s="429"/>
      <c r="MFE58" s="429"/>
      <c r="MFF58" s="429"/>
      <c r="MFG58" s="429"/>
      <c r="MFH58" s="429"/>
      <c r="MFI58" s="429"/>
      <c r="MFJ58" s="429"/>
      <c r="MFK58" s="429"/>
      <c r="MFL58" s="429"/>
      <c r="MFM58" s="429"/>
      <c r="MFN58" s="429"/>
      <c r="MFO58" s="429"/>
      <c r="MFP58" s="429"/>
      <c r="MFQ58" s="429"/>
      <c r="MFR58" s="429"/>
      <c r="MFS58" s="429"/>
      <c r="MFT58" s="429"/>
      <c r="MFU58" s="429"/>
      <c r="MFV58" s="429"/>
      <c r="MFW58" s="429"/>
      <c r="MFX58" s="429"/>
      <c r="MFY58" s="429"/>
      <c r="MFZ58" s="429"/>
      <c r="MGA58" s="429"/>
      <c r="MGB58" s="429"/>
      <c r="MGC58" s="429"/>
      <c r="MGD58" s="429"/>
      <c r="MGE58" s="429"/>
      <c r="MGF58" s="429"/>
      <c r="MGG58" s="429"/>
      <c r="MGH58" s="429"/>
      <c r="MGI58" s="429"/>
      <c r="MGJ58" s="429"/>
      <c r="MGK58" s="429"/>
      <c r="MGL58" s="429"/>
      <c r="MGM58" s="429"/>
      <c r="MGN58" s="429"/>
      <c r="MGO58" s="429"/>
      <c r="MGP58" s="429"/>
      <c r="MGQ58" s="429"/>
      <c r="MGR58" s="429"/>
      <c r="MGS58" s="429"/>
      <c r="MGT58" s="429"/>
      <c r="MGU58" s="429"/>
      <c r="MGV58" s="429"/>
      <c r="MGW58" s="429"/>
      <c r="MGX58" s="429"/>
      <c r="MGY58" s="429"/>
      <c r="MGZ58" s="429"/>
      <c r="MHA58" s="429"/>
      <c r="MHB58" s="429"/>
      <c r="MHC58" s="429"/>
      <c r="MHD58" s="429"/>
      <c r="MHE58" s="429"/>
      <c r="MHF58" s="429"/>
      <c r="MHG58" s="429"/>
      <c r="MHH58" s="429"/>
      <c r="MHI58" s="429"/>
      <c r="MHJ58" s="429"/>
      <c r="MHK58" s="429"/>
      <c r="MHL58" s="429"/>
      <c r="MHM58" s="429"/>
      <c r="MHN58" s="429"/>
      <c r="MHO58" s="429"/>
      <c r="MHP58" s="429"/>
      <c r="MHQ58" s="429"/>
      <c r="MHR58" s="429"/>
      <c r="MHS58" s="429"/>
      <c r="MHT58" s="429"/>
      <c r="MHU58" s="429"/>
      <c r="MHV58" s="429"/>
      <c r="MHW58" s="429"/>
      <c r="MHX58" s="429"/>
      <c r="MHY58" s="429"/>
      <c r="MHZ58" s="429"/>
      <c r="MIA58" s="429"/>
      <c r="MIB58" s="429"/>
      <c r="MIC58" s="429"/>
      <c r="MID58" s="429"/>
      <c r="MIE58" s="429"/>
      <c r="MIF58" s="429"/>
      <c r="MIG58" s="429"/>
      <c r="MIH58" s="429"/>
      <c r="MII58" s="429"/>
      <c r="MIJ58" s="429"/>
      <c r="MIK58" s="429"/>
      <c r="MIL58" s="429"/>
      <c r="MIM58" s="429"/>
      <c r="MIN58" s="429"/>
      <c r="MIO58" s="429"/>
      <c r="MIP58" s="429"/>
      <c r="MIQ58" s="429"/>
      <c r="MIR58" s="429"/>
      <c r="MIS58" s="429"/>
      <c r="MIT58" s="429"/>
      <c r="MIU58" s="429"/>
      <c r="MIV58" s="429"/>
      <c r="MIW58" s="429"/>
      <c r="MIX58" s="429"/>
      <c r="MIY58" s="429"/>
      <c r="MIZ58" s="429"/>
      <c r="MJA58" s="429"/>
      <c r="MJB58" s="429"/>
      <c r="MJC58" s="429"/>
      <c r="MJD58" s="429"/>
      <c r="MJE58" s="429"/>
      <c r="MJF58" s="429"/>
      <c r="MJG58" s="429"/>
      <c r="MJH58" s="429"/>
      <c r="MJI58" s="429"/>
      <c r="MJJ58" s="429"/>
      <c r="MJK58" s="429"/>
      <c r="MJL58" s="429"/>
      <c r="MJM58" s="429"/>
      <c r="MJN58" s="429"/>
      <c r="MJO58" s="429"/>
      <c r="MJP58" s="429"/>
      <c r="MJQ58" s="429"/>
      <c r="MJR58" s="429"/>
      <c r="MJS58" s="429"/>
      <c r="MJT58" s="429"/>
      <c r="MJU58" s="429"/>
      <c r="MJV58" s="429"/>
      <c r="MJW58" s="429"/>
      <c r="MJX58" s="429"/>
      <c r="MJY58" s="429"/>
      <c r="MJZ58" s="429"/>
      <c r="MKA58" s="429"/>
      <c r="MKB58" s="429"/>
      <c r="MKC58" s="429"/>
      <c r="MKD58" s="429"/>
      <c r="MKE58" s="429"/>
      <c r="MKF58" s="429"/>
      <c r="MKG58" s="429"/>
      <c r="MKH58" s="429"/>
      <c r="MKI58" s="429"/>
      <c r="MKJ58" s="429"/>
      <c r="MKK58" s="429"/>
      <c r="MKL58" s="429"/>
      <c r="MKM58" s="429"/>
      <c r="MKN58" s="429"/>
      <c r="MKO58" s="429"/>
      <c r="MKP58" s="429"/>
      <c r="MKQ58" s="429"/>
      <c r="MKR58" s="429"/>
      <c r="MKS58" s="429"/>
      <c r="MKT58" s="429"/>
      <c r="MKU58" s="429"/>
      <c r="MKV58" s="429"/>
      <c r="MKW58" s="429"/>
      <c r="MKX58" s="429"/>
      <c r="MKY58" s="429"/>
      <c r="MKZ58" s="429"/>
      <c r="MLA58" s="429"/>
      <c r="MLB58" s="429"/>
      <c r="MLC58" s="429"/>
      <c r="MLD58" s="429"/>
      <c r="MLE58" s="429"/>
      <c r="MLF58" s="429"/>
      <c r="MLG58" s="429"/>
      <c r="MLH58" s="429"/>
      <c r="MLI58" s="429"/>
      <c r="MLJ58" s="429"/>
      <c r="MLK58" s="429"/>
      <c r="MLL58" s="429"/>
      <c r="MLM58" s="429"/>
      <c r="MLN58" s="429"/>
      <c r="MLO58" s="429"/>
      <c r="MLP58" s="429"/>
      <c r="MLQ58" s="429"/>
      <c r="MLR58" s="429"/>
      <c r="MLS58" s="429"/>
      <c r="MLT58" s="429"/>
      <c r="MLU58" s="429"/>
      <c r="MLV58" s="429"/>
      <c r="MLW58" s="429"/>
      <c r="MLX58" s="429"/>
      <c r="MLY58" s="429"/>
      <c r="MLZ58" s="429"/>
      <c r="MMA58" s="429"/>
      <c r="MMB58" s="429"/>
      <c r="MMC58" s="429"/>
      <c r="MMD58" s="429"/>
      <c r="MME58" s="429"/>
      <c r="MMF58" s="429"/>
      <c r="MMG58" s="429"/>
      <c r="MMH58" s="429"/>
      <c r="MMI58" s="429"/>
      <c r="MMJ58" s="429"/>
      <c r="MMK58" s="429"/>
      <c r="MML58" s="429"/>
      <c r="MMM58" s="429"/>
      <c r="MMN58" s="429"/>
      <c r="MMO58" s="429"/>
      <c r="MMP58" s="429"/>
      <c r="MMQ58" s="429"/>
      <c r="MMR58" s="429"/>
      <c r="MMS58" s="429"/>
      <c r="MMT58" s="429"/>
      <c r="MMU58" s="429"/>
      <c r="MMV58" s="429"/>
      <c r="MMW58" s="429"/>
      <c r="MMX58" s="429"/>
      <c r="MMY58" s="429"/>
      <c r="MMZ58" s="429"/>
      <c r="MNA58" s="429"/>
      <c r="MNB58" s="429"/>
      <c r="MNC58" s="429"/>
      <c r="MND58" s="429"/>
      <c r="MNE58" s="429"/>
      <c r="MNF58" s="429"/>
      <c r="MNG58" s="429"/>
      <c r="MNH58" s="429"/>
      <c r="MNI58" s="429"/>
      <c r="MNJ58" s="429"/>
      <c r="MNK58" s="429"/>
      <c r="MNL58" s="429"/>
      <c r="MNM58" s="429"/>
      <c r="MNN58" s="429"/>
      <c r="MNO58" s="429"/>
      <c r="MNP58" s="429"/>
      <c r="MNQ58" s="429"/>
      <c r="MNR58" s="429"/>
      <c r="MNS58" s="429"/>
      <c r="MNT58" s="429"/>
      <c r="MNU58" s="429"/>
      <c r="MNV58" s="429"/>
      <c r="MNW58" s="429"/>
      <c r="MNX58" s="429"/>
      <c r="MNY58" s="429"/>
      <c r="MNZ58" s="429"/>
      <c r="MOA58" s="429"/>
      <c r="MOB58" s="429"/>
      <c r="MOC58" s="429"/>
      <c r="MOD58" s="429"/>
      <c r="MOE58" s="429"/>
      <c r="MOF58" s="429"/>
      <c r="MOG58" s="429"/>
      <c r="MOH58" s="429"/>
      <c r="MOI58" s="429"/>
      <c r="MOJ58" s="429"/>
      <c r="MOK58" s="429"/>
      <c r="MOL58" s="429"/>
      <c r="MOM58" s="429"/>
      <c r="MON58" s="429"/>
      <c r="MOO58" s="429"/>
      <c r="MOP58" s="429"/>
      <c r="MOQ58" s="429"/>
      <c r="MOR58" s="429"/>
      <c r="MOS58" s="429"/>
      <c r="MOT58" s="429"/>
      <c r="MOU58" s="429"/>
      <c r="MOV58" s="429"/>
      <c r="MOW58" s="429"/>
      <c r="MOX58" s="429"/>
      <c r="MOY58" s="429"/>
      <c r="MOZ58" s="429"/>
      <c r="MPA58" s="429"/>
      <c r="MPB58" s="429"/>
      <c r="MPC58" s="429"/>
      <c r="MPD58" s="429"/>
      <c r="MPE58" s="429"/>
      <c r="MPF58" s="429"/>
      <c r="MPG58" s="429"/>
      <c r="MPH58" s="429"/>
      <c r="MPI58" s="429"/>
      <c r="MPJ58" s="429"/>
      <c r="MPK58" s="429"/>
      <c r="MPL58" s="429"/>
      <c r="MPM58" s="429"/>
      <c r="MPN58" s="429"/>
      <c r="MPO58" s="429"/>
      <c r="MPP58" s="429"/>
      <c r="MPQ58" s="429"/>
      <c r="MPR58" s="429"/>
      <c r="MPS58" s="429"/>
      <c r="MPT58" s="429"/>
      <c r="MPU58" s="429"/>
      <c r="MPV58" s="429"/>
      <c r="MPW58" s="429"/>
      <c r="MPX58" s="429"/>
      <c r="MPY58" s="429"/>
      <c r="MPZ58" s="429"/>
      <c r="MQA58" s="429"/>
      <c r="MQB58" s="429"/>
      <c r="MQC58" s="429"/>
      <c r="MQD58" s="429"/>
      <c r="MQE58" s="429"/>
      <c r="MQF58" s="429"/>
      <c r="MQG58" s="429"/>
      <c r="MQH58" s="429"/>
      <c r="MQI58" s="429"/>
      <c r="MQJ58" s="429"/>
      <c r="MQK58" s="429"/>
      <c r="MQL58" s="429"/>
      <c r="MQM58" s="429"/>
      <c r="MQN58" s="429"/>
      <c r="MQO58" s="429"/>
      <c r="MQP58" s="429"/>
      <c r="MQQ58" s="429"/>
      <c r="MQR58" s="429"/>
      <c r="MQS58" s="429"/>
      <c r="MQT58" s="429"/>
      <c r="MQU58" s="429"/>
      <c r="MQV58" s="429"/>
      <c r="MQW58" s="429"/>
      <c r="MQX58" s="429"/>
      <c r="MQY58" s="429"/>
      <c r="MQZ58" s="429"/>
      <c r="MRA58" s="429"/>
      <c r="MRB58" s="429"/>
      <c r="MRC58" s="429"/>
      <c r="MRD58" s="429"/>
      <c r="MRE58" s="429"/>
      <c r="MRF58" s="429"/>
      <c r="MRG58" s="429"/>
      <c r="MRH58" s="429"/>
      <c r="MRI58" s="429"/>
      <c r="MRJ58" s="429"/>
      <c r="MRK58" s="429"/>
      <c r="MRL58" s="429"/>
      <c r="MRM58" s="429"/>
      <c r="MRN58" s="429"/>
      <c r="MRO58" s="429"/>
      <c r="MRP58" s="429"/>
      <c r="MRQ58" s="429"/>
      <c r="MRR58" s="429"/>
      <c r="MRS58" s="429"/>
      <c r="MRT58" s="429"/>
      <c r="MRU58" s="429"/>
      <c r="MRV58" s="429"/>
      <c r="MRW58" s="429"/>
      <c r="MRX58" s="429"/>
      <c r="MRY58" s="429"/>
      <c r="MRZ58" s="429"/>
      <c r="MSA58" s="429"/>
      <c r="MSB58" s="429"/>
      <c r="MSC58" s="429"/>
      <c r="MSD58" s="429"/>
      <c r="MSE58" s="429"/>
      <c r="MSF58" s="429"/>
      <c r="MSG58" s="429"/>
      <c r="MSH58" s="429"/>
      <c r="MSI58" s="429"/>
      <c r="MSJ58" s="429"/>
      <c r="MSK58" s="429"/>
      <c r="MSL58" s="429"/>
      <c r="MSM58" s="429"/>
      <c r="MSN58" s="429"/>
      <c r="MSO58" s="429"/>
      <c r="MSP58" s="429"/>
      <c r="MSQ58" s="429"/>
      <c r="MSR58" s="429"/>
      <c r="MSS58" s="429"/>
      <c r="MST58" s="429"/>
      <c r="MSU58" s="429"/>
      <c r="MSV58" s="429"/>
      <c r="MSW58" s="429"/>
      <c r="MSX58" s="429"/>
      <c r="MSY58" s="429"/>
      <c r="MSZ58" s="429"/>
      <c r="MTA58" s="429"/>
      <c r="MTB58" s="429"/>
      <c r="MTC58" s="429"/>
      <c r="MTD58" s="429"/>
      <c r="MTE58" s="429"/>
      <c r="MTF58" s="429"/>
      <c r="MTG58" s="429"/>
      <c r="MTH58" s="429"/>
      <c r="MTI58" s="429"/>
      <c r="MTJ58" s="429"/>
      <c r="MTK58" s="429"/>
      <c r="MTL58" s="429"/>
      <c r="MTM58" s="429"/>
      <c r="MTN58" s="429"/>
      <c r="MTO58" s="429"/>
      <c r="MTP58" s="429"/>
      <c r="MTQ58" s="429"/>
      <c r="MTR58" s="429"/>
      <c r="MTS58" s="429"/>
      <c r="MTT58" s="429"/>
      <c r="MTU58" s="429"/>
      <c r="MTV58" s="429"/>
      <c r="MTW58" s="429"/>
      <c r="MTX58" s="429"/>
      <c r="MTY58" s="429"/>
      <c r="MTZ58" s="429"/>
      <c r="MUA58" s="429"/>
      <c r="MUB58" s="429"/>
      <c r="MUC58" s="429"/>
      <c r="MUD58" s="429"/>
      <c r="MUE58" s="429"/>
      <c r="MUF58" s="429"/>
      <c r="MUG58" s="429"/>
      <c r="MUH58" s="429"/>
      <c r="MUI58" s="429"/>
      <c r="MUJ58" s="429"/>
      <c r="MUK58" s="429"/>
      <c r="MUL58" s="429"/>
      <c r="MUM58" s="429"/>
      <c r="MUN58" s="429"/>
      <c r="MUO58" s="429"/>
      <c r="MUP58" s="429"/>
      <c r="MUQ58" s="429"/>
      <c r="MUR58" s="429"/>
      <c r="MUS58" s="429"/>
      <c r="MUT58" s="429"/>
      <c r="MUU58" s="429"/>
      <c r="MUV58" s="429"/>
      <c r="MUW58" s="429"/>
      <c r="MUX58" s="429"/>
      <c r="MUY58" s="429"/>
      <c r="MUZ58" s="429"/>
      <c r="MVA58" s="429"/>
      <c r="MVB58" s="429"/>
      <c r="MVC58" s="429"/>
      <c r="MVD58" s="429"/>
      <c r="MVE58" s="429"/>
      <c r="MVF58" s="429"/>
      <c r="MVG58" s="429"/>
      <c r="MVH58" s="429"/>
      <c r="MVI58" s="429"/>
      <c r="MVJ58" s="429"/>
      <c r="MVK58" s="429"/>
      <c r="MVL58" s="429"/>
      <c r="MVM58" s="429"/>
      <c r="MVN58" s="429"/>
      <c r="MVO58" s="429"/>
      <c r="MVP58" s="429"/>
      <c r="MVQ58" s="429"/>
      <c r="MVR58" s="429"/>
      <c r="MVS58" s="429"/>
      <c r="MVT58" s="429"/>
      <c r="MVU58" s="429"/>
      <c r="MVV58" s="429"/>
      <c r="MVW58" s="429"/>
      <c r="MVX58" s="429"/>
      <c r="MVY58" s="429"/>
      <c r="MVZ58" s="429"/>
      <c r="MWA58" s="429"/>
      <c r="MWB58" s="429"/>
      <c r="MWC58" s="429"/>
      <c r="MWD58" s="429"/>
      <c r="MWE58" s="429"/>
      <c r="MWF58" s="429"/>
      <c r="MWG58" s="429"/>
      <c r="MWH58" s="429"/>
      <c r="MWI58" s="429"/>
      <c r="MWJ58" s="429"/>
      <c r="MWK58" s="429"/>
      <c r="MWL58" s="429"/>
      <c r="MWM58" s="429"/>
      <c r="MWN58" s="429"/>
      <c r="MWO58" s="429"/>
      <c r="MWP58" s="429"/>
      <c r="MWQ58" s="429"/>
      <c r="MWR58" s="429"/>
      <c r="MWS58" s="429"/>
      <c r="MWT58" s="429"/>
      <c r="MWU58" s="429"/>
      <c r="MWV58" s="429"/>
      <c r="MWW58" s="429"/>
      <c r="MWX58" s="429"/>
      <c r="MWY58" s="429"/>
      <c r="MWZ58" s="429"/>
      <c r="MXA58" s="429"/>
      <c r="MXB58" s="429"/>
      <c r="MXC58" s="429"/>
      <c r="MXD58" s="429"/>
      <c r="MXE58" s="429"/>
      <c r="MXF58" s="429"/>
      <c r="MXG58" s="429"/>
      <c r="MXH58" s="429"/>
      <c r="MXI58" s="429"/>
      <c r="MXJ58" s="429"/>
      <c r="MXK58" s="429"/>
      <c r="MXL58" s="429"/>
      <c r="MXM58" s="429"/>
      <c r="MXN58" s="429"/>
      <c r="MXO58" s="429"/>
      <c r="MXP58" s="429"/>
      <c r="MXQ58" s="429"/>
      <c r="MXR58" s="429"/>
      <c r="MXS58" s="429"/>
      <c r="MXT58" s="429"/>
      <c r="MXU58" s="429"/>
      <c r="MXV58" s="429"/>
      <c r="MXW58" s="429"/>
      <c r="MXX58" s="429"/>
      <c r="MXY58" s="429"/>
      <c r="MXZ58" s="429"/>
      <c r="MYA58" s="429"/>
      <c r="MYB58" s="429"/>
      <c r="MYC58" s="429"/>
      <c r="MYD58" s="429"/>
      <c r="MYE58" s="429"/>
      <c r="MYF58" s="429"/>
      <c r="MYG58" s="429"/>
      <c r="MYH58" s="429"/>
      <c r="MYI58" s="429"/>
      <c r="MYJ58" s="429"/>
      <c r="MYK58" s="429"/>
      <c r="MYL58" s="429"/>
      <c r="MYM58" s="429"/>
      <c r="MYN58" s="429"/>
      <c r="MYO58" s="429"/>
      <c r="MYP58" s="429"/>
      <c r="MYQ58" s="429"/>
      <c r="MYR58" s="429"/>
      <c r="MYS58" s="429"/>
      <c r="MYT58" s="429"/>
      <c r="MYU58" s="429"/>
      <c r="MYV58" s="429"/>
      <c r="MYW58" s="429"/>
      <c r="MYX58" s="429"/>
      <c r="MYY58" s="429"/>
      <c r="MYZ58" s="429"/>
      <c r="MZA58" s="429"/>
      <c r="MZB58" s="429"/>
      <c r="MZC58" s="429"/>
      <c r="MZD58" s="429"/>
      <c r="MZE58" s="429"/>
      <c r="MZF58" s="429"/>
      <c r="MZG58" s="429"/>
      <c r="MZH58" s="429"/>
      <c r="MZI58" s="429"/>
      <c r="MZJ58" s="429"/>
      <c r="MZK58" s="429"/>
      <c r="MZL58" s="429"/>
      <c r="MZM58" s="429"/>
      <c r="MZN58" s="429"/>
      <c r="MZO58" s="429"/>
      <c r="MZP58" s="429"/>
      <c r="MZQ58" s="429"/>
      <c r="MZR58" s="429"/>
      <c r="MZS58" s="429"/>
      <c r="MZT58" s="429"/>
      <c r="MZU58" s="429"/>
      <c r="MZV58" s="429"/>
      <c r="MZW58" s="429"/>
      <c r="MZX58" s="429"/>
      <c r="MZY58" s="429"/>
      <c r="MZZ58" s="429"/>
      <c r="NAA58" s="429"/>
      <c r="NAB58" s="429"/>
      <c r="NAC58" s="429"/>
      <c r="NAD58" s="429"/>
      <c r="NAE58" s="429"/>
      <c r="NAF58" s="429"/>
      <c r="NAG58" s="429"/>
      <c r="NAH58" s="429"/>
      <c r="NAI58" s="429"/>
      <c r="NAJ58" s="429"/>
      <c r="NAK58" s="429"/>
      <c r="NAL58" s="429"/>
      <c r="NAM58" s="429"/>
      <c r="NAN58" s="429"/>
      <c r="NAO58" s="429"/>
      <c r="NAP58" s="429"/>
      <c r="NAQ58" s="429"/>
      <c r="NAR58" s="429"/>
      <c r="NAS58" s="429"/>
      <c r="NAT58" s="429"/>
      <c r="NAU58" s="429"/>
      <c r="NAV58" s="429"/>
      <c r="NAW58" s="429"/>
      <c r="NAX58" s="429"/>
      <c r="NAY58" s="429"/>
      <c r="NAZ58" s="429"/>
      <c r="NBA58" s="429"/>
      <c r="NBB58" s="429"/>
      <c r="NBC58" s="429"/>
      <c r="NBD58" s="429"/>
      <c r="NBE58" s="429"/>
      <c r="NBF58" s="429"/>
      <c r="NBG58" s="429"/>
      <c r="NBH58" s="429"/>
      <c r="NBI58" s="429"/>
      <c r="NBJ58" s="429"/>
      <c r="NBK58" s="429"/>
      <c r="NBL58" s="429"/>
      <c r="NBM58" s="429"/>
      <c r="NBN58" s="429"/>
      <c r="NBO58" s="429"/>
      <c r="NBP58" s="429"/>
      <c r="NBQ58" s="429"/>
      <c r="NBR58" s="429"/>
      <c r="NBS58" s="429"/>
      <c r="NBT58" s="429"/>
      <c r="NBU58" s="429"/>
      <c r="NBV58" s="429"/>
      <c r="NBW58" s="429"/>
      <c r="NBX58" s="429"/>
      <c r="NBY58" s="429"/>
      <c r="NBZ58" s="429"/>
      <c r="NCA58" s="429"/>
      <c r="NCB58" s="429"/>
      <c r="NCC58" s="429"/>
      <c r="NCD58" s="429"/>
      <c r="NCE58" s="429"/>
      <c r="NCF58" s="429"/>
      <c r="NCG58" s="429"/>
      <c r="NCH58" s="429"/>
      <c r="NCI58" s="429"/>
      <c r="NCJ58" s="429"/>
      <c r="NCK58" s="429"/>
      <c r="NCL58" s="429"/>
      <c r="NCM58" s="429"/>
      <c r="NCN58" s="429"/>
      <c r="NCO58" s="429"/>
      <c r="NCP58" s="429"/>
      <c r="NCQ58" s="429"/>
      <c r="NCR58" s="429"/>
      <c r="NCS58" s="429"/>
      <c r="NCT58" s="429"/>
      <c r="NCU58" s="429"/>
      <c r="NCV58" s="429"/>
      <c r="NCW58" s="429"/>
      <c r="NCX58" s="429"/>
      <c r="NCY58" s="429"/>
      <c r="NCZ58" s="429"/>
      <c r="NDA58" s="429"/>
      <c r="NDB58" s="429"/>
      <c r="NDC58" s="429"/>
      <c r="NDD58" s="429"/>
      <c r="NDE58" s="429"/>
      <c r="NDF58" s="429"/>
      <c r="NDG58" s="429"/>
      <c r="NDH58" s="429"/>
      <c r="NDI58" s="429"/>
      <c r="NDJ58" s="429"/>
      <c r="NDK58" s="429"/>
      <c r="NDL58" s="429"/>
      <c r="NDM58" s="429"/>
      <c r="NDN58" s="429"/>
      <c r="NDO58" s="429"/>
      <c r="NDP58" s="429"/>
      <c r="NDQ58" s="429"/>
      <c r="NDR58" s="429"/>
      <c r="NDS58" s="429"/>
      <c r="NDT58" s="429"/>
      <c r="NDU58" s="429"/>
      <c r="NDV58" s="429"/>
      <c r="NDW58" s="429"/>
      <c r="NDX58" s="429"/>
      <c r="NDY58" s="429"/>
      <c r="NDZ58" s="429"/>
      <c r="NEA58" s="429"/>
      <c r="NEB58" s="429"/>
      <c r="NEC58" s="429"/>
      <c r="NED58" s="429"/>
      <c r="NEE58" s="429"/>
      <c r="NEF58" s="429"/>
      <c r="NEG58" s="429"/>
      <c r="NEH58" s="429"/>
      <c r="NEI58" s="429"/>
      <c r="NEJ58" s="429"/>
      <c r="NEK58" s="429"/>
      <c r="NEL58" s="429"/>
      <c r="NEM58" s="429"/>
      <c r="NEN58" s="429"/>
      <c r="NEO58" s="429"/>
      <c r="NEP58" s="429"/>
      <c r="NEQ58" s="429"/>
      <c r="NER58" s="429"/>
      <c r="NES58" s="429"/>
      <c r="NET58" s="429"/>
      <c r="NEU58" s="429"/>
      <c r="NEV58" s="429"/>
      <c r="NEW58" s="429"/>
      <c r="NEX58" s="429"/>
      <c r="NEY58" s="429"/>
      <c r="NEZ58" s="429"/>
      <c r="NFA58" s="429"/>
      <c r="NFB58" s="429"/>
      <c r="NFC58" s="429"/>
      <c r="NFD58" s="429"/>
      <c r="NFE58" s="429"/>
      <c r="NFF58" s="429"/>
      <c r="NFG58" s="429"/>
      <c r="NFH58" s="429"/>
      <c r="NFI58" s="429"/>
      <c r="NFJ58" s="429"/>
      <c r="NFK58" s="429"/>
      <c r="NFL58" s="429"/>
      <c r="NFM58" s="429"/>
      <c r="NFN58" s="429"/>
      <c r="NFO58" s="429"/>
      <c r="NFP58" s="429"/>
      <c r="NFQ58" s="429"/>
      <c r="NFR58" s="429"/>
      <c r="NFS58" s="429"/>
      <c r="NFT58" s="429"/>
      <c r="NFU58" s="429"/>
      <c r="NFV58" s="429"/>
      <c r="NFW58" s="429"/>
      <c r="NFX58" s="429"/>
      <c r="NFY58" s="429"/>
      <c r="NFZ58" s="429"/>
      <c r="NGA58" s="429"/>
      <c r="NGB58" s="429"/>
      <c r="NGC58" s="429"/>
      <c r="NGD58" s="429"/>
      <c r="NGE58" s="429"/>
      <c r="NGF58" s="429"/>
      <c r="NGG58" s="429"/>
      <c r="NGH58" s="429"/>
      <c r="NGI58" s="429"/>
      <c r="NGJ58" s="429"/>
      <c r="NGK58" s="429"/>
      <c r="NGL58" s="429"/>
      <c r="NGM58" s="429"/>
      <c r="NGN58" s="429"/>
      <c r="NGO58" s="429"/>
      <c r="NGP58" s="429"/>
      <c r="NGQ58" s="429"/>
      <c r="NGR58" s="429"/>
      <c r="NGS58" s="429"/>
      <c r="NGT58" s="429"/>
      <c r="NGU58" s="429"/>
      <c r="NGV58" s="429"/>
      <c r="NGW58" s="429"/>
      <c r="NGX58" s="429"/>
      <c r="NGY58" s="429"/>
      <c r="NGZ58" s="429"/>
      <c r="NHA58" s="429"/>
      <c r="NHB58" s="429"/>
      <c r="NHC58" s="429"/>
      <c r="NHD58" s="429"/>
      <c r="NHE58" s="429"/>
      <c r="NHF58" s="429"/>
      <c r="NHG58" s="429"/>
      <c r="NHH58" s="429"/>
      <c r="NHI58" s="429"/>
      <c r="NHJ58" s="429"/>
      <c r="NHK58" s="429"/>
      <c r="NHL58" s="429"/>
      <c r="NHM58" s="429"/>
      <c r="NHN58" s="429"/>
      <c r="NHO58" s="429"/>
      <c r="NHP58" s="429"/>
      <c r="NHQ58" s="429"/>
      <c r="NHR58" s="429"/>
      <c r="NHS58" s="429"/>
      <c r="NHT58" s="429"/>
      <c r="NHU58" s="429"/>
      <c r="NHV58" s="429"/>
      <c r="NHW58" s="429"/>
      <c r="NHX58" s="429"/>
      <c r="NHY58" s="429"/>
      <c r="NHZ58" s="429"/>
      <c r="NIA58" s="429"/>
      <c r="NIB58" s="429"/>
      <c r="NIC58" s="429"/>
      <c r="NID58" s="429"/>
      <c r="NIE58" s="429"/>
      <c r="NIF58" s="429"/>
      <c r="NIG58" s="429"/>
      <c r="NIH58" s="429"/>
      <c r="NII58" s="429"/>
      <c r="NIJ58" s="429"/>
      <c r="NIK58" s="429"/>
      <c r="NIL58" s="429"/>
      <c r="NIM58" s="429"/>
      <c r="NIN58" s="429"/>
      <c r="NIO58" s="429"/>
      <c r="NIP58" s="429"/>
      <c r="NIQ58" s="429"/>
      <c r="NIR58" s="429"/>
      <c r="NIS58" s="429"/>
      <c r="NIT58" s="429"/>
      <c r="NIU58" s="429"/>
      <c r="NIV58" s="429"/>
      <c r="NIW58" s="429"/>
      <c r="NIX58" s="429"/>
      <c r="NIY58" s="429"/>
      <c r="NIZ58" s="429"/>
      <c r="NJA58" s="429"/>
      <c r="NJB58" s="429"/>
      <c r="NJC58" s="429"/>
      <c r="NJD58" s="429"/>
      <c r="NJE58" s="429"/>
      <c r="NJF58" s="429"/>
      <c r="NJG58" s="429"/>
      <c r="NJH58" s="429"/>
      <c r="NJI58" s="429"/>
      <c r="NJJ58" s="429"/>
      <c r="NJK58" s="429"/>
      <c r="NJL58" s="429"/>
      <c r="NJM58" s="429"/>
      <c r="NJN58" s="429"/>
      <c r="NJO58" s="429"/>
      <c r="NJP58" s="429"/>
      <c r="NJQ58" s="429"/>
      <c r="NJR58" s="429"/>
      <c r="NJS58" s="429"/>
      <c r="NJT58" s="429"/>
      <c r="NJU58" s="429"/>
      <c r="NJV58" s="429"/>
      <c r="NJW58" s="429"/>
      <c r="NJX58" s="429"/>
      <c r="NJY58" s="429"/>
      <c r="NJZ58" s="429"/>
      <c r="NKA58" s="429"/>
      <c r="NKB58" s="429"/>
      <c r="NKC58" s="429"/>
      <c r="NKD58" s="429"/>
      <c r="NKE58" s="429"/>
      <c r="NKF58" s="429"/>
      <c r="NKG58" s="429"/>
      <c r="NKH58" s="429"/>
      <c r="NKI58" s="429"/>
      <c r="NKJ58" s="429"/>
      <c r="NKK58" s="429"/>
      <c r="NKL58" s="429"/>
      <c r="NKM58" s="429"/>
      <c r="NKN58" s="429"/>
      <c r="NKO58" s="429"/>
      <c r="NKP58" s="429"/>
      <c r="NKQ58" s="429"/>
      <c r="NKR58" s="429"/>
      <c r="NKS58" s="429"/>
      <c r="NKT58" s="429"/>
      <c r="NKU58" s="429"/>
      <c r="NKV58" s="429"/>
      <c r="NKW58" s="429"/>
      <c r="NKX58" s="429"/>
      <c r="NKY58" s="429"/>
      <c r="NKZ58" s="429"/>
      <c r="NLA58" s="429"/>
      <c r="NLB58" s="429"/>
      <c r="NLC58" s="429"/>
      <c r="NLD58" s="429"/>
      <c r="NLE58" s="429"/>
      <c r="NLF58" s="429"/>
      <c r="NLG58" s="429"/>
      <c r="NLH58" s="429"/>
      <c r="NLI58" s="429"/>
      <c r="NLJ58" s="429"/>
      <c r="NLK58" s="429"/>
      <c r="NLL58" s="429"/>
      <c r="NLM58" s="429"/>
      <c r="NLN58" s="429"/>
      <c r="NLO58" s="429"/>
      <c r="NLP58" s="429"/>
      <c r="NLQ58" s="429"/>
      <c r="NLR58" s="429"/>
      <c r="NLS58" s="429"/>
      <c r="NLT58" s="429"/>
      <c r="NLU58" s="429"/>
      <c r="NLV58" s="429"/>
      <c r="NLW58" s="429"/>
      <c r="NLX58" s="429"/>
      <c r="NLY58" s="429"/>
      <c r="NLZ58" s="429"/>
      <c r="NMA58" s="429"/>
      <c r="NMB58" s="429"/>
      <c r="NMC58" s="429"/>
      <c r="NMD58" s="429"/>
      <c r="NME58" s="429"/>
      <c r="NMF58" s="429"/>
      <c r="NMG58" s="429"/>
      <c r="NMH58" s="429"/>
      <c r="NMI58" s="429"/>
      <c r="NMJ58" s="429"/>
      <c r="NMK58" s="429"/>
      <c r="NML58" s="429"/>
      <c r="NMM58" s="429"/>
      <c r="NMN58" s="429"/>
      <c r="NMO58" s="429"/>
      <c r="NMP58" s="429"/>
      <c r="NMQ58" s="429"/>
      <c r="NMR58" s="429"/>
      <c r="NMS58" s="429"/>
      <c r="NMT58" s="429"/>
      <c r="NMU58" s="429"/>
      <c r="NMV58" s="429"/>
      <c r="NMW58" s="429"/>
      <c r="NMX58" s="429"/>
      <c r="NMY58" s="429"/>
      <c r="NMZ58" s="429"/>
      <c r="NNA58" s="429"/>
      <c r="NNB58" s="429"/>
      <c r="NNC58" s="429"/>
      <c r="NND58" s="429"/>
      <c r="NNE58" s="429"/>
      <c r="NNF58" s="429"/>
      <c r="NNG58" s="429"/>
      <c r="NNH58" s="429"/>
      <c r="NNI58" s="429"/>
      <c r="NNJ58" s="429"/>
      <c r="NNK58" s="429"/>
      <c r="NNL58" s="429"/>
      <c r="NNM58" s="429"/>
      <c r="NNN58" s="429"/>
      <c r="NNO58" s="429"/>
      <c r="NNP58" s="429"/>
      <c r="NNQ58" s="429"/>
      <c r="NNR58" s="429"/>
      <c r="NNS58" s="429"/>
      <c r="NNT58" s="429"/>
      <c r="NNU58" s="429"/>
      <c r="NNV58" s="429"/>
      <c r="NNW58" s="429"/>
      <c r="NNX58" s="429"/>
      <c r="NNY58" s="429"/>
      <c r="NNZ58" s="429"/>
      <c r="NOA58" s="429"/>
      <c r="NOB58" s="429"/>
      <c r="NOC58" s="429"/>
      <c r="NOD58" s="429"/>
      <c r="NOE58" s="429"/>
      <c r="NOF58" s="429"/>
      <c r="NOG58" s="429"/>
      <c r="NOH58" s="429"/>
      <c r="NOI58" s="429"/>
      <c r="NOJ58" s="429"/>
      <c r="NOK58" s="429"/>
      <c r="NOL58" s="429"/>
      <c r="NOM58" s="429"/>
      <c r="NON58" s="429"/>
      <c r="NOO58" s="429"/>
      <c r="NOP58" s="429"/>
      <c r="NOQ58" s="429"/>
      <c r="NOR58" s="429"/>
      <c r="NOS58" s="429"/>
      <c r="NOT58" s="429"/>
      <c r="NOU58" s="429"/>
      <c r="NOV58" s="429"/>
      <c r="NOW58" s="429"/>
      <c r="NOX58" s="429"/>
      <c r="NOY58" s="429"/>
      <c r="NOZ58" s="429"/>
      <c r="NPA58" s="429"/>
      <c r="NPB58" s="429"/>
      <c r="NPC58" s="429"/>
      <c r="NPD58" s="429"/>
      <c r="NPE58" s="429"/>
      <c r="NPF58" s="429"/>
      <c r="NPG58" s="429"/>
      <c r="NPH58" s="429"/>
      <c r="NPI58" s="429"/>
      <c r="NPJ58" s="429"/>
      <c r="NPK58" s="429"/>
      <c r="NPL58" s="429"/>
      <c r="NPM58" s="429"/>
      <c r="NPN58" s="429"/>
      <c r="NPO58" s="429"/>
      <c r="NPP58" s="429"/>
      <c r="NPQ58" s="429"/>
      <c r="NPR58" s="429"/>
      <c r="NPS58" s="429"/>
      <c r="NPT58" s="429"/>
      <c r="NPU58" s="429"/>
      <c r="NPV58" s="429"/>
      <c r="NPW58" s="429"/>
      <c r="NPX58" s="429"/>
      <c r="NPY58" s="429"/>
      <c r="NPZ58" s="429"/>
      <c r="NQA58" s="429"/>
      <c r="NQB58" s="429"/>
      <c r="NQC58" s="429"/>
      <c r="NQD58" s="429"/>
      <c r="NQE58" s="429"/>
      <c r="NQF58" s="429"/>
      <c r="NQG58" s="429"/>
      <c r="NQH58" s="429"/>
      <c r="NQI58" s="429"/>
      <c r="NQJ58" s="429"/>
      <c r="NQK58" s="429"/>
      <c r="NQL58" s="429"/>
      <c r="NQM58" s="429"/>
      <c r="NQN58" s="429"/>
      <c r="NQO58" s="429"/>
      <c r="NQP58" s="429"/>
      <c r="NQQ58" s="429"/>
      <c r="NQR58" s="429"/>
      <c r="NQS58" s="429"/>
      <c r="NQT58" s="429"/>
      <c r="NQU58" s="429"/>
      <c r="NQV58" s="429"/>
      <c r="NQW58" s="429"/>
      <c r="NQX58" s="429"/>
      <c r="NQY58" s="429"/>
      <c r="NQZ58" s="429"/>
      <c r="NRA58" s="429"/>
      <c r="NRB58" s="429"/>
      <c r="NRC58" s="429"/>
      <c r="NRD58" s="429"/>
      <c r="NRE58" s="429"/>
      <c r="NRF58" s="429"/>
      <c r="NRG58" s="429"/>
      <c r="NRH58" s="429"/>
      <c r="NRI58" s="429"/>
      <c r="NRJ58" s="429"/>
      <c r="NRK58" s="429"/>
      <c r="NRL58" s="429"/>
      <c r="NRM58" s="429"/>
      <c r="NRN58" s="429"/>
      <c r="NRO58" s="429"/>
      <c r="NRP58" s="429"/>
      <c r="NRQ58" s="429"/>
      <c r="NRR58" s="429"/>
      <c r="NRS58" s="429"/>
      <c r="NRT58" s="429"/>
      <c r="NRU58" s="429"/>
      <c r="NRV58" s="429"/>
      <c r="NRW58" s="429"/>
      <c r="NRX58" s="429"/>
      <c r="NRY58" s="429"/>
      <c r="NRZ58" s="429"/>
      <c r="NSA58" s="429"/>
      <c r="NSB58" s="429"/>
      <c r="NSC58" s="429"/>
      <c r="NSD58" s="429"/>
      <c r="NSE58" s="429"/>
      <c r="NSF58" s="429"/>
      <c r="NSG58" s="429"/>
      <c r="NSH58" s="429"/>
      <c r="NSI58" s="429"/>
      <c r="NSJ58" s="429"/>
      <c r="NSK58" s="429"/>
      <c r="NSL58" s="429"/>
      <c r="NSM58" s="429"/>
      <c r="NSN58" s="429"/>
      <c r="NSO58" s="429"/>
      <c r="NSP58" s="429"/>
      <c r="NSQ58" s="429"/>
      <c r="NSR58" s="429"/>
      <c r="NSS58" s="429"/>
      <c r="NST58" s="429"/>
      <c r="NSU58" s="429"/>
      <c r="NSV58" s="429"/>
      <c r="NSW58" s="429"/>
      <c r="NSX58" s="429"/>
      <c r="NSY58" s="429"/>
      <c r="NSZ58" s="429"/>
      <c r="NTA58" s="429"/>
      <c r="NTB58" s="429"/>
      <c r="NTC58" s="429"/>
      <c r="NTD58" s="429"/>
      <c r="NTE58" s="429"/>
      <c r="NTF58" s="429"/>
      <c r="NTG58" s="429"/>
      <c r="NTH58" s="429"/>
      <c r="NTI58" s="429"/>
      <c r="NTJ58" s="429"/>
      <c r="NTK58" s="429"/>
      <c r="NTL58" s="429"/>
      <c r="NTM58" s="429"/>
      <c r="NTN58" s="429"/>
      <c r="NTO58" s="429"/>
      <c r="NTP58" s="429"/>
      <c r="NTQ58" s="429"/>
      <c r="NTR58" s="429"/>
      <c r="NTS58" s="429"/>
      <c r="NTT58" s="429"/>
      <c r="NTU58" s="429"/>
      <c r="NTV58" s="429"/>
      <c r="NTW58" s="429"/>
      <c r="NTX58" s="429"/>
      <c r="NTY58" s="429"/>
      <c r="NTZ58" s="429"/>
      <c r="NUA58" s="429"/>
      <c r="NUB58" s="429"/>
      <c r="NUC58" s="429"/>
      <c r="NUD58" s="429"/>
      <c r="NUE58" s="429"/>
      <c r="NUF58" s="429"/>
      <c r="NUG58" s="429"/>
      <c r="NUH58" s="429"/>
      <c r="NUI58" s="429"/>
      <c r="NUJ58" s="429"/>
      <c r="NUK58" s="429"/>
      <c r="NUL58" s="429"/>
      <c r="NUM58" s="429"/>
      <c r="NUN58" s="429"/>
      <c r="NUO58" s="429"/>
      <c r="NUP58" s="429"/>
      <c r="NUQ58" s="429"/>
      <c r="NUR58" s="429"/>
      <c r="NUS58" s="429"/>
      <c r="NUT58" s="429"/>
      <c r="NUU58" s="429"/>
      <c r="NUV58" s="429"/>
      <c r="NUW58" s="429"/>
      <c r="NUX58" s="429"/>
      <c r="NUY58" s="429"/>
      <c r="NUZ58" s="429"/>
      <c r="NVA58" s="429"/>
      <c r="NVB58" s="429"/>
      <c r="NVC58" s="429"/>
      <c r="NVD58" s="429"/>
      <c r="NVE58" s="429"/>
      <c r="NVF58" s="429"/>
      <c r="NVG58" s="429"/>
      <c r="NVH58" s="429"/>
      <c r="NVI58" s="429"/>
      <c r="NVJ58" s="429"/>
      <c r="NVK58" s="429"/>
      <c r="NVL58" s="429"/>
      <c r="NVM58" s="429"/>
      <c r="NVN58" s="429"/>
      <c r="NVO58" s="429"/>
      <c r="NVP58" s="429"/>
      <c r="NVQ58" s="429"/>
      <c r="NVR58" s="429"/>
      <c r="NVS58" s="429"/>
      <c r="NVT58" s="429"/>
      <c r="NVU58" s="429"/>
      <c r="NVV58" s="429"/>
      <c r="NVW58" s="429"/>
      <c r="NVX58" s="429"/>
      <c r="NVY58" s="429"/>
      <c r="NVZ58" s="429"/>
      <c r="NWA58" s="429"/>
      <c r="NWB58" s="429"/>
      <c r="NWC58" s="429"/>
      <c r="NWD58" s="429"/>
      <c r="NWE58" s="429"/>
      <c r="NWF58" s="429"/>
      <c r="NWG58" s="429"/>
      <c r="NWH58" s="429"/>
      <c r="NWI58" s="429"/>
      <c r="NWJ58" s="429"/>
      <c r="NWK58" s="429"/>
      <c r="NWL58" s="429"/>
      <c r="NWM58" s="429"/>
      <c r="NWN58" s="429"/>
      <c r="NWO58" s="429"/>
      <c r="NWP58" s="429"/>
      <c r="NWQ58" s="429"/>
      <c r="NWR58" s="429"/>
      <c r="NWS58" s="429"/>
      <c r="NWT58" s="429"/>
      <c r="NWU58" s="429"/>
      <c r="NWV58" s="429"/>
      <c r="NWW58" s="429"/>
      <c r="NWX58" s="429"/>
      <c r="NWY58" s="429"/>
      <c r="NWZ58" s="429"/>
      <c r="NXA58" s="429"/>
      <c r="NXB58" s="429"/>
      <c r="NXC58" s="429"/>
      <c r="NXD58" s="429"/>
      <c r="NXE58" s="429"/>
      <c r="NXF58" s="429"/>
      <c r="NXG58" s="429"/>
      <c r="NXH58" s="429"/>
      <c r="NXI58" s="429"/>
      <c r="NXJ58" s="429"/>
      <c r="NXK58" s="429"/>
      <c r="NXL58" s="429"/>
      <c r="NXM58" s="429"/>
      <c r="NXN58" s="429"/>
      <c r="NXO58" s="429"/>
      <c r="NXP58" s="429"/>
      <c r="NXQ58" s="429"/>
      <c r="NXR58" s="429"/>
      <c r="NXS58" s="429"/>
      <c r="NXT58" s="429"/>
      <c r="NXU58" s="429"/>
      <c r="NXV58" s="429"/>
      <c r="NXW58" s="429"/>
      <c r="NXX58" s="429"/>
      <c r="NXY58" s="429"/>
      <c r="NXZ58" s="429"/>
      <c r="NYA58" s="429"/>
      <c r="NYB58" s="429"/>
      <c r="NYC58" s="429"/>
      <c r="NYD58" s="429"/>
      <c r="NYE58" s="429"/>
      <c r="NYF58" s="429"/>
      <c r="NYG58" s="429"/>
      <c r="NYH58" s="429"/>
      <c r="NYI58" s="429"/>
      <c r="NYJ58" s="429"/>
      <c r="NYK58" s="429"/>
      <c r="NYL58" s="429"/>
      <c r="NYM58" s="429"/>
      <c r="NYN58" s="429"/>
      <c r="NYO58" s="429"/>
      <c r="NYP58" s="429"/>
      <c r="NYQ58" s="429"/>
      <c r="NYR58" s="429"/>
      <c r="NYS58" s="429"/>
      <c r="NYT58" s="429"/>
      <c r="NYU58" s="429"/>
      <c r="NYV58" s="429"/>
      <c r="NYW58" s="429"/>
      <c r="NYX58" s="429"/>
      <c r="NYY58" s="429"/>
      <c r="NYZ58" s="429"/>
      <c r="NZA58" s="429"/>
      <c r="NZB58" s="429"/>
      <c r="NZC58" s="429"/>
      <c r="NZD58" s="429"/>
      <c r="NZE58" s="429"/>
      <c r="NZF58" s="429"/>
      <c r="NZG58" s="429"/>
      <c r="NZH58" s="429"/>
      <c r="NZI58" s="429"/>
      <c r="NZJ58" s="429"/>
      <c r="NZK58" s="429"/>
      <c r="NZL58" s="429"/>
      <c r="NZM58" s="429"/>
      <c r="NZN58" s="429"/>
      <c r="NZO58" s="429"/>
      <c r="NZP58" s="429"/>
      <c r="NZQ58" s="429"/>
      <c r="NZR58" s="429"/>
      <c r="NZS58" s="429"/>
      <c r="NZT58" s="429"/>
      <c r="NZU58" s="429"/>
      <c r="NZV58" s="429"/>
      <c r="NZW58" s="429"/>
      <c r="NZX58" s="429"/>
      <c r="NZY58" s="429"/>
      <c r="NZZ58" s="429"/>
      <c r="OAA58" s="429"/>
      <c r="OAB58" s="429"/>
      <c r="OAC58" s="429"/>
      <c r="OAD58" s="429"/>
      <c r="OAE58" s="429"/>
      <c r="OAF58" s="429"/>
      <c r="OAG58" s="429"/>
      <c r="OAH58" s="429"/>
      <c r="OAI58" s="429"/>
      <c r="OAJ58" s="429"/>
      <c r="OAK58" s="429"/>
      <c r="OAL58" s="429"/>
      <c r="OAM58" s="429"/>
      <c r="OAN58" s="429"/>
      <c r="OAO58" s="429"/>
      <c r="OAP58" s="429"/>
      <c r="OAQ58" s="429"/>
      <c r="OAR58" s="429"/>
      <c r="OAS58" s="429"/>
      <c r="OAT58" s="429"/>
      <c r="OAU58" s="429"/>
      <c r="OAV58" s="429"/>
      <c r="OAW58" s="429"/>
      <c r="OAX58" s="429"/>
      <c r="OAY58" s="429"/>
      <c r="OAZ58" s="429"/>
      <c r="OBA58" s="429"/>
      <c r="OBB58" s="429"/>
      <c r="OBC58" s="429"/>
      <c r="OBD58" s="429"/>
      <c r="OBE58" s="429"/>
      <c r="OBF58" s="429"/>
      <c r="OBG58" s="429"/>
      <c r="OBH58" s="429"/>
      <c r="OBI58" s="429"/>
      <c r="OBJ58" s="429"/>
      <c r="OBK58" s="429"/>
      <c r="OBL58" s="429"/>
      <c r="OBM58" s="429"/>
      <c r="OBN58" s="429"/>
      <c r="OBO58" s="429"/>
      <c r="OBP58" s="429"/>
      <c r="OBQ58" s="429"/>
      <c r="OBR58" s="429"/>
      <c r="OBS58" s="429"/>
      <c r="OBT58" s="429"/>
      <c r="OBU58" s="429"/>
      <c r="OBV58" s="429"/>
      <c r="OBW58" s="429"/>
      <c r="OBX58" s="429"/>
      <c r="OBY58" s="429"/>
      <c r="OBZ58" s="429"/>
      <c r="OCA58" s="429"/>
      <c r="OCB58" s="429"/>
      <c r="OCC58" s="429"/>
      <c r="OCD58" s="429"/>
      <c r="OCE58" s="429"/>
      <c r="OCF58" s="429"/>
      <c r="OCG58" s="429"/>
      <c r="OCH58" s="429"/>
      <c r="OCI58" s="429"/>
      <c r="OCJ58" s="429"/>
      <c r="OCK58" s="429"/>
      <c r="OCL58" s="429"/>
      <c r="OCM58" s="429"/>
      <c r="OCN58" s="429"/>
      <c r="OCO58" s="429"/>
      <c r="OCP58" s="429"/>
      <c r="OCQ58" s="429"/>
      <c r="OCR58" s="429"/>
      <c r="OCS58" s="429"/>
      <c r="OCT58" s="429"/>
      <c r="OCU58" s="429"/>
      <c r="OCV58" s="429"/>
      <c r="OCW58" s="429"/>
      <c r="OCX58" s="429"/>
      <c r="OCY58" s="429"/>
      <c r="OCZ58" s="429"/>
      <c r="ODA58" s="429"/>
      <c r="ODB58" s="429"/>
      <c r="ODC58" s="429"/>
      <c r="ODD58" s="429"/>
      <c r="ODE58" s="429"/>
      <c r="ODF58" s="429"/>
      <c r="ODG58" s="429"/>
      <c r="ODH58" s="429"/>
      <c r="ODI58" s="429"/>
      <c r="ODJ58" s="429"/>
      <c r="ODK58" s="429"/>
      <c r="ODL58" s="429"/>
      <c r="ODM58" s="429"/>
      <c r="ODN58" s="429"/>
      <c r="ODO58" s="429"/>
      <c r="ODP58" s="429"/>
      <c r="ODQ58" s="429"/>
      <c r="ODR58" s="429"/>
      <c r="ODS58" s="429"/>
      <c r="ODT58" s="429"/>
      <c r="ODU58" s="429"/>
      <c r="ODV58" s="429"/>
      <c r="ODW58" s="429"/>
      <c r="ODX58" s="429"/>
      <c r="ODY58" s="429"/>
      <c r="ODZ58" s="429"/>
      <c r="OEA58" s="429"/>
      <c r="OEB58" s="429"/>
      <c r="OEC58" s="429"/>
      <c r="OED58" s="429"/>
      <c r="OEE58" s="429"/>
      <c r="OEF58" s="429"/>
      <c r="OEG58" s="429"/>
      <c r="OEH58" s="429"/>
      <c r="OEI58" s="429"/>
      <c r="OEJ58" s="429"/>
      <c r="OEK58" s="429"/>
      <c r="OEL58" s="429"/>
      <c r="OEM58" s="429"/>
      <c r="OEN58" s="429"/>
      <c r="OEO58" s="429"/>
      <c r="OEP58" s="429"/>
      <c r="OEQ58" s="429"/>
      <c r="OER58" s="429"/>
      <c r="OES58" s="429"/>
      <c r="OET58" s="429"/>
      <c r="OEU58" s="429"/>
      <c r="OEV58" s="429"/>
      <c r="OEW58" s="429"/>
      <c r="OEX58" s="429"/>
      <c r="OEY58" s="429"/>
      <c r="OEZ58" s="429"/>
      <c r="OFA58" s="429"/>
      <c r="OFB58" s="429"/>
      <c r="OFC58" s="429"/>
      <c r="OFD58" s="429"/>
      <c r="OFE58" s="429"/>
      <c r="OFF58" s="429"/>
      <c r="OFG58" s="429"/>
      <c r="OFH58" s="429"/>
      <c r="OFI58" s="429"/>
      <c r="OFJ58" s="429"/>
      <c r="OFK58" s="429"/>
      <c r="OFL58" s="429"/>
      <c r="OFM58" s="429"/>
      <c r="OFN58" s="429"/>
      <c r="OFO58" s="429"/>
      <c r="OFP58" s="429"/>
      <c r="OFQ58" s="429"/>
      <c r="OFR58" s="429"/>
      <c r="OFS58" s="429"/>
      <c r="OFT58" s="429"/>
      <c r="OFU58" s="429"/>
      <c r="OFV58" s="429"/>
      <c r="OFW58" s="429"/>
      <c r="OFX58" s="429"/>
      <c r="OFY58" s="429"/>
      <c r="OFZ58" s="429"/>
      <c r="OGA58" s="429"/>
      <c r="OGB58" s="429"/>
      <c r="OGC58" s="429"/>
      <c r="OGD58" s="429"/>
      <c r="OGE58" s="429"/>
      <c r="OGF58" s="429"/>
      <c r="OGG58" s="429"/>
      <c r="OGH58" s="429"/>
      <c r="OGI58" s="429"/>
      <c r="OGJ58" s="429"/>
      <c r="OGK58" s="429"/>
      <c r="OGL58" s="429"/>
      <c r="OGM58" s="429"/>
      <c r="OGN58" s="429"/>
      <c r="OGO58" s="429"/>
      <c r="OGP58" s="429"/>
      <c r="OGQ58" s="429"/>
      <c r="OGR58" s="429"/>
      <c r="OGS58" s="429"/>
      <c r="OGT58" s="429"/>
      <c r="OGU58" s="429"/>
      <c r="OGV58" s="429"/>
      <c r="OGW58" s="429"/>
      <c r="OGX58" s="429"/>
      <c r="OGY58" s="429"/>
      <c r="OGZ58" s="429"/>
      <c r="OHA58" s="429"/>
      <c r="OHB58" s="429"/>
      <c r="OHC58" s="429"/>
      <c r="OHD58" s="429"/>
      <c r="OHE58" s="429"/>
      <c r="OHF58" s="429"/>
      <c r="OHG58" s="429"/>
      <c r="OHH58" s="429"/>
      <c r="OHI58" s="429"/>
      <c r="OHJ58" s="429"/>
      <c r="OHK58" s="429"/>
      <c r="OHL58" s="429"/>
      <c r="OHM58" s="429"/>
      <c r="OHN58" s="429"/>
      <c r="OHO58" s="429"/>
      <c r="OHP58" s="429"/>
      <c r="OHQ58" s="429"/>
      <c r="OHR58" s="429"/>
      <c r="OHS58" s="429"/>
      <c r="OHT58" s="429"/>
      <c r="OHU58" s="429"/>
      <c r="OHV58" s="429"/>
      <c r="OHW58" s="429"/>
      <c r="OHX58" s="429"/>
      <c r="OHY58" s="429"/>
      <c r="OHZ58" s="429"/>
      <c r="OIA58" s="429"/>
      <c r="OIB58" s="429"/>
      <c r="OIC58" s="429"/>
      <c r="OID58" s="429"/>
      <c r="OIE58" s="429"/>
      <c r="OIF58" s="429"/>
      <c r="OIG58" s="429"/>
      <c r="OIH58" s="429"/>
      <c r="OII58" s="429"/>
      <c r="OIJ58" s="429"/>
      <c r="OIK58" s="429"/>
      <c r="OIL58" s="429"/>
      <c r="OIM58" s="429"/>
      <c r="OIN58" s="429"/>
      <c r="OIO58" s="429"/>
      <c r="OIP58" s="429"/>
      <c r="OIQ58" s="429"/>
      <c r="OIR58" s="429"/>
      <c r="OIS58" s="429"/>
      <c r="OIT58" s="429"/>
      <c r="OIU58" s="429"/>
      <c r="OIV58" s="429"/>
      <c r="OIW58" s="429"/>
      <c r="OIX58" s="429"/>
      <c r="OIY58" s="429"/>
      <c r="OIZ58" s="429"/>
      <c r="OJA58" s="429"/>
      <c r="OJB58" s="429"/>
      <c r="OJC58" s="429"/>
      <c r="OJD58" s="429"/>
      <c r="OJE58" s="429"/>
      <c r="OJF58" s="429"/>
      <c r="OJG58" s="429"/>
      <c r="OJH58" s="429"/>
      <c r="OJI58" s="429"/>
      <c r="OJJ58" s="429"/>
      <c r="OJK58" s="429"/>
      <c r="OJL58" s="429"/>
      <c r="OJM58" s="429"/>
      <c r="OJN58" s="429"/>
      <c r="OJO58" s="429"/>
      <c r="OJP58" s="429"/>
      <c r="OJQ58" s="429"/>
      <c r="OJR58" s="429"/>
      <c r="OJS58" s="429"/>
      <c r="OJT58" s="429"/>
      <c r="OJU58" s="429"/>
      <c r="OJV58" s="429"/>
      <c r="OJW58" s="429"/>
      <c r="OJX58" s="429"/>
      <c r="OJY58" s="429"/>
      <c r="OJZ58" s="429"/>
      <c r="OKA58" s="429"/>
      <c r="OKB58" s="429"/>
      <c r="OKC58" s="429"/>
      <c r="OKD58" s="429"/>
      <c r="OKE58" s="429"/>
      <c r="OKF58" s="429"/>
      <c r="OKG58" s="429"/>
      <c r="OKH58" s="429"/>
      <c r="OKI58" s="429"/>
      <c r="OKJ58" s="429"/>
      <c r="OKK58" s="429"/>
      <c r="OKL58" s="429"/>
      <c r="OKM58" s="429"/>
      <c r="OKN58" s="429"/>
      <c r="OKO58" s="429"/>
      <c r="OKP58" s="429"/>
      <c r="OKQ58" s="429"/>
      <c r="OKR58" s="429"/>
      <c r="OKS58" s="429"/>
      <c r="OKT58" s="429"/>
      <c r="OKU58" s="429"/>
      <c r="OKV58" s="429"/>
      <c r="OKW58" s="429"/>
      <c r="OKX58" s="429"/>
      <c r="OKY58" s="429"/>
      <c r="OKZ58" s="429"/>
      <c r="OLA58" s="429"/>
      <c r="OLB58" s="429"/>
      <c r="OLC58" s="429"/>
      <c r="OLD58" s="429"/>
      <c r="OLE58" s="429"/>
      <c r="OLF58" s="429"/>
      <c r="OLG58" s="429"/>
      <c r="OLH58" s="429"/>
      <c r="OLI58" s="429"/>
      <c r="OLJ58" s="429"/>
      <c r="OLK58" s="429"/>
      <c r="OLL58" s="429"/>
      <c r="OLM58" s="429"/>
      <c r="OLN58" s="429"/>
      <c r="OLO58" s="429"/>
      <c r="OLP58" s="429"/>
      <c r="OLQ58" s="429"/>
      <c r="OLR58" s="429"/>
      <c r="OLS58" s="429"/>
      <c r="OLT58" s="429"/>
      <c r="OLU58" s="429"/>
      <c r="OLV58" s="429"/>
      <c r="OLW58" s="429"/>
      <c r="OLX58" s="429"/>
      <c r="OLY58" s="429"/>
      <c r="OLZ58" s="429"/>
      <c r="OMA58" s="429"/>
      <c r="OMB58" s="429"/>
      <c r="OMC58" s="429"/>
      <c r="OMD58" s="429"/>
      <c r="OME58" s="429"/>
      <c r="OMF58" s="429"/>
      <c r="OMG58" s="429"/>
      <c r="OMH58" s="429"/>
      <c r="OMI58" s="429"/>
      <c r="OMJ58" s="429"/>
      <c r="OMK58" s="429"/>
      <c r="OML58" s="429"/>
      <c r="OMM58" s="429"/>
      <c r="OMN58" s="429"/>
      <c r="OMO58" s="429"/>
      <c r="OMP58" s="429"/>
      <c r="OMQ58" s="429"/>
      <c r="OMR58" s="429"/>
      <c r="OMS58" s="429"/>
      <c r="OMT58" s="429"/>
      <c r="OMU58" s="429"/>
      <c r="OMV58" s="429"/>
      <c r="OMW58" s="429"/>
      <c r="OMX58" s="429"/>
      <c r="OMY58" s="429"/>
      <c r="OMZ58" s="429"/>
      <c r="ONA58" s="429"/>
      <c r="ONB58" s="429"/>
      <c r="ONC58" s="429"/>
      <c r="OND58" s="429"/>
      <c r="ONE58" s="429"/>
      <c r="ONF58" s="429"/>
      <c r="ONG58" s="429"/>
      <c r="ONH58" s="429"/>
      <c r="ONI58" s="429"/>
      <c r="ONJ58" s="429"/>
      <c r="ONK58" s="429"/>
      <c r="ONL58" s="429"/>
      <c r="ONM58" s="429"/>
      <c r="ONN58" s="429"/>
      <c r="ONO58" s="429"/>
      <c r="ONP58" s="429"/>
      <c r="ONQ58" s="429"/>
      <c r="ONR58" s="429"/>
      <c r="ONS58" s="429"/>
      <c r="ONT58" s="429"/>
      <c r="ONU58" s="429"/>
      <c r="ONV58" s="429"/>
      <c r="ONW58" s="429"/>
      <c r="ONX58" s="429"/>
      <c r="ONY58" s="429"/>
      <c r="ONZ58" s="429"/>
      <c r="OOA58" s="429"/>
      <c r="OOB58" s="429"/>
      <c r="OOC58" s="429"/>
      <c r="OOD58" s="429"/>
      <c r="OOE58" s="429"/>
      <c r="OOF58" s="429"/>
      <c r="OOG58" s="429"/>
      <c r="OOH58" s="429"/>
      <c r="OOI58" s="429"/>
      <c r="OOJ58" s="429"/>
      <c r="OOK58" s="429"/>
      <c r="OOL58" s="429"/>
      <c r="OOM58" s="429"/>
      <c r="OON58" s="429"/>
      <c r="OOO58" s="429"/>
      <c r="OOP58" s="429"/>
      <c r="OOQ58" s="429"/>
      <c r="OOR58" s="429"/>
      <c r="OOS58" s="429"/>
      <c r="OOT58" s="429"/>
      <c r="OOU58" s="429"/>
      <c r="OOV58" s="429"/>
      <c r="OOW58" s="429"/>
      <c r="OOX58" s="429"/>
      <c r="OOY58" s="429"/>
      <c r="OOZ58" s="429"/>
      <c r="OPA58" s="429"/>
      <c r="OPB58" s="429"/>
      <c r="OPC58" s="429"/>
      <c r="OPD58" s="429"/>
      <c r="OPE58" s="429"/>
      <c r="OPF58" s="429"/>
      <c r="OPG58" s="429"/>
      <c r="OPH58" s="429"/>
      <c r="OPI58" s="429"/>
      <c r="OPJ58" s="429"/>
      <c r="OPK58" s="429"/>
      <c r="OPL58" s="429"/>
      <c r="OPM58" s="429"/>
      <c r="OPN58" s="429"/>
      <c r="OPO58" s="429"/>
      <c r="OPP58" s="429"/>
      <c r="OPQ58" s="429"/>
      <c r="OPR58" s="429"/>
      <c r="OPS58" s="429"/>
      <c r="OPT58" s="429"/>
      <c r="OPU58" s="429"/>
      <c r="OPV58" s="429"/>
      <c r="OPW58" s="429"/>
      <c r="OPX58" s="429"/>
      <c r="OPY58" s="429"/>
      <c r="OPZ58" s="429"/>
      <c r="OQA58" s="429"/>
      <c r="OQB58" s="429"/>
      <c r="OQC58" s="429"/>
      <c r="OQD58" s="429"/>
      <c r="OQE58" s="429"/>
      <c r="OQF58" s="429"/>
      <c r="OQG58" s="429"/>
      <c r="OQH58" s="429"/>
      <c r="OQI58" s="429"/>
      <c r="OQJ58" s="429"/>
      <c r="OQK58" s="429"/>
      <c r="OQL58" s="429"/>
      <c r="OQM58" s="429"/>
      <c r="OQN58" s="429"/>
      <c r="OQO58" s="429"/>
      <c r="OQP58" s="429"/>
      <c r="OQQ58" s="429"/>
      <c r="OQR58" s="429"/>
      <c r="OQS58" s="429"/>
      <c r="OQT58" s="429"/>
      <c r="OQU58" s="429"/>
      <c r="OQV58" s="429"/>
      <c r="OQW58" s="429"/>
      <c r="OQX58" s="429"/>
      <c r="OQY58" s="429"/>
      <c r="OQZ58" s="429"/>
      <c r="ORA58" s="429"/>
      <c r="ORB58" s="429"/>
      <c r="ORC58" s="429"/>
      <c r="ORD58" s="429"/>
      <c r="ORE58" s="429"/>
      <c r="ORF58" s="429"/>
      <c r="ORG58" s="429"/>
      <c r="ORH58" s="429"/>
      <c r="ORI58" s="429"/>
      <c r="ORJ58" s="429"/>
      <c r="ORK58" s="429"/>
      <c r="ORL58" s="429"/>
      <c r="ORM58" s="429"/>
      <c r="ORN58" s="429"/>
      <c r="ORO58" s="429"/>
      <c r="ORP58" s="429"/>
      <c r="ORQ58" s="429"/>
      <c r="ORR58" s="429"/>
      <c r="ORS58" s="429"/>
      <c r="ORT58" s="429"/>
      <c r="ORU58" s="429"/>
      <c r="ORV58" s="429"/>
      <c r="ORW58" s="429"/>
      <c r="ORX58" s="429"/>
      <c r="ORY58" s="429"/>
      <c r="ORZ58" s="429"/>
      <c r="OSA58" s="429"/>
      <c r="OSB58" s="429"/>
      <c r="OSC58" s="429"/>
      <c r="OSD58" s="429"/>
      <c r="OSE58" s="429"/>
      <c r="OSF58" s="429"/>
      <c r="OSG58" s="429"/>
      <c r="OSH58" s="429"/>
      <c r="OSI58" s="429"/>
      <c r="OSJ58" s="429"/>
      <c r="OSK58" s="429"/>
      <c r="OSL58" s="429"/>
      <c r="OSM58" s="429"/>
      <c r="OSN58" s="429"/>
      <c r="OSO58" s="429"/>
      <c r="OSP58" s="429"/>
      <c r="OSQ58" s="429"/>
      <c r="OSR58" s="429"/>
      <c r="OSS58" s="429"/>
      <c r="OST58" s="429"/>
      <c r="OSU58" s="429"/>
      <c r="OSV58" s="429"/>
      <c r="OSW58" s="429"/>
      <c r="OSX58" s="429"/>
      <c r="OSY58" s="429"/>
      <c r="OSZ58" s="429"/>
      <c r="OTA58" s="429"/>
      <c r="OTB58" s="429"/>
      <c r="OTC58" s="429"/>
      <c r="OTD58" s="429"/>
      <c r="OTE58" s="429"/>
      <c r="OTF58" s="429"/>
      <c r="OTG58" s="429"/>
      <c r="OTH58" s="429"/>
      <c r="OTI58" s="429"/>
      <c r="OTJ58" s="429"/>
      <c r="OTK58" s="429"/>
      <c r="OTL58" s="429"/>
      <c r="OTM58" s="429"/>
      <c r="OTN58" s="429"/>
      <c r="OTO58" s="429"/>
      <c r="OTP58" s="429"/>
      <c r="OTQ58" s="429"/>
      <c r="OTR58" s="429"/>
      <c r="OTS58" s="429"/>
      <c r="OTT58" s="429"/>
      <c r="OTU58" s="429"/>
      <c r="OTV58" s="429"/>
      <c r="OTW58" s="429"/>
      <c r="OTX58" s="429"/>
      <c r="OTY58" s="429"/>
      <c r="OTZ58" s="429"/>
      <c r="OUA58" s="429"/>
      <c r="OUB58" s="429"/>
      <c r="OUC58" s="429"/>
      <c r="OUD58" s="429"/>
      <c r="OUE58" s="429"/>
      <c r="OUF58" s="429"/>
      <c r="OUG58" s="429"/>
      <c r="OUH58" s="429"/>
      <c r="OUI58" s="429"/>
      <c r="OUJ58" s="429"/>
      <c r="OUK58" s="429"/>
      <c r="OUL58" s="429"/>
      <c r="OUM58" s="429"/>
      <c r="OUN58" s="429"/>
      <c r="OUO58" s="429"/>
      <c r="OUP58" s="429"/>
      <c r="OUQ58" s="429"/>
      <c r="OUR58" s="429"/>
      <c r="OUS58" s="429"/>
      <c r="OUT58" s="429"/>
      <c r="OUU58" s="429"/>
      <c r="OUV58" s="429"/>
      <c r="OUW58" s="429"/>
      <c r="OUX58" s="429"/>
      <c r="OUY58" s="429"/>
      <c r="OUZ58" s="429"/>
      <c r="OVA58" s="429"/>
      <c r="OVB58" s="429"/>
      <c r="OVC58" s="429"/>
      <c r="OVD58" s="429"/>
      <c r="OVE58" s="429"/>
      <c r="OVF58" s="429"/>
      <c r="OVG58" s="429"/>
      <c r="OVH58" s="429"/>
      <c r="OVI58" s="429"/>
      <c r="OVJ58" s="429"/>
      <c r="OVK58" s="429"/>
      <c r="OVL58" s="429"/>
      <c r="OVM58" s="429"/>
      <c r="OVN58" s="429"/>
      <c r="OVO58" s="429"/>
      <c r="OVP58" s="429"/>
      <c r="OVQ58" s="429"/>
      <c r="OVR58" s="429"/>
      <c r="OVS58" s="429"/>
      <c r="OVT58" s="429"/>
      <c r="OVU58" s="429"/>
      <c r="OVV58" s="429"/>
      <c r="OVW58" s="429"/>
      <c r="OVX58" s="429"/>
      <c r="OVY58" s="429"/>
      <c r="OVZ58" s="429"/>
      <c r="OWA58" s="429"/>
      <c r="OWB58" s="429"/>
      <c r="OWC58" s="429"/>
      <c r="OWD58" s="429"/>
      <c r="OWE58" s="429"/>
      <c r="OWF58" s="429"/>
      <c r="OWG58" s="429"/>
      <c r="OWH58" s="429"/>
      <c r="OWI58" s="429"/>
      <c r="OWJ58" s="429"/>
      <c r="OWK58" s="429"/>
      <c r="OWL58" s="429"/>
      <c r="OWM58" s="429"/>
      <c r="OWN58" s="429"/>
      <c r="OWO58" s="429"/>
      <c r="OWP58" s="429"/>
      <c r="OWQ58" s="429"/>
      <c r="OWR58" s="429"/>
      <c r="OWS58" s="429"/>
      <c r="OWT58" s="429"/>
      <c r="OWU58" s="429"/>
      <c r="OWV58" s="429"/>
      <c r="OWW58" s="429"/>
      <c r="OWX58" s="429"/>
      <c r="OWY58" s="429"/>
      <c r="OWZ58" s="429"/>
      <c r="OXA58" s="429"/>
      <c r="OXB58" s="429"/>
      <c r="OXC58" s="429"/>
      <c r="OXD58" s="429"/>
      <c r="OXE58" s="429"/>
      <c r="OXF58" s="429"/>
      <c r="OXG58" s="429"/>
      <c r="OXH58" s="429"/>
      <c r="OXI58" s="429"/>
      <c r="OXJ58" s="429"/>
      <c r="OXK58" s="429"/>
      <c r="OXL58" s="429"/>
      <c r="OXM58" s="429"/>
      <c r="OXN58" s="429"/>
      <c r="OXO58" s="429"/>
      <c r="OXP58" s="429"/>
      <c r="OXQ58" s="429"/>
      <c r="OXR58" s="429"/>
      <c r="OXS58" s="429"/>
      <c r="OXT58" s="429"/>
      <c r="OXU58" s="429"/>
      <c r="OXV58" s="429"/>
      <c r="OXW58" s="429"/>
      <c r="OXX58" s="429"/>
      <c r="OXY58" s="429"/>
      <c r="OXZ58" s="429"/>
      <c r="OYA58" s="429"/>
      <c r="OYB58" s="429"/>
      <c r="OYC58" s="429"/>
      <c r="OYD58" s="429"/>
      <c r="OYE58" s="429"/>
      <c r="OYF58" s="429"/>
      <c r="OYG58" s="429"/>
      <c r="OYH58" s="429"/>
      <c r="OYI58" s="429"/>
      <c r="OYJ58" s="429"/>
      <c r="OYK58" s="429"/>
      <c r="OYL58" s="429"/>
      <c r="OYM58" s="429"/>
      <c r="OYN58" s="429"/>
      <c r="OYO58" s="429"/>
      <c r="OYP58" s="429"/>
      <c r="OYQ58" s="429"/>
      <c r="OYR58" s="429"/>
      <c r="OYS58" s="429"/>
      <c r="OYT58" s="429"/>
      <c r="OYU58" s="429"/>
      <c r="OYV58" s="429"/>
      <c r="OYW58" s="429"/>
      <c r="OYX58" s="429"/>
      <c r="OYY58" s="429"/>
      <c r="OYZ58" s="429"/>
      <c r="OZA58" s="429"/>
      <c r="OZB58" s="429"/>
      <c r="OZC58" s="429"/>
      <c r="OZD58" s="429"/>
      <c r="OZE58" s="429"/>
      <c r="OZF58" s="429"/>
      <c r="OZG58" s="429"/>
      <c r="OZH58" s="429"/>
      <c r="OZI58" s="429"/>
      <c r="OZJ58" s="429"/>
      <c r="OZK58" s="429"/>
      <c r="OZL58" s="429"/>
      <c r="OZM58" s="429"/>
      <c r="OZN58" s="429"/>
      <c r="OZO58" s="429"/>
      <c r="OZP58" s="429"/>
      <c r="OZQ58" s="429"/>
      <c r="OZR58" s="429"/>
      <c r="OZS58" s="429"/>
      <c r="OZT58" s="429"/>
      <c r="OZU58" s="429"/>
      <c r="OZV58" s="429"/>
      <c r="OZW58" s="429"/>
      <c r="OZX58" s="429"/>
      <c r="OZY58" s="429"/>
      <c r="OZZ58" s="429"/>
      <c r="PAA58" s="429"/>
      <c r="PAB58" s="429"/>
      <c r="PAC58" s="429"/>
      <c r="PAD58" s="429"/>
      <c r="PAE58" s="429"/>
      <c r="PAF58" s="429"/>
      <c r="PAG58" s="429"/>
      <c r="PAH58" s="429"/>
      <c r="PAI58" s="429"/>
      <c r="PAJ58" s="429"/>
      <c r="PAK58" s="429"/>
      <c r="PAL58" s="429"/>
      <c r="PAM58" s="429"/>
      <c r="PAN58" s="429"/>
      <c r="PAO58" s="429"/>
      <c r="PAP58" s="429"/>
      <c r="PAQ58" s="429"/>
      <c r="PAR58" s="429"/>
      <c r="PAS58" s="429"/>
      <c r="PAT58" s="429"/>
      <c r="PAU58" s="429"/>
      <c r="PAV58" s="429"/>
      <c r="PAW58" s="429"/>
      <c r="PAX58" s="429"/>
      <c r="PAY58" s="429"/>
      <c r="PAZ58" s="429"/>
      <c r="PBA58" s="429"/>
      <c r="PBB58" s="429"/>
      <c r="PBC58" s="429"/>
      <c r="PBD58" s="429"/>
      <c r="PBE58" s="429"/>
      <c r="PBF58" s="429"/>
      <c r="PBG58" s="429"/>
      <c r="PBH58" s="429"/>
      <c r="PBI58" s="429"/>
      <c r="PBJ58" s="429"/>
      <c r="PBK58" s="429"/>
      <c r="PBL58" s="429"/>
      <c r="PBM58" s="429"/>
      <c r="PBN58" s="429"/>
      <c r="PBO58" s="429"/>
      <c r="PBP58" s="429"/>
      <c r="PBQ58" s="429"/>
      <c r="PBR58" s="429"/>
      <c r="PBS58" s="429"/>
      <c r="PBT58" s="429"/>
      <c r="PBU58" s="429"/>
      <c r="PBV58" s="429"/>
      <c r="PBW58" s="429"/>
      <c r="PBX58" s="429"/>
      <c r="PBY58" s="429"/>
      <c r="PBZ58" s="429"/>
      <c r="PCA58" s="429"/>
      <c r="PCB58" s="429"/>
      <c r="PCC58" s="429"/>
      <c r="PCD58" s="429"/>
      <c r="PCE58" s="429"/>
      <c r="PCF58" s="429"/>
      <c r="PCG58" s="429"/>
      <c r="PCH58" s="429"/>
      <c r="PCI58" s="429"/>
      <c r="PCJ58" s="429"/>
      <c r="PCK58" s="429"/>
      <c r="PCL58" s="429"/>
      <c r="PCM58" s="429"/>
      <c r="PCN58" s="429"/>
      <c r="PCO58" s="429"/>
      <c r="PCP58" s="429"/>
      <c r="PCQ58" s="429"/>
      <c r="PCR58" s="429"/>
      <c r="PCS58" s="429"/>
      <c r="PCT58" s="429"/>
      <c r="PCU58" s="429"/>
      <c r="PCV58" s="429"/>
      <c r="PCW58" s="429"/>
      <c r="PCX58" s="429"/>
      <c r="PCY58" s="429"/>
      <c r="PCZ58" s="429"/>
      <c r="PDA58" s="429"/>
      <c r="PDB58" s="429"/>
      <c r="PDC58" s="429"/>
      <c r="PDD58" s="429"/>
      <c r="PDE58" s="429"/>
      <c r="PDF58" s="429"/>
      <c r="PDG58" s="429"/>
      <c r="PDH58" s="429"/>
      <c r="PDI58" s="429"/>
      <c r="PDJ58" s="429"/>
      <c r="PDK58" s="429"/>
      <c r="PDL58" s="429"/>
      <c r="PDM58" s="429"/>
      <c r="PDN58" s="429"/>
      <c r="PDO58" s="429"/>
      <c r="PDP58" s="429"/>
      <c r="PDQ58" s="429"/>
      <c r="PDR58" s="429"/>
      <c r="PDS58" s="429"/>
      <c r="PDT58" s="429"/>
      <c r="PDU58" s="429"/>
      <c r="PDV58" s="429"/>
      <c r="PDW58" s="429"/>
      <c r="PDX58" s="429"/>
      <c r="PDY58" s="429"/>
      <c r="PDZ58" s="429"/>
      <c r="PEA58" s="429"/>
      <c r="PEB58" s="429"/>
      <c r="PEC58" s="429"/>
      <c r="PED58" s="429"/>
      <c r="PEE58" s="429"/>
      <c r="PEF58" s="429"/>
      <c r="PEG58" s="429"/>
      <c r="PEH58" s="429"/>
      <c r="PEI58" s="429"/>
      <c r="PEJ58" s="429"/>
      <c r="PEK58" s="429"/>
      <c r="PEL58" s="429"/>
      <c r="PEM58" s="429"/>
      <c r="PEN58" s="429"/>
      <c r="PEO58" s="429"/>
      <c r="PEP58" s="429"/>
      <c r="PEQ58" s="429"/>
      <c r="PER58" s="429"/>
      <c r="PES58" s="429"/>
      <c r="PET58" s="429"/>
      <c r="PEU58" s="429"/>
      <c r="PEV58" s="429"/>
      <c r="PEW58" s="429"/>
      <c r="PEX58" s="429"/>
      <c r="PEY58" s="429"/>
      <c r="PEZ58" s="429"/>
      <c r="PFA58" s="429"/>
      <c r="PFB58" s="429"/>
      <c r="PFC58" s="429"/>
      <c r="PFD58" s="429"/>
      <c r="PFE58" s="429"/>
      <c r="PFF58" s="429"/>
      <c r="PFG58" s="429"/>
      <c r="PFH58" s="429"/>
      <c r="PFI58" s="429"/>
      <c r="PFJ58" s="429"/>
      <c r="PFK58" s="429"/>
      <c r="PFL58" s="429"/>
      <c r="PFM58" s="429"/>
      <c r="PFN58" s="429"/>
      <c r="PFO58" s="429"/>
      <c r="PFP58" s="429"/>
      <c r="PFQ58" s="429"/>
      <c r="PFR58" s="429"/>
      <c r="PFS58" s="429"/>
      <c r="PFT58" s="429"/>
      <c r="PFU58" s="429"/>
      <c r="PFV58" s="429"/>
      <c r="PFW58" s="429"/>
      <c r="PFX58" s="429"/>
      <c r="PFY58" s="429"/>
      <c r="PFZ58" s="429"/>
      <c r="PGA58" s="429"/>
      <c r="PGB58" s="429"/>
      <c r="PGC58" s="429"/>
      <c r="PGD58" s="429"/>
      <c r="PGE58" s="429"/>
      <c r="PGF58" s="429"/>
      <c r="PGG58" s="429"/>
      <c r="PGH58" s="429"/>
      <c r="PGI58" s="429"/>
      <c r="PGJ58" s="429"/>
      <c r="PGK58" s="429"/>
      <c r="PGL58" s="429"/>
      <c r="PGM58" s="429"/>
      <c r="PGN58" s="429"/>
      <c r="PGO58" s="429"/>
      <c r="PGP58" s="429"/>
      <c r="PGQ58" s="429"/>
      <c r="PGR58" s="429"/>
      <c r="PGS58" s="429"/>
      <c r="PGT58" s="429"/>
      <c r="PGU58" s="429"/>
      <c r="PGV58" s="429"/>
      <c r="PGW58" s="429"/>
      <c r="PGX58" s="429"/>
      <c r="PGY58" s="429"/>
      <c r="PGZ58" s="429"/>
      <c r="PHA58" s="429"/>
      <c r="PHB58" s="429"/>
      <c r="PHC58" s="429"/>
      <c r="PHD58" s="429"/>
      <c r="PHE58" s="429"/>
      <c r="PHF58" s="429"/>
      <c r="PHG58" s="429"/>
      <c r="PHH58" s="429"/>
      <c r="PHI58" s="429"/>
      <c r="PHJ58" s="429"/>
      <c r="PHK58" s="429"/>
      <c r="PHL58" s="429"/>
      <c r="PHM58" s="429"/>
      <c r="PHN58" s="429"/>
      <c r="PHO58" s="429"/>
      <c r="PHP58" s="429"/>
      <c r="PHQ58" s="429"/>
      <c r="PHR58" s="429"/>
      <c r="PHS58" s="429"/>
      <c r="PHT58" s="429"/>
      <c r="PHU58" s="429"/>
      <c r="PHV58" s="429"/>
      <c r="PHW58" s="429"/>
      <c r="PHX58" s="429"/>
      <c r="PHY58" s="429"/>
      <c r="PHZ58" s="429"/>
      <c r="PIA58" s="429"/>
      <c r="PIB58" s="429"/>
      <c r="PIC58" s="429"/>
      <c r="PID58" s="429"/>
      <c r="PIE58" s="429"/>
      <c r="PIF58" s="429"/>
      <c r="PIG58" s="429"/>
      <c r="PIH58" s="429"/>
      <c r="PII58" s="429"/>
      <c r="PIJ58" s="429"/>
      <c r="PIK58" s="429"/>
      <c r="PIL58" s="429"/>
      <c r="PIM58" s="429"/>
      <c r="PIN58" s="429"/>
      <c r="PIO58" s="429"/>
      <c r="PIP58" s="429"/>
      <c r="PIQ58" s="429"/>
      <c r="PIR58" s="429"/>
      <c r="PIS58" s="429"/>
      <c r="PIT58" s="429"/>
      <c r="PIU58" s="429"/>
      <c r="PIV58" s="429"/>
      <c r="PIW58" s="429"/>
      <c r="PIX58" s="429"/>
      <c r="PIY58" s="429"/>
      <c r="PIZ58" s="429"/>
      <c r="PJA58" s="429"/>
      <c r="PJB58" s="429"/>
      <c r="PJC58" s="429"/>
      <c r="PJD58" s="429"/>
      <c r="PJE58" s="429"/>
      <c r="PJF58" s="429"/>
      <c r="PJG58" s="429"/>
      <c r="PJH58" s="429"/>
      <c r="PJI58" s="429"/>
      <c r="PJJ58" s="429"/>
      <c r="PJK58" s="429"/>
      <c r="PJL58" s="429"/>
      <c r="PJM58" s="429"/>
      <c r="PJN58" s="429"/>
      <c r="PJO58" s="429"/>
      <c r="PJP58" s="429"/>
      <c r="PJQ58" s="429"/>
      <c r="PJR58" s="429"/>
      <c r="PJS58" s="429"/>
      <c r="PJT58" s="429"/>
      <c r="PJU58" s="429"/>
      <c r="PJV58" s="429"/>
      <c r="PJW58" s="429"/>
      <c r="PJX58" s="429"/>
      <c r="PJY58" s="429"/>
      <c r="PJZ58" s="429"/>
      <c r="PKA58" s="429"/>
      <c r="PKB58" s="429"/>
      <c r="PKC58" s="429"/>
      <c r="PKD58" s="429"/>
      <c r="PKE58" s="429"/>
      <c r="PKF58" s="429"/>
      <c r="PKG58" s="429"/>
      <c r="PKH58" s="429"/>
      <c r="PKI58" s="429"/>
      <c r="PKJ58" s="429"/>
      <c r="PKK58" s="429"/>
      <c r="PKL58" s="429"/>
      <c r="PKM58" s="429"/>
      <c r="PKN58" s="429"/>
      <c r="PKO58" s="429"/>
      <c r="PKP58" s="429"/>
      <c r="PKQ58" s="429"/>
      <c r="PKR58" s="429"/>
      <c r="PKS58" s="429"/>
      <c r="PKT58" s="429"/>
      <c r="PKU58" s="429"/>
      <c r="PKV58" s="429"/>
      <c r="PKW58" s="429"/>
      <c r="PKX58" s="429"/>
      <c r="PKY58" s="429"/>
      <c r="PKZ58" s="429"/>
      <c r="PLA58" s="429"/>
      <c r="PLB58" s="429"/>
      <c r="PLC58" s="429"/>
      <c r="PLD58" s="429"/>
      <c r="PLE58" s="429"/>
      <c r="PLF58" s="429"/>
      <c r="PLG58" s="429"/>
      <c r="PLH58" s="429"/>
      <c r="PLI58" s="429"/>
      <c r="PLJ58" s="429"/>
      <c r="PLK58" s="429"/>
      <c r="PLL58" s="429"/>
      <c r="PLM58" s="429"/>
      <c r="PLN58" s="429"/>
      <c r="PLO58" s="429"/>
      <c r="PLP58" s="429"/>
      <c r="PLQ58" s="429"/>
      <c r="PLR58" s="429"/>
      <c r="PLS58" s="429"/>
      <c r="PLT58" s="429"/>
      <c r="PLU58" s="429"/>
      <c r="PLV58" s="429"/>
      <c r="PLW58" s="429"/>
      <c r="PLX58" s="429"/>
      <c r="PLY58" s="429"/>
      <c r="PLZ58" s="429"/>
      <c r="PMA58" s="429"/>
      <c r="PMB58" s="429"/>
      <c r="PMC58" s="429"/>
      <c r="PMD58" s="429"/>
      <c r="PME58" s="429"/>
      <c r="PMF58" s="429"/>
      <c r="PMG58" s="429"/>
      <c r="PMH58" s="429"/>
      <c r="PMI58" s="429"/>
      <c r="PMJ58" s="429"/>
      <c r="PMK58" s="429"/>
      <c r="PML58" s="429"/>
      <c r="PMM58" s="429"/>
      <c r="PMN58" s="429"/>
      <c r="PMO58" s="429"/>
      <c r="PMP58" s="429"/>
      <c r="PMQ58" s="429"/>
      <c r="PMR58" s="429"/>
      <c r="PMS58" s="429"/>
      <c r="PMT58" s="429"/>
      <c r="PMU58" s="429"/>
      <c r="PMV58" s="429"/>
      <c r="PMW58" s="429"/>
      <c r="PMX58" s="429"/>
      <c r="PMY58" s="429"/>
      <c r="PMZ58" s="429"/>
      <c r="PNA58" s="429"/>
      <c r="PNB58" s="429"/>
      <c r="PNC58" s="429"/>
      <c r="PND58" s="429"/>
      <c r="PNE58" s="429"/>
      <c r="PNF58" s="429"/>
      <c r="PNG58" s="429"/>
      <c r="PNH58" s="429"/>
      <c r="PNI58" s="429"/>
      <c r="PNJ58" s="429"/>
      <c r="PNK58" s="429"/>
      <c r="PNL58" s="429"/>
      <c r="PNM58" s="429"/>
      <c r="PNN58" s="429"/>
      <c r="PNO58" s="429"/>
      <c r="PNP58" s="429"/>
      <c r="PNQ58" s="429"/>
      <c r="PNR58" s="429"/>
      <c r="PNS58" s="429"/>
      <c r="PNT58" s="429"/>
      <c r="PNU58" s="429"/>
      <c r="PNV58" s="429"/>
      <c r="PNW58" s="429"/>
      <c r="PNX58" s="429"/>
      <c r="PNY58" s="429"/>
      <c r="PNZ58" s="429"/>
      <c r="POA58" s="429"/>
      <c r="POB58" s="429"/>
      <c r="POC58" s="429"/>
      <c r="POD58" s="429"/>
      <c r="POE58" s="429"/>
      <c r="POF58" s="429"/>
      <c r="POG58" s="429"/>
      <c r="POH58" s="429"/>
      <c r="POI58" s="429"/>
      <c r="POJ58" s="429"/>
      <c r="POK58" s="429"/>
      <c r="POL58" s="429"/>
      <c r="POM58" s="429"/>
      <c r="PON58" s="429"/>
      <c r="POO58" s="429"/>
      <c r="POP58" s="429"/>
      <c r="POQ58" s="429"/>
      <c r="POR58" s="429"/>
      <c r="POS58" s="429"/>
      <c r="POT58" s="429"/>
      <c r="POU58" s="429"/>
      <c r="POV58" s="429"/>
      <c r="POW58" s="429"/>
      <c r="POX58" s="429"/>
      <c r="POY58" s="429"/>
      <c r="POZ58" s="429"/>
      <c r="PPA58" s="429"/>
      <c r="PPB58" s="429"/>
      <c r="PPC58" s="429"/>
      <c r="PPD58" s="429"/>
      <c r="PPE58" s="429"/>
      <c r="PPF58" s="429"/>
      <c r="PPG58" s="429"/>
      <c r="PPH58" s="429"/>
      <c r="PPI58" s="429"/>
      <c r="PPJ58" s="429"/>
      <c r="PPK58" s="429"/>
      <c r="PPL58" s="429"/>
      <c r="PPM58" s="429"/>
      <c r="PPN58" s="429"/>
      <c r="PPO58" s="429"/>
      <c r="PPP58" s="429"/>
      <c r="PPQ58" s="429"/>
      <c r="PPR58" s="429"/>
      <c r="PPS58" s="429"/>
      <c r="PPT58" s="429"/>
      <c r="PPU58" s="429"/>
      <c r="PPV58" s="429"/>
      <c r="PPW58" s="429"/>
      <c r="PPX58" s="429"/>
      <c r="PPY58" s="429"/>
      <c r="PPZ58" s="429"/>
      <c r="PQA58" s="429"/>
      <c r="PQB58" s="429"/>
      <c r="PQC58" s="429"/>
      <c r="PQD58" s="429"/>
      <c r="PQE58" s="429"/>
      <c r="PQF58" s="429"/>
      <c r="PQG58" s="429"/>
      <c r="PQH58" s="429"/>
      <c r="PQI58" s="429"/>
      <c r="PQJ58" s="429"/>
      <c r="PQK58" s="429"/>
      <c r="PQL58" s="429"/>
      <c r="PQM58" s="429"/>
      <c r="PQN58" s="429"/>
      <c r="PQO58" s="429"/>
      <c r="PQP58" s="429"/>
      <c r="PQQ58" s="429"/>
      <c r="PQR58" s="429"/>
      <c r="PQS58" s="429"/>
      <c r="PQT58" s="429"/>
      <c r="PQU58" s="429"/>
      <c r="PQV58" s="429"/>
      <c r="PQW58" s="429"/>
      <c r="PQX58" s="429"/>
      <c r="PQY58" s="429"/>
      <c r="PQZ58" s="429"/>
      <c r="PRA58" s="429"/>
      <c r="PRB58" s="429"/>
      <c r="PRC58" s="429"/>
      <c r="PRD58" s="429"/>
      <c r="PRE58" s="429"/>
      <c r="PRF58" s="429"/>
      <c r="PRG58" s="429"/>
      <c r="PRH58" s="429"/>
      <c r="PRI58" s="429"/>
      <c r="PRJ58" s="429"/>
      <c r="PRK58" s="429"/>
      <c r="PRL58" s="429"/>
      <c r="PRM58" s="429"/>
      <c r="PRN58" s="429"/>
      <c r="PRO58" s="429"/>
      <c r="PRP58" s="429"/>
      <c r="PRQ58" s="429"/>
      <c r="PRR58" s="429"/>
      <c r="PRS58" s="429"/>
      <c r="PRT58" s="429"/>
      <c r="PRU58" s="429"/>
      <c r="PRV58" s="429"/>
      <c r="PRW58" s="429"/>
      <c r="PRX58" s="429"/>
      <c r="PRY58" s="429"/>
      <c r="PRZ58" s="429"/>
      <c r="PSA58" s="429"/>
      <c r="PSB58" s="429"/>
      <c r="PSC58" s="429"/>
      <c r="PSD58" s="429"/>
      <c r="PSE58" s="429"/>
      <c r="PSF58" s="429"/>
      <c r="PSG58" s="429"/>
      <c r="PSH58" s="429"/>
      <c r="PSI58" s="429"/>
      <c r="PSJ58" s="429"/>
      <c r="PSK58" s="429"/>
      <c r="PSL58" s="429"/>
      <c r="PSM58" s="429"/>
      <c r="PSN58" s="429"/>
      <c r="PSO58" s="429"/>
      <c r="PSP58" s="429"/>
      <c r="PSQ58" s="429"/>
      <c r="PSR58" s="429"/>
      <c r="PSS58" s="429"/>
      <c r="PST58" s="429"/>
      <c r="PSU58" s="429"/>
      <c r="PSV58" s="429"/>
      <c r="PSW58" s="429"/>
      <c r="PSX58" s="429"/>
      <c r="PSY58" s="429"/>
      <c r="PSZ58" s="429"/>
      <c r="PTA58" s="429"/>
      <c r="PTB58" s="429"/>
      <c r="PTC58" s="429"/>
      <c r="PTD58" s="429"/>
      <c r="PTE58" s="429"/>
      <c r="PTF58" s="429"/>
      <c r="PTG58" s="429"/>
      <c r="PTH58" s="429"/>
      <c r="PTI58" s="429"/>
      <c r="PTJ58" s="429"/>
      <c r="PTK58" s="429"/>
      <c r="PTL58" s="429"/>
      <c r="PTM58" s="429"/>
      <c r="PTN58" s="429"/>
      <c r="PTO58" s="429"/>
      <c r="PTP58" s="429"/>
      <c r="PTQ58" s="429"/>
      <c r="PTR58" s="429"/>
      <c r="PTS58" s="429"/>
      <c r="PTT58" s="429"/>
      <c r="PTU58" s="429"/>
      <c r="PTV58" s="429"/>
      <c r="PTW58" s="429"/>
      <c r="PTX58" s="429"/>
      <c r="PTY58" s="429"/>
      <c r="PTZ58" s="429"/>
      <c r="PUA58" s="429"/>
      <c r="PUB58" s="429"/>
      <c r="PUC58" s="429"/>
      <c r="PUD58" s="429"/>
      <c r="PUE58" s="429"/>
      <c r="PUF58" s="429"/>
      <c r="PUG58" s="429"/>
      <c r="PUH58" s="429"/>
      <c r="PUI58" s="429"/>
      <c r="PUJ58" s="429"/>
      <c r="PUK58" s="429"/>
      <c r="PUL58" s="429"/>
      <c r="PUM58" s="429"/>
      <c r="PUN58" s="429"/>
      <c r="PUO58" s="429"/>
      <c r="PUP58" s="429"/>
      <c r="PUQ58" s="429"/>
      <c r="PUR58" s="429"/>
      <c r="PUS58" s="429"/>
      <c r="PUT58" s="429"/>
      <c r="PUU58" s="429"/>
      <c r="PUV58" s="429"/>
      <c r="PUW58" s="429"/>
      <c r="PUX58" s="429"/>
      <c r="PUY58" s="429"/>
      <c r="PUZ58" s="429"/>
      <c r="PVA58" s="429"/>
      <c r="PVB58" s="429"/>
      <c r="PVC58" s="429"/>
      <c r="PVD58" s="429"/>
      <c r="PVE58" s="429"/>
      <c r="PVF58" s="429"/>
      <c r="PVG58" s="429"/>
      <c r="PVH58" s="429"/>
      <c r="PVI58" s="429"/>
      <c r="PVJ58" s="429"/>
      <c r="PVK58" s="429"/>
      <c r="PVL58" s="429"/>
      <c r="PVM58" s="429"/>
      <c r="PVN58" s="429"/>
      <c r="PVO58" s="429"/>
      <c r="PVP58" s="429"/>
      <c r="PVQ58" s="429"/>
      <c r="PVR58" s="429"/>
      <c r="PVS58" s="429"/>
      <c r="PVT58" s="429"/>
      <c r="PVU58" s="429"/>
      <c r="PVV58" s="429"/>
      <c r="PVW58" s="429"/>
      <c r="PVX58" s="429"/>
      <c r="PVY58" s="429"/>
      <c r="PVZ58" s="429"/>
      <c r="PWA58" s="429"/>
      <c r="PWB58" s="429"/>
      <c r="PWC58" s="429"/>
      <c r="PWD58" s="429"/>
      <c r="PWE58" s="429"/>
      <c r="PWF58" s="429"/>
      <c r="PWG58" s="429"/>
      <c r="PWH58" s="429"/>
      <c r="PWI58" s="429"/>
      <c r="PWJ58" s="429"/>
      <c r="PWK58" s="429"/>
      <c r="PWL58" s="429"/>
      <c r="PWM58" s="429"/>
      <c r="PWN58" s="429"/>
      <c r="PWO58" s="429"/>
      <c r="PWP58" s="429"/>
      <c r="PWQ58" s="429"/>
      <c r="PWR58" s="429"/>
      <c r="PWS58" s="429"/>
      <c r="PWT58" s="429"/>
      <c r="PWU58" s="429"/>
      <c r="PWV58" s="429"/>
      <c r="PWW58" s="429"/>
      <c r="PWX58" s="429"/>
      <c r="PWY58" s="429"/>
      <c r="PWZ58" s="429"/>
      <c r="PXA58" s="429"/>
      <c r="PXB58" s="429"/>
      <c r="PXC58" s="429"/>
      <c r="PXD58" s="429"/>
      <c r="PXE58" s="429"/>
      <c r="PXF58" s="429"/>
      <c r="PXG58" s="429"/>
      <c r="PXH58" s="429"/>
      <c r="PXI58" s="429"/>
      <c r="PXJ58" s="429"/>
      <c r="PXK58" s="429"/>
      <c r="PXL58" s="429"/>
      <c r="PXM58" s="429"/>
      <c r="PXN58" s="429"/>
      <c r="PXO58" s="429"/>
      <c r="PXP58" s="429"/>
      <c r="PXQ58" s="429"/>
      <c r="PXR58" s="429"/>
      <c r="PXS58" s="429"/>
      <c r="PXT58" s="429"/>
      <c r="PXU58" s="429"/>
      <c r="PXV58" s="429"/>
      <c r="PXW58" s="429"/>
      <c r="PXX58" s="429"/>
      <c r="PXY58" s="429"/>
      <c r="PXZ58" s="429"/>
      <c r="PYA58" s="429"/>
      <c r="PYB58" s="429"/>
      <c r="PYC58" s="429"/>
      <c r="PYD58" s="429"/>
      <c r="PYE58" s="429"/>
      <c r="PYF58" s="429"/>
      <c r="PYG58" s="429"/>
      <c r="PYH58" s="429"/>
      <c r="PYI58" s="429"/>
      <c r="PYJ58" s="429"/>
      <c r="PYK58" s="429"/>
      <c r="PYL58" s="429"/>
      <c r="PYM58" s="429"/>
      <c r="PYN58" s="429"/>
      <c r="PYO58" s="429"/>
      <c r="PYP58" s="429"/>
      <c r="PYQ58" s="429"/>
      <c r="PYR58" s="429"/>
      <c r="PYS58" s="429"/>
      <c r="PYT58" s="429"/>
      <c r="PYU58" s="429"/>
      <c r="PYV58" s="429"/>
      <c r="PYW58" s="429"/>
      <c r="PYX58" s="429"/>
      <c r="PYY58" s="429"/>
      <c r="PYZ58" s="429"/>
      <c r="PZA58" s="429"/>
      <c r="PZB58" s="429"/>
      <c r="PZC58" s="429"/>
      <c r="PZD58" s="429"/>
      <c r="PZE58" s="429"/>
      <c r="PZF58" s="429"/>
      <c r="PZG58" s="429"/>
      <c r="PZH58" s="429"/>
      <c r="PZI58" s="429"/>
      <c r="PZJ58" s="429"/>
      <c r="PZK58" s="429"/>
      <c r="PZL58" s="429"/>
      <c r="PZM58" s="429"/>
      <c r="PZN58" s="429"/>
      <c r="PZO58" s="429"/>
      <c r="PZP58" s="429"/>
      <c r="PZQ58" s="429"/>
      <c r="PZR58" s="429"/>
      <c r="PZS58" s="429"/>
      <c r="PZT58" s="429"/>
      <c r="PZU58" s="429"/>
      <c r="PZV58" s="429"/>
      <c r="PZW58" s="429"/>
      <c r="PZX58" s="429"/>
      <c r="PZY58" s="429"/>
      <c r="PZZ58" s="429"/>
      <c r="QAA58" s="429"/>
      <c r="QAB58" s="429"/>
      <c r="QAC58" s="429"/>
      <c r="QAD58" s="429"/>
      <c r="QAE58" s="429"/>
      <c r="QAF58" s="429"/>
      <c r="QAG58" s="429"/>
      <c r="QAH58" s="429"/>
      <c r="QAI58" s="429"/>
      <c r="QAJ58" s="429"/>
      <c r="QAK58" s="429"/>
      <c r="QAL58" s="429"/>
      <c r="QAM58" s="429"/>
      <c r="QAN58" s="429"/>
      <c r="QAO58" s="429"/>
      <c r="QAP58" s="429"/>
      <c r="QAQ58" s="429"/>
      <c r="QAR58" s="429"/>
      <c r="QAS58" s="429"/>
      <c r="QAT58" s="429"/>
      <c r="QAU58" s="429"/>
      <c r="QAV58" s="429"/>
      <c r="QAW58" s="429"/>
      <c r="QAX58" s="429"/>
      <c r="QAY58" s="429"/>
      <c r="QAZ58" s="429"/>
      <c r="QBA58" s="429"/>
      <c r="QBB58" s="429"/>
      <c r="QBC58" s="429"/>
      <c r="QBD58" s="429"/>
      <c r="QBE58" s="429"/>
      <c r="QBF58" s="429"/>
      <c r="QBG58" s="429"/>
      <c r="QBH58" s="429"/>
      <c r="QBI58" s="429"/>
      <c r="QBJ58" s="429"/>
      <c r="QBK58" s="429"/>
      <c r="QBL58" s="429"/>
      <c r="QBM58" s="429"/>
      <c r="QBN58" s="429"/>
      <c r="QBO58" s="429"/>
      <c r="QBP58" s="429"/>
      <c r="QBQ58" s="429"/>
      <c r="QBR58" s="429"/>
      <c r="QBS58" s="429"/>
      <c r="QBT58" s="429"/>
      <c r="QBU58" s="429"/>
      <c r="QBV58" s="429"/>
      <c r="QBW58" s="429"/>
      <c r="QBX58" s="429"/>
      <c r="QBY58" s="429"/>
      <c r="QBZ58" s="429"/>
      <c r="QCA58" s="429"/>
      <c r="QCB58" s="429"/>
      <c r="QCC58" s="429"/>
      <c r="QCD58" s="429"/>
      <c r="QCE58" s="429"/>
      <c r="QCF58" s="429"/>
      <c r="QCG58" s="429"/>
      <c r="QCH58" s="429"/>
      <c r="QCI58" s="429"/>
      <c r="QCJ58" s="429"/>
      <c r="QCK58" s="429"/>
      <c r="QCL58" s="429"/>
      <c r="QCM58" s="429"/>
      <c r="QCN58" s="429"/>
      <c r="QCO58" s="429"/>
      <c r="QCP58" s="429"/>
      <c r="QCQ58" s="429"/>
      <c r="QCR58" s="429"/>
      <c r="QCS58" s="429"/>
      <c r="QCT58" s="429"/>
      <c r="QCU58" s="429"/>
      <c r="QCV58" s="429"/>
      <c r="QCW58" s="429"/>
      <c r="QCX58" s="429"/>
      <c r="QCY58" s="429"/>
      <c r="QCZ58" s="429"/>
      <c r="QDA58" s="429"/>
      <c r="QDB58" s="429"/>
      <c r="QDC58" s="429"/>
      <c r="QDD58" s="429"/>
      <c r="QDE58" s="429"/>
      <c r="QDF58" s="429"/>
      <c r="QDG58" s="429"/>
      <c r="QDH58" s="429"/>
      <c r="QDI58" s="429"/>
      <c r="QDJ58" s="429"/>
      <c r="QDK58" s="429"/>
      <c r="QDL58" s="429"/>
      <c r="QDM58" s="429"/>
      <c r="QDN58" s="429"/>
      <c r="QDO58" s="429"/>
      <c r="QDP58" s="429"/>
      <c r="QDQ58" s="429"/>
      <c r="QDR58" s="429"/>
      <c r="QDS58" s="429"/>
      <c r="QDT58" s="429"/>
      <c r="QDU58" s="429"/>
      <c r="QDV58" s="429"/>
      <c r="QDW58" s="429"/>
      <c r="QDX58" s="429"/>
      <c r="QDY58" s="429"/>
      <c r="QDZ58" s="429"/>
      <c r="QEA58" s="429"/>
      <c r="QEB58" s="429"/>
      <c r="QEC58" s="429"/>
      <c r="QED58" s="429"/>
      <c r="QEE58" s="429"/>
      <c r="QEF58" s="429"/>
      <c r="QEG58" s="429"/>
      <c r="QEH58" s="429"/>
      <c r="QEI58" s="429"/>
      <c r="QEJ58" s="429"/>
      <c r="QEK58" s="429"/>
      <c r="QEL58" s="429"/>
      <c r="QEM58" s="429"/>
      <c r="QEN58" s="429"/>
      <c r="QEO58" s="429"/>
      <c r="QEP58" s="429"/>
      <c r="QEQ58" s="429"/>
      <c r="QER58" s="429"/>
      <c r="QES58" s="429"/>
      <c r="QET58" s="429"/>
      <c r="QEU58" s="429"/>
      <c r="QEV58" s="429"/>
      <c r="QEW58" s="429"/>
      <c r="QEX58" s="429"/>
      <c r="QEY58" s="429"/>
      <c r="QEZ58" s="429"/>
      <c r="QFA58" s="429"/>
      <c r="QFB58" s="429"/>
      <c r="QFC58" s="429"/>
      <c r="QFD58" s="429"/>
      <c r="QFE58" s="429"/>
      <c r="QFF58" s="429"/>
      <c r="QFG58" s="429"/>
      <c r="QFH58" s="429"/>
      <c r="QFI58" s="429"/>
      <c r="QFJ58" s="429"/>
      <c r="QFK58" s="429"/>
      <c r="QFL58" s="429"/>
      <c r="QFM58" s="429"/>
      <c r="QFN58" s="429"/>
      <c r="QFO58" s="429"/>
      <c r="QFP58" s="429"/>
      <c r="QFQ58" s="429"/>
      <c r="QFR58" s="429"/>
      <c r="QFS58" s="429"/>
      <c r="QFT58" s="429"/>
      <c r="QFU58" s="429"/>
      <c r="QFV58" s="429"/>
      <c r="QFW58" s="429"/>
      <c r="QFX58" s="429"/>
      <c r="QFY58" s="429"/>
      <c r="QFZ58" s="429"/>
      <c r="QGA58" s="429"/>
      <c r="QGB58" s="429"/>
      <c r="QGC58" s="429"/>
      <c r="QGD58" s="429"/>
      <c r="QGE58" s="429"/>
      <c r="QGF58" s="429"/>
      <c r="QGG58" s="429"/>
      <c r="QGH58" s="429"/>
      <c r="QGI58" s="429"/>
      <c r="QGJ58" s="429"/>
      <c r="QGK58" s="429"/>
      <c r="QGL58" s="429"/>
      <c r="QGM58" s="429"/>
      <c r="QGN58" s="429"/>
      <c r="QGO58" s="429"/>
      <c r="QGP58" s="429"/>
      <c r="QGQ58" s="429"/>
      <c r="QGR58" s="429"/>
      <c r="QGS58" s="429"/>
      <c r="QGT58" s="429"/>
      <c r="QGU58" s="429"/>
      <c r="QGV58" s="429"/>
      <c r="QGW58" s="429"/>
      <c r="QGX58" s="429"/>
      <c r="QGY58" s="429"/>
      <c r="QGZ58" s="429"/>
      <c r="QHA58" s="429"/>
      <c r="QHB58" s="429"/>
      <c r="QHC58" s="429"/>
      <c r="QHD58" s="429"/>
      <c r="QHE58" s="429"/>
      <c r="QHF58" s="429"/>
      <c r="QHG58" s="429"/>
      <c r="QHH58" s="429"/>
      <c r="QHI58" s="429"/>
      <c r="QHJ58" s="429"/>
      <c r="QHK58" s="429"/>
      <c r="QHL58" s="429"/>
      <c r="QHM58" s="429"/>
      <c r="QHN58" s="429"/>
      <c r="QHO58" s="429"/>
      <c r="QHP58" s="429"/>
      <c r="QHQ58" s="429"/>
      <c r="QHR58" s="429"/>
      <c r="QHS58" s="429"/>
      <c r="QHT58" s="429"/>
      <c r="QHU58" s="429"/>
      <c r="QHV58" s="429"/>
      <c r="QHW58" s="429"/>
      <c r="QHX58" s="429"/>
      <c r="QHY58" s="429"/>
      <c r="QHZ58" s="429"/>
      <c r="QIA58" s="429"/>
      <c r="QIB58" s="429"/>
      <c r="QIC58" s="429"/>
      <c r="QID58" s="429"/>
      <c r="QIE58" s="429"/>
      <c r="QIF58" s="429"/>
      <c r="QIG58" s="429"/>
      <c r="QIH58" s="429"/>
      <c r="QII58" s="429"/>
      <c r="QIJ58" s="429"/>
      <c r="QIK58" s="429"/>
      <c r="QIL58" s="429"/>
      <c r="QIM58" s="429"/>
      <c r="QIN58" s="429"/>
      <c r="QIO58" s="429"/>
      <c r="QIP58" s="429"/>
      <c r="QIQ58" s="429"/>
      <c r="QIR58" s="429"/>
      <c r="QIS58" s="429"/>
      <c r="QIT58" s="429"/>
      <c r="QIU58" s="429"/>
      <c r="QIV58" s="429"/>
      <c r="QIW58" s="429"/>
      <c r="QIX58" s="429"/>
      <c r="QIY58" s="429"/>
      <c r="QIZ58" s="429"/>
      <c r="QJA58" s="429"/>
      <c r="QJB58" s="429"/>
      <c r="QJC58" s="429"/>
      <c r="QJD58" s="429"/>
      <c r="QJE58" s="429"/>
      <c r="QJF58" s="429"/>
      <c r="QJG58" s="429"/>
      <c r="QJH58" s="429"/>
      <c r="QJI58" s="429"/>
      <c r="QJJ58" s="429"/>
      <c r="QJK58" s="429"/>
      <c r="QJL58" s="429"/>
      <c r="QJM58" s="429"/>
      <c r="QJN58" s="429"/>
      <c r="QJO58" s="429"/>
      <c r="QJP58" s="429"/>
      <c r="QJQ58" s="429"/>
      <c r="QJR58" s="429"/>
      <c r="QJS58" s="429"/>
      <c r="QJT58" s="429"/>
      <c r="QJU58" s="429"/>
      <c r="QJV58" s="429"/>
      <c r="QJW58" s="429"/>
      <c r="QJX58" s="429"/>
      <c r="QJY58" s="429"/>
      <c r="QJZ58" s="429"/>
      <c r="QKA58" s="429"/>
      <c r="QKB58" s="429"/>
      <c r="QKC58" s="429"/>
      <c r="QKD58" s="429"/>
      <c r="QKE58" s="429"/>
      <c r="QKF58" s="429"/>
      <c r="QKG58" s="429"/>
      <c r="QKH58" s="429"/>
      <c r="QKI58" s="429"/>
      <c r="QKJ58" s="429"/>
      <c r="QKK58" s="429"/>
      <c r="QKL58" s="429"/>
      <c r="QKM58" s="429"/>
      <c r="QKN58" s="429"/>
      <c r="QKO58" s="429"/>
      <c r="QKP58" s="429"/>
      <c r="QKQ58" s="429"/>
      <c r="QKR58" s="429"/>
      <c r="QKS58" s="429"/>
      <c r="QKT58" s="429"/>
      <c r="QKU58" s="429"/>
      <c r="QKV58" s="429"/>
      <c r="QKW58" s="429"/>
      <c r="QKX58" s="429"/>
      <c r="QKY58" s="429"/>
      <c r="QKZ58" s="429"/>
      <c r="QLA58" s="429"/>
      <c r="QLB58" s="429"/>
      <c r="QLC58" s="429"/>
      <c r="QLD58" s="429"/>
      <c r="QLE58" s="429"/>
      <c r="QLF58" s="429"/>
      <c r="QLG58" s="429"/>
      <c r="QLH58" s="429"/>
      <c r="QLI58" s="429"/>
      <c r="QLJ58" s="429"/>
      <c r="QLK58" s="429"/>
      <c r="QLL58" s="429"/>
      <c r="QLM58" s="429"/>
      <c r="QLN58" s="429"/>
      <c r="QLO58" s="429"/>
      <c r="QLP58" s="429"/>
      <c r="QLQ58" s="429"/>
      <c r="QLR58" s="429"/>
      <c r="QLS58" s="429"/>
      <c r="QLT58" s="429"/>
      <c r="QLU58" s="429"/>
      <c r="QLV58" s="429"/>
      <c r="QLW58" s="429"/>
      <c r="QLX58" s="429"/>
      <c r="QLY58" s="429"/>
      <c r="QLZ58" s="429"/>
      <c r="QMA58" s="429"/>
      <c r="QMB58" s="429"/>
      <c r="QMC58" s="429"/>
      <c r="QMD58" s="429"/>
      <c r="QME58" s="429"/>
      <c r="QMF58" s="429"/>
      <c r="QMG58" s="429"/>
      <c r="QMH58" s="429"/>
      <c r="QMI58" s="429"/>
      <c r="QMJ58" s="429"/>
      <c r="QMK58" s="429"/>
      <c r="QML58" s="429"/>
      <c r="QMM58" s="429"/>
      <c r="QMN58" s="429"/>
      <c r="QMO58" s="429"/>
      <c r="QMP58" s="429"/>
      <c r="QMQ58" s="429"/>
      <c r="QMR58" s="429"/>
      <c r="QMS58" s="429"/>
      <c r="QMT58" s="429"/>
      <c r="QMU58" s="429"/>
      <c r="QMV58" s="429"/>
      <c r="QMW58" s="429"/>
      <c r="QMX58" s="429"/>
      <c r="QMY58" s="429"/>
      <c r="QMZ58" s="429"/>
      <c r="QNA58" s="429"/>
      <c r="QNB58" s="429"/>
      <c r="QNC58" s="429"/>
      <c r="QND58" s="429"/>
      <c r="QNE58" s="429"/>
      <c r="QNF58" s="429"/>
      <c r="QNG58" s="429"/>
      <c r="QNH58" s="429"/>
      <c r="QNI58" s="429"/>
      <c r="QNJ58" s="429"/>
      <c r="QNK58" s="429"/>
      <c r="QNL58" s="429"/>
      <c r="QNM58" s="429"/>
      <c r="QNN58" s="429"/>
      <c r="QNO58" s="429"/>
      <c r="QNP58" s="429"/>
      <c r="QNQ58" s="429"/>
      <c r="QNR58" s="429"/>
      <c r="QNS58" s="429"/>
      <c r="QNT58" s="429"/>
      <c r="QNU58" s="429"/>
      <c r="QNV58" s="429"/>
      <c r="QNW58" s="429"/>
      <c r="QNX58" s="429"/>
      <c r="QNY58" s="429"/>
      <c r="QNZ58" s="429"/>
      <c r="QOA58" s="429"/>
      <c r="QOB58" s="429"/>
      <c r="QOC58" s="429"/>
      <c r="QOD58" s="429"/>
      <c r="QOE58" s="429"/>
      <c r="QOF58" s="429"/>
      <c r="QOG58" s="429"/>
      <c r="QOH58" s="429"/>
      <c r="QOI58" s="429"/>
      <c r="QOJ58" s="429"/>
      <c r="QOK58" s="429"/>
      <c r="QOL58" s="429"/>
      <c r="QOM58" s="429"/>
      <c r="QON58" s="429"/>
      <c r="QOO58" s="429"/>
      <c r="QOP58" s="429"/>
      <c r="QOQ58" s="429"/>
      <c r="QOR58" s="429"/>
      <c r="QOS58" s="429"/>
      <c r="QOT58" s="429"/>
      <c r="QOU58" s="429"/>
      <c r="QOV58" s="429"/>
      <c r="QOW58" s="429"/>
      <c r="QOX58" s="429"/>
      <c r="QOY58" s="429"/>
      <c r="QOZ58" s="429"/>
      <c r="QPA58" s="429"/>
      <c r="QPB58" s="429"/>
      <c r="QPC58" s="429"/>
      <c r="QPD58" s="429"/>
      <c r="QPE58" s="429"/>
      <c r="QPF58" s="429"/>
      <c r="QPG58" s="429"/>
      <c r="QPH58" s="429"/>
      <c r="QPI58" s="429"/>
      <c r="QPJ58" s="429"/>
      <c r="QPK58" s="429"/>
      <c r="QPL58" s="429"/>
      <c r="QPM58" s="429"/>
      <c r="QPN58" s="429"/>
      <c r="QPO58" s="429"/>
      <c r="QPP58" s="429"/>
      <c r="QPQ58" s="429"/>
      <c r="QPR58" s="429"/>
      <c r="QPS58" s="429"/>
      <c r="QPT58" s="429"/>
      <c r="QPU58" s="429"/>
      <c r="QPV58" s="429"/>
      <c r="QPW58" s="429"/>
      <c r="QPX58" s="429"/>
      <c r="QPY58" s="429"/>
      <c r="QPZ58" s="429"/>
      <c r="QQA58" s="429"/>
      <c r="QQB58" s="429"/>
      <c r="QQC58" s="429"/>
      <c r="QQD58" s="429"/>
      <c r="QQE58" s="429"/>
      <c r="QQF58" s="429"/>
      <c r="QQG58" s="429"/>
      <c r="QQH58" s="429"/>
      <c r="QQI58" s="429"/>
      <c r="QQJ58" s="429"/>
      <c r="QQK58" s="429"/>
      <c r="QQL58" s="429"/>
      <c r="QQM58" s="429"/>
      <c r="QQN58" s="429"/>
      <c r="QQO58" s="429"/>
      <c r="QQP58" s="429"/>
      <c r="QQQ58" s="429"/>
      <c r="QQR58" s="429"/>
      <c r="QQS58" s="429"/>
      <c r="QQT58" s="429"/>
      <c r="QQU58" s="429"/>
      <c r="QQV58" s="429"/>
      <c r="QQW58" s="429"/>
      <c r="QQX58" s="429"/>
      <c r="QQY58" s="429"/>
      <c r="QQZ58" s="429"/>
      <c r="QRA58" s="429"/>
      <c r="QRB58" s="429"/>
      <c r="QRC58" s="429"/>
      <c r="QRD58" s="429"/>
      <c r="QRE58" s="429"/>
      <c r="QRF58" s="429"/>
      <c r="QRG58" s="429"/>
      <c r="QRH58" s="429"/>
      <c r="QRI58" s="429"/>
      <c r="QRJ58" s="429"/>
      <c r="QRK58" s="429"/>
      <c r="QRL58" s="429"/>
      <c r="QRM58" s="429"/>
      <c r="QRN58" s="429"/>
      <c r="QRO58" s="429"/>
      <c r="QRP58" s="429"/>
      <c r="QRQ58" s="429"/>
      <c r="QRR58" s="429"/>
      <c r="QRS58" s="429"/>
      <c r="QRT58" s="429"/>
      <c r="QRU58" s="429"/>
      <c r="QRV58" s="429"/>
      <c r="QRW58" s="429"/>
      <c r="QRX58" s="429"/>
      <c r="QRY58" s="429"/>
      <c r="QRZ58" s="429"/>
      <c r="QSA58" s="429"/>
      <c r="QSB58" s="429"/>
      <c r="QSC58" s="429"/>
      <c r="QSD58" s="429"/>
      <c r="QSE58" s="429"/>
      <c r="QSF58" s="429"/>
      <c r="QSG58" s="429"/>
      <c r="QSH58" s="429"/>
      <c r="QSI58" s="429"/>
      <c r="QSJ58" s="429"/>
      <c r="QSK58" s="429"/>
      <c r="QSL58" s="429"/>
      <c r="QSM58" s="429"/>
      <c r="QSN58" s="429"/>
      <c r="QSO58" s="429"/>
      <c r="QSP58" s="429"/>
      <c r="QSQ58" s="429"/>
      <c r="QSR58" s="429"/>
      <c r="QSS58" s="429"/>
      <c r="QST58" s="429"/>
      <c r="QSU58" s="429"/>
      <c r="QSV58" s="429"/>
      <c r="QSW58" s="429"/>
      <c r="QSX58" s="429"/>
      <c r="QSY58" s="429"/>
      <c r="QSZ58" s="429"/>
      <c r="QTA58" s="429"/>
      <c r="QTB58" s="429"/>
      <c r="QTC58" s="429"/>
      <c r="QTD58" s="429"/>
      <c r="QTE58" s="429"/>
      <c r="QTF58" s="429"/>
      <c r="QTG58" s="429"/>
      <c r="QTH58" s="429"/>
      <c r="QTI58" s="429"/>
      <c r="QTJ58" s="429"/>
      <c r="QTK58" s="429"/>
      <c r="QTL58" s="429"/>
      <c r="QTM58" s="429"/>
      <c r="QTN58" s="429"/>
      <c r="QTO58" s="429"/>
      <c r="QTP58" s="429"/>
      <c r="QTQ58" s="429"/>
      <c r="QTR58" s="429"/>
      <c r="QTS58" s="429"/>
      <c r="QTT58" s="429"/>
      <c r="QTU58" s="429"/>
      <c r="QTV58" s="429"/>
      <c r="QTW58" s="429"/>
      <c r="QTX58" s="429"/>
      <c r="QTY58" s="429"/>
      <c r="QTZ58" s="429"/>
      <c r="QUA58" s="429"/>
      <c r="QUB58" s="429"/>
      <c r="QUC58" s="429"/>
      <c r="QUD58" s="429"/>
      <c r="QUE58" s="429"/>
      <c r="QUF58" s="429"/>
      <c r="QUG58" s="429"/>
      <c r="QUH58" s="429"/>
      <c r="QUI58" s="429"/>
      <c r="QUJ58" s="429"/>
      <c r="QUK58" s="429"/>
      <c r="QUL58" s="429"/>
      <c r="QUM58" s="429"/>
      <c r="QUN58" s="429"/>
      <c r="QUO58" s="429"/>
      <c r="QUP58" s="429"/>
      <c r="QUQ58" s="429"/>
      <c r="QUR58" s="429"/>
      <c r="QUS58" s="429"/>
      <c r="QUT58" s="429"/>
      <c r="QUU58" s="429"/>
      <c r="QUV58" s="429"/>
      <c r="QUW58" s="429"/>
      <c r="QUX58" s="429"/>
      <c r="QUY58" s="429"/>
      <c r="QUZ58" s="429"/>
      <c r="QVA58" s="429"/>
      <c r="QVB58" s="429"/>
      <c r="QVC58" s="429"/>
      <c r="QVD58" s="429"/>
      <c r="QVE58" s="429"/>
      <c r="QVF58" s="429"/>
      <c r="QVG58" s="429"/>
      <c r="QVH58" s="429"/>
      <c r="QVI58" s="429"/>
      <c r="QVJ58" s="429"/>
      <c r="QVK58" s="429"/>
      <c r="QVL58" s="429"/>
      <c r="QVM58" s="429"/>
      <c r="QVN58" s="429"/>
      <c r="QVO58" s="429"/>
      <c r="QVP58" s="429"/>
      <c r="QVQ58" s="429"/>
      <c r="QVR58" s="429"/>
      <c r="QVS58" s="429"/>
      <c r="QVT58" s="429"/>
      <c r="QVU58" s="429"/>
      <c r="QVV58" s="429"/>
      <c r="QVW58" s="429"/>
      <c r="QVX58" s="429"/>
      <c r="QVY58" s="429"/>
      <c r="QVZ58" s="429"/>
      <c r="QWA58" s="429"/>
      <c r="QWB58" s="429"/>
      <c r="QWC58" s="429"/>
      <c r="QWD58" s="429"/>
      <c r="QWE58" s="429"/>
      <c r="QWF58" s="429"/>
      <c r="QWG58" s="429"/>
      <c r="QWH58" s="429"/>
      <c r="QWI58" s="429"/>
      <c r="QWJ58" s="429"/>
      <c r="QWK58" s="429"/>
      <c r="QWL58" s="429"/>
      <c r="QWM58" s="429"/>
      <c r="QWN58" s="429"/>
      <c r="QWO58" s="429"/>
      <c r="QWP58" s="429"/>
      <c r="QWQ58" s="429"/>
      <c r="QWR58" s="429"/>
      <c r="QWS58" s="429"/>
      <c r="QWT58" s="429"/>
      <c r="QWU58" s="429"/>
      <c r="QWV58" s="429"/>
      <c r="QWW58" s="429"/>
      <c r="QWX58" s="429"/>
      <c r="QWY58" s="429"/>
      <c r="QWZ58" s="429"/>
      <c r="QXA58" s="429"/>
      <c r="QXB58" s="429"/>
      <c r="QXC58" s="429"/>
      <c r="QXD58" s="429"/>
      <c r="QXE58" s="429"/>
      <c r="QXF58" s="429"/>
      <c r="QXG58" s="429"/>
      <c r="QXH58" s="429"/>
      <c r="QXI58" s="429"/>
      <c r="QXJ58" s="429"/>
      <c r="QXK58" s="429"/>
      <c r="QXL58" s="429"/>
      <c r="QXM58" s="429"/>
      <c r="QXN58" s="429"/>
      <c r="QXO58" s="429"/>
      <c r="QXP58" s="429"/>
      <c r="QXQ58" s="429"/>
      <c r="QXR58" s="429"/>
      <c r="QXS58" s="429"/>
      <c r="QXT58" s="429"/>
      <c r="QXU58" s="429"/>
      <c r="QXV58" s="429"/>
      <c r="QXW58" s="429"/>
      <c r="QXX58" s="429"/>
      <c r="QXY58" s="429"/>
      <c r="QXZ58" s="429"/>
      <c r="QYA58" s="429"/>
      <c r="QYB58" s="429"/>
      <c r="QYC58" s="429"/>
      <c r="QYD58" s="429"/>
      <c r="QYE58" s="429"/>
      <c r="QYF58" s="429"/>
      <c r="QYG58" s="429"/>
      <c r="QYH58" s="429"/>
      <c r="QYI58" s="429"/>
      <c r="QYJ58" s="429"/>
      <c r="QYK58" s="429"/>
      <c r="QYL58" s="429"/>
      <c r="QYM58" s="429"/>
      <c r="QYN58" s="429"/>
      <c r="QYO58" s="429"/>
      <c r="QYP58" s="429"/>
      <c r="QYQ58" s="429"/>
      <c r="QYR58" s="429"/>
      <c r="QYS58" s="429"/>
      <c r="QYT58" s="429"/>
      <c r="QYU58" s="429"/>
      <c r="QYV58" s="429"/>
      <c r="QYW58" s="429"/>
      <c r="QYX58" s="429"/>
      <c r="QYY58" s="429"/>
      <c r="QYZ58" s="429"/>
      <c r="QZA58" s="429"/>
      <c r="QZB58" s="429"/>
      <c r="QZC58" s="429"/>
      <c r="QZD58" s="429"/>
      <c r="QZE58" s="429"/>
      <c r="QZF58" s="429"/>
      <c r="QZG58" s="429"/>
      <c r="QZH58" s="429"/>
      <c r="QZI58" s="429"/>
      <c r="QZJ58" s="429"/>
      <c r="QZK58" s="429"/>
      <c r="QZL58" s="429"/>
      <c r="QZM58" s="429"/>
      <c r="QZN58" s="429"/>
      <c r="QZO58" s="429"/>
      <c r="QZP58" s="429"/>
      <c r="QZQ58" s="429"/>
      <c r="QZR58" s="429"/>
      <c r="QZS58" s="429"/>
      <c r="QZT58" s="429"/>
      <c r="QZU58" s="429"/>
      <c r="QZV58" s="429"/>
      <c r="QZW58" s="429"/>
      <c r="QZX58" s="429"/>
      <c r="QZY58" s="429"/>
      <c r="QZZ58" s="429"/>
      <c r="RAA58" s="429"/>
      <c r="RAB58" s="429"/>
      <c r="RAC58" s="429"/>
      <c r="RAD58" s="429"/>
      <c r="RAE58" s="429"/>
      <c r="RAF58" s="429"/>
      <c r="RAG58" s="429"/>
      <c r="RAH58" s="429"/>
      <c r="RAI58" s="429"/>
      <c r="RAJ58" s="429"/>
      <c r="RAK58" s="429"/>
      <c r="RAL58" s="429"/>
      <c r="RAM58" s="429"/>
      <c r="RAN58" s="429"/>
      <c r="RAO58" s="429"/>
      <c r="RAP58" s="429"/>
      <c r="RAQ58" s="429"/>
      <c r="RAR58" s="429"/>
      <c r="RAS58" s="429"/>
      <c r="RAT58" s="429"/>
      <c r="RAU58" s="429"/>
      <c r="RAV58" s="429"/>
      <c r="RAW58" s="429"/>
      <c r="RAX58" s="429"/>
      <c r="RAY58" s="429"/>
      <c r="RAZ58" s="429"/>
      <c r="RBA58" s="429"/>
      <c r="RBB58" s="429"/>
      <c r="RBC58" s="429"/>
      <c r="RBD58" s="429"/>
      <c r="RBE58" s="429"/>
      <c r="RBF58" s="429"/>
      <c r="RBG58" s="429"/>
      <c r="RBH58" s="429"/>
      <c r="RBI58" s="429"/>
      <c r="RBJ58" s="429"/>
      <c r="RBK58" s="429"/>
      <c r="RBL58" s="429"/>
      <c r="RBM58" s="429"/>
      <c r="RBN58" s="429"/>
      <c r="RBO58" s="429"/>
      <c r="RBP58" s="429"/>
      <c r="RBQ58" s="429"/>
      <c r="RBR58" s="429"/>
      <c r="RBS58" s="429"/>
      <c r="RBT58" s="429"/>
      <c r="RBU58" s="429"/>
      <c r="RBV58" s="429"/>
      <c r="RBW58" s="429"/>
      <c r="RBX58" s="429"/>
      <c r="RBY58" s="429"/>
      <c r="RBZ58" s="429"/>
      <c r="RCA58" s="429"/>
      <c r="RCB58" s="429"/>
      <c r="RCC58" s="429"/>
      <c r="RCD58" s="429"/>
      <c r="RCE58" s="429"/>
      <c r="RCF58" s="429"/>
      <c r="RCG58" s="429"/>
      <c r="RCH58" s="429"/>
      <c r="RCI58" s="429"/>
      <c r="RCJ58" s="429"/>
      <c r="RCK58" s="429"/>
      <c r="RCL58" s="429"/>
      <c r="RCM58" s="429"/>
      <c r="RCN58" s="429"/>
      <c r="RCO58" s="429"/>
      <c r="RCP58" s="429"/>
      <c r="RCQ58" s="429"/>
      <c r="RCR58" s="429"/>
      <c r="RCS58" s="429"/>
      <c r="RCT58" s="429"/>
      <c r="RCU58" s="429"/>
      <c r="RCV58" s="429"/>
      <c r="RCW58" s="429"/>
      <c r="RCX58" s="429"/>
      <c r="RCY58" s="429"/>
      <c r="RCZ58" s="429"/>
      <c r="RDA58" s="429"/>
      <c r="RDB58" s="429"/>
      <c r="RDC58" s="429"/>
      <c r="RDD58" s="429"/>
      <c r="RDE58" s="429"/>
      <c r="RDF58" s="429"/>
      <c r="RDG58" s="429"/>
      <c r="RDH58" s="429"/>
      <c r="RDI58" s="429"/>
      <c r="RDJ58" s="429"/>
      <c r="RDK58" s="429"/>
      <c r="RDL58" s="429"/>
      <c r="RDM58" s="429"/>
      <c r="RDN58" s="429"/>
      <c r="RDO58" s="429"/>
      <c r="RDP58" s="429"/>
      <c r="RDQ58" s="429"/>
      <c r="RDR58" s="429"/>
      <c r="RDS58" s="429"/>
      <c r="RDT58" s="429"/>
      <c r="RDU58" s="429"/>
      <c r="RDV58" s="429"/>
      <c r="RDW58" s="429"/>
      <c r="RDX58" s="429"/>
      <c r="RDY58" s="429"/>
      <c r="RDZ58" s="429"/>
      <c r="REA58" s="429"/>
      <c r="REB58" s="429"/>
      <c r="REC58" s="429"/>
      <c r="RED58" s="429"/>
      <c r="REE58" s="429"/>
      <c r="REF58" s="429"/>
      <c r="REG58" s="429"/>
      <c r="REH58" s="429"/>
      <c r="REI58" s="429"/>
      <c r="REJ58" s="429"/>
      <c r="REK58" s="429"/>
      <c r="REL58" s="429"/>
      <c r="REM58" s="429"/>
      <c r="REN58" s="429"/>
      <c r="REO58" s="429"/>
      <c r="REP58" s="429"/>
      <c r="REQ58" s="429"/>
      <c r="RER58" s="429"/>
      <c r="RES58" s="429"/>
      <c r="RET58" s="429"/>
      <c r="REU58" s="429"/>
      <c r="REV58" s="429"/>
      <c r="REW58" s="429"/>
      <c r="REX58" s="429"/>
      <c r="REY58" s="429"/>
      <c r="REZ58" s="429"/>
      <c r="RFA58" s="429"/>
      <c r="RFB58" s="429"/>
      <c r="RFC58" s="429"/>
      <c r="RFD58" s="429"/>
      <c r="RFE58" s="429"/>
      <c r="RFF58" s="429"/>
      <c r="RFG58" s="429"/>
      <c r="RFH58" s="429"/>
      <c r="RFI58" s="429"/>
      <c r="RFJ58" s="429"/>
      <c r="RFK58" s="429"/>
      <c r="RFL58" s="429"/>
      <c r="RFM58" s="429"/>
      <c r="RFN58" s="429"/>
      <c r="RFO58" s="429"/>
      <c r="RFP58" s="429"/>
      <c r="RFQ58" s="429"/>
      <c r="RFR58" s="429"/>
      <c r="RFS58" s="429"/>
      <c r="RFT58" s="429"/>
      <c r="RFU58" s="429"/>
      <c r="RFV58" s="429"/>
      <c r="RFW58" s="429"/>
      <c r="RFX58" s="429"/>
      <c r="RFY58" s="429"/>
      <c r="RFZ58" s="429"/>
      <c r="RGA58" s="429"/>
      <c r="RGB58" s="429"/>
      <c r="RGC58" s="429"/>
      <c r="RGD58" s="429"/>
      <c r="RGE58" s="429"/>
      <c r="RGF58" s="429"/>
      <c r="RGG58" s="429"/>
      <c r="RGH58" s="429"/>
      <c r="RGI58" s="429"/>
      <c r="RGJ58" s="429"/>
      <c r="RGK58" s="429"/>
      <c r="RGL58" s="429"/>
      <c r="RGM58" s="429"/>
      <c r="RGN58" s="429"/>
      <c r="RGO58" s="429"/>
      <c r="RGP58" s="429"/>
      <c r="RGQ58" s="429"/>
      <c r="RGR58" s="429"/>
      <c r="RGS58" s="429"/>
      <c r="RGT58" s="429"/>
      <c r="RGU58" s="429"/>
      <c r="RGV58" s="429"/>
      <c r="RGW58" s="429"/>
      <c r="RGX58" s="429"/>
      <c r="RGY58" s="429"/>
      <c r="RGZ58" s="429"/>
      <c r="RHA58" s="429"/>
      <c r="RHB58" s="429"/>
      <c r="RHC58" s="429"/>
      <c r="RHD58" s="429"/>
      <c r="RHE58" s="429"/>
      <c r="RHF58" s="429"/>
      <c r="RHG58" s="429"/>
      <c r="RHH58" s="429"/>
      <c r="RHI58" s="429"/>
      <c r="RHJ58" s="429"/>
      <c r="RHK58" s="429"/>
      <c r="RHL58" s="429"/>
      <c r="RHM58" s="429"/>
      <c r="RHN58" s="429"/>
      <c r="RHO58" s="429"/>
      <c r="RHP58" s="429"/>
      <c r="RHQ58" s="429"/>
      <c r="RHR58" s="429"/>
      <c r="RHS58" s="429"/>
      <c r="RHT58" s="429"/>
      <c r="RHU58" s="429"/>
      <c r="RHV58" s="429"/>
      <c r="RHW58" s="429"/>
      <c r="RHX58" s="429"/>
      <c r="RHY58" s="429"/>
      <c r="RHZ58" s="429"/>
      <c r="RIA58" s="429"/>
      <c r="RIB58" s="429"/>
      <c r="RIC58" s="429"/>
      <c r="RID58" s="429"/>
      <c r="RIE58" s="429"/>
      <c r="RIF58" s="429"/>
      <c r="RIG58" s="429"/>
      <c r="RIH58" s="429"/>
      <c r="RII58" s="429"/>
      <c r="RIJ58" s="429"/>
      <c r="RIK58" s="429"/>
      <c r="RIL58" s="429"/>
      <c r="RIM58" s="429"/>
      <c r="RIN58" s="429"/>
      <c r="RIO58" s="429"/>
      <c r="RIP58" s="429"/>
      <c r="RIQ58" s="429"/>
      <c r="RIR58" s="429"/>
      <c r="RIS58" s="429"/>
      <c r="RIT58" s="429"/>
      <c r="RIU58" s="429"/>
      <c r="RIV58" s="429"/>
      <c r="RIW58" s="429"/>
      <c r="RIX58" s="429"/>
      <c r="RIY58" s="429"/>
      <c r="RIZ58" s="429"/>
      <c r="RJA58" s="429"/>
      <c r="RJB58" s="429"/>
      <c r="RJC58" s="429"/>
      <c r="RJD58" s="429"/>
      <c r="RJE58" s="429"/>
      <c r="RJF58" s="429"/>
      <c r="RJG58" s="429"/>
      <c r="RJH58" s="429"/>
      <c r="RJI58" s="429"/>
      <c r="RJJ58" s="429"/>
      <c r="RJK58" s="429"/>
      <c r="RJL58" s="429"/>
      <c r="RJM58" s="429"/>
      <c r="RJN58" s="429"/>
      <c r="RJO58" s="429"/>
      <c r="RJP58" s="429"/>
      <c r="RJQ58" s="429"/>
      <c r="RJR58" s="429"/>
      <c r="RJS58" s="429"/>
      <c r="RJT58" s="429"/>
      <c r="RJU58" s="429"/>
      <c r="RJV58" s="429"/>
      <c r="RJW58" s="429"/>
      <c r="RJX58" s="429"/>
      <c r="RJY58" s="429"/>
      <c r="RJZ58" s="429"/>
      <c r="RKA58" s="429"/>
      <c r="RKB58" s="429"/>
      <c r="RKC58" s="429"/>
      <c r="RKD58" s="429"/>
      <c r="RKE58" s="429"/>
      <c r="RKF58" s="429"/>
      <c r="RKG58" s="429"/>
      <c r="RKH58" s="429"/>
      <c r="RKI58" s="429"/>
      <c r="RKJ58" s="429"/>
      <c r="RKK58" s="429"/>
      <c r="RKL58" s="429"/>
      <c r="RKM58" s="429"/>
      <c r="RKN58" s="429"/>
      <c r="RKO58" s="429"/>
      <c r="RKP58" s="429"/>
      <c r="RKQ58" s="429"/>
      <c r="RKR58" s="429"/>
      <c r="RKS58" s="429"/>
      <c r="RKT58" s="429"/>
      <c r="RKU58" s="429"/>
      <c r="RKV58" s="429"/>
      <c r="RKW58" s="429"/>
      <c r="RKX58" s="429"/>
      <c r="RKY58" s="429"/>
      <c r="RKZ58" s="429"/>
      <c r="RLA58" s="429"/>
      <c r="RLB58" s="429"/>
      <c r="RLC58" s="429"/>
      <c r="RLD58" s="429"/>
      <c r="RLE58" s="429"/>
      <c r="RLF58" s="429"/>
      <c r="RLG58" s="429"/>
      <c r="RLH58" s="429"/>
      <c r="RLI58" s="429"/>
      <c r="RLJ58" s="429"/>
      <c r="RLK58" s="429"/>
      <c r="RLL58" s="429"/>
      <c r="RLM58" s="429"/>
      <c r="RLN58" s="429"/>
      <c r="RLO58" s="429"/>
      <c r="RLP58" s="429"/>
      <c r="RLQ58" s="429"/>
      <c r="RLR58" s="429"/>
      <c r="RLS58" s="429"/>
      <c r="RLT58" s="429"/>
      <c r="RLU58" s="429"/>
      <c r="RLV58" s="429"/>
      <c r="RLW58" s="429"/>
      <c r="RLX58" s="429"/>
      <c r="RLY58" s="429"/>
      <c r="RLZ58" s="429"/>
      <c r="RMA58" s="429"/>
      <c r="RMB58" s="429"/>
      <c r="RMC58" s="429"/>
      <c r="RMD58" s="429"/>
      <c r="RME58" s="429"/>
      <c r="RMF58" s="429"/>
      <c r="RMG58" s="429"/>
      <c r="RMH58" s="429"/>
      <c r="RMI58" s="429"/>
      <c r="RMJ58" s="429"/>
      <c r="RMK58" s="429"/>
      <c r="RML58" s="429"/>
      <c r="RMM58" s="429"/>
      <c r="RMN58" s="429"/>
      <c r="RMO58" s="429"/>
      <c r="RMP58" s="429"/>
      <c r="RMQ58" s="429"/>
      <c r="RMR58" s="429"/>
      <c r="RMS58" s="429"/>
      <c r="RMT58" s="429"/>
      <c r="RMU58" s="429"/>
      <c r="RMV58" s="429"/>
      <c r="RMW58" s="429"/>
      <c r="RMX58" s="429"/>
      <c r="RMY58" s="429"/>
      <c r="RMZ58" s="429"/>
      <c r="RNA58" s="429"/>
      <c r="RNB58" s="429"/>
      <c r="RNC58" s="429"/>
      <c r="RND58" s="429"/>
      <c r="RNE58" s="429"/>
      <c r="RNF58" s="429"/>
      <c r="RNG58" s="429"/>
      <c r="RNH58" s="429"/>
      <c r="RNI58" s="429"/>
      <c r="RNJ58" s="429"/>
      <c r="RNK58" s="429"/>
      <c r="RNL58" s="429"/>
      <c r="RNM58" s="429"/>
      <c r="RNN58" s="429"/>
      <c r="RNO58" s="429"/>
      <c r="RNP58" s="429"/>
      <c r="RNQ58" s="429"/>
      <c r="RNR58" s="429"/>
      <c r="RNS58" s="429"/>
      <c r="RNT58" s="429"/>
      <c r="RNU58" s="429"/>
      <c r="RNV58" s="429"/>
      <c r="RNW58" s="429"/>
      <c r="RNX58" s="429"/>
      <c r="RNY58" s="429"/>
      <c r="RNZ58" s="429"/>
      <c r="ROA58" s="429"/>
      <c r="ROB58" s="429"/>
      <c r="ROC58" s="429"/>
      <c r="ROD58" s="429"/>
      <c r="ROE58" s="429"/>
      <c r="ROF58" s="429"/>
      <c r="ROG58" s="429"/>
      <c r="ROH58" s="429"/>
      <c r="ROI58" s="429"/>
      <c r="ROJ58" s="429"/>
      <c r="ROK58" s="429"/>
      <c r="ROL58" s="429"/>
      <c r="ROM58" s="429"/>
      <c r="RON58" s="429"/>
      <c r="ROO58" s="429"/>
      <c r="ROP58" s="429"/>
      <c r="ROQ58" s="429"/>
      <c r="ROR58" s="429"/>
      <c r="ROS58" s="429"/>
      <c r="ROT58" s="429"/>
      <c r="ROU58" s="429"/>
      <c r="ROV58" s="429"/>
      <c r="ROW58" s="429"/>
      <c r="ROX58" s="429"/>
      <c r="ROY58" s="429"/>
      <c r="ROZ58" s="429"/>
      <c r="RPA58" s="429"/>
      <c r="RPB58" s="429"/>
      <c r="RPC58" s="429"/>
      <c r="RPD58" s="429"/>
      <c r="RPE58" s="429"/>
      <c r="RPF58" s="429"/>
      <c r="RPG58" s="429"/>
      <c r="RPH58" s="429"/>
      <c r="RPI58" s="429"/>
      <c r="RPJ58" s="429"/>
      <c r="RPK58" s="429"/>
      <c r="RPL58" s="429"/>
      <c r="RPM58" s="429"/>
      <c r="RPN58" s="429"/>
      <c r="RPO58" s="429"/>
      <c r="RPP58" s="429"/>
      <c r="RPQ58" s="429"/>
      <c r="RPR58" s="429"/>
      <c r="RPS58" s="429"/>
      <c r="RPT58" s="429"/>
      <c r="RPU58" s="429"/>
      <c r="RPV58" s="429"/>
      <c r="RPW58" s="429"/>
      <c r="RPX58" s="429"/>
      <c r="RPY58" s="429"/>
      <c r="RPZ58" s="429"/>
      <c r="RQA58" s="429"/>
      <c r="RQB58" s="429"/>
      <c r="RQC58" s="429"/>
      <c r="RQD58" s="429"/>
      <c r="RQE58" s="429"/>
      <c r="RQF58" s="429"/>
      <c r="RQG58" s="429"/>
      <c r="RQH58" s="429"/>
      <c r="RQI58" s="429"/>
      <c r="RQJ58" s="429"/>
      <c r="RQK58" s="429"/>
      <c r="RQL58" s="429"/>
      <c r="RQM58" s="429"/>
      <c r="RQN58" s="429"/>
      <c r="RQO58" s="429"/>
      <c r="RQP58" s="429"/>
      <c r="RQQ58" s="429"/>
      <c r="RQR58" s="429"/>
      <c r="RQS58" s="429"/>
      <c r="RQT58" s="429"/>
      <c r="RQU58" s="429"/>
      <c r="RQV58" s="429"/>
      <c r="RQW58" s="429"/>
      <c r="RQX58" s="429"/>
      <c r="RQY58" s="429"/>
      <c r="RQZ58" s="429"/>
      <c r="RRA58" s="429"/>
      <c r="RRB58" s="429"/>
      <c r="RRC58" s="429"/>
      <c r="RRD58" s="429"/>
      <c r="RRE58" s="429"/>
      <c r="RRF58" s="429"/>
      <c r="RRG58" s="429"/>
      <c r="RRH58" s="429"/>
      <c r="RRI58" s="429"/>
      <c r="RRJ58" s="429"/>
      <c r="RRK58" s="429"/>
      <c r="RRL58" s="429"/>
      <c r="RRM58" s="429"/>
      <c r="RRN58" s="429"/>
      <c r="RRO58" s="429"/>
      <c r="RRP58" s="429"/>
      <c r="RRQ58" s="429"/>
      <c r="RRR58" s="429"/>
      <c r="RRS58" s="429"/>
      <c r="RRT58" s="429"/>
      <c r="RRU58" s="429"/>
      <c r="RRV58" s="429"/>
      <c r="RRW58" s="429"/>
      <c r="RRX58" s="429"/>
      <c r="RRY58" s="429"/>
      <c r="RRZ58" s="429"/>
      <c r="RSA58" s="429"/>
      <c r="RSB58" s="429"/>
      <c r="RSC58" s="429"/>
      <c r="RSD58" s="429"/>
      <c r="RSE58" s="429"/>
      <c r="RSF58" s="429"/>
      <c r="RSG58" s="429"/>
      <c r="RSH58" s="429"/>
      <c r="RSI58" s="429"/>
      <c r="RSJ58" s="429"/>
      <c r="RSK58" s="429"/>
      <c r="RSL58" s="429"/>
      <c r="RSM58" s="429"/>
      <c r="RSN58" s="429"/>
      <c r="RSO58" s="429"/>
      <c r="RSP58" s="429"/>
      <c r="RSQ58" s="429"/>
      <c r="RSR58" s="429"/>
      <c r="RSS58" s="429"/>
      <c r="RST58" s="429"/>
      <c r="RSU58" s="429"/>
      <c r="RSV58" s="429"/>
      <c r="RSW58" s="429"/>
      <c r="RSX58" s="429"/>
      <c r="RSY58" s="429"/>
      <c r="RSZ58" s="429"/>
      <c r="RTA58" s="429"/>
      <c r="RTB58" s="429"/>
      <c r="RTC58" s="429"/>
      <c r="RTD58" s="429"/>
      <c r="RTE58" s="429"/>
      <c r="RTF58" s="429"/>
      <c r="RTG58" s="429"/>
      <c r="RTH58" s="429"/>
      <c r="RTI58" s="429"/>
      <c r="RTJ58" s="429"/>
      <c r="RTK58" s="429"/>
      <c r="RTL58" s="429"/>
      <c r="RTM58" s="429"/>
      <c r="RTN58" s="429"/>
      <c r="RTO58" s="429"/>
      <c r="RTP58" s="429"/>
      <c r="RTQ58" s="429"/>
      <c r="RTR58" s="429"/>
      <c r="RTS58" s="429"/>
      <c r="RTT58" s="429"/>
      <c r="RTU58" s="429"/>
      <c r="RTV58" s="429"/>
      <c r="RTW58" s="429"/>
      <c r="RTX58" s="429"/>
      <c r="RTY58" s="429"/>
      <c r="RTZ58" s="429"/>
      <c r="RUA58" s="429"/>
      <c r="RUB58" s="429"/>
      <c r="RUC58" s="429"/>
      <c r="RUD58" s="429"/>
      <c r="RUE58" s="429"/>
      <c r="RUF58" s="429"/>
      <c r="RUG58" s="429"/>
      <c r="RUH58" s="429"/>
      <c r="RUI58" s="429"/>
      <c r="RUJ58" s="429"/>
      <c r="RUK58" s="429"/>
      <c r="RUL58" s="429"/>
      <c r="RUM58" s="429"/>
      <c r="RUN58" s="429"/>
      <c r="RUO58" s="429"/>
      <c r="RUP58" s="429"/>
      <c r="RUQ58" s="429"/>
      <c r="RUR58" s="429"/>
      <c r="RUS58" s="429"/>
      <c r="RUT58" s="429"/>
      <c r="RUU58" s="429"/>
      <c r="RUV58" s="429"/>
      <c r="RUW58" s="429"/>
      <c r="RUX58" s="429"/>
      <c r="RUY58" s="429"/>
      <c r="RUZ58" s="429"/>
      <c r="RVA58" s="429"/>
      <c r="RVB58" s="429"/>
      <c r="RVC58" s="429"/>
      <c r="RVD58" s="429"/>
      <c r="RVE58" s="429"/>
      <c r="RVF58" s="429"/>
      <c r="RVG58" s="429"/>
      <c r="RVH58" s="429"/>
      <c r="RVI58" s="429"/>
      <c r="RVJ58" s="429"/>
      <c r="RVK58" s="429"/>
      <c r="RVL58" s="429"/>
      <c r="RVM58" s="429"/>
      <c r="RVN58" s="429"/>
      <c r="RVO58" s="429"/>
      <c r="RVP58" s="429"/>
      <c r="RVQ58" s="429"/>
      <c r="RVR58" s="429"/>
      <c r="RVS58" s="429"/>
      <c r="RVT58" s="429"/>
      <c r="RVU58" s="429"/>
      <c r="RVV58" s="429"/>
      <c r="RVW58" s="429"/>
      <c r="RVX58" s="429"/>
      <c r="RVY58" s="429"/>
      <c r="RVZ58" s="429"/>
      <c r="RWA58" s="429"/>
      <c r="RWB58" s="429"/>
      <c r="RWC58" s="429"/>
      <c r="RWD58" s="429"/>
      <c r="RWE58" s="429"/>
      <c r="RWF58" s="429"/>
      <c r="RWG58" s="429"/>
      <c r="RWH58" s="429"/>
      <c r="RWI58" s="429"/>
      <c r="RWJ58" s="429"/>
      <c r="RWK58" s="429"/>
      <c r="RWL58" s="429"/>
      <c r="RWM58" s="429"/>
      <c r="RWN58" s="429"/>
      <c r="RWO58" s="429"/>
      <c r="RWP58" s="429"/>
      <c r="RWQ58" s="429"/>
      <c r="RWR58" s="429"/>
      <c r="RWS58" s="429"/>
      <c r="RWT58" s="429"/>
      <c r="RWU58" s="429"/>
      <c r="RWV58" s="429"/>
      <c r="RWW58" s="429"/>
      <c r="RWX58" s="429"/>
      <c r="RWY58" s="429"/>
      <c r="RWZ58" s="429"/>
      <c r="RXA58" s="429"/>
      <c r="RXB58" s="429"/>
      <c r="RXC58" s="429"/>
      <c r="RXD58" s="429"/>
      <c r="RXE58" s="429"/>
      <c r="RXF58" s="429"/>
      <c r="RXG58" s="429"/>
      <c r="RXH58" s="429"/>
      <c r="RXI58" s="429"/>
      <c r="RXJ58" s="429"/>
      <c r="RXK58" s="429"/>
      <c r="RXL58" s="429"/>
      <c r="RXM58" s="429"/>
      <c r="RXN58" s="429"/>
      <c r="RXO58" s="429"/>
      <c r="RXP58" s="429"/>
      <c r="RXQ58" s="429"/>
      <c r="RXR58" s="429"/>
      <c r="RXS58" s="429"/>
      <c r="RXT58" s="429"/>
      <c r="RXU58" s="429"/>
      <c r="RXV58" s="429"/>
      <c r="RXW58" s="429"/>
      <c r="RXX58" s="429"/>
      <c r="RXY58" s="429"/>
      <c r="RXZ58" s="429"/>
      <c r="RYA58" s="429"/>
      <c r="RYB58" s="429"/>
      <c r="RYC58" s="429"/>
      <c r="RYD58" s="429"/>
      <c r="RYE58" s="429"/>
      <c r="RYF58" s="429"/>
      <c r="RYG58" s="429"/>
      <c r="RYH58" s="429"/>
      <c r="RYI58" s="429"/>
      <c r="RYJ58" s="429"/>
      <c r="RYK58" s="429"/>
      <c r="RYL58" s="429"/>
      <c r="RYM58" s="429"/>
      <c r="RYN58" s="429"/>
      <c r="RYO58" s="429"/>
      <c r="RYP58" s="429"/>
      <c r="RYQ58" s="429"/>
      <c r="RYR58" s="429"/>
      <c r="RYS58" s="429"/>
      <c r="RYT58" s="429"/>
      <c r="RYU58" s="429"/>
      <c r="RYV58" s="429"/>
      <c r="RYW58" s="429"/>
      <c r="RYX58" s="429"/>
      <c r="RYY58" s="429"/>
      <c r="RYZ58" s="429"/>
      <c r="RZA58" s="429"/>
      <c r="RZB58" s="429"/>
      <c r="RZC58" s="429"/>
      <c r="RZD58" s="429"/>
      <c r="RZE58" s="429"/>
      <c r="RZF58" s="429"/>
      <c r="RZG58" s="429"/>
      <c r="RZH58" s="429"/>
      <c r="RZI58" s="429"/>
      <c r="RZJ58" s="429"/>
      <c r="RZK58" s="429"/>
      <c r="RZL58" s="429"/>
      <c r="RZM58" s="429"/>
      <c r="RZN58" s="429"/>
      <c r="RZO58" s="429"/>
      <c r="RZP58" s="429"/>
      <c r="RZQ58" s="429"/>
      <c r="RZR58" s="429"/>
      <c r="RZS58" s="429"/>
      <c r="RZT58" s="429"/>
      <c r="RZU58" s="429"/>
      <c r="RZV58" s="429"/>
      <c r="RZW58" s="429"/>
      <c r="RZX58" s="429"/>
      <c r="RZY58" s="429"/>
      <c r="RZZ58" s="429"/>
      <c r="SAA58" s="429"/>
      <c r="SAB58" s="429"/>
      <c r="SAC58" s="429"/>
      <c r="SAD58" s="429"/>
      <c r="SAE58" s="429"/>
      <c r="SAF58" s="429"/>
      <c r="SAG58" s="429"/>
      <c r="SAH58" s="429"/>
      <c r="SAI58" s="429"/>
      <c r="SAJ58" s="429"/>
      <c r="SAK58" s="429"/>
      <c r="SAL58" s="429"/>
      <c r="SAM58" s="429"/>
      <c r="SAN58" s="429"/>
      <c r="SAO58" s="429"/>
      <c r="SAP58" s="429"/>
      <c r="SAQ58" s="429"/>
      <c r="SAR58" s="429"/>
      <c r="SAS58" s="429"/>
      <c r="SAT58" s="429"/>
      <c r="SAU58" s="429"/>
      <c r="SAV58" s="429"/>
      <c r="SAW58" s="429"/>
      <c r="SAX58" s="429"/>
      <c r="SAY58" s="429"/>
      <c r="SAZ58" s="429"/>
      <c r="SBA58" s="429"/>
      <c r="SBB58" s="429"/>
      <c r="SBC58" s="429"/>
      <c r="SBD58" s="429"/>
      <c r="SBE58" s="429"/>
      <c r="SBF58" s="429"/>
      <c r="SBG58" s="429"/>
      <c r="SBH58" s="429"/>
      <c r="SBI58" s="429"/>
      <c r="SBJ58" s="429"/>
      <c r="SBK58" s="429"/>
      <c r="SBL58" s="429"/>
      <c r="SBM58" s="429"/>
      <c r="SBN58" s="429"/>
      <c r="SBO58" s="429"/>
      <c r="SBP58" s="429"/>
      <c r="SBQ58" s="429"/>
      <c r="SBR58" s="429"/>
      <c r="SBS58" s="429"/>
      <c r="SBT58" s="429"/>
      <c r="SBU58" s="429"/>
      <c r="SBV58" s="429"/>
      <c r="SBW58" s="429"/>
      <c r="SBX58" s="429"/>
      <c r="SBY58" s="429"/>
      <c r="SBZ58" s="429"/>
      <c r="SCA58" s="429"/>
      <c r="SCB58" s="429"/>
      <c r="SCC58" s="429"/>
      <c r="SCD58" s="429"/>
      <c r="SCE58" s="429"/>
      <c r="SCF58" s="429"/>
      <c r="SCG58" s="429"/>
      <c r="SCH58" s="429"/>
      <c r="SCI58" s="429"/>
      <c r="SCJ58" s="429"/>
      <c r="SCK58" s="429"/>
      <c r="SCL58" s="429"/>
      <c r="SCM58" s="429"/>
      <c r="SCN58" s="429"/>
      <c r="SCO58" s="429"/>
      <c r="SCP58" s="429"/>
      <c r="SCQ58" s="429"/>
      <c r="SCR58" s="429"/>
      <c r="SCS58" s="429"/>
      <c r="SCT58" s="429"/>
      <c r="SCU58" s="429"/>
      <c r="SCV58" s="429"/>
      <c r="SCW58" s="429"/>
      <c r="SCX58" s="429"/>
      <c r="SCY58" s="429"/>
      <c r="SCZ58" s="429"/>
      <c r="SDA58" s="429"/>
      <c r="SDB58" s="429"/>
      <c r="SDC58" s="429"/>
      <c r="SDD58" s="429"/>
      <c r="SDE58" s="429"/>
      <c r="SDF58" s="429"/>
      <c r="SDG58" s="429"/>
      <c r="SDH58" s="429"/>
      <c r="SDI58" s="429"/>
      <c r="SDJ58" s="429"/>
      <c r="SDK58" s="429"/>
      <c r="SDL58" s="429"/>
      <c r="SDM58" s="429"/>
      <c r="SDN58" s="429"/>
      <c r="SDO58" s="429"/>
      <c r="SDP58" s="429"/>
      <c r="SDQ58" s="429"/>
      <c r="SDR58" s="429"/>
      <c r="SDS58" s="429"/>
      <c r="SDT58" s="429"/>
      <c r="SDU58" s="429"/>
      <c r="SDV58" s="429"/>
      <c r="SDW58" s="429"/>
      <c r="SDX58" s="429"/>
      <c r="SDY58" s="429"/>
      <c r="SDZ58" s="429"/>
      <c r="SEA58" s="429"/>
      <c r="SEB58" s="429"/>
      <c r="SEC58" s="429"/>
      <c r="SED58" s="429"/>
      <c r="SEE58" s="429"/>
      <c r="SEF58" s="429"/>
      <c r="SEG58" s="429"/>
      <c r="SEH58" s="429"/>
      <c r="SEI58" s="429"/>
      <c r="SEJ58" s="429"/>
      <c r="SEK58" s="429"/>
      <c r="SEL58" s="429"/>
      <c r="SEM58" s="429"/>
      <c r="SEN58" s="429"/>
      <c r="SEO58" s="429"/>
      <c r="SEP58" s="429"/>
      <c r="SEQ58" s="429"/>
      <c r="SER58" s="429"/>
      <c r="SES58" s="429"/>
      <c r="SET58" s="429"/>
      <c r="SEU58" s="429"/>
      <c r="SEV58" s="429"/>
      <c r="SEW58" s="429"/>
      <c r="SEX58" s="429"/>
      <c r="SEY58" s="429"/>
      <c r="SEZ58" s="429"/>
      <c r="SFA58" s="429"/>
      <c r="SFB58" s="429"/>
      <c r="SFC58" s="429"/>
      <c r="SFD58" s="429"/>
      <c r="SFE58" s="429"/>
      <c r="SFF58" s="429"/>
      <c r="SFG58" s="429"/>
      <c r="SFH58" s="429"/>
      <c r="SFI58" s="429"/>
      <c r="SFJ58" s="429"/>
      <c r="SFK58" s="429"/>
      <c r="SFL58" s="429"/>
      <c r="SFM58" s="429"/>
      <c r="SFN58" s="429"/>
      <c r="SFO58" s="429"/>
      <c r="SFP58" s="429"/>
      <c r="SFQ58" s="429"/>
      <c r="SFR58" s="429"/>
      <c r="SFS58" s="429"/>
      <c r="SFT58" s="429"/>
      <c r="SFU58" s="429"/>
      <c r="SFV58" s="429"/>
      <c r="SFW58" s="429"/>
      <c r="SFX58" s="429"/>
      <c r="SFY58" s="429"/>
      <c r="SFZ58" s="429"/>
      <c r="SGA58" s="429"/>
      <c r="SGB58" s="429"/>
      <c r="SGC58" s="429"/>
      <c r="SGD58" s="429"/>
      <c r="SGE58" s="429"/>
      <c r="SGF58" s="429"/>
      <c r="SGG58" s="429"/>
      <c r="SGH58" s="429"/>
      <c r="SGI58" s="429"/>
      <c r="SGJ58" s="429"/>
      <c r="SGK58" s="429"/>
      <c r="SGL58" s="429"/>
      <c r="SGM58" s="429"/>
      <c r="SGN58" s="429"/>
      <c r="SGO58" s="429"/>
      <c r="SGP58" s="429"/>
      <c r="SGQ58" s="429"/>
      <c r="SGR58" s="429"/>
      <c r="SGS58" s="429"/>
      <c r="SGT58" s="429"/>
      <c r="SGU58" s="429"/>
      <c r="SGV58" s="429"/>
      <c r="SGW58" s="429"/>
      <c r="SGX58" s="429"/>
      <c r="SGY58" s="429"/>
      <c r="SGZ58" s="429"/>
      <c r="SHA58" s="429"/>
      <c r="SHB58" s="429"/>
      <c r="SHC58" s="429"/>
      <c r="SHD58" s="429"/>
      <c r="SHE58" s="429"/>
      <c r="SHF58" s="429"/>
      <c r="SHG58" s="429"/>
      <c r="SHH58" s="429"/>
      <c r="SHI58" s="429"/>
      <c r="SHJ58" s="429"/>
      <c r="SHK58" s="429"/>
      <c r="SHL58" s="429"/>
      <c r="SHM58" s="429"/>
      <c r="SHN58" s="429"/>
      <c r="SHO58" s="429"/>
      <c r="SHP58" s="429"/>
      <c r="SHQ58" s="429"/>
      <c r="SHR58" s="429"/>
      <c r="SHS58" s="429"/>
      <c r="SHT58" s="429"/>
      <c r="SHU58" s="429"/>
      <c r="SHV58" s="429"/>
      <c r="SHW58" s="429"/>
      <c r="SHX58" s="429"/>
      <c r="SHY58" s="429"/>
      <c r="SHZ58" s="429"/>
      <c r="SIA58" s="429"/>
      <c r="SIB58" s="429"/>
      <c r="SIC58" s="429"/>
      <c r="SID58" s="429"/>
      <c r="SIE58" s="429"/>
      <c r="SIF58" s="429"/>
      <c r="SIG58" s="429"/>
      <c r="SIH58" s="429"/>
      <c r="SII58" s="429"/>
      <c r="SIJ58" s="429"/>
      <c r="SIK58" s="429"/>
      <c r="SIL58" s="429"/>
      <c r="SIM58" s="429"/>
      <c r="SIN58" s="429"/>
      <c r="SIO58" s="429"/>
      <c r="SIP58" s="429"/>
      <c r="SIQ58" s="429"/>
      <c r="SIR58" s="429"/>
      <c r="SIS58" s="429"/>
      <c r="SIT58" s="429"/>
      <c r="SIU58" s="429"/>
      <c r="SIV58" s="429"/>
      <c r="SIW58" s="429"/>
      <c r="SIX58" s="429"/>
      <c r="SIY58" s="429"/>
      <c r="SIZ58" s="429"/>
      <c r="SJA58" s="429"/>
      <c r="SJB58" s="429"/>
      <c r="SJC58" s="429"/>
      <c r="SJD58" s="429"/>
      <c r="SJE58" s="429"/>
      <c r="SJF58" s="429"/>
      <c r="SJG58" s="429"/>
      <c r="SJH58" s="429"/>
      <c r="SJI58" s="429"/>
      <c r="SJJ58" s="429"/>
      <c r="SJK58" s="429"/>
      <c r="SJL58" s="429"/>
      <c r="SJM58" s="429"/>
      <c r="SJN58" s="429"/>
      <c r="SJO58" s="429"/>
      <c r="SJP58" s="429"/>
      <c r="SJQ58" s="429"/>
      <c r="SJR58" s="429"/>
      <c r="SJS58" s="429"/>
      <c r="SJT58" s="429"/>
      <c r="SJU58" s="429"/>
      <c r="SJV58" s="429"/>
      <c r="SJW58" s="429"/>
      <c r="SJX58" s="429"/>
      <c r="SJY58" s="429"/>
      <c r="SJZ58" s="429"/>
      <c r="SKA58" s="429"/>
      <c r="SKB58" s="429"/>
      <c r="SKC58" s="429"/>
      <c r="SKD58" s="429"/>
      <c r="SKE58" s="429"/>
      <c r="SKF58" s="429"/>
      <c r="SKG58" s="429"/>
      <c r="SKH58" s="429"/>
      <c r="SKI58" s="429"/>
      <c r="SKJ58" s="429"/>
      <c r="SKK58" s="429"/>
      <c r="SKL58" s="429"/>
      <c r="SKM58" s="429"/>
      <c r="SKN58" s="429"/>
      <c r="SKO58" s="429"/>
      <c r="SKP58" s="429"/>
      <c r="SKQ58" s="429"/>
      <c r="SKR58" s="429"/>
      <c r="SKS58" s="429"/>
      <c r="SKT58" s="429"/>
      <c r="SKU58" s="429"/>
      <c r="SKV58" s="429"/>
      <c r="SKW58" s="429"/>
      <c r="SKX58" s="429"/>
      <c r="SKY58" s="429"/>
      <c r="SKZ58" s="429"/>
      <c r="SLA58" s="429"/>
      <c r="SLB58" s="429"/>
      <c r="SLC58" s="429"/>
      <c r="SLD58" s="429"/>
      <c r="SLE58" s="429"/>
      <c r="SLF58" s="429"/>
      <c r="SLG58" s="429"/>
      <c r="SLH58" s="429"/>
      <c r="SLI58" s="429"/>
      <c r="SLJ58" s="429"/>
      <c r="SLK58" s="429"/>
      <c r="SLL58" s="429"/>
      <c r="SLM58" s="429"/>
      <c r="SLN58" s="429"/>
      <c r="SLO58" s="429"/>
      <c r="SLP58" s="429"/>
      <c r="SLQ58" s="429"/>
      <c r="SLR58" s="429"/>
      <c r="SLS58" s="429"/>
      <c r="SLT58" s="429"/>
      <c r="SLU58" s="429"/>
      <c r="SLV58" s="429"/>
      <c r="SLW58" s="429"/>
      <c r="SLX58" s="429"/>
      <c r="SLY58" s="429"/>
      <c r="SLZ58" s="429"/>
      <c r="SMA58" s="429"/>
      <c r="SMB58" s="429"/>
      <c r="SMC58" s="429"/>
      <c r="SMD58" s="429"/>
      <c r="SME58" s="429"/>
      <c r="SMF58" s="429"/>
      <c r="SMG58" s="429"/>
      <c r="SMH58" s="429"/>
      <c r="SMI58" s="429"/>
      <c r="SMJ58" s="429"/>
      <c r="SMK58" s="429"/>
      <c r="SML58" s="429"/>
      <c r="SMM58" s="429"/>
      <c r="SMN58" s="429"/>
      <c r="SMO58" s="429"/>
      <c r="SMP58" s="429"/>
      <c r="SMQ58" s="429"/>
      <c r="SMR58" s="429"/>
      <c r="SMS58" s="429"/>
      <c r="SMT58" s="429"/>
      <c r="SMU58" s="429"/>
      <c r="SMV58" s="429"/>
      <c r="SMW58" s="429"/>
      <c r="SMX58" s="429"/>
      <c r="SMY58" s="429"/>
      <c r="SMZ58" s="429"/>
      <c r="SNA58" s="429"/>
      <c r="SNB58" s="429"/>
      <c r="SNC58" s="429"/>
      <c r="SND58" s="429"/>
      <c r="SNE58" s="429"/>
      <c r="SNF58" s="429"/>
      <c r="SNG58" s="429"/>
      <c r="SNH58" s="429"/>
      <c r="SNI58" s="429"/>
      <c r="SNJ58" s="429"/>
      <c r="SNK58" s="429"/>
      <c r="SNL58" s="429"/>
      <c r="SNM58" s="429"/>
      <c r="SNN58" s="429"/>
      <c r="SNO58" s="429"/>
      <c r="SNP58" s="429"/>
      <c r="SNQ58" s="429"/>
      <c r="SNR58" s="429"/>
      <c r="SNS58" s="429"/>
      <c r="SNT58" s="429"/>
      <c r="SNU58" s="429"/>
      <c r="SNV58" s="429"/>
      <c r="SNW58" s="429"/>
      <c r="SNX58" s="429"/>
      <c r="SNY58" s="429"/>
      <c r="SNZ58" s="429"/>
      <c r="SOA58" s="429"/>
      <c r="SOB58" s="429"/>
      <c r="SOC58" s="429"/>
      <c r="SOD58" s="429"/>
      <c r="SOE58" s="429"/>
      <c r="SOF58" s="429"/>
      <c r="SOG58" s="429"/>
      <c r="SOH58" s="429"/>
      <c r="SOI58" s="429"/>
      <c r="SOJ58" s="429"/>
      <c r="SOK58" s="429"/>
      <c r="SOL58" s="429"/>
      <c r="SOM58" s="429"/>
      <c r="SON58" s="429"/>
      <c r="SOO58" s="429"/>
      <c r="SOP58" s="429"/>
      <c r="SOQ58" s="429"/>
      <c r="SOR58" s="429"/>
      <c r="SOS58" s="429"/>
      <c r="SOT58" s="429"/>
      <c r="SOU58" s="429"/>
      <c r="SOV58" s="429"/>
      <c r="SOW58" s="429"/>
      <c r="SOX58" s="429"/>
      <c r="SOY58" s="429"/>
      <c r="SOZ58" s="429"/>
      <c r="SPA58" s="429"/>
      <c r="SPB58" s="429"/>
      <c r="SPC58" s="429"/>
      <c r="SPD58" s="429"/>
      <c r="SPE58" s="429"/>
      <c r="SPF58" s="429"/>
      <c r="SPG58" s="429"/>
      <c r="SPH58" s="429"/>
      <c r="SPI58" s="429"/>
      <c r="SPJ58" s="429"/>
      <c r="SPK58" s="429"/>
      <c r="SPL58" s="429"/>
      <c r="SPM58" s="429"/>
      <c r="SPN58" s="429"/>
      <c r="SPO58" s="429"/>
      <c r="SPP58" s="429"/>
      <c r="SPQ58" s="429"/>
      <c r="SPR58" s="429"/>
      <c r="SPS58" s="429"/>
      <c r="SPT58" s="429"/>
      <c r="SPU58" s="429"/>
      <c r="SPV58" s="429"/>
      <c r="SPW58" s="429"/>
      <c r="SPX58" s="429"/>
      <c r="SPY58" s="429"/>
      <c r="SPZ58" s="429"/>
      <c r="SQA58" s="429"/>
      <c r="SQB58" s="429"/>
      <c r="SQC58" s="429"/>
      <c r="SQD58" s="429"/>
      <c r="SQE58" s="429"/>
      <c r="SQF58" s="429"/>
      <c r="SQG58" s="429"/>
      <c r="SQH58" s="429"/>
      <c r="SQI58" s="429"/>
      <c r="SQJ58" s="429"/>
      <c r="SQK58" s="429"/>
      <c r="SQL58" s="429"/>
      <c r="SQM58" s="429"/>
      <c r="SQN58" s="429"/>
      <c r="SQO58" s="429"/>
      <c r="SQP58" s="429"/>
      <c r="SQQ58" s="429"/>
      <c r="SQR58" s="429"/>
      <c r="SQS58" s="429"/>
      <c r="SQT58" s="429"/>
      <c r="SQU58" s="429"/>
      <c r="SQV58" s="429"/>
      <c r="SQW58" s="429"/>
      <c r="SQX58" s="429"/>
      <c r="SQY58" s="429"/>
      <c r="SQZ58" s="429"/>
      <c r="SRA58" s="429"/>
      <c r="SRB58" s="429"/>
      <c r="SRC58" s="429"/>
      <c r="SRD58" s="429"/>
      <c r="SRE58" s="429"/>
      <c r="SRF58" s="429"/>
      <c r="SRG58" s="429"/>
      <c r="SRH58" s="429"/>
      <c r="SRI58" s="429"/>
      <c r="SRJ58" s="429"/>
      <c r="SRK58" s="429"/>
      <c r="SRL58" s="429"/>
      <c r="SRM58" s="429"/>
      <c r="SRN58" s="429"/>
      <c r="SRO58" s="429"/>
      <c r="SRP58" s="429"/>
      <c r="SRQ58" s="429"/>
      <c r="SRR58" s="429"/>
      <c r="SRS58" s="429"/>
      <c r="SRT58" s="429"/>
      <c r="SRU58" s="429"/>
      <c r="SRV58" s="429"/>
      <c r="SRW58" s="429"/>
      <c r="SRX58" s="429"/>
      <c r="SRY58" s="429"/>
      <c r="SRZ58" s="429"/>
      <c r="SSA58" s="429"/>
      <c r="SSB58" s="429"/>
      <c r="SSC58" s="429"/>
      <c r="SSD58" s="429"/>
      <c r="SSE58" s="429"/>
      <c r="SSF58" s="429"/>
      <c r="SSG58" s="429"/>
      <c r="SSH58" s="429"/>
      <c r="SSI58" s="429"/>
      <c r="SSJ58" s="429"/>
      <c r="SSK58" s="429"/>
      <c r="SSL58" s="429"/>
      <c r="SSM58" s="429"/>
      <c r="SSN58" s="429"/>
      <c r="SSO58" s="429"/>
      <c r="SSP58" s="429"/>
      <c r="SSQ58" s="429"/>
      <c r="SSR58" s="429"/>
      <c r="SSS58" s="429"/>
      <c r="SST58" s="429"/>
      <c r="SSU58" s="429"/>
      <c r="SSV58" s="429"/>
      <c r="SSW58" s="429"/>
      <c r="SSX58" s="429"/>
      <c r="SSY58" s="429"/>
      <c r="SSZ58" s="429"/>
      <c r="STA58" s="429"/>
      <c r="STB58" s="429"/>
      <c r="STC58" s="429"/>
      <c r="STD58" s="429"/>
      <c r="STE58" s="429"/>
      <c r="STF58" s="429"/>
      <c r="STG58" s="429"/>
      <c r="STH58" s="429"/>
      <c r="STI58" s="429"/>
      <c r="STJ58" s="429"/>
      <c r="STK58" s="429"/>
      <c r="STL58" s="429"/>
      <c r="STM58" s="429"/>
      <c r="STN58" s="429"/>
      <c r="STO58" s="429"/>
      <c r="STP58" s="429"/>
      <c r="STQ58" s="429"/>
      <c r="STR58" s="429"/>
      <c r="STS58" s="429"/>
      <c r="STT58" s="429"/>
      <c r="STU58" s="429"/>
      <c r="STV58" s="429"/>
      <c r="STW58" s="429"/>
      <c r="STX58" s="429"/>
      <c r="STY58" s="429"/>
      <c r="STZ58" s="429"/>
      <c r="SUA58" s="429"/>
      <c r="SUB58" s="429"/>
      <c r="SUC58" s="429"/>
      <c r="SUD58" s="429"/>
      <c r="SUE58" s="429"/>
      <c r="SUF58" s="429"/>
      <c r="SUG58" s="429"/>
      <c r="SUH58" s="429"/>
      <c r="SUI58" s="429"/>
      <c r="SUJ58" s="429"/>
      <c r="SUK58" s="429"/>
      <c r="SUL58" s="429"/>
      <c r="SUM58" s="429"/>
      <c r="SUN58" s="429"/>
      <c r="SUO58" s="429"/>
      <c r="SUP58" s="429"/>
      <c r="SUQ58" s="429"/>
      <c r="SUR58" s="429"/>
      <c r="SUS58" s="429"/>
      <c r="SUT58" s="429"/>
      <c r="SUU58" s="429"/>
      <c r="SUV58" s="429"/>
      <c r="SUW58" s="429"/>
      <c r="SUX58" s="429"/>
      <c r="SUY58" s="429"/>
      <c r="SUZ58" s="429"/>
      <c r="SVA58" s="429"/>
      <c r="SVB58" s="429"/>
      <c r="SVC58" s="429"/>
      <c r="SVD58" s="429"/>
      <c r="SVE58" s="429"/>
      <c r="SVF58" s="429"/>
      <c r="SVG58" s="429"/>
      <c r="SVH58" s="429"/>
      <c r="SVI58" s="429"/>
      <c r="SVJ58" s="429"/>
      <c r="SVK58" s="429"/>
      <c r="SVL58" s="429"/>
      <c r="SVM58" s="429"/>
      <c r="SVN58" s="429"/>
      <c r="SVO58" s="429"/>
      <c r="SVP58" s="429"/>
      <c r="SVQ58" s="429"/>
      <c r="SVR58" s="429"/>
      <c r="SVS58" s="429"/>
      <c r="SVT58" s="429"/>
      <c r="SVU58" s="429"/>
      <c r="SVV58" s="429"/>
      <c r="SVW58" s="429"/>
      <c r="SVX58" s="429"/>
      <c r="SVY58" s="429"/>
      <c r="SVZ58" s="429"/>
      <c r="SWA58" s="429"/>
      <c r="SWB58" s="429"/>
      <c r="SWC58" s="429"/>
      <c r="SWD58" s="429"/>
      <c r="SWE58" s="429"/>
      <c r="SWF58" s="429"/>
      <c r="SWG58" s="429"/>
      <c r="SWH58" s="429"/>
      <c r="SWI58" s="429"/>
      <c r="SWJ58" s="429"/>
      <c r="SWK58" s="429"/>
      <c r="SWL58" s="429"/>
      <c r="SWM58" s="429"/>
      <c r="SWN58" s="429"/>
      <c r="SWO58" s="429"/>
      <c r="SWP58" s="429"/>
      <c r="SWQ58" s="429"/>
      <c r="SWR58" s="429"/>
      <c r="SWS58" s="429"/>
      <c r="SWT58" s="429"/>
      <c r="SWU58" s="429"/>
      <c r="SWV58" s="429"/>
      <c r="SWW58" s="429"/>
      <c r="SWX58" s="429"/>
      <c r="SWY58" s="429"/>
      <c r="SWZ58" s="429"/>
      <c r="SXA58" s="429"/>
      <c r="SXB58" s="429"/>
      <c r="SXC58" s="429"/>
      <c r="SXD58" s="429"/>
      <c r="SXE58" s="429"/>
      <c r="SXF58" s="429"/>
      <c r="SXG58" s="429"/>
      <c r="SXH58" s="429"/>
      <c r="SXI58" s="429"/>
      <c r="SXJ58" s="429"/>
      <c r="SXK58" s="429"/>
      <c r="SXL58" s="429"/>
      <c r="SXM58" s="429"/>
      <c r="SXN58" s="429"/>
      <c r="SXO58" s="429"/>
      <c r="SXP58" s="429"/>
      <c r="SXQ58" s="429"/>
      <c r="SXR58" s="429"/>
      <c r="SXS58" s="429"/>
      <c r="SXT58" s="429"/>
      <c r="SXU58" s="429"/>
      <c r="SXV58" s="429"/>
      <c r="SXW58" s="429"/>
      <c r="SXX58" s="429"/>
      <c r="SXY58" s="429"/>
      <c r="SXZ58" s="429"/>
      <c r="SYA58" s="429"/>
      <c r="SYB58" s="429"/>
      <c r="SYC58" s="429"/>
      <c r="SYD58" s="429"/>
      <c r="SYE58" s="429"/>
      <c r="SYF58" s="429"/>
      <c r="SYG58" s="429"/>
      <c r="SYH58" s="429"/>
      <c r="SYI58" s="429"/>
      <c r="SYJ58" s="429"/>
      <c r="SYK58" s="429"/>
      <c r="SYL58" s="429"/>
      <c r="SYM58" s="429"/>
      <c r="SYN58" s="429"/>
      <c r="SYO58" s="429"/>
      <c r="SYP58" s="429"/>
      <c r="SYQ58" s="429"/>
      <c r="SYR58" s="429"/>
      <c r="SYS58" s="429"/>
      <c r="SYT58" s="429"/>
      <c r="SYU58" s="429"/>
      <c r="SYV58" s="429"/>
      <c r="SYW58" s="429"/>
      <c r="SYX58" s="429"/>
      <c r="SYY58" s="429"/>
      <c r="SYZ58" s="429"/>
      <c r="SZA58" s="429"/>
      <c r="SZB58" s="429"/>
      <c r="SZC58" s="429"/>
      <c r="SZD58" s="429"/>
      <c r="SZE58" s="429"/>
      <c r="SZF58" s="429"/>
      <c r="SZG58" s="429"/>
      <c r="SZH58" s="429"/>
      <c r="SZI58" s="429"/>
      <c r="SZJ58" s="429"/>
      <c r="SZK58" s="429"/>
      <c r="SZL58" s="429"/>
      <c r="SZM58" s="429"/>
      <c r="SZN58" s="429"/>
      <c r="SZO58" s="429"/>
      <c r="SZP58" s="429"/>
      <c r="SZQ58" s="429"/>
      <c r="SZR58" s="429"/>
      <c r="SZS58" s="429"/>
      <c r="SZT58" s="429"/>
      <c r="SZU58" s="429"/>
      <c r="SZV58" s="429"/>
      <c r="SZW58" s="429"/>
      <c r="SZX58" s="429"/>
      <c r="SZY58" s="429"/>
      <c r="SZZ58" s="429"/>
      <c r="TAA58" s="429"/>
      <c r="TAB58" s="429"/>
      <c r="TAC58" s="429"/>
      <c r="TAD58" s="429"/>
      <c r="TAE58" s="429"/>
      <c r="TAF58" s="429"/>
      <c r="TAG58" s="429"/>
      <c r="TAH58" s="429"/>
      <c r="TAI58" s="429"/>
      <c r="TAJ58" s="429"/>
      <c r="TAK58" s="429"/>
      <c r="TAL58" s="429"/>
      <c r="TAM58" s="429"/>
      <c r="TAN58" s="429"/>
      <c r="TAO58" s="429"/>
      <c r="TAP58" s="429"/>
      <c r="TAQ58" s="429"/>
      <c r="TAR58" s="429"/>
      <c r="TAS58" s="429"/>
      <c r="TAT58" s="429"/>
      <c r="TAU58" s="429"/>
      <c r="TAV58" s="429"/>
      <c r="TAW58" s="429"/>
      <c r="TAX58" s="429"/>
      <c r="TAY58" s="429"/>
      <c r="TAZ58" s="429"/>
      <c r="TBA58" s="429"/>
      <c r="TBB58" s="429"/>
      <c r="TBC58" s="429"/>
      <c r="TBD58" s="429"/>
      <c r="TBE58" s="429"/>
      <c r="TBF58" s="429"/>
      <c r="TBG58" s="429"/>
      <c r="TBH58" s="429"/>
      <c r="TBI58" s="429"/>
      <c r="TBJ58" s="429"/>
      <c r="TBK58" s="429"/>
      <c r="TBL58" s="429"/>
      <c r="TBM58" s="429"/>
      <c r="TBN58" s="429"/>
      <c r="TBO58" s="429"/>
      <c r="TBP58" s="429"/>
      <c r="TBQ58" s="429"/>
      <c r="TBR58" s="429"/>
      <c r="TBS58" s="429"/>
      <c r="TBT58" s="429"/>
      <c r="TBU58" s="429"/>
      <c r="TBV58" s="429"/>
      <c r="TBW58" s="429"/>
      <c r="TBX58" s="429"/>
      <c r="TBY58" s="429"/>
      <c r="TBZ58" s="429"/>
      <c r="TCA58" s="429"/>
      <c r="TCB58" s="429"/>
      <c r="TCC58" s="429"/>
      <c r="TCD58" s="429"/>
      <c r="TCE58" s="429"/>
      <c r="TCF58" s="429"/>
      <c r="TCG58" s="429"/>
      <c r="TCH58" s="429"/>
      <c r="TCI58" s="429"/>
      <c r="TCJ58" s="429"/>
      <c r="TCK58" s="429"/>
      <c r="TCL58" s="429"/>
      <c r="TCM58" s="429"/>
      <c r="TCN58" s="429"/>
      <c r="TCO58" s="429"/>
      <c r="TCP58" s="429"/>
      <c r="TCQ58" s="429"/>
      <c r="TCR58" s="429"/>
      <c r="TCS58" s="429"/>
      <c r="TCT58" s="429"/>
      <c r="TCU58" s="429"/>
      <c r="TCV58" s="429"/>
      <c r="TCW58" s="429"/>
      <c r="TCX58" s="429"/>
      <c r="TCY58" s="429"/>
      <c r="TCZ58" s="429"/>
      <c r="TDA58" s="429"/>
      <c r="TDB58" s="429"/>
      <c r="TDC58" s="429"/>
      <c r="TDD58" s="429"/>
      <c r="TDE58" s="429"/>
      <c r="TDF58" s="429"/>
      <c r="TDG58" s="429"/>
      <c r="TDH58" s="429"/>
      <c r="TDI58" s="429"/>
      <c r="TDJ58" s="429"/>
      <c r="TDK58" s="429"/>
      <c r="TDL58" s="429"/>
      <c r="TDM58" s="429"/>
      <c r="TDN58" s="429"/>
      <c r="TDO58" s="429"/>
      <c r="TDP58" s="429"/>
      <c r="TDQ58" s="429"/>
      <c r="TDR58" s="429"/>
      <c r="TDS58" s="429"/>
      <c r="TDT58" s="429"/>
      <c r="TDU58" s="429"/>
      <c r="TDV58" s="429"/>
      <c r="TDW58" s="429"/>
      <c r="TDX58" s="429"/>
      <c r="TDY58" s="429"/>
      <c r="TDZ58" s="429"/>
      <c r="TEA58" s="429"/>
      <c r="TEB58" s="429"/>
      <c r="TEC58" s="429"/>
      <c r="TED58" s="429"/>
      <c r="TEE58" s="429"/>
      <c r="TEF58" s="429"/>
      <c r="TEG58" s="429"/>
      <c r="TEH58" s="429"/>
      <c r="TEI58" s="429"/>
      <c r="TEJ58" s="429"/>
      <c r="TEK58" s="429"/>
      <c r="TEL58" s="429"/>
      <c r="TEM58" s="429"/>
      <c r="TEN58" s="429"/>
      <c r="TEO58" s="429"/>
      <c r="TEP58" s="429"/>
      <c r="TEQ58" s="429"/>
      <c r="TER58" s="429"/>
      <c r="TES58" s="429"/>
      <c r="TET58" s="429"/>
      <c r="TEU58" s="429"/>
      <c r="TEV58" s="429"/>
      <c r="TEW58" s="429"/>
      <c r="TEX58" s="429"/>
      <c r="TEY58" s="429"/>
      <c r="TEZ58" s="429"/>
      <c r="TFA58" s="429"/>
      <c r="TFB58" s="429"/>
      <c r="TFC58" s="429"/>
      <c r="TFD58" s="429"/>
      <c r="TFE58" s="429"/>
      <c r="TFF58" s="429"/>
      <c r="TFG58" s="429"/>
      <c r="TFH58" s="429"/>
      <c r="TFI58" s="429"/>
      <c r="TFJ58" s="429"/>
      <c r="TFK58" s="429"/>
      <c r="TFL58" s="429"/>
      <c r="TFM58" s="429"/>
      <c r="TFN58" s="429"/>
      <c r="TFO58" s="429"/>
      <c r="TFP58" s="429"/>
      <c r="TFQ58" s="429"/>
      <c r="TFR58" s="429"/>
      <c r="TFS58" s="429"/>
      <c r="TFT58" s="429"/>
      <c r="TFU58" s="429"/>
      <c r="TFV58" s="429"/>
      <c r="TFW58" s="429"/>
      <c r="TFX58" s="429"/>
      <c r="TFY58" s="429"/>
      <c r="TFZ58" s="429"/>
      <c r="TGA58" s="429"/>
      <c r="TGB58" s="429"/>
      <c r="TGC58" s="429"/>
      <c r="TGD58" s="429"/>
      <c r="TGE58" s="429"/>
      <c r="TGF58" s="429"/>
      <c r="TGG58" s="429"/>
      <c r="TGH58" s="429"/>
      <c r="TGI58" s="429"/>
      <c r="TGJ58" s="429"/>
      <c r="TGK58" s="429"/>
      <c r="TGL58" s="429"/>
      <c r="TGM58" s="429"/>
      <c r="TGN58" s="429"/>
      <c r="TGO58" s="429"/>
      <c r="TGP58" s="429"/>
      <c r="TGQ58" s="429"/>
      <c r="TGR58" s="429"/>
      <c r="TGS58" s="429"/>
      <c r="TGT58" s="429"/>
      <c r="TGU58" s="429"/>
      <c r="TGV58" s="429"/>
      <c r="TGW58" s="429"/>
      <c r="TGX58" s="429"/>
      <c r="TGY58" s="429"/>
      <c r="TGZ58" s="429"/>
      <c r="THA58" s="429"/>
      <c r="THB58" s="429"/>
      <c r="THC58" s="429"/>
      <c r="THD58" s="429"/>
      <c r="THE58" s="429"/>
      <c r="THF58" s="429"/>
      <c r="THG58" s="429"/>
      <c r="THH58" s="429"/>
      <c r="THI58" s="429"/>
      <c r="THJ58" s="429"/>
      <c r="THK58" s="429"/>
      <c r="THL58" s="429"/>
      <c r="THM58" s="429"/>
      <c r="THN58" s="429"/>
      <c r="THO58" s="429"/>
      <c r="THP58" s="429"/>
      <c r="THQ58" s="429"/>
      <c r="THR58" s="429"/>
      <c r="THS58" s="429"/>
      <c r="THT58" s="429"/>
      <c r="THU58" s="429"/>
      <c r="THV58" s="429"/>
      <c r="THW58" s="429"/>
      <c r="THX58" s="429"/>
      <c r="THY58" s="429"/>
      <c r="THZ58" s="429"/>
      <c r="TIA58" s="429"/>
      <c r="TIB58" s="429"/>
      <c r="TIC58" s="429"/>
      <c r="TID58" s="429"/>
      <c r="TIE58" s="429"/>
      <c r="TIF58" s="429"/>
      <c r="TIG58" s="429"/>
      <c r="TIH58" s="429"/>
      <c r="TII58" s="429"/>
      <c r="TIJ58" s="429"/>
      <c r="TIK58" s="429"/>
      <c r="TIL58" s="429"/>
      <c r="TIM58" s="429"/>
      <c r="TIN58" s="429"/>
      <c r="TIO58" s="429"/>
      <c r="TIP58" s="429"/>
      <c r="TIQ58" s="429"/>
      <c r="TIR58" s="429"/>
      <c r="TIS58" s="429"/>
      <c r="TIT58" s="429"/>
      <c r="TIU58" s="429"/>
      <c r="TIV58" s="429"/>
      <c r="TIW58" s="429"/>
      <c r="TIX58" s="429"/>
      <c r="TIY58" s="429"/>
      <c r="TIZ58" s="429"/>
      <c r="TJA58" s="429"/>
      <c r="TJB58" s="429"/>
      <c r="TJC58" s="429"/>
      <c r="TJD58" s="429"/>
      <c r="TJE58" s="429"/>
      <c r="TJF58" s="429"/>
      <c r="TJG58" s="429"/>
      <c r="TJH58" s="429"/>
      <c r="TJI58" s="429"/>
      <c r="TJJ58" s="429"/>
      <c r="TJK58" s="429"/>
      <c r="TJL58" s="429"/>
      <c r="TJM58" s="429"/>
      <c r="TJN58" s="429"/>
      <c r="TJO58" s="429"/>
      <c r="TJP58" s="429"/>
      <c r="TJQ58" s="429"/>
      <c r="TJR58" s="429"/>
      <c r="TJS58" s="429"/>
      <c r="TJT58" s="429"/>
      <c r="TJU58" s="429"/>
      <c r="TJV58" s="429"/>
      <c r="TJW58" s="429"/>
      <c r="TJX58" s="429"/>
      <c r="TJY58" s="429"/>
      <c r="TJZ58" s="429"/>
      <c r="TKA58" s="429"/>
      <c r="TKB58" s="429"/>
      <c r="TKC58" s="429"/>
      <c r="TKD58" s="429"/>
      <c r="TKE58" s="429"/>
      <c r="TKF58" s="429"/>
      <c r="TKG58" s="429"/>
      <c r="TKH58" s="429"/>
      <c r="TKI58" s="429"/>
      <c r="TKJ58" s="429"/>
      <c r="TKK58" s="429"/>
      <c r="TKL58" s="429"/>
      <c r="TKM58" s="429"/>
      <c r="TKN58" s="429"/>
      <c r="TKO58" s="429"/>
      <c r="TKP58" s="429"/>
      <c r="TKQ58" s="429"/>
      <c r="TKR58" s="429"/>
      <c r="TKS58" s="429"/>
      <c r="TKT58" s="429"/>
      <c r="TKU58" s="429"/>
      <c r="TKV58" s="429"/>
      <c r="TKW58" s="429"/>
      <c r="TKX58" s="429"/>
      <c r="TKY58" s="429"/>
      <c r="TKZ58" s="429"/>
      <c r="TLA58" s="429"/>
      <c r="TLB58" s="429"/>
      <c r="TLC58" s="429"/>
      <c r="TLD58" s="429"/>
      <c r="TLE58" s="429"/>
      <c r="TLF58" s="429"/>
      <c r="TLG58" s="429"/>
      <c r="TLH58" s="429"/>
      <c r="TLI58" s="429"/>
      <c r="TLJ58" s="429"/>
      <c r="TLK58" s="429"/>
      <c r="TLL58" s="429"/>
      <c r="TLM58" s="429"/>
      <c r="TLN58" s="429"/>
      <c r="TLO58" s="429"/>
      <c r="TLP58" s="429"/>
      <c r="TLQ58" s="429"/>
      <c r="TLR58" s="429"/>
      <c r="TLS58" s="429"/>
      <c r="TLT58" s="429"/>
      <c r="TLU58" s="429"/>
      <c r="TLV58" s="429"/>
      <c r="TLW58" s="429"/>
      <c r="TLX58" s="429"/>
      <c r="TLY58" s="429"/>
      <c r="TLZ58" s="429"/>
      <c r="TMA58" s="429"/>
      <c r="TMB58" s="429"/>
      <c r="TMC58" s="429"/>
      <c r="TMD58" s="429"/>
      <c r="TME58" s="429"/>
      <c r="TMF58" s="429"/>
      <c r="TMG58" s="429"/>
      <c r="TMH58" s="429"/>
      <c r="TMI58" s="429"/>
      <c r="TMJ58" s="429"/>
      <c r="TMK58" s="429"/>
      <c r="TML58" s="429"/>
      <c r="TMM58" s="429"/>
      <c r="TMN58" s="429"/>
      <c r="TMO58" s="429"/>
      <c r="TMP58" s="429"/>
      <c r="TMQ58" s="429"/>
      <c r="TMR58" s="429"/>
      <c r="TMS58" s="429"/>
      <c r="TMT58" s="429"/>
      <c r="TMU58" s="429"/>
      <c r="TMV58" s="429"/>
      <c r="TMW58" s="429"/>
      <c r="TMX58" s="429"/>
      <c r="TMY58" s="429"/>
      <c r="TMZ58" s="429"/>
      <c r="TNA58" s="429"/>
      <c r="TNB58" s="429"/>
      <c r="TNC58" s="429"/>
      <c r="TND58" s="429"/>
      <c r="TNE58" s="429"/>
      <c r="TNF58" s="429"/>
      <c r="TNG58" s="429"/>
      <c r="TNH58" s="429"/>
      <c r="TNI58" s="429"/>
      <c r="TNJ58" s="429"/>
      <c r="TNK58" s="429"/>
      <c r="TNL58" s="429"/>
      <c r="TNM58" s="429"/>
      <c r="TNN58" s="429"/>
      <c r="TNO58" s="429"/>
      <c r="TNP58" s="429"/>
      <c r="TNQ58" s="429"/>
      <c r="TNR58" s="429"/>
      <c r="TNS58" s="429"/>
      <c r="TNT58" s="429"/>
      <c r="TNU58" s="429"/>
      <c r="TNV58" s="429"/>
      <c r="TNW58" s="429"/>
      <c r="TNX58" s="429"/>
      <c r="TNY58" s="429"/>
      <c r="TNZ58" s="429"/>
      <c r="TOA58" s="429"/>
      <c r="TOB58" s="429"/>
      <c r="TOC58" s="429"/>
      <c r="TOD58" s="429"/>
      <c r="TOE58" s="429"/>
      <c r="TOF58" s="429"/>
      <c r="TOG58" s="429"/>
      <c r="TOH58" s="429"/>
      <c r="TOI58" s="429"/>
      <c r="TOJ58" s="429"/>
      <c r="TOK58" s="429"/>
      <c r="TOL58" s="429"/>
      <c r="TOM58" s="429"/>
      <c r="TON58" s="429"/>
      <c r="TOO58" s="429"/>
      <c r="TOP58" s="429"/>
      <c r="TOQ58" s="429"/>
      <c r="TOR58" s="429"/>
      <c r="TOS58" s="429"/>
      <c r="TOT58" s="429"/>
      <c r="TOU58" s="429"/>
      <c r="TOV58" s="429"/>
      <c r="TOW58" s="429"/>
      <c r="TOX58" s="429"/>
      <c r="TOY58" s="429"/>
      <c r="TOZ58" s="429"/>
      <c r="TPA58" s="429"/>
      <c r="TPB58" s="429"/>
      <c r="TPC58" s="429"/>
      <c r="TPD58" s="429"/>
      <c r="TPE58" s="429"/>
      <c r="TPF58" s="429"/>
      <c r="TPG58" s="429"/>
      <c r="TPH58" s="429"/>
      <c r="TPI58" s="429"/>
      <c r="TPJ58" s="429"/>
      <c r="TPK58" s="429"/>
      <c r="TPL58" s="429"/>
      <c r="TPM58" s="429"/>
      <c r="TPN58" s="429"/>
      <c r="TPO58" s="429"/>
      <c r="TPP58" s="429"/>
      <c r="TPQ58" s="429"/>
      <c r="TPR58" s="429"/>
      <c r="TPS58" s="429"/>
      <c r="TPT58" s="429"/>
      <c r="TPU58" s="429"/>
      <c r="TPV58" s="429"/>
      <c r="TPW58" s="429"/>
      <c r="TPX58" s="429"/>
      <c r="TPY58" s="429"/>
      <c r="TPZ58" s="429"/>
      <c r="TQA58" s="429"/>
      <c r="TQB58" s="429"/>
      <c r="TQC58" s="429"/>
      <c r="TQD58" s="429"/>
      <c r="TQE58" s="429"/>
      <c r="TQF58" s="429"/>
      <c r="TQG58" s="429"/>
      <c r="TQH58" s="429"/>
      <c r="TQI58" s="429"/>
      <c r="TQJ58" s="429"/>
      <c r="TQK58" s="429"/>
      <c r="TQL58" s="429"/>
      <c r="TQM58" s="429"/>
      <c r="TQN58" s="429"/>
      <c r="TQO58" s="429"/>
      <c r="TQP58" s="429"/>
      <c r="TQQ58" s="429"/>
      <c r="TQR58" s="429"/>
      <c r="TQS58" s="429"/>
      <c r="TQT58" s="429"/>
      <c r="TQU58" s="429"/>
      <c r="TQV58" s="429"/>
      <c r="TQW58" s="429"/>
      <c r="TQX58" s="429"/>
      <c r="TQY58" s="429"/>
      <c r="TQZ58" s="429"/>
      <c r="TRA58" s="429"/>
      <c r="TRB58" s="429"/>
      <c r="TRC58" s="429"/>
      <c r="TRD58" s="429"/>
      <c r="TRE58" s="429"/>
      <c r="TRF58" s="429"/>
      <c r="TRG58" s="429"/>
      <c r="TRH58" s="429"/>
      <c r="TRI58" s="429"/>
      <c r="TRJ58" s="429"/>
      <c r="TRK58" s="429"/>
      <c r="TRL58" s="429"/>
      <c r="TRM58" s="429"/>
      <c r="TRN58" s="429"/>
      <c r="TRO58" s="429"/>
      <c r="TRP58" s="429"/>
      <c r="TRQ58" s="429"/>
      <c r="TRR58" s="429"/>
      <c r="TRS58" s="429"/>
      <c r="TRT58" s="429"/>
      <c r="TRU58" s="429"/>
      <c r="TRV58" s="429"/>
      <c r="TRW58" s="429"/>
      <c r="TRX58" s="429"/>
      <c r="TRY58" s="429"/>
      <c r="TRZ58" s="429"/>
      <c r="TSA58" s="429"/>
      <c r="TSB58" s="429"/>
      <c r="TSC58" s="429"/>
      <c r="TSD58" s="429"/>
      <c r="TSE58" s="429"/>
      <c r="TSF58" s="429"/>
      <c r="TSG58" s="429"/>
      <c r="TSH58" s="429"/>
      <c r="TSI58" s="429"/>
      <c r="TSJ58" s="429"/>
      <c r="TSK58" s="429"/>
      <c r="TSL58" s="429"/>
      <c r="TSM58" s="429"/>
      <c r="TSN58" s="429"/>
      <c r="TSO58" s="429"/>
      <c r="TSP58" s="429"/>
      <c r="TSQ58" s="429"/>
      <c r="TSR58" s="429"/>
      <c r="TSS58" s="429"/>
      <c r="TST58" s="429"/>
      <c r="TSU58" s="429"/>
      <c r="TSV58" s="429"/>
      <c r="TSW58" s="429"/>
      <c r="TSX58" s="429"/>
      <c r="TSY58" s="429"/>
      <c r="TSZ58" s="429"/>
      <c r="TTA58" s="429"/>
      <c r="TTB58" s="429"/>
      <c r="TTC58" s="429"/>
      <c r="TTD58" s="429"/>
      <c r="TTE58" s="429"/>
      <c r="TTF58" s="429"/>
      <c r="TTG58" s="429"/>
      <c r="TTH58" s="429"/>
      <c r="TTI58" s="429"/>
      <c r="TTJ58" s="429"/>
      <c r="TTK58" s="429"/>
      <c r="TTL58" s="429"/>
      <c r="TTM58" s="429"/>
      <c r="TTN58" s="429"/>
      <c r="TTO58" s="429"/>
      <c r="TTP58" s="429"/>
      <c r="TTQ58" s="429"/>
      <c r="TTR58" s="429"/>
      <c r="TTS58" s="429"/>
      <c r="TTT58" s="429"/>
      <c r="TTU58" s="429"/>
      <c r="TTV58" s="429"/>
      <c r="TTW58" s="429"/>
      <c r="TTX58" s="429"/>
      <c r="TTY58" s="429"/>
      <c r="TTZ58" s="429"/>
      <c r="TUA58" s="429"/>
      <c r="TUB58" s="429"/>
      <c r="TUC58" s="429"/>
      <c r="TUD58" s="429"/>
      <c r="TUE58" s="429"/>
      <c r="TUF58" s="429"/>
      <c r="TUG58" s="429"/>
      <c r="TUH58" s="429"/>
      <c r="TUI58" s="429"/>
      <c r="TUJ58" s="429"/>
      <c r="TUK58" s="429"/>
      <c r="TUL58" s="429"/>
      <c r="TUM58" s="429"/>
      <c r="TUN58" s="429"/>
      <c r="TUO58" s="429"/>
      <c r="TUP58" s="429"/>
      <c r="TUQ58" s="429"/>
      <c r="TUR58" s="429"/>
      <c r="TUS58" s="429"/>
      <c r="TUT58" s="429"/>
      <c r="TUU58" s="429"/>
      <c r="TUV58" s="429"/>
      <c r="TUW58" s="429"/>
      <c r="TUX58" s="429"/>
      <c r="TUY58" s="429"/>
      <c r="TUZ58" s="429"/>
      <c r="TVA58" s="429"/>
      <c r="TVB58" s="429"/>
      <c r="TVC58" s="429"/>
      <c r="TVD58" s="429"/>
      <c r="TVE58" s="429"/>
      <c r="TVF58" s="429"/>
      <c r="TVG58" s="429"/>
      <c r="TVH58" s="429"/>
      <c r="TVI58" s="429"/>
      <c r="TVJ58" s="429"/>
      <c r="TVK58" s="429"/>
      <c r="TVL58" s="429"/>
      <c r="TVM58" s="429"/>
      <c r="TVN58" s="429"/>
      <c r="TVO58" s="429"/>
      <c r="TVP58" s="429"/>
      <c r="TVQ58" s="429"/>
      <c r="TVR58" s="429"/>
      <c r="TVS58" s="429"/>
      <c r="TVT58" s="429"/>
      <c r="TVU58" s="429"/>
      <c r="TVV58" s="429"/>
      <c r="TVW58" s="429"/>
      <c r="TVX58" s="429"/>
      <c r="TVY58" s="429"/>
      <c r="TVZ58" s="429"/>
      <c r="TWA58" s="429"/>
      <c r="TWB58" s="429"/>
      <c r="TWC58" s="429"/>
      <c r="TWD58" s="429"/>
      <c r="TWE58" s="429"/>
      <c r="TWF58" s="429"/>
      <c r="TWG58" s="429"/>
      <c r="TWH58" s="429"/>
      <c r="TWI58" s="429"/>
      <c r="TWJ58" s="429"/>
      <c r="TWK58" s="429"/>
      <c r="TWL58" s="429"/>
      <c r="TWM58" s="429"/>
      <c r="TWN58" s="429"/>
      <c r="TWO58" s="429"/>
      <c r="TWP58" s="429"/>
      <c r="TWQ58" s="429"/>
      <c r="TWR58" s="429"/>
      <c r="TWS58" s="429"/>
      <c r="TWT58" s="429"/>
      <c r="TWU58" s="429"/>
      <c r="TWV58" s="429"/>
      <c r="TWW58" s="429"/>
      <c r="TWX58" s="429"/>
      <c r="TWY58" s="429"/>
      <c r="TWZ58" s="429"/>
      <c r="TXA58" s="429"/>
      <c r="TXB58" s="429"/>
      <c r="TXC58" s="429"/>
      <c r="TXD58" s="429"/>
      <c r="TXE58" s="429"/>
      <c r="TXF58" s="429"/>
      <c r="TXG58" s="429"/>
      <c r="TXH58" s="429"/>
      <c r="TXI58" s="429"/>
      <c r="TXJ58" s="429"/>
      <c r="TXK58" s="429"/>
      <c r="TXL58" s="429"/>
      <c r="TXM58" s="429"/>
      <c r="TXN58" s="429"/>
      <c r="TXO58" s="429"/>
      <c r="TXP58" s="429"/>
      <c r="TXQ58" s="429"/>
      <c r="TXR58" s="429"/>
      <c r="TXS58" s="429"/>
      <c r="TXT58" s="429"/>
      <c r="TXU58" s="429"/>
      <c r="TXV58" s="429"/>
      <c r="TXW58" s="429"/>
      <c r="TXX58" s="429"/>
      <c r="TXY58" s="429"/>
      <c r="TXZ58" s="429"/>
      <c r="TYA58" s="429"/>
      <c r="TYB58" s="429"/>
      <c r="TYC58" s="429"/>
      <c r="TYD58" s="429"/>
      <c r="TYE58" s="429"/>
      <c r="TYF58" s="429"/>
      <c r="TYG58" s="429"/>
      <c r="TYH58" s="429"/>
      <c r="TYI58" s="429"/>
      <c r="TYJ58" s="429"/>
      <c r="TYK58" s="429"/>
      <c r="TYL58" s="429"/>
      <c r="TYM58" s="429"/>
      <c r="TYN58" s="429"/>
      <c r="TYO58" s="429"/>
      <c r="TYP58" s="429"/>
      <c r="TYQ58" s="429"/>
      <c r="TYR58" s="429"/>
      <c r="TYS58" s="429"/>
      <c r="TYT58" s="429"/>
      <c r="TYU58" s="429"/>
      <c r="TYV58" s="429"/>
      <c r="TYW58" s="429"/>
      <c r="TYX58" s="429"/>
      <c r="TYY58" s="429"/>
      <c r="TYZ58" s="429"/>
      <c r="TZA58" s="429"/>
      <c r="TZB58" s="429"/>
      <c r="TZC58" s="429"/>
      <c r="TZD58" s="429"/>
      <c r="TZE58" s="429"/>
      <c r="TZF58" s="429"/>
      <c r="TZG58" s="429"/>
      <c r="TZH58" s="429"/>
      <c r="TZI58" s="429"/>
      <c r="TZJ58" s="429"/>
      <c r="TZK58" s="429"/>
      <c r="TZL58" s="429"/>
      <c r="TZM58" s="429"/>
      <c r="TZN58" s="429"/>
      <c r="TZO58" s="429"/>
      <c r="TZP58" s="429"/>
      <c r="TZQ58" s="429"/>
      <c r="TZR58" s="429"/>
      <c r="TZS58" s="429"/>
      <c r="TZT58" s="429"/>
      <c r="TZU58" s="429"/>
      <c r="TZV58" s="429"/>
      <c r="TZW58" s="429"/>
      <c r="TZX58" s="429"/>
      <c r="TZY58" s="429"/>
      <c r="TZZ58" s="429"/>
      <c r="UAA58" s="429"/>
      <c r="UAB58" s="429"/>
      <c r="UAC58" s="429"/>
      <c r="UAD58" s="429"/>
      <c r="UAE58" s="429"/>
      <c r="UAF58" s="429"/>
      <c r="UAG58" s="429"/>
      <c r="UAH58" s="429"/>
      <c r="UAI58" s="429"/>
      <c r="UAJ58" s="429"/>
      <c r="UAK58" s="429"/>
      <c r="UAL58" s="429"/>
      <c r="UAM58" s="429"/>
      <c r="UAN58" s="429"/>
      <c r="UAO58" s="429"/>
      <c r="UAP58" s="429"/>
      <c r="UAQ58" s="429"/>
      <c r="UAR58" s="429"/>
      <c r="UAS58" s="429"/>
      <c r="UAT58" s="429"/>
      <c r="UAU58" s="429"/>
      <c r="UAV58" s="429"/>
      <c r="UAW58" s="429"/>
      <c r="UAX58" s="429"/>
      <c r="UAY58" s="429"/>
      <c r="UAZ58" s="429"/>
      <c r="UBA58" s="429"/>
      <c r="UBB58" s="429"/>
      <c r="UBC58" s="429"/>
      <c r="UBD58" s="429"/>
      <c r="UBE58" s="429"/>
      <c r="UBF58" s="429"/>
      <c r="UBG58" s="429"/>
      <c r="UBH58" s="429"/>
      <c r="UBI58" s="429"/>
      <c r="UBJ58" s="429"/>
      <c r="UBK58" s="429"/>
      <c r="UBL58" s="429"/>
      <c r="UBM58" s="429"/>
      <c r="UBN58" s="429"/>
      <c r="UBO58" s="429"/>
      <c r="UBP58" s="429"/>
      <c r="UBQ58" s="429"/>
      <c r="UBR58" s="429"/>
      <c r="UBS58" s="429"/>
      <c r="UBT58" s="429"/>
      <c r="UBU58" s="429"/>
      <c r="UBV58" s="429"/>
      <c r="UBW58" s="429"/>
      <c r="UBX58" s="429"/>
      <c r="UBY58" s="429"/>
      <c r="UBZ58" s="429"/>
      <c r="UCA58" s="429"/>
      <c r="UCB58" s="429"/>
      <c r="UCC58" s="429"/>
      <c r="UCD58" s="429"/>
      <c r="UCE58" s="429"/>
      <c r="UCF58" s="429"/>
      <c r="UCG58" s="429"/>
      <c r="UCH58" s="429"/>
      <c r="UCI58" s="429"/>
      <c r="UCJ58" s="429"/>
      <c r="UCK58" s="429"/>
      <c r="UCL58" s="429"/>
      <c r="UCM58" s="429"/>
      <c r="UCN58" s="429"/>
      <c r="UCO58" s="429"/>
      <c r="UCP58" s="429"/>
      <c r="UCQ58" s="429"/>
      <c r="UCR58" s="429"/>
      <c r="UCS58" s="429"/>
      <c r="UCT58" s="429"/>
      <c r="UCU58" s="429"/>
      <c r="UCV58" s="429"/>
      <c r="UCW58" s="429"/>
      <c r="UCX58" s="429"/>
      <c r="UCY58" s="429"/>
      <c r="UCZ58" s="429"/>
      <c r="UDA58" s="429"/>
      <c r="UDB58" s="429"/>
      <c r="UDC58" s="429"/>
      <c r="UDD58" s="429"/>
      <c r="UDE58" s="429"/>
      <c r="UDF58" s="429"/>
      <c r="UDG58" s="429"/>
      <c r="UDH58" s="429"/>
      <c r="UDI58" s="429"/>
      <c r="UDJ58" s="429"/>
      <c r="UDK58" s="429"/>
      <c r="UDL58" s="429"/>
      <c r="UDM58" s="429"/>
      <c r="UDN58" s="429"/>
      <c r="UDO58" s="429"/>
      <c r="UDP58" s="429"/>
      <c r="UDQ58" s="429"/>
      <c r="UDR58" s="429"/>
      <c r="UDS58" s="429"/>
      <c r="UDT58" s="429"/>
      <c r="UDU58" s="429"/>
      <c r="UDV58" s="429"/>
      <c r="UDW58" s="429"/>
      <c r="UDX58" s="429"/>
      <c r="UDY58" s="429"/>
      <c r="UDZ58" s="429"/>
      <c r="UEA58" s="429"/>
      <c r="UEB58" s="429"/>
      <c r="UEC58" s="429"/>
      <c r="UED58" s="429"/>
      <c r="UEE58" s="429"/>
      <c r="UEF58" s="429"/>
      <c r="UEG58" s="429"/>
      <c r="UEH58" s="429"/>
      <c r="UEI58" s="429"/>
      <c r="UEJ58" s="429"/>
      <c r="UEK58" s="429"/>
      <c r="UEL58" s="429"/>
      <c r="UEM58" s="429"/>
      <c r="UEN58" s="429"/>
      <c r="UEO58" s="429"/>
      <c r="UEP58" s="429"/>
      <c r="UEQ58" s="429"/>
      <c r="UER58" s="429"/>
      <c r="UES58" s="429"/>
      <c r="UET58" s="429"/>
      <c r="UEU58" s="429"/>
      <c r="UEV58" s="429"/>
      <c r="UEW58" s="429"/>
      <c r="UEX58" s="429"/>
      <c r="UEY58" s="429"/>
      <c r="UEZ58" s="429"/>
      <c r="UFA58" s="429"/>
      <c r="UFB58" s="429"/>
      <c r="UFC58" s="429"/>
      <c r="UFD58" s="429"/>
      <c r="UFE58" s="429"/>
      <c r="UFF58" s="429"/>
      <c r="UFG58" s="429"/>
      <c r="UFH58" s="429"/>
      <c r="UFI58" s="429"/>
      <c r="UFJ58" s="429"/>
      <c r="UFK58" s="429"/>
      <c r="UFL58" s="429"/>
      <c r="UFM58" s="429"/>
      <c r="UFN58" s="429"/>
      <c r="UFO58" s="429"/>
      <c r="UFP58" s="429"/>
      <c r="UFQ58" s="429"/>
      <c r="UFR58" s="429"/>
      <c r="UFS58" s="429"/>
      <c r="UFT58" s="429"/>
      <c r="UFU58" s="429"/>
      <c r="UFV58" s="429"/>
      <c r="UFW58" s="429"/>
      <c r="UFX58" s="429"/>
      <c r="UFY58" s="429"/>
      <c r="UFZ58" s="429"/>
      <c r="UGA58" s="429"/>
      <c r="UGB58" s="429"/>
      <c r="UGC58" s="429"/>
      <c r="UGD58" s="429"/>
      <c r="UGE58" s="429"/>
      <c r="UGF58" s="429"/>
      <c r="UGG58" s="429"/>
      <c r="UGH58" s="429"/>
      <c r="UGI58" s="429"/>
      <c r="UGJ58" s="429"/>
      <c r="UGK58" s="429"/>
      <c r="UGL58" s="429"/>
      <c r="UGM58" s="429"/>
      <c r="UGN58" s="429"/>
      <c r="UGO58" s="429"/>
      <c r="UGP58" s="429"/>
      <c r="UGQ58" s="429"/>
      <c r="UGR58" s="429"/>
      <c r="UGS58" s="429"/>
      <c r="UGT58" s="429"/>
      <c r="UGU58" s="429"/>
      <c r="UGV58" s="429"/>
      <c r="UGW58" s="429"/>
      <c r="UGX58" s="429"/>
      <c r="UGY58" s="429"/>
      <c r="UGZ58" s="429"/>
      <c r="UHA58" s="429"/>
      <c r="UHB58" s="429"/>
      <c r="UHC58" s="429"/>
      <c r="UHD58" s="429"/>
      <c r="UHE58" s="429"/>
      <c r="UHF58" s="429"/>
      <c r="UHG58" s="429"/>
      <c r="UHH58" s="429"/>
      <c r="UHI58" s="429"/>
      <c r="UHJ58" s="429"/>
      <c r="UHK58" s="429"/>
      <c r="UHL58" s="429"/>
      <c r="UHM58" s="429"/>
      <c r="UHN58" s="429"/>
      <c r="UHO58" s="429"/>
      <c r="UHP58" s="429"/>
      <c r="UHQ58" s="429"/>
      <c r="UHR58" s="429"/>
      <c r="UHS58" s="429"/>
      <c r="UHT58" s="429"/>
      <c r="UHU58" s="429"/>
      <c r="UHV58" s="429"/>
      <c r="UHW58" s="429"/>
      <c r="UHX58" s="429"/>
      <c r="UHY58" s="429"/>
      <c r="UHZ58" s="429"/>
      <c r="UIA58" s="429"/>
      <c r="UIB58" s="429"/>
      <c r="UIC58" s="429"/>
      <c r="UID58" s="429"/>
      <c r="UIE58" s="429"/>
      <c r="UIF58" s="429"/>
      <c r="UIG58" s="429"/>
      <c r="UIH58" s="429"/>
      <c r="UII58" s="429"/>
      <c r="UIJ58" s="429"/>
      <c r="UIK58" s="429"/>
      <c r="UIL58" s="429"/>
      <c r="UIM58" s="429"/>
      <c r="UIN58" s="429"/>
      <c r="UIO58" s="429"/>
      <c r="UIP58" s="429"/>
      <c r="UIQ58" s="429"/>
      <c r="UIR58" s="429"/>
      <c r="UIS58" s="429"/>
      <c r="UIT58" s="429"/>
      <c r="UIU58" s="429"/>
      <c r="UIV58" s="429"/>
      <c r="UIW58" s="429"/>
      <c r="UIX58" s="429"/>
      <c r="UIY58" s="429"/>
      <c r="UIZ58" s="429"/>
      <c r="UJA58" s="429"/>
      <c r="UJB58" s="429"/>
      <c r="UJC58" s="429"/>
      <c r="UJD58" s="429"/>
      <c r="UJE58" s="429"/>
      <c r="UJF58" s="429"/>
      <c r="UJG58" s="429"/>
      <c r="UJH58" s="429"/>
      <c r="UJI58" s="429"/>
      <c r="UJJ58" s="429"/>
      <c r="UJK58" s="429"/>
      <c r="UJL58" s="429"/>
      <c r="UJM58" s="429"/>
      <c r="UJN58" s="429"/>
      <c r="UJO58" s="429"/>
      <c r="UJP58" s="429"/>
      <c r="UJQ58" s="429"/>
      <c r="UJR58" s="429"/>
      <c r="UJS58" s="429"/>
      <c r="UJT58" s="429"/>
      <c r="UJU58" s="429"/>
      <c r="UJV58" s="429"/>
      <c r="UJW58" s="429"/>
      <c r="UJX58" s="429"/>
      <c r="UJY58" s="429"/>
      <c r="UJZ58" s="429"/>
      <c r="UKA58" s="429"/>
      <c r="UKB58" s="429"/>
      <c r="UKC58" s="429"/>
      <c r="UKD58" s="429"/>
      <c r="UKE58" s="429"/>
      <c r="UKF58" s="429"/>
      <c r="UKG58" s="429"/>
      <c r="UKH58" s="429"/>
      <c r="UKI58" s="429"/>
      <c r="UKJ58" s="429"/>
      <c r="UKK58" s="429"/>
      <c r="UKL58" s="429"/>
      <c r="UKM58" s="429"/>
      <c r="UKN58" s="429"/>
      <c r="UKO58" s="429"/>
      <c r="UKP58" s="429"/>
      <c r="UKQ58" s="429"/>
      <c r="UKR58" s="429"/>
      <c r="UKS58" s="429"/>
      <c r="UKT58" s="429"/>
      <c r="UKU58" s="429"/>
      <c r="UKV58" s="429"/>
      <c r="UKW58" s="429"/>
      <c r="UKX58" s="429"/>
      <c r="UKY58" s="429"/>
      <c r="UKZ58" s="429"/>
      <c r="ULA58" s="429"/>
      <c r="ULB58" s="429"/>
      <c r="ULC58" s="429"/>
      <c r="ULD58" s="429"/>
      <c r="ULE58" s="429"/>
      <c r="ULF58" s="429"/>
      <c r="ULG58" s="429"/>
      <c r="ULH58" s="429"/>
      <c r="ULI58" s="429"/>
      <c r="ULJ58" s="429"/>
      <c r="ULK58" s="429"/>
      <c r="ULL58" s="429"/>
      <c r="ULM58" s="429"/>
      <c r="ULN58" s="429"/>
      <c r="ULO58" s="429"/>
      <c r="ULP58" s="429"/>
      <c r="ULQ58" s="429"/>
      <c r="ULR58" s="429"/>
      <c r="ULS58" s="429"/>
      <c r="ULT58" s="429"/>
      <c r="ULU58" s="429"/>
      <c r="ULV58" s="429"/>
      <c r="ULW58" s="429"/>
      <c r="ULX58" s="429"/>
      <c r="ULY58" s="429"/>
      <c r="ULZ58" s="429"/>
      <c r="UMA58" s="429"/>
      <c r="UMB58" s="429"/>
      <c r="UMC58" s="429"/>
      <c r="UMD58" s="429"/>
      <c r="UME58" s="429"/>
      <c r="UMF58" s="429"/>
      <c r="UMG58" s="429"/>
      <c r="UMH58" s="429"/>
      <c r="UMI58" s="429"/>
      <c r="UMJ58" s="429"/>
      <c r="UMK58" s="429"/>
      <c r="UML58" s="429"/>
      <c r="UMM58" s="429"/>
      <c r="UMN58" s="429"/>
      <c r="UMO58" s="429"/>
      <c r="UMP58" s="429"/>
      <c r="UMQ58" s="429"/>
      <c r="UMR58" s="429"/>
      <c r="UMS58" s="429"/>
      <c r="UMT58" s="429"/>
      <c r="UMU58" s="429"/>
      <c r="UMV58" s="429"/>
      <c r="UMW58" s="429"/>
      <c r="UMX58" s="429"/>
      <c r="UMY58" s="429"/>
      <c r="UMZ58" s="429"/>
      <c r="UNA58" s="429"/>
      <c r="UNB58" s="429"/>
      <c r="UNC58" s="429"/>
      <c r="UND58" s="429"/>
      <c r="UNE58" s="429"/>
      <c r="UNF58" s="429"/>
      <c r="UNG58" s="429"/>
      <c r="UNH58" s="429"/>
      <c r="UNI58" s="429"/>
      <c r="UNJ58" s="429"/>
      <c r="UNK58" s="429"/>
      <c r="UNL58" s="429"/>
      <c r="UNM58" s="429"/>
      <c r="UNN58" s="429"/>
      <c r="UNO58" s="429"/>
      <c r="UNP58" s="429"/>
      <c r="UNQ58" s="429"/>
      <c r="UNR58" s="429"/>
      <c r="UNS58" s="429"/>
      <c r="UNT58" s="429"/>
      <c r="UNU58" s="429"/>
      <c r="UNV58" s="429"/>
      <c r="UNW58" s="429"/>
      <c r="UNX58" s="429"/>
      <c r="UNY58" s="429"/>
      <c r="UNZ58" s="429"/>
      <c r="UOA58" s="429"/>
      <c r="UOB58" s="429"/>
      <c r="UOC58" s="429"/>
      <c r="UOD58" s="429"/>
      <c r="UOE58" s="429"/>
      <c r="UOF58" s="429"/>
      <c r="UOG58" s="429"/>
      <c r="UOH58" s="429"/>
      <c r="UOI58" s="429"/>
      <c r="UOJ58" s="429"/>
      <c r="UOK58" s="429"/>
      <c r="UOL58" s="429"/>
      <c r="UOM58" s="429"/>
      <c r="UON58" s="429"/>
      <c r="UOO58" s="429"/>
      <c r="UOP58" s="429"/>
      <c r="UOQ58" s="429"/>
      <c r="UOR58" s="429"/>
      <c r="UOS58" s="429"/>
      <c r="UOT58" s="429"/>
      <c r="UOU58" s="429"/>
      <c r="UOV58" s="429"/>
      <c r="UOW58" s="429"/>
      <c r="UOX58" s="429"/>
      <c r="UOY58" s="429"/>
      <c r="UOZ58" s="429"/>
      <c r="UPA58" s="429"/>
      <c r="UPB58" s="429"/>
      <c r="UPC58" s="429"/>
      <c r="UPD58" s="429"/>
      <c r="UPE58" s="429"/>
      <c r="UPF58" s="429"/>
      <c r="UPG58" s="429"/>
      <c r="UPH58" s="429"/>
      <c r="UPI58" s="429"/>
      <c r="UPJ58" s="429"/>
      <c r="UPK58" s="429"/>
      <c r="UPL58" s="429"/>
      <c r="UPM58" s="429"/>
      <c r="UPN58" s="429"/>
      <c r="UPO58" s="429"/>
      <c r="UPP58" s="429"/>
      <c r="UPQ58" s="429"/>
      <c r="UPR58" s="429"/>
      <c r="UPS58" s="429"/>
      <c r="UPT58" s="429"/>
      <c r="UPU58" s="429"/>
      <c r="UPV58" s="429"/>
      <c r="UPW58" s="429"/>
      <c r="UPX58" s="429"/>
      <c r="UPY58" s="429"/>
      <c r="UPZ58" s="429"/>
      <c r="UQA58" s="429"/>
      <c r="UQB58" s="429"/>
      <c r="UQC58" s="429"/>
      <c r="UQD58" s="429"/>
      <c r="UQE58" s="429"/>
      <c r="UQF58" s="429"/>
      <c r="UQG58" s="429"/>
      <c r="UQH58" s="429"/>
      <c r="UQI58" s="429"/>
      <c r="UQJ58" s="429"/>
      <c r="UQK58" s="429"/>
      <c r="UQL58" s="429"/>
      <c r="UQM58" s="429"/>
      <c r="UQN58" s="429"/>
      <c r="UQO58" s="429"/>
      <c r="UQP58" s="429"/>
      <c r="UQQ58" s="429"/>
      <c r="UQR58" s="429"/>
      <c r="UQS58" s="429"/>
      <c r="UQT58" s="429"/>
      <c r="UQU58" s="429"/>
      <c r="UQV58" s="429"/>
      <c r="UQW58" s="429"/>
      <c r="UQX58" s="429"/>
      <c r="UQY58" s="429"/>
      <c r="UQZ58" s="429"/>
      <c r="URA58" s="429"/>
      <c r="URB58" s="429"/>
      <c r="URC58" s="429"/>
      <c r="URD58" s="429"/>
      <c r="URE58" s="429"/>
      <c r="URF58" s="429"/>
      <c r="URG58" s="429"/>
      <c r="URH58" s="429"/>
      <c r="URI58" s="429"/>
      <c r="URJ58" s="429"/>
      <c r="URK58" s="429"/>
      <c r="URL58" s="429"/>
      <c r="URM58" s="429"/>
      <c r="URN58" s="429"/>
      <c r="URO58" s="429"/>
      <c r="URP58" s="429"/>
      <c r="URQ58" s="429"/>
      <c r="URR58" s="429"/>
      <c r="URS58" s="429"/>
      <c r="URT58" s="429"/>
      <c r="URU58" s="429"/>
      <c r="URV58" s="429"/>
      <c r="URW58" s="429"/>
      <c r="URX58" s="429"/>
      <c r="URY58" s="429"/>
      <c r="URZ58" s="429"/>
      <c r="USA58" s="429"/>
      <c r="USB58" s="429"/>
      <c r="USC58" s="429"/>
      <c r="USD58" s="429"/>
      <c r="USE58" s="429"/>
      <c r="USF58" s="429"/>
      <c r="USG58" s="429"/>
      <c r="USH58" s="429"/>
      <c r="USI58" s="429"/>
      <c r="USJ58" s="429"/>
      <c r="USK58" s="429"/>
      <c r="USL58" s="429"/>
      <c r="USM58" s="429"/>
      <c r="USN58" s="429"/>
      <c r="USO58" s="429"/>
      <c r="USP58" s="429"/>
      <c r="USQ58" s="429"/>
      <c r="USR58" s="429"/>
      <c r="USS58" s="429"/>
      <c r="UST58" s="429"/>
      <c r="USU58" s="429"/>
      <c r="USV58" s="429"/>
      <c r="USW58" s="429"/>
      <c r="USX58" s="429"/>
      <c r="USY58" s="429"/>
      <c r="USZ58" s="429"/>
      <c r="UTA58" s="429"/>
      <c r="UTB58" s="429"/>
      <c r="UTC58" s="429"/>
      <c r="UTD58" s="429"/>
      <c r="UTE58" s="429"/>
      <c r="UTF58" s="429"/>
      <c r="UTG58" s="429"/>
      <c r="UTH58" s="429"/>
      <c r="UTI58" s="429"/>
      <c r="UTJ58" s="429"/>
      <c r="UTK58" s="429"/>
      <c r="UTL58" s="429"/>
      <c r="UTM58" s="429"/>
      <c r="UTN58" s="429"/>
      <c r="UTO58" s="429"/>
      <c r="UTP58" s="429"/>
      <c r="UTQ58" s="429"/>
      <c r="UTR58" s="429"/>
      <c r="UTS58" s="429"/>
      <c r="UTT58" s="429"/>
      <c r="UTU58" s="429"/>
      <c r="UTV58" s="429"/>
      <c r="UTW58" s="429"/>
      <c r="UTX58" s="429"/>
      <c r="UTY58" s="429"/>
      <c r="UTZ58" s="429"/>
      <c r="UUA58" s="429"/>
      <c r="UUB58" s="429"/>
      <c r="UUC58" s="429"/>
      <c r="UUD58" s="429"/>
      <c r="UUE58" s="429"/>
      <c r="UUF58" s="429"/>
      <c r="UUG58" s="429"/>
      <c r="UUH58" s="429"/>
      <c r="UUI58" s="429"/>
      <c r="UUJ58" s="429"/>
      <c r="UUK58" s="429"/>
      <c r="UUL58" s="429"/>
      <c r="UUM58" s="429"/>
      <c r="UUN58" s="429"/>
      <c r="UUO58" s="429"/>
      <c r="UUP58" s="429"/>
      <c r="UUQ58" s="429"/>
      <c r="UUR58" s="429"/>
      <c r="UUS58" s="429"/>
      <c r="UUT58" s="429"/>
      <c r="UUU58" s="429"/>
      <c r="UUV58" s="429"/>
      <c r="UUW58" s="429"/>
      <c r="UUX58" s="429"/>
      <c r="UUY58" s="429"/>
      <c r="UUZ58" s="429"/>
      <c r="UVA58" s="429"/>
      <c r="UVB58" s="429"/>
      <c r="UVC58" s="429"/>
      <c r="UVD58" s="429"/>
      <c r="UVE58" s="429"/>
      <c r="UVF58" s="429"/>
      <c r="UVG58" s="429"/>
      <c r="UVH58" s="429"/>
      <c r="UVI58" s="429"/>
      <c r="UVJ58" s="429"/>
      <c r="UVK58" s="429"/>
      <c r="UVL58" s="429"/>
      <c r="UVM58" s="429"/>
      <c r="UVN58" s="429"/>
      <c r="UVO58" s="429"/>
      <c r="UVP58" s="429"/>
      <c r="UVQ58" s="429"/>
      <c r="UVR58" s="429"/>
      <c r="UVS58" s="429"/>
      <c r="UVT58" s="429"/>
      <c r="UVU58" s="429"/>
      <c r="UVV58" s="429"/>
      <c r="UVW58" s="429"/>
      <c r="UVX58" s="429"/>
      <c r="UVY58" s="429"/>
      <c r="UVZ58" s="429"/>
      <c r="UWA58" s="429"/>
      <c r="UWB58" s="429"/>
      <c r="UWC58" s="429"/>
      <c r="UWD58" s="429"/>
      <c r="UWE58" s="429"/>
      <c r="UWF58" s="429"/>
      <c r="UWG58" s="429"/>
      <c r="UWH58" s="429"/>
      <c r="UWI58" s="429"/>
      <c r="UWJ58" s="429"/>
      <c r="UWK58" s="429"/>
      <c r="UWL58" s="429"/>
      <c r="UWM58" s="429"/>
      <c r="UWN58" s="429"/>
      <c r="UWO58" s="429"/>
      <c r="UWP58" s="429"/>
      <c r="UWQ58" s="429"/>
      <c r="UWR58" s="429"/>
      <c r="UWS58" s="429"/>
      <c r="UWT58" s="429"/>
      <c r="UWU58" s="429"/>
      <c r="UWV58" s="429"/>
      <c r="UWW58" s="429"/>
      <c r="UWX58" s="429"/>
      <c r="UWY58" s="429"/>
      <c r="UWZ58" s="429"/>
      <c r="UXA58" s="429"/>
      <c r="UXB58" s="429"/>
      <c r="UXC58" s="429"/>
      <c r="UXD58" s="429"/>
      <c r="UXE58" s="429"/>
      <c r="UXF58" s="429"/>
      <c r="UXG58" s="429"/>
      <c r="UXH58" s="429"/>
      <c r="UXI58" s="429"/>
      <c r="UXJ58" s="429"/>
      <c r="UXK58" s="429"/>
      <c r="UXL58" s="429"/>
      <c r="UXM58" s="429"/>
      <c r="UXN58" s="429"/>
      <c r="UXO58" s="429"/>
      <c r="UXP58" s="429"/>
      <c r="UXQ58" s="429"/>
      <c r="UXR58" s="429"/>
      <c r="UXS58" s="429"/>
      <c r="UXT58" s="429"/>
      <c r="UXU58" s="429"/>
      <c r="UXV58" s="429"/>
      <c r="UXW58" s="429"/>
      <c r="UXX58" s="429"/>
      <c r="UXY58" s="429"/>
      <c r="UXZ58" s="429"/>
      <c r="UYA58" s="429"/>
      <c r="UYB58" s="429"/>
      <c r="UYC58" s="429"/>
      <c r="UYD58" s="429"/>
      <c r="UYE58" s="429"/>
      <c r="UYF58" s="429"/>
      <c r="UYG58" s="429"/>
      <c r="UYH58" s="429"/>
      <c r="UYI58" s="429"/>
      <c r="UYJ58" s="429"/>
      <c r="UYK58" s="429"/>
      <c r="UYL58" s="429"/>
      <c r="UYM58" s="429"/>
      <c r="UYN58" s="429"/>
      <c r="UYO58" s="429"/>
      <c r="UYP58" s="429"/>
      <c r="UYQ58" s="429"/>
      <c r="UYR58" s="429"/>
      <c r="UYS58" s="429"/>
      <c r="UYT58" s="429"/>
      <c r="UYU58" s="429"/>
      <c r="UYV58" s="429"/>
      <c r="UYW58" s="429"/>
      <c r="UYX58" s="429"/>
      <c r="UYY58" s="429"/>
      <c r="UYZ58" s="429"/>
      <c r="UZA58" s="429"/>
      <c r="UZB58" s="429"/>
      <c r="UZC58" s="429"/>
      <c r="UZD58" s="429"/>
      <c r="UZE58" s="429"/>
      <c r="UZF58" s="429"/>
      <c r="UZG58" s="429"/>
      <c r="UZH58" s="429"/>
      <c r="UZI58" s="429"/>
      <c r="UZJ58" s="429"/>
      <c r="UZK58" s="429"/>
      <c r="UZL58" s="429"/>
      <c r="UZM58" s="429"/>
      <c r="UZN58" s="429"/>
      <c r="UZO58" s="429"/>
      <c r="UZP58" s="429"/>
      <c r="UZQ58" s="429"/>
      <c r="UZR58" s="429"/>
      <c r="UZS58" s="429"/>
      <c r="UZT58" s="429"/>
      <c r="UZU58" s="429"/>
      <c r="UZV58" s="429"/>
      <c r="UZW58" s="429"/>
      <c r="UZX58" s="429"/>
      <c r="UZY58" s="429"/>
      <c r="UZZ58" s="429"/>
      <c r="VAA58" s="429"/>
      <c r="VAB58" s="429"/>
      <c r="VAC58" s="429"/>
      <c r="VAD58" s="429"/>
      <c r="VAE58" s="429"/>
      <c r="VAF58" s="429"/>
      <c r="VAG58" s="429"/>
      <c r="VAH58" s="429"/>
      <c r="VAI58" s="429"/>
      <c r="VAJ58" s="429"/>
      <c r="VAK58" s="429"/>
      <c r="VAL58" s="429"/>
      <c r="VAM58" s="429"/>
      <c r="VAN58" s="429"/>
      <c r="VAO58" s="429"/>
      <c r="VAP58" s="429"/>
      <c r="VAQ58" s="429"/>
      <c r="VAR58" s="429"/>
      <c r="VAS58" s="429"/>
      <c r="VAT58" s="429"/>
      <c r="VAU58" s="429"/>
      <c r="VAV58" s="429"/>
      <c r="VAW58" s="429"/>
      <c r="VAX58" s="429"/>
      <c r="VAY58" s="429"/>
      <c r="VAZ58" s="429"/>
      <c r="VBA58" s="429"/>
      <c r="VBB58" s="429"/>
      <c r="VBC58" s="429"/>
      <c r="VBD58" s="429"/>
      <c r="VBE58" s="429"/>
      <c r="VBF58" s="429"/>
      <c r="VBG58" s="429"/>
      <c r="VBH58" s="429"/>
      <c r="VBI58" s="429"/>
      <c r="VBJ58" s="429"/>
      <c r="VBK58" s="429"/>
      <c r="VBL58" s="429"/>
      <c r="VBM58" s="429"/>
      <c r="VBN58" s="429"/>
      <c r="VBO58" s="429"/>
      <c r="VBP58" s="429"/>
      <c r="VBQ58" s="429"/>
      <c r="VBR58" s="429"/>
      <c r="VBS58" s="429"/>
      <c r="VBT58" s="429"/>
      <c r="VBU58" s="429"/>
      <c r="VBV58" s="429"/>
      <c r="VBW58" s="429"/>
      <c r="VBX58" s="429"/>
      <c r="VBY58" s="429"/>
      <c r="VBZ58" s="429"/>
      <c r="VCA58" s="429"/>
      <c r="VCB58" s="429"/>
      <c r="VCC58" s="429"/>
      <c r="VCD58" s="429"/>
      <c r="VCE58" s="429"/>
      <c r="VCF58" s="429"/>
      <c r="VCG58" s="429"/>
      <c r="VCH58" s="429"/>
      <c r="VCI58" s="429"/>
      <c r="VCJ58" s="429"/>
      <c r="VCK58" s="429"/>
      <c r="VCL58" s="429"/>
      <c r="VCM58" s="429"/>
      <c r="VCN58" s="429"/>
      <c r="VCO58" s="429"/>
      <c r="VCP58" s="429"/>
      <c r="VCQ58" s="429"/>
      <c r="VCR58" s="429"/>
      <c r="VCS58" s="429"/>
      <c r="VCT58" s="429"/>
      <c r="VCU58" s="429"/>
      <c r="VCV58" s="429"/>
      <c r="VCW58" s="429"/>
      <c r="VCX58" s="429"/>
      <c r="VCY58" s="429"/>
      <c r="VCZ58" s="429"/>
      <c r="VDA58" s="429"/>
      <c r="VDB58" s="429"/>
      <c r="VDC58" s="429"/>
      <c r="VDD58" s="429"/>
      <c r="VDE58" s="429"/>
      <c r="VDF58" s="429"/>
      <c r="VDG58" s="429"/>
      <c r="VDH58" s="429"/>
      <c r="VDI58" s="429"/>
      <c r="VDJ58" s="429"/>
      <c r="VDK58" s="429"/>
      <c r="VDL58" s="429"/>
      <c r="VDM58" s="429"/>
      <c r="VDN58" s="429"/>
      <c r="VDO58" s="429"/>
      <c r="VDP58" s="429"/>
      <c r="VDQ58" s="429"/>
      <c r="VDR58" s="429"/>
      <c r="VDS58" s="429"/>
      <c r="VDT58" s="429"/>
      <c r="VDU58" s="429"/>
      <c r="VDV58" s="429"/>
      <c r="VDW58" s="429"/>
      <c r="VDX58" s="429"/>
      <c r="VDY58" s="429"/>
      <c r="VDZ58" s="429"/>
      <c r="VEA58" s="429"/>
      <c r="VEB58" s="429"/>
      <c r="VEC58" s="429"/>
      <c r="VED58" s="429"/>
      <c r="VEE58" s="429"/>
      <c r="VEF58" s="429"/>
      <c r="VEG58" s="429"/>
      <c r="VEH58" s="429"/>
      <c r="VEI58" s="429"/>
      <c r="VEJ58" s="429"/>
      <c r="VEK58" s="429"/>
      <c r="VEL58" s="429"/>
      <c r="VEM58" s="429"/>
      <c r="VEN58" s="429"/>
      <c r="VEO58" s="429"/>
      <c r="VEP58" s="429"/>
      <c r="VEQ58" s="429"/>
      <c r="VER58" s="429"/>
      <c r="VES58" s="429"/>
      <c r="VET58" s="429"/>
      <c r="VEU58" s="429"/>
      <c r="VEV58" s="429"/>
      <c r="VEW58" s="429"/>
      <c r="VEX58" s="429"/>
      <c r="VEY58" s="429"/>
      <c r="VEZ58" s="429"/>
      <c r="VFA58" s="429"/>
      <c r="VFB58" s="429"/>
      <c r="VFC58" s="429"/>
      <c r="VFD58" s="429"/>
      <c r="VFE58" s="429"/>
      <c r="VFF58" s="429"/>
      <c r="VFG58" s="429"/>
      <c r="VFH58" s="429"/>
      <c r="VFI58" s="429"/>
      <c r="VFJ58" s="429"/>
      <c r="VFK58" s="429"/>
      <c r="VFL58" s="429"/>
      <c r="VFM58" s="429"/>
      <c r="VFN58" s="429"/>
      <c r="VFO58" s="429"/>
      <c r="VFP58" s="429"/>
      <c r="VFQ58" s="429"/>
      <c r="VFR58" s="429"/>
      <c r="VFS58" s="429"/>
      <c r="VFT58" s="429"/>
      <c r="VFU58" s="429"/>
      <c r="VFV58" s="429"/>
      <c r="VFW58" s="429"/>
      <c r="VFX58" s="429"/>
      <c r="VFY58" s="429"/>
      <c r="VFZ58" s="429"/>
      <c r="VGA58" s="429"/>
      <c r="VGB58" s="429"/>
      <c r="VGC58" s="429"/>
      <c r="VGD58" s="429"/>
      <c r="VGE58" s="429"/>
      <c r="VGF58" s="429"/>
      <c r="VGG58" s="429"/>
      <c r="VGH58" s="429"/>
      <c r="VGI58" s="429"/>
      <c r="VGJ58" s="429"/>
      <c r="VGK58" s="429"/>
      <c r="VGL58" s="429"/>
      <c r="VGM58" s="429"/>
      <c r="VGN58" s="429"/>
      <c r="VGO58" s="429"/>
      <c r="VGP58" s="429"/>
      <c r="VGQ58" s="429"/>
      <c r="VGR58" s="429"/>
      <c r="VGS58" s="429"/>
      <c r="VGT58" s="429"/>
      <c r="VGU58" s="429"/>
      <c r="VGV58" s="429"/>
      <c r="VGW58" s="429"/>
      <c r="VGX58" s="429"/>
      <c r="VGY58" s="429"/>
      <c r="VGZ58" s="429"/>
      <c r="VHA58" s="429"/>
      <c r="VHB58" s="429"/>
      <c r="VHC58" s="429"/>
      <c r="VHD58" s="429"/>
      <c r="VHE58" s="429"/>
      <c r="VHF58" s="429"/>
      <c r="VHG58" s="429"/>
      <c r="VHH58" s="429"/>
      <c r="VHI58" s="429"/>
      <c r="VHJ58" s="429"/>
      <c r="VHK58" s="429"/>
      <c r="VHL58" s="429"/>
      <c r="VHM58" s="429"/>
      <c r="VHN58" s="429"/>
      <c r="VHO58" s="429"/>
      <c r="VHP58" s="429"/>
      <c r="VHQ58" s="429"/>
      <c r="VHR58" s="429"/>
      <c r="VHS58" s="429"/>
      <c r="VHT58" s="429"/>
      <c r="VHU58" s="429"/>
      <c r="VHV58" s="429"/>
      <c r="VHW58" s="429"/>
      <c r="VHX58" s="429"/>
      <c r="VHY58" s="429"/>
      <c r="VHZ58" s="429"/>
      <c r="VIA58" s="429"/>
      <c r="VIB58" s="429"/>
      <c r="VIC58" s="429"/>
      <c r="VID58" s="429"/>
      <c r="VIE58" s="429"/>
      <c r="VIF58" s="429"/>
      <c r="VIG58" s="429"/>
      <c r="VIH58" s="429"/>
      <c r="VII58" s="429"/>
      <c r="VIJ58" s="429"/>
      <c r="VIK58" s="429"/>
      <c r="VIL58" s="429"/>
      <c r="VIM58" s="429"/>
      <c r="VIN58" s="429"/>
      <c r="VIO58" s="429"/>
      <c r="VIP58" s="429"/>
      <c r="VIQ58" s="429"/>
      <c r="VIR58" s="429"/>
      <c r="VIS58" s="429"/>
      <c r="VIT58" s="429"/>
      <c r="VIU58" s="429"/>
      <c r="VIV58" s="429"/>
      <c r="VIW58" s="429"/>
      <c r="VIX58" s="429"/>
      <c r="VIY58" s="429"/>
      <c r="VIZ58" s="429"/>
      <c r="VJA58" s="429"/>
      <c r="VJB58" s="429"/>
      <c r="VJC58" s="429"/>
      <c r="VJD58" s="429"/>
      <c r="VJE58" s="429"/>
      <c r="VJF58" s="429"/>
      <c r="VJG58" s="429"/>
      <c r="VJH58" s="429"/>
      <c r="VJI58" s="429"/>
      <c r="VJJ58" s="429"/>
      <c r="VJK58" s="429"/>
      <c r="VJL58" s="429"/>
      <c r="VJM58" s="429"/>
      <c r="VJN58" s="429"/>
      <c r="VJO58" s="429"/>
      <c r="VJP58" s="429"/>
      <c r="VJQ58" s="429"/>
      <c r="VJR58" s="429"/>
      <c r="VJS58" s="429"/>
      <c r="VJT58" s="429"/>
      <c r="VJU58" s="429"/>
      <c r="VJV58" s="429"/>
      <c r="VJW58" s="429"/>
      <c r="VJX58" s="429"/>
      <c r="VJY58" s="429"/>
      <c r="VJZ58" s="429"/>
      <c r="VKA58" s="429"/>
      <c r="VKB58" s="429"/>
      <c r="VKC58" s="429"/>
      <c r="VKD58" s="429"/>
      <c r="VKE58" s="429"/>
      <c r="VKF58" s="429"/>
      <c r="VKG58" s="429"/>
      <c r="VKH58" s="429"/>
      <c r="VKI58" s="429"/>
      <c r="VKJ58" s="429"/>
      <c r="VKK58" s="429"/>
      <c r="VKL58" s="429"/>
      <c r="VKM58" s="429"/>
      <c r="VKN58" s="429"/>
      <c r="VKO58" s="429"/>
      <c r="VKP58" s="429"/>
      <c r="VKQ58" s="429"/>
      <c r="VKR58" s="429"/>
      <c r="VKS58" s="429"/>
      <c r="VKT58" s="429"/>
      <c r="VKU58" s="429"/>
      <c r="VKV58" s="429"/>
      <c r="VKW58" s="429"/>
      <c r="VKX58" s="429"/>
      <c r="VKY58" s="429"/>
      <c r="VKZ58" s="429"/>
      <c r="VLA58" s="429"/>
      <c r="VLB58" s="429"/>
      <c r="VLC58" s="429"/>
      <c r="VLD58" s="429"/>
      <c r="VLE58" s="429"/>
      <c r="VLF58" s="429"/>
      <c r="VLG58" s="429"/>
      <c r="VLH58" s="429"/>
      <c r="VLI58" s="429"/>
      <c r="VLJ58" s="429"/>
      <c r="VLK58" s="429"/>
      <c r="VLL58" s="429"/>
      <c r="VLM58" s="429"/>
      <c r="VLN58" s="429"/>
      <c r="VLO58" s="429"/>
      <c r="VLP58" s="429"/>
      <c r="VLQ58" s="429"/>
      <c r="VLR58" s="429"/>
      <c r="VLS58" s="429"/>
      <c r="VLT58" s="429"/>
      <c r="VLU58" s="429"/>
      <c r="VLV58" s="429"/>
      <c r="VLW58" s="429"/>
      <c r="VLX58" s="429"/>
      <c r="VLY58" s="429"/>
      <c r="VLZ58" s="429"/>
      <c r="VMA58" s="429"/>
      <c r="VMB58" s="429"/>
      <c r="VMC58" s="429"/>
      <c r="VMD58" s="429"/>
      <c r="VME58" s="429"/>
      <c r="VMF58" s="429"/>
      <c r="VMG58" s="429"/>
      <c r="VMH58" s="429"/>
      <c r="VMI58" s="429"/>
      <c r="VMJ58" s="429"/>
      <c r="VMK58" s="429"/>
      <c r="VML58" s="429"/>
      <c r="VMM58" s="429"/>
      <c r="VMN58" s="429"/>
      <c r="VMO58" s="429"/>
      <c r="VMP58" s="429"/>
      <c r="VMQ58" s="429"/>
      <c r="VMR58" s="429"/>
      <c r="VMS58" s="429"/>
      <c r="VMT58" s="429"/>
      <c r="VMU58" s="429"/>
      <c r="VMV58" s="429"/>
      <c r="VMW58" s="429"/>
      <c r="VMX58" s="429"/>
      <c r="VMY58" s="429"/>
      <c r="VMZ58" s="429"/>
      <c r="VNA58" s="429"/>
      <c r="VNB58" s="429"/>
      <c r="VNC58" s="429"/>
      <c r="VND58" s="429"/>
      <c r="VNE58" s="429"/>
      <c r="VNF58" s="429"/>
      <c r="VNG58" s="429"/>
      <c r="VNH58" s="429"/>
      <c r="VNI58" s="429"/>
      <c r="VNJ58" s="429"/>
      <c r="VNK58" s="429"/>
      <c r="VNL58" s="429"/>
      <c r="VNM58" s="429"/>
      <c r="VNN58" s="429"/>
      <c r="VNO58" s="429"/>
      <c r="VNP58" s="429"/>
      <c r="VNQ58" s="429"/>
      <c r="VNR58" s="429"/>
      <c r="VNS58" s="429"/>
      <c r="VNT58" s="429"/>
      <c r="VNU58" s="429"/>
      <c r="VNV58" s="429"/>
      <c r="VNW58" s="429"/>
      <c r="VNX58" s="429"/>
      <c r="VNY58" s="429"/>
      <c r="VNZ58" s="429"/>
      <c r="VOA58" s="429"/>
      <c r="VOB58" s="429"/>
      <c r="VOC58" s="429"/>
      <c r="VOD58" s="429"/>
      <c r="VOE58" s="429"/>
      <c r="VOF58" s="429"/>
      <c r="VOG58" s="429"/>
      <c r="VOH58" s="429"/>
      <c r="VOI58" s="429"/>
      <c r="VOJ58" s="429"/>
      <c r="VOK58" s="429"/>
      <c r="VOL58" s="429"/>
      <c r="VOM58" s="429"/>
      <c r="VON58" s="429"/>
      <c r="VOO58" s="429"/>
      <c r="VOP58" s="429"/>
      <c r="VOQ58" s="429"/>
      <c r="VOR58" s="429"/>
      <c r="VOS58" s="429"/>
      <c r="VOT58" s="429"/>
      <c r="VOU58" s="429"/>
      <c r="VOV58" s="429"/>
      <c r="VOW58" s="429"/>
      <c r="VOX58" s="429"/>
      <c r="VOY58" s="429"/>
      <c r="VOZ58" s="429"/>
      <c r="VPA58" s="429"/>
      <c r="VPB58" s="429"/>
      <c r="VPC58" s="429"/>
      <c r="VPD58" s="429"/>
      <c r="VPE58" s="429"/>
      <c r="VPF58" s="429"/>
      <c r="VPG58" s="429"/>
      <c r="VPH58" s="429"/>
      <c r="VPI58" s="429"/>
      <c r="VPJ58" s="429"/>
      <c r="VPK58" s="429"/>
      <c r="VPL58" s="429"/>
      <c r="VPM58" s="429"/>
      <c r="VPN58" s="429"/>
      <c r="VPO58" s="429"/>
      <c r="VPP58" s="429"/>
      <c r="VPQ58" s="429"/>
      <c r="VPR58" s="429"/>
      <c r="VPS58" s="429"/>
      <c r="VPT58" s="429"/>
      <c r="VPU58" s="429"/>
      <c r="VPV58" s="429"/>
      <c r="VPW58" s="429"/>
      <c r="VPX58" s="429"/>
      <c r="VPY58" s="429"/>
      <c r="VPZ58" s="429"/>
      <c r="VQA58" s="429"/>
      <c r="VQB58" s="429"/>
      <c r="VQC58" s="429"/>
      <c r="VQD58" s="429"/>
      <c r="VQE58" s="429"/>
      <c r="VQF58" s="429"/>
      <c r="VQG58" s="429"/>
      <c r="VQH58" s="429"/>
      <c r="VQI58" s="429"/>
      <c r="VQJ58" s="429"/>
      <c r="VQK58" s="429"/>
      <c r="VQL58" s="429"/>
      <c r="VQM58" s="429"/>
      <c r="VQN58" s="429"/>
      <c r="VQO58" s="429"/>
      <c r="VQP58" s="429"/>
      <c r="VQQ58" s="429"/>
      <c r="VQR58" s="429"/>
      <c r="VQS58" s="429"/>
      <c r="VQT58" s="429"/>
      <c r="VQU58" s="429"/>
      <c r="VQV58" s="429"/>
      <c r="VQW58" s="429"/>
      <c r="VQX58" s="429"/>
      <c r="VQY58" s="429"/>
      <c r="VQZ58" s="429"/>
      <c r="VRA58" s="429"/>
      <c r="VRB58" s="429"/>
      <c r="VRC58" s="429"/>
      <c r="VRD58" s="429"/>
      <c r="VRE58" s="429"/>
      <c r="VRF58" s="429"/>
      <c r="VRG58" s="429"/>
      <c r="VRH58" s="429"/>
      <c r="VRI58" s="429"/>
      <c r="VRJ58" s="429"/>
      <c r="VRK58" s="429"/>
      <c r="VRL58" s="429"/>
      <c r="VRM58" s="429"/>
      <c r="VRN58" s="429"/>
      <c r="VRO58" s="429"/>
      <c r="VRP58" s="429"/>
      <c r="VRQ58" s="429"/>
      <c r="VRR58" s="429"/>
      <c r="VRS58" s="429"/>
      <c r="VRT58" s="429"/>
      <c r="VRU58" s="429"/>
      <c r="VRV58" s="429"/>
      <c r="VRW58" s="429"/>
      <c r="VRX58" s="429"/>
      <c r="VRY58" s="429"/>
      <c r="VRZ58" s="429"/>
      <c r="VSA58" s="429"/>
      <c r="VSB58" s="429"/>
      <c r="VSC58" s="429"/>
      <c r="VSD58" s="429"/>
      <c r="VSE58" s="429"/>
      <c r="VSF58" s="429"/>
      <c r="VSG58" s="429"/>
      <c r="VSH58" s="429"/>
      <c r="VSI58" s="429"/>
      <c r="VSJ58" s="429"/>
      <c r="VSK58" s="429"/>
      <c r="VSL58" s="429"/>
      <c r="VSM58" s="429"/>
      <c r="VSN58" s="429"/>
      <c r="VSO58" s="429"/>
      <c r="VSP58" s="429"/>
      <c r="VSQ58" s="429"/>
      <c r="VSR58" s="429"/>
      <c r="VSS58" s="429"/>
      <c r="VST58" s="429"/>
      <c r="VSU58" s="429"/>
      <c r="VSV58" s="429"/>
      <c r="VSW58" s="429"/>
      <c r="VSX58" s="429"/>
      <c r="VSY58" s="429"/>
      <c r="VSZ58" s="429"/>
      <c r="VTA58" s="429"/>
      <c r="VTB58" s="429"/>
      <c r="VTC58" s="429"/>
      <c r="VTD58" s="429"/>
      <c r="VTE58" s="429"/>
      <c r="VTF58" s="429"/>
      <c r="VTG58" s="429"/>
      <c r="VTH58" s="429"/>
      <c r="VTI58" s="429"/>
      <c r="VTJ58" s="429"/>
      <c r="VTK58" s="429"/>
      <c r="VTL58" s="429"/>
      <c r="VTM58" s="429"/>
      <c r="VTN58" s="429"/>
      <c r="VTO58" s="429"/>
      <c r="VTP58" s="429"/>
      <c r="VTQ58" s="429"/>
      <c r="VTR58" s="429"/>
      <c r="VTS58" s="429"/>
      <c r="VTT58" s="429"/>
      <c r="VTU58" s="429"/>
      <c r="VTV58" s="429"/>
      <c r="VTW58" s="429"/>
      <c r="VTX58" s="429"/>
      <c r="VTY58" s="429"/>
      <c r="VTZ58" s="429"/>
      <c r="VUA58" s="429"/>
      <c r="VUB58" s="429"/>
      <c r="VUC58" s="429"/>
      <c r="VUD58" s="429"/>
      <c r="VUE58" s="429"/>
      <c r="VUF58" s="429"/>
      <c r="VUG58" s="429"/>
      <c r="VUH58" s="429"/>
      <c r="VUI58" s="429"/>
      <c r="VUJ58" s="429"/>
      <c r="VUK58" s="429"/>
      <c r="VUL58" s="429"/>
      <c r="VUM58" s="429"/>
      <c r="VUN58" s="429"/>
      <c r="VUO58" s="429"/>
      <c r="VUP58" s="429"/>
      <c r="VUQ58" s="429"/>
      <c r="VUR58" s="429"/>
      <c r="VUS58" s="429"/>
      <c r="VUT58" s="429"/>
      <c r="VUU58" s="429"/>
      <c r="VUV58" s="429"/>
      <c r="VUW58" s="429"/>
      <c r="VUX58" s="429"/>
      <c r="VUY58" s="429"/>
      <c r="VUZ58" s="429"/>
      <c r="VVA58" s="429"/>
      <c r="VVB58" s="429"/>
      <c r="VVC58" s="429"/>
      <c r="VVD58" s="429"/>
      <c r="VVE58" s="429"/>
      <c r="VVF58" s="429"/>
      <c r="VVG58" s="429"/>
      <c r="VVH58" s="429"/>
      <c r="VVI58" s="429"/>
      <c r="VVJ58" s="429"/>
      <c r="VVK58" s="429"/>
      <c r="VVL58" s="429"/>
      <c r="VVM58" s="429"/>
      <c r="VVN58" s="429"/>
      <c r="VVO58" s="429"/>
      <c r="VVP58" s="429"/>
      <c r="VVQ58" s="429"/>
      <c r="VVR58" s="429"/>
      <c r="VVS58" s="429"/>
      <c r="VVT58" s="429"/>
      <c r="VVU58" s="429"/>
      <c r="VVV58" s="429"/>
      <c r="VVW58" s="429"/>
      <c r="VVX58" s="429"/>
      <c r="VVY58" s="429"/>
      <c r="VVZ58" s="429"/>
      <c r="VWA58" s="429"/>
      <c r="VWB58" s="429"/>
      <c r="VWC58" s="429"/>
      <c r="VWD58" s="429"/>
      <c r="VWE58" s="429"/>
      <c r="VWF58" s="429"/>
      <c r="VWG58" s="429"/>
      <c r="VWH58" s="429"/>
      <c r="VWI58" s="429"/>
      <c r="VWJ58" s="429"/>
      <c r="VWK58" s="429"/>
      <c r="VWL58" s="429"/>
      <c r="VWM58" s="429"/>
      <c r="VWN58" s="429"/>
      <c r="VWO58" s="429"/>
      <c r="VWP58" s="429"/>
      <c r="VWQ58" s="429"/>
      <c r="VWR58" s="429"/>
      <c r="VWS58" s="429"/>
      <c r="VWT58" s="429"/>
      <c r="VWU58" s="429"/>
      <c r="VWV58" s="429"/>
      <c r="VWW58" s="429"/>
      <c r="VWX58" s="429"/>
      <c r="VWY58" s="429"/>
      <c r="VWZ58" s="429"/>
      <c r="VXA58" s="429"/>
      <c r="VXB58" s="429"/>
      <c r="VXC58" s="429"/>
      <c r="VXD58" s="429"/>
      <c r="VXE58" s="429"/>
      <c r="VXF58" s="429"/>
      <c r="VXG58" s="429"/>
      <c r="VXH58" s="429"/>
      <c r="VXI58" s="429"/>
      <c r="VXJ58" s="429"/>
      <c r="VXK58" s="429"/>
      <c r="VXL58" s="429"/>
      <c r="VXM58" s="429"/>
      <c r="VXN58" s="429"/>
      <c r="VXO58" s="429"/>
      <c r="VXP58" s="429"/>
      <c r="VXQ58" s="429"/>
      <c r="VXR58" s="429"/>
      <c r="VXS58" s="429"/>
      <c r="VXT58" s="429"/>
      <c r="VXU58" s="429"/>
      <c r="VXV58" s="429"/>
      <c r="VXW58" s="429"/>
      <c r="VXX58" s="429"/>
      <c r="VXY58" s="429"/>
      <c r="VXZ58" s="429"/>
      <c r="VYA58" s="429"/>
      <c r="VYB58" s="429"/>
      <c r="VYC58" s="429"/>
      <c r="VYD58" s="429"/>
      <c r="VYE58" s="429"/>
      <c r="VYF58" s="429"/>
      <c r="VYG58" s="429"/>
      <c r="VYH58" s="429"/>
      <c r="VYI58" s="429"/>
      <c r="VYJ58" s="429"/>
      <c r="VYK58" s="429"/>
      <c r="VYL58" s="429"/>
      <c r="VYM58" s="429"/>
      <c r="VYN58" s="429"/>
      <c r="VYO58" s="429"/>
      <c r="VYP58" s="429"/>
      <c r="VYQ58" s="429"/>
      <c r="VYR58" s="429"/>
      <c r="VYS58" s="429"/>
      <c r="VYT58" s="429"/>
      <c r="VYU58" s="429"/>
      <c r="VYV58" s="429"/>
      <c r="VYW58" s="429"/>
      <c r="VYX58" s="429"/>
      <c r="VYY58" s="429"/>
      <c r="VYZ58" s="429"/>
      <c r="VZA58" s="429"/>
      <c r="VZB58" s="429"/>
      <c r="VZC58" s="429"/>
      <c r="VZD58" s="429"/>
      <c r="VZE58" s="429"/>
      <c r="VZF58" s="429"/>
      <c r="VZG58" s="429"/>
      <c r="VZH58" s="429"/>
      <c r="VZI58" s="429"/>
      <c r="VZJ58" s="429"/>
      <c r="VZK58" s="429"/>
      <c r="VZL58" s="429"/>
      <c r="VZM58" s="429"/>
      <c r="VZN58" s="429"/>
      <c r="VZO58" s="429"/>
      <c r="VZP58" s="429"/>
      <c r="VZQ58" s="429"/>
      <c r="VZR58" s="429"/>
      <c r="VZS58" s="429"/>
      <c r="VZT58" s="429"/>
      <c r="VZU58" s="429"/>
      <c r="VZV58" s="429"/>
      <c r="VZW58" s="429"/>
      <c r="VZX58" s="429"/>
      <c r="VZY58" s="429"/>
      <c r="VZZ58" s="429"/>
      <c r="WAA58" s="429"/>
      <c r="WAB58" s="429"/>
      <c r="WAC58" s="429"/>
      <c r="WAD58" s="429"/>
      <c r="WAE58" s="429"/>
      <c r="WAF58" s="429"/>
      <c r="WAG58" s="429"/>
      <c r="WAH58" s="429"/>
      <c r="WAI58" s="429"/>
      <c r="WAJ58" s="429"/>
      <c r="WAK58" s="429"/>
      <c r="WAL58" s="429"/>
      <c r="WAM58" s="429"/>
      <c r="WAN58" s="429"/>
      <c r="WAO58" s="429"/>
      <c r="WAP58" s="429"/>
      <c r="WAQ58" s="429"/>
      <c r="WAR58" s="429"/>
      <c r="WAS58" s="429"/>
      <c r="WAT58" s="429"/>
      <c r="WAU58" s="429"/>
      <c r="WAV58" s="429"/>
      <c r="WAW58" s="429"/>
      <c r="WAX58" s="429"/>
      <c r="WAY58" s="429"/>
      <c r="WAZ58" s="429"/>
      <c r="WBA58" s="429"/>
      <c r="WBB58" s="429"/>
      <c r="WBC58" s="429"/>
      <c r="WBD58" s="429"/>
      <c r="WBE58" s="429"/>
      <c r="WBF58" s="429"/>
      <c r="WBG58" s="429"/>
      <c r="WBH58" s="429"/>
      <c r="WBI58" s="429"/>
      <c r="WBJ58" s="429"/>
      <c r="WBK58" s="429"/>
      <c r="WBL58" s="429"/>
      <c r="WBM58" s="429"/>
      <c r="WBN58" s="429"/>
      <c r="WBO58" s="429"/>
      <c r="WBP58" s="429"/>
      <c r="WBQ58" s="429"/>
      <c r="WBR58" s="429"/>
      <c r="WBS58" s="429"/>
      <c r="WBT58" s="429"/>
      <c r="WBU58" s="429"/>
      <c r="WBV58" s="429"/>
      <c r="WBW58" s="429"/>
      <c r="WBX58" s="429"/>
      <c r="WBY58" s="429"/>
      <c r="WBZ58" s="429"/>
      <c r="WCA58" s="429"/>
      <c r="WCB58" s="429"/>
      <c r="WCC58" s="429"/>
      <c r="WCD58" s="429"/>
      <c r="WCE58" s="429"/>
      <c r="WCF58" s="429"/>
      <c r="WCG58" s="429"/>
      <c r="WCH58" s="429"/>
      <c r="WCI58" s="429"/>
      <c r="WCJ58" s="429"/>
      <c r="WCK58" s="429"/>
      <c r="WCL58" s="429"/>
      <c r="WCM58" s="429"/>
      <c r="WCN58" s="429"/>
      <c r="WCO58" s="429"/>
      <c r="WCP58" s="429"/>
      <c r="WCQ58" s="429"/>
      <c r="WCR58" s="429"/>
      <c r="WCS58" s="429"/>
      <c r="WCT58" s="429"/>
      <c r="WCU58" s="429"/>
      <c r="WCV58" s="429"/>
      <c r="WCW58" s="429"/>
      <c r="WCX58" s="429"/>
      <c r="WCY58" s="429"/>
      <c r="WCZ58" s="429"/>
      <c r="WDA58" s="429"/>
      <c r="WDB58" s="429"/>
      <c r="WDC58" s="429"/>
      <c r="WDD58" s="429"/>
      <c r="WDE58" s="429"/>
      <c r="WDF58" s="429"/>
      <c r="WDG58" s="429"/>
      <c r="WDH58" s="429"/>
      <c r="WDI58" s="429"/>
      <c r="WDJ58" s="429"/>
      <c r="WDK58" s="429"/>
      <c r="WDL58" s="429"/>
      <c r="WDM58" s="429"/>
      <c r="WDN58" s="429"/>
      <c r="WDO58" s="429"/>
      <c r="WDP58" s="429"/>
      <c r="WDQ58" s="429"/>
      <c r="WDR58" s="429"/>
      <c r="WDS58" s="429"/>
      <c r="WDT58" s="429"/>
      <c r="WDU58" s="429"/>
      <c r="WDV58" s="429"/>
      <c r="WDW58" s="429"/>
      <c r="WDX58" s="429"/>
      <c r="WDY58" s="429"/>
      <c r="WDZ58" s="429"/>
      <c r="WEA58" s="429"/>
      <c r="WEB58" s="429"/>
      <c r="WEC58" s="429"/>
      <c r="WED58" s="429"/>
      <c r="WEE58" s="429"/>
      <c r="WEF58" s="429"/>
      <c r="WEG58" s="429"/>
      <c r="WEH58" s="429"/>
      <c r="WEI58" s="429"/>
      <c r="WEJ58" s="429"/>
      <c r="WEK58" s="429"/>
      <c r="WEL58" s="429"/>
      <c r="WEM58" s="429"/>
      <c r="WEN58" s="429"/>
      <c r="WEO58" s="429"/>
      <c r="WEP58" s="429"/>
      <c r="WEQ58" s="429"/>
      <c r="WER58" s="429"/>
      <c r="WES58" s="429"/>
      <c r="WET58" s="429"/>
      <c r="WEU58" s="429"/>
      <c r="WEV58" s="429"/>
      <c r="WEW58" s="429"/>
      <c r="WEX58" s="429"/>
      <c r="WEY58" s="429"/>
      <c r="WEZ58" s="429"/>
      <c r="WFA58" s="429"/>
      <c r="WFB58" s="429"/>
      <c r="WFC58" s="429"/>
      <c r="WFD58" s="429"/>
      <c r="WFE58" s="429"/>
      <c r="WFF58" s="429"/>
      <c r="WFG58" s="429"/>
      <c r="WFH58" s="429"/>
      <c r="WFI58" s="429"/>
      <c r="WFJ58" s="429"/>
      <c r="WFK58" s="429"/>
      <c r="WFL58" s="429"/>
      <c r="WFM58" s="429"/>
      <c r="WFN58" s="429"/>
      <c r="WFO58" s="429"/>
      <c r="WFP58" s="429"/>
      <c r="WFQ58" s="429"/>
      <c r="WFR58" s="429"/>
      <c r="WFS58" s="429"/>
      <c r="WFT58" s="429"/>
      <c r="WFU58" s="429"/>
      <c r="WFV58" s="429"/>
      <c r="WFW58" s="429"/>
      <c r="WFX58" s="429"/>
      <c r="WFY58" s="429"/>
      <c r="WFZ58" s="429"/>
      <c r="WGA58" s="429"/>
      <c r="WGB58" s="429"/>
      <c r="WGC58" s="429"/>
      <c r="WGD58" s="429"/>
      <c r="WGE58" s="429"/>
      <c r="WGF58" s="429"/>
      <c r="WGG58" s="429"/>
      <c r="WGH58" s="429"/>
      <c r="WGI58" s="429"/>
      <c r="WGJ58" s="429"/>
      <c r="WGK58" s="429"/>
      <c r="WGL58" s="429"/>
      <c r="WGM58" s="429"/>
      <c r="WGN58" s="429"/>
      <c r="WGO58" s="429"/>
      <c r="WGP58" s="429"/>
      <c r="WGQ58" s="429"/>
      <c r="WGR58" s="429"/>
      <c r="WGS58" s="429"/>
      <c r="WGT58" s="429"/>
      <c r="WGU58" s="429"/>
      <c r="WGV58" s="429"/>
      <c r="WGW58" s="429"/>
      <c r="WGX58" s="429"/>
      <c r="WGY58" s="429"/>
      <c r="WGZ58" s="429"/>
      <c r="WHA58" s="429"/>
      <c r="WHB58" s="429"/>
      <c r="WHC58" s="429"/>
      <c r="WHD58" s="429"/>
      <c r="WHE58" s="429"/>
      <c r="WHF58" s="429"/>
      <c r="WHG58" s="429"/>
      <c r="WHH58" s="429"/>
      <c r="WHI58" s="429"/>
      <c r="WHJ58" s="429"/>
      <c r="WHK58" s="429"/>
      <c r="WHL58" s="429"/>
      <c r="WHM58" s="429"/>
      <c r="WHN58" s="429"/>
      <c r="WHO58" s="429"/>
      <c r="WHP58" s="429"/>
      <c r="WHQ58" s="429"/>
      <c r="WHR58" s="429"/>
      <c r="WHS58" s="429"/>
      <c r="WHT58" s="429"/>
      <c r="WHU58" s="429"/>
      <c r="WHV58" s="429"/>
      <c r="WHW58" s="429"/>
      <c r="WHX58" s="429"/>
      <c r="WHY58" s="429"/>
      <c r="WHZ58" s="429"/>
      <c r="WIA58" s="429"/>
      <c r="WIB58" s="429"/>
      <c r="WIC58" s="429"/>
      <c r="WID58" s="429"/>
      <c r="WIE58" s="429"/>
      <c r="WIF58" s="429"/>
      <c r="WIG58" s="429"/>
      <c r="WIH58" s="429"/>
      <c r="WII58" s="429"/>
      <c r="WIJ58" s="429"/>
      <c r="WIK58" s="429"/>
      <c r="WIL58" s="429"/>
      <c r="WIM58" s="429"/>
      <c r="WIN58" s="429"/>
      <c r="WIO58" s="429"/>
      <c r="WIP58" s="429"/>
      <c r="WIQ58" s="429"/>
      <c r="WIR58" s="429"/>
      <c r="WIS58" s="429"/>
      <c r="WIT58" s="429"/>
      <c r="WIU58" s="429"/>
      <c r="WIV58" s="429"/>
      <c r="WIW58" s="429"/>
      <c r="WIX58" s="429"/>
      <c r="WIY58" s="429"/>
      <c r="WIZ58" s="429"/>
      <c r="WJA58" s="429"/>
      <c r="WJB58" s="429"/>
      <c r="WJC58" s="429"/>
      <c r="WJD58" s="429"/>
      <c r="WJE58" s="429"/>
      <c r="WJF58" s="429"/>
      <c r="WJG58" s="429"/>
      <c r="WJH58" s="429"/>
      <c r="WJI58" s="429"/>
      <c r="WJJ58" s="429"/>
      <c r="WJK58" s="429"/>
      <c r="WJL58" s="429"/>
      <c r="WJM58" s="429"/>
      <c r="WJN58" s="429"/>
      <c r="WJO58" s="429"/>
      <c r="WJP58" s="429"/>
      <c r="WJQ58" s="429"/>
      <c r="WJR58" s="429"/>
      <c r="WJS58" s="429"/>
      <c r="WJT58" s="429"/>
      <c r="WJU58" s="429"/>
      <c r="WJV58" s="429"/>
      <c r="WJW58" s="429"/>
      <c r="WJX58" s="429"/>
      <c r="WJY58" s="429"/>
      <c r="WJZ58" s="429"/>
      <c r="WKA58" s="429"/>
      <c r="WKB58" s="429"/>
      <c r="WKC58" s="429"/>
      <c r="WKD58" s="429"/>
      <c r="WKE58" s="429"/>
      <c r="WKF58" s="429"/>
      <c r="WKG58" s="429"/>
      <c r="WKH58" s="429"/>
      <c r="WKI58" s="429"/>
      <c r="WKJ58" s="429"/>
      <c r="WKK58" s="429"/>
      <c r="WKL58" s="429"/>
      <c r="WKM58" s="429"/>
      <c r="WKN58" s="429"/>
      <c r="WKO58" s="429"/>
      <c r="WKP58" s="429"/>
      <c r="WKQ58" s="429"/>
      <c r="WKR58" s="429"/>
      <c r="WKS58" s="429"/>
      <c r="WKT58" s="429"/>
      <c r="WKU58" s="429"/>
      <c r="WKV58" s="429"/>
      <c r="WKW58" s="429"/>
      <c r="WKX58" s="429"/>
      <c r="WKY58" s="429"/>
      <c r="WKZ58" s="429"/>
      <c r="WLA58" s="429"/>
      <c r="WLB58" s="429"/>
      <c r="WLC58" s="429"/>
      <c r="WLD58" s="429"/>
      <c r="WLE58" s="429"/>
      <c r="WLF58" s="429"/>
      <c r="WLG58" s="429"/>
      <c r="WLH58" s="429"/>
      <c r="WLI58" s="429"/>
      <c r="WLJ58" s="429"/>
      <c r="WLK58" s="429"/>
      <c r="WLL58" s="429"/>
      <c r="WLM58" s="429"/>
      <c r="WLN58" s="429"/>
      <c r="WLO58" s="429"/>
      <c r="WLP58" s="429"/>
      <c r="WLQ58" s="429"/>
      <c r="WLR58" s="429"/>
      <c r="WLS58" s="429"/>
      <c r="WLT58" s="429"/>
      <c r="WLU58" s="429"/>
      <c r="WLV58" s="429"/>
      <c r="WLW58" s="429"/>
      <c r="WLX58" s="429"/>
      <c r="WLY58" s="429"/>
      <c r="WLZ58" s="429"/>
      <c r="WMA58" s="429"/>
      <c r="WMB58" s="429"/>
      <c r="WMC58" s="429"/>
      <c r="WMD58" s="429"/>
      <c r="WME58" s="429"/>
      <c r="WMF58" s="429"/>
      <c r="WMG58" s="429"/>
      <c r="WMH58" s="429"/>
      <c r="WMI58" s="429"/>
      <c r="WMJ58" s="429"/>
      <c r="WMK58" s="429"/>
      <c r="WML58" s="429"/>
      <c r="WMM58" s="429"/>
      <c r="WMN58" s="429"/>
      <c r="WMO58" s="429"/>
      <c r="WMP58" s="429"/>
      <c r="WMQ58" s="429"/>
      <c r="WMR58" s="429"/>
      <c r="WMS58" s="429"/>
      <c r="WMT58" s="429"/>
      <c r="WMU58" s="429"/>
      <c r="WMV58" s="429"/>
      <c r="WMW58" s="429"/>
      <c r="WMX58" s="429"/>
      <c r="WMY58" s="429"/>
      <c r="WMZ58" s="429"/>
      <c r="WNA58" s="429"/>
      <c r="WNB58" s="429"/>
      <c r="WNC58" s="429"/>
      <c r="WND58" s="429"/>
      <c r="WNE58" s="429"/>
      <c r="WNF58" s="429"/>
      <c r="WNG58" s="429"/>
      <c r="WNH58" s="429"/>
      <c r="WNI58" s="429"/>
      <c r="WNJ58" s="429"/>
      <c r="WNK58" s="429"/>
      <c r="WNL58" s="429"/>
      <c r="WNM58" s="429"/>
      <c r="WNN58" s="429"/>
      <c r="WNO58" s="429"/>
      <c r="WNP58" s="429"/>
      <c r="WNQ58" s="429"/>
      <c r="WNR58" s="429"/>
      <c r="WNS58" s="429"/>
      <c r="WNT58" s="429"/>
      <c r="WNU58" s="429"/>
      <c r="WNV58" s="429"/>
      <c r="WNW58" s="429"/>
      <c r="WNX58" s="429"/>
      <c r="WNY58" s="429"/>
      <c r="WNZ58" s="429"/>
      <c r="WOA58" s="429"/>
      <c r="WOB58" s="429"/>
      <c r="WOC58" s="429"/>
      <c r="WOD58" s="429"/>
      <c r="WOE58" s="429"/>
      <c r="WOF58" s="429"/>
      <c r="WOG58" s="429"/>
      <c r="WOH58" s="429"/>
      <c r="WOI58" s="429"/>
      <c r="WOJ58" s="429"/>
      <c r="WOK58" s="429"/>
      <c r="WOL58" s="429"/>
      <c r="WOM58" s="429"/>
      <c r="WON58" s="429"/>
      <c r="WOO58" s="429"/>
      <c r="WOP58" s="429"/>
      <c r="WOQ58" s="429"/>
      <c r="WOR58" s="429"/>
      <c r="WOS58" s="429"/>
      <c r="WOT58" s="429"/>
      <c r="WOU58" s="429"/>
      <c r="WOV58" s="429"/>
      <c r="WOW58" s="429"/>
      <c r="WOX58" s="429"/>
      <c r="WOY58" s="429"/>
      <c r="WOZ58" s="429"/>
      <c r="WPA58" s="429"/>
      <c r="WPB58" s="429"/>
      <c r="WPC58" s="429"/>
      <c r="WPD58" s="429"/>
      <c r="WPE58" s="429"/>
      <c r="WPF58" s="429"/>
      <c r="WPG58" s="429"/>
      <c r="WPH58" s="429"/>
      <c r="WPI58" s="429"/>
      <c r="WPJ58" s="429"/>
      <c r="WPK58" s="429"/>
      <c r="WPL58" s="429"/>
      <c r="WPM58" s="429"/>
      <c r="WPN58" s="429"/>
      <c r="WPO58" s="429"/>
      <c r="WPP58" s="429"/>
      <c r="WPQ58" s="429"/>
      <c r="WPR58" s="429"/>
      <c r="WPS58" s="429"/>
      <c r="WPT58" s="429"/>
      <c r="WPU58" s="429"/>
      <c r="WPV58" s="429"/>
      <c r="WPW58" s="429"/>
      <c r="WPX58" s="429"/>
      <c r="WPY58" s="429"/>
      <c r="WPZ58" s="429"/>
      <c r="WQA58" s="429"/>
      <c r="WQB58" s="429"/>
      <c r="WQC58" s="429"/>
      <c r="WQD58" s="429"/>
      <c r="WQE58" s="429"/>
      <c r="WQF58" s="429"/>
      <c r="WQG58" s="429"/>
      <c r="WQH58" s="429"/>
      <c r="WQI58" s="429"/>
      <c r="WQJ58" s="429"/>
      <c r="WQK58" s="429"/>
      <c r="WQL58" s="429"/>
      <c r="WQM58" s="429"/>
      <c r="WQN58" s="429"/>
      <c r="WQO58" s="429"/>
      <c r="WQP58" s="429"/>
      <c r="WQQ58" s="429"/>
      <c r="WQR58" s="429"/>
      <c r="WQS58" s="429"/>
      <c r="WQT58" s="429"/>
      <c r="WQU58" s="429"/>
      <c r="WQV58" s="429"/>
      <c r="WQW58" s="429"/>
      <c r="WQX58" s="429"/>
      <c r="WQY58" s="429"/>
      <c r="WQZ58" s="429"/>
      <c r="WRA58" s="429"/>
      <c r="WRB58" s="429"/>
      <c r="WRC58" s="429"/>
      <c r="WRD58" s="429"/>
      <c r="WRE58" s="429"/>
      <c r="WRF58" s="429"/>
      <c r="WRG58" s="429"/>
      <c r="WRH58" s="429"/>
      <c r="WRI58" s="429"/>
      <c r="WRJ58" s="429"/>
      <c r="WRK58" s="429"/>
      <c r="WRL58" s="429"/>
      <c r="WRM58" s="429"/>
      <c r="WRN58" s="429"/>
      <c r="WRO58" s="429"/>
      <c r="WRP58" s="429"/>
      <c r="WRQ58" s="429"/>
      <c r="WRR58" s="429"/>
      <c r="WRS58" s="429"/>
      <c r="WRT58" s="429"/>
      <c r="WRU58" s="429"/>
      <c r="WRV58" s="429"/>
      <c r="WRW58" s="429"/>
      <c r="WRX58" s="429"/>
      <c r="WRY58" s="429"/>
      <c r="WRZ58" s="429"/>
      <c r="WSA58" s="429"/>
      <c r="WSB58" s="429"/>
      <c r="WSC58" s="429"/>
      <c r="WSD58" s="429"/>
      <c r="WSE58" s="429"/>
      <c r="WSF58" s="429"/>
      <c r="WSG58" s="429"/>
      <c r="WSH58" s="429"/>
      <c r="WSI58" s="429"/>
      <c r="WSJ58" s="429"/>
      <c r="WSK58" s="429"/>
      <c r="WSL58" s="429"/>
      <c r="WSM58" s="429"/>
      <c r="WSN58" s="429"/>
      <c r="WSO58" s="429"/>
      <c r="WSP58" s="429"/>
      <c r="WSQ58" s="429"/>
      <c r="WSR58" s="429"/>
      <c r="WSS58" s="429"/>
      <c r="WST58" s="429"/>
      <c r="WSU58" s="429"/>
      <c r="WSV58" s="429"/>
      <c r="WSW58" s="429"/>
      <c r="WSX58" s="429"/>
      <c r="WSY58" s="429"/>
      <c r="WSZ58" s="429"/>
      <c r="WTA58" s="429"/>
      <c r="WTB58" s="429"/>
      <c r="WTC58" s="429"/>
      <c r="WTD58" s="429"/>
      <c r="WTE58" s="429"/>
      <c r="WTF58" s="429"/>
      <c r="WTG58" s="429"/>
      <c r="WTH58" s="429"/>
      <c r="WTI58" s="429"/>
      <c r="WTJ58" s="429"/>
      <c r="WTK58" s="429"/>
      <c r="WTL58" s="429"/>
      <c r="WTM58" s="429"/>
      <c r="WTN58" s="429"/>
      <c r="WTO58" s="429"/>
      <c r="WTP58" s="429"/>
      <c r="WTQ58" s="429"/>
      <c r="WTR58" s="429"/>
      <c r="WTS58" s="429"/>
      <c r="WTT58" s="429"/>
      <c r="WTU58" s="429"/>
      <c r="WTV58" s="429"/>
      <c r="WTW58" s="429"/>
      <c r="WTX58" s="429"/>
      <c r="WTY58" s="429"/>
      <c r="WTZ58" s="429"/>
      <c r="WUA58" s="429"/>
      <c r="WUB58" s="429"/>
      <c r="WUC58" s="429"/>
      <c r="WUD58" s="429"/>
      <c r="WUE58" s="429"/>
      <c r="WUF58" s="429"/>
      <c r="WUG58" s="429"/>
      <c r="WUH58" s="429"/>
      <c r="WUI58" s="429"/>
      <c r="WUJ58" s="429"/>
      <c r="WUK58" s="429"/>
      <c r="WUL58" s="429"/>
      <c r="WUM58" s="429"/>
      <c r="WUN58" s="429"/>
      <c r="WUO58" s="429"/>
      <c r="WUP58" s="429"/>
      <c r="WUQ58" s="429"/>
      <c r="WUR58" s="429"/>
      <c r="WUS58" s="429"/>
      <c r="WUT58" s="429"/>
      <c r="WUU58" s="429"/>
      <c r="WUV58" s="429"/>
      <c r="WUW58" s="429"/>
      <c r="WUX58" s="429"/>
      <c r="WUY58" s="429"/>
      <c r="WUZ58" s="429"/>
      <c r="WVA58" s="429"/>
      <c r="WVB58" s="429"/>
      <c r="WVC58" s="429"/>
      <c r="WVD58" s="429"/>
      <c r="WVE58" s="429"/>
      <c r="WVF58" s="429"/>
      <c r="WVG58" s="429"/>
      <c r="WVH58" s="429"/>
      <c r="WVI58" s="429"/>
      <c r="WVJ58" s="429"/>
      <c r="WVK58" s="429"/>
      <c r="WVL58" s="429"/>
      <c r="WVM58" s="429"/>
      <c r="WVN58" s="429"/>
      <c r="WVO58" s="429"/>
      <c r="WVP58" s="429"/>
      <c r="WVQ58" s="429"/>
      <c r="WVR58" s="429"/>
      <c r="WVS58" s="429"/>
      <c r="WVT58" s="429"/>
      <c r="WVU58" s="429"/>
      <c r="WVV58" s="429"/>
      <c r="WVW58" s="429"/>
      <c r="WVX58" s="429"/>
      <c r="WVY58" s="429"/>
      <c r="WVZ58" s="429"/>
      <c r="WWA58" s="429"/>
      <c r="WWB58" s="429"/>
      <c r="WWC58" s="429"/>
      <c r="WWD58" s="429"/>
      <c r="WWE58" s="429"/>
      <c r="WWF58" s="429"/>
      <c r="WWG58" s="429"/>
      <c r="WWH58" s="429"/>
      <c r="WWI58" s="429"/>
      <c r="WWJ58" s="429"/>
      <c r="WWK58" s="429"/>
      <c r="WWL58" s="429"/>
      <c r="WWM58" s="429"/>
      <c r="WWN58" s="429"/>
      <c r="WWO58" s="429"/>
      <c r="WWP58" s="429"/>
      <c r="WWQ58" s="429"/>
      <c r="WWR58" s="429"/>
      <c r="WWS58" s="429"/>
      <c r="WWT58" s="429"/>
      <c r="WWU58" s="429"/>
      <c r="WWV58" s="429"/>
      <c r="WWW58" s="429"/>
      <c r="WWX58" s="429"/>
      <c r="WWY58" s="429"/>
      <c r="WWZ58" s="429"/>
      <c r="WXA58" s="429"/>
      <c r="WXB58" s="429"/>
      <c r="WXC58" s="429"/>
      <c r="WXD58" s="429"/>
      <c r="WXE58" s="429"/>
      <c r="WXF58" s="429"/>
      <c r="WXG58" s="429"/>
      <c r="WXH58" s="429"/>
      <c r="WXI58" s="429"/>
      <c r="WXJ58" s="429"/>
      <c r="WXK58" s="429"/>
      <c r="WXL58" s="429"/>
      <c r="WXM58" s="429"/>
      <c r="WXN58" s="429"/>
      <c r="WXO58" s="429"/>
      <c r="WXP58" s="429"/>
      <c r="WXQ58" s="429"/>
      <c r="WXR58" s="429"/>
      <c r="WXS58" s="429"/>
      <c r="WXT58" s="429"/>
      <c r="WXU58" s="429"/>
      <c r="WXV58" s="429"/>
      <c r="WXW58" s="429"/>
      <c r="WXX58" s="429"/>
      <c r="WXY58" s="429"/>
      <c r="WXZ58" s="429"/>
      <c r="WYA58" s="429"/>
      <c r="WYB58" s="429"/>
      <c r="WYC58" s="429"/>
      <c r="WYD58" s="429"/>
      <c r="WYE58" s="429"/>
      <c r="WYF58" s="429"/>
      <c r="WYG58" s="429"/>
      <c r="WYH58" s="429"/>
      <c r="WYI58" s="429"/>
      <c r="WYJ58" s="429"/>
      <c r="WYK58" s="429"/>
      <c r="WYL58" s="429"/>
      <c r="WYM58" s="429"/>
      <c r="WYN58" s="429"/>
      <c r="WYO58" s="429"/>
      <c r="WYP58" s="429"/>
      <c r="WYQ58" s="429"/>
      <c r="WYR58" s="429"/>
      <c r="WYS58" s="429"/>
      <c r="WYT58" s="429"/>
      <c r="WYU58" s="429"/>
      <c r="WYV58" s="429"/>
      <c r="WYW58" s="429"/>
      <c r="WYX58" s="429"/>
      <c r="WYY58" s="429"/>
      <c r="WYZ58" s="429"/>
      <c r="WZA58" s="429"/>
      <c r="WZB58" s="429"/>
      <c r="WZC58" s="429"/>
      <c r="WZD58" s="429"/>
      <c r="WZE58" s="429"/>
      <c r="WZF58" s="429"/>
      <c r="WZG58" s="429"/>
      <c r="WZH58" s="429"/>
      <c r="WZI58" s="429"/>
      <c r="WZJ58" s="429"/>
      <c r="WZK58" s="429"/>
      <c r="WZL58" s="429"/>
      <c r="WZM58" s="429"/>
      <c r="WZN58" s="429"/>
      <c r="WZO58" s="429"/>
      <c r="WZP58" s="429"/>
      <c r="WZQ58" s="429"/>
      <c r="WZR58" s="429"/>
      <c r="WZS58" s="429"/>
      <c r="WZT58" s="429"/>
      <c r="WZU58" s="429"/>
      <c r="WZV58" s="429"/>
      <c r="WZW58" s="429"/>
      <c r="WZX58" s="429"/>
      <c r="WZY58" s="429"/>
      <c r="WZZ58" s="429"/>
      <c r="XAA58" s="429"/>
      <c r="XAB58" s="429"/>
      <c r="XAC58" s="429"/>
      <c r="XAD58" s="429"/>
      <c r="XAE58" s="429"/>
      <c r="XAF58" s="429"/>
      <c r="XAG58" s="429"/>
      <c r="XAH58" s="429"/>
      <c r="XAI58" s="429"/>
      <c r="XAJ58" s="429"/>
      <c r="XAK58" s="429"/>
      <c r="XAL58" s="429"/>
      <c r="XAM58" s="429"/>
      <c r="XAN58" s="429"/>
      <c r="XAO58" s="429"/>
      <c r="XAP58" s="429"/>
      <c r="XAQ58" s="429"/>
      <c r="XAR58" s="429"/>
      <c r="XAS58" s="429"/>
      <c r="XAT58" s="429"/>
      <c r="XAU58" s="429"/>
      <c r="XAV58" s="429"/>
      <c r="XAW58" s="429"/>
      <c r="XAX58" s="429"/>
      <c r="XAY58" s="429"/>
      <c r="XAZ58" s="429"/>
      <c r="XBA58" s="429"/>
      <c r="XBB58" s="429"/>
      <c r="XBC58" s="429"/>
      <c r="XBD58" s="429"/>
      <c r="XBE58" s="429"/>
      <c r="XBF58" s="429"/>
      <c r="XBG58" s="429"/>
      <c r="XBH58" s="429"/>
      <c r="XBI58" s="429"/>
      <c r="XBJ58" s="429"/>
      <c r="XBK58" s="429"/>
      <c r="XBL58" s="429"/>
      <c r="XBM58" s="429"/>
      <c r="XBN58" s="429"/>
      <c r="XBO58" s="429"/>
      <c r="XBP58" s="429"/>
      <c r="XBQ58" s="429"/>
      <c r="XBR58" s="429"/>
      <c r="XBS58" s="429"/>
      <c r="XBT58" s="429"/>
      <c r="XBU58" s="429"/>
      <c r="XBV58" s="429"/>
      <c r="XBW58" s="429"/>
      <c r="XBX58" s="429"/>
      <c r="XBY58" s="429"/>
      <c r="XBZ58" s="429"/>
      <c r="XCA58" s="429"/>
      <c r="XCB58" s="429"/>
      <c r="XCC58" s="429"/>
      <c r="XCD58" s="429"/>
      <c r="XCE58" s="429"/>
      <c r="XCF58" s="429"/>
      <c r="XCG58" s="429"/>
      <c r="XCH58" s="429"/>
      <c r="XCI58" s="429"/>
      <c r="XCJ58" s="429"/>
      <c r="XCK58" s="429"/>
      <c r="XCL58" s="429"/>
      <c r="XCM58" s="429"/>
      <c r="XCN58" s="429"/>
      <c r="XCO58" s="429"/>
      <c r="XCP58" s="429"/>
      <c r="XCQ58" s="429"/>
      <c r="XCR58" s="429"/>
      <c r="XCS58" s="429"/>
      <c r="XCT58" s="429"/>
      <c r="XCU58" s="429"/>
      <c r="XCV58" s="429"/>
      <c r="XCW58" s="429"/>
      <c r="XCX58" s="429"/>
      <c r="XCY58" s="429"/>
      <c r="XCZ58" s="429"/>
      <c r="XDA58" s="429"/>
      <c r="XDB58" s="429"/>
      <c r="XDC58" s="429"/>
      <c r="XDD58" s="429"/>
      <c r="XDE58" s="429"/>
      <c r="XDF58" s="429"/>
      <c r="XDG58" s="429"/>
      <c r="XDH58" s="429"/>
      <c r="XDI58" s="429"/>
      <c r="XDJ58" s="429"/>
      <c r="XDK58" s="429"/>
      <c r="XDL58" s="429"/>
      <c r="XDM58" s="429"/>
      <c r="XDN58" s="429"/>
      <c r="XDO58" s="429"/>
      <c r="XDP58" s="429"/>
      <c r="XDQ58" s="429"/>
      <c r="XDR58" s="429"/>
      <c r="XDS58" s="429"/>
      <c r="XDT58" s="429"/>
      <c r="XDU58" s="429"/>
      <c r="XDV58" s="429"/>
      <c r="XDW58" s="429"/>
      <c r="XDX58" s="429"/>
      <c r="XDY58" s="429"/>
      <c r="XDZ58" s="429"/>
      <c r="XEA58" s="429"/>
      <c r="XEB58" s="429"/>
      <c r="XEC58" s="429"/>
      <c r="XED58" s="429"/>
      <c r="XEE58" s="429"/>
      <c r="XEF58" s="429"/>
      <c r="XEG58" s="429"/>
      <c r="XEH58" s="429"/>
      <c r="XEI58" s="429"/>
      <c r="XEJ58" s="429"/>
      <c r="XEK58" s="429"/>
      <c r="XEL58" s="429"/>
      <c r="XEM58" s="429"/>
      <c r="XEN58" s="429"/>
      <c r="XEO58" s="429"/>
      <c r="XEP58" s="429"/>
      <c r="XEQ58" s="429"/>
      <c r="XER58" s="429"/>
      <c r="XES58" s="429"/>
      <c r="XET58" s="429"/>
      <c r="XEU58" s="429"/>
      <c r="XEV58" s="429"/>
      <c r="XEW58" s="429"/>
      <c r="XEX58" s="429"/>
      <c r="XEY58" s="429"/>
      <c r="XEZ58" s="429"/>
      <c r="XFA58" s="429"/>
      <c r="XFB58" s="429"/>
    </row>
    <row r="59" spans="1:16382" s="495" customFormat="1" ht="34.35" customHeight="1">
      <c r="A59" s="500"/>
      <c r="B59" s="501" t="str">
        <f>VLOOKUP(579,[2]Sprachindex!$A:$Z,$AL$9,FALSE)</f>
        <v>m</v>
      </c>
      <c r="C59" s="502"/>
      <c r="D59" s="484" t="str">
        <f t="shared" si="4"/>
        <v/>
      </c>
      <c r="E59" s="633" t="str">
        <f>VLOOKUP(1467,[2]Sprachindex!$A:$Z,$AL$9,FALSE)</f>
        <v>profil en F pour panneaux PREFABOND</v>
      </c>
      <c r="F59" s="634"/>
      <c r="G59" s="634"/>
      <c r="H59" s="634"/>
      <c r="I59" s="634"/>
      <c r="J59" s="634"/>
      <c r="K59" s="635"/>
      <c r="L59" s="484">
        <f t="shared" ref="L59:L60" si="5">ROUNDUP($A59/3,0)*3</f>
        <v>0</v>
      </c>
      <c r="M59" s="503"/>
      <c r="N59" s="490"/>
      <c r="O59" s="491"/>
      <c r="P59" s="492"/>
      <c r="Q59" s="493"/>
      <c r="R59" s="494"/>
      <c r="T59" s="496"/>
      <c r="U59" s="496"/>
      <c r="V59" s="496"/>
      <c r="W59" s="496"/>
      <c r="X59" s="496"/>
      <c r="Y59" s="496"/>
      <c r="Z59" s="496"/>
      <c r="AA59" s="496"/>
      <c r="AB59" s="496"/>
      <c r="AC59" s="496"/>
      <c r="AD59" s="496"/>
      <c r="AE59" s="496"/>
      <c r="AF59" s="496"/>
      <c r="AG59" s="496"/>
      <c r="AH59" s="496"/>
      <c r="AI59" s="462"/>
      <c r="AJ59" s="459"/>
      <c r="AK59" s="459"/>
      <c r="AL59" s="456"/>
      <c r="AM59" s="477" t="s">
        <v>89</v>
      </c>
      <c r="AN59" s="477"/>
      <c r="AO59" s="477"/>
      <c r="AP59" s="477"/>
      <c r="AQ59" s="477" t="s">
        <v>312</v>
      </c>
      <c r="AR59" s="477" t="s">
        <v>312</v>
      </c>
      <c r="AS59" s="477"/>
      <c r="AT59" s="477" t="s">
        <v>312</v>
      </c>
      <c r="AU59" s="477" t="s">
        <v>312</v>
      </c>
      <c r="AV59" s="477" t="s">
        <v>312</v>
      </c>
      <c r="AW59" s="477" t="s">
        <v>312</v>
      </c>
      <c r="AX59" s="477" t="s">
        <v>313</v>
      </c>
      <c r="AY59" s="484" t="str">
        <f t="shared" si="3"/>
        <v/>
      </c>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c r="HN59" s="429"/>
      <c r="HO59" s="429"/>
      <c r="HP59" s="429"/>
      <c r="HQ59" s="429"/>
      <c r="HR59" s="429"/>
      <c r="HS59" s="429"/>
      <c r="HT59" s="429"/>
      <c r="HU59" s="429"/>
      <c r="HV59" s="429"/>
      <c r="HW59" s="429"/>
      <c r="HX59" s="429"/>
      <c r="HY59" s="429"/>
      <c r="HZ59" s="429"/>
      <c r="IA59" s="429"/>
      <c r="IB59" s="429"/>
      <c r="IC59" s="429"/>
      <c r="ID59" s="429"/>
      <c r="IE59" s="429"/>
      <c r="IF59" s="429"/>
      <c r="IG59" s="429"/>
      <c r="IH59" s="429"/>
      <c r="II59" s="429"/>
      <c r="IJ59" s="429"/>
      <c r="IK59" s="429"/>
      <c r="IL59" s="429"/>
      <c r="IM59" s="429"/>
      <c r="IN59" s="429"/>
      <c r="IO59" s="429"/>
      <c r="IP59" s="429"/>
      <c r="IQ59" s="429"/>
      <c r="IR59" s="429"/>
      <c r="IS59" s="429"/>
      <c r="IT59" s="429"/>
      <c r="IU59" s="429"/>
      <c r="IV59" s="429"/>
      <c r="IW59" s="429"/>
      <c r="IX59" s="429"/>
      <c r="IY59" s="429"/>
      <c r="IZ59" s="429"/>
      <c r="JA59" s="429"/>
      <c r="JB59" s="429"/>
      <c r="JC59" s="429"/>
      <c r="JD59" s="429"/>
      <c r="JE59" s="429"/>
      <c r="JF59" s="429"/>
      <c r="JG59" s="429"/>
      <c r="JH59" s="429"/>
      <c r="JI59" s="429"/>
      <c r="JJ59" s="429"/>
      <c r="JK59" s="429"/>
      <c r="JL59" s="429"/>
      <c r="JM59" s="429"/>
      <c r="JN59" s="429"/>
      <c r="JO59" s="429"/>
      <c r="JP59" s="429"/>
      <c r="JQ59" s="429"/>
      <c r="JR59" s="429"/>
      <c r="JS59" s="429"/>
      <c r="JT59" s="429"/>
      <c r="JU59" s="429"/>
      <c r="JV59" s="429"/>
      <c r="JW59" s="429"/>
      <c r="JX59" s="429"/>
      <c r="JY59" s="429"/>
      <c r="JZ59" s="429"/>
      <c r="KA59" s="429"/>
      <c r="KB59" s="429"/>
      <c r="KC59" s="429"/>
      <c r="KD59" s="429"/>
      <c r="KE59" s="429"/>
      <c r="KF59" s="429"/>
      <c r="KG59" s="429"/>
      <c r="KH59" s="429"/>
      <c r="KI59" s="429"/>
      <c r="KJ59" s="429"/>
      <c r="KK59" s="429"/>
      <c r="KL59" s="429"/>
      <c r="KM59" s="429"/>
      <c r="KN59" s="429"/>
      <c r="KO59" s="429"/>
      <c r="KP59" s="429"/>
      <c r="KQ59" s="429"/>
      <c r="KR59" s="429"/>
      <c r="KS59" s="429"/>
      <c r="KT59" s="429"/>
      <c r="KU59" s="429"/>
      <c r="KV59" s="429"/>
      <c r="KW59" s="429"/>
      <c r="KX59" s="429"/>
      <c r="KY59" s="429"/>
      <c r="KZ59" s="429"/>
      <c r="LA59" s="429"/>
      <c r="LB59" s="429"/>
      <c r="LC59" s="429"/>
      <c r="LD59" s="429"/>
      <c r="LE59" s="429"/>
      <c r="LF59" s="429"/>
      <c r="LG59" s="429"/>
      <c r="LH59" s="429"/>
      <c r="LI59" s="429"/>
      <c r="LJ59" s="429"/>
      <c r="LK59" s="429"/>
      <c r="LL59" s="429"/>
      <c r="LM59" s="429"/>
      <c r="LN59" s="429"/>
      <c r="LO59" s="429"/>
      <c r="LP59" s="429"/>
      <c r="LQ59" s="429"/>
      <c r="LR59" s="429"/>
      <c r="LS59" s="429"/>
      <c r="LT59" s="429"/>
      <c r="LU59" s="429"/>
      <c r="LV59" s="429"/>
      <c r="LW59" s="429"/>
      <c r="LX59" s="429"/>
      <c r="LY59" s="429"/>
      <c r="LZ59" s="429"/>
      <c r="MA59" s="429"/>
      <c r="MB59" s="429"/>
      <c r="MC59" s="429"/>
      <c r="MD59" s="429"/>
      <c r="ME59" s="429"/>
      <c r="MF59" s="429"/>
      <c r="MG59" s="429"/>
      <c r="MH59" s="429"/>
      <c r="MI59" s="429"/>
      <c r="MJ59" s="429"/>
      <c r="MK59" s="429"/>
      <c r="ML59" s="429"/>
      <c r="MM59" s="429"/>
      <c r="MN59" s="429"/>
      <c r="MO59" s="429"/>
      <c r="MP59" s="429"/>
      <c r="MQ59" s="429"/>
      <c r="MR59" s="429"/>
      <c r="MS59" s="429"/>
      <c r="MT59" s="429"/>
      <c r="MU59" s="429"/>
      <c r="MV59" s="429"/>
      <c r="MW59" s="429"/>
      <c r="MX59" s="429"/>
      <c r="MY59" s="429"/>
      <c r="MZ59" s="429"/>
      <c r="NA59" s="429"/>
      <c r="NB59" s="429"/>
      <c r="NC59" s="429"/>
      <c r="ND59" s="429"/>
      <c r="NE59" s="429"/>
      <c r="NF59" s="429"/>
      <c r="NG59" s="429"/>
      <c r="NH59" s="429"/>
      <c r="NI59" s="429"/>
      <c r="NJ59" s="429"/>
      <c r="NK59" s="429"/>
      <c r="NL59" s="429"/>
      <c r="NM59" s="429"/>
      <c r="NN59" s="429"/>
      <c r="NO59" s="429"/>
      <c r="NP59" s="429"/>
      <c r="NQ59" s="429"/>
      <c r="NR59" s="429"/>
      <c r="NS59" s="429"/>
      <c r="NT59" s="429"/>
      <c r="NU59" s="429"/>
      <c r="NV59" s="429"/>
      <c r="NW59" s="429"/>
      <c r="NX59" s="429"/>
      <c r="NY59" s="429"/>
      <c r="NZ59" s="429"/>
      <c r="OA59" s="429"/>
      <c r="OB59" s="429"/>
      <c r="OC59" s="429"/>
      <c r="OD59" s="429"/>
      <c r="OE59" s="429"/>
      <c r="OF59" s="429"/>
      <c r="OG59" s="429"/>
      <c r="OH59" s="429"/>
      <c r="OI59" s="429"/>
      <c r="OJ59" s="429"/>
      <c r="OK59" s="429"/>
      <c r="OL59" s="429"/>
      <c r="OM59" s="429"/>
      <c r="ON59" s="429"/>
      <c r="OO59" s="429"/>
      <c r="OP59" s="429"/>
      <c r="OQ59" s="429"/>
      <c r="OR59" s="429"/>
      <c r="OS59" s="429"/>
      <c r="OT59" s="429"/>
      <c r="OU59" s="429"/>
      <c r="OV59" s="429"/>
      <c r="OW59" s="429"/>
      <c r="OX59" s="429"/>
      <c r="OY59" s="429"/>
      <c r="OZ59" s="429"/>
      <c r="PA59" s="429"/>
      <c r="PB59" s="429"/>
      <c r="PC59" s="429"/>
      <c r="PD59" s="429"/>
      <c r="PE59" s="429"/>
      <c r="PF59" s="429"/>
      <c r="PG59" s="429"/>
      <c r="PH59" s="429"/>
      <c r="PI59" s="429"/>
      <c r="PJ59" s="429"/>
      <c r="PK59" s="429"/>
      <c r="PL59" s="429"/>
      <c r="PM59" s="429"/>
      <c r="PN59" s="429"/>
      <c r="PO59" s="429"/>
      <c r="PP59" s="429"/>
      <c r="PQ59" s="429"/>
      <c r="PR59" s="429"/>
      <c r="PS59" s="429"/>
      <c r="PT59" s="429"/>
      <c r="PU59" s="429"/>
      <c r="PV59" s="429"/>
      <c r="PW59" s="429"/>
      <c r="PX59" s="429"/>
      <c r="PY59" s="429"/>
      <c r="PZ59" s="429"/>
      <c r="QA59" s="429"/>
      <c r="QB59" s="429"/>
      <c r="QC59" s="429"/>
      <c r="QD59" s="429"/>
      <c r="QE59" s="429"/>
      <c r="QF59" s="429"/>
      <c r="QG59" s="429"/>
      <c r="QH59" s="429"/>
      <c r="QI59" s="429"/>
      <c r="QJ59" s="429"/>
      <c r="QK59" s="429"/>
      <c r="QL59" s="429"/>
      <c r="QM59" s="429"/>
      <c r="QN59" s="429"/>
      <c r="QO59" s="429"/>
      <c r="QP59" s="429"/>
      <c r="QQ59" s="429"/>
      <c r="QR59" s="429"/>
      <c r="QS59" s="429"/>
      <c r="QT59" s="429"/>
      <c r="QU59" s="429"/>
      <c r="QV59" s="429"/>
      <c r="QW59" s="429"/>
      <c r="QX59" s="429"/>
      <c r="QY59" s="429"/>
      <c r="QZ59" s="429"/>
      <c r="RA59" s="429"/>
      <c r="RB59" s="429"/>
      <c r="RC59" s="429"/>
      <c r="RD59" s="429"/>
      <c r="RE59" s="429"/>
      <c r="RF59" s="429"/>
      <c r="RG59" s="429"/>
      <c r="RH59" s="429"/>
      <c r="RI59" s="429"/>
      <c r="RJ59" s="429"/>
      <c r="RK59" s="429"/>
      <c r="RL59" s="429"/>
      <c r="RM59" s="429"/>
      <c r="RN59" s="429"/>
      <c r="RO59" s="429"/>
      <c r="RP59" s="429"/>
      <c r="RQ59" s="429"/>
      <c r="RR59" s="429"/>
      <c r="RS59" s="429"/>
      <c r="RT59" s="429"/>
      <c r="RU59" s="429"/>
      <c r="RV59" s="429"/>
      <c r="RW59" s="429"/>
      <c r="RX59" s="429"/>
      <c r="RY59" s="429"/>
      <c r="RZ59" s="429"/>
      <c r="SA59" s="429"/>
      <c r="SB59" s="429"/>
      <c r="SC59" s="429"/>
      <c r="SD59" s="429"/>
      <c r="SE59" s="429"/>
      <c r="SF59" s="429"/>
      <c r="SG59" s="429"/>
      <c r="SH59" s="429"/>
      <c r="SI59" s="429"/>
      <c r="SJ59" s="429"/>
      <c r="SK59" s="429"/>
      <c r="SL59" s="429"/>
      <c r="SM59" s="429"/>
      <c r="SN59" s="429"/>
      <c r="SO59" s="429"/>
      <c r="SP59" s="429"/>
      <c r="SQ59" s="429"/>
      <c r="SR59" s="429"/>
      <c r="SS59" s="429"/>
      <c r="ST59" s="429"/>
      <c r="SU59" s="429"/>
      <c r="SV59" s="429"/>
      <c r="SW59" s="429"/>
      <c r="SX59" s="429"/>
      <c r="SY59" s="429"/>
      <c r="SZ59" s="429"/>
      <c r="TA59" s="429"/>
      <c r="TB59" s="429"/>
      <c r="TC59" s="429"/>
      <c r="TD59" s="429"/>
      <c r="TE59" s="429"/>
      <c r="TF59" s="429"/>
      <c r="TG59" s="429"/>
      <c r="TH59" s="429"/>
      <c r="TI59" s="429"/>
      <c r="TJ59" s="429"/>
      <c r="TK59" s="429"/>
      <c r="TL59" s="429"/>
      <c r="TM59" s="429"/>
      <c r="TN59" s="429"/>
      <c r="TO59" s="429"/>
      <c r="TP59" s="429"/>
      <c r="TQ59" s="429"/>
      <c r="TR59" s="429"/>
      <c r="TS59" s="429"/>
      <c r="TT59" s="429"/>
      <c r="TU59" s="429"/>
      <c r="TV59" s="429"/>
      <c r="TW59" s="429"/>
      <c r="TX59" s="429"/>
      <c r="TY59" s="429"/>
      <c r="TZ59" s="429"/>
      <c r="UA59" s="429"/>
      <c r="UB59" s="429"/>
      <c r="UC59" s="429"/>
      <c r="UD59" s="429"/>
      <c r="UE59" s="429"/>
      <c r="UF59" s="429"/>
      <c r="UG59" s="429"/>
      <c r="UH59" s="429"/>
      <c r="UI59" s="429"/>
      <c r="UJ59" s="429"/>
      <c r="UK59" s="429"/>
      <c r="UL59" s="429"/>
      <c r="UM59" s="429"/>
      <c r="UN59" s="429"/>
      <c r="UO59" s="429"/>
      <c r="UP59" s="429"/>
      <c r="UQ59" s="429"/>
      <c r="UR59" s="429"/>
      <c r="US59" s="429"/>
      <c r="UT59" s="429"/>
      <c r="UU59" s="429"/>
      <c r="UV59" s="429"/>
      <c r="UW59" s="429"/>
      <c r="UX59" s="429"/>
      <c r="UY59" s="429"/>
      <c r="UZ59" s="429"/>
      <c r="VA59" s="429"/>
      <c r="VB59" s="429"/>
      <c r="VC59" s="429"/>
      <c r="VD59" s="429"/>
      <c r="VE59" s="429"/>
      <c r="VF59" s="429"/>
      <c r="VG59" s="429"/>
      <c r="VH59" s="429"/>
      <c r="VI59" s="429"/>
      <c r="VJ59" s="429"/>
      <c r="VK59" s="429"/>
      <c r="VL59" s="429"/>
      <c r="VM59" s="429"/>
      <c r="VN59" s="429"/>
      <c r="VO59" s="429"/>
      <c r="VP59" s="429"/>
      <c r="VQ59" s="429"/>
      <c r="VR59" s="429"/>
      <c r="VS59" s="429"/>
      <c r="VT59" s="429"/>
      <c r="VU59" s="429"/>
      <c r="VV59" s="429"/>
      <c r="VW59" s="429"/>
      <c r="VX59" s="429"/>
      <c r="VY59" s="429"/>
      <c r="VZ59" s="429"/>
      <c r="WA59" s="429"/>
      <c r="WB59" s="429"/>
      <c r="WC59" s="429"/>
      <c r="WD59" s="429"/>
      <c r="WE59" s="429"/>
      <c r="WF59" s="429"/>
      <c r="WG59" s="429"/>
      <c r="WH59" s="429"/>
      <c r="WI59" s="429"/>
      <c r="WJ59" s="429"/>
      <c r="WK59" s="429"/>
      <c r="WL59" s="429"/>
      <c r="WM59" s="429"/>
      <c r="WN59" s="429"/>
      <c r="WO59" s="429"/>
      <c r="WP59" s="429"/>
      <c r="WQ59" s="429"/>
      <c r="WR59" s="429"/>
      <c r="WS59" s="429"/>
      <c r="WT59" s="429"/>
      <c r="WU59" s="429"/>
      <c r="WV59" s="429"/>
      <c r="WW59" s="429"/>
      <c r="WX59" s="429"/>
      <c r="WY59" s="429"/>
      <c r="WZ59" s="429"/>
      <c r="XA59" s="429"/>
      <c r="XB59" s="429"/>
      <c r="XC59" s="429"/>
      <c r="XD59" s="429"/>
      <c r="XE59" s="429"/>
      <c r="XF59" s="429"/>
      <c r="XG59" s="429"/>
      <c r="XH59" s="429"/>
      <c r="XI59" s="429"/>
      <c r="XJ59" s="429"/>
      <c r="XK59" s="429"/>
      <c r="XL59" s="429"/>
      <c r="XM59" s="429"/>
      <c r="XN59" s="429"/>
      <c r="XO59" s="429"/>
      <c r="XP59" s="429"/>
      <c r="XQ59" s="429"/>
      <c r="XR59" s="429"/>
      <c r="XS59" s="429"/>
      <c r="XT59" s="429"/>
      <c r="XU59" s="429"/>
      <c r="XV59" s="429"/>
      <c r="XW59" s="429"/>
      <c r="XX59" s="429"/>
      <c r="XY59" s="429"/>
      <c r="XZ59" s="429"/>
      <c r="YA59" s="429"/>
      <c r="YB59" s="429"/>
      <c r="YC59" s="429"/>
      <c r="YD59" s="429"/>
      <c r="YE59" s="429"/>
      <c r="YF59" s="429"/>
      <c r="YG59" s="429"/>
      <c r="YH59" s="429"/>
      <c r="YI59" s="429"/>
      <c r="YJ59" s="429"/>
      <c r="YK59" s="429"/>
      <c r="YL59" s="429"/>
      <c r="YM59" s="429"/>
      <c r="YN59" s="429"/>
      <c r="YO59" s="429"/>
      <c r="YP59" s="429"/>
      <c r="YQ59" s="429"/>
      <c r="YR59" s="429"/>
      <c r="YS59" s="429"/>
      <c r="YT59" s="429"/>
      <c r="YU59" s="429"/>
      <c r="YV59" s="429"/>
      <c r="YW59" s="429"/>
      <c r="YX59" s="429"/>
      <c r="YY59" s="429"/>
      <c r="YZ59" s="429"/>
      <c r="ZA59" s="429"/>
      <c r="ZB59" s="429"/>
      <c r="ZC59" s="429"/>
      <c r="ZD59" s="429"/>
      <c r="ZE59" s="429"/>
      <c r="ZF59" s="429"/>
      <c r="ZG59" s="429"/>
      <c r="ZH59" s="429"/>
      <c r="ZI59" s="429"/>
      <c r="ZJ59" s="429"/>
      <c r="ZK59" s="429"/>
      <c r="ZL59" s="429"/>
      <c r="ZM59" s="429"/>
      <c r="ZN59" s="429"/>
      <c r="ZO59" s="429"/>
      <c r="ZP59" s="429"/>
      <c r="ZQ59" s="429"/>
      <c r="ZR59" s="429"/>
      <c r="ZS59" s="429"/>
      <c r="ZT59" s="429"/>
      <c r="ZU59" s="429"/>
      <c r="ZV59" s="429"/>
      <c r="ZW59" s="429"/>
      <c r="ZX59" s="429"/>
      <c r="ZY59" s="429"/>
      <c r="ZZ59" s="429"/>
      <c r="AAA59" s="429"/>
      <c r="AAB59" s="429"/>
      <c r="AAC59" s="429"/>
      <c r="AAD59" s="429"/>
      <c r="AAE59" s="429"/>
      <c r="AAF59" s="429"/>
      <c r="AAG59" s="429"/>
      <c r="AAH59" s="429"/>
      <c r="AAI59" s="429"/>
      <c r="AAJ59" s="429"/>
      <c r="AAK59" s="429"/>
      <c r="AAL59" s="429"/>
      <c r="AAM59" s="429"/>
      <c r="AAN59" s="429"/>
      <c r="AAO59" s="429"/>
      <c r="AAP59" s="429"/>
      <c r="AAQ59" s="429"/>
      <c r="AAR59" s="429"/>
      <c r="AAS59" s="429"/>
      <c r="AAT59" s="429"/>
      <c r="AAU59" s="429"/>
      <c r="AAV59" s="429"/>
      <c r="AAW59" s="429"/>
      <c r="AAX59" s="429"/>
      <c r="AAY59" s="429"/>
      <c r="AAZ59" s="429"/>
      <c r="ABA59" s="429"/>
      <c r="ABB59" s="429"/>
      <c r="ABC59" s="429"/>
      <c r="ABD59" s="429"/>
      <c r="ABE59" s="429"/>
      <c r="ABF59" s="429"/>
      <c r="ABG59" s="429"/>
      <c r="ABH59" s="429"/>
      <c r="ABI59" s="429"/>
      <c r="ABJ59" s="429"/>
      <c r="ABK59" s="429"/>
      <c r="ABL59" s="429"/>
      <c r="ABM59" s="429"/>
      <c r="ABN59" s="429"/>
      <c r="ABO59" s="429"/>
      <c r="ABP59" s="429"/>
      <c r="ABQ59" s="429"/>
      <c r="ABR59" s="429"/>
      <c r="ABS59" s="429"/>
      <c r="ABT59" s="429"/>
      <c r="ABU59" s="429"/>
      <c r="ABV59" s="429"/>
      <c r="ABW59" s="429"/>
      <c r="ABX59" s="429"/>
      <c r="ABY59" s="429"/>
      <c r="ABZ59" s="429"/>
      <c r="ACA59" s="429"/>
      <c r="ACB59" s="429"/>
      <c r="ACC59" s="429"/>
      <c r="ACD59" s="429"/>
      <c r="ACE59" s="429"/>
      <c r="ACF59" s="429"/>
      <c r="ACG59" s="429"/>
      <c r="ACH59" s="429"/>
      <c r="ACI59" s="429"/>
      <c r="ACJ59" s="429"/>
      <c r="ACK59" s="429"/>
      <c r="ACL59" s="429"/>
      <c r="ACM59" s="429"/>
      <c r="ACN59" s="429"/>
      <c r="ACO59" s="429"/>
      <c r="ACP59" s="429"/>
      <c r="ACQ59" s="429"/>
      <c r="ACR59" s="429"/>
      <c r="ACS59" s="429"/>
      <c r="ACT59" s="429"/>
      <c r="ACU59" s="429"/>
      <c r="ACV59" s="429"/>
      <c r="ACW59" s="429"/>
      <c r="ACX59" s="429"/>
      <c r="ACY59" s="429"/>
      <c r="ACZ59" s="429"/>
      <c r="ADA59" s="429"/>
      <c r="ADB59" s="429"/>
      <c r="ADC59" s="429"/>
      <c r="ADD59" s="429"/>
      <c r="ADE59" s="429"/>
      <c r="ADF59" s="429"/>
      <c r="ADG59" s="429"/>
      <c r="ADH59" s="429"/>
      <c r="ADI59" s="429"/>
      <c r="ADJ59" s="429"/>
      <c r="ADK59" s="429"/>
      <c r="ADL59" s="429"/>
      <c r="ADM59" s="429"/>
      <c r="ADN59" s="429"/>
      <c r="ADO59" s="429"/>
      <c r="ADP59" s="429"/>
      <c r="ADQ59" s="429"/>
      <c r="ADR59" s="429"/>
      <c r="ADS59" s="429"/>
      <c r="ADT59" s="429"/>
      <c r="ADU59" s="429"/>
      <c r="ADV59" s="429"/>
      <c r="ADW59" s="429"/>
      <c r="ADX59" s="429"/>
      <c r="ADY59" s="429"/>
      <c r="ADZ59" s="429"/>
      <c r="AEA59" s="429"/>
      <c r="AEB59" s="429"/>
      <c r="AEC59" s="429"/>
      <c r="AED59" s="429"/>
      <c r="AEE59" s="429"/>
      <c r="AEF59" s="429"/>
      <c r="AEG59" s="429"/>
      <c r="AEH59" s="429"/>
      <c r="AEI59" s="429"/>
      <c r="AEJ59" s="429"/>
      <c r="AEK59" s="429"/>
      <c r="AEL59" s="429"/>
      <c r="AEM59" s="429"/>
      <c r="AEN59" s="429"/>
      <c r="AEO59" s="429"/>
      <c r="AEP59" s="429"/>
      <c r="AEQ59" s="429"/>
      <c r="AER59" s="429"/>
      <c r="AES59" s="429"/>
      <c r="AET59" s="429"/>
      <c r="AEU59" s="429"/>
      <c r="AEV59" s="429"/>
      <c r="AEW59" s="429"/>
      <c r="AEX59" s="429"/>
      <c r="AEY59" s="429"/>
      <c r="AEZ59" s="429"/>
      <c r="AFA59" s="429"/>
      <c r="AFB59" s="429"/>
      <c r="AFC59" s="429"/>
      <c r="AFD59" s="429"/>
      <c r="AFE59" s="429"/>
      <c r="AFF59" s="429"/>
      <c r="AFG59" s="429"/>
      <c r="AFH59" s="429"/>
      <c r="AFI59" s="429"/>
      <c r="AFJ59" s="429"/>
      <c r="AFK59" s="429"/>
      <c r="AFL59" s="429"/>
      <c r="AFM59" s="429"/>
      <c r="AFN59" s="429"/>
      <c r="AFO59" s="429"/>
      <c r="AFP59" s="429"/>
      <c r="AFQ59" s="429"/>
      <c r="AFR59" s="429"/>
      <c r="AFS59" s="429"/>
      <c r="AFT59" s="429"/>
      <c r="AFU59" s="429"/>
      <c r="AFV59" s="429"/>
      <c r="AFW59" s="429"/>
      <c r="AFX59" s="429"/>
      <c r="AFY59" s="429"/>
      <c r="AFZ59" s="429"/>
      <c r="AGA59" s="429"/>
      <c r="AGB59" s="429"/>
      <c r="AGC59" s="429"/>
      <c r="AGD59" s="429"/>
      <c r="AGE59" s="429"/>
      <c r="AGF59" s="429"/>
      <c r="AGG59" s="429"/>
      <c r="AGH59" s="429"/>
      <c r="AGI59" s="429"/>
      <c r="AGJ59" s="429"/>
      <c r="AGK59" s="429"/>
      <c r="AGL59" s="429"/>
      <c r="AGM59" s="429"/>
      <c r="AGN59" s="429"/>
      <c r="AGO59" s="429"/>
      <c r="AGP59" s="429"/>
      <c r="AGQ59" s="429"/>
      <c r="AGR59" s="429"/>
      <c r="AGS59" s="429"/>
      <c r="AGT59" s="429"/>
      <c r="AGU59" s="429"/>
      <c r="AGV59" s="429"/>
      <c r="AGW59" s="429"/>
      <c r="AGX59" s="429"/>
      <c r="AGY59" s="429"/>
      <c r="AGZ59" s="429"/>
      <c r="AHA59" s="429"/>
      <c r="AHB59" s="429"/>
      <c r="AHC59" s="429"/>
      <c r="AHD59" s="429"/>
      <c r="AHE59" s="429"/>
      <c r="AHF59" s="429"/>
      <c r="AHG59" s="429"/>
      <c r="AHH59" s="429"/>
      <c r="AHI59" s="429"/>
      <c r="AHJ59" s="429"/>
      <c r="AHK59" s="429"/>
      <c r="AHL59" s="429"/>
      <c r="AHM59" s="429"/>
      <c r="AHN59" s="429"/>
      <c r="AHO59" s="429"/>
      <c r="AHP59" s="429"/>
      <c r="AHQ59" s="429"/>
      <c r="AHR59" s="429"/>
      <c r="AHS59" s="429"/>
      <c r="AHT59" s="429"/>
      <c r="AHU59" s="429"/>
      <c r="AHV59" s="429"/>
      <c r="AHW59" s="429"/>
      <c r="AHX59" s="429"/>
      <c r="AHY59" s="429"/>
      <c r="AHZ59" s="429"/>
      <c r="AIA59" s="429"/>
      <c r="AIB59" s="429"/>
      <c r="AIC59" s="429"/>
      <c r="AID59" s="429"/>
      <c r="AIE59" s="429"/>
      <c r="AIF59" s="429"/>
      <c r="AIG59" s="429"/>
      <c r="AIH59" s="429"/>
      <c r="AII59" s="429"/>
      <c r="AIJ59" s="429"/>
      <c r="AIK59" s="429"/>
      <c r="AIL59" s="429"/>
      <c r="AIM59" s="429"/>
      <c r="AIN59" s="429"/>
      <c r="AIO59" s="429"/>
      <c r="AIP59" s="429"/>
      <c r="AIQ59" s="429"/>
      <c r="AIR59" s="429"/>
      <c r="AIS59" s="429"/>
      <c r="AIT59" s="429"/>
      <c r="AIU59" s="429"/>
      <c r="AIV59" s="429"/>
      <c r="AIW59" s="429"/>
      <c r="AIX59" s="429"/>
      <c r="AIY59" s="429"/>
      <c r="AIZ59" s="429"/>
      <c r="AJA59" s="429"/>
      <c r="AJB59" s="429"/>
      <c r="AJC59" s="429"/>
      <c r="AJD59" s="429"/>
      <c r="AJE59" s="429"/>
      <c r="AJF59" s="429"/>
      <c r="AJG59" s="429"/>
      <c r="AJH59" s="429"/>
      <c r="AJI59" s="429"/>
      <c r="AJJ59" s="429"/>
      <c r="AJK59" s="429"/>
      <c r="AJL59" s="429"/>
      <c r="AJM59" s="429"/>
      <c r="AJN59" s="429"/>
      <c r="AJO59" s="429"/>
      <c r="AJP59" s="429"/>
      <c r="AJQ59" s="429"/>
      <c r="AJR59" s="429"/>
      <c r="AJS59" s="429"/>
      <c r="AJT59" s="429"/>
      <c r="AJU59" s="429"/>
      <c r="AJV59" s="429"/>
      <c r="AJW59" s="429"/>
      <c r="AJX59" s="429"/>
      <c r="AJY59" s="429"/>
      <c r="AJZ59" s="429"/>
      <c r="AKA59" s="429"/>
      <c r="AKB59" s="429"/>
      <c r="AKC59" s="429"/>
      <c r="AKD59" s="429"/>
      <c r="AKE59" s="429"/>
      <c r="AKF59" s="429"/>
      <c r="AKG59" s="429"/>
      <c r="AKH59" s="429"/>
      <c r="AKI59" s="429"/>
      <c r="AKJ59" s="429"/>
      <c r="AKK59" s="429"/>
      <c r="AKL59" s="429"/>
      <c r="AKM59" s="429"/>
      <c r="AKN59" s="429"/>
      <c r="AKO59" s="429"/>
      <c r="AKP59" s="429"/>
      <c r="AKQ59" s="429"/>
      <c r="AKR59" s="429"/>
      <c r="AKS59" s="429"/>
      <c r="AKT59" s="429"/>
      <c r="AKU59" s="429"/>
      <c r="AKV59" s="429"/>
      <c r="AKW59" s="429"/>
      <c r="AKX59" s="429"/>
      <c r="AKY59" s="429"/>
      <c r="AKZ59" s="429"/>
      <c r="ALA59" s="429"/>
      <c r="ALB59" s="429"/>
      <c r="ALC59" s="429"/>
      <c r="ALD59" s="429"/>
      <c r="ALE59" s="429"/>
      <c r="ALF59" s="429"/>
      <c r="ALG59" s="429"/>
      <c r="ALH59" s="429"/>
      <c r="ALI59" s="429"/>
      <c r="ALJ59" s="429"/>
      <c r="ALK59" s="429"/>
      <c r="ALL59" s="429"/>
      <c r="ALM59" s="429"/>
      <c r="ALN59" s="429"/>
      <c r="ALO59" s="429"/>
      <c r="ALP59" s="429"/>
      <c r="ALQ59" s="429"/>
      <c r="ALR59" s="429"/>
      <c r="ALS59" s="429"/>
      <c r="ALT59" s="429"/>
      <c r="ALU59" s="429"/>
      <c r="ALV59" s="429"/>
      <c r="ALW59" s="429"/>
      <c r="ALX59" s="429"/>
      <c r="ALY59" s="429"/>
      <c r="ALZ59" s="429"/>
      <c r="AMA59" s="429"/>
      <c r="AMB59" s="429"/>
      <c r="AMC59" s="429"/>
      <c r="AMD59" s="429"/>
      <c r="AME59" s="429"/>
      <c r="AMF59" s="429"/>
      <c r="AMG59" s="429"/>
      <c r="AMH59" s="429"/>
      <c r="AMI59" s="429"/>
      <c r="AMJ59" s="429"/>
      <c r="AMK59" s="429"/>
      <c r="AML59" s="429"/>
      <c r="AMM59" s="429"/>
      <c r="AMN59" s="429"/>
      <c r="AMO59" s="429"/>
      <c r="AMP59" s="429"/>
      <c r="AMQ59" s="429"/>
      <c r="AMR59" s="429"/>
      <c r="AMS59" s="429"/>
      <c r="AMT59" s="429"/>
      <c r="AMU59" s="429"/>
      <c r="AMV59" s="429"/>
      <c r="AMW59" s="429"/>
      <c r="AMX59" s="429"/>
      <c r="AMY59" s="429"/>
      <c r="AMZ59" s="429"/>
      <c r="ANA59" s="429"/>
      <c r="ANB59" s="429"/>
      <c r="ANC59" s="429"/>
      <c r="AND59" s="429"/>
      <c r="ANE59" s="429"/>
      <c r="ANF59" s="429"/>
      <c r="ANG59" s="429"/>
      <c r="ANH59" s="429"/>
      <c r="ANI59" s="429"/>
      <c r="ANJ59" s="429"/>
      <c r="ANK59" s="429"/>
      <c r="ANL59" s="429"/>
      <c r="ANM59" s="429"/>
      <c r="ANN59" s="429"/>
      <c r="ANO59" s="429"/>
      <c r="ANP59" s="429"/>
      <c r="ANQ59" s="429"/>
      <c r="ANR59" s="429"/>
      <c r="ANS59" s="429"/>
      <c r="ANT59" s="429"/>
      <c r="ANU59" s="429"/>
      <c r="ANV59" s="429"/>
      <c r="ANW59" s="429"/>
      <c r="ANX59" s="429"/>
      <c r="ANY59" s="429"/>
      <c r="ANZ59" s="429"/>
      <c r="AOA59" s="429"/>
      <c r="AOB59" s="429"/>
      <c r="AOC59" s="429"/>
      <c r="AOD59" s="429"/>
      <c r="AOE59" s="429"/>
      <c r="AOF59" s="429"/>
      <c r="AOG59" s="429"/>
      <c r="AOH59" s="429"/>
      <c r="AOI59" s="429"/>
      <c r="AOJ59" s="429"/>
      <c r="AOK59" s="429"/>
      <c r="AOL59" s="429"/>
      <c r="AOM59" s="429"/>
      <c r="AON59" s="429"/>
      <c r="AOO59" s="429"/>
      <c r="AOP59" s="429"/>
      <c r="AOQ59" s="429"/>
      <c r="AOR59" s="429"/>
      <c r="AOS59" s="429"/>
      <c r="AOT59" s="429"/>
      <c r="AOU59" s="429"/>
      <c r="AOV59" s="429"/>
      <c r="AOW59" s="429"/>
      <c r="AOX59" s="429"/>
      <c r="AOY59" s="429"/>
      <c r="AOZ59" s="429"/>
      <c r="APA59" s="429"/>
      <c r="APB59" s="429"/>
      <c r="APC59" s="429"/>
      <c r="APD59" s="429"/>
      <c r="APE59" s="429"/>
      <c r="APF59" s="429"/>
      <c r="APG59" s="429"/>
      <c r="APH59" s="429"/>
      <c r="API59" s="429"/>
      <c r="APJ59" s="429"/>
      <c r="APK59" s="429"/>
      <c r="APL59" s="429"/>
      <c r="APM59" s="429"/>
      <c r="APN59" s="429"/>
      <c r="APO59" s="429"/>
      <c r="APP59" s="429"/>
      <c r="APQ59" s="429"/>
      <c r="APR59" s="429"/>
      <c r="APS59" s="429"/>
      <c r="APT59" s="429"/>
      <c r="APU59" s="429"/>
      <c r="APV59" s="429"/>
      <c r="APW59" s="429"/>
      <c r="APX59" s="429"/>
      <c r="APY59" s="429"/>
      <c r="APZ59" s="429"/>
      <c r="AQA59" s="429"/>
      <c r="AQB59" s="429"/>
      <c r="AQC59" s="429"/>
      <c r="AQD59" s="429"/>
      <c r="AQE59" s="429"/>
      <c r="AQF59" s="429"/>
      <c r="AQG59" s="429"/>
      <c r="AQH59" s="429"/>
      <c r="AQI59" s="429"/>
      <c r="AQJ59" s="429"/>
      <c r="AQK59" s="429"/>
      <c r="AQL59" s="429"/>
      <c r="AQM59" s="429"/>
      <c r="AQN59" s="429"/>
      <c r="AQO59" s="429"/>
      <c r="AQP59" s="429"/>
      <c r="AQQ59" s="429"/>
      <c r="AQR59" s="429"/>
      <c r="AQS59" s="429"/>
      <c r="AQT59" s="429"/>
      <c r="AQU59" s="429"/>
      <c r="AQV59" s="429"/>
      <c r="AQW59" s="429"/>
      <c r="AQX59" s="429"/>
      <c r="AQY59" s="429"/>
      <c r="AQZ59" s="429"/>
      <c r="ARA59" s="429"/>
      <c r="ARB59" s="429"/>
      <c r="ARC59" s="429"/>
      <c r="ARD59" s="429"/>
      <c r="ARE59" s="429"/>
      <c r="ARF59" s="429"/>
      <c r="ARG59" s="429"/>
      <c r="ARH59" s="429"/>
      <c r="ARI59" s="429"/>
      <c r="ARJ59" s="429"/>
      <c r="ARK59" s="429"/>
      <c r="ARL59" s="429"/>
      <c r="ARM59" s="429"/>
      <c r="ARN59" s="429"/>
      <c r="ARO59" s="429"/>
      <c r="ARP59" s="429"/>
      <c r="ARQ59" s="429"/>
      <c r="ARR59" s="429"/>
      <c r="ARS59" s="429"/>
      <c r="ART59" s="429"/>
      <c r="ARU59" s="429"/>
      <c r="ARV59" s="429"/>
      <c r="ARW59" s="429"/>
      <c r="ARX59" s="429"/>
      <c r="ARY59" s="429"/>
      <c r="ARZ59" s="429"/>
      <c r="ASA59" s="429"/>
      <c r="ASB59" s="429"/>
      <c r="ASC59" s="429"/>
      <c r="ASD59" s="429"/>
      <c r="ASE59" s="429"/>
      <c r="ASF59" s="429"/>
      <c r="ASG59" s="429"/>
      <c r="ASH59" s="429"/>
      <c r="ASI59" s="429"/>
      <c r="ASJ59" s="429"/>
      <c r="ASK59" s="429"/>
      <c r="ASL59" s="429"/>
      <c r="ASM59" s="429"/>
      <c r="ASN59" s="429"/>
      <c r="ASO59" s="429"/>
      <c r="ASP59" s="429"/>
      <c r="ASQ59" s="429"/>
      <c r="ASR59" s="429"/>
      <c r="ASS59" s="429"/>
      <c r="AST59" s="429"/>
      <c r="ASU59" s="429"/>
      <c r="ASV59" s="429"/>
      <c r="ASW59" s="429"/>
      <c r="ASX59" s="429"/>
      <c r="ASY59" s="429"/>
      <c r="ASZ59" s="429"/>
      <c r="ATA59" s="429"/>
      <c r="ATB59" s="429"/>
      <c r="ATC59" s="429"/>
      <c r="ATD59" s="429"/>
      <c r="ATE59" s="429"/>
      <c r="ATF59" s="429"/>
      <c r="ATG59" s="429"/>
      <c r="ATH59" s="429"/>
      <c r="ATI59" s="429"/>
      <c r="ATJ59" s="429"/>
      <c r="ATK59" s="429"/>
      <c r="ATL59" s="429"/>
      <c r="ATM59" s="429"/>
      <c r="ATN59" s="429"/>
      <c r="ATO59" s="429"/>
      <c r="ATP59" s="429"/>
      <c r="ATQ59" s="429"/>
      <c r="ATR59" s="429"/>
      <c r="ATS59" s="429"/>
      <c r="ATT59" s="429"/>
      <c r="ATU59" s="429"/>
      <c r="ATV59" s="429"/>
      <c r="ATW59" s="429"/>
      <c r="ATX59" s="429"/>
      <c r="ATY59" s="429"/>
      <c r="ATZ59" s="429"/>
      <c r="AUA59" s="429"/>
      <c r="AUB59" s="429"/>
      <c r="AUC59" s="429"/>
      <c r="AUD59" s="429"/>
      <c r="AUE59" s="429"/>
      <c r="AUF59" s="429"/>
      <c r="AUG59" s="429"/>
      <c r="AUH59" s="429"/>
      <c r="AUI59" s="429"/>
      <c r="AUJ59" s="429"/>
      <c r="AUK59" s="429"/>
      <c r="AUL59" s="429"/>
      <c r="AUM59" s="429"/>
      <c r="AUN59" s="429"/>
      <c r="AUO59" s="429"/>
      <c r="AUP59" s="429"/>
      <c r="AUQ59" s="429"/>
      <c r="AUR59" s="429"/>
      <c r="AUS59" s="429"/>
      <c r="AUT59" s="429"/>
      <c r="AUU59" s="429"/>
      <c r="AUV59" s="429"/>
      <c r="AUW59" s="429"/>
      <c r="AUX59" s="429"/>
      <c r="AUY59" s="429"/>
      <c r="AUZ59" s="429"/>
      <c r="AVA59" s="429"/>
      <c r="AVB59" s="429"/>
      <c r="AVC59" s="429"/>
      <c r="AVD59" s="429"/>
      <c r="AVE59" s="429"/>
      <c r="AVF59" s="429"/>
      <c r="AVG59" s="429"/>
      <c r="AVH59" s="429"/>
      <c r="AVI59" s="429"/>
      <c r="AVJ59" s="429"/>
      <c r="AVK59" s="429"/>
      <c r="AVL59" s="429"/>
      <c r="AVM59" s="429"/>
      <c r="AVN59" s="429"/>
      <c r="AVO59" s="429"/>
      <c r="AVP59" s="429"/>
      <c r="AVQ59" s="429"/>
      <c r="AVR59" s="429"/>
      <c r="AVS59" s="429"/>
      <c r="AVT59" s="429"/>
      <c r="AVU59" s="429"/>
      <c r="AVV59" s="429"/>
      <c r="AVW59" s="429"/>
      <c r="AVX59" s="429"/>
      <c r="AVY59" s="429"/>
      <c r="AVZ59" s="429"/>
      <c r="AWA59" s="429"/>
      <c r="AWB59" s="429"/>
      <c r="AWC59" s="429"/>
      <c r="AWD59" s="429"/>
      <c r="AWE59" s="429"/>
      <c r="AWF59" s="429"/>
      <c r="AWG59" s="429"/>
      <c r="AWH59" s="429"/>
      <c r="AWI59" s="429"/>
      <c r="AWJ59" s="429"/>
      <c r="AWK59" s="429"/>
      <c r="AWL59" s="429"/>
      <c r="AWM59" s="429"/>
      <c r="AWN59" s="429"/>
      <c r="AWO59" s="429"/>
      <c r="AWP59" s="429"/>
      <c r="AWQ59" s="429"/>
      <c r="AWR59" s="429"/>
      <c r="AWS59" s="429"/>
      <c r="AWT59" s="429"/>
      <c r="AWU59" s="429"/>
      <c r="AWV59" s="429"/>
      <c r="AWW59" s="429"/>
      <c r="AWX59" s="429"/>
      <c r="AWY59" s="429"/>
      <c r="AWZ59" s="429"/>
      <c r="AXA59" s="429"/>
      <c r="AXB59" s="429"/>
      <c r="AXC59" s="429"/>
      <c r="AXD59" s="429"/>
      <c r="AXE59" s="429"/>
      <c r="AXF59" s="429"/>
      <c r="AXG59" s="429"/>
      <c r="AXH59" s="429"/>
      <c r="AXI59" s="429"/>
      <c r="AXJ59" s="429"/>
      <c r="AXK59" s="429"/>
      <c r="AXL59" s="429"/>
      <c r="AXM59" s="429"/>
      <c r="AXN59" s="429"/>
      <c r="AXO59" s="429"/>
      <c r="AXP59" s="429"/>
      <c r="AXQ59" s="429"/>
      <c r="AXR59" s="429"/>
      <c r="AXS59" s="429"/>
      <c r="AXT59" s="429"/>
      <c r="AXU59" s="429"/>
      <c r="AXV59" s="429"/>
      <c r="AXW59" s="429"/>
      <c r="AXX59" s="429"/>
      <c r="AXY59" s="429"/>
      <c r="AXZ59" s="429"/>
      <c r="AYA59" s="429"/>
      <c r="AYB59" s="429"/>
      <c r="AYC59" s="429"/>
      <c r="AYD59" s="429"/>
      <c r="AYE59" s="429"/>
      <c r="AYF59" s="429"/>
      <c r="AYG59" s="429"/>
      <c r="AYH59" s="429"/>
      <c r="AYI59" s="429"/>
      <c r="AYJ59" s="429"/>
      <c r="AYK59" s="429"/>
      <c r="AYL59" s="429"/>
      <c r="AYM59" s="429"/>
      <c r="AYN59" s="429"/>
      <c r="AYO59" s="429"/>
      <c r="AYP59" s="429"/>
      <c r="AYQ59" s="429"/>
      <c r="AYR59" s="429"/>
      <c r="AYS59" s="429"/>
      <c r="AYT59" s="429"/>
      <c r="AYU59" s="429"/>
      <c r="AYV59" s="429"/>
      <c r="AYW59" s="429"/>
      <c r="AYX59" s="429"/>
      <c r="AYY59" s="429"/>
      <c r="AYZ59" s="429"/>
      <c r="AZA59" s="429"/>
      <c r="AZB59" s="429"/>
      <c r="AZC59" s="429"/>
      <c r="AZD59" s="429"/>
      <c r="AZE59" s="429"/>
      <c r="AZF59" s="429"/>
      <c r="AZG59" s="429"/>
      <c r="AZH59" s="429"/>
      <c r="AZI59" s="429"/>
      <c r="AZJ59" s="429"/>
      <c r="AZK59" s="429"/>
      <c r="AZL59" s="429"/>
      <c r="AZM59" s="429"/>
      <c r="AZN59" s="429"/>
      <c r="AZO59" s="429"/>
      <c r="AZP59" s="429"/>
      <c r="AZQ59" s="429"/>
      <c r="AZR59" s="429"/>
      <c r="AZS59" s="429"/>
      <c r="AZT59" s="429"/>
      <c r="AZU59" s="429"/>
      <c r="AZV59" s="429"/>
      <c r="AZW59" s="429"/>
      <c r="AZX59" s="429"/>
      <c r="AZY59" s="429"/>
      <c r="AZZ59" s="429"/>
      <c r="BAA59" s="429"/>
      <c r="BAB59" s="429"/>
      <c r="BAC59" s="429"/>
      <c r="BAD59" s="429"/>
      <c r="BAE59" s="429"/>
      <c r="BAF59" s="429"/>
      <c r="BAG59" s="429"/>
      <c r="BAH59" s="429"/>
      <c r="BAI59" s="429"/>
      <c r="BAJ59" s="429"/>
      <c r="BAK59" s="429"/>
      <c r="BAL59" s="429"/>
      <c r="BAM59" s="429"/>
      <c r="BAN59" s="429"/>
      <c r="BAO59" s="429"/>
      <c r="BAP59" s="429"/>
      <c r="BAQ59" s="429"/>
      <c r="BAR59" s="429"/>
      <c r="BAS59" s="429"/>
      <c r="BAT59" s="429"/>
      <c r="BAU59" s="429"/>
      <c r="BAV59" s="429"/>
      <c r="BAW59" s="429"/>
      <c r="BAX59" s="429"/>
      <c r="BAY59" s="429"/>
      <c r="BAZ59" s="429"/>
      <c r="BBA59" s="429"/>
      <c r="BBB59" s="429"/>
      <c r="BBC59" s="429"/>
      <c r="BBD59" s="429"/>
      <c r="BBE59" s="429"/>
      <c r="BBF59" s="429"/>
      <c r="BBG59" s="429"/>
      <c r="BBH59" s="429"/>
      <c r="BBI59" s="429"/>
      <c r="BBJ59" s="429"/>
      <c r="BBK59" s="429"/>
      <c r="BBL59" s="429"/>
      <c r="BBM59" s="429"/>
      <c r="BBN59" s="429"/>
      <c r="BBO59" s="429"/>
      <c r="BBP59" s="429"/>
      <c r="BBQ59" s="429"/>
      <c r="BBR59" s="429"/>
      <c r="BBS59" s="429"/>
      <c r="BBT59" s="429"/>
      <c r="BBU59" s="429"/>
      <c r="BBV59" s="429"/>
      <c r="BBW59" s="429"/>
      <c r="BBX59" s="429"/>
      <c r="BBY59" s="429"/>
      <c r="BBZ59" s="429"/>
      <c r="BCA59" s="429"/>
      <c r="BCB59" s="429"/>
      <c r="BCC59" s="429"/>
      <c r="BCD59" s="429"/>
      <c r="BCE59" s="429"/>
      <c r="BCF59" s="429"/>
      <c r="BCG59" s="429"/>
      <c r="BCH59" s="429"/>
      <c r="BCI59" s="429"/>
      <c r="BCJ59" s="429"/>
      <c r="BCK59" s="429"/>
      <c r="BCL59" s="429"/>
      <c r="BCM59" s="429"/>
      <c r="BCN59" s="429"/>
      <c r="BCO59" s="429"/>
      <c r="BCP59" s="429"/>
      <c r="BCQ59" s="429"/>
      <c r="BCR59" s="429"/>
      <c r="BCS59" s="429"/>
      <c r="BCT59" s="429"/>
      <c r="BCU59" s="429"/>
      <c r="BCV59" s="429"/>
      <c r="BCW59" s="429"/>
      <c r="BCX59" s="429"/>
      <c r="BCY59" s="429"/>
      <c r="BCZ59" s="429"/>
      <c r="BDA59" s="429"/>
      <c r="BDB59" s="429"/>
      <c r="BDC59" s="429"/>
      <c r="BDD59" s="429"/>
      <c r="BDE59" s="429"/>
      <c r="BDF59" s="429"/>
      <c r="BDG59" s="429"/>
      <c r="BDH59" s="429"/>
      <c r="BDI59" s="429"/>
      <c r="BDJ59" s="429"/>
      <c r="BDK59" s="429"/>
      <c r="BDL59" s="429"/>
      <c r="BDM59" s="429"/>
      <c r="BDN59" s="429"/>
      <c r="BDO59" s="429"/>
      <c r="BDP59" s="429"/>
      <c r="BDQ59" s="429"/>
      <c r="BDR59" s="429"/>
      <c r="BDS59" s="429"/>
      <c r="BDT59" s="429"/>
      <c r="BDU59" s="429"/>
      <c r="BDV59" s="429"/>
      <c r="BDW59" s="429"/>
      <c r="BDX59" s="429"/>
      <c r="BDY59" s="429"/>
      <c r="BDZ59" s="429"/>
      <c r="BEA59" s="429"/>
      <c r="BEB59" s="429"/>
      <c r="BEC59" s="429"/>
      <c r="BED59" s="429"/>
      <c r="BEE59" s="429"/>
      <c r="BEF59" s="429"/>
      <c r="BEG59" s="429"/>
      <c r="BEH59" s="429"/>
      <c r="BEI59" s="429"/>
      <c r="BEJ59" s="429"/>
      <c r="BEK59" s="429"/>
      <c r="BEL59" s="429"/>
      <c r="BEM59" s="429"/>
      <c r="BEN59" s="429"/>
      <c r="BEO59" s="429"/>
      <c r="BEP59" s="429"/>
      <c r="BEQ59" s="429"/>
      <c r="BER59" s="429"/>
      <c r="BES59" s="429"/>
      <c r="BET59" s="429"/>
      <c r="BEU59" s="429"/>
      <c r="BEV59" s="429"/>
      <c r="BEW59" s="429"/>
      <c r="BEX59" s="429"/>
      <c r="BEY59" s="429"/>
      <c r="BEZ59" s="429"/>
      <c r="BFA59" s="429"/>
      <c r="BFB59" s="429"/>
      <c r="BFC59" s="429"/>
      <c r="BFD59" s="429"/>
      <c r="BFE59" s="429"/>
      <c r="BFF59" s="429"/>
      <c r="BFG59" s="429"/>
      <c r="BFH59" s="429"/>
      <c r="BFI59" s="429"/>
      <c r="BFJ59" s="429"/>
      <c r="BFK59" s="429"/>
      <c r="BFL59" s="429"/>
      <c r="BFM59" s="429"/>
      <c r="BFN59" s="429"/>
      <c r="BFO59" s="429"/>
      <c r="BFP59" s="429"/>
      <c r="BFQ59" s="429"/>
      <c r="BFR59" s="429"/>
      <c r="BFS59" s="429"/>
      <c r="BFT59" s="429"/>
      <c r="BFU59" s="429"/>
      <c r="BFV59" s="429"/>
      <c r="BFW59" s="429"/>
      <c r="BFX59" s="429"/>
      <c r="BFY59" s="429"/>
      <c r="BFZ59" s="429"/>
      <c r="BGA59" s="429"/>
      <c r="BGB59" s="429"/>
      <c r="BGC59" s="429"/>
      <c r="BGD59" s="429"/>
      <c r="BGE59" s="429"/>
      <c r="BGF59" s="429"/>
      <c r="BGG59" s="429"/>
      <c r="BGH59" s="429"/>
      <c r="BGI59" s="429"/>
      <c r="BGJ59" s="429"/>
      <c r="BGK59" s="429"/>
      <c r="BGL59" s="429"/>
      <c r="BGM59" s="429"/>
      <c r="BGN59" s="429"/>
      <c r="BGO59" s="429"/>
      <c r="BGP59" s="429"/>
      <c r="BGQ59" s="429"/>
      <c r="BGR59" s="429"/>
      <c r="BGS59" s="429"/>
      <c r="BGT59" s="429"/>
      <c r="BGU59" s="429"/>
      <c r="BGV59" s="429"/>
      <c r="BGW59" s="429"/>
      <c r="BGX59" s="429"/>
      <c r="BGY59" s="429"/>
      <c r="BGZ59" s="429"/>
      <c r="BHA59" s="429"/>
      <c r="BHB59" s="429"/>
      <c r="BHC59" s="429"/>
      <c r="BHD59" s="429"/>
      <c r="BHE59" s="429"/>
      <c r="BHF59" s="429"/>
      <c r="BHG59" s="429"/>
      <c r="BHH59" s="429"/>
      <c r="BHI59" s="429"/>
      <c r="BHJ59" s="429"/>
      <c r="BHK59" s="429"/>
      <c r="BHL59" s="429"/>
      <c r="BHM59" s="429"/>
      <c r="BHN59" s="429"/>
      <c r="BHO59" s="429"/>
      <c r="BHP59" s="429"/>
      <c r="BHQ59" s="429"/>
      <c r="BHR59" s="429"/>
      <c r="BHS59" s="429"/>
      <c r="BHT59" s="429"/>
      <c r="BHU59" s="429"/>
      <c r="BHV59" s="429"/>
      <c r="BHW59" s="429"/>
      <c r="BHX59" s="429"/>
      <c r="BHY59" s="429"/>
      <c r="BHZ59" s="429"/>
      <c r="BIA59" s="429"/>
      <c r="BIB59" s="429"/>
      <c r="BIC59" s="429"/>
      <c r="BID59" s="429"/>
      <c r="BIE59" s="429"/>
      <c r="BIF59" s="429"/>
      <c r="BIG59" s="429"/>
      <c r="BIH59" s="429"/>
      <c r="BII59" s="429"/>
      <c r="BIJ59" s="429"/>
      <c r="BIK59" s="429"/>
      <c r="BIL59" s="429"/>
      <c r="BIM59" s="429"/>
      <c r="BIN59" s="429"/>
      <c r="BIO59" s="429"/>
      <c r="BIP59" s="429"/>
      <c r="BIQ59" s="429"/>
      <c r="BIR59" s="429"/>
      <c r="BIS59" s="429"/>
      <c r="BIT59" s="429"/>
      <c r="BIU59" s="429"/>
      <c r="BIV59" s="429"/>
      <c r="BIW59" s="429"/>
      <c r="BIX59" s="429"/>
      <c r="BIY59" s="429"/>
      <c r="BIZ59" s="429"/>
      <c r="BJA59" s="429"/>
      <c r="BJB59" s="429"/>
      <c r="BJC59" s="429"/>
      <c r="BJD59" s="429"/>
      <c r="BJE59" s="429"/>
      <c r="BJF59" s="429"/>
      <c r="BJG59" s="429"/>
      <c r="BJH59" s="429"/>
      <c r="BJI59" s="429"/>
      <c r="BJJ59" s="429"/>
      <c r="BJK59" s="429"/>
      <c r="BJL59" s="429"/>
      <c r="BJM59" s="429"/>
      <c r="BJN59" s="429"/>
      <c r="BJO59" s="429"/>
      <c r="BJP59" s="429"/>
      <c r="BJQ59" s="429"/>
      <c r="BJR59" s="429"/>
      <c r="BJS59" s="429"/>
      <c r="BJT59" s="429"/>
      <c r="BJU59" s="429"/>
      <c r="BJV59" s="429"/>
      <c r="BJW59" s="429"/>
      <c r="BJX59" s="429"/>
      <c r="BJY59" s="429"/>
      <c r="BJZ59" s="429"/>
      <c r="BKA59" s="429"/>
      <c r="BKB59" s="429"/>
      <c r="BKC59" s="429"/>
      <c r="BKD59" s="429"/>
      <c r="BKE59" s="429"/>
      <c r="BKF59" s="429"/>
      <c r="BKG59" s="429"/>
      <c r="BKH59" s="429"/>
      <c r="BKI59" s="429"/>
      <c r="BKJ59" s="429"/>
      <c r="BKK59" s="429"/>
      <c r="BKL59" s="429"/>
      <c r="BKM59" s="429"/>
      <c r="BKN59" s="429"/>
      <c r="BKO59" s="429"/>
      <c r="BKP59" s="429"/>
      <c r="BKQ59" s="429"/>
      <c r="BKR59" s="429"/>
      <c r="BKS59" s="429"/>
      <c r="BKT59" s="429"/>
      <c r="BKU59" s="429"/>
      <c r="BKV59" s="429"/>
      <c r="BKW59" s="429"/>
      <c r="BKX59" s="429"/>
      <c r="BKY59" s="429"/>
      <c r="BKZ59" s="429"/>
      <c r="BLA59" s="429"/>
      <c r="BLB59" s="429"/>
      <c r="BLC59" s="429"/>
      <c r="BLD59" s="429"/>
      <c r="BLE59" s="429"/>
      <c r="BLF59" s="429"/>
      <c r="BLG59" s="429"/>
      <c r="BLH59" s="429"/>
      <c r="BLI59" s="429"/>
      <c r="BLJ59" s="429"/>
      <c r="BLK59" s="429"/>
      <c r="BLL59" s="429"/>
      <c r="BLM59" s="429"/>
      <c r="BLN59" s="429"/>
      <c r="BLO59" s="429"/>
      <c r="BLP59" s="429"/>
      <c r="BLQ59" s="429"/>
      <c r="BLR59" s="429"/>
      <c r="BLS59" s="429"/>
      <c r="BLT59" s="429"/>
      <c r="BLU59" s="429"/>
      <c r="BLV59" s="429"/>
      <c r="BLW59" s="429"/>
      <c r="BLX59" s="429"/>
      <c r="BLY59" s="429"/>
      <c r="BLZ59" s="429"/>
      <c r="BMA59" s="429"/>
      <c r="BMB59" s="429"/>
      <c r="BMC59" s="429"/>
      <c r="BMD59" s="429"/>
      <c r="BME59" s="429"/>
      <c r="BMF59" s="429"/>
      <c r="BMG59" s="429"/>
      <c r="BMH59" s="429"/>
      <c r="BMI59" s="429"/>
      <c r="BMJ59" s="429"/>
      <c r="BMK59" s="429"/>
      <c r="BML59" s="429"/>
      <c r="BMM59" s="429"/>
      <c r="BMN59" s="429"/>
      <c r="BMO59" s="429"/>
      <c r="BMP59" s="429"/>
      <c r="BMQ59" s="429"/>
      <c r="BMR59" s="429"/>
      <c r="BMS59" s="429"/>
      <c r="BMT59" s="429"/>
      <c r="BMU59" s="429"/>
      <c r="BMV59" s="429"/>
      <c r="BMW59" s="429"/>
      <c r="BMX59" s="429"/>
      <c r="BMY59" s="429"/>
      <c r="BMZ59" s="429"/>
      <c r="BNA59" s="429"/>
      <c r="BNB59" s="429"/>
      <c r="BNC59" s="429"/>
      <c r="BND59" s="429"/>
      <c r="BNE59" s="429"/>
      <c r="BNF59" s="429"/>
      <c r="BNG59" s="429"/>
      <c r="BNH59" s="429"/>
      <c r="BNI59" s="429"/>
      <c r="BNJ59" s="429"/>
      <c r="BNK59" s="429"/>
      <c r="BNL59" s="429"/>
      <c r="BNM59" s="429"/>
      <c r="BNN59" s="429"/>
      <c r="BNO59" s="429"/>
      <c r="BNP59" s="429"/>
      <c r="BNQ59" s="429"/>
      <c r="BNR59" s="429"/>
      <c r="BNS59" s="429"/>
      <c r="BNT59" s="429"/>
      <c r="BNU59" s="429"/>
      <c r="BNV59" s="429"/>
      <c r="BNW59" s="429"/>
      <c r="BNX59" s="429"/>
      <c r="BNY59" s="429"/>
      <c r="BNZ59" s="429"/>
      <c r="BOA59" s="429"/>
      <c r="BOB59" s="429"/>
      <c r="BOC59" s="429"/>
      <c r="BOD59" s="429"/>
      <c r="BOE59" s="429"/>
      <c r="BOF59" s="429"/>
      <c r="BOG59" s="429"/>
      <c r="BOH59" s="429"/>
      <c r="BOI59" s="429"/>
      <c r="BOJ59" s="429"/>
      <c r="BOK59" s="429"/>
      <c r="BOL59" s="429"/>
      <c r="BOM59" s="429"/>
      <c r="BON59" s="429"/>
      <c r="BOO59" s="429"/>
      <c r="BOP59" s="429"/>
      <c r="BOQ59" s="429"/>
      <c r="BOR59" s="429"/>
      <c r="BOS59" s="429"/>
      <c r="BOT59" s="429"/>
      <c r="BOU59" s="429"/>
      <c r="BOV59" s="429"/>
      <c r="BOW59" s="429"/>
      <c r="BOX59" s="429"/>
      <c r="BOY59" s="429"/>
      <c r="BOZ59" s="429"/>
      <c r="BPA59" s="429"/>
      <c r="BPB59" s="429"/>
      <c r="BPC59" s="429"/>
      <c r="BPD59" s="429"/>
      <c r="BPE59" s="429"/>
      <c r="BPF59" s="429"/>
      <c r="BPG59" s="429"/>
      <c r="BPH59" s="429"/>
      <c r="BPI59" s="429"/>
      <c r="BPJ59" s="429"/>
      <c r="BPK59" s="429"/>
      <c r="BPL59" s="429"/>
      <c r="BPM59" s="429"/>
      <c r="BPN59" s="429"/>
      <c r="BPO59" s="429"/>
      <c r="BPP59" s="429"/>
      <c r="BPQ59" s="429"/>
      <c r="BPR59" s="429"/>
      <c r="BPS59" s="429"/>
      <c r="BPT59" s="429"/>
      <c r="BPU59" s="429"/>
      <c r="BPV59" s="429"/>
      <c r="BPW59" s="429"/>
      <c r="BPX59" s="429"/>
      <c r="BPY59" s="429"/>
      <c r="BPZ59" s="429"/>
      <c r="BQA59" s="429"/>
      <c r="BQB59" s="429"/>
      <c r="BQC59" s="429"/>
      <c r="BQD59" s="429"/>
      <c r="BQE59" s="429"/>
      <c r="BQF59" s="429"/>
      <c r="BQG59" s="429"/>
      <c r="BQH59" s="429"/>
      <c r="BQI59" s="429"/>
      <c r="BQJ59" s="429"/>
      <c r="BQK59" s="429"/>
      <c r="BQL59" s="429"/>
      <c r="BQM59" s="429"/>
      <c r="BQN59" s="429"/>
      <c r="BQO59" s="429"/>
      <c r="BQP59" s="429"/>
      <c r="BQQ59" s="429"/>
      <c r="BQR59" s="429"/>
      <c r="BQS59" s="429"/>
      <c r="BQT59" s="429"/>
      <c r="BQU59" s="429"/>
      <c r="BQV59" s="429"/>
      <c r="BQW59" s="429"/>
      <c r="BQX59" s="429"/>
      <c r="BQY59" s="429"/>
      <c r="BQZ59" s="429"/>
      <c r="BRA59" s="429"/>
      <c r="BRB59" s="429"/>
      <c r="BRC59" s="429"/>
      <c r="BRD59" s="429"/>
      <c r="BRE59" s="429"/>
      <c r="BRF59" s="429"/>
      <c r="BRG59" s="429"/>
      <c r="BRH59" s="429"/>
      <c r="BRI59" s="429"/>
      <c r="BRJ59" s="429"/>
      <c r="BRK59" s="429"/>
      <c r="BRL59" s="429"/>
      <c r="BRM59" s="429"/>
      <c r="BRN59" s="429"/>
      <c r="BRO59" s="429"/>
      <c r="BRP59" s="429"/>
      <c r="BRQ59" s="429"/>
      <c r="BRR59" s="429"/>
      <c r="BRS59" s="429"/>
      <c r="BRT59" s="429"/>
      <c r="BRU59" s="429"/>
      <c r="BRV59" s="429"/>
      <c r="BRW59" s="429"/>
      <c r="BRX59" s="429"/>
      <c r="BRY59" s="429"/>
      <c r="BRZ59" s="429"/>
      <c r="BSA59" s="429"/>
      <c r="BSB59" s="429"/>
      <c r="BSC59" s="429"/>
      <c r="BSD59" s="429"/>
      <c r="BSE59" s="429"/>
      <c r="BSF59" s="429"/>
      <c r="BSG59" s="429"/>
      <c r="BSH59" s="429"/>
      <c r="BSI59" s="429"/>
      <c r="BSJ59" s="429"/>
      <c r="BSK59" s="429"/>
      <c r="BSL59" s="429"/>
      <c r="BSM59" s="429"/>
      <c r="BSN59" s="429"/>
      <c r="BSO59" s="429"/>
      <c r="BSP59" s="429"/>
      <c r="BSQ59" s="429"/>
      <c r="BSR59" s="429"/>
      <c r="BSS59" s="429"/>
      <c r="BST59" s="429"/>
      <c r="BSU59" s="429"/>
      <c r="BSV59" s="429"/>
      <c r="BSW59" s="429"/>
      <c r="BSX59" s="429"/>
      <c r="BSY59" s="429"/>
      <c r="BSZ59" s="429"/>
      <c r="BTA59" s="429"/>
      <c r="BTB59" s="429"/>
      <c r="BTC59" s="429"/>
      <c r="BTD59" s="429"/>
      <c r="BTE59" s="429"/>
      <c r="BTF59" s="429"/>
      <c r="BTG59" s="429"/>
      <c r="BTH59" s="429"/>
      <c r="BTI59" s="429"/>
      <c r="BTJ59" s="429"/>
      <c r="BTK59" s="429"/>
      <c r="BTL59" s="429"/>
      <c r="BTM59" s="429"/>
      <c r="BTN59" s="429"/>
      <c r="BTO59" s="429"/>
      <c r="BTP59" s="429"/>
      <c r="BTQ59" s="429"/>
      <c r="BTR59" s="429"/>
      <c r="BTS59" s="429"/>
      <c r="BTT59" s="429"/>
      <c r="BTU59" s="429"/>
      <c r="BTV59" s="429"/>
      <c r="BTW59" s="429"/>
      <c r="BTX59" s="429"/>
      <c r="BTY59" s="429"/>
      <c r="BTZ59" s="429"/>
      <c r="BUA59" s="429"/>
      <c r="BUB59" s="429"/>
      <c r="BUC59" s="429"/>
      <c r="BUD59" s="429"/>
      <c r="BUE59" s="429"/>
      <c r="BUF59" s="429"/>
      <c r="BUG59" s="429"/>
      <c r="BUH59" s="429"/>
      <c r="BUI59" s="429"/>
      <c r="BUJ59" s="429"/>
      <c r="BUK59" s="429"/>
      <c r="BUL59" s="429"/>
      <c r="BUM59" s="429"/>
      <c r="BUN59" s="429"/>
      <c r="BUO59" s="429"/>
      <c r="BUP59" s="429"/>
      <c r="BUQ59" s="429"/>
      <c r="BUR59" s="429"/>
      <c r="BUS59" s="429"/>
      <c r="BUT59" s="429"/>
      <c r="BUU59" s="429"/>
      <c r="BUV59" s="429"/>
      <c r="BUW59" s="429"/>
      <c r="BUX59" s="429"/>
      <c r="BUY59" s="429"/>
      <c r="BUZ59" s="429"/>
      <c r="BVA59" s="429"/>
      <c r="BVB59" s="429"/>
      <c r="BVC59" s="429"/>
      <c r="BVD59" s="429"/>
      <c r="BVE59" s="429"/>
      <c r="BVF59" s="429"/>
      <c r="BVG59" s="429"/>
      <c r="BVH59" s="429"/>
      <c r="BVI59" s="429"/>
      <c r="BVJ59" s="429"/>
      <c r="BVK59" s="429"/>
      <c r="BVL59" s="429"/>
      <c r="BVM59" s="429"/>
      <c r="BVN59" s="429"/>
      <c r="BVO59" s="429"/>
      <c r="BVP59" s="429"/>
      <c r="BVQ59" s="429"/>
      <c r="BVR59" s="429"/>
      <c r="BVS59" s="429"/>
      <c r="BVT59" s="429"/>
      <c r="BVU59" s="429"/>
      <c r="BVV59" s="429"/>
      <c r="BVW59" s="429"/>
      <c r="BVX59" s="429"/>
      <c r="BVY59" s="429"/>
      <c r="BVZ59" s="429"/>
      <c r="BWA59" s="429"/>
      <c r="BWB59" s="429"/>
      <c r="BWC59" s="429"/>
      <c r="BWD59" s="429"/>
      <c r="BWE59" s="429"/>
      <c r="BWF59" s="429"/>
      <c r="BWG59" s="429"/>
      <c r="BWH59" s="429"/>
      <c r="BWI59" s="429"/>
      <c r="BWJ59" s="429"/>
      <c r="BWK59" s="429"/>
      <c r="BWL59" s="429"/>
      <c r="BWM59" s="429"/>
      <c r="BWN59" s="429"/>
      <c r="BWO59" s="429"/>
      <c r="BWP59" s="429"/>
      <c r="BWQ59" s="429"/>
      <c r="BWR59" s="429"/>
      <c r="BWS59" s="429"/>
      <c r="BWT59" s="429"/>
      <c r="BWU59" s="429"/>
      <c r="BWV59" s="429"/>
      <c r="BWW59" s="429"/>
      <c r="BWX59" s="429"/>
      <c r="BWY59" s="429"/>
      <c r="BWZ59" s="429"/>
      <c r="BXA59" s="429"/>
      <c r="BXB59" s="429"/>
      <c r="BXC59" s="429"/>
      <c r="BXD59" s="429"/>
      <c r="BXE59" s="429"/>
      <c r="BXF59" s="429"/>
      <c r="BXG59" s="429"/>
      <c r="BXH59" s="429"/>
      <c r="BXI59" s="429"/>
      <c r="BXJ59" s="429"/>
      <c r="BXK59" s="429"/>
      <c r="BXL59" s="429"/>
      <c r="BXM59" s="429"/>
      <c r="BXN59" s="429"/>
      <c r="BXO59" s="429"/>
      <c r="BXP59" s="429"/>
      <c r="BXQ59" s="429"/>
      <c r="BXR59" s="429"/>
      <c r="BXS59" s="429"/>
      <c r="BXT59" s="429"/>
      <c r="BXU59" s="429"/>
      <c r="BXV59" s="429"/>
      <c r="BXW59" s="429"/>
      <c r="BXX59" s="429"/>
      <c r="BXY59" s="429"/>
      <c r="BXZ59" s="429"/>
      <c r="BYA59" s="429"/>
      <c r="BYB59" s="429"/>
      <c r="BYC59" s="429"/>
      <c r="BYD59" s="429"/>
      <c r="BYE59" s="429"/>
      <c r="BYF59" s="429"/>
      <c r="BYG59" s="429"/>
      <c r="BYH59" s="429"/>
      <c r="BYI59" s="429"/>
      <c r="BYJ59" s="429"/>
      <c r="BYK59" s="429"/>
      <c r="BYL59" s="429"/>
      <c r="BYM59" s="429"/>
      <c r="BYN59" s="429"/>
      <c r="BYO59" s="429"/>
      <c r="BYP59" s="429"/>
      <c r="BYQ59" s="429"/>
      <c r="BYR59" s="429"/>
      <c r="BYS59" s="429"/>
      <c r="BYT59" s="429"/>
      <c r="BYU59" s="429"/>
      <c r="BYV59" s="429"/>
      <c r="BYW59" s="429"/>
      <c r="BYX59" s="429"/>
      <c r="BYY59" s="429"/>
      <c r="BYZ59" s="429"/>
      <c r="BZA59" s="429"/>
      <c r="BZB59" s="429"/>
      <c r="BZC59" s="429"/>
      <c r="BZD59" s="429"/>
      <c r="BZE59" s="429"/>
      <c r="BZF59" s="429"/>
      <c r="BZG59" s="429"/>
      <c r="BZH59" s="429"/>
      <c r="BZI59" s="429"/>
      <c r="BZJ59" s="429"/>
      <c r="BZK59" s="429"/>
      <c r="BZL59" s="429"/>
      <c r="BZM59" s="429"/>
      <c r="BZN59" s="429"/>
      <c r="BZO59" s="429"/>
      <c r="BZP59" s="429"/>
      <c r="BZQ59" s="429"/>
      <c r="BZR59" s="429"/>
      <c r="BZS59" s="429"/>
      <c r="BZT59" s="429"/>
      <c r="BZU59" s="429"/>
      <c r="BZV59" s="429"/>
      <c r="BZW59" s="429"/>
      <c r="BZX59" s="429"/>
      <c r="BZY59" s="429"/>
      <c r="BZZ59" s="429"/>
      <c r="CAA59" s="429"/>
      <c r="CAB59" s="429"/>
      <c r="CAC59" s="429"/>
      <c r="CAD59" s="429"/>
      <c r="CAE59" s="429"/>
      <c r="CAF59" s="429"/>
      <c r="CAG59" s="429"/>
      <c r="CAH59" s="429"/>
      <c r="CAI59" s="429"/>
      <c r="CAJ59" s="429"/>
      <c r="CAK59" s="429"/>
      <c r="CAL59" s="429"/>
      <c r="CAM59" s="429"/>
      <c r="CAN59" s="429"/>
      <c r="CAO59" s="429"/>
      <c r="CAP59" s="429"/>
      <c r="CAQ59" s="429"/>
      <c r="CAR59" s="429"/>
      <c r="CAS59" s="429"/>
      <c r="CAT59" s="429"/>
      <c r="CAU59" s="429"/>
      <c r="CAV59" s="429"/>
      <c r="CAW59" s="429"/>
      <c r="CAX59" s="429"/>
      <c r="CAY59" s="429"/>
      <c r="CAZ59" s="429"/>
      <c r="CBA59" s="429"/>
      <c r="CBB59" s="429"/>
      <c r="CBC59" s="429"/>
      <c r="CBD59" s="429"/>
      <c r="CBE59" s="429"/>
      <c r="CBF59" s="429"/>
      <c r="CBG59" s="429"/>
      <c r="CBH59" s="429"/>
      <c r="CBI59" s="429"/>
      <c r="CBJ59" s="429"/>
      <c r="CBK59" s="429"/>
      <c r="CBL59" s="429"/>
      <c r="CBM59" s="429"/>
      <c r="CBN59" s="429"/>
      <c r="CBO59" s="429"/>
      <c r="CBP59" s="429"/>
      <c r="CBQ59" s="429"/>
      <c r="CBR59" s="429"/>
      <c r="CBS59" s="429"/>
      <c r="CBT59" s="429"/>
      <c r="CBU59" s="429"/>
      <c r="CBV59" s="429"/>
      <c r="CBW59" s="429"/>
      <c r="CBX59" s="429"/>
      <c r="CBY59" s="429"/>
      <c r="CBZ59" s="429"/>
      <c r="CCA59" s="429"/>
      <c r="CCB59" s="429"/>
      <c r="CCC59" s="429"/>
      <c r="CCD59" s="429"/>
      <c r="CCE59" s="429"/>
      <c r="CCF59" s="429"/>
      <c r="CCG59" s="429"/>
      <c r="CCH59" s="429"/>
      <c r="CCI59" s="429"/>
      <c r="CCJ59" s="429"/>
      <c r="CCK59" s="429"/>
      <c r="CCL59" s="429"/>
      <c r="CCM59" s="429"/>
      <c r="CCN59" s="429"/>
      <c r="CCO59" s="429"/>
      <c r="CCP59" s="429"/>
      <c r="CCQ59" s="429"/>
      <c r="CCR59" s="429"/>
      <c r="CCS59" s="429"/>
      <c r="CCT59" s="429"/>
      <c r="CCU59" s="429"/>
      <c r="CCV59" s="429"/>
      <c r="CCW59" s="429"/>
      <c r="CCX59" s="429"/>
      <c r="CCY59" s="429"/>
      <c r="CCZ59" s="429"/>
      <c r="CDA59" s="429"/>
      <c r="CDB59" s="429"/>
      <c r="CDC59" s="429"/>
      <c r="CDD59" s="429"/>
      <c r="CDE59" s="429"/>
      <c r="CDF59" s="429"/>
      <c r="CDG59" s="429"/>
      <c r="CDH59" s="429"/>
      <c r="CDI59" s="429"/>
      <c r="CDJ59" s="429"/>
      <c r="CDK59" s="429"/>
      <c r="CDL59" s="429"/>
      <c r="CDM59" s="429"/>
      <c r="CDN59" s="429"/>
      <c r="CDO59" s="429"/>
      <c r="CDP59" s="429"/>
      <c r="CDQ59" s="429"/>
      <c r="CDR59" s="429"/>
      <c r="CDS59" s="429"/>
      <c r="CDT59" s="429"/>
      <c r="CDU59" s="429"/>
      <c r="CDV59" s="429"/>
      <c r="CDW59" s="429"/>
      <c r="CDX59" s="429"/>
      <c r="CDY59" s="429"/>
      <c r="CDZ59" s="429"/>
      <c r="CEA59" s="429"/>
      <c r="CEB59" s="429"/>
      <c r="CEC59" s="429"/>
      <c r="CED59" s="429"/>
      <c r="CEE59" s="429"/>
      <c r="CEF59" s="429"/>
      <c r="CEG59" s="429"/>
      <c r="CEH59" s="429"/>
      <c r="CEI59" s="429"/>
      <c r="CEJ59" s="429"/>
      <c r="CEK59" s="429"/>
      <c r="CEL59" s="429"/>
      <c r="CEM59" s="429"/>
      <c r="CEN59" s="429"/>
      <c r="CEO59" s="429"/>
      <c r="CEP59" s="429"/>
      <c r="CEQ59" s="429"/>
      <c r="CER59" s="429"/>
      <c r="CES59" s="429"/>
      <c r="CET59" s="429"/>
      <c r="CEU59" s="429"/>
      <c r="CEV59" s="429"/>
      <c r="CEW59" s="429"/>
      <c r="CEX59" s="429"/>
      <c r="CEY59" s="429"/>
      <c r="CEZ59" s="429"/>
      <c r="CFA59" s="429"/>
      <c r="CFB59" s="429"/>
      <c r="CFC59" s="429"/>
      <c r="CFD59" s="429"/>
      <c r="CFE59" s="429"/>
      <c r="CFF59" s="429"/>
      <c r="CFG59" s="429"/>
      <c r="CFH59" s="429"/>
      <c r="CFI59" s="429"/>
      <c r="CFJ59" s="429"/>
      <c r="CFK59" s="429"/>
      <c r="CFL59" s="429"/>
      <c r="CFM59" s="429"/>
      <c r="CFN59" s="429"/>
      <c r="CFO59" s="429"/>
      <c r="CFP59" s="429"/>
      <c r="CFQ59" s="429"/>
      <c r="CFR59" s="429"/>
      <c r="CFS59" s="429"/>
      <c r="CFT59" s="429"/>
      <c r="CFU59" s="429"/>
      <c r="CFV59" s="429"/>
      <c r="CFW59" s="429"/>
      <c r="CFX59" s="429"/>
      <c r="CFY59" s="429"/>
      <c r="CFZ59" s="429"/>
      <c r="CGA59" s="429"/>
      <c r="CGB59" s="429"/>
      <c r="CGC59" s="429"/>
      <c r="CGD59" s="429"/>
      <c r="CGE59" s="429"/>
      <c r="CGF59" s="429"/>
      <c r="CGG59" s="429"/>
      <c r="CGH59" s="429"/>
      <c r="CGI59" s="429"/>
      <c r="CGJ59" s="429"/>
      <c r="CGK59" s="429"/>
      <c r="CGL59" s="429"/>
      <c r="CGM59" s="429"/>
      <c r="CGN59" s="429"/>
      <c r="CGO59" s="429"/>
      <c r="CGP59" s="429"/>
      <c r="CGQ59" s="429"/>
      <c r="CGR59" s="429"/>
      <c r="CGS59" s="429"/>
      <c r="CGT59" s="429"/>
      <c r="CGU59" s="429"/>
      <c r="CGV59" s="429"/>
      <c r="CGW59" s="429"/>
      <c r="CGX59" s="429"/>
      <c r="CGY59" s="429"/>
      <c r="CGZ59" s="429"/>
      <c r="CHA59" s="429"/>
      <c r="CHB59" s="429"/>
      <c r="CHC59" s="429"/>
      <c r="CHD59" s="429"/>
      <c r="CHE59" s="429"/>
      <c r="CHF59" s="429"/>
      <c r="CHG59" s="429"/>
      <c r="CHH59" s="429"/>
      <c r="CHI59" s="429"/>
      <c r="CHJ59" s="429"/>
      <c r="CHK59" s="429"/>
      <c r="CHL59" s="429"/>
      <c r="CHM59" s="429"/>
      <c r="CHN59" s="429"/>
      <c r="CHO59" s="429"/>
      <c r="CHP59" s="429"/>
      <c r="CHQ59" s="429"/>
      <c r="CHR59" s="429"/>
      <c r="CHS59" s="429"/>
      <c r="CHT59" s="429"/>
      <c r="CHU59" s="429"/>
      <c r="CHV59" s="429"/>
      <c r="CHW59" s="429"/>
      <c r="CHX59" s="429"/>
      <c r="CHY59" s="429"/>
      <c r="CHZ59" s="429"/>
      <c r="CIA59" s="429"/>
      <c r="CIB59" s="429"/>
      <c r="CIC59" s="429"/>
      <c r="CID59" s="429"/>
      <c r="CIE59" s="429"/>
      <c r="CIF59" s="429"/>
      <c r="CIG59" s="429"/>
      <c r="CIH59" s="429"/>
      <c r="CII59" s="429"/>
      <c r="CIJ59" s="429"/>
      <c r="CIK59" s="429"/>
      <c r="CIL59" s="429"/>
      <c r="CIM59" s="429"/>
      <c r="CIN59" s="429"/>
      <c r="CIO59" s="429"/>
      <c r="CIP59" s="429"/>
      <c r="CIQ59" s="429"/>
      <c r="CIR59" s="429"/>
      <c r="CIS59" s="429"/>
      <c r="CIT59" s="429"/>
      <c r="CIU59" s="429"/>
      <c r="CIV59" s="429"/>
      <c r="CIW59" s="429"/>
      <c r="CIX59" s="429"/>
      <c r="CIY59" s="429"/>
      <c r="CIZ59" s="429"/>
      <c r="CJA59" s="429"/>
      <c r="CJB59" s="429"/>
      <c r="CJC59" s="429"/>
      <c r="CJD59" s="429"/>
      <c r="CJE59" s="429"/>
      <c r="CJF59" s="429"/>
      <c r="CJG59" s="429"/>
      <c r="CJH59" s="429"/>
      <c r="CJI59" s="429"/>
      <c r="CJJ59" s="429"/>
      <c r="CJK59" s="429"/>
      <c r="CJL59" s="429"/>
      <c r="CJM59" s="429"/>
      <c r="CJN59" s="429"/>
      <c r="CJO59" s="429"/>
      <c r="CJP59" s="429"/>
      <c r="CJQ59" s="429"/>
      <c r="CJR59" s="429"/>
      <c r="CJS59" s="429"/>
      <c r="CJT59" s="429"/>
      <c r="CJU59" s="429"/>
      <c r="CJV59" s="429"/>
      <c r="CJW59" s="429"/>
      <c r="CJX59" s="429"/>
      <c r="CJY59" s="429"/>
      <c r="CJZ59" s="429"/>
      <c r="CKA59" s="429"/>
      <c r="CKB59" s="429"/>
      <c r="CKC59" s="429"/>
      <c r="CKD59" s="429"/>
      <c r="CKE59" s="429"/>
      <c r="CKF59" s="429"/>
      <c r="CKG59" s="429"/>
      <c r="CKH59" s="429"/>
      <c r="CKI59" s="429"/>
      <c r="CKJ59" s="429"/>
      <c r="CKK59" s="429"/>
      <c r="CKL59" s="429"/>
      <c r="CKM59" s="429"/>
      <c r="CKN59" s="429"/>
      <c r="CKO59" s="429"/>
      <c r="CKP59" s="429"/>
      <c r="CKQ59" s="429"/>
      <c r="CKR59" s="429"/>
      <c r="CKS59" s="429"/>
      <c r="CKT59" s="429"/>
      <c r="CKU59" s="429"/>
      <c r="CKV59" s="429"/>
      <c r="CKW59" s="429"/>
      <c r="CKX59" s="429"/>
      <c r="CKY59" s="429"/>
      <c r="CKZ59" s="429"/>
      <c r="CLA59" s="429"/>
      <c r="CLB59" s="429"/>
      <c r="CLC59" s="429"/>
      <c r="CLD59" s="429"/>
      <c r="CLE59" s="429"/>
      <c r="CLF59" s="429"/>
      <c r="CLG59" s="429"/>
      <c r="CLH59" s="429"/>
      <c r="CLI59" s="429"/>
      <c r="CLJ59" s="429"/>
      <c r="CLK59" s="429"/>
      <c r="CLL59" s="429"/>
      <c r="CLM59" s="429"/>
      <c r="CLN59" s="429"/>
      <c r="CLO59" s="429"/>
      <c r="CLP59" s="429"/>
      <c r="CLQ59" s="429"/>
      <c r="CLR59" s="429"/>
      <c r="CLS59" s="429"/>
      <c r="CLT59" s="429"/>
      <c r="CLU59" s="429"/>
      <c r="CLV59" s="429"/>
      <c r="CLW59" s="429"/>
      <c r="CLX59" s="429"/>
      <c r="CLY59" s="429"/>
      <c r="CLZ59" s="429"/>
      <c r="CMA59" s="429"/>
      <c r="CMB59" s="429"/>
      <c r="CMC59" s="429"/>
      <c r="CMD59" s="429"/>
      <c r="CME59" s="429"/>
      <c r="CMF59" s="429"/>
      <c r="CMG59" s="429"/>
      <c r="CMH59" s="429"/>
      <c r="CMI59" s="429"/>
      <c r="CMJ59" s="429"/>
      <c r="CMK59" s="429"/>
      <c r="CML59" s="429"/>
      <c r="CMM59" s="429"/>
      <c r="CMN59" s="429"/>
      <c r="CMO59" s="429"/>
      <c r="CMP59" s="429"/>
      <c r="CMQ59" s="429"/>
      <c r="CMR59" s="429"/>
      <c r="CMS59" s="429"/>
      <c r="CMT59" s="429"/>
      <c r="CMU59" s="429"/>
      <c r="CMV59" s="429"/>
      <c r="CMW59" s="429"/>
      <c r="CMX59" s="429"/>
      <c r="CMY59" s="429"/>
      <c r="CMZ59" s="429"/>
      <c r="CNA59" s="429"/>
      <c r="CNB59" s="429"/>
      <c r="CNC59" s="429"/>
      <c r="CND59" s="429"/>
      <c r="CNE59" s="429"/>
      <c r="CNF59" s="429"/>
      <c r="CNG59" s="429"/>
      <c r="CNH59" s="429"/>
      <c r="CNI59" s="429"/>
      <c r="CNJ59" s="429"/>
      <c r="CNK59" s="429"/>
      <c r="CNL59" s="429"/>
      <c r="CNM59" s="429"/>
      <c r="CNN59" s="429"/>
      <c r="CNO59" s="429"/>
      <c r="CNP59" s="429"/>
      <c r="CNQ59" s="429"/>
      <c r="CNR59" s="429"/>
      <c r="CNS59" s="429"/>
      <c r="CNT59" s="429"/>
      <c r="CNU59" s="429"/>
      <c r="CNV59" s="429"/>
      <c r="CNW59" s="429"/>
      <c r="CNX59" s="429"/>
      <c r="CNY59" s="429"/>
      <c r="CNZ59" s="429"/>
      <c r="COA59" s="429"/>
      <c r="COB59" s="429"/>
      <c r="COC59" s="429"/>
      <c r="COD59" s="429"/>
      <c r="COE59" s="429"/>
      <c r="COF59" s="429"/>
      <c r="COG59" s="429"/>
      <c r="COH59" s="429"/>
      <c r="COI59" s="429"/>
      <c r="COJ59" s="429"/>
      <c r="COK59" s="429"/>
      <c r="COL59" s="429"/>
      <c r="COM59" s="429"/>
      <c r="CON59" s="429"/>
      <c r="COO59" s="429"/>
      <c r="COP59" s="429"/>
      <c r="COQ59" s="429"/>
      <c r="COR59" s="429"/>
      <c r="COS59" s="429"/>
      <c r="COT59" s="429"/>
      <c r="COU59" s="429"/>
      <c r="COV59" s="429"/>
      <c r="COW59" s="429"/>
      <c r="COX59" s="429"/>
      <c r="COY59" s="429"/>
      <c r="COZ59" s="429"/>
      <c r="CPA59" s="429"/>
      <c r="CPB59" s="429"/>
      <c r="CPC59" s="429"/>
      <c r="CPD59" s="429"/>
      <c r="CPE59" s="429"/>
      <c r="CPF59" s="429"/>
      <c r="CPG59" s="429"/>
      <c r="CPH59" s="429"/>
      <c r="CPI59" s="429"/>
      <c r="CPJ59" s="429"/>
      <c r="CPK59" s="429"/>
      <c r="CPL59" s="429"/>
      <c r="CPM59" s="429"/>
      <c r="CPN59" s="429"/>
      <c r="CPO59" s="429"/>
      <c r="CPP59" s="429"/>
      <c r="CPQ59" s="429"/>
      <c r="CPR59" s="429"/>
      <c r="CPS59" s="429"/>
      <c r="CPT59" s="429"/>
      <c r="CPU59" s="429"/>
      <c r="CPV59" s="429"/>
      <c r="CPW59" s="429"/>
      <c r="CPX59" s="429"/>
      <c r="CPY59" s="429"/>
      <c r="CPZ59" s="429"/>
      <c r="CQA59" s="429"/>
      <c r="CQB59" s="429"/>
      <c r="CQC59" s="429"/>
      <c r="CQD59" s="429"/>
      <c r="CQE59" s="429"/>
      <c r="CQF59" s="429"/>
      <c r="CQG59" s="429"/>
      <c r="CQH59" s="429"/>
      <c r="CQI59" s="429"/>
      <c r="CQJ59" s="429"/>
      <c r="CQK59" s="429"/>
      <c r="CQL59" s="429"/>
      <c r="CQM59" s="429"/>
      <c r="CQN59" s="429"/>
      <c r="CQO59" s="429"/>
      <c r="CQP59" s="429"/>
      <c r="CQQ59" s="429"/>
      <c r="CQR59" s="429"/>
      <c r="CQS59" s="429"/>
      <c r="CQT59" s="429"/>
      <c r="CQU59" s="429"/>
      <c r="CQV59" s="429"/>
      <c r="CQW59" s="429"/>
      <c r="CQX59" s="429"/>
      <c r="CQY59" s="429"/>
      <c r="CQZ59" s="429"/>
      <c r="CRA59" s="429"/>
      <c r="CRB59" s="429"/>
      <c r="CRC59" s="429"/>
      <c r="CRD59" s="429"/>
      <c r="CRE59" s="429"/>
      <c r="CRF59" s="429"/>
      <c r="CRG59" s="429"/>
      <c r="CRH59" s="429"/>
      <c r="CRI59" s="429"/>
      <c r="CRJ59" s="429"/>
      <c r="CRK59" s="429"/>
      <c r="CRL59" s="429"/>
      <c r="CRM59" s="429"/>
      <c r="CRN59" s="429"/>
      <c r="CRO59" s="429"/>
      <c r="CRP59" s="429"/>
      <c r="CRQ59" s="429"/>
      <c r="CRR59" s="429"/>
      <c r="CRS59" s="429"/>
      <c r="CRT59" s="429"/>
      <c r="CRU59" s="429"/>
      <c r="CRV59" s="429"/>
      <c r="CRW59" s="429"/>
      <c r="CRX59" s="429"/>
      <c r="CRY59" s="429"/>
      <c r="CRZ59" s="429"/>
      <c r="CSA59" s="429"/>
      <c r="CSB59" s="429"/>
      <c r="CSC59" s="429"/>
      <c r="CSD59" s="429"/>
      <c r="CSE59" s="429"/>
      <c r="CSF59" s="429"/>
      <c r="CSG59" s="429"/>
      <c r="CSH59" s="429"/>
      <c r="CSI59" s="429"/>
      <c r="CSJ59" s="429"/>
      <c r="CSK59" s="429"/>
      <c r="CSL59" s="429"/>
      <c r="CSM59" s="429"/>
      <c r="CSN59" s="429"/>
      <c r="CSO59" s="429"/>
      <c r="CSP59" s="429"/>
      <c r="CSQ59" s="429"/>
      <c r="CSR59" s="429"/>
      <c r="CSS59" s="429"/>
      <c r="CST59" s="429"/>
      <c r="CSU59" s="429"/>
      <c r="CSV59" s="429"/>
      <c r="CSW59" s="429"/>
      <c r="CSX59" s="429"/>
      <c r="CSY59" s="429"/>
      <c r="CSZ59" s="429"/>
      <c r="CTA59" s="429"/>
      <c r="CTB59" s="429"/>
      <c r="CTC59" s="429"/>
      <c r="CTD59" s="429"/>
      <c r="CTE59" s="429"/>
      <c r="CTF59" s="429"/>
      <c r="CTG59" s="429"/>
      <c r="CTH59" s="429"/>
      <c r="CTI59" s="429"/>
      <c r="CTJ59" s="429"/>
      <c r="CTK59" s="429"/>
      <c r="CTL59" s="429"/>
      <c r="CTM59" s="429"/>
      <c r="CTN59" s="429"/>
      <c r="CTO59" s="429"/>
      <c r="CTP59" s="429"/>
      <c r="CTQ59" s="429"/>
      <c r="CTR59" s="429"/>
      <c r="CTS59" s="429"/>
      <c r="CTT59" s="429"/>
      <c r="CTU59" s="429"/>
      <c r="CTV59" s="429"/>
      <c r="CTW59" s="429"/>
      <c r="CTX59" s="429"/>
      <c r="CTY59" s="429"/>
      <c r="CTZ59" s="429"/>
      <c r="CUA59" s="429"/>
      <c r="CUB59" s="429"/>
      <c r="CUC59" s="429"/>
      <c r="CUD59" s="429"/>
      <c r="CUE59" s="429"/>
      <c r="CUF59" s="429"/>
      <c r="CUG59" s="429"/>
      <c r="CUH59" s="429"/>
      <c r="CUI59" s="429"/>
      <c r="CUJ59" s="429"/>
      <c r="CUK59" s="429"/>
      <c r="CUL59" s="429"/>
      <c r="CUM59" s="429"/>
      <c r="CUN59" s="429"/>
      <c r="CUO59" s="429"/>
      <c r="CUP59" s="429"/>
      <c r="CUQ59" s="429"/>
      <c r="CUR59" s="429"/>
      <c r="CUS59" s="429"/>
      <c r="CUT59" s="429"/>
      <c r="CUU59" s="429"/>
      <c r="CUV59" s="429"/>
      <c r="CUW59" s="429"/>
      <c r="CUX59" s="429"/>
      <c r="CUY59" s="429"/>
      <c r="CUZ59" s="429"/>
      <c r="CVA59" s="429"/>
      <c r="CVB59" s="429"/>
      <c r="CVC59" s="429"/>
      <c r="CVD59" s="429"/>
      <c r="CVE59" s="429"/>
      <c r="CVF59" s="429"/>
      <c r="CVG59" s="429"/>
      <c r="CVH59" s="429"/>
      <c r="CVI59" s="429"/>
      <c r="CVJ59" s="429"/>
      <c r="CVK59" s="429"/>
      <c r="CVL59" s="429"/>
      <c r="CVM59" s="429"/>
      <c r="CVN59" s="429"/>
      <c r="CVO59" s="429"/>
      <c r="CVP59" s="429"/>
      <c r="CVQ59" s="429"/>
      <c r="CVR59" s="429"/>
      <c r="CVS59" s="429"/>
      <c r="CVT59" s="429"/>
      <c r="CVU59" s="429"/>
      <c r="CVV59" s="429"/>
      <c r="CVW59" s="429"/>
      <c r="CVX59" s="429"/>
      <c r="CVY59" s="429"/>
      <c r="CVZ59" s="429"/>
      <c r="CWA59" s="429"/>
      <c r="CWB59" s="429"/>
      <c r="CWC59" s="429"/>
      <c r="CWD59" s="429"/>
      <c r="CWE59" s="429"/>
      <c r="CWF59" s="429"/>
      <c r="CWG59" s="429"/>
      <c r="CWH59" s="429"/>
      <c r="CWI59" s="429"/>
      <c r="CWJ59" s="429"/>
      <c r="CWK59" s="429"/>
      <c r="CWL59" s="429"/>
      <c r="CWM59" s="429"/>
      <c r="CWN59" s="429"/>
      <c r="CWO59" s="429"/>
      <c r="CWP59" s="429"/>
      <c r="CWQ59" s="429"/>
      <c r="CWR59" s="429"/>
      <c r="CWS59" s="429"/>
      <c r="CWT59" s="429"/>
      <c r="CWU59" s="429"/>
      <c r="CWV59" s="429"/>
      <c r="CWW59" s="429"/>
      <c r="CWX59" s="429"/>
      <c r="CWY59" s="429"/>
      <c r="CWZ59" s="429"/>
      <c r="CXA59" s="429"/>
      <c r="CXB59" s="429"/>
      <c r="CXC59" s="429"/>
      <c r="CXD59" s="429"/>
      <c r="CXE59" s="429"/>
      <c r="CXF59" s="429"/>
      <c r="CXG59" s="429"/>
      <c r="CXH59" s="429"/>
      <c r="CXI59" s="429"/>
      <c r="CXJ59" s="429"/>
      <c r="CXK59" s="429"/>
      <c r="CXL59" s="429"/>
      <c r="CXM59" s="429"/>
      <c r="CXN59" s="429"/>
      <c r="CXO59" s="429"/>
      <c r="CXP59" s="429"/>
      <c r="CXQ59" s="429"/>
      <c r="CXR59" s="429"/>
      <c r="CXS59" s="429"/>
      <c r="CXT59" s="429"/>
      <c r="CXU59" s="429"/>
      <c r="CXV59" s="429"/>
      <c r="CXW59" s="429"/>
      <c r="CXX59" s="429"/>
      <c r="CXY59" s="429"/>
      <c r="CXZ59" s="429"/>
      <c r="CYA59" s="429"/>
      <c r="CYB59" s="429"/>
      <c r="CYC59" s="429"/>
      <c r="CYD59" s="429"/>
      <c r="CYE59" s="429"/>
      <c r="CYF59" s="429"/>
      <c r="CYG59" s="429"/>
      <c r="CYH59" s="429"/>
      <c r="CYI59" s="429"/>
      <c r="CYJ59" s="429"/>
      <c r="CYK59" s="429"/>
      <c r="CYL59" s="429"/>
      <c r="CYM59" s="429"/>
      <c r="CYN59" s="429"/>
      <c r="CYO59" s="429"/>
      <c r="CYP59" s="429"/>
      <c r="CYQ59" s="429"/>
      <c r="CYR59" s="429"/>
      <c r="CYS59" s="429"/>
      <c r="CYT59" s="429"/>
      <c r="CYU59" s="429"/>
      <c r="CYV59" s="429"/>
      <c r="CYW59" s="429"/>
      <c r="CYX59" s="429"/>
      <c r="CYY59" s="429"/>
      <c r="CYZ59" s="429"/>
      <c r="CZA59" s="429"/>
      <c r="CZB59" s="429"/>
      <c r="CZC59" s="429"/>
      <c r="CZD59" s="429"/>
      <c r="CZE59" s="429"/>
      <c r="CZF59" s="429"/>
      <c r="CZG59" s="429"/>
      <c r="CZH59" s="429"/>
      <c r="CZI59" s="429"/>
      <c r="CZJ59" s="429"/>
      <c r="CZK59" s="429"/>
      <c r="CZL59" s="429"/>
      <c r="CZM59" s="429"/>
      <c r="CZN59" s="429"/>
      <c r="CZO59" s="429"/>
      <c r="CZP59" s="429"/>
      <c r="CZQ59" s="429"/>
      <c r="CZR59" s="429"/>
      <c r="CZS59" s="429"/>
      <c r="CZT59" s="429"/>
      <c r="CZU59" s="429"/>
      <c r="CZV59" s="429"/>
      <c r="CZW59" s="429"/>
      <c r="CZX59" s="429"/>
      <c r="CZY59" s="429"/>
      <c r="CZZ59" s="429"/>
      <c r="DAA59" s="429"/>
      <c r="DAB59" s="429"/>
      <c r="DAC59" s="429"/>
      <c r="DAD59" s="429"/>
      <c r="DAE59" s="429"/>
      <c r="DAF59" s="429"/>
      <c r="DAG59" s="429"/>
      <c r="DAH59" s="429"/>
      <c r="DAI59" s="429"/>
      <c r="DAJ59" s="429"/>
      <c r="DAK59" s="429"/>
      <c r="DAL59" s="429"/>
      <c r="DAM59" s="429"/>
      <c r="DAN59" s="429"/>
      <c r="DAO59" s="429"/>
      <c r="DAP59" s="429"/>
      <c r="DAQ59" s="429"/>
      <c r="DAR59" s="429"/>
      <c r="DAS59" s="429"/>
      <c r="DAT59" s="429"/>
      <c r="DAU59" s="429"/>
      <c r="DAV59" s="429"/>
      <c r="DAW59" s="429"/>
      <c r="DAX59" s="429"/>
      <c r="DAY59" s="429"/>
      <c r="DAZ59" s="429"/>
      <c r="DBA59" s="429"/>
      <c r="DBB59" s="429"/>
      <c r="DBC59" s="429"/>
      <c r="DBD59" s="429"/>
      <c r="DBE59" s="429"/>
      <c r="DBF59" s="429"/>
      <c r="DBG59" s="429"/>
      <c r="DBH59" s="429"/>
      <c r="DBI59" s="429"/>
      <c r="DBJ59" s="429"/>
      <c r="DBK59" s="429"/>
      <c r="DBL59" s="429"/>
      <c r="DBM59" s="429"/>
      <c r="DBN59" s="429"/>
      <c r="DBO59" s="429"/>
      <c r="DBP59" s="429"/>
      <c r="DBQ59" s="429"/>
      <c r="DBR59" s="429"/>
      <c r="DBS59" s="429"/>
      <c r="DBT59" s="429"/>
      <c r="DBU59" s="429"/>
      <c r="DBV59" s="429"/>
      <c r="DBW59" s="429"/>
      <c r="DBX59" s="429"/>
      <c r="DBY59" s="429"/>
      <c r="DBZ59" s="429"/>
      <c r="DCA59" s="429"/>
      <c r="DCB59" s="429"/>
      <c r="DCC59" s="429"/>
      <c r="DCD59" s="429"/>
      <c r="DCE59" s="429"/>
      <c r="DCF59" s="429"/>
      <c r="DCG59" s="429"/>
      <c r="DCH59" s="429"/>
      <c r="DCI59" s="429"/>
      <c r="DCJ59" s="429"/>
      <c r="DCK59" s="429"/>
      <c r="DCL59" s="429"/>
      <c r="DCM59" s="429"/>
      <c r="DCN59" s="429"/>
      <c r="DCO59" s="429"/>
      <c r="DCP59" s="429"/>
      <c r="DCQ59" s="429"/>
      <c r="DCR59" s="429"/>
      <c r="DCS59" s="429"/>
      <c r="DCT59" s="429"/>
      <c r="DCU59" s="429"/>
      <c r="DCV59" s="429"/>
      <c r="DCW59" s="429"/>
      <c r="DCX59" s="429"/>
      <c r="DCY59" s="429"/>
      <c r="DCZ59" s="429"/>
      <c r="DDA59" s="429"/>
      <c r="DDB59" s="429"/>
      <c r="DDC59" s="429"/>
      <c r="DDD59" s="429"/>
      <c r="DDE59" s="429"/>
      <c r="DDF59" s="429"/>
      <c r="DDG59" s="429"/>
      <c r="DDH59" s="429"/>
      <c r="DDI59" s="429"/>
      <c r="DDJ59" s="429"/>
      <c r="DDK59" s="429"/>
      <c r="DDL59" s="429"/>
      <c r="DDM59" s="429"/>
      <c r="DDN59" s="429"/>
      <c r="DDO59" s="429"/>
      <c r="DDP59" s="429"/>
      <c r="DDQ59" s="429"/>
      <c r="DDR59" s="429"/>
      <c r="DDS59" s="429"/>
      <c r="DDT59" s="429"/>
      <c r="DDU59" s="429"/>
      <c r="DDV59" s="429"/>
      <c r="DDW59" s="429"/>
      <c r="DDX59" s="429"/>
      <c r="DDY59" s="429"/>
      <c r="DDZ59" s="429"/>
      <c r="DEA59" s="429"/>
      <c r="DEB59" s="429"/>
      <c r="DEC59" s="429"/>
      <c r="DED59" s="429"/>
      <c r="DEE59" s="429"/>
      <c r="DEF59" s="429"/>
      <c r="DEG59" s="429"/>
      <c r="DEH59" s="429"/>
      <c r="DEI59" s="429"/>
      <c r="DEJ59" s="429"/>
      <c r="DEK59" s="429"/>
      <c r="DEL59" s="429"/>
      <c r="DEM59" s="429"/>
      <c r="DEN59" s="429"/>
      <c r="DEO59" s="429"/>
      <c r="DEP59" s="429"/>
      <c r="DEQ59" s="429"/>
      <c r="DER59" s="429"/>
      <c r="DES59" s="429"/>
      <c r="DET59" s="429"/>
      <c r="DEU59" s="429"/>
      <c r="DEV59" s="429"/>
      <c r="DEW59" s="429"/>
      <c r="DEX59" s="429"/>
      <c r="DEY59" s="429"/>
      <c r="DEZ59" s="429"/>
      <c r="DFA59" s="429"/>
      <c r="DFB59" s="429"/>
      <c r="DFC59" s="429"/>
      <c r="DFD59" s="429"/>
      <c r="DFE59" s="429"/>
      <c r="DFF59" s="429"/>
      <c r="DFG59" s="429"/>
      <c r="DFH59" s="429"/>
      <c r="DFI59" s="429"/>
      <c r="DFJ59" s="429"/>
      <c r="DFK59" s="429"/>
      <c r="DFL59" s="429"/>
      <c r="DFM59" s="429"/>
      <c r="DFN59" s="429"/>
      <c r="DFO59" s="429"/>
      <c r="DFP59" s="429"/>
      <c r="DFQ59" s="429"/>
      <c r="DFR59" s="429"/>
      <c r="DFS59" s="429"/>
      <c r="DFT59" s="429"/>
      <c r="DFU59" s="429"/>
      <c r="DFV59" s="429"/>
      <c r="DFW59" s="429"/>
      <c r="DFX59" s="429"/>
      <c r="DFY59" s="429"/>
      <c r="DFZ59" s="429"/>
      <c r="DGA59" s="429"/>
      <c r="DGB59" s="429"/>
      <c r="DGC59" s="429"/>
      <c r="DGD59" s="429"/>
      <c r="DGE59" s="429"/>
      <c r="DGF59" s="429"/>
      <c r="DGG59" s="429"/>
      <c r="DGH59" s="429"/>
      <c r="DGI59" s="429"/>
      <c r="DGJ59" s="429"/>
      <c r="DGK59" s="429"/>
      <c r="DGL59" s="429"/>
      <c r="DGM59" s="429"/>
      <c r="DGN59" s="429"/>
      <c r="DGO59" s="429"/>
      <c r="DGP59" s="429"/>
      <c r="DGQ59" s="429"/>
      <c r="DGR59" s="429"/>
      <c r="DGS59" s="429"/>
      <c r="DGT59" s="429"/>
      <c r="DGU59" s="429"/>
      <c r="DGV59" s="429"/>
      <c r="DGW59" s="429"/>
      <c r="DGX59" s="429"/>
      <c r="DGY59" s="429"/>
      <c r="DGZ59" s="429"/>
      <c r="DHA59" s="429"/>
      <c r="DHB59" s="429"/>
      <c r="DHC59" s="429"/>
      <c r="DHD59" s="429"/>
      <c r="DHE59" s="429"/>
      <c r="DHF59" s="429"/>
      <c r="DHG59" s="429"/>
      <c r="DHH59" s="429"/>
      <c r="DHI59" s="429"/>
      <c r="DHJ59" s="429"/>
      <c r="DHK59" s="429"/>
      <c r="DHL59" s="429"/>
      <c r="DHM59" s="429"/>
      <c r="DHN59" s="429"/>
      <c r="DHO59" s="429"/>
      <c r="DHP59" s="429"/>
      <c r="DHQ59" s="429"/>
      <c r="DHR59" s="429"/>
      <c r="DHS59" s="429"/>
      <c r="DHT59" s="429"/>
      <c r="DHU59" s="429"/>
      <c r="DHV59" s="429"/>
      <c r="DHW59" s="429"/>
      <c r="DHX59" s="429"/>
      <c r="DHY59" s="429"/>
      <c r="DHZ59" s="429"/>
      <c r="DIA59" s="429"/>
      <c r="DIB59" s="429"/>
      <c r="DIC59" s="429"/>
      <c r="DID59" s="429"/>
      <c r="DIE59" s="429"/>
      <c r="DIF59" s="429"/>
      <c r="DIG59" s="429"/>
      <c r="DIH59" s="429"/>
      <c r="DII59" s="429"/>
      <c r="DIJ59" s="429"/>
      <c r="DIK59" s="429"/>
      <c r="DIL59" s="429"/>
      <c r="DIM59" s="429"/>
      <c r="DIN59" s="429"/>
      <c r="DIO59" s="429"/>
      <c r="DIP59" s="429"/>
      <c r="DIQ59" s="429"/>
      <c r="DIR59" s="429"/>
      <c r="DIS59" s="429"/>
      <c r="DIT59" s="429"/>
      <c r="DIU59" s="429"/>
      <c r="DIV59" s="429"/>
      <c r="DIW59" s="429"/>
      <c r="DIX59" s="429"/>
      <c r="DIY59" s="429"/>
      <c r="DIZ59" s="429"/>
      <c r="DJA59" s="429"/>
      <c r="DJB59" s="429"/>
      <c r="DJC59" s="429"/>
      <c r="DJD59" s="429"/>
      <c r="DJE59" s="429"/>
      <c r="DJF59" s="429"/>
      <c r="DJG59" s="429"/>
      <c r="DJH59" s="429"/>
      <c r="DJI59" s="429"/>
      <c r="DJJ59" s="429"/>
      <c r="DJK59" s="429"/>
      <c r="DJL59" s="429"/>
      <c r="DJM59" s="429"/>
      <c r="DJN59" s="429"/>
      <c r="DJO59" s="429"/>
      <c r="DJP59" s="429"/>
      <c r="DJQ59" s="429"/>
      <c r="DJR59" s="429"/>
      <c r="DJS59" s="429"/>
      <c r="DJT59" s="429"/>
      <c r="DJU59" s="429"/>
      <c r="DJV59" s="429"/>
      <c r="DJW59" s="429"/>
      <c r="DJX59" s="429"/>
      <c r="DJY59" s="429"/>
      <c r="DJZ59" s="429"/>
      <c r="DKA59" s="429"/>
      <c r="DKB59" s="429"/>
      <c r="DKC59" s="429"/>
      <c r="DKD59" s="429"/>
      <c r="DKE59" s="429"/>
      <c r="DKF59" s="429"/>
      <c r="DKG59" s="429"/>
      <c r="DKH59" s="429"/>
      <c r="DKI59" s="429"/>
      <c r="DKJ59" s="429"/>
      <c r="DKK59" s="429"/>
      <c r="DKL59" s="429"/>
      <c r="DKM59" s="429"/>
      <c r="DKN59" s="429"/>
      <c r="DKO59" s="429"/>
      <c r="DKP59" s="429"/>
      <c r="DKQ59" s="429"/>
      <c r="DKR59" s="429"/>
      <c r="DKS59" s="429"/>
      <c r="DKT59" s="429"/>
      <c r="DKU59" s="429"/>
      <c r="DKV59" s="429"/>
      <c r="DKW59" s="429"/>
      <c r="DKX59" s="429"/>
      <c r="DKY59" s="429"/>
      <c r="DKZ59" s="429"/>
      <c r="DLA59" s="429"/>
      <c r="DLB59" s="429"/>
      <c r="DLC59" s="429"/>
      <c r="DLD59" s="429"/>
      <c r="DLE59" s="429"/>
      <c r="DLF59" s="429"/>
      <c r="DLG59" s="429"/>
      <c r="DLH59" s="429"/>
      <c r="DLI59" s="429"/>
      <c r="DLJ59" s="429"/>
      <c r="DLK59" s="429"/>
      <c r="DLL59" s="429"/>
      <c r="DLM59" s="429"/>
      <c r="DLN59" s="429"/>
      <c r="DLO59" s="429"/>
      <c r="DLP59" s="429"/>
      <c r="DLQ59" s="429"/>
      <c r="DLR59" s="429"/>
      <c r="DLS59" s="429"/>
      <c r="DLT59" s="429"/>
      <c r="DLU59" s="429"/>
      <c r="DLV59" s="429"/>
      <c r="DLW59" s="429"/>
      <c r="DLX59" s="429"/>
      <c r="DLY59" s="429"/>
      <c r="DLZ59" s="429"/>
      <c r="DMA59" s="429"/>
      <c r="DMB59" s="429"/>
      <c r="DMC59" s="429"/>
      <c r="DMD59" s="429"/>
      <c r="DME59" s="429"/>
      <c r="DMF59" s="429"/>
      <c r="DMG59" s="429"/>
      <c r="DMH59" s="429"/>
      <c r="DMI59" s="429"/>
      <c r="DMJ59" s="429"/>
      <c r="DMK59" s="429"/>
      <c r="DML59" s="429"/>
      <c r="DMM59" s="429"/>
      <c r="DMN59" s="429"/>
      <c r="DMO59" s="429"/>
      <c r="DMP59" s="429"/>
      <c r="DMQ59" s="429"/>
      <c r="DMR59" s="429"/>
      <c r="DMS59" s="429"/>
      <c r="DMT59" s="429"/>
      <c r="DMU59" s="429"/>
      <c r="DMV59" s="429"/>
      <c r="DMW59" s="429"/>
      <c r="DMX59" s="429"/>
      <c r="DMY59" s="429"/>
      <c r="DMZ59" s="429"/>
      <c r="DNA59" s="429"/>
      <c r="DNB59" s="429"/>
      <c r="DNC59" s="429"/>
      <c r="DND59" s="429"/>
      <c r="DNE59" s="429"/>
      <c r="DNF59" s="429"/>
      <c r="DNG59" s="429"/>
      <c r="DNH59" s="429"/>
      <c r="DNI59" s="429"/>
      <c r="DNJ59" s="429"/>
      <c r="DNK59" s="429"/>
      <c r="DNL59" s="429"/>
      <c r="DNM59" s="429"/>
      <c r="DNN59" s="429"/>
      <c r="DNO59" s="429"/>
      <c r="DNP59" s="429"/>
      <c r="DNQ59" s="429"/>
      <c r="DNR59" s="429"/>
      <c r="DNS59" s="429"/>
      <c r="DNT59" s="429"/>
      <c r="DNU59" s="429"/>
      <c r="DNV59" s="429"/>
      <c r="DNW59" s="429"/>
      <c r="DNX59" s="429"/>
      <c r="DNY59" s="429"/>
      <c r="DNZ59" s="429"/>
      <c r="DOA59" s="429"/>
      <c r="DOB59" s="429"/>
      <c r="DOC59" s="429"/>
      <c r="DOD59" s="429"/>
      <c r="DOE59" s="429"/>
      <c r="DOF59" s="429"/>
      <c r="DOG59" s="429"/>
      <c r="DOH59" s="429"/>
      <c r="DOI59" s="429"/>
      <c r="DOJ59" s="429"/>
      <c r="DOK59" s="429"/>
      <c r="DOL59" s="429"/>
      <c r="DOM59" s="429"/>
      <c r="DON59" s="429"/>
      <c r="DOO59" s="429"/>
      <c r="DOP59" s="429"/>
      <c r="DOQ59" s="429"/>
      <c r="DOR59" s="429"/>
      <c r="DOS59" s="429"/>
      <c r="DOT59" s="429"/>
      <c r="DOU59" s="429"/>
      <c r="DOV59" s="429"/>
      <c r="DOW59" s="429"/>
      <c r="DOX59" s="429"/>
      <c r="DOY59" s="429"/>
      <c r="DOZ59" s="429"/>
      <c r="DPA59" s="429"/>
      <c r="DPB59" s="429"/>
      <c r="DPC59" s="429"/>
      <c r="DPD59" s="429"/>
      <c r="DPE59" s="429"/>
      <c r="DPF59" s="429"/>
      <c r="DPG59" s="429"/>
      <c r="DPH59" s="429"/>
      <c r="DPI59" s="429"/>
      <c r="DPJ59" s="429"/>
      <c r="DPK59" s="429"/>
      <c r="DPL59" s="429"/>
      <c r="DPM59" s="429"/>
      <c r="DPN59" s="429"/>
      <c r="DPO59" s="429"/>
      <c r="DPP59" s="429"/>
      <c r="DPQ59" s="429"/>
      <c r="DPR59" s="429"/>
      <c r="DPS59" s="429"/>
      <c r="DPT59" s="429"/>
      <c r="DPU59" s="429"/>
      <c r="DPV59" s="429"/>
      <c r="DPW59" s="429"/>
      <c r="DPX59" s="429"/>
      <c r="DPY59" s="429"/>
      <c r="DPZ59" s="429"/>
      <c r="DQA59" s="429"/>
      <c r="DQB59" s="429"/>
      <c r="DQC59" s="429"/>
      <c r="DQD59" s="429"/>
      <c r="DQE59" s="429"/>
      <c r="DQF59" s="429"/>
      <c r="DQG59" s="429"/>
      <c r="DQH59" s="429"/>
      <c r="DQI59" s="429"/>
      <c r="DQJ59" s="429"/>
      <c r="DQK59" s="429"/>
      <c r="DQL59" s="429"/>
      <c r="DQM59" s="429"/>
      <c r="DQN59" s="429"/>
      <c r="DQO59" s="429"/>
      <c r="DQP59" s="429"/>
      <c r="DQQ59" s="429"/>
      <c r="DQR59" s="429"/>
      <c r="DQS59" s="429"/>
      <c r="DQT59" s="429"/>
      <c r="DQU59" s="429"/>
      <c r="DQV59" s="429"/>
      <c r="DQW59" s="429"/>
      <c r="DQX59" s="429"/>
      <c r="DQY59" s="429"/>
      <c r="DQZ59" s="429"/>
      <c r="DRA59" s="429"/>
      <c r="DRB59" s="429"/>
      <c r="DRC59" s="429"/>
      <c r="DRD59" s="429"/>
      <c r="DRE59" s="429"/>
      <c r="DRF59" s="429"/>
      <c r="DRG59" s="429"/>
      <c r="DRH59" s="429"/>
      <c r="DRI59" s="429"/>
      <c r="DRJ59" s="429"/>
      <c r="DRK59" s="429"/>
      <c r="DRL59" s="429"/>
      <c r="DRM59" s="429"/>
      <c r="DRN59" s="429"/>
      <c r="DRO59" s="429"/>
      <c r="DRP59" s="429"/>
      <c r="DRQ59" s="429"/>
      <c r="DRR59" s="429"/>
      <c r="DRS59" s="429"/>
      <c r="DRT59" s="429"/>
      <c r="DRU59" s="429"/>
      <c r="DRV59" s="429"/>
      <c r="DRW59" s="429"/>
      <c r="DRX59" s="429"/>
      <c r="DRY59" s="429"/>
      <c r="DRZ59" s="429"/>
      <c r="DSA59" s="429"/>
      <c r="DSB59" s="429"/>
      <c r="DSC59" s="429"/>
      <c r="DSD59" s="429"/>
      <c r="DSE59" s="429"/>
      <c r="DSF59" s="429"/>
      <c r="DSG59" s="429"/>
      <c r="DSH59" s="429"/>
      <c r="DSI59" s="429"/>
      <c r="DSJ59" s="429"/>
      <c r="DSK59" s="429"/>
      <c r="DSL59" s="429"/>
      <c r="DSM59" s="429"/>
      <c r="DSN59" s="429"/>
      <c r="DSO59" s="429"/>
      <c r="DSP59" s="429"/>
      <c r="DSQ59" s="429"/>
      <c r="DSR59" s="429"/>
      <c r="DSS59" s="429"/>
      <c r="DST59" s="429"/>
      <c r="DSU59" s="429"/>
      <c r="DSV59" s="429"/>
      <c r="DSW59" s="429"/>
      <c r="DSX59" s="429"/>
      <c r="DSY59" s="429"/>
      <c r="DSZ59" s="429"/>
      <c r="DTA59" s="429"/>
      <c r="DTB59" s="429"/>
      <c r="DTC59" s="429"/>
      <c r="DTD59" s="429"/>
      <c r="DTE59" s="429"/>
      <c r="DTF59" s="429"/>
      <c r="DTG59" s="429"/>
      <c r="DTH59" s="429"/>
      <c r="DTI59" s="429"/>
      <c r="DTJ59" s="429"/>
      <c r="DTK59" s="429"/>
      <c r="DTL59" s="429"/>
      <c r="DTM59" s="429"/>
      <c r="DTN59" s="429"/>
      <c r="DTO59" s="429"/>
      <c r="DTP59" s="429"/>
      <c r="DTQ59" s="429"/>
      <c r="DTR59" s="429"/>
      <c r="DTS59" s="429"/>
      <c r="DTT59" s="429"/>
      <c r="DTU59" s="429"/>
      <c r="DTV59" s="429"/>
      <c r="DTW59" s="429"/>
      <c r="DTX59" s="429"/>
      <c r="DTY59" s="429"/>
      <c r="DTZ59" s="429"/>
      <c r="DUA59" s="429"/>
      <c r="DUB59" s="429"/>
      <c r="DUC59" s="429"/>
      <c r="DUD59" s="429"/>
      <c r="DUE59" s="429"/>
      <c r="DUF59" s="429"/>
      <c r="DUG59" s="429"/>
      <c r="DUH59" s="429"/>
      <c r="DUI59" s="429"/>
      <c r="DUJ59" s="429"/>
      <c r="DUK59" s="429"/>
      <c r="DUL59" s="429"/>
      <c r="DUM59" s="429"/>
      <c r="DUN59" s="429"/>
      <c r="DUO59" s="429"/>
      <c r="DUP59" s="429"/>
      <c r="DUQ59" s="429"/>
      <c r="DUR59" s="429"/>
      <c r="DUS59" s="429"/>
      <c r="DUT59" s="429"/>
      <c r="DUU59" s="429"/>
      <c r="DUV59" s="429"/>
      <c r="DUW59" s="429"/>
      <c r="DUX59" s="429"/>
      <c r="DUY59" s="429"/>
      <c r="DUZ59" s="429"/>
      <c r="DVA59" s="429"/>
      <c r="DVB59" s="429"/>
      <c r="DVC59" s="429"/>
      <c r="DVD59" s="429"/>
      <c r="DVE59" s="429"/>
      <c r="DVF59" s="429"/>
      <c r="DVG59" s="429"/>
      <c r="DVH59" s="429"/>
      <c r="DVI59" s="429"/>
      <c r="DVJ59" s="429"/>
      <c r="DVK59" s="429"/>
      <c r="DVL59" s="429"/>
      <c r="DVM59" s="429"/>
      <c r="DVN59" s="429"/>
      <c r="DVO59" s="429"/>
      <c r="DVP59" s="429"/>
      <c r="DVQ59" s="429"/>
      <c r="DVR59" s="429"/>
      <c r="DVS59" s="429"/>
      <c r="DVT59" s="429"/>
      <c r="DVU59" s="429"/>
      <c r="DVV59" s="429"/>
      <c r="DVW59" s="429"/>
      <c r="DVX59" s="429"/>
      <c r="DVY59" s="429"/>
      <c r="DVZ59" s="429"/>
      <c r="DWA59" s="429"/>
      <c r="DWB59" s="429"/>
      <c r="DWC59" s="429"/>
      <c r="DWD59" s="429"/>
      <c r="DWE59" s="429"/>
      <c r="DWF59" s="429"/>
      <c r="DWG59" s="429"/>
      <c r="DWH59" s="429"/>
      <c r="DWI59" s="429"/>
      <c r="DWJ59" s="429"/>
      <c r="DWK59" s="429"/>
      <c r="DWL59" s="429"/>
      <c r="DWM59" s="429"/>
      <c r="DWN59" s="429"/>
      <c r="DWO59" s="429"/>
      <c r="DWP59" s="429"/>
      <c r="DWQ59" s="429"/>
      <c r="DWR59" s="429"/>
      <c r="DWS59" s="429"/>
      <c r="DWT59" s="429"/>
      <c r="DWU59" s="429"/>
      <c r="DWV59" s="429"/>
      <c r="DWW59" s="429"/>
      <c r="DWX59" s="429"/>
      <c r="DWY59" s="429"/>
      <c r="DWZ59" s="429"/>
      <c r="DXA59" s="429"/>
      <c r="DXB59" s="429"/>
      <c r="DXC59" s="429"/>
      <c r="DXD59" s="429"/>
      <c r="DXE59" s="429"/>
      <c r="DXF59" s="429"/>
      <c r="DXG59" s="429"/>
      <c r="DXH59" s="429"/>
      <c r="DXI59" s="429"/>
      <c r="DXJ59" s="429"/>
      <c r="DXK59" s="429"/>
      <c r="DXL59" s="429"/>
      <c r="DXM59" s="429"/>
      <c r="DXN59" s="429"/>
      <c r="DXO59" s="429"/>
      <c r="DXP59" s="429"/>
      <c r="DXQ59" s="429"/>
      <c r="DXR59" s="429"/>
      <c r="DXS59" s="429"/>
      <c r="DXT59" s="429"/>
      <c r="DXU59" s="429"/>
      <c r="DXV59" s="429"/>
      <c r="DXW59" s="429"/>
      <c r="DXX59" s="429"/>
      <c r="DXY59" s="429"/>
      <c r="DXZ59" s="429"/>
      <c r="DYA59" s="429"/>
      <c r="DYB59" s="429"/>
      <c r="DYC59" s="429"/>
      <c r="DYD59" s="429"/>
      <c r="DYE59" s="429"/>
      <c r="DYF59" s="429"/>
      <c r="DYG59" s="429"/>
      <c r="DYH59" s="429"/>
      <c r="DYI59" s="429"/>
      <c r="DYJ59" s="429"/>
      <c r="DYK59" s="429"/>
      <c r="DYL59" s="429"/>
      <c r="DYM59" s="429"/>
      <c r="DYN59" s="429"/>
      <c r="DYO59" s="429"/>
      <c r="DYP59" s="429"/>
      <c r="DYQ59" s="429"/>
      <c r="DYR59" s="429"/>
      <c r="DYS59" s="429"/>
      <c r="DYT59" s="429"/>
      <c r="DYU59" s="429"/>
      <c r="DYV59" s="429"/>
      <c r="DYW59" s="429"/>
      <c r="DYX59" s="429"/>
      <c r="DYY59" s="429"/>
      <c r="DYZ59" s="429"/>
      <c r="DZA59" s="429"/>
      <c r="DZB59" s="429"/>
      <c r="DZC59" s="429"/>
      <c r="DZD59" s="429"/>
      <c r="DZE59" s="429"/>
      <c r="DZF59" s="429"/>
      <c r="DZG59" s="429"/>
      <c r="DZH59" s="429"/>
      <c r="DZI59" s="429"/>
      <c r="DZJ59" s="429"/>
      <c r="DZK59" s="429"/>
      <c r="DZL59" s="429"/>
      <c r="DZM59" s="429"/>
      <c r="DZN59" s="429"/>
      <c r="DZO59" s="429"/>
      <c r="DZP59" s="429"/>
      <c r="DZQ59" s="429"/>
      <c r="DZR59" s="429"/>
      <c r="DZS59" s="429"/>
      <c r="DZT59" s="429"/>
      <c r="DZU59" s="429"/>
      <c r="DZV59" s="429"/>
      <c r="DZW59" s="429"/>
      <c r="DZX59" s="429"/>
      <c r="DZY59" s="429"/>
      <c r="DZZ59" s="429"/>
      <c r="EAA59" s="429"/>
      <c r="EAB59" s="429"/>
      <c r="EAC59" s="429"/>
      <c r="EAD59" s="429"/>
      <c r="EAE59" s="429"/>
      <c r="EAF59" s="429"/>
      <c r="EAG59" s="429"/>
      <c r="EAH59" s="429"/>
      <c r="EAI59" s="429"/>
      <c r="EAJ59" s="429"/>
      <c r="EAK59" s="429"/>
      <c r="EAL59" s="429"/>
      <c r="EAM59" s="429"/>
      <c r="EAN59" s="429"/>
      <c r="EAO59" s="429"/>
      <c r="EAP59" s="429"/>
      <c r="EAQ59" s="429"/>
      <c r="EAR59" s="429"/>
      <c r="EAS59" s="429"/>
      <c r="EAT59" s="429"/>
      <c r="EAU59" s="429"/>
      <c r="EAV59" s="429"/>
      <c r="EAW59" s="429"/>
      <c r="EAX59" s="429"/>
      <c r="EAY59" s="429"/>
      <c r="EAZ59" s="429"/>
      <c r="EBA59" s="429"/>
      <c r="EBB59" s="429"/>
      <c r="EBC59" s="429"/>
      <c r="EBD59" s="429"/>
      <c r="EBE59" s="429"/>
      <c r="EBF59" s="429"/>
      <c r="EBG59" s="429"/>
      <c r="EBH59" s="429"/>
      <c r="EBI59" s="429"/>
      <c r="EBJ59" s="429"/>
      <c r="EBK59" s="429"/>
      <c r="EBL59" s="429"/>
      <c r="EBM59" s="429"/>
      <c r="EBN59" s="429"/>
      <c r="EBO59" s="429"/>
      <c r="EBP59" s="429"/>
      <c r="EBQ59" s="429"/>
      <c r="EBR59" s="429"/>
      <c r="EBS59" s="429"/>
      <c r="EBT59" s="429"/>
      <c r="EBU59" s="429"/>
      <c r="EBV59" s="429"/>
      <c r="EBW59" s="429"/>
      <c r="EBX59" s="429"/>
      <c r="EBY59" s="429"/>
      <c r="EBZ59" s="429"/>
      <c r="ECA59" s="429"/>
      <c r="ECB59" s="429"/>
      <c r="ECC59" s="429"/>
      <c r="ECD59" s="429"/>
      <c r="ECE59" s="429"/>
      <c r="ECF59" s="429"/>
      <c r="ECG59" s="429"/>
      <c r="ECH59" s="429"/>
      <c r="ECI59" s="429"/>
      <c r="ECJ59" s="429"/>
      <c r="ECK59" s="429"/>
      <c r="ECL59" s="429"/>
      <c r="ECM59" s="429"/>
      <c r="ECN59" s="429"/>
      <c r="ECO59" s="429"/>
      <c r="ECP59" s="429"/>
      <c r="ECQ59" s="429"/>
      <c r="ECR59" s="429"/>
      <c r="ECS59" s="429"/>
      <c r="ECT59" s="429"/>
      <c r="ECU59" s="429"/>
      <c r="ECV59" s="429"/>
      <c r="ECW59" s="429"/>
      <c r="ECX59" s="429"/>
      <c r="ECY59" s="429"/>
      <c r="ECZ59" s="429"/>
      <c r="EDA59" s="429"/>
      <c r="EDB59" s="429"/>
      <c r="EDC59" s="429"/>
      <c r="EDD59" s="429"/>
      <c r="EDE59" s="429"/>
      <c r="EDF59" s="429"/>
      <c r="EDG59" s="429"/>
      <c r="EDH59" s="429"/>
      <c r="EDI59" s="429"/>
      <c r="EDJ59" s="429"/>
      <c r="EDK59" s="429"/>
      <c r="EDL59" s="429"/>
      <c r="EDM59" s="429"/>
      <c r="EDN59" s="429"/>
      <c r="EDO59" s="429"/>
      <c r="EDP59" s="429"/>
      <c r="EDQ59" s="429"/>
      <c r="EDR59" s="429"/>
      <c r="EDS59" s="429"/>
      <c r="EDT59" s="429"/>
      <c r="EDU59" s="429"/>
      <c r="EDV59" s="429"/>
      <c r="EDW59" s="429"/>
      <c r="EDX59" s="429"/>
      <c r="EDY59" s="429"/>
      <c r="EDZ59" s="429"/>
      <c r="EEA59" s="429"/>
      <c r="EEB59" s="429"/>
      <c r="EEC59" s="429"/>
      <c r="EED59" s="429"/>
      <c r="EEE59" s="429"/>
      <c r="EEF59" s="429"/>
      <c r="EEG59" s="429"/>
      <c r="EEH59" s="429"/>
      <c r="EEI59" s="429"/>
      <c r="EEJ59" s="429"/>
      <c r="EEK59" s="429"/>
      <c r="EEL59" s="429"/>
      <c r="EEM59" s="429"/>
      <c r="EEN59" s="429"/>
      <c r="EEO59" s="429"/>
      <c r="EEP59" s="429"/>
      <c r="EEQ59" s="429"/>
      <c r="EER59" s="429"/>
      <c r="EES59" s="429"/>
      <c r="EET59" s="429"/>
      <c r="EEU59" s="429"/>
      <c r="EEV59" s="429"/>
      <c r="EEW59" s="429"/>
      <c r="EEX59" s="429"/>
      <c r="EEY59" s="429"/>
      <c r="EEZ59" s="429"/>
      <c r="EFA59" s="429"/>
      <c r="EFB59" s="429"/>
      <c r="EFC59" s="429"/>
      <c r="EFD59" s="429"/>
      <c r="EFE59" s="429"/>
      <c r="EFF59" s="429"/>
      <c r="EFG59" s="429"/>
      <c r="EFH59" s="429"/>
      <c r="EFI59" s="429"/>
      <c r="EFJ59" s="429"/>
      <c r="EFK59" s="429"/>
      <c r="EFL59" s="429"/>
      <c r="EFM59" s="429"/>
      <c r="EFN59" s="429"/>
      <c r="EFO59" s="429"/>
      <c r="EFP59" s="429"/>
      <c r="EFQ59" s="429"/>
      <c r="EFR59" s="429"/>
      <c r="EFS59" s="429"/>
      <c r="EFT59" s="429"/>
      <c r="EFU59" s="429"/>
      <c r="EFV59" s="429"/>
      <c r="EFW59" s="429"/>
      <c r="EFX59" s="429"/>
      <c r="EFY59" s="429"/>
      <c r="EFZ59" s="429"/>
      <c r="EGA59" s="429"/>
      <c r="EGB59" s="429"/>
      <c r="EGC59" s="429"/>
      <c r="EGD59" s="429"/>
      <c r="EGE59" s="429"/>
      <c r="EGF59" s="429"/>
      <c r="EGG59" s="429"/>
      <c r="EGH59" s="429"/>
      <c r="EGI59" s="429"/>
      <c r="EGJ59" s="429"/>
      <c r="EGK59" s="429"/>
      <c r="EGL59" s="429"/>
      <c r="EGM59" s="429"/>
      <c r="EGN59" s="429"/>
      <c r="EGO59" s="429"/>
      <c r="EGP59" s="429"/>
      <c r="EGQ59" s="429"/>
      <c r="EGR59" s="429"/>
      <c r="EGS59" s="429"/>
      <c r="EGT59" s="429"/>
      <c r="EGU59" s="429"/>
      <c r="EGV59" s="429"/>
      <c r="EGW59" s="429"/>
      <c r="EGX59" s="429"/>
      <c r="EGY59" s="429"/>
      <c r="EGZ59" s="429"/>
      <c r="EHA59" s="429"/>
      <c r="EHB59" s="429"/>
      <c r="EHC59" s="429"/>
      <c r="EHD59" s="429"/>
      <c r="EHE59" s="429"/>
      <c r="EHF59" s="429"/>
      <c r="EHG59" s="429"/>
      <c r="EHH59" s="429"/>
      <c r="EHI59" s="429"/>
      <c r="EHJ59" s="429"/>
      <c r="EHK59" s="429"/>
      <c r="EHL59" s="429"/>
      <c r="EHM59" s="429"/>
      <c r="EHN59" s="429"/>
      <c r="EHO59" s="429"/>
      <c r="EHP59" s="429"/>
      <c r="EHQ59" s="429"/>
      <c r="EHR59" s="429"/>
      <c r="EHS59" s="429"/>
      <c r="EHT59" s="429"/>
      <c r="EHU59" s="429"/>
      <c r="EHV59" s="429"/>
      <c r="EHW59" s="429"/>
      <c r="EHX59" s="429"/>
      <c r="EHY59" s="429"/>
      <c r="EHZ59" s="429"/>
      <c r="EIA59" s="429"/>
      <c r="EIB59" s="429"/>
      <c r="EIC59" s="429"/>
      <c r="EID59" s="429"/>
      <c r="EIE59" s="429"/>
      <c r="EIF59" s="429"/>
      <c r="EIG59" s="429"/>
      <c r="EIH59" s="429"/>
      <c r="EII59" s="429"/>
      <c r="EIJ59" s="429"/>
      <c r="EIK59" s="429"/>
      <c r="EIL59" s="429"/>
      <c r="EIM59" s="429"/>
      <c r="EIN59" s="429"/>
      <c r="EIO59" s="429"/>
      <c r="EIP59" s="429"/>
      <c r="EIQ59" s="429"/>
      <c r="EIR59" s="429"/>
      <c r="EIS59" s="429"/>
      <c r="EIT59" s="429"/>
      <c r="EIU59" s="429"/>
      <c r="EIV59" s="429"/>
      <c r="EIW59" s="429"/>
      <c r="EIX59" s="429"/>
      <c r="EIY59" s="429"/>
      <c r="EIZ59" s="429"/>
      <c r="EJA59" s="429"/>
      <c r="EJB59" s="429"/>
      <c r="EJC59" s="429"/>
      <c r="EJD59" s="429"/>
      <c r="EJE59" s="429"/>
      <c r="EJF59" s="429"/>
      <c r="EJG59" s="429"/>
      <c r="EJH59" s="429"/>
      <c r="EJI59" s="429"/>
      <c r="EJJ59" s="429"/>
      <c r="EJK59" s="429"/>
      <c r="EJL59" s="429"/>
      <c r="EJM59" s="429"/>
      <c r="EJN59" s="429"/>
      <c r="EJO59" s="429"/>
      <c r="EJP59" s="429"/>
      <c r="EJQ59" s="429"/>
      <c r="EJR59" s="429"/>
      <c r="EJS59" s="429"/>
      <c r="EJT59" s="429"/>
      <c r="EJU59" s="429"/>
      <c r="EJV59" s="429"/>
      <c r="EJW59" s="429"/>
      <c r="EJX59" s="429"/>
      <c r="EJY59" s="429"/>
      <c r="EJZ59" s="429"/>
      <c r="EKA59" s="429"/>
      <c r="EKB59" s="429"/>
      <c r="EKC59" s="429"/>
      <c r="EKD59" s="429"/>
      <c r="EKE59" s="429"/>
      <c r="EKF59" s="429"/>
      <c r="EKG59" s="429"/>
      <c r="EKH59" s="429"/>
      <c r="EKI59" s="429"/>
      <c r="EKJ59" s="429"/>
      <c r="EKK59" s="429"/>
      <c r="EKL59" s="429"/>
      <c r="EKM59" s="429"/>
      <c r="EKN59" s="429"/>
      <c r="EKO59" s="429"/>
      <c r="EKP59" s="429"/>
      <c r="EKQ59" s="429"/>
      <c r="EKR59" s="429"/>
      <c r="EKS59" s="429"/>
      <c r="EKT59" s="429"/>
      <c r="EKU59" s="429"/>
      <c r="EKV59" s="429"/>
      <c r="EKW59" s="429"/>
      <c r="EKX59" s="429"/>
      <c r="EKY59" s="429"/>
      <c r="EKZ59" s="429"/>
      <c r="ELA59" s="429"/>
      <c r="ELB59" s="429"/>
      <c r="ELC59" s="429"/>
      <c r="ELD59" s="429"/>
      <c r="ELE59" s="429"/>
      <c r="ELF59" s="429"/>
      <c r="ELG59" s="429"/>
      <c r="ELH59" s="429"/>
      <c r="ELI59" s="429"/>
      <c r="ELJ59" s="429"/>
      <c r="ELK59" s="429"/>
      <c r="ELL59" s="429"/>
      <c r="ELM59" s="429"/>
      <c r="ELN59" s="429"/>
      <c r="ELO59" s="429"/>
      <c r="ELP59" s="429"/>
      <c r="ELQ59" s="429"/>
      <c r="ELR59" s="429"/>
      <c r="ELS59" s="429"/>
      <c r="ELT59" s="429"/>
      <c r="ELU59" s="429"/>
      <c r="ELV59" s="429"/>
      <c r="ELW59" s="429"/>
      <c r="ELX59" s="429"/>
      <c r="ELY59" s="429"/>
      <c r="ELZ59" s="429"/>
      <c r="EMA59" s="429"/>
      <c r="EMB59" s="429"/>
      <c r="EMC59" s="429"/>
      <c r="EMD59" s="429"/>
      <c r="EME59" s="429"/>
      <c r="EMF59" s="429"/>
      <c r="EMG59" s="429"/>
      <c r="EMH59" s="429"/>
      <c r="EMI59" s="429"/>
      <c r="EMJ59" s="429"/>
      <c r="EMK59" s="429"/>
      <c r="EML59" s="429"/>
      <c r="EMM59" s="429"/>
      <c r="EMN59" s="429"/>
      <c r="EMO59" s="429"/>
      <c r="EMP59" s="429"/>
      <c r="EMQ59" s="429"/>
      <c r="EMR59" s="429"/>
      <c r="EMS59" s="429"/>
      <c r="EMT59" s="429"/>
      <c r="EMU59" s="429"/>
      <c r="EMV59" s="429"/>
      <c r="EMW59" s="429"/>
      <c r="EMX59" s="429"/>
      <c r="EMY59" s="429"/>
      <c r="EMZ59" s="429"/>
      <c r="ENA59" s="429"/>
      <c r="ENB59" s="429"/>
      <c r="ENC59" s="429"/>
      <c r="END59" s="429"/>
      <c r="ENE59" s="429"/>
      <c r="ENF59" s="429"/>
      <c r="ENG59" s="429"/>
      <c r="ENH59" s="429"/>
      <c r="ENI59" s="429"/>
      <c r="ENJ59" s="429"/>
      <c r="ENK59" s="429"/>
      <c r="ENL59" s="429"/>
      <c r="ENM59" s="429"/>
      <c r="ENN59" s="429"/>
      <c r="ENO59" s="429"/>
      <c r="ENP59" s="429"/>
      <c r="ENQ59" s="429"/>
      <c r="ENR59" s="429"/>
      <c r="ENS59" s="429"/>
      <c r="ENT59" s="429"/>
      <c r="ENU59" s="429"/>
      <c r="ENV59" s="429"/>
      <c r="ENW59" s="429"/>
      <c r="ENX59" s="429"/>
      <c r="ENY59" s="429"/>
      <c r="ENZ59" s="429"/>
      <c r="EOA59" s="429"/>
      <c r="EOB59" s="429"/>
      <c r="EOC59" s="429"/>
      <c r="EOD59" s="429"/>
      <c r="EOE59" s="429"/>
      <c r="EOF59" s="429"/>
      <c r="EOG59" s="429"/>
      <c r="EOH59" s="429"/>
      <c r="EOI59" s="429"/>
      <c r="EOJ59" s="429"/>
      <c r="EOK59" s="429"/>
      <c r="EOL59" s="429"/>
      <c r="EOM59" s="429"/>
      <c r="EON59" s="429"/>
      <c r="EOO59" s="429"/>
      <c r="EOP59" s="429"/>
      <c r="EOQ59" s="429"/>
      <c r="EOR59" s="429"/>
      <c r="EOS59" s="429"/>
      <c r="EOT59" s="429"/>
      <c r="EOU59" s="429"/>
      <c r="EOV59" s="429"/>
      <c r="EOW59" s="429"/>
      <c r="EOX59" s="429"/>
      <c r="EOY59" s="429"/>
      <c r="EOZ59" s="429"/>
      <c r="EPA59" s="429"/>
      <c r="EPB59" s="429"/>
      <c r="EPC59" s="429"/>
      <c r="EPD59" s="429"/>
      <c r="EPE59" s="429"/>
      <c r="EPF59" s="429"/>
      <c r="EPG59" s="429"/>
      <c r="EPH59" s="429"/>
      <c r="EPI59" s="429"/>
      <c r="EPJ59" s="429"/>
      <c r="EPK59" s="429"/>
      <c r="EPL59" s="429"/>
      <c r="EPM59" s="429"/>
      <c r="EPN59" s="429"/>
      <c r="EPO59" s="429"/>
      <c r="EPP59" s="429"/>
      <c r="EPQ59" s="429"/>
      <c r="EPR59" s="429"/>
      <c r="EPS59" s="429"/>
      <c r="EPT59" s="429"/>
      <c r="EPU59" s="429"/>
      <c r="EPV59" s="429"/>
      <c r="EPW59" s="429"/>
      <c r="EPX59" s="429"/>
      <c r="EPY59" s="429"/>
      <c r="EPZ59" s="429"/>
      <c r="EQA59" s="429"/>
      <c r="EQB59" s="429"/>
      <c r="EQC59" s="429"/>
      <c r="EQD59" s="429"/>
      <c r="EQE59" s="429"/>
      <c r="EQF59" s="429"/>
      <c r="EQG59" s="429"/>
      <c r="EQH59" s="429"/>
      <c r="EQI59" s="429"/>
      <c r="EQJ59" s="429"/>
      <c r="EQK59" s="429"/>
      <c r="EQL59" s="429"/>
      <c r="EQM59" s="429"/>
      <c r="EQN59" s="429"/>
      <c r="EQO59" s="429"/>
      <c r="EQP59" s="429"/>
      <c r="EQQ59" s="429"/>
      <c r="EQR59" s="429"/>
      <c r="EQS59" s="429"/>
      <c r="EQT59" s="429"/>
      <c r="EQU59" s="429"/>
      <c r="EQV59" s="429"/>
      <c r="EQW59" s="429"/>
      <c r="EQX59" s="429"/>
      <c r="EQY59" s="429"/>
      <c r="EQZ59" s="429"/>
      <c r="ERA59" s="429"/>
      <c r="ERB59" s="429"/>
      <c r="ERC59" s="429"/>
      <c r="ERD59" s="429"/>
      <c r="ERE59" s="429"/>
      <c r="ERF59" s="429"/>
      <c r="ERG59" s="429"/>
      <c r="ERH59" s="429"/>
      <c r="ERI59" s="429"/>
      <c r="ERJ59" s="429"/>
      <c r="ERK59" s="429"/>
      <c r="ERL59" s="429"/>
      <c r="ERM59" s="429"/>
      <c r="ERN59" s="429"/>
      <c r="ERO59" s="429"/>
      <c r="ERP59" s="429"/>
      <c r="ERQ59" s="429"/>
      <c r="ERR59" s="429"/>
      <c r="ERS59" s="429"/>
      <c r="ERT59" s="429"/>
      <c r="ERU59" s="429"/>
      <c r="ERV59" s="429"/>
      <c r="ERW59" s="429"/>
      <c r="ERX59" s="429"/>
      <c r="ERY59" s="429"/>
      <c r="ERZ59" s="429"/>
      <c r="ESA59" s="429"/>
      <c r="ESB59" s="429"/>
      <c r="ESC59" s="429"/>
      <c r="ESD59" s="429"/>
      <c r="ESE59" s="429"/>
      <c r="ESF59" s="429"/>
      <c r="ESG59" s="429"/>
      <c r="ESH59" s="429"/>
      <c r="ESI59" s="429"/>
      <c r="ESJ59" s="429"/>
      <c r="ESK59" s="429"/>
      <c r="ESL59" s="429"/>
      <c r="ESM59" s="429"/>
      <c r="ESN59" s="429"/>
      <c r="ESO59" s="429"/>
      <c r="ESP59" s="429"/>
      <c r="ESQ59" s="429"/>
      <c r="ESR59" s="429"/>
      <c r="ESS59" s="429"/>
      <c r="EST59" s="429"/>
      <c r="ESU59" s="429"/>
      <c r="ESV59" s="429"/>
      <c r="ESW59" s="429"/>
      <c r="ESX59" s="429"/>
      <c r="ESY59" s="429"/>
      <c r="ESZ59" s="429"/>
      <c r="ETA59" s="429"/>
      <c r="ETB59" s="429"/>
      <c r="ETC59" s="429"/>
      <c r="ETD59" s="429"/>
      <c r="ETE59" s="429"/>
      <c r="ETF59" s="429"/>
      <c r="ETG59" s="429"/>
      <c r="ETH59" s="429"/>
      <c r="ETI59" s="429"/>
      <c r="ETJ59" s="429"/>
      <c r="ETK59" s="429"/>
      <c r="ETL59" s="429"/>
      <c r="ETM59" s="429"/>
      <c r="ETN59" s="429"/>
      <c r="ETO59" s="429"/>
      <c r="ETP59" s="429"/>
      <c r="ETQ59" s="429"/>
      <c r="ETR59" s="429"/>
      <c r="ETS59" s="429"/>
      <c r="ETT59" s="429"/>
      <c r="ETU59" s="429"/>
      <c r="ETV59" s="429"/>
      <c r="ETW59" s="429"/>
      <c r="ETX59" s="429"/>
      <c r="ETY59" s="429"/>
      <c r="ETZ59" s="429"/>
      <c r="EUA59" s="429"/>
      <c r="EUB59" s="429"/>
      <c r="EUC59" s="429"/>
      <c r="EUD59" s="429"/>
      <c r="EUE59" s="429"/>
      <c r="EUF59" s="429"/>
      <c r="EUG59" s="429"/>
      <c r="EUH59" s="429"/>
      <c r="EUI59" s="429"/>
      <c r="EUJ59" s="429"/>
      <c r="EUK59" s="429"/>
      <c r="EUL59" s="429"/>
      <c r="EUM59" s="429"/>
      <c r="EUN59" s="429"/>
      <c r="EUO59" s="429"/>
      <c r="EUP59" s="429"/>
      <c r="EUQ59" s="429"/>
      <c r="EUR59" s="429"/>
      <c r="EUS59" s="429"/>
      <c r="EUT59" s="429"/>
      <c r="EUU59" s="429"/>
      <c r="EUV59" s="429"/>
      <c r="EUW59" s="429"/>
      <c r="EUX59" s="429"/>
      <c r="EUY59" s="429"/>
      <c r="EUZ59" s="429"/>
      <c r="EVA59" s="429"/>
      <c r="EVB59" s="429"/>
      <c r="EVC59" s="429"/>
      <c r="EVD59" s="429"/>
      <c r="EVE59" s="429"/>
      <c r="EVF59" s="429"/>
      <c r="EVG59" s="429"/>
      <c r="EVH59" s="429"/>
      <c r="EVI59" s="429"/>
      <c r="EVJ59" s="429"/>
      <c r="EVK59" s="429"/>
      <c r="EVL59" s="429"/>
      <c r="EVM59" s="429"/>
      <c r="EVN59" s="429"/>
      <c r="EVO59" s="429"/>
      <c r="EVP59" s="429"/>
      <c r="EVQ59" s="429"/>
      <c r="EVR59" s="429"/>
      <c r="EVS59" s="429"/>
      <c r="EVT59" s="429"/>
      <c r="EVU59" s="429"/>
      <c r="EVV59" s="429"/>
      <c r="EVW59" s="429"/>
      <c r="EVX59" s="429"/>
      <c r="EVY59" s="429"/>
      <c r="EVZ59" s="429"/>
      <c r="EWA59" s="429"/>
      <c r="EWB59" s="429"/>
      <c r="EWC59" s="429"/>
      <c r="EWD59" s="429"/>
      <c r="EWE59" s="429"/>
      <c r="EWF59" s="429"/>
      <c r="EWG59" s="429"/>
      <c r="EWH59" s="429"/>
      <c r="EWI59" s="429"/>
      <c r="EWJ59" s="429"/>
      <c r="EWK59" s="429"/>
      <c r="EWL59" s="429"/>
      <c r="EWM59" s="429"/>
      <c r="EWN59" s="429"/>
      <c r="EWO59" s="429"/>
      <c r="EWP59" s="429"/>
      <c r="EWQ59" s="429"/>
      <c r="EWR59" s="429"/>
      <c r="EWS59" s="429"/>
      <c r="EWT59" s="429"/>
      <c r="EWU59" s="429"/>
      <c r="EWV59" s="429"/>
      <c r="EWW59" s="429"/>
      <c r="EWX59" s="429"/>
      <c r="EWY59" s="429"/>
      <c r="EWZ59" s="429"/>
      <c r="EXA59" s="429"/>
      <c r="EXB59" s="429"/>
      <c r="EXC59" s="429"/>
      <c r="EXD59" s="429"/>
      <c r="EXE59" s="429"/>
      <c r="EXF59" s="429"/>
      <c r="EXG59" s="429"/>
      <c r="EXH59" s="429"/>
      <c r="EXI59" s="429"/>
      <c r="EXJ59" s="429"/>
      <c r="EXK59" s="429"/>
      <c r="EXL59" s="429"/>
      <c r="EXM59" s="429"/>
      <c r="EXN59" s="429"/>
      <c r="EXO59" s="429"/>
      <c r="EXP59" s="429"/>
      <c r="EXQ59" s="429"/>
      <c r="EXR59" s="429"/>
      <c r="EXS59" s="429"/>
      <c r="EXT59" s="429"/>
      <c r="EXU59" s="429"/>
      <c r="EXV59" s="429"/>
      <c r="EXW59" s="429"/>
      <c r="EXX59" s="429"/>
      <c r="EXY59" s="429"/>
      <c r="EXZ59" s="429"/>
      <c r="EYA59" s="429"/>
      <c r="EYB59" s="429"/>
      <c r="EYC59" s="429"/>
      <c r="EYD59" s="429"/>
      <c r="EYE59" s="429"/>
      <c r="EYF59" s="429"/>
      <c r="EYG59" s="429"/>
      <c r="EYH59" s="429"/>
      <c r="EYI59" s="429"/>
      <c r="EYJ59" s="429"/>
      <c r="EYK59" s="429"/>
      <c r="EYL59" s="429"/>
      <c r="EYM59" s="429"/>
      <c r="EYN59" s="429"/>
      <c r="EYO59" s="429"/>
      <c r="EYP59" s="429"/>
      <c r="EYQ59" s="429"/>
      <c r="EYR59" s="429"/>
      <c r="EYS59" s="429"/>
      <c r="EYT59" s="429"/>
      <c r="EYU59" s="429"/>
      <c r="EYV59" s="429"/>
      <c r="EYW59" s="429"/>
      <c r="EYX59" s="429"/>
      <c r="EYY59" s="429"/>
      <c r="EYZ59" s="429"/>
      <c r="EZA59" s="429"/>
      <c r="EZB59" s="429"/>
      <c r="EZC59" s="429"/>
      <c r="EZD59" s="429"/>
      <c r="EZE59" s="429"/>
      <c r="EZF59" s="429"/>
      <c r="EZG59" s="429"/>
      <c r="EZH59" s="429"/>
      <c r="EZI59" s="429"/>
      <c r="EZJ59" s="429"/>
      <c r="EZK59" s="429"/>
      <c r="EZL59" s="429"/>
      <c r="EZM59" s="429"/>
      <c r="EZN59" s="429"/>
      <c r="EZO59" s="429"/>
      <c r="EZP59" s="429"/>
      <c r="EZQ59" s="429"/>
      <c r="EZR59" s="429"/>
      <c r="EZS59" s="429"/>
      <c r="EZT59" s="429"/>
      <c r="EZU59" s="429"/>
      <c r="EZV59" s="429"/>
      <c r="EZW59" s="429"/>
      <c r="EZX59" s="429"/>
      <c r="EZY59" s="429"/>
      <c r="EZZ59" s="429"/>
      <c r="FAA59" s="429"/>
      <c r="FAB59" s="429"/>
      <c r="FAC59" s="429"/>
      <c r="FAD59" s="429"/>
      <c r="FAE59" s="429"/>
      <c r="FAF59" s="429"/>
      <c r="FAG59" s="429"/>
      <c r="FAH59" s="429"/>
      <c r="FAI59" s="429"/>
      <c r="FAJ59" s="429"/>
      <c r="FAK59" s="429"/>
      <c r="FAL59" s="429"/>
      <c r="FAM59" s="429"/>
      <c r="FAN59" s="429"/>
      <c r="FAO59" s="429"/>
      <c r="FAP59" s="429"/>
      <c r="FAQ59" s="429"/>
      <c r="FAR59" s="429"/>
      <c r="FAS59" s="429"/>
      <c r="FAT59" s="429"/>
      <c r="FAU59" s="429"/>
      <c r="FAV59" s="429"/>
      <c r="FAW59" s="429"/>
      <c r="FAX59" s="429"/>
      <c r="FAY59" s="429"/>
      <c r="FAZ59" s="429"/>
      <c r="FBA59" s="429"/>
      <c r="FBB59" s="429"/>
      <c r="FBC59" s="429"/>
      <c r="FBD59" s="429"/>
      <c r="FBE59" s="429"/>
      <c r="FBF59" s="429"/>
      <c r="FBG59" s="429"/>
      <c r="FBH59" s="429"/>
      <c r="FBI59" s="429"/>
      <c r="FBJ59" s="429"/>
      <c r="FBK59" s="429"/>
      <c r="FBL59" s="429"/>
      <c r="FBM59" s="429"/>
      <c r="FBN59" s="429"/>
      <c r="FBO59" s="429"/>
      <c r="FBP59" s="429"/>
      <c r="FBQ59" s="429"/>
      <c r="FBR59" s="429"/>
      <c r="FBS59" s="429"/>
      <c r="FBT59" s="429"/>
      <c r="FBU59" s="429"/>
      <c r="FBV59" s="429"/>
      <c r="FBW59" s="429"/>
      <c r="FBX59" s="429"/>
      <c r="FBY59" s="429"/>
      <c r="FBZ59" s="429"/>
      <c r="FCA59" s="429"/>
      <c r="FCB59" s="429"/>
      <c r="FCC59" s="429"/>
      <c r="FCD59" s="429"/>
      <c r="FCE59" s="429"/>
      <c r="FCF59" s="429"/>
      <c r="FCG59" s="429"/>
      <c r="FCH59" s="429"/>
      <c r="FCI59" s="429"/>
      <c r="FCJ59" s="429"/>
      <c r="FCK59" s="429"/>
      <c r="FCL59" s="429"/>
      <c r="FCM59" s="429"/>
      <c r="FCN59" s="429"/>
      <c r="FCO59" s="429"/>
      <c r="FCP59" s="429"/>
      <c r="FCQ59" s="429"/>
      <c r="FCR59" s="429"/>
      <c r="FCS59" s="429"/>
      <c r="FCT59" s="429"/>
      <c r="FCU59" s="429"/>
      <c r="FCV59" s="429"/>
      <c r="FCW59" s="429"/>
      <c r="FCX59" s="429"/>
      <c r="FCY59" s="429"/>
      <c r="FCZ59" s="429"/>
      <c r="FDA59" s="429"/>
      <c r="FDB59" s="429"/>
      <c r="FDC59" s="429"/>
      <c r="FDD59" s="429"/>
      <c r="FDE59" s="429"/>
      <c r="FDF59" s="429"/>
      <c r="FDG59" s="429"/>
      <c r="FDH59" s="429"/>
      <c r="FDI59" s="429"/>
      <c r="FDJ59" s="429"/>
      <c r="FDK59" s="429"/>
      <c r="FDL59" s="429"/>
      <c r="FDM59" s="429"/>
      <c r="FDN59" s="429"/>
      <c r="FDO59" s="429"/>
      <c r="FDP59" s="429"/>
      <c r="FDQ59" s="429"/>
      <c r="FDR59" s="429"/>
      <c r="FDS59" s="429"/>
      <c r="FDT59" s="429"/>
      <c r="FDU59" s="429"/>
      <c r="FDV59" s="429"/>
      <c r="FDW59" s="429"/>
      <c r="FDX59" s="429"/>
      <c r="FDY59" s="429"/>
      <c r="FDZ59" s="429"/>
      <c r="FEA59" s="429"/>
      <c r="FEB59" s="429"/>
      <c r="FEC59" s="429"/>
      <c r="FED59" s="429"/>
      <c r="FEE59" s="429"/>
      <c r="FEF59" s="429"/>
      <c r="FEG59" s="429"/>
      <c r="FEH59" s="429"/>
      <c r="FEI59" s="429"/>
      <c r="FEJ59" s="429"/>
      <c r="FEK59" s="429"/>
      <c r="FEL59" s="429"/>
      <c r="FEM59" s="429"/>
      <c r="FEN59" s="429"/>
      <c r="FEO59" s="429"/>
      <c r="FEP59" s="429"/>
      <c r="FEQ59" s="429"/>
      <c r="FER59" s="429"/>
      <c r="FES59" s="429"/>
      <c r="FET59" s="429"/>
      <c r="FEU59" s="429"/>
      <c r="FEV59" s="429"/>
      <c r="FEW59" s="429"/>
      <c r="FEX59" s="429"/>
      <c r="FEY59" s="429"/>
      <c r="FEZ59" s="429"/>
      <c r="FFA59" s="429"/>
      <c r="FFB59" s="429"/>
      <c r="FFC59" s="429"/>
      <c r="FFD59" s="429"/>
      <c r="FFE59" s="429"/>
      <c r="FFF59" s="429"/>
      <c r="FFG59" s="429"/>
      <c r="FFH59" s="429"/>
      <c r="FFI59" s="429"/>
      <c r="FFJ59" s="429"/>
      <c r="FFK59" s="429"/>
      <c r="FFL59" s="429"/>
      <c r="FFM59" s="429"/>
      <c r="FFN59" s="429"/>
      <c r="FFO59" s="429"/>
      <c r="FFP59" s="429"/>
      <c r="FFQ59" s="429"/>
      <c r="FFR59" s="429"/>
      <c r="FFS59" s="429"/>
      <c r="FFT59" s="429"/>
      <c r="FFU59" s="429"/>
      <c r="FFV59" s="429"/>
      <c r="FFW59" s="429"/>
      <c r="FFX59" s="429"/>
      <c r="FFY59" s="429"/>
      <c r="FFZ59" s="429"/>
      <c r="FGA59" s="429"/>
      <c r="FGB59" s="429"/>
      <c r="FGC59" s="429"/>
      <c r="FGD59" s="429"/>
      <c r="FGE59" s="429"/>
      <c r="FGF59" s="429"/>
      <c r="FGG59" s="429"/>
      <c r="FGH59" s="429"/>
      <c r="FGI59" s="429"/>
      <c r="FGJ59" s="429"/>
      <c r="FGK59" s="429"/>
      <c r="FGL59" s="429"/>
      <c r="FGM59" s="429"/>
      <c r="FGN59" s="429"/>
      <c r="FGO59" s="429"/>
      <c r="FGP59" s="429"/>
      <c r="FGQ59" s="429"/>
      <c r="FGR59" s="429"/>
      <c r="FGS59" s="429"/>
      <c r="FGT59" s="429"/>
      <c r="FGU59" s="429"/>
      <c r="FGV59" s="429"/>
      <c r="FGW59" s="429"/>
      <c r="FGX59" s="429"/>
      <c r="FGY59" s="429"/>
      <c r="FGZ59" s="429"/>
      <c r="FHA59" s="429"/>
      <c r="FHB59" s="429"/>
      <c r="FHC59" s="429"/>
      <c r="FHD59" s="429"/>
      <c r="FHE59" s="429"/>
      <c r="FHF59" s="429"/>
      <c r="FHG59" s="429"/>
      <c r="FHH59" s="429"/>
      <c r="FHI59" s="429"/>
      <c r="FHJ59" s="429"/>
      <c r="FHK59" s="429"/>
      <c r="FHL59" s="429"/>
      <c r="FHM59" s="429"/>
      <c r="FHN59" s="429"/>
      <c r="FHO59" s="429"/>
      <c r="FHP59" s="429"/>
      <c r="FHQ59" s="429"/>
      <c r="FHR59" s="429"/>
      <c r="FHS59" s="429"/>
      <c r="FHT59" s="429"/>
      <c r="FHU59" s="429"/>
      <c r="FHV59" s="429"/>
      <c r="FHW59" s="429"/>
      <c r="FHX59" s="429"/>
      <c r="FHY59" s="429"/>
      <c r="FHZ59" s="429"/>
      <c r="FIA59" s="429"/>
      <c r="FIB59" s="429"/>
      <c r="FIC59" s="429"/>
      <c r="FID59" s="429"/>
      <c r="FIE59" s="429"/>
      <c r="FIF59" s="429"/>
      <c r="FIG59" s="429"/>
      <c r="FIH59" s="429"/>
      <c r="FII59" s="429"/>
      <c r="FIJ59" s="429"/>
      <c r="FIK59" s="429"/>
      <c r="FIL59" s="429"/>
      <c r="FIM59" s="429"/>
      <c r="FIN59" s="429"/>
      <c r="FIO59" s="429"/>
      <c r="FIP59" s="429"/>
      <c r="FIQ59" s="429"/>
      <c r="FIR59" s="429"/>
      <c r="FIS59" s="429"/>
      <c r="FIT59" s="429"/>
      <c r="FIU59" s="429"/>
      <c r="FIV59" s="429"/>
      <c r="FIW59" s="429"/>
      <c r="FIX59" s="429"/>
      <c r="FIY59" s="429"/>
      <c r="FIZ59" s="429"/>
      <c r="FJA59" s="429"/>
      <c r="FJB59" s="429"/>
      <c r="FJC59" s="429"/>
      <c r="FJD59" s="429"/>
      <c r="FJE59" s="429"/>
      <c r="FJF59" s="429"/>
      <c r="FJG59" s="429"/>
      <c r="FJH59" s="429"/>
      <c r="FJI59" s="429"/>
      <c r="FJJ59" s="429"/>
      <c r="FJK59" s="429"/>
      <c r="FJL59" s="429"/>
      <c r="FJM59" s="429"/>
      <c r="FJN59" s="429"/>
      <c r="FJO59" s="429"/>
      <c r="FJP59" s="429"/>
      <c r="FJQ59" s="429"/>
      <c r="FJR59" s="429"/>
      <c r="FJS59" s="429"/>
      <c r="FJT59" s="429"/>
      <c r="FJU59" s="429"/>
      <c r="FJV59" s="429"/>
      <c r="FJW59" s="429"/>
      <c r="FJX59" s="429"/>
      <c r="FJY59" s="429"/>
      <c r="FJZ59" s="429"/>
      <c r="FKA59" s="429"/>
      <c r="FKB59" s="429"/>
      <c r="FKC59" s="429"/>
      <c r="FKD59" s="429"/>
      <c r="FKE59" s="429"/>
      <c r="FKF59" s="429"/>
      <c r="FKG59" s="429"/>
      <c r="FKH59" s="429"/>
      <c r="FKI59" s="429"/>
      <c r="FKJ59" s="429"/>
      <c r="FKK59" s="429"/>
      <c r="FKL59" s="429"/>
      <c r="FKM59" s="429"/>
      <c r="FKN59" s="429"/>
      <c r="FKO59" s="429"/>
      <c r="FKP59" s="429"/>
      <c r="FKQ59" s="429"/>
      <c r="FKR59" s="429"/>
      <c r="FKS59" s="429"/>
      <c r="FKT59" s="429"/>
      <c r="FKU59" s="429"/>
      <c r="FKV59" s="429"/>
      <c r="FKW59" s="429"/>
      <c r="FKX59" s="429"/>
      <c r="FKY59" s="429"/>
      <c r="FKZ59" s="429"/>
      <c r="FLA59" s="429"/>
      <c r="FLB59" s="429"/>
      <c r="FLC59" s="429"/>
      <c r="FLD59" s="429"/>
      <c r="FLE59" s="429"/>
      <c r="FLF59" s="429"/>
      <c r="FLG59" s="429"/>
      <c r="FLH59" s="429"/>
      <c r="FLI59" s="429"/>
      <c r="FLJ59" s="429"/>
      <c r="FLK59" s="429"/>
      <c r="FLL59" s="429"/>
      <c r="FLM59" s="429"/>
      <c r="FLN59" s="429"/>
      <c r="FLO59" s="429"/>
      <c r="FLP59" s="429"/>
      <c r="FLQ59" s="429"/>
      <c r="FLR59" s="429"/>
      <c r="FLS59" s="429"/>
      <c r="FLT59" s="429"/>
      <c r="FLU59" s="429"/>
      <c r="FLV59" s="429"/>
      <c r="FLW59" s="429"/>
      <c r="FLX59" s="429"/>
      <c r="FLY59" s="429"/>
      <c r="FLZ59" s="429"/>
      <c r="FMA59" s="429"/>
      <c r="FMB59" s="429"/>
      <c r="FMC59" s="429"/>
      <c r="FMD59" s="429"/>
      <c r="FME59" s="429"/>
      <c r="FMF59" s="429"/>
      <c r="FMG59" s="429"/>
      <c r="FMH59" s="429"/>
      <c r="FMI59" s="429"/>
      <c r="FMJ59" s="429"/>
      <c r="FMK59" s="429"/>
      <c r="FML59" s="429"/>
      <c r="FMM59" s="429"/>
      <c r="FMN59" s="429"/>
      <c r="FMO59" s="429"/>
      <c r="FMP59" s="429"/>
      <c r="FMQ59" s="429"/>
      <c r="FMR59" s="429"/>
      <c r="FMS59" s="429"/>
      <c r="FMT59" s="429"/>
      <c r="FMU59" s="429"/>
      <c r="FMV59" s="429"/>
      <c r="FMW59" s="429"/>
      <c r="FMX59" s="429"/>
      <c r="FMY59" s="429"/>
      <c r="FMZ59" s="429"/>
      <c r="FNA59" s="429"/>
      <c r="FNB59" s="429"/>
      <c r="FNC59" s="429"/>
      <c r="FND59" s="429"/>
      <c r="FNE59" s="429"/>
      <c r="FNF59" s="429"/>
      <c r="FNG59" s="429"/>
      <c r="FNH59" s="429"/>
      <c r="FNI59" s="429"/>
      <c r="FNJ59" s="429"/>
      <c r="FNK59" s="429"/>
      <c r="FNL59" s="429"/>
      <c r="FNM59" s="429"/>
      <c r="FNN59" s="429"/>
      <c r="FNO59" s="429"/>
      <c r="FNP59" s="429"/>
      <c r="FNQ59" s="429"/>
      <c r="FNR59" s="429"/>
      <c r="FNS59" s="429"/>
      <c r="FNT59" s="429"/>
      <c r="FNU59" s="429"/>
      <c r="FNV59" s="429"/>
      <c r="FNW59" s="429"/>
      <c r="FNX59" s="429"/>
      <c r="FNY59" s="429"/>
      <c r="FNZ59" s="429"/>
      <c r="FOA59" s="429"/>
      <c r="FOB59" s="429"/>
      <c r="FOC59" s="429"/>
      <c r="FOD59" s="429"/>
      <c r="FOE59" s="429"/>
      <c r="FOF59" s="429"/>
      <c r="FOG59" s="429"/>
      <c r="FOH59" s="429"/>
      <c r="FOI59" s="429"/>
      <c r="FOJ59" s="429"/>
      <c r="FOK59" s="429"/>
      <c r="FOL59" s="429"/>
      <c r="FOM59" s="429"/>
      <c r="FON59" s="429"/>
      <c r="FOO59" s="429"/>
      <c r="FOP59" s="429"/>
      <c r="FOQ59" s="429"/>
      <c r="FOR59" s="429"/>
      <c r="FOS59" s="429"/>
      <c r="FOT59" s="429"/>
      <c r="FOU59" s="429"/>
      <c r="FOV59" s="429"/>
      <c r="FOW59" s="429"/>
      <c r="FOX59" s="429"/>
      <c r="FOY59" s="429"/>
      <c r="FOZ59" s="429"/>
      <c r="FPA59" s="429"/>
      <c r="FPB59" s="429"/>
      <c r="FPC59" s="429"/>
      <c r="FPD59" s="429"/>
      <c r="FPE59" s="429"/>
      <c r="FPF59" s="429"/>
      <c r="FPG59" s="429"/>
      <c r="FPH59" s="429"/>
      <c r="FPI59" s="429"/>
      <c r="FPJ59" s="429"/>
      <c r="FPK59" s="429"/>
      <c r="FPL59" s="429"/>
      <c r="FPM59" s="429"/>
      <c r="FPN59" s="429"/>
      <c r="FPO59" s="429"/>
      <c r="FPP59" s="429"/>
      <c r="FPQ59" s="429"/>
      <c r="FPR59" s="429"/>
      <c r="FPS59" s="429"/>
      <c r="FPT59" s="429"/>
      <c r="FPU59" s="429"/>
      <c r="FPV59" s="429"/>
      <c r="FPW59" s="429"/>
      <c r="FPX59" s="429"/>
      <c r="FPY59" s="429"/>
      <c r="FPZ59" s="429"/>
      <c r="FQA59" s="429"/>
      <c r="FQB59" s="429"/>
      <c r="FQC59" s="429"/>
      <c r="FQD59" s="429"/>
      <c r="FQE59" s="429"/>
      <c r="FQF59" s="429"/>
      <c r="FQG59" s="429"/>
      <c r="FQH59" s="429"/>
      <c r="FQI59" s="429"/>
      <c r="FQJ59" s="429"/>
      <c r="FQK59" s="429"/>
      <c r="FQL59" s="429"/>
      <c r="FQM59" s="429"/>
      <c r="FQN59" s="429"/>
      <c r="FQO59" s="429"/>
      <c r="FQP59" s="429"/>
      <c r="FQQ59" s="429"/>
      <c r="FQR59" s="429"/>
      <c r="FQS59" s="429"/>
      <c r="FQT59" s="429"/>
      <c r="FQU59" s="429"/>
      <c r="FQV59" s="429"/>
      <c r="FQW59" s="429"/>
      <c r="FQX59" s="429"/>
      <c r="FQY59" s="429"/>
      <c r="FQZ59" s="429"/>
      <c r="FRA59" s="429"/>
      <c r="FRB59" s="429"/>
      <c r="FRC59" s="429"/>
      <c r="FRD59" s="429"/>
      <c r="FRE59" s="429"/>
      <c r="FRF59" s="429"/>
      <c r="FRG59" s="429"/>
      <c r="FRH59" s="429"/>
      <c r="FRI59" s="429"/>
      <c r="FRJ59" s="429"/>
      <c r="FRK59" s="429"/>
      <c r="FRL59" s="429"/>
      <c r="FRM59" s="429"/>
      <c r="FRN59" s="429"/>
      <c r="FRO59" s="429"/>
      <c r="FRP59" s="429"/>
      <c r="FRQ59" s="429"/>
      <c r="FRR59" s="429"/>
      <c r="FRS59" s="429"/>
      <c r="FRT59" s="429"/>
      <c r="FRU59" s="429"/>
      <c r="FRV59" s="429"/>
      <c r="FRW59" s="429"/>
      <c r="FRX59" s="429"/>
      <c r="FRY59" s="429"/>
      <c r="FRZ59" s="429"/>
      <c r="FSA59" s="429"/>
      <c r="FSB59" s="429"/>
      <c r="FSC59" s="429"/>
      <c r="FSD59" s="429"/>
      <c r="FSE59" s="429"/>
      <c r="FSF59" s="429"/>
      <c r="FSG59" s="429"/>
      <c r="FSH59" s="429"/>
      <c r="FSI59" s="429"/>
      <c r="FSJ59" s="429"/>
      <c r="FSK59" s="429"/>
      <c r="FSL59" s="429"/>
      <c r="FSM59" s="429"/>
      <c r="FSN59" s="429"/>
      <c r="FSO59" s="429"/>
      <c r="FSP59" s="429"/>
      <c r="FSQ59" s="429"/>
      <c r="FSR59" s="429"/>
      <c r="FSS59" s="429"/>
      <c r="FST59" s="429"/>
      <c r="FSU59" s="429"/>
      <c r="FSV59" s="429"/>
      <c r="FSW59" s="429"/>
      <c r="FSX59" s="429"/>
      <c r="FSY59" s="429"/>
      <c r="FSZ59" s="429"/>
      <c r="FTA59" s="429"/>
      <c r="FTB59" s="429"/>
      <c r="FTC59" s="429"/>
      <c r="FTD59" s="429"/>
      <c r="FTE59" s="429"/>
      <c r="FTF59" s="429"/>
      <c r="FTG59" s="429"/>
      <c r="FTH59" s="429"/>
      <c r="FTI59" s="429"/>
      <c r="FTJ59" s="429"/>
      <c r="FTK59" s="429"/>
      <c r="FTL59" s="429"/>
      <c r="FTM59" s="429"/>
      <c r="FTN59" s="429"/>
      <c r="FTO59" s="429"/>
      <c r="FTP59" s="429"/>
      <c r="FTQ59" s="429"/>
      <c r="FTR59" s="429"/>
      <c r="FTS59" s="429"/>
      <c r="FTT59" s="429"/>
      <c r="FTU59" s="429"/>
      <c r="FTV59" s="429"/>
      <c r="FTW59" s="429"/>
      <c r="FTX59" s="429"/>
      <c r="FTY59" s="429"/>
      <c r="FTZ59" s="429"/>
      <c r="FUA59" s="429"/>
      <c r="FUB59" s="429"/>
      <c r="FUC59" s="429"/>
      <c r="FUD59" s="429"/>
      <c r="FUE59" s="429"/>
      <c r="FUF59" s="429"/>
      <c r="FUG59" s="429"/>
      <c r="FUH59" s="429"/>
      <c r="FUI59" s="429"/>
      <c r="FUJ59" s="429"/>
      <c r="FUK59" s="429"/>
      <c r="FUL59" s="429"/>
      <c r="FUM59" s="429"/>
      <c r="FUN59" s="429"/>
      <c r="FUO59" s="429"/>
      <c r="FUP59" s="429"/>
      <c r="FUQ59" s="429"/>
      <c r="FUR59" s="429"/>
      <c r="FUS59" s="429"/>
      <c r="FUT59" s="429"/>
      <c r="FUU59" s="429"/>
      <c r="FUV59" s="429"/>
      <c r="FUW59" s="429"/>
      <c r="FUX59" s="429"/>
      <c r="FUY59" s="429"/>
      <c r="FUZ59" s="429"/>
      <c r="FVA59" s="429"/>
      <c r="FVB59" s="429"/>
      <c r="FVC59" s="429"/>
      <c r="FVD59" s="429"/>
      <c r="FVE59" s="429"/>
      <c r="FVF59" s="429"/>
      <c r="FVG59" s="429"/>
      <c r="FVH59" s="429"/>
      <c r="FVI59" s="429"/>
      <c r="FVJ59" s="429"/>
      <c r="FVK59" s="429"/>
      <c r="FVL59" s="429"/>
      <c r="FVM59" s="429"/>
      <c r="FVN59" s="429"/>
      <c r="FVO59" s="429"/>
      <c r="FVP59" s="429"/>
      <c r="FVQ59" s="429"/>
      <c r="FVR59" s="429"/>
      <c r="FVS59" s="429"/>
      <c r="FVT59" s="429"/>
      <c r="FVU59" s="429"/>
      <c r="FVV59" s="429"/>
      <c r="FVW59" s="429"/>
      <c r="FVX59" s="429"/>
      <c r="FVY59" s="429"/>
      <c r="FVZ59" s="429"/>
      <c r="FWA59" s="429"/>
      <c r="FWB59" s="429"/>
      <c r="FWC59" s="429"/>
      <c r="FWD59" s="429"/>
      <c r="FWE59" s="429"/>
      <c r="FWF59" s="429"/>
      <c r="FWG59" s="429"/>
      <c r="FWH59" s="429"/>
      <c r="FWI59" s="429"/>
      <c r="FWJ59" s="429"/>
      <c r="FWK59" s="429"/>
      <c r="FWL59" s="429"/>
      <c r="FWM59" s="429"/>
      <c r="FWN59" s="429"/>
      <c r="FWO59" s="429"/>
      <c r="FWP59" s="429"/>
      <c r="FWQ59" s="429"/>
      <c r="FWR59" s="429"/>
      <c r="FWS59" s="429"/>
      <c r="FWT59" s="429"/>
      <c r="FWU59" s="429"/>
      <c r="FWV59" s="429"/>
      <c r="FWW59" s="429"/>
      <c r="FWX59" s="429"/>
      <c r="FWY59" s="429"/>
      <c r="FWZ59" s="429"/>
      <c r="FXA59" s="429"/>
      <c r="FXB59" s="429"/>
      <c r="FXC59" s="429"/>
      <c r="FXD59" s="429"/>
      <c r="FXE59" s="429"/>
      <c r="FXF59" s="429"/>
      <c r="FXG59" s="429"/>
      <c r="FXH59" s="429"/>
      <c r="FXI59" s="429"/>
      <c r="FXJ59" s="429"/>
      <c r="FXK59" s="429"/>
      <c r="FXL59" s="429"/>
      <c r="FXM59" s="429"/>
      <c r="FXN59" s="429"/>
      <c r="FXO59" s="429"/>
      <c r="FXP59" s="429"/>
      <c r="FXQ59" s="429"/>
      <c r="FXR59" s="429"/>
      <c r="FXS59" s="429"/>
      <c r="FXT59" s="429"/>
      <c r="FXU59" s="429"/>
      <c r="FXV59" s="429"/>
      <c r="FXW59" s="429"/>
      <c r="FXX59" s="429"/>
      <c r="FXY59" s="429"/>
      <c r="FXZ59" s="429"/>
      <c r="FYA59" s="429"/>
      <c r="FYB59" s="429"/>
      <c r="FYC59" s="429"/>
      <c r="FYD59" s="429"/>
      <c r="FYE59" s="429"/>
      <c r="FYF59" s="429"/>
      <c r="FYG59" s="429"/>
      <c r="FYH59" s="429"/>
      <c r="FYI59" s="429"/>
      <c r="FYJ59" s="429"/>
      <c r="FYK59" s="429"/>
      <c r="FYL59" s="429"/>
      <c r="FYM59" s="429"/>
      <c r="FYN59" s="429"/>
      <c r="FYO59" s="429"/>
      <c r="FYP59" s="429"/>
      <c r="FYQ59" s="429"/>
      <c r="FYR59" s="429"/>
      <c r="FYS59" s="429"/>
      <c r="FYT59" s="429"/>
      <c r="FYU59" s="429"/>
      <c r="FYV59" s="429"/>
      <c r="FYW59" s="429"/>
      <c r="FYX59" s="429"/>
      <c r="FYY59" s="429"/>
      <c r="FYZ59" s="429"/>
      <c r="FZA59" s="429"/>
      <c r="FZB59" s="429"/>
      <c r="FZC59" s="429"/>
      <c r="FZD59" s="429"/>
      <c r="FZE59" s="429"/>
      <c r="FZF59" s="429"/>
      <c r="FZG59" s="429"/>
      <c r="FZH59" s="429"/>
      <c r="FZI59" s="429"/>
      <c r="FZJ59" s="429"/>
      <c r="FZK59" s="429"/>
      <c r="FZL59" s="429"/>
      <c r="FZM59" s="429"/>
      <c r="FZN59" s="429"/>
      <c r="FZO59" s="429"/>
      <c r="FZP59" s="429"/>
      <c r="FZQ59" s="429"/>
      <c r="FZR59" s="429"/>
      <c r="FZS59" s="429"/>
      <c r="FZT59" s="429"/>
      <c r="FZU59" s="429"/>
      <c r="FZV59" s="429"/>
      <c r="FZW59" s="429"/>
      <c r="FZX59" s="429"/>
      <c r="FZY59" s="429"/>
      <c r="FZZ59" s="429"/>
      <c r="GAA59" s="429"/>
      <c r="GAB59" s="429"/>
      <c r="GAC59" s="429"/>
      <c r="GAD59" s="429"/>
      <c r="GAE59" s="429"/>
      <c r="GAF59" s="429"/>
      <c r="GAG59" s="429"/>
      <c r="GAH59" s="429"/>
      <c r="GAI59" s="429"/>
      <c r="GAJ59" s="429"/>
      <c r="GAK59" s="429"/>
      <c r="GAL59" s="429"/>
      <c r="GAM59" s="429"/>
      <c r="GAN59" s="429"/>
      <c r="GAO59" s="429"/>
      <c r="GAP59" s="429"/>
      <c r="GAQ59" s="429"/>
      <c r="GAR59" s="429"/>
      <c r="GAS59" s="429"/>
      <c r="GAT59" s="429"/>
      <c r="GAU59" s="429"/>
      <c r="GAV59" s="429"/>
      <c r="GAW59" s="429"/>
      <c r="GAX59" s="429"/>
      <c r="GAY59" s="429"/>
      <c r="GAZ59" s="429"/>
      <c r="GBA59" s="429"/>
      <c r="GBB59" s="429"/>
      <c r="GBC59" s="429"/>
      <c r="GBD59" s="429"/>
      <c r="GBE59" s="429"/>
      <c r="GBF59" s="429"/>
      <c r="GBG59" s="429"/>
      <c r="GBH59" s="429"/>
      <c r="GBI59" s="429"/>
      <c r="GBJ59" s="429"/>
      <c r="GBK59" s="429"/>
      <c r="GBL59" s="429"/>
      <c r="GBM59" s="429"/>
      <c r="GBN59" s="429"/>
      <c r="GBO59" s="429"/>
      <c r="GBP59" s="429"/>
      <c r="GBQ59" s="429"/>
      <c r="GBR59" s="429"/>
      <c r="GBS59" s="429"/>
      <c r="GBT59" s="429"/>
      <c r="GBU59" s="429"/>
      <c r="GBV59" s="429"/>
      <c r="GBW59" s="429"/>
      <c r="GBX59" s="429"/>
      <c r="GBY59" s="429"/>
      <c r="GBZ59" s="429"/>
      <c r="GCA59" s="429"/>
      <c r="GCB59" s="429"/>
      <c r="GCC59" s="429"/>
      <c r="GCD59" s="429"/>
      <c r="GCE59" s="429"/>
      <c r="GCF59" s="429"/>
      <c r="GCG59" s="429"/>
      <c r="GCH59" s="429"/>
      <c r="GCI59" s="429"/>
      <c r="GCJ59" s="429"/>
      <c r="GCK59" s="429"/>
      <c r="GCL59" s="429"/>
      <c r="GCM59" s="429"/>
      <c r="GCN59" s="429"/>
      <c r="GCO59" s="429"/>
      <c r="GCP59" s="429"/>
      <c r="GCQ59" s="429"/>
      <c r="GCR59" s="429"/>
      <c r="GCS59" s="429"/>
      <c r="GCT59" s="429"/>
      <c r="GCU59" s="429"/>
      <c r="GCV59" s="429"/>
      <c r="GCW59" s="429"/>
      <c r="GCX59" s="429"/>
      <c r="GCY59" s="429"/>
      <c r="GCZ59" s="429"/>
      <c r="GDA59" s="429"/>
      <c r="GDB59" s="429"/>
      <c r="GDC59" s="429"/>
      <c r="GDD59" s="429"/>
      <c r="GDE59" s="429"/>
      <c r="GDF59" s="429"/>
      <c r="GDG59" s="429"/>
      <c r="GDH59" s="429"/>
      <c r="GDI59" s="429"/>
      <c r="GDJ59" s="429"/>
      <c r="GDK59" s="429"/>
      <c r="GDL59" s="429"/>
      <c r="GDM59" s="429"/>
      <c r="GDN59" s="429"/>
      <c r="GDO59" s="429"/>
      <c r="GDP59" s="429"/>
      <c r="GDQ59" s="429"/>
      <c r="GDR59" s="429"/>
      <c r="GDS59" s="429"/>
      <c r="GDT59" s="429"/>
      <c r="GDU59" s="429"/>
      <c r="GDV59" s="429"/>
      <c r="GDW59" s="429"/>
      <c r="GDX59" s="429"/>
      <c r="GDY59" s="429"/>
      <c r="GDZ59" s="429"/>
      <c r="GEA59" s="429"/>
      <c r="GEB59" s="429"/>
      <c r="GEC59" s="429"/>
      <c r="GED59" s="429"/>
      <c r="GEE59" s="429"/>
      <c r="GEF59" s="429"/>
      <c r="GEG59" s="429"/>
      <c r="GEH59" s="429"/>
      <c r="GEI59" s="429"/>
      <c r="GEJ59" s="429"/>
      <c r="GEK59" s="429"/>
      <c r="GEL59" s="429"/>
      <c r="GEM59" s="429"/>
      <c r="GEN59" s="429"/>
      <c r="GEO59" s="429"/>
      <c r="GEP59" s="429"/>
      <c r="GEQ59" s="429"/>
      <c r="GER59" s="429"/>
      <c r="GES59" s="429"/>
      <c r="GET59" s="429"/>
      <c r="GEU59" s="429"/>
      <c r="GEV59" s="429"/>
      <c r="GEW59" s="429"/>
      <c r="GEX59" s="429"/>
      <c r="GEY59" s="429"/>
      <c r="GEZ59" s="429"/>
      <c r="GFA59" s="429"/>
      <c r="GFB59" s="429"/>
      <c r="GFC59" s="429"/>
      <c r="GFD59" s="429"/>
      <c r="GFE59" s="429"/>
      <c r="GFF59" s="429"/>
      <c r="GFG59" s="429"/>
      <c r="GFH59" s="429"/>
      <c r="GFI59" s="429"/>
      <c r="GFJ59" s="429"/>
      <c r="GFK59" s="429"/>
      <c r="GFL59" s="429"/>
      <c r="GFM59" s="429"/>
      <c r="GFN59" s="429"/>
      <c r="GFO59" s="429"/>
      <c r="GFP59" s="429"/>
      <c r="GFQ59" s="429"/>
      <c r="GFR59" s="429"/>
      <c r="GFS59" s="429"/>
      <c r="GFT59" s="429"/>
      <c r="GFU59" s="429"/>
      <c r="GFV59" s="429"/>
      <c r="GFW59" s="429"/>
      <c r="GFX59" s="429"/>
      <c r="GFY59" s="429"/>
      <c r="GFZ59" s="429"/>
      <c r="GGA59" s="429"/>
      <c r="GGB59" s="429"/>
      <c r="GGC59" s="429"/>
      <c r="GGD59" s="429"/>
      <c r="GGE59" s="429"/>
      <c r="GGF59" s="429"/>
      <c r="GGG59" s="429"/>
      <c r="GGH59" s="429"/>
      <c r="GGI59" s="429"/>
      <c r="GGJ59" s="429"/>
      <c r="GGK59" s="429"/>
      <c r="GGL59" s="429"/>
      <c r="GGM59" s="429"/>
      <c r="GGN59" s="429"/>
      <c r="GGO59" s="429"/>
      <c r="GGP59" s="429"/>
      <c r="GGQ59" s="429"/>
      <c r="GGR59" s="429"/>
      <c r="GGS59" s="429"/>
      <c r="GGT59" s="429"/>
      <c r="GGU59" s="429"/>
      <c r="GGV59" s="429"/>
      <c r="GGW59" s="429"/>
      <c r="GGX59" s="429"/>
      <c r="GGY59" s="429"/>
      <c r="GGZ59" s="429"/>
      <c r="GHA59" s="429"/>
      <c r="GHB59" s="429"/>
      <c r="GHC59" s="429"/>
      <c r="GHD59" s="429"/>
      <c r="GHE59" s="429"/>
      <c r="GHF59" s="429"/>
      <c r="GHG59" s="429"/>
      <c r="GHH59" s="429"/>
      <c r="GHI59" s="429"/>
      <c r="GHJ59" s="429"/>
      <c r="GHK59" s="429"/>
      <c r="GHL59" s="429"/>
      <c r="GHM59" s="429"/>
      <c r="GHN59" s="429"/>
      <c r="GHO59" s="429"/>
      <c r="GHP59" s="429"/>
      <c r="GHQ59" s="429"/>
      <c r="GHR59" s="429"/>
      <c r="GHS59" s="429"/>
      <c r="GHT59" s="429"/>
      <c r="GHU59" s="429"/>
      <c r="GHV59" s="429"/>
      <c r="GHW59" s="429"/>
      <c r="GHX59" s="429"/>
      <c r="GHY59" s="429"/>
      <c r="GHZ59" s="429"/>
      <c r="GIA59" s="429"/>
      <c r="GIB59" s="429"/>
      <c r="GIC59" s="429"/>
      <c r="GID59" s="429"/>
      <c r="GIE59" s="429"/>
      <c r="GIF59" s="429"/>
      <c r="GIG59" s="429"/>
      <c r="GIH59" s="429"/>
      <c r="GII59" s="429"/>
      <c r="GIJ59" s="429"/>
      <c r="GIK59" s="429"/>
      <c r="GIL59" s="429"/>
      <c r="GIM59" s="429"/>
      <c r="GIN59" s="429"/>
      <c r="GIO59" s="429"/>
      <c r="GIP59" s="429"/>
      <c r="GIQ59" s="429"/>
      <c r="GIR59" s="429"/>
      <c r="GIS59" s="429"/>
      <c r="GIT59" s="429"/>
      <c r="GIU59" s="429"/>
      <c r="GIV59" s="429"/>
      <c r="GIW59" s="429"/>
      <c r="GIX59" s="429"/>
      <c r="GIY59" s="429"/>
      <c r="GIZ59" s="429"/>
      <c r="GJA59" s="429"/>
      <c r="GJB59" s="429"/>
      <c r="GJC59" s="429"/>
      <c r="GJD59" s="429"/>
      <c r="GJE59" s="429"/>
      <c r="GJF59" s="429"/>
      <c r="GJG59" s="429"/>
      <c r="GJH59" s="429"/>
      <c r="GJI59" s="429"/>
      <c r="GJJ59" s="429"/>
      <c r="GJK59" s="429"/>
      <c r="GJL59" s="429"/>
      <c r="GJM59" s="429"/>
      <c r="GJN59" s="429"/>
      <c r="GJO59" s="429"/>
      <c r="GJP59" s="429"/>
      <c r="GJQ59" s="429"/>
      <c r="GJR59" s="429"/>
      <c r="GJS59" s="429"/>
      <c r="GJT59" s="429"/>
      <c r="GJU59" s="429"/>
      <c r="GJV59" s="429"/>
      <c r="GJW59" s="429"/>
      <c r="GJX59" s="429"/>
      <c r="GJY59" s="429"/>
      <c r="GJZ59" s="429"/>
      <c r="GKA59" s="429"/>
      <c r="GKB59" s="429"/>
      <c r="GKC59" s="429"/>
      <c r="GKD59" s="429"/>
      <c r="GKE59" s="429"/>
      <c r="GKF59" s="429"/>
      <c r="GKG59" s="429"/>
      <c r="GKH59" s="429"/>
      <c r="GKI59" s="429"/>
      <c r="GKJ59" s="429"/>
      <c r="GKK59" s="429"/>
      <c r="GKL59" s="429"/>
      <c r="GKM59" s="429"/>
      <c r="GKN59" s="429"/>
      <c r="GKO59" s="429"/>
      <c r="GKP59" s="429"/>
      <c r="GKQ59" s="429"/>
      <c r="GKR59" s="429"/>
      <c r="GKS59" s="429"/>
      <c r="GKT59" s="429"/>
      <c r="GKU59" s="429"/>
      <c r="GKV59" s="429"/>
      <c r="GKW59" s="429"/>
      <c r="GKX59" s="429"/>
      <c r="GKY59" s="429"/>
      <c r="GKZ59" s="429"/>
      <c r="GLA59" s="429"/>
      <c r="GLB59" s="429"/>
      <c r="GLC59" s="429"/>
      <c r="GLD59" s="429"/>
      <c r="GLE59" s="429"/>
      <c r="GLF59" s="429"/>
      <c r="GLG59" s="429"/>
      <c r="GLH59" s="429"/>
      <c r="GLI59" s="429"/>
      <c r="GLJ59" s="429"/>
      <c r="GLK59" s="429"/>
      <c r="GLL59" s="429"/>
      <c r="GLM59" s="429"/>
      <c r="GLN59" s="429"/>
      <c r="GLO59" s="429"/>
      <c r="GLP59" s="429"/>
      <c r="GLQ59" s="429"/>
      <c r="GLR59" s="429"/>
      <c r="GLS59" s="429"/>
      <c r="GLT59" s="429"/>
      <c r="GLU59" s="429"/>
      <c r="GLV59" s="429"/>
      <c r="GLW59" s="429"/>
      <c r="GLX59" s="429"/>
      <c r="GLY59" s="429"/>
      <c r="GLZ59" s="429"/>
      <c r="GMA59" s="429"/>
      <c r="GMB59" s="429"/>
      <c r="GMC59" s="429"/>
      <c r="GMD59" s="429"/>
      <c r="GME59" s="429"/>
      <c r="GMF59" s="429"/>
      <c r="GMG59" s="429"/>
      <c r="GMH59" s="429"/>
      <c r="GMI59" s="429"/>
      <c r="GMJ59" s="429"/>
      <c r="GMK59" s="429"/>
      <c r="GML59" s="429"/>
      <c r="GMM59" s="429"/>
      <c r="GMN59" s="429"/>
      <c r="GMO59" s="429"/>
      <c r="GMP59" s="429"/>
      <c r="GMQ59" s="429"/>
      <c r="GMR59" s="429"/>
      <c r="GMS59" s="429"/>
      <c r="GMT59" s="429"/>
      <c r="GMU59" s="429"/>
      <c r="GMV59" s="429"/>
      <c r="GMW59" s="429"/>
      <c r="GMX59" s="429"/>
      <c r="GMY59" s="429"/>
      <c r="GMZ59" s="429"/>
      <c r="GNA59" s="429"/>
      <c r="GNB59" s="429"/>
      <c r="GNC59" s="429"/>
      <c r="GND59" s="429"/>
      <c r="GNE59" s="429"/>
      <c r="GNF59" s="429"/>
      <c r="GNG59" s="429"/>
      <c r="GNH59" s="429"/>
      <c r="GNI59" s="429"/>
      <c r="GNJ59" s="429"/>
      <c r="GNK59" s="429"/>
      <c r="GNL59" s="429"/>
      <c r="GNM59" s="429"/>
      <c r="GNN59" s="429"/>
      <c r="GNO59" s="429"/>
      <c r="GNP59" s="429"/>
      <c r="GNQ59" s="429"/>
      <c r="GNR59" s="429"/>
      <c r="GNS59" s="429"/>
      <c r="GNT59" s="429"/>
      <c r="GNU59" s="429"/>
      <c r="GNV59" s="429"/>
      <c r="GNW59" s="429"/>
      <c r="GNX59" s="429"/>
      <c r="GNY59" s="429"/>
      <c r="GNZ59" s="429"/>
      <c r="GOA59" s="429"/>
      <c r="GOB59" s="429"/>
      <c r="GOC59" s="429"/>
      <c r="GOD59" s="429"/>
      <c r="GOE59" s="429"/>
      <c r="GOF59" s="429"/>
      <c r="GOG59" s="429"/>
      <c r="GOH59" s="429"/>
      <c r="GOI59" s="429"/>
      <c r="GOJ59" s="429"/>
      <c r="GOK59" s="429"/>
      <c r="GOL59" s="429"/>
      <c r="GOM59" s="429"/>
      <c r="GON59" s="429"/>
      <c r="GOO59" s="429"/>
      <c r="GOP59" s="429"/>
      <c r="GOQ59" s="429"/>
      <c r="GOR59" s="429"/>
      <c r="GOS59" s="429"/>
      <c r="GOT59" s="429"/>
      <c r="GOU59" s="429"/>
      <c r="GOV59" s="429"/>
      <c r="GOW59" s="429"/>
      <c r="GOX59" s="429"/>
      <c r="GOY59" s="429"/>
      <c r="GOZ59" s="429"/>
      <c r="GPA59" s="429"/>
      <c r="GPB59" s="429"/>
      <c r="GPC59" s="429"/>
      <c r="GPD59" s="429"/>
      <c r="GPE59" s="429"/>
      <c r="GPF59" s="429"/>
      <c r="GPG59" s="429"/>
      <c r="GPH59" s="429"/>
      <c r="GPI59" s="429"/>
      <c r="GPJ59" s="429"/>
      <c r="GPK59" s="429"/>
      <c r="GPL59" s="429"/>
      <c r="GPM59" s="429"/>
      <c r="GPN59" s="429"/>
      <c r="GPO59" s="429"/>
      <c r="GPP59" s="429"/>
      <c r="GPQ59" s="429"/>
      <c r="GPR59" s="429"/>
      <c r="GPS59" s="429"/>
      <c r="GPT59" s="429"/>
      <c r="GPU59" s="429"/>
      <c r="GPV59" s="429"/>
      <c r="GPW59" s="429"/>
      <c r="GPX59" s="429"/>
      <c r="GPY59" s="429"/>
      <c r="GPZ59" s="429"/>
      <c r="GQA59" s="429"/>
      <c r="GQB59" s="429"/>
      <c r="GQC59" s="429"/>
      <c r="GQD59" s="429"/>
      <c r="GQE59" s="429"/>
      <c r="GQF59" s="429"/>
      <c r="GQG59" s="429"/>
      <c r="GQH59" s="429"/>
      <c r="GQI59" s="429"/>
      <c r="GQJ59" s="429"/>
      <c r="GQK59" s="429"/>
      <c r="GQL59" s="429"/>
      <c r="GQM59" s="429"/>
      <c r="GQN59" s="429"/>
      <c r="GQO59" s="429"/>
      <c r="GQP59" s="429"/>
      <c r="GQQ59" s="429"/>
      <c r="GQR59" s="429"/>
      <c r="GQS59" s="429"/>
      <c r="GQT59" s="429"/>
      <c r="GQU59" s="429"/>
      <c r="GQV59" s="429"/>
      <c r="GQW59" s="429"/>
      <c r="GQX59" s="429"/>
      <c r="GQY59" s="429"/>
      <c r="GQZ59" s="429"/>
      <c r="GRA59" s="429"/>
      <c r="GRB59" s="429"/>
      <c r="GRC59" s="429"/>
      <c r="GRD59" s="429"/>
      <c r="GRE59" s="429"/>
      <c r="GRF59" s="429"/>
      <c r="GRG59" s="429"/>
      <c r="GRH59" s="429"/>
      <c r="GRI59" s="429"/>
      <c r="GRJ59" s="429"/>
      <c r="GRK59" s="429"/>
      <c r="GRL59" s="429"/>
      <c r="GRM59" s="429"/>
      <c r="GRN59" s="429"/>
      <c r="GRO59" s="429"/>
      <c r="GRP59" s="429"/>
      <c r="GRQ59" s="429"/>
      <c r="GRR59" s="429"/>
      <c r="GRS59" s="429"/>
      <c r="GRT59" s="429"/>
      <c r="GRU59" s="429"/>
      <c r="GRV59" s="429"/>
      <c r="GRW59" s="429"/>
      <c r="GRX59" s="429"/>
      <c r="GRY59" s="429"/>
      <c r="GRZ59" s="429"/>
      <c r="GSA59" s="429"/>
      <c r="GSB59" s="429"/>
      <c r="GSC59" s="429"/>
      <c r="GSD59" s="429"/>
      <c r="GSE59" s="429"/>
      <c r="GSF59" s="429"/>
      <c r="GSG59" s="429"/>
      <c r="GSH59" s="429"/>
      <c r="GSI59" s="429"/>
      <c r="GSJ59" s="429"/>
      <c r="GSK59" s="429"/>
      <c r="GSL59" s="429"/>
      <c r="GSM59" s="429"/>
      <c r="GSN59" s="429"/>
      <c r="GSO59" s="429"/>
      <c r="GSP59" s="429"/>
      <c r="GSQ59" s="429"/>
      <c r="GSR59" s="429"/>
      <c r="GSS59" s="429"/>
      <c r="GST59" s="429"/>
      <c r="GSU59" s="429"/>
      <c r="GSV59" s="429"/>
      <c r="GSW59" s="429"/>
      <c r="GSX59" s="429"/>
      <c r="GSY59" s="429"/>
      <c r="GSZ59" s="429"/>
      <c r="GTA59" s="429"/>
      <c r="GTB59" s="429"/>
      <c r="GTC59" s="429"/>
      <c r="GTD59" s="429"/>
      <c r="GTE59" s="429"/>
      <c r="GTF59" s="429"/>
      <c r="GTG59" s="429"/>
      <c r="GTH59" s="429"/>
      <c r="GTI59" s="429"/>
      <c r="GTJ59" s="429"/>
      <c r="GTK59" s="429"/>
      <c r="GTL59" s="429"/>
      <c r="GTM59" s="429"/>
      <c r="GTN59" s="429"/>
      <c r="GTO59" s="429"/>
      <c r="GTP59" s="429"/>
      <c r="GTQ59" s="429"/>
      <c r="GTR59" s="429"/>
      <c r="GTS59" s="429"/>
      <c r="GTT59" s="429"/>
      <c r="GTU59" s="429"/>
      <c r="GTV59" s="429"/>
      <c r="GTW59" s="429"/>
      <c r="GTX59" s="429"/>
      <c r="GTY59" s="429"/>
      <c r="GTZ59" s="429"/>
      <c r="GUA59" s="429"/>
      <c r="GUB59" s="429"/>
      <c r="GUC59" s="429"/>
      <c r="GUD59" s="429"/>
      <c r="GUE59" s="429"/>
      <c r="GUF59" s="429"/>
      <c r="GUG59" s="429"/>
      <c r="GUH59" s="429"/>
      <c r="GUI59" s="429"/>
      <c r="GUJ59" s="429"/>
      <c r="GUK59" s="429"/>
      <c r="GUL59" s="429"/>
      <c r="GUM59" s="429"/>
      <c r="GUN59" s="429"/>
      <c r="GUO59" s="429"/>
      <c r="GUP59" s="429"/>
      <c r="GUQ59" s="429"/>
      <c r="GUR59" s="429"/>
      <c r="GUS59" s="429"/>
      <c r="GUT59" s="429"/>
      <c r="GUU59" s="429"/>
      <c r="GUV59" s="429"/>
      <c r="GUW59" s="429"/>
      <c r="GUX59" s="429"/>
      <c r="GUY59" s="429"/>
      <c r="GUZ59" s="429"/>
      <c r="GVA59" s="429"/>
      <c r="GVB59" s="429"/>
      <c r="GVC59" s="429"/>
      <c r="GVD59" s="429"/>
      <c r="GVE59" s="429"/>
      <c r="GVF59" s="429"/>
      <c r="GVG59" s="429"/>
      <c r="GVH59" s="429"/>
      <c r="GVI59" s="429"/>
      <c r="GVJ59" s="429"/>
      <c r="GVK59" s="429"/>
      <c r="GVL59" s="429"/>
      <c r="GVM59" s="429"/>
      <c r="GVN59" s="429"/>
      <c r="GVO59" s="429"/>
      <c r="GVP59" s="429"/>
      <c r="GVQ59" s="429"/>
      <c r="GVR59" s="429"/>
      <c r="GVS59" s="429"/>
      <c r="GVT59" s="429"/>
      <c r="GVU59" s="429"/>
      <c r="GVV59" s="429"/>
      <c r="GVW59" s="429"/>
      <c r="GVX59" s="429"/>
      <c r="GVY59" s="429"/>
      <c r="GVZ59" s="429"/>
      <c r="GWA59" s="429"/>
      <c r="GWB59" s="429"/>
      <c r="GWC59" s="429"/>
      <c r="GWD59" s="429"/>
      <c r="GWE59" s="429"/>
      <c r="GWF59" s="429"/>
      <c r="GWG59" s="429"/>
      <c r="GWH59" s="429"/>
      <c r="GWI59" s="429"/>
      <c r="GWJ59" s="429"/>
      <c r="GWK59" s="429"/>
      <c r="GWL59" s="429"/>
      <c r="GWM59" s="429"/>
      <c r="GWN59" s="429"/>
      <c r="GWO59" s="429"/>
      <c r="GWP59" s="429"/>
      <c r="GWQ59" s="429"/>
      <c r="GWR59" s="429"/>
      <c r="GWS59" s="429"/>
      <c r="GWT59" s="429"/>
      <c r="GWU59" s="429"/>
      <c r="GWV59" s="429"/>
      <c r="GWW59" s="429"/>
      <c r="GWX59" s="429"/>
      <c r="GWY59" s="429"/>
      <c r="GWZ59" s="429"/>
      <c r="GXA59" s="429"/>
      <c r="GXB59" s="429"/>
      <c r="GXC59" s="429"/>
      <c r="GXD59" s="429"/>
      <c r="GXE59" s="429"/>
      <c r="GXF59" s="429"/>
      <c r="GXG59" s="429"/>
      <c r="GXH59" s="429"/>
      <c r="GXI59" s="429"/>
      <c r="GXJ59" s="429"/>
      <c r="GXK59" s="429"/>
      <c r="GXL59" s="429"/>
      <c r="GXM59" s="429"/>
      <c r="GXN59" s="429"/>
      <c r="GXO59" s="429"/>
      <c r="GXP59" s="429"/>
      <c r="GXQ59" s="429"/>
      <c r="GXR59" s="429"/>
      <c r="GXS59" s="429"/>
      <c r="GXT59" s="429"/>
      <c r="GXU59" s="429"/>
      <c r="GXV59" s="429"/>
      <c r="GXW59" s="429"/>
      <c r="GXX59" s="429"/>
      <c r="GXY59" s="429"/>
      <c r="GXZ59" s="429"/>
      <c r="GYA59" s="429"/>
      <c r="GYB59" s="429"/>
      <c r="GYC59" s="429"/>
      <c r="GYD59" s="429"/>
      <c r="GYE59" s="429"/>
      <c r="GYF59" s="429"/>
      <c r="GYG59" s="429"/>
      <c r="GYH59" s="429"/>
      <c r="GYI59" s="429"/>
      <c r="GYJ59" s="429"/>
      <c r="GYK59" s="429"/>
      <c r="GYL59" s="429"/>
      <c r="GYM59" s="429"/>
      <c r="GYN59" s="429"/>
      <c r="GYO59" s="429"/>
      <c r="GYP59" s="429"/>
      <c r="GYQ59" s="429"/>
      <c r="GYR59" s="429"/>
      <c r="GYS59" s="429"/>
      <c r="GYT59" s="429"/>
      <c r="GYU59" s="429"/>
      <c r="GYV59" s="429"/>
      <c r="GYW59" s="429"/>
      <c r="GYX59" s="429"/>
      <c r="GYY59" s="429"/>
      <c r="GYZ59" s="429"/>
      <c r="GZA59" s="429"/>
      <c r="GZB59" s="429"/>
      <c r="GZC59" s="429"/>
      <c r="GZD59" s="429"/>
      <c r="GZE59" s="429"/>
      <c r="GZF59" s="429"/>
      <c r="GZG59" s="429"/>
      <c r="GZH59" s="429"/>
      <c r="GZI59" s="429"/>
      <c r="GZJ59" s="429"/>
      <c r="GZK59" s="429"/>
      <c r="GZL59" s="429"/>
      <c r="GZM59" s="429"/>
      <c r="GZN59" s="429"/>
      <c r="GZO59" s="429"/>
      <c r="GZP59" s="429"/>
      <c r="GZQ59" s="429"/>
      <c r="GZR59" s="429"/>
      <c r="GZS59" s="429"/>
      <c r="GZT59" s="429"/>
      <c r="GZU59" s="429"/>
      <c r="GZV59" s="429"/>
      <c r="GZW59" s="429"/>
      <c r="GZX59" s="429"/>
      <c r="GZY59" s="429"/>
      <c r="GZZ59" s="429"/>
      <c r="HAA59" s="429"/>
      <c r="HAB59" s="429"/>
      <c r="HAC59" s="429"/>
      <c r="HAD59" s="429"/>
      <c r="HAE59" s="429"/>
      <c r="HAF59" s="429"/>
      <c r="HAG59" s="429"/>
      <c r="HAH59" s="429"/>
      <c r="HAI59" s="429"/>
      <c r="HAJ59" s="429"/>
      <c r="HAK59" s="429"/>
      <c r="HAL59" s="429"/>
      <c r="HAM59" s="429"/>
      <c r="HAN59" s="429"/>
      <c r="HAO59" s="429"/>
      <c r="HAP59" s="429"/>
      <c r="HAQ59" s="429"/>
      <c r="HAR59" s="429"/>
      <c r="HAS59" s="429"/>
      <c r="HAT59" s="429"/>
      <c r="HAU59" s="429"/>
      <c r="HAV59" s="429"/>
      <c r="HAW59" s="429"/>
      <c r="HAX59" s="429"/>
      <c r="HAY59" s="429"/>
      <c r="HAZ59" s="429"/>
      <c r="HBA59" s="429"/>
      <c r="HBB59" s="429"/>
      <c r="HBC59" s="429"/>
      <c r="HBD59" s="429"/>
      <c r="HBE59" s="429"/>
      <c r="HBF59" s="429"/>
      <c r="HBG59" s="429"/>
      <c r="HBH59" s="429"/>
      <c r="HBI59" s="429"/>
      <c r="HBJ59" s="429"/>
      <c r="HBK59" s="429"/>
      <c r="HBL59" s="429"/>
      <c r="HBM59" s="429"/>
      <c r="HBN59" s="429"/>
      <c r="HBO59" s="429"/>
      <c r="HBP59" s="429"/>
      <c r="HBQ59" s="429"/>
      <c r="HBR59" s="429"/>
      <c r="HBS59" s="429"/>
      <c r="HBT59" s="429"/>
      <c r="HBU59" s="429"/>
      <c r="HBV59" s="429"/>
      <c r="HBW59" s="429"/>
      <c r="HBX59" s="429"/>
      <c r="HBY59" s="429"/>
      <c r="HBZ59" s="429"/>
      <c r="HCA59" s="429"/>
      <c r="HCB59" s="429"/>
      <c r="HCC59" s="429"/>
      <c r="HCD59" s="429"/>
      <c r="HCE59" s="429"/>
      <c r="HCF59" s="429"/>
      <c r="HCG59" s="429"/>
      <c r="HCH59" s="429"/>
      <c r="HCI59" s="429"/>
      <c r="HCJ59" s="429"/>
      <c r="HCK59" s="429"/>
      <c r="HCL59" s="429"/>
      <c r="HCM59" s="429"/>
      <c r="HCN59" s="429"/>
      <c r="HCO59" s="429"/>
      <c r="HCP59" s="429"/>
      <c r="HCQ59" s="429"/>
      <c r="HCR59" s="429"/>
      <c r="HCS59" s="429"/>
      <c r="HCT59" s="429"/>
      <c r="HCU59" s="429"/>
      <c r="HCV59" s="429"/>
      <c r="HCW59" s="429"/>
      <c r="HCX59" s="429"/>
      <c r="HCY59" s="429"/>
      <c r="HCZ59" s="429"/>
      <c r="HDA59" s="429"/>
      <c r="HDB59" s="429"/>
      <c r="HDC59" s="429"/>
      <c r="HDD59" s="429"/>
      <c r="HDE59" s="429"/>
      <c r="HDF59" s="429"/>
      <c r="HDG59" s="429"/>
      <c r="HDH59" s="429"/>
      <c r="HDI59" s="429"/>
      <c r="HDJ59" s="429"/>
      <c r="HDK59" s="429"/>
      <c r="HDL59" s="429"/>
      <c r="HDM59" s="429"/>
      <c r="HDN59" s="429"/>
      <c r="HDO59" s="429"/>
      <c r="HDP59" s="429"/>
      <c r="HDQ59" s="429"/>
      <c r="HDR59" s="429"/>
      <c r="HDS59" s="429"/>
      <c r="HDT59" s="429"/>
      <c r="HDU59" s="429"/>
      <c r="HDV59" s="429"/>
      <c r="HDW59" s="429"/>
      <c r="HDX59" s="429"/>
      <c r="HDY59" s="429"/>
      <c r="HDZ59" s="429"/>
      <c r="HEA59" s="429"/>
      <c r="HEB59" s="429"/>
      <c r="HEC59" s="429"/>
      <c r="HED59" s="429"/>
      <c r="HEE59" s="429"/>
      <c r="HEF59" s="429"/>
      <c r="HEG59" s="429"/>
      <c r="HEH59" s="429"/>
      <c r="HEI59" s="429"/>
      <c r="HEJ59" s="429"/>
      <c r="HEK59" s="429"/>
      <c r="HEL59" s="429"/>
      <c r="HEM59" s="429"/>
      <c r="HEN59" s="429"/>
      <c r="HEO59" s="429"/>
      <c r="HEP59" s="429"/>
      <c r="HEQ59" s="429"/>
      <c r="HER59" s="429"/>
      <c r="HES59" s="429"/>
      <c r="HET59" s="429"/>
      <c r="HEU59" s="429"/>
      <c r="HEV59" s="429"/>
      <c r="HEW59" s="429"/>
      <c r="HEX59" s="429"/>
      <c r="HEY59" s="429"/>
      <c r="HEZ59" s="429"/>
      <c r="HFA59" s="429"/>
      <c r="HFB59" s="429"/>
      <c r="HFC59" s="429"/>
      <c r="HFD59" s="429"/>
      <c r="HFE59" s="429"/>
      <c r="HFF59" s="429"/>
      <c r="HFG59" s="429"/>
      <c r="HFH59" s="429"/>
      <c r="HFI59" s="429"/>
      <c r="HFJ59" s="429"/>
      <c r="HFK59" s="429"/>
      <c r="HFL59" s="429"/>
      <c r="HFM59" s="429"/>
      <c r="HFN59" s="429"/>
      <c r="HFO59" s="429"/>
      <c r="HFP59" s="429"/>
      <c r="HFQ59" s="429"/>
      <c r="HFR59" s="429"/>
      <c r="HFS59" s="429"/>
      <c r="HFT59" s="429"/>
      <c r="HFU59" s="429"/>
      <c r="HFV59" s="429"/>
      <c r="HFW59" s="429"/>
      <c r="HFX59" s="429"/>
      <c r="HFY59" s="429"/>
      <c r="HFZ59" s="429"/>
      <c r="HGA59" s="429"/>
      <c r="HGB59" s="429"/>
      <c r="HGC59" s="429"/>
      <c r="HGD59" s="429"/>
      <c r="HGE59" s="429"/>
      <c r="HGF59" s="429"/>
      <c r="HGG59" s="429"/>
      <c r="HGH59" s="429"/>
      <c r="HGI59" s="429"/>
      <c r="HGJ59" s="429"/>
      <c r="HGK59" s="429"/>
      <c r="HGL59" s="429"/>
      <c r="HGM59" s="429"/>
      <c r="HGN59" s="429"/>
      <c r="HGO59" s="429"/>
      <c r="HGP59" s="429"/>
      <c r="HGQ59" s="429"/>
      <c r="HGR59" s="429"/>
      <c r="HGS59" s="429"/>
      <c r="HGT59" s="429"/>
      <c r="HGU59" s="429"/>
      <c r="HGV59" s="429"/>
      <c r="HGW59" s="429"/>
      <c r="HGX59" s="429"/>
      <c r="HGY59" s="429"/>
      <c r="HGZ59" s="429"/>
      <c r="HHA59" s="429"/>
      <c r="HHB59" s="429"/>
      <c r="HHC59" s="429"/>
      <c r="HHD59" s="429"/>
      <c r="HHE59" s="429"/>
      <c r="HHF59" s="429"/>
      <c r="HHG59" s="429"/>
      <c r="HHH59" s="429"/>
      <c r="HHI59" s="429"/>
      <c r="HHJ59" s="429"/>
      <c r="HHK59" s="429"/>
      <c r="HHL59" s="429"/>
      <c r="HHM59" s="429"/>
      <c r="HHN59" s="429"/>
      <c r="HHO59" s="429"/>
      <c r="HHP59" s="429"/>
      <c r="HHQ59" s="429"/>
      <c r="HHR59" s="429"/>
      <c r="HHS59" s="429"/>
      <c r="HHT59" s="429"/>
      <c r="HHU59" s="429"/>
      <c r="HHV59" s="429"/>
      <c r="HHW59" s="429"/>
      <c r="HHX59" s="429"/>
      <c r="HHY59" s="429"/>
      <c r="HHZ59" s="429"/>
      <c r="HIA59" s="429"/>
      <c r="HIB59" s="429"/>
      <c r="HIC59" s="429"/>
      <c r="HID59" s="429"/>
      <c r="HIE59" s="429"/>
      <c r="HIF59" s="429"/>
      <c r="HIG59" s="429"/>
      <c r="HIH59" s="429"/>
      <c r="HII59" s="429"/>
      <c r="HIJ59" s="429"/>
      <c r="HIK59" s="429"/>
      <c r="HIL59" s="429"/>
      <c r="HIM59" s="429"/>
      <c r="HIN59" s="429"/>
      <c r="HIO59" s="429"/>
      <c r="HIP59" s="429"/>
      <c r="HIQ59" s="429"/>
      <c r="HIR59" s="429"/>
      <c r="HIS59" s="429"/>
      <c r="HIT59" s="429"/>
      <c r="HIU59" s="429"/>
      <c r="HIV59" s="429"/>
      <c r="HIW59" s="429"/>
      <c r="HIX59" s="429"/>
      <c r="HIY59" s="429"/>
      <c r="HIZ59" s="429"/>
      <c r="HJA59" s="429"/>
      <c r="HJB59" s="429"/>
      <c r="HJC59" s="429"/>
      <c r="HJD59" s="429"/>
      <c r="HJE59" s="429"/>
      <c r="HJF59" s="429"/>
      <c r="HJG59" s="429"/>
      <c r="HJH59" s="429"/>
      <c r="HJI59" s="429"/>
      <c r="HJJ59" s="429"/>
      <c r="HJK59" s="429"/>
      <c r="HJL59" s="429"/>
      <c r="HJM59" s="429"/>
      <c r="HJN59" s="429"/>
      <c r="HJO59" s="429"/>
      <c r="HJP59" s="429"/>
      <c r="HJQ59" s="429"/>
      <c r="HJR59" s="429"/>
      <c r="HJS59" s="429"/>
      <c r="HJT59" s="429"/>
      <c r="HJU59" s="429"/>
      <c r="HJV59" s="429"/>
      <c r="HJW59" s="429"/>
      <c r="HJX59" s="429"/>
      <c r="HJY59" s="429"/>
      <c r="HJZ59" s="429"/>
      <c r="HKA59" s="429"/>
      <c r="HKB59" s="429"/>
      <c r="HKC59" s="429"/>
      <c r="HKD59" s="429"/>
      <c r="HKE59" s="429"/>
      <c r="HKF59" s="429"/>
      <c r="HKG59" s="429"/>
      <c r="HKH59" s="429"/>
      <c r="HKI59" s="429"/>
      <c r="HKJ59" s="429"/>
      <c r="HKK59" s="429"/>
      <c r="HKL59" s="429"/>
      <c r="HKM59" s="429"/>
      <c r="HKN59" s="429"/>
      <c r="HKO59" s="429"/>
      <c r="HKP59" s="429"/>
      <c r="HKQ59" s="429"/>
      <c r="HKR59" s="429"/>
      <c r="HKS59" s="429"/>
      <c r="HKT59" s="429"/>
      <c r="HKU59" s="429"/>
      <c r="HKV59" s="429"/>
      <c r="HKW59" s="429"/>
      <c r="HKX59" s="429"/>
      <c r="HKY59" s="429"/>
      <c r="HKZ59" s="429"/>
      <c r="HLA59" s="429"/>
      <c r="HLB59" s="429"/>
      <c r="HLC59" s="429"/>
      <c r="HLD59" s="429"/>
      <c r="HLE59" s="429"/>
      <c r="HLF59" s="429"/>
      <c r="HLG59" s="429"/>
      <c r="HLH59" s="429"/>
      <c r="HLI59" s="429"/>
      <c r="HLJ59" s="429"/>
      <c r="HLK59" s="429"/>
      <c r="HLL59" s="429"/>
      <c r="HLM59" s="429"/>
      <c r="HLN59" s="429"/>
      <c r="HLO59" s="429"/>
      <c r="HLP59" s="429"/>
      <c r="HLQ59" s="429"/>
      <c r="HLR59" s="429"/>
      <c r="HLS59" s="429"/>
      <c r="HLT59" s="429"/>
      <c r="HLU59" s="429"/>
      <c r="HLV59" s="429"/>
      <c r="HLW59" s="429"/>
      <c r="HLX59" s="429"/>
      <c r="HLY59" s="429"/>
      <c r="HLZ59" s="429"/>
      <c r="HMA59" s="429"/>
      <c r="HMB59" s="429"/>
      <c r="HMC59" s="429"/>
      <c r="HMD59" s="429"/>
      <c r="HME59" s="429"/>
      <c r="HMF59" s="429"/>
      <c r="HMG59" s="429"/>
      <c r="HMH59" s="429"/>
      <c r="HMI59" s="429"/>
      <c r="HMJ59" s="429"/>
      <c r="HMK59" s="429"/>
      <c r="HML59" s="429"/>
      <c r="HMM59" s="429"/>
      <c r="HMN59" s="429"/>
      <c r="HMO59" s="429"/>
      <c r="HMP59" s="429"/>
      <c r="HMQ59" s="429"/>
      <c r="HMR59" s="429"/>
      <c r="HMS59" s="429"/>
      <c r="HMT59" s="429"/>
      <c r="HMU59" s="429"/>
      <c r="HMV59" s="429"/>
      <c r="HMW59" s="429"/>
      <c r="HMX59" s="429"/>
      <c r="HMY59" s="429"/>
      <c r="HMZ59" s="429"/>
      <c r="HNA59" s="429"/>
      <c r="HNB59" s="429"/>
      <c r="HNC59" s="429"/>
      <c r="HND59" s="429"/>
      <c r="HNE59" s="429"/>
      <c r="HNF59" s="429"/>
      <c r="HNG59" s="429"/>
      <c r="HNH59" s="429"/>
      <c r="HNI59" s="429"/>
      <c r="HNJ59" s="429"/>
      <c r="HNK59" s="429"/>
      <c r="HNL59" s="429"/>
      <c r="HNM59" s="429"/>
      <c r="HNN59" s="429"/>
      <c r="HNO59" s="429"/>
      <c r="HNP59" s="429"/>
      <c r="HNQ59" s="429"/>
      <c r="HNR59" s="429"/>
      <c r="HNS59" s="429"/>
      <c r="HNT59" s="429"/>
      <c r="HNU59" s="429"/>
      <c r="HNV59" s="429"/>
      <c r="HNW59" s="429"/>
      <c r="HNX59" s="429"/>
      <c r="HNY59" s="429"/>
      <c r="HNZ59" s="429"/>
      <c r="HOA59" s="429"/>
      <c r="HOB59" s="429"/>
      <c r="HOC59" s="429"/>
      <c r="HOD59" s="429"/>
      <c r="HOE59" s="429"/>
      <c r="HOF59" s="429"/>
      <c r="HOG59" s="429"/>
      <c r="HOH59" s="429"/>
      <c r="HOI59" s="429"/>
      <c r="HOJ59" s="429"/>
      <c r="HOK59" s="429"/>
      <c r="HOL59" s="429"/>
      <c r="HOM59" s="429"/>
      <c r="HON59" s="429"/>
      <c r="HOO59" s="429"/>
      <c r="HOP59" s="429"/>
      <c r="HOQ59" s="429"/>
      <c r="HOR59" s="429"/>
      <c r="HOS59" s="429"/>
      <c r="HOT59" s="429"/>
      <c r="HOU59" s="429"/>
      <c r="HOV59" s="429"/>
      <c r="HOW59" s="429"/>
      <c r="HOX59" s="429"/>
      <c r="HOY59" s="429"/>
      <c r="HOZ59" s="429"/>
      <c r="HPA59" s="429"/>
      <c r="HPB59" s="429"/>
      <c r="HPC59" s="429"/>
      <c r="HPD59" s="429"/>
      <c r="HPE59" s="429"/>
      <c r="HPF59" s="429"/>
      <c r="HPG59" s="429"/>
      <c r="HPH59" s="429"/>
      <c r="HPI59" s="429"/>
      <c r="HPJ59" s="429"/>
      <c r="HPK59" s="429"/>
      <c r="HPL59" s="429"/>
      <c r="HPM59" s="429"/>
      <c r="HPN59" s="429"/>
      <c r="HPO59" s="429"/>
      <c r="HPP59" s="429"/>
      <c r="HPQ59" s="429"/>
      <c r="HPR59" s="429"/>
      <c r="HPS59" s="429"/>
      <c r="HPT59" s="429"/>
      <c r="HPU59" s="429"/>
      <c r="HPV59" s="429"/>
      <c r="HPW59" s="429"/>
      <c r="HPX59" s="429"/>
      <c r="HPY59" s="429"/>
      <c r="HPZ59" s="429"/>
      <c r="HQA59" s="429"/>
      <c r="HQB59" s="429"/>
      <c r="HQC59" s="429"/>
      <c r="HQD59" s="429"/>
      <c r="HQE59" s="429"/>
      <c r="HQF59" s="429"/>
      <c r="HQG59" s="429"/>
      <c r="HQH59" s="429"/>
      <c r="HQI59" s="429"/>
      <c r="HQJ59" s="429"/>
      <c r="HQK59" s="429"/>
      <c r="HQL59" s="429"/>
      <c r="HQM59" s="429"/>
      <c r="HQN59" s="429"/>
      <c r="HQO59" s="429"/>
      <c r="HQP59" s="429"/>
      <c r="HQQ59" s="429"/>
      <c r="HQR59" s="429"/>
      <c r="HQS59" s="429"/>
      <c r="HQT59" s="429"/>
      <c r="HQU59" s="429"/>
      <c r="HQV59" s="429"/>
      <c r="HQW59" s="429"/>
      <c r="HQX59" s="429"/>
      <c r="HQY59" s="429"/>
      <c r="HQZ59" s="429"/>
      <c r="HRA59" s="429"/>
      <c r="HRB59" s="429"/>
      <c r="HRC59" s="429"/>
      <c r="HRD59" s="429"/>
      <c r="HRE59" s="429"/>
      <c r="HRF59" s="429"/>
      <c r="HRG59" s="429"/>
      <c r="HRH59" s="429"/>
      <c r="HRI59" s="429"/>
      <c r="HRJ59" s="429"/>
      <c r="HRK59" s="429"/>
      <c r="HRL59" s="429"/>
      <c r="HRM59" s="429"/>
      <c r="HRN59" s="429"/>
      <c r="HRO59" s="429"/>
      <c r="HRP59" s="429"/>
      <c r="HRQ59" s="429"/>
      <c r="HRR59" s="429"/>
      <c r="HRS59" s="429"/>
      <c r="HRT59" s="429"/>
      <c r="HRU59" s="429"/>
      <c r="HRV59" s="429"/>
      <c r="HRW59" s="429"/>
      <c r="HRX59" s="429"/>
      <c r="HRY59" s="429"/>
      <c r="HRZ59" s="429"/>
      <c r="HSA59" s="429"/>
      <c r="HSB59" s="429"/>
      <c r="HSC59" s="429"/>
      <c r="HSD59" s="429"/>
      <c r="HSE59" s="429"/>
      <c r="HSF59" s="429"/>
      <c r="HSG59" s="429"/>
      <c r="HSH59" s="429"/>
      <c r="HSI59" s="429"/>
      <c r="HSJ59" s="429"/>
      <c r="HSK59" s="429"/>
      <c r="HSL59" s="429"/>
      <c r="HSM59" s="429"/>
      <c r="HSN59" s="429"/>
      <c r="HSO59" s="429"/>
      <c r="HSP59" s="429"/>
      <c r="HSQ59" s="429"/>
      <c r="HSR59" s="429"/>
      <c r="HSS59" s="429"/>
      <c r="HST59" s="429"/>
      <c r="HSU59" s="429"/>
      <c r="HSV59" s="429"/>
      <c r="HSW59" s="429"/>
      <c r="HSX59" s="429"/>
      <c r="HSY59" s="429"/>
      <c r="HSZ59" s="429"/>
      <c r="HTA59" s="429"/>
      <c r="HTB59" s="429"/>
      <c r="HTC59" s="429"/>
      <c r="HTD59" s="429"/>
      <c r="HTE59" s="429"/>
      <c r="HTF59" s="429"/>
      <c r="HTG59" s="429"/>
      <c r="HTH59" s="429"/>
      <c r="HTI59" s="429"/>
      <c r="HTJ59" s="429"/>
      <c r="HTK59" s="429"/>
      <c r="HTL59" s="429"/>
      <c r="HTM59" s="429"/>
      <c r="HTN59" s="429"/>
      <c r="HTO59" s="429"/>
      <c r="HTP59" s="429"/>
      <c r="HTQ59" s="429"/>
      <c r="HTR59" s="429"/>
      <c r="HTS59" s="429"/>
      <c r="HTT59" s="429"/>
      <c r="HTU59" s="429"/>
      <c r="HTV59" s="429"/>
      <c r="HTW59" s="429"/>
      <c r="HTX59" s="429"/>
      <c r="HTY59" s="429"/>
      <c r="HTZ59" s="429"/>
      <c r="HUA59" s="429"/>
      <c r="HUB59" s="429"/>
      <c r="HUC59" s="429"/>
      <c r="HUD59" s="429"/>
      <c r="HUE59" s="429"/>
      <c r="HUF59" s="429"/>
      <c r="HUG59" s="429"/>
      <c r="HUH59" s="429"/>
      <c r="HUI59" s="429"/>
      <c r="HUJ59" s="429"/>
      <c r="HUK59" s="429"/>
      <c r="HUL59" s="429"/>
      <c r="HUM59" s="429"/>
      <c r="HUN59" s="429"/>
      <c r="HUO59" s="429"/>
      <c r="HUP59" s="429"/>
      <c r="HUQ59" s="429"/>
      <c r="HUR59" s="429"/>
      <c r="HUS59" s="429"/>
      <c r="HUT59" s="429"/>
      <c r="HUU59" s="429"/>
      <c r="HUV59" s="429"/>
      <c r="HUW59" s="429"/>
      <c r="HUX59" s="429"/>
      <c r="HUY59" s="429"/>
      <c r="HUZ59" s="429"/>
      <c r="HVA59" s="429"/>
      <c r="HVB59" s="429"/>
      <c r="HVC59" s="429"/>
      <c r="HVD59" s="429"/>
      <c r="HVE59" s="429"/>
      <c r="HVF59" s="429"/>
      <c r="HVG59" s="429"/>
      <c r="HVH59" s="429"/>
      <c r="HVI59" s="429"/>
      <c r="HVJ59" s="429"/>
      <c r="HVK59" s="429"/>
      <c r="HVL59" s="429"/>
      <c r="HVM59" s="429"/>
      <c r="HVN59" s="429"/>
      <c r="HVO59" s="429"/>
      <c r="HVP59" s="429"/>
      <c r="HVQ59" s="429"/>
      <c r="HVR59" s="429"/>
      <c r="HVS59" s="429"/>
      <c r="HVT59" s="429"/>
      <c r="HVU59" s="429"/>
      <c r="HVV59" s="429"/>
      <c r="HVW59" s="429"/>
      <c r="HVX59" s="429"/>
      <c r="HVY59" s="429"/>
      <c r="HVZ59" s="429"/>
      <c r="HWA59" s="429"/>
      <c r="HWB59" s="429"/>
      <c r="HWC59" s="429"/>
      <c r="HWD59" s="429"/>
      <c r="HWE59" s="429"/>
      <c r="HWF59" s="429"/>
      <c r="HWG59" s="429"/>
      <c r="HWH59" s="429"/>
      <c r="HWI59" s="429"/>
      <c r="HWJ59" s="429"/>
      <c r="HWK59" s="429"/>
      <c r="HWL59" s="429"/>
      <c r="HWM59" s="429"/>
      <c r="HWN59" s="429"/>
      <c r="HWO59" s="429"/>
      <c r="HWP59" s="429"/>
      <c r="HWQ59" s="429"/>
      <c r="HWR59" s="429"/>
      <c r="HWS59" s="429"/>
      <c r="HWT59" s="429"/>
      <c r="HWU59" s="429"/>
      <c r="HWV59" s="429"/>
      <c r="HWW59" s="429"/>
      <c r="HWX59" s="429"/>
      <c r="HWY59" s="429"/>
      <c r="HWZ59" s="429"/>
      <c r="HXA59" s="429"/>
      <c r="HXB59" s="429"/>
      <c r="HXC59" s="429"/>
      <c r="HXD59" s="429"/>
      <c r="HXE59" s="429"/>
      <c r="HXF59" s="429"/>
      <c r="HXG59" s="429"/>
      <c r="HXH59" s="429"/>
      <c r="HXI59" s="429"/>
      <c r="HXJ59" s="429"/>
      <c r="HXK59" s="429"/>
      <c r="HXL59" s="429"/>
      <c r="HXM59" s="429"/>
      <c r="HXN59" s="429"/>
      <c r="HXO59" s="429"/>
      <c r="HXP59" s="429"/>
      <c r="HXQ59" s="429"/>
      <c r="HXR59" s="429"/>
      <c r="HXS59" s="429"/>
      <c r="HXT59" s="429"/>
      <c r="HXU59" s="429"/>
      <c r="HXV59" s="429"/>
      <c r="HXW59" s="429"/>
      <c r="HXX59" s="429"/>
      <c r="HXY59" s="429"/>
      <c r="HXZ59" s="429"/>
      <c r="HYA59" s="429"/>
      <c r="HYB59" s="429"/>
      <c r="HYC59" s="429"/>
      <c r="HYD59" s="429"/>
      <c r="HYE59" s="429"/>
      <c r="HYF59" s="429"/>
      <c r="HYG59" s="429"/>
      <c r="HYH59" s="429"/>
      <c r="HYI59" s="429"/>
      <c r="HYJ59" s="429"/>
      <c r="HYK59" s="429"/>
      <c r="HYL59" s="429"/>
      <c r="HYM59" s="429"/>
      <c r="HYN59" s="429"/>
      <c r="HYO59" s="429"/>
      <c r="HYP59" s="429"/>
      <c r="HYQ59" s="429"/>
      <c r="HYR59" s="429"/>
      <c r="HYS59" s="429"/>
      <c r="HYT59" s="429"/>
      <c r="HYU59" s="429"/>
      <c r="HYV59" s="429"/>
      <c r="HYW59" s="429"/>
      <c r="HYX59" s="429"/>
      <c r="HYY59" s="429"/>
      <c r="HYZ59" s="429"/>
      <c r="HZA59" s="429"/>
      <c r="HZB59" s="429"/>
      <c r="HZC59" s="429"/>
      <c r="HZD59" s="429"/>
      <c r="HZE59" s="429"/>
      <c r="HZF59" s="429"/>
      <c r="HZG59" s="429"/>
      <c r="HZH59" s="429"/>
      <c r="HZI59" s="429"/>
      <c r="HZJ59" s="429"/>
      <c r="HZK59" s="429"/>
      <c r="HZL59" s="429"/>
      <c r="HZM59" s="429"/>
      <c r="HZN59" s="429"/>
      <c r="HZO59" s="429"/>
      <c r="HZP59" s="429"/>
      <c r="HZQ59" s="429"/>
      <c r="HZR59" s="429"/>
      <c r="HZS59" s="429"/>
      <c r="HZT59" s="429"/>
      <c r="HZU59" s="429"/>
      <c r="HZV59" s="429"/>
      <c r="HZW59" s="429"/>
      <c r="HZX59" s="429"/>
      <c r="HZY59" s="429"/>
      <c r="HZZ59" s="429"/>
      <c r="IAA59" s="429"/>
      <c r="IAB59" s="429"/>
      <c r="IAC59" s="429"/>
      <c r="IAD59" s="429"/>
      <c r="IAE59" s="429"/>
      <c r="IAF59" s="429"/>
      <c r="IAG59" s="429"/>
      <c r="IAH59" s="429"/>
      <c r="IAI59" s="429"/>
      <c r="IAJ59" s="429"/>
      <c r="IAK59" s="429"/>
      <c r="IAL59" s="429"/>
      <c r="IAM59" s="429"/>
      <c r="IAN59" s="429"/>
      <c r="IAO59" s="429"/>
      <c r="IAP59" s="429"/>
      <c r="IAQ59" s="429"/>
      <c r="IAR59" s="429"/>
      <c r="IAS59" s="429"/>
      <c r="IAT59" s="429"/>
      <c r="IAU59" s="429"/>
      <c r="IAV59" s="429"/>
      <c r="IAW59" s="429"/>
      <c r="IAX59" s="429"/>
      <c r="IAY59" s="429"/>
      <c r="IAZ59" s="429"/>
      <c r="IBA59" s="429"/>
      <c r="IBB59" s="429"/>
      <c r="IBC59" s="429"/>
      <c r="IBD59" s="429"/>
      <c r="IBE59" s="429"/>
      <c r="IBF59" s="429"/>
      <c r="IBG59" s="429"/>
      <c r="IBH59" s="429"/>
      <c r="IBI59" s="429"/>
      <c r="IBJ59" s="429"/>
      <c r="IBK59" s="429"/>
      <c r="IBL59" s="429"/>
      <c r="IBM59" s="429"/>
      <c r="IBN59" s="429"/>
      <c r="IBO59" s="429"/>
      <c r="IBP59" s="429"/>
      <c r="IBQ59" s="429"/>
      <c r="IBR59" s="429"/>
      <c r="IBS59" s="429"/>
      <c r="IBT59" s="429"/>
      <c r="IBU59" s="429"/>
      <c r="IBV59" s="429"/>
      <c r="IBW59" s="429"/>
      <c r="IBX59" s="429"/>
      <c r="IBY59" s="429"/>
      <c r="IBZ59" s="429"/>
      <c r="ICA59" s="429"/>
      <c r="ICB59" s="429"/>
      <c r="ICC59" s="429"/>
      <c r="ICD59" s="429"/>
      <c r="ICE59" s="429"/>
      <c r="ICF59" s="429"/>
      <c r="ICG59" s="429"/>
      <c r="ICH59" s="429"/>
      <c r="ICI59" s="429"/>
      <c r="ICJ59" s="429"/>
      <c r="ICK59" s="429"/>
      <c r="ICL59" s="429"/>
      <c r="ICM59" s="429"/>
      <c r="ICN59" s="429"/>
      <c r="ICO59" s="429"/>
      <c r="ICP59" s="429"/>
      <c r="ICQ59" s="429"/>
      <c r="ICR59" s="429"/>
      <c r="ICS59" s="429"/>
      <c r="ICT59" s="429"/>
      <c r="ICU59" s="429"/>
      <c r="ICV59" s="429"/>
      <c r="ICW59" s="429"/>
      <c r="ICX59" s="429"/>
      <c r="ICY59" s="429"/>
      <c r="ICZ59" s="429"/>
      <c r="IDA59" s="429"/>
      <c r="IDB59" s="429"/>
      <c r="IDC59" s="429"/>
      <c r="IDD59" s="429"/>
      <c r="IDE59" s="429"/>
      <c r="IDF59" s="429"/>
      <c r="IDG59" s="429"/>
      <c r="IDH59" s="429"/>
      <c r="IDI59" s="429"/>
      <c r="IDJ59" s="429"/>
      <c r="IDK59" s="429"/>
      <c r="IDL59" s="429"/>
      <c r="IDM59" s="429"/>
      <c r="IDN59" s="429"/>
      <c r="IDO59" s="429"/>
      <c r="IDP59" s="429"/>
      <c r="IDQ59" s="429"/>
      <c r="IDR59" s="429"/>
      <c r="IDS59" s="429"/>
      <c r="IDT59" s="429"/>
      <c r="IDU59" s="429"/>
      <c r="IDV59" s="429"/>
      <c r="IDW59" s="429"/>
      <c r="IDX59" s="429"/>
      <c r="IDY59" s="429"/>
      <c r="IDZ59" s="429"/>
      <c r="IEA59" s="429"/>
      <c r="IEB59" s="429"/>
      <c r="IEC59" s="429"/>
      <c r="IED59" s="429"/>
      <c r="IEE59" s="429"/>
      <c r="IEF59" s="429"/>
      <c r="IEG59" s="429"/>
      <c r="IEH59" s="429"/>
      <c r="IEI59" s="429"/>
      <c r="IEJ59" s="429"/>
      <c r="IEK59" s="429"/>
      <c r="IEL59" s="429"/>
      <c r="IEM59" s="429"/>
      <c r="IEN59" s="429"/>
      <c r="IEO59" s="429"/>
      <c r="IEP59" s="429"/>
      <c r="IEQ59" s="429"/>
      <c r="IER59" s="429"/>
      <c r="IES59" s="429"/>
      <c r="IET59" s="429"/>
      <c r="IEU59" s="429"/>
      <c r="IEV59" s="429"/>
      <c r="IEW59" s="429"/>
      <c r="IEX59" s="429"/>
      <c r="IEY59" s="429"/>
      <c r="IEZ59" s="429"/>
      <c r="IFA59" s="429"/>
      <c r="IFB59" s="429"/>
      <c r="IFC59" s="429"/>
      <c r="IFD59" s="429"/>
      <c r="IFE59" s="429"/>
      <c r="IFF59" s="429"/>
      <c r="IFG59" s="429"/>
      <c r="IFH59" s="429"/>
      <c r="IFI59" s="429"/>
      <c r="IFJ59" s="429"/>
      <c r="IFK59" s="429"/>
      <c r="IFL59" s="429"/>
      <c r="IFM59" s="429"/>
      <c r="IFN59" s="429"/>
      <c r="IFO59" s="429"/>
      <c r="IFP59" s="429"/>
      <c r="IFQ59" s="429"/>
      <c r="IFR59" s="429"/>
      <c r="IFS59" s="429"/>
      <c r="IFT59" s="429"/>
      <c r="IFU59" s="429"/>
      <c r="IFV59" s="429"/>
      <c r="IFW59" s="429"/>
      <c r="IFX59" s="429"/>
      <c r="IFY59" s="429"/>
      <c r="IFZ59" s="429"/>
      <c r="IGA59" s="429"/>
      <c r="IGB59" s="429"/>
      <c r="IGC59" s="429"/>
      <c r="IGD59" s="429"/>
      <c r="IGE59" s="429"/>
      <c r="IGF59" s="429"/>
      <c r="IGG59" s="429"/>
      <c r="IGH59" s="429"/>
      <c r="IGI59" s="429"/>
      <c r="IGJ59" s="429"/>
      <c r="IGK59" s="429"/>
      <c r="IGL59" s="429"/>
      <c r="IGM59" s="429"/>
      <c r="IGN59" s="429"/>
      <c r="IGO59" s="429"/>
      <c r="IGP59" s="429"/>
      <c r="IGQ59" s="429"/>
      <c r="IGR59" s="429"/>
      <c r="IGS59" s="429"/>
      <c r="IGT59" s="429"/>
      <c r="IGU59" s="429"/>
      <c r="IGV59" s="429"/>
      <c r="IGW59" s="429"/>
      <c r="IGX59" s="429"/>
      <c r="IGY59" s="429"/>
      <c r="IGZ59" s="429"/>
      <c r="IHA59" s="429"/>
      <c r="IHB59" s="429"/>
      <c r="IHC59" s="429"/>
      <c r="IHD59" s="429"/>
      <c r="IHE59" s="429"/>
      <c r="IHF59" s="429"/>
      <c r="IHG59" s="429"/>
      <c r="IHH59" s="429"/>
      <c r="IHI59" s="429"/>
      <c r="IHJ59" s="429"/>
      <c r="IHK59" s="429"/>
      <c r="IHL59" s="429"/>
      <c r="IHM59" s="429"/>
      <c r="IHN59" s="429"/>
      <c r="IHO59" s="429"/>
      <c r="IHP59" s="429"/>
      <c r="IHQ59" s="429"/>
      <c r="IHR59" s="429"/>
      <c r="IHS59" s="429"/>
      <c r="IHT59" s="429"/>
      <c r="IHU59" s="429"/>
      <c r="IHV59" s="429"/>
      <c r="IHW59" s="429"/>
      <c r="IHX59" s="429"/>
      <c r="IHY59" s="429"/>
      <c r="IHZ59" s="429"/>
      <c r="IIA59" s="429"/>
      <c r="IIB59" s="429"/>
      <c r="IIC59" s="429"/>
      <c r="IID59" s="429"/>
      <c r="IIE59" s="429"/>
      <c r="IIF59" s="429"/>
      <c r="IIG59" s="429"/>
      <c r="IIH59" s="429"/>
      <c r="III59" s="429"/>
      <c r="IIJ59" s="429"/>
      <c r="IIK59" s="429"/>
      <c r="IIL59" s="429"/>
      <c r="IIM59" s="429"/>
      <c r="IIN59" s="429"/>
      <c r="IIO59" s="429"/>
      <c r="IIP59" s="429"/>
      <c r="IIQ59" s="429"/>
      <c r="IIR59" s="429"/>
      <c r="IIS59" s="429"/>
      <c r="IIT59" s="429"/>
      <c r="IIU59" s="429"/>
      <c r="IIV59" s="429"/>
      <c r="IIW59" s="429"/>
      <c r="IIX59" s="429"/>
      <c r="IIY59" s="429"/>
      <c r="IIZ59" s="429"/>
      <c r="IJA59" s="429"/>
      <c r="IJB59" s="429"/>
      <c r="IJC59" s="429"/>
      <c r="IJD59" s="429"/>
      <c r="IJE59" s="429"/>
      <c r="IJF59" s="429"/>
      <c r="IJG59" s="429"/>
      <c r="IJH59" s="429"/>
      <c r="IJI59" s="429"/>
      <c r="IJJ59" s="429"/>
      <c r="IJK59" s="429"/>
      <c r="IJL59" s="429"/>
      <c r="IJM59" s="429"/>
      <c r="IJN59" s="429"/>
      <c r="IJO59" s="429"/>
      <c r="IJP59" s="429"/>
      <c r="IJQ59" s="429"/>
      <c r="IJR59" s="429"/>
      <c r="IJS59" s="429"/>
      <c r="IJT59" s="429"/>
      <c r="IJU59" s="429"/>
      <c r="IJV59" s="429"/>
      <c r="IJW59" s="429"/>
      <c r="IJX59" s="429"/>
      <c r="IJY59" s="429"/>
      <c r="IJZ59" s="429"/>
      <c r="IKA59" s="429"/>
      <c r="IKB59" s="429"/>
      <c r="IKC59" s="429"/>
      <c r="IKD59" s="429"/>
      <c r="IKE59" s="429"/>
      <c r="IKF59" s="429"/>
      <c r="IKG59" s="429"/>
      <c r="IKH59" s="429"/>
      <c r="IKI59" s="429"/>
      <c r="IKJ59" s="429"/>
      <c r="IKK59" s="429"/>
      <c r="IKL59" s="429"/>
      <c r="IKM59" s="429"/>
      <c r="IKN59" s="429"/>
      <c r="IKO59" s="429"/>
      <c r="IKP59" s="429"/>
      <c r="IKQ59" s="429"/>
      <c r="IKR59" s="429"/>
      <c r="IKS59" s="429"/>
      <c r="IKT59" s="429"/>
      <c r="IKU59" s="429"/>
      <c r="IKV59" s="429"/>
      <c r="IKW59" s="429"/>
      <c r="IKX59" s="429"/>
      <c r="IKY59" s="429"/>
      <c r="IKZ59" s="429"/>
      <c r="ILA59" s="429"/>
      <c r="ILB59" s="429"/>
      <c r="ILC59" s="429"/>
      <c r="ILD59" s="429"/>
      <c r="ILE59" s="429"/>
      <c r="ILF59" s="429"/>
      <c r="ILG59" s="429"/>
      <c r="ILH59" s="429"/>
      <c r="ILI59" s="429"/>
      <c r="ILJ59" s="429"/>
      <c r="ILK59" s="429"/>
      <c r="ILL59" s="429"/>
      <c r="ILM59" s="429"/>
      <c r="ILN59" s="429"/>
      <c r="ILO59" s="429"/>
      <c r="ILP59" s="429"/>
      <c r="ILQ59" s="429"/>
      <c r="ILR59" s="429"/>
      <c r="ILS59" s="429"/>
      <c r="ILT59" s="429"/>
      <c r="ILU59" s="429"/>
      <c r="ILV59" s="429"/>
      <c r="ILW59" s="429"/>
      <c r="ILX59" s="429"/>
      <c r="ILY59" s="429"/>
      <c r="ILZ59" s="429"/>
      <c r="IMA59" s="429"/>
      <c r="IMB59" s="429"/>
      <c r="IMC59" s="429"/>
      <c r="IMD59" s="429"/>
      <c r="IME59" s="429"/>
      <c r="IMF59" s="429"/>
      <c r="IMG59" s="429"/>
      <c r="IMH59" s="429"/>
      <c r="IMI59" s="429"/>
      <c r="IMJ59" s="429"/>
      <c r="IMK59" s="429"/>
      <c r="IML59" s="429"/>
      <c r="IMM59" s="429"/>
      <c r="IMN59" s="429"/>
      <c r="IMO59" s="429"/>
      <c r="IMP59" s="429"/>
      <c r="IMQ59" s="429"/>
      <c r="IMR59" s="429"/>
      <c r="IMS59" s="429"/>
      <c r="IMT59" s="429"/>
      <c r="IMU59" s="429"/>
      <c r="IMV59" s="429"/>
      <c r="IMW59" s="429"/>
      <c r="IMX59" s="429"/>
      <c r="IMY59" s="429"/>
      <c r="IMZ59" s="429"/>
      <c r="INA59" s="429"/>
      <c r="INB59" s="429"/>
      <c r="INC59" s="429"/>
      <c r="IND59" s="429"/>
      <c r="INE59" s="429"/>
      <c r="INF59" s="429"/>
      <c r="ING59" s="429"/>
      <c r="INH59" s="429"/>
      <c r="INI59" s="429"/>
      <c r="INJ59" s="429"/>
      <c r="INK59" s="429"/>
      <c r="INL59" s="429"/>
      <c r="INM59" s="429"/>
      <c r="INN59" s="429"/>
      <c r="INO59" s="429"/>
      <c r="INP59" s="429"/>
      <c r="INQ59" s="429"/>
      <c r="INR59" s="429"/>
      <c r="INS59" s="429"/>
      <c r="INT59" s="429"/>
      <c r="INU59" s="429"/>
      <c r="INV59" s="429"/>
      <c r="INW59" s="429"/>
      <c r="INX59" s="429"/>
      <c r="INY59" s="429"/>
      <c r="INZ59" s="429"/>
      <c r="IOA59" s="429"/>
      <c r="IOB59" s="429"/>
      <c r="IOC59" s="429"/>
      <c r="IOD59" s="429"/>
      <c r="IOE59" s="429"/>
      <c r="IOF59" s="429"/>
      <c r="IOG59" s="429"/>
      <c r="IOH59" s="429"/>
      <c r="IOI59" s="429"/>
      <c r="IOJ59" s="429"/>
      <c r="IOK59" s="429"/>
      <c r="IOL59" s="429"/>
      <c r="IOM59" s="429"/>
      <c r="ION59" s="429"/>
      <c r="IOO59" s="429"/>
      <c r="IOP59" s="429"/>
      <c r="IOQ59" s="429"/>
      <c r="IOR59" s="429"/>
      <c r="IOS59" s="429"/>
      <c r="IOT59" s="429"/>
      <c r="IOU59" s="429"/>
      <c r="IOV59" s="429"/>
      <c r="IOW59" s="429"/>
      <c r="IOX59" s="429"/>
      <c r="IOY59" s="429"/>
      <c r="IOZ59" s="429"/>
      <c r="IPA59" s="429"/>
      <c r="IPB59" s="429"/>
      <c r="IPC59" s="429"/>
      <c r="IPD59" s="429"/>
      <c r="IPE59" s="429"/>
      <c r="IPF59" s="429"/>
      <c r="IPG59" s="429"/>
      <c r="IPH59" s="429"/>
      <c r="IPI59" s="429"/>
      <c r="IPJ59" s="429"/>
      <c r="IPK59" s="429"/>
      <c r="IPL59" s="429"/>
      <c r="IPM59" s="429"/>
      <c r="IPN59" s="429"/>
      <c r="IPO59" s="429"/>
      <c r="IPP59" s="429"/>
      <c r="IPQ59" s="429"/>
      <c r="IPR59" s="429"/>
      <c r="IPS59" s="429"/>
      <c r="IPT59" s="429"/>
      <c r="IPU59" s="429"/>
      <c r="IPV59" s="429"/>
      <c r="IPW59" s="429"/>
      <c r="IPX59" s="429"/>
      <c r="IPY59" s="429"/>
      <c r="IPZ59" s="429"/>
      <c r="IQA59" s="429"/>
      <c r="IQB59" s="429"/>
      <c r="IQC59" s="429"/>
      <c r="IQD59" s="429"/>
      <c r="IQE59" s="429"/>
      <c r="IQF59" s="429"/>
      <c r="IQG59" s="429"/>
      <c r="IQH59" s="429"/>
      <c r="IQI59" s="429"/>
      <c r="IQJ59" s="429"/>
      <c r="IQK59" s="429"/>
      <c r="IQL59" s="429"/>
      <c r="IQM59" s="429"/>
      <c r="IQN59" s="429"/>
      <c r="IQO59" s="429"/>
      <c r="IQP59" s="429"/>
      <c r="IQQ59" s="429"/>
      <c r="IQR59" s="429"/>
      <c r="IQS59" s="429"/>
      <c r="IQT59" s="429"/>
      <c r="IQU59" s="429"/>
      <c r="IQV59" s="429"/>
      <c r="IQW59" s="429"/>
      <c r="IQX59" s="429"/>
      <c r="IQY59" s="429"/>
      <c r="IQZ59" s="429"/>
      <c r="IRA59" s="429"/>
      <c r="IRB59" s="429"/>
      <c r="IRC59" s="429"/>
      <c r="IRD59" s="429"/>
      <c r="IRE59" s="429"/>
      <c r="IRF59" s="429"/>
      <c r="IRG59" s="429"/>
      <c r="IRH59" s="429"/>
      <c r="IRI59" s="429"/>
      <c r="IRJ59" s="429"/>
      <c r="IRK59" s="429"/>
      <c r="IRL59" s="429"/>
      <c r="IRM59" s="429"/>
      <c r="IRN59" s="429"/>
      <c r="IRO59" s="429"/>
      <c r="IRP59" s="429"/>
      <c r="IRQ59" s="429"/>
      <c r="IRR59" s="429"/>
      <c r="IRS59" s="429"/>
      <c r="IRT59" s="429"/>
      <c r="IRU59" s="429"/>
      <c r="IRV59" s="429"/>
      <c r="IRW59" s="429"/>
      <c r="IRX59" s="429"/>
      <c r="IRY59" s="429"/>
      <c r="IRZ59" s="429"/>
      <c r="ISA59" s="429"/>
      <c r="ISB59" s="429"/>
      <c r="ISC59" s="429"/>
      <c r="ISD59" s="429"/>
      <c r="ISE59" s="429"/>
      <c r="ISF59" s="429"/>
      <c r="ISG59" s="429"/>
      <c r="ISH59" s="429"/>
      <c r="ISI59" s="429"/>
      <c r="ISJ59" s="429"/>
      <c r="ISK59" s="429"/>
      <c r="ISL59" s="429"/>
      <c r="ISM59" s="429"/>
      <c r="ISN59" s="429"/>
      <c r="ISO59" s="429"/>
      <c r="ISP59" s="429"/>
      <c r="ISQ59" s="429"/>
      <c r="ISR59" s="429"/>
      <c r="ISS59" s="429"/>
      <c r="IST59" s="429"/>
      <c r="ISU59" s="429"/>
      <c r="ISV59" s="429"/>
      <c r="ISW59" s="429"/>
      <c r="ISX59" s="429"/>
      <c r="ISY59" s="429"/>
      <c r="ISZ59" s="429"/>
      <c r="ITA59" s="429"/>
      <c r="ITB59" s="429"/>
      <c r="ITC59" s="429"/>
      <c r="ITD59" s="429"/>
      <c r="ITE59" s="429"/>
      <c r="ITF59" s="429"/>
      <c r="ITG59" s="429"/>
      <c r="ITH59" s="429"/>
      <c r="ITI59" s="429"/>
      <c r="ITJ59" s="429"/>
      <c r="ITK59" s="429"/>
      <c r="ITL59" s="429"/>
      <c r="ITM59" s="429"/>
      <c r="ITN59" s="429"/>
      <c r="ITO59" s="429"/>
      <c r="ITP59" s="429"/>
      <c r="ITQ59" s="429"/>
      <c r="ITR59" s="429"/>
      <c r="ITS59" s="429"/>
      <c r="ITT59" s="429"/>
      <c r="ITU59" s="429"/>
      <c r="ITV59" s="429"/>
      <c r="ITW59" s="429"/>
      <c r="ITX59" s="429"/>
      <c r="ITY59" s="429"/>
      <c r="ITZ59" s="429"/>
      <c r="IUA59" s="429"/>
      <c r="IUB59" s="429"/>
      <c r="IUC59" s="429"/>
      <c r="IUD59" s="429"/>
      <c r="IUE59" s="429"/>
      <c r="IUF59" s="429"/>
      <c r="IUG59" s="429"/>
      <c r="IUH59" s="429"/>
      <c r="IUI59" s="429"/>
      <c r="IUJ59" s="429"/>
      <c r="IUK59" s="429"/>
      <c r="IUL59" s="429"/>
      <c r="IUM59" s="429"/>
      <c r="IUN59" s="429"/>
      <c r="IUO59" s="429"/>
      <c r="IUP59" s="429"/>
      <c r="IUQ59" s="429"/>
      <c r="IUR59" s="429"/>
      <c r="IUS59" s="429"/>
      <c r="IUT59" s="429"/>
      <c r="IUU59" s="429"/>
      <c r="IUV59" s="429"/>
      <c r="IUW59" s="429"/>
      <c r="IUX59" s="429"/>
      <c r="IUY59" s="429"/>
      <c r="IUZ59" s="429"/>
      <c r="IVA59" s="429"/>
      <c r="IVB59" s="429"/>
      <c r="IVC59" s="429"/>
      <c r="IVD59" s="429"/>
      <c r="IVE59" s="429"/>
      <c r="IVF59" s="429"/>
      <c r="IVG59" s="429"/>
      <c r="IVH59" s="429"/>
      <c r="IVI59" s="429"/>
      <c r="IVJ59" s="429"/>
      <c r="IVK59" s="429"/>
      <c r="IVL59" s="429"/>
      <c r="IVM59" s="429"/>
      <c r="IVN59" s="429"/>
      <c r="IVO59" s="429"/>
      <c r="IVP59" s="429"/>
      <c r="IVQ59" s="429"/>
      <c r="IVR59" s="429"/>
      <c r="IVS59" s="429"/>
      <c r="IVT59" s="429"/>
      <c r="IVU59" s="429"/>
      <c r="IVV59" s="429"/>
      <c r="IVW59" s="429"/>
      <c r="IVX59" s="429"/>
      <c r="IVY59" s="429"/>
      <c r="IVZ59" s="429"/>
      <c r="IWA59" s="429"/>
      <c r="IWB59" s="429"/>
      <c r="IWC59" s="429"/>
      <c r="IWD59" s="429"/>
      <c r="IWE59" s="429"/>
      <c r="IWF59" s="429"/>
      <c r="IWG59" s="429"/>
      <c r="IWH59" s="429"/>
      <c r="IWI59" s="429"/>
      <c r="IWJ59" s="429"/>
      <c r="IWK59" s="429"/>
      <c r="IWL59" s="429"/>
      <c r="IWM59" s="429"/>
      <c r="IWN59" s="429"/>
      <c r="IWO59" s="429"/>
      <c r="IWP59" s="429"/>
      <c r="IWQ59" s="429"/>
      <c r="IWR59" s="429"/>
      <c r="IWS59" s="429"/>
      <c r="IWT59" s="429"/>
      <c r="IWU59" s="429"/>
      <c r="IWV59" s="429"/>
      <c r="IWW59" s="429"/>
      <c r="IWX59" s="429"/>
      <c r="IWY59" s="429"/>
      <c r="IWZ59" s="429"/>
      <c r="IXA59" s="429"/>
      <c r="IXB59" s="429"/>
      <c r="IXC59" s="429"/>
      <c r="IXD59" s="429"/>
      <c r="IXE59" s="429"/>
      <c r="IXF59" s="429"/>
      <c r="IXG59" s="429"/>
      <c r="IXH59" s="429"/>
      <c r="IXI59" s="429"/>
      <c r="IXJ59" s="429"/>
      <c r="IXK59" s="429"/>
      <c r="IXL59" s="429"/>
      <c r="IXM59" s="429"/>
      <c r="IXN59" s="429"/>
      <c r="IXO59" s="429"/>
      <c r="IXP59" s="429"/>
      <c r="IXQ59" s="429"/>
      <c r="IXR59" s="429"/>
      <c r="IXS59" s="429"/>
      <c r="IXT59" s="429"/>
      <c r="IXU59" s="429"/>
      <c r="IXV59" s="429"/>
      <c r="IXW59" s="429"/>
      <c r="IXX59" s="429"/>
      <c r="IXY59" s="429"/>
      <c r="IXZ59" s="429"/>
      <c r="IYA59" s="429"/>
      <c r="IYB59" s="429"/>
      <c r="IYC59" s="429"/>
      <c r="IYD59" s="429"/>
      <c r="IYE59" s="429"/>
      <c r="IYF59" s="429"/>
      <c r="IYG59" s="429"/>
      <c r="IYH59" s="429"/>
      <c r="IYI59" s="429"/>
      <c r="IYJ59" s="429"/>
      <c r="IYK59" s="429"/>
      <c r="IYL59" s="429"/>
      <c r="IYM59" s="429"/>
      <c r="IYN59" s="429"/>
      <c r="IYO59" s="429"/>
      <c r="IYP59" s="429"/>
      <c r="IYQ59" s="429"/>
      <c r="IYR59" s="429"/>
      <c r="IYS59" s="429"/>
      <c r="IYT59" s="429"/>
      <c r="IYU59" s="429"/>
      <c r="IYV59" s="429"/>
      <c r="IYW59" s="429"/>
      <c r="IYX59" s="429"/>
      <c r="IYY59" s="429"/>
      <c r="IYZ59" s="429"/>
      <c r="IZA59" s="429"/>
      <c r="IZB59" s="429"/>
      <c r="IZC59" s="429"/>
      <c r="IZD59" s="429"/>
      <c r="IZE59" s="429"/>
      <c r="IZF59" s="429"/>
      <c r="IZG59" s="429"/>
      <c r="IZH59" s="429"/>
      <c r="IZI59" s="429"/>
      <c r="IZJ59" s="429"/>
      <c r="IZK59" s="429"/>
      <c r="IZL59" s="429"/>
      <c r="IZM59" s="429"/>
      <c r="IZN59" s="429"/>
      <c r="IZO59" s="429"/>
      <c r="IZP59" s="429"/>
      <c r="IZQ59" s="429"/>
      <c r="IZR59" s="429"/>
      <c r="IZS59" s="429"/>
      <c r="IZT59" s="429"/>
      <c r="IZU59" s="429"/>
      <c r="IZV59" s="429"/>
      <c r="IZW59" s="429"/>
      <c r="IZX59" s="429"/>
      <c r="IZY59" s="429"/>
      <c r="IZZ59" s="429"/>
      <c r="JAA59" s="429"/>
      <c r="JAB59" s="429"/>
      <c r="JAC59" s="429"/>
      <c r="JAD59" s="429"/>
      <c r="JAE59" s="429"/>
      <c r="JAF59" s="429"/>
      <c r="JAG59" s="429"/>
      <c r="JAH59" s="429"/>
      <c r="JAI59" s="429"/>
      <c r="JAJ59" s="429"/>
      <c r="JAK59" s="429"/>
      <c r="JAL59" s="429"/>
      <c r="JAM59" s="429"/>
      <c r="JAN59" s="429"/>
      <c r="JAO59" s="429"/>
      <c r="JAP59" s="429"/>
      <c r="JAQ59" s="429"/>
      <c r="JAR59" s="429"/>
      <c r="JAS59" s="429"/>
      <c r="JAT59" s="429"/>
      <c r="JAU59" s="429"/>
      <c r="JAV59" s="429"/>
      <c r="JAW59" s="429"/>
      <c r="JAX59" s="429"/>
      <c r="JAY59" s="429"/>
      <c r="JAZ59" s="429"/>
      <c r="JBA59" s="429"/>
      <c r="JBB59" s="429"/>
      <c r="JBC59" s="429"/>
      <c r="JBD59" s="429"/>
      <c r="JBE59" s="429"/>
      <c r="JBF59" s="429"/>
      <c r="JBG59" s="429"/>
      <c r="JBH59" s="429"/>
      <c r="JBI59" s="429"/>
      <c r="JBJ59" s="429"/>
      <c r="JBK59" s="429"/>
      <c r="JBL59" s="429"/>
      <c r="JBM59" s="429"/>
      <c r="JBN59" s="429"/>
      <c r="JBO59" s="429"/>
      <c r="JBP59" s="429"/>
      <c r="JBQ59" s="429"/>
      <c r="JBR59" s="429"/>
      <c r="JBS59" s="429"/>
      <c r="JBT59" s="429"/>
      <c r="JBU59" s="429"/>
      <c r="JBV59" s="429"/>
      <c r="JBW59" s="429"/>
      <c r="JBX59" s="429"/>
      <c r="JBY59" s="429"/>
      <c r="JBZ59" s="429"/>
      <c r="JCA59" s="429"/>
      <c r="JCB59" s="429"/>
      <c r="JCC59" s="429"/>
      <c r="JCD59" s="429"/>
      <c r="JCE59" s="429"/>
      <c r="JCF59" s="429"/>
      <c r="JCG59" s="429"/>
      <c r="JCH59" s="429"/>
      <c r="JCI59" s="429"/>
      <c r="JCJ59" s="429"/>
      <c r="JCK59" s="429"/>
      <c r="JCL59" s="429"/>
      <c r="JCM59" s="429"/>
      <c r="JCN59" s="429"/>
      <c r="JCO59" s="429"/>
      <c r="JCP59" s="429"/>
      <c r="JCQ59" s="429"/>
      <c r="JCR59" s="429"/>
      <c r="JCS59" s="429"/>
      <c r="JCT59" s="429"/>
      <c r="JCU59" s="429"/>
      <c r="JCV59" s="429"/>
      <c r="JCW59" s="429"/>
      <c r="JCX59" s="429"/>
      <c r="JCY59" s="429"/>
      <c r="JCZ59" s="429"/>
      <c r="JDA59" s="429"/>
      <c r="JDB59" s="429"/>
      <c r="JDC59" s="429"/>
      <c r="JDD59" s="429"/>
      <c r="JDE59" s="429"/>
      <c r="JDF59" s="429"/>
      <c r="JDG59" s="429"/>
      <c r="JDH59" s="429"/>
      <c r="JDI59" s="429"/>
      <c r="JDJ59" s="429"/>
      <c r="JDK59" s="429"/>
      <c r="JDL59" s="429"/>
      <c r="JDM59" s="429"/>
      <c r="JDN59" s="429"/>
      <c r="JDO59" s="429"/>
      <c r="JDP59" s="429"/>
      <c r="JDQ59" s="429"/>
      <c r="JDR59" s="429"/>
      <c r="JDS59" s="429"/>
      <c r="JDT59" s="429"/>
      <c r="JDU59" s="429"/>
      <c r="JDV59" s="429"/>
      <c r="JDW59" s="429"/>
      <c r="JDX59" s="429"/>
      <c r="JDY59" s="429"/>
      <c r="JDZ59" s="429"/>
      <c r="JEA59" s="429"/>
      <c r="JEB59" s="429"/>
      <c r="JEC59" s="429"/>
      <c r="JED59" s="429"/>
      <c r="JEE59" s="429"/>
      <c r="JEF59" s="429"/>
      <c r="JEG59" s="429"/>
      <c r="JEH59" s="429"/>
      <c r="JEI59" s="429"/>
      <c r="JEJ59" s="429"/>
      <c r="JEK59" s="429"/>
      <c r="JEL59" s="429"/>
      <c r="JEM59" s="429"/>
      <c r="JEN59" s="429"/>
      <c r="JEO59" s="429"/>
      <c r="JEP59" s="429"/>
      <c r="JEQ59" s="429"/>
      <c r="JER59" s="429"/>
      <c r="JES59" s="429"/>
      <c r="JET59" s="429"/>
      <c r="JEU59" s="429"/>
      <c r="JEV59" s="429"/>
      <c r="JEW59" s="429"/>
      <c r="JEX59" s="429"/>
      <c r="JEY59" s="429"/>
      <c r="JEZ59" s="429"/>
      <c r="JFA59" s="429"/>
      <c r="JFB59" s="429"/>
      <c r="JFC59" s="429"/>
      <c r="JFD59" s="429"/>
      <c r="JFE59" s="429"/>
      <c r="JFF59" s="429"/>
      <c r="JFG59" s="429"/>
      <c r="JFH59" s="429"/>
      <c r="JFI59" s="429"/>
      <c r="JFJ59" s="429"/>
      <c r="JFK59" s="429"/>
      <c r="JFL59" s="429"/>
      <c r="JFM59" s="429"/>
      <c r="JFN59" s="429"/>
      <c r="JFO59" s="429"/>
      <c r="JFP59" s="429"/>
      <c r="JFQ59" s="429"/>
      <c r="JFR59" s="429"/>
      <c r="JFS59" s="429"/>
      <c r="JFT59" s="429"/>
      <c r="JFU59" s="429"/>
      <c r="JFV59" s="429"/>
      <c r="JFW59" s="429"/>
      <c r="JFX59" s="429"/>
      <c r="JFY59" s="429"/>
      <c r="JFZ59" s="429"/>
      <c r="JGA59" s="429"/>
      <c r="JGB59" s="429"/>
      <c r="JGC59" s="429"/>
      <c r="JGD59" s="429"/>
      <c r="JGE59" s="429"/>
      <c r="JGF59" s="429"/>
      <c r="JGG59" s="429"/>
      <c r="JGH59" s="429"/>
      <c r="JGI59" s="429"/>
      <c r="JGJ59" s="429"/>
      <c r="JGK59" s="429"/>
      <c r="JGL59" s="429"/>
      <c r="JGM59" s="429"/>
      <c r="JGN59" s="429"/>
      <c r="JGO59" s="429"/>
      <c r="JGP59" s="429"/>
      <c r="JGQ59" s="429"/>
      <c r="JGR59" s="429"/>
      <c r="JGS59" s="429"/>
      <c r="JGT59" s="429"/>
      <c r="JGU59" s="429"/>
      <c r="JGV59" s="429"/>
      <c r="JGW59" s="429"/>
      <c r="JGX59" s="429"/>
      <c r="JGY59" s="429"/>
      <c r="JGZ59" s="429"/>
      <c r="JHA59" s="429"/>
      <c r="JHB59" s="429"/>
      <c r="JHC59" s="429"/>
      <c r="JHD59" s="429"/>
      <c r="JHE59" s="429"/>
      <c r="JHF59" s="429"/>
      <c r="JHG59" s="429"/>
      <c r="JHH59" s="429"/>
      <c r="JHI59" s="429"/>
      <c r="JHJ59" s="429"/>
      <c r="JHK59" s="429"/>
      <c r="JHL59" s="429"/>
      <c r="JHM59" s="429"/>
      <c r="JHN59" s="429"/>
      <c r="JHO59" s="429"/>
      <c r="JHP59" s="429"/>
      <c r="JHQ59" s="429"/>
      <c r="JHR59" s="429"/>
      <c r="JHS59" s="429"/>
      <c r="JHT59" s="429"/>
      <c r="JHU59" s="429"/>
      <c r="JHV59" s="429"/>
      <c r="JHW59" s="429"/>
      <c r="JHX59" s="429"/>
      <c r="JHY59" s="429"/>
      <c r="JHZ59" s="429"/>
      <c r="JIA59" s="429"/>
      <c r="JIB59" s="429"/>
      <c r="JIC59" s="429"/>
      <c r="JID59" s="429"/>
      <c r="JIE59" s="429"/>
      <c r="JIF59" s="429"/>
      <c r="JIG59" s="429"/>
      <c r="JIH59" s="429"/>
      <c r="JII59" s="429"/>
      <c r="JIJ59" s="429"/>
      <c r="JIK59" s="429"/>
      <c r="JIL59" s="429"/>
      <c r="JIM59" s="429"/>
      <c r="JIN59" s="429"/>
      <c r="JIO59" s="429"/>
      <c r="JIP59" s="429"/>
      <c r="JIQ59" s="429"/>
      <c r="JIR59" s="429"/>
      <c r="JIS59" s="429"/>
      <c r="JIT59" s="429"/>
      <c r="JIU59" s="429"/>
      <c r="JIV59" s="429"/>
      <c r="JIW59" s="429"/>
      <c r="JIX59" s="429"/>
      <c r="JIY59" s="429"/>
      <c r="JIZ59" s="429"/>
      <c r="JJA59" s="429"/>
      <c r="JJB59" s="429"/>
      <c r="JJC59" s="429"/>
      <c r="JJD59" s="429"/>
      <c r="JJE59" s="429"/>
      <c r="JJF59" s="429"/>
      <c r="JJG59" s="429"/>
      <c r="JJH59" s="429"/>
      <c r="JJI59" s="429"/>
      <c r="JJJ59" s="429"/>
      <c r="JJK59" s="429"/>
      <c r="JJL59" s="429"/>
      <c r="JJM59" s="429"/>
      <c r="JJN59" s="429"/>
      <c r="JJO59" s="429"/>
      <c r="JJP59" s="429"/>
      <c r="JJQ59" s="429"/>
      <c r="JJR59" s="429"/>
      <c r="JJS59" s="429"/>
      <c r="JJT59" s="429"/>
      <c r="JJU59" s="429"/>
      <c r="JJV59" s="429"/>
      <c r="JJW59" s="429"/>
      <c r="JJX59" s="429"/>
      <c r="JJY59" s="429"/>
      <c r="JJZ59" s="429"/>
      <c r="JKA59" s="429"/>
      <c r="JKB59" s="429"/>
      <c r="JKC59" s="429"/>
      <c r="JKD59" s="429"/>
      <c r="JKE59" s="429"/>
      <c r="JKF59" s="429"/>
      <c r="JKG59" s="429"/>
      <c r="JKH59" s="429"/>
      <c r="JKI59" s="429"/>
      <c r="JKJ59" s="429"/>
      <c r="JKK59" s="429"/>
      <c r="JKL59" s="429"/>
      <c r="JKM59" s="429"/>
      <c r="JKN59" s="429"/>
      <c r="JKO59" s="429"/>
      <c r="JKP59" s="429"/>
      <c r="JKQ59" s="429"/>
      <c r="JKR59" s="429"/>
      <c r="JKS59" s="429"/>
      <c r="JKT59" s="429"/>
      <c r="JKU59" s="429"/>
      <c r="JKV59" s="429"/>
      <c r="JKW59" s="429"/>
      <c r="JKX59" s="429"/>
      <c r="JKY59" s="429"/>
      <c r="JKZ59" s="429"/>
      <c r="JLA59" s="429"/>
      <c r="JLB59" s="429"/>
      <c r="JLC59" s="429"/>
      <c r="JLD59" s="429"/>
      <c r="JLE59" s="429"/>
      <c r="JLF59" s="429"/>
      <c r="JLG59" s="429"/>
      <c r="JLH59" s="429"/>
      <c r="JLI59" s="429"/>
      <c r="JLJ59" s="429"/>
      <c r="JLK59" s="429"/>
      <c r="JLL59" s="429"/>
      <c r="JLM59" s="429"/>
      <c r="JLN59" s="429"/>
      <c r="JLO59" s="429"/>
      <c r="JLP59" s="429"/>
      <c r="JLQ59" s="429"/>
      <c r="JLR59" s="429"/>
      <c r="JLS59" s="429"/>
      <c r="JLT59" s="429"/>
      <c r="JLU59" s="429"/>
      <c r="JLV59" s="429"/>
      <c r="JLW59" s="429"/>
      <c r="JLX59" s="429"/>
      <c r="JLY59" s="429"/>
      <c r="JLZ59" s="429"/>
      <c r="JMA59" s="429"/>
      <c r="JMB59" s="429"/>
      <c r="JMC59" s="429"/>
      <c r="JMD59" s="429"/>
      <c r="JME59" s="429"/>
      <c r="JMF59" s="429"/>
      <c r="JMG59" s="429"/>
      <c r="JMH59" s="429"/>
      <c r="JMI59" s="429"/>
      <c r="JMJ59" s="429"/>
      <c r="JMK59" s="429"/>
      <c r="JML59" s="429"/>
      <c r="JMM59" s="429"/>
      <c r="JMN59" s="429"/>
      <c r="JMO59" s="429"/>
      <c r="JMP59" s="429"/>
      <c r="JMQ59" s="429"/>
      <c r="JMR59" s="429"/>
      <c r="JMS59" s="429"/>
      <c r="JMT59" s="429"/>
      <c r="JMU59" s="429"/>
      <c r="JMV59" s="429"/>
      <c r="JMW59" s="429"/>
      <c r="JMX59" s="429"/>
      <c r="JMY59" s="429"/>
      <c r="JMZ59" s="429"/>
      <c r="JNA59" s="429"/>
      <c r="JNB59" s="429"/>
      <c r="JNC59" s="429"/>
      <c r="JND59" s="429"/>
      <c r="JNE59" s="429"/>
      <c r="JNF59" s="429"/>
      <c r="JNG59" s="429"/>
      <c r="JNH59" s="429"/>
      <c r="JNI59" s="429"/>
      <c r="JNJ59" s="429"/>
      <c r="JNK59" s="429"/>
      <c r="JNL59" s="429"/>
      <c r="JNM59" s="429"/>
      <c r="JNN59" s="429"/>
      <c r="JNO59" s="429"/>
      <c r="JNP59" s="429"/>
      <c r="JNQ59" s="429"/>
      <c r="JNR59" s="429"/>
      <c r="JNS59" s="429"/>
      <c r="JNT59" s="429"/>
      <c r="JNU59" s="429"/>
      <c r="JNV59" s="429"/>
      <c r="JNW59" s="429"/>
      <c r="JNX59" s="429"/>
      <c r="JNY59" s="429"/>
      <c r="JNZ59" s="429"/>
      <c r="JOA59" s="429"/>
      <c r="JOB59" s="429"/>
      <c r="JOC59" s="429"/>
      <c r="JOD59" s="429"/>
      <c r="JOE59" s="429"/>
      <c r="JOF59" s="429"/>
      <c r="JOG59" s="429"/>
      <c r="JOH59" s="429"/>
      <c r="JOI59" s="429"/>
      <c r="JOJ59" s="429"/>
      <c r="JOK59" s="429"/>
      <c r="JOL59" s="429"/>
      <c r="JOM59" s="429"/>
      <c r="JON59" s="429"/>
      <c r="JOO59" s="429"/>
      <c r="JOP59" s="429"/>
      <c r="JOQ59" s="429"/>
      <c r="JOR59" s="429"/>
      <c r="JOS59" s="429"/>
      <c r="JOT59" s="429"/>
      <c r="JOU59" s="429"/>
      <c r="JOV59" s="429"/>
      <c r="JOW59" s="429"/>
      <c r="JOX59" s="429"/>
      <c r="JOY59" s="429"/>
      <c r="JOZ59" s="429"/>
      <c r="JPA59" s="429"/>
      <c r="JPB59" s="429"/>
      <c r="JPC59" s="429"/>
      <c r="JPD59" s="429"/>
      <c r="JPE59" s="429"/>
      <c r="JPF59" s="429"/>
      <c r="JPG59" s="429"/>
      <c r="JPH59" s="429"/>
      <c r="JPI59" s="429"/>
      <c r="JPJ59" s="429"/>
      <c r="JPK59" s="429"/>
      <c r="JPL59" s="429"/>
      <c r="JPM59" s="429"/>
      <c r="JPN59" s="429"/>
      <c r="JPO59" s="429"/>
      <c r="JPP59" s="429"/>
      <c r="JPQ59" s="429"/>
      <c r="JPR59" s="429"/>
      <c r="JPS59" s="429"/>
      <c r="JPT59" s="429"/>
      <c r="JPU59" s="429"/>
      <c r="JPV59" s="429"/>
      <c r="JPW59" s="429"/>
      <c r="JPX59" s="429"/>
      <c r="JPY59" s="429"/>
      <c r="JPZ59" s="429"/>
      <c r="JQA59" s="429"/>
      <c r="JQB59" s="429"/>
      <c r="JQC59" s="429"/>
      <c r="JQD59" s="429"/>
      <c r="JQE59" s="429"/>
      <c r="JQF59" s="429"/>
      <c r="JQG59" s="429"/>
      <c r="JQH59" s="429"/>
      <c r="JQI59" s="429"/>
      <c r="JQJ59" s="429"/>
      <c r="JQK59" s="429"/>
      <c r="JQL59" s="429"/>
      <c r="JQM59" s="429"/>
      <c r="JQN59" s="429"/>
      <c r="JQO59" s="429"/>
      <c r="JQP59" s="429"/>
      <c r="JQQ59" s="429"/>
      <c r="JQR59" s="429"/>
      <c r="JQS59" s="429"/>
      <c r="JQT59" s="429"/>
      <c r="JQU59" s="429"/>
      <c r="JQV59" s="429"/>
      <c r="JQW59" s="429"/>
      <c r="JQX59" s="429"/>
      <c r="JQY59" s="429"/>
      <c r="JQZ59" s="429"/>
      <c r="JRA59" s="429"/>
      <c r="JRB59" s="429"/>
      <c r="JRC59" s="429"/>
      <c r="JRD59" s="429"/>
      <c r="JRE59" s="429"/>
      <c r="JRF59" s="429"/>
      <c r="JRG59" s="429"/>
      <c r="JRH59" s="429"/>
      <c r="JRI59" s="429"/>
      <c r="JRJ59" s="429"/>
      <c r="JRK59" s="429"/>
      <c r="JRL59" s="429"/>
      <c r="JRM59" s="429"/>
      <c r="JRN59" s="429"/>
      <c r="JRO59" s="429"/>
      <c r="JRP59" s="429"/>
      <c r="JRQ59" s="429"/>
      <c r="JRR59" s="429"/>
      <c r="JRS59" s="429"/>
      <c r="JRT59" s="429"/>
      <c r="JRU59" s="429"/>
      <c r="JRV59" s="429"/>
      <c r="JRW59" s="429"/>
      <c r="JRX59" s="429"/>
      <c r="JRY59" s="429"/>
      <c r="JRZ59" s="429"/>
      <c r="JSA59" s="429"/>
      <c r="JSB59" s="429"/>
      <c r="JSC59" s="429"/>
      <c r="JSD59" s="429"/>
      <c r="JSE59" s="429"/>
      <c r="JSF59" s="429"/>
      <c r="JSG59" s="429"/>
      <c r="JSH59" s="429"/>
      <c r="JSI59" s="429"/>
      <c r="JSJ59" s="429"/>
      <c r="JSK59" s="429"/>
      <c r="JSL59" s="429"/>
      <c r="JSM59" s="429"/>
      <c r="JSN59" s="429"/>
      <c r="JSO59" s="429"/>
      <c r="JSP59" s="429"/>
      <c r="JSQ59" s="429"/>
      <c r="JSR59" s="429"/>
      <c r="JSS59" s="429"/>
      <c r="JST59" s="429"/>
      <c r="JSU59" s="429"/>
      <c r="JSV59" s="429"/>
      <c r="JSW59" s="429"/>
      <c r="JSX59" s="429"/>
      <c r="JSY59" s="429"/>
      <c r="JSZ59" s="429"/>
      <c r="JTA59" s="429"/>
      <c r="JTB59" s="429"/>
      <c r="JTC59" s="429"/>
      <c r="JTD59" s="429"/>
      <c r="JTE59" s="429"/>
      <c r="JTF59" s="429"/>
      <c r="JTG59" s="429"/>
      <c r="JTH59" s="429"/>
      <c r="JTI59" s="429"/>
      <c r="JTJ59" s="429"/>
      <c r="JTK59" s="429"/>
      <c r="JTL59" s="429"/>
      <c r="JTM59" s="429"/>
      <c r="JTN59" s="429"/>
      <c r="JTO59" s="429"/>
      <c r="JTP59" s="429"/>
      <c r="JTQ59" s="429"/>
      <c r="JTR59" s="429"/>
      <c r="JTS59" s="429"/>
      <c r="JTT59" s="429"/>
      <c r="JTU59" s="429"/>
      <c r="JTV59" s="429"/>
      <c r="JTW59" s="429"/>
      <c r="JTX59" s="429"/>
      <c r="JTY59" s="429"/>
      <c r="JTZ59" s="429"/>
      <c r="JUA59" s="429"/>
      <c r="JUB59" s="429"/>
      <c r="JUC59" s="429"/>
      <c r="JUD59" s="429"/>
      <c r="JUE59" s="429"/>
      <c r="JUF59" s="429"/>
      <c r="JUG59" s="429"/>
      <c r="JUH59" s="429"/>
      <c r="JUI59" s="429"/>
      <c r="JUJ59" s="429"/>
      <c r="JUK59" s="429"/>
      <c r="JUL59" s="429"/>
      <c r="JUM59" s="429"/>
      <c r="JUN59" s="429"/>
      <c r="JUO59" s="429"/>
      <c r="JUP59" s="429"/>
      <c r="JUQ59" s="429"/>
      <c r="JUR59" s="429"/>
      <c r="JUS59" s="429"/>
      <c r="JUT59" s="429"/>
      <c r="JUU59" s="429"/>
      <c r="JUV59" s="429"/>
      <c r="JUW59" s="429"/>
      <c r="JUX59" s="429"/>
      <c r="JUY59" s="429"/>
      <c r="JUZ59" s="429"/>
      <c r="JVA59" s="429"/>
      <c r="JVB59" s="429"/>
      <c r="JVC59" s="429"/>
      <c r="JVD59" s="429"/>
      <c r="JVE59" s="429"/>
      <c r="JVF59" s="429"/>
      <c r="JVG59" s="429"/>
      <c r="JVH59" s="429"/>
      <c r="JVI59" s="429"/>
      <c r="JVJ59" s="429"/>
      <c r="JVK59" s="429"/>
      <c r="JVL59" s="429"/>
      <c r="JVM59" s="429"/>
      <c r="JVN59" s="429"/>
      <c r="JVO59" s="429"/>
      <c r="JVP59" s="429"/>
      <c r="JVQ59" s="429"/>
      <c r="JVR59" s="429"/>
      <c r="JVS59" s="429"/>
      <c r="JVT59" s="429"/>
      <c r="JVU59" s="429"/>
      <c r="JVV59" s="429"/>
      <c r="JVW59" s="429"/>
      <c r="JVX59" s="429"/>
      <c r="JVY59" s="429"/>
      <c r="JVZ59" s="429"/>
      <c r="JWA59" s="429"/>
      <c r="JWB59" s="429"/>
      <c r="JWC59" s="429"/>
      <c r="JWD59" s="429"/>
      <c r="JWE59" s="429"/>
      <c r="JWF59" s="429"/>
      <c r="JWG59" s="429"/>
      <c r="JWH59" s="429"/>
      <c r="JWI59" s="429"/>
      <c r="JWJ59" s="429"/>
      <c r="JWK59" s="429"/>
      <c r="JWL59" s="429"/>
      <c r="JWM59" s="429"/>
      <c r="JWN59" s="429"/>
      <c r="JWO59" s="429"/>
      <c r="JWP59" s="429"/>
      <c r="JWQ59" s="429"/>
      <c r="JWR59" s="429"/>
      <c r="JWS59" s="429"/>
      <c r="JWT59" s="429"/>
      <c r="JWU59" s="429"/>
      <c r="JWV59" s="429"/>
      <c r="JWW59" s="429"/>
      <c r="JWX59" s="429"/>
      <c r="JWY59" s="429"/>
      <c r="JWZ59" s="429"/>
      <c r="JXA59" s="429"/>
      <c r="JXB59" s="429"/>
      <c r="JXC59" s="429"/>
      <c r="JXD59" s="429"/>
      <c r="JXE59" s="429"/>
      <c r="JXF59" s="429"/>
      <c r="JXG59" s="429"/>
      <c r="JXH59" s="429"/>
      <c r="JXI59" s="429"/>
      <c r="JXJ59" s="429"/>
      <c r="JXK59" s="429"/>
      <c r="JXL59" s="429"/>
      <c r="JXM59" s="429"/>
      <c r="JXN59" s="429"/>
      <c r="JXO59" s="429"/>
      <c r="JXP59" s="429"/>
      <c r="JXQ59" s="429"/>
      <c r="JXR59" s="429"/>
      <c r="JXS59" s="429"/>
      <c r="JXT59" s="429"/>
      <c r="JXU59" s="429"/>
      <c r="JXV59" s="429"/>
      <c r="JXW59" s="429"/>
      <c r="JXX59" s="429"/>
      <c r="JXY59" s="429"/>
      <c r="JXZ59" s="429"/>
      <c r="JYA59" s="429"/>
      <c r="JYB59" s="429"/>
      <c r="JYC59" s="429"/>
      <c r="JYD59" s="429"/>
      <c r="JYE59" s="429"/>
      <c r="JYF59" s="429"/>
      <c r="JYG59" s="429"/>
      <c r="JYH59" s="429"/>
      <c r="JYI59" s="429"/>
      <c r="JYJ59" s="429"/>
      <c r="JYK59" s="429"/>
      <c r="JYL59" s="429"/>
      <c r="JYM59" s="429"/>
      <c r="JYN59" s="429"/>
      <c r="JYO59" s="429"/>
      <c r="JYP59" s="429"/>
      <c r="JYQ59" s="429"/>
      <c r="JYR59" s="429"/>
      <c r="JYS59" s="429"/>
      <c r="JYT59" s="429"/>
      <c r="JYU59" s="429"/>
      <c r="JYV59" s="429"/>
      <c r="JYW59" s="429"/>
      <c r="JYX59" s="429"/>
      <c r="JYY59" s="429"/>
      <c r="JYZ59" s="429"/>
      <c r="JZA59" s="429"/>
      <c r="JZB59" s="429"/>
      <c r="JZC59" s="429"/>
      <c r="JZD59" s="429"/>
      <c r="JZE59" s="429"/>
      <c r="JZF59" s="429"/>
      <c r="JZG59" s="429"/>
      <c r="JZH59" s="429"/>
      <c r="JZI59" s="429"/>
      <c r="JZJ59" s="429"/>
      <c r="JZK59" s="429"/>
      <c r="JZL59" s="429"/>
      <c r="JZM59" s="429"/>
      <c r="JZN59" s="429"/>
      <c r="JZO59" s="429"/>
      <c r="JZP59" s="429"/>
      <c r="JZQ59" s="429"/>
      <c r="JZR59" s="429"/>
      <c r="JZS59" s="429"/>
      <c r="JZT59" s="429"/>
      <c r="JZU59" s="429"/>
      <c r="JZV59" s="429"/>
      <c r="JZW59" s="429"/>
      <c r="JZX59" s="429"/>
      <c r="JZY59" s="429"/>
      <c r="JZZ59" s="429"/>
      <c r="KAA59" s="429"/>
      <c r="KAB59" s="429"/>
      <c r="KAC59" s="429"/>
      <c r="KAD59" s="429"/>
      <c r="KAE59" s="429"/>
      <c r="KAF59" s="429"/>
      <c r="KAG59" s="429"/>
      <c r="KAH59" s="429"/>
      <c r="KAI59" s="429"/>
      <c r="KAJ59" s="429"/>
      <c r="KAK59" s="429"/>
      <c r="KAL59" s="429"/>
      <c r="KAM59" s="429"/>
      <c r="KAN59" s="429"/>
      <c r="KAO59" s="429"/>
      <c r="KAP59" s="429"/>
      <c r="KAQ59" s="429"/>
      <c r="KAR59" s="429"/>
      <c r="KAS59" s="429"/>
      <c r="KAT59" s="429"/>
      <c r="KAU59" s="429"/>
      <c r="KAV59" s="429"/>
      <c r="KAW59" s="429"/>
      <c r="KAX59" s="429"/>
      <c r="KAY59" s="429"/>
      <c r="KAZ59" s="429"/>
      <c r="KBA59" s="429"/>
      <c r="KBB59" s="429"/>
      <c r="KBC59" s="429"/>
      <c r="KBD59" s="429"/>
      <c r="KBE59" s="429"/>
      <c r="KBF59" s="429"/>
      <c r="KBG59" s="429"/>
      <c r="KBH59" s="429"/>
      <c r="KBI59" s="429"/>
      <c r="KBJ59" s="429"/>
      <c r="KBK59" s="429"/>
      <c r="KBL59" s="429"/>
      <c r="KBM59" s="429"/>
      <c r="KBN59" s="429"/>
      <c r="KBO59" s="429"/>
      <c r="KBP59" s="429"/>
      <c r="KBQ59" s="429"/>
      <c r="KBR59" s="429"/>
      <c r="KBS59" s="429"/>
      <c r="KBT59" s="429"/>
      <c r="KBU59" s="429"/>
      <c r="KBV59" s="429"/>
      <c r="KBW59" s="429"/>
      <c r="KBX59" s="429"/>
      <c r="KBY59" s="429"/>
      <c r="KBZ59" s="429"/>
      <c r="KCA59" s="429"/>
      <c r="KCB59" s="429"/>
      <c r="KCC59" s="429"/>
      <c r="KCD59" s="429"/>
      <c r="KCE59" s="429"/>
      <c r="KCF59" s="429"/>
      <c r="KCG59" s="429"/>
      <c r="KCH59" s="429"/>
      <c r="KCI59" s="429"/>
      <c r="KCJ59" s="429"/>
      <c r="KCK59" s="429"/>
      <c r="KCL59" s="429"/>
      <c r="KCM59" s="429"/>
      <c r="KCN59" s="429"/>
      <c r="KCO59" s="429"/>
      <c r="KCP59" s="429"/>
      <c r="KCQ59" s="429"/>
      <c r="KCR59" s="429"/>
      <c r="KCS59" s="429"/>
      <c r="KCT59" s="429"/>
      <c r="KCU59" s="429"/>
      <c r="KCV59" s="429"/>
      <c r="KCW59" s="429"/>
      <c r="KCX59" s="429"/>
      <c r="KCY59" s="429"/>
      <c r="KCZ59" s="429"/>
      <c r="KDA59" s="429"/>
      <c r="KDB59" s="429"/>
      <c r="KDC59" s="429"/>
      <c r="KDD59" s="429"/>
      <c r="KDE59" s="429"/>
      <c r="KDF59" s="429"/>
      <c r="KDG59" s="429"/>
      <c r="KDH59" s="429"/>
      <c r="KDI59" s="429"/>
      <c r="KDJ59" s="429"/>
      <c r="KDK59" s="429"/>
      <c r="KDL59" s="429"/>
      <c r="KDM59" s="429"/>
      <c r="KDN59" s="429"/>
      <c r="KDO59" s="429"/>
      <c r="KDP59" s="429"/>
      <c r="KDQ59" s="429"/>
      <c r="KDR59" s="429"/>
      <c r="KDS59" s="429"/>
      <c r="KDT59" s="429"/>
      <c r="KDU59" s="429"/>
      <c r="KDV59" s="429"/>
      <c r="KDW59" s="429"/>
      <c r="KDX59" s="429"/>
      <c r="KDY59" s="429"/>
      <c r="KDZ59" s="429"/>
      <c r="KEA59" s="429"/>
      <c r="KEB59" s="429"/>
      <c r="KEC59" s="429"/>
      <c r="KED59" s="429"/>
      <c r="KEE59" s="429"/>
      <c r="KEF59" s="429"/>
      <c r="KEG59" s="429"/>
      <c r="KEH59" s="429"/>
      <c r="KEI59" s="429"/>
      <c r="KEJ59" s="429"/>
      <c r="KEK59" s="429"/>
      <c r="KEL59" s="429"/>
      <c r="KEM59" s="429"/>
      <c r="KEN59" s="429"/>
      <c r="KEO59" s="429"/>
      <c r="KEP59" s="429"/>
      <c r="KEQ59" s="429"/>
      <c r="KER59" s="429"/>
      <c r="KES59" s="429"/>
      <c r="KET59" s="429"/>
      <c r="KEU59" s="429"/>
      <c r="KEV59" s="429"/>
      <c r="KEW59" s="429"/>
      <c r="KEX59" s="429"/>
      <c r="KEY59" s="429"/>
      <c r="KEZ59" s="429"/>
      <c r="KFA59" s="429"/>
      <c r="KFB59" s="429"/>
      <c r="KFC59" s="429"/>
      <c r="KFD59" s="429"/>
      <c r="KFE59" s="429"/>
      <c r="KFF59" s="429"/>
      <c r="KFG59" s="429"/>
      <c r="KFH59" s="429"/>
      <c r="KFI59" s="429"/>
      <c r="KFJ59" s="429"/>
      <c r="KFK59" s="429"/>
      <c r="KFL59" s="429"/>
      <c r="KFM59" s="429"/>
      <c r="KFN59" s="429"/>
      <c r="KFO59" s="429"/>
      <c r="KFP59" s="429"/>
      <c r="KFQ59" s="429"/>
      <c r="KFR59" s="429"/>
      <c r="KFS59" s="429"/>
      <c r="KFT59" s="429"/>
      <c r="KFU59" s="429"/>
      <c r="KFV59" s="429"/>
      <c r="KFW59" s="429"/>
      <c r="KFX59" s="429"/>
      <c r="KFY59" s="429"/>
      <c r="KFZ59" s="429"/>
      <c r="KGA59" s="429"/>
      <c r="KGB59" s="429"/>
      <c r="KGC59" s="429"/>
      <c r="KGD59" s="429"/>
      <c r="KGE59" s="429"/>
      <c r="KGF59" s="429"/>
      <c r="KGG59" s="429"/>
      <c r="KGH59" s="429"/>
      <c r="KGI59" s="429"/>
      <c r="KGJ59" s="429"/>
      <c r="KGK59" s="429"/>
      <c r="KGL59" s="429"/>
      <c r="KGM59" s="429"/>
      <c r="KGN59" s="429"/>
      <c r="KGO59" s="429"/>
      <c r="KGP59" s="429"/>
      <c r="KGQ59" s="429"/>
      <c r="KGR59" s="429"/>
      <c r="KGS59" s="429"/>
      <c r="KGT59" s="429"/>
      <c r="KGU59" s="429"/>
      <c r="KGV59" s="429"/>
      <c r="KGW59" s="429"/>
      <c r="KGX59" s="429"/>
      <c r="KGY59" s="429"/>
      <c r="KGZ59" s="429"/>
      <c r="KHA59" s="429"/>
      <c r="KHB59" s="429"/>
      <c r="KHC59" s="429"/>
      <c r="KHD59" s="429"/>
      <c r="KHE59" s="429"/>
      <c r="KHF59" s="429"/>
      <c r="KHG59" s="429"/>
      <c r="KHH59" s="429"/>
      <c r="KHI59" s="429"/>
      <c r="KHJ59" s="429"/>
      <c r="KHK59" s="429"/>
      <c r="KHL59" s="429"/>
      <c r="KHM59" s="429"/>
      <c r="KHN59" s="429"/>
      <c r="KHO59" s="429"/>
      <c r="KHP59" s="429"/>
      <c r="KHQ59" s="429"/>
      <c r="KHR59" s="429"/>
      <c r="KHS59" s="429"/>
      <c r="KHT59" s="429"/>
      <c r="KHU59" s="429"/>
      <c r="KHV59" s="429"/>
      <c r="KHW59" s="429"/>
      <c r="KHX59" s="429"/>
      <c r="KHY59" s="429"/>
      <c r="KHZ59" s="429"/>
      <c r="KIA59" s="429"/>
      <c r="KIB59" s="429"/>
      <c r="KIC59" s="429"/>
      <c r="KID59" s="429"/>
      <c r="KIE59" s="429"/>
      <c r="KIF59" s="429"/>
      <c r="KIG59" s="429"/>
      <c r="KIH59" s="429"/>
      <c r="KII59" s="429"/>
      <c r="KIJ59" s="429"/>
      <c r="KIK59" s="429"/>
      <c r="KIL59" s="429"/>
      <c r="KIM59" s="429"/>
      <c r="KIN59" s="429"/>
      <c r="KIO59" s="429"/>
      <c r="KIP59" s="429"/>
      <c r="KIQ59" s="429"/>
      <c r="KIR59" s="429"/>
      <c r="KIS59" s="429"/>
      <c r="KIT59" s="429"/>
      <c r="KIU59" s="429"/>
      <c r="KIV59" s="429"/>
      <c r="KIW59" s="429"/>
      <c r="KIX59" s="429"/>
      <c r="KIY59" s="429"/>
      <c r="KIZ59" s="429"/>
      <c r="KJA59" s="429"/>
      <c r="KJB59" s="429"/>
      <c r="KJC59" s="429"/>
      <c r="KJD59" s="429"/>
      <c r="KJE59" s="429"/>
      <c r="KJF59" s="429"/>
      <c r="KJG59" s="429"/>
      <c r="KJH59" s="429"/>
      <c r="KJI59" s="429"/>
      <c r="KJJ59" s="429"/>
      <c r="KJK59" s="429"/>
      <c r="KJL59" s="429"/>
      <c r="KJM59" s="429"/>
      <c r="KJN59" s="429"/>
      <c r="KJO59" s="429"/>
      <c r="KJP59" s="429"/>
      <c r="KJQ59" s="429"/>
      <c r="KJR59" s="429"/>
      <c r="KJS59" s="429"/>
      <c r="KJT59" s="429"/>
      <c r="KJU59" s="429"/>
      <c r="KJV59" s="429"/>
      <c r="KJW59" s="429"/>
      <c r="KJX59" s="429"/>
      <c r="KJY59" s="429"/>
      <c r="KJZ59" s="429"/>
      <c r="KKA59" s="429"/>
      <c r="KKB59" s="429"/>
      <c r="KKC59" s="429"/>
      <c r="KKD59" s="429"/>
      <c r="KKE59" s="429"/>
      <c r="KKF59" s="429"/>
      <c r="KKG59" s="429"/>
      <c r="KKH59" s="429"/>
      <c r="KKI59" s="429"/>
      <c r="KKJ59" s="429"/>
      <c r="KKK59" s="429"/>
      <c r="KKL59" s="429"/>
      <c r="KKM59" s="429"/>
      <c r="KKN59" s="429"/>
      <c r="KKO59" s="429"/>
      <c r="KKP59" s="429"/>
      <c r="KKQ59" s="429"/>
      <c r="KKR59" s="429"/>
      <c r="KKS59" s="429"/>
      <c r="KKT59" s="429"/>
      <c r="KKU59" s="429"/>
      <c r="KKV59" s="429"/>
      <c r="KKW59" s="429"/>
      <c r="KKX59" s="429"/>
      <c r="KKY59" s="429"/>
      <c r="KKZ59" s="429"/>
      <c r="KLA59" s="429"/>
      <c r="KLB59" s="429"/>
      <c r="KLC59" s="429"/>
      <c r="KLD59" s="429"/>
      <c r="KLE59" s="429"/>
      <c r="KLF59" s="429"/>
      <c r="KLG59" s="429"/>
      <c r="KLH59" s="429"/>
      <c r="KLI59" s="429"/>
      <c r="KLJ59" s="429"/>
      <c r="KLK59" s="429"/>
      <c r="KLL59" s="429"/>
      <c r="KLM59" s="429"/>
      <c r="KLN59" s="429"/>
      <c r="KLO59" s="429"/>
      <c r="KLP59" s="429"/>
      <c r="KLQ59" s="429"/>
      <c r="KLR59" s="429"/>
      <c r="KLS59" s="429"/>
      <c r="KLT59" s="429"/>
      <c r="KLU59" s="429"/>
      <c r="KLV59" s="429"/>
      <c r="KLW59" s="429"/>
      <c r="KLX59" s="429"/>
      <c r="KLY59" s="429"/>
      <c r="KLZ59" s="429"/>
      <c r="KMA59" s="429"/>
      <c r="KMB59" s="429"/>
      <c r="KMC59" s="429"/>
      <c r="KMD59" s="429"/>
      <c r="KME59" s="429"/>
      <c r="KMF59" s="429"/>
      <c r="KMG59" s="429"/>
      <c r="KMH59" s="429"/>
      <c r="KMI59" s="429"/>
      <c r="KMJ59" s="429"/>
      <c r="KMK59" s="429"/>
      <c r="KML59" s="429"/>
      <c r="KMM59" s="429"/>
      <c r="KMN59" s="429"/>
      <c r="KMO59" s="429"/>
      <c r="KMP59" s="429"/>
      <c r="KMQ59" s="429"/>
      <c r="KMR59" s="429"/>
      <c r="KMS59" s="429"/>
      <c r="KMT59" s="429"/>
      <c r="KMU59" s="429"/>
      <c r="KMV59" s="429"/>
      <c r="KMW59" s="429"/>
      <c r="KMX59" s="429"/>
      <c r="KMY59" s="429"/>
      <c r="KMZ59" s="429"/>
      <c r="KNA59" s="429"/>
      <c r="KNB59" s="429"/>
      <c r="KNC59" s="429"/>
      <c r="KND59" s="429"/>
      <c r="KNE59" s="429"/>
      <c r="KNF59" s="429"/>
      <c r="KNG59" s="429"/>
      <c r="KNH59" s="429"/>
      <c r="KNI59" s="429"/>
      <c r="KNJ59" s="429"/>
      <c r="KNK59" s="429"/>
      <c r="KNL59" s="429"/>
      <c r="KNM59" s="429"/>
      <c r="KNN59" s="429"/>
      <c r="KNO59" s="429"/>
      <c r="KNP59" s="429"/>
      <c r="KNQ59" s="429"/>
      <c r="KNR59" s="429"/>
      <c r="KNS59" s="429"/>
      <c r="KNT59" s="429"/>
      <c r="KNU59" s="429"/>
      <c r="KNV59" s="429"/>
      <c r="KNW59" s="429"/>
      <c r="KNX59" s="429"/>
      <c r="KNY59" s="429"/>
      <c r="KNZ59" s="429"/>
      <c r="KOA59" s="429"/>
      <c r="KOB59" s="429"/>
      <c r="KOC59" s="429"/>
      <c r="KOD59" s="429"/>
      <c r="KOE59" s="429"/>
      <c r="KOF59" s="429"/>
      <c r="KOG59" s="429"/>
      <c r="KOH59" s="429"/>
      <c r="KOI59" s="429"/>
      <c r="KOJ59" s="429"/>
      <c r="KOK59" s="429"/>
      <c r="KOL59" s="429"/>
      <c r="KOM59" s="429"/>
      <c r="KON59" s="429"/>
      <c r="KOO59" s="429"/>
      <c r="KOP59" s="429"/>
      <c r="KOQ59" s="429"/>
      <c r="KOR59" s="429"/>
      <c r="KOS59" s="429"/>
      <c r="KOT59" s="429"/>
      <c r="KOU59" s="429"/>
      <c r="KOV59" s="429"/>
      <c r="KOW59" s="429"/>
      <c r="KOX59" s="429"/>
      <c r="KOY59" s="429"/>
      <c r="KOZ59" s="429"/>
      <c r="KPA59" s="429"/>
      <c r="KPB59" s="429"/>
      <c r="KPC59" s="429"/>
      <c r="KPD59" s="429"/>
      <c r="KPE59" s="429"/>
      <c r="KPF59" s="429"/>
      <c r="KPG59" s="429"/>
      <c r="KPH59" s="429"/>
      <c r="KPI59" s="429"/>
      <c r="KPJ59" s="429"/>
      <c r="KPK59" s="429"/>
      <c r="KPL59" s="429"/>
      <c r="KPM59" s="429"/>
      <c r="KPN59" s="429"/>
      <c r="KPO59" s="429"/>
      <c r="KPP59" s="429"/>
      <c r="KPQ59" s="429"/>
      <c r="KPR59" s="429"/>
      <c r="KPS59" s="429"/>
      <c r="KPT59" s="429"/>
      <c r="KPU59" s="429"/>
      <c r="KPV59" s="429"/>
      <c r="KPW59" s="429"/>
      <c r="KPX59" s="429"/>
      <c r="KPY59" s="429"/>
      <c r="KPZ59" s="429"/>
      <c r="KQA59" s="429"/>
      <c r="KQB59" s="429"/>
      <c r="KQC59" s="429"/>
      <c r="KQD59" s="429"/>
      <c r="KQE59" s="429"/>
      <c r="KQF59" s="429"/>
      <c r="KQG59" s="429"/>
      <c r="KQH59" s="429"/>
      <c r="KQI59" s="429"/>
      <c r="KQJ59" s="429"/>
      <c r="KQK59" s="429"/>
      <c r="KQL59" s="429"/>
      <c r="KQM59" s="429"/>
      <c r="KQN59" s="429"/>
      <c r="KQO59" s="429"/>
      <c r="KQP59" s="429"/>
      <c r="KQQ59" s="429"/>
      <c r="KQR59" s="429"/>
      <c r="KQS59" s="429"/>
      <c r="KQT59" s="429"/>
      <c r="KQU59" s="429"/>
      <c r="KQV59" s="429"/>
      <c r="KQW59" s="429"/>
      <c r="KQX59" s="429"/>
      <c r="KQY59" s="429"/>
      <c r="KQZ59" s="429"/>
      <c r="KRA59" s="429"/>
      <c r="KRB59" s="429"/>
      <c r="KRC59" s="429"/>
      <c r="KRD59" s="429"/>
      <c r="KRE59" s="429"/>
      <c r="KRF59" s="429"/>
      <c r="KRG59" s="429"/>
      <c r="KRH59" s="429"/>
      <c r="KRI59" s="429"/>
      <c r="KRJ59" s="429"/>
      <c r="KRK59" s="429"/>
      <c r="KRL59" s="429"/>
      <c r="KRM59" s="429"/>
      <c r="KRN59" s="429"/>
      <c r="KRO59" s="429"/>
      <c r="KRP59" s="429"/>
      <c r="KRQ59" s="429"/>
      <c r="KRR59" s="429"/>
      <c r="KRS59" s="429"/>
      <c r="KRT59" s="429"/>
      <c r="KRU59" s="429"/>
      <c r="KRV59" s="429"/>
      <c r="KRW59" s="429"/>
      <c r="KRX59" s="429"/>
      <c r="KRY59" s="429"/>
      <c r="KRZ59" s="429"/>
      <c r="KSA59" s="429"/>
      <c r="KSB59" s="429"/>
      <c r="KSC59" s="429"/>
      <c r="KSD59" s="429"/>
      <c r="KSE59" s="429"/>
      <c r="KSF59" s="429"/>
      <c r="KSG59" s="429"/>
      <c r="KSH59" s="429"/>
      <c r="KSI59" s="429"/>
      <c r="KSJ59" s="429"/>
      <c r="KSK59" s="429"/>
      <c r="KSL59" s="429"/>
      <c r="KSM59" s="429"/>
      <c r="KSN59" s="429"/>
      <c r="KSO59" s="429"/>
      <c r="KSP59" s="429"/>
      <c r="KSQ59" s="429"/>
      <c r="KSR59" s="429"/>
      <c r="KSS59" s="429"/>
      <c r="KST59" s="429"/>
      <c r="KSU59" s="429"/>
      <c r="KSV59" s="429"/>
      <c r="KSW59" s="429"/>
      <c r="KSX59" s="429"/>
      <c r="KSY59" s="429"/>
      <c r="KSZ59" s="429"/>
      <c r="KTA59" s="429"/>
      <c r="KTB59" s="429"/>
      <c r="KTC59" s="429"/>
      <c r="KTD59" s="429"/>
      <c r="KTE59" s="429"/>
      <c r="KTF59" s="429"/>
      <c r="KTG59" s="429"/>
      <c r="KTH59" s="429"/>
      <c r="KTI59" s="429"/>
      <c r="KTJ59" s="429"/>
      <c r="KTK59" s="429"/>
      <c r="KTL59" s="429"/>
      <c r="KTM59" s="429"/>
      <c r="KTN59" s="429"/>
      <c r="KTO59" s="429"/>
      <c r="KTP59" s="429"/>
      <c r="KTQ59" s="429"/>
      <c r="KTR59" s="429"/>
      <c r="KTS59" s="429"/>
      <c r="KTT59" s="429"/>
      <c r="KTU59" s="429"/>
      <c r="KTV59" s="429"/>
      <c r="KTW59" s="429"/>
      <c r="KTX59" s="429"/>
      <c r="KTY59" s="429"/>
      <c r="KTZ59" s="429"/>
      <c r="KUA59" s="429"/>
      <c r="KUB59" s="429"/>
      <c r="KUC59" s="429"/>
      <c r="KUD59" s="429"/>
      <c r="KUE59" s="429"/>
      <c r="KUF59" s="429"/>
      <c r="KUG59" s="429"/>
      <c r="KUH59" s="429"/>
      <c r="KUI59" s="429"/>
      <c r="KUJ59" s="429"/>
      <c r="KUK59" s="429"/>
      <c r="KUL59" s="429"/>
      <c r="KUM59" s="429"/>
      <c r="KUN59" s="429"/>
      <c r="KUO59" s="429"/>
      <c r="KUP59" s="429"/>
      <c r="KUQ59" s="429"/>
      <c r="KUR59" s="429"/>
      <c r="KUS59" s="429"/>
      <c r="KUT59" s="429"/>
      <c r="KUU59" s="429"/>
      <c r="KUV59" s="429"/>
      <c r="KUW59" s="429"/>
      <c r="KUX59" s="429"/>
      <c r="KUY59" s="429"/>
      <c r="KUZ59" s="429"/>
      <c r="KVA59" s="429"/>
      <c r="KVB59" s="429"/>
      <c r="KVC59" s="429"/>
      <c r="KVD59" s="429"/>
      <c r="KVE59" s="429"/>
      <c r="KVF59" s="429"/>
      <c r="KVG59" s="429"/>
      <c r="KVH59" s="429"/>
      <c r="KVI59" s="429"/>
      <c r="KVJ59" s="429"/>
      <c r="KVK59" s="429"/>
      <c r="KVL59" s="429"/>
      <c r="KVM59" s="429"/>
      <c r="KVN59" s="429"/>
      <c r="KVO59" s="429"/>
      <c r="KVP59" s="429"/>
      <c r="KVQ59" s="429"/>
      <c r="KVR59" s="429"/>
      <c r="KVS59" s="429"/>
      <c r="KVT59" s="429"/>
      <c r="KVU59" s="429"/>
      <c r="KVV59" s="429"/>
      <c r="KVW59" s="429"/>
      <c r="KVX59" s="429"/>
      <c r="KVY59" s="429"/>
      <c r="KVZ59" s="429"/>
      <c r="KWA59" s="429"/>
      <c r="KWB59" s="429"/>
      <c r="KWC59" s="429"/>
      <c r="KWD59" s="429"/>
      <c r="KWE59" s="429"/>
      <c r="KWF59" s="429"/>
      <c r="KWG59" s="429"/>
      <c r="KWH59" s="429"/>
      <c r="KWI59" s="429"/>
      <c r="KWJ59" s="429"/>
      <c r="KWK59" s="429"/>
      <c r="KWL59" s="429"/>
      <c r="KWM59" s="429"/>
      <c r="KWN59" s="429"/>
      <c r="KWO59" s="429"/>
      <c r="KWP59" s="429"/>
      <c r="KWQ59" s="429"/>
      <c r="KWR59" s="429"/>
      <c r="KWS59" s="429"/>
      <c r="KWT59" s="429"/>
      <c r="KWU59" s="429"/>
      <c r="KWV59" s="429"/>
      <c r="KWW59" s="429"/>
      <c r="KWX59" s="429"/>
      <c r="KWY59" s="429"/>
      <c r="KWZ59" s="429"/>
      <c r="KXA59" s="429"/>
      <c r="KXB59" s="429"/>
      <c r="KXC59" s="429"/>
      <c r="KXD59" s="429"/>
      <c r="KXE59" s="429"/>
      <c r="KXF59" s="429"/>
      <c r="KXG59" s="429"/>
      <c r="KXH59" s="429"/>
      <c r="KXI59" s="429"/>
      <c r="KXJ59" s="429"/>
      <c r="KXK59" s="429"/>
      <c r="KXL59" s="429"/>
      <c r="KXM59" s="429"/>
      <c r="KXN59" s="429"/>
      <c r="KXO59" s="429"/>
      <c r="KXP59" s="429"/>
      <c r="KXQ59" s="429"/>
      <c r="KXR59" s="429"/>
      <c r="KXS59" s="429"/>
      <c r="KXT59" s="429"/>
      <c r="KXU59" s="429"/>
      <c r="KXV59" s="429"/>
      <c r="KXW59" s="429"/>
      <c r="KXX59" s="429"/>
      <c r="KXY59" s="429"/>
      <c r="KXZ59" s="429"/>
      <c r="KYA59" s="429"/>
      <c r="KYB59" s="429"/>
      <c r="KYC59" s="429"/>
      <c r="KYD59" s="429"/>
      <c r="KYE59" s="429"/>
      <c r="KYF59" s="429"/>
      <c r="KYG59" s="429"/>
      <c r="KYH59" s="429"/>
      <c r="KYI59" s="429"/>
      <c r="KYJ59" s="429"/>
      <c r="KYK59" s="429"/>
      <c r="KYL59" s="429"/>
      <c r="KYM59" s="429"/>
      <c r="KYN59" s="429"/>
      <c r="KYO59" s="429"/>
      <c r="KYP59" s="429"/>
      <c r="KYQ59" s="429"/>
      <c r="KYR59" s="429"/>
      <c r="KYS59" s="429"/>
      <c r="KYT59" s="429"/>
      <c r="KYU59" s="429"/>
      <c r="KYV59" s="429"/>
      <c r="KYW59" s="429"/>
      <c r="KYX59" s="429"/>
      <c r="KYY59" s="429"/>
      <c r="KYZ59" s="429"/>
      <c r="KZA59" s="429"/>
      <c r="KZB59" s="429"/>
      <c r="KZC59" s="429"/>
      <c r="KZD59" s="429"/>
      <c r="KZE59" s="429"/>
      <c r="KZF59" s="429"/>
      <c r="KZG59" s="429"/>
      <c r="KZH59" s="429"/>
      <c r="KZI59" s="429"/>
      <c r="KZJ59" s="429"/>
      <c r="KZK59" s="429"/>
      <c r="KZL59" s="429"/>
      <c r="KZM59" s="429"/>
      <c r="KZN59" s="429"/>
      <c r="KZO59" s="429"/>
      <c r="KZP59" s="429"/>
      <c r="KZQ59" s="429"/>
      <c r="KZR59" s="429"/>
      <c r="KZS59" s="429"/>
      <c r="KZT59" s="429"/>
      <c r="KZU59" s="429"/>
      <c r="KZV59" s="429"/>
      <c r="KZW59" s="429"/>
      <c r="KZX59" s="429"/>
      <c r="KZY59" s="429"/>
      <c r="KZZ59" s="429"/>
      <c r="LAA59" s="429"/>
      <c r="LAB59" s="429"/>
      <c r="LAC59" s="429"/>
      <c r="LAD59" s="429"/>
      <c r="LAE59" s="429"/>
      <c r="LAF59" s="429"/>
      <c r="LAG59" s="429"/>
      <c r="LAH59" s="429"/>
      <c r="LAI59" s="429"/>
      <c r="LAJ59" s="429"/>
      <c r="LAK59" s="429"/>
      <c r="LAL59" s="429"/>
      <c r="LAM59" s="429"/>
      <c r="LAN59" s="429"/>
      <c r="LAO59" s="429"/>
      <c r="LAP59" s="429"/>
      <c r="LAQ59" s="429"/>
      <c r="LAR59" s="429"/>
      <c r="LAS59" s="429"/>
      <c r="LAT59" s="429"/>
      <c r="LAU59" s="429"/>
      <c r="LAV59" s="429"/>
      <c r="LAW59" s="429"/>
      <c r="LAX59" s="429"/>
      <c r="LAY59" s="429"/>
      <c r="LAZ59" s="429"/>
      <c r="LBA59" s="429"/>
      <c r="LBB59" s="429"/>
      <c r="LBC59" s="429"/>
      <c r="LBD59" s="429"/>
      <c r="LBE59" s="429"/>
      <c r="LBF59" s="429"/>
      <c r="LBG59" s="429"/>
      <c r="LBH59" s="429"/>
      <c r="LBI59" s="429"/>
      <c r="LBJ59" s="429"/>
      <c r="LBK59" s="429"/>
      <c r="LBL59" s="429"/>
      <c r="LBM59" s="429"/>
      <c r="LBN59" s="429"/>
      <c r="LBO59" s="429"/>
      <c r="LBP59" s="429"/>
      <c r="LBQ59" s="429"/>
      <c r="LBR59" s="429"/>
      <c r="LBS59" s="429"/>
      <c r="LBT59" s="429"/>
      <c r="LBU59" s="429"/>
      <c r="LBV59" s="429"/>
      <c r="LBW59" s="429"/>
      <c r="LBX59" s="429"/>
      <c r="LBY59" s="429"/>
      <c r="LBZ59" s="429"/>
      <c r="LCA59" s="429"/>
      <c r="LCB59" s="429"/>
      <c r="LCC59" s="429"/>
      <c r="LCD59" s="429"/>
      <c r="LCE59" s="429"/>
      <c r="LCF59" s="429"/>
      <c r="LCG59" s="429"/>
      <c r="LCH59" s="429"/>
      <c r="LCI59" s="429"/>
      <c r="LCJ59" s="429"/>
      <c r="LCK59" s="429"/>
      <c r="LCL59" s="429"/>
      <c r="LCM59" s="429"/>
      <c r="LCN59" s="429"/>
      <c r="LCO59" s="429"/>
      <c r="LCP59" s="429"/>
      <c r="LCQ59" s="429"/>
      <c r="LCR59" s="429"/>
      <c r="LCS59" s="429"/>
      <c r="LCT59" s="429"/>
      <c r="LCU59" s="429"/>
      <c r="LCV59" s="429"/>
      <c r="LCW59" s="429"/>
      <c r="LCX59" s="429"/>
      <c r="LCY59" s="429"/>
      <c r="LCZ59" s="429"/>
      <c r="LDA59" s="429"/>
      <c r="LDB59" s="429"/>
      <c r="LDC59" s="429"/>
      <c r="LDD59" s="429"/>
      <c r="LDE59" s="429"/>
      <c r="LDF59" s="429"/>
      <c r="LDG59" s="429"/>
      <c r="LDH59" s="429"/>
      <c r="LDI59" s="429"/>
      <c r="LDJ59" s="429"/>
      <c r="LDK59" s="429"/>
      <c r="LDL59" s="429"/>
      <c r="LDM59" s="429"/>
      <c r="LDN59" s="429"/>
      <c r="LDO59" s="429"/>
      <c r="LDP59" s="429"/>
      <c r="LDQ59" s="429"/>
      <c r="LDR59" s="429"/>
      <c r="LDS59" s="429"/>
      <c r="LDT59" s="429"/>
      <c r="LDU59" s="429"/>
      <c r="LDV59" s="429"/>
      <c r="LDW59" s="429"/>
      <c r="LDX59" s="429"/>
      <c r="LDY59" s="429"/>
      <c r="LDZ59" s="429"/>
      <c r="LEA59" s="429"/>
      <c r="LEB59" s="429"/>
      <c r="LEC59" s="429"/>
      <c r="LED59" s="429"/>
      <c r="LEE59" s="429"/>
      <c r="LEF59" s="429"/>
      <c r="LEG59" s="429"/>
      <c r="LEH59" s="429"/>
      <c r="LEI59" s="429"/>
      <c r="LEJ59" s="429"/>
      <c r="LEK59" s="429"/>
      <c r="LEL59" s="429"/>
      <c r="LEM59" s="429"/>
      <c r="LEN59" s="429"/>
      <c r="LEO59" s="429"/>
      <c r="LEP59" s="429"/>
      <c r="LEQ59" s="429"/>
      <c r="LER59" s="429"/>
      <c r="LES59" s="429"/>
      <c r="LET59" s="429"/>
      <c r="LEU59" s="429"/>
      <c r="LEV59" s="429"/>
      <c r="LEW59" s="429"/>
      <c r="LEX59" s="429"/>
      <c r="LEY59" s="429"/>
      <c r="LEZ59" s="429"/>
      <c r="LFA59" s="429"/>
      <c r="LFB59" s="429"/>
      <c r="LFC59" s="429"/>
      <c r="LFD59" s="429"/>
      <c r="LFE59" s="429"/>
      <c r="LFF59" s="429"/>
      <c r="LFG59" s="429"/>
      <c r="LFH59" s="429"/>
      <c r="LFI59" s="429"/>
      <c r="LFJ59" s="429"/>
      <c r="LFK59" s="429"/>
      <c r="LFL59" s="429"/>
      <c r="LFM59" s="429"/>
      <c r="LFN59" s="429"/>
      <c r="LFO59" s="429"/>
      <c r="LFP59" s="429"/>
      <c r="LFQ59" s="429"/>
      <c r="LFR59" s="429"/>
      <c r="LFS59" s="429"/>
      <c r="LFT59" s="429"/>
      <c r="LFU59" s="429"/>
      <c r="LFV59" s="429"/>
      <c r="LFW59" s="429"/>
      <c r="LFX59" s="429"/>
      <c r="LFY59" s="429"/>
      <c r="LFZ59" s="429"/>
      <c r="LGA59" s="429"/>
      <c r="LGB59" s="429"/>
      <c r="LGC59" s="429"/>
      <c r="LGD59" s="429"/>
      <c r="LGE59" s="429"/>
      <c r="LGF59" s="429"/>
      <c r="LGG59" s="429"/>
      <c r="LGH59" s="429"/>
      <c r="LGI59" s="429"/>
      <c r="LGJ59" s="429"/>
      <c r="LGK59" s="429"/>
      <c r="LGL59" s="429"/>
      <c r="LGM59" s="429"/>
      <c r="LGN59" s="429"/>
      <c r="LGO59" s="429"/>
      <c r="LGP59" s="429"/>
      <c r="LGQ59" s="429"/>
      <c r="LGR59" s="429"/>
      <c r="LGS59" s="429"/>
      <c r="LGT59" s="429"/>
      <c r="LGU59" s="429"/>
      <c r="LGV59" s="429"/>
      <c r="LGW59" s="429"/>
      <c r="LGX59" s="429"/>
      <c r="LGY59" s="429"/>
      <c r="LGZ59" s="429"/>
      <c r="LHA59" s="429"/>
      <c r="LHB59" s="429"/>
      <c r="LHC59" s="429"/>
      <c r="LHD59" s="429"/>
      <c r="LHE59" s="429"/>
      <c r="LHF59" s="429"/>
      <c r="LHG59" s="429"/>
      <c r="LHH59" s="429"/>
      <c r="LHI59" s="429"/>
      <c r="LHJ59" s="429"/>
      <c r="LHK59" s="429"/>
      <c r="LHL59" s="429"/>
      <c r="LHM59" s="429"/>
      <c r="LHN59" s="429"/>
      <c r="LHO59" s="429"/>
      <c r="LHP59" s="429"/>
      <c r="LHQ59" s="429"/>
      <c r="LHR59" s="429"/>
      <c r="LHS59" s="429"/>
      <c r="LHT59" s="429"/>
      <c r="LHU59" s="429"/>
      <c r="LHV59" s="429"/>
      <c r="LHW59" s="429"/>
      <c r="LHX59" s="429"/>
      <c r="LHY59" s="429"/>
      <c r="LHZ59" s="429"/>
      <c r="LIA59" s="429"/>
      <c r="LIB59" s="429"/>
      <c r="LIC59" s="429"/>
      <c r="LID59" s="429"/>
      <c r="LIE59" s="429"/>
      <c r="LIF59" s="429"/>
      <c r="LIG59" s="429"/>
      <c r="LIH59" s="429"/>
      <c r="LII59" s="429"/>
      <c r="LIJ59" s="429"/>
      <c r="LIK59" s="429"/>
      <c r="LIL59" s="429"/>
      <c r="LIM59" s="429"/>
      <c r="LIN59" s="429"/>
      <c r="LIO59" s="429"/>
      <c r="LIP59" s="429"/>
      <c r="LIQ59" s="429"/>
      <c r="LIR59" s="429"/>
      <c r="LIS59" s="429"/>
      <c r="LIT59" s="429"/>
      <c r="LIU59" s="429"/>
      <c r="LIV59" s="429"/>
      <c r="LIW59" s="429"/>
      <c r="LIX59" s="429"/>
      <c r="LIY59" s="429"/>
      <c r="LIZ59" s="429"/>
      <c r="LJA59" s="429"/>
      <c r="LJB59" s="429"/>
      <c r="LJC59" s="429"/>
      <c r="LJD59" s="429"/>
      <c r="LJE59" s="429"/>
      <c r="LJF59" s="429"/>
      <c r="LJG59" s="429"/>
      <c r="LJH59" s="429"/>
      <c r="LJI59" s="429"/>
      <c r="LJJ59" s="429"/>
      <c r="LJK59" s="429"/>
      <c r="LJL59" s="429"/>
      <c r="LJM59" s="429"/>
      <c r="LJN59" s="429"/>
      <c r="LJO59" s="429"/>
      <c r="LJP59" s="429"/>
      <c r="LJQ59" s="429"/>
      <c r="LJR59" s="429"/>
      <c r="LJS59" s="429"/>
      <c r="LJT59" s="429"/>
      <c r="LJU59" s="429"/>
      <c r="LJV59" s="429"/>
      <c r="LJW59" s="429"/>
      <c r="LJX59" s="429"/>
      <c r="LJY59" s="429"/>
      <c r="LJZ59" s="429"/>
      <c r="LKA59" s="429"/>
      <c r="LKB59" s="429"/>
      <c r="LKC59" s="429"/>
      <c r="LKD59" s="429"/>
      <c r="LKE59" s="429"/>
      <c r="LKF59" s="429"/>
      <c r="LKG59" s="429"/>
      <c r="LKH59" s="429"/>
      <c r="LKI59" s="429"/>
      <c r="LKJ59" s="429"/>
      <c r="LKK59" s="429"/>
      <c r="LKL59" s="429"/>
      <c r="LKM59" s="429"/>
      <c r="LKN59" s="429"/>
      <c r="LKO59" s="429"/>
      <c r="LKP59" s="429"/>
      <c r="LKQ59" s="429"/>
      <c r="LKR59" s="429"/>
      <c r="LKS59" s="429"/>
      <c r="LKT59" s="429"/>
      <c r="LKU59" s="429"/>
      <c r="LKV59" s="429"/>
      <c r="LKW59" s="429"/>
      <c r="LKX59" s="429"/>
      <c r="LKY59" s="429"/>
      <c r="LKZ59" s="429"/>
      <c r="LLA59" s="429"/>
      <c r="LLB59" s="429"/>
      <c r="LLC59" s="429"/>
      <c r="LLD59" s="429"/>
      <c r="LLE59" s="429"/>
      <c r="LLF59" s="429"/>
      <c r="LLG59" s="429"/>
      <c r="LLH59" s="429"/>
      <c r="LLI59" s="429"/>
      <c r="LLJ59" s="429"/>
      <c r="LLK59" s="429"/>
      <c r="LLL59" s="429"/>
      <c r="LLM59" s="429"/>
      <c r="LLN59" s="429"/>
      <c r="LLO59" s="429"/>
      <c r="LLP59" s="429"/>
      <c r="LLQ59" s="429"/>
      <c r="LLR59" s="429"/>
      <c r="LLS59" s="429"/>
      <c r="LLT59" s="429"/>
      <c r="LLU59" s="429"/>
      <c r="LLV59" s="429"/>
      <c r="LLW59" s="429"/>
      <c r="LLX59" s="429"/>
      <c r="LLY59" s="429"/>
      <c r="LLZ59" s="429"/>
      <c r="LMA59" s="429"/>
      <c r="LMB59" s="429"/>
      <c r="LMC59" s="429"/>
      <c r="LMD59" s="429"/>
      <c r="LME59" s="429"/>
      <c r="LMF59" s="429"/>
      <c r="LMG59" s="429"/>
      <c r="LMH59" s="429"/>
      <c r="LMI59" s="429"/>
      <c r="LMJ59" s="429"/>
      <c r="LMK59" s="429"/>
      <c r="LML59" s="429"/>
      <c r="LMM59" s="429"/>
      <c r="LMN59" s="429"/>
      <c r="LMO59" s="429"/>
      <c r="LMP59" s="429"/>
      <c r="LMQ59" s="429"/>
      <c r="LMR59" s="429"/>
      <c r="LMS59" s="429"/>
      <c r="LMT59" s="429"/>
      <c r="LMU59" s="429"/>
      <c r="LMV59" s="429"/>
      <c r="LMW59" s="429"/>
      <c r="LMX59" s="429"/>
      <c r="LMY59" s="429"/>
      <c r="LMZ59" s="429"/>
      <c r="LNA59" s="429"/>
      <c r="LNB59" s="429"/>
      <c r="LNC59" s="429"/>
      <c r="LND59" s="429"/>
      <c r="LNE59" s="429"/>
      <c r="LNF59" s="429"/>
      <c r="LNG59" s="429"/>
      <c r="LNH59" s="429"/>
      <c r="LNI59" s="429"/>
      <c r="LNJ59" s="429"/>
      <c r="LNK59" s="429"/>
      <c r="LNL59" s="429"/>
      <c r="LNM59" s="429"/>
      <c r="LNN59" s="429"/>
      <c r="LNO59" s="429"/>
      <c r="LNP59" s="429"/>
      <c r="LNQ59" s="429"/>
      <c r="LNR59" s="429"/>
      <c r="LNS59" s="429"/>
      <c r="LNT59" s="429"/>
      <c r="LNU59" s="429"/>
      <c r="LNV59" s="429"/>
      <c r="LNW59" s="429"/>
      <c r="LNX59" s="429"/>
      <c r="LNY59" s="429"/>
      <c r="LNZ59" s="429"/>
      <c r="LOA59" s="429"/>
      <c r="LOB59" s="429"/>
      <c r="LOC59" s="429"/>
      <c r="LOD59" s="429"/>
      <c r="LOE59" s="429"/>
      <c r="LOF59" s="429"/>
      <c r="LOG59" s="429"/>
      <c r="LOH59" s="429"/>
      <c r="LOI59" s="429"/>
      <c r="LOJ59" s="429"/>
      <c r="LOK59" s="429"/>
      <c r="LOL59" s="429"/>
      <c r="LOM59" s="429"/>
      <c r="LON59" s="429"/>
      <c r="LOO59" s="429"/>
      <c r="LOP59" s="429"/>
      <c r="LOQ59" s="429"/>
      <c r="LOR59" s="429"/>
      <c r="LOS59" s="429"/>
      <c r="LOT59" s="429"/>
      <c r="LOU59" s="429"/>
      <c r="LOV59" s="429"/>
      <c r="LOW59" s="429"/>
      <c r="LOX59" s="429"/>
      <c r="LOY59" s="429"/>
      <c r="LOZ59" s="429"/>
      <c r="LPA59" s="429"/>
      <c r="LPB59" s="429"/>
      <c r="LPC59" s="429"/>
      <c r="LPD59" s="429"/>
      <c r="LPE59" s="429"/>
      <c r="LPF59" s="429"/>
      <c r="LPG59" s="429"/>
      <c r="LPH59" s="429"/>
      <c r="LPI59" s="429"/>
      <c r="LPJ59" s="429"/>
      <c r="LPK59" s="429"/>
      <c r="LPL59" s="429"/>
      <c r="LPM59" s="429"/>
      <c r="LPN59" s="429"/>
      <c r="LPO59" s="429"/>
      <c r="LPP59" s="429"/>
      <c r="LPQ59" s="429"/>
      <c r="LPR59" s="429"/>
      <c r="LPS59" s="429"/>
      <c r="LPT59" s="429"/>
      <c r="LPU59" s="429"/>
      <c r="LPV59" s="429"/>
      <c r="LPW59" s="429"/>
      <c r="LPX59" s="429"/>
      <c r="LPY59" s="429"/>
      <c r="LPZ59" s="429"/>
      <c r="LQA59" s="429"/>
      <c r="LQB59" s="429"/>
      <c r="LQC59" s="429"/>
      <c r="LQD59" s="429"/>
      <c r="LQE59" s="429"/>
      <c r="LQF59" s="429"/>
      <c r="LQG59" s="429"/>
      <c r="LQH59" s="429"/>
      <c r="LQI59" s="429"/>
      <c r="LQJ59" s="429"/>
      <c r="LQK59" s="429"/>
      <c r="LQL59" s="429"/>
      <c r="LQM59" s="429"/>
      <c r="LQN59" s="429"/>
      <c r="LQO59" s="429"/>
      <c r="LQP59" s="429"/>
      <c r="LQQ59" s="429"/>
      <c r="LQR59" s="429"/>
      <c r="LQS59" s="429"/>
      <c r="LQT59" s="429"/>
      <c r="LQU59" s="429"/>
      <c r="LQV59" s="429"/>
      <c r="LQW59" s="429"/>
      <c r="LQX59" s="429"/>
      <c r="LQY59" s="429"/>
      <c r="LQZ59" s="429"/>
      <c r="LRA59" s="429"/>
      <c r="LRB59" s="429"/>
      <c r="LRC59" s="429"/>
      <c r="LRD59" s="429"/>
      <c r="LRE59" s="429"/>
      <c r="LRF59" s="429"/>
      <c r="LRG59" s="429"/>
      <c r="LRH59" s="429"/>
      <c r="LRI59" s="429"/>
      <c r="LRJ59" s="429"/>
      <c r="LRK59" s="429"/>
      <c r="LRL59" s="429"/>
      <c r="LRM59" s="429"/>
      <c r="LRN59" s="429"/>
      <c r="LRO59" s="429"/>
      <c r="LRP59" s="429"/>
      <c r="LRQ59" s="429"/>
      <c r="LRR59" s="429"/>
      <c r="LRS59" s="429"/>
      <c r="LRT59" s="429"/>
      <c r="LRU59" s="429"/>
      <c r="LRV59" s="429"/>
      <c r="LRW59" s="429"/>
      <c r="LRX59" s="429"/>
      <c r="LRY59" s="429"/>
      <c r="LRZ59" s="429"/>
      <c r="LSA59" s="429"/>
      <c r="LSB59" s="429"/>
      <c r="LSC59" s="429"/>
      <c r="LSD59" s="429"/>
      <c r="LSE59" s="429"/>
      <c r="LSF59" s="429"/>
      <c r="LSG59" s="429"/>
      <c r="LSH59" s="429"/>
      <c r="LSI59" s="429"/>
      <c r="LSJ59" s="429"/>
      <c r="LSK59" s="429"/>
      <c r="LSL59" s="429"/>
      <c r="LSM59" s="429"/>
      <c r="LSN59" s="429"/>
      <c r="LSO59" s="429"/>
      <c r="LSP59" s="429"/>
      <c r="LSQ59" s="429"/>
      <c r="LSR59" s="429"/>
      <c r="LSS59" s="429"/>
      <c r="LST59" s="429"/>
      <c r="LSU59" s="429"/>
      <c r="LSV59" s="429"/>
      <c r="LSW59" s="429"/>
      <c r="LSX59" s="429"/>
      <c r="LSY59" s="429"/>
      <c r="LSZ59" s="429"/>
      <c r="LTA59" s="429"/>
      <c r="LTB59" s="429"/>
      <c r="LTC59" s="429"/>
      <c r="LTD59" s="429"/>
      <c r="LTE59" s="429"/>
      <c r="LTF59" s="429"/>
      <c r="LTG59" s="429"/>
      <c r="LTH59" s="429"/>
      <c r="LTI59" s="429"/>
      <c r="LTJ59" s="429"/>
      <c r="LTK59" s="429"/>
      <c r="LTL59" s="429"/>
      <c r="LTM59" s="429"/>
      <c r="LTN59" s="429"/>
      <c r="LTO59" s="429"/>
      <c r="LTP59" s="429"/>
      <c r="LTQ59" s="429"/>
      <c r="LTR59" s="429"/>
      <c r="LTS59" s="429"/>
      <c r="LTT59" s="429"/>
      <c r="LTU59" s="429"/>
      <c r="LTV59" s="429"/>
      <c r="LTW59" s="429"/>
      <c r="LTX59" s="429"/>
      <c r="LTY59" s="429"/>
      <c r="LTZ59" s="429"/>
      <c r="LUA59" s="429"/>
      <c r="LUB59" s="429"/>
      <c r="LUC59" s="429"/>
      <c r="LUD59" s="429"/>
      <c r="LUE59" s="429"/>
      <c r="LUF59" s="429"/>
      <c r="LUG59" s="429"/>
      <c r="LUH59" s="429"/>
      <c r="LUI59" s="429"/>
      <c r="LUJ59" s="429"/>
      <c r="LUK59" s="429"/>
      <c r="LUL59" s="429"/>
      <c r="LUM59" s="429"/>
      <c r="LUN59" s="429"/>
      <c r="LUO59" s="429"/>
      <c r="LUP59" s="429"/>
      <c r="LUQ59" s="429"/>
      <c r="LUR59" s="429"/>
      <c r="LUS59" s="429"/>
      <c r="LUT59" s="429"/>
      <c r="LUU59" s="429"/>
      <c r="LUV59" s="429"/>
      <c r="LUW59" s="429"/>
      <c r="LUX59" s="429"/>
      <c r="LUY59" s="429"/>
      <c r="LUZ59" s="429"/>
      <c r="LVA59" s="429"/>
      <c r="LVB59" s="429"/>
      <c r="LVC59" s="429"/>
      <c r="LVD59" s="429"/>
      <c r="LVE59" s="429"/>
      <c r="LVF59" s="429"/>
      <c r="LVG59" s="429"/>
      <c r="LVH59" s="429"/>
      <c r="LVI59" s="429"/>
      <c r="LVJ59" s="429"/>
      <c r="LVK59" s="429"/>
      <c r="LVL59" s="429"/>
      <c r="LVM59" s="429"/>
      <c r="LVN59" s="429"/>
      <c r="LVO59" s="429"/>
      <c r="LVP59" s="429"/>
      <c r="LVQ59" s="429"/>
      <c r="LVR59" s="429"/>
      <c r="LVS59" s="429"/>
      <c r="LVT59" s="429"/>
      <c r="LVU59" s="429"/>
      <c r="LVV59" s="429"/>
      <c r="LVW59" s="429"/>
      <c r="LVX59" s="429"/>
      <c r="LVY59" s="429"/>
      <c r="LVZ59" s="429"/>
      <c r="LWA59" s="429"/>
      <c r="LWB59" s="429"/>
      <c r="LWC59" s="429"/>
      <c r="LWD59" s="429"/>
      <c r="LWE59" s="429"/>
      <c r="LWF59" s="429"/>
      <c r="LWG59" s="429"/>
      <c r="LWH59" s="429"/>
      <c r="LWI59" s="429"/>
      <c r="LWJ59" s="429"/>
      <c r="LWK59" s="429"/>
      <c r="LWL59" s="429"/>
      <c r="LWM59" s="429"/>
      <c r="LWN59" s="429"/>
      <c r="LWO59" s="429"/>
      <c r="LWP59" s="429"/>
      <c r="LWQ59" s="429"/>
      <c r="LWR59" s="429"/>
      <c r="LWS59" s="429"/>
      <c r="LWT59" s="429"/>
      <c r="LWU59" s="429"/>
      <c r="LWV59" s="429"/>
      <c r="LWW59" s="429"/>
      <c r="LWX59" s="429"/>
      <c r="LWY59" s="429"/>
      <c r="LWZ59" s="429"/>
      <c r="LXA59" s="429"/>
      <c r="LXB59" s="429"/>
      <c r="LXC59" s="429"/>
      <c r="LXD59" s="429"/>
      <c r="LXE59" s="429"/>
      <c r="LXF59" s="429"/>
      <c r="LXG59" s="429"/>
      <c r="LXH59" s="429"/>
      <c r="LXI59" s="429"/>
      <c r="LXJ59" s="429"/>
      <c r="LXK59" s="429"/>
      <c r="LXL59" s="429"/>
      <c r="LXM59" s="429"/>
      <c r="LXN59" s="429"/>
      <c r="LXO59" s="429"/>
      <c r="LXP59" s="429"/>
      <c r="LXQ59" s="429"/>
      <c r="LXR59" s="429"/>
      <c r="LXS59" s="429"/>
      <c r="LXT59" s="429"/>
      <c r="LXU59" s="429"/>
      <c r="LXV59" s="429"/>
      <c r="LXW59" s="429"/>
      <c r="LXX59" s="429"/>
      <c r="LXY59" s="429"/>
      <c r="LXZ59" s="429"/>
      <c r="LYA59" s="429"/>
      <c r="LYB59" s="429"/>
      <c r="LYC59" s="429"/>
      <c r="LYD59" s="429"/>
      <c r="LYE59" s="429"/>
      <c r="LYF59" s="429"/>
      <c r="LYG59" s="429"/>
      <c r="LYH59" s="429"/>
      <c r="LYI59" s="429"/>
      <c r="LYJ59" s="429"/>
      <c r="LYK59" s="429"/>
      <c r="LYL59" s="429"/>
      <c r="LYM59" s="429"/>
      <c r="LYN59" s="429"/>
      <c r="LYO59" s="429"/>
      <c r="LYP59" s="429"/>
      <c r="LYQ59" s="429"/>
      <c r="LYR59" s="429"/>
      <c r="LYS59" s="429"/>
      <c r="LYT59" s="429"/>
      <c r="LYU59" s="429"/>
      <c r="LYV59" s="429"/>
      <c r="LYW59" s="429"/>
      <c r="LYX59" s="429"/>
      <c r="LYY59" s="429"/>
      <c r="LYZ59" s="429"/>
      <c r="LZA59" s="429"/>
      <c r="LZB59" s="429"/>
      <c r="LZC59" s="429"/>
      <c r="LZD59" s="429"/>
      <c r="LZE59" s="429"/>
      <c r="LZF59" s="429"/>
      <c r="LZG59" s="429"/>
      <c r="LZH59" s="429"/>
      <c r="LZI59" s="429"/>
      <c r="LZJ59" s="429"/>
      <c r="LZK59" s="429"/>
      <c r="LZL59" s="429"/>
      <c r="LZM59" s="429"/>
      <c r="LZN59" s="429"/>
      <c r="LZO59" s="429"/>
      <c r="LZP59" s="429"/>
      <c r="LZQ59" s="429"/>
      <c r="LZR59" s="429"/>
      <c r="LZS59" s="429"/>
      <c r="LZT59" s="429"/>
      <c r="LZU59" s="429"/>
      <c r="LZV59" s="429"/>
      <c r="LZW59" s="429"/>
      <c r="LZX59" s="429"/>
      <c r="LZY59" s="429"/>
      <c r="LZZ59" s="429"/>
      <c r="MAA59" s="429"/>
      <c r="MAB59" s="429"/>
      <c r="MAC59" s="429"/>
      <c r="MAD59" s="429"/>
      <c r="MAE59" s="429"/>
      <c r="MAF59" s="429"/>
      <c r="MAG59" s="429"/>
      <c r="MAH59" s="429"/>
      <c r="MAI59" s="429"/>
      <c r="MAJ59" s="429"/>
      <c r="MAK59" s="429"/>
      <c r="MAL59" s="429"/>
      <c r="MAM59" s="429"/>
      <c r="MAN59" s="429"/>
      <c r="MAO59" s="429"/>
      <c r="MAP59" s="429"/>
      <c r="MAQ59" s="429"/>
      <c r="MAR59" s="429"/>
      <c r="MAS59" s="429"/>
      <c r="MAT59" s="429"/>
      <c r="MAU59" s="429"/>
      <c r="MAV59" s="429"/>
      <c r="MAW59" s="429"/>
      <c r="MAX59" s="429"/>
      <c r="MAY59" s="429"/>
      <c r="MAZ59" s="429"/>
      <c r="MBA59" s="429"/>
      <c r="MBB59" s="429"/>
      <c r="MBC59" s="429"/>
      <c r="MBD59" s="429"/>
      <c r="MBE59" s="429"/>
      <c r="MBF59" s="429"/>
      <c r="MBG59" s="429"/>
      <c r="MBH59" s="429"/>
      <c r="MBI59" s="429"/>
      <c r="MBJ59" s="429"/>
      <c r="MBK59" s="429"/>
      <c r="MBL59" s="429"/>
      <c r="MBM59" s="429"/>
      <c r="MBN59" s="429"/>
      <c r="MBO59" s="429"/>
      <c r="MBP59" s="429"/>
      <c r="MBQ59" s="429"/>
      <c r="MBR59" s="429"/>
      <c r="MBS59" s="429"/>
      <c r="MBT59" s="429"/>
      <c r="MBU59" s="429"/>
      <c r="MBV59" s="429"/>
      <c r="MBW59" s="429"/>
      <c r="MBX59" s="429"/>
      <c r="MBY59" s="429"/>
      <c r="MBZ59" s="429"/>
      <c r="MCA59" s="429"/>
      <c r="MCB59" s="429"/>
      <c r="MCC59" s="429"/>
      <c r="MCD59" s="429"/>
      <c r="MCE59" s="429"/>
      <c r="MCF59" s="429"/>
      <c r="MCG59" s="429"/>
      <c r="MCH59" s="429"/>
      <c r="MCI59" s="429"/>
      <c r="MCJ59" s="429"/>
      <c r="MCK59" s="429"/>
      <c r="MCL59" s="429"/>
      <c r="MCM59" s="429"/>
      <c r="MCN59" s="429"/>
      <c r="MCO59" s="429"/>
      <c r="MCP59" s="429"/>
      <c r="MCQ59" s="429"/>
      <c r="MCR59" s="429"/>
      <c r="MCS59" s="429"/>
      <c r="MCT59" s="429"/>
      <c r="MCU59" s="429"/>
      <c r="MCV59" s="429"/>
      <c r="MCW59" s="429"/>
      <c r="MCX59" s="429"/>
      <c r="MCY59" s="429"/>
      <c r="MCZ59" s="429"/>
      <c r="MDA59" s="429"/>
      <c r="MDB59" s="429"/>
      <c r="MDC59" s="429"/>
      <c r="MDD59" s="429"/>
      <c r="MDE59" s="429"/>
      <c r="MDF59" s="429"/>
      <c r="MDG59" s="429"/>
      <c r="MDH59" s="429"/>
      <c r="MDI59" s="429"/>
      <c r="MDJ59" s="429"/>
      <c r="MDK59" s="429"/>
      <c r="MDL59" s="429"/>
      <c r="MDM59" s="429"/>
      <c r="MDN59" s="429"/>
      <c r="MDO59" s="429"/>
      <c r="MDP59" s="429"/>
      <c r="MDQ59" s="429"/>
      <c r="MDR59" s="429"/>
      <c r="MDS59" s="429"/>
      <c r="MDT59" s="429"/>
      <c r="MDU59" s="429"/>
      <c r="MDV59" s="429"/>
      <c r="MDW59" s="429"/>
      <c r="MDX59" s="429"/>
      <c r="MDY59" s="429"/>
      <c r="MDZ59" s="429"/>
      <c r="MEA59" s="429"/>
      <c r="MEB59" s="429"/>
      <c r="MEC59" s="429"/>
      <c r="MED59" s="429"/>
      <c r="MEE59" s="429"/>
      <c r="MEF59" s="429"/>
      <c r="MEG59" s="429"/>
      <c r="MEH59" s="429"/>
      <c r="MEI59" s="429"/>
      <c r="MEJ59" s="429"/>
      <c r="MEK59" s="429"/>
      <c r="MEL59" s="429"/>
      <c r="MEM59" s="429"/>
      <c r="MEN59" s="429"/>
      <c r="MEO59" s="429"/>
      <c r="MEP59" s="429"/>
      <c r="MEQ59" s="429"/>
      <c r="MER59" s="429"/>
      <c r="MES59" s="429"/>
      <c r="MET59" s="429"/>
      <c r="MEU59" s="429"/>
      <c r="MEV59" s="429"/>
      <c r="MEW59" s="429"/>
      <c r="MEX59" s="429"/>
      <c r="MEY59" s="429"/>
      <c r="MEZ59" s="429"/>
      <c r="MFA59" s="429"/>
      <c r="MFB59" s="429"/>
      <c r="MFC59" s="429"/>
      <c r="MFD59" s="429"/>
      <c r="MFE59" s="429"/>
      <c r="MFF59" s="429"/>
      <c r="MFG59" s="429"/>
      <c r="MFH59" s="429"/>
      <c r="MFI59" s="429"/>
      <c r="MFJ59" s="429"/>
      <c r="MFK59" s="429"/>
      <c r="MFL59" s="429"/>
      <c r="MFM59" s="429"/>
      <c r="MFN59" s="429"/>
      <c r="MFO59" s="429"/>
      <c r="MFP59" s="429"/>
      <c r="MFQ59" s="429"/>
      <c r="MFR59" s="429"/>
      <c r="MFS59" s="429"/>
      <c r="MFT59" s="429"/>
      <c r="MFU59" s="429"/>
      <c r="MFV59" s="429"/>
      <c r="MFW59" s="429"/>
      <c r="MFX59" s="429"/>
      <c r="MFY59" s="429"/>
      <c r="MFZ59" s="429"/>
      <c r="MGA59" s="429"/>
      <c r="MGB59" s="429"/>
      <c r="MGC59" s="429"/>
      <c r="MGD59" s="429"/>
      <c r="MGE59" s="429"/>
      <c r="MGF59" s="429"/>
      <c r="MGG59" s="429"/>
      <c r="MGH59" s="429"/>
      <c r="MGI59" s="429"/>
      <c r="MGJ59" s="429"/>
      <c r="MGK59" s="429"/>
      <c r="MGL59" s="429"/>
      <c r="MGM59" s="429"/>
      <c r="MGN59" s="429"/>
      <c r="MGO59" s="429"/>
      <c r="MGP59" s="429"/>
      <c r="MGQ59" s="429"/>
      <c r="MGR59" s="429"/>
      <c r="MGS59" s="429"/>
      <c r="MGT59" s="429"/>
      <c r="MGU59" s="429"/>
      <c r="MGV59" s="429"/>
      <c r="MGW59" s="429"/>
      <c r="MGX59" s="429"/>
      <c r="MGY59" s="429"/>
      <c r="MGZ59" s="429"/>
      <c r="MHA59" s="429"/>
      <c r="MHB59" s="429"/>
      <c r="MHC59" s="429"/>
      <c r="MHD59" s="429"/>
      <c r="MHE59" s="429"/>
      <c r="MHF59" s="429"/>
      <c r="MHG59" s="429"/>
      <c r="MHH59" s="429"/>
      <c r="MHI59" s="429"/>
      <c r="MHJ59" s="429"/>
      <c r="MHK59" s="429"/>
      <c r="MHL59" s="429"/>
      <c r="MHM59" s="429"/>
      <c r="MHN59" s="429"/>
      <c r="MHO59" s="429"/>
      <c r="MHP59" s="429"/>
      <c r="MHQ59" s="429"/>
      <c r="MHR59" s="429"/>
      <c r="MHS59" s="429"/>
      <c r="MHT59" s="429"/>
      <c r="MHU59" s="429"/>
      <c r="MHV59" s="429"/>
      <c r="MHW59" s="429"/>
      <c r="MHX59" s="429"/>
      <c r="MHY59" s="429"/>
      <c r="MHZ59" s="429"/>
      <c r="MIA59" s="429"/>
      <c r="MIB59" s="429"/>
      <c r="MIC59" s="429"/>
      <c r="MID59" s="429"/>
      <c r="MIE59" s="429"/>
      <c r="MIF59" s="429"/>
      <c r="MIG59" s="429"/>
      <c r="MIH59" s="429"/>
      <c r="MII59" s="429"/>
      <c r="MIJ59" s="429"/>
      <c r="MIK59" s="429"/>
      <c r="MIL59" s="429"/>
      <c r="MIM59" s="429"/>
      <c r="MIN59" s="429"/>
      <c r="MIO59" s="429"/>
      <c r="MIP59" s="429"/>
      <c r="MIQ59" s="429"/>
      <c r="MIR59" s="429"/>
      <c r="MIS59" s="429"/>
      <c r="MIT59" s="429"/>
      <c r="MIU59" s="429"/>
      <c r="MIV59" s="429"/>
      <c r="MIW59" s="429"/>
      <c r="MIX59" s="429"/>
      <c r="MIY59" s="429"/>
      <c r="MIZ59" s="429"/>
      <c r="MJA59" s="429"/>
      <c r="MJB59" s="429"/>
      <c r="MJC59" s="429"/>
      <c r="MJD59" s="429"/>
      <c r="MJE59" s="429"/>
      <c r="MJF59" s="429"/>
      <c r="MJG59" s="429"/>
      <c r="MJH59" s="429"/>
      <c r="MJI59" s="429"/>
      <c r="MJJ59" s="429"/>
      <c r="MJK59" s="429"/>
      <c r="MJL59" s="429"/>
      <c r="MJM59" s="429"/>
      <c r="MJN59" s="429"/>
      <c r="MJO59" s="429"/>
      <c r="MJP59" s="429"/>
      <c r="MJQ59" s="429"/>
      <c r="MJR59" s="429"/>
      <c r="MJS59" s="429"/>
      <c r="MJT59" s="429"/>
      <c r="MJU59" s="429"/>
      <c r="MJV59" s="429"/>
      <c r="MJW59" s="429"/>
      <c r="MJX59" s="429"/>
      <c r="MJY59" s="429"/>
      <c r="MJZ59" s="429"/>
      <c r="MKA59" s="429"/>
      <c r="MKB59" s="429"/>
      <c r="MKC59" s="429"/>
      <c r="MKD59" s="429"/>
      <c r="MKE59" s="429"/>
      <c r="MKF59" s="429"/>
      <c r="MKG59" s="429"/>
      <c r="MKH59" s="429"/>
      <c r="MKI59" s="429"/>
      <c r="MKJ59" s="429"/>
      <c r="MKK59" s="429"/>
      <c r="MKL59" s="429"/>
      <c r="MKM59" s="429"/>
      <c r="MKN59" s="429"/>
      <c r="MKO59" s="429"/>
      <c r="MKP59" s="429"/>
      <c r="MKQ59" s="429"/>
      <c r="MKR59" s="429"/>
      <c r="MKS59" s="429"/>
      <c r="MKT59" s="429"/>
      <c r="MKU59" s="429"/>
      <c r="MKV59" s="429"/>
      <c r="MKW59" s="429"/>
      <c r="MKX59" s="429"/>
      <c r="MKY59" s="429"/>
      <c r="MKZ59" s="429"/>
      <c r="MLA59" s="429"/>
      <c r="MLB59" s="429"/>
      <c r="MLC59" s="429"/>
      <c r="MLD59" s="429"/>
      <c r="MLE59" s="429"/>
      <c r="MLF59" s="429"/>
      <c r="MLG59" s="429"/>
      <c r="MLH59" s="429"/>
      <c r="MLI59" s="429"/>
      <c r="MLJ59" s="429"/>
      <c r="MLK59" s="429"/>
      <c r="MLL59" s="429"/>
      <c r="MLM59" s="429"/>
      <c r="MLN59" s="429"/>
      <c r="MLO59" s="429"/>
      <c r="MLP59" s="429"/>
      <c r="MLQ59" s="429"/>
      <c r="MLR59" s="429"/>
      <c r="MLS59" s="429"/>
      <c r="MLT59" s="429"/>
      <c r="MLU59" s="429"/>
      <c r="MLV59" s="429"/>
      <c r="MLW59" s="429"/>
      <c r="MLX59" s="429"/>
      <c r="MLY59" s="429"/>
      <c r="MLZ59" s="429"/>
      <c r="MMA59" s="429"/>
      <c r="MMB59" s="429"/>
      <c r="MMC59" s="429"/>
      <c r="MMD59" s="429"/>
      <c r="MME59" s="429"/>
      <c r="MMF59" s="429"/>
      <c r="MMG59" s="429"/>
      <c r="MMH59" s="429"/>
      <c r="MMI59" s="429"/>
      <c r="MMJ59" s="429"/>
      <c r="MMK59" s="429"/>
      <c r="MML59" s="429"/>
      <c r="MMM59" s="429"/>
      <c r="MMN59" s="429"/>
      <c r="MMO59" s="429"/>
      <c r="MMP59" s="429"/>
      <c r="MMQ59" s="429"/>
      <c r="MMR59" s="429"/>
      <c r="MMS59" s="429"/>
      <c r="MMT59" s="429"/>
      <c r="MMU59" s="429"/>
      <c r="MMV59" s="429"/>
      <c r="MMW59" s="429"/>
      <c r="MMX59" s="429"/>
      <c r="MMY59" s="429"/>
      <c r="MMZ59" s="429"/>
      <c r="MNA59" s="429"/>
      <c r="MNB59" s="429"/>
      <c r="MNC59" s="429"/>
      <c r="MND59" s="429"/>
      <c r="MNE59" s="429"/>
      <c r="MNF59" s="429"/>
      <c r="MNG59" s="429"/>
      <c r="MNH59" s="429"/>
      <c r="MNI59" s="429"/>
      <c r="MNJ59" s="429"/>
      <c r="MNK59" s="429"/>
      <c r="MNL59" s="429"/>
      <c r="MNM59" s="429"/>
      <c r="MNN59" s="429"/>
      <c r="MNO59" s="429"/>
      <c r="MNP59" s="429"/>
      <c r="MNQ59" s="429"/>
      <c r="MNR59" s="429"/>
      <c r="MNS59" s="429"/>
      <c r="MNT59" s="429"/>
      <c r="MNU59" s="429"/>
      <c r="MNV59" s="429"/>
      <c r="MNW59" s="429"/>
      <c r="MNX59" s="429"/>
      <c r="MNY59" s="429"/>
      <c r="MNZ59" s="429"/>
      <c r="MOA59" s="429"/>
      <c r="MOB59" s="429"/>
      <c r="MOC59" s="429"/>
      <c r="MOD59" s="429"/>
      <c r="MOE59" s="429"/>
      <c r="MOF59" s="429"/>
      <c r="MOG59" s="429"/>
      <c r="MOH59" s="429"/>
      <c r="MOI59" s="429"/>
      <c r="MOJ59" s="429"/>
      <c r="MOK59" s="429"/>
      <c r="MOL59" s="429"/>
      <c r="MOM59" s="429"/>
      <c r="MON59" s="429"/>
      <c r="MOO59" s="429"/>
      <c r="MOP59" s="429"/>
      <c r="MOQ59" s="429"/>
      <c r="MOR59" s="429"/>
      <c r="MOS59" s="429"/>
      <c r="MOT59" s="429"/>
      <c r="MOU59" s="429"/>
      <c r="MOV59" s="429"/>
      <c r="MOW59" s="429"/>
      <c r="MOX59" s="429"/>
      <c r="MOY59" s="429"/>
      <c r="MOZ59" s="429"/>
      <c r="MPA59" s="429"/>
      <c r="MPB59" s="429"/>
      <c r="MPC59" s="429"/>
      <c r="MPD59" s="429"/>
      <c r="MPE59" s="429"/>
      <c r="MPF59" s="429"/>
      <c r="MPG59" s="429"/>
      <c r="MPH59" s="429"/>
      <c r="MPI59" s="429"/>
      <c r="MPJ59" s="429"/>
      <c r="MPK59" s="429"/>
      <c r="MPL59" s="429"/>
      <c r="MPM59" s="429"/>
      <c r="MPN59" s="429"/>
      <c r="MPO59" s="429"/>
      <c r="MPP59" s="429"/>
      <c r="MPQ59" s="429"/>
      <c r="MPR59" s="429"/>
      <c r="MPS59" s="429"/>
      <c r="MPT59" s="429"/>
      <c r="MPU59" s="429"/>
      <c r="MPV59" s="429"/>
      <c r="MPW59" s="429"/>
      <c r="MPX59" s="429"/>
      <c r="MPY59" s="429"/>
      <c r="MPZ59" s="429"/>
      <c r="MQA59" s="429"/>
      <c r="MQB59" s="429"/>
      <c r="MQC59" s="429"/>
      <c r="MQD59" s="429"/>
      <c r="MQE59" s="429"/>
      <c r="MQF59" s="429"/>
      <c r="MQG59" s="429"/>
      <c r="MQH59" s="429"/>
      <c r="MQI59" s="429"/>
      <c r="MQJ59" s="429"/>
      <c r="MQK59" s="429"/>
      <c r="MQL59" s="429"/>
      <c r="MQM59" s="429"/>
      <c r="MQN59" s="429"/>
      <c r="MQO59" s="429"/>
      <c r="MQP59" s="429"/>
      <c r="MQQ59" s="429"/>
      <c r="MQR59" s="429"/>
      <c r="MQS59" s="429"/>
      <c r="MQT59" s="429"/>
      <c r="MQU59" s="429"/>
      <c r="MQV59" s="429"/>
      <c r="MQW59" s="429"/>
      <c r="MQX59" s="429"/>
      <c r="MQY59" s="429"/>
      <c r="MQZ59" s="429"/>
      <c r="MRA59" s="429"/>
      <c r="MRB59" s="429"/>
      <c r="MRC59" s="429"/>
      <c r="MRD59" s="429"/>
      <c r="MRE59" s="429"/>
      <c r="MRF59" s="429"/>
      <c r="MRG59" s="429"/>
      <c r="MRH59" s="429"/>
      <c r="MRI59" s="429"/>
      <c r="MRJ59" s="429"/>
      <c r="MRK59" s="429"/>
      <c r="MRL59" s="429"/>
      <c r="MRM59" s="429"/>
      <c r="MRN59" s="429"/>
      <c r="MRO59" s="429"/>
      <c r="MRP59" s="429"/>
      <c r="MRQ59" s="429"/>
      <c r="MRR59" s="429"/>
      <c r="MRS59" s="429"/>
      <c r="MRT59" s="429"/>
      <c r="MRU59" s="429"/>
      <c r="MRV59" s="429"/>
      <c r="MRW59" s="429"/>
      <c r="MRX59" s="429"/>
      <c r="MRY59" s="429"/>
      <c r="MRZ59" s="429"/>
      <c r="MSA59" s="429"/>
      <c r="MSB59" s="429"/>
      <c r="MSC59" s="429"/>
      <c r="MSD59" s="429"/>
      <c r="MSE59" s="429"/>
      <c r="MSF59" s="429"/>
      <c r="MSG59" s="429"/>
      <c r="MSH59" s="429"/>
      <c r="MSI59" s="429"/>
      <c r="MSJ59" s="429"/>
      <c r="MSK59" s="429"/>
      <c r="MSL59" s="429"/>
      <c r="MSM59" s="429"/>
      <c r="MSN59" s="429"/>
      <c r="MSO59" s="429"/>
      <c r="MSP59" s="429"/>
      <c r="MSQ59" s="429"/>
      <c r="MSR59" s="429"/>
      <c r="MSS59" s="429"/>
      <c r="MST59" s="429"/>
      <c r="MSU59" s="429"/>
      <c r="MSV59" s="429"/>
      <c r="MSW59" s="429"/>
      <c r="MSX59" s="429"/>
      <c r="MSY59" s="429"/>
      <c r="MSZ59" s="429"/>
      <c r="MTA59" s="429"/>
      <c r="MTB59" s="429"/>
      <c r="MTC59" s="429"/>
      <c r="MTD59" s="429"/>
      <c r="MTE59" s="429"/>
      <c r="MTF59" s="429"/>
      <c r="MTG59" s="429"/>
      <c r="MTH59" s="429"/>
      <c r="MTI59" s="429"/>
      <c r="MTJ59" s="429"/>
      <c r="MTK59" s="429"/>
      <c r="MTL59" s="429"/>
      <c r="MTM59" s="429"/>
      <c r="MTN59" s="429"/>
      <c r="MTO59" s="429"/>
      <c r="MTP59" s="429"/>
      <c r="MTQ59" s="429"/>
      <c r="MTR59" s="429"/>
      <c r="MTS59" s="429"/>
      <c r="MTT59" s="429"/>
      <c r="MTU59" s="429"/>
      <c r="MTV59" s="429"/>
      <c r="MTW59" s="429"/>
      <c r="MTX59" s="429"/>
      <c r="MTY59" s="429"/>
      <c r="MTZ59" s="429"/>
      <c r="MUA59" s="429"/>
      <c r="MUB59" s="429"/>
      <c r="MUC59" s="429"/>
      <c r="MUD59" s="429"/>
      <c r="MUE59" s="429"/>
      <c r="MUF59" s="429"/>
      <c r="MUG59" s="429"/>
      <c r="MUH59" s="429"/>
      <c r="MUI59" s="429"/>
      <c r="MUJ59" s="429"/>
      <c r="MUK59" s="429"/>
      <c r="MUL59" s="429"/>
      <c r="MUM59" s="429"/>
      <c r="MUN59" s="429"/>
      <c r="MUO59" s="429"/>
      <c r="MUP59" s="429"/>
      <c r="MUQ59" s="429"/>
      <c r="MUR59" s="429"/>
      <c r="MUS59" s="429"/>
      <c r="MUT59" s="429"/>
      <c r="MUU59" s="429"/>
      <c r="MUV59" s="429"/>
      <c r="MUW59" s="429"/>
      <c r="MUX59" s="429"/>
      <c r="MUY59" s="429"/>
      <c r="MUZ59" s="429"/>
      <c r="MVA59" s="429"/>
      <c r="MVB59" s="429"/>
      <c r="MVC59" s="429"/>
      <c r="MVD59" s="429"/>
      <c r="MVE59" s="429"/>
      <c r="MVF59" s="429"/>
      <c r="MVG59" s="429"/>
      <c r="MVH59" s="429"/>
      <c r="MVI59" s="429"/>
      <c r="MVJ59" s="429"/>
      <c r="MVK59" s="429"/>
      <c r="MVL59" s="429"/>
      <c r="MVM59" s="429"/>
      <c r="MVN59" s="429"/>
      <c r="MVO59" s="429"/>
      <c r="MVP59" s="429"/>
      <c r="MVQ59" s="429"/>
      <c r="MVR59" s="429"/>
      <c r="MVS59" s="429"/>
      <c r="MVT59" s="429"/>
      <c r="MVU59" s="429"/>
      <c r="MVV59" s="429"/>
      <c r="MVW59" s="429"/>
      <c r="MVX59" s="429"/>
      <c r="MVY59" s="429"/>
      <c r="MVZ59" s="429"/>
      <c r="MWA59" s="429"/>
      <c r="MWB59" s="429"/>
      <c r="MWC59" s="429"/>
      <c r="MWD59" s="429"/>
      <c r="MWE59" s="429"/>
      <c r="MWF59" s="429"/>
      <c r="MWG59" s="429"/>
      <c r="MWH59" s="429"/>
      <c r="MWI59" s="429"/>
      <c r="MWJ59" s="429"/>
      <c r="MWK59" s="429"/>
      <c r="MWL59" s="429"/>
      <c r="MWM59" s="429"/>
      <c r="MWN59" s="429"/>
      <c r="MWO59" s="429"/>
      <c r="MWP59" s="429"/>
      <c r="MWQ59" s="429"/>
      <c r="MWR59" s="429"/>
      <c r="MWS59" s="429"/>
      <c r="MWT59" s="429"/>
      <c r="MWU59" s="429"/>
      <c r="MWV59" s="429"/>
      <c r="MWW59" s="429"/>
      <c r="MWX59" s="429"/>
      <c r="MWY59" s="429"/>
      <c r="MWZ59" s="429"/>
      <c r="MXA59" s="429"/>
      <c r="MXB59" s="429"/>
      <c r="MXC59" s="429"/>
      <c r="MXD59" s="429"/>
      <c r="MXE59" s="429"/>
      <c r="MXF59" s="429"/>
      <c r="MXG59" s="429"/>
      <c r="MXH59" s="429"/>
      <c r="MXI59" s="429"/>
      <c r="MXJ59" s="429"/>
      <c r="MXK59" s="429"/>
      <c r="MXL59" s="429"/>
      <c r="MXM59" s="429"/>
      <c r="MXN59" s="429"/>
      <c r="MXO59" s="429"/>
      <c r="MXP59" s="429"/>
      <c r="MXQ59" s="429"/>
      <c r="MXR59" s="429"/>
      <c r="MXS59" s="429"/>
      <c r="MXT59" s="429"/>
      <c r="MXU59" s="429"/>
      <c r="MXV59" s="429"/>
      <c r="MXW59" s="429"/>
      <c r="MXX59" s="429"/>
      <c r="MXY59" s="429"/>
      <c r="MXZ59" s="429"/>
      <c r="MYA59" s="429"/>
      <c r="MYB59" s="429"/>
      <c r="MYC59" s="429"/>
      <c r="MYD59" s="429"/>
      <c r="MYE59" s="429"/>
      <c r="MYF59" s="429"/>
      <c r="MYG59" s="429"/>
      <c r="MYH59" s="429"/>
      <c r="MYI59" s="429"/>
      <c r="MYJ59" s="429"/>
      <c r="MYK59" s="429"/>
      <c r="MYL59" s="429"/>
      <c r="MYM59" s="429"/>
      <c r="MYN59" s="429"/>
      <c r="MYO59" s="429"/>
      <c r="MYP59" s="429"/>
      <c r="MYQ59" s="429"/>
      <c r="MYR59" s="429"/>
      <c r="MYS59" s="429"/>
      <c r="MYT59" s="429"/>
      <c r="MYU59" s="429"/>
      <c r="MYV59" s="429"/>
      <c r="MYW59" s="429"/>
      <c r="MYX59" s="429"/>
      <c r="MYY59" s="429"/>
      <c r="MYZ59" s="429"/>
      <c r="MZA59" s="429"/>
      <c r="MZB59" s="429"/>
      <c r="MZC59" s="429"/>
      <c r="MZD59" s="429"/>
      <c r="MZE59" s="429"/>
      <c r="MZF59" s="429"/>
      <c r="MZG59" s="429"/>
      <c r="MZH59" s="429"/>
      <c r="MZI59" s="429"/>
      <c r="MZJ59" s="429"/>
      <c r="MZK59" s="429"/>
      <c r="MZL59" s="429"/>
      <c r="MZM59" s="429"/>
      <c r="MZN59" s="429"/>
      <c r="MZO59" s="429"/>
      <c r="MZP59" s="429"/>
      <c r="MZQ59" s="429"/>
      <c r="MZR59" s="429"/>
      <c r="MZS59" s="429"/>
      <c r="MZT59" s="429"/>
      <c r="MZU59" s="429"/>
      <c r="MZV59" s="429"/>
      <c r="MZW59" s="429"/>
      <c r="MZX59" s="429"/>
      <c r="MZY59" s="429"/>
      <c r="MZZ59" s="429"/>
      <c r="NAA59" s="429"/>
      <c r="NAB59" s="429"/>
      <c r="NAC59" s="429"/>
      <c r="NAD59" s="429"/>
      <c r="NAE59" s="429"/>
      <c r="NAF59" s="429"/>
      <c r="NAG59" s="429"/>
      <c r="NAH59" s="429"/>
      <c r="NAI59" s="429"/>
      <c r="NAJ59" s="429"/>
      <c r="NAK59" s="429"/>
      <c r="NAL59" s="429"/>
      <c r="NAM59" s="429"/>
      <c r="NAN59" s="429"/>
      <c r="NAO59" s="429"/>
      <c r="NAP59" s="429"/>
      <c r="NAQ59" s="429"/>
      <c r="NAR59" s="429"/>
      <c r="NAS59" s="429"/>
      <c r="NAT59" s="429"/>
      <c r="NAU59" s="429"/>
      <c r="NAV59" s="429"/>
      <c r="NAW59" s="429"/>
      <c r="NAX59" s="429"/>
      <c r="NAY59" s="429"/>
      <c r="NAZ59" s="429"/>
      <c r="NBA59" s="429"/>
      <c r="NBB59" s="429"/>
      <c r="NBC59" s="429"/>
      <c r="NBD59" s="429"/>
      <c r="NBE59" s="429"/>
      <c r="NBF59" s="429"/>
      <c r="NBG59" s="429"/>
      <c r="NBH59" s="429"/>
      <c r="NBI59" s="429"/>
      <c r="NBJ59" s="429"/>
      <c r="NBK59" s="429"/>
      <c r="NBL59" s="429"/>
      <c r="NBM59" s="429"/>
      <c r="NBN59" s="429"/>
      <c r="NBO59" s="429"/>
      <c r="NBP59" s="429"/>
      <c r="NBQ59" s="429"/>
      <c r="NBR59" s="429"/>
      <c r="NBS59" s="429"/>
      <c r="NBT59" s="429"/>
      <c r="NBU59" s="429"/>
      <c r="NBV59" s="429"/>
      <c r="NBW59" s="429"/>
      <c r="NBX59" s="429"/>
      <c r="NBY59" s="429"/>
      <c r="NBZ59" s="429"/>
      <c r="NCA59" s="429"/>
      <c r="NCB59" s="429"/>
      <c r="NCC59" s="429"/>
      <c r="NCD59" s="429"/>
      <c r="NCE59" s="429"/>
      <c r="NCF59" s="429"/>
      <c r="NCG59" s="429"/>
      <c r="NCH59" s="429"/>
      <c r="NCI59" s="429"/>
      <c r="NCJ59" s="429"/>
      <c r="NCK59" s="429"/>
      <c r="NCL59" s="429"/>
      <c r="NCM59" s="429"/>
      <c r="NCN59" s="429"/>
      <c r="NCO59" s="429"/>
      <c r="NCP59" s="429"/>
      <c r="NCQ59" s="429"/>
      <c r="NCR59" s="429"/>
      <c r="NCS59" s="429"/>
      <c r="NCT59" s="429"/>
      <c r="NCU59" s="429"/>
      <c r="NCV59" s="429"/>
      <c r="NCW59" s="429"/>
      <c r="NCX59" s="429"/>
      <c r="NCY59" s="429"/>
      <c r="NCZ59" s="429"/>
      <c r="NDA59" s="429"/>
      <c r="NDB59" s="429"/>
      <c r="NDC59" s="429"/>
      <c r="NDD59" s="429"/>
      <c r="NDE59" s="429"/>
      <c r="NDF59" s="429"/>
      <c r="NDG59" s="429"/>
      <c r="NDH59" s="429"/>
      <c r="NDI59" s="429"/>
      <c r="NDJ59" s="429"/>
      <c r="NDK59" s="429"/>
      <c r="NDL59" s="429"/>
      <c r="NDM59" s="429"/>
      <c r="NDN59" s="429"/>
      <c r="NDO59" s="429"/>
      <c r="NDP59" s="429"/>
      <c r="NDQ59" s="429"/>
      <c r="NDR59" s="429"/>
      <c r="NDS59" s="429"/>
      <c r="NDT59" s="429"/>
      <c r="NDU59" s="429"/>
      <c r="NDV59" s="429"/>
      <c r="NDW59" s="429"/>
      <c r="NDX59" s="429"/>
      <c r="NDY59" s="429"/>
      <c r="NDZ59" s="429"/>
      <c r="NEA59" s="429"/>
      <c r="NEB59" s="429"/>
      <c r="NEC59" s="429"/>
      <c r="NED59" s="429"/>
      <c r="NEE59" s="429"/>
      <c r="NEF59" s="429"/>
      <c r="NEG59" s="429"/>
      <c r="NEH59" s="429"/>
      <c r="NEI59" s="429"/>
      <c r="NEJ59" s="429"/>
      <c r="NEK59" s="429"/>
      <c r="NEL59" s="429"/>
      <c r="NEM59" s="429"/>
      <c r="NEN59" s="429"/>
      <c r="NEO59" s="429"/>
      <c r="NEP59" s="429"/>
      <c r="NEQ59" s="429"/>
      <c r="NER59" s="429"/>
      <c r="NES59" s="429"/>
      <c r="NET59" s="429"/>
      <c r="NEU59" s="429"/>
      <c r="NEV59" s="429"/>
      <c r="NEW59" s="429"/>
      <c r="NEX59" s="429"/>
      <c r="NEY59" s="429"/>
      <c r="NEZ59" s="429"/>
      <c r="NFA59" s="429"/>
      <c r="NFB59" s="429"/>
      <c r="NFC59" s="429"/>
      <c r="NFD59" s="429"/>
      <c r="NFE59" s="429"/>
      <c r="NFF59" s="429"/>
      <c r="NFG59" s="429"/>
      <c r="NFH59" s="429"/>
      <c r="NFI59" s="429"/>
      <c r="NFJ59" s="429"/>
      <c r="NFK59" s="429"/>
      <c r="NFL59" s="429"/>
      <c r="NFM59" s="429"/>
      <c r="NFN59" s="429"/>
      <c r="NFO59" s="429"/>
      <c r="NFP59" s="429"/>
      <c r="NFQ59" s="429"/>
      <c r="NFR59" s="429"/>
      <c r="NFS59" s="429"/>
      <c r="NFT59" s="429"/>
      <c r="NFU59" s="429"/>
      <c r="NFV59" s="429"/>
      <c r="NFW59" s="429"/>
      <c r="NFX59" s="429"/>
      <c r="NFY59" s="429"/>
      <c r="NFZ59" s="429"/>
      <c r="NGA59" s="429"/>
      <c r="NGB59" s="429"/>
      <c r="NGC59" s="429"/>
      <c r="NGD59" s="429"/>
      <c r="NGE59" s="429"/>
      <c r="NGF59" s="429"/>
      <c r="NGG59" s="429"/>
      <c r="NGH59" s="429"/>
      <c r="NGI59" s="429"/>
      <c r="NGJ59" s="429"/>
      <c r="NGK59" s="429"/>
      <c r="NGL59" s="429"/>
      <c r="NGM59" s="429"/>
      <c r="NGN59" s="429"/>
      <c r="NGO59" s="429"/>
      <c r="NGP59" s="429"/>
      <c r="NGQ59" s="429"/>
      <c r="NGR59" s="429"/>
      <c r="NGS59" s="429"/>
      <c r="NGT59" s="429"/>
      <c r="NGU59" s="429"/>
      <c r="NGV59" s="429"/>
      <c r="NGW59" s="429"/>
      <c r="NGX59" s="429"/>
      <c r="NGY59" s="429"/>
      <c r="NGZ59" s="429"/>
      <c r="NHA59" s="429"/>
      <c r="NHB59" s="429"/>
      <c r="NHC59" s="429"/>
      <c r="NHD59" s="429"/>
      <c r="NHE59" s="429"/>
      <c r="NHF59" s="429"/>
      <c r="NHG59" s="429"/>
      <c r="NHH59" s="429"/>
      <c r="NHI59" s="429"/>
      <c r="NHJ59" s="429"/>
      <c r="NHK59" s="429"/>
      <c r="NHL59" s="429"/>
      <c r="NHM59" s="429"/>
      <c r="NHN59" s="429"/>
      <c r="NHO59" s="429"/>
      <c r="NHP59" s="429"/>
      <c r="NHQ59" s="429"/>
      <c r="NHR59" s="429"/>
      <c r="NHS59" s="429"/>
      <c r="NHT59" s="429"/>
      <c r="NHU59" s="429"/>
      <c r="NHV59" s="429"/>
      <c r="NHW59" s="429"/>
      <c r="NHX59" s="429"/>
      <c r="NHY59" s="429"/>
      <c r="NHZ59" s="429"/>
      <c r="NIA59" s="429"/>
      <c r="NIB59" s="429"/>
      <c r="NIC59" s="429"/>
      <c r="NID59" s="429"/>
      <c r="NIE59" s="429"/>
      <c r="NIF59" s="429"/>
      <c r="NIG59" s="429"/>
      <c r="NIH59" s="429"/>
      <c r="NII59" s="429"/>
      <c r="NIJ59" s="429"/>
      <c r="NIK59" s="429"/>
      <c r="NIL59" s="429"/>
      <c r="NIM59" s="429"/>
      <c r="NIN59" s="429"/>
      <c r="NIO59" s="429"/>
      <c r="NIP59" s="429"/>
      <c r="NIQ59" s="429"/>
      <c r="NIR59" s="429"/>
      <c r="NIS59" s="429"/>
      <c r="NIT59" s="429"/>
      <c r="NIU59" s="429"/>
      <c r="NIV59" s="429"/>
      <c r="NIW59" s="429"/>
      <c r="NIX59" s="429"/>
      <c r="NIY59" s="429"/>
      <c r="NIZ59" s="429"/>
      <c r="NJA59" s="429"/>
      <c r="NJB59" s="429"/>
      <c r="NJC59" s="429"/>
      <c r="NJD59" s="429"/>
      <c r="NJE59" s="429"/>
      <c r="NJF59" s="429"/>
      <c r="NJG59" s="429"/>
      <c r="NJH59" s="429"/>
      <c r="NJI59" s="429"/>
      <c r="NJJ59" s="429"/>
      <c r="NJK59" s="429"/>
      <c r="NJL59" s="429"/>
      <c r="NJM59" s="429"/>
      <c r="NJN59" s="429"/>
      <c r="NJO59" s="429"/>
      <c r="NJP59" s="429"/>
      <c r="NJQ59" s="429"/>
      <c r="NJR59" s="429"/>
      <c r="NJS59" s="429"/>
      <c r="NJT59" s="429"/>
      <c r="NJU59" s="429"/>
      <c r="NJV59" s="429"/>
      <c r="NJW59" s="429"/>
      <c r="NJX59" s="429"/>
      <c r="NJY59" s="429"/>
      <c r="NJZ59" s="429"/>
      <c r="NKA59" s="429"/>
      <c r="NKB59" s="429"/>
      <c r="NKC59" s="429"/>
      <c r="NKD59" s="429"/>
      <c r="NKE59" s="429"/>
      <c r="NKF59" s="429"/>
      <c r="NKG59" s="429"/>
      <c r="NKH59" s="429"/>
      <c r="NKI59" s="429"/>
      <c r="NKJ59" s="429"/>
      <c r="NKK59" s="429"/>
      <c r="NKL59" s="429"/>
      <c r="NKM59" s="429"/>
      <c r="NKN59" s="429"/>
      <c r="NKO59" s="429"/>
      <c r="NKP59" s="429"/>
      <c r="NKQ59" s="429"/>
      <c r="NKR59" s="429"/>
      <c r="NKS59" s="429"/>
      <c r="NKT59" s="429"/>
      <c r="NKU59" s="429"/>
      <c r="NKV59" s="429"/>
      <c r="NKW59" s="429"/>
      <c r="NKX59" s="429"/>
      <c r="NKY59" s="429"/>
      <c r="NKZ59" s="429"/>
      <c r="NLA59" s="429"/>
      <c r="NLB59" s="429"/>
      <c r="NLC59" s="429"/>
      <c r="NLD59" s="429"/>
      <c r="NLE59" s="429"/>
      <c r="NLF59" s="429"/>
      <c r="NLG59" s="429"/>
      <c r="NLH59" s="429"/>
      <c r="NLI59" s="429"/>
      <c r="NLJ59" s="429"/>
      <c r="NLK59" s="429"/>
      <c r="NLL59" s="429"/>
      <c r="NLM59" s="429"/>
      <c r="NLN59" s="429"/>
      <c r="NLO59" s="429"/>
      <c r="NLP59" s="429"/>
      <c r="NLQ59" s="429"/>
      <c r="NLR59" s="429"/>
      <c r="NLS59" s="429"/>
      <c r="NLT59" s="429"/>
      <c r="NLU59" s="429"/>
      <c r="NLV59" s="429"/>
      <c r="NLW59" s="429"/>
      <c r="NLX59" s="429"/>
      <c r="NLY59" s="429"/>
      <c r="NLZ59" s="429"/>
      <c r="NMA59" s="429"/>
      <c r="NMB59" s="429"/>
      <c r="NMC59" s="429"/>
      <c r="NMD59" s="429"/>
      <c r="NME59" s="429"/>
      <c r="NMF59" s="429"/>
      <c r="NMG59" s="429"/>
      <c r="NMH59" s="429"/>
      <c r="NMI59" s="429"/>
      <c r="NMJ59" s="429"/>
      <c r="NMK59" s="429"/>
      <c r="NML59" s="429"/>
      <c r="NMM59" s="429"/>
      <c r="NMN59" s="429"/>
      <c r="NMO59" s="429"/>
      <c r="NMP59" s="429"/>
      <c r="NMQ59" s="429"/>
      <c r="NMR59" s="429"/>
      <c r="NMS59" s="429"/>
      <c r="NMT59" s="429"/>
      <c r="NMU59" s="429"/>
      <c r="NMV59" s="429"/>
      <c r="NMW59" s="429"/>
      <c r="NMX59" s="429"/>
      <c r="NMY59" s="429"/>
      <c r="NMZ59" s="429"/>
      <c r="NNA59" s="429"/>
      <c r="NNB59" s="429"/>
      <c r="NNC59" s="429"/>
      <c r="NND59" s="429"/>
      <c r="NNE59" s="429"/>
      <c r="NNF59" s="429"/>
      <c r="NNG59" s="429"/>
      <c r="NNH59" s="429"/>
      <c r="NNI59" s="429"/>
      <c r="NNJ59" s="429"/>
      <c r="NNK59" s="429"/>
      <c r="NNL59" s="429"/>
      <c r="NNM59" s="429"/>
      <c r="NNN59" s="429"/>
      <c r="NNO59" s="429"/>
      <c r="NNP59" s="429"/>
      <c r="NNQ59" s="429"/>
      <c r="NNR59" s="429"/>
      <c r="NNS59" s="429"/>
      <c r="NNT59" s="429"/>
      <c r="NNU59" s="429"/>
      <c r="NNV59" s="429"/>
      <c r="NNW59" s="429"/>
      <c r="NNX59" s="429"/>
      <c r="NNY59" s="429"/>
      <c r="NNZ59" s="429"/>
      <c r="NOA59" s="429"/>
      <c r="NOB59" s="429"/>
      <c r="NOC59" s="429"/>
      <c r="NOD59" s="429"/>
      <c r="NOE59" s="429"/>
      <c r="NOF59" s="429"/>
      <c r="NOG59" s="429"/>
      <c r="NOH59" s="429"/>
      <c r="NOI59" s="429"/>
      <c r="NOJ59" s="429"/>
      <c r="NOK59" s="429"/>
      <c r="NOL59" s="429"/>
      <c r="NOM59" s="429"/>
      <c r="NON59" s="429"/>
      <c r="NOO59" s="429"/>
      <c r="NOP59" s="429"/>
      <c r="NOQ59" s="429"/>
      <c r="NOR59" s="429"/>
      <c r="NOS59" s="429"/>
      <c r="NOT59" s="429"/>
      <c r="NOU59" s="429"/>
      <c r="NOV59" s="429"/>
      <c r="NOW59" s="429"/>
      <c r="NOX59" s="429"/>
      <c r="NOY59" s="429"/>
      <c r="NOZ59" s="429"/>
      <c r="NPA59" s="429"/>
      <c r="NPB59" s="429"/>
      <c r="NPC59" s="429"/>
      <c r="NPD59" s="429"/>
      <c r="NPE59" s="429"/>
      <c r="NPF59" s="429"/>
      <c r="NPG59" s="429"/>
      <c r="NPH59" s="429"/>
      <c r="NPI59" s="429"/>
      <c r="NPJ59" s="429"/>
      <c r="NPK59" s="429"/>
      <c r="NPL59" s="429"/>
      <c r="NPM59" s="429"/>
      <c r="NPN59" s="429"/>
      <c r="NPO59" s="429"/>
      <c r="NPP59" s="429"/>
      <c r="NPQ59" s="429"/>
      <c r="NPR59" s="429"/>
      <c r="NPS59" s="429"/>
      <c r="NPT59" s="429"/>
      <c r="NPU59" s="429"/>
      <c r="NPV59" s="429"/>
      <c r="NPW59" s="429"/>
      <c r="NPX59" s="429"/>
      <c r="NPY59" s="429"/>
      <c r="NPZ59" s="429"/>
      <c r="NQA59" s="429"/>
      <c r="NQB59" s="429"/>
      <c r="NQC59" s="429"/>
      <c r="NQD59" s="429"/>
      <c r="NQE59" s="429"/>
      <c r="NQF59" s="429"/>
      <c r="NQG59" s="429"/>
      <c r="NQH59" s="429"/>
      <c r="NQI59" s="429"/>
      <c r="NQJ59" s="429"/>
      <c r="NQK59" s="429"/>
      <c r="NQL59" s="429"/>
      <c r="NQM59" s="429"/>
      <c r="NQN59" s="429"/>
      <c r="NQO59" s="429"/>
      <c r="NQP59" s="429"/>
      <c r="NQQ59" s="429"/>
      <c r="NQR59" s="429"/>
      <c r="NQS59" s="429"/>
      <c r="NQT59" s="429"/>
      <c r="NQU59" s="429"/>
      <c r="NQV59" s="429"/>
      <c r="NQW59" s="429"/>
      <c r="NQX59" s="429"/>
      <c r="NQY59" s="429"/>
      <c r="NQZ59" s="429"/>
      <c r="NRA59" s="429"/>
      <c r="NRB59" s="429"/>
      <c r="NRC59" s="429"/>
      <c r="NRD59" s="429"/>
      <c r="NRE59" s="429"/>
      <c r="NRF59" s="429"/>
      <c r="NRG59" s="429"/>
      <c r="NRH59" s="429"/>
      <c r="NRI59" s="429"/>
      <c r="NRJ59" s="429"/>
      <c r="NRK59" s="429"/>
      <c r="NRL59" s="429"/>
      <c r="NRM59" s="429"/>
      <c r="NRN59" s="429"/>
      <c r="NRO59" s="429"/>
      <c r="NRP59" s="429"/>
      <c r="NRQ59" s="429"/>
      <c r="NRR59" s="429"/>
      <c r="NRS59" s="429"/>
      <c r="NRT59" s="429"/>
      <c r="NRU59" s="429"/>
      <c r="NRV59" s="429"/>
      <c r="NRW59" s="429"/>
      <c r="NRX59" s="429"/>
      <c r="NRY59" s="429"/>
      <c r="NRZ59" s="429"/>
      <c r="NSA59" s="429"/>
      <c r="NSB59" s="429"/>
      <c r="NSC59" s="429"/>
      <c r="NSD59" s="429"/>
      <c r="NSE59" s="429"/>
      <c r="NSF59" s="429"/>
      <c r="NSG59" s="429"/>
      <c r="NSH59" s="429"/>
      <c r="NSI59" s="429"/>
      <c r="NSJ59" s="429"/>
      <c r="NSK59" s="429"/>
      <c r="NSL59" s="429"/>
      <c r="NSM59" s="429"/>
      <c r="NSN59" s="429"/>
      <c r="NSO59" s="429"/>
      <c r="NSP59" s="429"/>
      <c r="NSQ59" s="429"/>
      <c r="NSR59" s="429"/>
      <c r="NSS59" s="429"/>
      <c r="NST59" s="429"/>
      <c r="NSU59" s="429"/>
      <c r="NSV59" s="429"/>
      <c r="NSW59" s="429"/>
      <c r="NSX59" s="429"/>
      <c r="NSY59" s="429"/>
      <c r="NSZ59" s="429"/>
      <c r="NTA59" s="429"/>
      <c r="NTB59" s="429"/>
      <c r="NTC59" s="429"/>
      <c r="NTD59" s="429"/>
      <c r="NTE59" s="429"/>
      <c r="NTF59" s="429"/>
      <c r="NTG59" s="429"/>
      <c r="NTH59" s="429"/>
      <c r="NTI59" s="429"/>
      <c r="NTJ59" s="429"/>
      <c r="NTK59" s="429"/>
      <c r="NTL59" s="429"/>
      <c r="NTM59" s="429"/>
      <c r="NTN59" s="429"/>
      <c r="NTO59" s="429"/>
      <c r="NTP59" s="429"/>
      <c r="NTQ59" s="429"/>
      <c r="NTR59" s="429"/>
      <c r="NTS59" s="429"/>
      <c r="NTT59" s="429"/>
      <c r="NTU59" s="429"/>
      <c r="NTV59" s="429"/>
      <c r="NTW59" s="429"/>
      <c r="NTX59" s="429"/>
      <c r="NTY59" s="429"/>
      <c r="NTZ59" s="429"/>
      <c r="NUA59" s="429"/>
      <c r="NUB59" s="429"/>
      <c r="NUC59" s="429"/>
      <c r="NUD59" s="429"/>
      <c r="NUE59" s="429"/>
      <c r="NUF59" s="429"/>
      <c r="NUG59" s="429"/>
      <c r="NUH59" s="429"/>
      <c r="NUI59" s="429"/>
      <c r="NUJ59" s="429"/>
      <c r="NUK59" s="429"/>
      <c r="NUL59" s="429"/>
      <c r="NUM59" s="429"/>
      <c r="NUN59" s="429"/>
      <c r="NUO59" s="429"/>
      <c r="NUP59" s="429"/>
      <c r="NUQ59" s="429"/>
      <c r="NUR59" s="429"/>
      <c r="NUS59" s="429"/>
      <c r="NUT59" s="429"/>
      <c r="NUU59" s="429"/>
      <c r="NUV59" s="429"/>
      <c r="NUW59" s="429"/>
      <c r="NUX59" s="429"/>
      <c r="NUY59" s="429"/>
      <c r="NUZ59" s="429"/>
      <c r="NVA59" s="429"/>
      <c r="NVB59" s="429"/>
      <c r="NVC59" s="429"/>
      <c r="NVD59" s="429"/>
      <c r="NVE59" s="429"/>
      <c r="NVF59" s="429"/>
      <c r="NVG59" s="429"/>
      <c r="NVH59" s="429"/>
      <c r="NVI59" s="429"/>
      <c r="NVJ59" s="429"/>
      <c r="NVK59" s="429"/>
      <c r="NVL59" s="429"/>
      <c r="NVM59" s="429"/>
      <c r="NVN59" s="429"/>
      <c r="NVO59" s="429"/>
      <c r="NVP59" s="429"/>
      <c r="NVQ59" s="429"/>
      <c r="NVR59" s="429"/>
      <c r="NVS59" s="429"/>
      <c r="NVT59" s="429"/>
      <c r="NVU59" s="429"/>
      <c r="NVV59" s="429"/>
      <c r="NVW59" s="429"/>
      <c r="NVX59" s="429"/>
      <c r="NVY59" s="429"/>
      <c r="NVZ59" s="429"/>
      <c r="NWA59" s="429"/>
      <c r="NWB59" s="429"/>
      <c r="NWC59" s="429"/>
      <c r="NWD59" s="429"/>
      <c r="NWE59" s="429"/>
      <c r="NWF59" s="429"/>
      <c r="NWG59" s="429"/>
      <c r="NWH59" s="429"/>
      <c r="NWI59" s="429"/>
      <c r="NWJ59" s="429"/>
      <c r="NWK59" s="429"/>
      <c r="NWL59" s="429"/>
      <c r="NWM59" s="429"/>
      <c r="NWN59" s="429"/>
      <c r="NWO59" s="429"/>
      <c r="NWP59" s="429"/>
      <c r="NWQ59" s="429"/>
      <c r="NWR59" s="429"/>
      <c r="NWS59" s="429"/>
      <c r="NWT59" s="429"/>
      <c r="NWU59" s="429"/>
      <c r="NWV59" s="429"/>
      <c r="NWW59" s="429"/>
      <c r="NWX59" s="429"/>
      <c r="NWY59" s="429"/>
      <c r="NWZ59" s="429"/>
      <c r="NXA59" s="429"/>
      <c r="NXB59" s="429"/>
      <c r="NXC59" s="429"/>
      <c r="NXD59" s="429"/>
      <c r="NXE59" s="429"/>
      <c r="NXF59" s="429"/>
      <c r="NXG59" s="429"/>
      <c r="NXH59" s="429"/>
      <c r="NXI59" s="429"/>
      <c r="NXJ59" s="429"/>
      <c r="NXK59" s="429"/>
      <c r="NXL59" s="429"/>
      <c r="NXM59" s="429"/>
      <c r="NXN59" s="429"/>
      <c r="NXO59" s="429"/>
      <c r="NXP59" s="429"/>
      <c r="NXQ59" s="429"/>
      <c r="NXR59" s="429"/>
      <c r="NXS59" s="429"/>
      <c r="NXT59" s="429"/>
      <c r="NXU59" s="429"/>
      <c r="NXV59" s="429"/>
      <c r="NXW59" s="429"/>
      <c r="NXX59" s="429"/>
      <c r="NXY59" s="429"/>
      <c r="NXZ59" s="429"/>
      <c r="NYA59" s="429"/>
      <c r="NYB59" s="429"/>
      <c r="NYC59" s="429"/>
      <c r="NYD59" s="429"/>
      <c r="NYE59" s="429"/>
      <c r="NYF59" s="429"/>
      <c r="NYG59" s="429"/>
      <c r="NYH59" s="429"/>
      <c r="NYI59" s="429"/>
      <c r="NYJ59" s="429"/>
      <c r="NYK59" s="429"/>
      <c r="NYL59" s="429"/>
      <c r="NYM59" s="429"/>
      <c r="NYN59" s="429"/>
      <c r="NYO59" s="429"/>
      <c r="NYP59" s="429"/>
      <c r="NYQ59" s="429"/>
      <c r="NYR59" s="429"/>
      <c r="NYS59" s="429"/>
      <c r="NYT59" s="429"/>
      <c r="NYU59" s="429"/>
      <c r="NYV59" s="429"/>
      <c r="NYW59" s="429"/>
      <c r="NYX59" s="429"/>
      <c r="NYY59" s="429"/>
      <c r="NYZ59" s="429"/>
      <c r="NZA59" s="429"/>
      <c r="NZB59" s="429"/>
      <c r="NZC59" s="429"/>
      <c r="NZD59" s="429"/>
      <c r="NZE59" s="429"/>
      <c r="NZF59" s="429"/>
      <c r="NZG59" s="429"/>
      <c r="NZH59" s="429"/>
      <c r="NZI59" s="429"/>
      <c r="NZJ59" s="429"/>
      <c r="NZK59" s="429"/>
      <c r="NZL59" s="429"/>
      <c r="NZM59" s="429"/>
      <c r="NZN59" s="429"/>
      <c r="NZO59" s="429"/>
      <c r="NZP59" s="429"/>
      <c r="NZQ59" s="429"/>
      <c r="NZR59" s="429"/>
      <c r="NZS59" s="429"/>
      <c r="NZT59" s="429"/>
      <c r="NZU59" s="429"/>
      <c r="NZV59" s="429"/>
      <c r="NZW59" s="429"/>
      <c r="NZX59" s="429"/>
      <c r="NZY59" s="429"/>
      <c r="NZZ59" s="429"/>
      <c r="OAA59" s="429"/>
      <c r="OAB59" s="429"/>
      <c r="OAC59" s="429"/>
      <c r="OAD59" s="429"/>
      <c r="OAE59" s="429"/>
      <c r="OAF59" s="429"/>
      <c r="OAG59" s="429"/>
      <c r="OAH59" s="429"/>
      <c r="OAI59" s="429"/>
      <c r="OAJ59" s="429"/>
      <c r="OAK59" s="429"/>
      <c r="OAL59" s="429"/>
      <c r="OAM59" s="429"/>
      <c r="OAN59" s="429"/>
      <c r="OAO59" s="429"/>
      <c r="OAP59" s="429"/>
      <c r="OAQ59" s="429"/>
      <c r="OAR59" s="429"/>
      <c r="OAS59" s="429"/>
      <c r="OAT59" s="429"/>
      <c r="OAU59" s="429"/>
      <c r="OAV59" s="429"/>
      <c r="OAW59" s="429"/>
      <c r="OAX59" s="429"/>
      <c r="OAY59" s="429"/>
      <c r="OAZ59" s="429"/>
      <c r="OBA59" s="429"/>
      <c r="OBB59" s="429"/>
      <c r="OBC59" s="429"/>
      <c r="OBD59" s="429"/>
      <c r="OBE59" s="429"/>
      <c r="OBF59" s="429"/>
      <c r="OBG59" s="429"/>
      <c r="OBH59" s="429"/>
      <c r="OBI59" s="429"/>
      <c r="OBJ59" s="429"/>
      <c r="OBK59" s="429"/>
      <c r="OBL59" s="429"/>
      <c r="OBM59" s="429"/>
      <c r="OBN59" s="429"/>
      <c r="OBO59" s="429"/>
      <c r="OBP59" s="429"/>
      <c r="OBQ59" s="429"/>
      <c r="OBR59" s="429"/>
      <c r="OBS59" s="429"/>
      <c r="OBT59" s="429"/>
      <c r="OBU59" s="429"/>
      <c r="OBV59" s="429"/>
      <c r="OBW59" s="429"/>
      <c r="OBX59" s="429"/>
      <c r="OBY59" s="429"/>
      <c r="OBZ59" s="429"/>
      <c r="OCA59" s="429"/>
      <c r="OCB59" s="429"/>
      <c r="OCC59" s="429"/>
      <c r="OCD59" s="429"/>
      <c r="OCE59" s="429"/>
      <c r="OCF59" s="429"/>
      <c r="OCG59" s="429"/>
      <c r="OCH59" s="429"/>
      <c r="OCI59" s="429"/>
      <c r="OCJ59" s="429"/>
      <c r="OCK59" s="429"/>
      <c r="OCL59" s="429"/>
      <c r="OCM59" s="429"/>
      <c r="OCN59" s="429"/>
      <c r="OCO59" s="429"/>
      <c r="OCP59" s="429"/>
      <c r="OCQ59" s="429"/>
      <c r="OCR59" s="429"/>
      <c r="OCS59" s="429"/>
      <c r="OCT59" s="429"/>
      <c r="OCU59" s="429"/>
      <c r="OCV59" s="429"/>
      <c r="OCW59" s="429"/>
      <c r="OCX59" s="429"/>
      <c r="OCY59" s="429"/>
      <c r="OCZ59" s="429"/>
      <c r="ODA59" s="429"/>
      <c r="ODB59" s="429"/>
      <c r="ODC59" s="429"/>
      <c r="ODD59" s="429"/>
      <c r="ODE59" s="429"/>
      <c r="ODF59" s="429"/>
      <c r="ODG59" s="429"/>
      <c r="ODH59" s="429"/>
      <c r="ODI59" s="429"/>
      <c r="ODJ59" s="429"/>
      <c r="ODK59" s="429"/>
      <c r="ODL59" s="429"/>
      <c r="ODM59" s="429"/>
      <c r="ODN59" s="429"/>
      <c r="ODO59" s="429"/>
      <c r="ODP59" s="429"/>
      <c r="ODQ59" s="429"/>
      <c r="ODR59" s="429"/>
      <c r="ODS59" s="429"/>
      <c r="ODT59" s="429"/>
      <c r="ODU59" s="429"/>
      <c r="ODV59" s="429"/>
      <c r="ODW59" s="429"/>
      <c r="ODX59" s="429"/>
      <c r="ODY59" s="429"/>
      <c r="ODZ59" s="429"/>
      <c r="OEA59" s="429"/>
      <c r="OEB59" s="429"/>
      <c r="OEC59" s="429"/>
      <c r="OED59" s="429"/>
      <c r="OEE59" s="429"/>
      <c r="OEF59" s="429"/>
      <c r="OEG59" s="429"/>
      <c r="OEH59" s="429"/>
      <c r="OEI59" s="429"/>
      <c r="OEJ59" s="429"/>
      <c r="OEK59" s="429"/>
      <c r="OEL59" s="429"/>
      <c r="OEM59" s="429"/>
      <c r="OEN59" s="429"/>
      <c r="OEO59" s="429"/>
      <c r="OEP59" s="429"/>
      <c r="OEQ59" s="429"/>
      <c r="OER59" s="429"/>
      <c r="OES59" s="429"/>
      <c r="OET59" s="429"/>
      <c r="OEU59" s="429"/>
      <c r="OEV59" s="429"/>
      <c r="OEW59" s="429"/>
      <c r="OEX59" s="429"/>
      <c r="OEY59" s="429"/>
      <c r="OEZ59" s="429"/>
      <c r="OFA59" s="429"/>
      <c r="OFB59" s="429"/>
      <c r="OFC59" s="429"/>
      <c r="OFD59" s="429"/>
      <c r="OFE59" s="429"/>
      <c r="OFF59" s="429"/>
      <c r="OFG59" s="429"/>
      <c r="OFH59" s="429"/>
      <c r="OFI59" s="429"/>
      <c r="OFJ59" s="429"/>
      <c r="OFK59" s="429"/>
      <c r="OFL59" s="429"/>
      <c r="OFM59" s="429"/>
      <c r="OFN59" s="429"/>
      <c r="OFO59" s="429"/>
      <c r="OFP59" s="429"/>
      <c r="OFQ59" s="429"/>
      <c r="OFR59" s="429"/>
      <c r="OFS59" s="429"/>
      <c r="OFT59" s="429"/>
      <c r="OFU59" s="429"/>
      <c r="OFV59" s="429"/>
      <c r="OFW59" s="429"/>
      <c r="OFX59" s="429"/>
      <c r="OFY59" s="429"/>
      <c r="OFZ59" s="429"/>
      <c r="OGA59" s="429"/>
      <c r="OGB59" s="429"/>
      <c r="OGC59" s="429"/>
      <c r="OGD59" s="429"/>
      <c r="OGE59" s="429"/>
      <c r="OGF59" s="429"/>
      <c r="OGG59" s="429"/>
      <c r="OGH59" s="429"/>
      <c r="OGI59" s="429"/>
      <c r="OGJ59" s="429"/>
      <c r="OGK59" s="429"/>
      <c r="OGL59" s="429"/>
      <c r="OGM59" s="429"/>
      <c r="OGN59" s="429"/>
      <c r="OGO59" s="429"/>
      <c r="OGP59" s="429"/>
      <c r="OGQ59" s="429"/>
      <c r="OGR59" s="429"/>
      <c r="OGS59" s="429"/>
      <c r="OGT59" s="429"/>
      <c r="OGU59" s="429"/>
      <c r="OGV59" s="429"/>
      <c r="OGW59" s="429"/>
      <c r="OGX59" s="429"/>
      <c r="OGY59" s="429"/>
      <c r="OGZ59" s="429"/>
      <c r="OHA59" s="429"/>
      <c r="OHB59" s="429"/>
      <c r="OHC59" s="429"/>
      <c r="OHD59" s="429"/>
      <c r="OHE59" s="429"/>
      <c r="OHF59" s="429"/>
      <c r="OHG59" s="429"/>
      <c r="OHH59" s="429"/>
      <c r="OHI59" s="429"/>
      <c r="OHJ59" s="429"/>
      <c r="OHK59" s="429"/>
      <c r="OHL59" s="429"/>
      <c r="OHM59" s="429"/>
      <c r="OHN59" s="429"/>
      <c r="OHO59" s="429"/>
      <c r="OHP59" s="429"/>
      <c r="OHQ59" s="429"/>
      <c r="OHR59" s="429"/>
      <c r="OHS59" s="429"/>
      <c r="OHT59" s="429"/>
      <c r="OHU59" s="429"/>
      <c r="OHV59" s="429"/>
      <c r="OHW59" s="429"/>
      <c r="OHX59" s="429"/>
      <c r="OHY59" s="429"/>
      <c r="OHZ59" s="429"/>
      <c r="OIA59" s="429"/>
      <c r="OIB59" s="429"/>
      <c r="OIC59" s="429"/>
      <c r="OID59" s="429"/>
      <c r="OIE59" s="429"/>
      <c r="OIF59" s="429"/>
      <c r="OIG59" s="429"/>
      <c r="OIH59" s="429"/>
      <c r="OII59" s="429"/>
      <c r="OIJ59" s="429"/>
      <c r="OIK59" s="429"/>
      <c r="OIL59" s="429"/>
      <c r="OIM59" s="429"/>
      <c r="OIN59" s="429"/>
      <c r="OIO59" s="429"/>
      <c r="OIP59" s="429"/>
      <c r="OIQ59" s="429"/>
      <c r="OIR59" s="429"/>
      <c r="OIS59" s="429"/>
      <c r="OIT59" s="429"/>
      <c r="OIU59" s="429"/>
      <c r="OIV59" s="429"/>
      <c r="OIW59" s="429"/>
      <c r="OIX59" s="429"/>
      <c r="OIY59" s="429"/>
      <c r="OIZ59" s="429"/>
      <c r="OJA59" s="429"/>
      <c r="OJB59" s="429"/>
      <c r="OJC59" s="429"/>
      <c r="OJD59" s="429"/>
      <c r="OJE59" s="429"/>
      <c r="OJF59" s="429"/>
      <c r="OJG59" s="429"/>
      <c r="OJH59" s="429"/>
      <c r="OJI59" s="429"/>
      <c r="OJJ59" s="429"/>
      <c r="OJK59" s="429"/>
      <c r="OJL59" s="429"/>
      <c r="OJM59" s="429"/>
      <c r="OJN59" s="429"/>
      <c r="OJO59" s="429"/>
      <c r="OJP59" s="429"/>
      <c r="OJQ59" s="429"/>
      <c r="OJR59" s="429"/>
      <c r="OJS59" s="429"/>
      <c r="OJT59" s="429"/>
      <c r="OJU59" s="429"/>
      <c r="OJV59" s="429"/>
      <c r="OJW59" s="429"/>
      <c r="OJX59" s="429"/>
      <c r="OJY59" s="429"/>
      <c r="OJZ59" s="429"/>
      <c r="OKA59" s="429"/>
      <c r="OKB59" s="429"/>
      <c r="OKC59" s="429"/>
      <c r="OKD59" s="429"/>
      <c r="OKE59" s="429"/>
      <c r="OKF59" s="429"/>
      <c r="OKG59" s="429"/>
      <c r="OKH59" s="429"/>
      <c r="OKI59" s="429"/>
      <c r="OKJ59" s="429"/>
      <c r="OKK59" s="429"/>
      <c r="OKL59" s="429"/>
      <c r="OKM59" s="429"/>
      <c r="OKN59" s="429"/>
      <c r="OKO59" s="429"/>
      <c r="OKP59" s="429"/>
      <c r="OKQ59" s="429"/>
      <c r="OKR59" s="429"/>
      <c r="OKS59" s="429"/>
      <c r="OKT59" s="429"/>
      <c r="OKU59" s="429"/>
      <c r="OKV59" s="429"/>
      <c r="OKW59" s="429"/>
      <c r="OKX59" s="429"/>
      <c r="OKY59" s="429"/>
      <c r="OKZ59" s="429"/>
      <c r="OLA59" s="429"/>
      <c r="OLB59" s="429"/>
      <c r="OLC59" s="429"/>
      <c r="OLD59" s="429"/>
      <c r="OLE59" s="429"/>
      <c r="OLF59" s="429"/>
      <c r="OLG59" s="429"/>
      <c r="OLH59" s="429"/>
      <c r="OLI59" s="429"/>
      <c r="OLJ59" s="429"/>
      <c r="OLK59" s="429"/>
      <c r="OLL59" s="429"/>
      <c r="OLM59" s="429"/>
      <c r="OLN59" s="429"/>
      <c r="OLO59" s="429"/>
      <c r="OLP59" s="429"/>
      <c r="OLQ59" s="429"/>
      <c r="OLR59" s="429"/>
      <c r="OLS59" s="429"/>
      <c r="OLT59" s="429"/>
      <c r="OLU59" s="429"/>
      <c r="OLV59" s="429"/>
      <c r="OLW59" s="429"/>
      <c r="OLX59" s="429"/>
      <c r="OLY59" s="429"/>
      <c r="OLZ59" s="429"/>
      <c r="OMA59" s="429"/>
      <c r="OMB59" s="429"/>
      <c r="OMC59" s="429"/>
      <c r="OMD59" s="429"/>
      <c r="OME59" s="429"/>
      <c r="OMF59" s="429"/>
      <c r="OMG59" s="429"/>
      <c r="OMH59" s="429"/>
      <c r="OMI59" s="429"/>
      <c r="OMJ59" s="429"/>
      <c r="OMK59" s="429"/>
      <c r="OML59" s="429"/>
      <c r="OMM59" s="429"/>
      <c r="OMN59" s="429"/>
      <c r="OMO59" s="429"/>
      <c r="OMP59" s="429"/>
      <c r="OMQ59" s="429"/>
      <c r="OMR59" s="429"/>
      <c r="OMS59" s="429"/>
      <c r="OMT59" s="429"/>
      <c r="OMU59" s="429"/>
      <c r="OMV59" s="429"/>
      <c r="OMW59" s="429"/>
      <c r="OMX59" s="429"/>
      <c r="OMY59" s="429"/>
      <c r="OMZ59" s="429"/>
      <c r="ONA59" s="429"/>
      <c r="ONB59" s="429"/>
      <c r="ONC59" s="429"/>
      <c r="OND59" s="429"/>
      <c r="ONE59" s="429"/>
      <c r="ONF59" s="429"/>
      <c r="ONG59" s="429"/>
      <c r="ONH59" s="429"/>
      <c r="ONI59" s="429"/>
      <c r="ONJ59" s="429"/>
      <c r="ONK59" s="429"/>
      <c r="ONL59" s="429"/>
      <c r="ONM59" s="429"/>
      <c r="ONN59" s="429"/>
      <c r="ONO59" s="429"/>
      <c r="ONP59" s="429"/>
      <c r="ONQ59" s="429"/>
      <c r="ONR59" s="429"/>
      <c r="ONS59" s="429"/>
      <c r="ONT59" s="429"/>
      <c r="ONU59" s="429"/>
      <c r="ONV59" s="429"/>
      <c r="ONW59" s="429"/>
      <c r="ONX59" s="429"/>
      <c r="ONY59" s="429"/>
      <c r="ONZ59" s="429"/>
      <c r="OOA59" s="429"/>
      <c r="OOB59" s="429"/>
      <c r="OOC59" s="429"/>
      <c r="OOD59" s="429"/>
      <c r="OOE59" s="429"/>
      <c r="OOF59" s="429"/>
      <c r="OOG59" s="429"/>
      <c r="OOH59" s="429"/>
      <c r="OOI59" s="429"/>
      <c r="OOJ59" s="429"/>
      <c r="OOK59" s="429"/>
      <c r="OOL59" s="429"/>
      <c r="OOM59" s="429"/>
      <c r="OON59" s="429"/>
      <c r="OOO59" s="429"/>
      <c r="OOP59" s="429"/>
      <c r="OOQ59" s="429"/>
      <c r="OOR59" s="429"/>
      <c r="OOS59" s="429"/>
      <c r="OOT59" s="429"/>
      <c r="OOU59" s="429"/>
      <c r="OOV59" s="429"/>
      <c r="OOW59" s="429"/>
      <c r="OOX59" s="429"/>
      <c r="OOY59" s="429"/>
      <c r="OOZ59" s="429"/>
      <c r="OPA59" s="429"/>
      <c r="OPB59" s="429"/>
      <c r="OPC59" s="429"/>
      <c r="OPD59" s="429"/>
      <c r="OPE59" s="429"/>
      <c r="OPF59" s="429"/>
      <c r="OPG59" s="429"/>
      <c r="OPH59" s="429"/>
      <c r="OPI59" s="429"/>
      <c r="OPJ59" s="429"/>
      <c r="OPK59" s="429"/>
      <c r="OPL59" s="429"/>
      <c r="OPM59" s="429"/>
      <c r="OPN59" s="429"/>
      <c r="OPO59" s="429"/>
      <c r="OPP59" s="429"/>
      <c r="OPQ59" s="429"/>
      <c r="OPR59" s="429"/>
      <c r="OPS59" s="429"/>
      <c r="OPT59" s="429"/>
      <c r="OPU59" s="429"/>
      <c r="OPV59" s="429"/>
      <c r="OPW59" s="429"/>
      <c r="OPX59" s="429"/>
      <c r="OPY59" s="429"/>
      <c r="OPZ59" s="429"/>
      <c r="OQA59" s="429"/>
      <c r="OQB59" s="429"/>
      <c r="OQC59" s="429"/>
      <c r="OQD59" s="429"/>
      <c r="OQE59" s="429"/>
      <c r="OQF59" s="429"/>
      <c r="OQG59" s="429"/>
      <c r="OQH59" s="429"/>
      <c r="OQI59" s="429"/>
      <c r="OQJ59" s="429"/>
      <c r="OQK59" s="429"/>
      <c r="OQL59" s="429"/>
      <c r="OQM59" s="429"/>
      <c r="OQN59" s="429"/>
      <c r="OQO59" s="429"/>
      <c r="OQP59" s="429"/>
      <c r="OQQ59" s="429"/>
      <c r="OQR59" s="429"/>
      <c r="OQS59" s="429"/>
      <c r="OQT59" s="429"/>
      <c r="OQU59" s="429"/>
      <c r="OQV59" s="429"/>
      <c r="OQW59" s="429"/>
      <c r="OQX59" s="429"/>
      <c r="OQY59" s="429"/>
      <c r="OQZ59" s="429"/>
      <c r="ORA59" s="429"/>
      <c r="ORB59" s="429"/>
      <c r="ORC59" s="429"/>
      <c r="ORD59" s="429"/>
      <c r="ORE59" s="429"/>
      <c r="ORF59" s="429"/>
      <c r="ORG59" s="429"/>
      <c r="ORH59" s="429"/>
      <c r="ORI59" s="429"/>
      <c r="ORJ59" s="429"/>
      <c r="ORK59" s="429"/>
      <c r="ORL59" s="429"/>
      <c r="ORM59" s="429"/>
      <c r="ORN59" s="429"/>
      <c r="ORO59" s="429"/>
      <c r="ORP59" s="429"/>
      <c r="ORQ59" s="429"/>
      <c r="ORR59" s="429"/>
      <c r="ORS59" s="429"/>
      <c r="ORT59" s="429"/>
      <c r="ORU59" s="429"/>
      <c r="ORV59" s="429"/>
      <c r="ORW59" s="429"/>
      <c r="ORX59" s="429"/>
      <c r="ORY59" s="429"/>
      <c r="ORZ59" s="429"/>
      <c r="OSA59" s="429"/>
      <c r="OSB59" s="429"/>
      <c r="OSC59" s="429"/>
      <c r="OSD59" s="429"/>
      <c r="OSE59" s="429"/>
      <c r="OSF59" s="429"/>
      <c r="OSG59" s="429"/>
      <c r="OSH59" s="429"/>
      <c r="OSI59" s="429"/>
      <c r="OSJ59" s="429"/>
      <c r="OSK59" s="429"/>
      <c r="OSL59" s="429"/>
      <c r="OSM59" s="429"/>
      <c r="OSN59" s="429"/>
      <c r="OSO59" s="429"/>
      <c r="OSP59" s="429"/>
      <c r="OSQ59" s="429"/>
      <c r="OSR59" s="429"/>
      <c r="OSS59" s="429"/>
      <c r="OST59" s="429"/>
      <c r="OSU59" s="429"/>
      <c r="OSV59" s="429"/>
      <c r="OSW59" s="429"/>
      <c r="OSX59" s="429"/>
      <c r="OSY59" s="429"/>
      <c r="OSZ59" s="429"/>
      <c r="OTA59" s="429"/>
      <c r="OTB59" s="429"/>
      <c r="OTC59" s="429"/>
      <c r="OTD59" s="429"/>
      <c r="OTE59" s="429"/>
      <c r="OTF59" s="429"/>
      <c r="OTG59" s="429"/>
      <c r="OTH59" s="429"/>
      <c r="OTI59" s="429"/>
      <c r="OTJ59" s="429"/>
      <c r="OTK59" s="429"/>
      <c r="OTL59" s="429"/>
      <c r="OTM59" s="429"/>
      <c r="OTN59" s="429"/>
      <c r="OTO59" s="429"/>
      <c r="OTP59" s="429"/>
      <c r="OTQ59" s="429"/>
      <c r="OTR59" s="429"/>
      <c r="OTS59" s="429"/>
      <c r="OTT59" s="429"/>
      <c r="OTU59" s="429"/>
      <c r="OTV59" s="429"/>
      <c r="OTW59" s="429"/>
      <c r="OTX59" s="429"/>
      <c r="OTY59" s="429"/>
      <c r="OTZ59" s="429"/>
      <c r="OUA59" s="429"/>
      <c r="OUB59" s="429"/>
      <c r="OUC59" s="429"/>
      <c r="OUD59" s="429"/>
      <c r="OUE59" s="429"/>
      <c r="OUF59" s="429"/>
      <c r="OUG59" s="429"/>
      <c r="OUH59" s="429"/>
      <c r="OUI59" s="429"/>
      <c r="OUJ59" s="429"/>
      <c r="OUK59" s="429"/>
      <c r="OUL59" s="429"/>
      <c r="OUM59" s="429"/>
      <c r="OUN59" s="429"/>
      <c r="OUO59" s="429"/>
      <c r="OUP59" s="429"/>
      <c r="OUQ59" s="429"/>
      <c r="OUR59" s="429"/>
      <c r="OUS59" s="429"/>
      <c r="OUT59" s="429"/>
      <c r="OUU59" s="429"/>
      <c r="OUV59" s="429"/>
      <c r="OUW59" s="429"/>
      <c r="OUX59" s="429"/>
      <c r="OUY59" s="429"/>
      <c r="OUZ59" s="429"/>
      <c r="OVA59" s="429"/>
      <c r="OVB59" s="429"/>
      <c r="OVC59" s="429"/>
      <c r="OVD59" s="429"/>
      <c r="OVE59" s="429"/>
      <c r="OVF59" s="429"/>
      <c r="OVG59" s="429"/>
      <c r="OVH59" s="429"/>
      <c r="OVI59" s="429"/>
      <c r="OVJ59" s="429"/>
      <c r="OVK59" s="429"/>
      <c r="OVL59" s="429"/>
      <c r="OVM59" s="429"/>
      <c r="OVN59" s="429"/>
      <c r="OVO59" s="429"/>
      <c r="OVP59" s="429"/>
      <c r="OVQ59" s="429"/>
      <c r="OVR59" s="429"/>
      <c r="OVS59" s="429"/>
      <c r="OVT59" s="429"/>
      <c r="OVU59" s="429"/>
      <c r="OVV59" s="429"/>
      <c r="OVW59" s="429"/>
      <c r="OVX59" s="429"/>
      <c r="OVY59" s="429"/>
      <c r="OVZ59" s="429"/>
      <c r="OWA59" s="429"/>
      <c r="OWB59" s="429"/>
      <c r="OWC59" s="429"/>
      <c r="OWD59" s="429"/>
      <c r="OWE59" s="429"/>
      <c r="OWF59" s="429"/>
      <c r="OWG59" s="429"/>
      <c r="OWH59" s="429"/>
      <c r="OWI59" s="429"/>
      <c r="OWJ59" s="429"/>
      <c r="OWK59" s="429"/>
      <c r="OWL59" s="429"/>
      <c r="OWM59" s="429"/>
      <c r="OWN59" s="429"/>
      <c r="OWO59" s="429"/>
      <c r="OWP59" s="429"/>
      <c r="OWQ59" s="429"/>
      <c r="OWR59" s="429"/>
      <c r="OWS59" s="429"/>
      <c r="OWT59" s="429"/>
      <c r="OWU59" s="429"/>
      <c r="OWV59" s="429"/>
      <c r="OWW59" s="429"/>
      <c r="OWX59" s="429"/>
      <c r="OWY59" s="429"/>
      <c r="OWZ59" s="429"/>
      <c r="OXA59" s="429"/>
      <c r="OXB59" s="429"/>
      <c r="OXC59" s="429"/>
      <c r="OXD59" s="429"/>
      <c r="OXE59" s="429"/>
      <c r="OXF59" s="429"/>
      <c r="OXG59" s="429"/>
      <c r="OXH59" s="429"/>
      <c r="OXI59" s="429"/>
      <c r="OXJ59" s="429"/>
      <c r="OXK59" s="429"/>
      <c r="OXL59" s="429"/>
      <c r="OXM59" s="429"/>
      <c r="OXN59" s="429"/>
      <c r="OXO59" s="429"/>
      <c r="OXP59" s="429"/>
      <c r="OXQ59" s="429"/>
      <c r="OXR59" s="429"/>
      <c r="OXS59" s="429"/>
      <c r="OXT59" s="429"/>
      <c r="OXU59" s="429"/>
      <c r="OXV59" s="429"/>
      <c r="OXW59" s="429"/>
      <c r="OXX59" s="429"/>
      <c r="OXY59" s="429"/>
      <c r="OXZ59" s="429"/>
      <c r="OYA59" s="429"/>
      <c r="OYB59" s="429"/>
      <c r="OYC59" s="429"/>
      <c r="OYD59" s="429"/>
      <c r="OYE59" s="429"/>
      <c r="OYF59" s="429"/>
      <c r="OYG59" s="429"/>
      <c r="OYH59" s="429"/>
      <c r="OYI59" s="429"/>
      <c r="OYJ59" s="429"/>
      <c r="OYK59" s="429"/>
      <c r="OYL59" s="429"/>
      <c r="OYM59" s="429"/>
      <c r="OYN59" s="429"/>
      <c r="OYO59" s="429"/>
      <c r="OYP59" s="429"/>
      <c r="OYQ59" s="429"/>
      <c r="OYR59" s="429"/>
      <c r="OYS59" s="429"/>
      <c r="OYT59" s="429"/>
      <c r="OYU59" s="429"/>
      <c r="OYV59" s="429"/>
      <c r="OYW59" s="429"/>
      <c r="OYX59" s="429"/>
      <c r="OYY59" s="429"/>
      <c r="OYZ59" s="429"/>
      <c r="OZA59" s="429"/>
      <c r="OZB59" s="429"/>
      <c r="OZC59" s="429"/>
      <c r="OZD59" s="429"/>
      <c r="OZE59" s="429"/>
      <c r="OZF59" s="429"/>
      <c r="OZG59" s="429"/>
      <c r="OZH59" s="429"/>
      <c r="OZI59" s="429"/>
      <c r="OZJ59" s="429"/>
      <c r="OZK59" s="429"/>
      <c r="OZL59" s="429"/>
      <c r="OZM59" s="429"/>
      <c r="OZN59" s="429"/>
      <c r="OZO59" s="429"/>
      <c r="OZP59" s="429"/>
      <c r="OZQ59" s="429"/>
      <c r="OZR59" s="429"/>
      <c r="OZS59" s="429"/>
      <c r="OZT59" s="429"/>
      <c r="OZU59" s="429"/>
      <c r="OZV59" s="429"/>
      <c r="OZW59" s="429"/>
      <c r="OZX59" s="429"/>
      <c r="OZY59" s="429"/>
      <c r="OZZ59" s="429"/>
      <c r="PAA59" s="429"/>
      <c r="PAB59" s="429"/>
      <c r="PAC59" s="429"/>
      <c r="PAD59" s="429"/>
      <c r="PAE59" s="429"/>
      <c r="PAF59" s="429"/>
      <c r="PAG59" s="429"/>
      <c r="PAH59" s="429"/>
      <c r="PAI59" s="429"/>
      <c r="PAJ59" s="429"/>
      <c r="PAK59" s="429"/>
      <c r="PAL59" s="429"/>
      <c r="PAM59" s="429"/>
      <c r="PAN59" s="429"/>
      <c r="PAO59" s="429"/>
      <c r="PAP59" s="429"/>
      <c r="PAQ59" s="429"/>
      <c r="PAR59" s="429"/>
      <c r="PAS59" s="429"/>
      <c r="PAT59" s="429"/>
      <c r="PAU59" s="429"/>
      <c r="PAV59" s="429"/>
      <c r="PAW59" s="429"/>
      <c r="PAX59" s="429"/>
      <c r="PAY59" s="429"/>
      <c r="PAZ59" s="429"/>
      <c r="PBA59" s="429"/>
      <c r="PBB59" s="429"/>
      <c r="PBC59" s="429"/>
      <c r="PBD59" s="429"/>
      <c r="PBE59" s="429"/>
      <c r="PBF59" s="429"/>
      <c r="PBG59" s="429"/>
      <c r="PBH59" s="429"/>
      <c r="PBI59" s="429"/>
      <c r="PBJ59" s="429"/>
      <c r="PBK59" s="429"/>
      <c r="PBL59" s="429"/>
      <c r="PBM59" s="429"/>
      <c r="PBN59" s="429"/>
      <c r="PBO59" s="429"/>
      <c r="PBP59" s="429"/>
      <c r="PBQ59" s="429"/>
      <c r="PBR59" s="429"/>
      <c r="PBS59" s="429"/>
      <c r="PBT59" s="429"/>
      <c r="PBU59" s="429"/>
      <c r="PBV59" s="429"/>
      <c r="PBW59" s="429"/>
      <c r="PBX59" s="429"/>
      <c r="PBY59" s="429"/>
      <c r="PBZ59" s="429"/>
      <c r="PCA59" s="429"/>
      <c r="PCB59" s="429"/>
      <c r="PCC59" s="429"/>
      <c r="PCD59" s="429"/>
      <c r="PCE59" s="429"/>
      <c r="PCF59" s="429"/>
      <c r="PCG59" s="429"/>
      <c r="PCH59" s="429"/>
      <c r="PCI59" s="429"/>
      <c r="PCJ59" s="429"/>
      <c r="PCK59" s="429"/>
      <c r="PCL59" s="429"/>
      <c r="PCM59" s="429"/>
      <c r="PCN59" s="429"/>
      <c r="PCO59" s="429"/>
      <c r="PCP59" s="429"/>
      <c r="PCQ59" s="429"/>
      <c r="PCR59" s="429"/>
      <c r="PCS59" s="429"/>
      <c r="PCT59" s="429"/>
      <c r="PCU59" s="429"/>
      <c r="PCV59" s="429"/>
      <c r="PCW59" s="429"/>
      <c r="PCX59" s="429"/>
      <c r="PCY59" s="429"/>
      <c r="PCZ59" s="429"/>
      <c r="PDA59" s="429"/>
      <c r="PDB59" s="429"/>
      <c r="PDC59" s="429"/>
      <c r="PDD59" s="429"/>
      <c r="PDE59" s="429"/>
      <c r="PDF59" s="429"/>
      <c r="PDG59" s="429"/>
      <c r="PDH59" s="429"/>
      <c r="PDI59" s="429"/>
      <c r="PDJ59" s="429"/>
      <c r="PDK59" s="429"/>
      <c r="PDL59" s="429"/>
      <c r="PDM59" s="429"/>
      <c r="PDN59" s="429"/>
      <c r="PDO59" s="429"/>
      <c r="PDP59" s="429"/>
      <c r="PDQ59" s="429"/>
      <c r="PDR59" s="429"/>
      <c r="PDS59" s="429"/>
      <c r="PDT59" s="429"/>
      <c r="PDU59" s="429"/>
      <c r="PDV59" s="429"/>
      <c r="PDW59" s="429"/>
      <c r="PDX59" s="429"/>
      <c r="PDY59" s="429"/>
      <c r="PDZ59" s="429"/>
      <c r="PEA59" s="429"/>
      <c r="PEB59" s="429"/>
      <c r="PEC59" s="429"/>
      <c r="PED59" s="429"/>
      <c r="PEE59" s="429"/>
      <c r="PEF59" s="429"/>
      <c r="PEG59" s="429"/>
      <c r="PEH59" s="429"/>
      <c r="PEI59" s="429"/>
      <c r="PEJ59" s="429"/>
      <c r="PEK59" s="429"/>
      <c r="PEL59" s="429"/>
      <c r="PEM59" s="429"/>
      <c r="PEN59" s="429"/>
      <c r="PEO59" s="429"/>
      <c r="PEP59" s="429"/>
      <c r="PEQ59" s="429"/>
      <c r="PER59" s="429"/>
      <c r="PES59" s="429"/>
      <c r="PET59" s="429"/>
      <c r="PEU59" s="429"/>
      <c r="PEV59" s="429"/>
      <c r="PEW59" s="429"/>
      <c r="PEX59" s="429"/>
      <c r="PEY59" s="429"/>
      <c r="PEZ59" s="429"/>
      <c r="PFA59" s="429"/>
      <c r="PFB59" s="429"/>
      <c r="PFC59" s="429"/>
      <c r="PFD59" s="429"/>
      <c r="PFE59" s="429"/>
      <c r="PFF59" s="429"/>
      <c r="PFG59" s="429"/>
      <c r="PFH59" s="429"/>
      <c r="PFI59" s="429"/>
      <c r="PFJ59" s="429"/>
      <c r="PFK59" s="429"/>
      <c r="PFL59" s="429"/>
      <c r="PFM59" s="429"/>
      <c r="PFN59" s="429"/>
      <c r="PFO59" s="429"/>
      <c r="PFP59" s="429"/>
      <c r="PFQ59" s="429"/>
      <c r="PFR59" s="429"/>
      <c r="PFS59" s="429"/>
      <c r="PFT59" s="429"/>
      <c r="PFU59" s="429"/>
      <c r="PFV59" s="429"/>
      <c r="PFW59" s="429"/>
      <c r="PFX59" s="429"/>
      <c r="PFY59" s="429"/>
      <c r="PFZ59" s="429"/>
      <c r="PGA59" s="429"/>
      <c r="PGB59" s="429"/>
      <c r="PGC59" s="429"/>
      <c r="PGD59" s="429"/>
      <c r="PGE59" s="429"/>
      <c r="PGF59" s="429"/>
      <c r="PGG59" s="429"/>
      <c r="PGH59" s="429"/>
      <c r="PGI59" s="429"/>
      <c r="PGJ59" s="429"/>
      <c r="PGK59" s="429"/>
      <c r="PGL59" s="429"/>
      <c r="PGM59" s="429"/>
      <c r="PGN59" s="429"/>
      <c r="PGO59" s="429"/>
      <c r="PGP59" s="429"/>
      <c r="PGQ59" s="429"/>
      <c r="PGR59" s="429"/>
      <c r="PGS59" s="429"/>
      <c r="PGT59" s="429"/>
      <c r="PGU59" s="429"/>
      <c r="PGV59" s="429"/>
      <c r="PGW59" s="429"/>
      <c r="PGX59" s="429"/>
      <c r="PGY59" s="429"/>
      <c r="PGZ59" s="429"/>
      <c r="PHA59" s="429"/>
      <c r="PHB59" s="429"/>
      <c r="PHC59" s="429"/>
      <c r="PHD59" s="429"/>
      <c r="PHE59" s="429"/>
      <c r="PHF59" s="429"/>
      <c r="PHG59" s="429"/>
      <c r="PHH59" s="429"/>
      <c r="PHI59" s="429"/>
      <c r="PHJ59" s="429"/>
      <c r="PHK59" s="429"/>
      <c r="PHL59" s="429"/>
      <c r="PHM59" s="429"/>
      <c r="PHN59" s="429"/>
      <c r="PHO59" s="429"/>
      <c r="PHP59" s="429"/>
      <c r="PHQ59" s="429"/>
      <c r="PHR59" s="429"/>
      <c r="PHS59" s="429"/>
      <c r="PHT59" s="429"/>
      <c r="PHU59" s="429"/>
      <c r="PHV59" s="429"/>
      <c r="PHW59" s="429"/>
      <c r="PHX59" s="429"/>
      <c r="PHY59" s="429"/>
      <c r="PHZ59" s="429"/>
      <c r="PIA59" s="429"/>
      <c r="PIB59" s="429"/>
      <c r="PIC59" s="429"/>
      <c r="PID59" s="429"/>
      <c r="PIE59" s="429"/>
      <c r="PIF59" s="429"/>
      <c r="PIG59" s="429"/>
      <c r="PIH59" s="429"/>
      <c r="PII59" s="429"/>
      <c r="PIJ59" s="429"/>
      <c r="PIK59" s="429"/>
      <c r="PIL59" s="429"/>
      <c r="PIM59" s="429"/>
      <c r="PIN59" s="429"/>
      <c r="PIO59" s="429"/>
      <c r="PIP59" s="429"/>
      <c r="PIQ59" s="429"/>
      <c r="PIR59" s="429"/>
      <c r="PIS59" s="429"/>
      <c r="PIT59" s="429"/>
      <c r="PIU59" s="429"/>
      <c r="PIV59" s="429"/>
      <c r="PIW59" s="429"/>
      <c r="PIX59" s="429"/>
      <c r="PIY59" s="429"/>
      <c r="PIZ59" s="429"/>
      <c r="PJA59" s="429"/>
      <c r="PJB59" s="429"/>
      <c r="PJC59" s="429"/>
      <c r="PJD59" s="429"/>
      <c r="PJE59" s="429"/>
      <c r="PJF59" s="429"/>
      <c r="PJG59" s="429"/>
      <c r="PJH59" s="429"/>
      <c r="PJI59" s="429"/>
      <c r="PJJ59" s="429"/>
      <c r="PJK59" s="429"/>
      <c r="PJL59" s="429"/>
      <c r="PJM59" s="429"/>
      <c r="PJN59" s="429"/>
      <c r="PJO59" s="429"/>
      <c r="PJP59" s="429"/>
      <c r="PJQ59" s="429"/>
      <c r="PJR59" s="429"/>
      <c r="PJS59" s="429"/>
      <c r="PJT59" s="429"/>
      <c r="PJU59" s="429"/>
      <c r="PJV59" s="429"/>
      <c r="PJW59" s="429"/>
      <c r="PJX59" s="429"/>
      <c r="PJY59" s="429"/>
      <c r="PJZ59" s="429"/>
      <c r="PKA59" s="429"/>
      <c r="PKB59" s="429"/>
      <c r="PKC59" s="429"/>
      <c r="PKD59" s="429"/>
      <c r="PKE59" s="429"/>
      <c r="PKF59" s="429"/>
      <c r="PKG59" s="429"/>
      <c r="PKH59" s="429"/>
      <c r="PKI59" s="429"/>
      <c r="PKJ59" s="429"/>
      <c r="PKK59" s="429"/>
      <c r="PKL59" s="429"/>
      <c r="PKM59" s="429"/>
      <c r="PKN59" s="429"/>
      <c r="PKO59" s="429"/>
      <c r="PKP59" s="429"/>
      <c r="PKQ59" s="429"/>
      <c r="PKR59" s="429"/>
      <c r="PKS59" s="429"/>
      <c r="PKT59" s="429"/>
      <c r="PKU59" s="429"/>
      <c r="PKV59" s="429"/>
      <c r="PKW59" s="429"/>
      <c r="PKX59" s="429"/>
      <c r="PKY59" s="429"/>
      <c r="PKZ59" s="429"/>
      <c r="PLA59" s="429"/>
      <c r="PLB59" s="429"/>
      <c r="PLC59" s="429"/>
      <c r="PLD59" s="429"/>
      <c r="PLE59" s="429"/>
      <c r="PLF59" s="429"/>
      <c r="PLG59" s="429"/>
      <c r="PLH59" s="429"/>
      <c r="PLI59" s="429"/>
      <c r="PLJ59" s="429"/>
      <c r="PLK59" s="429"/>
      <c r="PLL59" s="429"/>
      <c r="PLM59" s="429"/>
      <c r="PLN59" s="429"/>
      <c r="PLO59" s="429"/>
      <c r="PLP59" s="429"/>
      <c r="PLQ59" s="429"/>
      <c r="PLR59" s="429"/>
      <c r="PLS59" s="429"/>
      <c r="PLT59" s="429"/>
      <c r="PLU59" s="429"/>
      <c r="PLV59" s="429"/>
      <c r="PLW59" s="429"/>
      <c r="PLX59" s="429"/>
      <c r="PLY59" s="429"/>
      <c r="PLZ59" s="429"/>
      <c r="PMA59" s="429"/>
      <c r="PMB59" s="429"/>
      <c r="PMC59" s="429"/>
      <c r="PMD59" s="429"/>
      <c r="PME59" s="429"/>
      <c r="PMF59" s="429"/>
      <c r="PMG59" s="429"/>
      <c r="PMH59" s="429"/>
      <c r="PMI59" s="429"/>
      <c r="PMJ59" s="429"/>
      <c r="PMK59" s="429"/>
      <c r="PML59" s="429"/>
      <c r="PMM59" s="429"/>
      <c r="PMN59" s="429"/>
      <c r="PMO59" s="429"/>
      <c r="PMP59" s="429"/>
      <c r="PMQ59" s="429"/>
      <c r="PMR59" s="429"/>
      <c r="PMS59" s="429"/>
      <c r="PMT59" s="429"/>
      <c r="PMU59" s="429"/>
      <c r="PMV59" s="429"/>
      <c r="PMW59" s="429"/>
      <c r="PMX59" s="429"/>
      <c r="PMY59" s="429"/>
      <c r="PMZ59" s="429"/>
      <c r="PNA59" s="429"/>
      <c r="PNB59" s="429"/>
      <c r="PNC59" s="429"/>
      <c r="PND59" s="429"/>
      <c r="PNE59" s="429"/>
      <c r="PNF59" s="429"/>
      <c r="PNG59" s="429"/>
      <c r="PNH59" s="429"/>
      <c r="PNI59" s="429"/>
      <c r="PNJ59" s="429"/>
      <c r="PNK59" s="429"/>
      <c r="PNL59" s="429"/>
      <c r="PNM59" s="429"/>
      <c r="PNN59" s="429"/>
      <c r="PNO59" s="429"/>
      <c r="PNP59" s="429"/>
      <c r="PNQ59" s="429"/>
      <c r="PNR59" s="429"/>
      <c r="PNS59" s="429"/>
      <c r="PNT59" s="429"/>
      <c r="PNU59" s="429"/>
      <c r="PNV59" s="429"/>
      <c r="PNW59" s="429"/>
      <c r="PNX59" s="429"/>
      <c r="PNY59" s="429"/>
      <c r="PNZ59" s="429"/>
      <c r="POA59" s="429"/>
      <c r="POB59" s="429"/>
      <c r="POC59" s="429"/>
      <c r="POD59" s="429"/>
      <c r="POE59" s="429"/>
      <c r="POF59" s="429"/>
      <c r="POG59" s="429"/>
      <c r="POH59" s="429"/>
      <c r="POI59" s="429"/>
      <c r="POJ59" s="429"/>
      <c r="POK59" s="429"/>
      <c r="POL59" s="429"/>
      <c r="POM59" s="429"/>
      <c r="PON59" s="429"/>
      <c r="POO59" s="429"/>
      <c r="POP59" s="429"/>
      <c r="POQ59" s="429"/>
      <c r="POR59" s="429"/>
      <c r="POS59" s="429"/>
      <c r="POT59" s="429"/>
      <c r="POU59" s="429"/>
      <c r="POV59" s="429"/>
      <c r="POW59" s="429"/>
      <c r="POX59" s="429"/>
      <c r="POY59" s="429"/>
      <c r="POZ59" s="429"/>
      <c r="PPA59" s="429"/>
      <c r="PPB59" s="429"/>
      <c r="PPC59" s="429"/>
      <c r="PPD59" s="429"/>
      <c r="PPE59" s="429"/>
      <c r="PPF59" s="429"/>
      <c r="PPG59" s="429"/>
      <c r="PPH59" s="429"/>
      <c r="PPI59" s="429"/>
      <c r="PPJ59" s="429"/>
      <c r="PPK59" s="429"/>
      <c r="PPL59" s="429"/>
      <c r="PPM59" s="429"/>
      <c r="PPN59" s="429"/>
      <c r="PPO59" s="429"/>
      <c r="PPP59" s="429"/>
      <c r="PPQ59" s="429"/>
      <c r="PPR59" s="429"/>
      <c r="PPS59" s="429"/>
      <c r="PPT59" s="429"/>
      <c r="PPU59" s="429"/>
      <c r="PPV59" s="429"/>
      <c r="PPW59" s="429"/>
      <c r="PPX59" s="429"/>
      <c r="PPY59" s="429"/>
      <c r="PPZ59" s="429"/>
      <c r="PQA59" s="429"/>
      <c r="PQB59" s="429"/>
      <c r="PQC59" s="429"/>
      <c r="PQD59" s="429"/>
      <c r="PQE59" s="429"/>
      <c r="PQF59" s="429"/>
      <c r="PQG59" s="429"/>
      <c r="PQH59" s="429"/>
      <c r="PQI59" s="429"/>
      <c r="PQJ59" s="429"/>
      <c r="PQK59" s="429"/>
      <c r="PQL59" s="429"/>
      <c r="PQM59" s="429"/>
      <c r="PQN59" s="429"/>
      <c r="PQO59" s="429"/>
      <c r="PQP59" s="429"/>
      <c r="PQQ59" s="429"/>
      <c r="PQR59" s="429"/>
      <c r="PQS59" s="429"/>
      <c r="PQT59" s="429"/>
      <c r="PQU59" s="429"/>
      <c r="PQV59" s="429"/>
      <c r="PQW59" s="429"/>
      <c r="PQX59" s="429"/>
      <c r="PQY59" s="429"/>
      <c r="PQZ59" s="429"/>
      <c r="PRA59" s="429"/>
      <c r="PRB59" s="429"/>
      <c r="PRC59" s="429"/>
      <c r="PRD59" s="429"/>
      <c r="PRE59" s="429"/>
      <c r="PRF59" s="429"/>
      <c r="PRG59" s="429"/>
      <c r="PRH59" s="429"/>
      <c r="PRI59" s="429"/>
      <c r="PRJ59" s="429"/>
      <c r="PRK59" s="429"/>
      <c r="PRL59" s="429"/>
      <c r="PRM59" s="429"/>
      <c r="PRN59" s="429"/>
      <c r="PRO59" s="429"/>
      <c r="PRP59" s="429"/>
      <c r="PRQ59" s="429"/>
      <c r="PRR59" s="429"/>
      <c r="PRS59" s="429"/>
      <c r="PRT59" s="429"/>
      <c r="PRU59" s="429"/>
      <c r="PRV59" s="429"/>
      <c r="PRW59" s="429"/>
      <c r="PRX59" s="429"/>
      <c r="PRY59" s="429"/>
      <c r="PRZ59" s="429"/>
      <c r="PSA59" s="429"/>
      <c r="PSB59" s="429"/>
      <c r="PSC59" s="429"/>
      <c r="PSD59" s="429"/>
      <c r="PSE59" s="429"/>
      <c r="PSF59" s="429"/>
      <c r="PSG59" s="429"/>
      <c r="PSH59" s="429"/>
      <c r="PSI59" s="429"/>
      <c r="PSJ59" s="429"/>
      <c r="PSK59" s="429"/>
      <c r="PSL59" s="429"/>
      <c r="PSM59" s="429"/>
      <c r="PSN59" s="429"/>
      <c r="PSO59" s="429"/>
      <c r="PSP59" s="429"/>
      <c r="PSQ59" s="429"/>
      <c r="PSR59" s="429"/>
      <c r="PSS59" s="429"/>
      <c r="PST59" s="429"/>
      <c r="PSU59" s="429"/>
      <c r="PSV59" s="429"/>
      <c r="PSW59" s="429"/>
      <c r="PSX59" s="429"/>
      <c r="PSY59" s="429"/>
      <c r="PSZ59" s="429"/>
      <c r="PTA59" s="429"/>
      <c r="PTB59" s="429"/>
      <c r="PTC59" s="429"/>
      <c r="PTD59" s="429"/>
      <c r="PTE59" s="429"/>
      <c r="PTF59" s="429"/>
      <c r="PTG59" s="429"/>
      <c r="PTH59" s="429"/>
      <c r="PTI59" s="429"/>
      <c r="PTJ59" s="429"/>
      <c r="PTK59" s="429"/>
      <c r="PTL59" s="429"/>
      <c r="PTM59" s="429"/>
      <c r="PTN59" s="429"/>
      <c r="PTO59" s="429"/>
      <c r="PTP59" s="429"/>
      <c r="PTQ59" s="429"/>
      <c r="PTR59" s="429"/>
      <c r="PTS59" s="429"/>
      <c r="PTT59" s="429"/>
      <c r="PTU59" s="429"/>
      <c r="PTV59" s="429"/>
      <c r="PTW59" s="429"/>
      <c r="PTX59" s="429"/>
      <c r="PTY59" s="429"/>
      <c r="PTZ59" s="429"/>
      <c r="PUA59" s="429"/>
      <c r="PUB59" s="429"/>
      <c r="PUC59" s="429"/>
      <c r="PUD59" s="429"/>
      <c r="PUE59" s="429"/>
      <c r="PUF59" s="429"/>
      <c r="PUG59" s="429"/>
      <c r="PUH59" s="429"/>
      <c r="PUI59" s="429"/>
      <c r="PUJ59" s="429"/>
      <c r="PUK59" s="429"/>
      <c r="PUL59" s="429"/>
      <c r="PUM59" s="429"/>
      <c r="PUN59" s="429"/>
      <c r="PUO59" s="429"/>
      <c r="PUP59" s="429"/>
      <c r="PUQ59" s="429"/>
      <c r="PUR59" s="429"/>
      <c r="PUS59" s="429"/>
      <c r="PUT59" s="429"/>
      <c r="PUU59" s="429"/>
      <c r="PUV59" s="429"/>
      <c r="PUW59" s="429"/>
      <c r="PUX59" s="429"/>
      <c r="PUY59" s="429"/>
      <c r="PUZ59" s="429"/>
      <c r="PVA59" s="429"/>
      <c r="PVB59" s="429"/>
      <c r="PVC59" s="429"/>
      <c r="PVD59" s="429"/>
      <c r="PVE59" s="429"/>
      <c r="PVF59" s="429"/>
      <c r="PVG59" s="429"/>
      <c r="PVH59" s="429"/>
      <c r="PVI59" s="429"/>
      <c r="PVJ59" s="429"/>
      <c r="PVK59" s="429"/>
      <c r="PVL59" s="429"/>
      <c r="PVM59" s="429"/>
      <c r="PVN59" s="429"/>
      <c r="PVO59" s="429"/>
      <c r="PVP59" s="429"/>
      <c r="PVQ59" s="429"/>
      <c r="PVR59" s="429"/>
      <c r="PVS59" s="429"/>
      <c r="PVT59" s="429"/>
      <c r="PVU59" s="429"/>
      <c r="PVV59" s="429"/>
      <c r="PVW59" s="429"/>
      <c r="PVX59" s="429"/>
      <c r="PVY59" s="429"/>
      <c r="PVZ59" s="429"/>
      <c r="PWA59" s="429"/>
      <c r="PWB59" s="429"/>
      <c r="PWC59" s="429"/>
      <c r="PWD59" s="429"/>
      <c r="PWE59" s="429"/>
      <c r="PWF59" s="429"/>
      <c r="PWG59" s="429"/>
      <c r="PWH59" s="429"/>
      <c r="PWI59" s="429"/>
      <c r="PWJ59" s="429"/>
      <c r="PWK59" s="429"/>
      <c r="PWL59" s="429"/>
      <c r="PWM59" s="429"/>
      <c r="PWN59" s="429"/>
      <c r="PWO59" s="429"/>
      <c r="PWP59" s="429"/>
      <c r="PWQ59" s="429"/>
      <c r="PWR59" s="429"/>
      <c r="PWS59" s="429"/>
      <c r="PWT59" s="429"/>
      <c r="PWU59" s="429"/>
      <c r="PWV59" s="429"/>
      <c r="PWW59" s="429"/>
      <c r="PWX59" s="429"/>
      <c r="PWY59" s="429"/>
      <c r="PWZ59" s="429"/>
      <c r="PXA59" s="429"/>
      <c r="PXB59" s="429"/>
      <c r="PXC59" s="429"/>
      <c r="PXD59" s="429"/>
      <c r="PXE59" s="429"/>
      <c r="PXF59" s="429"/>
      <c r="PXG59" s="429"/>
      <c r="PXH59" s="429"/>
      <c r="PXI59" s="429"/>
      <c r="PXJ59" s="429"/>
      <c r="PXK59" s="429"/>
      <c r="PXL59" s="429"/>
      <c r="PXM59" s="429"/>
      <c r="PXN59" s="429"/>
      <c r="PXO59" s="429"/>
      <c r="PXP59" s="429"/>
      <c r="PXQ59" s="429"/>
      <c r="PXR59" s="429"/>
      <c r="PXS59" s="429"/>
      <c r="PXT59" s="429"/>
      <c r="PXU59" s="429"/>
      <c r="PXV59" s="429"/>
      <c r="PXW59" s="429"/>
      <c r="PXX59" s="429"/>
      <c r="PXY59" s="429"/>
      <c r="PXZ59" s="429"/>
      <c r="PYA59" s="429"/>
      <c r="PYB59" s="429"/>
      <c r="PYC59" s="429"/>
      <c r="PYD59" s="429"/>
      <c r="PYE59" s="429"/>
      <c r="PYF59" s="429"/>
      <c r="PYG59" s="429"/>
      <c r="PYH59" s="429"/>
      <c r="PYI59" s="429"/>
      <c r="PYJ59" s="429"/>
      <c r="PYK59" s="429"/>
      <c r="PYL59" s="429"/>
      <c r="PYM59" s="429"/>
      <c r="PYN59" s="429"/>
      <c r="PYO59" s="429"/>
      <c r="PYP59" s="429"/>
      <c r="PYQ59" s="429"/>
      <c r="PYR59" s="429"/>
      <c r="PYS59" s="429"/>
      <c r="PYT59" s="429"/>
      <c r="PYU59" s="429"/>
      <c r="PYV59" s="429"/>
      <c r="PYW59" s="429"/>
      <c r="PYX59" s="429"/>
      <c r="PYY59" s="429"/>
      <c r="PYZ59" s="429"/>
      <c r="PZA59" s="429"/>
      <c r="PZB59" s="429"/>
      <c r="PZC59" s="429"/>
      <c r="PZD59" s="429"/>
      <c r="PZE59" s="429"/>
      <c r="PZF59" s="429"/>
      <c r="PZG59" s="429"/>
      <c r="PZH59" s="429"/>
      <c r="PZI59" s="429"/>
      <c r="PZJ59" s="429"/>
      <c r="PZK59" s="429"/>
      <c r="PZL59" s="429"/>
      <c r="PZM59" s="429"/>
      <c r="PZN59" s="429"/>
      <c r="PZO59" s="429"/>
      <c r="PZP59" s="429"/>
      <c r="PZQ59" s="429"/>
      <c r="PZR59" s="429"/>
      <c r="PZS59" s="429"/>
      <c r="PZT59" s="429"/>
      <c r="PZU59" s="429"/>
      <c r="PZV59" s="429"/>
      <c r="PZW59" s="429"/>
      <c r="PZX59" s="429"/>
      <c r="PZY59" s="429"/>
      <c r="PZZ59" s="429"/>
      <c r="QAA59" s="429"/>
      <c r="QAB59" s="429"/>
      <c r="QAC59" s="429"/>
      <c r="QAD59" s="429"/>
      <c r="QAE59" s="429"/>
      <c r="QAF59" s="429"/>
      <c r="QAG59" s="429"/>
      <c r="QAH59" s="429"/>
      <c r="QAI59" s="429"/>
      <c r="QAJ59" s="429"/>
      <c r="QAK59" s="429"/>
      <c r="QAL59" s="429"/>
      <c r="QAM59" s="429"/>
      <c r="QAN59" s="429"/>
      <c r="QAO59" s="429"/>
      <c r="QAP59" s="429"/>
      <c r="QAQ59" s="429"/>
      <c r="QAR59" s="429"/>
      <c r="QAS59" s="429"/>
      <c r="QAT59" s="429"/>
      <c r="QAU59" s="429"/>
      <c r="QAV59" s="429"/>
      <c r="QAW59" s="429"/>
      <c r="QAX59" s="429"/>
      <c r="QAY59" s="429"/>
      <c r="QAZ59" s="429"/>
      <c r="QBA59" s="429"/>
      <c r="QBB59" s="429"/>
      <c r="QBC59" s="429"/>
      <c r="QBD59" s="429"/>
      <c r="QBE59" s="429"/>
      <c r="QBF59" s="429"/>
      <c r="QBG59" s="429"/>
      <c r="QBH59" s="429"/>
      <c r="QBI59" s="429"/>
      <c r="QBJ59" s="429"/>
      <c r="QBK59" s="429"/>
      <c r="QBL59" s="429"/>
      <c r="QBM59" s="429"/>
      <c r="QBN59" s="429"/>
      <c r="QBO59" s="429"/>
      <c r="QBP59" s="429"/>
      <c r="QBQ59" s="429"/>
      <c r="QBR59" s="429"/>
      <c r="QBS59" s="429"/>
      <c r="QBT59" s="429"/>
      <c r="QBU59" s="429"/>
      <c r="QBV59" s="429"/>
      <c r="QBW59" s="429"/>
      <c r="QBX59" s="429"/>
      <c r="QBY59" s="429"/>
      <c r="QBZ59" s="429"/>
      <c r="QCA59" s="429"/>
      <c r="QCB59" s="429"/>
      <c r="QCC59" s="429"/>
      <c r="QCD59" s="429"/>
      <c r="QCE59" s="429"/>
      <c r="QCF59" s="429"/>
      <c r="QCG59" s="429"/>
      <c r="QCH59" s="429"/>
      <c r="QCI59" s="429"/>
      <c r="QCJ59" s="429"/>
      <c r="QCK59" s="429"/>
      <c r="QCL59" s="429"/>
      <c r="QCM59" s="429"/>
      <c r="QCN59" s="429"/>
      <c r="QCO59" s="429"/>
      <c r="QCP59" s="429"/>
      <c r="QCQ59" s="429"/>
      <c r="QCR59" s="429"/>
      <c r="QCS59" s="429"/>
      <c r="QCT59" s="429"/>
      <c r="QCU59" s="429"/>
      <c r="QCV59" s="429"/>
      <c r="QCW59" s="429"/>
      <c r="QCX59" s="429"/>
      <c r="QCY59" s="429"/>
      <c r="QCZ59" s="429"/>
      <c r="QDA59" s="429"/>
      <c r="QDB59" s="429"/>
      <c r="QDC59" s="429"/>
      <c r="QDD59" s="429"/>
      <c r="QDE59" s="429"/>
      <c r="QDF59" s="429"/>
      <c r="QDG59" s="429"/>
      <c r="QDH59" s="429"/>
      <c r="QDI59" s="429"/>
      <c r="QDJ59" s="429"/>
      <c r="QDK59" s="429"/>
      <c r="QDL59" s="429"/>
      <c r="QDM59" s="429"/>
      <c r="QDN59" s="429"/>
      <c r="QDO59" s="429"/>
      <c r="QDP59" s="429"/>
      <c r="QDQ59" s="429"/>
      <c r="QDR59" s="429"/>
      <c r="QDS59" s="429"/>
      <c r="QDT59" s="429"/>
      <c r="QDU59" s="429"/>
      <c r="QDV59" s="429"/>
      <c r="QDW59" s="429"/>
      <c r="QDX59" s="429"/>
      <c r="QDY59" s="429"/>
      <c r="QDZ59" s="429"/>
      <c r="QEA59" s="429"/>
      <c r="QEB59" s="429"/>
      <c r="QEC59" s="429"/>
      <c r="QED59" s="429"/>
      <c r="QEE59" s="429"/>
      <c r="QEF59" s="429"/>
      <c r="QEG59" s="429"/>
      <c r="QEH59" s="429"/>
      <c r="QEI59" s="429"/>
      <c r="QEJ59" s="429"/>
      <c r="QEK59" s="429"/>
      <c r="QEL59" s="429"/>
      <c r="QEM59" s="429"/>
      <c r="QEN59" s="429"/>
      <c r="QEO59" s="429"/>
      <c r="QEP59" s="429"/>
      <c r="QEQ59" s="429"/>
      <c r="QER59" s="429"/>
      <c r="QES59" s="429"/>
      <c r="QET59" s="429"/>
      <c r="QEU59" s="429"/>
      <c r="QEV59" s="429"/>
      <c r="QEW59" s="429"/>
      <c r="QEX59" s="429"/>
      <c r="QEY59" s="429"/>
      <c r="QEZ59" s="429"/>
      <c r="QFA59" s="429"/>
      <c r="QFB59" s="429"/>
      <c r="QFC59" s="429"/>
      <c r="QFD59" s="429"/>
      <c r="QFE59" s="429"/>
      <c r="QFF59" s="429"/>
      <c r="QFG59" s="429"/>
      <c r="QFH59" s="429"/>
      <c r="QFI59" s="429"/>
      <c r="QFJ59" s="429"/>
      <c r="QFK59" s="429"/>
      <c r="QFL59" s="429"/>
      <c r="QFM59" s="429"/>
      <c r="QFN59" s="429"/>
      <c r="QFO59" s="429"/>
      <c r="QFP59" s="429"/>
      <c r="QFQ59" s="429"/>
      <c r="QFR59" s="429"/>
      <c r="QFS59" s="429"/>
      <c r="QFT59" s="429"/>
      <c r="QFU59" s="429"/>
      <c r="QFV59" s="429"/>
      <c r="QFW59" s="429"/>
      <c r="QFX59" s="429"/>
      <c r="QFY59" s="429"/>
      <c r="QFZ59" s="429"/>
      <c r="QGA59" s="429"/>
      <c r="QGB59" s="429"/>
      <c r="QGC59" s="429"/>
      <c r="QGD59" s="429"/>
      <c r="QGE59" s="429"/>
      <c r="QGF59" s="429"/>
      <c r="QGG59" s="429"/>
      <c r="QGH59" s="429"/>
      <c r="QGI59" s="429"/>
      <c r="QGJ59" s="429"/>
      <c r="QGK59" s="429"/>
      <c r="QGL59" s="429"/>
      <c r="QGM59" s="429"/>
      <c r="QGN59" s="429"/>
      <c r="QGO59" s="429"/>
      <c r="QGP59" s="429"/>
      <c r="QGQ59" s="429"/>
      <c r="QGR59" s="429"/>
      <c r="QGS59" s="429"/>
      <c r="QGT59" s="429"/>
      <c r="QGU59" s="429"/>
      <c r="QGV59" s="429"/>
      <c r="QGW59" s="429"/>
      <c r="QGX59" s="429"/>
      <c r="QGY59" s="429"/>
      <c r="QGZ59" s="429"/>
      <c r="QHA59" s="429"/>
      <c r="QHB59" s="429"/>
      <c r="QHC59" s="429"/>
      <c r="QHD59" s="429"/>
      <c r="QHE59" s="429"/>
      <c r="QHF59" s="429"/>
      <c r="QHG59" s="429"/>
      <c r="QHH59" s="429"/>
      <c r="QHI59" s="429"/>
      <c r="QHJ59" s="429"/>
      <c r="QHK59" s="429"/>
      <c r="QHL59" s="429"/>
      <c r="QHM59" s="429"/>
      <c r="QHN59" s="429"/>
      <c r="QHO59" s="429"/>
      <c r="QHP59" s="429"/>
      <c r="QHQ59" s="429"/>
      <c r="QHR59" s="429"/>
      <c r="QHS59" s="429"/>
      <c r="QHT59" s="429"/>
      <c r="QHU59" s="429"/>
      <c r="QHV59" s="429"/>
      <c r="QHW59" s="429"/>
      <c r="QHX59" s="429"/>
      <c r="QHY59" s="429"/>
      <c r="QHZ59" s="429"/>
      <c r="QIA59" s="429"/>
      <c r="QIB59" s="429"/>
      <c r="QIC59" s="429"/>
      <c r="QID59" s="429"/>
      <c r="QIE59" s="429"/>
      <c r="QIF59" s="429"/>
      <c r="QIG59" s="429"/>
      <c r="QIH59" s="429"/>
      <c r="QII59" s="429"/>
      <c r="QIJ59" s="429"/>
      <c r="QIK59" s="429"/>
      <c r="QIL59" s="429"/>
      <c r="QIM59" s="429"/>
      <c r="QIN59" s="429"/>
      <c r="QIO59" s="429"/>
      <c r="QIP59" s="429"/>
      <c r="QIQ59" s="429"/>
      <c r="QIR59" s="429"/>
      <c r="QIS59" s="429"/>
      <c r="QIT59" s="429"/>
      <c r="QIU59" s="429"/>
      <c r="QIV59" s="429"/>
      <c r="QIW59" s="429"/>
      <c r="QIX59" s="429"/>
      <c r="QIY59" s="429"/>
      <c r="QIZ59" s="429"/>
      <c r="QJA59" s="429"/>
      <c r="QJB59" s="429"/>
      <c r="QJC59" s="429"/>
      <c r="QJD59" s="429"/>
      <c r="QJE59" s="429"/>
      <c r="QJF59" s="429"/>
      <c r="QJG59" s="429"/>
      <c r="QJH59" s="429"/>
      <c r="QJI59" s="429"/>
      <c r="QJJ59" s="429"/>
      <c r="QJK59" s="429"/>
      <c r="QJL59" s="429"/>
      <c r="QJM59" s="429"/>
      <c r="QJN59" s="429"/>
      <c r="QJO59" s="429"/>
      <c r="QJP59" s="429"/>
      <c r="QJQ59" s="429"/>
      <c r="QJR59" s="429"/>
      <c r="QJS59" s="429"/>
      <c r="QJT59" s="429"/>
      <c r="QJU59" s="429"/>
      <c r="QJV59" s="429"/>
      <c r="QJW59" s="429"/>
      <c r="QJX59" s="429"/>
      <c r="QJY59" s="429"/>
      <c r="QJZ59" s="429"/>
      <c r="QKA59" s="429"/>
      <c r="QKB59" s="429"/>
      <c r="QKC59" s="429"/>
      <c r="QKD59" s="429"/>
      <c r="QKE59" s="429"/>
      <c r="QKF59" s="429"/>
      <c r="QKG59" s="429"/>
      <c r="QKH59" s="429"/>
      <c r="QKI59" s="429"/>
      <c r="QKJ59" s="429"/>
      <c r="QKK59" s="429"/>
      <c r="QKL59" s="429"/>
      <c r="QKM59" s="429"/>
      <c r="QKN59" s="429"/>
      <c r="QKO59" s="429"/>
      <c r="QKP59" s="429"/>
      <c r="QKQ59" s="429"/>
      <c r="QKR59" s="429"/>
      <c r="QKS59" s="429"/>
      <c r="QKT59" s="429"/>
      <c r="QKU59" s="429"/>
      <c r="QKV59" s="429"/>
      <c r="QKW59" s="429"/>
      <c r="QKX59" s="429"/>
      <c r="QKY59" s="429"/>
      <c r="QKZ59" s="429"/>
      <c r="QLA59" s="429"/>
      <c r="QLB59" s="429"/>
      <c r="QLC59" s="429"/>
      <c r="QLD59" s="429"/>
      <c r="QLE59" s="429"/>
      <c r="QLF59" s="429"/>
      <c r="QLG59" s="429"/>
      <c r="QLH59" s="429"/>
      <c r="QLI59" s="429"/>
      <c r="QLJ59" s="429"/>
      <c r="QLK59" s="429"/>
      <c r="QLL59" s="429"/>
      <c r="QLM59" s="429"/>
      <c r="QLN59" s="429"/>
      <c r="QLO59" s="429"/>
      <c r="QLP59" s="429"/>
      <c r="QLQ59" s="429"/>
      <c r="QLR59" s="429"/>
      <c r="QLS59" s="429"/>
      <c r="QLT59" s="429"/>
      <c r="QLU59" s="429"/>
      <c r="QLV59" s="429"/>
      <c r="QLW59" s="429"/>
      <c r="QLX59" s="429"/>
      <c r="QLY59" s="429"/>
      <c r="QLZ59" s="429"/>
      <c r="QMA59" s="429"/>
      <c r="QMB59" s="429"/>
      <c r="QMC59" s="429"/>
      <c r="QMD59" s="429"/>
      <c r="QME59" s="429"/>
      <c r="QMF59" s="429"/>
      <c r="QMG59" s="429"/>
      <c r="QMH59" s="429"/>
      <c r="QMI59" s="429"/>
      <c r="QMJ59" s="429"/>
      <c r="QMK59" s="429"/>
      <c r="QML59" s="429"/>
      <c r="QMM59" s="429"/>
      <c r="QMN59" s="429"/>
      <c r="QMO59" s="429"/>
      <c r="QMP59" s="429"/>
      <c r="QMQ59" s="429"/>
      <c r="QMR59" s="429"/>
      <c r="QMS59" s="429"/>
      <c r="QMT59" s="429"/>
      <c r="QMU59" s="429"/>
      <c r="QMV59" s="429"/>
      <c r="QMW59" s="429"/>
      <c r="QMX59" s="429"/>
      <c r="QMY59" s="429"/>
      <c r="QMZ59" s="429"/>
      <c r="QNA59" s="429"/>
      <c r="QNB59" s="429"/>
      <c r="QNC59" s="429"/>
      <c r="QND59" s="429"/>
      <c r="QNE59" s="429"/>
      <c r="QNF59" s="429"/>
      <c r="QNG59" s="429"/>
      <c r="QNH59" s="429"/>
      <c r="QNI59" s="429"/>
      <c r="QNJ59" s="429"/>
      <c r="QNK59" s="429"/>
      <c r="QNL59" s="429"/>
      <c r="QNM59" s="429"/>
      <c r="QNN59" s="429"/>
      <c r="QNO59" s="429"/>
      <c r="QNP59" s="429"/>
      <c r="QNQ59" s="429"/>
      <c r="QNR59" s="429"/>
      <c r="QNS59" s="429"/>
      <c r="QNT59" s="429"/>
      <c r="QNU59" s="429"/>
      <c r="QNV59" s="429"/>
      <c r="QNW59" s="429"/>
      <c r="QNX59" s="429"/>
      <c r="QNY59" s="429"/>
      <c r="QNZ59" s="429"/>
      <c r="QOA59" s="429"/>
      <c r="QOB59" s="429"/>
      <c r="QOC59" s="429"/>
      <c r="QOD59" s="429"/>
      <c r="QOE59" s="429"/>
      <c r="QOF59" s="429"/>
      <c r="QOG59" s="429"/>
      <c r="QOH59" s="429"/>
      <c r="QOI59" s="429"/>
      <c r="QOJ59" s="429"/>
      <c r="QOK59" s="429"/>
      <c r="QOL59" s="429"/>
      <c r="QOM59" s="429"/>
      <c r="QON59" s="429"/>
      <c r="QOO59" s="429"/>
      <c r="QOP59" s="429"/>
      <c r="QOQ59" s="429"/>
      <c r="QOR59" s="429"/>
      <c r="QOS59" s="429"/>
      <c r="QOT59" s="429"/>
      <c r="QOU59" s="429"/>
      <c r="QOV59" s="429"/>
      <c r="QOW59" s="429"/>
      <c r="QOX59" s="429"/>
      <c r="QOY59" s="429"/>
      <c r="QOZ59" s="429"/>
      <c r="QPA59" s="429"/>
      <c r="QPB59" s="429"/>
      <c r="QPC59" s="429"/>
      <c r="QPD59" s="429"/>
      <c r="QPE59" s="429"/>
      <c r="QPF59" s="429"/>
      <c r="QPG59" s="429"/>
      <c r="QPH59" s="429"/>
      <c r="QPI59" s="429"/>
      <c r="QPJ59" s="429"/>
      <c r="QPK59" s="429"/>
      <c r="QPL59" s="429"/>
      <c r="QPM59" s="429"/>
      <c r="QPN59" s="429"/>
      <c r="QPO59" s="429"/>
      <c r="QPP59" s="429"/>
      <c r="QPQ59" s="429"/>
      <c r="QPR59" s="429"/>
      <c r="QPS59" s="429"/>
      <c r="QPT59" s="429"/>
      <c r="QPU59" s="429"/>
      <c r="QPV59" s="429"/>
      <c r="QPW59" s="429"/>
      <c r="QPX59" s="429"/>
      <c r="QPY59" s="429"/>
      <c r="QPZ59" s="429"/>
      <c r="QQA59" s="429"/>
      <c r="QQB59" s="429"/>
      <c r="QQC59" s="429"/>
      <c r="QQD59" s="429"/>
      <c r="QQE59" s="429"/>
      <c r="QQF59" s="429"/>
      <c r="QQG59" s="429"/>
      <c r="QQH59" s="429"/>
      <c r="QQI59" s="429"/>
      <c r="QQJ59" s="429"/>
      <c r="QQK59" s="429"/>
      <c r="QQL59" s="429"/>
      <c r="QQM59" s="429"/>
      <c r="QQN59" s="429"/>
      <c r="QQO59" s="429"/>
      <c r="QQP59" s="429"/>
      <c r="QQQ59" s="429"/>
      <c r="QQR59" s="429"/>
      <c r="QQS59" s="429"/>
      <c r="QQT59" s="429"/>
      <c r="QQU59" s="429"/>
      <c r="QQV59" s="429"/>
      <c r="QQW59" s="429"/>
      <c r="QQX59" s="429"/>
      <c r="QQY59" s="429"/>
      <c r="QQZ59" s="429"/>
      <c r="QRA59" s="429"/>
      <c r="QRB59" s="429"/>
      <c r="QRC59" s="429"/>
      <c r="QRD59" s="429"/>
      <c r="QRE59" s="429"/>
      <c r="QRF59" s="429"/>
      <c r="QRG59" s="429"/>
      <c r="QRH59" s="429"/>
      <c r="QRI59" s="429"/>
      <c r="QRJ59" s="429"/>
      <c r="QRK59" s="429"/>
      <c r="QRL59" s="429"/>
      <c r="QRM59" s="429"/>
      <c r="QRN59" s="429"/>
      <c r="QRO59" s="429"/>
      <c r="QRP59" s="429"/>
      <c r="QRQ59" s="429"/>
      <c r="QRR59" s="429"/>
      <c r="QRS59" s="429"/>
      <c r="QRT59" s="429"/>
      <c r="QRU59" s="429"/>
      <c r="QRV59" s="429"/>
      <c r="QRW59" s="429"/>
      <c r="QRX59" s="429"/>
      <c r="QRY59" s="429"/>
      <c r="QRZ59" s="429"/>
      <c r="QSA59" s="429"/>
      <c r="QSB59" s="429"/>
      <c r="QSC59" s="429"/>
      <c r="QSD59" s="429"/>
      <c r="QSE59" s="429"/>
      <c r="QSF59" s="429"/>
      <c r="QSG59" s="429"/>
      <c r="QSH59" s="429"/>
      <c r="QSI59" s="429"/>
      <c r="QSJ59" s="429"/>
      <c r="QSK59" s="429"/>
      <c r="QSL59" s="429"/>
      <c r="QSM59" s="429"/>
      <c r="QSN59" s="429"/>
      <c r="QSO59" s="429"/>
      <c r="QSP59" s="429"/>
      <c r="QSQ59" s="429"/>
      <c r="QSR59" s="429"/>
      <c r="QSS59" s="429"/>
      <c r="QST59" s="429"/>
      <c r="QSU59" s="429"/>
      <c r="QSV59" s="429"/>
      <c r="QSW59" s="429"/>
      <c r="QSX59" s="429"/>
      <c r="QSY59" s="429"/>
      <c r="QSZ59" s="429"/>
      <c r="QTA59" s="429"/>
      <c r="QTB59" s="429"/>
      <c r="QTC59" s="429"/>
      <c r="QTD59" s="429"/>
      <c r="QTE59" s="429"/>
      <c r="QTF59" s="429"/>
      <c r="QTG59" s="429"/>
      <c r="QTH59" s="429"/>
      <c r="QTI59" s="429"/>
      <c r="QTJ59" s="429"/>
      <c r="QTK59" s="429"/>
      <c r="QTL59" s="429"/>
      <c r="QTM59" s="429"/>
      <c r="QTN59" s="429"/>
      <c r="QTO59" s="429"/>
      <c r="QTP59" s="429"/>
      <c r="QTQ59" s="429"/>
      <c r="QTR59" s="429"/>
      <c r="QTS59" s="429"/>
      <c r="QTT59" s="429"/>
      <c r="QTU59" s="429"/>
      <c r="QTV59" s="429"/>
      <c r="QTW59" s="429"/>
      <c r="QTX59" s="429"/>
      <c r="QTY59" s="429"/>
      <c r="QTZ59" s="429"/>
      <c r="QUA59" s="429"/>
      <c r="QUB59" s="429"/>
      <c r="QUC59" s="429"/>
      <c r="QUD59" s="429"/>
      <c r="QUE59" s="429"/>
      <c r="QUF59" s="429"/>
      <c r="QUG59" s="429"/>
      <c r="QUH59" s="429"/>
      <c r="QUI59" s="429"/>
      <c r="QUJ59" s="429"/>
      <c r="QUK59" s="429"/>
      <c r="QUL59" s="429"/>
      <c r="QUM59" s="429"/>
      <c r="QUN59" s="429"/>
      <c r="QUO59" s="429"/>
      <c r="QUP59" s="429"/>
      <c r="QUQ59" s="429"/>
      <c r="QUR59" s="429"/>
      <c r="QUS59" s="429"/>
      <c r="QUT59" s="429"/>
      <c r="QUU59" s="429"/>
      <c r="QUV59" s="429"/>
      <c r="QUW59" s="429"/>
      <c r="QUX59" s="429"/>
      <c r="QUY59" s="429"/>
      <c r="QUZ59" s="429"/>
      <c r="QVA59" s="429"/>
      <c r="QVB59" s="429"/>
      <c r="QVC59" s="429"/>
      <c r="QVD59" s="429"/>
      <c r="QVE59" s="429"/>
      <c r="QVF59" s="429"/>
      <c r="QVG59" s="429"/>
      <c r="QVH59" s="429"/>
      <c r="QVI59" s="429"/>
      <c r="QVJ59" s="429"/>
      <c r="QVK59" s="429"/>
      <c r="QVL59" s="429"/>
      <c r="QVM59" s="429"/>
      <c r="QVN59" s="429"/>
      <c r="QVO59" s="429"/>
      <c r="QVP59" s="429"/>
      <c r="QVQ59" s="429"/>
      <c r="QVR59" s="429"/>
      <c r="QVS59" s="429"/>
      <c r="QVT59" s="429"/>
      <c r="QVU59" s="429"/>
      <c r="QVV59" s="429"/>
      <c r="QVW59" s="429"/>
      <c r="QVX59" s="429"/>
      <c r="QVY59" s="429"/>
      <c r="QVZ59" s="429"/>
      <c r="QWA59" s="429"/>
      <c r="QWB59" s="429"/>
      <c r="QWC59" s="429"/>
      <c r="QWD59" s="429"/>
      <c r="QWE59" s="429"/>
      <c r="QWF59" s="429"/>
      <c r="QWG59" s="429"/>
      <c r="QWH59" s="429"/>
      <c r="QWI59" s="429"/>
      <c r="QWJ59" s="429"/>
      <c r="QWK59" s="429"/>
      <c r="QWL59" s="429"/>
      <c r="QWM59" s="429"/>
      <c r="QWN59" s="429"/>
      <c r="QWO59" s="429"/>
      <c r="QWP59" s="429"/>
      <c r="QWQ59" s="429"/>
      <c r="QWR59" s="429"/>
      <c r="QWS59" s="429"/>
      <c r="QWT59" s="429"/>
      <c r="QWU59" s="429"/>
      <c r="QWV59" s="429"/>
      <c r="QWW59" s="429"/>
      <c r="QWX59" s="429"/>
      <c r="QWY59" s="429"/>
      <c r="QWZ59" s="429"/>
      <c r="QXA59" s="429"/>
      <c r="QXB59" s="429"/>
      <c r="QXC59" s="429"/>
      <c r="QXD59" s="429"/>
      <c r="QXE59" s="429"/>
      <c r="QXF59" s="429"/>
      <c r="QXG59" s="429"/>
      <c r="QXH59" s="429"/>
      <c r="QXI59" s="429"/>
      <c r="QXJ59" s="429"/>
      <c r="QXK59" s="429"/>
      <c r="QXL59" s="429"/>
      <c r="QXM59" s="429"/>
      <c r="QXN59" s="429"/>
      <c r="QXO59" s="429"/>
      <c r="QXP59" s="429"/>
      <c r="QXQ59" s="429"/>
      <c r="QXR59" s="429"/>
      <c r="QXS59" s="429"/>
      <c r="QXT59" s="429"/>
      <c r="QXU59" s="429"/>
      <c r="QXV59" s="429"/>
      <c r="QXW59" s="429"/>
      <c r="QXX59" s="429"/>
      <c r="QXY59" s="429"/>
      <c r="QXZ59" s="429"/>
      <c r="QYA59" s="429"/>
      <c r="QYB59" s="429"/>
      <c r="QYC59" s="429"/>
      <c r="QYD59" s="429"/>
      <c r="QYE59" s="429"/>
      <c r="QYF59" s="429"/>
      <c r="QYG59" s="429"/>
      <c r="QYH59" s="429"/>
      <c r="QYI59" s="429"/>
      <c r="QYJ59" s="429"/>
      <c r="QYK59" s="429"/>
      <c r="QYL59" s="429"/>
      <c r="QYM59" s="429"/>
      <c r="QYN59" s="429"/>
      <c r="QYO59" s="429"/>
      <c r="QYP59" s="429"/>
      <c r="QYQ59" s="429"/>
      <c r="QYR59" s="429"/>
      <c r="QYS59" s="429"/>
      <c r="QYT59" s="429"/>
      <c r="QYU59" s="429"/>
      <c r="QYV59" s="429"/>
      <c r="QYW59" s="429"/>
      <c r="QYX59" s="429"/>
      <c r="QYY59" s="429"/>
      <c r="QYZ59" s="429"/>
      <c r="QZA59" s="429"/>
      <c r="QZB59" s="429"/>
      <c r="QZC59" s="429"/>
      <c r="QZD59" s="429"/>
      <c r="QZE59" s="429"/>
      <c r="QZF59" s="429"/>
      <c r="QZG59" s="429"/>
      <c r="QZH59" s="429"/>
      <c r="QZI59" s="429"/>
      <c r="QZJ59" s="429"/>
      <c r="QZK59" s="429"/>
      <c r="QZL59" s="429"/>
      <c r="QZM59" s="429"/>
      <c r="QZN59" s="429"/>
      <c r="QZO59" s="429"/>
      <c r="QZP59" s="429"/>
      <c r="QZQ59" s="429"/>
      <c r="QZR59" s="429"/>
      <c r="QZS59" s="429"/>
      <c r="QZT59" s="429"/>
      <c r="QZU59" s="429"/>
      <c r="QZV59" s="429"/>
      <c r="QZW59" s="429"/>
      <c r="QZX59" s="429"/>
      <c r="QZY59" s="429"/>
      <c r="QZZ59" s="429"/>
      <c r="RAA59" s="429"/>
      <c r="RAB59" s="429"/>
      <c r="RAC59" s="429"/>
      <c r="RAD59" s="429"/>
      <c r="RAE59" s="429"/>
      <c r="RAF59" s="429"/>
      <c r="RAG59" s="429"/>
      <c r="RAH59" s="429"/>
      <c r="RAI59" s="429"/>
      <c r="RAJ59" s="429"/>
      <c r="RAK59" s="429"/>
      <c r="RAL59" s="429"/>
      <c r="RAM59" s="429"/>
      <c r="RAN59" s="429"/>
      <c r="RAO59" s="429"/>
      <c r="RAP59" s="429"/>
      <c r="RAQ59" s="429"/>
      <c r="RAR59" s="429"/>
      <c r="RAS59" s="429"/>
      <c r="RAT59" s="429"/>
      <c r="RAU59" s="429"/>
      <c r="RAV59" s="429"/>
      <c r="RAW59" s="429"/>
      <c r="RAX59" s="429"/>
      <c r="RAY59" s="429"/>
      <c r="RAZ59" s="429"/>
      <c r="RBA59" s="429"/>
      <c r="RBB59" s="429"/>
      <c r="RBC59" s="429"/>
      <c r="RBD59" s="429"/>
      <c r="RBE59" s="429"/>
      <c r="RBF59" s="429"/>
      <c r="RBG59" s="429"/>
      <c r="RBH59" s="429"/>
      <c r="RBI59" s="429"/>
      <c r="RBJ59" s="429"/>
      <c r="RBK59" s="429"/>
      <c r="RBL59" s="429"/>
      <c r="RBM59" s="429"/>
      <c r="RBN59" s="429"/>
      <c r="RBO59" s="429"/>
      <c r="RBP59" s="429"/>
      <c r="RBQ59" s="429"/>
      <c r="RBR59" s="429"/>
      <c r="RBS59" s="429"/>
      <c r="RBT59" s="429"/>
      <c r="RBU59" s="429"/>
      <c r="RBV59" s="429"/>
      <c r="RBW59" s="429"/>
      <c r="RBX59" s="429"/>
      <c r="RBY59" s="429"/>
      <c r="RBZ59" s="429"/>
      <c r="RCA59" s="429"/>
      <c r="RCB59" s="429"/>
      <c r="RCC59" s="429"/>
      <c r="RCD59" s="429"/>
      <c r="RCE59" s="429"/>
      <c r="RCF59" s="429"/>
      <c r="RCG59" s="429"/>
      <c r="RCH59" s="429"/>
      <c r="RCI59" s="429"/>
      <c r="RCJ59" s="429"/>
      <c r="RCK59" s="429"/>
      <c r="RCL59" s="429"/>
      <c r="RCM59" s="429"/>
      <c r="RCN59" s="429"/>
      <c r="RCO59" s="429"/>
      <c r="RCP59" s="429"/>
      <c r="RCQ59" s="429"/>
      <c r="RCR59" s="429"/>
      <c r="RCS59" s="429"/>
      <c r="RCT59" s="429"/>
      <c r="RCU59" s="429"/>
      <c r="RCV59" s="429"/>
      <c r="RCW59" s="429"/>
      <c r="RCX59" s="429"/>
      <c r="RCY59" s="429"/>
      <c r="RCZ59" s="429"/>
      <c r="RDA59" s="429"/>
      <c r="RDB59" s="429"/>
      <c r="RDC59" s="429"/>
      <c r="RDD59" s="429"/>
      <c r="RDE59" s="429"/>
      <c r="RDF59" s="429"/>
      <c r="RDG59" s="429"/>
      <c r="RDH59" s="429"/>
      <c r="RDI59" s="429"/>
      <c r="RDJ59" s="429"/>
      <c r="RDK59" s="429"/>
      <c r="RDL59" s="429"/>
      <c r="RDM59" s="429"/>
      <c r="RDN59" s="429"/>
      <c r="RDO59" s="429"/>
      <c r="RDP59" s="429"/>
      <c r="RDQ59" s="429"/>
      <c r="RDR59" s="429"/>
      <c r="RDS59" s="429"/>
      <c r="RDT59" s="429"/>
      <c r="RDU59" s="429"/>
      <c r="RDV59" s="429"/>
      <c r="RDW59" s="429"/>
      <c r="RDX59" s="429"/>
      <c r="RDY59" s="429"/>
      <c r="RDZ59" s="429"/>
      <c r="REA59" s="429"/>
      <c r="REB59" s="429"/>
      <c r="REC59" s="429"/>
      <c r="RED59" s="429"/>
      <c r="REE59" s="429"/>
      <c r="REF59" s="429"/>
      <c r="REG59" s="429"/>
      <c r="REH59" s="429"/>
      <c r="REI59" s="429"/>
      <c r="REJ59" s="429"/>
      <c r="REK59" s="429"/>
      <c r="REL59" s="429"/>
      <c r="REM59" s="429"/>
      <c r="REN59" s="429"/>
      <c r="REO59" s="429"/>
      <c r="REP59" s="429"/>
      <c r="REQ59" s="429"/>
      <c r="RER59" s="429"/>
      <c r="RES59" s="429"/>
      <c r="RET59" s="429"/>
      <c r="REU59" s="429"/>
      <c r="REV59" s="429"/>
      <c r="REW59" s="429"/>
      <c r="REX59" s="429"/>
      <c r="REY59" s="429"/>
      <c r="REZ59" s="429"/>
      <c r="RFA59" s="429"/>
      <c r="RFB59" s="429"/>
      <c r="RFC59" s="429"/>
      <c r="RFD59" s="429"/>
      <c r="RFE59" s="429"/>
      <c r="RFF59" s="429"/>
      <c r="RFG59" s="429"/>
      <c r="RFH59" s="429"/>
      <c r="RFI59" s="429"/>
      <c r="RFJ59" s="429"/>
      <c r="RFK59" s="429"/>
      <c r="RFL59" s="429"/>
      <c r="RFM59" s="429"/>
      <c r="RFN59" s="429"/>
      <c r="RFO59" s="429"/>
      <c r="RFP59" s="429"/>
      <c r="RFQ59" s="429"/>
      <c r="RFR59" s="429"/>
      <c r="RFS59" s="429"/>
      <c r="RFT59" s="429"/>
      <c r="RFU59" s="429"/>
      <c r="RFV59" s="429"/>
      <c r="RFW59" s="429"/>
      <c r="RFX59" s="429"/>
      <c r="RFY59" s="429"/>
      <c r="RFZ59" s="429"/>
      <c r="RGA59" s="429"/>
      <c r="RGB59" s="429"/>
      <c r="RGC59" s="429"/>
      <c r="RGD59" s="429"/>
      <c r="RGE59" s="429"/>
      <c r="RGF59" s="429"/>
      <c r="RGG59" s="429"/>
      <c r="RGH59" s="429"/>
      <c r="RGI59" s="429"/>
      <c r="RGJ59" s="429"/>
      <c r="RGK59" s="429"/>
      <c r="RGL59" s="429"/>
      <c r="RGM59" s="429"/>
      <c r="RGN59" s="429"/>
      <c r="RGO59" s="429"/>
      <c r="RGP59" s="429"/>
      <c r="RGQ59" s="429"/>
      <c r="RGR59" s="429"/>
      <c r="RGS59" s="429"/>
      <c r="RGT59" s="429"/>
      <c r="RGU59" s="429"/>
      <c r="RGV59" s="429"/>
      <c r="RGW59" s="429"/>
      <c r="RGX59" s="429"/>
      <c r="RGY59" s="429"/>
      <c r="RGZ59" s="429"/>
      <c r="RHA59" s="429"/>
      <c r="RHB59" s="429"/>
      <c r="RHC59" s="429"/>
      <c r="RHD59" s="429"/>
      <c r="RHE59" s="429"/>
      <c r="RHF59" s="429"/>
      <c r="RHG59" s="429"/>
      <c r="RHH59" s="429"/>
      <c r="RHI59" s="429"/>
      <c r="RHJ59" s="429"/>
      <c r="RHK59" s="429"/>
      <c r="RHL59" s="429"/>
      <c r="RHM59" s="429"/>
      <c r="RHN59" s="429"/>
      <c r="RHO59" s="429"/>
      <c r="RHP59" s="429"/>
      <c r="RHQ59" s="429"/>
      <c r="RHR59" s="429"/>
      <c r="RHS59" s="429"/>
      <c r="RHT59" s="429"/>
      <c r="RHU59" s="429"/>
      <c r="RHV59" s="429"/>
      <c r="RHW59" s="429"/>
      <c r="RHX59" s="429"/>
      <c r="RHY59" s="429"/>
      <c r="RHZ59" s="429"/>
      <c r="RIA59" s="429"/>
      <c r="RIB59" s="429"/>
      <c r="RIC59" s="429"/>
      <c r="RID59" s="429"/>
      <c r="RIE59" s="429"/>
      <c r="RIF59" s="429"/>
      <c r="RIG59" s="429"/>
      <c r="RIH59" s="429"/>
      <c r="RII59" s="429"/>
      <c r="RIJ59" s="429"/>
      <c r="RIK59" s="429"/>
      <c r="RIL59" s="429"/>
      <c r="RIM59" s="429"/>
      <c r="RIN59" s="429"/>
      <c r="RIO59" s="429"/>
      <c r="RIP59" s="429"/>
      <c r="RIQ59" s="429"/>
      <c r="RIR59" s="429"/>
      <c r="RIS59" s="429"/>
      <c r="RIT59" s="429"/>
      <c r="RIU59" s="429"/>
      <c r="RIV59" s="429"/>
      <c r="RIW59" s="429"/>
      <c r="RIX59" s="429"/>
      <c r="RIY59" s="429"/>
      <c r="RIZ59" s="429"/>
      <c r="RJA59" s="429"/>
      <c r="RJB59" s="429"/>
      <c r="RJC59" s="429"/>
      <c r="RJD59" s="429"/>
      <c r="RJE59" s="429"/>
      <c r="RJF59" s="429"/>
      <c r="RJG59" s="429"/>
      <c r="RJH59" s="429"/>
      <c r="RJI59" s="429"/>
      <c r="RJJ59" s="429"/>
      <c r="RJK59" s="429"/>
      <c r="RJL59" s="429"/>
      <c r="RJM59" s="429"/>
      <c r="RJN59" s="429"/>
      <c r="RJO59" s="429"/>
      <c r="RJP59" s="429"/>
      <c r="RJQ59" s="429"/>
      <c r="RJR59" s="429"/>
      <c r="RJS59" s="429"/>
      <c r="RJT59" s="429"/>
      <c r="RJU59" s="429"/>
      <c r="RJV59" s="429"/>
      <c r="RJW59" s="429"/>
      <c r="RJX59" s="429"/>
      <c r="RJY59" s="429"/>
      <c r="RJZ59" s="429"/>
      <c r="RKA59" s="429"/>
      <c r="RKB59" s="429"/>
      <c r="RKC59" s="429"/>
      <c r="RKD59" s="429"/>
      <c r="RKE59" s="429"/>
      <c r="RKF59" s="429"/>
      <c r="RKG59" s="429"/>
      <c r="RKH59" s="429"/>
      <c r="RKI59" s="429"/>
      <c r="RKJ59" s="429"/>
      <c r="RKK59" s="429"/>
      <c r="RKL59" s="429"/>
      <c r="RKM59" s="429"/>
      <c r="RKN59" s="429"/>
      <c r="RKO59" s="429"/>
      <c r="RKP59" s="429"/>
      <c r="RKQ59" s="429"/>
      <c r="RKR59" s="429"/>
      <c r="RKS59" s="429"/>
      <c r="RKT59" s="429"/>
      <c r="RKU59" s="429"/>
      <c r="RKV59" s="429"/>
      <c r="RKW59" s="429"/>
      <c r="RKX59" s="429"/>
      <c r="RKY59" s="429"/>
      <c r="RKZ59" s="429"/>
      <c r="RLA59" s="429"/>
      <c r="RLB59" s="429"/>
      <c r="RLC59" s="429"/>
      <c r="RLD59" s="429"/>
      <c r="RLE59" s="429"/>
      <c r="RLF59" s="429"/>
      <c r="RLG59" s="429"/>
      <c r="RLH59" s="429"/>
      <c r="RLI59" s="429"/>
      <c r="RLJ59" s="429"/>
      <c r="RLK59" s="429"/>
      <c r="RLL59" s="429"/>
      <c r="RLM59" s="429"/>
      <c r="RLN59" s="429"/>
      <c r="RLO59" s="429"/>
      <c r="RLP59" s="429"/>
      <c r="RLQ59" s="429"/>
      <c r="RLR59" s="429"/>
      <c r="RLS59" s="429"/>
      <c r="RLT59" s="429"/>
      <c r="RLU59" s="429"/>
      <c r="RLV59" s="429"/>
      <c r="RLW59" s="429"/>
      <c r="RLX59" s="429"/>
      <c r="RLY59" s="429"/>
      <c r="RLZ59" s="429"/>
      <c r="RMA59" s="429"/>
      <c r="RMB59" s="429"/>
      <c r="RMC59" s="429"/>
      <c r="RMD59" s="429"/>
      <c r="RME59" s="429"/>
      <c r="RMF59" s="429"/>
      <c r="RMG59" s="429"/>
      <c r="RMH59" s="429"/>
      <c r="RMI59" s="429"/>
      <c r="RMJ59" s="429"/>
      <c r="RMK59" s="429"/>
      <c r="RML59" s="429"/>
      <c r="RMM59" s="429"/>
      <c r="RMN59" s="429"/>
      <c r="RMO59" s="429"/>
      <c r="RMP59" s="429"/>
      <c r="RMQ59" s="429"/>
      <c r="RMR59" s="429"/>
      <c r="RMS59" s="429"/>
      <c r="RMT59" s="429"/>
      <c r="RMU59" s="429"/>
      <c r="RMV59" s="429"/>
      <c r="RMW59" s="429"/>
      <c r="RMX59" s="429"/>
      <c r="RMY59" s="429"/>
      <c r="RMZ59" s="429"/>
      <c r="RNA59" s="429"/>
      <c r="RNB59" s="429"/>
      <c r="RNC59" s="429"/>
      <c r="RND59" s="429"/>
      <c r="RNE59" s="429"/>
      <c r="RNF59" s="429"/>
      <c r="RNG59" s="429"/>
      <c r="RNH59" s="429"/>
      <c r="RNI59" s="429"/>
      <c r="RNJ59" s="429"/>
      <c r="RNK59" s="429"/>
      <c r="RNL59" s="429"/>
      <c r="RNM59" s="429"/>
      <c r="RNN59" s="429"/>
      <c r="RNO59" s="429"/>
      <c r="RNP59" s="429"/>
      <c r="RNQ59" s="429"/>
      <c r="RNR59" s="429"/>
      <c r="RNS59" s="429"/>
      <c r="RNT59" s="429"/>
      <c r="RNU59" s="429"/>
      <c r="RNV59" s="429"/>
      <c r="RNW59" s="429"/>
      <c r="RNX59" s="429"/>
      <c r="RNY59" s="429"/>
      <c r="RNZ59" s="429"/>
      <c r="ROA59" s="429"/>
      <c r="ROB59" s="429"/>
      <c r="ROC59" s="429"/>
      <c r="ROD59" s="429"/>
      <c r="ROE59" s="429"/>
      <c r="ROF59" s="429"/>
      <c r="ROG59" s="429"/>
      <c r="ROH59" s="429"/>
      <c r="ROI59" s="429"/>
      <c r="ROJ59" s="429"/>
      <c r="ROK59" s="429"/>
      <c r="ROL59" s="429"/>
      <c r="ROM59" s="429"/>
      <c r="RON59" s="429"/>
      <c r="ROO59" s="429"/>
      <c r="ROP59" s="429"/>
      <c r="ROQ59" s="429"/>
      <c r="ROR59" s="429"/>
      <c r="ROS59" s="429"/>
      <c r="ROT59" s="429"/>
      <c r="ROU59" s="429"/>
      <c r="ROV59" s="429"/>
      <c r="ROW59" s="429"/>
      <c r="ROX59" s="429"/>
      <c r="ROY59" s="429"/>
      <c r="ROZ59" s="429"/>
      <c r="RPA59" s="429"/>
      <c r="RPB59" s="429"/>
      <c r="RPC59" s="429"/>
      <c r="RPD59" s="429"/>
      <c r="RPE59" s="429"/>
      <c r="RPF59" s="429"/>
      <c r="RPG59" s="429"/>
      <c r="RPH59" s="429"/>
      <c r="RPI59" s="429"/>
      <c r="RPJ59" s="429"/>
      <c r="RPK59" s="429"/>
      <c r="RPL59" s="429"/>
      <c r="RPM59" s="429"/>
      <c r="RPN59" s="429"/>
      <c r="RPO59" s="429"/>
      <c r="RPP59" s="429"/>
      <c r="RPQ59" s="429"/>
      <c r="RPR59" s="429"/>
      <c r="RPS59" s="429"/>
      <c r="RPT59" s="429"/>
      <c r="RPU59" s="429"/>
      <c r="RPV59" s="429"/>
      <c r="RPW59" s="429"/>
      <c r="RPX59" s="429"/>
      <c r="RPY59" s="429"/>
      <c r="RPZ59" s="429"/>
      <c r="RQA59" s="429"/>
      <c r="RQB59" s="429"/>
      <c r="RQC59" s="429"/>
      <c r="RQD59" s="429"/>
      <c r="RQE59" s="429"/>
      <c r="RQF59" s="429"/>
      <c r="RQG59" s="429"/>
      <c r="RQH59" s="429"/>
      <c r="RQI59" s="429"/>
      <c r="RQJ59" s="429"/>
      <c r="RQK59" s="429"/>
      <c r="RQL59" s="429"/>
      <c r="RQM59" s="429"/>
      <c r="RQN59" s="429"/>
      <c r="RQO59" s="429"/>
      <c r="RQP59" s="429"/>
      <c r="RQQ59" s="429"/>
      <c r="RQR59" s="429"/>
      <c r="RQS59" s="429"/>
      <c r="RQT59" s="429"/>
      <c r="RQU59" s="429"/>
      <c r="RQV59" s="429"/>
      <c r="RQW59" s="429"/>
      <c r="RQX59" s="429"/>
      <c r="RQY59" s="429"/>
      <c r="RQZ59" s="429"/>
      <c r="RRA59" s="429"/>
      <c r="RRB59" s="429"/>
      <c r="RRC59" s="429"/>
      <c r="RRD59" s="429"/>
      <c r="RRE59" s="429"/>
      <c r="RRF59" s="429"/>
      <c r="RRG59" s="429"/>
      <c r="RRH59" s="429"/>
      <c r="RRI59" s="429"/>
      <c r="RRJ59" s="429"/>
      <c r="RRK59" s="429"/>
      <c r="RRL59" s="429"/>
      <c r="RRM59" s="429"/>
      <c r="RRN59" s="429"/>
      <c r="RRO59" s="429"/>
      <c r="RRP59" s="429"/>
      <c r="RRQ59" s="429"/>
      <c r="RRR59" s="429"/>
      <c r="RRS59" s="429"/>
      <c r="RRT59" s="429"/>
      <c r="RRU59" s="429"/>
      <c r="RRV59" s="429"/>
      <c r="RRW59" s="429"/>
      <c r="RRX59" s="429"/>
      <c r="RRY59" s="429"/>
      <c r="RRZ59" s="429"/>
      <c r="RSA59" s="429"/>
      <c r="RSB59" s="429"/>
      <c r="RSC59" s="429"/>
      <c r="RSD59" s="429"/>
      <c r="RSE59" s="429"/>
      <c r="RSF59" s="429"/>
      <c r="RSG59" s="429"/>
      <c r="RSH59" s="429"/>
      <c r="RSI59" s="429"/>
      <c r="RSJ59" s="429"/>
      <c r="RSK59" s="429"/>
      <c r="RSL59" s="429"/>
      <c r="RSM59" s="429"/>
      <c r="RSN59" s="429"/>
      <c r="RSO59" s="429"/>
      <c r="RSP59" s="429"/>
      <c r="RSQ59" s="429"/>
      <c r="RSR59" s="429"/>
      <c r="RSS59" s="429"/>
      <c r="RST59" s="429"/>
      <c r="RSU59" s="429"/>
      <c r="RSV59" s="429"/>
      <c r="RSW59" s="429"/>
      <c r="RSX59" s="429"/>
      <c r="RSY59" s="429"/>
      <c r="RSZ59" s="429"/>
      <c r="RTA59" s="429"/>
      <c r="RTB59" s="429"/>
      <c r="RTC59" s="429"/>
      <c r="RTD59" s="429"/>
      <c r="RTE59" s="429"/>
      <c r="RTF59" s="429"/>
      <c r="RTG59" s="429"/>
      <c r="RTH59" s="429"/>
      <c r="RTI59" s="429"/>
      <c r="RTJ59" s="429"/>
      <c r="RTK59" s="429"/>
      <c r="RTL59" s="429"/>
      <c r="RTM59" s="429"/>
      <c r="RTN59" s="429"/>
      <c r="RTO59" s="429"/>
      <c r="RTP59" s="429"/>
      <c r="RTQ59" s="429"/>
      <c r="RTR59" s="429"/>
      <c r="RTS59" s="429"/>
      <c r="RTT59" s="429"/>
      <c r="RTU59" s="429"/>
      <c r="RTV59" s="429"/>
      <c r="RTW59" s="429"/>
      <c r="RTX59" s="429"/>
      <c r="RTY59" s="429"/>
      <c r="RTZ59" s="429"/>
      <c r="RUA59" s="429"/>
      <c r="RUB59" s="429"/>
      <c r="RUC59" s="429"/>
      <c r="RUD59" s="429"/>
      <c r="RUE59" s="429"/>
      <c r="RUF59" s="429"/>
      <c r="RUG59" s="429"/>
      <c r="RUH59" s="429"/>
      <c r="RUI59" s="429"/>
      <c r="RUJ59" s="429"/>
      <c r="RUK59" s="429"/>
      <c r="RUL59" s="429"/>
      <c r="RUM59" s="429"/>
      <c r="RUN59" s="429"/>
      <c r="RUO59" s="429"/>
      <c r="RUP59" s="429"/>
      <c r="RUQ59" s="429"/>
      <c r="RUR59" s="429"/>
      <c r="RUS59" s="429"/>
      <c r="RUT59" s="429"/>
      <c r="RUU59" s="429"/>
      <c r="RUV59" s="429"/>
      <c r="RUW59" s="429"/>
      <c r="RUX59" s="429"/>
      <c r="RUY59" s="429"/>
      <c r="RUZ59" s="429"/>
      <c r="RVA59" s="429"/>
      <c r="RVB59" s="429"/>
      <c r="RVC59" s="429"/>
      <c r="RVD59" s="429"/>
      <c r="RVE59" s="429"/>
      <c r="RVF59" s="429"/>
      <c r="RVG59" s="429"/>
      <c r="RVH59" s="429"/>
      <c r="RVI59" s="429"/>
      <c r="RVJ59" s="429"/>
      <c r="RVK59" s="429"/>
      <c r="RVL59" s="429"/>
      <c r="RVM59" s="429"/>
      <c r="RVN59" s="429"/>
      <c r="RVO59" s="429"/>
      <c r="RVP59" s="429"/>
      <c r="RVQ59" s="429"/>
      <c r="RVR59" s="429"/>
      <c r="RVS59" s="429"/>
      <c r="RVT59" s="429"/>
      <c r="RVU59" s="429"/>
      <c r="RVV59" s="429"/>
      <c r="RVW59" s="429"/>
      <c r="RVX59" s="429"/>
      <c r="RVY59" s="429"/>
      <c r="RVZ59" s="429"/>
      <c r="RWA59" s="429"/>
      <c r="RWB59" s="429"/>
      <c r="RWC59" s="429"/>
      <c r="RWD59" s="429"/>
      <c r="RWE59" s="429"/>
      <c r="RWF59" s="429"/>
      <c r="RWG59" s="429"/>
      <c r="RWH59" s="429"/>
      <c r="RWI59" s="429"/>
      <c r="RWJ59" s="429"/>
      <c r="RWK59" s="429"/>
      <c r="RWL59" s="429"/>
      <c r="RWM59" s="429"/>
      <c r="RWN59" s="429"/>
      <c r="RWO59" s="429"/>
      <c r="RWP59" s="429"/>
      <c r="RWQ59" s="429"/>
      <c r="RWR59" s="429"/>
      <c r="RWS59" s="429"/>
      <c r="RWT59" s="429"/>
      <c r="RWU59" s="429"/>
      <c r="RWV59" s="429"/>
      <c r="RWW59" s="429"/>
      <c r="RWX59" s="429"/>
      <c r="RWY59" s="429"/>
      <c r="RWZ59" s="429"/>
      <c r="RXA59" s="429"/>
      <c r="RXB59" s="429"/>
      <c r="RXC59" s="429"/>
      <c r="RXD59" s="429"/>
      <c r="RXE59" s="429"/>
      <c r="RXF59" s="429"/>
      <c r="RXG59" s="429"/>
      <c r="RXH59" s="429"/>
      <c r="RXI59" s="429"/>
      <c r="RXJ59" s="429"/>
      <c r="RXK59" s="429"/>
      <c r="RXL59" s="429"/>
      <c r="RXM59" s="429"/>
      <c r="RXN59" s="429"/>
      <c r="RXO59" s="429"/>
      <c r="RXP59" s="429"/>
      <c r="RXQ59" s="429"/>
      <c r="RXR59" s="429"/>
      <c r="RXS59" s="429"/>
      <c r="RXT59" s="429"/>
      <c r="RXU59" s="429"/>
      <c r="RXV59" s="429"/>
      <c r="RXW59" s="429"/>
      <c r="RXX59" s="429"/>
      <c r="RXY59" s="429"/>
      <c r="RXZ59" s="429"/>
      <c r="RYA59" s="429"/>
      <c r="RYB59" s="429"/>
      <c r="RYC59" s="429"/>
      <c r="RYD59" s="429"/>
      <c r="RYE59" s="429"/>
      <c r="RYF59" s="429"/>
      <c r="RYG59" s="429"/>
      <c r="RYH59" s="429"/>
      <c r="RYI59" s="429"/>
      <c r="RYJ59" s="429"/>
      <c r="RYK59" s="429"/>
      <c r="RYL59" s="429"/>
      <c r="RYM59" s="429"/>
      <c r="RYN59" s="429"/>
      <c r="RYO59" s="429"/>
      <c r="RYP59" s="429"/>
      <c r="RYQ59" s="429"/>
      <c r="RYR59" s="429"/>
      <c r="RYS59" s="429"/>
      <c r="RYT59" s="429"/>
      <c r="RYU59" s="429"/>
      <c r="RYV59" s="429"/>
      <c r="RYW59" s="429"/>
      <c r="RYX59" s="429"/>
      <c r="RYY59" s="429"/>
      <c r="RYZ59" s="429"/>
      <c r="RZA59" s="429"/>
      <c r="RZB59" s="429"/>
      <c r="RZC59" s="429"/>
      <c r="RZD59" s="429"/>
      <c r="RZE59" s="429"/>
      <c r="RZF59" s="429"/>
      <c r="RZG59" s="429"/>
      <c r="RZH59" s="429"/>
      <c r="RZI59" s="429"/>
      <c r="RZJ59" s="429"/>
      <c r="RZK59" s="429"/>
      <c r="RZL59" s="429"/>
      <c r="RZM59" s="429"/>
      <c r="RZN59" s="429"/>
      <c r="RZO59" s="429"/>
      <c r="RZP59" s="429"/>
      <c r="RZQ59" s="429"/>
      <c r="RZR59" s="429"/>
      <c r="RZS59" s="429"/>
      <c r="RZT59" s="429"/>
      <c r="RZU59" s="429"/>
      <c r="RZV59" s="429"/>
      <c r="RZW59" s="429"/>
      <c r="RZX59" s="429"/>
      <c r="RZY59" s="429"/>
      <c r="RZZ59" s="429"/>
      <c r="SAA59" s="429"/>
      <c r="SAB59" s="429"/>
      <c r="SAC59" s="429"/>
      <c r="SAD59" s="429"/>
      <c r="SAE59" s="429"/>
      <c r="SAF59" s="429"/>
      <c r="SAG59" s="429"/>
      <c r="SAH59" s="429"/>
      <c r="SAI59" s="429"/>
      <c r="SAJ59" s="429"/>
      <c r="SAK59" s="429"/>
      <c r="SAL59" s="429"/>
      <c r="SAM59" s="429"/>
      <c r="SAN59" s="429"/>
      <c r="SAO59" s="429"/>
      <c r="SAP59" s="429"/>
      <c r="SAQ59" s="429"/>
      <c r="SAR59" s="429"/>
      <c r="SAS59" s="429"/>
      <c r="SAT59" s="429"/>
      <c r="SAU59" s="429"/>
      <c r="SAV59" s="429"/>
      <c r="SAW59" s="429"/>
      <c r="SAX59" s="429"/>
      <c r="SAY59" s="429"/>
      <c r="SAZ59" s="429"/>
      <c r="SBA59" s="429"/>
      <c r="SBB59" s="429"/>
      <c r="SBC59" s="429"/>
      <c r="SBD59" s="429"/>
      <c r="SBE59" s="429"/>
      <c r="SBF59" s="429"/>
      <c r="SBG59" s="429"/>
      <c r="SBH59" s="429"/>
      <c r="SBI59" s="429"/>
      <c r="SBJ59" s="429"/>
      <c r="SBK59" s="429"/>
      <c r="SBL59" s="429"/>
      <c r="SBM59" s="429"/>
      <c r="SBN59" s="429"/>
      <c r="SBO59" s="429"/>
      <c r="SBP59" s="429"/>
      <c r="SBQ59" s="429"/>
      <c r="SBR59" s="429"/>
      <c r="SBS59" s="429"/>
      <c r="SBT59" s="429"/>
      <c r="SBU59" s="429"/>
      <c r="SBV59" s="429"/>
      <c r="SBW59" s="429"/>
      <c r="SBX59" s="429"/>
      <c r="SBY59" s="429"/>
      <c r="SBZ59" s="429"/>
      <c r="SCA59" s="429"/>
      <c r="SCB59" s="429"/>
      <c r="SCC59" s="429"/>
      <c r="SCD59" s="429"/>
      <c r="SCE59" s="429"/>
      <c r="SCF59" s="429"/>
      <c r="SCG59" s="429"/>
      <c r="SCH59" s="429"/>
      <c r="SCI59" s="429"/>
      <c r="SCJ59" s="429"/>
      <c r="SCK59" s="429"/>
      <c r="SCL59" s="429"/>
      <c r="SCM59" s="429"/>
      <c r="SCN59" s="429"/>
      <c r="SCO59" s="429"/>
      <c r="SCP59" s="429"/>
      <c r="SCQ59" s="429"/>
      <c r="SCR59" s="429"/>
      <c r="SCS59" s="429"/>
      <c r="SCT59" s="429"/>
      <c r="SCU59" s="429"/>
      <c r="SCV59" s="429"/>
      <c r="SCW59" s="429"/>
      <c r="SCX59" s="429"/>
      <c r="SCY59" s="429"/>
      <c r="SCZ59" s="429"/>
      <c r="SDA59" s="429"/>
      <c r="SDB59" s="429"/>
      <c r="SDC59" s="429"/>
      <c r="SDD59" s="429"/>
      <c r="SDE59" s="429"/>
      <c r="SDF59" s="429"/>
      <c r="SDG59" s="429"/>
      <c r="SDH59" s="429"/>
      <c r="SDI59" s="429"/>
      <c r="SDJ59" s="429"/>
      <c r="SDK59" s="429"/>
      <c r="SDL59" s="429"/>
      <c r="SDM59" s="429"/>
      <c r="SDN59" s="429"/>
      <c r="SDO59" s="429"/>
      <c r="SDP59" s="429"/>
      <c r="SDQ59" s="429"/>
      <c r="SDR59" s="429"/>
      <c r="SDS59" s="429"/>
      <c r="SDT59" s="429"/>
      <c r="SDU59" s="429"/>
      <c r="SDV59" s="429"/>
      <c r="SDW59" s="429"/>
      <c r="SDX59" s="429"/>
      <c r="SDY59" s="429"/>
      <c r="SDZ59" s="429"/>
      <c r="SEA59" s="429"/>
      <c r="SEB59" s="429"/>
      <c r="SEC59" s="429"/>
      <c r="SED59" s="429"/>
      <c r="SEE59" s="429"/>
      <c r="SEF59" s="429"/>
      <c r="SEG59" s="429"/>
      <c r="SEH59" s="429"/>
      <c r="SEI59" s="429"/>
      <c r="SEJ59" s="429"/>
      <c r="SEK59" s="429"/>
      <c r="SEL59" s="429"/>
      <c r="SEM59" s="429"/>
      <c r="SEN59" s="429"/>
      <c r="SEO59" s="429"/>
      <c r="SEP59" s="429"/>
      <c r="SEQ59" s="429"/>
      <c r="SER59" s="429"/>
      <c r="SES59" s="429"/>
      <c r="SET59" s="429"/>
      <c r="SEU59" s="429"/>
      <c r="SEV59" s="429"/>
      <c r="SEW59" s="429"/>
      <c r="SEX59" s="429"/>
      <c r="SEY59" s="429"/>
      <c r="SEZ59" s="429"/>
      <c r="SFA59" s="429"/>
      <c r="SFB59" s="429"/>
      <c r="SFC59" s="429"/>
      <c r="SFD59" s="429"/>
      <c r="SFE59" s="429"/>
      <c r="SFF59" s="429"/>
      <c r="SFG59" s="429"/>
      <c r="SFH59" s="429"/>
      <c r="SFI59" s="429"/>
      <c r="SFJ59" s="429"/>
      <c r="SFK59" s="429"/>
      <c r="SFL59" s="429"/>
      <c r="SFM59" s="429"/>
      <c r="SFN59" s="429"/>
      <c r="SFO59" s="429"/>
      <c r="SFP59" s="429"/>
      <c r="SFQ59" s="429"/>
      <c r="SFR59" s="429"/>
      <c r="SFS59" s="429"/>
      <c r="SFT59" s="429"/>
      <c r="SFU59" s="429"/>
      <c r="SFV59" s="429"/>
      <c r="SFW59" s="429"/>
      <c r="SFX59" s="429"/>
      <c r="SFY59" s="429"/>
      <c r="SFZ59" s="429"/>
      <c r="SGA59" s="429"/>
      <c r="SGB59" s="429"/>
      <c r="SGC59" s="429"/>
      <c r="SGD59" s="429"/>
      <c r="SGE59" s="429"/>
      <c r="SGF59" s="429"/>
      <c r="SGG59" s="429"/>
      <c r="SGH59" s="429"/>
      <c r="SGI59" s="429"/>
      <c r="SGJ59" s="429"/>
      <c r="SGK59" s="429"/>
      <c r="SGL59" s="429"/>
      <c r="SGM59" s="429"/>
      <c r="SGN59" s="429"/>
      <c r="SGO59" s="429"/>
      <c r="SGP59" s="429"/>
      <c r="SGQ59" s="429"/>
      <c r="SGR59" s="429"/>
      <c r="SGS59" s="429"/>
      <c r="SGT59" s="429"/>
      <c r="SGU59" s="429"/>
      <c r="SGV59" s="429"/>
      <c r="SGW59" s="429"/>
      <c r="SGX59" s="429"/>
      <c r="SGY59" s="429"/>
      <c r="SGZ59" s="429"/>
      <c r="SHA59" s="429"/>
      <c r="SHB59" s="429"/>
      <c r="SHC59" s="429"/>
      <c r="SHD59" s="429"/>
      <c r="SHE59" s="429"/>
      <c r="SHF59" s="429"/>
      <c r="SHG59" s="429"/>
      <c r="SHH59" s="429"/>
      <c r="SHI59" s="429"/>
      <c r="SHJ59" s="429"/>
      <c r="SHK59" s="429"/>
      <c r="SHL59" s="429"/>
      <c r="SHM59" s="429"/>
      <c r="SHN59" s="429"/>
      <c r="SHO59" s="429"/>
      <c r="SHP59" s="429"/>
      <c r="SHQ59" s="429"/>
      <c r="SHR59" s="429"/>
      <c r="SHS59" s="429"/>
      <c r="SHT59" s="429"/>
      <c r="SHU59" s="429"/>
      <c r="SHV59" s="429"/>
      <c r="SHW59" s="429"/>
      <c r="SHX59" s="429"/>
      <c r="SHY59" s="429"/>
      <c r="SHZ59" s="429"/>
      <c r="SIA59" s="429"/>
      <c r="SIB59" s="429"/>
      <c r="SIC59" s="429"/>
      <c r="SID59" s="429"/>
      <c r="SIE59" s="429"/>
      <c r="SIF59" s="429"/>
      <c r="SIG59" s="429"/>
      <c r="SIH59" s="429"/>
      <c r="SII59" s="429"/>
      <c r="SIJ59" s="429"/>
      <c r="SIK59" s="429"/>
      <c r="SIL59" s="429"/>
      <c r="SIM59" s="429"/>
      <c r="SIN59" s="429"/>
      <c r="SIO59" s="429"/>
      <c r="SIP59" s="429"/>
      <c r="SIQ59" s="429"/>
      <c r="SIR59" s="429"/>
      <c r="SIS59" s="429"/>
      <c r="SIT59" s="429"/>
      <c r="SIU59" s="429"/>
      <c r="SIV59" s="429"/>
      <c r="SIW59" s="429"/>
      <c r="SIX59" s="429"/>
      <c r="SIY59" s="429"/>
      <c r="SIZ59" s="429"/>
      <c r="SJA59" s="429"/>
      <c r="SJB59" s="429"/>
      <c r="SJC59" s="429"/>
      <c r="SJD59" s="429"/>
      <c r="SJE59" s="429"/>
      <c r="SJF59" s="429"/>
      <c r="SJG59" s="429"/>
      <c r="SJH59" s="429"/>
      <c r="SJI59" s="429"/>
      <c r="SJJ59" s="429"/>
      <c r="SJK59" s="429"/>
      <c r="SJL59" s="429"/>
      <c r="SJM59" s="429"/>
      <c r="SJN59" s="429"/>
      <c r="SJO59" s="429"/>
      <c r="SJP59" s="429"/>
      <c r="SJQ59" s="429"/>
      <c r="SJR59" s="429"/>
      <c r="SJS59" s="429"/>
      <c r="SJT59" s="429"/>
      <c r="SJU59" s="429"/>
      <c r="SJV59" s="429"/>
      <c r="SJW59" s="429"/>
      <c r="SJX59" s="429"/>
      <c r="SJY59" s="429"/>
      <c r="SJZ59" s="429"/>
      <c r="SKA59" s="429"/>
      <c r="SKB59" s="429"/>
      <c r="SKC59" s="429"/>
      <c r="SKD59" s="429"/>
      <c r="SKE59" s="429"/>
      <c r="SKF59" s="429"/>
      <c r="SKG59" s="429"/>
      <c r="SKH59" s="429"/>
      <c r="SKI59" s="429"/>
      <c r="SKJ59" s="429"/>
      <c r="SKK59" s="429"/>
      <c r="SKL59" s="429"/>
      <c r="SKM59" s="429"/>
      <c r="SKN59" s="429"/>
      <c r="SKO59" s="429"/>
      <c r="SKP59" s="429"/>
      <c r="SKQ59" s="429"/>
      <c r="SKR59" s="429"/>
      <c r="SKS59" s="429"/>
      <c r="SKT59" s="429"/>
      <c r="SKU59" s="429"/>
      <c r="SKV59" s="429"/>
      <c r="SKW59" s="429"/>
      <c r="SKX59" s="429"/>
      <c r="SKY59" s="429"/>
      <c r="SKZ59" s="429"/>
      <c r="SLA59" s="429"/>
      <c r="SLB59" s="429"/>
      <c r="SLC59" s="429"/>
      <c r="SLD59" s="429"/>
      <c r="SLE59" s="429"/>
      <c r="SLF59" s="429"/>
      <c r="SLG59" s="429"/>
      <c r="SLH59" s="429"/>
      <c r="SLI59" s="429"/>
      <c r="SLJ59" s="429"/>
      <c r="SLK59" s="429"/>
      <c r="SLL59" s="429"/>
      <c r="SLM59" s="429"/>
      <c r="SLN59" s="429"/>
      <c r="SLO59" s="429"/>
      <c r="SLP59" s="429"/>
      <c r="SLQ59" s="429"/>
      <c r="SLR59" s="429"/>
      <c r="SLS59" s="429"/>
      <c r="SLT59" s="429"/>
      <c r="SLU59" s="429"/>
      <c r="SLV59" s="429"/>
      <c r="SLW59" s="429"/>
      <c r="SLX59" s="429"/>
      <c r="SLY59" s="429"/>
      <c r="SLZ59" s="429"/>
      <c r="SMA59" s="429"/>
      <c r="SMB59" s="429"/>
      <c r="SMC59" s="429"/>
      <c r="SMD59" s="429"/>
      <c r="SME59" s="429"/>
      <c r="SMF59" s="429"/>
      <c r="SMG59" s="429"/>
      <c r="SMH59" s="429"/>
      <c r="SMI59" s="429"/>
      <c r="SMJ59" s="429"/>
      <c r="SMK59" s="429"/>
      <c r="SML59" s="429"/>
      <c r="SMM59" s="429"/>
      <c r="SMN59" s="429"/>
      <c r="SMO59" s="429"/>
      <c r="SMP59" s="429"/>
      <c r="SMQ59" s="429"/>
      <c r="SMR59" s="429"/>
      <c r="SMS59" s="429"/>
      <c r="SMT59" s="429"/>
      <c r="SMU59" s="429"/>
      <c r="SMV59" s="429"/>
      <c r="SMW59" s="429"/>
      <c r="SMX59" s="429"/>
      <c r="SMY59" s="429"/>
      <c r="SMZ59" s="429"/>
      <c r="SNA59" s="429"/>
      <c r="SNB59" s="429"/>
      <c r="SNC59" s="429"/>
      <c r="SND59" s="429"/>
      <c r="SNE59" s="429"/>
      <c r="SNF59" s="429"/>
      <c r="SNG59" s="429"/>
      <c r="SNH59" s="429"/>
      <c r="SNI59" s="429"/>
      <c r="SNJ59" s="429"/>
      <c r="SNK59" s="429"/>
      <c r="SNL59" s="429"/>
      <c r="SNM59" s="429"/>
      <c r="SNN59" s="429"/>
      <c r="SNO59" s="429"/>
      <c r="SNP59" s="429"/>
      <c r="SNQ59" s="429"/>
      <c r="SNR59" s="429"/>
      <c r="SNS59" s="429"/>
      <c r="SNT59" s="429"/>
      <c r="SNU59" s="429"/>
      <c r="SNV59" s="429"/>
      <c r="SNW59" s="429"/>
      <c r="SNX59" s="429"/>
      <c r="SNY59" s="429"/>
      <c r="SNZ59" s="429"/>
      <c r="SOA59" s="429"/>
      <c r="SOB59" s="429"/>
      <c r="SOC59" s="429"/>
      <c r="SOD59" s="429"/>
      <c r="SOE59" s="429"/>
      <c r="SOF59" s="429"/>
      <c r="SOG59" s="429"/>
      <c r="SOH59" s="429"/>
      <c r="SOI59" s="429"/>
      <c r="SOJ59" s="429"/>
      <c r="SOK59" s="429"/>
      <c r="SOL59" s="429"/>
      <c r="SOM59" s="429"/>
      <c r="SON59" s="429"/>
      <c r="SOO59" s="429"/>
      <c r="SOP59" s="429"/>
      <c r="SOQ59" s="429"/>
      <c r="SOR59" s="429"/>
      <c r="SOS59" s="429"/>
      <c r="SOT59" s="429"/>
      <c r="SOU59" s="429"/>
      <c r="SOV59" s="429"/>
      <c r="SOW59" s="429"/>
      <c r="SOX59" s="429"/>
      <c r="SOY59" s="429"/>
      <c r="SOZ59" s="429"/>
      <c r="SPA59" s="429"/>
      <c r="SPB59" s="429"/>
      <c r="SPC59" s="429"/>
      <c r="SPD59" s="429"/>
      <c r="SPE59" s="429"/>
      <c r="SPF59" s="429"/>
      <c r="SPG59" s="429"/>
      <c r="SPH59" s="429"/>
      <c r="SPI59" s="429"/>
      <c r="SPJ59" s="429"/>
      <c r="SPK59" s="429"/>
      <c r="SPL59" s="429"/>
      <c r="SPM59" s="429"/>
      <c r="SPN59" s="429"/>
      <c r="SPO59" s="429"/>
      <c r="SPP59" s="429"/>
      <c r="SPQ59" s="429"/>
      <c r="SPR59" s="429"/>
      <c r="SPS59" s="429"/>
      <c r="SPT59" s="429"/>
      <c r="SPU59" s="429"/>
      <c r="SPV59" s="429"/>
      <c r="SPW59" s="429"/>
      <c r="SPX59" s="429"/>
      <c r="SPY59" s="429"/>
      <c r="SPZ59" s="429"/>
      <c r="SQA59" s="429"/>
      <c r="SQB59" s="429"/>
      <c r="SQC59" s="429"/>
      <c r="SQD59" s="429"/>
      <c r="SQE59" s="429"/>
      <c r="SQF59" s="429"/>
      <c r="SQG59" s="429"/>
      <c r="SQH59" s="429"/>
      <c r="SQI59" s="429"/>
      <c r="SQJ59" s="429"/>
      <c r="SQK59" s="429"/>
      <c r="SQL59" s="429"/>
      <c r="SQM59" s="429"/>
      <c r="SQN59" s="429"/>
      <c r="SQO59" s="429"/>
      <c r="SQP59" s="429"/>
      <c r="SQQ59" s="429"/>
      <c r="SQR59" s="429"/>
      <c r="SQS59" s="429"/>
      <c r="SQT59" s="429"/>
      <c r="SQU59" s="429"/>
      <c r="SQV59" s="429"/>
      <c r="SQW59" s="429"/>
      <c r="SQX59" s="429"/>
      <c r="SQY59" s="429"/>
      <c r="SQZ59" s="429"/>
      <c r="SRA59" s="429"/>
      <c r="SRB59" s="429"/>
      <c r="SRC59" s="429"/>
      <c r="SRD59" s="429"/>
      <c r="SRE59" s="429"/>
      <c r="SRF59" s="429"/>
      <c r="SRG59" s="429"/>
      <c r="SRH59" s="429"/>
      <c r="SRI59" s="429"/>
      <c r="SRJ59" s="429"/>
      <c r="SRK59" s="429"/>
      <c r="SRL59" s="429"/>
      <c r="SRM59" s="429"/>
      <c r="SRN59" s="429"/>
      <c r="SRO59" s="429"/>
      <c r="SRP59" s="429"/>
      <c r="SRQ59" s="429"/>
      <c r="SRR59" s="429"/>
      <c r="SRS59" s="429"/>
      <c r="SRT59" s="429"/>
      <c r="SRU59" s="429"/>
      <c r="SRV59" s="429"/>
      <c r="SRW59" s="429"/>
      <c r="SRX59" s="429"/>
      <c r="SRY59" s="429"/>
      <c r="SRZ59" s="429"/>
      <c r="SSA59" s="429"/>
      <c r="SSB59" s="429"/>
      <c r="SSC59" s="429"/>
      <c r="SSD59" s="429"/>
      <c r="SSE59" s="429"/>
      <c r="SSF59" s="429"/>
      <c r="SSG59" s="429"/>
      <c r="SSH59" s="429"/>
      <c r="SSI59" s="429"/>
      <c r="SSJ59" s="429"/>
      <c r="SSK59" s="429"/>
      <c r="SSL59" s="429"/>
      <c r="SSM59" s="429"/>
      <c r="SSN59" s="429"/>
      <c r="SSO59" s="429"/>
      <c r="SSP59" s="429"/>
      <c r="SSQ59" s="429"/>
      <c r="SSR59" s="429"/>
      <c r="SSS59" s="429"/>
      <c r="SST59" s="429"/>
      <c r="SSU59" s="429"/>
      <c r="SSV59" s="429"/>
      <c r="SSW59" s="429"/>
      <c r="SSX59" s="429"/>
      <c r="SSY59" s="429"/>
      <c r="SSZ59" s="429"/>
      <c r="STA59" s="429"/>
      <c r="STB59" s="429"/>
      <c r="STC59" s="429"/>
      <c r="STD59" s="429"/>
      <c r="STE59" s="429"/>
      <c r="STF59" s="429"/>
      <c r="STG59" s="429"/>
      <c r="STH59" s="429"/>
      <c r="STI59" s="429"/>
      <c r="STJ59" s="429"/>
      <c r="STK59" s="429"/>
      <c r="STL59" s="429"/>
      <c r="STM59" s="429"/>
      <c r="STN59" s="429"/>
      <c r="STO59" s="429"/>
      <c r="STP59" s="429"/>
      <c r="STQ59" s="429"/>
      <c r="STR59" s="429"/>
      <c r="STS59" s="429"/>
      <c r="STT59" s="429"/>
      <c r="STU59" s="429"/>
      <c r="STV59" s="429"/>
      <c r="STW59" s="429"/>
      <c r="STX59" s="429"/>
      <c r="STY59" s="429"/>
      <c r="STZ59" s="429"/>
      <c r="SUA59" s="429"/>
      <c r="SUB59" s="429"/>
      <c r="SUC59" s="429"/>
      <c r="SUD59" s="429"/>
      <c r="SUE59" s="429"/>
      <c r="SUF59" s="429"/>
      <c r="SUG59" s="429"/>
      <c r="SUH59" s="429"/>
      <c r="SUI59" s="429"/>
      <c r="SUJ59" s="429"/>
      <c r="SUK59" s="429"/>
      <c r="SUL59" s="429"/>
      <c r="SUM59" s="429"/>
      <c r="SUN59" s="429"/>
      <c r="SUO59" s="429"/>
      <c r="SUP59" s="429"/>
      <c r="SUQ59" s="429"/>
      <c r="SUR59" s="429"/>
      <c r="SUS59" s="429"/>
      <c r="SUT59" s="429"/>
      <c r="SUU59" s="429"/>
      <c r="SUV59" s="429"/>
      <c r="SUW59" s="429"/>
      <c r="SUX59" s="429"/>
      <c r="SUY59" s="429"/>
      <c r="SUZ59" s="429"/>
      <c r="SVA59" s="429"/>
      <c r="SVB59" s="429"/>
      <c r="SVC59" s="429"/>
      <c r="SVD59" s="429"/>
      <c r="SVE59" s="429"/>
      <c r="SVF59" s="429"/>
      <c r="SVG59" s="429"/>
      <c r="SVH59" s="429"/>
      <c r="SVI59" s="429"/>
      <c r="SVJ59" s="429"/>
      <c r="SVK59" s="429"/>
      <c r="SVL59" s="429"/>
      <c r="SVM59" s="429"/>
      <c r="SVN59" s="429"/>
      <c r="SVO59" s="429"/>
      <c r="SVP59" s="429"/>
      <c r="SVQ59" s="429"/>
      <c r="SVR59" s="429"/>
      <c r="SVS59" s="429"/>
      <c r="SVT59" s="429"/>
      <c r="SVU59" s="429"/>
      <c r="SVV59" s="429"/>
      <c r="SVW59" s="429"/>
      <c r="SVX59" s="429"/>
      <c r="SVY59" s="429"/>
      <c r="SVZ59" s="429"/>
      <c r="SWA59" s="429"/>
      <c r="SWB59" s="429"/>
      <c r="SWC59" s="429"/>
      <c r="SWD59" s="429"/>
      <c r="SWE59" s="429"/>
      <c r="SWF59" s="429"/>
      <c r="SWG59" s="429"/>
      <c r="SWH59" s="429"/>
      <c r="SWI59" s="429"/>
      <c r="SWJ59" s="429"/>
      <c r="SWK59" s="429"/>
      <c r="SWL59" s="429"/>
      <c r="SWM59" s="429"/>
      <c r="SWN59" s="429"/>
      <c r="SWO59" s="429"/>
      <c r="SWP59" s="429"/>
      <c r="SWQ59" s="429"/>
      <c r="SWR59" s="429"/>
      <c r="SWS59" s="429"/>
      <c r="SWT59" s="429"/>
      <c r="SWU59" s="429"/>
      <c r="SWV59" s="429"/>
      <c r="SWW59" s="429"/>
      <c r="SWX59" s="429"/>
      <c r="SWY59" s="429"/>
      <c r="SWZ59" s="429"/>
      <c r="SXA59" s="429"/>
      <c r="SXB59" s="429"/>
      <c r="SXC59" s="429"/>
      <c r="SXD59" s="429"/>
      <c r="SXE59" s="429"/>
      <c r="SXF59" s="429"/>
      <c r="SXG59" s="429"/>
      <c r="SXH59" s="429"/>
      <c r="SXI59" s="429"/>
      <c r="SXJ59" s="429"/>
      <c r="SXK59" s="429"/>
      <c r="SXL59" s="429"/>
      <c r="SXM59" s="429"/>
      <c r="SXN59" s="429"/>
      <c r="SXO59" s="429"/>
      <c r="SXP59" s="429"/>
      <c r="SXQ59" s="429"/>
      <c r="SXR59" s="429"/>
      <c r="SXS59" s="429"/>
      <c r="SXT59" s="429"/>
      <c r="SXU59" s="429"/>
      <c r="SXV59" s="429"/>
      <c r="SXW59" s="429"/>
      <c r="SXX59" s="429"/>
      <c r="SXY59" s="429"/>
      <c r="SXZ59" s="429"/>
      <c r="SYA59" s="429"/>
      <c r="SYB59" s="429"/>
      <c r="SYC59" s="429"/>
      <c r="SYD59" s="429"/>
      <c r="SYE59" s="429"/>
      <c r="SYF59" s="429"/>
      <c r="SYG59" s="429"/>
      <c r="SYH59" s="429"/>
      <c r="SYI59" s="429"/>
      <c r="SYJ59" s="429"/>
      <c r="SYK59" s="429"/>
      <c r="SYL59" s="429"/>
      <c r="SYM59" s="429"/>
      <c r="SYN59" s="429"/>
      <c r="SYO59" s="429"/>
      <c r="SYP59" s="429"/>
      <c r="SYQ59" s="429"/>
      <c r="SYR59" s="429"/>
      <c r="SYS59" s="429"/>
      <c r="SYT59" s="429"/>
      <c r="SYU59" s="429"/>
      <c r="SYV59" s="429"/>
      <c r="SYW59" s="429"/>
      <c r="SYX59" s="429"/>
      <c r="SYY59" s="429"/>
      <c r="SYZ59" s="429"/>
      <c r="SZA59" s="429"/>
      <c r="SZB59" s="429"/>
      <c r="SZC59" s="429"/>
      <c r="SZD59" s="429"/>
      <c r="SZE59" s="429"/>
      <c r="SZF59" s="429"/>
      <c r="SZG59" s="429"/>
      <c r="SZH59" s="429"/>
      <c r="SZI59" s="429"/>
      <c r="SZJ59" s="429"/>
      <c r="SZK59" s="429"/>
      <c r="SZL59" s="429"/>
      <c r="SZM59" s="429"/>
      <c r="SZN59" s="429"/>
      <c r="SZO59" s="429"/>
      <c r="SZP59" s="429"/>
      <c r="SZQ59" s="429"/>
      <c r="SZR59" s="429"/>
      <c r="SZS59" s="429"/>
      <c r="SZT59" s="429"/>
      <c r="SZU59" s="429"/>
      <c r="SZV59" s="429"/>
      <c r="SZW59" s="429"/>
      <c r="SZX59" s="429"/>
      <c r="SZY59" s="429"/>
      <c r="SZZ59" s="429"/>
      <c r="TAA59" s="429"/>
      <c r="TAB59" s="429"/>
      <c r="TAC59" s="429"/>
      <c r="TAD59" s="429"/>
      <c r="TAE59" s="429"/>
      <c r="TAF59" s="429"/>
      <c r="TAG59" s="429"/>
      <c r="TAH59" s="429"/>
      <c r="TAI59" s="429"/>
      <c r="TAJ59" s="429"/>
      <c r="TAK59" s="429"/>
      <c r="TAL59" s="429"/>
      <c r="TAM59" s="429"/>
      <c r="TAN59" s="429"/>
      <c r="TAO59" s="429"/>
      <c r="TAP59" s="429"/>
      <c r="TAQ59" s="429"/>
      <c r="TAR59" s="429"/>
      <c r="TAS59" s="429"/>
      <c r="TAT59" s="429"/>
      <c r="TAU59" s="429"/>
      <c r="TAV59" s="429"/>
      <c r="TAW59" s="429"/>
      <c r="TAX59" s="429"/>
      <c r="TAY59" s="429"/>
      <c r="TAZ59" s="429"/>
      <c r="TBA59" s="429"/>
      <c r="TBB59" s="429"/>
      <c r="TBC59" s="429"/>
      <c r="TBD59" s="429"/>
      <c r="TBE59" s="429"/>
      <c r="TBF59" s="429"/>
      <c r="TBG59" s="429"/>
      <c r="TBH59" s="429"/>
      <c r="TBI59" s="429"/>
      <c r="TBJ59" s="429"/>
      <c r="TBK59" s="429"/>
      <c r="TBL59" s="429"/>
      <c r="TBM59" s="429"/>
      <c r="TBN59" s="429"/>
      <c r="TBO59" s="429"/>
      <c r="TBP59" s="429"/>
      <c r="TBQ59" s="429"/>
      <c r="TBR59" s="429"/>
      <c r="TBS59" s="429"/>
      <c r="TBT59" s="429"/>
      <c r="TBU59" s="429"/>
      <c r="TBV59" s="429"/>
      <c r="TBW59" s="429"/>
      <c r="TBX59" s="429"/>
      <c r="TBY59" s="429"/>
      <c r="TBZ59" s="429"/>
      <c r="TCA59" s="429"/>
      <c r="TCB59" s="429"/>
      <c r="TCC59" s="429"/>
      <c r="TCD59" s="429"/>
      <c r="TCE59" s="429"/>
      <c r="TCF59" s="429"/>
      <c r="TCG59" s="429"/>
      <c r="TCH59" s="429"/>
      <c r="TCI59" s="429"/>
      <c r="TCJ59" s="429"/>
      <c r="TCK59" s="429"/>
      <c r="TCL59" s="429"/>
      <c r="TCM59" s="429"/>
      <c r="TCN59" s="429"/>
      <c r="TCO59" s="429"/>
      <c r="TCP59" s="429"/>
      <c r="TCQ59" s="429"/>
      <c r="TCR59" s="429"/>
      <c r="TCS59" s="429"/>
      <c r="TCT59" s="429"/>
      <c r="TCU59" s="429"/>
      <c r="TCV59" s="429"/>
      <c r="TCW59" s="429"/>
      <c r="TCX59" s="429"/>
      <c r="TCY59" s="429"/>
      <c r="TCZ59" s="429"/>
      <c r="TDA59" s="429"/>
      <c r="TDB59" s="429"/>
      <c r="TDC59" s="429"/>
      <c r="TDD59" s="429"/>
      <c r="TDE59" s="429"/>
      <c r="TDF59" s="429"/>
      <c r="TDG59" s="429"/>
      <c r="TDH59" s="429"/>
      <c r="TDI59" s="429"/>
      <c r="TDJ59" s="429"/>
      <c r="TDK59" s="429"/>
      <c r="TDL59" s="429"/>
      <c r="TDM59" s="429"/>
      <c r="TDN59" s="429"/>
      <c r="TDO59" s="429"/>
      <c r="TDP59" s="429"/>
      <c r="TDQ59" s="429"/>
      <c r="TDR59" s="429"/>
      <c r="TDS59" s="429"/>
      <c r="TDT59" s="429"/>
      <c r="TDU59" s="429"/>
      <c r="TDV59" s="429"/>
      <c r="TDW59" s="429"/>
      <c r="TDX59" s="429"/>
      <c r="TDY59" s="429"/>
      <c r="TDZ59" s="429"/>
      <c r="TEA59" s="429"/>
      <c r="TEB59" s="429"/>
      <c r="TEC59" s="429"/>
      <c r="TED59" s="429"/>
      <c r="TEE59" s="429"/>
      <c r="TEF59" s="429"/>
      <c r="TEG59" s="429"/>
      <c r="TEH59" s="429"/>
      <c r="TEI59" s="429"/>
      <c r="TEJ59" s="429"/>
      <c r="TEK59" s="429"/>
      <c r="TEL59" s="429"/>
      <c r="TEM59" s="429"/>
      <c r="TEN59" s="429"/>
      <c r="TEO59" s="429"/>
      <c r="TEP59" s="429"/>
      <c r="TEQ59" s="429"/>
      <c r="TER59" s="429"/>
      <c r="TES59" s="429"/>
      <c r="TET59" s="429"/>
      <c r="TEU59" s="429"/>
      <c r="TEV59" s="429"/>
      <c r="TEW59" s="429"/>
      <c r="TEX59" s="429"/>
      <c r="TEY59" s="429"/>
      <c r="TEZ59" s="429"/>
      <c r="TFA59" s="429"/>
      <c r="TFB59" s="429"/>
      <c r="TFC59" s="429"/>
      <c r="TFD59" s="429"/>
      <c r="TFE59" s="429"/>
      <c r="TFF59" s="429"/>
      <c r="TFG59" s="429"/>
      <c r="TFH59" s="429"/>
      <c r="TFI59" s="429"/>
      <c r="TFJ59" s="429"/>
      <c r="TFK59" s="429"/>
      <c r="TFL59" s="429"/>
      <c r="TFM59" s="429"/>
      <c r="TFN59" s="429"/>
      <c r="TFO59" s="429"/>
      <c r="TFP59" s="429"/>
      <c r="TFQ59" s="429"/>
      <c r="TFR59" s="429"/>
      <c r="TFS59" s="429"/>
      <c r="TFT59" s="429"/>
      <c r="TFU59" s="429"/>
      <c r="TFV59" s="429"/>
      <c r="TFW59" s="429"/>
      <c r="TFX59" s="429"/>
      <c r="TFY59" s="429"/>
      <c r="TFZ59" s="429"/>
      <c r="TGA59" s="429"/>
      <c r="TGB59" s="429"/>
      <c r="TGC59" s="429"/>
      <c r="TGD59" s="429"/>
      <c r="TGE59" s="429"/>
      <c r="TGF59" s="429"/>
      <c r="TGG59" s="429"/>
      <c r="TGH59" s="429"/>
      <c r="TGI59" s="429"/>
      <c r="TGJ59" s="429"/>
      <c r="TGK59" s="429"/>
      <c r="TGL59" s="429"/>
      <c r="TGM59" s="429"/>
      <c r="TGN59" s="429"/>
      <c r="TGO59" s="429"/>
      <c r="TGP59" s="429"/>
      <c r="TGQ59" s="429"/>
      <c r="TGR59" s="429"/>
      <c r="TGS59" s="429"/>
      <c r="TGT59" s="429"/>
      <c r="TGU59" s="429"/>
      <c r="TGV59" s="429"/>
      <c r="TGW59" s="429"/>
      <c r="TGX59" s="429"/>
      <c r="TGY59" s="429"/>
      <c r="TGZ59" s="429"/>
      <c r="THA59" s="429"/>
      <c r="THB59" s="429"/>
      <c r="THC59" s="429"/>
      <c r="THD59" s="429"/>
      <c r="THE59" s="429"/>
      <c r="THF59" s="429"/>
      <c r="THG59" s="429"/>
      <c r="THH59" s="429"/>
      <c r="THI59" s="429"/>
      <c r="THJ59" s="429"/>
      <c r="THK59" s="429"/>
      <c r="THL59" s="429"/>
      <c r="THM59" s="429"/>
      <c r="THN59" s="429"/>
      <c r="THO59" s="429"/>
      <c r="THP59" s="429"/>
      <c r="THQ59" s="429"/>
      <c r="THR59" s="429"/>
      <c r="THS59" s="429"/>
      <c r="THT59" s="429"/>
      <c r="THU59" s="429"/>
      <c r="THV59" s="429"/>
      <c r="THW59" s="429"/>
      <c r="THX59" s="429"/>
      <c r="THY59" s="429"/>
      <c r="THZ59" s="429"/>
      <c r="TIA59" s="429"/>
      <c r="TIB59" s="429"/>
      <c r="TIC59" s="429"/>
      <c r="TID59" s="429"/>
      <c r="TIE59" s="429"/>
      <c r="TIF59" s="429"/>
      <c r="TIG59" s="429"/>
      <c r="TIH59" s="429"/>
      <c r="TII59" s="429"/>
      <c r="TIJ59" s="429"/>
      <c r="TIK59" s="429"/>
      <c r="TIL59" s="429"/>
      <c r="TIM59" s="429"/>
      <c r="TIN59" s="429"/>
      <c r="TIO59" s="429"/>
      <c r="TIP59" s="429"/>
      <c r="TIQ59" s="429"/>
      <c r="TIR59" s="429"/>
      <c r="TIS59" s="429"/>
      <c r="TIT59" s="429"/>
      <c r="TIU59" s="429"/>
      <c r="TIV59" s="429"/>
      <c r="TIW59" s="429"/>
      <c r="TIX59" s="429"/>
      <c r="TIY59" s="429"/>
      <c r="TIZ59" s="429"/>
      <c r="TJA59" s="429"/>
      <c r="TJB59" s="429"/>
      <c r="TJC59" s="429"/>
      <c r="TJD59" s="429"/>
      <c r="TJE59" s="429"/>
      <c r="TJF59" s="429"/>
      <c r="TJG59" s="429"/>
      <c r="TJH59" s="429"/>
      <c r="TJI59" s="429"/>
      <c r="TJJ59" s="429"/>
      <c r="TJK59" s="429"/>
      <c r="TJL59" s="429"/>
      <c r="TJM59" s="429"/>
      <c r="TJN59" s="429"/>
      <c r="TJO59" s="429"/>
      <c r="TJP59" s="429"/>
      <c r="TJQ59" s="429"/>
      <c r="TJR59" s="429"/>
      <c r="TJS59" s="429"/>
      <c r="TJT59" s="429"/>
      <c r="TJU59" s="429"/>
      <c r="TJV59" s="429"/>
      <c r="TJW59" s="429"/>
      <c r="TJX59" s="429"/>
      <c r="TJY59" s="429"/>
      <c r="TJZ59" s="429"/>
      <c r="TKA59" s="429"/>
      <c r="TKB59" s="429"/>
      <c r="TKC59" s="429"/>
      <c r="TKD59" s="429"/>
      <c r="TKE59" s="429"/>
      <c r="TKF59" s="429"/>
      <c r="TKG59" s="429"/>
      <c r="TKH59" s="429"/>
      <c r="TKI59" s="429"/>
      <c r="TKJ59" s="429"/>
      <c r="TKK59" s="429"/>
      <c r="TKL59" s="429"/>
      <c r="TKM59" s="429"/>
      <c r="TKN59" s="429"/>
      <c r="TKO59" s="429"/>
      <c r="TKP59" s="429"/>
      <c r="TKQ59" s="429"/>
      <c r="TKR59" s="429"/>
      <c r="TKS59" s="429"/>
      <c r="TKT59" s="429"/>
      <c r="TKU59" s="429"/>
      <c r="TKV59" s="429"/>
      <c r="TKW59" s="429"/>
      <c r="TKX59" s="429"/>
      <c r="TKY59" s="429"/>
      <c r="TKZ59" s="429"/>
      <c r="TLA59" s="429"/>
      <c r="TLB59" s="429"/>
      <c r="TLC59" s="429"/>
      <c r="TLD59" s="429"/>
      <c r="TLE59" s="429"/>
      <c r="TLF59" s="429"/>
      <c r="TLG59" s="429"/>
      <c r="TLH59" s="429"/>
      <c r="TLI59" s="429"/>
      <c r="TLJ59" s="429"/>
      <c r="TLK59" s="429"/>
      <c r="TLL59" s="429"/>
      <c r="TLM59" s="429"/>
      <c r="TLN59" s="429"/>
      <c r="TLO59" s="429"/>
      <c r="TLP59" s="429"/>
      <c r="TLQ59" s="429"/>
      <c r="TLR59" s="429"/>
      <c r="TLS59" s="429"/>
      <c r="TLT59" s="429"/>
      <c r="TLU59" s="429"/>
      <c r="TLV59" s="429"/>
      <c r="TLW59" s="429"/>
      <c r="TLX59" s="429"/>
      <c r="TLY59" s="429"/>
      <c r="TLZ59" s="429"/>
      <c r="TMA59" s="429"/>
      <c r="TMB59" s="429"/>
      <c r="TMC59" s="429"/>
      <c r="TMD59" s="429"/>
      <c r="TME59" s="429"/>
      <c r="TMF59" s="429"/>
      <c r="TMG59" s="429"/>
      <c r="TMH59" s="429"/>
      <c r="TMI59" s="429"/>
      <c r="TMJ59" s="429"/>
      <c r="TMK59" s="429"/>
      <c r="TML59" s="429"/>
      <c r="TMM59" s="429"/>
      <c r="TMN59" s="429"/>
      <c r="TMO59" s="429"/>
      <c r="TMP59" s="429"/>
      <c r="TMQ59" s="429"/>
      <c r="TMR59" s="429"/>
      <c r="TMS59" s="429"/>
      <c r="TMT59" s="429"/>
      <c r="TMU59" s="429"/>
      <c r="TMV59" s="429"/>
      <c r="TMW59" s="429"/>
      <c r="TMX59" s="429"/>
      <c r="TMY59" s="429"/>
      <c r="TMZ59" s="429"/>
      <c r="TNA59" s="429"/>
      <c r="TNB59" s="429"/>
      <c r="TNC59" s="429"/>
      <c r="TND59" s="429"/>
      <c r="TNE59" s="429"/>
      <c r="TNF59" s="429"/>
      <c r="TNG59" s="429"/>
      <c r="TNH59" s="429"/>
      <c r="TNI59" s="429"/>
      <c r="TNJ59" s="429"/>
      <c r="TNK59" s="429"/>
      <c r="TNL59" s="429"/>
      <c r="TNM59" s="429"/>
      <c r="TNN59" s="429"/>
      <c r="TNO59" s="429"/>
      <c r="TNP59" s="429"/>
      <c r="TNQ59" s="429"/>
      <c r="TNR59" s="429"/>
      <c r="TNS59" s="429"/>
      <c r="TNT59" s="429"/>
      <c r="TNU59" s="429"/>
      <c r="TNV59" s="429"/>
      <c r="TNW59" s="429"/>
      <c r="TNX59" s="429"/>
      <c r="TNY59" s="429"/>
      <c r="TNZ59" s="429"/>
      <c r="TOA59" s="429"/>
      <c r="TOB59" s="429"/>
      <c r="TOC59" s="429"/>
      <c r="TOD59" s="429"/>
      <c r="TOE59" s="429"/>
      <c r="TOF59" s="429"/>
      <c r="TOG59" s="429"/>
      <c r="TOH59" s="429"/>
      <c r="TOI59" s="429"/>
      <c r="TOJ59" s="429"/>
      <c r="TOK59" s="429"/>
      <c r="TOL59" s="429"/>
      <c r="TOM59" s="429"/>
      <c r="TON59" s="429"/>
      <c r="TOO59" s="429"/>
      <c r="TOP59" s="429"/>
      <c r="TOQ59" s="429"/>
      <c r="TOR59" s="429"/>
      <c r="TOS59" s="429"/>
      <c r="TOT59" s="429"/>
      <c r="TOU59" s="429"/>
      <c r="TOV59" s="429"/>
      <c r="TOW59" s="429"/>
      <c r="TOX59" s="429"/>
      <c r="TOY59" s="429"/>
      <c r="TOZ59" s="429"/>
      <c r="TPA59" s="429"/>
      <c r="TPB59" s="429"/>
      <c r="TPC59" s="429"/>
      <c r="TPD59" s="429"/>
      <c r="TPE59" s="429"/>
      <c r="TPF59" s="429"/>
      <c r="TPG59" s="429"/>
      <c r="TPH59" s="429"/>
      <c r="TPI59" s="429"/>
      <c r="TPJ59" s="429"/>
      <c r="TPK59" s="429"/>
      <c r="TPL59" s="429"/>
      <c r="TPM59" s="429"/>
      <c r="TPN59" s="429"/>
      <c r="TPO59" s="429"/>
      <c r="TPP59" s="429"/>
      <c r="TPQ59" s="429"/>
      <c r="TPR59" s="429"/>
      <c r="TPS59" s="429"/>
      <c r="TPT59" s="429"/>
      <c r="TPU59" s="429"/>
      <c r="TPV59" s="429"/>
      <c r="TPW59" s="429"/>
      <c r="TPX59" s="429"/>
      <c r="TPY59" s="429"/>
      <c r="TPZ59" s="429"/>
      <c r="TQA59" s="429"/>
      <c r="TQB59" s="429"/>
      <c r="TQC59" s="429"/>
      <c r="TQD59" s="429"/>
      <c r="TQE59" s="429"/>
      <c r="TQF59" s="429"/>
      <c r="TQG59" s="429"/>
      <c r="TQH59" s="429"/>
      <c r="TQI59" s="429"/>
      <c r="TQJ59" s="429"/>
      <c r="TQK59" s="429"/>
      <c r="TQL59" s="429"/>
      <c r="TQM59" s="429"/>
      <c r="TQN59" s="429"/>
      <c r="TQO59" s="429"/>
      <c r="TQP59" s="429"/>
      <c r="TQQ59" s="429"/>
      <c r="TQR59" s="429"/>
      <c r="TQS59" s="429"/>
      <c r="TQT59" s="429"/>
      <c r="TQU59" s="429"/>
      <c r="TQV59" s="429"/>
      <c r="TQW59" s="429"/>
      <c r="TQX59" s="429"/>
      <c r="TQY59" s="429"/>
      <c r="TQZ59" s="429"/>
      <c r="TRA59" s="429"/>
      <c r="TRB59" s="429"/>
      <c r="TRC59" s="429"/>
      <c r="TRD59" s="429"/>
      <c r="TRE59" s="429"/>
      <c r="TRF59" s="429"/>
      <c r="TRG59" s="429"/>
      <c r="TRH59" s="429"/>
      <c r="TRI59" s="429"/>
      <c r="TRJ59" s="429"/>
      <c r="TRK59" s="429"/>
      <c r="TRL59" s="429"/>
      <c r="TRM59" s="429"/>
      <c r="TRN59" s="429"/>
      <c r="TRO59" s="429"/>
      <c r="TRP59" s="429"/>
      <c r="TRQ59" s="429"/>
      <c r="TRR59" s="429"/>
      <c r="TRS59" s="429"/>
      <c r="TRT59" s="429"/>
      <c r="TRU59" s="429"/>
      <c r="TRV59" s="429"/>
      <c r="TRW59" s="429"/>
      <c r="TRX59" s="429"/>
      <c r="TRY59" s="429"/>
      <c r="TRZ59" s="429"/>
      <c r="TSA59" s="429"/>
      <c r="TSB59" s="429"/>
      <c r="TSC59" s="429"/>
      <c r="TSD59" s="429"/>
      <c r="TSE59" s="429"/>
      <c r="TSF59" s="429"/>
      <c r="TSG59" s="429"/>
      <c r="TSH59" s="429"/>
      <c r="TSI59" s="429"/>
      <c r="TSJ59" s="429"/>
      <c r="TSK59" s="429"/>
      <c r="TSL59" s="429"/>
      <c r="TSM59" s="429"/>
      <c r="TSN59" s="429"/>
      <c r="TSO59" s="429"/>
      <c r="TSP59" s="429"/>
      <c r="TSQ59" s="429"/>
      <c r="TSR59" s="429"/>
      <c r="TSS59" s="429"/>
      <c r="TST59" s="429"/>
      <c r="TSU59" s="429"/>
      <c r="TSV59" s="429"/>
      <c r="TSW59" s="429"/>
      <c r="TSX59" s="429"/>
      <c r="TSY59" s="429"/>
      <c r="TSZ59" s="429"/>
      <c r="TTA59" s="429"/>
      <c r="TTB59" s="429"/>
      <c r="TTC59" s="429"/>
      <c r="TTD59" s="429"/>
      <c r="TTE59" s="429"/>
      <c r="TTF59" s="429"/>
      <c r="TTG59" s="429"/>
      <c r="TTH59" s="429"/>
      <c r="TTI59" s="429"/>
      <c r="TTJ59" s="429"/>
      <c r="TTK59" s="429"/>
      <c r="TTL59" s="429"/>
      <c r="TTM59" s="429"/>
      <c r="TTN59" s="429"/>
      <c r="TTO59" s="429"/>
      <c r="TTP59" s="429"/>
      <c r="TTQ59" s="429"/>
      <c r="TTR59" s="429"/>
      <c r="TTS59" s="429"/>
      <c r="TTT59" s="429"/>
      <c r="TTU59" s="429"/>
      <c r="TTV59" s="429"/>
      <c r="TTW59" s="429"/>
      <c r="TTX59" s="429"/>
      <c r="TTY59" s="429"/>
      <c r="TTZ59" s="429"/>
      <c r="TUA59" s="429"/>
      <c r="TUB59" s="429"/>
      <c r="TUC59" s="429"/>
      <c r="TUD59" s="429"/>
      <c r="TUE59" s="429"/>
      <c r="TUF59" s="429"/>
      <c r="TUG59" s="429"/>
      <c r="TUH59" s="429"/>
      <c r="TUI59" s="429"/>
      <c r="TUJ59" s="429"/>
      <c r="TUK59" s="429"/>
      <c r="TUL59" s="429"/>
      <c r="TUM59" s="429"/>
      <c r="TUN59" s="429"/>
      <c r="TUO59" s="429"/>
      <c r="TUP59" s="429"/>
      <c r="TUQ59" s="429"/>
      <c r="TUR59" s="429"/>
      <c r="TUS59" s="429"/>
      <c r="TUT59" s="429"/>
      <c r="TUU59" s="429"/>
      <c r="TUV59" s="429"/>
      <c r="TUW59" s="429"/>
      <c r="TUX59" s="429"/>
      <c r="TUY59" s="429"/>
      <c r="TUZ59" s="429"/>
      <c r="TVA59" s="429"/>
      <c r="TVB59" s="429"/>
      <c r="TVC59" s="429"/>
      <c r="TVD59" s="429"/>
      <c r="TVE59" s="429"/>
      <c r="TVF59" s="429"/>
      <c r="TVG59" s="429"/>
      <c r="TVH59" s="429"/>
      <c r="TVI59" s="429"/>
      <c r="TVJ59" s="429"/>
      <c r="TVK59" s="429"/>
      <c r="TVL59" s="429"/>
      <c r="TVM59" s="429"/>
      <c r="TVN59" s="429"/>
      <c r="TVO59" s="429"/>
      <c r="TVP59" s="429"/>
      <c r="TVQ59" s="429"/>
      <c r="TVR59" s="429"/>
      <c r="TVS59" s="429"/>
      <c r="TVT59" s="429"/>
      <c r="TVU59" s="429"/>
      <c r="TVV59" s="429"/>
      <c r="TVW59" s="429"/>
      <c r="TVX59" s="429"/>
      <c r="TVY59" s="429"/>
      <c r="TVZ59" s="429"/>
      <c r="TWA59" s="429"/>
      <c r="TWB59" s="429"/>
      <c r="TWC59" s="429"/>
      <c r="TWD59" s="429"/>
      <c r="TWE59" s="429"/>
      <c r="TWF59" s="429"/>
      <c r="TWG59" s="429"/>
      <c r="TWH59" s="429"/>
      <c r="TWI59" s="429"/>
      <c r="TWJ59" s="429"/>
      <c r="TWK59" s="429"/>
      <c r="TWL59" s="429"/>
      <c r="TWM59" s="429"/>
      <c r="TWN59" s="429"/>
      <c r="TWO59" s="429"/>
      <c r="TWP59" s="429"/>
      <c r="TWQ59" s="429"/>
      <c r="TWR59" s="429"/>
      <c r="TWS59" s="429"/>
      <c r="TWT59" s="429"/>
      <c r="TWU59" s="429"/>
      <c r="TWV59" s="429"/>
      <c r="TWW59" s="429"/>
      <c r="TWX59" s="429"/>
      <c r="TWY59" s="429"/>
      <c r="TWZ59" s="429"/>
      <c r="TXA59" s="429"/>
      <c r="TXB59" s="429"/>
      <c r="TXC59" s="429"/>
      <c r="TXD59" s="429"/>
      <c r="TXE59" s="429"/>
      <c r="TXF59" s="429"/>
      <c r="TXG59" s="429"/>
      <c r="TXH59" s="429"/>
      <c r="TXI59" s="429"/>
      <c r="TXJ59" s="429"/>
      <c r="TXK59" s="429"/>
      <c r="TXL59" s="429"/>
      <c r="TXM59" s="429"/>
      <c r="TXN59" s="429"/>
      <c r="TXO59" s="429"/>
      <c r="TXP59" s="429"/>
      <c r="TXQ59" s="429"/>
      <c r="TXR59" s="429"/>
      <c r="TXS59" s="429"/>
      <c r="TXT59" s="429"/>
      <c r="TXU59" s="429"/>
      <c r="TXV59" s="429"/>
      <c r="TXW59" s="429"/>
      <c r="TXX59" s="429"/>
      <c r="TXY59" s="429"/>
      <c r="TXZ59" s="429"/>
      <c r="TYA59" s="429"/>
      <c r="TYB59" s="429"/>
      <c r="TYC59" s="429"/>
      <c r="TYD59" s="429"/>
      <c r="TYE59" s="429"/>
      <c r="TYF59" s="429"/>
      <c r="TYG59" s="429"/>
      <c r="TYH59" s="429"/>
      <c r="TYI59" s="429"/>
      <c r="TYJ59" s="429"/>
      <c r="TYK59" s="429"/>
      <c r="TYL59" s="429"/>
      <c r="TYM59" s="429"/>
      <c r="TYN59" s="429"/>
      <c r="TYO59" s="429"/>
      <c r="TYP59" s="429"/>
      <c r="TYQ59" s="429"/>
      <c r="TYR59" s="429"/>
      <c r="TYS59" s="429"/>
      <c r="TYT59" s="429"/>
      <c r="TYU59" s="429"/>
      <c r="TYV59" s="429"/>
      <c r="TYW59" s="429"/>
      <c r="TYX59" s="429"/>
      <c r="TYY59" s="429"/>
      <c r="TYZ59" s="429"/>
      <c r="TZA59" s="429"/>
      <c r="TZB59" s="429"/>
      <c r="TZC59" s="429"/>
      <c r="TZD59" s="429"/>
      <c r="TZE59" s="429"/>
      <c r="TZF59" s="429"/>
      <c r="TZG59" s="429"/>
      <c r="TZH59" s="429"/>
      <c r="TZI59" s="429"/>
      <c r="TZJ59" s="429"/>
      <c r="TZK59" s="429"/>
      <c r="TZL59" s="429"/>
      <c r="TZM59" s="429"/>
      <c r="TZN59" s="429"/>
      <c r="TZO59" s="429"/>
      <c r="TZP59" s="429"/>
      <c r="TZQ59" s="429"/>
      <c r="TZR59" s="429"/>
      <c r="TZS59" s="429"/>
      <c r="TZT59" s="429"/>
      <c r="TZU59" s="429"/>
      <c r="TZV59" s="429"/>
      <c r="TZW59" s="429"/>
      <c r="TZX59" s="429"/>
      <c r="TZY59" s="429"/>
      <c r="TZZ59" s="429"/>
      <c r="UAA59" s="429"/>
      <c r="UAB59" s="429"/>
      <c r="UAC59" s="429"/>
      <c r="UAD59" s="429"/>
      <c r="UAE59" s="429"/>
      <c r="UAF59" s="429"/>
      <c r="UAG59" s="429"/>
      <c r="UAH59" s="429"/>
      <c r="UAI59" s="429"/>
      <c r="UAJ59" s="429"/>
      <c r="UAK59" s="429"/>
      <c r="UAL59" s="429"/>
      <c r="UAM59" s="429"/>
      <c r="UAN59" s="429"/>
      <c r="UAO59" s="429"/>
      <c r="UAP59" s="429"/>
      <c r="UAQ59" s="429"/>
      <c r="UAR59" s="429"/>
      <c r="UAS59" s="429"/>
      <c r="UAT59" s="429"/>
      <c r="UAU59" s="429"/>
      <c r="UAV59" s="429"/>
      <c r="UAW59" s="429"/>
      <c r="UAX59" s="429"/>
      <c r="UAY59" s="429"/>
      <c r="UAZ59" s="429"/>
      <c r="UBA59" s="429"/>
      <c r="UBB59" s="429"/>
      <c r="UBC59" s="429"/>
      <c r="UBD59" s="429"/>
      <c r="UBE59" s="429"/>
      <c r="UBF59" s="429"/>
      <c r="UBG59" s="429"/>
      <c r="UBH59" s="429"/>
      <c r="UBI59" s="429"/>
      <c r="UBJ59" s="429"/>
      <c r="UBK59" s="429"/>
      <c r="UBL59" s="429"/>
      <c r="UBM59" s="429"/>
      <c r="UBN59" s="429"/>
      <c r="UBO59" s="429"/>
      <c r="UBP59" s="429"/>
      <c r="UBQ59" s="429"/>
      <c r="UBR59" s="429"/>
      <c r="UBS59" s="429"/>
      <c r="UBT59" s="429"/>
      <c r="UBU59" s="429"/>
      <c r="UBV59" s="429"/>
      <c r="UBW59" s="429"/>
      <c r="UBX59" s="429"/>
      <c r="UBY59" s="429"/>
      <c r="UBZ59" s="429"/>
      <c r="UCA59" s="429"/>
      <c r="UCB59" s="429"/>
      <c r="UCC59" s="429"/>
      <c r="UCD59" s="429"/>
      <c r="UCE59" s="429"/>
      <c r="UCF59" s="429"/>
      <c r="UCG59" s="429"/>
      <c r="UCH59" s="429"/>
      <c r="UCI59" s="429"/>
      <c r="UCJ59" s="429"/>
      <c r="UCK59" s="429"/>
      <c r="UCL59" s="429"/>
      <c r="UCM59" s="429"/>
      <c r="UCN59" s="429"/>
      <c r="UCO59" s="429"/>
      <c r="UCP59" s="429"/>
      <c r="UCQ59" s="429"/>
      <c r="UCR59" s="429"/>
      <c r="UCS59" s="429"/>
      <c r="UCT59" s="429"/>
      <c r="UCU59" s="429"/>
      <c r="UCV59" s="429"/>
      <c r="UCW59" s="429"/>
      <c r="UCX59" s="429"/>
      <c r="UCY59" s="429"/>
      <c r="UCZ59" s="429"/>
      <c r="UDA59" s="429"/>
      <c r="UDB59" s="429"/>
      <c r="UDC59" s="429"/>
      <c r="UDD59" s="429"/>
      <c r="UDE59" s="429"/>
      <c r="UDF59" s="429"/>
      <c r="UDG59" s="429"/>
      <c r="UDH59" s="429"/>
      <c r="UDI59" s="429"/>
      <c r="UDJ59" s="429"/>
      <c r="UDK59" s="429"/>
      <c r="UDL59" s="429"/>
      <c r="UDM59" s="429"/>
      <c r="UDN59" s="429"/>
      <c r="UDO59" s="429"/>
      <c r="UDP59" s="429"/>
      <c r="UDQ59" s="429"/>
      <c r="UDR59" s="429"/>
      <c r="UDS59" s="429"/>
      <c r="UDT59" s="429"/>
      <c r="UDU59" s="429"/>
      <c r="UDV59" s="429"/>
      <c r="UDW59" s="429"/>
      <c r="UDX59" s="429"/>
      <c r="UDY59" s="429"/>
      <c r="UDZ59" s="429"/>
      <c r="UEA59" s="429"/>
      <c r="UEB59" s="429"/>
      <c r="UEC59" s="429"/>
      <c r="UED59" s="429"/>
      <c r="UEE59" s="429"/>
      <c r="UEF59" s="429"/>
      <c r="UEG59" s="429"/>
      <c r="UEH59" s="429"/>
      <c r="UEI59" s="429"/>
      <c r="UEJ59" s="429"/>
      <c r="UEK59" s="429"/>
      <c r="UEL59" s="429"/>
      <c r="UEM59" s="429"/>
      <c r="UEN59" s="429"/>
      <c r="UEO59" s="429"/>
      <c r="UEP59" s="429"/>
      <c r="UEQ59" s="429"/>
      <c r="UER59" s="429"/>
      <c r="UES59" s="429"/>
      <c r="UET59" s="429"/>
      <c r="UEU59" s="429"/>
      <c r="UEV59" s="429"/>
      <c r="UEW59" s="429"/>
      <c r="UEX59" s="429"/>
      <c r="UEY59" s="429"/>
      <c r="UEZ59" s="429"/>
      <c r="UFA59" s="429"/>
      <c r="UFB59" s="429"/>
      <c r="UFC59" s="429"/>
      <c r="UFD59" s="429"/>
      <c r="UFE59" s="429"/>
      <c r="UFF59" s="429"/>
      <c r="UFG59" s="429"/>
      <c r="UFH59" s="429"/>
      <c r="UFI59" s="429"/>
      <c r="UFJ59" s="429"/>
      <c r="UFK59" s="429"/>
      <c r="UFL59" s="429"/>
      <c r="UFM59" s="429"/>
      <c r="UFN59" s="429"/>
      <c r="UFO59" s="429"/>
      <c r="UFP59" s="429"/>
      <c r="UFQ59" s="429"/>
      <c r="UFR59" s="429"/>
      <c r="UFS59" s="429"/>
      <c r="UFT59" s="429"/>
      <c r="UFU59" s="429"/>
      <c r="UFV59" s="429"/>
      <c r="UFW59" s="429"/>
      <c r="UFX59" s="429"/>
      <c r="UFY59" s="429"/>
      <c r="UFZ59" s="429"/>
      <c r="UGA59" s="429"/>
      <c r="UGB59" s="429"/>
      <c r="UGC59" s="429"/>
      <c r="UGD59" s="429"/>
      <c r="UGE59" s="429"/>
      <c r="UGF59" s="429"/>
      <c r="UGG59" s="429"/>
      <c r="UGH59" s="429"/>
      <c r="UGI59" s="429"/>
      <c r="UGJ59" s="429"/>
      <c r="UGK59" s="429"/>
      <c r="UGL59" s="429"/>
      <c r="UGM59" s="429"/>
      <c r="UGN59" s="429"/>
      <c r="UGO59" s="429"/>
      <c r="UGP59" s="429"/>
      <c r="UGQ59" s="429"/>
      <c r="UGR59" s="429"/>
      <c r="UGS59" s="429"/>
      <c r="UGT59" s="429"/>
      <c r="UGU59" s="429"/>
      <c r="UGV59" s="429"/>
      <c r="UGW59" s="429"/>
      <c r="UGX59" s="429"/>
      <c r="UGY59" s="429"/>
      <c r="UGZ59" s="429"/>
      <c r="UHA59" s="429"/>
      <c r="UHB59" s="429"/>
      <c r="UHC59" s="429"/>
      <c r="UHD59" s="429"/>
      <c r="UHE59" s="429"/>
      <c r="UHF59" s="429"/>
      <c r="UHG59" s="429"/>
      <c r="UHH59" s="429"/>
      <c r="UHI59" s="429"/>
      <c r="UHJ59" s="429"/>
      <c r="UHK59" s="429"/>
      <c r="UHL59" s="429"/>
      <c r="UHM59" s="429"/>
      <c r="UHN59" s="429"/>
      <c r="UHO59" s="429"/>
      <c r="UHP59" s="429"/>
      <c r="UHQ59" s="429"/>
      <c r="UHR59" s="429"/>
      <c r="UHS59" s="429"/>
      <c r="UHT59" s="429"/>
      <c r="UHU59" s="429"/>
      <c r="UHV59" s="429"/>
      <c r="UHW59" s="429"/>
      <c r="UHX59" s="429"/>
      <c r="UHY59" s="429"/>
      <c r="UHZ59" s="429"/>
      <c r="UIA59" s="429"/>
      <c r="UIB59" s="429"/>
      <c r="UIC59" s="429"/>
      <c r="UID59" s="429"/>
      <c r="UIE59" s="429"/>
      <c r="UIF59" s="429"/>
      <c r="UIG59" s="429"/>
      <c r="UIH59" s="429"/>
      <c r="UII59" s="429"/>
      <c r="UIJ59" s="429"/>
      <c r="UIK59" s="429"/>
      <c r="UIL59" s="429"/>
      <c r="UIM59" s="429"/>
      <c r="UIN59" s="429"/>
      <c r="UIO59" s="429"/>
      <c r="UIP59" s="429"/>
      <c r="UIQ59" s="429"/>
      <c r="UIR59" s="429"/>
      <c r="UIS59" s="429"/>
      <c r="UIT59" s="429"/>
      <c r="UIU59" s="429"/>
      <c r="UIV59" s="429"/>
      <c r="UIW59" s="429"/>
      <c r="UIX59" s="429"/>
      <c r="UIY59" s="429"/>
      <c r="UIZ59" s="429"/>
      <c r="UJA59" s="429"/>
      <c r="UJB59" s="429"/>
      <c r="UJC59" s="429"/>
      <c r="UJD59" s="429"/>
      <c r="UJE59" s="429"/>
      <c r="UJF59" s="429"/>
      <c r="UJG59" s="429"/>
      <c r="UJH59" s="429"/>
      <c r="UJI59" s="429"/>
      <c r="UJJ59" s="429"/>
      <c r="UJK59" s="429"/>
      <c r="UJL59" s="429"/>
      <c r="UJM59" s="429"/>
      <c r="UJN59" s="429"/>
      <c r="UJO59" s="429"/>
      <c r="UJP59" s="429"/>
      <c r="UJQ59" s="429"/>
      <c r="UJR59" s="429"/>
      <c r="UJS59" s="429"/>
      <c r="UJT59" s="429"/>
      <c r="UJU59" s="429"/>
      <c r="UJV59" s="429"/>
      <c r="UJW59" s="429"/>
      <c r="UJX59" s="429"/>
      <c r="UJY59" s="429"/>
      <c r="UJZ59" s="429"/>
      <c r="UKA59" s="429"/>
      <c r="UKB59" s="429"/>
      <c r="UKC59" s="429"/>
      <c r="UKD59" s="429"/>
      <c r="UKE59" s="429"/>
      <c r="UKF59" s="429"/>
      <c r="UKG59" s="429"/>
      <c r="UKH59" s="429"/>
      <c r="UKI59" s="429"/>
      <c r="UKJ59" s="429"/>
      <c r="UKK59" s="429"/>
      <c r="UKL59" s="429"/>
      <c r="UKM59" s="429"/>
      <c r="UKN59" s="429"/>
      <c r="UKO59" s="429"/>
      <c r="UKP59" s="429"/>
      <c r="UKQ59" s="429"/>
      <c r="UKR59" s="429"/>
      <c r="UKS59" s="429"/>
      <c r="UKT59" s="429"/>
      <c r="UKU59" s="429"/>
      <c r="UKV59" s="429"/>
      <c r="UKW59" s="429"/>
      <c r="UKX59" s="429"/>
      <c r="UKY59" s="429"/>
      <c r="UKZ59" s="429"/>
      <c r="ULA59" s="429"/>
      <c r="ULB59" s="429"/>
      <c r="ULC59" s="429"/>
      <c r="ULD59" s="429"/>
      <c r="ULE59" s="429"/>
      <c r="ULF59" s="429"/>
      <c r="ULG59" s="429"/>
      <c r="ULH59" s="429"/>
      <c r="ULI59" s="429"/>
      <c r="ULJ59" s="429"/>
      <c r="ULK59" s="429"/>
      <c r="ULL59" s="429"/>
      <c r="ULM59" s="429"/>
      <c r="ULN59" s="429"/>
      <c r="ULO59" s="429"/>
      <c r="ULP59" s="429"/>
      <c r="ULQ59" s="429"/>
      <c r="ULR59" s="429"/>
      <c r="ULS59" s="429"/>
      <c r="ULT59" s="429"/>
      <c r="ULU59" s="429"/>
      <c r="ULV59" s="429"/>
      <c r="ULW59" s="429"/>
      <c r="ULX59" s="429"/>
      <c r="ULY59" s="429"/>
      <c r="ULZ59" s="429"/>
      <c r="UMA59" s="429"/>
      <c r="UMB59" s="429"/>
      <c r="UMC59" s="429"/>
      <c r="UMD59" s="429"/>
      <c r="UME59" s="429"/>
      <c r="UMF59" s="429"/>
      <c r="UMG59" s="429"/>
      <c r="UMH59" s="429"/>
      <c r="UMI59" s="429"/>
      <c r="UMJ59" s="429"/>
      <c r="UMK59" s="429"/>
      <c r="UML59" s="429"/>
      <c r="UMM59" s="429"/>
      <c r="UMN59" s="429"/>
      <c r="UMO59" s="429"/>
      <c r="UMP59" s="429"/>
      <c r="UMQ59" s="429"/>
      <c r="UMR59" s="429"/>
      <c r="UMS59" s="429"/>
      <c r="UMT59" s="429"/>
      <c r="UMU59" s="429"/>
      <c r="UMV59" s="429"/>
      <c r="UMW59" s="429"/>
      <c r="UMX59" s="429"/>
      <c r="UMY59" s="429"/>
      <c r="UMZ59" s="429"/>
      <c r="UNA59" s="429"/>
      <c r="UNB59" s="429"/>
      <c r="UNC59" s="429"/>
      <c r="UND59" s="429"/>
      <c r="UNE59" s="429"/>
      <c r="UNF59" s="429"/>
      <c r="UNG59" s="429"/>
      <c r="UNH59" s="429"/>
      <c r="UNI59" s="429"/>
      <c r="UNJ59" s="429"/>
      <c r="UNK59" s="429"/>
      <c r="UNL59" s="429"/>
      <c r="UNM59" s="429"/>
      <c r="UNN59" s="429"/>
      <c r="UNO59" s="429"/>
      <c r="UNP59" s="429"/>
      <c r="UNQ59" s="429"/>
      <c r="UNR59" s="429"/>
      <c r="UNS59" s="429"/>
      <c r="UNT59" s="429"/>
      <c r="UNU59" s="429"/>
      <c r="UNV59" s="429"/>
      <c r="UNW59" s="429"/>
      <c r="UNX59" s="429"/>
      <c r="UNY59" s="429"/>
      <c r="UNZ59" s="429"/>
      <c r="UOA59" s="429"/>
      <c r="UOB59" s="429"/>
      <c r="UOC59" s="429"/>
      <c r="UOD59" s="429"/>
      <c r="UOE59" s="429"/>
      <c r="UOF59" s="429"/>
      <c r="UOG59" s="429"/>
      <c r="UOH59" s="429"/>
      <c r="UOI59" s="429"/>
      <c r="UOJ59" s="429"/>
      <c r="UOK59" s="429"/>
      <c r="UOL59" s="429"/>
      <c r="UOM59" s="429"/>
      <c r="UON59" s="429"/>
      <c r="UOO59" s="429"/>
      <c r="UOP59" s="429"/>
      <c r="UOQ59" s="429"/>
      <c r="UOR59" s="429"/>
      <c r="UOS59" s="429"/>
      <c r="UOT59" s="429"/>
      <c r="UOU59" s="429"/>
      <c r="UOV59" s="429"/>
      <c r="UOW59" s="429"/>
      <c r="UOX59" s="429"/>
      <c r="UOY59" s="429"/>
      <c r="UOZ59" s="429"/>
      <c r="UPA59" s="429"/>
      <c r="UPB59" s="429"/>
      <c r="UPC59" s="429"/>
      <c r="UPD59" s="429"/>
      <c r="UPE59" s="429"/>
      <c r="UPF59" s="429"/>
      <c r="UPG59" s="429"/>
      <c r="UPH59" s="429"/>
      <c r="UPI59" s="429"/>
      <c r="UPJ59" s="429"/>
      <c r="UPK59" s="429"/>
      <c r="UPL59" s="429"/>
      <c r="UPM59" s="429"/>
      <c r="UPN59" s="429"/>
      <c r="UPO59" s="429"/>
      <c r="UPP59" s="429"/>
      <c r="UPQ59" s="429"/>
      <c r="UPR59" s="429"/>
      <c r="UPS59" s="429"/>
      <c r="UPT59" s="429"/>
      <c r="UPU59" s="429"/>
      <c r="UPV59" s="429"/>
      <c r="UPW59" s="429"/>
      <c r="UPX59" s="429"/>
      <c r="UPY59" s="429"/>
      <c r="UPZ59" s="429"/>
      <c r="UQA59" s="429"/>
      <c r="UQB59" s="429"/>
      <c r="UQC59" s="429"/>
      <c r="UQD59" s="429"/>
      <c r="UQE59" s="429"/>
      <c r="UQF59" s="429"/>
      <c r="UQG59" s="429"/>
      <c r="UQH59" s="429"/>
      <c r="UQI59" s="429"/>
      <c r="UQJ59" s="429"/>
      <c r="UQK59" s="429"/>
      <c r="UQL59" s="429"/>
      <c r="UQM59" s="429"/>
      <c r="UQN59" s="429"/>
      <c r="UQO59" s="429"/>
      <c r="UQP59" s="429"/>
      <c r="UQQ59" s="429"/>
      <c r="UQR59" s="429"/>
      <c r="UQS59" s="429"/>
      <c r="UQT59" s="429"/>
      <c r="UQU59" s="429"/>
      <c r="UQV59" s="429"/>
      <c r="UQW59" s="429"/>
      <c r="UQX59" s="429"/>
      <c r="UQY59" s="429"/>
      <c r="UQZ59" s="429"/>
      <c r="URA59" s="429"/>
      <c r="URB59" s="429"/>
      <c r="URC59" s="429"/>
      <c r="URD59" s="429"/>
      <c r="URE59" s="429"/>
      <c r="URF59" s="429"/>
      <c r="URG59" s="429"/>
      <c r="URH59" s="429"/>
      <c r="URI59" s="429"/>
      <c r="URJ59" s="429"/>
      <c r="URK59" s="429"/>
      <c r="URL59" s="429"/>
      <c r="URM59" s="429"/>
      <c r="URN59" s="429"/>
      <c r="URO59" s="429"/>
      <c r="URP59" s="429"/>
      <c r="URQ59" s="429"/>
      <c r="URR59" s="429"/>
      <c r="URS59" s="429"/>
      <c r="URT59" s="429"/>
      <c r="URU59" s="429"/>
      <c r="URV59" s="429"/>
      <c r="URW59" s="429"/>
      <c r="URX59" s="429"/>
      <c r="URY59" s="429"/>
      <c r="URZ59" s="429"/>
      <c r="USA59" s="429"/>
      <c r="USB59" s="429"/>
      <c r="USC59" s="429"/>
      <c r="USD59" s="429"/>
      <c r="USE59" s="429"/>
      <c r="USF59" s="429"/>
      <c r="USG59" s="429"/>
      <c r="USH59" s="429"/>
      <c r="USI59" s="429"/>
      <c r="USJ59" s="429"/>
      <c r="USK59" s="429"/>
      <c r="USL59" s="429"/>
      <c r="USM59" s="429"/>
      <c r="USN59" s="429"/>
      <c r="USO59" s="429"/>
      <c r="USP59" s="429"/>
      <c r="USQ59" s="429"/>
      <c r="USR59" s="429"/>
      <c r="USS59" s="429"/>
      <c r="UST59" s="429"/>
      <c r="USU59" s="429"/>
      <c r="USV59" s="429"/>
      <c r="USW59" s="429"/>
      <c r="USX59" s="429"/>
      <c r="USY59" s="429"/>
      <c r="USZ59" s="429"/>
      <c r="UTA59" s="429"/>
      <c r="UTB59" s="429"/>
      <c r="UTC59" s="429"/>
      <c r="UTD59" s="429"/>
      <c r="UTE59" s="429"/>
      <c r="UTF59" s="429"/>
      <c r="UTG59" s="429"/>
      <c r="UTH59" s="429"/>
      <c r="UTI59" s="429"/>
      <c r="UTJ59" s="429"/>
      <c r="UTK59" s="429"/>
      <c r="UTL59" s="429"/>
      <c r="UTM59" s="429"/>
      <c r="UTN59" s="429"/>
      <c r="UTO59" s="429"/>
      <c r="UTP59" s="429"/>
      <c r="UTQ59" s="429"/>
      <c r="UTR59" s="429"/>
      <c r="UTS59" s="429"/>
      <c r="UTT59" s="429"/>
      <c r="UTU59" s="429"/>
      <c r="UTV59" s="429"/>
      <c r="UTW59" s="429"/>
      <c r="UTX59" s="429"/>
      <c r="UTY59" s="429"/>
      <c r="UTZ59" s="429"/>
      <c r="UUA59" s="429"/>
      <c r="UUB59" s="429"/>
      <c r="UUC59" s="429"/>
      <c r="UUD59" s="429"/>
      <c r="UUE59" s="429"/>
      <c r="UUF59" s="429"/>
      <c r="UUG59" s="429"/>
      <c r="UUH59" s="429"/>
      <c r="UUI59" s="429"/>
      <c r="UUJ59" s="429"/>
      <c r="UUK59" s="429"/>
      <c r="UUL59" s="429"/>
      <c r="UUM59" s="429"/>
      <c r="UUN59" s="429"/>
      <c r="UUO59" s="429"/>
      <c r="UUP59" s="429"/>
      <c r="UUQ59" s="429"/>
      <c r="UUR59" s="429"/>
      <c r="UUS59" s="429"/>
      <c r="UUT59" s="429"/>
      <c r="UUU59" s="429"/>
      <c r="UUV59" s="429"/>
      <c r="UUW59" s="429"/>
      <c r="UUX59" s="429"/>
      <c r="UUY59" s="429"/>
      <c r="UUZ59" s="429"/>
      <c r="UVA59" s="429"/>
      <c r="UVB59" s="429"/>
      <c r="UVC59" s="429"/>
      <c r="UVD59" s="429"/>
      <c r="UVE59" s="429"/>
      <c r="UVF59" s="429"/>
      <c r="UVG59" s="429"/>
      <c r="UVH59" s="429"/>
      <c r="UVI59" s="429"/>
      <c r="UVJ59" s="429"/>
      <c r="UVK59" s="429"/>
      <c r="UVL59" s="429"/>
      <c r="UVM59" s="429"/>
      <c r="UVN59" s="429"/>
      <c r="UVO59" s="429"/>
      <c r="UVP59" s="429"/>
      <c r="UVQ59" s="429"/>
      <c r="UVR59" s="429"/>
      <c r="UVS59" s="429"/>
      <c r="UVT59" s="429"/>
      <c r="UVU59" s="429"/>
      <c r="UVV59" s="429"/>
      <c r="UVW59" s="429"/>
      <c r="UVX59" s="429"/>
      <c r="UVY59" s="429"/>
      <c r="UVZ59" s="429"/>
      <c r="UWA59" s="429"/>
      <c r="UWB59" s="429"/>
      <c r="UWC59" s="429"/>
      <c r="UWD59" s="429"/>
      <c r="UWE59" s="429"/>
      <c r="UWF59" s="429"/>
      <c r="UWG59" s="429"/>
      <c r="UWH59" s="429"/>
      <c r="UWI59" s="429"/>
      <c r="UWJ59" s="429"/>
      <c r="UWK59" s="429"/>
      <c r="UWL59" s="429"/>
      <c r="UWM59" s="429"/>
      <c r="UWN59" s="429"/>
      <c r="UWO59" s="429"/>
      <c r="UWP59" s="429"/>
      <c r="UWQ59" s="429"/>
      <c r="UWR59" s="429"/>
      <c r="UWS59" s="429"/>
      <c r="UWT59" s="429"/>
      <c r="UWU59" s="429"/>
      <c r="UWV59" s="429"/>
      <c r="UWW59" s="429"/>
      <c r="UWX59" s="429"/>
      <c r="UWY59" s="429"/>
      <c r="UWZ59" s="429"/>
      <c r="UXA59" s="429"/>
      <c r="UXB59" s="429"/>
      <c r="UXC59" s="429"/>
      <c r="UXD59" s="429"/>
      <c r="UXE59" s="429"/>
      <c r="UXF59" s="429"/>
      <c r="UXG59" s="429"/>
      <c r="UXH59" s="429"/>
      <c r="UXI59" s="429"/>
      <c r="UXJ59" s="429"/>
      <c r="UXK59" s="429"/>
      <c r="UXL59" s="429"/>
      <c r="UXM59" s="429"/>
      <c r="UXN59" s="429"/>
      <c r="UXO59" s="429"/>
      <c r="UXP59" s="429"/>
      <c r="UXQ59" s="429"/>
      <c r="UXR59" s="429"/>
      <c r="UXS59" s="429"/>
      <c r="UXT59" s="429"/>
      <c r="UXU59" s="429"/>
      <c r="UXV59" s="429"/>
      <c r="UXW59" s="429"/>
      <c r="UXX59" s="429"/>
      <c r="UXY59" s="429"/>
      <c r="UXZ59" s="429"/>
      <c r="UYA59" s="429"/>
      <c r="UYB59" s="429"/>
      <c r="UYC59" s="429"/>
      <c r="UYD59" s="429"/>
      <c r="UYE59" s="429"/>
      <c r="UYF59" s="429"/>
      <c r="UYG59" s="429"/>
      <c r="UYH59" s="429"/>
      <c r="UYI59" s="429"/>
      <c r="UYJ59" s="429"/>
      <c r="UYK59" s="429"/>
      <c r="UYL59" s="429"/>
      <c r="UYM59" s="429"/>
      <c r="UYN59" s="429"/>
      <c r="UYO59" s="429"/>
      <c r="UYP59" s="429"/>
      <c r="UYQ59" s="429"/>
      <c r="UYR59" s="429"/>
      <c r="UYS59" s="429"/>
      <c r="UYT59" s="429"/>
      <c r="UYU59" s="429"/>
      <c r="UYV59" s="429"/>
      <c r="UYW59" s="429"/>
      <c r="UYX59" s="429"/>
      <c r="UYY59" s="429"/>
      <c r="UYZ59" s="429"/>
      <c r="UZA59" s="429"/>
      <c r="UZB59" s="429"/>
      <c r="UZC59" s="429"/>
      <c r="UZD59" s="429"/>
      <c r="UZE59" s="429"/>
      <c r="UZF59" s="429"/>
      <c r="UZG59" s="429"/>
      <c r="UZH59" s="429"/>
      <c r="UZI59" s="429"/>
      <c r="UZJ59" s="429"/>
      <c r="UZK59" s="429"/>
      <c r="UZL59" s="429"/>
      <c r="UZM59" s="429"/>
      <c r="UZN59" s="429"/>
      <c r="UZO59" s="429"/>
      <c r="UZP59" s="429"/>
      <c r="UZQ59" s="429"/>
      <c r="UZR59" s="429"/>
      <c r="UZS59" s="429"/>
      <c r="UZT59" s="429"/>
      <c r="UZU59" s="429"/>
      <c r="UZV59" s="429"/>
      <c r="UZW59" s="429"/>
      <c r="UZX59" s="429"/>
      <c r="UZY59" s="429"/>
      <c r="UZZ59" s="429"/>
      <c r="VAA59" s="429"/>
      <c r="VAB59" s="429"/>
      <c r="VAC59" s="429"/>
      <c r="VAD59" s="429"/>
      <c r="VAE59" s="429"/>
      <c r="VAF59" s="429"/>
      <c r="VAG59" s="429"/>
      <c r="VAH59" s="429"/>
      <c r="VAI59" s="429"/>
      <c r="VAJ59" s="429"/>
      <c r="VAK59" s="429"/>
      <c r="VAL59" s="429"/>
      <c r="VAM59" s="429"/>
      <c r="VAN59" s="429"/>
      <c r="VAO59" s="429"/>
      <c r="VAP59" s="429"/>
      <c r="VAQ59" s="429"/>
      <c r="VAR59" s="429"/>
      <c r="VAS59" s="429"/>
      <c r="VAT59" s="429"/>
      <c r="VAU59" s="429"/>
      <c r="VAV59" s="429"/>
      <c r="VAW59" s="429"/>
      <c r="VAX59" s="429"/>
      <c r="VAY59" s="429"/>
      <c r="VAZ59" s="429"/>
      <c r="VBA59" s="429"/>
      <c r="VBB59" s="429"/>
      <c r="VBC59" s="429"/>
      <c r="VBD59" s="429"/>
      <c r="VBE59" s="429"/>
      <c r="VBF59" s="429"/>
      <c r="VBG59" s="429"/>
      <c r="VBH59" s="429"/>
      <c r="VBI59" s="429"/>
      <c r="VBJ59" s="429"/>
      <c r="VBK59" s="429"/>
      <c r="VBL59" s="429"/>
      <c r="VBM59" s="429"/>
      <c r="VBN59" s="429"/>
      <c r="VBO59" s="429"/>
      <c r="VBP59" s="429"/>
      <c r="VBQ59" s="429"/>
      <c r="VBR59" s="429"/>
      <c r="VBS59" s="429"/>
      <c r="VBT59" s="429"/>
      <c r="VBU59" s="429"/>
      <c r="VBV59" s="429"/>
      <c r="VBW59" s="429"/>
      <c r="VBX59" s="429"/>
      <c r="VBY59" s="429"/>
      <c r="VBZ59" s="429"/>
      <c r="VCA59" s="429"/>
      <c r="VCB59" s="429"/>
      <c r="VCC59" s="429"/>
      <c r="VCD59" s="429"/>
      <c r="VCE59" s="429"/>
      <c r="VCF59" s="429"/>
      <c r="VCG59" s="429"/>
      <c r="VCH59" s="429"/>
      <c r="VCI59" s="429"/>
      <c r="VCJ59" s="429"/>
      <c r="VCK59" s="429"/>
      <c r="VCL59" s="429"/>
      <c r="VCM59" s="429"/>
      <c r="VCN59" s="429"/>
      <c r="VCO59" s="429"/>
      <c r="VCP59" s="429"/>
      <c r="VCQ59" s="429"/>
      <c r="VCR59" s="429"/>
      <c r="VCS59" s="429"/>
      <c r="VCT59" s="429"/>
      <c r="VCU59" s="429"/>
      <c r="VCV59" s="429"/>
      <c r="VCW59" s="429"/>
      <c r="VCX59" s="429"/>
      <c r="VCY59" s="429"/>
      <c r="VCZ59" s="429"/>
      <c r="VDA59" s="429"/>
      <c r="VDB59" s="429"/>
      <c r="VDC59" s="429"/>
      <c r="VDD59" s="429"/>
      <c r="VDE59" s="429"/>
      <c r="VDF59" s="429"/>
      <c r="VDG59" s="429"/>
      <c r="VDH59" s="429"/>
      <c r="VDI59" s="429"/>
      <c r="VDJ59" s="429"/>
      <c r="VDK59" s="429"/>
      <c r="VDL59" s="429"/>
      <c r="VDM59" s="429"/>
      <c r="VDN59" s="429"/>
      <c r="VDO59" s="429"/>
      <c r="VDP59" s="429"/>
      <c r="VDQ59" s="429"/>
      <c r="VDR59" s="429"/>
      <c r="VDS59" s="429"/>
      <c r="VDT59" s="429"/>
      <c r="VDU59" s="429"/>
      <c r="VDV59" s="429"/>
      <c r="VDW59" s="429"/>
      <c r="VDX59" s="429"/>
      <c r="VDY59" s="429"/>
      <c r="VDZ59" s="429"/>
      <c r="VEA59" s="429"/>
      <c r="VEB59" s="429"/>
      <c r="VEC59" s="429"/>
      <c r="VED59" s="429"/>
      <c r="VEE59" s="429"/>
      <c r="VEF59" s="429"/>
      <c r="VEG59" s="429"/>
      <c r="VEH59" s="429"/>
      <c r="VEI59" s="429"/>
      <c r="VEJ59" s="429"/>
      <c r="VEK59" s="429"/>
      <c r="VEL59" s="429"/>
      <c r="VEM59" s="429"/>
      <c r="VEN59" s="429"/>
      <c r="VEO59" s="429"/>
      <c r="VEP59" s="429"/>
      <c r="VEQ59" s="429"/>
      <c r="VER59" s="429"/>
      <c r="VES59" s="429"/>
      <c r="VET59" s="429"/>
      <c r="VEU59" s="429"/>
      <c r="VEV59" s="429"/>
      <c r="VEW59" s="429"/>
      <c r="VEX59" s="429"/>
      <c r="VEY59" s="429"/>
      <c r="VEZ59" s="429"/>
      <c r="VFA59" s="429"/>
      <c r="VFB59" s="429"/>
      <c r="VFC59" s="429"/>
      <c r="VFD59" s="429"/>
      <c r="VFE59" s="429"/>
      <c r="VFF59" s="429"/>
      <c r="VFG59" s="429"/>
      <c r="VFH59" s="429"/>
      <c r="VFI59" s="429"/>
      <c r="VFJ59" s="429"/>
      <c r="VFK59" s="429"/>
      <c r="VFL59" s="429"/>
      <c r="VFM59" s="429"/>
      <c r="VFN59" s="429"/>
      <c r="VFO59" s="429"/>
      <c r="VFP59" s="429"/>
      <c r="VFQ59" s="429"/>
      <c r="VFR59" s="429"/>
      <c r="VFS59" s="429"/>
      <c r="VFT59" s="429"/>
      <c r="VFU59" s="429"/>
      <c r="VFV59" s="429"/>
      <c r="VFW59" s="429"/>
      <c r="VFX59" s="429"/>
      <c r="VFY59" s="429"/>
      <c r="VFZ59" s="429"/>
      <c r="VGA59" s="429"/>
      <c r="VGB59" s="429"/>
      <c r="VGC59" s="429"/>
      <c r="VGD59" s="429"/>
      <c r="VGE59" s="429"/>
      <c r="VGF59" s="429"/>
      <c r="VGG59" s="429"/>
      <c r="VGH59" s="429"/>
      <c r="VGI59" s="429"/>
      <c r="VGJ59" s="429"/>
      <c r="VGK59" s="429"/>
      <c r="VGL59" s="429"/>
      <c r="VGM59" s="429"/>
      <c r="VGN59" s="429"/>
      <c r="VGO59" s="429"/>
      <c r="VGP59" s="429"/>
      <c r="VGQ59" s="429"/>
      <c r="VGR59" s="429"/>
      <c r="VGS59" s="429"/>
      <c r="VGT59" s="429"/>
      <c r="VGU59" s="429"/>
      <c r="VGV59" s="429"/>
      <c r="VGW59" s="429"/>
      <c r="VGX59" s="429"/>
      <c r="VGY59" s="429"/>
      <c r="VGZ59" s="429"/>
      <c r="VHA59" s="429"/>
      <c r="VHB59" s="429"/>
      <c r="VHC59" s="429"/>
      <c r="VHD59" s="429"/>
      <c r="VHE59" s="429"/>
      <c r="VHF59" s="429"/>
      <c r="VHG59" s="429"/>
      <c r="VHH59" s="429"/>
      <c r="VHI59" s="429"/>
      <c r="VHJ59" s="429"/>
      <c r="VHK59" s="429"/>
      <c r="VHL59" s="429"/>
      <c r="VHM59" s="429"/>
      <c r="VHN59" s="429"/>
      <c r="VHO59" s="429"/>
      <c r="VHP59" s="429"/>
      <c r="VHQ59" s="429"/>
      <c r="VHR59" s="429"/>
      <c r="VHS59" s="429"/>
      <c r="VHT59" s="429"/>
      <c r="VHU59" s="429"/>
      <c r="VHV59" s="429"/>
      <c r="VHW59" s="429"/>
      <c r="VHX59" s="429"/>
      <c r="VHY59" s="429"/>
      <c r="VHZ59" s="429"/>
      <c r="VIA59" s="429"/>
      <c r="VIB59" s="429"/>
      <c r="VIC59" s="429"/>
      <c r="VID59" s="429"/>
      <c r="VIE59" s="429"/>
      <c r="VIF59" s="429"/>
      <c r="VIG59" s="429"/>
      <c r="VIH59" s="429"/>
      <c r="VII59" s="429"/>
      <c r="VIJ59" s="429"/>
      <c r="VIK59" s="429"/>
      <c r="VIL59" s="429"/>
      <c r="VIM59" s="429"/>
      <c r="VIN59" s="429"/>
      <c r="VIO59" s="429"/>
      <c r="VIP59" s="429"/>
      <c r="VIQ59" s="429"/>
      <c r="VIR59" s="429"/>
      <c r="VIS59" s="429"/>
      <c r="VIT59" s="429"/>
      <c r="VIU59" s="429"/>
      <c r="VIV59" s="429"/>
      <c r="VIW59" s="429"/>
      <c r="VIX59" s="429"/>
      <c r="VIY59" s="429"/>
      <c r="VIZ59" s="429"/>
      <c r="VJA59" s="429"/>
      <c r="VJB59" s="429"/>
      <c r="VJC59" s="429"/>
      <c r="VJD59" s="429"/>
      <c r="VJE59" s="429"/>
      <c r="VJF59" s="429"/>
      <c r="VJG59" s="429"/>
      <c r="VJH59" s="429"/>
      <c r="VJI59" s="429"/>
      <c r="VJJ59" s="429"/>
      <c r="VJK59" s="429"/>
      <c r="VJL59" s="429"/>
      <c r="VJM59" s="429"/>
      <c r="VJN59" s="429"/>
      <c r="VJO59" s="429"/>
      <c r="VJP59" s="429"/>
      <c r="VJQ59" s="429"/>
      <c r="VJR59" s="429"/>
      <c r="VJS59" s="429"/>
      <c r="VJT59" s="429"/>
      <c r="VJU59" s="429"/>
      <c r="VJV59" s="429"/>
      <c r="VJW59" s="429"/>
      <c r="VJX59" s="429"/>
      <c r="VJY59" s="429"/>
      <c r="VJZ59" s="429"/>
      <c r="VKA59" s="429"/>
      <c r="VKB59" s="429"/>
      <c r="VKC59" s="429"/>
      <c r="VKD59" s="429"/>
      <c r="VKE59" s="429"/>
      <c r="VKF59" s="429"/>
      <c r="VKG59" s="429"/>
      <c r="VKH59" s="429"/>
      <c r="VKI59" s="429"/>
      <c r="VKJ59" s="429"/>
      <c r="VKK59" s="429"/>
      <c r="VKL59" s="429"/>
      <c r="VKM59" s="429"/>
      <c r="VKN59" s="429"/>
      <c r="VKO59" s="429"/>
      <c r="VKP59" s="429"/>
      <c r="VKQ59" s="429"/>
      <c r="VKR59" s="429"/>
      <c r="VKS59" s="429"/>
      <c r="VKT59" s="429"/>
      <c r="VKU59" s="429"/>
      <c r="VKV59" s="429"/>
      <c r="VKW59" s="429"/>
      <c r="VKX59" s="429"/>
      <c r="VKY59" s="429"/>
      <c r="VKZ59" s="429"/>
      <c r="VLA59" s="429"/>
      <c r="VLB59" s="429"/>
      <c r="VLC59" s="429"/>
      <c r="VLD59" s="429"/>
      <c r="VLE59" s="429"/>
      <c r="VLF59" s="429"/>
      <c r="VLG59" s="429"/>
      <c r="VLH59" s="429"/>
      <c r="VLI59" s="429"/>
      <c r="VLJ59" s="429"/>
      <c r="VLK59" s="429"/>
      <c r="VLL59" s="429"/>
      <c r="VLM59" s="429"/>
      <c r="VLN59" s="429"/>
      <c r="VLO59" s="429"/>
      <c r="VLP59" s="429"/>
      <c r="VLQ59" s="429"/>
      <c r="VLR59" s="429"/>
      <c r="VLS59" s="429"/>
      <c r="VLT59" s="429"/>
      <c r="VLU59" s="429"/>
      <c r="VLV59" s="429"/>
      <c r="VLW59" s="429"/>
      <c r="VLX59" s="429"/>
      <c r="VLY59" s="429"/>
      <c r="VLZ59" s="429"/>
      <c r="VMA59" s="429"/>
      <c r="VMB59" s="429"/>
      <c r="VMC59" s="429"/>
      <c r="VMD59" s="429"/>
      <c r="VME59" s="429"/>
      <c r="VMF59" s="429"/>
      <c r="VMG59" s="429"/>
      <c r="VMH59" s="429"/>
      <c r="VMI59" s="429"/>
      <c r="VMJ59" s="429"/>
      <c r="VMK59" s="429"/>
      <c r="VML59" s="429"/>
      <c r="VMM59" s="429"/>
      <c r="VMN59" s="429"/>
      <c r="VMO59" s="429"/>
      <c r="VMP59" s="429"/>
      <c r="VMQ59" s="429"/>
      <c r="VMR59" s="429"/>
      <c r="VMS59" s="429"/>
      <c r="VMT59" s="429"/>
      <c r="VMU59" s="429"/>
      <c r="VMV59" s="429"/>
      <c r="VMW59" s="429"/>
      <c r="VMX59" s="429"/>
      <c r="VMY59" s="429"/>
      <c r="VMZ59" s="429"/>
      <c r="VNA59" s="429"/>
      <c r="VNB59" s="429"/>
      <c r="VNC59" s="429"/>
      <c r="VND59" s="429"/>
      <c r="VNE59" s="429"/>
      <c r="VNF59" s="429"/>
      <c r="VNG59" s="429"/>
      <c r="VNH59" s="429"/>
      <c r="VNI59" s="429"/>
      <c r="VNJ59" s="429"/>
      <c r="VNK59" s="429"/>
      <c r="VNL59" s="429"/>
      <c r="VNM59" s="429"/>
      <c r="VNN59" s="429"/>
      <c r="VNO59" s="429"/>
      <c r="VNP59" s="429"/>
      <c r="VNQ59" s="429"/>
      <c r="VNR59" s="429"/>
      <c r="VNS59" s="429"/>
      <c r="VNT59" s="429"/>
      <c r="VNU59" s="429"/>
      <c r="VNV59" s="429"/>
      <c r="VNW59" s="429"/>
      <c r="VNX59" s="429"/>
      <c r="VNY59" s="429"/>
      <c r="VNZ59" s="429"/>
      <c r="VOA59" s="429"/>
      <c r="VOB59" s="429"/>
      <c r="VOC59" s="429"/>
      <c r="VOD59" s="429"/>
      <c r="VOE59" s="429"/>
      <c r="VOF59" s="429"/>
      <c r="VOG59" s="429"/>
      <c r="VOH59" s="429"/>
      <c r="VOI59" s="429"/>
      <c r="VOJ59" s="429"/>
      <c r="VOK59" s="429"/>
      <c r="VOL59" s="429"/>
      <c r="VOM59" s="429"/>
      <c r="VON59" s="429"/>
      <c r="VOO59" s="429"/>
      <c r="VOP59" s="429"/>
      <c r="VOQ59" s="429"/>
      <c r="VOR59" s="429"/>
      <c r="VOS59" s="429"/>
      <c r="VOT59" s="429"/>
      <c r="VOU59" s="429"/>
      <c r="VOV59" s="429"/>
      <c r="VOW59" s="429"/>
      <c r="VOX59" s="429"/>
      <c r="VOY59" s="429"/>
      <c r="VOZ59" s="429"/>
      <c r="VPA59" s="429"/>
      <c r="VPB59" s="429"/>
      <c r="VPC59" s="429"/>
      <c r="VPD59" s="429"/>
      <c r="VPE59" s="429"/>
      <c r="VPF59" s="429"/>
      <c r="VPG59" s="429"/>
      <c r="VPH59" s="429"/>
      <c r="VPI59" s="429"/>
      <c r="VPJ59" s="429"/>
      <c r="VPK59" s="429"/>
      <c r="VPL59" s="429"/>
      <c r="VPM59" s="429"/>
      <c r="VPN59" s="429"/>
      <c r="VPO59" s="429"/>
      <c r="VPP59" s="429"/>
      <c r="VPQ59" s="429"/>
      <c r="VPR59" s="429"/>
      <c r="VPS59" s="429"/>
      <c r="VPT59" s="429"/>
      <c r="VPU59" s="429"/>
      <c r="VPV59" s="429"/>
      <c r="VPW59" s="429"/>
      <c r="VPX59" s="429"/>
      <c r="VPY59" s="429"/>
      <c r="VPZ59" s="429"/>
      <c r="VQA59" s="429"/>
      <c r="VQB59" s="429"/>
      <c r="VQC59" s="429"/>
      <c r="VQD59" s="429"/>
      <c r="VQE59" s="429"/>
      <c r="VQF59" s="429"/>
      <c r="VQG59" s="429"/>
      <c r="VQH59" s="429"/>
      <c r="VQI59" s="429"/>
      <c r="VQJ59" s="429"/>
      <c r="VQK59" s="429"/>
      <c r="VQL59" s="429"/>
      <c r="VQM59" s="429"/>
      <c r="VQN59" s="429"/>
      <c r="VQO59" s="429"/>
      <c r="VQP59" s="429"/>
      <c r="VQQ59" s="429"/>
      <c r="VQR59" s="429"/>
      <c r="VQS59" s="429"/>
      <c r="VQT59" s="429"/>
      <c r="VQU59" s="429"/>
      <c r="VQV59" s="429"/>
      <c r="VQW59" s="429"/>
      <c r="VQX59" s="429"/>
      <c r="VQY59" s="429"/>
      <c r="VQZ59" s="429"/>
      <c r="VRA59" s="429"/>
      <c r="VRB59" s="429"/>
      <c r="VRC59" s="429"/>
      <c r="VRD59" s="429"/>
      <c r="VRE59" s="429"/>
      <c r="VRF59" s="429"/>
      <c r="VRG59" s="429"/>
      <c r="VRH59" s="429"/>
      <c r="VRI59" s="429"/>
      <c r="VRJ59" s="429"/>
      <c r="VRK59" s="429"/>
      <c r="VRL59" s="429"/>
      <c r="VRM59" s="429"/>
      <c r="VRN59" s="429"/>
      <c r="VRO59" s="429"/>
      <c r="VRP59" s="429"/>
      <c r="VRQ59" s="429"/>
      <c r="VRR59" s="429"/>
      <c r="VRS59" s="429"/>
      <c r="VRT59" s="429"/>
      <c r="VRU59" s="429"/>
      <c r="VRV59" s="429"/>
      <c r="VRW59" s="429"/>
      <c r="VRX59" s="429"/>
      <c r="VRY59" s="429"/>
      <c r="VRZ59" s="429"/>
      <c r="VSA59" s="429"/>
      <c r="VSB59" s="429"/>
      <c r="VSC59" s="429"/>
      <c r="VSD59" s="429"/>
      <c r="VSE59" s="429"/>
      <c r="VSF59" s="429"/>
      <c r="VSG59" s="429"/>
      <c r="VSH59" s="429"/>
      <c r="VSI59" s="429"/>
      <c r="VSJ59" s="429"/>
      <c r="VSK59" s="429"/>
      <c r="VSL59" s="429"/>
      <c r="VSM59" s="429"/>
      <c r="VSN59" s="429"/>
      <c r="VSO59" s="429"/>
      <c r="VSP59" s="429"/>
      <c r="VSQ59" s="429"/>
      <c r="VSR59" s="429"/>
      <c r="VSS59" s="429"/>
      <c r="VST59" s="429"/>
      <c r="VSU59" s="429"/>
      <c r="VSV59" s="429"/>
      <c r="VSW59" s="429"/>
      <c r="VSX59" s="429"/>
      <c r="VSY59" s="429"/>
      <c r="VSZ59" s="429"/>
      <c r="VTA59" s="429"/>
      <c r="VTB59" s="429"/>
      <c r="VTC59" s="429"/>
      <c r="VTD59" s="429"/>
      <c r="VTE59" s="429"/>
      <c r="VTF59" s="429"/>
      <c r="VTG59" s="429"/>
      <c r="VTH59" s="429"/>
      <c r="VTI59" s="429"/>
      <c r="VTJ59" s="429"/>
      <c r="VTK59" s="429"/>
      <c r="VTL59" s="429"/>
      <c r="VTM59" s="429"/>
      <c r="VTN59" s="429"/>
      <c r="VTO59" s="429"/>
      <c r="VTP59" s="429"/>
      <c r="VTQ59" s="429"/>
      <c r="VTR59" s="429"/>
      <c r="VTS59" s="429"/>
      <c r="VTT59" s="429"/>
      <c r="VTU59" s="429"/>
      <c r="VTV59" s="429"/>
      <c r="VTW59" s="429"/>
      <c r="VTX59" s="429"/>
      <c r="VTY59" s="429"/>
      <c r="VTZ59" s="429"/>
      <c r="VUA59" s="429"/>
      <c r="VUB59" s="429"/>
      <c r="VUC59" s="429"/>
      <c r="VUD59" s="429"/>
      <c r="VUE59" s="429"/>
      <c r="VUF59" s="429"/>
      <c r="VUG59" s="429"/>
      <c r="VUH59" s="429"/>
      <c r="VUI59" s="429"/>
      <c r="VUJ59" s="429"/>
      <c r="VUK59" s="429"/>
      <c r="VUL59" s="429"/>
      <c r="VUM59" s="429"/>
      <c r="VUN59" s="429"/>
      <c r="VUO59" s="429"/>
      <c r="VUP59" s="429"/>
      <c r="VUQ59" s="429"/>
      <c r="VUR59" s="429"/>
      <c r="VUS59" s="429"/>
      <c r="VUT59" s="429"/>
      <c r="VUU59" s="429"/>
      <c r="VUV59" s="429"/>
      <c r="VUW59" s="429"/>
      <c r="VUX59" s="429"/>
      <c r="VUY59" s="429"/>
      <c r="VUZ59" s="429"/>
      <c r="VVA59" s="429"/>
      <c r="VVB59" s="429"/>
      <c r="VVC59" s="429"/>
      <c r="VVD59" s="429"/>
      <c r="VVE59" s="429"/>
      <c r="VVF59" s="429"/>
      <c r="VVG59" s="429"/>
      <c r="VVH59" s="429"/>
      <c r="VVI59" s="429"/>
      <c r="VVJ59" s="429"/>
      <c r="VVK59" s="429"/>
      <c r="VVL59" s="429"/>
      <c r="VVM59" s="429"/>
      <c r="VVN59" s="429"/>
      <c r="VVO59" s="429"/>
      <c r="VVP59" s="429"/>
      <c r="VVQ59" s="429"/>
      <c r="VVR59" s="429"/>
      <c r="VVS59" s="429"/>
      <c r="VVT59" s="429"/>
      <c r="VVU59" s="429"/>
      <c r="VVV59" s="429"/>
      <c r="VVW59" s="429"/>
      <c r="VVX59" s="429"/>
      <c r="VVY59" s="429"/>
      <c r="VVZ59" s="429"/>
      <c r="VWA59" s="429"/>
      <c r="VWB59" s="429"/>
      <c r="VWC59" s="429"/>
      <c r="VWD59" s="429"/>
      <c r="VWE59" s="429"/>
      <c r="VWF59" s="429"/>
      <c r="VWG59" s="429"/>
      <c r="VWH59" s="429"/>
      <c r="VWI59" s="429"/>
      <c r="VWJ59" s="429"/>
      <c r="VWK59" s="429"/>
      <c r="VWL59" s="429"/>
      <c r="VWM59" s="429"/>
      <c r="VWN59" s="429"/>
      <c r="VWO59" s="429"/>
      <c r="VWP59" s="429"/>
      <c r="VWQ59" s="429"/>
      <c r="VWR59" s="429"/>
      <c r="VWS59" s="429"/>
      <c r="VWT59" s="429"/>
      <c r="VWU59" s="429"/>
      <c r="VWV59" s="429"/>
      <c r="VWW59" s="429"/>
      <c r="VWX59" s="429"/>
      <c r="VWY59" s="429"/>
      <c r="VWZ59" s="429"/>
      <c r="VXA59" s="429"/>
      <c r="VXB59" s="429"/>
      <c r="VXC59" s="429"/>
      <c r="VXD59" s="429"/>
      <c r="VXE59" s="429"/>
      <c r="VXF59" s="429"/>
      <c r="VXG59" s="429"/>
      <c r="VXH59" s="429"/>
      <c r="VXI59" s="429"/>
      <c r="VXJ59" s="429"/>
      <c r="VXK59" s="429"/>
      <c r="VXL59" s="429"/>
      <c r="VXM59" s="429"/>
      <c r="VXN59" s="429"/>
      <c r="VXO59" s="429"/>
      <c r="VXP59" s="429"/>
      <c r="VXQ59" s="429"/>
      <c r="VXR59" s="429"/>
      <c r="VXS59" s="429"/>
      <c r="VXT59" s="429"/>
      <c r="VXU59" s="429"/>
      <c r="VXV59" s="429"/>
      <c r="VXW59" s="429"/>
      <c r="VXX59" s="429"/>
      <c r="VXY59" s="429"/>
      <c r="VXZ59" s="429"/>
      <c r="VYA59" s="429"/>
      <c r="VYB59" s="429"/>
      <c r="VYC59" s="429"/>
      <c r="VYD59" s="429"/>
      <c r="VYE59" s="429"/>
      <c r="VYF59" s="429"/>
      <c r="VYG59" s="429"/>
      <c r="VYH59" s="429"/>
      <c r="VYI59" s="429"/>
      <c r="VYJ59" s="429"/>
      <c r="VYK59" s="429"/>
      <c r="VYL59" s="429"/>
      <c r="VYM59" s="429"/>
      <c r="VYN59" s="429"/>
      <c r="VYO59" s="429"/>
      <c r="VYP59" s="429"/>
      <c r="VYQ59" s="429"/>
      <c r="VYR59" s="429"/>
      <c r="VYS59" s="429"/>
      <c r="VYT59" s="429"/>
      <c r="VYU59" s="429"/>
      <c r="VYV59" s="429"/>
      <c r="VYW59" s="429"/>
      <c r="VYX59" s="429"/>
      <c r="VYY59" s="429"/>
      <c r="VYZ59" s="429"/>
      <c r="VZA59" s="429"/>
      <c r="VZB59" s="429"/>
      <c r="VZC59" s="429"/>
      <c r="VZD59" s="429"/>
      <c r="VZE59" s="429"/>
      <c r="VZF59" s="429"/>
      <c r="VZG59" s="429"/>
      <c r="VZH59" s="429"/>
      <c r="VZI59" s="429"/>
      <c r="VZJ59" s="429"/>
      <c r="VZK59" s="429"/>
      <c r="VZL59" s="429"/>
      <c r="VZM59" s="429"/>
      <c r="VZN59" s="429"/>
      <c r="VZO59" s="429"/>
      <c r="VZP59" s="429"/>
      <c r="VZQ59" s="429"/>
      <c r="VZR59" s="429"/>
      <c r="VZS59" s="429"/>
      <c r="VZT59" s="429"/>
      <c r="VZU59" s="429"/>
      <c r="VZV59" s="429"/>
      <c r="VZW59" s="429"/>
      <c r="VZX59" s="429"/>
      <c r="VZY59" s="429"/>
      <c r="VZZ59" s="429"/>
      <c r="WAA59" s="429"/>
      <c r="WAB59" s="429"/>
      <c r="WAC59" s="429"/>
      <c r="WAD59" s="429"/>
      <c r="WAE59" s="429"/>
      <c r="WAF59" s="429"/>
      <c r="WAG59" s="429"/>
      <c r="WAH59" s="429"/>
      <c r="WAI59" s="429"/>
      <c r="WAJ59" s="429"/>
      <c r="WAK59" s="429"/>
      <c r="WAL59" s="429"/>
      <c r="WAM59" s="429"/>
      <c r="WAN59" s="429"/>
      <c r="WAO59" s="429"/>
      <c r="WAP59" s="429"/>
      <c r="WAQ59" s="429"/>
      <c r="WAR59" s="429"/>
      <c r="WAS59" s="429"/>
      <c r="WAT59" s="429"/>
      <c r="WAU59" s="429"/>
      <c r="WAV59" s="429"/>
      <c r="WAW59" s="429"/>
      <c r="WAX59" s="429"/>
      <c r="WAY59" s="429"/>
      <c r="WAZ59" s="429"/>
      <c r="WBA59" s="429"/>
      <c r="WBB59" s="429"/>
      <c r="WBC59" s="429"/>
      <c r="WBD59" s="429"/>
      <c r="WBE59" s="429"/>
      <c r="WBF59" s="429"/>
      <c r="WBG59" s="429"/>
      <c r="WBH59" s="429"/>
      <c r="WBI59" s="429"/>
      <c r="WBJ59" s="429"/>
      <c r="WBK59" s="429"/>
      <c r="WBL59" s="429"/>
      <c r="WBM59" s="429"/>
      <c r="WBN59" s="429"/>
      <c r="WBO59" s="429"/>
      <c r="WBP59" s="429"/>
      <c r="WBQ59" s="429"/>
      <c r="WBR59" s="429"/>
      <c r="WBS59" s="429"/>
      <c r="WBT59" s="429"/>
      <c r="WBU59" s="429"/>
      <c r="WBV59" s="429"/>
      <c r="WBW59" s="429"/>
      <c r="WBX59" s="429"/>
      <c r="WBY59" s="429"/>
      <c r="WBZ59" s="429"/>
      <c r="WCA59" s="429"/>
      <c r="WCB59" s="429"/>
      <c r="WCC59" s="429"/>
      <c r="WCD59" s="429"/>
      <c r="WCE59" s="429"/>
      <c r="WCF59" s="429"/>
      <c r="WCG59" s="429"/>
      <c r="WCH59" s="429"/>
      <c r="WCI59" s="429"/>
      <c r="WCJ59" s="429"/>
      <c r="WCK59" s="429"/>
      <c r="WCL59" s="429"/>
      <c r="WCM59" s="429"/>
      <c r="WCN59" s="429"/>
      <c r="WCO59" s="429"/>
      <c r="WCP59" s="429"/>
      <c r="WCQ59" s="429"/>
      <c r="WCR59" s="429"/>
      <c r="WCS59" s="429"/>
      <c r="WCT59" s="429"/>
      <c r="WCU59" s="429"/>
      <c r="WCV59" s="429"/>
      <c r="WCW59" s="429"/>
      <c r="WCX59" s="429"/>
      <c r="WCY59" s="429"/>
      <c r="WCZ59" s="429"/>
      <c r="WDA59" s="429"/>
      <c r="WDB59" s="429"/>
      <c r="WDC59" s="429"/>
      <c r="WDD59" s="429"/>
      <c r="WDE59" s="429"/>
      <c r="WDF59" s="429"/>
      <c r="WDG59" s="429"/>
      <c r="WDH59" s="429"/>
      <c r="WDI59" s="429"/>
      <c r="WDJ59" s="429"/>
      <c r="WDK59" s="429"/>
      <c r="WDL59" s="429"/>
      <c r="WDM59" s="429"/>
      <c r="WDN59" s="429"/>
      <c r="WDO59" s="429"/>
      <c r="WDP59" s="429"/>
      <c r="WDQ59" s="429"/>
      <c r="WDR59" s="429"/>
      <c r="WDS59" s="429"/>
      <c r="WDT59" s="429"/>
      <c r="WDU59" s="429"/>
      <c r="WDV59" s="429"/>
      <c r="WDW59" s="429"/>
      <c r="WDX59" s="429"/>
      <c r="WDY59" s="429"/>
      <c r="WDZ59" s="429"/>
      <c r="WEA59" s="429"/>
      <c r="WEB59" s="429"/>
      <c r="WEC59" s="429"/>
      <c r="WED59" s="429"/>
      <c r="WEE59" s="429"/>
      <c r="WEF59" s="429"/>
      <c r="WEG59" s="429"/>
      <c r="WEH59" s="429"/>
      <c r="WEI59" s="429"/>
      <c r="WEJ59" s="429"/>
      <c r="WEK59" s="429"/>
      <c r="WEL59" s="429"/>
      <c r="WEM59" s="429"/>
      <c r="WEN59" s="429"/>
      <c r="WEO59" s="429"/>
      <c r="WEP59" s="429"/>
      <c r="WEQ59" s="429"/>
      <c r="WER59" s="429"/>
      <c r="WES59" s="429"/>
      <c r="WET59" s="429"/>
      <c r="WEU59" s="429"/>
      <c r="WEV59" s="429"/>
      <c r="WEW59" s="429"/>
      <c r="WEX59" s="429"/>
      <c r="WEY59" s="429"/>
      <c r="WEZ59" s="429"/>
      <c r="WFA59" s="429"/>
      <c r="WFB59" s="429"/>
      <c r="WFC59" s="429"/>
      <c r="WFD59" s="429"/>
      <c r="WFE59" s="429"/>
      <c r="WFF59" s="429"/>
      <c r="WFG59" s="429"/>
      <c r="WFH59" s="429"/>
      <c r="WFI59" s="429"/>
      <c r="WFJ59" s="429"/>
      <c r="WFK59" s="429"/>
      <c r="WFL59" s="429"/>
      <c r="WFM59" s="429"/>
      <c r="WFN59" s="429"/>
      <c r="WFO59" s="429"/>
      <c r="WFP59" s="429"/>
      <c r="WFQ59" s="429"/>
      <c r="WFR59" s="429"/>
      <c r="WFS59" s="429"/>
      <c r="WFT59" s="429"/>
      <c r="WFU59" s="429"/>
      <c r="WFV59" s="429"/>
      <c r="WFW59" s="429"/>
      <c r="WFX59" s="429"/>
      <c r="WFY59" s="429"/>
      <c r="WFZ59" s="429"/>
      <c r="WGA59" s="429"/>
      <c r="WGB59" s="429"/>
      <c r="WGC59" s="429"/>
      <c r="WGD59" s="429"/>
      <c r="WGE59" s="429"/>
      <c r="WGF59" s="429"/>
      <c r="WGG59" s="429"/>
      <c r="WGH59" s="429"/>
      <c r="WGI59" s="429"/>
      <c r="WGJ59" s="429"/>
      <c r="WGK59" s="429"/>
      <c r="WGL59" s="429"/>
      <c r="WGM59" s="429"/>
      <c r="WGN59" s="429"/>
      <c r="WGO59" s="429"/>
      <c r="WGP59" s="429"/>
      <c r="WGQ59" s="429"/>
      <c r="WGR59" s="429"/>
      <c r="WGS59" s="429"/>
      <c r="WGT59" s="429"/>
      <c r="WGU59" s="429"/>
      <c r="WGV59" s="429"/>
      <c r="WGW59" s="429"/>
      <c r="WGX59" s="429"/>
      <c r="WGY59" s="429"/>
      <c r="WGZ59" s="429"/>
      <c r="WHA59" s="429"/>
      <c r="WHB59" s="429"/>
      <c r="WHC59" s="429"/>
      <c r="WHD59" s="429"/>
      <c r="WHE59" s="429"/>
      <c r="WHF59" s="429"/>
      <c r="WHG59" s="429"/>
      <c r="WHH59" s="429"/>
      <c r="WHI59" s="429"/>
      <c r="WHJ59" s="429"/>
      <c r="WHK59" s="429"/>
      <c r="WHL59" s="429"/>
      <c r="WHM59" s="429"/>
      <c r="WHN59" s="429"/>
      <c r="WHO59" s="429"/>
      <c r="WHP59" s="429"/>
      <c r="WHQ59" s="429"/>
      <c r="WHR59" s="429"/>
      <c r="WHS59" s="429"/>
      <c r="WHT59" s="429"/>
      <c r="WHU59" s="429"/>
      <c r="WHV59" s="429"/>
      <c r="WHW59" s="429"/>
      <c r="WHX59" s="429"/>
      <c r="WHY59" s="429"/>
      <c r="WHZ59" s="429"/>
      <c r="WIA59" s="429"/>
      <c r="WIB59" s="429"/>
      <c r="WIC59" s="429"/>
      <c r="WID59" s="429"/>
      <c r="WIE59" s="429"/>
      <c r="WIF59" s="429"/>
      <c r="WIG59" s="429"/>
      <c r="WIH59" s="429"/>
      <c r="WII59" s="429"/>
      <c r="WIJ59" s="429"/>
      <c r="WIK59" s="429"/>
      <c r="WIL59" s="429"/>
      <c r="WIM59" s="429"/>
      <c r="WIN59" s="429"/>
      <c r="WIO59" s="429"/>
      <c r="WIP59" s="429"/>
      <c r="WIQ59" s="429"/>
      <c r="WIR59" s="429"/>
      <c r="WIS59" s="429"/>
      <c r="WIT59" s="429"/>
      <c r="WIU59" s="429"/>
      <c r="WIV59" s="429"/>
      <c r="WIW59" s="429"/>
      <c r="WIX59" s="429"/>
      <c r="WIY59" s="429"/>
      <c r="WIZ59" s="429"/>
      <c r="WJA59" s="429"/>
      <c r="WJB59" s="429"/>
      <c r="WJC59" s="429"/>
      <c r="WJD59" s="429"/>
      <c r="WJE59" s="429"/>
      <c r="WJF59" s="429"/>
      <c r="WJG59" s="429"/>
      <c r="WJH59" s="429"/>
      <c r="WJI59" s="429"/>
      <c r="WJJ59" s="429"/>
      <c r="WJK59" s="429"/>
      <c r="WJL59" s="429"/>
      <c r="WJM59" s="429"/>
      <c r="WJN59" s="429"/>
      <c r="WJO59" s="429"/>
      <c r="WJP59" s="429"/>
      <c r="WJQ59" s="429"/>
      <c r="WJR59" s="429"/>
      <c r="WJS59" s="429"/>
      <c r="WJT59" s="429"/>
      <c r="WJU59" s="429"/>
      <c r="WJV59" s="429"/>
      <c r="WJW59" s="429"/>
      <c r="WJX59" s="429"/>
      <c r="WJY59" s="429"/>
      <c r="WJZ59" s="429"/>
      <c r="WKA59" s="429"/>
      <c r="WKB59" s="429"/>
      <c r="WKC59" s="429"/>
      <c r="WKD59" s="429"/>
      <c r="WKE59" s="429"/>
      <c r="WKF59" s="429"/>
      <c r="WKG59" s="429"/>
      <c r="WKH59" s="429"/>
      <c r="WKI59" s="429"/>
      <c r="WKJ59" s="429"/>
      <c r="WKK59" s="429"/>
      <c r="WKL59" s="429"/>
      <c r="WKM59" s="429"/>
      <c r="WKN59" s="429"/>
      <c r="WKO59" s="429"/>
      <c r="WKP59" s="429"/>
      <c r="WKQ59" s="429"/>
      <c r="WKR59" s="429"/>
      <c r="WKS59" s="429"/>
      <c r="WKT59" s="429"/>
      <c r="WKU59" s="429"/>
      <c r="WKV59" s="429"/>
      <c r="WKW59" s="429"/>
      <c r="WKX59" s="429"/>
      <c r="WKY59" s="429"/>
      <c r="WKZ59" s="429"/>
      <c r="WLA59" s="429"/>
      <c r="WLB59" s="429"/>
      <c r="WLC59" s="429"/>
      <c r="WLD59" s="429"/>
      <c r="WLE59" s="429"/>
      <c r="WLF59" s="429"/>
      <c r="WLG59" s="429"/>
      <c r="WLH59" s="429"/>
      <c r="WLI59" s="429"/>
      <c r="WLJ59" s="429"/>
      <c r="WLK59" s="429"/>
      <c r="WLL59" s="429"/>
      <c r="WLM59" s="429"/>
      <c r="WLN59" s="429"/>
      <c r="WLO59" s="429"/>
      <c r="WLP59" s="429"/>
      <c r="WLQ59" s="429"/>
      <c r="WLR59" s="429"/>
      <c r="WLS59" s="429"/>
      <c r="WLT59" s="429"/>
      <c r="WLU59" s="429"/>
      <c r="WLV59" s="429"/>
      <c r="WLW59" s="429"/>
      <c r="WLX59" s="429"/>
      <c r="WLY59" s="429"/>
      <c r="WLZ59" s="429"/>
      <c r="WMA59" s="429"/>
      <c r="WMB59" s="429"/>
      <c r="WMC59" s="429"/>
      <c r="WMD59" s="429"/>
      <c r="WME59" s="429"/>
      <c r="WMF59" s="429"/>
      <c r="WMG59" s="429"/>
      <c r="WMH59" s="429"/>
      <c r="WMI59" s="429"/>
      <c r="WMJ59" s="429"/>
      <c r="WMK59" s="429"/>
      <c r="WML59" s="429"/>
      <c r="WMM59" s="429"/>
      <c r="WMN59" s="429"/>
      <c r="WMO59" s="429"/>
      <c r="WMP59" s="429"/>
      <c r="WMQ59" s="429"/>
      <c r="WMR59" s="429"/>
      <c r="WMS59" s="429"/>
      <c r="WMT59" s="429"/>
      <c r="WMU59" s="429"/>
      <c r="WMV59" s="429"/>
      <c r="WMW59" s="429"/>
      <c r="WMX59" s="429"/>
      <c r="WMY59" s="429"/>
      <c r="WMZ59" s="429"/>
      <c r="WNA59" s="429"/>
      <c r="WNB59" s="429"/>
      <c r="WNC59" s="429"/>
      <c r="WND59" s="429"/>
      <c r="WNE59" s="429"/>
      <c r="WNF59" s="429"/>
      <c r="WNG59" s="429"/>
      <c r="WNH59" s="429"/>
      <c r="WNI59" s="429"/>
      <c r="WNJ59" s="429"/>
      <c r="WNK59" s="429"/>
      <c r="WNL59" s="429"/>
      <c r="WNM59" s="429"/>
      <c r="WNN59" s="429"/>
      <c r="WNO59" s="429"/>
      <c r="WNP59" s="429"/>
      <c r="WNQ59" s="429"/>
      <c r="WNR59" s="429"/>
      <c r="WNS59" s="429"/>
      <c r="WNT59" s="429"/>
      <c r="WNU59" s="429"/>
      <c r="WNV59" s="429"/>
      <c r="WNW59" s="429"/>
      <c r="WNX59" s="429"/>
      <c r="WNY59" s="429"/>
      <c r="WNZ59" s="429"/>
      <c r="WOA59" s="429"/>
      <c r="WOB59" s="429"/>
      <c r="WOC59" s="429"/>
      <c r="WOD59" s="429"/>
      <c r="WOE59" s="429"/>
      <c r="WOF59" s="429"/>
      <c r="WOG59" s="429"/>
      <c r="WOH59" s="429"/>
      <c r="WOI59" s="429"/>
      <c r="WOJ59" s="429"/>
      <c r="WOK59" s="429"/>
      <c r="WOL59" s="429"/>
      <c r="WOM59" s="429"/>
      <c r="WON59" s="429"/>
      <c r="WOO59" s="429"/>
      <c r="WOP59" s="429"/>
      <c r="WOQ59" s="429"/>
      <c r="WOR59" s="429"/>
      <c r="WOS59" s="429"/>
      <c r="WOT59" s="429"/>
      <c r="WOU59" s="429"/>
      <c r="WOV59" s="429"/>
      <c r="WOW59" s="429"/>
      <c r="WOX59" s="429"/>
      <c r="WOY59" s="429"/>
      <c r="WOZ59" s="429"/>
      <c r="WPA59" s="429"/>
      <c r="WPB59" s="429"/>
      <c r="WPC59" s="429"/>
      <c r="WPD59" s="429"/>
      <c r="WPE59" s="429"/>
      <c r="WPF59" s="429"/>
      <c r="WPG59" s="429"/>
      <c r="WPH59" s="429"/>
      <c r="WPI59" s="429"/>
      <c r="WPJ59" s="429"/>
      <c r="WPK59" s="429"/>
      <c r="WPL59" s="429"/>
      <c r="WPM59" s="429"/>
      <c r="WPN59" s="429"/>
      <c r="WPO59" s="429"/>
      <c r="WPP59" s="429"/>
      <c r="WPQ59" s="429"/>
      <c r="WPR59" s="429"/>
      <c r="WPS59" s="429"/>
      <c r="WPT59" s="429"/>
      <c r="WPU59" s="429"/>
      <c r="WPV59" s="429"/>
      <c r="WPW59" s="429"/>
      <c r="WPX59" s="429"/>
      <c r="WPY59" s="429"/>
      <c r="WPZ59" s="429"/>
      <c r="WQA59" s="429"/>
      <c r="WQB59" s="429"/>
      <c r="WQC59" s="429"/>
      <c r="WQD59" s="429"/>
      <c r="WQE59" s="429"/>
      <c r="WQF59" s="429"/>
      <c r="WQG59" s="429"/>
      <c r="WQH59" s="429"/>
      <c r="WQI59" s="429"/>
      <c r="WQJ59" s="429"/>
      <c r="WQK59" s="429"/>
      <c r="WQL59" s="429"/>
      <c r="WQM59" s="429"/>
      <c r="WQN59" s="429"/>
      <c r="WQO59" s="429"/>
      <c r="WQP59" s="429"/>
      <c r="WQQ59" s="429"/>
      <c r="WQR59" s="429"/>
      <c r="WQS59" s="429"/>
      <c r="WQT59" s="429"/>
      <c r="WQU59" s="429"/>
      <c r="WQV59" s="429"/>
      <c r="WQW59" s="429"/>
      <c r="WQX59" s="429"/>
      <c r="WQY59" s="429"/>
      <c r="WQZ59" s="429"/>
      <c r="WRA59" s="429"/>
      <c r="WRB59" s="429"/>
      <c r="WRC59" s="429"/>
      <c r="WRD59" s="429"/>
      <c r="WRE59" s="429"/>
      <c r="WRF59" s="429"/>
      <c r="WRG59" s="429"/>
      <c r="WRH59" s="429"/>
      <c r="WRI59" s="429"/>
      <c r="WRJ59" s="429"/>
      <c r="WRK59" s="429"/>
      <c r="WRL59" s="429"/>
      <c r="WRM59" s="429"/>
      <c r="WRN59" s="429"/>
      <c r="WRO59" s="429"/>
      <c r="WRP59" s="429"/>
      <c r="WRQ59" s="429"/>
      <c r="WRR59" s="429"/>
      <c r="WRS59" s="429"/>
      <c r="WRT59" s="429"/>
      <c r="WRU59" s="429"/>
      <c r="WRV59" s="429"/>
      <c r="WRW59" s="429"/>
      <c r="WRX59" s="429"/>
      <c r="WRY59" s="429"/>
      <c r="WRZ59" s="429"/>
      <c r="WSA59" s="429"/>
      <c r="WSB59" s="429"/>
      <c r="WSC59" s="429"/>
      <c r="WSD59" s="429"/>
      <c r="WSE59" s="429"/>
      <c r="WSF59" s="429"/>
      <c r="WSG59" s="429"/>
      <c r="WSH59" s="429"/>
      <c r="WSI59" s="429"/>
      <c r="WSJ59" s="429"/>
      <c r="WSK59" s="429"/>
      <c r="WSL59" s="429"/>
      <c r="WSM59" s="429"/>
      <c r="WSN59" s="429"/>
      <c r="WSO59" s="429"/>
      <c r="WSP59" s="429"/>
      <c r="WSQ59" s="429"/>
      <c r="WSR59" s="429"/>
      <c r="WSS59" s="429"/>
      <c r="WST59" s="429"/>
      <c r="WSU59" s="429"/>
      <c r="WSV59" s="429"/>
      <c r="WSW59" s="429"/>
      <c r="WSX59" s="429"/>
      <c r="WSY59" s="429"/>
      <c r="WSZ59" s="429"/>
      <c r="WTA59" s="429"/>
      <c r="WTB59" s="429"/>
      <c r="WTC59" s="429"/>
      <c r="WTD59" s="429"/>
      <c r="WTE59" s="429"/>
      <c r="WTF59" s="429"/>
      <c r="WTG59" s="429"/>
      <c r="WTH59" s="429"/>
      <c r="WTI59" s="429"/>
      <c r="WTJ59" s="429"/>
      <c r="WTK59" s="429"/>
      <c r="WTL59" s="429"/>
      <c r="WTM59" s="429"/>
      <c r="WTN59" s="429"/>
      <c r="WTO59" s="429"/>
      <c r="WTP59" s="429"/>
      <c r="WTQ59" s="429"/>
      <c r="WTR59" s="429"/>
      <c r="WTS59" s="429"/>
      <c r="WTT59" s="429"/>
      <c r="WTU59" s="429"/>
      <c r="WTV59" s="429"/>
      <c r="WTW59" s="429"/>
      <c r="WTX59" s="429"/>
      <c r="WTY59" s="429"/>
      <c r="WTZ59" s="429"/>
      <c r="WUA59" s="429"/>
      <c r="WUB59" s="429"/>
      <c r="WUC59" s="429"/>
      <c r="WUD59" s="429"/>
      <c r="WUE59" s="429"/>
      <c r="WUF59" s="429"/>
      <c r="WUG59" s="429"/>
      <c r="WUH59" s="429"/>
      <c r="WUI59" s="429"/>
      <c r="WUJ59" s="429"/>
      <c r="WUK59" s="429"/>
      <c r="WUL59" s="429"/>
      <c r="WUM59" s="429"/>
      <c r="WUN59" s="429"/>
      <c r="WUO59" s="429"/>
      <c r="WUP59" s="429"/>
      <c r="WUQ59" s="429"/>
      <c r="WUR59" s="429"/>
      <c r="WUS59" s="429"/>
      <c r="WUT59" s="429"/>
      <c r="WUU59" s="429"/>
      <c r="WUV59" s="429"/>
      <c r="WUW59" s="429"/>
      <c r="WUX59" s="429"/>
      <c r="WUY59" s="429"/>
      <c r="WUZ59" s="429"/>
      <c r="WVA59" s="429"/>
      <c r="WVB59" s="429"/>
      <c r="WVC59" s="429"/>
      <c r="WVD59" s="429"/>
      <c r="WVE59" s="429"/>
      <c r="WVF59" s="429"/>
      <c r="WVG59" s="429"/>
      <c r="WVH59" s="429"/>
      <c r="WVI59" s="429"/>
      <c r="WVJ59" s="429"/>
      <c r="WVK59" s="429"/>
      <c r="WVL59" s="429"/>
      <c r="WVM59" s="429"/>
      <c r="WVN59" s="429"/>
      <c r="WVO59" s="429"/>
      <c r="WVP59" s="429"/>
      <c r="WVQ59" s="429"/>
      <c r="WVR59" s="429"/>
      <c r="WVS59" s="429"/>
      <c r="WVT59" s="429"/>
      <c r="WVU59" s="429"/>
      <c r="WVV59" s="429"/>
      <c r="WVW59" s="429"/>
      <c r="WVX59" s="429"/>
      <c r="WVY59" s="429"/>
      <c r="WVZ59" s="429"/>
      <c r="WWA59" s="429"/>
      <c r="WWB59" s="429"/>
      <c r="WWC59" s="429"/>
      <c r="WWD59" s="429"/>
      <c r="WWE59" s="429"/>
      <c r="WWF59" s="429"/>
      <c r="WWG59" s="429"/>
      <c r="WWH59" s="429"/>
      <c r="WWI59" s="429"/>
      <c r="WWJ59" s="429"/>
      <c r="WWK59" s="429"/>
      <c r="WWL59" s="429"/>
      <c r="WWM59" s="429"/>
      <c r="WWN59" s="429"/>
      <c r="WWO59" s="429"/>
      <c r="WWP59" s="429"/>
      <c r="WWQ59" s="429"/>
      <c r="WWR59" s="429"/>
      <c r="WWS59" s="429"/>
      <c r="WWT59" s="429"/>
      <c r="WWU59" s="429"/>
      <c r="WWV59" s="429"/>
      <c r="WWW59" s="429"/>
      <c r="WWX59" s="429"/>
      <c r="WWY59" s="429"/>
      <c r="WWZ59" s="429"/>
      <c r="WXA59" s="429"/>
      <c r="WXB59" s="429"/>
      <c r="WXC59" s="429"/>
      <c r="WXD59" s="429"/>
      <c r="WXE59" s="429"/>
      <c r="WXF59" s="429"/>
      <c r="WXG59" s="429"/>
      <c r="WXH59" s="429"/>
      <c r="WXI59" s="429"/>
      <c r="WXJ59" s="429"/>
      <c r="WXK59" s="429"/>
      <c r="WXL59" s="429"/>
      <c r="WXM59" s="429"/>
      <c r="WXN59" s="429"/>
      <c r="WXO59" s="429"/>
      <c r="WXP59" s="429"/>
      <c r="WXQ59" s="429"/>
      <c r="WXR59" s="429"/>
      <c r="WXS59" s="429"/>
      <c r="WXT59" s="429"/>
      <c r="WXU59" s="429"/>
      <c r="WXV59" s="429"/>
      <c r="WXW59" s="429"/>
      <c r="WXX59" s="429"/>
      <c r="WXY59" s="429"/>
      <c r="WXZ59" s="429"/>
      <c r="WYA59" s="429"/>
      <c r="WYB59" s="429"/>
      <c r="WYC59" s="429"/>
      <c r="WYD59" s="429"/>
      <c r="WYE59" s="429"/>
      <c r="WYF59" s="429"/>
      <c r="WYG59" s="429"/>
      <c r="WYH59" s="429"/>
      <c r="WYI59" s="429"/>
      <c r="WYJ59" s="429"/>
      <c r="WYK59" s="429"/>
      <c r="WYL59" s="429"/>
      <c r="WYM59" s="429"/>
      <c r="WYN59" s="429"/>
      <c r="WYO59" s="429"/>
      <c r="WYP59" s="429"/>
      <c r="WYQ59" s="429"/>
      <c r="WYR59" s="429"/>
      <c r="WYS59" s="429"/>
      <c r="WYT59" s="429"/>
      <c r="WYU59" s="429"/>
      <c r="WYV59" s="429"/>
      <c r="WYW59" s="429"/>
      <c r="WYX59" s="429"/>
      <c r="WYY59" s="429"/>
      <c r="WYZ59" s="429"/>
      <c r="WZA59" s="429"/>
      <c r="WZB59" s="429"/>
      <c r="WZC59" s="429"/>
      <c r="WZD59" s="429"/>
      <c r="WZE59" s="429"/>
      <c r="WZF59" s="429"/>
      <c r="WZG59" s="429"/>
      <c r="WZH59" s="429"/>
      <c r="WZI59" s="429"/>
      <c r="WZJ59" s="429"/>
      <c r="WZK59" s="429"/>
      <c r="WZL59" s="429"/>
      <c r="WZM59" s="429"/>
      <c r="WZN59" s="429"/>
      <c r="WZO59" s="429"/>
      <c r="WZP59" s="429"/>
      <c r="WZQ59" s="429"/>
      <c r="WZR59" s="429"/>
      <c r="WZS59" s="429"/>
      <c r="WZT59" s="429"/>
      <c r="WZU59" s="429"/>
      <c r="WZV59" s="429"/>
      <c r="WZW59" s="429"/>
      <c r="WZX59" s="429"/>
      <c r="WZY59" s="429"/>
      <c r="WZZ59" s="429"/>
      <c r="XAA59" s="429"/>
      <c r="XAB59" s="429"/>
      <c r="XAC59" s="429"/>
      <c r="XAD59" s="429"/>
      <c r="XAE59" s="429"/>
      <c r="XAF59" s="429"/>
      <c r="XAG59" s="429"/>
      <c r="XAH59" s="429"/>
      <c r="XAI59" s="429"/>
      <c r="XAJ59" s="429"/>
      <c r="XAK59" s="429"/>
      <c r="XAL59" s="429"/>
      <c r="XAM59" s="429"/>
      <c r="XAN59" s="429"/>
      <c r="XAO59" s="429"/>
      <c r="XAP59" s="429"/>
      <c r="XAQ59" s="429"/>
      <c r="XAR59" s="429"/>
      <c r="XAS59" s="429"/>
      <c r="XAT59" s="429"/>
      <c r="XAU59" s="429"/>
      <c r="XAV59" s="429"/>
      <c r="XAW59" s="429"/>
      <c r="XAX59" s="429"/>
      <c r="XAY59" s="429"/>
      <c r="XAZ59" s="429"/>
      <c r="XBA59" s="429"/>
      <c r="XBB59" s="429"/>
      <c r="XBC59" s="429"/>
      <c r="XBD59" s="429"/>
      <c r="XBE59" s="429"/>
      <c r="XBF59" s="429"/>
      <c r="XBG59" s="429"/>
      <c r="XBH59" s="429"/>
      <c r="XBI59" s="429"/>
      <c r="XBJ59" s="429"/>
      <c r="XBK59" s="429"/>
      <c r="XBL59" s="429"/>
      <c r="XBM59" s="429"/>
      <c r="XBN59" s="429"/>
      <c r="XBO59" s="429"/>
      <c r="XBP59" s="429"/>
      <c r="XBQ59" s="429"/>
      <c r="XBR59" s="429"/>
      <c r="XBS59" s="429"/>
      <c r="XBT59" s="429"/>
      <c r="XBU59" s="429"/>
      <c r="XBV59" s="429"/>
      <c r="XBW59" s="429"/>
      <c r="XBX59" s="429"/>
      <c r="XBY59" s="429"/>
      <c r="XBZ59" s="429"/>
      <c r="XCA59" s="429"/>
      <c r="XCB59" s="429"/>
      <c r="XCC59" s="429"/>
      <c r="XCD59" s="429"/>
      <c r="XCE59" s="429"/>
      <c r="XCF59" s="429"/>
      <c r="XCG59" s="429"/>
      <c r="XCH59" s="429"/>
      <c r="XCI59" s="429"/>
      <c r="XCJ59" s="429"/>
      <c r="XCK59" s="429"/>
      <c r="XCL59" s="429"/>
      <c r="XCM59" s="429"/>
      <c r="XCN59" s="429"/>
      <c r="XCO59" s="429"/>
      <c r="XCP59" s="429"/>
      <c r="XCQ59" s="429"/>
      <c r="XCR59" s="429"/>
      <c r="XCS59" s="429"/>
      <c r="XCT59" s="429"/>
      <c r="XCU59" s="429"/>
      <c r="XCV59" s="429"/>
      <c r="XCW59" s="429"/>
      <c r="XCX59" s="429"/>
      <c r="XCY59" s="429"/>
      <c r="XCZ59" s="429"/>
      <c r="XDA59" s="429"/>
      <c r="XDB59" s="429"/>
      <c r="XDC59" s="429"/>
      <c r="XDD59" s="429"/>
      <c r="XDE59" s="429"/>
      <c r="XDF59" s="429"/>
      <c r="XDG59" s="429"/>
      <c r="XDH59" s="429"/>
      <c r="XDI59" s="429"/>
      <c r="XDJ59" s="429"/>
      <c r="XDK59" s="429"/>
      <c r="XDL59" s="429"/>
      <c r="XDM59" s="429"/>
      <c r="XDN59" s="429"/>
      <c r="XDO59" s="429"/>
      <c r="XDP59" s="429"/>
      <c r="XDQ59" s="429"/>
      <c r="XDR59" s="429"/>
      <c r="XDS59" s="429"/>
      <c r="XDT59" s="429"/>
      <c r="XDU59" s="429"/>
      <c r="XDV59" s="429"/>
      <c r="XDW59" s="429"/>
      <c r="XDX59" s="429"/>
      <c r="XDY59" s="429"/>
      <c r="XDZ59" s="429"/>
      <c r="XEA59" s="429"/>
      <c r="XEB59" s="429"/>
      <c r="XEC59" s="429"/>
      <c r="XED59" s="429"/>
      <c r="XEE59" s="429"/>
      <c r="XEF59" s="429"/>
      <c r="XEG59" s="429"/>
      <c r="XEH59" s="429"/>
      <c r="XEI59" s="429"/>
      <c r="XEJ59" s="429"/>
      <c r="XEK59" s="429"/>
      <c r="XEL59" s="429"/>
      <c r="XEM59" s="429"/>
      <c r="XEN59" s="429"/>
      <c r="XEO59" s="429"/>
      <c r="XEP59" s="429"/>
      <c r="XEQ59" s="429"/>
      <c r="XER59" s="429"/>
      <c r="XES59" s="429"/>
      <c r="XET59" s="429"/>
      <c r="XEU59" s="429"/>
      <c r="XEV59" s="429"/>
      <c r="XEW59" s="429"/>
      <c r="XEX59" s="429"/>
      <c r="XEY59" s="429"/>
      <c r="XEZ59" s="429"/>
      <c r="XFA59" s="429"/>
      <c r="XFB59" s="429"/>
    </row>
    <row r="60" spans="1:16382" s="495" customFormat="1" ht="34.35" customHeight="1">
      <c r="A60" s="500"/>
      <c r="B60" s="501" t="str">
        <f>VLOOKUP(579,[2]Sprachindex!$A:$Z,$AL$9,FALSE)</f>
        <v>m</v>
      </c>
      <c r="C60" s="502"/>
      <c r="D60" s="484" t="str">
        <f t="shared" si="4"/>
        <v/>
      </c>
      <c r="E60" s="627" t="str">
        <f>VLOOKUP(1468,[2]Sprachindex!$A:$Z,$AL$9,FALSE)</f>
        <v>profil en U pour panneaux PREFABOND</v>
      </c>
      <c r="F60" s="628"/>
      <c r="G60" s="628"/>
      <c r="H60" s="628"/>
      <c r="I60" s="628"/>
      <c r="J60" s="628"/>
      <c r="K60" s="629"/>
      <c r="L60" s="484">
        <f t="shared" si="5"/>
        <v>0</v>
      </c>
      <c r="M60" s="503"/>
      <c r="N60" s="490"/>
      <c r="O60" s="491"/>
      <c r="P60" s="492"/>
      <c r="Q60" s="493"/>
      <c r="R60" s="494"/>
      <c r="T60" s="496"/>
      <c r="U60" s="496"/>
      <c r="V60" s="496"/>
      <c r="W60" s="496"/>
      <c r="X60" s="496"/>
      <c r="Y60" s="496"/>
      <c r="Z60" s="496"/>
      <c r="AA60" s="496"/>
      <c r="AB60" s="496"/>
      <c r="AC60" s="496"/>
      <c r="AD60" s="496"/>
      <c r="AE60" s="496"/>
      <c r="AF60" s="496"/>
      <c r="AG60" s="496"/>
      <c r="AH60" s="496"/>
      <c r="AI60" s="462"/>
      <c r="AJ60" s="459"/>
      <c r="AK60" s="459"/>
      <c r="AL60" s="456"/>
      <c r="AM60" s="477" t="s">
        <v>89</v>
      </c>
      <c r="AN60" s="477"/>
      <c r="AO60" s="477"/>
      <c r="AP60" s="477"/>
      <c r="AQ60" s="477" t="s">
        <v>314</v>
      </c>
      <c r="AR60" s="477" t="s">
        <v>314</v>
      </c>
      <c r="AS60" s="477"/>
      <c r="AT60" s="477" t="s">
        <v>314</v>
      </c>
      <c r="AU60" s="477" t="s">
        <v>314</v>
      </c>
      <c r="AV60" s="477" t="s">
        <v>314</v>
      </c>
      <c r="AW60" s="477" t="s">
        <v>314</v>
      </c>
      <c r="AX60" s="477" t="s">
        <v>315</v>
      </c>
      <c r="AY60" s="484" t="str">
        <f t="shared" si="3"/>
        <v/>
      </c>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c r="HN60" s="429"/>
      <c r="HO60" s="429"/>
      <c r="HP60" s="429"/>
      <c r="HQ60" s="429"/>
      <c r="HR60" s="429"/>
      <c r="HS60" s="429"/>
      <c r="HT60" s="429"/>
      <c r="HU60" s="429"/>
      <c r="HV60" s="429"/>
      <c r="HW60" s="429"/>
      <c r="HX60" s="429"/>
      <c r="HY60" s="429"/>
      <c r="HZ60" s="429"/>
      <c r="IA60" s="429"/>
      <c r="IB60" s="429"/>
      <c r="IC60" s="429"/>
      <c r="ID60" s="429"/>
      <c r="IE60" s="429"/>
      <c r="IF60" s="429"/>
      <c r="IG60" s="429"/>
      <c r="IH60" s="429"/>
      <c r="II60" s="429"/>
      <c r="IJ60" s="429"/>
      <c r="IK60" s="429"/>
      <c r="IL60" s="429"/>
      <c r="IM60" s="429"/>
      <c r="IN60" s="429"/>
      <c r="IO60" s="429"/>
      <c r="IP60" s="429"/>
      <c r="IQ60" s="429"/>
      <c r="IR60" s="429"/>
      <c r="IS60" s="429"/>
      <c r="IT60" s="429"/>
      <c r="IU60" s="429"/>
      <c r="IV60" s="429"/>
      <c r="IW60" s="429"/>
      <c r="IX60" s="429"/>
      <c r="IY60" s="429"/>
      <c r="IZ60" s="429"/>
      <c r="JA60" s="429"/>
      <c r="JB60" s="429"/>
      <c r="JC60" s="429"/>
      <c r="JD60" s="429"/>
      <c r="JE60" s="429"/>
      <c r="JF60" s="429"/>
      <c r="JG60" s="429"/>
      <c r="JH60" s="429"/>
      <c r="JI60" s="429"/>
      <c r="JJ60" s="429"/>
      <c r="JK60" s="429"/>
      <c r="JL60" s="429"/>
      <c r="JM60" s="429"/>
      <c r="JN60" s="429"/>
      <c r="JO60" s="429"/>
      <c r="JP60" s="429"/>
      <c r="JQ60" s="429"/>
      <c r="JR60" s="429"/>
      <c r="JS60" s="429"/>
      <c r="JT60" s="429"/>
      <c r="JU60" s="429"/>
      <c r="JV60" s="429"/>
      <c r="JW60" s="429"/>
      <c r="JX60" s="429"/>
      <c r="JY60" s="429"/>
      <c r="JZ60" s="429"/>
      <c r="KA60" s="429"/>
      <c r="KB60" s="429"/>
      <c r="KC60" s="429"/>
      <c r="KD60" s="429"/>
      <c r="KE60" s="429"/>
      <c r="KF60" s="429"/>
      <c r="KG60" s="429"/>
      <c r="KH60" s="429"/>
      <c r="KI60" s="429"/>
      <c r="KJ60" s="429"/>
      <c r="KK60" s="429"/>
      <c r="KL60" s="429"/>
      <c r="KM60" s="429"/>
      <c r="KN60" s="429"/>
      <c r="KO60" s="429"/>
      <c r="KP60" s="429"/>
      <c r="KQ60" s="429"/>
      <c r="KR60" s="429"/>
      <c r="KS60" s="429"/>
      <c r="KT60" s="429"/>
      <c r="KU60" s="429"/>
      <c r="KV60" s="429"/>
      <c r="KW60" s="429"/>
      <c r="KX60" s="429"/>
      <c r="KY60" s="429"/>
      <c r="KZ60" s="429"/>
      <c r="LA60" s="429"/>
      <c r="LB60" s="429"/>
      <c r="LC60" s="429"/>
      <c r="LD60" s="429"/>
      <c r="LE60" s="429"/>
      <c r="LF60" s="429"/>
      <c r="LG60" s="429"/>
      <c r="LH60" s="429"/>
      <c r="LI60" s="429"/>
      <c r="LJ60" s="429"/>
      <c r="LK60" s="429"/>
      <c r="LL60" s="429"/>
      <c r="LM60" s="429"/>
      <c r="LN60" s="429"/>
      <c r="LO60" s="429"/>
      <c r="LP60" s="429"/>
      <c r="LQ60" s="429"/>
      <c r="LR60" s="429"/>
      <c r="LS60" s="429"/>
      <c r="LT60" s="429"/>
      <c r="LU60" s="429"/>
      <c r="LV60" s="429"/>
      <c r="LW60" s="429"/>
      <c r="LX60" s="429"/>
      <c r="LY60" s="429"/>
      <c r="LZ60" s="429"/>
      <c r="MA60" s="429"/>
      <c r="MB60" s="429"/>
      <c r="MC60" s="429"/>
      <c r="MD60" s="429"/>
      <c r="ME60" s="429"/>
      <c r="MF60" s="429"/>
      <c r="MG60" s="429"/>
      <c r="MH60" s="429"/>
      <c r="MI60" s="429"/>
      <c r="MJ60" s="429"/>
      <c r="MK60" s="429"/>
      <c r="ML60" s="429"/>
      <c r="MM60" s="429"/>
      <c r="MN60" s="429"/>
      <c r="MO60" s="429"/>
      <c r="MP60" s="429"/>
      <c r="MQ60" s="429"/>
      <c r="MR60" s="429"/>
      <c r="MS60" s="429"/>
      <c r="MT60" s="429"/>
      <c r="MU60" s="429"/>
      <c r="MV60" s="429"/>
      <c r="MW60" s="429"/>
      <c r="MX60" s="429"/>
      <c r="MY60" s="429"/>
      <c r="MZ60" s="429"/>
      <c r="NA60" s="429"/>
      <c r="NB60" s="429"/>
      <c r="NC60" s="429"/>
      <c r="ND60" s="429"/>
      <c r="NE60" s="429"/>
      <c r="NF60" s="429"/>
      <c r="NG60" s="429"/>
      <c r="NH60" s="429"/>
      <c r="NI60" s="429"/>
      <c r="NJ60" s="429"/>
      <c r="NK60" s="429"/>
      <c r="NL60" s="429"/>
      <c r="NM60" s="429"/>
      <c r="NN60" s="429"/>
      <c r="NO60" s="429"/>
      <c r="NP60" s="429"/>
      <c r="NQ60" s="429"/>
      <c r="NR60" s="429"/>
      <c r="NS60" s="429"/>
      <c r="NT60" s="429"/>
      <c r="NU60" s="429"/>
      <c r="NV60" s="429"/>
      <c r="NW60" s="429"/>
      <c r="NX60" s="429"/>
      <c r="NY60" s="429"/>
      <c r="NZ60" s="429"/>
      <c r="OA60" s="429"/>
      <c r="OB60" s="429"/>
      <c r="OC60" s="429"/>
      <c r="OD60" s="429"/>
      <c r="OE60" s="429"/>
      <c r="OF60" s="429"/>
      <c r="OG60" s="429"/>
      <c r="OH60" s="429"/>
      <c r="OI60" s="429"/>
      <c r="OJ60" s="429"/>
      <c r="OK60" s="429"/>
      <c r="OL60" s="429"/>
      <c r="OM60" s="429"/>
      <c r="ON60" s="429"/>
      <c r="OO60" s="429"/>
      <c r="OP60" s="429"/>
      <c r="OQ60" s="429"/>
      <c r="OR60" s="429"/>
      <c r="OS60" s="429"/>
      <c r="OT60" s="429"/>
      <c r="OU60" s="429"/>
      <c r="OV60" s="429"/>
      <c r="OW60" s="429"/>
      <c r="OX60" s="429"/>
      <c r="OY60" s="429"/>
      <c r="OZ60" s="429"/>
      <c r="PA60" s="429"/>
      <c r="PB60" s="429"/>
      <c r="PC60" s="429"/>
      <c r="PD60" s="429"/>
      <c r="PE60" s="429"/>
      <c r="PF60" s="429"/>
      <c r="PG60" s="429"/>
      <c r="PH60" s="429"/>
      <c r="PI60" s="429"/>
      <c r="PJ60" s="429"/>
      <c r="PK60" s="429"/>
      <c r="PL60" s="429"/>
      <c r="PM60" s="429"/>
      <c r="PN60" s="429"/>
      <c r="PO60" s="429"/>
      <c r="PP60" s="429"/>
      <c r="PQ60" s="429"/>
      <c r="PR60" s="429"/>
      <c r="PS60" s="429"/>
      <c r="PT60" s="429"/>
      <c r="PU60" s="429"/>
      <c r="PV60" s="429"/>
      <c r="PW60" s="429"/>
      <c r="PX60" s="429"/>
      <c r="PY60" s="429"/>
      <c r="PZ60" s="429"/>
      <c r="QA60" s="429"/>
      <c r="QB60" s="429"/>
      <c r="QC60" s="429"/>
      <c r="QD60" s="429"/>
      <c r="QE60" s="429"/>
      <c r="QF60" s="429"/>
      <c r="QG60" s="429"/>
      <c r="QH60" s="429"/>
      <c r="QI60" s="429"/>
      <c r="QJ60" s="429"/>
      <c r="QK60" s="429"/>
      <c r="QL60" s="429"/>
      <c r="QM60" s="429"/>
      <c r="QN60" s="429"/>
      <c r="QO60" s="429"/>
      <c r="QP60" s="429"/>
      <c r="QQ60" s="429"/>
      <c r="QR60" s="429"/>
      <c r="QS60" s="429"/>
      <c r="QT60" s="429"/>
      <c r="QU60" s="429"/>
      <c r="QV60" s="429"/>
      <c r="QW60" s="429"/>
      <c r="QX60" s="429"/>
      <c r="QY60" s="429"/>
      <c r="QZ60" s="429"/>
      <c r="RA60" s="429"/>
      <c r="RB60" s="429"/>
      <c r="RC60" s="429"/>
      <c r="RD60" s="429"/>
      <c r="RE60" s="429"/>
      <c r="RF60" s="429"/>
      <c r="RG60" s="429"/>
      <c r="RH60" s="429"/>
      <c r="RI60" s="429"/>
      <c r="RJ60" s="429"/>
      <c r="RK60" s="429"/>
      <c r="RL60" s="429"/>
      <c r="RM60" s="429"/>
      <c r="RN60" s="429"/>
      <c r="RO60" s="429"/>
      <c r="RP60" s="429"/>
      <c r="RQ60" s="429"/>
      <c r="RR60" s="429"/>
      <c r="RS60" s="429"/>
      <c r="RT60" s="429"/>
      <c r="RU60" s="429"/>
      <c r="RV60" s="429"/>
      <c r="RW60" s="429"/>
      <c r="RX60" s="429"/>
      <c r="RY60" s="429"/>
      <c r="RZ60" s="429"/>
      <c r="SA60" s="429"/>
      <c r="SB60" s="429"/>
      <c r="SC60" s="429"/>
      <c r="SD60" s="429"/>
      <c r="SE60" s="429"/>
      <c r="SF60" s="429"/>
      <c r="SG60" s="429"/>
      <c r="SH60" s="429"/>
      <c r="SI60" s="429"/>
      <c r="SJ60" s="429"/>
      <c r="SK60" s="429"/>
      <c r="SL60" s="429"/>
      <c r="SM60" s="429"/>
      <c r="SN60" s="429"/>
      <c r="SO60" s="429"/>
      <c r="SP60" s="429"/>
      <c r="SQ60" s="429"/>
      <c r="SR60" s="429"/>
      <c r="SS60" s="429"/>
      <c r="ST60" s="429"/>
      <c r="SU60" s="429"/>
      <c r="SV60" s="429"/>
      <c r="SW60" s="429"/>
      <c r="SX60" s="429"/>
      <c r="SY60" s="429"/>
      <c r="SZ60" s="429"/>
      <c r="TA60" s="429"/>
      <c r="TB60" s="429"/>
      <c r="TC60" s="429"/>
      <c r="TD60" s="429"/>
      <c r="TE60" s="429"/>
      <c r="TF60" s="429"/>
      <c r="TG60" s="429"/>
      <c r="TH60" s="429"/>
      <c r="TI60" s="429"/>
      <c r="TJ60" s="429"/>
      <c r="TK60" s="429"/>
      <c r="TL60" s="429"/>
      <c r="TM60" s="429"/>
      <c r="TN60" s="429"/>
      <c r="TO60" s="429"/>
      <c r="TP60" s="429"/>
      <c r="TQ60" s="429"/>
      <c r="TR60" s="429"/>
      <c r="TS60" s="429"/>
      <c r="TT60" s="429"/>
      <c r="TU60" s="429"/>
      <c r="TV60" s="429"/>
      <c r="TW60" s="429"/>
      <c r="TX60" s="429"/>
      <c r="TY60" s="429"/>
      <c r="TZ60" s="429"/>
      <c r="UA60" s="429"/>
      <c r="UB60" s="429"/>
      <c r="UC60" s="429"/>
      <c r="UD60" s="429"/>
      <c r="UE60" s="429"/>
      <c r="UF60" s="429"/>
      <c r="UG60" s="429"/>
      <c r="UH60" s="429"/>
      <c r="UI60" s="429"/>
      <c r="UJ60" s="429"/>
      <c r="UK60" s="429"/>
      <c r="UL60" s="429"/>
      <c r="UM60" s="429"/>
      <c r="UN60" s="429"/>
      <c r="UO60" s="429"/>
      <c r="UP60" s="429"/>
      <c r="UQ60" s="429"/>
      <c r="UR60" s="429"/>
      <c r="US60" s="429"/>
      <c r="UT60" s="429"/>
      <c r="UU60" s="429"/>
      <c r="UV60" s="429"/>
      <c r="UW60" s="429"/>
      <c r="UX60" s="429"/>
      <c r="UY60" s="429"/>
      <c r="UZ60" s="429"/>
      <c r="VA60" s="429"/>
      <c r="VB60" s="429"/>
      <c r="VC60" s="429"/>
      <c r="VD60" s="429"/>
      <c r="VE60" s="429"/>
      <c r="VF60" s="429"/>
      <c r="VG60" s="429"/>
      <c r="VH60" s="429"/>
      <c r="VI60" s="429"/>
      <c r="VJ60" s="429"/>
      <c r="VK60" s="429"/>
      <c r="VL60" s="429"/>
      <c r="VM60" s="429"/>
      <c r="VN60" s="429"/>
      <c r="VO60" s="429"/>
      <c r="VP60" s="429"/>
      <c r="VQ60" s="429"/>
      <c r="VR60" s="429"/>
      <c r="VS60" s="429"/>
      <c r="VT60" s="429"/>
      <c r="VU60" s="429"/>
      <c r="VV60" s="429"/>
      <c r="VW60" s="429"/>
      <c r="VX60" s="429"/>
      <c r="VY60" s="429"/>
      <c r="VZ60" s="429"/>
      <c r="WA60" s="429"/>
      <c r="WB60" s="429"/>
      <c r="WC60" s="429"/>
      <c r="WD60" s="429"/>
      <c r="WE60" s="429"/>
      <c r="WF60" s="429"/>
      <c r="WG60" s="429"/>
      <c r="WH60" s="429"/>
      <c r="WI60" s="429"/>
      <c r="WJ60" s="429"/>
      <c r="WK60" s="429"/>
      <c r="WL60" s="429"/>
      <c r="WM60" s="429"/>
      <c r="WN60" s="429"/>
      <c r="WO60" s="429"/>
      <c r="WP60" s="429"/>
      <c r="WQ60" s="429"/>
      <c r="WR60" s="429"/>
      <c r="WS60" s="429"/>
      <c r="WT60" s="429"/>
      <c r="WU60" s="429"/>
      <c r="WV60" s="429"/>
      <c r="WW60" s="429"/>
      <c r="WX60" s="429"/>
      <c r="WY60" s="429"/>
      <c r="WZ60" s="429"/>
      <c r="XA60" s="429"/>
      <c r="XB60" s="429"/>
      <c r="XC60" s="429"/>
      <c r="XD60" s="429"/>
      <c r="XE60" s="429"/>
      <c r="XF60" s="429"/>
      <c r="XG60" s="429"/>
      <c r="XH60" s="429"/>
      <c r="XI60" s="429"/>
      <c r="XJ60" s="429"/>
      <c r="XK60" s="429"/>
      <c r="XL60" s="429"/>
      <c r="XM60" s="429"/>
      <c r="XN60" s="429"/>
      <c r="XO60" s="429"/>
      <c r="XP60" s="429"/>
      <c r="XQ60" s="429"/>
      <c r="XR60" s="429"/>
      <c r="XS60" s="429"/>
      <c r="XT60" s="429"/>
      <c r="XU60" s="429"/>
      <c r="XV60" s="429"/>
      <c r="XW60" s="429"/>
      <c r="XX60" s="429"/>
      <c r="XY60" s="429"/>
      <c r="XZ60" s="429"/>
      <c r="YA60" s="429"/>
      <c r="YB60" s="429"/>
      <c r="YC60" s="429"/>
      <c r="YD60" s="429"/>
      <c r="YE60" s="429"/>
      <c r="YF60" s="429"/>
      <c r="YG60" s="429"/>
      <c r="YH60" s="429"/>
      <c r="YI60" s="429"/>
      <c r="YJ60" s="429"/>
      <c r="YK60" s="429"/>
      <c r="YL60" s="429"/>
      <c r="YM60" s="429"/>
      <c r="YN60" s="429"/>
      <c r="YO60" s="429"/>
      <c r="YP60" s="429"/>
      <c r="YQ60" s="429"/>
      <c r="YR60" s="429"/>
      <c r="YS60" s="429"/>
      <c r="YT60" s="429"/>
      <c r="YU60" s="429"/>
      <c r="YV60" s="429"/>
      <c r="YW60" s="429"/>
      <c r="YX60" s="429"/>
      <c r="YY60" s="429"/>
      <c r="YZ60" s="429"/>
      <c r="ZA60" s="429"/>
      <c r="ZB60" s="429"/>
      <c r="ZC60" s="429"/>
      <c r="ZD60" s="429"/>
      <c r="ZE60" s="429"/>
      <c r="ZF60" s="429"/>
      <c r="ZG60" s="429"/>
      <c r="ZH60" s="429"/>
      <c r="ZI60" s="429"/>
      <c r="ZJ60" s="429"/>
      <c r="ZK60" s="429"/>
      <c r="ZL60" s="429"/>
      <c r="ZM60" s="429"/>
      <c r="ZN60" s="429"/>
      <c r="ZO60" s="429"/>
      <c r="ZP60" s="429"/>
      <c r="ZQ60" s="429"/>
      <c r="ZR60" s="429"/>
      <c r="ZS60" s="429"/>
      <c r="ZT60" s="429"/>
      <c r="ZU60" s="429"/>
      <c r="ZV60" s="429"/>
      <c r="ZW60" s="429"/>
      <c r="ZX60" s="429"/>
      <c r="ZY60" s="429"/>
      <c r="ZZ60" s="429"/>
      <c r="AAA60" s="429"/>
      <c r="AAB60" s="429"/>
      <c r="AAC60" s="429"/>
      <c r="AAD60" s="429"/>
      <c r="AAE60" s="429"/>
      <c r="AAF60" s="429"/>
      <c r="AAG60" s="429"/>
      <c r="AAH60" s="429"/>
      <c r="AAI60" s="429"/>
      <c r="AAJ60" s="429"/>
      <c r="AAK60" s="429"/>
      <c r="AAL60" s="429"/>
      <c r="AAM60" s="429"/>
      <c r="AAN60" s="429"/>
      <c r="AAO60" s="429"/>
      <c r="AAP60" s="429"/>
      <c r="AAQ60" s="429"/>
      <c r="AAR60" s="429"/>
      <c r="AAS60" s="429"/>
      <c r="AAT60" s="429"/>
      <c r="AAU60" s="429"/>
      <c r="AAV60" s="429"/>
      <c r="AAW60" s="429"/>
      <c r="AAX60" s="429"/>
      <c r="AAY60" s="429"/>
      <c r="AAZ60" s="429"/>
      <c r="ABA60" s="429"/>
      <c r="ABB60" s="429"/>
      <c r="ABC60" s="429"/>
      <c r="ABD60" s="429"/>
      <c r="ABE60" s="429"/>
      <c r="ABF60" s="429"/>
      <c r="ABG60" s="429"/>
      <c r="ABH60" s="429"/>
      <c r="ABI60" s="429"/>
      <c r="ABJ60" s="429"/>
      <c r="ABK60" s="429"/>
      <c r="ABL60" s="429"/>
      <c r="ABM60" s="429"/>
      <c r="ABN60" s="429"/>
      <c r="ABO60" s="429"/>
      <c r="ABP60" s="429"/>
      <c r="ABQ60" s="429"/>
      <c r="ABR60" s="429"/>
      <c r="ABS60" s="429"/>
      <c r="ABT60" s="429"/>
      <c r="ABU60" s="429"/>
      <c r="ABV60" s="429"/>
      <c r="ABW60" s="429"/>
      <c r="ABX60" s="429"/>
      <c r="ABY60" s="429"/>
      <c r="ABZ60" s="429"/>
      <c r="ACA60" s="429"/>
      <c r="ACB60" s="429"/>
      <c r="ACC60" s="429"/>
      <c r="ACD60" s="429"/>
      <c r="ACE60" s="429"/>
      <c r="ACF60" s="429"/>
      <c r="ACG60" s="429"/>
      <c r="ACH60" s="429"/>
      <c r="ACI60" s="429"/>
      <c r="ACJ60" s="429"/>
      <c r="ACK60" s="429"/>
      <c r="ACL60" s="429"/>
      <c r="ACM60" s="429"/>
      <c r="ACN60" s="429"/>
      <c r="ACO60" s="429"/>
      <c r="ACP60" s="429"/>
      <c r="ACQ60" s="429"/>
      <c r="ACR60" s="429"/>
      <c r="ACS60" s="429"/>
      <c r="ACT60" s="429"/>
      <c r="ACU60" s="429"/>
      <c r="ACV60" s="429"/>
      <c r="ACW60" s="429"/>
      <c r="ACX60" s="429"/>
      <c r="ACY60" s="429"/>
      <c r="ACZ60" s="429"/>
      <c r="ADA60" s="429"/>
      <c r="ADB60" s="429"/>
      <c r="ADC60" s="429"/>
      <c r="ADD60" s="429"/>
      <c r="ADE60" s="429"/>
      <c r="ADF60" s="429"/>
      <c r="ADG60" s="429"/>
      <c r="ADH60" s="429"/>
      <c r="ADI60" s="429"/>
      <c r="ADJ60" s="429"/>
      <c r="ADK60" s="429"/>
      <c r="ADL60" s="429"/>
      <c r="ADM60" s="429"/>
      <c r="ADN60" s="429"/>
      <c r="ADO60" s="429"/>
      <c r="ADP60" s="429"/>
      <c r="ADQ60" s="429"/>
      <c r="ADR60" s="429"/>
      <c r="ADS60" s="429"/>
      <c r="ADT60" s="429"/>
      <c r="ADU60" s="429"/>
      <c r="ADV60" s="429"/>
      <c r="ADW60" s="429"/>
      <c r="ADX60" s="429"/>
      <c r="ADY60" s="429"/>
      <c r="ADZ60" s="429"/>
      <c r="AEA60" s="429"/>
      <c r="AEB60" s="429"/>
      <c r="AEC60" s="429"/>
      <c r="AED60" s="429"/>
      <c r="AEE60" s="429"/>
      <c r="AEF60" s="429"/>
      <c r="AEG60" s="429"/>
      <c r="AEH60" s="429"/>
      <c r="AEI60" s="429"/>
      <c r="AEJ60" s="429"/>
      <c r="AEK60" s="429"/>
      <c r="AEL60" s="429"/>
      <c r="AEM60" s="429"/>
      <c r="AEN60" s="429"/>
      <c r="AEO60" s="429"/>
      <c r="AEP60" s="429"/>
      <c r="AEQ60" s="429"/>
      <c r="AER60" s="429"/>
      <c r="AES60" s="429"/>
      <c r="AET60" s="429"/>
      <c r="AEU60" s="429"/>
      <c r="AEV60" s="429"/>
      <c r="AEW60" s="429"/>
      <c r="AEX60" s="429"/>
      <c r="AEY60" s="429"/>
      <c r="AEZ60" s="429"/>
      <c r="AFA60" s="429"/>
      <c r="AFB60" s="429"/>
      <c r="AFC60" s="429"/>
      <c r="AFD60" s="429"/>
      <c r="AFE60" s="429"/>
      <c r="AFF60" s="429"/>
      <c r="AFG60" s="429"/>
      <c r="AFH60" s="429"/>
      <c r="AFI60" s="429"/>
      <c r="AFJ60" s="429"/>
      <c r="AFK60" s="429"/>
      <c r="AFL60" s="429"/>
      <c r="AFM60" s="429"/>
      <c r="AFN60" s="429"/>
      <c r="AFO60" s="429"/>
      <c r="AFP60" s="429"/>
      <c r="AFQ60" s="429"/>
      <c r="AFR60" s="429"/>
      <c r="AFS60" s="429"/>
      <c r="AFT60" s="429"/>
      <c r="AFU60" s="429"/>
      <c r="AFV60" s="429"/>
      <c r="AFW60" s="429"/>
      <c r="AFX60" s="429"/>
      <c r="AFY60" s="429"/>
      <c r="AFZ60" s="429"/>
      <c r="AGA60" s="429"/>
      <c r="AGB60" s="429"/>
      <c r="AGC60" s="429"/>
      <c r="AGD60" s="429"/>
      <c r="AGE60" s="429"/>
      <c r="AGF60" s="429"/>
      <c r="AGG60" s="429"/>
      <c r="AGH60" s="429"/>
      <c r="AGI60" s="429"/>
      <c r="AGJ60" s="429"/>
      <c r="AGK60" s="429"/>
      <c r="AGL60" s="429"/>
      <c r="AGM60" s="429"/>
      <c r="AGN60" s="429"/>
      <c r="AGO60" s="429"/>
      <c r="AGP60" s="429"/>
      <c r="AGQ60" s="429"/>
      <c r="AGR60" s="429"/>
      <c r="AGS60" s="429"/>
      <c r="AGT60" s="429"/>
      <c r="AGU60" s="429"/>
      <c r="AGV60" s="429"/>
      <c r="AGW60" s="429"/>
      <c r="AGX60" s="429"/>
      <c r="AGY60" s="429"/>
      <c r="AGZ60" s="429"/>
      <c r="AHA60" s="429"/>
      <c r="AHB60" s="429"/>
      <c r="AHC60" s="429"/>
      <c r="AHD60" s="429"/>
      <c r="AHE60" s="429"/>
      <c r="AHF60" s="429"/>
      <c r="AHG60" s="429"/>
      <c r="AHH60" s="429"/>
      <c r="AHI60" s="429"/>
      <c r="AHJ60" s="429"/>
      <c r="AHK60" s="429"/>
      <c r="AHL60" s="429"/>
      <c r="AHM60" s="429"/>
      <c r="AHN60" s="429"/>
      <c r="AHO60" s="429"/>
      <c r="AHP60" s="429"/>
      <c r="AHQ60" s="429"/>
      <c r="AHR60" s="429"/>
      <c r="AHS60" s="429"/>
      <c r="AHT60" s="429"/>
      <c r="AHU60" s="429"/>
      <c r="AHV60" s="429"/>
      <c r="AHW60" s="429"/>
      <c r="AHX60" s="429"/>
      <c r="AHY60" s="429"/>
      <c r="AHZ60" s="429"/>
      <c r="AIA60" s="429"/>
      <c r="AIB60" s="429"/>
      <c r="AIC60" s="429"/>
      <c r="AID60" s="429"/>
      <c r="AIE60" s="429"/>
      <c r="AIF60" s="429"/>
      <c r="AIG60" s="429"/>
      <c r="AIH60" s="429"/>
      <c r="AII60" s="429"/>
      <c r="AIJ60" s="429"/>
      <c r="AIK60" s="429"/>
      <c r="AIL60" s="429"/>
      <c r="AIM60" s="429"/>
      <c r="AIN60" s="429"/>
      <c r="AIO60" s="429"/>
      <c r="AIP60" s="429"/>
      <c r="AIQ60" s="429"/>
      <c r="AIR60" s="429"/>
      <c r="AIS60" s="429"/>
      <c r="AIT60" s="429"/>
      <c r="AIU60" s="429"/>
      <c r="AIV60" s="429"/>
      <c r="AIW60" s="429"/>
      <c r="AIX60" s="429"/>
      <c r="AIY60" s="429"/>
      <c r="AIZ60" s="429"/>
      <c r="AJA60" s="429"/>
      <c r="AJB60" s="429"/>
      <c r="AJC60" s="429"/>
      <c r="AJD60" s="429"/>
      <c r="AJE60" s="429"/>
      <c r="AJF60" s="429"/>
      <c r="AJG60" s="429"/>
      <c r="AJH60" s="429"/>
      <c r="AJI60" s="429"/>
      <c r="AJJ60" s="429"/>
      <c r="AJK60" s="429"/>
      <c r="AJL60" s="429"/>
      <c r="AJM60" s="429"/>
      <c r="AJN60" s="429"/>
      <c r="AJO60" s="429"/>
      <c r="AJP60" s="429"/>
      <c r="AJQ60" s="429"/>
      <c r="AJR60" s="429"/>
      <c r="AJS60" s="429"/>
      <c r="AJT60" s="429"/>
      <c r="AJU60" s="429"/>
      <c r="AJV60" s="429"/>
      <c r="AJW60" s="429"/>
      <c r="AJX60" s="429"/>
      <c r="AJY60" s="429"/>
      <c r="AJZ60" s="429"/>
      <c r="AKA60" s="429"/>
      <c r="AKB60" s="429"/>
      <c r="AKC60" s="429"/>
      <c r="AKD60" s="429"/>
      <c r="AKE60" s="429"/>
      <c r="AKF60" s="429"/>
      <c r="AKG60" s="429"/>
      <c r="AKH60" s="429"/>
      <c r="AKI60" s="429"/>
      <c r="AKJ60" s="429"/>
      <c r="AKK60" s="429"/>
      <c r="AKL60" s="429"/>
      <c r="AKM60" s="429"/>
      <c r="AKN60" s="429"/>
      <c r="AKO60" s="429"/>
      <c r="AKP60" s="429"/>
      <c r="AKQ60" s="429"/>
      <c r="AKR60" s="429"/>
      <c r="AKS60" s="429"/>
      <c r="AKT60" s="429"/>
      <c r="AKU60" s="429"/>
      <c r="AKV60" s="429"/>
      <c r="AKW60" s="429"/>
      <c r="AKX60" s="429"/>
      <c r="AKY60" s="429"/>
      <c r="AKZ60" s="429"/>
      <c r="ALA60" s="429"/>
      <c r="ALB60" s="429"/>
      <c r="ALC60" s="429"/>
      <c r="ALD60" s="429"/>
      <c r="ALE60" s="429"/>
      <c r="ALF60" s="429"/>
      <c r="ALG60" s="429"/>
      <c r="ALH60" s="429"/>
      <c r="ALI60" s="429"/>
      <c r="ALJ60" s="429"/>
      <c r="ALK60" s="429"/>
      <c r="ALL60" s="429"/>
      <c r="ALM60" s="429"/>
      <c r="ALN60" s="429"/>
      <c r="ALO60" s="429"/>
      <c r="ALP60" s="429"/>
      <c r="ALQ60" s="429"/>
      <c r="ALR60" s="429"/>
      <c r="ALS60" s="429"/>
      <c r="ALT60" s="429"/>
      <c r="ALU60" s="429"/>
      <c r="ALV60" s="429"/>
      <c r="ALW60" s="429"/>
      <c r="ALX60" s="429"/>
      <c r="ALY60" s="429"/>
      <c r="ALZ60" s="429"/>
      <c r="AMA60" s="429"/>
      <c r="AMB60" s="429"/>
      <c r="AMC60" s="429"/>
      <c r="AMD60" s="429"/>
      <c r="AME60" s="429"/>
      <c r="AMF60" s="429"/>
      <c r="AMG60" s="429"/>
      <c r="AMH60" s="429"/>
      <c r="AMI60" s="429"/>
      <c r="AMJ60" s="429"/>
      <c r="AMK60" s="429"/>
      <c r="AML60" s="429"/>
      <c r="AMM60" s="429"/>
      <c r="AMN60" s="429"/>
      <c r="AMO60" s="429"/>
      <c r="AMP60" s="429"/>
      <c r="AMQ60" s="429"/>
      <c r="AMR60" s="429"/>
      <c r="AMS60" s="429"/>
      <c r="AMT60" s="429"/>
      <c r="AMU60" s="429"/>
      <c r="AMV60" s="429"/>
      <c r="AMW60" s="429"/>
      <c r="AMX60" s="429"/>
      <c r="AMY60" s="429"/>
      <c r="AMZ60" s="429"/>
      <c r="ANA60" s="429"/>
      <c r="ANB60" s="429"/>
      <c r="ANC60" s="429"/>
      <c r="AND60" s="429"/>
      <c r="ANE60" s="429"/>
      <c r="ANF60" s="429"/>
      <c r="ANG60" s="429"/>
      <c r="ANH60" s="429"/>
      <c r="ANI60" s="429"/>
      <c r="ANJ60" s="429"/>
      <c r="ANK60" s="429"/>
      <c r="ANL60" s="429"/>
      <c r="ANM60" s="429"/>
      <c r="ANN60" s="429"/>
      <c r="ANO60" s="429"/>
      <c r="ANP60" s="429"/>
      <c r="ANQ60" s="429"/>
      <c r="ANR60" s="429"/>
      <c r="ANS60" s="429"/>
      <c r="ANT60" s="429"/>
      <c r="ANU60" s="429"/>
      <c r="ANV60" s="429"/>
      <c r="ANW60" s="429"/>
      <c r="ANX60" s="429"/>
      <c r="ANY60" s="429"/>
      <c r="ANZ60" s="429"/>
      <c r="AOA60" s="429"/>
      <c r="AOB60" s="429"/>
      <c r="AOC60" s="429"/>
      <c r="AOD60" s="429"/>
      <c r="AOE60" s="429"/>
      <c r="AOF60" s="429"/>
      <c r="AOG60" s="429"/>
      <c r="AOH60" s="429"/>
      <c r="AOI60" s="429"/>
      <c r="AOJ60" s="429"/>
      <c r="AOK60" s="429"/>
      <c r="AOL60" s="429"/>
      <c r="AOM60" s="429"/>
      <c r="AON60" s="429"/>
      <c r="AOO60" s="429"/>
      <c r="AOP60" s="429"/>
      <c r="AOQ60" s="429"/>
      <c r="AOR60" s="429"/>
      <c r="AOS60" s="429"/>
      <c r="AOT60" s="429"/>
      <c r="AOU60" s="429"/>
      <c r="AOV60" s="429"/>
      <c r="AOW60" s="429"/>
      <c r="AOX60" s="429"/>
      <c r="AOY60" s="429"/>
      <c r="AOZ60" s="429"/>
      <c r="APA60" s="429"/>
      <c r="APB60" s="429"/>
      <c r="APC60" s="429"/>
      <c r="APD60" s="429"/>
      <c r="APE60" s="429"/>
      <c r="APF60" s="429"/>
      <c r="APG60" s="429"/>
      <c r="APH60" s="429"/>
      <c r="API60" s="429"/>
      <c r="APJ60" s="429"/>
      <c r="APK60" s="429"/>
      <c r="APL60" s="429"/>
      <c r="APM60" s="429"/>
      <c r="APN60" s="429"/>
      <c r="APO60" s="429"/>
      <c r="APP60" s="429"/>
      <c r="APQ60" s="429"/>
      <c r="APR60" s="429"/>
      <c r="APS60" s="429"/>
      <c r="APT60" s="429"/>
      <c r="APU60" s="429"/>
      <c r="APV60" s="429"/>
      <c r="APW60" s="429"/>
      <c r="APX60" s="429"/>
      <c r="APY60" s="429"/>
      <c r="APZ60" s="429"/>
      <c r="AQA60" s="429"/>
      <c r="AQB60" s="429"/>
      <c r="AQC60" s="429"/>
      <c r="AQD60" s="429"/>
      <c r="AQE60" s="429"/>
      <c r="AQF60" s="429"/>
      <c r="AQG60" s="429"/>
      <c r="AQH60" s="429"/>
      <c r="AQI60" s="429"/>
      <c r="AQJ60" s="429"/>
      <c r="AQK60" s="429"/>
      <c r="AQL60" s="429"/>
      <c r="AQM60" s="429"/>
      <c r="AQN60" s="429"/>
      <c r="AQO60" s="429"/>
      <c r="AQP60" s="429"/>
      <c r="AQQ60" s="429"/>
      <c r="AQR60" s="429"/>
      <c r="AQS60" s="429"/>
      <c r="AQT60" s="429"/>
      <c r="AQU60" s="429"/>
      <c r="AQV60" s="429"/>
      <c r="AQW60" s="429"/>
      <c r="AQX60" s="429"/>
      <c r="AQY60" s="429"/>
      <c r="AQZ60" s="429"/>
      <c r="ARA60" s="429"/>
      <c r="ARB60" s="429"/>
      <c r="ARC60" s="429"/>
      <c r="ARD60" s="429"/>
      <c r="ARE60" s="429"/>
      <c r="ARF60" s="429"/>
      <c r="ARG60" s="429"/>
      <c r="ARH60" s="429"/>
      <c r="ARI60" s="429"/>
      <c r="ARJ60" s="429"/>
      <c r="ARK60" s="429"/>
      <c r="ARL60" s="429"/>
      <c r="ARM60" s="429"/>
      <c r="ARN60" s="429"/>
      <c r="ARO60" s="429"/>
      <c r="ARP60" s="429"/>
      <c r="ARQ60" s="429"/>
      <c r="ARR60" s="429"/>
      <c r="ARS60" s="429"/>
      <c r="ART60" s="429"/>
      <c r="ARU60" s="429"/>
      <c r="ARV60" s="429"/>
      <c r="ARW60" s="429"/>
      <c r="ARX60" s="429"/>
      <c r="ARY60" s="429"/>
      <c r="ARZ60" s="429"/>
      <c r="ASA60" s="429"/>
      <c r="ASB60" s="429"/>
      <c r="ASC60" s="429"/>
      <c r="ASD60" s="429"/>
      <c r="ASE60" s="429"/>
      <c r="ASF60" s="429"/>
      <c r="ASG60" s="429"/>
      <c r="ASH60" s="429"/>
      <c r="ASI60" s="429"/>
      <c r="ASJ60" s="429"/>
      <c r="ASK60" s="429"/>
      <c r="ASL60" s="429"/>
      <c r="ASM60" s="429"/>
      <c r="ASN60" s="429"/>
      <c r="ASO60" s="429"/>
      <c r="ASP60" s="429"/>
      <c r="ASQ60" s="429"/>
      <c r="ASR60" s="429"/>
      <c r="ASS60" s="429"/>
      <c r="AST60" s="429"/>
      <c r="ASU60" s="429"/>
      <c r="ASV60" s="429"/>
      <c r="ASW60" s="429"/>
      <c r="ASX60" s="429"/>
      <c r="ASY60" s="429"/>
      <c r="ASZ60" s="429"/>
      <c r="ATA60" s="429"/>
      <c r="ATB60" s="429"/>
      <c r="ATC60" s="429"/>
      <c r="ATD60" s="429"/>
      <c r="ATE60" s="429"/>
      <c r="ATF60" s="429"/>
      <c r="ATG60" s="429"/>
      <c r="ATH60" s="429"/>
      <c r="ATI60" s="429"/>
      <c r="ATJ60" s="429"/>
      <c r="ATK60" s="429"/>
      <c r="ATL60" s="429"/>
      <c r="ATM60" s="429"/>
      <c r="ATN60" s="429"/>
      <c r="ATO60" s="429"/>
      <c r="ATP60" s="429"/>
      <c r="ATQ60" s="429"/>
      <c r="ATR60" s="429"/>
      <c r="ATS60" s="429"/>
      <c r="ATT60" s="429"/>
      <c r="ATU60" s="429"/>
      <c r="ATV60" s="429"/>
      <c r="ATW60" s="429"/>
      <c r="ATX60" s="429"/>
      <c r="ATY60" s="429"/>
      <c r="ATZ60" s="429"/>
      <c r="AUA60" s="429"/>
      <c r="AUB60" s="429"/>
      <c r="AUC60" s="429"/>
      <c r="AUD60" s="429"/>
      <c r="AUE60" s="429"/>
      <c r="AUF60" s="429"/>
      <c r="AUG60" s="429"/>
      <c r="AUH60" s="429"/>
      <c r="AUI60" s="429"/>
      <c r="AUJ60" s="429"/>
      <c r="AUK60" s="429"/>
      <c r="AUL60" s="429"/>
      <c r="AUM60" s="429"/>
      <c r="AUN60" s="429"/>
      <c r="AUO60" s="429"/>
      <c r="AUP60" s="429"/>
      <c r="AUQ60" s="429"/>
      <c r="AUR60" s="429"/>
      <c r="AUS60" s="429"/>
      <c r="AUT60" s="429"/>
      <c r="AUU60" s="429"/>
      <c r="AUV60" s="429"/>
      <c r="AUW60" s="429"/>
      <c r="AUX60" s="429"/>
      <c r="AUY60" s="429"/>
      <c r="AUZ60" s="429"/>
      <c r="AVA60" s="429"/>
      <c r="AVB60" s="429"/>
      <c r="AVC60" s="429"/>
      <c r="AVD60" s="429"/>
      <c r="AVE60" s="429"/>
      <c r="AVF60" s="429"/>
      <c r="AVG60" s="429"/>
      <c r="AVH60" s="429"/>
      <c r="AVI60" s="429"/>
      <c r="AVJ60" s="429"/>
      <c r="AVK60" s="429"/>
      <c r="AVL60" s="429"/>
      <c r="AVM60" s="429"/>
      <c r="AVN60" s="429"/>
      <c r="AVO60" s="429"/>
      <c r="AVP60" s="429"/>
      <c r="AVQ60" s="429"/>
      <c r="AVR60" s="429"/>
      <c r="AVS60" s="429"/>
      <c r="AVT60" s="429"/>
      <c r="AVU60" s="429"/>
      <c r="AVV60" s="429"/>
      <c r="AVW60" s="429"/>
      <c r="AVX60" s="429"/>
      <c r="AVY60" s="429"/>
      <c r="AVZ60" s="429"/>
      <c r="AWA60" s="429"/>
      <c r="AWB60" s="429"/>
      <c r="AWC60" s="429"/>
      <c r="AWD60" s="429"/>
      <c r="AWE60" s="429"/>
      <c r="AWF60" s="429"/>
      <c r="AWG60" s="429"/>
      <c r="AWH60" s="429"/>
      <c r="AWI60" s="429"/>
      <c r="AWJ60" s="429"/>
      <c r="AWK60" s="429"/>
      <c r="AWL60" s="429"/>
      <c r="AWM60" s="429"/>
      <c r="AWN60" s="429"/>
      <c r="AWO60" s="429"/>
      <c r="AWP60" s="429"/>
      <c r="AWQ60" s="429"/>
      <c r="AWR60" s="429"/>
      <c r="AWS60" s="429"/>
      <c r="AWT60" s="429"/>
      <c r="AWU60" s="429"/>
      <c r="AWV60" s="429"/>
      <c r="AWW60" s="429"/>
      <c r="AWX60" s="429"/>
      <c r="AWY60" s="429"/>
      <c r="AWZ60" s="429"/>
      <c r="AXA60" s="429"/>
      <c r="AXB60" s="429"/>
      <c r="AXC60" s="429"/>
      <c r="AXD60" s="429"/>
      <c r="AXE60" s="429"/>
      <c r="AXF60" s="429"/>
      <c r="AXG60" s="429"/>
      <c r="AXH60" s="429"/>
      <c r="AXI60" s="429"/>
      <c r="AXJ60" s="429"/>
      <c r="AXK60" s="429"/>
      <c r="AXL60" s="429"/>
      <c r="AXM60" s="429"/>
      <c r="AXN60" s="429"/>
      <c r="AXO60" s="429"/>
      <c r="AXP60" s="429"/>
      <c r="AXQ60" s="429"/>
      <c r="AXR60" s="429"/>
      <c r="AXS60" s="429"/>
      <c r="AXT60" s="429"/>
      <c r="AXU60" s="429"/>
      <c r="AXV60" s="429"/>
      <c r="AXW60" s="429"/>
      <c r="AXX60" s="429"/>
      <c r="AXY60" s="429"/>
      <c r="AXZ60" s="429"/>
      <c r="AYA60" s="429"/>
      <c r="AYB60" s="429"/>
      <c r="AYC60" s="429"/>
      <c r="AYD60" s="429"/>
      <c r="AYE60" s="429"/>
      <c r="AYF60" s="429"/>
      <c r="AYG60" s="429"/>
      <c r="AYH60" s="429"/>
      <c r="AYI60" s="429"/>
      <c r="AYJ60" s="429"/>
      <c r="AYK60" s="429"/>
      <c r="AYL60" s="429"/>
      <c r="AYM60" s="429"/>
      <c r="AYN60" s="429"/>
      <c r="AYO60" s="429"/>
      <c r="AYP60" s="429"/>
      <c r="AYQ60" s="429"/>
      <c r="AYR60" s="429"/>
      <c r="AYS60" s="429"/>
      <c r="AYT60" s="429"/>
      <c r="AYU60" s="429"/>
      <c r="AYV60" s="429"/>
      <c r="AYW60" s="429"/>
      <c r="AYX60" s="429"/>
      <c r="AYY60" s="429"/>
      <c r="AYZ60" s="429"/>
      <c r="AZA60" s="429"/>
      <c r="AZB60" s="429"/>
      <c r="AZC60" s="429"/>
      <c r="AZD60" s="429"/>
      <c r="AZE60" s="429"/>
      <c r="AZF60" s="429"/>
      <c r="AZG60" s="429"/>
      <c r="AZH60" s="429"/>
      <c r="AZI60" s="429"/>
      <c r="AZJ60" s="429"/>
      <c r="AZK60" s="429"/>
      <c r="AZL60" s="429"/>
      <c r="AZM60" s="429"/>
      <c r="AZN60" s="429"/>
      <c r="AZO60" s="429"/>
      <c r="AZP60" s="429"/>
      <c r="AZQ60" s="429"/>
      <c r="AZR60" s="429"/>
      <c r="AZS60" s="429"/>
      <c r="AZT60" s="429"/>
      <c r="AZU60" s="429"/>
      <c r="AZV60" s="429"/>
      <c r="AZW60" s="429"/>
      <c r="AZX60" s="429"/>
      <c r="AZY60" s="429"/>
      <c r="AZZ60" s="429"/>
      <c r="BAA60" s="429"/>
      <c r="BAB60" s="429"/>
      <c r="BAC60" s="429"/>
      <c r="BAD60" s="429"/>
      <c r="BAE60" s="429"/>
      <c r="BAF60" s="429"/>
      <c r="BAG60" s="429"/>
      <c r="BAH60" s="429"/>
      <c r="BAI60" s="429"/>
      <c r="BAJ60" s="429"/>
      <c r="BAK60" s="429"/>
      <c r="BAL60" s="429"/>
      <c r="BAM60" s="429"/>
      <c r="BAN60" s="429"/>
      <c r="BAO60" s="429"/>
      <c r="BAP60" s="429"/>
      <c r="BAQ60" s="429"/>
      <c r="BAR60" s="429"/>
      <c r="BAS60" s="429"/>
      <c r="BAT60" s="429"/>
      <c r="BAU60" s="429"/>
      <c r="BAV60" s="429"/>
      <c r="BAW60" s="429"/>
      <c r="BAX60" s="429"/>
      <c r="BAY60" s="429"/>
      <c r="BAZ60" s="429"/>
      <c r="BBA60" s="429"/>
      <c r="BBB60" s="429"/>
      <c r="BBC60" s="429"/>
      <c r="BBD60" s="429"/>
      <c r="BBE60" s="429"/>
      <c r="BBF60" s="429"/>
      <c r="BBG60" s="429"/>
      <c r="BBH60" s="429"/>
      <c r="BBI60" s="429"/>
      <c r="BBJ60" s="429"/>
      <c r="BBK60" s="429"/>
      <c r="BBL60" s="429"/>
      <c r="BBM60" s="429"/>
      <c r="BBN60" s="429"/>
      <c r="BBO60" s="429"/>
      <c r="BBP60" s="429"/>
      <c r="BBQ60" s="429"/>
      <c r="BBR60" s="429"/>
      <c r="BBS60" s="429"/>
      <c r="BBT60" s="429"/>
      <c r="BBU60" s="429"/>
      <c r="BBV60" s="429"/>
      <c r="BBW60" s="429"/>
      <c r="BBX60" s="429"/>
      <c r="BBY60" s="429"/>
      <c r="BBZ60" s="429"/>
      <c r="BCA60" s="429"/>
      <c r="BCB60" s="429"/>
      <c r="BCC60" s="429"/>
      <c r="BCD60" s="429"/>
      <c r="BCE60" s="429"/>
      <c r="BCF60" s="429"/>
      <c r="BCG60" s="429"/>
      <c r="BCH60" s="429"/>
      <c r="BCI60" s="429"/>
      <c r="BCJ60" s="429"/>
      <c r="BCK60" s="429"/>
      <c r="BCL60" s="429"/>
      <c r="BCM60" s="429"/>
      <c r="BCN60" s="429"/>
      <c r="BCO60" s="429"/>
      <c r="BCP60" s="429"/>
      <c r="BCQ60" s="429"/>
      <c r="BCR60" s="429"/>
      <c r="BCS60" s="429"/>
      <c r="BCT60" s="429"/>
      <c r="BCU60" s="429"/>
      <c r="BCV60" s="429"/>
      <c r="BCW60" s="429"/>
      <c r="BCX60" s="429"/>
      <c r="BCY60" s="429"/>
      <c r="BCZ60" s="429"/>
      <c r="BDA60" s="429"/>
      <c r="BDB60" s="429"/>
      <c r="BDC60" s="429"/>
      <c r="BDD60" s="429"/>
      <c r="BDE60" s="429"/>
      <c r="BDF60" s="429"/>
      <c r="BDG60" s="429"/>
      <c r="BDH60" s="429"/>
      <c r="BDI60" s="429"/>
      <c r="BDJ60" s="429"/>
      <c r="BDK60" s="429"/>
      <c r="BDL60" s="429"/>
      <c r="BDM60" s="429"/>
      <c r="BDN60" s="429"/>
      <c r="BDO60" s="429"/>
      <c r="BDP60" s="429"/>
      <c r="BDQ60" s="429"/>
      <c r="BDR60" s="429"/>
      <c r="BDS60" s="429"/>
      <c r="BDT60" s="429"/>
      <c r="BDU60" s="429"/>
      <c r="BDV60" s="429"/>
      <c r="BDW60" s="429"/>
      <c r="BDX60" s="429"/>
      <c r="BDY60" s="429"/>
      <c r="BDZ60" s="429"/>
      <c r="BEA60" s="429"/>
      <c r="BEB60" s="429"/>
      <c r="BEC60" s="429"/>
      <c r="BED60" s="429"/>
      <c r="BEE60" s="429"/>
      <c r="BEF60" s="429"/>
      <c r="BEG60" s="429"/>
      <c r="BEH60" s="429"/>
      <c r="BEI60" s="429"/>
      <c r="BEJ60" s="429"/>
      <c r="BEK60" s="429"/>
      <c r="BEL60" s="429"/>
      <c r="BEM60" s="429"/>
      <c r="BEN60" s="429"/>
      <c r="BEO60" s="429"/>
      <c r="BEP60" s="429"/>
      <c r="BEQ60" s="429"/>
      <c r="BER60" s="429"/>
      <c r="BES60" s="429"/>
      <c r="BET60" s="429"/>
      <c r="BEU60" s="429"/>
      <c r="BEV60" s="429"/>
      <c r="BEW60" s="429"/>
      <c r="BEX60" s="429"/>
      <c r="BEY60" s="429"/>
      <c r="BEZ60" s="429"/>
      <c r="BFA60" s="429"/>
      <c r="BFB60" s="429"/>
      <c r="BFC60" s="429"/>
      <c r="BFD60" s="429"/>
      <c r="BFE60" s="429"/>
      <c r="BFF60" s="429"/>
      <c r="BFG60" s="429"/>
      <c r="BFH60" s="429"/>
      <c r="BFI60" s="429"/>
      <c r="BFJ60" s="429"/>
      <c r="BFK60" s="429"/>
      <c r="BFL60" s="429"/>
      <c r="BFM60" s="429"/>
      <c r="BFN60" s="429"/>
      <c r="BFO60" s="429"/>
      <c r="BFP60" s="429"/>
      <c r="BFQ60" s="429"/>
      <c r="BFR60" s="429"/>
      <c r="BFS60" s="429"/>
      <c r="BFT60" s="429"/>
      <c r="BFU60" s="429"/>
      <c r="BFV60" s="429"/>
      <c r="BFW60" s="429"/>
      <c r="BFX60" s="429"/>
      <c r="BFY60" s="429"/>
      <c r="BFZ60" s="429"/>
      <c r="BGA60" s="429"/>
      <c r="BGB60" s="429"/>
      <c r="BGC60" s="429"/>
      <c r="BGD60" s="429"/>
      <c r="BGE60" s="429"/>
      <c r="BGF60" s="429"/>
      <c r="BGG60" s="429"/>
      <c r="BGH60" s="429"/>
      <c r="BGI60" s="429"/>
      <c r="BGJ60" s="429"/>
      <c r="BGK60" s="429"/>
      <c r="BGL60" s="429"/>
      <c r="BGM60" s="429"/>
      <c r="BGN60" s="429"/>
      <c r="BGO60" s="429"/>
      <c r="BGP60" s="429"/>
      <c r="BGQ60" s="429"/>
      <c r="BGR60" s="429"/>
      <c r="BGS60" s="429"/>
      <c r="BGT60" s="429"/>
      <c r="BGU60" s="429"/>
      <c r="BGV60" s="429"/>
      <c r="BGW60" s="429"/>
      <c r="BGX60" s="429"/>
      <c r="BGY60" s="429"/>
      <c r="BGZ60" s="429"/>
      <c r="BHA60" s="429"/>
      <c r="BHB60" s="429"/>
      <c r="BHC60" s="429"/>
      <c r="BHD60" s="429"/>
      <c r="BHE60" s="429"/>
      <c r="BHF60" s="429"/>
      <c r="BHG60" s="429"/>
      <c r="BHH60" s="429"/>
      <c r="BHI60" s="429"/>
      <c r="BHJ60" s="429"/>
      <c r="BHK60" s="429"/>
      <c r="BHL60" s="429"/>
      <c r="BHM60" s="429"/>
      <c r="BHN60" s="429"/>
      <c r="BHO60" s="429"/>
      <c r="BHP60" s="429"/>
      <c r="BHQ60" s="429"/>
      <c r="BHR60" s="429"/>
      <c r="BHS60" s="429"/>
      <c r="BHT60" s="429"/>
      <c r="BHU60" s="429"/>
      <c r="BHV60" s="429"/>
      <c r="BHW60" s="429"/>
      <c r="BHX60" s="429"/>
      <c r="BHY60" s="429"/>
      <c r="BHZ60" s="429"/>
      <c r="BIA60" s="429"/>
      <c r="BIB60" s="429"/>
      <c r="BIC60" s="429"/>
      <c r="BID60" s="429"/>
      <c r="BIE60" s="429"/>
      <c r="BIF60" s="429"/>
      <c r="BIG60" s="429"/>
      <c r="BIH60" s="429"/>
      <c r="BII60" s="429"/>
      <c r="BIJ60" s="429"/>
      <c r="BIK60" s="429"/>
      <c r="BIL60" s="429"/>
      <c r="BIM60" s="429"/>
      <c r="BIN60" s="429"/>
      <c r="BIO60" s="429"/>
      <c r="BIP60" s="429"/>
      <c r="BIQ60" s="429"/>
      <c r="BIR60" s="429"/>
      <c r="BIS60" s="429"/>
      <c r="BIT60" s="429"/>
      <c r="BIU60" s="429"/>
      <c r="BIV60" s="429"/>
      <c r="BIW60" s="429"/>
      <c r="BIX60" s="429"/>
      <c r="BIY60" s="429"/>
      <c r="BIZ60" s="429"/>
      <c r="BJA60" s="429"/>
      <c r="BJB60" s="429"/>
      <c r="BJC60" s="429"/>
      <c r="BJD60" s="429"/>
      <c r="BJE60" s="429"/>
      <c r="BJF60" s="429"/>
      <c r="BJG60" s="429"/>
      <c r="BJH60" s="429"/>
      <c r="BJI60" s="429"/>
      <c r="BJJ60" s="429"/>
      <c r="BJK60" s="429"/>
      <c r="BJL60" s="429"/>
      <c r="BJM60" s="429"/>
      <c r="BJN60" s="429"/>
      <c r="BJO60" s="429"/>
      <c r="BJP60" s="429"/>
      <c r="BJQ60" s="429"/>
      <c r="BJR60" s="429"/>
      <c r="BJS60" s="429"/>
      <c r="BJT60" s="429"/>
      <c r="BJU60" s="429"/>
      <c r="BJV60" s="429"/>
      <c r="BJW60" s="429"/>
      <c r="BJX60" s="429"/>
      <c r="BJY60" s="429"/>
      <c r="BJZ60" s="429"/>
      <c r="BKA60" s="429"/>
      <c r="BKB60" s="429"/>
      <c r="BKC60" s="429"/>
      <c r="BKD60" s="429"/>
      <c r="BKE60" s="429"/>
      <c r="BKF60" s="429"/>
      <c r="BKG60" s="429"/>
      <c r="BKH60" s="429"/>
      <c r="BKI60" s="429"/>
      <c r="BKJ60" s="429"/>
      <c r="BKK60" s="429"/>
      <c r="BKL60" s="429"/>
      <c r="BKM60" s="429"/>
      <c r="BKN60" s="429"/>
      <c r="BKO60" s="429"/>
      <c r="BKP60" s="429"/>
      <c r="BKQ60" s="429"/>
      <c r="BKR60" s="429"/>
      <c r="BKS60" s="429"/>
      <c r="BKT60" s="429"/>
      <c r="BKU60" s="429"/>
      <c r="BKV60" s="429"/>
      <c r="BKW60" s="429"/>
      <c r="BKX60" s="429"/>
      <c r="BKY60" s="429"/>
      <c r="BKZ60" s="429"/>
      <c r="BLA60" s="429"/>
      <c r="BLB60" s="429"/>
      <c r="BLC60" s="429"/>
      <c r="BLD60" s="429"/>
      <c r="BLE60" s="429"/>
      <c r="BLF60" s="429"/>
      <c r="BLG60" s="429"/>
      <c r="BLH60" s="429"/>
      <c r="BLI60" s="429"/>
      <c r="BLJ60" s="429"/>
      <c r="BLK60" s="429"/>
      <c r="BLL60" s="429"/>
      <c r="BLM60" s="429"/>
      <c r="BLN60" s="429"/>
      <c r="BLO60" s="429"/>
      <c r="BLP60" s="429"/>
      <c r="BLQ60" s="429"/>
      <c r="BLR60" s="429"/>
      <c r="BLS60" s="429"/>
      <c r="BLT60" s="429"/>
      <c r="BLU60" s="429"/>
      <c r="BLV60" s="429"/>
      <c r="BLW60" s="429"/>
      <c r="BLX60" s="429"/>
      <c r="BLY60" s="429"/>
      <c r="BLZ60" s="429"/>
      <c r="BMA60" s="429"/>
      <c r="BMB60" s="429"/>
      <c r="BMC60" s="429"/>
      <c r="BMD60" s="429"/>
      <c r="BME60" s="429"/>
      <c r="BMF60" s="429"/>
      <c r="BMG60" s="429"/>
      <c r="BMH60" s="429"/>
      <c r="BMI60" s="429"/>
      <c r="BMJ60" s="429"/>
      <c r="BMK60" s="429"/>
      <c r="BML60" s="429"/>
      <c r="BMM60" s="429"/>
      <c r="BMN60" s="429"/>
      <c r="BMO60" s="429"/>
      <c r="BMP60" s="429"/>
      <c r="BMQ60" s="429"/>
      <c r="BMR60" s="429"/>
      <c r="BMS60" s="429"/>
      <c r="BMT60" s="429"/>
      <c r="BMU60" s="429"/>
      <c r="BMV60" s="429"/>
      <c r="BMW60" s="429"/>
      <c r="BMX60" s="429"/>
      <c r="BMY60" s="429"/>
      <c r="BMZ60" s="429"/>
      <c r="BNA60" s="429"/>
      <c r="BNB60" s="429"/>
      <c r="BNC60" s="429"/>
      <c r="BND60" s="429"/>
      <c r="BNE60" s="429"/>
      <c r="BNF60" s="429"/>
      <c r="BNG60" s="429"/>
      <c r="BNH60" s="429"/>
      <c r="BNI60" s="429"/>
      <c r="BNJ60" s="429"/>
      <c r="BNK60" s="429"/>
      <c r="BNL60" s="429"/>
      <c r="BNM60" s="429"/>
      <c r="BNN60" s="429"/>
      <c r="BNO60" s="429"/>
      <c r="BNP60" s="429"/>
      <c r="BNQ60" s="429"/>
      <c r="BNR60" s="429"/>
      <c r="BNS60" s="429"/>
      <c r="BNT60" s="429"/>
      <c r="BNU60" s="429"/>
      <c r="BNV60" s="429"/>
      <c r="BNW60" s="429"/>
      <c r="BNX60" s="429"/>
      <c r="BNY60" s="429"/>
      <c r="BNZ60" s="429"/>
      <c r="BOA60" s="429"/>
      <c r="BOB60" s="429"/>
      <c r="BOC60" s="429"/>
      <c r="BOD60" s="429"/>
      <c r="BOE60" s="429"/>
      <c r="BOF60" s="429"/>
      <c r="BOG60" s="429"/>
      <c r="BOH60" s="429"/>
      <c r="BOI60" s="429"/>
      <c r="BOJ60" s="429"/>
      <c r="BOK60" s="429"/>
      <c r="BOL60" s="429"/>
      <c r="BOM60" s="429"/>
      <c r="BON60" s="429"/>
      <c r="BOO60" s="429"/>
      <c r="BOP60" s="429"/>
      <c r="BOQ60" s="429"/>
      <c r="BOR60" s="429"/>
      <c r="BOS60" s="429"/>
      <c r="BOT60" s="429"/>
      <c r="BOU60" s="429"/>
      <c r="BOV60" s="429"/>
      <c r="BOW60" s="429"/>
      <c r="BOX60" s="429"/>
      <c r="BOY60" s="429"/>
      <c r="BOZ60" s="429"/>
      <c r="BPA60" s="429"/>
      <c r="BPB60" s="429"/>
      <c r="BPC60" s="429"/>
      <c r="BPD60" s="429"/>
      <c r="BPE60" s="429"/>
      <c r="BPF60" s="429"/>
      <c r="BPG60" s="429"/>
      <c r="BPH60" s="429"/>
      <c r="BPI60" s="429"/>
      <c r="BPJ60" s="429"/>
      <c r="BPK60" s="429"/>
      <c r="BPL60" s="429"/>
      <c r="BPM60" s="429"/>
      <c r="BPN60" s="429"/>
      <c r="BPO60" s="429"/>
      <c r="BPP60" s="429"/>
      <c r="BPQ60" s="429"/>
      <c r="BPR60" s="429"/>
      <c r="BPS60" s="429"/>
      <c r="BPT60" s="429"/>
      <c r="BPU60" s="429"/>
      <c r="BPV60" s="429"/>
      <c r="BPW60" s="429"/>
      <c r="BPX60" s="429"/>
      <c r="BPY60" s="429"/>
      <c r="BPZ60" s="429"/>
      <c r="BQA60" s="429"/>
      <c r="BQB60" s="429"/>
      <c r="BQC60" s="429"/>
      <c r="BQD60" s="429"/>
      <c r="BQE60" s="429"/>
      <c r="BQF60" s="429"/>
      <c r="BQG60" s="429"/>
      <c r="BQH60" s="429"/>
      <c r="BQI60" s="429"/>
      <c r="BQJ60" s="429"/>
      <c r="BQK60" s="429"/>
      <c r="BQL60" s="429"/>
      <c r="BQM60" s="429"/>
      <c r="BQN60" s="429"/>
      <c r="BQO60" s="429"/>
      <c r="BQP60" s="429"/>
      <c r="BQQ60" s="429"/>
      <c r="BQR60" s="429"/>
      <c r="BQS60" s="429"/>
      <c r="BQT60" s="429"/>
      <c r="BQU60" s="429"/>
      <c r="BQV60" s="429"/>
      <c r="BQW60" s="429"/>
      <c r="BQX60" s="429"/>
      <c r="BQY60" s="429"/>
      <c r="BQZ60" s="429"/>
      <c r="BRA60" s="429"/>
      <c r="BRB60" s="429"/>
      <c r="BRC60" s="429"/>
      <c r="BRD60" s="429"/>
      <c r="BRE60" s="429"/>
      <c r="BRF60" s="429"/>
      <c r="BRG60" s="429"/>
      <c r="BRH60" s="429"/>
      <c r="BRI60" s="429"/>
      <c r="BRJ60" s="429"/>
      <c r="BRK60" s="429"/>
      <c r="BRL60" s="429"/>
      <c r="BRM60" s="429"/>
      <c r="BRN60" s="429"/>
      <c r="BRO60" s="429"/>
      <c r="BRP60" s="429"/>
      <c r="BRQ60" s="429"/>
      <c r="BRR60" s="429"/>
      <c r="BRS60" s="429"/>
      <c r="BRT60" s="429"/>
      <c r="BRU60" s="429"/>
      <c r="BRV60" s="429"/>
      <c r="BRW60" s="429"/>
      <c r="BRX60" s="429"/>
      <c r="BRY60" s="429"/>
      <c r="BRZ60" s="429"/>
      <c r="BSA60" s="429"/>
      <c r="BSB60" s="429"/>
      <c r="BSC60" s="429"/>
      <c r="BSD60" s="429"/>
      <c r="BSE60" s="429"/>
      <c r="BSF60" s="429"/>
      <c r="BSG60" s="429"/>
      <c r="BSH60" s="429"/>
      <c r="BSI60" s="429"/>
      <c r="BSJ60" s="429"/>
      <c r="BSK60" s="429"/>
      <c r="BSL60" s="429"/>
      <c r="BSM60" s="429"/>
      <c r="BSN60" s="429"/>
      <c r="BSO60" s="429"/>
      <c r="BSP60" s="429"/>
      <c r="BSQ60" s="429"/>
      <c r="BSR60" s="429"/>
      <c r="BSS60" s="429"/>
      <c r="BST60" s="429"/>
      <c r="BSU60" s="429"/>
      <c r="BSV60" s="429"/>
      <c r="BSW60" s="429"/>
      <c r="BSX60" s="429"/>
      <c r="BSY60" s="429"/>
      <c r="BSZ60" s="429"/>
      <c r="BTA60" s="429"/>
      <c r="BTB60" s="429"/>
      <c r="BTC60" s="429"/>
      <c r="BTD60" s="429"/>
      <c r="BTE60" s="429"/>
      <c r="BTF60" s="429"/>
      <c r="BTG60" s="429"/>
      <c r="BTH60" s="429"/>
      <c r="BTI60" s="429"/>
      <c r="BTJ60" s="429"/>
      <c r="BTK60" s="429"/>
      <c r="BTL60" s="429"/>
      <c r="BTM60" s="429"/>
      <c r="BTN60" s="429"/>
      <c r="BTO60" s="429"/>
      <c r="BTP60" s="429"/>
      <c r="BTQ60" s="429"/>
      <c r="BTR60" s="429"/>
      <c r="BTS60" s="429"/>
      <c r="BTT60" s="429"/>
      <c r="BTU60" s="429"/>
      <c r="BTV60" s="429"/>
      <c r="BTW60" s="429"/>
      <c r="BTX60" s="429"/>
      <c r="BTY60" s="429"/>
      <c r="BTZ60" s="429"/>
      <c r="BUA60" s="429"/>
      <c r="BUB60" s="429"/>
      <c r="BUC60" s="429"/>
      <c r="BUD60" s="429"/>
      <c r="BUE60" s="429"/>
      <c r="BUF60" s="429"/>
      <c r="BUG60" s="429"/>
      <c r="BUH60" s="429"/>
      <c r="BUI60" s="429"/>
      <c r="BUJ60" s="429"/>
      <c r="BUK60" s="429"/>
      <c r="BUL60" s="429"/>
      <c r="BUM60" s="429"/>
      <c r="BUN60" s="429"/>
      <c r="BUO60" s="429"/>
      <c r="BUP60" s="429"/>
      <c r="BUQ60" s="429"/>
      <c r="BUR60" s="429"/>
      <c r="BUS60" s="429"/>
      <c r="BUT60" s="429"/>
      <c r="BUU60" s="429"/>
      <c r="BUV60" s="429"/>
      <c r="BUW60" s="429"/>
      <c r="BUX60" s="429"/>
      <c r="BUY60" s="429"/>
      <c r="BUZ60" s="429"/>
      <c r="BVA60" s="429"/>
      <c r="BVB60" s="429"/>
      <c r="BVC60" s="429"/>
      <c r="BVD60" s="429"/>
      <c r="BVE60" s="429"/>
      <c r="BVF60" s="429"/>
      <c r="BVG60" s="429"/>
      <c r="BVH60" s="429"/>
      <c r="BVI60" s="429"/>
      <c r="BVJ60" s="429"/>
      <c r="BVK60" s="429"/>
      <c r="BVL60" s="429"/>
      <c r="BVM60" s="429"/>
      <c r="BVN60" s="429"/>
      <c r="BVO60" s="429"/>
      <c r="BVP60" s="429"/>
      <c r="BVQ60" s="429"/>
      <c r="BVR60" s="429"/>
      <c r="BVS60" s="429"/>
      <c r="BVT60" s="429"/>
      <c r="BVU60" s="429"/>
      <c r="BVV60" s="429"/>
      <c r="BVW60" s="429"/>
      <c r="BVX60" s="429"/>
      <c r="BVY60" s="429"/>
      <c r="BVZ60" s="429"/>
      <c r="BWA60" s="429"/>
      <c r="BWB60" s="429"/>
      <c r="BWC60" s="429"/>
      <c r="BWD60" s="429"/>
      <c r="BWE60" s="429"/>
      <c r="BWF60" s="429"/>
      <c r="BWG60" s="429"/>
      <c r="BWH60" s="429"/>
      <c r="BWI60" s="429"/>
      <c r="BWJ60" s="429"/>
      <c r="BWK60" s="429"/>
      <c r="BWL60" s="429"/>
      <c r="BWM60" s="429"/>
      <c r="BWN60" s="429"/>
      <c r="BWO60" s="429"/>
      <c r="BWP60" s="429"/>
      <c r="BWQ60" s="429"/>
      <c r="BWR60" s="429"/>
      <c r="BWS60" s="429"/>
      <c r="BWT60" s="429"/>
      <c r="BWU60" s="429"/>
      <c r="BWV60" s="429"/>
      <c r="BWW60" s="429"/>
      <c r="BWX60" s="429"/>
      <c r="BWY60" s="429"/>
      <c r="BWZ60" s="429"/>
      <c r="BXA60" s="429"/>
      <c r="BXB60" s="429"/>
      <c r="BXC60" s="429"/>
      <c r="BXD60" s="429"/>
      <c r="BXE60" s="429"/>
      <c r="BXF60" s="429"/>
      <c r="BXG60" s="429"/>
      <c r="BXH60" s="429"/>
      <c r="BXI60" s="429"/>
      <c r="BXJ60" s="429"/>
      <c r="BXK60" s="429"/>
      <c r="BXL60" s="429"/>
      <c r="BXM60" s="429"/>
      <c r="BXN60" s="429"/>
      <c r="BXO60" s="429"/>
      <c r="BXP60" s="429"/>
      <c r="BXQ60" s="429"/>
      <c r="BXR60" s="429"/>
      <c r="BXS60" s="429"/>
      <c r="BXT60" s="429"/>
      <c r="BXU60" s="429"/>
      <c r="BXV60" s="429"/>
      <c r="BXW60" s="429"/>
      <c r="BXX60" s="429"/>
      <c r="BXY60" s="429"/>
      <c r="BXZ60" s="429"/>
      <c r="BYA60" s="429"/>
      <c r="BYB60" s="429"/>
      <c r="BYC60" s="429"/>
      <c r="BYD60" s="429"/>
      <c r="BYE60" s="429"/>
      <c r="BYF60" s="429"/>
      <c r="BYG60" s="429"/>
      <c r="BYH60" s="429"/>
      <c r="BYI60" s="429"/>
      <c r="BYJ60" s="429"/>
      <c r="BYK60" s="429"/>
      <c r="BYL60" s="429"/>
      <c r="BYM60" s="429"/>
      <c r="BYN60" s="429"/>
      <c r="BYO60" s="429"/>
      <c r="BYP60" s="429"/>
      <c r="BYQ60" s="429"/>
      <c r="BYR60" s="429"/>
      <c r="BYS60" s="429"/>
      <c r="BYT60" s="429"/>
      <c r="BYU60" s="429"/>
      <c r="BYV60" s="429"/>
      <c r="BYW60" s="429"/>
      <c r="BYX60" s="429"/>
      <c r="BYY60" s="429"/>
      <c r="BYZ60" s="429"/>
      <c r="BZA60" s="429"/>
      <c r="BZB60" s="429"/>
      <c r="BZC60" s="429"/>
      <c r="BZD60" s="429"/>
      <c r="BZE60" s="429"/>
      <c r="BZF60" s="429"/>
      <c r="BZG60" s="429"/>
      <c r="BZH60" s="429"/>
      <c r="BZI60" s="429"/>
      <c r="BZJ60" s="429"/>
      <c r="BZK60" s="429"/>
      <c r="BZL60" s="429"/>
      <c r="BZM60" s="429"/>
      <c r="BZN60" s="429"/>
      <c r="BZO60" s="429"/>
      <c r="BZP60" s="429"/>
      <c r="BZQ60" s="429"/>
      <c r="BZR60" s="429"/>
      <c r="BZS60" s="429"/>
      <c r="BZT60" s="429"/>
      <c r="BZU60" s="429"/>
      <c r="BZV60" s="429"/>
      <c r="BZW60" s="429"/>
      <c r="BZX60" s="429"/>
      <c r="BZY60" s="429"/>
      <c r="BZZ60" s="429"/>
      <c r="CAA60" s="429"/>
      <c r="CAB60" s="429"/>
      <c r="CAC60" s="429"/>
      <c r="CAD60" s="429"/>
      <c r="CAE60" s="429"/>
      <c r="CAF60" s="429"/>
      <c r="CAG60" s="429"/>
      <c r="CAH60" s="429"/>
      <c r="CAI60" s="429"/>
      <c r="CAJ60" s="429"/>
      <c r="CAK60" s="429"/>
      <c r="CAL60" s="429"/>
      <c r="CAM60" s="429"/>
      <c r="CAN60" s="429"/>
      <c r="CAO60" s="429"/>
      <c r="CAP60" s="429"/>
      <c r="CAQ60" s="429"/>
      <c r="CAR60" s="429"/>
      <c r="CAS60" s="429"/>
      <c r="CAT60" s="429"/>
      <c r="CAU60" s="429"/>
      <c r="CAV60" s="429"/>
      <c r="CAW60" s="429"/>
      <c r="CAX60" s="429"/>
      <c r="CAY60" s="429"/>
      <c r="CAZ60" s="429"/>
      <c r="CBA60" s="429"/>
      <c r="CBB60" s="429"/>
      <c r="CBC60" s="429"/>
      <c r="CBD60" s="429"/>
      <c r="CBE60" s="429"/>
      <c r="CBF60" s="429"/>
      <c r="CBG60" s="429"/>
      <c r="CBH60" s="429"/>
      <c r="CBI60" s="429"/>
      <c r="CBJ60" s="429"/>
      <c r="CBK60" s="429"/>
      <c r="CBL60" s="429"/>
      <c r="CBM60" s="429"/>
      <c r="CBN60" s="429"/>
      <c r="CBO60" s="429"/>
      <c r="CBP60" s="429"/>
      <c r="CBQ60" s="429"/>
      <c r="CBR60" s="429"/>
      <c r="CBS60" s="429"/>
      <c r="CBT60" s="429"/>
      <c r="CBU60" s="429"/>
      <c r="CBV60" s="429"/>
      <c r="CBW60" s="429"/>
      <c r="CBX60" s="429"/>
      <c r="CBY60" s="429"/>
      <c r="CBZ60" s="429"/>
      <c r="CCA60" s="429"/>
      <c r="CCB60" s="429"/>
      <c r="CCC60" s="429"/>
      <c r="CCD60" s="429"/>
      <c r="CCE60" s="429"/>
      <c r="CCF60" s="429"/>
      <c r="CCG60" s="429"/>
      <c r="CCH60" s="429"/>
      <c r="CCI60" s="429"/>
      <c r="CCJ60" s="429"/>
      <c r="CCK60" s="429"/>
      <c r="CCL60" s="429"/>
      <c r="CCM60" s="429"/>
      <c r="CCN60" s="429"/>
      <c r="CCO60" s="429"/>
      <c r="CCP60" s="429"/>
      <c r="CCQ60" s="429"/>
      <c r="CCR60" s="429"/>
      <c r="CCS60" s="429"/>
      <c r="CCT60" s="429"/>
      <c r="CCU60" s="429"/>
      <c r="CCV60" s="429"/>
      <c r="CCW60" s="429"/>
      <c r="CCX60" s="429"/>
      <c r="CCY60" s="429"/>
      <c r="CCZ60" s="429"/>
      <c r="CDA60" s="429"/>
      <c r="CDB60" s="429"/>
      <c r="CDC60" s="429"/>
      <c r="CDD60" s="429"/>
      <c r="CDE60" s="429"/>
      <c r="CDF60" s="429"/>
      <c r="CDG60" s="429"/>
      <c r="CDH60" s="429"/>
      <c r="CDI60" s="429"/>
      <c r="CDJ60" s="429"/>
      <c r="CDK60" s="429"/>
      <c r="CDL60" s="429"/>
      <c r="CDM60" s="429"/>
      <c r="CDN60" s="429"/>
      <c r="CDO60" s="429"/>
      <c r="CDP60" s="429"/>
      <c r="CDQ60" s="429"/>
      <c r="CDR60" s="429"/>
      <c r="CDS60" s="429"/>
      <c r="CDT60" s="429"/>
      <c r="CDU60" s="429"/>
      <c r="CDV60" s="429"/>
      <c r="CDW60" s="429"/>
      <c r="CDX60" s="429"/>
      <c r="CDY60" s="429"/>
      <c r="CDZ60" s="429"/>
      <c r="CEA60" s="429"/>
      <c r="CEB60" s="429"/>
      <c r="CEC60" s="429"/>
      <c r="CED60" s="429"/>
      <c r="CEE60" s="429"/>
      <c r="CEF60" s="429"/>
      <c r="CEG60" s="429"/>
      <c r="CEH60" s="429"/>
      <c r="CEI60" s="429"/>
      <c r="CEJ60" s="429"/>
      <c r="CEK60" s="429"/>
      <c r="CEL60" s="429"/>
      <c r="CEM60" s="429"/>
      <c r="CEN60" s="429"/>
      <c r="CEO60" s="429"/>
      <c r="CEP60" s="429"/>
      <c r="CEQ60" s="429"/>
      <c r="CER60" s="429"/>
      <c r="CES60" s="429"/>
      <c r="CET60" s="429"/>
      <c r="CEU60" s="429"/>
      <c r="CEV60" s="429"/>
      <c r="CEW60" s="429"/>
      <c r="CEX60" s="429"/>
      <c r="CEY60" s="429"/>
      <c r="CEZ60" s="429"/>
      <c r="CFA60" s="429"/>
      <c r="CFB60" s="429"/>
      <c r="CFC60" s="429"/>
      <c r="CFD60" s="429"/>
      <c r="CFE60" s="429"/>
      <c r="CFF60" s="429"/>
      <c r="CFG60" s="429"/>
      <c r="CFH60" s="429"/>
      <c r="CFI60" s="429"/>
      <c r="CFJ60" s="429"/>
      <c r="CFK60" s="429"/>
      <c r="CFL60" s="429"/>
      <c r="CFM60" s="429"/>
      <c r="CFN60" s="429"/>
      <c r="CFO60" s="429"/>
      <c r="CFP60" s="429"/>
      <c r="CFQ60" s="429"/>
      <c r="CFR60" s="429"/>
      <c r="CFS60" s="429"/>
      <c r="CFT60" s="429"/>
      <c r="CFU60" s="429"/>
      <c r="CFV60" s="429"/>
      <c r="CFW60" s="429"/>
      <c r="CFX60" s="429"/>
      <c r="CFY60" s="429"/>
      <c r="CFZ60" s="429"/>
      <c r="CGA60" s="429"/>
      <c r="CGB60" s="429"/>
      <c r="CGC60" s="429"/>
      <c r="CGD60" s="429"/>
      <c r="CGE60" s="429"/>
      <c r="CGF60" s="429"/>
      <c r="CGG60" s="429"/>
      <c r="CGH60" s="429"/>
      <c r="CGI60" s="429"/>
      <c r="CGJ60" s="429"/>
      <c r="CGK60" s="429"/>
      <c r="CGL60" s="429"/>
      <c r="CGM60" s="429"/>
      <c r="CGN60" s="429"/>
      <c r="CGO60" s="429"/>
      <c r="CGP60" s="429"/>
      <c r="CGQ60" s="429"/>
      <c r="CGR60" s="429"/>
      <c r="CGS60" s="429"/>
      <c r="CGT60" s="429"/>
      <c r="CGU60" s="429"/>
      <c r="CGV60" s="429"/>
      <c r="CGW60" s="429"/>
      <c r="CGX60" s="429"/>
      <c r="CGY60" s="429"/>
      <c r="CGZ60" s="429"/>
      <c r="CHA60" s="429"/>
      <c r="CHB60" s="429"/>
      <c r="CHC60" s="429"/>
      <c r="CHD60" s="429"/>
      <c r="CHE60" s="429"/>
      <c r="CHF60" s="429"/>
      <c r="CHG60" s="429"/>
      <c r="CHH60" s="429"/>
      <c r="CHI60" s="429"/>
      <c r="CHJ60" s="429"/>
      <c r="CHK60" s="429"/>
      <c r="CHL60" s="429"/>
      <c r="CHM60" s="429"/>
      <c r="CHN60" s="429"/>
      <c r="CHO60" s="429"/>
      <c r="CHP60" s="429"/>
      <c r="CHQ60" s="429"/>
      <c r="CHR60" s="429"/>
      <c r="CHS60" s="429"/>
      <c r="CHT60" s="429"/>
      <c r="CHU60" s="429"/>
      <c r="CHV60" s="429"/>
      <c r="CHW60" s="429"/>
      <c r="CHX60" s="429"/>
      <c r="CHY60" s="429"/>
      <c r="CHZ60" s="429"/>
      <c r="CIA60" s="429"/>
      <c r="CIB60" s="429"/>
      <c r="CIC60" s="429"/>
      <c r="CID60" s="429"/>
      <c r="CIE60" s="429"/>
      <c r="CIF60" s="429"/>
      <c r="CIG60" s="429"/>
      <c r="CIH60" s="429"/>
      <c r="CII60" s="429"/>
      <c r="CIJ60" s="429"/>
      <c r="CIK60" s="429"/>
      <c r="CIL60" s="429"/>
      <c r="CIM60" s="429"/>
      <c r="CIN60" s="429"/>
      <c r="CIO60" s="429"/>
      <c r="CIP60" s="429"/>
      <c r="CIQ60" s="429"/>
      <c r="CIR60" s="429"/>
      <c r="CIS60" s="429"/>
      <c r="CIT60" s="429"/>
      <c r="CIU60" s="429"/>
      <c r="CIV60" s="429"/>
      <c r="CIW60" s="429"/>
      <c r="CIX60" s="429"/>
      <c r="CIY60" s="429"/>
      <c r="CIZ60" s="429"/>
      <c r="CJA60" s="429"/>
      <c r="CJB60" s="429"/>
      <c r="CJC60" s="429"/>
      <c r="CJD60" s="429"/>
      <c r="CJE60" s="429"/>
      <c r="CJF60" s="429"/>
      <c r="CJG60" s="429"/>
      <c r="CJH60" s="429"/>
      <c r="CJI60" s="429"/>
      <c r="CJJ60" s="429"/>
      <c r="CJK60" s="429"/>
      <c r="CJL60" s="429"/>
      <c r="CJM60" s="429"/>
      <c r="CJN60" s="429"/>
      <c r="CJO60" s="429"/>
      <c r="CJP60" s="429"/>
      <c r="CJQ60" s="429"/>
      <c r="CJR60" s="429"/>
      <c r="CJS60" s="429"/>
      <c r="CJT60" s="429"/>
      <c r="CJU60" s="429"/>
      <c r="CJV60" s="429"/>
      <c r="CJW60" s="429"/>
      <c r="CJX60" s="429"/>
      <c r="CJY60" s="429"/>
      <c r="CJZ60" s="429"/>
      <c r="CKA60" s="429"/>
      <c r="CKB60" s="429"/>
      <c r="CKC60" s="429"/>
      <c r="CKD60" s="429"/>
      <c r="CKE60" s="429"/>
      <c r="CKF60" s="429"/>
      <c r="CKG60" s="429"/>
      <c r="CKH60" s="429"/>
      <c r="CKI60" s="429"/>
      <c r="CKJ60" s="429"/>
      <c r="CKK60" s="429"/>
      <c r="CKL60" s="429"/>
      <c r="CKM60" s="429"/>
      <c r="CKN60" s="429"/>
      <c r="CKO60" s="429"/>
      <c r="CKP60" s="429"/>
      <c r="CKQ60" s="429"/>
      <c r="CKR60" s="429"/>
      <c r="CKS60" s="429"/>
      <c r="CKT60" s="429"/>
      <c r="CKU60" s="429"/>
      <c r="CKV60" s="429"/>
      <c r="CKW60" s="429"/>
      <c r="CKX60" s="429"/>
      <c r="CKY60" s="429"/>
      <c r="CKZ60" s="429"/>
      <c r="CLA60" s="429"/>
      <c r="CLB60" s="429"/>
      <c r="CLC60" s="429"/>
      <c r="CLD60" s="429"/>
      <c r="CLE60" s="429"/>
      <c r="CLF60" s="429"/>
      <c r="CLG60" s="429"/>
      <c r="CLH60" s="429"/>
      <c r="CLI60" s="429"/>
      <c r="CLJ60" s="429"/>
      <c r="CLK60" s="429"/>
      <c r="CLL60" s="429"/>
      <c r="CLM60" s="429"/>
      <c r="CLN60" s="429"/>
      <c r="CLO60" s="429"/>
      <c r="CLP60" s="429"/>
      <c r="CLQ60" s="429"/>
      <c r="CLR60" s="429"/>
      <c r="CLS60" s="429"/>
      <c r="CLT60" s="429"/>
      <c r="CLU60" s="429"/>
      <c r="CLV60" s="429"/>
      <c r="CLW60" s="429"/>
      <c r="CLX60" s="429"/>
      <c r="CLY60" s="429"/>
      <c r="CLZ60" s="429"/>
      <c r="CMA60" s="429"/>
      <c r="CMB60" s="429"/>
      <c r="CMC60" s="429"/>
      <c r="CMD60" s="429"/>
      <c r="CME60" s="429"/>
      <c r="CMF60" s="429"/>
      <c r="CMG60" s="429"/>
      <c r="CMH60" s="429"/>
      <c r="CMI60" s="429"/>
      <c r="CMJ60" s="429"/>
      <c r="CMK60" s="429"/>
      <c r="CML60" s="429"/>
      <c r="CMM60" s="429"/>
      <c r="CMN60" s="429"/>
      <c r="CMO60" s="429"/>
      <c r="CMP60" s="429"/>
      <c r="CMQ60" s="429"/>
      <c r="CMR60" s="429"/>
      <c r="CMS60" s="429"/>
      <c r="CMT60" s="429"/>
      <c r="CMU60" s="429"/>
      <c r="CMV60" s="429"/>
      <c r="CMW60" s="429"/>
      <c r="CMX60" s="429"/>
      <c r="CMY60" s="429"/>
      <c r="CMZ60" s="429"/>
      <c r="CNA60" s="429"/>
      <c r="CNB60" s="429"/>
      <c r="CNC60" s="429"/>
      <c r="CND60" s="429"/>
      <c r="CNE60" s="429"/>
      <c r="CNF60" s="429"/>
      <c r="CNG60" s="429"/>
      <c r="CNH60" s="429"/>
      <c r="CNI60" s="429"/>
      <c r="CNJ60" s="429"/>
      <c r="CNK60" s="429"/>
      <c r="CNL60" s="429"/>
      <c r="CNM60" s="429"/>
      <c r="CNN60" s="429"/>
      <c r="CNO60" s="429"/>
      <c r="CNP60" s="429"/>
      <c r="CNQ60" s="429"/>
      <c r="CNR60" s="429"/>
      <c r="CNS60" s="429"/>
      <c r="CNT60" s="429"/>
      <c r="CNU60" s="429"/>
      <c r="CNV60" s="429"/>
      <c r="CNW60" s="429"/>
      <c r="CNX60" s="429"/>
      <c r="CNY60" s="429"/>
      <c r="CNZ60" s="429"/>
      <c r="COA60" s="429"/>
      <c r="COB60" s="429"/>
      <c r="COC60" s="429"/>
      <c r="COD60" s="429"/>
      <c r="COE60" s="429"/>
      <c r="COF60" s="429"/>
      <c r="COG60" s="429"/>
      <c r="COH60" s="429"/>
      <c r="COI60" s="429"/>
      <c r="COJ60" s="429"/>
      <c r="COK60" s="429"/>
      <c r="COL60" s="429"/>
      <c r="COM60" s="429"/>
      <c r="CON60" s="429"/>
      <c r="COO60" s="429"/>
      <c r="COP60" s="429"/>
      <c r="COQ60" s="429"/>
      <c r="COR60" s="429"/>
      <c r="COS60" s="429"/>
      <c r="COT60" s="429"/>
      <c r="COU60" s="429"/>
      <c r="COV60" s="429"/>
      <c r="COW60" s="429"/>
      <c r="COX60" s="429"/>
      <c r="COY60" s="429"/>
      <c r="COZ60" s="429"/>
      <c r="CPA60" s="429"/>
      <c r="CPB60" s="429"/>
      <c r="CPC60" s="429"/>
      <c r="CPD60" s="429"/>
      <c r="CPE60" s="429"/>
      <c r="CPF60" s="429"/>
      <c r="CPG60" s="429"/>
      <c r="CPH60" s="429"/>
      <c r="CPI60" s="429"/>
      <c r="CPJ60" s="429"/>
      <c r="CPK60" s="429"/>
      <c r="CPL60" s="429"/>
      <c r="CPM60" s="429"/>
      <c r="CPN60" s="429"/>
      <c r="CPO60" s="429"/>
      <c r="CPP60" s="429"/>
      <c r="CPQ60" s="429"/>
      <c r="CPR60" s="429"/>
      <c r="CPS60" s="429"/>
      <c r="CPT60" s="429"/>
      <c r="CPU60" s="429"/>
      <c r="CPV60" s="429"/>
      <c r="CPW60" s="429"/>
      <c r="CPX60" s="429"/>
      <c r="CPY60" s="429"/>
      <c r="CPZ60" s="429"/>
      <c r="CQA60" s="429"/>
      <c r="CQB60" s="429"/>
      <c r="CQC60" s="429"/>
      <c r="CQD60" s="429"/>
      <c r="CQE60" s="429"/>
      <c r="CQF60" s="429"/>
      <c r="CQG60" s="429"/>
      <c r="CQH60" s="429"/>
      <c r="CQI60" s="429"/>
      <c r="CQJ60" s="429"/>
      <c r="CQK60" s="429"/>
      <c r="CQL60" s="429"/>
      <c r="CQM60" s="429"/>
      <c r="CQN60" s="429"/>
      <c r="CQO60" s="429"/>
      <c r="CQP60" s="429"/>
      <c r="CQQ60" s="429"/>
      <c r="CQR60" s="429"/>
      <c r="CQS60" s="429"/>
      <c r="CQT60" s="429"/>
      <c r="CQU60" s="429"/>
      <c r="CQV60" s="429"/>
      <c r="CQW60" s="429"/>
      <c r="CQX60" s="429"/>
      <c r="CQY60" s="429"/>
      <c r="CQZ60" s="429"/>
      <c r="CRA60" s="429"/>
      <c r="CRB60" s="429"/>
      <c r="CRC60" s="429"/>
      <c r="CRD60" s="429"/>
      <c r="CRE60" s="429"/>
      <c r="CRF60" s="429"/>
      <c r="CRG60" s="429"/>
      <c r="CRH60" s="429"/>
      <c r="CRI60" s="429"/>
      <c r="CRJ60" s="429"/>
      <c r="CRK60" s="429"/>
      <c r="CRL60" s="429"/>
      <c r="CRM60" s="429"/>
      <c r="CRN60" s="429"/>
      <c r="CRO60" s="429"/>
      <c r="CRP60" s="429"/>
      <c r="CRQ60" s="429"/>
      <c r="CRR60" s="429"/>
      <c r="CRS60" s="429"/>
      <c r="CRT60" s="429"/>
      <c r="CRU60" s="429"/>
      <c r="CRV60" s="429"/>
      <c r="CRW60" s="429"/>
      <c r="CRX60" s="429"/>
      <c r="CRY60" s="429"/>
      <c r="CRZ60" s="429"/>
      <c r="CSA60" s="429"/>
      <c r="CSB60" s="429"/>
      <c r="CSC60" s="429"/>
      <c r="CSD60" s="429"/>
      <c r="CSE60" s="429"/>
      <c r="CSF60" s="429"/>
      <c r="CSG60" s="429"/>
      <c r="CSH60" s="429"/>
      <c r="CSI60" s="429"/>
      <c r="CSJ60" s="429"/>
      <c r="CSK60" s="429"/>
      <c r="CSL60" s="429"/>
      <c r="CSM60" s="429"/>
      <c r="CSN60" s="429"/>
      <c r="CSO60" s="429"/>
      <c r="CSP60" s="429"/>
      <c r="CSQ60" s="429"/>
      <c r="CSR60" s="429"/>
      <c r="CSS60" s="429"/>
      <c r="CST60" s="429"/>
      <c r="CSU60" s="429"/>
      <c r="CSV60" s="429"/>
      <c r="CSW60" s="429"/>
      <c r="CSX60" s="429"/>
      <c r="CSY60" s="429"/>
      <c r="CSZ60" s="429"/>
      <c r="CTA60" s="429"/>
      <c r="CTB60" s="429"/>
      <c r="CTC60" s="429"/>
      <c r="CTD60" s="429"/>
      <c r="CTE60" s="429"/>
      <c r="CTF60" s="429"/>
      <c r="CTG60" s="429"/>
      <c r="CTH60" s="429"/>
      <c r="CTI60" s="429"/>
      <c r="CTJ60" s="429"/>
      <c r="CTK60" s="429"/>
      <c r="CTL60" s="429"/>
      <c r="CTM60" s="429"/>
      <c r="CTN60" s="429"/>
      <c r="CTO60" s="429"/>
      <c r="CTP60" s="429"/>
      <c r="CTQ60" s="429"/>
      <c r="CTR60" s="429"/>
      <c r="CTS60" s="429"/>
      <c r="CTT60" s="429"/>
      <c r="CTU60" s="429"/>
      <c r="CTV60" s="429"/>
      <c r="CTW60" s="429"/>
      <c r="CTX60" s="429"/>
      <c r="CTY60" s="429"/>
      <c r="CTZ60" s="429"/>
      <c r="CUA60" s="429"/>
      <c r="CUB60" s="429"/>
      <c r="CUC60" s="429"/>
      <c r="CUD60" s="429"/>
      <c r="CUE60" s="429"/>
      <c r="CUF60" s="429"/>
      <c r="CUG60" s="429"/>
      <c r="CUH60" s="429"/>
      <c r="CUI60" s="429"/>
      <c r="CUJ60" s="429"/>
      <c r="CUK60" s="429"/>
      <c r="CUL60" s="429"/>
      <c r="CUM60" s="429"/>
      <c r="CUN60" s="429"/>
      <c r="CUO60" s="429"/>
      <c r="CUP60" s="429"/>
      <c r="CUQ60" s="429"/>
      <c r="CUR60" s="429"/>
      <c r="CUS60" s="429"/>
      <c r="CUT60" s="429"/>
      <c r="CUU60" s="429"/>
      <c r="CUV60" s="429"/>
      <c r="CUW60" s="429"/>
      <c r="CUX60" s="429"/>
      <c r="CUY60" s="429"/>
      <c r="CUZ60" s="429"/>
      <c r="CVA60" s="429"/>
      <c r="CVB60" s="429"/>
      <c r="CVC60" s="429"/>
      <c r="CVD60" s="429"/>
      <c r="CVE60" s="429"/>
      <c r="CVF60" s="429"/>
      <c r="CVG60" s="429"/>
      <c r="CVH60" s="429"/>
      <c r="CVI60" s="429"/>
      <c r="CVJ60" s="429"/>
      <c r="CVK60" s="429"/>
      <c r="CVL60" s="429"/>
      <c r="CVM60" s="429"/>
      <c r="CVN60" s="429"/>
      <c r="CVO60" s="429"/>
      <c r="CVP60" s="429"/>
      <c r="CVQ60" s="429"/>
      <c r="CVR60" s="429"/>
      <c r="CVS60" s="429"/>
      <c r="CVT60" s="429"/>
      <c r="CVU60" s="429"/>
      <c r="CVV60" s="429"/>
      <c r="CVW60" s="429"/>
      <c r="CVX60" s="429"/>
      <c r="CVY60" s="429"/>
      <c r="CVZ60" s="429"/>
      <c r="CWA60" s="429"/>
      <c r="CWB60" s="429"/>
      <c r="CWC60" s="429"/>
      <c r="CWD60" s="429"/>
      <c r="CWE60" s="429"/>
      <c r="CWF60" s="429"/>
      <c r="CWG60" s="429"/>
      <c r="CWH60" s="429"/>
      <c r="CWI60" s="429"/>
      <c r="CWJ60" s="429"/>
      <c r="CWK60" s="429"/>
      <c r="CWL60" s="429"/>
      <c r="CWM60" s="429"/>
      <c r="CWN60" s="429"/>
      <c r="CWO60" s="429"/>
      <c r="CWP60" s="429"/>
      <c r="CWQ60" s="429"/>
      <c r="CWR60" s="429"/>
      <c r="CWS60" s="429"/>
      <c r="CWT60" s="429"/>
      <c r="CWU60" s="429"/>
      <c r="CWV60" s="429"/>
      <c r="CWW60" s="429"/>
      <c r="CWX60" s="429"/>
      <c r="CWY60" s="429"/>
      <c r="CWZ60" s="429"/>
      <c r="CXA60" s="429"/>
      <c r="CXB60" s="429"/>
      <c r="CXC60" s="429"/>
      <c r="CXD60" s="429"/>
      <c r="CXE60" s="429"/>
      <c r="CXF60" s="429"/>
      <c r="CXG60" s="429"/>
      <c r="CXH60" s="429"/>
      <c r="CXI60" s="429"/>
      <c r="CXJ60" s="429"/>
      <c r="CXK60" s="429"/>
      <c r="CXL60" s="429"/>
      <c r="CXM60" s="429"/>
      <c r="CXN60" s="429"/>
      <c r="CXO60" s="429"/>
      <c r="CXP60" s="429"/>
      <c r="CXQ60" s="429"/>
      <c r="CXR60" s="429"/>
      <c r="CXS60" s="429"/>
      <c r="CXT60" s="429"/>
      <c r="CXU60" s="429"/>
      <c r="CXV60" s="429"/>
      <c r="CXW60" s="429"/>
      <c r="CXX60" s="429"/>
      <c r="CXY60" s="429"/>
      <c r="CXZ60" s="429"/>
      <c r="CYA60" s="429"/>
      <c r="CYB60" s="429"/>
      <c r="CYC60" s="429"/>
      <c r="CYD60" s="429"/>
      <c r="CYE60" s="429"/>
      <c r="CYF60" s="429"/>
      <c r="CYG60" s="429"/>
      <c r="CYH60" s="429"/>
      <c r="CYI60" s="429"/>
      <c r="CYJ60" s="429"/>
      <c r="CYK60" s="429"/>
      <c r="CYL60" s="429"/>
      <c r="CYM60" s="429"/>
      <c r="CYN60" s="429"/>
      <c r="CYO60" s="429"/>
      <c r="CYP60" s="429"/>
      <c r="CYQ60" s="429"/>
      <c r="CYR60" s="429"/>
      <c r="CYS60" s="429"/>
      <c r="CYT60" s="429"/>
      <c r="CYU60" s="429"/>
      <c r="CYV60" s="429"/>
      <c r="CYW60" s="429"/>
      <c r="CYX60" s="429"/>
      <c r="CYY60" s="429"/>
      <c r="CYZ60" s="429"/>
      <c r="CZA60" s="429"/>
      <c r="CZB60" s="429"/>
      <c r="CZC60" s="429"/>
      <c r="CZD60" s="429"/>
      <c r="CZE60" s="429"/>
      <c r="CZF60" s="429"/>
      <c r="CZG60" s="429"/>
      <c r="CZH60" s="429"/>
      <c r="CZI60" s="429"/>
      <c r="CZJ60" s="429"/>
      <c r="CZK60" s="429"/>
      <c r="CZL60" s="429"/>
      <c r="CZM60" s="429"/>
      <c r="CZN60" s="429"/>
      <c r="CZO60" s="429"/>
      <c r="CZP60" s="429"/>
      <c r="CZQ60" s="429"/>
      <c r="CZR60" s="429"/>
      <c r="CZS60" s="429"/>
      <c r="CZT60" s="429"/>
      <c r="CZU60" s="429"/>
      <c r="CZV60" s="429"/>
      <c r="CZW60" s="429"/>
      <c r="CZX60" s="429"/>
      <c r="CZY60" s="429"/>
      <c r="CZZ60" s="429"/>
      <c r="DAA60" s="429"/>
      <c r="DAB60" s="429"/>
      <c r="DAC60" s="429"/>
      <c r="DAD60" s="429"/>
      <c r="DAE60" s="429"/>
      <c r="DAF60" s="429"/>
      <c r="DAG60" s="429"/>
      <c r="DAH60" s="429"/>
      <c r="DAI60" s="429"/>
      <c r="DAJ60" s="429"/>
      <c r="DAK60" s="429"/>
      <c r="DAL60" s="429"/>
      <c r="DAM60" s="429"/>
      <c r="DAN60" s="429"/>
      <c r="DAO60" s="429"/>
      <c r="DAP60" s="429"/>
      <c r="DAQ60" s="429"/>
      <c r="DAR60" s="429"/>
      <c r="DAS60" s="429"/>
      <c r="DAT60" s="429"/>
      <c r="DAU60" s="429"/>
      <c r="DAV60" s="429"/>
      <c r="DAW60" s="429"/>
      <c r="DAX60" s="429"/>
      <c r="DAY60" s="429"/>
      <c r="DAZ60" s="429"/>
      <c r="DBA60" s="429"/>
      <c r="DBB60" s="429"/>
      <c r="DBC60" s="429"/>
      <c r="DBD60" s="429"/>
      <c r="DBE60" s="429"/>
      <c r="DBF60" s="429"/>
      <c r="DBG60" s="429"/>
      <c r="DBH60" s="429"/>
      <c r="DBI60" s="429"/>
      <c r="DBJ60" s="429"/>
      <c r="DBK60" s="429"/>
      <c r="DBL60" s="429"/>
      <c r="DBM60" s="429"/>
      <c r="DBN60" s="429"/>
      <c r="DBO60" s="429"/>
      <c r="DBP60" s="429"/>
      <c r="DBQ60" s="429"/>
      <c r="DBR60" s="429"/>
      <c r="DBS60" s="429"/>
      <c r="DBT60" s="429"/>
      <c r="DBU60" s="429"/>
      <c r="DBV60" s="429"/>
      <c r="DBW60" s="429"/>
      <c r="DBX60" s="429"/>
      <c r="DBY60" s="429"/>
      <c r="DBZ60" s="429"/>
      <c r="DCA60" s="429"/>
      <c r="DCB60" s="429"/>
      <c r="DCC60" s="429"/>
      <c r="DCD60" s="429"/>
      <c r="DCE60" s="429"/>
      <c r="DCF60" s="429"/>
      <c r="DCG60" s="429"/>
      <c r="DCH60" s="429"/>
      <c r="DCI60" s="429"/>
      <c r="DCJ60" s="429"/>
      <c r="DCK60" s="429"/>
      <c r="DCL60" s="429"/>
      <c r="DCM60" s="429"/>
      <c r="DCN60" s="429"/>
      <c r="DCO60" s="429"/>
      <c r="DCP60" s="429"/>
      <c r="DCQ60" s="429"/>
      <c r="DCR60" s="429"/>
      <c r="DCS60" s="429"/>
      <c r="DCT60" s="429"/>
      <c r="DCU60" s="429"/>
      <c r="DCV60" s="429"/>
      <c r="DCW60" s="429"/>
      <c r="DCX60" s="429"/>
      <c r="DCY60" s="429"/>
      <c r="DCZ60" s="429"/>
      <c r="DDA60" s="429"/>
      <c r="DDB60" s="429"/>
      <c r="DDC60" s="429"/>
      <c r="DDD60" s="429"/>
      <c r="DDE60" s="429"/>
      <c r="DDF60" s="429"/>
      <c r="DDG60" s="429"/>
      <c r="DDH60" s="429"/>
      <c r="DDI60" s="429"/>
      <c r="DDJ60" s="429"/>
      <c r="DDK60" s="429"/>
      <c r="DDL60" s="429"/>
      <c r="DDM60" s="429"/>
      <c r="DDN60" s="429"/>
      <c r="DDO60" s="429"/>
      <c r="DDP60" s="429"/>
      <c r="DDQ60" s="429"/>
      <c r="DDR60" s="429"/>
      <c r="DDS60" s="429"/>
      <c r="DDT60" s="429"/>
      <c r="DDU60" s="429"/>
      <c r="DDV60" s="429"/>
      <c r="DDW60" s="429"/>
      <c r="DDX60" s="429"/>
      <c r="DDY60" s="429"/>
      <c r="DDZ60" s="429"/>
      <c r="DEA60" s="429"/>
      <c r="DEB60" s="429"/>
      <c r="DEC60" s="429"/>
      <c r="DED60" s="429"/>
      <c r="DEE60" s="429"/>
      <c r="DEF60" s="429"/>
      <c r="DEG60" s="429"/>
      <c r="DEH60" s="429"/>
      <c r="DEI60" s="429"/>
      <c r="DEJ60" s="429"/>
      <c r="DEK60" s="429"/>
      <c r="DEL60" s="429"/>
      <c r="DEM60" s="429"/>
      <c r="DEN60" s="429"/>
      <c r="DEO60" s="429"/>
      <c r="DEP60" s="429"/>
      <c r="DEQ60" s="429"/>
      <c r="DER60" s="429"/>
      <c r="DES60" s="429"/>
      <c r="DET60" s="429"/>
      <c r="DEU60" s="429"/>
      <c r="DEV60" s="429"/>
      <c r="DEW60" s="429"/>
      <c r="DEX60" s="429"/>
      <c r="DEY60" s="429"/>
      <c r="DEZ60" s="429"/>
      <c r="DFA60" s="429"/>
      <c r="DFB60" s="429"/>
      <c r="DFC60" s="429"/>
      <c r="DFD60" s="429"/>
      <c r="DFE60" s="429"/>
      <c r="DFF60" s="429"/>
      <c r="DFG60" s="429"/>
      <c r="DFH60" s="429"/>
      <c r="DFI60" s="429"/>
      <c r="DFJ60" s="429"/>
      <c r="DFK60" s="429"/>
      <c r="DFL60" s="429"/>
      <c r="DFM60" s="429"/>
      <c r="DFN60" s="429"/>
      <c r="DFO60" s="429"/>
      <c r="DFP60" s="429"/>
      <c r="DFQ60" s="429"/>
      <c r="DFR60" s="429"/>
      <c r="DFS60" s="429"/>
      <c r="DFT60" s="429"/>
      <c r="DFU60" s="429"/>
      <c r="DFV60" s="429"/>
      <c r="DFW60" s="429"/>
      <c r="DFX60" s="429"/>
      <c r="DFY60" s="429"/>
      <c r="DFZ60" s="429"/>
      <c r="DGA60" s="429"/>
      <c r="DGB60" s="429"/>
      <c r="DGC60" s="429"/>
      <c r="DGD60" s="429"/>
      <c r="DGE60" s="429"/>
      <c r="DGF60" s="429"/>
      <c r="DGG60" s="429"/>
      <c r="DGH60" s="429"/>
      <c r="DGI60" s="429"/>
      <c r="DGJ60" s="429"/>
      <c r="DGK60" s="429"/>
      <c r="DGL60" s="429"/>
      <c r="DGM60" s="429"/>
      <c r="DGN60" s="429"/>
      <c r="DGO60" s="429"/>
      <c r="DGP60" s="429"/>
      <c r="DGQ60" s="429"/>
      <c r="DGR60" s="429"/>
      <c r="DGS60" s="429"/>
      <c r="DGT60" s="429"/>
      <c r="DGU60" s="429"/>
      <c r="DGV60" s="429"/>
      <c r="DGW60" s="429"/>
      <c r="DGX60" s="429"/>
      <c r="DGY60" s="429"/>
      <c r="DGZ60" s="429"/>
      <c r="DHA60" s="429"/>
      <c r="DHB60" s="429"/>
      <c r="DHC60" s="429"/>
      <c r="DHD60" s="429"/>
      <c r="DHE60" s="429"/>
      <c r="DHF60" s="429"/>
      <c r="DHG60" s="429"/>
      <c r="DHH60" s="429"/>
      <c r="DHI60" s="429"/>
      <c r="DHJ60" s="429"/>
      <c r="DHK60" s="429"/>
      <c r="DHL60" s="429"/>
      <c r="DHM60" s="429"/>
      <c r="DHN60" s="429"/>
      <c r="DHO60" s="429"/>
      <c r="DHP60" s="429"/>
      <c r="DHQ60" s="429"/>
      <c r="DHR60" s="429"/>
      <c r="DHS60" s="429"/>
      <c r="DHT60" s="429"/>
      <c r="DHU60" s="429"/>
      <c r="DHV60" s="429"/>
      <c r="DHW60" s="429"/>
      <c r="DHX60" s="429"/>
      <c r="DHY60" s="429"/>
      <c r="DHZ60" s="429"/>
      <c r="DIA60" s="429"/>
      <c r="DIB60" s="429"/>
      <c r="DIC60" s="429"/>
      <c r="DID60" s="429"/>
      <c r="DIE60" s="429"/>
      <c r="DIF60" s="429"/>
      <c r="DIG60" s="429"/>
      <c r="DIH60" s="429"/>
      <c r="DII60" s="429"/>
      <c r="DIJ60" s="429"/>
      <c r="DIK60" s="429"/>
      <c r="DIL60" s="429"/>
      <c r="DIM60" s="429"/>
      <c r="DIN60" s="429"/>
      <c r="DIO60" s="429"/>
      <c r="DIP60" s="429"/>
      <c r="DIQ60" s="429"/>
      <c r="DIR60" s="429"/>
      <c r="DIS60" s="429"/>
      <c r="DIT60" s="429"/>
      <c r="DIU60" s="429"/>
      <c r="DIV60" s="429"/>
      <c r="DIW60" s="429"/>
      <c r="DIX60" s="429"/>
      <c r="DIY60" s="429"/>
      <c r="DIZ60" s="429"/>
      <c r="DJA60" s="429"/>
      <c r="DJB60" s="429"/>
      <c r="DJC60" s="429"/>
      <c r="DJD60" s="429"/>
      <c r="DJE60" s="429"/>
      <c r="DJF60" s="429"/>
      <c r="DJG60" s="429"/>
      <c r="DJH60" s="429"/>
      <c r="DJI60" s="429"/>
      <c r="DJJ60" s="429"/>
      <c r="DJK60" s="429"/>
      <c r="DJL60" s="429"/>
      <c r="DJM60" s="429"/>
      <c r="DJN60" s="429"/>
      <c r="DJO60" s="429"/>
      <c r="DJP60" s="429"/>
      <c r="DJQ60" s="429"/>
      <c r="DJR60" s="429"/>
      <c r="DJS60" s="429"/>
      <c r="DJT60" s="429"/>
      <c r="DJU60" s="429"/>
      <c r="DJV60" s="429"/>
      <c r="DJW60" s="429"/>
      <c r="DJX60" s="429"/>
      <c r="DJY60" s="429"/>
      <c r="DJZ60" s="429"/>
      <c r="DKA60" s="429"/>
      <c r="DKB60" s="429"/>
      <c r="DKC60" s="429"/>
      <c r="DKD60" s="429"/>
      <c r="DKE60" s="429"/>
      <c r="DKF60" s="429"/>
      <c r="DKG60" s="429"/>
      <c r="DKH60" s="429"/>
      <c r="DKI60" s="429"/>
      <c r="DKJ60" s="429"/>
      <c r="DKK60" s="429"/>
      <c r="DKL60" s="429"/>
      <c r="DKM60" s="429"/>
      <c r="DKN60" s="429"/>
      <c r="DKO60" s="429"/>
      <c r="DKP60" s="429"/>
      <c r="DKQ60" s="429"/>
      <c r="DKR60" s="429"/>
      <c r="DKS60" s="429"/>
      <c r="DKT60" s="429"/>
      <c r="DKU60" s="429"/>
      <c r="DKV60" s="429"/>
      <c r="DKW60" s="429"/>
      <c r="DKX60" s="429"/>
      <c r="DKY60" s="429"/>
      <c r="DKZ60" s="429"/>
      <c r="DLA60" s="429"/>
      <c r="DLB60" s="429"/>
      <c r="DLC60" s="429"/>
      <c r="DLD60" s="429"/>
      <c r="DLE60" s="429"/>
      <c r="DLF60" s="429"/>
      <c r="DLG60" s="429"/>
      <c r="DLH60" s="429"/>
      <c r="DLI60" s="429"/>
      <c r="DLJ60" s="429"/>
      <c r="DLK60" s="429"/>
      <c r="DLL60" s="429"/>
      <c r="DLM60" s="429"/>
      <c r="DLN60" s="429"/>
      <c r="DLO60" s="429"/>
      <c r="DLP60" s="429"/>
      <c r="DLQ60" s="429"/>
      <c r="DLR60" s="429"/>
      <c r="DLS60" s="429"/>
      <c r="DLT60" s="429"/>
      <c r="DLU60" s="429"/>
      <c r="DLV60" s="429"/>
      <c r="DLW60" s="429"/>
      <c r="DLX60" s="429"/>
      <c r="DLY60" s="429"/>
      <c r="DLZ60" s="429"/>
      <c r="DMA60" s="429"/>
      <c r="DMB60" s="429"/>
      <c r="DMC60" s="429"/>
      <c r="DMD60" s="429"/>
      <c r="DME60" s="429"/>
      <c r="DMF60" s="429"/>
      <c r="DMG60" s="429"/>
      <c r="DMH60" s="429"/>
      <c r="DMI60" s="429"/>
      <c r="DMJ60" s="429"/>
      <c r="DMK60" s="429"/>
      <c r="DML60" s="429"/>
      <c r="DMM60" s="429"/>
      <c r="DMN60" s="429"/>
      <c r="DMO60" s="429"/>
      <c r="DMP60" s="429"/>
      <c r="DMQ60" s="429"/>
      <c r="DMR60" s="429"/>
      <c r="DMS60" s="429"/>
      <c r="DMT60" s="429"/>
      <c r="DMU60" s="429"/>
      <c r="DMV60" s="429"/>
      <c r="DMW60" s="429"/>
      <c r="DMX60" s="429"/>
      <c r="DMY60" s="429"/>
      <c r="DMZ60" s="429"/>
      <c r="DNA60" s="429"/>
      <c r="DNB60" s="429"/>
      <c r="DNC60" s="429"/>
      <c r="DND60" s="429"/>
      <c r="DNE60" s="429"/>
      <c r="DNF60" s="429"/>
      <c r="DNG60" s="429"/>
      <c r="DNH60" s="429"/>
      <c r="DNI60" s="429"/>
      <c r="DNJ60" s="429"/>
      <c r="DNK60" s="429"/>
      <c r="DNL60" s="429"/>
      <c r="DNM60" s="429"/>
      <c r="DNN60" s="429"/>
      <c r="DNO60" s="429"/>
      <c r="DNP60" s="429"/>
      <c r="DNQ60" s="429"/>
      <c r="DNR60" s="429"/>
      <c r="DNS60" s="429"/>
      <c r="DNT60" s="429"/>
      <c r="DNU60" s="429"/>
      <c r="DNV60" s="429"/>
      <c r="DNW60" s="429"/>
      <c r="DNX60" s="429"/>
      <c r="DNY60" s="429"/>
      <c r="DNZ60" s="429"/>
      <c r="DOA60" s="429"/>
      <c r="DOB60" s="429"/>
      <c r="DOC60" s="429"/>
      <c r="DOD60" s="429"/>
      <c r="DOE60" s="429"/>
      <c r="DOF60" s="429"/>
      <c r="DOG60" s="429"/>
      <c r="DOH60" s="429"/>
      <c r="DOI60" s="429"/>
      <c r="DOJ60" s="429"/>
      <c r="DOK60" s="429"/>
      <c r="DOL60" s="429"/>
      <c r="DOM60" s="429"/>
      <c r="DON60" s="429"/>
      <c r="DOO60" s="429"/>
      <c r="DOP60" s="429"/>
      <c r="DOQ60" s="429"/>
      <c r="DOR60" s="429"/>
      <c r="DOS60" s="429"/>
      <c r="DOT60" s="429"/>
      <c r="DOU60" s="429"/>
      <c r="DOV60" s="429"/>
      <c r="DOW60" s="429"/>
      <c r="DOX60" s="429"/>
      <c r="DOY60" s="429"/>
      <c r="DOZ60" s="429"/>
      <c r="DPA60" s="429"/>
      <c r="DPB60" s="429"/>
      <c r="DPC60" s="429"/>
      <c r="DPD60" s="429"/>
      <c r="DPE60" s="429"/>
      <c r="DPF60" s="429"/>
      <c r="DPG60" s="429"/>
      <c r="DPH60" s="429"/>
      <c r="DPI60" s="429"/>
      <c r="DPJ60" s="429"/>
      <c r="DPK60" s="429"/>
      <c r="DPL60" s="429"/>
      <c r="DPM60" s="429"/>
      <c r="DPN60" s="429"/>
      <c r="DPO60" s="429"/>
      <c r="DPP60" s="429"/>
      <c r="DPQ60" s="429"/>
      <c r="DPR60" s="429"/>
      <c r="DPS60" s="429"/>
      <c r="DPT60" s="429"/>
      <c r="DPU60" s="429"/>
      <c r="DPV60" s="429"/>
      <c r="DPW60" s="429"/>
      <c r="DPX60" s="429"/>
      <c r="DPY60" s="429"/>
      <c r="DPZ60" s="429"/>
      <c r="DQA60" s="429"/>
      <c r="DQB60" s="429"/>
      <c r="DQC60" s="429"/>
      <c r="DQD60" s="429"/>
      <c r="DQE60" s="429"/>
      <c r="DQF60" s="429"/>
      <c r="DQG60" s="429"/>
      <c r="DQH60" s="429"/>
      <c r="DQI60" s="429"/>
      <c r="DQJ60" s="429"/>
      <c r="DQK60" s="429"/>
      <c r="DQL60" s="429"/>
      <c r="DQM60" s="429"/>
      <c r="DQN60" s="429"/>
      <c r="DQO60" s="429"/>
      <c r="DQP60" s="429"/>
      <c r="DQQ60" s="429"/>
      <c r="DQR60" s="429"/>
      <c r="DQS60" s="429"/>
      <c r="DQT60" s="429"/>
      <c r="DQU60" s="429"/>
      <c r="DQV60" s="429"/>
      <c r="DQW60" s="429"/>
      <c r="DQX60" s="429"/>
      <c r="DQY60" s="429"/>
      <c r="DQZ60" s="429"/>
      <c r="DRA60" s="429"/>
      <c r="DRB60" s="429"/>
      <c r="DRC60" s="429"/>
      <c r="DRD60" s="429"/>
      <c r="DRE60" s="429"/>
      <c r="DRF60" s="429"/>
      <c r="DRG60" s="429"/>
      <c r="DRH60" s="429"/>
      <c r="DRI60" s="429"/>
      <c r="DRJ60" s="429"/>
      <c r="DRK60" s="429"/>
      <c r="DRL60" s="429"/>
      <c r="DRM60" s="429"/>
      <c r="DRN60" s="429"/>
      <c r="DRO60" s="429"/>
      <c r="DRP60" s="429"/>
      <c r="DRQ60" s="429"/>
      <c r="DRR60" s="429"/>
      <c r="DRS60" s="429"/>
      <c r="DRT60" s="429"/>
      <c r="DRU60" s="429"/>
      <c r="DRV60" s="429"/>
      <c r="DRW60" s="429"/>
      <c r="DRX60" s="429"/>
      <c r="DRY60" s="429"/>
      <c r="DRZ60" s="429"/>
      <c r="DSA60" s="429"/>
      <c r="DSB60" s="429"/>
      <c r="DSC60" s="429"/>
      <c r="DSD60" s="429"/>
      <c r="DSE60" s="429"/>
      <c r="DSF60" s="429"/>
      <c r="DSG60" s="429"/>
      <c r="DSH60" s="429"/>
      <c r="DSI60" s="429"/>
      <c r="DSJ60" s="429"/>
      <c r="DSK60" s="429"/>
      <c r="DSL60" s="429"/>
      <c r="DSM60" s="429"/>
      <c r="DSN60" s="429"/>
      <c r="DSO60" s="429"/>
      <c r="DSP60" s="429"/>
      <c r="DSQ60" s="429"/>
      <c r="DSR60" s="429"/>
      <c r="DSS60" s="429"/>
      <c r="DST60" s="429"/>
      <c r="DSU60" s="429"/>
      <c r="DSV60" s="429"/>
      <c r="DSW60" s="429"/>
      <c r="DSX60" s="429"/>
      <c r="DSY60" s="429"/>
      <c r="DSZ60" s="429"/>
      <c r="DTA60" s="429"/>
      <c r="DTB60" s="429"/>
      <c r="DTC60" s="429"/>
      <c r="DTD60" s="429"/>
      <c r="DTE60" s="429"/>
      <c r="DTF60" s="429"/>
      <c r="DTG60" s="429"/>
      <c r="DTH60" s="429"/>
      <c r="DTI60" s="429"/>
      <c r="DTJ60" s="429"/>
      <c r="DTK60" s="429"/>
      <c r="DTL60" s="429"/>
      <c r="DTM60" s="429"/>
      <c r="DTN60" s="429"/>
      <c r="DTO60" s="429"/>
      <c r="DTP60" s="429"/>
      <c r="DTQ60" s="429"/>
      <c r="DTR60" s="429"/>
      <c r="DTS60" s="429"/>
      <c r="DTT60" s="429"/>
      <c r="DTU60" s="429"/>
      <c r="DTV60" s="429"/>
      <c r="DTW60" s="429"/>
      <c r="DTX60" s="429"/>
      <c r="DTY60" s="429"/>
      <c r="DTZ60" s="429"/>
      <c r="DUA60" s="429"/>
      <c r="DUB60" s="429"/>
      <c r="DUC60" s="429"/>
      <c r="DUD60" s="429"/>
      <c r="DUE60" s="429"/>
      <c r="DUF60" s="429"/>
      <c r="DUG60" s="429"/>
      <c r="DUH60" s="429"/>
      <c r="DUI60" s="429"/>
      <c r="DUJ60" s="429"/>
      <c r="DUK60" s="429"/>
      <c r="DUL60" s="429"/>
      <c r="DUM60" s="429"/>
      <c r="DUN60" s="429"/>
      <c r="DUO60" s="429"/>
      <c r="DUP60" s="429"/>
      <c r="DUQ60" s="429"/>
      <c r="DUR60" s="429"/>
      <c r="DUS60" s="429"/>
      <c r="DUT60" s="429"/>
      <c r="DUU60" s="429"/>
      <c r="DUV60" s="429"/>
      <c r="DUW60" s="429"/>
      <c r="DUX60" s="429"/>
      <c r="DUY60" s="429"/>
      <c r="DUZ60" s="429"/>
      <c r="DVA60" s="429"/>
      <c r="DVB60" s="429"/>
      <c r="DVC60" s="429"/>
      <c r="DVD60" s="429"/>
      <c r="DVE60" s="429"/>
      <c r="DVF60" s="429"/>
      <c r="DVG60" s="429"/>
      <c r="DVH60" s="429"/>
      <c r="DVI60" s="429"/>
      <c r="DVJ60" s="429"/>
      <c r="DVK60" s="429"/>
      <c r="DVL60" s="429"/>
      <c r="DVM60" s="429"/>
      <c r="DVN60" s="429"/>
      <c r="DVO60" s="429"/>
      <c r="DVP60" s="429"/>
      <c r="DVQ60" s="429"/>
      <c r="DVR60" s="429"/>
      <c r="DVS60" s="429"/>
      <c r="DVT60" s="429"/>
      <c r="DVU60" s="429"/>
      <c r="DVV60" s="429"/>
      <c r="DVW60" s="429"/>
      <c r="DVX60" s="429"/>
      <c r="DVY60" s="429"/>
      <c r="DVZ60" s="429"/>
      <c r="DWA60" s="429"/>
      <c r="DWB60" s="429"/>
      <c r="DWC60" s="429"/>
      <c r="DWD60" s="429"/>
      <c r="DWE60" s="429"/>
      <c r="DWF60" s="429"/>
      <c r="DWG60" s="429"/>
      <c r="DWH60" s="429"/>
      <c r="DWI60" s="429"/>
      <c r="DWJ60" s="429"/>
      <c r="DWK60" s="429"/>
      <c r="DWL60" s="429"/>
      <c r="DWM60" s="429"/>
      <c r="DWN60" s="429"/>
      <c r="DWO60" s="429"/>
      <c r="DWP60" s="429"/>
      <c r="DWQ60" s="429"/>
      <c r="DWR60" s="429"/>
      <c r="DWS60" s="429"/>
      <c r="DWT60" s="429"/>
      <c r="DWU60" s="429"/>
      <c r="DWV60" s="429"/>
      <c r="DWW60" s="429"/>
      <c r="DWX60" s="429"/>
      <c r="DWY60" s="429"/>
      <c r="DWZ60" s="429"/>
      <c r="DXA60" s="429"/>
      <c r="DXB60" s="429"/>
      <c r="DXC60" s="429"/>
      <c r="DXD60" s="429"/>
      <c r="DXE60" s="429"/>
      <c r="DXF60" s="429"/>
      <c r="DXG60" s="429"/>
      <c r="DXH60" s="429"/>
      <c r="DXI60" s="429"/>
      <c r="DXJ60" s="429"/>
      <c r="DXK60" s="429"/>
      <c r="DXL60" s="429"/>
      <c r="DXM60" s="429"/>
      <c r="DXN60" s="429"/>
      <c r="DXO60" s="429"/>
      <c r="DXP60" s="429"/>
      <c r="DXQ60" s="429"/>
      <c r="DXR60" s="429"/>
      <c r="DXS60" s="429"/>
      <c r="DXT60" s="429"/>
      <c r="DXU60" s="429"/>
      <c r="DXV60" s="429"/>
      <c r="DXW60" s="429"/>
      <c r="DXX60" s="429"/>
      <c r="DXY60" s="429"/>
      <c r="DXZ60" s="429"/>
      <c r="DYA60" s="429"/>
      <c r="DYB60" s="429"/>
      <c r="DYC60" s="429"/>
      <c r="DYD60" s="429"/>
      <c r="DYE60" s="429"/>
      <c r="DYF60" s="429"/>
      <c r="DYG60" s="429"/>
      <c r="DYH60" s="429"/>
      <c r="DYI60" s="429"/>
      <c r="DYJ60" s="429"/>
      <c r="DYK60" s="429"/>
      <c r="DYL60" s="429"/>
      <c r="DYM60" s="429"/>
      <c r="DYN60" s="429"/>
      <c r="DYO60" s="429"/>
      <c r="DYP60" s="429"/>
      <c r="DYQ60" s="429"/>
      <c r="DYR60" s="429"/>
      <c r="DYS60" s="429"/>
      <c r="DYT60" s="429"/>
      <c r="DYU60" s="429"/>
      <c r="DYV60" s="429"/>
      <c r="DYW60" s="429"/>
      <c r="DYX60" s="429"/>
      <c r="DYY60" s="429"/>
      <c r="DYZ60" s="429"/>
      <c r="DZA60" s="429"/>
      <c r="DZB60" s="429"/>
      <c r="DZC60" s="429"/>
      <c r="DZD60" s="429"/>
      <c r="DZE60" s="429"/>
      <c r="DZF60" s="429"/>
      <c r="DZG60" s="429"/>
      <c r="DZH60" s="429"/>
      <c r="DZI60" s="429"/>
      <c r="DZJ60" s="429"/>
      <c r="DZK60" s="429"/>
      <c r="DZL60" s="429"/>
      <c r="DZM60" s="429"/>
      <c r="DZN60" s="429"/>
      <c r="DZO60" s="429"/>
      <c r="DZP60" s="429"/>
      <c r="DZQ60" s="429"/>
      <c r="DZR60" s="429"/>
      <c r="DZS60" s="429"/>
      <c r="DZT60" s="429"/>
      <c r="DZU60" s="429"/>
      <c r="DZV60" s="429"/>
      <c r="DZW60" s="429"/>
      <c r="DZX60" s="429"/>
      <c r="DZY60" s="429"/>
      <c r="DZZ60" s="429"/>
      <c r="EAA60" s="429"/>
      <c r="EAB60" s="429"/>
      <c r="EAC60" s="429"/>
      <c r="EAD60" s="429"/>
      <c r="EAE60" s="429"/>
      <c r="EAF60" s="429"/>
      <c r="EAG60" s="429"/>
      <c r="EAH60" s="429"/>
      <c r="EAI60" s="429"/>
      <c r="EAJ60" s="429"/>
      <c r="EAK60" s="429"/>
      <c r="EAL60" s="429"/>
      <c r="EAM60" s="429"/>
      <c r="EAN60" s="429"/>
      <c r="EAO60" s="429"/>
      <c r="EAP60" s="429"/>
      <c r="EAQ60" s="429"/>
      <c r="EAR60" s="429"/>
      <c r="EAS60" s="429"/>
      <c r="EAT60" s="429"/>
      <c r="EAU60" s="429"/>
      <c r="EAV60" s="429"/>
      <c r="EAW60" s="429"/>
      <c r="EAX60" s="429"/>
      <c r="EAY60" s="429"/>
      <c r="EAZ60" s="429"/>
      <c r="EBA60" s="429"/>
      <c r="EBB60" s="429"/>
      <c r="EBC60" s="429"/>
      <c r="EBD60" s="429"/>
      <c r="EBE60" s="429"/>
      <c r="EBF60" s="429"/>
      <c r="EBG60" s="429"/>
      <c r="EBH60" s="429"/>
      <c r="EBI60" s="429"/>
      <c r="EBJ60" s="429"/>
      <c r="EBK60" s="429"/>
      <c r="EBL60" s="429"/>
      <c r="EBM60" s="429"/>
      <c r="EBN60" s="429"/>
      <c r="EBO60" s="429"/>
      <c r="EBP60" s="429"/>
      <c r="EBQ60" s="429"/>
      <c r="EBR60" s="429"/>
      <c r="EBS60" s="429"/>
      <c r="EBT60" s="429"/>
      <c r="EBU60" s="429"/>
      <c r="EBV60" s="429"/>
      <c r="EBW60" s="429"/>
      <c r="EBX60" s="429"/>
      <c r="EBY60" s="429"/>
      <c r="EBZ60" s="429"/>
      <c r="ECA60" s="429"/>
      <c r="ECB60" s="429"/>
      <c r="ECC60" s="429"/>
      <c r="ECD60" s="429"/>
      <c r="ECE60" s="429"/>
      <c r="ECF60" s="429"/>
      <c r="ECG60" s="429"/>
      <c r="ECH60" s="429"/>
      <c r="ECI60" s="429"/>
      <c r="ECJ60" s="429"/>
      <c r="ECK60" s="429"/>
      <c r="ECL60" s="429"/>
      <c r="ECM60" s="429"/>
      <c r="ECN60" s="429"/>
      <c r="ECO60" s="429"/>
      <c r="ECP60" s="429"/>
      <c r="ECQ60" s="429"/>
      <c r="ECR60" s="429"/>
      <c r="ECS60" s="429"/>
      <c r="ECT60" s="429"/>
      <c r="ECU60" s="429"/>
      <c r="ECV60" s="429"/>
      <c r="ECW60" s="429"/>
      <c r="ECX60" s="429"/>
      <c r="ECY60" s="429"/>
      <c r="ECZ60" s="429"/>
      <c r="EDA60" s="429"/>
      <c r="EDB60" s="429"/>
      <c r="EDC60" s="429"/>
      <c r="EDD60" s="429"/>
      <c r="EDE60" s="429"/>
      <c r="EDF60" s="429"/>
      <c r="EDG60" s="429"/>
      <c r="EDH60" s="429"/>
      <c r="EDI60" s="429"/>
      <c r="EDJ60" s="429"/>
      <c r="EDK60" s="429"/>
      <c r="EDL60" s="429"/>
      <c r="EDM60" s="429"/>
      <c r="EDN60" s="429"/>
      <c r="EDO60" s="429"/>
      <c r="EDP60" s="429"/>
      <c r="EDQ60" s="429"/>
      <c r="EDR60" s="429"/>
      <c r="EDS60" s="429"/>
      <c r="EDT60" s="429"/>
      <c r="EDU60" s="429"/>
      <c r="EDV60" s="429"/>
      <c r="EDW60" s="429"/>
      <c r="EDX60" s="429"/>
      <c r="EDY60" s="429"/>
      <c r="EDZ60" s="429"/>
      <c r="EEA60" s="429"/>
      <c r="EEB60" s="429"/>
      <c r="EEC60" s="429"/>
      <c r="EED60" s="429"/>
      <c r="EEE60" s="429"/>
      <c r="EEF60" s="429"/>
      <c r="EEG60" s="429"/>
      <c r="EEH60" s="429"/>
      <c r="EEI60" s="429"/>
      <c r="EEJ60" s="429"/>
      <c r="EEK60" s="429"/>
      <c r="EEL60" s="429"/>
      <c r="EEM60" s="429"/>
      <c r="EEN60" s="429"/>
      <c r="EEO60" s="429"/>
      <c r="EEP60" s="429"/>
      <c r="EEQ60" s="429"/>
      <c r="EER60" s="429"/>
      <c r="EES60" s="429"/>
      <c r="EET60" s="429"/>
      <c r="EEU60" s="429"/>
      <c r="EEV60" s="429"/>
      <c r="EEW60" s="429"/>
      <c r="EEX60" s="429"/>
      <c r="EEY60" s="429"/>
      <c r="EEZ60" s="429"/>
      <c r="EFA60" s="429"/>
      <c r="EFB60" s="429"/>
      <c r="EFC60" s="429"/>
      <c r="EFD60" s="429"/>
      <c r="EFE60" s="429"/>
      <c r="EFF60" s="429"/>
      <c r="EFG60" s="429"/>
      <c r="EFH60" s="429"/>
      <c r="EFI60" s="429"/>
      <c r="EFJ60" s="429"/>
      <c r="EFK60" s="429"/>
      <c r="EFL60" s="429"/>
      <c r="EFM60" s="429"/>
      <c r="EFN60" s="429"/>
      <c r="EFO60" s="429"/>
      <c r="EFP60" s="429"/>
      <c r="EFQ60" s="429"/>
      <c r="EFR60" s="429"/>
      <c r="EFS60" s="429"/>
      <c r="EFT60" s="429"/>
      <c r="EFU60" s="429"/>
      <c r="EFV60" s="429"/>
      <c r="EFW60" s="429"/>
      <c r="EFX60" s="429"/>
      <c r="EFY60" s="429"/>
      <c r="EFZ60" s="429"/>
      <c r="EGA60" s="429"/>
      <c r="EGB60" s="429"/>
      <c r="EGC60" s="429"/>
      <c r="EGD60" s="429"/>
      <c r="EGE60" s="429"/>
      <c r="EGF60" s="429"/>
      <c r="EGG60" s="429"/>
      <c r="EGH60" s="429"/>
      <c r="EGI60" s="429"/>
      <c r="EGJ60" s="429"/>
      <c r="EGK60" s="429"/>
      <c r="EGL60" s="429"/>
      <c r="EGM60" s="429"/>
      <c r="EGN60" s="429"/>
      <c r="EGO60" s="429"/>
      <c r="EGP60" s="429"/>
      <c r="EGQ60" s="429"/>
      <c r="EGR60" s="429"/>
      <c r="EGS60" s="429"/>
      <c r="EGT60" s="429"/>
      <c r="EGU60" s="429"/>
      <c r="EGV60" s="429"/>
      <c r="EGW60" s="429"/>
      <c r="EGX60" s="429"/>
      <c r="EGY60" s="429"/>
      <c r="EGZ60" s="429"/>
      <c r="EHA60" s="429"/>
      <c r="EHB60" s="429"/>
      <c r="EHC60" s="429"/>
      <c r="EHD60" s="429"/>
      <c r="EHE60" s="429"/>
      <c r="EHF60" s="429"/>
      <c r="EHG60" s="429"/>
      <c r="EHH60" s="429"/>
      <c r="EHI60" s="429"/>
      <c r="EHJ60" s="429"/>
      <c r="EHK60" s="429"/>
      <c r="EHL60" s="429"/>
      <c r="EHM60" s="429"/>
      <c r="EHN60" s="429"/>
      <c r="EHO60" s="429"/>
      <c r="EHP60" s="429"/>
      <c r="EHQ60" s="429"/>
      <c r="EHR60" s="429"/>
      <c r="EHS60" s="429"/>
      <c r="EHT60" s="429"/>
      <c r="EHU60" s="429"/>
      <c r="EHV60" s="429"/>
      <c r="EHW60" s="429"/>
      <c r="EHX60" s="429"/>
      <c r="EHY60" s="429"/>
      <c r="EHZ60" s="429"/>
      <c r="EIA60" s="429"/>
      <c r="EIB60" s="429"/>
      <c r="EIC60" s="429"/>
      <c r="EID60" s="429"/>
      <c r="EIE60" s="429"/>
      <c r="EIF60" s="429"/>
      <c r="EIG60" s="429"/>
      <c r="EIH60" s="429"/>
      <c r="EII60" s="429"/>
      <c r="EIJ60" s="429"/>
      <c r="EIK60" s="429"/>
      <c r="EIL60" s="429"/>
      <c r="EIM60" s="429"/>
      <c r="EIN60" s="429"/>
      <c r="EIO60" s="429"/>
      <c r="EIP60" s="429"/>
      <c r="EIQ60" s="429"/>
      <c r="EIR60" s="429"/>
      <c r="EIS60" s="429"/>
      <c r="EIT60" s="429"/>
      <c r="EIU60" s="429"/>
      <c r="EIV60" s="429"/>
      <c r="EIW60" s="429"/>
      <c r="EIX60" s="429"/>
      <c r="EIY60" s="429"/>
      <c r="EIZ60" s="429"/>
      <c r="EJA60" s="429"/>
      <c r="EJB60" s="429"/>
      <c r="EJC60" s="429"/>
      <c r="EJD60" s="429"/>
      <c r="EJE60" s="429"/>
      <c r="EJF60" s="429"/>
      <c r="EJG60" s="429"/>
      <c r="EJH60" s="429"/>
      <c r="EJI60" s="429"/>
      <c r="EJJ60" s="429"/>
      <c r="EJK60" s="429"/>
      <c r="EJL60" s="429"/>
      <c r="EJM60" s="429"/>
      <c r="EJN60" s="429"/>
      <c r="EJO60" s="429"/>
      <c r="EJP60" s="429"/>
      <c r="EJQ60" s="429"/>
      <c r="EJR60" s="429"/>
      <c r="EJS60" s="429"/>
      <c r="EJT60" s="429"/>
      <c r="EJU60" s="429"/>
      <c r="EJV60" s="429"/>
      <c r="EJW60" s="429"/>
      <c r="EJX60" s="429"/>
      <c r="EJY60" s="429"/>
      <c r="EJZ60" s="429"/>
      <c r="EKA60" s="429"/>
      <c r="EKB60" s="429"/>
      <c r="EKC60" s="429"/>
      <c r="EKD60" s="429"/>
      <c r="EKE60" s="429"/>
      <c r="EKF60" s="429"/>
      <c r="EKG60" s="429"/>
      <c r="EKH60" s="429"/>
      <c r="EKI60" s="429"/>
      <c r="EKJ60" s="429"/>
      <c r="EKK60" s="429"/>
      <c r="EKL60" s="429"/>
      <c r="EKM60" s="429"/>
      <c r="EKN60" s="429"/>
      <c r="EKO60" s="429"/>
      <c r="EKP60" s="429"/>
      <c r="EKQ60" s="429"/>
      <c r="EKR60" s="429"/>
      <c r="EKS60" s="429"/>
      <c r="EKT60" s="429"/>
      <c r="EKU60" s="429"/>
      <c r="EKV60" s="429"/>
      <c r="EKW60" s="429"/>
      <c r="EKX60" s="429"/>
      <c r="EKY60" s="429"/>
      <c r="EKZ60" s="429"/>
      <c r="ELA60" s="429"/>
      <c r="ELB60" s="429"/>
      <c r="ELC60" s="429"/>
      <c r="ELD60" s="429"/>
      <c r="ELE60" s="429"/>
      <c r="ELF60" s="429"/>
      <c r="ELG60" s="429"/>
      <c r="ELH60" s="429"/>
      <c r="ELI60" s="429"/>
      <c r="ELJ60" s="429"/>
      <c r="ELK60" s="429"/>
      <c r="ELL60" s="429"/>
      <c r="ELM60" s="429"/>
      <c r="ELN60" s="429"/>
      <c r="ELO60" s="429"/>
      <c r="ELP60" s="429"/>
      <c r="ELQ60" s="429"/>
      <c r="ELR60" s="429"/>
      <c r="ELS60" s="429"/>
      <c r="ELT60" s="429"/>
      <c r="ELU60" s="429"/>
      <c r="ELV60" s="429"/>
      <c r="ELW60" s="429"/>
      <c r="ELX60" s="429"/>
      <c r="ELY60" s="429"/>
      <c r="ELZ60" s="429"/>
      <c r="EMA60" s="429"/>
      <c r="EMB60" s="429"/>
      <c r="EMC60" s="429"/>
      <c r="EMD60" s="429"/>
      <c r="EME60" s="429"/>
      <c r="EMF60" s="429"/>
      <c r="EMG60" s="429"/>
      <c r="EMH60" s="429"/>
      <c r="EMI60" s="429"/>
      <c r="EMJ60" s="429"/>
      <c r="EMK60" s="429"/>
      <c r="EML60" s="429"/>
      <c r="EMM60" s="429"/>
      <c r="EMN60" s="429"/>
      <c r="EMO60" s="429"/>
      <c r="EMP60" s="429"/>
      <c r="EMQ60" s="429"/>
      <c r="EMR60" s="429"/>
      <c r="EMS60" s="429"/>
      <c r="EMT60" s="429"/>
      <c r="EMU60" s="429"/>
      <c r="EMV60" s="429"/>
      <c r="EMW60" s="429"/>
      <c r="EMX60" s="429"/>
      <c r="EMY60" s="429"/>
      <c r="EMZ60" s="429"/>
      <c r="ENA60" s="429"/>
      <c r="ENB60" s="429"/>
      <c r="ENC60" s="429"/>
      <c r="END60" s="429"/>
      <c r="ENE60" s="429"/>
      <c r="ENF60" s="429"/>
      <c r="ENG60" s="429"/>
      <c r="ENH60" s="429"/>
      <c r="ENI60" s="429"/>
      <c r="ENJ60" s="429"/>
      <c r="ENK60" s="429"/>
      <c r="ENL60" s="429"/>
      <c r="ENM60" s="429"/>
      <c r="ENN60" s="429"/>
      <c r="ENO60" s="429"/>
      <c r="ENP60" s="429"/>
      <c r="ENQ60" s="429"/>
      <c r="ENR60" s="429"/>
      <c r="ENS60" s="429"/>
      <c r="ENT60" s="429"/>
      <c r="ENU60" s="429"/>
      <c r="ENV60" s="429"/>
      <c r="ENW60" s="429"/>
      <c r="ENX60" s="429"/>
      <c r="ENY60" s="429"/>
      <c r="ENZ60" s="429"/>
      <c r="EOA60" s="429"/>
      <c r="EOB60" s="429"/>
      <c r="EOC60" s="429"/>
      <c r="EOD60" s="429"/>
      <c r="EOE60" s="429"/>
      <c r="EOF60" s="429"/>
      <c r="EOG60" s="429"/>
      <c r="EOH60" s="429"/>
      <c r="EOI60" s="429"/>
      <c r="EOJ60" s="429"/>
      <c r="EOK60" s="429"/>
      <c r="EOL60" s="429"/>
      <c r="EOM60" s="429"/>
      <c r="EON60" s="429"/>
      <c r="EOO60" s="429"/>
      <c r="EOP60" s="429"/>
      <c r="EOQ60" s="429"/>
      <c r="EOR60" s="429"/>
      <c r="EOS60" s="429"/>
      <c r="EOT60" s="429"/>
      <c r="EOU60" s="429"/>
      <c r="EOV60" s="429"/>
      <c r="EOW60" s="429"/>
      <c r="EOX60" s="429"/>
      <c r="EOY60" s="429"/>
      <c r="EOZ60" s="429"/>
      <c r="EPA60" s="429"/>
      <c r="EPB60" s="429"/>
      <c r="EPC60" s="429"/>
      <c r="EPD60" s="429"/>
      <c r="EPE60" s="429"/>
      <c r="EPF60" s="429"/>
      <c r="EPG60" s="429"/>
      <c r="EPH60" s="429"/>
      <c r="EPI60" s="429"/>
      <c r="EPJ60" s="429"/>
      <c r="EPK60" s="429"/>
      <c r="EPL60" s="429"/>
      <c r="EPM60" s="429"/>
      <c r="EPN60" s="429"/>
      <c r="EPO60" s="429"/>
      <c r="EPP60" s="429"/>
      <c r="EPQ60" s="429"/>
      <c r="EPR60" s="429"/>
      <c r="EPS60" s="429"/>
      <c r="EPT60" s="429"/>
      <c r="EPU60" s="429"/>
      <c r="EPV60" s="429"/>
      <c r="EPW60" s="429"/>
      <c r="EPX60" s="429"/>
      <c r="EPY60" s="429"/>
      <c r="EPZ60" s="429"/>
      <c r="EQA60" s="429"/>
      <c r="EQB60" s="429"/>
      <c r="EQC60" s="429"/>
      <c r="EQD60" s="429"/>
      <c r="EQE60" s="429"/>
      <c r="EQF60" s="429"/>
      <c r="EQG60" s="429"/>
      <c r="EQH60" s="429"/>
      <c r="EQI60" s="429"/>
      <c r="EQJ60" s="429"/>
      <c r="EQK60" s="429"/>
      <c r="EQL60" s="429"/>
      <c r="EQM60" s="429"/>
      <c r="EQN60" s="429"/>
      <c r="EQO60" s="429"/>
      <c r="EQP60" s="429"/>
      <c r="EQQ60" s="429"/>
      <c r="EQR60" s="429"/>
      <c r="EQS60" s="429"/>
      <c r="EQT60" s="429"/>
      <c r="EQU60" s="429"/>
      <c r="EQV60" s="429"/>
      <c r="EQW60" s="429"/>
      <c r="EQX60" s="429"/>
      <c r="EQY60" s="429"/>
      <c r="EQZ60" s="429"/>
      <c r="ERA60" s="429"/>
      <c r="ERB60" s="429"/>
      <c r="ERC60" s="429"/>
      <c r="ERD60" s="429"/>
      <c r="ERE60" s="429"/>
      <c r="ERF60" s="429"/>
      <c r="ERG60" s="429"/>
      <c r="ERH60" s="429"/>
      <c r="ERI60" s="429"/>
      <c r="ERJ60" s="429"/>
      <c r="ERK60" s="429"/>
      <c r="ERL60" s="429"/>
      <c r="ERM60" s="429"/>
      <c r="ERN60" s="429"/>
      <c r="ERO60" s="429"/>
      <c r="ERP60" s="429"/>
      <c r="ERQ60" s="429"/>
      <c r="ERR60" s="429"/>
      <c r="ERS60" s="429"/>
      <c r="ERT60" s="429"/>
      <c r="ERU60" s="429"/>
      <c r="ERV60" s="429"/>
      <c r="ERW60" s="429"/>
      <c r="ERX60" s="429"/>
      <c r="ERY60" s="429"/>
      <c r="ERZ60" s="429"/>
      <c r="ESA60" s="429"/>
      <c r="ESB60" s="429"/>
      <c r="ESC60" s="429"/>
      <c r="ESD60" s="429"/>
      <c r="ESE60" s="429"/>
      <c r="ESF60" s="429"/>
      <c r="ESG60" s="429"/>
      <c r="ESH60" s="429"/>
      <c r="ESI60" s="429"/>
      <c r="ESJ60" s="429"/>
      <c r="ESK60" s="429"/>
      <c r="ESL60" s="429"/>
      <c r="ESM60" s="429"/>
      <c r="ESN60" s="429"/>
      <c r="ESO60" s="429"/>
      <c r="ESP60" s="429"/>
      <c r="ESQ60" s="429"/>
      <c r="ESR60" s="429"/>
      <c r="ESS60" s="429"/>
      <c r="EST60" s="429"/>
      <c r="ESU60" s="429"/>
      <c r="ESV60" s="429"/>
      <c r="ESW60" s="429"/>
      <c r="ESX60" s="429"/>
      <c r="ESY60" s="429"/>
      <c r="ESZ60" s="429"/>
      <c r="ETA60" s="429"/>
      <c r="ETB60" s="429"/>
      <c r="ETC60" s="429"/>
      <c r="ETD60" s="429"/>
      <c r="ETE60" s="429"/>
      <c r="ETF60" s="429"/>
      <c r="ETG60" s="429"/>
      <c r="ETH60" s="429"/>
      <c r="ETI60" s="429"/>
      <c r="ETJ60" s="429"/>
      <c r="ETK60" s="429"/>
      <c r="ETL60" s="429"/>
      <c r="ETM60" s="429"/>
      <c r="ETN60" s="429"/>
      <c r="ETO60" s="429"/>
      <c r="ETP60" s="429"/>
      <c r="ETQ60" s="429"/>
      <c r="ETR60" s="429"/>
      <c r="ETS60" s="429"/>
      <c r="ETT60" s="429"/>
      <c r="ETU60" s="429"/>
      <c r="ETV60" s="429"/>
      <c r="ETW60" s="429"/>
      <c r="ETX60" s="429"/>
      <c r="ETY60" s="429"/>
      <c r="ETZ60" s="429"/>
      <c r="EUA60" s="429"/>
      <c r="EUB60" s="429"/>
      <c r="EUC60" s="429"/>
      <c r="EUD60" s="429"/>
      <c r="EUE60" s="429"/>
      <c r="EUF60" s="429"/>
      <c r="EUG60" s="429"/>
      <c r="EUH60" s="429"/>
      <c r="EUI60" s="429"/>
      <c r="EUJ60" s="429"/>
      <c r="EUK60" s="429"/>
      <c r="EUL60" s="429"/>
      <c r="EUM60" s="429"/>
      <c r="EUN60" s="429"/>
      <c r="EUO60" s="429"/>
      <c r="EUP60" s="429"/>
      <c r="EUQ60" s="429"/>
      <c r="EUR60" s="429"/>
      <c r="EUS60" s="429"/>
      <c r="EUT60" s="429"/>
      <c r="EUU60" s="429"/>
      <c r="EUV60" s="429"/>
      <c r="EUW60" s="429"/>
      <c r="EUX60" s="429"/>
      <c r="EUY60" s="429"/>
      <c r="EUZ60" s="429"/>
      <c r="EVA60" s="429"/>
      <c r="EVB60" s="429"/>
      <c r="EVC60" s="429"/>
      <c r="EVD60" s="429"/>
      <c r="EVE60" s="429"/>
      <c r="EVF60" s="429"/>
      <c r="EVG60" s="429"/>
      <c r="EVH60" s="429"/>
      <c r="EVI60" s="429"/>
      <c r="EVJ60" s="429"/>
      <c r="EVK60" s="429"/>
      <c r="EVL60" s="429"/>
      <c r="EVM60" s="429"/>
      <c r="EVN60" s="429"/>
      <c r="EVO60" s="429"/>
      <c r="EVP60" s="429"/>
      <c r="EVQ60" s="429"/>
      <c r="EVR60" s="429"/>
      <c r="EVS60" s="429"/>
      <c r="EVT60" s="429"/>
      <c r="EVU60" s="429"/>
      <c r="EVV60" s="429"/>
      <c r="EVW60" s="429"/>
      <c r="EVX60" s="429"/>
      <c r="EVY60" s="429"/>
      <c r="EVZ60" s="429"/>
      <c r="EWA60" s="429"/>
      <c r="EWB60" s="429"/>
      <c r="EWC60" s="429"/>
      <c r="EWD60" s="429"/>
      <c r="EWE60" s="429"/>
      <c r="EWF60" s="429"/>
      <c r="EWG60" s="429"/>
      <c r="EWH60" s="429"/>
      <c r="EWI60" s="429"/>
      <c r="EWJ60" s="429"/>
      <c r="EWK60" s="429"/>
      <c r="EWL60" s="429"/>
      <c r="EWM60" s="429"/>
      <c r="EWN60" s="429"/>
      <c r="EWO60" s="429"/>
      <c r="EWP60" s="429"/>
      <c r="EWQ60" s="429"/>
      <c r="EWR60" s="429"/>
      <c r="EWS60" s="429"/>
      <c r="EWT60" s="429"/>
      <c r="EWU60" s="429"/>
      <c r="EWV60" s="429"/>
      <c r="EWW60" s="429"/>
      <c r="EWX60" s="429"/>
      <c r="EWY60" s="429"/>
      <c r="EWZ60" s="429"/>
      <c r="EXA60" s="429"/>
      <c r="EXB60" s="429"/>
      <c r="EXC60" s="429"/>
      <c r="EXD60" s="429"/>
      <c r="EXE60" s="429"/>
      <c r="EXF60" s="429"/>
      <c r="EXG60" s="429"/>
      <c r="EXH60" s="429"/>
      <c r="EXI60" s="429"/>
      <c r="EXJ60" s="429"/>
      <c r="EXK60" s="429"/>
      <c r="EXL60" s="429"/>
      <c r="EXM60" s="429"/>
      <c r="EXN60" s="429"/>
      <c r="EXO60" s="429"/>
      <c r="EXP60" s="429"/>
      <c r="EXQ60" s="429"/>
      <c r="EXR60" s="429"/>
      <c r="EXS60" s="429"/>
      <c r="EXT60" s="429"/>
      <c r="EXU60" s="429"/>
      <c r="EXV60" s="429"/>
      <c r="EXW60" s="429"/>
      <c r="EXX60" s="429"/>
      <c r="EXY60" s="429"/>
      <c r="EXZ60" s="429"/>
      <c r="EYA60" s="429"/>
      <c r="EYB60" s="429"/>
      <c r="EYC60" s="429"/>
      <c r="EYD60" s="429"/>
      <c r="EYE60" s="429"/>
      <c r="EYF60" s="429"/>
      <c r="EYG60" s="429"/>
      <c r="EYH60" s="429"/>
      <c r="EYI60" s="429"/>
      <c r="EYJ60" s="429"/>
      <c r="EYK60" s="429"/>
      <c r="EYL60" s="429"/>
      <c r="EYM60" s="429"/>
      <c r="EYN60" s="429"/>
      <c r="EYO60" s="429"/>
      <c r="EYP60" s="429"/>
      <c r="EYQ60" s="429"/>
      <c r="EYR60" s="429"/>
      <c r="EYS60" s="429"/>
      <c r="EYT60" s="429"/>
      <c r="EYU60" s="429"/>
      <c r="EYV60" s="429"/>
      <c r="EYW60" s="429"/>
      <c r="EYX60" s="429"/>
      <c r="EYY60" s="429"/>
      <c r="EYZ60" s="429"/>
      <c r="EZA60" s="429"/>
      <c r="EZB60" s="429"/>
      <c r="EZC60" s="429"/>
      <c r="EZD60" s="429"/>
      <c r="EZE60" s="429"/>
      <c r="EZF60" s="429"/>
      <c r="EZG60" s="429"/>
      <c r="EZH60" s="429"/>
      <c r="EZI60" s="429"/>
      <c r="EZJ60" s="429"/>
      <c r="EZK60" s="429"/>
      <c r="EZL60" s="429"/>
      <c r="EZM60" s="429"/>
      <c r="EZN60" s="429"/>
      <c r="EZO60" s="429"/>
      <c r="EZP60" s="429"/>
      <c r="EZQ60" s="429"/>
      <c r="EZR60" s="429"/>
      <c r="EZS60" s="429"/>
      <c r="EZT60" s="429"/>
      <c r="EZU60" s="429"/>
      <c r="EZV60" s="429"/>
      <c r="EZW60" s="429"/>
      <c r="EZX60" s="429"/>
      <c r="EZY60" s="429"/>
      <c r="EZZ60" s="429"/>
      <c r="FAA60" s="429"/>
      <c r="FAB60" s="429"/>
      <c r="FAC60" s="429"/>
      <c r="FAD60" s="429"/>
      <c r="FAE60" s="429"/>
      <c r="FAF60" s="429"/>
      <c r="FAG60" s="429"/>
      <c r="FAH60" s="429"/>
      <c r="FAI60" s="429"/>
      <c r="FAJ60" s="429"/>
      <c r="FAK60" s="429"/>
      <c r="FAL60" s="429"/>
      <c r="FAM60" s="429"/>
      <c r="FAN60" s="429"/>
      <c r="FAO60" s="429"/>
      <c r="FAP60" s="429"/>
      <c r="FAQ60" s="429"/>
      <c r="FAR60" s="429"/>
      <c r="FAS60" s="429"/>
      <c r="FAT60" s="429"/>
      <c r="FAU60" s="429"/>
      <c r="FAV60" s="429"/>
      <c r="FAW60" s="429"/>
      <c r="FAX60" s="429"/>
      <c r="FAY60" s="429"/>
      <c r="FAZ60" s="429"/>
      <c r="FBA60" s="429"/>
      <c r="FBB60" s="429"/>
      <c r="FBC60" s="429"/>
      <c r="FBD60" s="429"/>
      <c r="FBE60" s="429"/>
      <c r="FBF60" s="429"/>
      <c r="FBG60" s="429"/>
      <c r="FBH60" s="429"/>
      <c r="FBI60" s="429"/>
      <c r="FBJ60" s="429"/>
      <c r="FBK60" s="429"/>
      <c r="FBL60" s="429"/>
      <c r="FBM60" s="429"/>
      <c r="FBN60" s="429"/>
      <c r="FBO60" s="429"/>
      <c r="FBP60" s="429"/>
      <c r="FBQ60" s="429"/>
      <c r="FBR60" s="429"/>
      <c r="FBS60" s="429"/>
      <c r="FBT60" s="429"/>
      <c r="FBU60" s="429"/>
      <c r="FBV60" s="429"/>
      <c r="FBW60" s="429"/>
      <c r="FBX60" s="429"/>
      <c r="FBY60" s="429"/>
      <c r="FBZ60" s="429"/>
      <c r="FCA60" s="429"/>
      <c r="FCB60" s="429"/>
      <c r="FCC60" s="429"/>
      <c r="FCD60" s="429"/>
      <c r="FCE60" s="429"/>
      <c r="FCF60" s="429"/>
      <c r="FCG60" s="429"/>
      <c r="FCH60" s="429"/>
      <c r="FCI60" s="429"/>
      <c r="FCJ60" s="429"/>
      <c r="FCK60" s="429"/>
      <c r="FCL60" s="429"/>
      <c r="FCM60" s="429"/>
      <c r="FCN60" s="429"/>
      <c r="FCO60" s="429"/>
      <c r="FCP60" s="429"/>
      <c r="FCQ60" s="429"/>
      <c r="FCR60" s="429"/>
      <c r="FCS60" s="429"/>
      <c r="FCT60" s="429"/>
      <c r="FCU60" s="429"/>
      <c r="FCV60" s="429"/>
      <c r="FCW60" s="429"/>
      <c r="FCX60" s="429"/>
      <c r="FCY60" s="429"/>
      <c r="FCZ60" s="429"/>
      <c r="FDA60" s="429"/>
      <c r="FDB60" s="429"/>
      <c r="FDC60" s="429"/>
      <c r="FDD60" s="429"/>
      <c r="FDE60" s="429"/>
      <c r="FDF60" s="429"/>
      <c r="FDG60" s="429"/>
      <c r="FDH60" s="429"/>
      <c r="FDI60" s="429"/>
      <c r="FDJ60" s="429"/>
      <c r="FDK60" s="429"/>
      <c r="FDL60" s="429"/>
      <c r="FDM60" s="429"/>
      <c r="FDN60" s="429"/>
      <c r="FDO60" s="429"/>
      <c r="FDP60" s="429"/>
      <c r="FDQ60" s="429"/>
      <c r="FDR60" s="429"/>
      <c r="FDS60" s="429"/>
      <c r="FDT60" s="429"/>
      <c r="FDU60" s="429"/>
      <c r="FDV60" s="429"/>
      <c r="FDW60" s="429"/>
      <c r="FDX60" s="429"/>
      <c r="FDY60" s="429"/>
      <c r="FDZ60" s="429"/>
      <c r="FEA60" s="429"/>
      <c r="FEB60" s="429"/>
      <c r="FEC60" s="429"/>
      <c r="FED60" s="429"/>
      <c r="FEE60" s="429"/>
      <c r="FEF60" s="429"/>
      <c r="FEG60" s="429"/>
      <c r="FEH60" s="429"/>
      <c r="FEI60" s="429"/>
      <c r="FEJ60" s="429"/>
      <c r="FEK60" s="429"/>
      <c r="FEL60" s="429"/>
      <c r="FEM60" s="429"/>
      <c r="FEN60" s="429"/>
      <c r="FEO60" s="429"/>
      <c r="FEP60" s="429"/>
      <c r="FEQ60" s="429"/>
      <c r="FER60" s="429"/>
      <c r="FES60" s="429"/>
      <c r="FET60" s="429"/>
      <c r="FEU60" s="429"/>
      <c r="FEV60" s="429"/>
      <c r="FEW60" s="429"/>
      <c r="FEX60" s="429"/>
      <c r="FEY60" s="429"/>
      <c r="FEZ60" s="429"/>
      <c r="FFA60" s="429"/>
      <c r="FFB60" s="429"/>
      <c r="FFC60" s="429"/>
      <c r="FFD60" s="429"/>
      <c r="FFE60" s="429"/>
      <c r="FFF60" s="429"/>
      <c r="FFG60" s="429"/>
      <c r="FFH60" s="429"/>
      <c r="FFI60" s="429"/>
      <c r="FFJ60" s="429"/>
      <c r="FFK60" s="429"/>
      <c r="FFL60" s="429"/>
      <c r="FFM60" s="429"/>
      <c r="FFN60" s="429"/>
      <c r="FFO60" s="429"/>
      <c r="FFP60" s="429"/>
      <c r="FFQ60" s="429"/>
      <c r="FFR60" s="429"/>
      <c r="FFS60" s="429"/>
      <c r="FFT60" s="429"/>
      <c r="FFU60" s="429"/>
      <c r="FFV60" s="429"/>
      <c r="FFW60" s="429"/>
      <c r="FFX60" s="429"/>
      <c r="FFY60" s="429"/>
      <c r="FFZ60" s="429"/>
      <c r="FGA60" s="429"/>
      <c r="FGB60" s="429"/>
      <c r="FGC60" s="429"/>
      <c r="FGD60" s="429"/>
      <c r="FGE60" s="429"/>
      <c r="FGF60" s="429"/>
      <c r="FGG60" s="429"/>
      <c r="FGH60" s="429"/>
      <c r="FGI60" s="429"/>
      <c r="FGJ60" s="429"/>
      <c r="FGK60" s="429"/>
      <c r="FGL60" s="429"/>
      <c r="FGM60" s="429"/>
      <c r="FGN60" s="429"/>
      <c r="FGO60" s="429"/>
      <c r="FGP60" s="429"/>
      <c r="FGQ60" s="429"/>
      <c r="FGR60" s="429"/>
      <c r="FGS60" s="429"/>
      <c r="FGT60" s="429"/>
      <c r="FGU60" s="429"/>
      <c r="FGV60" s="429"/>
      <c r="FGW60" s="429"/>
      <c r="FGX60" s="429"/>
      <c r="FGY60" s="429"/>
      <c r="FGZ60" s="429"/>
      <c r="FHA60" s="429"/>
      <c r="FHB60" s="429"/>
      <c r="FHC60" s="429"/>
      <c r="FHD60" s="429"/>
      <c r="FHE60" s="429"/>
      <c r="FHF60" s="429"/>
      <c r="FHG60" s="429"/>
      <c r="FHH60" s="429"/>
      <c r="FHI60" s="429"/>
      <c r="FHJ60" s="429"/>
      <c r="FHK60" s="429"/>
      <c r="FHL60" s="429"/>
      <c r="FHM60" s="429"/>
      <c r="FHN60" s="429"/>
      <c r="FHO60" s="429"/>
      <c r="FHP60" s="429"/>
      <c r="FHQ60" s="429"/>
      <c r="FHR60" s="429"/>
      <c r="FHS60" s="429"/>
      <c r="FHT60" s="429"/>
      <c r="FHU60" s="429"/>
      <c r="FHV60" s="429"/>
      <c r="FHW60" s="429"/>
      <c r="FHX60" s="429"/>
      <c r="FHY60" s="429"/>
      <c r="FHZ60" s="429"/>
      <c r="FIA60" s="429"/>
      <c r="FIB60" s="429"/>
      <c r="FIC60" s="429"/>
      <c r="FID60" s="429"/>
      <c r="FIE60" s="429"/>
      <c r="FIF60" s="429"/>
      <c r="FIG60" s="429"/>
      <c r="FIH60" s="429"/>
      <c r="FII60" s="429"/>
      <c r="FIJ60" s="429"/>
      <c r="FIK60" s="429"/>
      <c r="FIL60" s="429"/>
      <c r="FIM60" s="429"/>
      <c r="FIN60" s="429"/>
      <c r="FIO60" s="429"/>
      <c r="FIP60" s="429"/>
      <c r="FIQ60" s="429"/>
      <c r="FIR60" s="429"/>
      <c r="FIS60" s="429"/>
      <c r="FIT60" s="429"/>
      <c r="FIU60" s="429"/>
      <c r="FIV60" s="429"/>
      <c r="FIW60" s="429"/>
      <c r="FIX60" s="429"/>
      <c r="FIY60" s="429"/>
      <c r="FIZ60" s="429"/>
      <c r="FJA60" s="429"/>
      <c r="FJB60" s="429"/>
      <c r="FJC60" s="429"/>
      <c r="FJD60" s="429"/>
      <c r="FJE60" s="429"/>
      <c r="FJF60" s="429"/>
      <c r="FJG60" s="429"/>
      <c r="FJH60" s="429"/>
      <c r="FJI60" s="429"/>
      <c r="FJJ60" s="429"/>
      <c r="FJK60" s="429"/>
      <c r="FJL60" s="429"/>
      <c r="FJM60" s="429"/>
      <c r="FJN60" s="429"/>
      <c r="FJO60" s="429"/>
      <c r="FJP60" s="429"/>
      <c r="FJQ60" s="429"/>
      <c r="FJR60" s="429"/>
      <c r="FJS60" s="429"/>
      <c r="FJT60" s="429"/>
      <c r="FJU60" s="429"/>
      <c r="FJV60" s="429"/>
      <c r="FJW60" s="429"/>
      <c r="FJX60" s="429"/>
      <c r="FJY60" s="429"/>
      <c r="FJZ60" s="429"/>
      <c r="FKA60" s="429"/>
      <c r="FKB60" s="429"/>
      <c r="FKC60" s="429"/>
      <c r="FKD60" s="429"/>
      <c r="FKE60" s="429"/>
      <c r="FKF60" s="429"/>
      <c r="FKG60" s="429"/>
      <c r="FKH60" s="429"/>
      <c r="FKI60" s="429"/>
      <c r="FKJ60" s="429"/>
      <c r="FKK60" s="429"/>
      <c r="FKL60" s="429"/>
      <c r="FKM60" s="429"/>
      <c r="FKN60" s="429"/>
      <c r="FKO60" s="429"/>
      <c r="FKP60" s="429"/>
      <c r="FKQ60" s="429"/>
      <c r="FKR60" s="429"/>
      <c r="FKS60" s="429"/>
      <c r="FKT60" s="429"/>
      <c r="FKU60" s="429"/>
      <c r="FKV60" s="429"/>
      <c r="FKW60" s="429"/>
      <c r="FKX60" s="429"/>
      <c r="FKY60" s="429"/>
      <c r="FKZ60" s="429"/>
      <c r="FLA60" s="429"/>
      <c r="FLB60" s="429"/>
      <c r="FLC60" s="429"/>
      <c r="FLD60" s="429"/>
      <c r="FLE60" s="429"/>
      <c r="FLF60" s="429"/>
      <c r="FLG60" s="429"/>
      <c r="FLH60" s="429"/>
      <c r="FLI60" s="429"/>
      <c r="FLJ60" s="429"/>
      <c r="FLK60" s="429"/>
      <c r="FLL60" s="429"/>
      <c r="FLM60" s="429"/>
      <c r="FLN60" s="429"/>
      <c r="FLO60" s="429"/>
      <c r="FLP60" s="429"/>
      <c r="FLQ60" s="429"/>
      <c r="FLR60" s="429"/>
      <c r="FLS60" s="429"/>
      <c r="FLT60" s="429"/>
      <c r="FLU60" s="429"/>
      <c r="FLV60" s="429"/>
      <c r="FLW60" s="429"/>
      <c r="FLX60" s="429"/>
      <c r="FLY60" s="429"/>
      <c r="FLZ60" s="429"/>
      <c r="FMA60" s="429"/>
      <c r="FMB60" s="429"/>
      <c r="FMC60" s="429"/>
      <c r="FMD60" s="429"/>
      <c r="FME60" s="429"/>
      <c r="FMF60" s="429"/>
      <c r="FMG60" s="429"/>
      <c r="FMH60" s="429"/>
      <c r="FMI60" s="429"/>
      <c r="FMJ60" s="429"/>
      <c r="FMK60" s="429"/>
      <c r="FML60" s="429"/>
      <c r="FMM60" s="429"/>
      <c r="FMN60" s="429"/>
      <c r="FMO60" s="429"/>
      <c r="FMP60" s="429"/>
      <c r="FMQ60" s="429"/>
      <c r="FMR60" s="429"/>
      <c r="FMS60" s="429"/>
      <c r="FMT60" s="429"/>
      <c r="FMU60" s="429"/>
      <c r="FMV60" s="429"/>
      <c r="FMW60" s="429"/>
      <c r="FMX60" s="429"/>
      <c r="FMY60" s="429"/>
      <c r="FMZ60" s="429"/>
      <c r="FNA60" s="429"/>
      <c r="FNB60" s="429"/>
      <c r="FNC60" s="429"/>
      <c r="FND60" s="429"/>
      <c r="FNE60" s="429"/>
      <c r="FNF60" s="429"/>
      <c r="FNG60" s="429"/>
      <c r="FNH60" s="429"/>
      <c r="FNI60" s="429"/>
      <c r="FNJ60" s="429"/>
      <c r="FNK60" s="429"/>
      <c r="FNL60" s="429"/>
      <c r="FNM60" s="429"/>
      <c r="FNN60" s="429"/>
      <c r="FNO60" s="429"/>
      <c r="FNP60" s="429"/>
      <c r="FNQ60" s="429"/>
      <c r="FNR60" s="429"/>
      <c r="FNS60" s="429"/>
      <c r="FNT60" s="429"/>
      <c r="FNU60" s="429"/>
      <c r="FNV60" s="429"/>
      <c r="FNW60" s="429"/>
      <c r="FNX60" s="429"/>
      <c r="FNY60" s="429"/>
      <c r="FNZ60" s="429"/>
      <c r="FOA60" s="429"/>
      <c r="FOB60" s="429"/>
      <c r="FOC60" s="429"/>
      <c r="FOD60" s="429"/>
      <c r="FOE60" s="429"/>
      <c r="FOF60" s="429"/>
      <c r="FOG60" s="429"/>
      <c r="FOH60" s="429"/>
      <c r="FOI60" s="429"/>
      <c r="FOJ60" s="429"/>
      <c r="FOK60" s="429"/>
      <c r="FOL60" s="429"/>
      <c r="FOM60" s="429"/>
      <c r="FON60" s="429"/>
      <c r="FOO60" s="429"/>
      <c r="FOP60" s="429"/>
      <c r="FOQ60" s="429"/>
      <c r="FOR60" s="429"/>
      <c r="FOS60" s="429"/>
      <c r="FOT60" s="429"/>
      <c r="FOU60" s="429"/>
      <c r="FOV60" s="429"/>
      <c r="FOW60" s="429"/>
      <c r="FOX60" s="429"/>
      <c r="FOY60" s="429"/>
      <c r="FOZ60" s="429"/>
      <c r="FPA60" s="429"/>
      <c r="FPB60" s="429"/>
      <c r="FPC60" s="429"/>
      <c r="FPD60" s="429"/>
      <c r="FPE60" s="429"/>
      <c r="FPF60" s="429"/>
      <c r="FPG60" s="429"/>
      <c r="FPH60" s="429"/>
      <c r="FPI60" s="429"/>
      <c r="FPJ60" s="429"/>
      <c r="FPK60" s="429"/>
      <c r="FPL60" s="429"/>
      <c r="FPM60" s="429"/>
      <c r="FPN60" s="429"/>
      <c r="FPO60" s="429"/>
      <c r="FPP60" s="429"/>
      <c r="FPQ60" s="429"/>
      <c r="FPR60" s="429"/>
      <c r="FPS60" s="429"/>
      <c r="FPT60" s="429"/>
      <c r="FPU60" s="429"/>
      <c r="FPV60" s="429"/>
      <c r="FPW60" s="429"/>
      <c r="FPX60" s="429"/>
      <c r="FPY60" s="429"/>
      <c r="FPZ60" s="429"/>
      <c r="FQA60" s="429"/>
      <c r="FQB60" s="429"/>
      <c r="FQC60" s="429"/>
      <c r="FQD60" s="429"/>
      <c r="FQE60" s="429"/>
      <c r="FQF60" s="429"/>
      <c r="FQG60" s="429"/>
      <c r="FQH60" s="429"/>
      <c r="FQI60" s="429"/>
      <c r="FQJ60" s="429"/>
      <c r="FQK60" s="429"/>
      <c r="FQL60" s="429"/>
      <c r="FQM60" s="429"/>
      <c r="FQN60" s="429"/>
      <c r="FQO60" s="429"/>
      <c r="FQP60" s="429"/>
      <c r="FQQ60" s="429"/>
      <c r="FQR60" s="429"/>
      <c r="FQS60" s="429"/>
      <c r="FQT60" s="429"/>
      <c r="FQU60" s="429"/>
      <c r="FQV60" s="429"/>
      <c r="FQW60" s="429"/>
      <c r="FQX60" s="429"/>
      <c r="FQY60" s="429"/>
      <c r="FQZ60" s="429"/>
      <c r="FRA60" s="429"/>
      <c r="FRB60" s="429"/>
      <c r="FRC60" s="429"/>
      <c r="FRD60" s="429"/>
      <c r="FRE60" s="429"/>
      <c r="FRF60" s="429"/>
      <c r="FRG60" s="429"/>
      <c r="FRH60" s="429"/>
      <c r="FRI60" s="429"/>
      <c r="FRJ60" s="429"/>
      <c r="FRK60" s="429"/>
      <c r="FRL60" s="429"/>
      <c r="FRM60" s="429"/>
      <c r="FRN60" s="429"/>
      <c r="FRO60" s="429"/>
      <c r="FRP60" s="429"/>
      <c r="FRQ60" s="429"/>
      <c r="FRR60" s="429"/>
      <c r="FRS60" s="429"/>
      <c r="FRT60" s="429"/>
      <c r="FRU60" s="429"/>
      <c r="FRV60" s="429"/>
      <c r="FRW60" s="429"/>
      <c r="FRX60" s="429"/>
      <c r="FRY60" s="429"/>
      <c r="FRZ60" s="429"/>
      <c r="FSA60" s="429"/>
      <c r="FSB60" s="429"/>
      <c r="FSC60" s="429"/>
      <c r="FSD60" s="429"/>
      <c r="FSE60" s="429"/>
      <c r="FSF60" s="429"/>
      <c r="FSG60" s="429"/>
      <c r="FSH60" s="429"/>
      <c r="FSI60" s="429"/>
      <c r="FSJ60" s="429"/>
      <c r="FSK60" s="429"/>
      <c r="FSL60" s="429"/>
      <c r="FSM60" s="429"/>
      <c r="FSN60" s="429"/>
      <c r="FSO60" s="429"/>
      <c r="FSP60" s="429"/>
      <c r="FSQ60" s="429"/>
      <c r="FSR60" s="429"/>
      <c r="FSS60" s="429"/>
      <c r="FST60" s="429"/>
      <c r="FSU60" s="429"/>
      <c r="FSV60" s="429"/>
      <c r="FSW60" s="429"/>
      <c r="FSX60" s="429"/>
      <c r="FSY60" s="429"/>
      <c r="FSZ60" s="429"/>
      <c r="FTA60" s="429"/>
      <c r="FTB60" s="429"/>
      <c r="FTC60" s="429"/>
      <c r="FTD60" s="429"/>
      <c r="FTE60" s="429"/>
      <c r="FTF60" s="429"/>
      <c r="FTG60" s="429"/>
      <c r="FTH60" s="429"/>
      <c r="FTI60" s="429"/>
      <c r="FTJ60" s="429"/>
      <c r="FTK60" s="429"/>
      <c r="FTL60" s="429"/>
      <c r="FTM60" s="429"/>
      <c r="FTN60" s="429"/>
      <c r="FTO60" s="429"/>
      <c r="FTP60" s="429"/>
      <c r="FTQ60" s="429"/>
      <c r="FTR60" s="429"/>
      <c r="FTS60" s="429"/>
      <c r="FTT60" s="429"/>
      <c r="FTU60" s="429"/>
      <c r="FTV60" s="429"/>
      <c r="FTW60" s="429"/>
      <c r="FTX60" s="429"/>
      <c r="FTY60" s="429"/>
      <c r="FTZ60" s="429"/>
      <c r="FUA60" s="429"/>
      <c r="FUB60" s="429"/>
      <c r="FUC60" s="429"/>
      <c r="FUD60" s="429"/>
      <c r="FUE60" s="429"/>
      <c r="FUF60" s="429"/>
      <c r="FUG60" s="429"/>
      <c r="FUH60" s="429"/>
      <c r="FUI60" s="429"/>
      <c r="FUJ60" s="429"/>
      <c r="FUK60" s="429"/>
      <c r="FUL60" s="429"/>
      <c r="FUM60" s="429"/>
      <c r="FUN60" s="429"/>
      <c r="FUO60" s="429"/>
      <c r="FUP60" s="429"/>
      <c r="FUQ60" s="429"/>
      <c r="FUR60" s="429"/>
      <c r="FUS60" s="429"/>
      <c r="FUT60" s="429"/>
      <c r="FUU60" s="429"/>
      <c r="FUV60" s="429"/>
      <c r="FUW60" s="429"/>
      <c r="FUX60" s="429"/>
      <c r="FUY60" s="429"/>
      <c r="FUZ60" s="429"/>
      <c r="FVA60" s="429"/>
      <c r="FVB60" s="429"/>
      <c r="FVC60" s="429"/>
      <c r="FVD60" s="429"/>
      <c r="FVE60" s="429"/>
      <c r="FVF60" s="429"/>
      <c r="FVG60" s="429"/>
      <c r="FVH60" s="429"/>
      <c r="FVI60" s="429"/>
      <c r="FVJ60" s="429"/>
      <c r="FVK60" s="429"/>
      <c r="FVL60" s="429"/>
      <c r="FVM60" s="429"/>
      <c r="FVN60" s="429"/>
      <c r="FVO60" s="429"/>
      <c r="FVP60" s="429"/>
      <c r="FVQ60" s="429"/>
      <c r="FVR60" s="429"/>
      <c r="FVS60" s="429"/>
      <c r="FVT60" s="429"/>
      <c r="FVU60" s="429"/>
      <c r="FVV60" s="429"/>
      <c r="FVW60" s="429"/>
      <c r="FVX60" s="429"/>
      <c r="FVY60" s="429"/>
      <c r="FVZ60" s="429"/>
      <c r="FWA60" s="429"/>
      <c r="FWB60" s="429"/>
      <c r="FWC60" s="429"/>
      <c r="FWD60" s="429"/>
      <c r="FWE60" s="429"/>
      <c r="FWF60" s="429"/>
      <c r="FWG60" s="429"/>
      <c r="FWH60" s="429"/>
      <c r="FWI60" s="429"/>
      <c r="FWJ60" s="429"/>
      <c r="FWK60" s="429"/>
      <c r="FWL60" s="429"/>
      <c r="FWM60" s="429"/>
      <c r="FWN60" s="429"/>
      <c r="FWO60" s="429"/>
      <c r="FWP60" s="429"/>
      <c r="FWQ60" s="429"/>
      <c r="FWR60" s="429"/>
      <c r="FWS60" s="429"/>
      <c r="FWT60" s="429"/>
      <c r="FWU60" s="429"/>
      <c r="FWV60" s="429"/>
      <c r="FWW60" s="429"/>
      <c r="FWX60" s="429"/>
      <c r="FWY60" s="429"/>
      <c r="FWZ60" s="429"/>
      <c r="FXA60" s="429"/>
      <c r="FXB60" s="429"/>
      <c r="FXC60" s="429"/>
      <c r="FXD60" s="429"/>
      <c r="FXE60" s="429"/>
      <c r="FXF60" s="429"/>
      <c r="FXG60" s="429"/>
      <c r="FXH60" s="429"/>
      <c r="FXI60" s="429"/>
      <c r="FXJ60" s="429"/>
      <c r="FXK60" s="429"/>
      <c r="FXL60" s="429"/>
      <c r="FXM60" s="429"/>
      <c r="FXN60" s="429"/>
      <c r="FXO60" s="429"/>
      <c r="FXP60" s="429"/>
      <c r="FXQ60" s="429"/>
      <c r="FXR60" s="429"/>
      <c r="FXS60" s="429"/>
      <c r="FXT60" s="429"/>
      <c r="FXU60" s="429"/>
      <c r="FXV60" s="429"/>
      <c r="FXW60" s="429"/>
      <c r="FXX60" s="429"/>
      <c r="FXY60" s="429"/>
      <c r="FXZ60" s="429"/>
      <c r="FYA60" s="429"/>
      <c r="FYB60" s="429"/>
      <c r="FYC60" s="429"/>
      <c r="FYD60" s="429"/>
      <c r="FYE60" s="429"/>
      <c r="FYF60" s="429"/>
      <c r="FYG60" s="429"/>
      <c r="FYH60" s="429"/>
      <c r="FYI60" s="429"/>
      <c r="FYJ60" s="429"/>
      <c r="FYK60" s="429"/>
      <c r="FYL60" s="429"/>
      <c r="FYM60" s="429"/>
      <c r="FYN60" s="429"/>
      <c r="FYO60" s="429"/>
      <c r="FYP60" s="429"/>
      <c r="FYQ60" s="429"/>
      <c r="FYR60" s="429"/>
      <c r="FYS60" s="429"/>
      <c r="FYT60" s="429"/>
      <c r="FYU60" s="429"/>
      <c r="FYV60" s="429"/>
      <c r="FYW60" s="429"/>
      <c r="FYX60" s="429"/>
      <c r="FYY60" s="429"/>
      <c r="FYZ60" s="429"/>
      <c r="FZA60" s="429"/>
      <c r="FZB60" s="429"/>
      <c r="FZC60" s="429"/>
      <c r="FZD60" s="429"/>
      <c r="FZE60" s="429"/>
      <c r="FZF60" s="429"/>
      <c r="FZG60" s="429"/>
      <c r="FZH60" s="429"/>
      <c r="FZI60" s="429"/>
      <c r="FZJ60" s="429"/>
      <c r="FZK60" s="429"/>
      <c r="FZL60" s="429"/>
      <c r="FZM60" s="429"/>
      <c r="FZN60" s="429"/>
      <c r="FZO60" s="429"/>
      <c r="FZP60" s="429"/>
      <c r="FZQ60" s="429"/>
      <c r="FZR60" s="429"/>
      <c r="FZS60" s="429"/>
      <c r="FZT60" s="429"/>
      <c r="FZU60" s="429"/>
      <c r="FZV60" s="429"/>
      <c r="FZW60" s="429"/>
      <c r="FZX60" s="429"/>
      <c r="FZY60" s="429"/>
      <c r="FZZ60" s="429"/>
      <c r="GAA60" s="429"/>
      <c r="GAB60" s="429"/>
      <c r="GAC60" s="429"/>
      <c r="GAD60" s="429"/>
      <c r="GAE60" s="429"/>
      <c r="GAF60" s="429"/>
      <c r="GAG60" s="429"/>
      <c r="GAH60" s="429"/>
      <c r="GAI60" s="429"/>
      <c r="GAJ60" s="429"/>
      <c r="GAK60" s="429"/>
      <c r="GAL60" s="429"/>
      <c r="GAM60" s="429"/>
      <c r="GAN60" s="429"/>
      <c r="GAO60" s="429"/>
      <c r="GAP60" s="429"/>
      <c r="GAQ60" s="429"/>
      <c r="GAR60" s="429"/>
      <c r="GAS60" s="429"/>
      <c r="GAT60" s="429"/>
      <c r="GAU60" s="429"/>
      <c r="GAV60" s="429"/>
      <c r="GAW60" s="429"/>
      <c r="GAX60" s="429"/>
      <c r="GAY60" s="429"/>
      <c r="GAZ60" s="429"/>
      <c r="GBA60" s="429"/>
      <c r="GBB60" s="429"/>
      <c r="GBC60" s="429"/>
      <c r="GBD60" s="429"/>
      <c r="GBE60" s="429"/>
      <c r="GBF60" s="429"/>
      <c r="GBG60" s="429"/>
      <c r="GBH60" s="429"/>
      <c r="GBI60" s="429"/>
      <c r="GBJ60" s="429"/>
      <c r="GBK60" s="429"/>
      <c r="GBL60" s="429"/>
      <c r="GBM60" s="429"/>
      <c r="GBN60" s="429"/>
      <c r="GBO60" s="429"/>
      <c r="GBP60" s="429"/>
      <c r="GBQ60" s="429"/>
      <c r="GBR60" s="429"/>
      <c r="GBS60" s="429"/>
      <c r="GBT60" s="429"/>
      <c r="GBU60" s="429"/>
      <c r="GBV60" s="429"/>
      <c r="GBW60" s="429"/>
      <c r="GBX60" s="429"/>
      <c r="GBY60" s="429"/>
      <c r="GBZ60" s="429"/>
      <c r="GCA60" s="429"/>
      <c r="GCB60" s="429"/>
      <c r="GCC60" s="429"/>
      <c r="GCD60" s="429"/>
      <c r="GCE60" s="429"/>
      <c r="GCF60" s="429"/>
      <c r="GCG60" s="429"/>
      <c r="GCH60" s="429"/>
      <c r="GCI60" s="429"/>
      <c r="GCJ60" s="429"/>
      <c r="GCK60" s="429"/>
      <c r="GCL60" s="429"/>
      <c r="GCM60" s="429"/>
      <c r="GCN60" s="429"/>
      <c r="GCO60" s="429"/>
      <c r="GCP60" s="429"/>
      <c r="GCQ60" s="429"/>
      <c r="GCR60" s="429"/>
      <c r="GCS60" s="429"/>
      <c r="GCT60" s="429"/>
      <c r="GCU60" s="429"/>
      <c r="GCV60" s="429"/>
      <c r="GCW60" s="429"/>
      <c r="GCX60" s="429"/>
      <c r="GCY60" s="429"/>
      <c r="GCZ60" s="429"/>
      <c r="GDA60" s="429"/>
      <c r="GDB60" s="429"/>
      <c r="GDC60" s="429"/>
      <c r="GDD60" s="429"/>
      <c r="GDE60" s="429"/>
      <c r="GDF60" s="429"/>
      <c r="GDG60" s="429"/>
      <c r="GDH60" s="429"/>
      <c r="GDI60" s="429"/>
      <c r="GDJ60" s="429"/>
      <c r="GDK60" s="429"/>
      <c r="GDL60" s="429"/>
      <c r="GDM60" s="429"/>
      <c r="GDN60" s="429"/>
      <c r="GDO60" s="429"/>
      <c r="GDP60" s="429"/>
      <c r="GDQ60" s="429"/>
      <c r="GDR60" s="429"/>
      <c r="GDS60" s="429"/>
      <c r="GDT60" s="429"/>
      <c r="GDU60" s="429"/>
      <c r="GDV60" s="429"/>
      <c r="GDW60" s="429"/>
      <c r="GDX60" s="429"/>
      <c r="GDY60" s="429"/>
      <c r="GDZ60" s="429"/>
      <c r="GEA60" s="429"/>
      <c r="GEB60" s="429"/>
      <c r="GEC60" s="429"/>
      <c r="GED60" s="429"/>
      <c r="GEE60" s="429"/>
      <c r="GEF60" s="429"/>
      <c r="GEG60" s="429"/>
      <c r="GEH60" s="429"/>
      <c r="GEI60" s="429"/>
      <c r="GEJ60" s="429"/>
      <c r="GEK60" s="429"/>
      <c r="GEL60" s="429"/>
      <c r="GEM60" s="429"/>
      <c r="GEN60" s="429"/>
      <c r="GEO60" s="429"/>
      <c r="GEP60" s="429"/>
      <c r="GEQ60" s="429"/>
      <c r="GER60" s="429"/>
      <c r="GES60" s="429"/>
      <c r="GET60" s="429"/>
      <c r="GEU60" s="429"/>
      <c r="GEV60" s="429"/>
      <c r="GEW60" s="429"/>
      <c r="GEX60" s="429"/>
      <c r="GEY60" s="429"/>
      <c r="GEZ60" s="429"/>
      <c r="GFA60" s="429"/>
      <c r="GFB60" s="429"/>
      <c r="GFC60" s="429"/>
      <c r="GFD60" s="429"/>
      <c r="GFE60" s="429"/>
      <c r="GFF60" s="429"/>
      <c r="GFG60" s="429"/>
      <c r="GFH60" s="429"/>
      <c r="GFI60" s="429"/>
      <c r="GFJ60" s="429"/>
      <c r="GFK60" s="429"/>
      <c r="GFL60" s="429"/>
      <c r="GFM60" s="429"/>
      <c r="GFN60" s="429"/>
      <c r="GFO60" s="429"/>
      <c r="GFP60" s="429"/>
      <c r="GFQ60" s="429"/>
      <c r="GFR60" s="429"/>
      <c r="GFS60" s="429"/>
      <c r="GFT60" s="429"/>
      <c r="GFU60" s="429"/>
      <c r="GFV60" s="429"/>
      <c r="GFW60" s="429"/>
      <c r="GFX60" s="429"/>
      <c r="GFY60" s="429"/>
      <c r="GFZ60" s="429"/>
      <c r="GGA60" s="429"/>
      <c r="GGB60" s="429"/>
      <c r="GGC60" s="429"/>
      <c r="GGD60" s="429"/>
      <c r="GGE60" s="429"/>
      <c r="GGF60" s="429"/>
      <c r="GGG60" s="429"/>
      <c r="GGH60" s="429"/>
      <c r="GGI60" s="429"/>
      <c r="GGJ60" s="429"/>
      <c r="GGK60" s="429"/>
      <c r="GGL60" s="429"/>
      <c r="GGM60" s="429"/>
      <c r="GGN60" s="429"/>
      <c r="GGO60" s="429"/>
      <c r="GGP60" s="429"/>
      <c r="GGQ60" s="429"/>
      <c r="GGR60" s="429"/>
      <c r="GGS60" s="429"/>
      <c r="GGT60" s="429"/>
      <c r="GGU60" s="429"/>
      <c r="GGV60" s="429"/>
      <c r="GGW60" s="429"/>
      <c r="GGX60" s="429"/>
      <c r="GGY60" s="429"/>
      <c r="GGZ60" s="429"/>
      <c r="GHA60" s="429"/>
      <c r="GHB60" s="429"/>
      <c r="GHC60" s="429"/>
      <c r="GHD60" s="429"/>
      <c r="GHE60" s="429"/>
      <c r="GHF60" s="429"/>
      <c r="GHG60" s="429"/>
      <c r="GHH60" s="429"/>
      <c r="GHI60" s="429"/>
      <c r="GHJ60" s="429"/>
      <c r="GHK60" s="429"/>
      <c r="GHL60" s="429"/>
      <c r="GHM60" s="429"/>
      <c r="GHN60" s="429"/>
      <c r="GHO60" s="429"/>
      <c r="GHP60" s="429"/>
      <c r="GHQ60" s="429"/>
      <c r="GHR60" s="429"/>
      <c r="GHS60" s="429"/>
      <c r="GHT60" s="429"/>
      <c r="GHU60" s="429"/>
      <c r="GHV60" s="429"/>
      <c r="GHW60" s="429"/>
      <c r="GHX60" s="429"/>
      <c r="GHY60" s="429"/>
      <c r="GHZ60" s="429"/>
      <c r="GIA60" s="429"/>
      <c r="GIB60" s="429"/>
      <c r="GIC60" s="429"/>
      <c r="GID60" s="429"/>
      <c r="GIE60" s="429"/>
      <c r="GIF60" s="429"/>
      <c r="GIG60" s="429"/>
      <c r="GIH60" s="429"/>
      <c r="GII60" s="429"/>
      <c r="GIJ60" s="429"/>
      <c r="GIK60" s="429"/>
      <c r="GIL60" s="429"/>
      <c r="GIM60" s="429"/>
      <c r="GIN60" s="429"/>
      <c r="GIO60" s="429"/>
      <c r="GIP60" s="429"/>
      <c r="GIQ60" s="429"/>
      <c r="GIR60" s="429"/>
      <c r="GIS60" s="429"/>
      <c r="GIT60" s="429"/>
      <c r="GIU60" s="429"/>
      <c r="GIV60" s="429"/>
      <c r="GIW60" s="429"/>
      <c r="GIX60" s="429"/>
      <c r="GIY60" s="429"/>
      <c r="GIZ60" s="429"/>
      <c r="GJA60" s="429"/>
      <c r="GJB60" s="429"/>
      <c r="GJC60" s="429"/>
      <c r="GJD60" s="429"/>
      <c r="GJE60" s="429"/>
      <c r="GJF60" s="429"/>
      <c r="GJG60" s="429"/>
      <c r="GJH60" s="429"/>
      <c r="GJI60" s="429"/>
      <c r="GJJ60" s="429"/>
      <c r="GJK60" s="429"/>
      <c r="GJL60" s="429"/>
      <c r="GJM60" s="429"/>
      <c r="GJN60" s="429"/>
      <c r="GJO60" s="429"/>
      <c r="GJP60" s="429"/>
      <c r="GJQ60" s="429"/>
      <c r="GJR60" s="429"/>
      <c r="GJS60" s="429"/>
      <c r="GJT60" s="429"/>
      <c r="GJU60" s="429"/>
      <c r="GJV60" s="429"/>
      <c r="GJW60" s="429"/>
      <c r="GJX60" s="429"/>
      <c r="GJY60" s="429"/>
      <c r="GJZ60" s="429"/>
      <c r="GKA60" s="429"/>
      <c r="GKB60" s="429"/>
      <c r="GKC60" s="429"/>
      <c r="GKD60" s="429"/>
      <c r="GKE60" s="429"/>
      <c r="GKF60" s="429"/>
      <c r="GKG60" s="429"/>
      <c r="GKH60" s="429"/>
      <c r="GKI60" s="429"/>
      <c r="GKJ60" s="429"/>
      <c r="GKK60" s="429"/>
      <c r="GKL60" s="429"/>
      <c r="GKM60" s="429"/>
      <c r="GKN60" s="429"/>
      <c r="GKO60" s="429"/>
      <c r="GKP60" s="429"/>
      <c r="GKQ60" s="429"/>
      <c r="GKR60" s="429"/>
      <c r="GKS60" s="429"/>
      <c r="GKT60" s="429"/>
      <c r="GKU60" s="429"/>
      <c r="GKV60" s="429"/>
      <c r="GKW60" s="429"/>
      <c r="GKX60" s="429"/>
      <c r="GKY60" s="429"/>
      <c r="GKZ60" s="429"/>
      <c r="GLA60" s="429"/>
      <c r="GLB60" s="429"/>
      <c r="GLC60" s="429"/>
      <c r="GLD60" s="429"/>
      <c r="GLE60" s="429"/>
      <c r="GLF60" s="429"/>
      <c r="GLG60" s="429"/>
      <c r="GLH60" s="429"/>
      <c r="GLI60" s="429"/>
      <c r="GLJ60" s="429"/>
      <c r="GLK60" s="429"/>
      <c r="GLL60" s="429"/>
      <c r="GLM60" s="429"/>
      <c r="GLN60" s="429"/>
      <c r="GLO60" s="429"/>
      <c r="GLP60" s="429"/>
      <c r="GLQ60" s="429"/>
      <c r="GLR60" s="429"/>
      <c r="GLS60" s="429"/>
      <c r="GLT60" s="429"/>
      <c r="GLU60" s="429"/>
      <c r="GLV60" s="429"/>
      <c r="GLW60" s="429"/>
      <c r="GLX60" s="429"/>
      <c r="GLY60" s="429"/>
      <c r="GLZ60" s="429"/>
      <c r="GMA60" s="429"/>
      <c r="GMB60" s="429"/>
      <c r="GMC60" s="429"/>
      <c r="GMD60" s="429"/>
      <c r="GME60" s="429"/>
      <c r="GMF60" s="429"/>
      <c r="GMG60" s="429"/>
      <c r="GMH60" s="429"/>
      <c r="GMI60" s="429"/>
      <c r="GMJ60" s="429"/>
      <c r="GMK60" s="429"/>
      <c r="GML60" s="429"/>
      <c r="GMM60" s="429"/>
      <c r="GMN60" s="429"/>
      <c r="GMO60" s="429"/>
      <c r="GMP60" s="429"/>
      <c r="GMQ60" s="429"/>
      <c r="GMR60" s="429"/>
      <c r="GMS60" s="429"/>
      <c r="GMT60" s="429"/>
      <c r="GMU60" s="429"/>
      <c r="GMV60" s="429"/>
      <c r="GMW60" s="429"/>
      <c r="GMX60" s="429"/>
      <c r="GMY60" s="429"/>
      <c r="GMZ60" s="429"/>
      <c r="GNA60" s="429"/>
      <c r="GNB60" s="429"/>
      <c r="GNC60" s="429"/>
      <c r="GND60" s="429"/>
      <c r="GNE60" s="429"/>
      <c r="GNF60" s="429"/>
      <c r="GNG60" s="429"/>
      <c r="GNH60" s="429"/>
      <c r="GNI60" s="429"/>
      <c r="GNJ60" s="429"/>
      <c r="GNK60" s="429"/>
      <c r="GNL60" s="429"/>
      <c r="GNM60" s="429"/>
      <c r="GNN60" s="429"/>
      <c r="GNO60" s="429"/>
      <c r="GNP60" s="429"/>
      <c r="GNQ60" s="429"/>
      <c r="GNR60" s="429"/>
      <c r="GNS60" s="429"/>
      <c r="GNT60" s="429"/>
      <c r="GNU60" s="429"/>
      <c r="GNV60" s="429"/>
      <c r="GNW60" s="429"/>
      <c r="GNX60" s="429"/>
      <c r="GNY60" s="429"/>
      <c r="GNZ60" s="429"/>
      <c r="GOA60" s="429"/>
      <c r="GOB60" s="429"/>
      <c r="GOC60" s="429"/>
      <c r="GOD60" s="429"/>
      <c r="GOE60" s="429"/>
      <c r="GOF60" s="429"/>
      <c r="GOG60" s="429"/>
      <c r="GOH60" s="429"/>
      <c r="GOI60" s="429"/>
      <c r="GOJ60" s="429"/>
      <c r="GOK60" s="429"/>
      <c r="GOL60" s="429"/>
      <c r="GOM60" s="429"/>
      <c r="GON60" s="429"/>
      <c r="GOO60" s="429"/>
      <c r="GOP60" s="429"/>
      <c r="GOQ60" s="429"/>
      <c r="GOR60" s="429"/>
      <c r="GOS60" s="429"/>
      <c r="GOT60" s="429"/>
      <c r="GOU60" s="429"/>
      <c r="GOV60" s="429"/>
      <c r="GOW60" s="429"/>
      <c r="GOX60" s="429"/>
      <c r="GOY60" s="429"/>
      <c r="GOZ60" s="429"/>
      <c r="GPA60" s="429"/>
      <c r="GPB60" s="429"/>
      <c r="GPC60" s="429"/>
      <c r="GPD60" s="429"/>
      <c r="GPE60" s="429"/>
      <c r="GPF60" s="429"/>
      <c r="GPG60" s="429"/>
      <c r="GPH60" s="429"/>
      <c r="GPI60" s="429"/>
      <c r="GPJ60" s="429"/>
      <c r="GPK60" s="429"/>
      <c r="GPL60" s="429"/>
      <c r="GPM60" s="429"/>
      <c r="GPN60" s="429"/>
      <c r="GPO60" s="429"/>
      <c r="GPP60" s="429"/>
      <c r="GPQ60" s="429"/>
      <c r="GPR60" s="429"/>
      <c r="GPS60" s="429"/>
      <c r="GPT60" s="429"/>
      <c r="GPU60" s="429"/>
      <c r="GPV60" s="429"/>
      <c r="GPW60" s="429"/>
      <c r="GPX60" s="429"/>
      <c r="GPY60" s="429"/>
      <c r="GPZ60" s="429"/>
      <c r="GQA60" s="429"/>
      <c r="GQB60" s="429"/>
      <c r="GQC60" s="429"/>
      <c r="GQD60" s="429"/>
      <c r="GQE60" s="429"/>
      <c r="GQF60" s="429"/>
      <c r="GQG60" s="429"/>
      <c r="GQH60" s="429"/>
      <c r="GQI60" s="429"/>
      <c r="GQJ60" s="429"/>
      <c r="GQK60" s="429"/>
      <c r="GQL60" s="429"/>
      <c r="GQM60" s="429"/>
      <c r="GQN60" s="429"/>
      <c r="GQO60" s="429"/>
      <c r="GQP60" s="429"/>
      <c r="GQQ60" s="429"/>
      <c r="GQR60" s="429"/>
      <c r="GQS60" s="429"/>
      <c r="GQT60" s="429"/>
      <c r="GQU60" s="429"/>
      <c r="GQV60" s="429"/>
      <c r="GQW60" s="429"/>
      <c r="GQX60" s="429"/>
      <c r="GQY60" s="429"/>
      <c r="GQZ60" s="429"/>
      <c r="GRA60" s="429"/>
      <c r="GRB60" s="429"/>
      <c r="GRC60" s="429"/>
      <c r="GRD60" s="429"/>
      <c r="GRE60" s="429"/>
      <c r="GRF60" s="429"/>
      <c r="GRG60" s="429"/>
      <c r="GRH60" s="429"/>
      <c r="GRI60" s="429"/>
      <c r="GRJ60" s="429"/>
      <c r="GRK60" s="429"/>
      <c r="GRL60" s="429"/>
      <c r="GRM60" s="429"/>
      <c r="GRN60" s="429"/>
      <c r="GRO60" s="429"/>
      <c r="GRP60" s="429"/>
      <c r="GRQ60" s="429"/>
      <c r="GRR60" s="429"/>
      <c r="GRS60" s="429"/>
      <c r="GRT60" s="429"/>
      <c r="GRU60" s="429"/>
      <c r="GRV60" s="429"/>
      <c r="GRW60" s="429"/>
      <c r="GRX60" s="429"/>
      <c r="GRY60" s="429"/>
      <c r="GRZ60" s="429"/>
      <c r="GSA60" s="429"/>
      <c r="GSB60" s="429"/>
      <c r="GSC60" s="429"/>
      <c r="GSD60" s="429"/>
      <c r="GSE60" s="429"/>
      <c r="GSF60" s="429"/>
      <c r="GSG60" s="429"/>
      <c r="GSH60" s="429"/>
      <c r="GSI60" s="429"/>
      <c r="GSJ60" s="429"/>
      <c r="GSK60" s="429"/>
      <c r="GSL60" s="429"/>
      <c r="GSM60" s="429"/>
      <c r="GSN60" s="429"/>
      <c r="GSO60" s="429"/>
      <c r="GSP60" s="429"/>
      <c r="GSQ60" s="429"/>
      <c r="GSR60" s="429"/>
      <c r="GSS60" s="429"/>
      <c r="GST60" s="429"/>
      <c r="GSU60" s="429"/>
      <c r="GSV60" s="429"/>
      <c r="GSW60" s="429"/>
      <c r="GSX60" s="429"/>
      <c r="GSY60" s="429"/>
      <c r="GSZ60" s="429"/>
      <c r="GTA60" s="429"/>
      <c r="GTB60" s="429"/>
      <c r="GTC60" s="429"/>
      <c r="GTD60" s="429"/>
      <c r="GTE60" s="429"/>
      <c r="GTF60" s="429"/>
      <c r="GTG60" s="429"/>
      <c r="GTH60" s="429"/>
      <c r="GTI60" s="429"/>
      <c r="GTJ60" s="429"/>
      <c r="GTK60" s="429"/>
      <c r="GTL60" s="429"/>
      <c r="GTM60" s="429"/>
      <c r="GTN60" s="429"/>
      <c r="GTO60" s="429"/>
      <c r="GTP60" s="429"/>
      <c r="GTQ60" s="429"/>
      <c r="GTR60" s="429"/>
      <c r="GTS60" s="429"/>
      <c r="GTT60" s="429"/>
      <c r="GTU60" s="429"/>
      <c r="GTV60" s="429"/>
      <c r="GTW60" s="429"/>
      <c r="GTX60" s="429"/>
      <c r="GTY60" s="429"/>
      <c r="GTZ60" s="429"/>
      <c r="GUA60" s="429"/>
      <c r="GUB60" s="429"/>
      <c r="GUC60" s="429"/>
      <c r="GUD60" s="429"/>
      <c r="GUE60" s="429"/>
      <c r="GUF60" s="429"/>
      <c r="GUG60" s="429"/>
      <c r="GUH60" s="429"/>
      <c r="GUI60" s="429"/>
      <c r="GUJ60" s="429"/>
      <c r="GUK60" s="429"/>
      <c r="GUL60" s="429"/>
      <c r="GUM60" s="429"/>
      <c r="GUN60" s="429"/>
      <c r="GUO60" s="429"/>
      <c r="GUP60" s="429"/>
      <c r="GUQ60" s="429"/>
      <c r="GUR60" s="429"/>
      <c r="GUS60" s="429"/>
      <c r="GUT60" s="429"/>
      <c r="GUU60" s="429"/>
      <c r="GUV60" s="429"/>
      <c r="GUW60" s="429"/>
      <c r="GUX60" s="429"/>
      <c r="GUY60" s="429"/>
      <c r="GUZ60" s="429"/>
      <c r="GVA60" s="429"/>
      <c r="GVB60" s="429"/>
      <c r="GVC60" s="429"/>
      <c r="GVD60" s="429"/>
      <c r="GVE60" s="429"/>
      <c r="GVF60" s="429"/>
      <c r="GVG60" s="429"/>
      <c r="GVH60" s="429"/>
      <c r="GVI60" s="429"/>
      <c r="GVJ60" s="429"/>
      <c r="GVK60" s="429"/>
      <c r="GVL60" s="429"/>
      <c r="GVM60" s="429"/>
      <c r="GVN60" s="429"/>
      <c r="GVO60" s="429"/>
      <c r="GVP60" s="429"/>
      <c r="GVQ60" s="429"/>
      <c r="GVR60" s="429"/>
      <c r="GVS60" s="429"/>
      <c r="GVT60" s="429"/>
      <c r="GVU60" s="429"/>
      <c r="GVV60" s="429"/>
      <c r="GVW60" s="429"/>
      <c r="GVX60" s="429"/>
      <c r="GVY60" s="429"/>
      <c r="GVZ60" s="429"/>
      <c r="GWA60" s="429"/>
      <c r="GWB60" s="429"/>
      <c r="GWC60" s="429"/>
      <c r="GWD60" s="429"/>
      <c r="GWE60" s="429"/>
      <c r="GWF60" s="429"/>
      <c r="GWG60" s="429"/>
      <c r="GWH60" s="429"/>
      <c r="GWI60" s="429"/>
      <c r="GWJ60" s="429"/>
      <c r="GWK60" s="429"/>
      <c r="GWL60" s="429"/>
      <c r="GWM60" s="429"/>
      <c r="GWN60" s="429"/>
      <c r="GWO60" s="429"/>
      <c r="GWP60" s="429"/>
      <c r="GWQ60" s="429"/>
      <c r="GWR60" s="429"/>
      <c r="GWS60" s="429"/>
      <c r="GWT60" s="429"/>
      <c r="GWU60" s="429"/>
      <c r="GWV60" s="429"/>
      <c r="GWW60" s="429"/>
      <c r="GWX60" s="429"/>
      <c r="GWY60" s="429"/>
      <c r="GWZ60" s="429"/>
      <c r="GXA60" s="429"/>
      <c r="GXB60" s="429"/>
      <c r="GXC60" s="429"/>
      <c r="GXD60" s="429"/>
      <c r="GXE60" s="429"/>
      <c r="GXF60" s="429"/>
      <c r="GXG60" s="429"/>
      <c r="GXH60" s="429"/>
      <c r="GXI60" s="429"/>
      <c r="GXJ60" s="429"/>
      <c r="GXK60" s="429"/>
      <c r="GXL60" s="429"/>
      <c r="GXM60" s="429"/>
      <c r="GXN60" s="429"/>
      <c r="GXO60" s="429"/>
      <c r="GXP60" s="429"/>
      <c r="GXQ60" s="429"/>
      <c r="GXR60" s="429"/>
      <c r="GXS60" s="429"/>
      <c r="GXT60" s="429"/>
      <c r="GXU60" s="429"/>
      <c r="GXV60" s="429"/>
      <c r="GXW60" s="429"/>
      <c r="GXX60" s="429"/>
      <c r="GXY60" s="429"/>
      <c r="GXZ60" s="429"/>
      <c r="GYA60" s="429"/>
      <c r="GYB60" s="429"/>
      <c r="GYC60" s="429"/>
      <c r="GYD60" s="429"/>
      <c r="GYE60" s="429"/>
      <c r="GYF60" s="429"/>
      <c r="GYG60" s="429"/>
      <c r="GYH60" s="429"/>
      <c r="GYI60" s="429"/>
      <c r="GYJ60" s="429"/>
      <c r="GYK60" s="429"/>
      <c r="GYL60" s="429"/>
      <c r="GYM60" s="429"/>
      <c r="GYN60" s="429"/>
      <c r="GYO60" s="429"/>
      <c r="GYP60" s="429"/>
      <c r="GYQ60" s="429"/>
      <c r="GYR60" s="429"/>
      <c r="GYS60" s="429"/>
      <c r="GYT60" s="429"/>
      <c r="GYU60" s="429"/>
      <c r="GYV60" s="429"/>
      <c r="GYW60" s="429"/>
      <c r="GYX60" s="429"/>
      <c r="GYY60" s="429"/>
      <c r="GYZ60" s="429"/>
      <c r="GZA60" s="429"/>
      <c r="GZB60" s="429"/>
      <c r="GZC60" s="429"/>
      <c r="GZD60" s="429"/>
      <c r="GZE60" s="429"/>
      <c r="GZF60" s="429"/>
      <c r="GZG60" s="429"/>
      <c r="GZH60" s="429"/>
      <c r="GZI60" s="429"/>
      <c r="GZJ60" s="429"/>
      <c r="GZK60" s="429"/>
      <c r="GZL60" s="429"/>
      <c r="GZM60" s="429"/>
      <c r="GZN60" s="429"/>
      <c r="GZO60" s="429"/>
      <c r="GZP60" s="429"/>
      <c r="GZQ60" s="429"/>
      <c r="GZR60" s="429"/>
      <c r="GZS60" s="429"/>
      <c r="GZT60" s="429"/>
      <c r="GZU60" s="429"/>
      <c r="GZV60" s="429"/>
      <c r="GZW60" s="429"/>
      <c r="GZX60" s="429"/>
      <c r="GZY60" s="429"/>
      <c r="GZZ60" s="429"/>
      <c r="HAA60" s="429"/>
      <c r="HAB60" s="429"/>
      <c r="HAC60" s="429"/>
      <c r="HAD60" s="429"/>
      <c r="HAE60" s="429"/>
      <c r="HAF60" s="429"/>
      <c r="HAG60" s="429"/>
      <c r="HAH60" s="429"/>
      <c r="HAI60" s="429"/>
      <c r="HAJ60" s="429"/>
      <c r="HAK60" s="429"/>
      <c r="HAL60" s="429"/>
      <c r="HAM60" s="429"/>
      <c r="HAN60" s="429"/>
      <c r="HAO60" s="429"/>
      <c r="HAP60" s="429"/>
      <c r="HAQ60" s="429"/>
      <c r="HAR60" s="429"/>
      <c r="HAS60" s="429"/>
      <c r="HAT60" s="429"/>
      <c r="HAU60" s="429"/>
      <c r="HAV60" s="429"/>
      <c r="HAW60" s="429"/>
      <c r="HAX60" s="429"/>
      <c r="HAY60" s="429"/>
      <c r="HAZ60" s="429"/>
      <c r="HBA60" s="429"/>
      <c r="HBB60" s="429"/>
      <c r="HBC60" s="429"/>
      <c r="HBD60" s="429"/>
      <c r="HBE60" s="429"/>
      <c r="HBF60" s="429"/>
      <c r="HBG60" s="429"/>
      <c r="HBH60" s="429"/>
      <c r="HBI60" s="429"/>
      <c r="HBJ60" s="429"/>
      <c r="HBK60" s="429"/>
      <c r="HBL60" s="429"/>
      <c r="HBM60" s="429"/>
      <c r="HBN60" s="429"/>
      <c r="HBO60" s="429"/>
      <c r="HBP60" s="429"/>
      <c r="HBQ60" s="429"/>
      <c r="HBR60" s="429"/>
      <c r="HBS60" s="429"/>
      <c r="HBT60" s="429"/>
      <c r="HBU60" s="429"/>
      <c r="HBV60" s="429"/>
      <c r="HBW60" s="429"/>
      <c r="HBX60" s="429"/>
      <c r="HBY60" s="429"/>
      <c r="HBZ60" s="429"/>
      <c r="HCA60" s="429"/>
      <c r="HCB60" s="429"/>
      <c r="HCC60" s="429"/>
      <c r="HCD60" s="429"/>
      <c r="HCE60" s="429"/>
      <c r="HCF60" s="429"/>
      <c r="HCG60" s="429"/>
      <c r="HCH60" s="429"/>
      <c r="HCI60" s="429"/>
      <c r="HCJ60" s="429"/>
      <c r="HCK60" s="429"/>
      <c r="HCL60" s="429"/>
      <c r="HCM60" s="429"/>
      <c r="HCN60" s="429"/>
      <c r="HCO60" s="429"/>
      <c r="HCP60" s="429"/>
      <c r="HCQ60" s="429"/>
      <c r="HCR60" s="429"/>
      <c r="HCS60" s="429"/>
      <c r="HCT60" s="429"/>
      <c r="HCU60" s="429"/>
      <c r="HCV60" s="429"/>
      <c r="HCW60" s="429"/>
      <c r="HCX60" s="429"/>
      <c r="HCY60" s="429"/>
      <c r="HCZ60" s="429"/>
      <c r="HDA60" s="429"/>
      <c r="HDB60" s="429"/>
      <c r="HDC60" s="429"/>
      <c r="HDD60" s="429"/>
      <c r="HDE60" s="429"/>
      <c r="HDF60" s="429"/>
      <c r="HDG60" s="429"/>
      <c r="HDH60" s="429"/>
      <c r="HDI60" s="429"/>
      <c r="HDJ60" s="429"/>
      <c r="HDK60" s="429"/>
      <c r="HDL60" s="429"/>
      <c r="HDM60" s="429"/>
      <c r="HDN60" s="429"/>
      <c r="HDO60" s="429"/>
      <c r="HDP60" s="429"/>
      <c r="HDQ60" s="429"/>
      <c r="HDR60" s="429"/>
      <c r="HDS60" s="429"/>
      <c r="HDT60" s="429"/>
      <c r="HDU60" s="429"/>
      <c r="HDV60" s="429"/>
      <c r="HDW60" s="429"/>
      <c r="HDX60" s="429"/>
      <c r="HDY60" s="429"/>
      <c r="HDZ60" s="429"/>
      <c r="HEA60" s="429"/>
      <c r="HEB60" s="429"/>
      <c r="HEC60" s="429"/>
      <c r="HED60" s="429"/>
      <c r="HEE60" s="429"/>
      <c r="HEF60" s="429"/>
      <c r="HEG60" s="429"/>
      <c r="HEH60" s="429"/>
      <c r="HEI60" s="429"/>
      <c r="HEJ60" s="429"/>
      <c r="HEK60" s="429"/>
      <c r="HEL60" s="429"/>
      <c r="HEM60" s="429"/>
      <c r="HEN60" s="429"/>
      <c r="HEO60" s="429"/>
      <c r="HEP60" s="429"/>
      <c r="HEQ60" s="429"/>
      <c r="HER60" s="429"/>
      <c r="HES60" s="429"/>
      <c r="HET60" s="429"/>
      <c r="HEU60" s="429"/>
      <c r="HEV60" s="429"/>
      <c r="HEW60" s="429"/>
      <c r="HEX60" s="429"/>
      <c r="HEY60" s="429"/>
      <c r="HEZ60" s="429"/>
      <c r="HFA60" s="429"/>
      <c r="HFB60" s="429"/>
      <c r="HFC60" s="429"/>
      <c r="HFD60" s="429"/>
      <c r="HFE60" s="429"/>
      <c r="HFF60" s="429"/>
      <c r="HFG60" s="429"/>
      <c r="HFH60" s="429"/>
      <c r="HFI60" s="429"/>
      <c r="HFJ60" s="429"/>
      <c r="HFK60" s="429"/>
      <c r="HFL60" s="429"/>
      <c r="HFM60" s="429"/>
      <c r="HFN60" s="429"/>
      <c r="HFO60" s="429"/>
      <c r="HFP60" s="429"/>
      <c r="HFQ60" s="429"/>
      <c r="HFR60" s="429"/>
      <c r="HFS60" s="429"/>
      <c r="HFT60" s="429"/>
      <c r="HFU60" s="429"/>
      <c r="HFV60" s="429"/>
      <c r="HFW60" s="429"/>
      <c r="HFX60" s="429"/>
      <c r="HFY60" s="429"/>
      <c r="HFZ60" s="429"/>
      <c r="HGA60" s="429"/>
      <c r="HGB60" s="429"/>
      <c r="HGC60" s="429"/>
      <c r="HGD60" s="429"/>
      <c r="HGE60" s="429"/>
      <c r="HGF60" s="429"/>
      <c r="HGG60" s="429"/>
      <c r="HGH60" s="429"/>
      <c r="HGI60" s="429"/>
      <c r="HGJ60" s="429"/>
      <c r="HGK60" s="429"/>
      <c r="HGL60" s="429"/>
      <c r="HGM60" s="429"/>
      <c r="HGN60" s="429"/>
      <c r="HGO60" s="429"/>
      <c r="HGP60" s="429"/>
      <c r="HGQ60" s="429"/>
      <c r="HGR60" s="429"/>
      <c r="HGS60" s="429"/>
      <c r="HGT60" s="429"/>
      <c r="HGU60" s="429"/>
      <c r="HGV60" s="429"/>
      <c r="HGW60" s="429"/>
      <c r="HGX60" s="429"/>
      <c r="HGY60" s="429"/>
      <c r="HGZ60" s="429"/>
      <c r="HHA60" s="429"/>
      <c r="HHB60" s="429"/>
      <c r="HHC60" s="429"/>
      <c r="HHD60" s="429"/>
      <c r="HHE60" s="429"/>
      <c r="HHF60" s="429"/>
      <c r="HHG60" s="429"/>
      <c r="HHH60" s="429"/>
      <c r="HHI60" s="429"/>
      <c r="HHJ60" s="429"/>
      <c r="HHK60" s="429"/>
      <c r="HHL60" s="429"/>
      <c r="HHM60" s="429"/>
      <c r="HHN60" s="429"/>
      <c r="HHO60" s="429"/>
      <c r="HHP60" s="429"/>
      <c r="HHQ60" s="429"/>
      <c r="HHR60" s="429"/>
      <c r="HHS60" s="429"/>
      <c r="HHT60" s="429"/>
      <c r="HHU60" s="429"/>
      <c r="HHV60" s="429"/>
      <c r="HHW60" s="429"/>
      <c r="HHX60" s="429"/>
      <c r="HHY60" s="429"/>
      <c r="HHZ60" s="429"/>
      <c r="HIA60" s="429"/>
      <c r="HIB60" s="429"/>
      <c r="HIC60" s="429"/>
      <c r="HID60" s="429"/>
      <c r="HIE60" s="429"/>
      <c r="HIF60" s="429"/>
      <c r="HIG60" s="429"/>
      <c r="HIH60" s="429"/>
      <c r="HII60" s="429"/>
      <c r="HIJ60" s="429"/>
      <c r="HIK60" s="429"/>
      <c r="HIL60" s="429"/>
      <c r="HIM60" s="429"/>
      <c r="HIN60" s="429"/>
      <c r="HIO60" s="429"/>
      <c r="HIP60" s="429"/>
      <c r="HIQ60" s="429"/>
      <c r="HIR60" s="429"/>
      <c r="HIS60" s="429"/>
      <c r="HIT60" s="429"/>
      <c r="HIU60" s="429"/>
      <c r="HIV60" s="429"/>
      <c r="HIW60" s="429"/>
      <c r="HIX60" s="429"/>
      <c r="HIY60" s="429"/>
      <c r="HIZ60" s="429"/>
      <c r="HJA60" s="429"/>
      <c r="HJB60" s="429"/>
      <c r="HJC60" s="429"/>
      <c r="HJD60" s="429"/>
      <c r="HJE60" s="429"/>
      <c r="HJF60" s="429"/>
      <c r="HJG60" s="429"/>
      <c r="HJH60" s="429"/>
      <c r="HJI60" s="429"/>
      <c r="HJJ60" s="429"/>
      <c r="HJK60" s="429"/>
      <c r="HJL60" s="429"/>
      <c r="HJM60" s="429"/>
      <c r="HJN60" s="429"/>
      <c r="HJO60" s="429"/>
      <c r="HJP60" s="429"/>
      <c r="HJQ60" s="429"/>
      <c r="HJR60" s="429"/>
      <c r="HJS60" s="429"/>
      <c r="HJT60" s="429"/>
      <c r="HJU60" s="429"/>
      <c r="HJV60" s="429"/>
      <c r="HJW60" s="429"/>
      <c r="HJX60" s="429"/>
      <c r="HJY60" s="429"/>
      <c r="HJZ60" s="429"/>
      <c r="HKA60" s="429"/>
      <c r="HKB60" s="429"/>
      <c r="HKC60" s="429"/>
      <c r="HKD60" s="429"/>
      <c r="HKE60" s="429"/>
      <c r="HKF60" s="429"/>
      <c r="HKG60" s="429"/>
      <c r="HKH60" s="429"/>
      <c r="HKI60" s="429"/>
      <c r="HKJ60" s="429"/>
      <c r="HKK60" s="429"/>
      <c r="HKL60" s="429"/>
      <c r="HKM60" s="429"/>
      <c r="HKN60" s="429"/>
      <c r="HKO60" s="429"/>
      <c r="HKP60" s="429"/>
      <c r="HKQ60" s="429"/>
      <c r="HKR60" s="429"/>
      <c r="HKS60" s="429"/>
      <c r="HKT60" s="429"/>
      <c r="HKU60" s="429"/>
      <c r="HKV60" s="429"/>
      <c r="HKW60" s="429"/>
      <c r="HKX60" s="429"/>
      <c r="HKY60" s="429"/>
      <c r="HKZ60" s="429"/>
      <c r="HLA60" s="429"/>
      <c r="HLB60" s="429"/>
      <c r="HLC60" s="429"/>
      <c r="HLD60" s="429"/>
      <c r="HLE60" s="429"/>
      <c r="HLF60" s="429"/>
      <c r="HLG60" s="429"/>
      <c r="HLH60" s="429"/>
      <c r="HLI60" s="429"/>
      <c r="HLJ60" s="429"/>
      <c r="HLK60" s="429"/>
      <c r="HLL60" s="429"/>
      <c r="HLM60" s="429"/>
      <c r="HLN60" s="429"/>
      <c r="HLO60" s="429"/>
      <c r="HLP60" s="429"/>
      <c r="HLQ60" s="429"/>
      <c r="HLR60" s="429"/>
      <c r="HLS60" s="429"/>
      <c r="HLT60" s="429"/>
      <c r="HLU60" s="429"/>
      <c r="HLV60" s="429"/>
      <c r="HLW60" s="429"/>
      <c r="HLX60" s="429"/>
      <c r="HLY60" s="429"/>
      <c r="HLZ60" s="429"/>
      <c r="HMA60" s="429"/>
      <c r="HMB60" s="429"/>
      <c r="HMC60" s="429"/>
      <c r="HMD60" s="429"/>
      <c r="HME60" s="429"/>
      <c r="HMF60" s="429"/>
      <c r="HMG60" s="429"/>
      <c r="HMH60" s="429"/>
      <c r="HMI60" s="429"/>
      <c r="HMJ60" s="429"/>
      <c r="HMK60" s="429"/>
      <c r="HML60" s="429"/>
      <c r="HMM60" s="429"/>
      <c r="HMN60" s="429"/>
      <c r="HMO60" s="429"/>
      <c r="HMP60" s="429"/>
      <c r="HMQ60" s="429"/>
      <c r="HMR60" s="429"/>
      <c r="HMS60" s="429"/>
      <c r="HMT60" s="429"/>
      <c r="HMU60" s="429"/>
      <c r="HMV60" s="429"/>
      <c r="HMW60" s="429"/>
      <c r="HMX60" s="429"/>
      <c r="HMY60" s="429"/>
      <c r="HMZ60" s="429"/>
      <c r="HNA60" s="429"/>
      <c r="HNB60" s="429"/>
      <c r="HNC60" s="429"/>
      <c r="HND60" s="429"/>
      <c r="HNE60" s="429"/>
      <c r="HNF60" s="429"/>
      <c r="HNG60" s="429"/>
      <c r="HNH60" s="429"/>
      <c r="HNI60" s="429"/>
      <c r="HNJ60" s="429"/>
      <c r="HNK60" s="429"/>
      <c r="HNL60" s="429"/>
      <c r="HNM60" s="429"/>
      <c r="HNN60" s="429"/>
      <c r="HNO60" s="429"/>
      <c r="HNP60" s="429"/>
      <c r="HNQ60" s="429"/>
      <c r="HNR60" s="429"/>
      <c r="HNS60" s="429"/>
      <c r="HNT60" s="429"/>
      <c r="HNU60" s="429"/>
      <c r="HNV60" s="429"/>
      <c r="HNW60" s="429"/>
      <c r="HNX60" s="429"/>
      <c r="HNY60" s="429"/>
      <c r="HNZ60" s="429"/>
      <c r="HOA60" s="429"/>
      <c r="HOB60" s="429"/>
      <c r="HOC60" s="429"/>
      <c r="HOD60" s="429"/>
      <c r="HOE60" s="429"/>
      <c r="HOF60" s="429"/>
      <c r="HOG60" s="429"/>
      <c r="HOH60" s="429"/>
      <c r="HOI60" s="429"/>
      <c r="HOJ60" s="429"/>
      <c r="HOK60" s="429"/>
      <c r="HOL60" s="429"/>
      <c r="HOM60" s="429"/>
      <c r="HON60" s="429"/>
      <c r="HOO60" s="429"/>
      <c r="HOP60" s="429"/>
      <c r="HOQ60" s="429"/>
      <c r="HOR60" s="429"/>
      <c r="HOS60" s="429"/>
      <c r="HOT60" s="429"/>
      <c r="HOU60" s="429"/>
      <c r="HOV60" s="429"/>
      <c r="HOW60" s="429"/>
      <c r="HOX60" s="429"/>
      <c r="HOY60" s="429"/>
      <c r="HOZ60" s="429"/>
      <c r="HPA60" s="429"/>
      <c r="HPB60" s="429"/>
      <c r="HPC60" s="429"/>
      <c r="HPD60" s="429"/>
      <c r="HPE60" s="429"/>
      <c r="HPF60" s="429"/>
      <c r="HPG60" s="429"/>
      <c r="HPH60" s="429"/>
      <c r="HPI60" s="429"/>
      <c r="HPJ60" s="429"/>
      <c r="HPK60" s="429"/>
      <c r="HPL60" s="429"/>
      <c r="HPM60" s="429"/>
      <c r="HPN60" s="429"/>
      <c r="HPO60" s="429"/>
      <c r="HPP60" s="429"/>
      <c r="HPQ60" s="429"/>
      <c r="HPR60" s="429"/>
      <c r="HPS60" s="429"/>
      <c r="HPT60" s="429"/>
      <c r="HPU60" s="429"/>
      <c r="HPV60" s="429"/>
      <c r="HPW60" s="429"/>
      <c r="HPX60" s="429"/>
      <c r="HPY60" s="429"/>
      <c r="HPZ60" s="429"/>
      <c r="HQA60" s="429"/>
      <c r="HQB60" s="429"/>
      <c r="HQC60" s="429"/>
      <c r="HQD60" s="429"/>
      <c r="HQE60" s="429"/>
      <c r="HQF60" s="429"/>
      <c r="HQG60" s="429"/>
      <c r="HQH60" s="429"/>
      <c r="HQI60" s="429"/>
      <c r="HQJ60" s="429"/>
      <c r="HQK60" s="429"/>
      <c r="HQL60" s="429"/>
      <c r="HQM60" s="429"/>
      <c r="HQN60" s="429"/>
      <c r="HQO60" s="429"/>
      <c r="HQP60" s="429"/>
      <c r="HQQ60" s="429"/>
      <c r="HQR60" s="429"/>
      <c r="HQS60" s="429"/>
      <c r="HQT60" s="429"/>
      <c r="HQU60" s="429"/>
      <c r="HQV60" s="429"/>
      <c r="HQW60" s="429"/>
      <c r="HQX60" s="429"/>
      <c r="HQY60" s="429"/>
      <c r="HQZ60" s="429"/>
      <c r="HRA60" s="429"/>
      <c r="HRB60" s="429"/>
      <c r="HRC60" s="429"/>
      <c r="HRD60" s="429"/>
      <c r="HRE60" s="429"/>
      <c r="HRF60" s="429"/>
      <c r="HRG60" s="429"/>
      <c r="HRH60" s="429"/>
      <c r="HRI60" s="429"/>
      <c r="HRJ60" s="429"/>
      <c r="HRK60" s="429"/>
      <c r="HRL60" s="429"/>
      <c r="HRM60" s="429"/>
      <c r="HRN60" s="429"/>
      <c r="HRO60" s="429"/>
      <c r="HRP60" s="429"/>
      <c r="HRQ60" s="429"/>
      <c r="HRR60" s="429"/>
      <c r="HRS60" s="429"/>
      <c r="HRT60" s="429"/>
      <c r="HRU60" s="429"/>
      <c r="HRV60" s="429"/>
      <c r="HRW60" s="429"/>
      <c r="HRX60" s="429"/>
      <c r="HRY60" s="429"/>
      <c r="HRZ60" s="429"/>
      <c r="HSA60" s="429"/>
      <c r="HSB60" s="429"/>
      <c r="HSC60" s="429"/>
      <c r="HSD60" s="429"/>
      <c r="HSE60" s="429"/>
      <c r="HSF60" s="429"/>
      <c r="HSG60" s="429"/>
      <c r="HSH60" s="429"/>
      <c r="HSI60" s="429"/>
      <c r="HSJ60" s="429"/>
      <c r="HSK60" s="429"/>
      <c r="HSL60" s="429"/>
      <c r="HSM60" s="429"/>
      <c r="HSN60" s="429"/>
      <c r="HSO60" s="429"/>
      <c r="HSP60" s="429"/>
      <c r="HSQ60" s="429"/>
      <c r="HSR60" s="429"/>
      <c r="HSS60" s="429"/>
      <c r="HST60" s="429"/>
      <c r="HSU60" s="429"/>
      <c r="HSV60" s="429"/>
      <c r="HSW60" s="429"/>
      <c r="HSX60" s="429"/>
      <c r="HSY60" s="429"/>
      <c r="HSZ60" s="429"/>
      <c r="HTA60" s="429"/>
      <c r="HTB60" s="429"/>
      <c r="HTC60" s="429"/>
      <c r="HTD60" s="429"/>
      <c r="HTE60" s="429"/>
      <c r="HTF60" s="429"/>
      <c r="HTG60" s="429"/>
      <c r="HTH60" s="429"/>
      <c r="HTI60" s="429"/>
      <c r="HTJ60" s="429"/>
      <c r="HTK60" s="429"/>
      <c r="HTL60" s="429"/>
      <c r="HTM60" s="429"/>
      <c r="HTN60" s="429"/>
      <c r="HTO60" s="429"/>
      <c r="HTP60" s="429"/>
      <c r="HTQ60" s="429"/>
      <c r="HTR60" s="429"/>
      <c r="HTS60" s="429"/>
      <c r="HTT60" s="429"/>
      <c r="HTU60" s="429"/>
      <c r="HTV60" s="429"/>
      <c r="HTW60" s="429"/>
      <c r="HTX60" s="429"/>
      <c r="HTY60" s="429"/>
      <c r="HTZ60" s="429"/>
      <c r="HUA60" s="429"/>
      <c r="HUB60" s="429"/>
      <c r="HUC60" s="429"/>
      <c r="HUD60" s="429"/>
      <c r="HUE60" s="429"/>
      <c r="HUF60" s="429"/>
      <c r="HUG60" s="429"/>
      <c r="HUH60" s="429"/>
      <c r="HUI60" s="429"/>
      <c r="HUJ60" s="429"/>
      <c r="HUK60" s="429"/>
      <c r="HUL60" s="429"/>
      <c r="HUM60" s="429"/>
      <c r="HUN60" s="429"/>
      <c r="HUO60" s="429"/>
      <c r="HUP60" s="429"/>
      <c r="HUQ60" s="429"/>
      <c r="HUR60" s="429"/>
      <c r="HUS60" s="429"/>
      <c r="HUT60" s="429"/>
      <c r="HUU60" s="429"/>
      <c r="HUV60" s="429"/>
      <c r="HUW60" s="429"/>
      <c r="HUX60" s="429"/>
      <c r="HUY60" s="429"/>
      <c r="HUZ60" s="429"/>
      <c r="HVA60" s="429"/>
      <c r="HVB60" s="429"/>
      <c r="HVC60" s="429"/>
      <c r="HVD60" s="429"/>
      <c r="HVE60" s="429"/>
      <c r="HVF60" s="429"/>
      <c r="HVG60" s="429"/>
      <c r="HVH60" s="429"/>
      <c r="HVI60" s="429"/>
      <c r="HVJ60" s="429"/>
      <c r="HVK60" s="429"/>
      <c r="HVL60" s="429"/>
      <c r="HVM60" s="429"/>
      <c r="HVN60" s="429"/>
      <c r="HVO60" s="429"/>
      <c r="HVP60" s="429"/>
      <c r="HVQ60" s="429"/>
      <c r="HVR60" s="429"/>
      <c r="HVS60" s="429"/>
      <c r="HVT60" s="429"/>
      <c r="HVU60" s="429"/>
      <c r="HVV60" s="429"/>
      <c r="HVW60" s="429"/>
      <c r="HVX60" s="429"/>
      <c r="HVY60" s="429"/>
      <c r="HVZ60" s="429"/>
      <c r="HWA60" s="429"/>
      <c r="HWB60" s="429"/>
      <c r="HWC60" s="429"/>
      <c r="HWD60" s="429"/>
      <c r="HWE60" s="429"/>
      <c r="HWF60" s="429"/>
      <c r="HWG60" s="429"/>
      <c r="HWH60" s="429"/>
      <c r="HWI60" s="429"/>
      <c r="HWJ60" s="429"/>
      <c r="HWK60" s="429"/>
      <c r="HWL60" s="429"/>
      <c r="HWM60" s="429"/>
      <c r="HWN60" s="429"/>
      <c r="HWO60" s="429"/>
      <c r="HWP60" s="429"/>
      <c r="HWQ60" s="429"/>
      <c r="HWR60" s="429"/>
      <c r="HWS60" s="429"/>
      <c r="HWT60" s="429"/>
      <c r="HWU60" s="429"/>
      <c r="HWV60" s="429"/>
      <c r="HWW60" s="429"/>
      <c r="HWX60" s="429"/>
      <c r="HWY60" s="429"/>
      <c r="HWZ60" s="429"/>
      <c r="HXA60" s="429"/>
      <c r="HXB60" s="429"/>
      <c r="HXC60" s="429"/>
      <c r="HXD60" s="429"/>
      <c r="HXE60" s="429"/>
      <c r="HXF60" s="429"/>
      <c r="HXG60" s="429"/>
      <c r="HXH60" s="429"/>
      <c r="HXI60" s="429"/>
      <c r="HXJ60" s="429"/>
      <c r="HXK60" s="429"/>
      <c r="HXL60" s="429"/>
      <c r="HXM60" s="429"/>
      <c r="HXN60" s="429"/>
      <c r="HXO60" s="429"/>
      <c r="HXP60" s="429"/>
      <c r="HXQ60" s="429"/>
      <c r="HXR60" s="429"/>
      <c r="HXS60" s="429"/>
      <c r="HXT60" s="429"/>
      <c r="HXU60" s="429"/>
      <c r="HXV60" s="429"/>
      <c r="HXW60" s="429"/>
      <c r="HXX60" s="429"/>
      <c r="HXY60" s="429"/>
      <c r="HXZ60" s="429"/>
      <c r="HYA60" s="429"/>
      <c r="HYB60" s="429"/>
      <c r="HYC60" s="429"/>
      <c r="HYD60" s="429"/>
      <c r="HYE60" s="429"/>
      <c r="HYF60" s="429"/>
      <c r="HYG60" s="429"/>
      <c r="HYH60" s="429"/>
      <c r="HYI60" s="429"/>
      <c r="HYJ60" s="429"/>
      <c r="HYK60" s="429"/>
      <c r="HYL60" s="429"/>
      <c r="HYM60" s="429"/>
      <c r="HYN60" s="429"/>
      <c r="HYO60" s="429"/>
      <c r="HYP60" s="429"/>
      <c r="HYQ60" s="429"/>
      <c r="HYR60" s="429"/>
      <c r="HYS60" s="429"/>
      <c r="HYT60" s="429"/>
      <c r="HYU60" s="429"/>
      <c r="HYV60" s="429"/>
      <c r="HYW60" s="429"/>
      <c r="HYX60" s="429"/>
      <c r="HYY60" s="429"/>
      <c r="HYZ60" s="429"/>
      <c r="HZA60" s="429"/>
      <c r="HZB60" s="429"/>
      <c r="HZC60" s="429"/>
      <c r="HZD60" s="429"/>
      <c r="HZE60" s="429"/>
      <c r="HZF60" s="429"/>
      <c r="HZG60" s="429"/>
      <c r="HZH60" s="429"/>
      <c r="HZI60" s="429"/>
      <c r="HZJ60" s="429"/>
      <c r="HZK60" s="429"/>
      <c r="HZL60" s="429"/>
      <c r="HZM60" s="429"/>
      <c r="HZN60" s="429"/>
      <c r="HZO60" s="429"/>
      <c r="HZP60" s="429"/>
      <c r="HZQ60" s="429"/>
      <c r="HZR60" s="429"/>
      <c r="HZS60" s="429"/>
      <c r="HZT60" s="429"/>
      <c r="HZU60" s="429"/>
      <c r="HZV60" s="429"/>
      <c r="HZW60" s="429"/>
      <c r="HZX60" s="429"/>
      <c r="HZY60" s="429"/>
      <c r="HZZ60" s="429"/>
      <c r="IAA60" s="429"/>
      <c r="IAB60" s="429"/>
      <c r="IAC60" s="429"/>
      <c r="IAD60" s="429"/>
      <c r="IAE60" s="429"/>
      <c r="IAF60" s="429"/>
      <c r="IAG60" s="429"/>
      <c r="IAH60" s="429"/>
      <c r="IAI60" s="429"/>
      <c r="IAJ60" s="429"/>
      <c r="IAK60" s="429"/>
      <c r="IAL60" s="429"/>
      <c r="IAM60" s="429"/>
      <c r="IAN60" s="429"/>
      <c r="IAO60" s="429"/>
      <c r="IAP60" s="429"/>
      <c r="IAQ60" s="429"/>
      <c r="IAR60" s="429"/>
      <c r="IAS60" s="429"/>
      <c r="IAT60" s="429"/>
      <c r="IAU60" s="429"/>
      <c r="IAV60" s="429"/>
      <c r="IAW60" s="429"/>
      <c r="IAX60" s="429"/>
      <c r="IAY60" s="429"/>
      <c r="IAZ60" s="429"/>
      <c r="IBA60" s="429"/>
      <c r="IBB60" s="429"/>
      <c r="IBC60" s="429"/>
      <c r="IBD60" s="429"/>
      <c r="IBE60" s="429"/>
      <c r="IBF60" s="429"/>
      <c r="IBG60" s="429"/>
      <c r="IBH60" s="429"/>
      <c r="IBI60" s="429"/>
      <c r="IBJ60" s="429"/>
      <c r="IBK60" s="429"/>
      <c r="IBL60" s="429"/>
      <c r="IBM60" s="429"/>
      <c r="IBN60" s="429"/>
      <c r="IBO60" s="429"/>
      <c r="IBP60" s="429"/>
      <c r="IBQ60" s="429"/>
      <c r="IBR60" s="429"/>
      <c r="IBS60" s="429"/>
      <c r="IBT60" s="429"/>
      <c r="IBU60" s="429"/>
      <c r="IBV60" s="429"/>
      <c r="IBW60" s="429"/>
      <c r="IBX60" s="429"/>
      <c r="IBY60" s="429"/>
      <c r="IBZ60" s="429"/>
      <c r="ICA60" s="429"/>
      <c r="ICB60" s="429"/>
      <c r="ICC60" s="429"/>
      <c r="ICD60" s="429"/>
      <c r="ICE60" s="429"/>
      <c r="ICF60" s="429"/>
      <c r="ICG60" s="429"/>
      <c r="ICH60" s="429"/>
      <c r="ICI60" s="429"/>
      <c r="ICJ60" s="429"/>
      <c r="ICK60" s="429"/>
      <c r="ICL60" s="429"/>
      <c r="ICM60" s="429"/>
      <c r="ICN60" s="429"/>
      <c r="ICO60" s="429"/>
      <c r="ICP60" s="429"/>
      <c r="ICQ60" s="429"/>
      <c r="ICR60" s="429"/>
      <c r="ICS60" s="429"/>
      <c r="ICT60" s="429"/>
      <c r="ICU60" s="429"/>
      <c r="ICV60" s="429"/>
      <c r="ICW60" s="429"/>
      <c r="ICX60" s="429"/>
      <c r="ICY60" s="429"/>
      <c r="ICZ60" s="429"/>
      <c r="IDA60" s="429"/>
      <c r="IDB60" s="429"/>
      <c r="IDC60" s="429"/>
      <c r="IDD60" s="429"/>
      <c r="IDE60" s="429"/>
      <c r="IDF60" s="429"/>
      <c r="IDG60" s="429"/>
      <c r="IDH60" s="429"/>
      <c r="IDI60" s="429"/>
      <c r="IDJ60" s="429"/>
      <c r="IDK60" s="429"/>
      <c r="IDL60" s="429"/>
      <c r="IDM60" s="429"/>
      <c r="IDN60" s="429"/>
      <c r="IDO60" s="429"/>
      <c r="IDP60" s="429"/>
      <c r="IDQ60" s="429"/>
      <c r="IDR60" s="429"/>
      <c r="IDS60" s="429"/>
      <c r="IDT60" s="429"/>
      <c r="IDU60" s="429"/>
      <c r="IDV60" s="429"/>
      <c r="IDW60" s="429"/>
      <c r="IDX60" s="429"/>
      <c r="IDY60" s="429"/>
      <c r="IDZ60" s="429"/>
      <c r="IEA60" s="429"/>
      <c r="IEB60" s="429"/>
      <c r="IEC60" s="429"/>
      <c r="IED60" s="429"/>
      <c r="IEE60" s="429"/>
      <c r="IEF60" s="429"/>
      <c r="IEG60" s="429"/>
      <c r="IEH60" s="429"/>
      <c r="IEI60" s="429"/>
      <c r="IEJ60" s="429"/>
      <c r="IEK60" s="429"/>
      <c r="IEL60" s="429"/>
      <c r="IEM60" s="429"/>
      <c r="IEN60" s="429"/>
      <c r="IEO60" s="429"/>
      <c r="IEP60" s="429"/>
      <c r="IEQ60" s="429"/>
      <c r="IER60" s="429"/>
      <c r="IES60" s="429"/>
      <c r="IET60" s="429"/>
      <c r="IEU60" s="429"/>
      <c r="IEV60" s="429"/>
      <c r="IEW60" s="429"/>
      <c r="IEX60" s="429"/>
      <c r="IEY60" s="429"/>
      <c r="IEZ60" s="429"/>
      <c r="IFA60" s="429"/>
      <c r="IFB60" s="429"/>
      <c r="IFC60" s="429"/>
      <c r="IFD60" s="429"/>
      <c r="IFE60" s="429"/>
      <c r="IFF60" s="429"/>
      <c r="IFG60" s="429"/>
      <c r="IFH60" s="429"/>
      <c r="IFI60" s="429"/>
      <c r="IFJ60" s="429"/>
      <c r="IFK60" s="429"/>
      <c r="IFL60" s="429"/>
      <c r="IFM60" s="429"/>
      <c r="IFN60" s="429"/>
      <c r="IFO60" s="429"/>
      <c r="IFP60" s="429"/>
      <c r="IFQ60" s="429"/>
      <c r="IFR60" s="429"/>
      <c r="IFS60" s="429"/>
      <c r="IFT60" s="429"/>
      <c r="IFU60" s="429"/>
      <c r="IFV60" s="429"/>
      <c r="IFW60" s="429"/>
      <c r="IFX60" s="429"/>
      <c r="IFY60" s="429"/>
      <c r="IFZ60" s="429"/>
      <c r="IGA60" s="429"/>
      <c r="IGB60" s="429"/>
      <c r="IGC60" s="429"/>
      <c r="IGD60" s="429"/>
      <c r="IGE60" s="429"/>
      <c r="IGF60" s="429"/>
      <c r="IGG60" s="429"/>
      <c r="IGH60" s="429"/>
      <c r="IGI60" s="429"/>
      <c r="IGJ60" s="429"/>
      <c r="IGK60" s="429"/>
      <c r="IGL60" s="429"/>
      <c r="IGM60" s="429"/>
      <c r="IGN60" s="429"/>
      <c r="IGO60" s="429"/>
      <c r="IGP60" s="429"/>
      <c r="IGQ60" s="429"/>
      <c r="IGR60" s="429"/>
      <c r="IGS60" s="429"/>
      <c r="IGT60" s="429"/>
      <c r="IGU60" s="429"/>
      <c r="IGV60" s="429"/>
      <c r="IGW60" s="429"/>
      <c r="IGX60" s="429"/>
      <c r="IGY60" s="429"/>
      <c r="IGZ60" s="429"/>
      <c r="IHA60" s="429"/>
      <c r="IHB60" s="429"/>
      <c r="IHC60" s="429"/>
      <c r="IHD60" s="429"/>
      <c r="IHE60" s="429"/>
      <c r="IHF60" s="429"/>
      <c r="IHG60" s="429"/>
      <c r="IHH60" s="429"/>
      <c r="IHI60" s="429"/>
      <c r="IHJ60" s="429"/>
      <c r="IHK60" s="429"/>
      <c r="IHL60" s="429"/>
      <c r="IHM60" s="429"/>
      <c r="IHN60" s="429"/>
      <c r="IHO60" s="429"/>
      <c r="IHP60" s="429"/>
      <c r="IHQ60" s="429"/>
      <c r="IHR60" s="429"/>
      <c r="IHS60" s="429"/>
      <c r="IHT60" s="429"/>
      <c r="IHU60" s="429"/>
      <c r="IHV60" s="429"/>
      <c r="IHW60" s="429"/>
      <c r="IHX60" s="429"/>
      <c r="IHY60" s="429"/>
      <c r="IHZ60" s="429"/>
      <c r="IIA60" s="429"/>
      <c r="IIB60" s="429"/>
      <c r="IIC60" s="429"/>
      <c r="IID60" s="429"/>
      <c r="IIE60" s="429"/>
      <c r="IIF60" s="429"/>
      <c r="IIG60" s="429"/>
      <c r="IIH60" s="429"/>
      <c r="III60" s="429"/>
      <c r="IIJ60" s="429"/>
      <c r="IIK60" s="429"/>
      <c r="IIL60" s="429"/>
      <c r="IIM60" s="429"/>
      <c r="IIN60" s="429"/>
      <c r="IIO60" s="429"/>
      <c r="IIP60" s="429"/>
      <c r="IIQ60" s="429"/>
      <c r="IIR60" s="429"/>
      <c r="IIS60" s="429"/>
      <c r="IIT60" s="429"/>
      <c r="IIU60" s="429"/>
      <c r="IIV60" s="429"/>
      <c r="IIW60" s="429"/>
      <c r="IIX60" s="429"/>
      <c r="IIY60" s="429"/>
      <c r="IIZ60" s="429"/>
      <c r="IJA60" s="429"/>
      <c r="IJB60" s="429"/>
      <c r="IJC60" s="429"/>
      <c r="IJD60" s="429"/>
      <c r="IJE60" s="429"/>
      <c r="IJF60" s="429"/>
      <c r="IJG60" s="429"/>
      <c r="IJH60" s="429"/>
      <c r="IJI60" s="429"/>
      <c r="IJJ60" s="429"/>
      <c r="IJK60" s="429"/>
      <c r="IJL60" s="429"/>
      <c r="IJM60" s="429"/>
      <c r="IJN60" s="429"/>
      <c r="IJO60" s="429"/>
      <c r="IJP60" s="429"/>
      <c r="IJQ60" s="429"/>
      <c r="IJR60" s="429"/>
      <c r="IJS60" s="429"/>
      <c r="IJT60" s="429"/>
      <c r="IJU60" s="429"/>
      <c r="IJV60" s="429"/>
      <c r="IJW60" s="429"/>
      <c r="IJX60" s="429"/>
      <c r="IJY60" s="429"/>
      <c r="IJZ60" s="429"/>
      <c r="IKA60" s="429"/>
      <c r="IKB60" s="429"/>
      <c r="IKC60" s="429"/>
      <c r="IKD60" s="429"/>
      <c r="IKE60" s="429"/>
      <c r="IKF60" s="429"/>
      <c r="IKG60" s="429"/>
      <c r="IKH60" s="429"/>
      <c r="IKI60" s="429"/>
      <c r="IKJ60" s="429"/>
      <c r="IKK60" s="429"/>
      <c r="IKL60" s="429"/>
      <c r="IKM60" s="429"/>
      <c r="IKN60" s="429"/>
      <c r="IKO60" s="429"/>
      <c r="IKP60" s="429"/>
      <c r="IKQ60" s="429"/>
      <c r="IKR60" s="429"/>
      <c r="IKS60" s="429"/>
      <c r="IKT60" s="429"/>
      <c r="IKU60" s="429"/>
      <c r="IKV60" s="429"/>
      <c r="IKW60" s="429"/>
      <c r="IKX60" s="429"/>
      <c r="IKY60" s="429"/>
      <c r="IKZ60" s="429"/>
      <c r="ILA60" s="429"/>
      <c r="ILB60" s="429"/>
      <c r="ILC60" s="429"/>
      <c r="ILD60" s="429"/>
      <c r="ILE60" s="429"/>
      <c r="ILF60" s="429"/>
      <c r="ILG60" s="429"/>
      <c r="ILH60" s="429"/>
      <c r="ILI60" s="429"/>
      <c r="ILJ60" s="429"/>
      <c r="ILK60" s="429"/>
      <c r="ILL60" s="429"/>
      <c r="ILM60" s="429"/>
      <c r="ILN60" s="429"/>
      <c r="ILO60" s="429"/>
      <c r="ILP60" s="429"/>
      <c r="ILQ60" s="429"/>
      <c r="ILR60" s="429"/>
      <c r="ILS60" s="429"/>
      <c r="ILT60" s="429"/>
      <c r="ILU60" s="429"/>
      <c r="ILV60" s="429"/>
      <c r="ILW60" s="429"/>
      <c r="ILX60" s="429"/>
      <c r="ILY60" s="429"/>
      <c r="ILZ60" s="429"/>
      <c r="IMA60" s="429"/>
      <c r="IMB60" s="429"/>
      <c r="IMC60" s="429"/>
      <c r="IMD60" s="429"/>
      <c r="IME60" s="429"/>
      <c r="IMF60" s="429"/>
      <c r="IMG60" s="429"/>
      <c r="IMH60" s="429"/>
      <c r="IMI60" s="429"/>
      <c r="IMJ60" s="429"/>
      <c r="IMK60" s="429"/>
      <c r="IML60" s="429"/>
      <c r="IMM60" s="429"/>
      <c r="IMN60" s="429"/>
      <c r="IMO60" s="429"/>
      <c r="IMP60" s="429"/>
      <c r="IMQ60" s="429"/>
      <c r="IMR60" s="429"/>
      <c r="IMS60" s="429"/>
      <c r="IMT60" s="429"/>
      <c r="IMU60" s="429"/>
      <c r="IMV60" s="429"/>
      <c r="IMW60" s="429"/>
      <c r="IMX60" s="429"/>
      <c r="IMY60" s="429"/>
      <c r="IMZ60" s="429"/>
      <c r="INA60" s="429"/>
      <c r="INB60" s="429"/>
      <c r="INC60" s="429"/>
      <c r="IND60" s="429"/>
      <c r="INE60" s="429"/>
      <c r="INF60" s="429"/>
      <c r="ING60" s="429"/>
      <c r="INH60" s="429"/>
      <c r="INI60" s="429"/>
      <c r="INJ60" s="429"/>
      <c r="INK60" s="429"/>
      <c r="INL60" s="429"/>
      <c r="INM60" s="429"/>
      <c r="INN60" s="429"/>
      <c r="INO60" s="429"/>
      <c r="INP60" s="429"/>
      <c r="INQ60" s="429"/>
      <c r="INR60" s="429"/>
      <c r="INS60" s="429"/>
      <c r="INT60" s="429"/>
      <c r="INU60" s="429"/>
      <c r="INV60" s="429"/>
      <c r="INW60" s="429"/>
      <c r="INX60" s="429"/>
      <c r="INY60" s="429"/>
      <c r="INZ60" s="429"/>
      <c r="IOA60" s="429"/>
      <c r="IOB60" s="429"/>
      <c r="IOC60" s="429"/>
      <c r="IOD60" s="429"/>
      <c r="IOE60" s="429"/>
      <c r="IOF60" s="429"/>
      <c r="IOG60" s="429"/>
      <c r="IOH60" s="429"/>
      <c r="IOI60" s="429"/>
      <c r="IOJ60" s="429"/>
      <c r="IOK60" s="429"/>
      <c r="IOL60" s="429"/>
      <c r="IOM60" s="429"/>
      <c r="ION60" s="429"/>
      <c r="IOO60" s="429"/>
      <c r="IOP60" s="429"/>
      <c r="IOQ60" s="429"/>
      <c r="IOR60" s="429"/>
      <c r="IOS60" s="429"/>
      <c r="IOT60" s="429"/>
      <c r="IOU60" s="429"/>
      <c r="IOV60" s="429"/>
      <c r="IOW60" s="429"/>
      <c r="IOX60" s="429"/>
      <c r="IOY60" s="429"/>
      <c r="IOZ60" s="429"/>
      <c r="IPA60" s="429"/>
      <c r="IPB60" s="429"/>
      <c r="IPC60" s="429"/>
      <c r="IPD60" s="429"/>
      <c r="IPE60" s="429"/>
      <c r="IPF60" s="429"/>
      <c r="IPG60" s="429"/>
      <c r="IPH60" s="429"/>
      <c r="IPI60" s="429"/>
      <c r="IPJ60" s="429"/>
      <c r="IPK60" s="429"/>
      <c r="IPL60" s="429"/>
      <c r="IPM60" s="429"/>
      <c r="IPN60" s="429"/>
      <c r="IPO60" s="429"/>
      <c r="IPP60" s="429"/>
      <c r="IPQ60" s="429"/>
      <c r="IPR60" s="429"/>
      <c r="IPS60" s="429"/>
      <c r="IPT60" s="429"/>
      <c r="IPU60" s="429"/>
      <c r="IPV60" s="429"/>
      <c r="IPW60" s="429"/>
      <c r="IPX60" s="429"/>
      <c r="IPY60" s="429"/>
      <c r="IPZ60" s="429"/>
      <c r="IQA60" s="429"/>
      <c r="IQB60" s="429"/>
      <c r="IQC60" s="429"/>
      <c r="IQD60" s="429"/>
      <c r="IQE60" s="429"/>
      <c r="IQF60" s="429"/>
      <c r="IQG60" s="429"/>
      <c r="IQH60" s="429"/>
      <c r="IQI60" s="429"/>
      <c r="IQJ60" s="429"/>
      <c r="IQK60" s="429"/>
      <c r="IQL60" s="429"/>
      <c r="IQM60" s="429"/>
      <c r="IQN60" s="429"/>
      <c r="IQO60" s="429"/>
      <c r="IQP60" s="429"/>
      <c r="IQQ60" s="429"/>
      <c r="IQR60" s="429"/>
      <c r="IQS60" s="429"/>
      <c r="IQT60" s="429"/>
      <c r="IQU60" s="429"/>
      <c r="IQV60" s="429"/>
      <c r="IQW60" s="429"/>
      <c r="IQX60" s="429"/>
      <c r="IQY60" s="429"/>
      <c r="IQZ60" s="429"/>
      <c r="IRA60" s="429"/>
      <c r="IRB60" s="429"/>
      <c r="IRC60" s="429"/>
      <c r="IRD60" s="429"/>
      <c r="IRE60" s="429"/>
      <c r="IRF60" s="429"/>
      <c r="IRG60" s="429"/>
      <c r="IRH60" s="429"/>
      <c r="IRI60" s="429"/>
      <c r="IRJ60" s="429"/>
      <c r="IRK60" s="429"/>
      <c r="IRL60" s="429"/>
      <c r="IRM60" s="429"/>
      <c r="IRN60" s="429"/>
      <c r="IRO60" s="429"/>
      <c r="IRP60" s="429"/>
      <c r="IRQ60" s="429"/>
      <c r="IRR60" s="429"/>
      <c r="IRS60" s="429"/>
      <c r="IRT60" s="429"/>
      <c r="IRU60" s="429"/>
      <c r="IRV60" s="429"/>
      <c r="IRW60" s="429"/>
      <c r="IRX60" s="429"/>
      <c r="IRY60" s="429"/>
      <c r="IRZ60" s="429"/>
      <c r="ISA60" s="429"/>
      <c r="ISB60" s="429"/>
      <c r="ISC60" s="429"/>
      <c r="ISD60" s="429"/>
      <c r="ISE60" s="429"/>
      <c r="ISF60" s="429"/>
      <c r="ISG60" s="429"/>
      <c r="ISH60" s="429"/>
      <c r="ISI60" s="429"/>
      <c r="ISJ60" s="429"/>
      <c r="ISK60" s="429"/>
      <c r="ISL60" s="429"/>
      <c r="ISM60" s="429"/>
      <c r="ISN60" s="429"/>
      <c r="ISO60" s="429"/>
      <c r="ISP60" s="429"/>
      <c r="ISQ60" s="429"/>
      <c r="ISR60" s="429"/>
      <c r="ISS60" s="429"/>
      <c r="IST60" s="429"/>
      <c r="ISU60" s="429"/>
      <c r="ISV60" s="429"/>
      <c r="ISW60" s="429"/>
      <c r="ISX60" s="429"/>
      <c r="ISY60" s="429"/>
      <c r="ISZ60" s="429"/>
      <c r="ITA60" s="429"/>
      <c r="ITB60" s="429"/>
      <c r="ITC60" s="429"/>
      <c r="ITD60" s="429"/>
      <c r="ITE60" s="429"/>
      <c r="ITF60" s="429"/>
      <c r="ITG60" s="429"/>
      <c r="ITH60" s="429"/>
      <c r="ITI60" s="429"/>
      <c r="ITJ60" s="429"/>
      <c r="ITK60" s="429"/>
      <c r="ITL60" s="429"/>
      <c r="ITM60" s="429"/>
      <c r="ITN60" s="429"/>
      <c r="ITO60" s="429"/>
      <c r="ITP60" s="429"/>
      <c r="ITQ60" s="429"/>
      <c r="ITR60" s="429"/>
      <c r="ITS60" s="429"/>
      <c r="ITT60" s="429"/>
      <c r="ITU60" s="429"/>
      <c r="ITV60" s="429"/>
      <c r="ITW60" s="429"/>
      <c r="ITX60" s="429"/>
      <c r="ITY60" s="429"/>
      <c r="ITZ60" s="429"/>
      <c r="IUA60" s="429"/>
      <c r="IUB60" s="429"/>
      <c r="IUC60" s="429"/>
      <c r="IUD60" s="429"/>
      <c r="IUE60" s="429"/>
      <c r="IUF60" s="429"/>
      <c r="IUG60" s="429"/>
      <c r="IUH60" s="429"/>
      <c r="IUI60" s="429"/>
      <c r="IUJ60" s="429"/>
      <c r="IUK60" s="429"/>
      <c r="IUL60" s="429"/>
      <c r="IUM60" s="429"/>
      <c r="IUN60" s="429"/>
      <c r="IUO60" s="429"/>
      <c r="IUP60" s="429"/>
      <c r="IUQ60" s="429"/>
      <c r="IUR60" s="429"/>
      <c r="IUS60" s="429"/>
      <c r="IUT60" s="429"/>
      <c r="IUU60" s="429"/>
      <c r="IUV60" s="429"/>
      <c r="IUW60" s="429"/>
      <c r="IUX60" s="429"/>
      <c r="IUY60" s="429"/>
      <c r="IUZ60" s="429"/>
      <c r="IVA60" s="429"/>
      <c r="IVB60" s="429"/>
      <c r="IVC60" s="429"/>
      <c r="IVD60" s="429"/>
      <c r="IVE60" s="429"/>
      <c r="IVF60" s="429"/>
      <c r="IVG60" s="429"/>
      <c r="IVH60" s="429"/>
      <c r="IVI60" s="429"/>
      <c r="IVJ60" s="429"/>
      <c r="IVK60" s="429"/>
      <c r="IVL60" s="429"/>
      <c r="IVM60" s="429"/>
      <c r="IVN60" s="429"/>
      <c r="IVO60" s="429"/>
      <c r="IVP60" s="429"/>
      <c r="IVQ60" s="429"/>
      <c r="IVR60" s="429"/>
      <c r="IVS60" s="429"/>
      <c r="IVT60" s="429"/>
      <c r="IVU60" s="429"/>
      <c r="IVV60" s="429"/>
      <c r="IVW60" s="429"/>
      <c r="IVX60" s="429"/>
      <c r="IVY60" s="429"/>
      <c r="IVZ60" s="429"/>
      <c r="IWA60" s="429"/>
      <c r="IWB60" s="429"/>
      <c r="IWC60" s="429"/>
      <c r="IWD60" s="429"/>
      <c r="IWE60" s="429"/>
      <c r="IWF60" s="429"/>
      <c r="IWG60" s="429"/>
      <c r="IWH60" s="429"/>
      <c r="IWI60" s="429"/>
      <c r="IWJ60" s="429"/>
      <c r="IWK60" s="429"/>
      <c r="IWL60" s="429"/>
      <c r="IWM60" s="429"/>
      <c r="IWN60" s="429"/>
      <c r="IWO60" s="429"/>
      <c r="IWP60" s="429"/>
      <c r="IWQ60" s="429"/>
      <c r="IWR60" s="429"/>
      <c r="IWS60" s="429"/>
      <c r="IWT60" s="429"/>
      <c r="IWU60" s="429"/>
      <c r="IWV60" s="429"/>
      <c r="IWW60" s="429"/>
      <c r="IWX60" s="429"/>
      <c r="IWY60" s="429"/>
      <c r="IWZ60" s="429"/>
      <c r="IXA60" s="429"/>
      <c r="IXB60" s="429"/>
      <c r="IXC60" s="429"/>
      <c r="IXD60" s="429"/>
      <c r="IXE60" s="429"/>
      <c r="IXF60" s="429"/>
      <c r="IXG60" s="429"/>
      <c r="IXH60" s="429"/>
      <c r="IXI60" s="429"/>
      <c r="IXJ60" s="429"/>
      <c r="IXK60" s="429"/>
      <c r="IXL60" s="429"/>
      <c r="IXM60" s="429"/>
      <c r="IXN60" s="429"/>
      <c r="IXO60" s="429"/>
      <c r="IXP60" s="429"/>
      <c r="IXQ60" s="429"/>
      <c r="IXR60" s="429"/>
      <c r="IXS60" s="429"/>
      <c r="IXT60" s="429"/>
      <c r="IXU60" s="429"/>
      <c r="IXV60" s="429"/>
      <c r="IXW60" s="429"/>
      <c r="IXX60" s="429"/>
      <c r="IXY60" s="429"/>
      <c r="IXZ60" s="429"/>
      <c r="IYA60" s="429"/>
      <c r="IYB60" s="429"/>
      <c r="IYC60" s="429"/>
      <c r="IYD60" s="429"/>
      <c r="IYE60" s="429"/>
      <c r="IYF60" s="429"/>
      <c r="IYG60" s="429"/>
      <c r="IYH60" s="429"/>
      <c r="IYI60" s="429"/>
      <c r="IYJ60" s="429"/>
      <c r="IYK60" s="429"/>
      <c r="IYL60" s="429"/>
      <c r="IYM60" s="429"/>
      <c r="IYN60" s="429"/>
      <c r="IYO60" s="429"/>
      <c r="IYP60" s="429"/>
      <c r="IYQ60" s="429"/>
      <c r="IYR60" s="429"/>
      <c r="IYS60" s="429"/>
      <c r="IYT60" s="429"/>
      <c r="IYU60" s="429"/>
      <c r="IYV60" s="429"/>
      <c r="IYW60" s="429"/>
      <c r="IYX60" s="429"/>
      <c r="IYY60" s="429"/>
      <c r="IYZ60" s="429"/>
      <c r="IZA60" s="429"/>
      <c r="IZB60" s="429"/>
      <c r="IZC60" s="429"/>
      <c r="IZD60" s="429"/>
      <c r="IZE60" s="429"/>
      <c r="IZF60" s="429"/>
      <c r="IZG60" s="429"/>
      <c r="IZH60" s="429"/>
      <c r="IZI60" s="429"/>
      <c r="IZJ60" s="429"/>
      <c r="IZK60" s="429"/>
      <c r="IZL60" s="429"/>
      <c r="IZM60" s="429"/>
      <c r="IZN60" s="429"/>
      <c r="IZO60" s="429"/>
      <c r="IZP60" s="429"/>
      <c r="IZQ60" s="429"/>
      <c r="IZR60" s="429"/>
      <c r="IZS60" s="429"/>
      <c r="IZT60" s="429"/>
      <c r="IZU60" s="429"/>
      <c r="IZV60" s="429"/>
      <c r="IZW60" s="429"/>
      <c r="IZX60" s="429"/>
      <c r="IZY60" s="429"/>
      <c r="IZZ60" s="429"/>
      <c r="JAA60" s="429"/>
      <c r="JAB60" s="429"/>
      <c r="JAC60" s="429"/>
      <c r="JAD60" s="429"/>
      <c r="JAE60" s="429"/>
      <c r="JAF60" s="429"/>
      <c r="JAG60" s="429"/>
      <c r="JAH60" s="429"/>
      <c r="JAI60" s="429"/>
      <c r="JAJ60" s="429"/>
      <c r="JAK60" s="429"/>
      <c r="JAL60" s="429"/>
      <c r="JAM60" s="429"/>
      <c r="JAN60" s="429"/>
      <c r="JAO60" s="429"/>
      <c r="JAP60" s="429"/>
      <c r="JAQ60" s="429"/>
      <c r="JAR60" s="429"/>
      <c r="JAS60" s="429"/>
      <c r="JAT60" s="429"/>
      <c r="JAU60" s="429"/>
      <c r="JAV60" s="429"/>
      <c r="JAW60" s="429"/>
      <c r="JAX60" s="429"/>
      <c r="JAY60" s="429"/>
      <c r="JAZ60" s="429"/>
      <c r="JBA60" s="429"/>
      <c r="JBB60" s="429"/>
      <c r="JBC60" s="429"/>
      <c r="JBD60" s="429"/>
      <c r="JBE60" s="429"/>
      <c r="JBF60" s="429"/>
      <c r="JBG60" s="429"/>
      <c r="JBH60" s="429"/>
      <c r="JBI60" s="429"/>
      <c r="JBJ60" s="429"/>
      <c r="JBK60" s="429"/>
      <c r="JBL60" s="429"/>
      <c r="JBM60" s="429"/>
      <c r="JBN60" s="429"/>
      <c r="JBO60" s="429"/>
      <c r="JBP60" s="429"/>
      <c r="JBQ60" s="429"/>
      <c r="JBR60" s="429"/>
      <c r="JBS60" s="429"/>
      <c r="JBT60" s="429"/>
      <c r="JBU60" s="429"/>
      <c r="JBV60" s="429"/>
      <c r="JBW60" s="429"/>
      <c r="JBX60" s="429"/>
      <c r="JBY60" s="429"/>
      <c r="JBZ60" s="429"/>
      <c r="JCA60" s="429"/>
      <c r="JCB60" s="429"/>
      <c r="JCC60" s="429"/>
      <c r="JCD60" s="429"/>
      <c r="JCE60" s="429"/>
      <c r="JCF60" s="429"/>
      <c r="JCG60" s="429"/>
      <c r="JCH60" s="429"/>
      <c r="JCI60" s="429"/>
      <c r="JCJ60" s="429"/>
      <c r="JCK60" s="429"/>
      <c r="JCL60" s="429"/>
      <c r="JCM60" s="429"/>
      <c r="JCN60" s="429"/>
      <c r="JCO60" s="429"/>
      <c r="JCP60" s="429"/>
      <c r="JCQ60" s="429"/>
      <c r="JCR60" s="429"/>
      <c r="JCS60" s="429"/>
      <c r="JCT60" s="429"/>
      <c r="JCU60" s="429"/>
      <c r="JCV60" s="429"/>
      <c r="JCW60" s="429"/>
      <c r="JCX60" s="429"/>
      <c r="JCY60" s="429"/>
      <c r="JCZ60" s="429"/>
      <c r="JDA60" s="429"/>
      <c r="JDB60" s="429"/>
      <c r="JDC60" s="429"/>
      <c r="JDD60" s="429"/>
      <c r="JDE60" s="429"/>
      <c r="JDF60" s="429"/>
      <c r="JDG60" s="429"/>
      <c r="JDH60" s="429"/>
      <c r="JDI60" s="429"/>
      <c r="JDJ60" s="429"/>
      <c r="JDK60" s="429"/>
      <c r="JDL60" s="429"/>
      <c r="JDM60" s="429"/>
      <c r="JDN60" s="429"/>
      <c r="JDO60" s="429"/>
      <c r="JDP60" s="429"/>
      <c r="JDQ60" s="429"/>
      <c r="JDR60" s="429"/>
      <c r="JDS60" s="429"/>
      <c r="JDT60" s="429"/>
      <c r="JDU60" s="429"/>
      <c r="JDV60" s="429"/>
      <c r="JDW60" s="429"/>
      <c r="JDX60" s="429"/>
      <c r="JDY60" s="429"/>
      <c r="JDZ60" s="429"/>
      <c r="JEA60" s="429"/>
      <c r="JEB60" s="429"/>
      <c r="JEC60" s="429"/>
      <c r="JED60" s="429"/>
      <c r="JEE60" s="429"/>
      <c r="JEF60" s="429"/>
      <c r="JEG60" s="429"/>
      <c r="JEH60" s="429"/>
      <c r="JEI60" s="429"/>
      <c r="JEJ60" s="429"/>
      <c r="JEK60" s="429"/>
      <c r="JEL60" s="429"/>
      <c r="JEM60" s="429"/>
      <c r="JEN60" s="429"/>
      <c r="JEO60" s="429"/>
      <c r="JEP60" s="429"/>
      <c r="JEQ60" s="429"/>
      <c r="JER60" s="429"/>
      <c r="JES60" s="429"/>
      <c r="JET60" s="429"/>
      <c r="JEU60" s="429"/>
      <c r="JEV60" s="429"/>
      <c r="JEW60" s="429"/>
      <c r="JEX60" s="429"/>
      <c r="JEY60" s="429"/>
      <c r="JEZ60" s="429"/>
      <c r="JFA60" s="429"/>
      <c r="JFB60" s="429"/>
      <c r="JFC60" s="429"/>
      <c r="JFD60" s="429"/>
      <c r="JFE60" s="429"/>
      <c r="JFF60" s="429"/>
      <c r="JFG60" s="429"/>
      <c r="JFH60" s="429"/>
      <c r="JFI60" s="429"/>
      <c r="JFJ60" s="429"/>
      <c r="JFK60" s="429"/>
      <c r="JFL60" s="429"/>
      <c r="JFM60" s="429"/>
      <c r="JFN60" s="429"/>
      <c r="JFO60" s="429"/>
      <c r="JFP60" s="429"/>
      <c r="JFQ60" s="429"/>
      <c r="JFR60" s="429"/>
      <c r="JFS60" s="429"/>
      <c r="JFT60" s="429"/>
      <c r="JFU60" s="429"/>
      <c r="JFV60" s="429"/>
      <c r="JFW60" s="429"/>
      <c r="JFX60" s="429"/>
      <c r="JFY60" s="429"/>
      <c r="JFZ60" s="429"/>
      <c r="JGA60" s="429"/>
      <c r="JGB60" s="429"/>
      <c r="JGC60" s="429"/>
      <c r="JGD60" s="429"/>
      <c r="JGE60" s="429"/>
      <c r="JGF60" s="429"/>
      <c r="JGG60" s="429"/>
      <c r="JGH60" s="429"/>
      <c r="JGI60" s="429"/>
      <c r="JGJ60" s="429"/>
      <c r="JGK60" s="429"/>
      <c r="JGL60" s="429"/>
      <c r="JGM60" s="429"/>
      <c r="JGN60" s="429"/>
      <c r="JGO60" s="429"/>
      <c r="JGP60" s="429"/>
      <c r="JGQ60" s="429"/>
      <c r="JGR60" s="429"/>
      <c r="JGS60" s="429"/>
      <c r="JGT60" s="429"/>
      <c r="JGU60" s="429"/>
      <c r="JGV60" s="429"/>
      <c r="JGW60" s="429"/>
      <c r="JGX60" s="429"/>
      <c r="JGY60" s="429"/>
      <c r="JGZ60" s="429"/>
      <c r="JHA60" s="429"/>
      <c r="JHB60" s="429"/>
      <c r="JHC60" s="429"/>
      <c r="JHD60" s="429"/>
      <c r="JHE60" s="429"/>
      <c r="JHF60" s="429"/>
      <c r="JHG60" s="429"/>
      <c r="JHH60" s="429"/>
      <c r="JHI60" s="429"/>
      <c r="JHJ60" s="429"/>
      <c r="JHK60" s="429"/>
      <c r="JHL60" s="429"/>
      <c r="JHM60" s="429"/>
      <c r="JHN60" s="429"/>
      <c r="JHO60" s="429"/>
      <c r="JHP60" s="429"/>
      <c r="JHQ60" s="429"/>
      <c r="JHR60" s="429"/>
      <c r="JHS60" s="429"/>
      <c r="JHT60" s="429"/>
      <c r="JHU60" s="429"/>
      <c r="JHV60" s="429"/>
      <c r="JHW60" s="429"/>
      <c r="JHX60" s="429"/>
      <c r="JHY60" s="429"/>
      <c r="JHZ60" s="429"/>
      <c r="JIA60" s="429"/>
      <c r="JIB60" s="429"/>
      <c r="JIC60" s="429"/>
      <c r="JID60" s="429"/>
      <c r="JIE60" s="429"/>
      <c r="JIF60" s="429"/>
      <c r="JIG60" s="429"/>
      <c r="JIH60" s="429"/>
      <c r="JII60" s="429"/>
      <c r="JIJ60" s="429"/>
      <c r="JIK60" s="429"/>
      <c r="JIL60" s="429"/>
      <c r="JIM60" s="429"/>
      <c r="JIN60" s="429"/>
      <c r="JIO60" s="429"/>
      <c r="JIP60" s="429"/>
      <c r="JIQ60" s="429"/>
      <c r="JIR60" s="429"/>
      <c r="JIS60" s="429"/>
      <c r="JIT60" s="429"/>
      <c r="JIU60" s="429"/>
      <c r="JIV60" s="429"/>
      <c r="JIW60" s="429"/>
      <c r="JIX60" s="429"/>
      <c r="JIY60" s="429"/>
      <c r="JIZ60" s="429"/>
      <c r="JJA60" s="429"/>
      <c r="JJB60" s="429"/>
      <c r="JJC60" s="429"/>
      <c r="JJD60" s="429"/>
      <c r="JJE60" s="429"/>
      <c r="JJF60" s="429"/>
      <c r="JJG60" s="429"/>
      <c r="JJH60" s="429"/>
      <c r="JJI60" s="429"/>
      <c r="JJJ60" s="429"/>
      <c r="JJK60" s="429"/>
      <c r="JJL60" s="429"/>
      <c r="JJM60" s="429"/>
      <c r="JJN60" s="429"/>
      <c r="JJO60" s="429"/>
      <c r="JJP60" s="429"/>
      <c r="JJQ60" s="429"/>
      <c r="JJR60" s="429"/>
      <c r="JJS60" s="429"/>
      <c r="JJT60" s="429"/>
      <c r="JJU60" s="429"/>
      <c r="JJV60" s="429"/>
      <c r="JJW60" s="429"/>
      <c r="JJX60" s="429"/>
      <c r="JJY60" s="429"/>
      <c r="JJZ60" s="429"/>
      <c r="JKA60" s="429"/>
      <c r="JKB60" s="429"/>
      <c r="JKC60" s="429"/>
      <c r="JKD60" s="429"/>
      <c r="JKE60" s="429"/>
      <c r="JKF60" s="429"/>
      <c r="JKG60" s="429"/>
      <c r="JKH60" s="429"/>
      <c r="JKI60" s="429"/>
      <c r="JKJ60" s="429"/>
      <c r="JKK60" s="429"/>
      <c r="JKL60" s="429"/>
      <c r="JKM60" s="429"/>
      <c r="JKN60" s="429"/>
      <c r="JKO60" s="429"/>
      <c r="JKP60" s="429"/>
      <c r="JKQ60" s="429"/>
      <c r="JKR60" s="429"/>
      <c r="JKS60" s="429"/>
      <c r="JKT60" s="429"/>
      <c r="JKU60" s="429"/>
      <c r="JKV60" s="429"/>
      <c r="JKW60" s="429"/>
      <c r="JKX60" s="429"/>
      <c r="JKY60" s="429"/>
      <c r="JKZ60" s="429"/>
      <c r="JLA60" s="429"/>
      <c r="JLB60" s="429"/>
      <c r="JLC60" s="429"/>
      <c r="JLD60" s="429"/>
      <c r="JLE60" s="429"/>
      <c r="JLF60" s="429"/>
      <c r="JLG60" s="429"/>
      <c r="JLH60" s="429"/>
      <c r="JLI60" s="429"/>
      <c r="JLJ60" s="429"/>
      <c r="JLK60" s="429"/>
      <c r="JLL60" s="429"/>
      <c r="JLM60" s="429"/>
      <c r="JLN60" s="429"/>
      <c r="JLO60" s="429"/>
      <c r="JLP60" s="429"/>
      <c r="JLQ60" s="429"/>
      <c r="JLR60" s="429"/>
      <c r="JLS60" s="429"/>
      <c r="JLT60" s="429"/>
      <c r="JLU60" s="429"/>
      <c r="JLV60" s="429"/>
      <c r="JLW60" s="429"/>
      <c r="JLX60" s="429"/>
      <c r="JLY60" s="429"/>
      <c r="JLZ60" s="429"/>
      <c r="JMA60" s="429"/>
      <c r="JMB60" s="429"/>
      <c r="JMC60" s="429"/>
      <c r="JMD60" s="429"/>
      <c r="JME60" s="429"/>
      <c r="JMF60" s="429"/>
      <c r="JMG60" s="429"/>
      <c r="JMH60" s="429"/>
      <c r="JMI60" s="429"/>
      <c r="JMJ60" s="429"/>
      <c r="JMK60" s="429"/>
      <c r="JML60" s="429"/>
      <c r="JMM60" s="429"/>
      <c r="JMN60" s="429"/>
      <c r="JMO60" s="429"/>
      <c r="JMP60" s="429"/>
      <c r="JMQ60" s="429"/>
      <c r="JMR60" s="429"/>
      <c r="JMS60" s="429"/>
      <c r="JMT60" s="429"/>
      <c r="JMU60" s="429"/>
      <c r="JMV60" s="429"/>
      <c r="JMW60" s="429"/>
      <c r="JMX60" s="429"/>
      <c r="JMY60" s="429"/>
      <c r="JMZ60" s="429"/>
      <c r="JNA60" s="429"/>
      <c r="JNB60" s="429"/>
      <c r="JNC60" s="429"/>
      <c r="JND60" s="429"/>
      <c r="JNE60" s="429"/>
      <c r="JNF60" s="429"/>
      <c r="JNG60" s="429"/>
      <c r="JNH60" s="429"/>
      <c r="JNI60" s="429"/>
      <c r="JNJ60" s="429"/>
      <c r="JNK60" s="429"/>
      <c r="JNL60" s="429"/>
      <c r="JNM60" s="429"/>
      <c r="JNN60" s="429"/>
      <c r="JNO60" s="429"/>
      <c r="JNP60" s="429"/>
      <c r="JNQ60" s="429"/>
      <c r="JNR60" s="429"/>
      <c r="JNS60" s="429"/>
      <c r="JNT60" s="429"/>
      <c r="JNU60" s="429"/>
      <c r="JNV60" s="429"/>
      <c r="JNW60" s="429"/>
      <c r="JNX60" s="429"/>
      <c r="JNY60" s="429"/>
      <c r="JNZ60" s="429"/>
      <c r="JOA60" s="429"/>
      <c r="JOB60" s="429"/>
      <c r="JOC60" s="429"/>
      <c r="JOD60" s="429"/>
      <c r="JOE60" s="429"/>
      <c r="JOF60" s="429"/>
      <c r="JOG60" s="429"/>
      <c r="JOH60" s="429"/>
      <c r="JOI60" s="429"/>
      <c r="JOJ60" s="429"/>
      <c r="JOK60" s="429"/>
      <c r="JOL60" s="429"/>
      <c r="JOM60" s="429"/>
      <c r="JON60" s="429"/>
      <c r="JOO60" s="429"/>
      <c r="JOP60" s="429"/>
      <c r="JOQ60" s="429"/>
      <c r="JOR60" s="429"/>
      <c r="JOS60" s="429"/>
      <c r="JOT60" s="429"/>
      <c r="JOU60" s="429"/>
      <c r="JOV60" s="429"/>
      <c r="JOW60" s="429"/>
      <c r="JOX60" s="429"/>
      <c r="JOY60" s="429"/>
      <c r="JOZ60" s="429"/>
      <c r="JPA60" s="429"/>
      <c r="JPB60" s="429"/>
      <c r="JPC60" s="429"/>
      <c r="JPD60" s="429"/>
      <c r="JPE60" s="429"/>
      <c r="JPF60" s="429"/>
      <c r="JPG60" s="429"/>
      <c r="JPH60" s="429"/>
      <c r="JPI60" s="429"/>
      <c r="JPJ60" s="429"/>
      <c r="JPK60" s="429"/>
      <c r="JPL60" s="429"/>
      <c r="JPM60" s="429"/>
      <c r="JPN60" s="429"/>
      <c r="JPO60" s="429"/>
      <c r="JPP60" s="429"/>
      <c r="JPQ60" s="429"/>
      <c r="JPR60" s="429"/>
      <c r="JPS60" s="429"/>
      <c r="JPT60" s="429"/>
      <c r="JPU60" s="429"/>
      <c r="JPV60" s="429"/>
      <c r="JPW60" s="429"/>
      <c r="JPX60" s="429"/>
      <c r="JPY60" s="429"/>
      <c r="JPZ60" s="429"/>
      <c r="JQA60" s="429"/>
      <c r="JQB60" s="429"/>
      <c r="JQC60" s="429"/>
      <c r="JQD60" s="429"/>
      <c r="JQE60" s="429"/>
      <c r="JQF60" s="429"/>
      <c r="JQG60" s="429"/>
      <c r="JQH60" s="429"/>
      <c r="JQI60" s="429"/>
      <c r="JQJ60" s="429"/>
      <c r="JQK60" s="429"/>
      <c r="JQL60" s="429"/>
      <c r="JQM60" s="429"/>
      <c r="JQN60" s="429"/>
      <c r="JQO60" s="429"/>
      <c r="JQP60" s="429"/>
      <c r="JQQ60" s="429"/>
      <c r="JQR60" s="429"/>
      <c r="JQS60" s="429"/>
      <c r="JQT60" s="429"/>
      <c r="JQU60" s="429"/>
      <c r="JQV60" s="429"/>
      <c r="JQW60" s="429"/>
      <c r="JQX60" s="429"/>
      <c r="JQY60" s="429"/>
      <c r="JQZ60" s="429"/>
      <c r="JRA60" s="429"/>
      <c r="JRB60" s="429"/>
      <c r="JRC60" s="429"/>
      <c r="JRD60" s="429"/>
      <c r="JRE60" s="429"/>
      <c r="JRF60" s="429"/>
      <c r="JRG60" s="429"/>
      <c r="JRH60" s="429"/>
      <c r="JRI60" s="429"/>
      <c r="JRJ60" s="429"/>
      <c r="JRK60" s="429"/>
      <c r="JRL60" s="429"/>
      <c r="JRM60" s="429"/>
      <c r="JRN60" s="429"/>
      <c r="JRO60" s="429"/>
      <c r="JRP60" s="429"/>
      <c r="JRQ60" s="429"/>
      <c r="JRR60" s="429"/>
      <c r="JRS60" s="429"/>
      <c r="JRT60" s="429"/>
      <c r="JRU60" s="429"/>
      <c r="JRV60" s="429"/>
      <c r="JRW60" s="429"/>
      <c r="JRX60" s="429"/>
      <c r="JRY60" s="429"/>
      <c r="JRZ60" s="429"/>
      <c r="JSA60" s="429"/>
      <c r="JSB60" s="429"/>
      <c r="JSC60" s="429"/>
      <c r="JSD60" s="429"/>
      <c r="JSE60" s="429"/>
      <c r="JSF60" s="429"/>
      <c r="JSG60" s="429"/>
      <c r="JSH60" s="429"/>
      <c r="JSI60" s="429"/>
      <c r="JSJ60" s="429"/>
      <c r="JSK60" s="429"/>
      <c r="JSL60" s="429"/>
      <c r="JSM60" s="429"/>
      <c r="JSN60" s="429"/>
      <c r="JSO60" s="429"/>
      <c r="JSP60" s="429"/>
      <c r="JSQ60" s="429"/>
      <c r="JSR60" s="429"/>
      <c r="JSS60" s="429"/>
      <c r="JST60" s="429"/>
      <c r="JSU60" s="429"/>
      <c r="JSV60" s="429"/>
      <c r="JSW60" s="429"/>
      <c r="JSX60" s="429"/>
      <c r="JSY60" s="429"/>
      <c r="JSZ60" s="429"/>
      <c r="JTA60" s="429"/>
      <c r="JTB60" s="429"/>
      <c r="JTC60" s="429"/>
      <c r="JTD60" s="429"/>
      <c r="JTE60" s="429"/>
      <c r="JTF60" s="429"/>
      <c r="JTG60" s="429"/>
      <c r="JTH60" s="429"/>
      <c r="JTI60" s="429"/>
      <c r="JTJ60" s="429"/>
      <c r="JTK60" s="429"/>
      <c r="JTL60" s="429"/>
      <c r="JTM60" s="429"/>
      <c r="JTN60" s="429"/>
      <c r="JTO60" s="429"/>
      <c r="JTP60" s="429"/>
      <c r="JTQ60" s="429"/>
      <c r="JTR60" s="429"/>
      <c r="JTS60" s="429"/>
      <c r="JTT60" s="429"/>
      <c r="JTU60" s="429"/>
      <c r="JTV60" s="429"/>
      <c r="JTW60" s="429"/>
      <c r="JTX60" s="429"/>
      <c r="JTY60" s="429"/>
      <c r="JTZ60" s="429"/>
      <c r="JUA60" s="429"/>
      <c r="JUB60" s="429"/>
      <c r="JUC60" s="429"/>
      <c r="JUD60" s="429"/>
      <c r="JUE60" s="429"/>
      <c r="JUF60" s="429"/>
      <c r="JUG60" s="429"/>
      <c r="JUH60" s="429"/>
      <c r="JUI60" s="429"/>
      <c r="JUJ60" s="429"/>
      <c r="JUK60" s="429"/>
      <c r="JUL60" s="429"/>
      <c r="JUM60" s="429"/>
      <c r="JUN60" s="429"/>
      <c r="JUO60" s="429"/>
      <c r="JUP60" s="429"/>
      <c r="JUQ60" s="429"/>
      <c r="JUR60" s="429"/>
      <c r="JUS60" s="429"/>
      <c r="JUT60" s="429"/>
      <c r="JUU60" s="429"/>
      <c r="JUV60" s="429"/>
      <c r="JUW60" s="429"/>
      <c r="JUX60" s="429"/>
      <c r="JUY60" s="429"/>
      <c r="JUZ60" s="429"/>
      <c r="JVA60" s="429"/>
      <c r="JVB60" s="429"/>
      <c r="JVC60" s="429"/>
      <c r="JVD60" s="429"/>
      <c r="JVE60" s="429"/>
      <c r="JVF60" s="429"/>
      <c r="JVG60" s="429"/>
      <c r="JVH60" s="429"/>
      <c r="JVI60" s="429"/>
      <c r="JVJ60" s="429"/>
      <c r="JVK60" s="429"/>
      <c r="JVL60" s="429"/>
      <c r="JVM60" s="429"/>
      <c r="JVN60" s="429"/>
      <c r="JVO60" s="429"/>
      <c r="JVP60" s="429"/>
      <c r="JVQ60" s="429"/>
      <c r="JVR60" s="429"/>
      <c r="JVS60" s="429"/>
      <c r="JVT60" s="429"/>
      <c r="JVU60" s="429"/>
      <c r="JVV60" s="429"/>
      <c r="JVW60" s="429"/>
      <c r="JVX60" s="429"/>
      <c r="JVY60" s="429"/>
      <c r="JVZ60" s="429"/>
      <c r="JWA60" s="429"/>
      <c r="JWB60" s="429"/>
      <c r="JWC60" s="429"/>
      <c r="JWD60" s="429"/>
      <c r="JWE60" s="429"/>
      <c r="JWF60" s="429"/>
      <c r="JWG60" s="429"/>
      <c r="JWH60" s="429"/>
      <c r="JWI60" s="429"/>
      <c r="JWJ60" s="429"/>
      <c r="JWK60" s="429"/>
      <c r="JWL60" s="429"/>
      <c r="JWM60" s="429"/>
      <c r="JWN60" s="429"/>
      <c r="JWO60" s="429"/>
      <c r="JWP60" s="429"/>
      <c r="JWQ60" s="429"/>
      <c r="JWR60" s="429"/>
      <c r="JWS60" s="429"/>
      <c r="JWT60" s="429"/>
      <c r="JWU60" s="429"/>
      <c r="JWV60" s="429"/>
      <c r="JWW60" s="429"/>
      <c r="JWX60" s="429"/>
      <c r="JWY60" s="429"/>
      <c r="JWZ60" s="429"/>
      <c r="JXA60" s="429"/>
      <c r="JXB60" s="429"/>
      <c r="JXC60" s="429"/>
      <c r="JXD60" s="429"/>
      <c r="JXE60" s="429"/>
      <c r="JXF60" s="429"/>
      <c r="JXG60" s="429"/>
      <c r="JXH60" s="429"/>
      <c r="JXI60" s="429"/>
      <c r="JXJ60" s="429"/>
      <c r="JXK60" s="429"/>
      <c r="JXL60" s="429"/>
      <c r="JXM60" s="429"/>
      <c r="JXN60" s="429"/>
      <c r="JXO60" s="429"/>
      <c r="JXP60" s="429"/>
      <c r="JXQ60" s="429"/>
      <c r="JXR60" s="429"/>
      <c r="JXS60" s="429"/>
      <c r="JXT60" s="429"/>
      <c r="JXU60" s="429"/>
      <c r="JXV60" s="429"/>
      <c r="JXW60" s="429"/>
      <c r="JXX60" s="429"/>
      <c r="JXY60" s="429"/>
      <c r="JXZ60" s="429"/>
      <c r="JYA60" s="429"/>
      <c r="JYB60" s="429"/>
      <c r="JYC60" s="429"/>
      <c r="JYD60" s="429"/>
      <c r="JYE60" s="429"/>
      <c r="JYF60" s="429"/>
      <c r="JYG60" s="429"/>
      <c r="JYH60" s="429"/>
      <c r="JYI60" s="429"/>
      <c r="JYJ60" s="429"/>
      <c r="JYK60" s="429"/>
      <c r="JYL60" s="429"/>
      <c r="JYM60" s="429"/>
      <c r="JYN60" s="429"/>
      <c r="JYO60" s="429"/>
      <c r="JYP60" s="429"/>
      <c r="JYQ60" s="429"/>
      <c r="JYR60" s="429"/>
      <c r="JYS60" s="429"/>
      <c r="JYT60" s="429"/>
      <c r="JYU60" s="429"/>
      <c r="JYV60" s="429"/>
      <c r="JYW60" s="429"/>
      <c r="JYX60" s="429"/>
      <c r="JYY60" s="429"/>
      <c r="JYZ60" s="429"/>
      <c r="JZA60" s="429"/>
      <c r="JZB60" s="429"/>
      <c r="JZC60" s="429"/>
      <c r="JZD60" s="429"/>
      <c r="JZE60" s="429"/>
      <c r="JZF60" s="429"/>
      <c r="JZG60" s="429"/>
      <c r="JZH60" s="429"/>
      <c r="JZI60" s="429"/>
      <c r="JZJ60" s="429"/>
      <c r="JZK60" s="429"/>
      <c r="JZL60" s="429"/>
      <c r="JZM60" s="429"/>
      <c r="JZN60" s="429"/>
      <c r="JZO60" s="429"/>
      <c r="JZP60" s="429"/>
      <c r="JZQ60" s="429"/>
      <c r="JZR60" s="429"/>
      <c r="JZS60" s="429"/>
      <c r="JZT60" s="429"/>
      <c r="JZU60" s="429"/>
      <c r="JZV60" s="429"/>
      <c r="JZW60" s="429"/>
      <c r="JZX60" s="429"/>
      <c r="JZY60" s="429"/>
      <c r="JZZ60" s="429"/>
      <c r="KAA60" s="429"/>
      <c r="KAB60" s="429"/>
      <c r="KAC60" s="429"/>
      <c r="KAD60" s="429"/>
      <c r="KAE60" s="429"/>
      <c r="KAF60" s="429"/>
      <c r="KAG60" s="429"/>
      <c r="KAH60" s="429"/>
      <c r="KAI60" s="429"/>
      <c r="KAJ60" s="429"/>
      <c r="KAK60" s="429"/>
      <c r="KAL60" s="429"/>
      <c r="KAM60" s="429"/>
      <c r="KAN60" s="429"/>
      <c r="KAO60" s="429"/>
      <c r="KAP60" s="429"/>
      <c r="KAQ60" s="429"/>
      <c r="KAR60" s="429"/>
      <c r="KAS60" s="429"/>
      <c r="KAT60" s="429"/>
      <c r="KAU60" s="429"/>
      <c r="KAV60" s="429"/>
      <c r="KAW60" s="429"/>
      <c r="KAX60" s="429"/>
      <c r="KAY60" s="429"/>
      <c r="KAZ60" s="429"/>
      <c r="KBA60" s="429"/>
      <c r="KBB60" s="429"/>
      <c r="KBC60" s="429"/>
      <c r="KBD60" s="429"/>
      <c r="KBE60" s="429"/>
      <c r="KBF60" s="429"/>
      <c r="KBG60" s="429"/>
      <c r="KBH60" s="429"/>
      <c r="KBI60" s="429"/>
      <c r="KBJ60" s="429"/>
      <c r="KBK60" s="429"/>
      <c r="KBL60" s="429"/>
      <c r="KBM60" s="429"/>
      <c r="KBN60" s="429"/>
      <c r="KBO60" s="429"/>
      <c r="KBP60" s="429"/>
      <c r="KBQ60" s="429"/>
      <c r="KBR60" s="429"/>
      <c r="KBS60" s="429"/>
      <c r="KBT60" s="429"/>
      <c r="KBU60" s="429"/>
      <c r="KBV60" s="429"/>
      <c r="KBW60" s="429"/>
      <c r="KBX60" s="429"/>
      <c r="KBY60" s="429"/>
      <c r="KBZ60" s="429"/>
      <c r="KCA60" s="429"/>
      <c r="KCB60" s="429"/>
      <c r="KCC60" s="429"/>
      <c r="KCD60" s="429"/>
      <c r="KCE60" s="429"/>
      <c r="KCF60" s="429"/>
      <c r="KCG60" s="429"/>
      <c r="KCH60" s="429"/>
      <c r="KCI60" s="429"/>
      <c r="KCJ60" s="429"/>
      <c r="KCK60" s="429"/>
      <c r="KCL60" s="429"/>
      <c r="KCM60" s="429"/>
      <c r="KCN60" s="429"/>
      <c r="KCO60" s="429"/>
      <c r="KCP60" s="429"/>
      <c r="KCQ60" s="429"/>
      <c r="KCR60" s="429"/>
      <c r="KCS60" s="429"/>
      <c r="KCT60" s="429"/>
      <c r="KCU60" s="429"/>
      <c r="KCV60" s="429"/>
      <c r="KCW60" s="429"/>
      <c r="KCX60" s="429"/>
      <c r="KCY60" s="429"/>
      <c r="KCZ60" s="429"/>
      <c r="KDA60" s="429"/>
      <c r="KDB60" s="429"/>
      <c r="KDC60" s="429"/>
      <c r="KDD60" s="429"/>
      <c r="KDE60" s="429"/>
      <c r="KDF60" s="429"/>
      <c r="KDG60" s="429"/>
      <c r="KDH60" s="429"/>
      <c r="KDI60" s="429"/>
      <c r="KDJ60" s="429"/>
      <c r="KDK60" s="429"/>
      <c r="KDL60" s="429"/>
      <c r="KDM60" s="429"/>
      <c r="KDN60" s="429"/>
      <c r="KDO60" s="429"/>
      <c r="KDP60" s="429"/>
      <c r="KDQ60" s="429"/>
      <c r="KDR60" s="429"/>
      <c r="KDS60" s="429"/>
      <c r="KDT60" s="429"/>
      <c r="KDU60" s="429"/>
      <c r="KDV60" s="429"/>
      <c r="KDW60" s="429"/>
      <c r="KDX60" s="429"/>
      <c r="KDY60" s="429"/>
      <c r="KDZ60" s="429"/>
      <c r="KEA60" s="429"/>
      <c r="KEB60" s="429"/>
      <c r="KEC60" s="429"/>
      <c r="KED60" s="429"/>
      <c r="KEE60" s="429"/>
      <c r="KEF60" s="429"/>
      <c r="KEG60" s="429"/>
      <c r="KEH60" s="429"/>
      <c r="KEI60" s="429"/>
      <c r="KEJ60" s="429"/>
      <c r="KEK60" s="429"/>
      <c r="KEL60" s="429"/>
      <c r="KEM60" s="429"/>
      <c r="KEN60" s="429"/>
      <c r="KEO60" s="429"/>
      <c r="KEP60" s="429"/>
      <c r="KEQ60" s="429"/>
      <c r="KER60" s="429"/>
      <c r="KES60" s="429"/>
      <c r="KET60" s="429"/>
      <c r="KEU60" s="429"/>
      <c r="KEV60" s="429"/>
      <c r="KEW60" s="429"/>
      <c r="KEX60" s="429"/>
      <c r="KEY60" s="429"/>
      <c r="KEZ60" s="429"/>
      <c r="KFA60" s="429"/>
      <c r="KFB60" s="429"/>
      <c r="KFC60" s="429"/>
      <c r="KFD60" s="429"/>
      <c r="KFE60" s="429"/>
      <c r="KFF60" s="429"/>
      <c r="KFG60" s="429"/>
      <c r="KFH60" s="429"/>
      <c r="KFI60" s="429"/>
      <c r="KFJ60" s="429"/>
      <c r="KFK60" s="429"/>
      <c r="KFL60" s="429"/>
      <c r="KFM60" s="429"/>
      <c r="KFN60" s="429"/>
      <c r="KFO60" s="429"/>
      <c r="KFP60" s="429"/>
      <c r="KFQ60" s="429"/>
      <c r="KFR60" s="429"/>
      <c r="KFS60" s="429"/>
      <c r="KFT60" s="429"/>
      <c r="KFU60" s="429"/>
      <c r="KFV60" s="429"/>
      <c r="KFW60" s="429"/>
      <c r="KFX60" s="429"/>
      <c r="KFY60" s="429"/>
      <c r="KFZ60" s="429"/>
      <c r="KGA60" s="429"/>
      <c r="KGB60" s="429"/>
      <c r="KGC60" s="429"/>
      <c r="KGD60" s="429"/>
      <c r="KGE60" s="429"/>
      <c r="KGF60" s="429"/>
      <c r="KGG60" s="429"/>
      <c r="KGH60" s="429"/>
      <c r="KGI60" s="429"/>
      <c r="KGJ60" s="429"/>
      <c r="KGK60" s="429"/>
      <c r="KGL60" s="429"/>
      <c r="KGM60" s="429"/>
      <c r="KGN60" s="429"/>
      <c r="KGO60" s="429"/>
      <c r="KGP60" s="429"/>
      <c r="KGQ60" s="429"/>
      <c r="KGR60" s="429"/>
      <c r="KGS60" s="429"/>
      <c r="KGT60" s="429"/>
      <c r="KGU60" s="429"/>
      <c r="KGV60" s="429"/>
      <c r="KGW60" s="429"/>
      <c r="KGX60" s="429"/>
      <c r="KGY60" s="429"/>
      <c r="KGZ60" s="429"/>
      <c r="KHA60" s="429"/>
      <c r="KHB60" s="429"/>
      <c r="KHC60" s="429"/>
      <c r="KHD60" s="429"/>
      <c r="KHE60" s="429"/>
      <c r="KHF60" s="429"/>
      <c r="KHG60" s="429"/>
      <c r="KHH60" s="429"/>
      <c r="KHI60" s="429"/>
      <c r="KHJ60" s="429"/>
      <c r="KHK60" s="429"/>
      <c r="KHL60" s="429"/>
      <c r="KHM60" s="429"/>
      <c r="KHN60" s="429"/>
      <c r="KHO60" s="429"/>
      <c r="KHP60" s="429"/>
      <c r="KHQ60" s="429"/>
      <c r="KHR60" s="429"/>
      <c r="KHS60" s="429"/>
      <c r="KHT60" s="429"/>
      <c r="KHU60" s="429"/>
      <c r="KHV60" s="429"/>
      <c r="KHW60" s="429"/>
      <c r="KHX60" s="429"/>
      <c r="KHY60" s="429"/>
      <c r="KHZ60" s="429"/>
      <c r="KIA60" s="429"/>
      <c r="KIB60" s="429"/>
      <c r="KIC60" s="429"/>
      <c r="KID60" s="429"/>
      <c r="KIE60" s="429"/>
      <c r="KIF60" s="429"/>
      <c r="KIG60" s="429"/>
      <c r="KIH60" s="429"/>
      <c r="KII60" s="429"/>
      <c r="KIJ60" s="429"/>
      <c r="KIK60" s="429"/>
      <c r="KIL60" s="429"/>
      <c r="KIM60" s="429"/>
      <c r="KIN60" s="429"/>
      <c r="KIO60" s="429"/>
      <c r="KIP60" s="429"/>
      <c r="KIQ60" s="429"/>
      <c r="KIR60" s="429"/>
      <c r="KIS60" s="429"/>
      <c r="KIT60" s="429"/>
      <c r="KIU60" s="429"/>
      <c r="KIV60" s="429"/>
      <c r="KIW60" s="429"/>
      <c r="KIX60" s="429"/>
      <c r="KIY60" s="429"/>
      <c r="KIZ60" s="429"/>
      <c r="KJA60" s="429"/>
      <c r="KJB60" s="429"/>
      <c r="KJC60" s="429"/>
      <c r="KJD60" s="429"/>
      <c r="KJE60" s="429"/>
      <c r="KJF60" s="429"/>
      <c r="KJG60" s="429"/>
      <c r="KJH60" s="429"/>
      <c r="KJI60" s="429"/>
      <c r="KJJ60" s="429"/>
      <c r="KJK60" s="429"/>
      <c r="KJL60" s="429"/>
      <c r="KJM60" s="429"/>
      <c r="KJN60" s="429"/>
      <c r="KJO60" s="429"/>
      <c r="KJP60" s="429"/>
      <c r="KJQ60" s="429"/>
      <c r="KJR60" s="429"/>
      <c r="KJS60" s="429"/>
      <c r="KJT60" s="429"/>
      <c r="KJU60" s="429"/>
      <c r="KJV60" s="429"/>
      <c r="KJW60" s="429"/>
      <c r="KJX60" s="429"/>
      <c r="KJY60" s="429"/>
      <c r="KJZ60" s="429"/>
      <c r="KKA60" s="429"/>
      <c r="KKB60" s="429"/>
      <c r="KKC60" s="429"/>
      <c r="KKD60" s="429"/>
      <c r="KKE60" s="429"/>
      <c r="KKF60" s="429"/>
      <c r="KKG60" s="429"/>
      <c r="KKH60" s="429"/>
      <c r="KKI60" s="429"/>
      <c r="KKJ60" s="429"/>
      <c r="KKK60" s="429"/>
      <c r="KKL60" s="429"/>
      <c r="KKM60" s="429"/>
      <c r="KKN60" s="429"/>
      <c r="KKO60" s="429"/>
      <c r="KKP60" s="429"/>
      <c r="KKQ60" s="429"/>
      <c r="KKR60" s="429"/>
      <c r="KKS60" s="429"/>
      <c r="KKT60" s="429"/>
      <c r="KKU60" s="429"/>
      <c r="KKV60" s="429"/>
      <c r="KKW60" s="429"/>
      <c r="KKX60" s="429"/>
      <c r="KKY60" s="429"/>
      <c r="KKZ60" s="429"/>
      <c r="KLA60" s="429"/>
      <c r="KLB60" s="429"/>
      <c r="KLC60" s="429"/>
      <c r="KLD60" s="429"/>
      <c r="KLE60" s="429"/>
      <c r="KLF60" s="429"/>
      <c r="KLG60" s="429"/>
      <c r="KLH60" s="429"/>
      <c r="KLI60" s="429"/>
      <c r="KLJ60" s="429"/>
      <c r="KLK60" s="429"/>
      <c r="KLL60" s="429"/>
      <c r="KLM60" s="429"/>
      <c r="KLN60" s="429"/>
      <c r="KLO60" s="429"/>
      <c r="KLP60" s="429"/>
      <c r="KLQ60" s="429"/>
      <c r="KLR60" s="429"/>
      <c r="KLS60" s="429"/>
      <c r="KLT60" s="429"/>
      <c r="KLU60" s="429"/>
      <c r="KLV60" s="429"/>
      <c r="KLW60" s="429"/>
      <c r="KLX60" s="429"/>
      <c r="KLY60" s="429"/>
      <c r="KLZ60" s="429"/>
      <c r="KMA60" s="429"/>
      <c r="KMB60" s="429"/>
      <c r="KMC60" s="429"/>
      <c r="KMD60" s="429"/>
      <c r="KME60" s="429"/>
      <c r="KMF60" s="429"/>
      <c r="KMG60" s="429"/>
      <c r="KMH60" s="429"/>
      <c r="KMI60" s="429"/>
      <c r="KMJ60" s="429"/>
      <c r="KMK60" s="429"/>
      <c r="KML60" s="429"/>
      <c r="KMM60" s="429"/>
      <c r="KMN60" s="429"/>
      <c r="KMO60" s="429"/>
      <c r="KMP60" s="429"/>
      <c r="KMQ60" s="429"/>
      <c r="KMR60" s="429"/>
      <c r="KMS60" s="429"/>
      <c r="KMT60" s="429"/>
      <c r="KMU60" s="429"/>
      <c r="KMV60" s="429"/>
      <c r="KMW60" s="429"/>
      <c r="KMX60" s="429"/>
      <c r="KMY60" s="429"/>
      <c r="KMZ60" s="429"/>
      <c r="KNA60" s="429"/>
      <c r="KNB60" s="429"/>
      <c r="KNC60" s="429"/>
      <c r="KND60" s="429"/>
      <c r="KNE60" s="429"/>
      <c r="KNF60" s="429"/>
      <c r="KNG60" s="429"/>
      <c r="KNH60" s="429"/>
      <c r="KNI60" s="429"/>
      <c r="KNJ60" s="429"/>
      <c r="KNK60" s="429"/>
      <c r="KNL60" s="429"/>
      <c r="KNM60" s="429"/>
      <c r="KNN60" s="429"/>
      <c r="KNO60" s="429"/>
      <c r="KNP60" s="429"/>
      <c r="KNQ60" s="429"/>
      <c r="KNR60" s="429"/>
      <c r="KNS60" s="429"/>
      <c r="KNT60" s="429"/>
      <c r="KNU60" s="429"/>
      <c r="KNV60" s="429"/>
      <c r="KNW60" s="429"/>
      <c r="KNX60" s="429"/>
      <c r="KNY60" s="429"/>
      <c r="KNZ60" s="429"/>
      <c r="KOA60" s="429"/>
      <c r="KOB60" s="429"/>
      <c r="KOC60" s="429"/>
      <c r="KOD60" s="429"/>
      <c r="KOE60" s="429"/>
      <c r="KOF60" s="429"/>
      <c r="KOG60" s="429"/>
      <c r="KOH60" s="429"/>
      <c r="KOI60" s="429"/>
      <c r="KOJ60" s="429"/>
      <c r="KOK60" s="429"/>
      <c r="KOL60" s="429"/>
      <c r="KOM60" s="429"/>
      <c r="KON60" s="429"/>
      <c r="KOO60" s="429"/>
      <c r="KOP60" s="429"/>
      <c r="KOQ60" s="429"/>
      <c r="KOR60" s="429"/>
      <c r="KOS60" s="429"/>
      <c r="KOT60" s="429"/>
      <c r="KOU60" s="429"/>
      <c r="KOV60" s="429"/>
      <c r="KOW60" s="429"/>
      <c r="KOX60" s="429"/>
      <c r="KOY60" s="429"/>
      <c r="KOZ60" s="429"/>
      <c r="KPA60" s="429"/>
      <c r="KPB60" s="429"/>
      <c r="KPC60" s="429"/>
      <c r="KPD60" s="429"/>
      <c r="KPE60" s="429"/>
      <c r="KPF60" s="429"/>
      <c r="KPG60" s="429"/>
      <c r="KPH60" s="429"/>
      <c r="KPI60" s="429"/>
      <c r="KPJ60" s="429"/>
      <c r="KPK60" s="429"/>
      <c r="KPL60" s="429"/>
      <c r="KPM60" s="429"/>
      <c r="KPN60" s="429"/>
      <c r="KPO60" s="429"/>
      <c r="KPP60" s="429"/>
      <c r="KPQ60" s="429"/>
      <c r="KPR60" s="429"/>
      <c r="KPS60" s="429"/>
      <c r="KPT60" s="429"/>
      <c r="KPU60" s="429"/>
      <c r="KPV60" s="429"/>
      <c r="KPW60" s="429"/>
      <c r="KPX60" s="429"/>
      <c r="KPY60" s="429"/>
      <c r="KPZ60" s="429"/>
      <c r="KQA60" s="429"/>
      <c r="KQB60" s="429"/>
      <c r="KQC60" s="429"/>
      <c r="KQD60" s="429"/>
      <c r="KQE60" s="429"/>
      <c r="KQF60" s="429"/>
      <c r="KQG60" s="429"/>
      <c r="KQH60" s="429"/>
      <c r="KQI60" s="429"/>
      <c r="KQJ60" s="429"/>
      <c r="KQK60" s="429"/>
      <c r="KQL60" s="429"/>
      <c r="KQM60" s="429"/>
      <c r="KQN60" s="429"/>
      <c r="KQO60" s="429"/>
      <c r="KQP60" s="429"/>
      <c r="KQQ60" s="429"/>
      <c r="KQR60" s="429"/>
      <c r="KQS60" s="429"/>
      <c r="KQT60" s="429"/>
      <c r="KQU60" s="429"/>
      <c r="KQV60" s="429"/>
      <c r="KQW60" s="429"/>
      <c r="KQX60" s="429"/>
      <c r="KQY60" s="429"/>
      <c r="KQZ60" s="429"/>
      <c r="KRA60" s="429"/>
      <c r="KRB60" s="429"/>
      <c r="KRC60" s="429"/>
      <c r="KRD60" s="429"/>
      <c r="KRE60" s="429"/>
      <c r="KRF60" s="429"/>
      <c r="KRG60" s="429"/>
      <c r="KRH60" s="429"/>
      <c r="KRI60" s="429"/>
      <c r="KRJ60" s="429"/>
      <c r="KRK60" s="429"/>
      <c r="KRL60" s="429"/>
      <c r="KRM60" s="429"/>
      <c r="KRN60" s="429"/>
      <c r="KRO60" s="429"/>
      <c r="KRP60" s="429"/>
      <c r="KRQ60" s="429"/>
      <c r="KRR60" s="429"/>
      <c r="KRS60" s="429"/>
      <c r="KRT60" s="429"/>
      <c r="KRU60" s="429"/>
      <c r="KRV60" s="429"/>
      <c r="KRW60" s="429"/>
      <c r="KRX60" s="429"/>
      <c r="KRY60" s="429"/>
      <c r="KRZ60" s="429"/>
      <c r="KSA60" s="429"/>
      <c r="KSB60" s="429"/>
      <c r="KSC60" s="429"/>
      <c r="KSD60" s="429"/>
      <c r="KSE60" s="429"/>
      <c r="KSF60" s="429"/>
      <c r="KSG60" s="429"/>
      <c r="KSH60" s="429"/>
      <c r="KSI60" s="429"/>
      <c r="KSJ60" s="429"/>
      <c r="KSK60" s="429"/>
      <c r="KSL60" s="429"/>
      <c r="KSM60" s="429"/>
      <c r="KSN60" s="429"/>
      <c r="KSO60" s="429"/>
      <c r="KSP60" s="429"/>
      <c r="KSQ60" s="429"/>
      <c r="KSR60" s="429"/>
      <c r="KSS60" s="429"/>
      <c r="KST60" s="429"/>
      <c r="KSU60" s="429"/>
      <c r="KSV60" s="429"/>
      <c r="KSW60" s="429"/>
      <c r="KSX60" s="429"/>
      <c r="KSY60" s="429"/>
      <c r="KSZ60" s="429"/>
      <c r="KTA60" s="429"/>
      <c r="KTB60" s="429"/>
      <c r="KTC60" s="429"/>
      <c r="KTD60" s="429"/>
      <c r="KTE60" s="429"/>
      <c r="KTF60" s="429"/>
      <c r="KTG60" s="429"/>
      <c r="KTH60" s="429"/>
      <c r="KTI60" s="429"/>
      <c r="KTJ60" s="429"/>
      <c r="KTK60" s="429"/>
      <c r="KTL60" s="429"/>
      <c r="KTM60" s="429"/>
      <c r="KTN60" s="429"/>
      <c r="KTO60" s="429"/>
      <c r="KTP60" s="429"/>
      <c r="KTQ60" s="429"/>
      <c r="KTR60" s="429"/>
      <c r="KTS60" s="429"/>
      <c r="KTT60" s="429"/>
      <c r="KTU60" s="429"/>
      <c r="KTV60" s="429"/>
      <c r="KTW60" s="429"/>
      <c r="KTX60" s="429"/>
      <c r="KTY60" s="429"/>
      <c r="KTZ60" s="429"/>
      <c r="KUA60" s="429"/>
      <c r="KUB60" s="429"/>
      <c r="KUC60" s="429"/>
      <c r="KUD60" s="429"/>
      <c r="KUE60" s="429"/>
      <c r="KUF60" s="429"/>
      <c r="KUG60" s="429"/>
      <c r="KUH60" s="429"/>
      <c r="KUI60" s="429"/>
      <c r="KUJ60" s="429"/>
      <c r="KUK60" s="429"/>
      <c r="KUL60" s="429"/>
      <c r="KUM60" s="429"/>
      <c r="KUN60" s="429"/>
      <c r="KUO60" s="429"/>
      <c r="KUP60" s="429"/>
      <c r="KUQ60" s="429"/>
      <c r="KUR60" s="429"/>
      <c r="KUS60" s="429"/>
      <c r="KUT60" s="429"/>
      <c r="KUU60" s="429"/>
      <c r="KUV60" s="429"/>
      <c r="KUW60" s="429"/>
      <c r="KUX60" s="429"/>
      <c r="KUY60" s="429"/>
      <c r="KUZ60" s="429"/>
      <c r="KVA60" s="429"/>
      <c r="KVB60" s="429"/>
      <c r="KVC60" s="429"/>
      <c r="KVD60" s="429"/>
      <c r="KVE60" s="429"/>
      <c r="KVF60" s="429"/>
      <c r="KVG60" s="429"/>
      <c r="KVH60" s="429"/>
      <c r="KVI60" s="429"/>
      <c r="KVJ60" s="429"/>
      <c r="KVK60" s="429"/>
      <c r="KVL60" s="429"/>
      <c r="KVM60" s="429"/>
      <c r="KVN60" s="429"/>
      <c r="KVO60" s="429"/>
      <c r="KVP60" s="429"/>
      <c r="KVQ60" s="429"/>
      <c r="KVR60" s="429"/>
      <c r="KVS60" s="429"/>
      <c r="KVT60" s="429"/>
      <c r="KVU60" s="429"/>
      <c r="KVV60" s="429"/>
      <c r="KVW60" s="429"/>
      <c r="KVX60" s="429"/>
      <c r="KVY60" s="429"/>
      <c r="KVZ60" s="429"/>
      <c r="KWA60" s="429"/>
      <c r="KWB60" s="429"/>
      <c r="KWC60" s="429"/>
      <c r="KWD60" s="429"/>
      <c r="KWE60" s="429"/>
      <c r="KWF60" s="429"/>
      <c r="KWG60" s="429"/>
      <c r="KWH60" s="429"/>
      <c r="KWI60" s="429"/>
      <c r="KWJ60" s="429"/>
      <c r="KWK60" s="429"/>
      <c r="KWL60" s="429"/>
      <c r="KWM60" s="429"/>
      <c r="KWN60" s="429"/>
      <c r="KWO60" s="429"/>
      <c r="KWP60" s="429"/>
      <c r="KWQ60" s="429"/>
      <c r="KWR60" s="429"/>
      <c r="KWS60" s="429"/>
      <c r="KWT60" s="429"/>
      <c r="KWU60" s="429"/>
      <c r="KWV60" s="429"/>
      <c r="KWW60" s="429"/>
      <c r="KWX60" s="429"/>
      <c r="KWY60" s="429"/>
      <c r="KWZ60" s="429"/>
      <c r="KXA60" s="429"/>
      <c r="KXB60" s="429"/>
      <c r="KXC60" s="429"/>
      <c r="KXD60" s="429"/>
      <c r="KXE60" s="429"/>
      <c r="KXF60" s="429"/>
      <c r="KXG60" s="429"/>
      <c r="KXH60" s="429"/>
      <c r="KXI60" s="429"/>
      <c r="KXJ60" s="429"/>
      <c r="KXK60" s="429"/>
      <c r="KXL60" s="429"/>
      <c r="KXM60" s="429"/>
      <c r="KXN60" s="429"/>
      <c r="KXO60" s="429"/>
      <c r="KXP60" s="429"/>
      <c r="KXQ60" s="429"/>
      <c r="KXR60" s="429"/>
      <c r="KXS60" s="429"/>
      <c r="KXT60" s="429"/>
      <c r="KXU60" s="429"/>
      <c r="KXV60" s="429"/>
      <c r="KXW60" s="429"/>
      <c r="KXX60" s="429"/>
      <c r="KXY60" s="429"/>
      <c r="KXZ60" s="429"/>
      <c r="KYA60" s="429"/>
      <c r="KYB60" s="429"/>
      <c r="KYC60" s="429"/>
      <c r="KYD60" s="429"/>
      <c r="KYE60" s="429"/>
      <c r="KYF60" s="429"/>
      <c r="KYG60" s="429"/>
      <c r="KYH60" s="429"/>
      <c r="KYI60" s="429"/>
      <c r="KYJ60" s="429"/>
      <c r="KYK60" s="429"/>
      <c r="KYL60" s="429"/>
      <c r="KYM60" s="429"/>
      <c r="KYN60" s="429"/>
      <c r="KYO60" s="429"/>
      <c r="KYP60" s="429"/>
      <c r="KYQ60" s="429"/>
      <c r="KYR60" s="429"/>
      <c r="KYS60" s="429"/>
      <c r="KYT60" s="429"/>
      <c r="KYU60" s="429"/>
      <c r="KYV60" s="429"/>
      <c r="KYW60" s="429"/>
      <c r="KYX60" s="429"/>
      <c r="KYY60" s="429"/>
      <c r="KYZ60" s="429"/>
      <c r="KZA60" s="429"/>
      <c r="KZB60" s="429"/>
      <c r="KZC60" s="429"/>
      <c r="KZD60" s="429"/>
      <c r="KZE60" s="429"/>
      <c r="KZF60" s="429"/>
      <c r="KZG60" s="429"/>
      <c r="KZH60" s="429"/>
      <c r="KZI60" s="429"/>
      <c r="KZJ60" s="429"/>
      <c r="KZK60" s="429"/>
      <c r="KZL60" s="429"/>
      <c r="KZM60" s="429"/>
      <c r="KZN60" s="429"/>
      <c r="KZO60" s="429"/>
      <c r="KZP60" s="429"/>
      <c r="KZQ60" s="429"/>
      <c r="KZR60" s="429"/>
      <c r="KZS60" s="429"/>
      <c r="KZT60" s="429"/>
      <c r="KZU60" s="429"/>
      <c r="KZV60" s="429"/>
      <c r="KZW60" s="429"/>
      <c r="KZX60" s="429"/>
      <c r="KZY60" s="429"/>
      <c r="KZZ60" s="429"/>
      <c r="LAA60" s="429"/>
      <c r="LAB60" s="429"/>
      <c r="LAC60" s="429"/>
      <c r="LAD60" s="429"/>
      <c r="LAE60" s="429"/>
      <c r="LAF60" s="429"/>
      <c r="LAG60" s="429"/>
      <c r="LAH60" s="429"/>
      <c r="LAI60" s="429"/>
      <c r="LAJ60" s="429"/>
      <c r="LAK60" s="429"/>
      <c r="LAL60" s="429"/>
      <c r="LAM60" s="429"/>
      <c r="LAN60" s="429"/>
      <c r="LAO60" s="429"/>
      <c r="LAP60" s="429"/>
      <c r="LAQ60" s="429"/>
      <c r="LAR60" s="429"/>
      <c r="LAS60" s="429"/>
      <c r="LAT60" s="429"/>
      <c r="LAU60" s="429"/>
      <c r="LAV60" s="429"/>
      <c r="LAW60" s="429"/>
      <c r="LAX60" s="429"/>
      <c r="LAY60" s="429"/>
      <c r="LAZ60" s="429"/>
      <c r="LBA60" s="429"/>
      <c r="LBB60" s="429"/>
      <c r="LBC60" s="429"/>
      <c r="LBD60" s="429"/>
      <c r="LBE60" s="429"/>
      <c r="LBF60" s="429"/>
      <c r="LBG60" s="429"/>
      <c r="LBH60" s="429"/>
      <c r="LBI60" s="429"/>
      <c r="LBJ60" s="429"/>
      <c r="LBK60" s="429"/>
      <c r="LBL60" s="429"/>
      <c r="LBM60" s="429"/>
      <c r="LBN60" s="429"/>
      <c r="LBO60" s="429"/>
      <c r="LBP60" s="429"/>
      <c r="LBQ60" s="429"/>
      <c r="LBR60" s="429"/>
      <c r="LBS60" s="429"/>
      <c r="LBT60" s="429"/>
      <c r="LBU60" s="429"/>
      <c r="LBV60" s="429"/>
      <c r="LBW60" s="429"/>
      <c r="LBX60" s="429"/>
      <c r="LBY60" s="429"/>
      <c r="LBZ60" s="429"/>
      <c r="LCA60" s="429"/>
      <c r="LCB60" s="429"/>
      <c r="LCC60" s="429"/>
      <c r="LCD60" s="429"/>
      <c r="LCE60" s="429"/>
      <c r="LCF60" s="429"/>
      <c r="LCG60" s="429"/>
      <c r="LCH60" s="429"/>
      <c r="LCI60" s="429"/>
      <c r="LCJ60" s="429"/>
      <c r="LCK60" s="429"/>
      <c r="LCL60" s="429"/>
      <c r="LCM60" s="429"/>
      <c r="LCN60" s="429"/>
      <c r="LCO60" s="429"/>
      <c r="LCP60" s="429"/>
      <c r="LCQ60" s="429"/>
      <c r="LCR60" s="429"/>
      <c r="LCS60" s="429"/>
      <c r="LCT60" s="429"/>
      <c r="LCU60" s="429"/>
      <c r="LCV60" s="429"/>
      <c r="LCW60" s="429"/>
      <c r="LCX60" s="429"/>
      <c r="LCY60" s="429"/>
      <c r="LCZ60" s="429"/>
      <c r="LDA60" s="429"/>
      <c r="LDB60" s="429"/>
      <c r="LDC60" s="429"/>
      <c r="LDD60" s="429"/>
      <c r="LDE60" s="429"/>
      <c r="LDF60" s="429"/>
      <c r="LDG60" s="429"/>
      <c r="LDH60" s="429"/>
      <c r="LDI60" s="429"/>
      <c r="LDJ60" s="429"/>
      <c r="LDK60" s="429"/>
      <c r="LDL60" s="429"/>
      <c r="LDM60" s="429"/>
      <c r="LDN60" s="429"/>
      <c r="LDO60" s="429"/>
      <c r="LDP60" s="429"/>
      <c r="LDQ60" s="429"/>
      <c r="LDR60" s="429"/>
      <c r="LDS60" s="429"/>
      <c r="LDT60" s="429"/>
      <c r="LDU60" s="429"/>
      <c r="LDV60" s="429"/>
      <c r="LDW60" s="429"/>
      <c r="LDX60" s="429"/>
      <c r="LDY60" s="429"/>
      <c r="LDZ60" s="429"/>
      <c r="LEA60" s="429"/>
      <c r="LEB60" s="429"/>
      <c r="LEC60" s="429"/>
      <c r="LED60" s="429"/>
      <c r="LEE60" s="429"/>
      <c r="LEF60" s="429"/>
      <c r="LEG60" s="429"/>
      <c r="LEH60" s="429"/>
      <c r="LEI60" s="429"/>
      <c r="LEJ60" s="429"/>
      <c r="LEK60" s="429"/>
      <c r="LEL60" s="429"/>
      <c r="LEM60" s="429"/>
      <c r="LEN60" s="429"/>
      <c r="LEO60" s="429"/>
      <c r="LEP60" s="429"/>
      <c r="LEQ60" s="429"/>
      <c r="LER60" s="429"/>
      <c r="LES60" s="429"/>
      <c r="LET60" s="429"/>
      <c r="LEU60" s="429"/>
      <c r="LEV60" s="429"/>
      <c r="LEW60" s="429"/>
      <c r="LEX60" s="429"/>
      <c r="LEY60" s="429"/>
      <c r="LEZ60" s="429"/>
      <c r="LFA60" s="429"/>
      <c r="LFB60" s="429"/>
      <c r="LFC60" s="429"/>
      <c r="LFD60" s="429"/>
      <c r="LFE60" s="429"/>
      <c r="LFF60" s="429"/>
      <c r="LFG60" s="429"/>
      <c r="LFH60" s="429"/>
      <c r="LFI60" s="429"/>
      <c r="LFJ60" s="429"/>
      <c r="LFK60" s="429"/>
      <c r="LFL60" s="429"/>
      <c r="LFM60" s="429"/>
      <c r="LFN60" s="429"/>
      <c r="LFO60" s="429"/>
      <c r="LFP60" s="429"/>
      <c r="LFQ60" s="429"/>
      <c r="LFR60" s="429"/>
      <c r="LFS60" s="429"/>
      <c r="LFT60" s="429"/>
      <c r="LFU60" s="429"/>
      <c r="LFV60" s="429"/>
      <c r="LFW60" s="429"/>
      <c r="LFX60" s="429"/>
      <c r="LFY60" s="429"/>
      <c r="LFZ60" s="429"/>
      <c r="LGA60" s="429"/>
      <c r="LGB60" s="429"/>
      <c r="LGC60" s="429"/>
      <c r="LGD60" s="429"/>
      <c r="LGE60" s="429"/>
      <c r="LGF60" s="429"/>
      <c r="LGG60" s="429"/>
      <c r="LGH60" s="429"/>
      <c r="LGI60" s="429"/>
      <c r="LGJ60" s="429"/>
      <c r="LGK60" s="429"/>
      <c r="LGL60" s="429"/>
      <c r="LGM60" s="429"/>
      <c r="LGN60" s="429"/>
      <c r="LGO60" s="429"/>
      <c r="LGP60" s="429"/>
      <c r="LGQ60" s="429"/>
      <c r="LGR60" s="429"/>
      <c r="LGS60" s="429"/>
      <c r="LGT60" s="429"/>
      <c r="LGU60" s="429"/>
      <c r="LGV60" s="429"/>
      <c r="LGW60" s="429"/>
      <c r="LGX60" s="429"/>
      <c r="LGY60" s="429"/>
      <c r="LGZ60" s="429"/>
      <c r="LHA60" s="429"/>
      <c r="LHB60" s="429"/>
      <c r="LHC60" s="429"/>
      <c r="LHD60" s="429"/>
      <c r="LHE60" s="429"/>
      <c r="LHF60" s="429"/>
      <c r="LHG60" s="429"/>
      <c r="LHH60" s="429"/>
      <c r="LHI60" s="429"/>
      <c r="LHJ60" s="429"/>
      <c r="LHK60" s="429"/>
      <c r="LHL60" s="429"/>
      <c r="LHM60" s="429"/>
      <c r="LHN60" s="429"/>
      <c r="LHO60" s="429"/>
      <c r="LHP60" s="429"/>
      <c r="LHQ60" s="429"/>
      <c r="LHR60" s="429"/>
      <c r="LHS60" s="429"/>
      <c r="LHT60" s="429"/>
      <c r="LHU60" s="429"/>
      <c r="LHV60" s="429"/>
      <c r="LHW60" s="429"/>
      <c r="LHX60" s="429"/>
      <c r="LHY60" s="429"/>
      <c r="LHZ60" s="429"/>
      <c r="LIA60" s="429"/>
      <c r="LIB60" s="429"/>
      <c r="LIC60" s="429"/>
      <c r="LID60" s="429"/>
      <c r="LIE60" s="429"/>
      <c r="LIF60" s="429"/>
      <c r="LIG60" s="429"/>
      <c r="LIH60" s="429"/>
      <c r="LII60" s="429"/>
      <c r="LIJ60" s="429"/>
      <c r="LIK60" s="429"/>
      <c r="LIL60" s="429"/>
      <c r="LIM60" s="429"/>
      <c r="LIN60" s="429"/>
      <c r="LIO60" s="429"/>
      <c r="LIP60" s="429"/>
      <c r="LIQ60" s="429"/>
      <c r="LIR60" s="429"/>
      <c r="LIS60" s="429"/>
      <c r="LIT60" s="429"/>
      <c r="LIU60" s="429"/>
      <c r="LIV60" s="429"/>
      <c r="LIW60" s="429"/>
      <c r="LIX60" s="429"/>
      <c r="LIY60" s="429"/>
      <c r="LIZ60" s="429"/>
      <c r="LJA60" s="429"/>
      <c r="LJB60" s="429"/>
      <c r="LJC60" s="429"/>
      <c r="LJD60" s="429"/>
      <c r="LJE60" s="429"/>
      <c r="LJF60" s="429"/>
      <c r="LJG60" s="429"/>
      <c r="LJH60" s="429"/>
      <c r="LJI60" s="429"/>
      <c r="LJJ60" s="429"/>
      <c r="LJK60" s="429"/>
      <c r="LJL60" s="429"/>
      <c r="LJM60" s="429"/>
      <c r="LJN60" s="429"/>
      <c r="LJO60" s="429"/>
      <c r="LJP60" s="429"/>
      <c r="LJQ60" s="429"/>
      <c r="LJR60" s="429"/>
      <c r="LJS60" s="429"/>
      <c r="LJT60" s="429"/>
      <c r="LJU60" s="429"/>
      <c r="LJV60" s="429"/>
      <c r="LJW60" s="429"/>
      <c r="LJX60" s="429"/>
      <c r="LJY60" s="429"/>
      <c r="LJZ60" s="429"/>
      <c r="LKA60" s="429"/>
      <c r="LKB60" s="429"/>
      <c r="LKC60" s="429"/>
      <c r="LKD60" s="429"/>
      <c r="LKE60" s="429"/>
      <c r="LKF60" s="429"/>
      <c r="LKG60" s="429"/>
      <c r="LKH60" s="429"/>
      <c r="LKI60" s="429"/>
      <c r="LKJ60" s="429"/>
      <c r="LKK60" s="429"/>
      <c r="LKL60" s="429"/>
      <c r="LKM60" s="429"/>
      <c r="LKN60" s="429"/>
      <c r="LKO60" s="429"/>
      <c r="LKP60" s="429"/>
      <c r="LKQ60" s="429"/>
      <c r="LKR60" s="429"/>
      <c r="LKS60" s="429"/>
      <c r="LKT60" s="429"/>
      <c r="LKU60" s="429"/>
      <c r="LKV60" s="429"/>
      <c r="LKW60" s="429"/>
      <c r="LKX60" s="429"/>
      <c r="LKY60" s="429"/>
      <c r="LKZ60" s="429"/>
      <c r="LLA60" s="429"/>
      <c r="LLB60" s="429"/>
      <c r="LLC60" s="429"/>
      <c r="LLD60" s="429"/>
      <c r="LLE60" s="429"/>
      <c r="LLF60" s="429"/>
      <c r="LLG60" s="429"/>
      <c r="LLH60" s="429"/>
      <c r="LLI60" s="429"/>
      <c r="LLJ60" s="429"/>
      <c r="LLK60" s="429"/>
      <c r="LLL60" s="429"/>
      <c r="LLM60" s="429"/>
      <c r="LLN60" s="429"/>
      <c r="LLO60" s="429"/>
      <c r="LLP60" s="429"/>
      <c r="LLQ60" s="429"/>
      <c r="LLR60" s="429"/>
      <c r="LLS60" s="429"/>
      <c r="LLT60" s="429"/>
      <c r="LLU60" s="429"/>
      <c r="LLV60" s="429"/>
      <c r="LLW60" s="429"/>
      <c r="LLX60" s="429"/>
      <c r="LLY60" s="429"/>
      <c r="LLZ60" s="429"/>
      <c r="LMA60" s="429"/>
      <c r="LMB60" s="429"/>
      <c r="LMC60" s="429"/>
      <c r="LMD60" s="429"/>
      <c r="LME60" s="429"/>
      <c r="LMF60" s="429"/>
      <c r="LMG60" s="429"/>
      <c r="LMH60" s="429"/>
      <c r="LMI60" s="429"/>
      <c r="LMJ60" s="429"/>
      <c r="LMK60" s="429"/>
      <c r="LML60" s="429"/>
      <c r="LMM60" s="429"/>
      <c r="LMN60" s="429"/>
      <c r="LMO60" s="429"/>
      <c r="LMP60" s="429"/>
      <c r="LMQ60" s="429"/>
      <c r="LMR60" s="429"/>
      <c r="LMS60" s="429"/>
      <c r="LMT60" s="429"/>
      <c r="LMU60" s="429"/>
      <c r="LMV60" s="429"/>
      <c r="LMW60" s="429"/>
      <c r="LMX60" s="429"/>
      <c r="LMY60" s="429"/>
      <c r="LMZ60" s="429"/>
      <c r="LNA60" s="429"/>
      <c r="LNB60" s="429"/>
      <c r="LNC60" s="429"/>
      <c r="LND60" s="429"/>
      <c r="LNE60" s="429"/>
      <c r="LNF60" s="429"/>
      <c r="LNG60" s="429"/>
      <c r="LNH60" s="429"/>
      <c r="LNI60" s="429"/>
      <c r="LNJ60" s="429"/>
      <c r="LNK60" s="429"/>
      <c r="LNL60" s="429"/>
      <c r="LNM60" s="429"/>
      <c r="LNN60" s="429"/>
      <c r="LNO60" s="429"/>
      <c r="LNP60" s="429"/>
      <c r="LNQ60" s="429"/>
      <c r="LNR60" s="429"/>
      <c r="LNS60" s="429"/>
      <c r="LNT60" s="429"/>
      <c r="LNU60" s="429"/>
      <c r="LNV60" s="429"/>
      <c r="LNW60" s="429"/>
      <c r="LNX60" s="429"/>
      <c r="LNY60" s="429"/>
      <c r="LNZ60" s="429"/>
      <c r="LOA60" s="429"/>
      <c r="LOB60" s="429"/>
      <c r="LOC60" s="429"/>
      <c r="LOD60" s="429"/>
      <c r="LOE60" s="429"/>
      <c r="LOF60" s="429"/>
      <c r="LOG60" s="429"/>
      <c r="LOH60" s="429"/>
      <c r="LOI60" s="429"/>
      <c r="LOJ60" s="429"/>
      <c r="LOK60" s="429"/>
      <c r="LOL60" s="429"/>
      <c r="LOM60" s="429"/>
      <c r="LON60" s="429"/>
      <c r="LOO60" s="429"/>
      <c r="LOP60" s="429"/>
      <c r="LOQ60" s="429"/>
      <c r="LOR60" s="429"/>
      <c r="LOS60" s="429"/>
      <c r="LOT60" s="429"/>
      <c r="LOU60" s="429"/>
      <c r="LOV60" s="429"/>
      <c r="LOW60" s="429"/>
      <c r="LOX60" s="429"/>
      <c r="LOY60" s="429"/>
      <c r="LOZ60" s="429"/>
      <c r="LPA60" s="429"/>
      <c r="LPB60" s="429"/>
      <c r="LPC60" s="429"/>
      <c r="LPD60" s="429"/>
      <c r="LPE60" s="429"/>
      <c r="LPF60" s="429"/>
      <c r="LPG60" s="429"/>
      <c r="LPH60" s="429"/>
      <c r="LPI60" s="429"/>
      <c r="LPJ60" s="429"/>
      <c r="LPK60" s="429"/>
      <c r="LPL60" s="429"/>
      <c r="LPM60" s="429"/>
      <c r="LPN60" s="429"/>
      <c r="LPO60" s="429"/>
      <c r="LPP60" s="429"/>
      <c r="LPQ60" s="429"/>
      <c r="LPR60" s="429"/>
      <c r="LPS60" s="429"/>
      <c r="LPT60" s="429"/>
      <c r="LPU60" s="429"/>
      <c r="LPV60" s="429"/>
      <c r="LPW60" s="429"/>
      <c r="LPX60" s="429"/>
      <c r="LPY60" s="429"/>
      <c r="LPZ60" s="429"/>
      <c r="LQA60" s="429"/>
      <c r="LQB60" s="429"/>
      <c r="LQC60" s="429"/>
      <c r="LQD60" s="429"/>
      <c r="LQE60" s="429"/>
      <c r="LQF60" s="429"/>
      <c r="LQG60" s="429"/>
      <c r="LQH60" s="429"/>
      <c r="LQI60" s="429"/>
      <c r="LQJ60" s="429"/>
      <c r="LQK60" s="429"/>
      <c r="LQL60" s="429"/>
      <c r="LQM60" s="429"/>
      <c r="LQN60" s="429"/>
      <c r="LQO60" s="429"/>
      <c r="LQP60" s="429"/>
      <c r="LQQ60" s="429"/>
      <c r="LQR60" s="429"/>
      <c r="LQS60" s="429"/>
      <c r="LQT60" s="429"/>
      <c r="LQU60" s="429"/>
      <c r="LQV60" s="429"/>
      <c r="LQW60" s="429"/>
      <c r="LQX60" s="429"/>
      <c r="LQY60" s="429"/>
      <c r="LQZ60" s="429"/>
      <c r="LRA60" s="429"/>
      <c r="LRB60" s="429"/>
      <c r="LRC60" s="429"/>
      <c r="LRD60" s="429"/>
      <c r="LRE60" s="429"/>
      <c r="LRF60" s="429"/>
      <c r="LRG60" s="429"/>
      <c r="LRH60" s="429"/>
      <c r="LRI60" s="429"/>
      <c r="LRJ60" s="429"/>
      <c r="LRK60" s="429"/>
      <c r="LRL60" s="429"/>
      <c r="LRM60" s="429"/>
      <c r="LRN60" s="429"/>
      <c r="LRO60" s="429"/>
      <c r="LRP60" s="429"/>
      <c r="LRQ60" s="429"/>
      <c r="LRR60" s="429"/>
      <c r="LRS60" s="429"/>
      <c r="LRT60" s="429"/>
      <c r="LRU60" s="429"/>
      <c r="LRV60" s="429"/>
      <c r="LRW60" s="429"/>
      <c r="LRX60" s="429"/>
      <c r="LRY60" s="429"/>
      <c r="LRZ60" s="429"/>
      <c r="LSA60" s="429"/>
      <c r="LSB60" s="429"/>
      <c r="LSC60" s="429"/>
      <c r="LSD60" s="429"/>
      <c r="LSE60" s="429"/>
      <c r="LSF60" s="429"/>
      <c r="LSG60" s="429"/>
      <c r="LSH60" s="429"/>
      <c r="LSI60" s="429"/>
      <c r="LSJ60" s="429"/>
      <c r="LSK60" s="429"/>
      <c r="LSL60" s="429"/>
      <c r="LSM60" s="429"/>
      <c r="LSN60" s="429"/>
      <c r="LSO60" s="429"/>
      <c r="LSP60" s="429"/>
      <c r="LSQ60" s="429"/>
      <c r="LSR60" s="429"/>
      <c r="LSS60" s="429"/>
      <c r="LST60" s="429"/>
      <c r="LSU60" s="429"/>
      <c r="LSV60" s="429"/>
      <c r="LSW60" s="429"/>
      <c r="LSX60" s="429"/>
      <c r="LSY60" s="429"/>
      <c r="LSZ60" s="429"/>
      <c r="LTA60" s="429"/>
      <c r="LTB60" s="429"/>
      <c r="LTC60" s="429"/>
      <c r="LTD60" s="429"/>
      <c r="LTE60" s="429"/>
      <c r="LTF60" s="429"/>
      <c r="LTG60" s="429"/>
      <c r="LTH60" s="429"/>
      <c r="LTI60" s="429"/>
      <c r="LTJ60" s="429"/>
      <c r="LTK60" s="429"/>
      <c r="LTL60" s="429"/>
      <c r="LTM60" s="429"/>
      <c r="LTN60" s="429"/>
      <c r="LTO60" s="429"/>
      <c r="LTP60" s="429"/>
      <c r="LTQ60" s="429"/>
      <c r="LTR60" s="429"/>
      <c r="LTS60" s="429"/>
      <c r="LTT60" s="429"/>
      <c r="LTU60" s="429"/>
      <c r="LTV60" s="429"/>
      <c r="LTW60" s="429"/>
      <c r="LTX60" s="429"/>
      <c r="LTY60" s="429"/>
      <c r="LTZ60" s="429"/>
      <c r="LUA60" s="429"/>
      <c r="LUB60" s="429"/>
      <c r="LUC60" s="429"/>
      <c r="LUD60" s="429"/>
      <c r="LUE60" s="429"/>
      <c r="LUF60" s="429"/>
      <c r="LUG60" s="429"/>
      <c r="LUH60" s="429"/>
      <c r="LUI60" s="429"/>
      <c r="LUJ60" s="429"/>
      <c r="LUK60" s="429"/>
      <c r="LUL60" s="429"/>
      <c r="LUM60" s="429"/>
      <c r="LUN60" s="429"/>
      <c r="LUO60" s="429"/>
      <c r="LUP60" s="429"/>
      <c r="LUQ60" s="429"/>
      <c r="LUR60" s="429"/>
      <c r="LUS60" s="429"/>
      <c r="LUT60" s="429"/>
      <c r="LUU60" s="429"/>
      <c r="LUV60" s="429"/>
      <c r="LUW60" s="429"/>
      <c r="LUX60" s="429"/>
      <c r="LUY60" s="429"/>
      <c r="LUZ60" s="429"/>
      <c r="LVA60" s="429"/>
      <c r="LVB60" s="429"/>
      <c r="LVC60" s="429"/>
      <c r="LVD60" s="429"/>
      <c r="LVE60" s="429"/>
      <c r="LVF60" s="429"/>
      <c r="LVG60" s="429"/>
      <c r="LVH60" s="429"/>
      <c r="LVI60" s="429"/>
      <c r="LVJ60" s="429"/>
      <c r="LVK60" s="429"/>
      <c r="LVL60" s="429"/>
      <c r="LVM60" s="429"/>
      <c r="LVN60" s="429"/>
      <c r="LVO60" s="429"/>
      <c r="LVP60" s="429"/>
      <c r="LVQ60" s="429"/>
      <c r="LVR60" s="429"/>
      <c r="LVS60" s="429"/>
      <c r="LVT60" s="429"/>
      <c r="LVU60" s="429"/>
      <c r="LVV60" s="429"/>
      <c r="LVW60" s="429"/>
      <c r="LVX60" s="429"/>
      <c r="LVY60" s="429"/>
      <c r="LVZ60" s="429"/>
      <c r="LWA60" s="429"/>
      <c r="LWB60" s="429"/>
      <c r="LWC60" s="429"/>
      <c r="LWD60" s="429"/>
      <c r="LWE60" s="429"/>
      <c r="LWF60" s="429"/>
      <c r="LWG60" s="429"/>
      <c r="LWH60" s="429"/>
      <c r="LWI60" s="429"/>
      <c r="LWJ60" s="429"/>
      <c r="LWK60" s="429"/>
      <c r="LWL60" s="429"/>
      <c r="LWM60" s="429"/>
      <c r="LWN60" s="429"/>
      <c r="LWO60" s="429"/>
      <c r="LWP60" s="429"/>
      <c r="LWQ60" s="429"/>
      <c r="LWR60" s="429"/>
      <c r="LWS60" s="429"/>
      <c r="LWT60" s="429"/>
      <c r="LWU60" s="429"/>
      <c r="LWV60" s="429"/>
      <c r="LWW60" s="429"/>
      <c r="LWX60" s="429"/>
      <c r="LWY60" s="429"/>
      <c r="LWZ60" s="429"/>
      <c r="LXA60" s="429"/>
      <c r="LXB60" s="429"/>
      <c r="LXC60" s="429"/>
      <c r="LXD60" s="429"/>
      <c r="LXE60" s="429"/>
      <c r="LXF60" s="429"/>
      <c r="LXG60" s="429"/>
      <c r="LXH60" s="429"/>
      <c r="LXI60" s="429"/>
      <c r="LXJ60" s="429"/>
      <c r="LXK60" s="429"/>
      <c r="LXL60" s="429"/>
      <c r="LXM60" s="429"/>
      <c r="LXN60" s="429"/>
      <c r="LXO60" s="429"/>
      <c r="LXP60" s="429"/>
      <c r="LXQ60" s="429"/>
      <c r="LXR60" s="429"/>
      <c r="LXS60" s="429"/>
      <c r="LXT60" s="429"/>
      <c r="LXU60" s="429"/>
      <c r="LXV60" s="429"/>
      <c r="LXW60" s="429"/>
      <c r="LXX60" s="429"/>
      <c r="LXY60" s="429"/>
      <c r="LXZ60" s="429"/>
      <c r="LYA60" s="429"/>
      <c r="LYB60" s="429"/>
      <c r="LYC60" s="429"/>
      <c r="LYD60" s="429"/>
      <c r="LYE60" s="429"/>
      <c r="LYF60" s="429"/>
      <c r="LYG60" s="429"/>
      <c r="LYH60" s="429"/>
      <c r="LYI60" s="429"/>
      <c r="LYJ60" s="429"/>
      <c r="LYK60" s="429"/>
      <c r="LYL60" s="429"/>
      <c r="LYM60" s="429"/>
      <c r="LYN60" s="429"/>
      <c r="LYO60" s="429"/>
      <c r="LYP60" s="429"/>
      <c r="LYQ60" s="429"/>
      <c r="LYR60" s="429"/>
      <c r="LYS60" s="429"/>
      <c r="LYT60" s="429"/>
      <c r="LYU60" s="429"/>
      <c r="LYV60" s="429"/>
      <c r="LYW60" s="429"/>
      <c r="LYX60" s="429"/>
      <c r="LYY60" s="429"/>
      <c r="LYZ60" s="429"/>
      <c r="LZA60" s="429"/>
      <c r="LZB60" s="429"/>
      <c r="LZC60" s="429"/>
      <c r="LZD60" s="429"/>
      <c r="LZE60" s="429"/>
      <c r="LZF60" s="429"/>
      <c r="LZG60" s="429"/>
      <c r="LZH60" s="429"/>
      <c r="LZI60" s="429"/>
      <c r="LZJ60" s="429"/>
      <c r="LZK60" s="429"/>
      <c r="LZL60" s="429"/>
      <c r="LZM60" s="429"/>
      <c r="LZN60" s="429"/>
      <c r="LZO60" s="429"/>
      <c r="LZP60" s="429"/>
      <c r="LZQ60" s="429"/>
      <c r="LZR60" s="429"/>
      <c r="LZS60" s="429"/>
      <c r="LZT60" s="429"/>
      <c r="LZU60" s="429"/>
      <c r="LZV60" s="429"/>
      <c r="LZW60" s="429"/>
      <c r="LZX60" s="429"/>
      <c r="LZY60" s="429"/>
      <c r="LZZ60" s="429"/>
      <c r="MAA60" s="429"/>
      <c r="MAB60" s="429"/>
      <c r="MAC60" s="429"/>
      <c r="MAD60" s="429"/>
      <c r="MAE60" s="429"/>
      <c r="MAF60" s="429"/>
      <c r="MAG60" s="429"/>
      <c r="MAH60" s="429"/>
      <c r="MAI60" s="429"/>
      <c r="MAJ60" s="429"/>
      <c r="MAK60" s="429"/>
      <c r="MAL60" s="429"/>
      <c r="MAM60" s="429"/>
      <c r="MAN60" s="429"/>
      <c r="MAO60" s="429"/>
      <c r="MAP60" s="429"/>
      <c r="MAQ60" s="429"/>
      <c r="MAR60" s="429"/>
      <c r="MAS60" s="429"/>
      <c r="MAT60" s="429"/>
      <c r="MAU60" s="429"/>
      <c r="MAV60" s="429"/>
      <c r="MAW60" s="429"/>
      <c r="MAX60" s="429"/>
      <c r="MAY60" s="429"/>
      <c r="MAZ60" s="429"/>
      <c r="MBA60" s="429"/>
      <c r="MBB60" s="429"/>
      <c r="MBC60" s="429"/>
      <c r="MBD60" s="429"/>
      <c r="MBE60" s="429"/>
      <c r="MBF60" s="429"/>
      <c r="MBG60" s="429"/>
      <c r="MBH60" s="429"/>
      <c r="MBI60" s="429"/>
      <c r="MBJ60" s="429"/>
      <c r="MBK60" s="429"/>
      <c r="MBL60" s="429"/>
      <c r="MBM60" s="429"/>
      <c r="MBN60" s="429"/>
      <c r="MBO60" s="429"/>
      <c r="MBP60" s="429"/>
      <c r="MBQ60" s="429"/>
      <c r="MBR60" s="429"/>
      <c r="MBS60" s="429"/>
      <c r="MBT60" s="429"/>
      <c r="MBU60" s="429"/>
      <c r="MBV60" s="429"/>
      <c r="MBW60" s="429"/>
      <c r="MBX60" s="429"/>
      <c r="MBY60" s="429"/>
      <c r="MBZ60" s="429"/>
      <c r="MCA60" s="429"/>
      <c r="MCB60" s="429"/>
      <c r="MCC60" s="429"/>
      <c r="MCD60" s="429"/>
      <c r="MCE60" s="429"/>
      <c r="MCF60" s="429"/>
      <c r="MCG60" s="429"/>
      <c r="MCH60" s="429"/>
      <c r="MCI60" s="429"/>
      <c r="MCJ60" s="429"/>
      <c r="MCK60" s="429"/>
      <c r="MCL60" s="429"/>
      <c r="MCM60" s="429"/>
      <c r="MCN60" s="429"/>
      <c r="MCO60" s="429"/>
      <c r="MCP60" s="429"/>
      <c r="MCQ60" s="429"/>
      <c r="MCR60" s="429"/>
      <c r="MCS60" s="429"/>
      <c r="MCT60" s="429"/>
      <c r="MCU60" s="429"/>
      <c r="MCV60" s="429"/>
      <c r="MCW60" s="429"/>
      <c r="MCX60" s="429"/>
      <c r="MCY60" s="429"/>
      <c r="MCZ60" s="429"/>
      <c r="MDA60" s="429"/>
      <c r="MDB60" s="429"/>
      <c r="MDC60" s="429"/>
      <c r="MDD60" s="429"/>
      <c r="MDE60" s="429"/>
      <c r="MDF60" s="429"/>
      <c r="MDG60" s="429"/>
      <c r="MDH60" s="429"/>
      <c r="MDI60" s="429"/>
      <c r="MDJ60" s="429"/>
      <c r="MDK60" s="429"/>
      <c r="MDL60" s="429"/>
      <c r="MDM60" s="429"/>
      <c r="MDN60" s="429"/>
      <c r="MDO60" s="429"/>
      <c r="MDP60" s="429"/>
      <c r="MDQ60" s="429"/>
      <c r="MDR60" s="429"/>
      <c r="MDS60" s="429"/>
      <c r="MDT60" s="429"/>
      <c r="MDU60" s="429"/>
      <c r="MDV60" s="429"/>
      <c r="MDW60" s="429"/>
      <c r="MDX60" s="429"/>
      <c r="MDY60" s="429"/>
      <c r="MDZ60" s="429"/>
      <c r="MEA60" s="429"/>
      <c r="MEB60" s="429"/>
      <c r="MEC60" s="429"/>
      <c r="MED60" s="429"/>
      <c r="MEE60" s="429"/>
      <c r="MEF60" s="429"/>
      <c r="MEG60" s="429"/>
      <c r="MEH60" s="429"/>
      <c r="MEI60" s="429"/>
      <c r="MEJ60" s="429"/>
      <c r="MEK60" s="429"/>
      <c r="MEL60" s="429"/>
      <c r="MEM60" s="429"/>
      <c r="MEN60" s="429"/>
      <c r="MEO60" s="429"/>
      <c r="MEP60" s="429"/>
      <c r="MEQ60" s="429"/>
      <c r="MER60" s="429"/>
      <c r="MES60" s="429"/>
      <c r="MET60" s="429"/>
      <c r="MEU60" s="429"/>
      <c r="MEV60" s="429"/>
      <c r="MEW60" s="429"/>
      <c r="MEX60" s="429"/>
      <c r="MEY60" s="429"/>
      <c r="MEZ60" s="429"/>
      <c r="MFA60" s="429"/>
      <c r="MFB60" s="429"/>
      <c r="MFC60" s="429"/>
      <c r="MFD60" s="429"/>
      <c r="MFE60" s="429"/>
      <c r="MFF60" s="429"/>
      <c r="MFG60" s="429"/>
      <c r="MFH60" s="429"/>
      <c r="MFI60" s="429"/>
      <c r="MFJ60" s="429"/>
      <c r="MFK60" s="429"/>
      <c r="MFL60" s="429"/>
      <c r="MFM60" s="429"/>
      <c r="MFN60" s="429"/>
      <c r="MFO60" s="429"/>
      <c r="MFP60" s="429"/>
      <c r="MFQ60" s="429"/>
      <c r="MFR60" s="429"/>
      <c r="MFS60" s="429"/>
      <c r="MFT60" s="429"/>
      <c r="MFU60" s="429"/>
      <c r="MFV60" s="429"/>
      <c r="MFW60" s="429"/>
      <c r="MFX60" s="429"/>
      <c r="MFY60" s="429"/>
      <c r="MFZ60" s="429"/>
      <c r="MGA60" s="429"/>
      <c r="MGB60" s="429"/>
      <c r="MGC60" s="429"/>
      <c r="MGD60" s="429"/>
      <c r="MGE60" s="429"/>
      <c r="MGF60" s="429"/>
      <c r="MGG60" s="429"/>
      <c r="MGH60" s="429"/>
      <c r="MGI60" s="429"/>
      <c r="MGJ60" s="429"/>
      <c r="MGK60" s="429"/>
      <c r="MGL60" s="429"/>
      <c r="MGM60" s="429"/>
      <c r="MGN60" s="429"/>
      <c r="MGO60" s="429"/>
      <c r="MGP60" s="429"/>
      <c r="MGQ60" s="429"/>
      <c r="MGR60" s="429"/>
      <c r="MGS60" s="429"/>
      <c r="MGT60" s="429"/>
      <c r="MGU60" s="429"/>
      <c r="MGV60" s="429"/>
      <c r="MGW60" s="429"/>
      <c r="MGX60" s="429"/>
      <c r="MGY60" s="429"/>
      <c r="MGZ60" s="429"/>
      <c r="MHA60" s="429"/>
      <c r="MHB60" s="429"/>
      <c r="MHC60" s="429"/>
      <c r="MHD60" s="429"/>
      <c r="MHE60" s="429"/>
      <c r="MHF60" s="429"/>
      <c r="MHG60" s="429"/>
      <c r="MHH60" s="429"/>
      <c r="MHI60" s="429"/>
      <c r="MHJ60" s="429"/>
      <c r="MHK60" s="429"/>
      <c r="MHL60" s="429"/>
      <c r="MHM60" s="429"/>
      <c r="MHN60" s="429"/>
      <c r="MHO60" s="429"/>
      <c r="MHP60" s="429"/>
      <c r="MHQ60" s="429"/>
      <c r="MHR60" s="429"/>
      <c r="MHS60" s="429"/>
      <c r="MHT60" s="429"/>
      <c r="MHU60" s="429"/>
      <c r="MHV60" s="429"/>
      <c r="MHW60" s="429"/>
      <c r="MHX60" s="429"/>
      <c r="MHY60" s="429"/>
      <c r="MHZ60" s="429"/>
      <c r="MIA60" s="429"/>
      <c r="MIB60" s="429"/>
      <c r="MIC60" s="429"/>
      <c r="MID60" s="429"/>
      <c r="MIE60" s="429"/>
      <c r="MIF60" s="429"/>
      <c r="MIG60" s="429"/>
      <c r="MIH60" s="429"/>
      <c r="MII60" s="429"/>
      <c r="MIJ60" s="429"/>
      <c r="MIK60" s="429"/>
      <c r="MIL60" s="429"/>
      <c r="MIM60" s="429"/>
      <c r="MIN60" s="429"/>
      <c r="MIO60" s="429"/>
      <c r="MIP60" s="429"/>
      <c r="MIQ60" s="429"/>
      <c r="MIR60" s="429"/>
      <c r="MIS60" s="429"/>
      <c r="MIT60" s="429"/>
      <c r="MIU60" s="429"/>
      <c r="MIV60" s="429"/>
      <c r="MIW60" s="429"/>
      <c r="MIX60" s="429"/>
      <c r="MIY60" s="429"/>
      <c r="MIZ60" s="429"/>
      <c r="MJA60" s="429"/>
      <c r="MJB60" s="429"/>
      <c r="MJC60" s="429"/>
      <c r="MJD60" s="429"/>
      <c r="MJE60" s="429"/>
      <c r="MJF60" s="429"/>
      <c r="MJG60" s="429"/>
      <c r="MJH60" s="429"/>
      <c r="MJI60" s="429"/>
      <c r="MJJ60" s="429"/>
      <c r="MJK60" s="429"/>
      <c r="MJL60" s="429"/>
      <c r="MJM60" s="429"/>
      <c r="MJN60" s="429"/>
      <c r="MJO60" s="429"/>
      <c r="MJP60" s="429"/>
      <c r="MJQ60" s="429"/>
      <c r="MJR60" s="429"/>
      <c r="MJS60" s="429"/>
      <c r="MJT60" s="429"/>
      <c r="MJU60" s="429"/>
      <c r="MJV60" s="429"/>
      <c r="MJW60" s="429"/>
      <c r="MJX60" s="429"/>
      <c r="MJY60" s="429"/>
      <c r="MJZ60" s="429"/>
      <c r="MKA60" s="429"/>
      <c r="MKB60" s="429"/>
      <c r="MKC60" s="429"/>
      <c r="MKD60" s="429"/>
      <c r="MKE60" s="429"/>
      <c r="MKF60" s="429"/>
      <c r="MKG60" s="429"/>
      <c r="MKH60" s="429"/>
      <c r="MKI60" s="429"/>
      <c r="MKJ60" s="429"/>
      <c r="MKK60" s="429"/>
      <c r="MKL60" s="429"/>
      <c r="MKM60" s="429"/>
      <c r="MKN60" s="429"/>
      <c r="MKO60" s="429"/>
      <c r="MKP60" s="429"/>
      <c r="MKQ60" s="429"/>
      <c r="MKR60" s="429"/>
      <c r="MKS60" s="429"/>
      <c r="MKT60" s="429"/>
      <c r="MKU60" s="429"/>
      <c r="MKV60" s="429"/>
      <c r="MKW60" s="429"/>
      <c r="MKX60" s="429"/>
      <c r="MKY60" s="429"/>
      <c r="MKZ60" s="429"/>
      <c r="MLA60" s="429"/>
      <c r="MLB60" s="429"/>
      <c r="MLC60" s="429"/>
      <c r="MLD60" s="429"/>
      <c r="MLE60" s="429"/>
      <c r="MLF60" s="429"/>
      <c r="MLG60" s="429"/>
      <c r="MLH60" s="429"/>
      <c r="MLI60" s="429"/>
      <c r="MLJ60" s="429"/>
      <c r="MLK60" s="429"/>
      <c r="MLL60" s="429"/>
      <c r="MLM60" s="429"/>
      <c r="MLN60" s="429"/>
      <c r="MLO60" s="429"/>
      <c r="MLP60" s="429"/>
      <c r="MLQ60" s="429"/>
      <c r="MLR60" s="429"/>
      <c r="MLS60" s="429"/>
      <c r="MLT60" s="429"/>
      <c r="MLU60" s="429"/>
      <c r="MLV60" s="429"/>
      <c r="MLW60" s="429"/>
      <c r="MLX60" s="429"/>
      <c r="MLY60" s="429"/>
      <c r="MLZ60" s="429"/>
      <c r="MMA60" s="429"/>
      <c r="MMB60" s="429"/>
      <c r="MMC60" s="429"/>
      <c r="MMD60" s="429"/>
      <c r="MME60" s="429"/>
      <c r="MMF60" s="429"/>
      <c r="MMG60" s="429"/>
      <c r="MMH60" s="429"/>
      <c r="MMI60" s="429"/>
      <c r="MMJ60" s="429"/>
      <c r="MMK60" s="429"/>
      <c r="MML60" s="429"/>
      <c r="MMM60" s="429"/>
      <c r="MMN60" s="429"/>
      <c r="MMO60" s="429"/>
      <c r="MMP60" s="429"/>
      <c r="MMQ60" s="429"/>
      <c r="MMR60" s="429"/>
      <c r="MMS60" s="429"/>
      <c r="MMT60" s="429"/>
      <c r="MMU60" s="429"/>
      <c r="MMV60" s="429"/>
      <c r="MMW60" s="429"/>
      <c r="MMX60" s="429"/>
      <c r="MMY60" s="429"/>
      <c r="MMZ60" s="429"/>
      <c r="MNA60" s="429"/>
      <c r="MNB60" s="429"/>
      <c r="MNC60" s="429"/>
      <c r="MND60" s="429"/>
      <c r="MNE60" s="429"/>
      <c r="MNF60" s="429"/>
      <c r="MNG60" s="429"/>
      <c r="MNH60" s="429"/>
      <c r="MNI60" s="429"/>
      <c r="MNJ60" s="429"/>
      <c r="MNK60" s="429"/>
      <c r="MNL60" s="429"/>
      <c r="MNM60" s="429"/>
      <c r="MNN60" s="429"/>
      <c r="MNO60" s="429"/>
      <c r="MNP60" s="429"/>
      <c r="MNQ60" s="429"/>
      <c r="MNR60" s="429"/>
      <c r="MNS60" s="429"/>
      <c r="MNT60" s="429"/>
      <c r="MNU60" s="429"/>
      <c r="MNV60" s="429"/>
      <c r="MNW60" s="429"/>
      <c r="MNX60" s="429"/>
      <c r="MNY60" s="429"/>
      <c r="MNZ60" s="429"/>
      <c r="MOA60" s="429"/>
      <c r="MOB60" s="429"/>
      <c r="MOC60" s="429"/>
      <c r="MOD60" s="429"/>
      <c r="MOE60" s="429"/>
      <c r="MOF60" s="429"/>
      <c r="MOG60" s="429"/>
      <c r="MOH60" s="429"/>
      <c r="MOI60" s="429"/>
      <c r="MOJ60" s="429"/>
      <c r="MOK60" s="429"/>
      <c r="MOL60" s="429"/>
      <c r="MOM60" s="429"/>
      <c r="MON60" s="429"/>
      <c r="MOO60" s="429"/>
      <c r="MOP60" s="429"/>
      <c r="MOQ60" s="429"/>
      <c r="MOR60" s="429"/>
      <c r="MOS60" s="429"/>
      <c r="MOT60" s="429"/>
      <c r="MOU60" s="429"/>
      <c r="MOV60" s="429"/>
      <c r="MOW60" s="429"/>
      <c r="MOX60" s="429"/>
      <c r="MOY60" s="429"/>
      <c r="MOZ60" s="429"/>
      <c r="MPA60" s="429"/>
      <c r="MPB60" s="429"/>
      <c r="MPC60" s="429"/>
      <c r="MPD60" s="429"/>
      <c r="MPE60" s="429"/>
      <c r="MPF60" s="429"/>
      <c r="MPG60" s="429"/>
      <c r="MPH60" s="429"/>
      <c r="MPI60" s="429"/>
      <c r="MPJ60" s="429"/>
      <c r="MPK60" s="429"/>
      <c r="MPL60" s="429"/>
      <c r="MPM60" s="429"/>
      <c r="MPN60" s="429"/>
      <c r="MPO60" s="429"/>
      <c r="MPP60" s="429"/>
      <c r="MPQ60" s="429"/>
      <c r="MPR60" s="429"/>
      <c r="MPS60" s="429"/>
      <c r="MPT60" s="429"/>
      <c r="MPU60" s="429"/>
      <c r="MPV60" s="429"/>
      <c r="MPW60" s="429"/>
      <c r="MPX60" s="429"/>
      <c r="MPY60" s="429"/>
      <c r="MPZ60" s="429"/>
      <c r="MQA60" s="429"/>
      <c r="MQB60" s="429"/>
      <c r="MQC60" s="429"/>
      <c r="MQD60" s="429"/>
      <c r="MQE60" s="429"/>
      <c r="MQF60" s="429"/>
      <c r="MQG60" s="429"/>
      <c r="MQH60" s="429"/>
      <c r="MQI60" s="429"/>
      <c r="MQJ60" s="429"/>
      <c r="MQK60" s="429"/>
      <c r="MQL60" s="429"/>
      <c r="MQM60" s="429"/>
      <c r="MQN60" s="429"/>
      <c r="MQO60" s="429"/>
      <c r="MQP60" s="429"/>
      <c r="MQQ60" s="429"/>
      <c r="MQR60" s="429"/>
      <c r="MQS60" s="429"/>
      <c r="MQT60" s="429"/>
      <c r="MQU60" s="429"/>
      <c r="MQV60" s="429"/>
      <c r="MQW60" s="429"/>
      <c r="MQX60" s="429"/>
      <c r="MQY60" s="429"/>
      <c r="MQZ60" s="429"/>
      <c r="MRA60" s="429"/>
      <c r="MRB60" s="429"/>
      <c r="MRC60" s="429"/>
      <c r="MRD60" s="429"/>
      <c r="MRE60" s="429"/>
      <c r="MRF60" s="429"/>
      <c r="MRG60" s="429"/>
      <c r="MRH60" s="429"/>
      <c r="MRI60" s="429"/>
      <c r="MRJ60" s="429"/>
      <c r="MRK60" s="429"/>
      <c r="MRL60" s="429"/>
      <c r="MRM60" s="429"/>
      <c r="MRN60" s="429"/>
      <c r="MRO60" s="429"/>
      <c r="MRP60" s="429"/>
      <c r="MRQ60" s="429"/>
      <c r="MRR60" s="429"/>
      <c r="MRS60" s="429"/>
      <c r="MRT60" s="429"/>
      <c r="MRU60" s="429"/>
      <c r="MRV60" s="429"/>
      <c r="MRW60" s="429"/>
      <c r="MRX60" s="429"/>
      <c r="MRY60" s="429"/>
      <c r="MRZ60" s="429"/>
      <c r="MSA60" s="429"/>
      <c r="MSB60" s="429"/>
      <c r="MSC60" s="429"/>
      <c r="MSD60" s="429"/>
      <c r="MSE60" s="429"/>
      <c r="MSF60" s="429"/>
      <c r="MSG60" s="429"/>
      <c r="MSH60" s="429"/>
      <c r="MSI60" s="429"/>
      <c r="MSJ60" s="429"/>
      <c r="MSK60" s="429"/>
      <c r="MSL60" s="429"/>
      <c r="MSM60" s="429"/>
      <c r="MSN60" s="429"/>
      <c r="MSO60" s="429"/>
      <c r="MSP60" s="429"/>
      <c r="MSQ60" s="429"/>
      <c r="MSR60" s="429"/>
      <c r="MSS60" s="429"/>
      <c r="MST60" s="429"/>
      <c r="MSU60" s="429"/>
      <c r="MSV60" s="429"/>
      <c r="MSW60" s="429"/>
      <c r="MSX60" s="429"/>
      <c r="MSY60" s="429"/>
      <c r="MSZ60" s="429"/>
      <c r="MTA60" s="429"/>
      <c r="MTB60" s="429"/>
      <c r="MTC60" s="429"/>
      <c r="MTD60" s="429"/>
      <c r="MTE60" s="429"/>
      <c r="MTF60" s="429"/>
      <c r="MTG60" s="429"/>
      <c r="MTH60" s="429"/>
      <c r="MTI60" s="429"/>
      <c r="MTJ60" s="429"/>
      <c r="MTK60" s="429"/>
      <c r="MTL60" s="429"/>
      <c r="MTM60" s="429"/>
      <c r="MTN60" s="429"/>
      <c r="MTO60" s="429"/>
      <c r="MTP60" s="429"/>
      <c r="MTQ60" s="429"/>
      <c r="MTR60" s="429"/>
      <c r="MTS60" s="429"/>
      <c r="MTT60" s="429"/>
      <c r="MTU60" s="429"/>
      <c r="MTV60" s="429"/>
      <c r="MTW60" s="429"/>
      <c r="MTX60" s="429"/>
      <c r="MTY60" s="429"/>
      <c r="MTZ60" s="429"/>
      <c r="MUA60" s="429"/>
      <c r="MUB60" s="429"/>
      <c r="MUC60" s="429"/>
      <c r="MUD60" s="429"/>
      <c r="MUE60" s="429"/>
      <c r="MUF60" s="429"/>
      <c r="MUG60" s="429"/>
      <c r="MUH60" s="429"/>
      <c r="MUI60" s="429"/>
      <c r="MUJ60" s="429"/>
      <c r="MUK60" s="429"/>
      <c r="MUL60" s="429"/>
      <c r="MUM60" s="429"/>
      <c r="MUN60" s="429"/>
      <c r="MUO60" s="429"/>
      <c r="MUP60" s="429"/>
      <c r="MUQ60" s="429"/>
      <c r="MUR60" s="429"/>
      <c r="MUS60" s="429"/>
      <c r="MUT60" s="429"/>
      <c r="MUU60" s="429"/>
      <c r="MUV60" s="429"/>
      <c r="MUW60" s="429"/>
      <c r="MUX60" s="429"/>
      <c r="MUY60" s="429"/>
      <c r="MUZ60" s="429"/>
      <c r="MVA60" s="429"/>
      <c r="MVB60" s="429"/>
      <c r="MVC60" s="429"/>
      <c r="MVD60" s="429"/>
      <c r="MVE60" s="429"/>
      <c r="MVF60" s="429"/>
      <c r="MVG60" s="429"/>
      <c r="MVH60" s="429"/>
      <c r="MVI60" s="429"/>
      <c r="MVJ60" s="429"/>
      <c r="MVK60" s="429"/>
      <c r="MVL60" s="429"/>
      <c r="MVM60" s="429"/>
      <c r="MVN60" s="429"/>
      <c r="MVO60" s="429"/>
      <c r="MVP60" s="429"/>
      <c r="MVQ60" s="429"/>
      <c r="MVR60" s="429"/>
      <c r="MVS60" s="429"/>
      <c r="MVT60" s="429"/>
      <c r="MVU60" s="429"/>
      <c r="MVV60" s="429"/>
      <c r="MVW60" s="429"/>
      <c r="MVX60" s="429"/>
      <c r="MVY60" s="429"/>
      <c r="MVZ60" s="429"/>
      <c r="MWA60" s="429"/>
      <c r="MWB60" s="429"/>
      <c r="MWC60" s="429"/>
      <c r="MWD60" s="429"/>
      <c r="MWE60" s="429"/>
      <c r="MWF60" s="429"/>
      <c r="MWG60" s="429"/>
      <c r="MWH60" s="429"/>
      <c r="MWI60" s="429"/>
      <c r="MWJ60" s="429"/>
      <c r="MWK60" s="429"/>
      <c r="MWL60" s="429"/>
      <c r="MWM60" s="429"/>
      <c r="MWN60" s="429"/>
      <c r="MWO60" s="429"/>
      <c r="MWP60" s="429"/>
      <c r="MWQ60" s="429"/>
      <c r="MWR60" s="429"/>
      <c r="MWS60" s="429"/>
      <c r="MWT60" s="429"/>
      <c r="MWU60" s="429"/>
      <c r="MWV60" s="429"/>
      <c r="MWW60" s="429"/>
      <c r="MWX60" s="429"/>
      <c r="MWY60" s="429"/>
      <c r="MWZ60" s="429"/>
      <c r="MXA60" s="429"/>
      <c r="MXB60" s="429"/>
      <c r="MXC60" s="429"/>
      <c r="MXD60" s="429"/>
      <c r="MXE60" s="429"/>
      <c r="MXF60" s="429"/>
      <c r="MXG60" s="429"/>
      <c r="MXH60" s="429"/>
      <c r="MXI60" s="429"/>
      <c r="MXJ60" s="429"/>
      <c r="MXK60" s="429"/>
      <c r="MXL60" s="429"/>
      <c r="MXM60" s="429"/>
      <c r="MXN60" s="429"/>
      <c r="MXO60" s="429"/>
      <c r="MXP60" s="429"/>
      <c r="MXQ60" s="429"/>
      <c r="MXR60" s="429"/>
      <c r="MXS60" s="429"/>
      <c r="MXT60" s="429"/>
      <c r="MXU60" s="429"/>
      <c r="MXV60" s="429"/>
      <c r="MXW60" s="429"/>
      <c r="MXX60" s="429"/>
      <c r="MXY60" s="429"/>
      <c r="MXZ60" s="429"/>
      <c r="MYA60" s="429"/>
      <c r="MYB60" s="429"/>
      <c r="MYC60" s="429"/>
      <c r="MYD60" s="429"/>
      <c r="MYE60" s="429"/>
      <c r="MYF60" s="429"/>
      <c r="MYG60" s="429"/>
      <c r="MYH60" s="429"/>
      <c r="MYI60" s="429"/>
      <c r="MYJ60" s="429"/>
      <c r="MYK60" s="429"/>
      <c r="MYL60" s="429"/>
      <c r="MYM60" s="429"/>
      <c r="MYN60" s="429"/>
      <c r="MYO60" s="429"/>
      <c r="MYP60" s="429"/>
      <c r="MYQ60" s="429"/>
      <c r="MYR60" s="429"/>
      <c r="MYS60" s="429"/>
      <c r="MYT60" s="429"/>
      <c r="MYU60" s="429"/>
      <c r="MYV60" s="429"/>
      <c r="MYW60" s="429"/>
      <c r="MYX60" s="429"/>
      <c r="MYY60" s="429"/>
      <c r="MYZ60" s="429"/>
      <c r="MZA60" s="429"/>
      <c r="MZB60" s="429"/>
      <c r="MZC60" s="429"/>
      <c r="MZD60" s="429"/>
      <c r="MZE60" s="429"/>
      <c r="MZF60" s="429"/>
      <c r="MZG60" s="429"/>
      <c r="MZH60" s="429"/>
      <c r="MZI60" s="429"/>
      <c r="MZJ60" s="429"/>
      <c r="MZK60" s="429"/>
      <c r="MZL60" s="429"/>
      <c r="MZM60" s="429"/>
      <c r="MZN60" s="429"/>
      <c r="MZO60" s="429"/>
      <c r="MZP60" s="429"/>
      <c r="MZQ60" s="429"/>
      <c r="MZR60" s="429"/>
      <c r="MZS60" s="429"/>
      <c r="MZT60" s="429"/>
      <c r="MZU60" s="429"/>
      <c r="MZV60" s="429"/>
      <c r="MZW60" s="429"/>
      <c r="MZX60" s="429"/>
      <c r="MZY60" s="429"/>
      <c r="MZZ60" s="429"/>
      <c r="NAA60" s="429"/>
      <c r="NAB60" s="429"/>
      <c r="NAC60" s="429"/>
      <c r="NAD60" s="429"/>
      <c r="NAE60" s="429"/>
      <c r="NAF60" s="429"/>
      <c r="NAG60" s="429"/>
      <c r="NAH60" s="429"/>
      <c r="NAI60" s="429"/>
      <c r="NAJ60" s="429"/>
      <c r="NAK60" s="429"/>
      <c r="NAL60" s="429"/>
      <c r="NAM60" s="429"/>
      <c r="NAN60" s="429"/>
      <c r="NAO60" s="429"/>
      <c r="NAP60" s="429"/>
      <c r="NAQ60" s="429"/>
      <c r="NAR60" s="429"/>
      <c r="NAS60" s="429"/>
      <c r="NAT60" s="429"/>
      <c r="NAU60" s="429"/>
      <c r="NAV60" s="429"/>
      <c r="NAW60" s="429"/>
      <c r="NAX60" s="429"/>
      <c r="NAY60" s="429"/>
      <c r="NAZ60" s="429"/>
      <c r="NBA60" s="429"/>
      <c r="NBB60" s="429"/>
      <c r="NBC60" s="429"/>
      <c r="NBD60" s="429"/>
      <c r="NBE60" s="429"/>
      <c r="NBF60" s="429"/>
      <c r="NBG60" s="429"/>
      <c r="NBH60" s="429"/>
      <c r="NBI60" s="429"/>
      <c r="NBJ60" s="429"/>
      <c r="NBK60" s="429"/>
      <c r="NBL60" s="429"/>
      <c r="NBM60" s="429"/>
      <c r="NBN60" s="429"/>
      <c r="NBO60" s="429"/>
      <c r="NBP60" s="429"/>
      <c r="NBQ60" s="429"/>
      <c r="NBR60" s="429"/>
      <c r="NBS60" s="429"/>
      <c r="NBT60" s="429"/>
      <c r="NBU60" s="429"/>
      <c r="NBV60" s="429"/>
      <c r="NBW60" s="429"/>
      <c r="NBX60" s="429"/>
      <c r="NBY60" s="429"/>
      <c r="NBZ60" s="429"/>
      <c r="NCA60" s="429"/>
      <c r="NCB60" s="429"/>
      <c r="NCC60" s="429"/>
      <c r="NCD60" s="429"/>
      <c r="NCE60" s="429"/>
      <c r="NCF60" s="429"/>
      <c r="NCG60" s="429"/>
      <c r="NCH60" s="429"/>
      <c r="NCI60" s="429"/>
      <c r="NCJ60" s="429"/>
      <c r="NCK60" s="429"/>
      <c r="NCL60" s="429"/>
      <c r="NCM60" s="429"/>
      <c r="NCN60" s="429"/>
      <c r="NCO60" s="429"/>
      <c r="NCP60" s="429"/>
      <c r="NCQ60" s="429"/>
      <c r="NCR60" s="429"/>
      <c r="NCS60" s="429"/>
      <c r="NCT60" s="429"/>
      <c r="NCU60" s="429"/>
      <c r="NCV60" s="429"/>
      <c r="NCW60" s="429"/>
      <c r="NCX60" s="429"/>
      <c r="NCY60" s="429"/>
      <c r="NCZ60" s="429"/>
      <c r="NDA60" s="429"/>
      <c r="NDB60" s="429"/>
      <c r="NDC60" s="429"/>
      <c r="NDD60" s="429"/>
      <c r="NDE60" s="429"/>
      <c r="NDF60" s="429"/>
      <c r="NDG60" s="429"/>
      <c r="NDH60" s="429"/>
      <c r="NDI60" s="429"/>
      <c r="NDJ60" s="429"/>
      <c r="NDK60" s="429"/>
      <c r="NDL60" s="429"/>
      <c r="NDM60" s="429"/>
      <c r="NDN60" s="429"/>
      <c r="NDO60" s="429"/>
      <c r="NDP60" s="429"/>
      <c r="NDQ60" s="429"/>
      <c r="NDR60" s="429"/>
      <c r="NDS60" s="429"/>
      <c r="NDT60" s="429"/>
      <c r="NDU60" s="429"/>
      <c r="NDV60" s="429"/>
      <c r="NDW60" s="429"/>
      <c r="NDX60" s="429"/>
      <c r="NDY60" s="429"/>
      <c r="NDZ60" s="429"/>
      <c r="NEA60" s="429"/>
      <c r="NEB60" s="429"/>
      <c r="NEC60" s="429"/>
      <c r="NED60" s="429"/>
      <c r="NEE60" s="429"/>
      <c r="NEF60" s="429"/>
      <c r="NEG60" s="429"/>
      <c r="NEH60" s="429"/>
      <c r="NEI60" s="429"/>
      <c r="NEJ60" s="429"/>
      <c r="NEK60" s="429"/>
      <c r="NEL60" s="429"/>
      <c r="NEM60" s="429"/>
      <c r="NEN60" s="429"/>
      <c r="NEO60" s="429"/>
      <c r="NEP60" s="429"/>
      <c r="NEQ60" s="429"/>
      <c r="NER60" s="429"/>
      <c r="NES60" s="429"/>
      <c r="NET60" s="429"/>
      <c r="NEU60" s="429"/>
      <c r="NEV60" s="429"/>
      <c r="NEW60" s="429"/>
      <c r="NEX60" s="429"/>
      <c r="NEY60" s="429"/>
      <c r="NEZ60" s="429"/>
      <c r="NFA60" s="429"/>
      <c r="NFB60" s="429"/>
      <c r="NFC60" s="429"/>
      <c r="NFD60" s="429"/>
      <c r="NFE60" s="429"/>
      <c r="NFF60" s="429"/>
      <c r="NFG60" s="429"/>
      <c r="NFH60" s="429"/>
      <c r="NFI60" s="429"/>
      <c r="NFJ60" s="429"/>
      <c r="NFK60" s="429"/>
      <c r="NFL60" s="429"/>
      <c r="NFM60" s="429"/>
      <c r="NFN60" s="429"/>
      <c r="NFO60" s="429"/>
      <c r="NFP60" s="429"/>
      <c r="NFQ60" s="429"/>
      <c r="NFR60" s="429"/>
      <c r="NFS60" s="429"/>
      <c r="NFT60" s="429"/>
      <c r="NFU60" s="429"/>
      <c r="NFV60" s="429"/>
      <c r="NFW60" s="429"/>
      <c r="NFX60" s="429"/>
      <c r="NFY60" s="429"/>
      <c r="NFZ60" s="429"/>
      <c r="NGA60" s="429"/>
      <c r="NGB60" s="429"/>
      <c r="NGC60" s="429"/>
      <c r="NGD60" s="429"/>
      <c r="NGE60" s="429"/>
      <c r="NGF60" s="429"/>
      <c r="NGG60" s="429"/>
      <c r="NGH60" s="429"/>
      <c r="NGI60" s="429"/>
      <c r="NGJ60" s="429"/>
      <c r="NGK60" s="429"/>
      <c r="NGL60" s="429"/>
      <c r="NGM60" s="429"/>
      <c r="NGN60" s="429"/>
      <c r="NGO60" s="429"/>
      <c r="NGP60" s="429"/>
      <c r="NGQ60" s="429"/>
      <c r="NGR60" s="429"/>
      <c r="NGS60" s="429"/>
      <c r="NGT60" s="429"/>
      <c r="NGU60" s="429"/>
      <c r="NGV60" s="429"/>
      <c r="NGW60" s="429"/>
      <c r="NGX60" s="429"/>
      <c r="NGY60" s="429"/>
      <c r="NGZ60" s="429"/>
      <c r="NHA60" s="429"/>
      <c r="NHB60" s="429"/>
      <c r="NHC60" s="429"/>
      <c r="NHD60" s="429"/>
      <c r="NHE60" s="429"/>
      <c r="NHF60" s="429"/>
      <c r="NHG60" s="429"/>
      <c r="NHH60" s="429"/>
      <c r="NHI60" s="429"/>
      <c r="NHJ60" s="429"/>
      <c r="NHK60" s="429"/>
      <c r="NHL60" s="429"/>
      <c r="NHM60" s="429"/>
      <c r="NHN60" s="429"/>
      <c r="NHO60" s="429"/>
      <c r="NHP60" s="429"/>
      <c r="NHQ60" s="429"/>
      <c r="NHR60" s="429"/>
      <c r="NHS60" s="429"/>
      <c r="NHT60" s="429"/>
      <c r="NHU60" s="429"/>
      <c r="NHV60" s="429"/>
      <c r="NHW60" s="429"/>
      <c r="NHX60" s="429"/>
      <c r="NHY60" s="429"/>
      <c r="NHZ60" s="429"/>
      <c r="NIA60" s="429"/>
      <c r="NIB60" s="429"/>
      <c r="NIC60" s="429"/>
      <c r="NID60" s="429"/>
      <c r="NIE60" s="429"/>
      <c r="NIF60" s="429"/>
      <c r="NIG60" s="429"/>
      <c r="NIH60" s="429"/>
      <c r="NII60" s="429"/>
      <c r="NIJ60" s="429"/>
      <c r="NIK60" s="429"/>
      <c r="NIL60" s="429"/>
      <c r="NIM60" s="429"/>
      <c r="NIN60" s="429"/>
      <c r="NIO60" s="429"/>
      <c r="NIP60" s="429"/>
      <c r="NIQ60" s="429"/>
      <c r="NIR60" s="429"/>
      <c r="NIS60" s="429"/>
      <c r="NIT60" s="429"/>
      <c r="NIU60" s="429"/>
      <c r="NIV60" s="429"/>
      <c r="NIW60" s="429"/>
      <c r="NIX60" s="429"/>
      <c r="NIY60" s="429"/>
      <c r="NIZ60" s="429"/>
      <c r="NJA60" s="429"/>
      <c r="NJB60" s="429"/>
      <c r="NJC60" s="429"/>
      <c r="NJD60" s="429"/>
      <c r="NJE60" s="429"/>
      <c r="NJF60" s="429"/>
      <c r="NJG60" s="429"/>
      <c r="NJH60" s="429"/>
      <c r="NJI60" s="429"/>
      <c r="NJJ60" s="429"/>
      <c r="NJK60" s="429"/>
      <c r="NJL60" s="429"/>
      <c r="NJM60" s="429"/>
      <c r="NJN60" s="429"/>
      <c r="NJO60" s="429"/>
      <c r="NJP60" s="429"/>
      <c r="NJQ60" s="429"/>
      <c r="NJR60" s="429"/>
      <c r="NJS60" s="429"/>
      <c r="NJT60" s="429"/>
      <c r="NJU60" s="429"/>
      <c r="NJV60" s="429"/>
      <c r="NJW60" s="429"/>
      <c r="NJX60" s="429"/>
      <c r="NJY60" s="429"/>
      <c r="NJZ60" s="429"/>
      <c r="NKA60" s="429"/>
      <c r="NKB60" s="429"/>
      <c r="NKC60" s="429"/>
      <c r="NKD60" s="429"/>
      <c r="NKE60" s="429"/>
      <c r="NKF60" s="429"/>
      <c r="NKG60" s="429"/>
      <c r="NKH60" s="429"/>
      <c r="NKI60" s="429"/>
      <c r="NKJ60" s="429"/>
      <c r="NKK60" s="429"/>
      <c r="NKL60" s="429"/>
      <c r="NKM60" s="429"/>
      <c r="NKN60" s="429"/>
      <c r="NKO60" s="429"/>
      <c r="NKP60" s="429"/>
      <c r="NKQ60" s="429"/>
      <c r="NKR60" s="429"/>
      <c r="NKS60" s="429"/>
      <c r="NKT60" s="429"/>
      <c r="NKU60" s="429"/>
      <c r="NKV60" s="429"/>
      <c r="NKW60" s="429"/>
      <c r="NKX60" s="429"/>
      <c r="NKY60" s="429"/>
      <c r="NKZ60" s="429"/>
      <c r="NLA60" s="429"/>
      <c r="NLB60" s="429"/>
      <c r="NLC60" s="429"/>
      <c r="NLD60" s="429"/>
      <c r="NLE60" s="429"/>
      <c r="NLF60" s="429"/>
      <c r="NLG60" s="429"/>
      <c r="NLH60" s="429"/>
      <c r="NLI60" s="429"/>
      <c r="NLJ60" s="429"/>
      <c r="NLK60" s="429"/>
      <c r="NLL60" s="429"/>
      <c r="NLM60" s="429"/>
      <c r="NLN60" s="429"/>
      <c r="NLO60" s="429"/>
      <c r="NLP60" s="429"/>
      <c r="NLQ60" s="429"/>
      <c r="NLR60" s="429"/>
      <c r="NLS60" s="429"/>
      <c r="NLT60" s="429"/>
      <c r="NLU60" s="429"/>
      <c r="NLV60" s="429"/>
      <c r="NLW60" s="429"/>
      <c r="NLX60" s="429"/>
      <c r="NLY60" s="429"/>
      <c r="NLZ60" s="429"/>
      <c r="NMA60" s="429"/>
      <c r="NMB60" s="429"/>
      <c r="NMC60" s="429"/>
      <c r="NMD60" s="429"/>
      <c r="NME60" s="429"/>
      <c r="NMF60" s="429"/>
      <c r="NMG60" s="429"/>
      <c r="NMH60" s="429"/>
      <c r="NMI60" s="429"/>
      <c r="NMJ60" s="429"/>
      <c r="NMK60" s="429"/>
      <c r="NML60" s="429"/>
      <c r="NMM60" s="429"/>
      <c r="NMN60" s="429"/>
      <c r="NMO60" s="429"/>
      <c r="NMP60" s="429"/>
      <c r="NMQ60" s="429"/>
      <c r="NMR60" s="429"/>
      <c r="NMS60" s="429"/>
      <c r="NMT60" s="429"/>
      <c r="NMU60" s="429"/>
      <c r="NMV60" s="429"/>
      <c r="NMW60" s="429"/>
      <c r="NMX60" s="429"/>
      <c r="NMY60" s="429"/>
      <c r="NMZ60" s="429"/>
      <c r="NNA60" s="429"/>
      <c r="NNB60" s="429"/>
      <c r="NNC60" s="429"/>
      <c r="NND60" s="429"/>
      <c r="NNE60" s="429"/>
      <c r="NNF60" s="429"/>
      <c r="NNG60" s="429"/>
      <c r="NNH60" s="429"/>
      <c r="NNI60" s="429"/>
      <c r="NNJ60" s="429"/>
      <c r="NNK60" s="429"/>
      <c r="NNL60" s="429"/>
      <c r="NNM60" s="429"/>
      <c r="NNN60" s="429"/>
      <c r="NNO60" s="429"/>
      <c r="NNP60" s="429"/>
      <c r="NNQ60" s="429"/>
      <c r="NNR60" s="429"/>
      <c r="NNS60" s="429"/>
      <c r="NNT60" s="429"/>
      <c r="NNU60" s="429"/>
      <c r="NNV60" s="429"/>
      <c r="NNW60" s="429"/>
      <c r="NNX60" s="429"/>
      <c r="NNY60" s="429"/>
      <c r="NNZ60" s="429"/>
      <c r="NOA60" s="429"/>
      <c r="NOB60" s="429"/>
      <c r="NOC60" s="429"/>
      <c r="NOD60" s="429"/>
      <c r="NOE60" s="429"/>
      <c r="NOF60" s="429"/>
      <c r="NOG60" s="429"/>
      <c r="NOH60" s="429"/>
      <c r="NOI60" s="429"/>
      <c r="NOJ60" s="429"/>
      <c r="NOK60" s="429"/>
      <c r="NOL60" s="429"/>
      <c r="NOM60" s="429"/>
      <c r="NON60" s="429"/>
      <c r="NOO60" s="429"/>
      <c r="NOP60" s="429"/>
      <c r="NOQ60" s="429"/>
      <c r="NOR60" s="429"/>
      <c r="NOS60" s="429"/>
      <c r="NOT60" s="429"/>
      <c r="NOU60" s="429"/>
      <c r="NOV60" s="429"/>
      <c r="NOW60" s="429"/>
      <c r="NOX60" s="429"/>
      <c r="NOY60" s="429"/>
      <c r="NOZ60" s="429"/>
      <c r="NPA60" s="429"/>
      <c r="NPB60" s="429"/>
      <c r="NPC60" s="429"/>
      <c r="NPD60" s="429"/>
      <c r="NPE60" s="429"/>
      <c r="NPF60" s="429"/>
      <c r="NPG60" s="429"/>
      <c r="NPH60" s="429"/>
      <c r="NPI60" s="429"/>
      <c r="NPJ60" s="429"/>
      <c r="NPK60" s="429"/>
      <c r="NPL60" s="429"/>
      <c r="NPM60" s="429"/>
      <c r="NPN60" s="429"/>
      <c r="NPO60" s="429"/>
      <c r="NPP60" s="429"/>
      <c r="NPQ60" s="429"/>
      <c r="NPR60" s="429"/>
      <c r="NPS60" s="429"/>
      <c r="NPT60" s="429"/>
      <c r="NPU60" s="429"/>
      <c r="NPV60" s="429"/>
      <c r="NPW60" s="429"/>
      <c r="NPX60" s="429"/>
      <c r="NPY60" s="429"/>
      <c r="NPZ60" s="429"/>
      <c r="NQA60" s="429"/>
      <c r="NQB60" s="429"/>
      <c r="NQC60" s="429"/>
      <c r="NQD60" s="429"/>
      <c r="NQE60" s="429"/>
      <c r="NQF60" s="429"/>
      <c r="NQG60" s="429"/>
      <c r="NQH60" s="429"/>
      <c r="NQI60" s="429"/>
      <c r="NQJ60" s="429"/>
      <c r="NQK60" s="429"/>
      <c r="NQL60" s="429"/>
      <c r="NQM60" s="429"/>
      <c r="NQN60" s="429"/>
      <c r="NQO60" s="429"/>
      <c r="NQP60" s="429"/>
      <c r="NQQ60" s="429"/>
      <c r="NQR60" s="429"/>
      <c r="NQS60" s="429"/>
      <c r="NQT60" s="429"/>
      <c r="NQU60" s="429"/>
      <c r="NQV60" s="429"/>
      <c r="NQW60" s="429"/>
      <c r="NQX60" s="429"/>
      <c r="NQY60" s="429"/>
      <c r="NQZ60" s="429"/>
      <c r="NRA60" s="429"/>
      <c r="NRB60" s="429"/>
      <c r="NRC60" s="429"/>
      <c r="NRD60" s="429"/>
      <c r="NRE60" s="429"/>
      <c r="NRF60" s="429"/>
      <c r="NRG60" s="429"/>
      <c r="NRH60" s="429"/>
      <c r="NRI60" s="429"/>
      <c r="NRJ60" s="429"/>
      <c r="NRK60" s="429"/>
      <c r="NRL60" s="429"/>
      <c r="NRM60" s="429"/>
      <c r="NRN60" s="429"/>
      <c r="NRO60" s="429"/>
      <c r="NRP60" s="429"/>
      <c r="NRQ60" s="429"/>
      <c r="NRR60" s="429"/>
      <c r="NRS60" s="429"/>
      <c r="NRT60" s="429"/>
      <c r="NRU60" s="429"/>
      <c r="NRV60" s="429"/>
      <c r="NRW60" s="429"/>
      <c r="NRX60" s="429"/>
      <c r="NRY60" s="429"/>
      <c r="NRZ60" s="429"/>
      <c r="NSA60" s="429"/>
      <c r="NSB60" s="429"/>
      <c r="NSC60" s="429"/>
      <c r="NSD60" s="429"/>
      <c r="NSE60" s="429"/>
      <c r="NSF60" s="429"/>
      <c r="NSG60" s="429"/>
      <c r="NSH60" s="429"/>
      <c r="NSI60" s="429"/>
      <c r="NSJ60" s="429"/>
      <c r="NSK60" s="429"/>
      <c r="NSL60" s="429"/>
      <c r="NSM60" s="429"/>
      <c r="NSN60" s="429"/>
      <c r="NSO60" s="429"/>
      <c r="NSP60" s="429"/>
      <c r="NSQ60" s="429"/>
      <c r="NSR60" s="429"/>
      <c r="NSS60" s="429"/>
      <c r="NST60" s="429"/>
      <c r="NSU60" s="429"/>
      <c r="NSV60" s="429"/>
      <c r="NSW60" s="429"/>
      <c r="NSX60" s="429"/>
      <c r="NSY60" s="429"/>
      <c r="NSZ60" s="429"/>
      <c r="NTA60" s="429"/>
      <c r="NTB60" s="429"/>
      <c r="NTC60" s="429"/>
      <c r="NTD60" s="429"/>
      <c r="NTE60" s="429"/>
      <c r="NTF60" s="429"/>
      <c r="NTG60" s="429"/>
      <c r="NTH60" s="429"/>
      <c r="NTI60" s="429"/>
      <c r="NTJ60" s="429"/>
      <c r="NTK60" s="429"/>
      <c r="NTL60" s="429"/>
      <c r="NTM60" s="429"/>
      <c r="NTN60" s="429"/>
      <c r="NTO60" s="429"/>
      <c r="NTP60" s="429"/>
      <c r="NTQ60" s="429"/>
      <c r="NTR60" s="429"/>
      <c r="NTS60" s="429"/>
      <c r="NTT60" s="429"/>
      <c r="NTU60" s="429"/>
      <c r="NTV60" s="429"/>
      <c r="NTW60" s="429"/>
      <c r="NTX60" s="429"/>
      <c r="NTY60" s="429"/>
      <c r="NTZ60" s="429"/>
      <c r="NUA60" s="429"/>
      <c r="NUB60" s="429"/>
      <c r="NUC60" s="429"/>
      <c r="NUD60" s="429"/>
      <c r="NUE60" s="429"/>
      <c r="NUF60" s="429"/>
      <c r="NUG60" s="429"/>
      <c r="NUH60" s="429"/>
      <c r="NUI60" s="429"/>
      <c r="NUJ60" s="429"/>
      <c r="NUK60" s="429"/>
      <c r="NUL60" s="429"/>
      <c r="NUM60" s="429"/>
      <c r="NUN60" s="429"/>
      <c r="NUO60" s="429"/>
      <c r="NUP60" s="429"/>
      <c r="NUQ60" s="429"/>
      <c r="NUR60" s="429"/>
      <c r="NUS60" s="429"/>
      <c r="NUT60" s="429"/>
      <c r="NUU60" s="429"/>
      <c r="NUV60" s="429"/>
      <c r="NUW60" s="429"/>
      <c r="NUX60" s="429"/>
      <c r="NUY60" s="429"/>
      <c r="NUZ60" s="429"/>
      <c r="NVA60" s="429"/>
      <c r="NVB60" s="429"/>
      <c r="NVC60" s="429"/>
      <c r="NVD60" s="429"/>
      <c r="NVE60" s="429"/>
      <c r="NVF60" s="429"/>
      <c r="NVG60" s="429"/>
      <c r="NVH60" s="429"/>
      <c r="NVI60" s="429"/>
      <c r="NVJ60" s="429"/>
      <c r="NVK60" s="429"/>
      <c r="NVL60" s="429"/>
      <c r="NVM60" s="429"/>
      <c r="NVN60" s="429"/>
      <c r="NVO60" s="429"/>
      <c r="NVP60" s="429"/>
      <c r="NVQ60" s="429"/>
      <c r="NVR60" s="429"/>
      <c r="NVS60" s="429"/>
      <c r="NVT60" s="429"/>
      <c r="NVU60" s="429"/>
      <c r="NVV60" s="429"/>
      <c r="NVW60" s="429"/>
      <c r="NVX60" s="429"/>
      <c r="NVY60" s="429"/>
      <c r="NVZ60" s="429"/>
      <c r="NWA60" s="429"/>
      <c r="NWB60" s="429"/>
      <c r="NWC60" s="429"/>
      <c r="NWD60" s="429"/>
      <c r="NWE60" s="429"/>
      <c r="NWF60" s="429"/>
      <c r="NWG60" s="429"/>
      <c r="NWH60" s="429"/>
      <c r="NWI60" s="429"/>
      <c r="NWJ60" s="429"/>
      <c r="NWK60" s="429"/>
      <c r="NWL60" s="429"/>
      <c r="NWM60" s="429"/>
      <c r="NWN60" s="429"/>
      <c r="NWO60" s="429"/>
      <c r="NWP60" s="429"/>
      <c r="NWQ60" s="429"/>
      <c r="NWR60" s="429"/>
      <c r="NWS60" s="429"/>
      <c r="NWT60" s="429"/>
      <c r="NWU60" s="429"/>
      <c r="NWV60" s="429"/>
      <c r="NWW60" s="429"/>
      <c r="NWX60" s="429"/>
      <c r="NWY60" s="429"/>
      <c r="NWZ60" s="429"/>
      <c r="NXA60" s="429"/>
      <c r="NXB60" s="429"/>
      <c r="NXC60" s="429"/>
      <c r="NXD60" s="429"/>
      <c r="NXE60" s="429"/>
      <c r="NXF60" s="429"/>
      <c r="NXG60" s="429"/>
      <c r="NXH60" s="429"/>
      <c r="NXI60" s="429"/>
      <c r="NXJ60" s="429"/>
      <c r="NXK60" s="429"/>
      <c r="NXL60" s="429"/>
      <c r="NXM60" s="429"/>
      <c r="NXN60" s="429"/>
      <c r="NXO60" s="429"/>
      <c r="NXP60" s="429"/>
      <c r="NXQ60" s="429"/>
      <c r="NXR60" s="429"/>
      <c r="NXS60" s="429"/>
      <c r="NXT60" s="429"/>
      <c r="NXU60" s="429"/>
      <c r="NXV60" s="429"/>
      <c r="NXW60" s="429"/>
      <c r="NXX60" s="429"/>
      <c r="NXY60" s="429"/>
      <c r="NXZ60" s="429"/>
      <c r="NYA60" s="429"/>
      <c r="NYB60" s="429"/>
      <c r="NYC60" s="429"/>
      <c r="NYD60" s="429"/>
      <c r="NYE60" s="429"/>
      <c r="NYF60" s="429"/>
      <c r="NYG60" s="429"/>
      <c r="NYH60" s="429"/>
      <c r="NYI60" s="429"/>
      <c r="NYJ60" s="429"/>
      <c r="NYK60" s="429"/>
      <c r="NYL60" s="429"/>
      <c r="NYM60" s="429"/>
      <c r="NYN60" s="429"/>
      <c r="NYO60" s="429"/>
      <c r="NYP60" s="429"/>
      <c r="NYQ60" s="429"/>
      <c r="NYR60" s="429"/>
      <c r="NYS60" s="429"/>
      <c r="NYT60" s="429"/>
      <c r="NYU60" s="429"/>
      <c r="NYV60" s="429"/>
      <c r="NYW60" s="429"/>
      <c r="NYX60" s="429"/>
      <c r="NYY60" s="429"/>
      <c r="NYZ60" s="429"/>
      <c r="NZA60" s="429"/>
      <c r="NZB60" s="429"/>
      <c r="NZC60" s="429"/>
      <c r="NZD60" s="429"/>
      <c r="NZE60" s="429"/>
      <c r="NZF60" s="429"/>
      <c r="NZG60" s="429"/>
      <c r="NZH60" s="429"/>
      <c r="NZI60" s="429"/>
      <c r="NZJ60" s="429"/>
      <c r="NZK60" s="429"/>
      <c r="NZL60" s="429"/>
      <c r="NZM60" s="429"/>
      <c r="NZN60" s="429"/>
      <c r="NZO60" s="429"/>
      <c r="NZP60" s="429"/>
      <c r="NZQ60" s="429"/>
      <c r="NZR60" s="429"/>
      <c r="NZS60" s="429"/>
      <c r="NZT60" s="429"/>
      <c r="NZU60" s="429"/>
      <c r="NZV60" s="429"/>
      <c r="NZW60" s="429"/>
      <c r="NZX60" s="429"/>
      <c r="NZY60" s="429"/>
      <c r="NZZ60" s="429"/>
      <c r="OAA60" s="429"/>
      <c r="OAB60" s="429"/>
      <c r="OAC60" s="429"/>
      <c r="OAD60" s="429"/>
      <c r="OAE60" s="429"/>
      <c r="OAF60" s="429"/>
      <c r="OAG60" s="429"/>
      <c r="OAH60" s="429"/>
      <c r="OAI60" s="429"/>
      <c r="OAJ60" s="429"/>
      <c r="OAK60" s="429"/>
      <c r="OAL60" s="429"/>
      <c r="OAM60" s="429"/>
      <c r="OAN60" s="429"/>
      <c r="OAO60" s="429"/>
      <c r="OAP60" s="429"/>
      <c r="OAQ60" s="429"/>
      <c r="OAR60" s="429"/>
      <c r="OAS60" s="429"/>
      <c r="OAT60" s="429"/>
      <c r="OAU60" s="429"/>
      <c r="OAV60" s="429"/>
      <c r="OAW60" s="429"/>
      <c r="OAX60" s="429"/>
      <c r="OAY60" s="429"/>
      <c r="OAZ60" s="429"/>
      <c r="OBA60" s="429"/>
      <c r="OBB60" s="429"/>
      <c r="OBC60" s="429"/>
      <c r="OBD60" s="429"/>
      <c r="OBE60" s="429"/>
      <c r="OBF60" s="429"/>
      <c r="OBG60" s="429"/>
      <c r="OBH60" s="429"/>
      <c r="OBI60" s="429"/>
      <c r="OBJ60" s="429"/>
      <c r="OBK60" s="429"/>
      <c r="OBL60" s="429"/>
      <c r="OBM60" s="429"/>
      <c r="OBN60" s="429"/>
      <c r="OBO60" s="429"/>
      <c r="OBP60" s="429"/>
      <c r="OBQ60" s="429"/>
      <c r="OBR60" s="429"/>
      <c r="OBS60" s="429"/>
      <c r="OBT60" s="429"/>
      <c r="OBU60" s="429"/>
      <c r="OBV60" s="429"/>
      <c r="OBW60" s="429"/>
      <c r="OBX60" s="429"/>
      <c r="OBY60" s="429"/>
      <c r="OBZ60" s="429"/>
      <c r="OCA60" s="429"/>
      <c r="OCB60" s="429"/>
      <c r="OCC60" s="429"/>
      <c r="OCD60" s="429"/>
      <c r="OCE60" s="429"/>
      <c r="OCF60" s="429"/>
      <c r="OCG60" s="429"/>
      <c r="OCH60" s="429"/>
      <c r="OCI60" s="429"/>
      <c r="OCJ60" s="429"/>
      <c r="OCK60" s="429"/>
      <c r="OCL60" s="429"/>
      <c r="OCM60" s="429"/>
      <c r="OCN60" s="429"/>
      <c r="OCO60" s="429"/>
      <c r="OCP60" s="429"/>
      <c r="OCQ60" s="429"/>
      <c r="OCR60" s="429"/>
      <c r="OCS60" s="429"/>
      <c r="OCT60" s="429"/>
      <c r="OCU60" s="429"/>
      <c r="OCV60" s="429"/>
      <c r="OCW60" s="429"/>
      <c r="OCX60" s="429"/>
      <c r="OCY60" s="429"/>
      <c r="OCZ60" s="429"/>
      <c r="ODA60" s="429"/>
      <c r="ODB60" s="429"/>
      <c r="ODC60" s="429"/>
      <c r="ODD60" s="429"/>
      <c r="ODE60" s="429"/>
      <c r="ODF60" s="429"/>
      <c r="ODG60" s="429"/>
      <c r="ODH60" s="429"/>
      <c r="ODI60" s="429"/>
      <c r="ODJ60" s="429"/>
      <c r="ODK60" s="429"/>
      <c r="ODL60" s="429"/>
      <c r="ODM60" s="429"/>
      <c r="ODN60" s="429"/>
      <c r="ODO60" s="429"/>
      <c r="ODP60" s="429"/>
      <c r="ODQ60" s="429"/>
      <c r="ODR60" s="429"/>
      <c r="ODS60" s="429"/>
      <c r="ODT60" s="429"/>
      <c r="ODU60" s="429"/>
      <c r="ODV60" s="429"/>
      <c r="ODW60" s="429"/>
      <c r="ODX60" s="429"/>
      <c r="ODY60" s="429"/>
      <c r="ODZ60" s="429"/>
      <c r="OEA60" s="429"/>
      <c r="OEB60" s="429"/>
      <c r="OEC60" s="429"/>
      <c r="OED60" s="429"/>
      <c r="OEE60" s="429"/>
      <c r="OEF60" s="429"/>
      <c r="OEG60" s="429"/>
      <c r="OEH60" s="429"/>
      <c r="OEI60" s="429"/>
      <c r="OEJ60" s="429"/>
      <c r="OEK60" s="429"/>
      <c r="OEL60" s="429"/>
      <c r="OEM60" s="429"/>
      <c r="OEN60" s="429"/>
      <c r="OEO60" s="429"/>
      <c r="OEP60" s="429"/>
      <c r="OEQ60" s="429"/>
      <c r="OER60" s="429"/>
      <c r="OES60" s="429"/>
      <c r="OET60" s="429"/>
      <c r="OEU60" s="429"/>
      <c r="OEV60" s="429"/>
      <c r="OEW60" s="429"/>
      <c r="OEX60" s="429"/>
      <c r="OEY60" s="429"/>
      <c r="OEZ60" s="429"/>
      <c r="OFA60" s="429"/>
      <c r="OFB60" s="429"/>
      <c r="OFC60" s="429"/>
      <c r="OFD60" s="429"/>
      <c r="OFE60" s="429"/>
      <c r="OFF60" s="429"/>
      <c r="OFG60" s="429"/>
      <c r="OFH60" s="429"/>
      <c r="OFI60" s="429"/>
      <c r="OFJ60" s="429"/>
      <c r="OFK60" s="429"/>
      <c r="OFL60" s="429"/>
      <c r="OFM60" s="429"/>
      <c r="OFN60" s="429"/>
      <c r="OFO60" s="429"/>
      <c r="OFP60" s="429"/>
      <c r="OFQ60" s="429"/>
      <c r="OFR60" s="429"/>
      <c r="OFS60" s="429"/>
      <c r="OFT60" s="429"/>
      <c r="OFU60" s="429"/>
      <c r="OFV60" s="429"/>
      <c r="OFW60" s="429"/>
      <c r="OFX60" s="429"/>
      <c r="OFY60" s="429"/>
      <c r="OFZ60" s="429"/>
      <c r="OGA60" s="429"/>
      <c r="OGB60" s="429"/>
      <c r="OGC60" s="429"/>
      <c r="OGD60" s="429"/>
      <c r="OGE60" s="429"/>
      <c r="OGF60" s="429"/>
      <c r="OGG60" s="429"/>
      <c r="OGH60" s="429"/>
      <c r="OGI60" s="429"/>
      <c r="OGJ60" s="429"/>
      <c r="OGK60" s="429"/>
      <c r="OGL60" s="429"/>
      <c r="OGM60" s="429"/>
      <c r="OGN60" s="429"/>
      <c r="OGO60" s="429"/>
      <c r="OGP60" s="429"/>
      <c r="OGQ60" s="429"/>
      <c r="OGR60" s="429"/>
      <c r="OGS60" s="429"/>
      <c r="OGT60" s="429"/>
      <c r="OGU60" s="429"/>
      <c r="OGV60" s="429"/>
      <c r="OGW60" s="429"/>
      <c r="OGX60" s="429"/>
      <c r="OGY60" s="429"/>
      <c r="OGZ60" s="429"/>
      <c r="OHA60" s="429"/>
      <c r="OHB60" s="429"/>
      <c r="OHC60" s="429"/>
      <c r="OHD60" s="429"/>
      <c r="OHE60" s="429"/>
      <c r="OHF60" s="429"/>
      <c r="OHG60" s="429"/>
      <c r="OHH60" s="429"/>
      <c r="OHI60" s="429"/>
      <c r="OHJ60" s="429"/>
      <c r="OHK60" s="429"/>
      <c r="OHL60" s="429"/>
      <c r="OHM60" s="429"/>
      <c r="OHN60" s="429"/>
      <c r="OHO60" s="429"/>
      <c r="OHP60" s="429"/>
      <c r="OHQ60" s="429"/>
      <c r="OHR60" s="429"/>
      <c r="OHS60" s="429"/>
      <c r="OHT60" s="429"/>
      <c r="OHU60" s="429"/>
      <c r="OHV60" s="429"/>
      <c r="OHW60" s="429"/>
      <c r="OHX60" s="429"/>
      <c r="OHY60" s="429"/>
      <c r="OHZ60" s="429"/>
      <c r="OIA60" s="429"/>
      <c r="OIB60" s="429"/>
      <c r="OIC60" s="429"/>
      <c r="OID60" s="429"/>
      <c r="OIE60" s="429"/>
      <c r="OIF60" s="429"/>
      <c r="OIG60" s="429"/>
      <c r="OIH60" s="429"/>
      <c r="OII60" s="429"/>
      <c r="OIJ60" s="429"/>
      <c r="OIK60" s="429"/>
      <c r="OIL60" s="429"/>
      <c r="OIM60" s="429"/>
      <c r="OIN60" s="429"/>
      <c r="OIO60" s="429"/>
      <c r="OIP60" s="429"/>
      <c r="OIQ60" s="429"/>
      <c r="OIR60" s="429"/>
      <c r="OIS60" s="429"/>
      <c r="OIT60" s="429"/>
      <c r="OIU60" s="429"/>
      <c r="OIV60" s="429"/>
      <c r="OIW60" s="429"/>
      <c r="OIX60" s="429"/>
      <c r="OIY60" s="429"/>
      <c r="OIZ60" s="429"/>
      <c r="OJA60" s="429"/>
      <c r="OJB60" s="429"/>
      <c r="OJC60" s="429"/>
      <c r="OJD60" s="429"/>
      <c r="OJE60" s="429"/>
      <c r="OJF60" s="429"/>
      <c r="OJG60" s="429"/>
      <c r="OJH60" s="429"/>
      <c r="OJI60" s="429"/>
      <c r="OJJ60" s="429"/>
      <c r="OJK60" s="429"/>
      <c r="OJL60" s="429"/>
      <c r="OJM60" s="429"/>
      <c r="OJN60" s="429"/>
      <c r="OJO60" s="429"/>
      <c r="OJP60" s="429"/>
      <c r="OJQ60" s="429"/>
      <c r="OJR60" s="429"/>
      <c r="OJS60" s="429"/>
      <c r="OJT60" s="429"/>
      <c r="OJU60" s="429"/>
      <c r="OJV60" s="429"/>
      <c r="OJW60" s="429"/>
      <c r="OJX60" s="429"/>
      <c r="OJY60" s="429"/>
      <c r="OJZ60" s="429"/>
      <c r="OKA60" s="429"/>
      <c r="OKB60" s="429"/>
      <c r="OKC60" s="429"/>
      <c r="OKD60" s="429"/>
      <c r="OKE60" s="429"/>
      <c r="OKF60" s="429"/>
      <c r="OKG60" s="429"/>
      <c r="OKH60" s="429"/>
      <c r="OKI60" s="429"/>
      <c r="OKJ60" s="429"/>
      <c r="OKK60" s="429"/>
      <c r="OKL60" s="429"/>
      <c r="OKM60" s="429"/>
      <c r="OKN60" s="429"/>
      <c r="OKO60" s="429"/>
      <c r="OKP60" s="429"/>
      <c r="OKQ60" s="429"/>
      <c r="OKR60" s="429"/>
      <c r="OKS60" s="429"/>
      <c r="OKT60" s="429"/>
      <c r="OKU60" s="429"/>
      <c r="OKV60" s="429"/>
      <c r="OKW60" s="429"/>
      <c r="OKX60" s="429"/>
      <c r="OKY60" s="429"/>
      <c r="OKZ60" s="429"/>
      <c r="OLA60" s="429"/>
      <c r="OLB60" s="429"/>
      <c r="OLC60" s="429"/>
      <c r="OLD60" s="429"/>
      <c r="OLE60" s="429"/>
      <c r="OLF60" s="429"/>
      <c r="OLG60" s="429"/>
      <c r="OLH60" s="429"/>
      <c r="OLI60" s="429"/>
      <c r="OLJ60" s="429"/>
      <c r="OLK60" s="429"/>
      <c r="OLL60" s="429"/>
      <c r="OLM60" s="429"/>
      <c r="OLN60" s="429"/>
      <c r="OLO60" s="429"/>
      <c r="OLP60" s="429"/>
      <c r="OLQ60" s="429"/>
      <c r="OLR60" s="429"/>
      <c r="OLS60" s="429"/>
      <c r="OLT60" s="429"/>
      <c r="OLU60" s="429"/>
      <c r="OLV60" s="429"/>
      <c r="OLW60" s="429"/>
      <c r="OLX60" s="429"/>
      <c r="OLY60" s="429"/>
      <c r="OLZ60" s="429"/>
      <c r="OMA60" s="429"/>
      <c r="OMB60" s="429"/>
      <c r="OMC60" s="429"/>
      <c r="OMD60" s="429"/>
      <c r="OME60" s="429"/>
      <c r="OMF60" s="429"/>
      <c r="OMG60" s="429"/>
      <c r="OMH60" s="429"/>
      <c r="OMI60" s="429"/>
      <c r="OMJ60" s="429"/>
      <c r="OMK60" s="429"/>
      <c r="OML60" s="429"/>
      <c r="OMM60" s="429"/>
      <c r="OMN60" s="429"/>
      <c r="OMO60" s="429"/>
      <c r="OMP60" s="429"/>
      <c r="OMQ60" s="429"/>
      <c r="OMR60" s="429"/>
      <c r="OMS60" s="429"/>
      <c r="OMT60" s="429"/>
      <c r="OMU60" s="429"/>
      <c r="OMV60" s="429"/>
      <c r="OMW60" s="429"/>
      <c r="OMX60" s="429"/>
      <c r="OMY60" s="429"/>
      <c r="OMZ60" s="429"/>
      <c r="ONA60" s="429"/>
      <c r="ONB60" s="429"/>
      <c r="ONC60" s="429"/>
      <c r="OND60" s="429"/>
      <c r="ONE60" s="429"/>
      <c r="ONF60" s="429"/>
      <c r="ONG60" s="429"/>
      <c r="ONH60" s="429"/>
      <c r="ONI60" s="429"/>
      <c r="ONJ60" s="429"/>
      <c r="ONK60" s="429"/>
      <c r="ONL60" s="429"/>
      <c r="ONM60" s="429"/>
      <c r="ONN60" s="429"/>
      <c r="ONO60" s="429"/>
      <c r="ONP60" s="429"/>
      <c r="ONQ60" s="429"/>
      <c r="ONR60" s="429"/>
      <c r="ONS60" s="429"/>
      <c r="ONT60" s="429"/>
      <c r="ONU60" s="429"/>
      <c r="ONV60" s="429"/>
      <c r="ONW60" s="429"/>
      <c r="ONX60" s="429"/>
      <c r="ONY60" s="429"/>
      <c r="ONZ60" s="429"/>
      <c r="OOA60" s="429"/>
      <c r="OOB60" s="429"/>
      <c r="OOC60" s="429"/>
      <c r="OOD60" s="429"/>
      <c r="OOE60" s="429"/>
      <c r="OOF60" s="429"/>
      <c r="OOG60" s="429"/>
      <c r="OOH60" s="429"/>
      <c r="OOI60" s="429"/>
      <c r="OOJ60" s="429"/>
      <c r="OOK60" s="429"/>
      <c r="OOL60" s="429"/>
      <c r="OOM60" s="429"/>
      <c r="OON60" s="429"/>
      <c r="OOO60" s="429"/>
      <c r="OOP60" s="429"/>
      <c r="OOQ60" s="429"/>
      <c r="OOR60" s="429"/>
      <c r="OOS60" s="429"/>
      <c r="OOT60" s="429"/>
      <c r="OOU60" s="429"/>
      <c r="OOV60" s="429"/>
      <c r="OOW60" s="429"/>
      <c r="OOX60" s="429"/>
      <c r="OOY60" s="429"/>
      <c r="OOZ60" s="429"/>
      <c r="OPA60" s="429"/>
      <c r="OPB60" s="429"/>
      <c r="OPC60" s="429"/>
      <c r="OPD60" s="429"/>
      <c r="OPE60" s="429"/>
      <c r="OPF60" s="429"/>
      <c r="OPG60" s="429"/>
      <c r="OPH60" s="429"/>
      <c r="OPI60" s="429"/>
      <c r="OPJ60" s="429"/>
      <c r="OPK60" s="429"/>
      <c r="OPL60" s="429"/>
      <c r="OPM60" s="429"/>
      <c r="OPN60" s="429"/>
      <c r="OPO60" s="429"/>
      <c r="OPP60" s="429"/>
      <c r="OPQ60" s="429"/>
      <c r="OPR60" s="429"/>
      <c r="OPS60" s="429"/>
      <c r="OPT60" s="429"/>
      <c r="OPU60" s="429"/>
      <c r="OPV60" s="429"/>
      <c r="OPW60" s="429"/>
      <c r="OPX60" s="429"/>
      <c r="OPY60" s="429"/>
      <c r="OPZ60" s="429"/>
      <c r="OQA60" s="429"/>
      <c r="OQB60" s="429"/>
      <c r="OQC60" s="429"/>
      <c r="OQD60" s="429"/>
      <c r="OQE60" s="429"/>
      <c r="OQF60" s="429"/>
      <c r="OQG60" s="429"/>
      <c r="OQH60" s="429"/>
      <c r="OQI60" s="429"/>
      <c r="OQJ60" s="429"/>
      <c r="OQK60" s="429"/>
      <c r="OQL60" s="429"/>
      <c r="OQM60" s="429"/>
      <c r="OQN60" s="429"/>
      <c r="OQO60" s="429"/>
      <c r="OQP60" s="429"/>
      <c r="OQQ60" s="429"/>
      <c r="OQR60" s="429"/>
      <c r="OQS60" s="429"/>
      <c r="OQT60" s="429"/>
      <c r="OQU60" s="429"/>
      <c r="OQV60" s="429"/>
      <c r="OQW60" s="429"/>
      <c r="OQX60" s="429"/>
      <c r="OQY60" s="429"/>
      <c r="OQZ60" s="429"/>
      <c r="ORA60" s="429"/>
      <c r="ORB60" s="429"/>
      <c r="ORC60" s="429"/>
      <c r="ORD60" s="429"/>
      <c r="ORE60" s="429"/>
      <c r="ORF60" s="429"/>
      <c r="ORG60" s="429"/>
      <c r="ORH60" s="429"/>
      <c r="ORI60" s="429"/>
      <c r="ORJ60" s="429"/>
      <c r="ORK60" s="429"/>
      <c r="ORL60" s="429"/>
      <c r="ORM60" s="429"/>
      <c r="ORN60" s="429"/>
      <c r="ORO60" s="429"/>
      <c r="ORP60" s="429"/>
      <c r="ORQ60" s="429"/>
      <c r="ORR60" s="429"/>
      <c r="ORS60" s="429"/>
      <c r="ORT60" s="429"/>
      <c r="ORU60" s="429"/>
      <c r="ORV60" s="429"/>
      <c r="ORW60" s="429"/>
      <c r="ORX60" s="429"/>
      <c r="ORY60" s="429"/>
      <c r="ORZ60" s="429"/>
      <c r="OSA60" s="429"/>
      <c r="OSB60" s="429"/>
      <c r="OSC60" s="429"/>
      <c r="OSD60" s="429"/>
      <c r="OSE60" s="429"/>
      <c r="OSF60" s="429"/>
      <c r="OSG60" s="429"/>
      <c r="OSH60" s="429"/>
      <c r="OSI60" s="429"/>
      <c r="OSJ60" s="429"/>
      <c r="OSK60" s="429"/>
      <c r="OSL60" s="429"/>
      <c r="OSM60" s="429"/>
      <c r="OSN60" s="429"/>
      <c r="OSO60" s="429"/>
      <c r="OSP60" s="429"/>
      <c r="OSQ60" s="429"/>
      <c r="OSR60" s="429"/>
      <c r="OSS60" s="429"/>
      <c r="OST60" s="429"/>
      <c r="OSU60" s="429"/>
      <c r="OSV60" s="429"/>
      <c r="OSW60" s="429"/>
      <c r="OSX60" s="429"/>
      <c r="OSY60" s="429"/>
      <c r="OSZ60" s="429"/>
      <c r="OTA60" s="429"/>
      <c r="OTB60" s="429"/>
      <c r="OTC60" s="429"/>
      <c r="OTD60" s="429"/>
      <c r="OTE60" s="429"/>
      <c r="OTF60" s="429"/>
      <c r="OTG60" s="429"/>
      <c r="OTH60" s="429"/>
      <c r="OTI60" s="429"/>
      <c r="OTJ60" s="429"/>
      <c r="OTK60" s="429"/>
      <c r="OTL60" s="429"/>
      <c r="OTM60" s="429"/>
      <c r="OTN60" s="429"/>
      <c r="OTO60" s="429"/>
      <c r="OTP60" s="429"/>
      <c r="OTQ60" s="429"/>
      <c r="OTR60" s="429"/>
      <c r="OTS60" s="429"/>
      <c r="OTT60" s="429"/>
      <c r="OTU60" s="429"/>
      <c r="OTV60" s="429"/>
      <c r="OTW60" s="429"/>
      <c r="OTX60" s="429"/>
      <c r="OTY60" s="429"/>
      <c r="OTZ60" s="429"/>
      <c r="OUA60" s="429"/>
      <c r="OUB60" s="429"/>
      <c r="OUC60" s="429"/>
      <c r="OUD60" s="429"/>
      <c r="OUE60" s="429"/>
      <c r="OUF60" s="429"/>
      <c r="OUG60" s="429"/>
      <c r="OUH60" s="429"/>
      <c r="OUI60" s="429"/>
      <c r="OUJ60" s="429"/>
      <c r="OUK60" s="429"/>
      <c r="OUL60" s="429"/>
      <c r="OUM60" s="429"/>
      <c r="OUN60" s="429"/>
      <c r="OUO60" s="429"/>
      <c r="OUP60" s="429"/>
      <c r="OUQ60" s="429"/>
      <c r="OUR60" s="429"/>
      <c r="OUS60" s="429"/>
      <c r="OUT60" s="429"/>
      <c r="OUU60" s="429"/>
      <c r="OUV60" s="429"/>
      <c r="OUW60" s="429"/>
      <c r="OUX60" s="429"/>
      <c r="OUY60" s="429"/>
      <c r="OUZ60" s="429"/>
      <c r="OVA60" s="429"/>
      <c r="OVB60" s="429"/>
      <c r="OVC60" s="429"/>
      <c r="OVD60" s="429"/>
      <c r="OVE60" s="429"/>
      <c r="OVF60" s="429"/>
      <c r="OVG60" s="429"/>
      <c r="OVH60" s="429"/>
      <c r="OVI60" s="429"/>
      <c r="OVJ60" s="429"/>
      <c r="OVK60" s="429"/>
      <c r="OVL60" s="429"/>
      <c r="OVM60" s="429"/>
      <c r="OVN60" s="429"/>
      <c r="OVO60" s="429"/>
      <c r="OVP60" s="429"/>
      <c r="OVQ60" s="429"/>
      <c r="OVR60" s="429"/>
      <c r="OVS60" s="429"/>
      <c r="OVT60" s="429"/>
      <c r="OVU60" s="429"/>
      <c r="OVV60" s="429"/>
      <c r="OVW60" s="429"/>
      <c r="OVX60" s="429"/>
      <c r="OVY60" s="429"/>
      <c r="OVZ60" s="429"/>
      <c r="OWA60" s="429"/>
      <c r="OWB60" s="429"/>
      <c r="OWC60" s="429"/>
      <c r="OWD60" s="429"/>
      <c r="OWE60" s="429"/>
      <c r="OWF60" s="429"/>
      <c r="OWG60" s="429"/>
      <c r="OWH60" s="429"/>
      <c r="OWI60" s="429"/>
      <c r="OWJ60" s="429"/>
      <c r="OWK60" s="429"/>
      <c r="OWL60" s="429"/>
      <c r="OWM60" s="429"/>
      <c r="OWN60" s="429"/>
      <c r="OWO60" s="429"/>
      <c r="OWP60" s="429"/>
      <c r="OWQ60" s="429"/>
      <c r="OWR60" s="429"/>
      <c r="OWS60" s="429"/>
      <c r="OWT60" s="429"/>
      <c r="OWU60" s="429"/>
      <c r="OWV60" s="429"/>
      <c r="OWW60" s="429"/>
      <c r="OWX60" s="429"/>
      <c r="OWY60" s="429"/>
      <c r="OWZ60" s="429"/>
      <c r="OXA60" s="429"/>
      <c r="OXB60" s="429"/>
      <c r="OXC60" s="429"/>
      <c r="OXD60" s="429"/>
      <c r="OXE60" s="429"/>
      <c r="OXF60" s="429"/>
      <c r="OXG60" s="429"/>
      <c r="OXH60" s="429"/>
      <c r="OXI60" s="429"/>
      <c r="OXJ60" s="429"/>
      <c r="OXK60" s="429"/>
      <c r="OXL60" s="429"/>
      <c r="OXM60" s="429"/>
      <c r="OXN60" s="429"/>
      <c r="OXO60" s="429"/>
      <c r="OXP60" s="429"/>
      <c r="OXQ60" s="429"/>
      <c r="OXR60" s="429"/>
      <c r="OXS60" s="429"/>
      <c r="OXT60" s="429"/>
      <c r="OXU60" s="429"/>
      <c r="OXV60" s="429"/>
      <c r="OXW60" s="429"/>
      <c r="OXX60" s="429"/>
      <c r="OXY60" s="429"/>
      <c r="OXZ60" s="429"/>
      <c r="OYA60" s="429"/>
      <c r="OYB60" s="429"/>
      <c r="OYC60" s="429"/>
      <c r="OYD60" s="429"/>
      <c r="OYE60" s="429"/>
      <c r="OYF60" s="429"/>
      <c r="OYG60" s="429"/>
      <c r="OYH60" s="429"/>
      <c r="OYI60" s="429"/>
      <c r="OYJ60" s="429"/>
      <c r="OYK60" s="429"/>
      <c r="OYL60" s="429"/>
      <c r="OYM60" s="429"/>
      <c r="OYN60" s="429"/>
      <c r="OYO60" s="429"/>
      <c r="OYP60" s="429"/>
      <c r="OYQ60" s="429"/>
      <c r="OYR60" s="429"/>
      <c r="OYS60" s="429"/>
      <c r="OYT60" s="429"/>
      <c r="OYU60" s="429"/>
      <c r="OYV60" s="429"/>
      <c r="OYW60" s="429"/>
      <c r="OYX60" s="429"/>
      <c r="OYY60" s="429"/>
      <c r="OYZ60" s="429"/>
      <c r="OZA60" s="429"/>
      <c r="OZB60" s="429"/>
      <c r="OZC60" s="429"/>
      <c r="OZD60" s="429"/>
      <c r="OZE60" s="429"/>
      <c r="OZF60" s="429"/>
      <c r="OZG60" s="429"/>
      <c r="OZH60" s="429"/>
      <c r="OZI60" s="429"/>
      <c r="OZJ60" s="429"/>
      <c r="OZK60" s="429"/>
      <c r="OZL60" s="429"/>
      <c r="OZM60" s="429"/>
      <c r="OZN60" s="429"/>
      <c r="OZO60" s="429"/>
      <c r="OZP60" s="429"/>
      <c r="OZQ60" s="429"/>
      <c r="OZR60" s="429"/>
      <c r="OZS60" s="429"/>
      <c r="OZT60" s="429"/>
      <c r="OZU60" s="429"/>
      <c r="OZV60" s="429"/>
      <c r="OZW60" s="429"/>
      <c r="OZX60" s="429"/>
      <c r="OZY60" s="429"/>
      <c r="OZZ60" s="429"/>
      <c r="PAA60" s="429"/>
      <c r="PAB60" s="429"/>
      <c r="PAC60" s="429"/>
      <c r="PAD60" s="429"/>
      <c r="PAE60" s="429"/>
      <c r="PAF60" s="429"/>
      <c r="PAG60" s="429"/>
      <c r="PAH60" s="429"/>
      <c r="PAI60" s="429"/>
      <c r="PAJ60" s="429"/>
      <c r="PAK60" s="429"/>
      <c r="PAL60" s="429"/>
      <c r="PAM60" s="429"/>
      <c r="PAN60" s="429"/>
      <c r="PAO60" s="429"/>
      <c r="PAP60" s="429"/>
      <c r="PAQ60" s="429"/>
      <c r="PAR60" s="429"/>
      <c r="PAS60" s="429"/>
      <c r="PAT60" s="429"/>
      <c r="PAU60" s="429"/>
      <c r="PAV60" s="429"/>
      <c r="PAW60" s="429"/>
      <c r="PAX60" s="429"/>
      <c r="PAY60" s="429"/>
      <c r="PAZ60" s="429"/>
      <c r="PBA60" s="429"/>
      <c r="PBB60" s="429"/>
      <c r="PBC60" s="429"/>
      <c r="PBD60" s="429"/>
      <c r="PBE60" s="429"/>
      <c r="PBF60" s="429"/>
      <c r="PBG60" s="429"/>
      <c r="PBH60" s="429"/>
      <c r="PBI60" s="429"/>
      <c r="PBJ60" s="429"/>
      <c r="PBK60" s="429"/>
      <c r="PBL60" s="429"/>
      <c r="PBM60" s="429"/>
      <c r="PBN60" s="429"/>
      <c r="PBO60" s="429"/>
      <c r="PBP60" s="429"/>
      <c r="PBQ60" s="429"/>
      <c r="PBR60" s="429"/>
      <c r="PBS60" s="429"/>
      <c r="PBT60" s="429"/>
      <c r="PBU60" s="429"/>
      <c r="PBV60" s="429"/>
      <c r="PBW60" s="429"/>
      <c r="PBX60" s="429"/>
      <c r="PBY60" s="429"/>
      <c r="PBZ60" s="429"/>
      <c r="PCA60" s="429"/>
      <c r="PCB60" s="429"/>
      <c r="PCC60" s="429"/>
      <c r="PCD60" s="429"/>
      <c r="PCE60" s="429"/>
      <c r="PCF60" s="429"/>
      <c r="PCG60" s="429"/>
      <c r="PCH60" s="429"/>
      <c r="PCI60" s="429"/>
      <c r="PCJ60" s="429"/>
      <c r="PCK60" s="429"/>
      <c r="PCL60" s="429"/>
      <c r="PCM60" s="429"/>
      <c r="PCN60" s="429"/>
      <c r="PCO60" s="429"/>
      <c r="PCP60" s="429"/>
      <c r="PCQ60" s="429"/>
      <c r="PCR60" s="429"/>
      <c r="PCS60" s="429"/>
      <c r="PCT60" s="429"/>
      <c r="PCU60" s="429"/>
      <c r="PCV60" s="429"/>
      <c r="PCW60" s="429"/>
      <c r="PCX60" s="429"/>
      <c r="PCY60" s="429"/>
      <c r="PCZ60" s="429"/>
      <c r="PDA60" s="429"/>
      <c r="PDB60" s="429"/>
      <c r="PDC60" s="429"/>
      <c r="PDD60" s="429"/>
      <c r="PDE60" s="429"/>
      <c r="PDF60" s="429"/>
      <c r="PDG60" s="429"/>
      <c r="PDH60" s="429"/>
      <c r="PDI60" s="429"/>
      <c r="PDJ60" s="429"/>
      <c r="PDK60" s="429"/>
      <c r="PDL60" s="429"/>
      <c r="PDM60" s="429"/>
      <c r="PDN60" s="429"/>
      <c r="PDO60" s="429"/>
      <c r="PDP60" s="429"/>
      <c r="PDQ60" s="429"/>
      <c r="PDR60" s="429"/>
      <c r="PDS60" s="429"/>
      <c r="PDT60" s="429"/>
      <c r="PDU60" s="429"/>
      <c r="PDV60" s="429"/>
      <c r="PDW60" s="429"/>
      <c r="PDX60" s="429"/>
      <c r="PDY60" s="429"/>
      <c r="PDZ60" s="429"/>
      <c r="PEA60" s="429"/>
      <c r="PEB60" s="429"/>
      <c r="PEC60" s="429"/>
      <c r="PED60" s="429"/>
      <c r="PEE60" s="429"/>
      <c r="PEF60" s="429"/>
      <c r="PEG60" s="429"/>
      <c r="PEH60" s="429"/>
      <c r="PEI60" s="429"/>
      <c r="PEJ60" s="429"/>
      <c r="PEK60" s="429"/>
      <c r="PEL60" s="429"/>
      <c r="PEM60" s="429"/>
      <c r="PEN60" s="429"/>
      <c r="PEO60" s="429"/>
      <c r="PEP60" s="429"/>
      <c r="PEQ60" s="429"/>
      <c r="PER60" s="429"/>
      <c r="PES60" s="429"/>
      <c r="PET60" s="429"/>
      <c r="PEU60" s="429"/>
      <c r="PEV60" s="429"/>
      <c r="PEW60" s="429"/>
      <c r="PEX60" s="429"/>
      <c r="PEY60" s="429"/>
      <c r="PEZ60" s="429"/>
      <c r="PFA60" s="429"/>
      <c r="PFB60" s="429"/>
      <c r="PFC60" s="429"/>
      <c r="PFD60" s="429"/>
      <c r="PFE60" s="429"/>
      <c r="PFF60" s="429"/>
      <c r="PFG60" s="429"/>
      <c r="PFH60" s="429"/>
      <c r="PFI60" s="429"/>
      <c r="PFJ60" s="429"/>
      <c r="PFK60" s="429"/>
      <c r="PFL60" s="429"/>
      <c r="PFM60" s="429"/>
      <c r="PFN60" s="429"/>
      <c r="PFO60" s="429"/>
      <c r="PFP60" s="429"/>
      <c r="PFQ60" s="429"/>
      <c r="PFR60" s="429"/>
      <c r="PFS60" s="429"/>
      <c r="PFT60" s="429"/>
      <c r="PFU60" s="429"/>
      <c r="PFV60" s="429"/>
      <c r="PFW60" s="429"/>
      <c r="PFX60" s="429"/>
      <c r="PFY60" s="429"/>
      <c r="PFZ60" s="429"/>
      <c r="PGA60" s="429"/>
      <c r="PGB60" s="429"/>
      <c r="PGC60" s="429"/>
      <c r="PGD60" s="429"/>
      <c r="PGE60" s="429"/>
      <c r="PGF60" s="429"/>
      <c r="PGG60" s="429"/>
      <c r="PGH60" s="429"/>
      <c r="PGI60" s="429"/>
      <c r="PGJ60" s="429"/>
      <c r="PGK60" s="429"/>
      <c r="PGL60" s="429"/>
      <c r="PGM60" s="429"/>
      <c r="PGN60" s="429"/>
      <c r="PGO60" s="429"/>
      <c r="PGP60" s="429"/>
      <c r="PGQ60" s="429"/>
      <c r="PGR60" s="429"/>
      <c r="PGS60" s="429"/>
      <c r="PGT60" s="429"/>
      <c r="PGU60" s="429"/>
      <c r="PGV60" s="429"/>
      <c r="PGW60" s="429"/>
      <c r="PGX60" s="429"/>
      <c r="PGY60" s="429"/>
      <c r="PGZ60" s="429"/>
      <c r="PHA60" s="429"/>
      <c r="PHB60" s="429"/>
      <c r="PHC60" s="429"/>
      <c r="PHD60" s="429"/>
      <c r="PHE60" s="429"/>
      <c r="PHF60" s="429"/>
      <c r="PHG60" s="429"/>
      <c r="PHH60" s="429"/>
      <c r="PHI60" s="429"/>
      <c r="PHJ60" s="429"/>
      <c r="PHK60" s="429"/>
      <c r="PHL60" s="429"/>
      <c r="PHM60" s="429"/>
      <c r="PHN60" s="429"/>
      <c r="PHO60" s="429"/>
      <c r="PHP60" s="429"/>
      <c r="PHQ60" s="429"/>
      <c r="PHR60" s="429"/>
      <c r="PHS60" s="429"/>
      <c r="PHT60" s="429"/>
      <c r="PHU60" s="429"/>
      <c r="PHV60" s="429"/>
      <c r="PHW60" s="429"/>
      <c r="PHX60" s="429"/>
      <c r="PHY60" s="429"/>
      <c r="PHZ60" s="429"/>
      <c r="PIA60" s="429"/>
      <c r="PIB60" s="429"/>
      <c r="PIC60" s="429"/>
      <c r="PID60" s="429"/>
      <c r="PIE60" s="429"/>
      <c r="PIF60" s="429"/>
      <c r="PIG60" s="429"/>
      <c r="PIH60" s="429"/>
      <c r="PII60" s="429"/>
      <c r="PIJ60" s="429"/>
      <c r="PIK60" s="429"/>
      <c r="PIL60" s="429"/>
      <c r="PIM60" s="429"/>
      <c r="PIN60" s="429"/>
      <c r="PIO60" s="429"/>
      <c r="PIP60" s="429"/>
      <c r="PIQ60" s="429"/>
      <c r="PIR60" s="429"/>
      <c r="PIS60" s="429"/>
      <c r="PIT60" s="429"/>
      <c r="PIU60" s="429"/>
      <c r="PIV60" s="429"/>
      <c r="PIW60" s="429"/>
      <c r="PIX60" s="429"/>
      <c r="PIY60" s="429"/>
      <c r="PIZ60" s="429"/>
      <c r="PJA60" s="429"/>
      <c r="PJB60" s="429"/>
      <c r="PJC60" s="429"/>
      <c r="PJD60" s="429"/>
      <c r="PJE60" s="429"/>
      <c r="PJF60" s="429"/>
      <c r="PJG60" s="429"/>
      <c r="PJH60" s="429"/>
      <c r="PJI60" s="429"/>
      <c r="PJJ60" s="429"/>
      <c r="PJK60" s="429"/>
      <c r="PJL60" s="429"/>
      <c r="PJM60" s="429"/>
      <c r="PJN60" s="429"/>
      <c r="PJO60" s="429"/>
      <c r="PJP60" s="429"/>
      <c r="PJQ60" s="429"/>
      <c r="PJR60" s="429"/>
      <c r="PJS60" s="429"/>
      <c r="PJT60" s="429"/>
      <c r="PJU60" s="429"/>
      <c r="PJV60" s="429"/>
      <c r="PJW60" s="429"/>
      <c r="PJX60" s="429"/>
      <c r="PJY60" s="429"/>
      <c r="PJZ60" s="429"/>
      <c r="PKA60" s="429"/>
      <c r="PKB60" s="429"/>
      <c r="PKC60" s="429"/>
      <c r="PKD60" s="429"/>
      <c r="PKE60" s="429"/>
      <c r="PKF60" s="429"/>
      <c r="PKG60" s="429"/>
      <c r="PKH60" s="429"/>
      <c r="PKI60" s="429"/>
      <c r="PKJ60" s="429"/>
      <c r="PKK60" s="429"/>
      <c r="PKL60" s="429"/>
      <c r="PKM60" s="429"/>
      <c r="PKN60" s="429"/>
      <c r="PKO60" s="429"/>
      <c r="PKP60" s="429"/>
      <c r="PKQ60" s="429"/>
      <c r="PKR60" s="429"/>
      <c r="PKS60" s="429"/>
      <c r="PKT60" s="429"/>
      <c r="PKU60" s="429"/>
      <c r="PKV60" s="429"/>
      <c r="PKW60" s="429"/>
      <c r="PKX60" s="429"/>
      <c r="PKY60" s="429"/>
      <c r="PKZ60" s="429"/>
      <c r="PLA60" s="429"/>
      <c r="PLB60" s="429"/>
      <c r="PLC60" s="429"/>
      <c r="PLD60" s="429"/>
      <c r="PLE60" s="429"/>
      <c r="PLF60" s="429"/>
      <c r="PLG60" s="429"/>
      <c r="PLH60" s="429"/>
      <c r="PLI60" s="429"/>
      <c r="PLJ60" s="429"/>
      <c r="PLK60" s="429"/>
      <c r="PLL60" s="429"/>
      <c r="PLM60" s="429"/>
      <c r="PLN60" s="429"/>
      <c r="PLO60" s="429"/>
      <c r="PLP60" s="429"/>
      <c r="PLQ60" s="429"/>
      <c r="PLR60" s="429"/>
      <c r="PLS60" s="429"/>
      <c r="PLT60" s="429"/>
      <c r="PLU60" s="429"/>
      <c r="PLV60" s="429"/>
      <c r="PLW60" s="429"/>
      <c r="PLX60" s="429"/>
      <c r="PLY60" s="429"/>
      <c r="PLZ60" s="429"/>
      <c r="PMA60" s="429"/>
      <c r="PMB60" s="429"/>
      <c r="PMC60" s="429"/>
      <c r="PMD60" s="429"/>
      <c r="PME60" s="429"/>
      <c r="PMF60" s="429"/>
      <c r="PMG60" s="429"/>
      <c r="PMH60" s="429"/>
      <c r="PMI60" s="429"/>
      <c r="PMJ60" s="429"/>
      <c r="PMK60" s="429"/>
      <c r="PML60" s="429"/>
      <c r="PMM60" s="429"/>
      <c r="PMN60" s="429"/>
      <c r="PMO60" s="429"/>
      <c r="PMP60" s="429"/>
      <c r="PMQ60" s="429"/>
      <c r="PMR60" s="429"/>
      <c r="PMS60" s="429"/>
      <c r="PMT60" s="429"/>
      <c r="PMU60" s="429"/>
      <c r="PMV60" s="429"/>
      <c r="PMW60" s="429"/>
      <c r="PMX60" s="429"/>
      <c r="PMY60" s="429"/>
      <c r="PMZ60" s="429"/>
      <c r="PNA60" s="429"/>
      <c r="PNB60" s="429"/>
      <c r="PNC60" s="429"/>
      <c r="PND60" s="429"/>
      <c r="PNE60" s="429"/>
      <c r="PNF60" s="429"/>
      <c r="PNG60" s="429"/>
      <c r="PNH60" s="429"/>
      <c r="PNI60" s="429"/>
      <c r="PNJ60" s="429"/>
      <c r="PNK60" s="429"/>
      <c r="PNL60" s="429"/>
      <c r="PNM60" s="429"/>
      <c r="PNN60" s="429"/>
      <c r="PNO60" s="429"/>
      <c r="PNP60" s="429"/>
      <c r="PNQ60" s="429"/>
      <c r="PNR60" s="429"/>
      <c r="PNS60" s="429"/>
      <c r="PNT60" s="429"/>
      <c r="PNU60" s="429"/>
      <c r="PNV60" s="429"/>
      <c r="PNW60" s="429"/>
      <c r="PNX60" s="429"/>
      <c r="PNY60" s="429"/>
      <c r="PNZ60" s="429"/>
      <c r="POA60" s="429"/>
      <c r="POB60" s="429"/>
      <c r="POC60" s="429"/>
      <c r="POD60" s="429"/>
      <c r="POE60" s="429"/>
      <c r="POF60" s="429"/>
      <c r="POG60" s="429"/>
      <c r="POH60" s="429"/>
      <c r="POI60" s="429"/>
      <c r="POJ60" s="429"/>
      <c r="POK60" s="429"/>
      <c r="POL60" s="429"/>
      <c r="POM60" s="429"/>
      <c r="PON60" s="429"/>
      <c r="POO60" s="429"/>
      <c r="POP60" s="429"/>
      <c r="POQ60" s="429"/>
      <c r="POR60" s="429"/>
      <c r="POS60" s="429"/>
      <c r="POT60" s="429"/>
      <c r="POU60" s="429"/>
      <c r="POV60" s="429"/>
      <c r="POW60" s="429"/>
      <c r="POX60" s="429"/>
      <c r="POY60" s="429"/>
      <c r="POZ60" s="429"/>
      <c r="PPA60" s="429"/>
      <c r="PPB60" s="429"/>
      <c r="PPC60" s="429"/>
      <c r="PPD60" s="429"/>
      <c r="PPE60" s="429"/>
      <c r="PPF60" s="429"/>
      <c r="PPG60" s="429"/>
      <c r="PPH60" s="429"/>
      <c r="PPI60" s="429"/>
      <c r="PPJ60" s="429"/>
      <c r="PPK60" s="429"/>
      <c r="PPL60" s="429"/>
      <c r="PPM60" s="429"/>
      <c r="PPN60" s="429"/>
      <c r="PPO60" s="429"/>
      <c r="PPP60" s="429"/>
      <c r="PPQ60" s="429"/>
      <c r="PPR60" s="429"/>
      <c r="PPS60" s="429"/>
      <c r="PPT60" s="429"/>
      <c r="PPU60" s="429"/>
      <c r="PPV60" s="429"/>
      <c r="PPW60" s="429"/>
      <c r="PPX60" s="429"/>
      <c r="PPY60" s="429"/>
      <c r="PPZ60" s="429"/>
      <c r="PQA60" s="429"/>
      <c r="PQB60" s="429"/>
      <c r="PQC60" s="429"/>
      <c r="PQD60" s="429"/>
      <c r="PQE60" s="429"/>
      <c r="PQF60" s="429"/>
      <c r="PQG60" s="429"/>
      <c r="PQH60" s="429"/>
      <c r="PQI60" s="429"/>
      <c r="PQJ60" s="429"/>
      <c r="PQK60" s="429"/>
      <c r="PQL60" s="429"/>
      <c r="PQM60" s="429"/>
      <c r="PQN60" s="429"/>
      <c r="PQO60" s="429"/>
      <c r="PQP60" s="429"/>
      <c r="PQQ60" s="429"/>
      <c r="PQR60" s="429"/>
      <c r="PQS60" s="429"/>
      <c r="PQT60" s="429"/>
      <c r="PQU60" s="429"/>
      <c r="PQV60" s="429"/>
      <c r="PQW60" s="429"/>
      <c r="PQX60" s="429"/>
      <c r="PQY60" s="429"/>
      <c r="PQZ60" s="429"/>
      <c r="PRA60" s="429"/>
      <c r="PRB60" s="429"/>
      <c r="PRC60" s="429"/>
      <c r="PRD60" s="429"/>
      <c r="PRE60" s="429"/>
      <c r="PRF60" s="429"/>
      <c r="PRG60" s="429"/>
      <c r="PRH60" s="429"/>
      <c r="PRI60" s="429"/>
      <c r="PRJ60" s="429"/>
      <c r="PRK60" s="429"/>
      <c r="PRL60" s="429"/>
      <c r="PRM60" s="429"/>
      <c r="PRN60" s="429"/>
      <c r="PRO60" s="429"/>
      <c r="PRP60" s="429"/>
      <c r="PRQ60" s="429"/>
      <c r="PRR60" s="429"/>
      <c r="PRS60" s="429"/>
      <c r="PRT60" s="429"/>
      <c r="PRU60" s="429"/>
      <c r="PRV60" s="429"/>
      <c r="PRW60" s="429"/>
      <c r="PRX60" s="429"/>
      <c r="PRY60" s="429"/>
      <c r="PRZ60" s="429"/>
      <c r="PSA60" s="429"/>
      <c r="PSB60" s="429"/>
      <c r="PSC60" s="429"/>
      <c r="PSD60" s="429"/>
      <c r="PSE60" s="429"/>
      <c r="PSF60" s="429"/>
      <c r="PSG60" s="429"/>
      <c r="PSH60" s="429"/>
      <c r="PSI60" s="429"/>
      <c r="PSJ60" s="429"/>
      <c r="PSK60" s="429"/>
      <c r="PSL60" s="429"/>
      <c r="PSM60" s="429"/>
      <c r="PSN60" s="429"/>
      <c r="PSO60" s="429"/>
      <c r="PSP60" s="429"/>
      <c r="PSQ60" s="429"/>
      <c r="PSR60" s="429"/>
      <c r="PSS60" s="429"/>
      <c r="PST60" s="429"/>
      <c r="PSU60" s="429"/>
      <c r="PSV60" s="429"/>
      <c r="PSW60" s="429"/>
      <c r="PSX60" s="429"/>
      <c r="PSY60" s="429"/>
      <c r="PSZ60" s="429"/>
      <c r="PTA60" s="429"/>
      <c r="PTB60" s="429"/>
      <c r="PTC60" s="429"/>
      <c r="PTD60" s="429"/>
      <c r="PTE60" s="429"/>
      <c r="PTF60" s="429"/>
      <c r="PTG60" s="429"/>
      <c r="PTH60" s="429"/>
      <c r="PTI60" s="429"/>
      <c r="PTJ60" s="429"/>
      <c r="PTK60" s="429"/>
      <c r="PTL60" s="429"/>
      <c r="PTM60" s="429"/>
      <c r="PTN60" s="429"/>
      <c r="PTO60" s="429"/>
      <c r="PTP60" s="429"/>
      <c r="PTQ60" s="429"/>
      <c r="PTR60" s="429"/>
      <c r="PTS60" s="429"/>
      <c r="PTT60" s="429"/>
      <c r="PTU60" s="429"/>
      <c r="PTV60" s="429"/>
      <c r="PTW60" s="429"/>
      <c r="PTX60" s="429"/>
      <c r="PTY60" s="429"/>
      <c r="PTZ60" s="429"/>
      <c r="PUA60" s="429"/>
      <c r="PUB60" s="429"/>
      <c r="PUC60" s="429"/>
      <c r="PUD60" s="429"/>
      <c r="PUE60" s="429"/>
      <c r="PUF60" s="429"/>
      <c r="PUG60" s="429"/>
      <c r="PUH60" s="429"/>
      <c r="PUI60" s="429"/>
      <c r="PUJ60" s="429"/>
      <c r="PUK60" s="429"/>
      <c r="PUL60" s="429"/>
      <c r="PUM60" s="429"/>
      <c r="PUN60" s="429"/>
      <c r="PUO60" s="429"/>
      <c r="PUP60" s="429"/>
      <c r="PUQ60" s="429"/>
      <c r="PUR60" s="429"/>
      <c r="PUS60" s="429"/>
      <c r="PUT60" s="429"/>
      <c r="PUU60" s="429"/>
      <c r="PUV60" s="429"/>
      <c r="PUW60" s="429"/>
      <c r="PUX60" s="429"/>
      <c r="PUY60" s="429"/>
      <c r="PUZ60" s="429"/>
      <c r="PVA60" s="429"/>
      <c r="PVB60" s="429"/>
      <c r="PVC60" s="429"/>
      <c r="PVD60" s="429"/>
      <c r="PVE60" s="429"/>
      <c r="PVF60" s="429"/>
      <c r="PVG60" s="429"/>
      <c r="PVH60" s="429"/>
      <c r="PVI60" s="429"/>
      <c r="PVJ60" s="429"/>
      <c r="PVK60" s="429"/>
      <c r="PVL60" s="429"/>
      <c r="PVM60" s="429"/>
      <c r="PVN60" s="429"/>
      <c r="PVO60" s="429"/>
      <c r="PVP60" s="429"/>
      <c r="PVQ60" s="429"/>
      <c r="PVR60" s="429"/>
      <c r="PVS60" s="429"/>
      <c r="PVT60" s="429"/>
      <c r="PVU60" s="429"/>
      <c r="PVV60" s="429"/>
      <c r="PVW60" s="429"/>
      <c r="PVX60" s="429"/>
      <c r="PVY60" s="429"/>
      <c r="PVZ60" s="429"/>
      <c r="PWA60" s="429"/>
      <c r="PWB60" s="429"/>
      <c r="PWC60" s="429"/>
      <c r="PWD60" s="429"/>
      <c r="PWE60" s="429"/>
      <c r="PWF60" s="429"/>
      <c r="PWG60" s="429"/>
      <c r="PWH60" s="429"/>
      <c r="PWI60" s="429"/>
      <c r="PWJ60" s="429"/>
      <c r="PWK60" s="429"/>
      <c r="PWL60" s="429"/>
      <c r="PWM60" s="429"/>
      <c r="PWN60" s="429"/>
      <c r="PWO60" s="429"/>
      <c r="PWP60" s="429"/>
      <c r="PWQ60" s="429"/>
      <c r="PWR60" s="429"/>
      <c r="PWS60" s="429"/>
      <c r="PWT60" s="429"/>
      <c r="PWU60" s="429"/>
      <c r="PWV60" s="429"/>
      <c r="PWW60" s="429"/>
      <c r="PWX60" s="429"/>
      <c r="PWY60" s="429"/>
      <c r="PWZ60" s="429"/>
      <c r="PXA60" s="429"/>
      <c r="PXB60" s="429"/>
      <c r="PXC60" s="429"/>
      <c r="PXD60" s="429"/>
      <c r="PXE60" s="429"/>
      <c r="PXF60" s="429"/>
      <c r="PXG60" s="429"/>
      <c r="PXH60" s="429"/>
      <c r="PXI60" s="429"/>
      <c r="PXJ60" s="429"/>
      <c r="PXK60" s="429"/>
      <c r="PXL60" s="429"/>
      <c r="PXM60" s="429"/>
      <c r="PXN60" s="429"/>
      <c r="PXO60" s="429"/>
      <c r="PXP60" s="429"/>
      <c r="PXQ60" s="429"/>
      <c r="PXR60" s="429"/>
      <c r="PXS60" s="429"/>
      <c r="PXT60" s="429"/>
      <c r="PXU60" s="429"/>
      <c r="PXV60" s="429"/>
      <c r="PXW60" s="429"/>
      <c r="PXX60" s="429"/>
      <c r="PXY60" s="429"/>
      <c r="PXZ60" s="429"/>
      <c r="PYA60" s="429"/>
      <c r="PYB60" s="429"/>
      <c r="PYC60" s="429"/>
      <c r="PYD60" s="429"/>
      <c r="PYE60" s="429"/>
      <c r="PYF60" s="429"/>
      <c r="PYG60" s="429"/>
      <c r="PYH60" s="429"/>
      <c r="PYI60" s="429"/>
      <c r="PYJ60" s="429"/>
      <c r="PYK60" s="429"/>
      <c r="PYL60" s="429"/>
      <c r="PYM60" s="429"/>
      <c r="PYN60" s="429"/>
      <c r="PYO60" s="429"/>
      <c r="PYP60" s="429"/>
      <c r="PYQ60" s="429"/>
      <c r="PYR60" s="429"/>
      <c r="PYS60" s="429"/>
      <c r="PYT60" s="429"/>
      <c r="PYU60" s="429"/>
      <c r="PYV60" s="429"/>
      <c r="PYW60" s="429"/>
      <c r="PYX60" s="429"/>
      <c r="PYY60" s="429"/>
      <c r="PYZ60" s="429"/>
      <c r="PZA60" s="429"/>
      <c r="PZB60" s="429"/>
      <c r="PZC60" s="429"/>
      <c r="PZD60" s="429"/>
      <c r="PZE60" s="429"/>
      <c r="PZF60" s="429"/>
      <c r="PZG60" s="429"/>
      <c r="PZH60" s="429"/>
      <c r="PZI60" s="429"/>
      <c r="PZJ60" s="429"/>
      <c r="PZK60" s="429"/>
      <c r="PZL60" s="429"/>
      <c r="PZM60" s="429"/>
      <c r="PZN60" s="429"/>
      <c r="PZO60" s="429"/>
      <c r="PZP60" s="429"/>
      <c r="PZQ60" s="429"/>
      <c r="PZR60" s="429"/>
      <c r="PZS60" s="429"/>
      <c r="PZT60" s="429"/>
      <c r="PZU60" s="429"/>
      <c r="PZV60" s="429"/>
      <c r="PZW60" s="429"/>
      <c r="PZX60" s="429"/>
      <c r="PZY60" s="429"/>
      <c r="PZZ60" s="429"/>
      <c r="QAA60" s="429"/>
      <c r="QAB60" s="429"/>
      <c r="QAC60" s="429"/>
      <c r="QAD60" s="429"/>
      <c r="QAE60" s="429"/>
      <c r="QAF60" s="429"/>
      <c r="QAG60" s="429"/>
      <c r="QAH60" s="429"/>
      <c r="QAI60" s="429"/>
      <c r="QAJ60" s="429"/>
      <c r="QAK60" s="429"/>
      <c r="QAL60" s="429"/>
      <c r="QAM60" s="429"/>
      <c r="QAN60" s="429"/>
      <c r="QAO60" s="429"/>
      <c r="QAP60" s="429"/>
      <c r="QAQ60" s="429"/>
      <c r="QAR60" s="429"/>
      <c r="QAS60" s="429"/>
      <c r="QAT60" s="429"/>
      <c r="QAU60" s="429"/>
      <c r="QAV60" s="429"/>
      <c r="QAW60" s="429"/>
      <c r="QAX60" s="429"/>
      <c r="QAY60" s="429"/>
      <c r="QAZ60" s="429"/>
      <c r="QBA60" s="429"/>
      <c r="QBB60" s="429"/>
      <c r="QBC60" s="429"/>
      <c r="QBD60" s="429"/>
      <c r="QBE60" s="429"/>
      <c r="QBF60" s="429"/>
      <c r="QBG60" s="429"/>
      <c r="QBH60" s="429"/>
      <c r="QBI60" s="429"/>
      <c r="QBJ60" s="429"/>
      <c r="QBK60" s="429"/>
      <c r="QBL60" s="429"/>
      <c r="QBM60" s="429"/>
      <c r="QBN60" s="429"/>
      <c r="QBO60" s="429"/>
      <c r="QBP60" s="429"/>
      <c r="QBQ60" s="429"/>
      <c r="QBR60" s="429"/>
      <c r="QBS60" s="429"/>
      <c r="QBT60" s="429"/>
      <c r="QBU60" s="429"/>
      <c r="QBV60" s="429"/>
      <c r="QBW60" s="429"/>
      <c r="QBX60" s="429"/>
      <c r="QBY60" s="429"/>
      <c r="QBZ60" s="429"/>
      <c r="QCA60" s="429"/>
      <c r="QCB60" s="429"/>
      <c r="QCC60" s="429"/>
      <c r="QCD60" s="429"/>
      <c r="QCE60" s="429"/>
      <c r="QCF60" s="429"/>
      <c r="QCG60" s="429"/>
      <c r="QCH60" s="429"/>
      <c r="QCI60" s="429"/>
      <c r="QCJ60" s="429"/>
      <c r="QCK60" s="429"/>
      <c r="QCL60" s="429"/>
      <c r="QCM60" s="429"/>
      <c r="QCN60" s="429"/>
      <c r="QCO60" s="429"/>
      <c r="QCP60" s="429"/>
      <c r="QCQ60" s="429"/>
      <c r="QCR60" s="429"/>
      <c r="QCS60" s="429"/>
      <c r="QCT60" s="429"/>
      <c r="QCU60" s="429"/>
      <c r="QCV60" s="429"/>
      <c r="QCW60" s="429"/>
      <c r="QCX60" s="429"/>
      <c r="QCY60" s="429"/>
      <c r="QCZ60" s="429"/>
      <c r="QDA60" s="429"/>
      <c r="QDB60" s="429"/>
      <c r="QDC60" s="429"/>
      <c r="QDD60" s="429"/>
      <c r="QDE60" s="429"/>
      <c r="QDF60" s="429"/>
      <c r="QDG60" s="429"/>
      <c r="QDH60" s="429"/>
      <c r="QDI60" s="429"/>
      <c r="QDJ60" s="429"/>
      <c r="QDK60" s="429"/>
      <c r="QDL60" s="429"/>
      <c r="QDM60" s="429"/>
      <c r="QDN60" s="429"/>
      <c r="QDO60" s="429"/>
      <c r="QDP60" s="429"/>
      <c r="QDQ60" s="429"/>
      <c r="QDR60" s="429"/>
      <c r="QDS60" s="429"/>
      <c r="QDT60" s="429"/>
      <c r="QDU60" s="429"/>
      <c r="QDV60" s="429"/>
      <c r="QDW60" s="429"/>
      <c r="QDX60" s="429"/>
      <c r="QDY60" s="429"/>
      <c r="QDZ60" s="429"/>
      <c r="QEA60" s="429"/>
      <c r="QEB60" s="429"/>
      <c r="QEC60" s="429"/>
      <c r="QED60" s="429"/>
      <c r="QEE60" s="429"/>
      <c r="QEF60" s="429"/>
      <c r="QEG60" s="429"/>
      <c r="QEH60" s="429"/>
      <c r="QEI60" s="429"/>
      <c r="QEJ60" s="429"/>
      <c r="QEK60" s="429"/>
      <c r="QEL60" s="429"/>
      <c r="QEM60" s="429"/>
      <c r="QEN60" s="429"/>
      <c r="QEO60" s="429"/>
      <c r="QEP60" s="429"/>
      <c r="QEQ60" s="429"/>
      <c r="QER60" s="429"/>
      <c r="QES60" s="429"/>
      <c r="QET60" s="429"/>
      <c r="QEU60" s="429"/>
      <c r="QEV60" s="429"/>
      <c r="QEW60" s="429"/>
      <c r="QEX60" s="429"/>
      <c r="QEY60" s="429"/>
      <c r="QEZ60" s="429"/>
      <c r="QFA60" s="429"/>
      <c r="QFB60" s="429"/>
      <c r="QFC60" s="429"/>
      <c r="QFD60" s="429"/>
      <c r="QFE60" s="429"/>
      <c r="QFF60" s="429"/>
      <c r="QFG60" s="429"/>
      <c r="QFH60" s="429"/>
      <c r="QFI60" s="429"/>
      <c r="QFJ60" s="429"/>
      <c r="QFK60" s="429"/>
      <c r="QFL60" s="429"/>
      <c r="QFM60" s="429"/>
      <c r="QFN60" s="429"/>
      <c r="QFO60" s="429"/>
      <c r="QFP60" s="429"/>
      <c r="QFQ60" s="429"/>
      <c r="QFR60" s="429"/>
      <c r="QFS60" s="429"/>
      <c r="QFT60" s="429"/>
      <c r="QFU60" s="429"/>
      <c r="QFV60" s="429"/>
      <c r="QFW60" s="429"/>
      <c r="QFX60" s="429"/>
      <c r="QFY60" s="429"/>
      <c r="QFZ60" s="429"/>
      <c r="QGA60" s="429"/>
      <c r="QGB60" s="429"/>
      <c r="QGC60" s="429"/>
      <c r="QGD60" s="429"/>
      <c r="QGE60" s="429"/>
      <c r="QGF60" s="429"/>
      <c r="QGG60" s="429"/>
      <c r="QGH60" s="429"/>
      <c r="QGI60" s="429"/>
      <c r="QGJ60" s="429"/>
      <c r="QGK60" s="429"/>
      <c r="QGL60" s="429"/>
      <c r="QGM60" s="429"/>
      <c r="QGN60" s="429"/>
      <c r="QGO60" s="429"/>
      <c r="QGP60" s="429"/>
      <c r="QGQ60" s="429"/>
      <c r="QGR60" s="429"/>
      <c r="QGS60" s="429"/>
      <c r="QGT60" s="429"/>
      <c r="QGU60" s="429"/>
      <c r="QGV60" s="429"/>
      <c r="QGW60" s="429"/>
      <c r="QGX60" s="429"/>
      <c r="QGY60" s="429"/>
      <c r="QGZ60" s="429"/>
      <c r="QHA60" s="429"/>
      <c r="QHB60" s="429"/>
      <c r="QHC60" s="429"/>
      <c r="QHD60" s="429"/>
      <c r="QHE60" s="429"/>
      <c r="QHF60" s="429"/>
      <c r="QHG60" s="429"/>
      <c r="QHH60" s="429"/>
      <c r="QHI60" s="429"/>
      <c r="QHJ60" s="429"/>
      <c r="QHK60" s="429"/>
      <c r="QHL60" s="429"/>
      <c r="QHM60" s="429"/>
      <c r="QHN60" s="429"/>
      <c r="QHO60" s="429"/>
      <c r="QHP60" s="429"/>
      <c r="QHQ60" s="429"/>
      <c r="QHR60" s="429"/>
      <c r="QHS60" s="429"/>
      <c r="QHT60" s="429"/>
      <c r="QHU60" s="429"/>
      <c r="QHV60" s="429"/>
      <c r="QHW60" s="429"/>
      <c r="QHX60" s="429"/>
      <c r="QHY60" s="429"/>
      <c r="QHZ60" s="429"/>
      <c r="QIA60" s="429"/>
      <c r="QIB60" s="429"/>
      <c r="QIC60" s="429"/>
      <c r="QID60" s="429"/>
      <c r="QIE60" s="429"/>
      <c r="QIF60" s="429"/>
      <c r="QIG60" s="429"/>
      <c r="QIH60" s="429"/>
      <c r="QII60" s="429"/>
      <c r="QIJ60" s="429"/>
      <c r="QIK60" s="429"/>
      <c r="QIL60" s="429"/>
      <c r="QIM60" s="429"/>
      <c r="QIN60" s="429"/>
      <c r="QIO60" s="429"/>
      <c r="QIP60" s="429"/>
      <c r="QIQ60" s="429"/>
      <c r="QIR60" s="429"/>
      <c r="QIS60" s="429"/>
      <c r="QIT60" s="429"/>
      <c r="QIU60" s="429"/>
      <c r="QIV60" s="429"/>
      <c r="QIW60" s="429"/>
      <c r="QIX60" s="429"/>
      <c r="QIY60" s="429"/>
      <c r="QIZ60" s="429"/>
      <c r="QJA60" s="429"/>
      <c r="QJB60" s="429"/>
      <c r="QJC60" s="429"/>
      <c r="QJD60" s="429"/>
      <c r="QJE60" s="429"/>
      <c r="QJF60" s="429"/>
      <c r="QJG60" s="429"/>
      <c r="QJH60" s="429"/>
      <c r="QJI60" s="429"/>
      <c r="QJJ60" s="429"/>
      <c r="QJK60" s="429"/>
      <c r="QJL60" s="429"/>
      <c r="QJM60" s="429"/>
      <c r="QJN60" s="429"/>
      <c r="QJO60" s="429"/>
      <c r="QJP60" s="429"/>
      <c r="QJQ60" s="429"/>
      <c r="QJR60" s="429"/>
      <c r="QJS60" s="429"/>
      <c r="QJT60" s="429"/>
      <c r="QJU60" s="429"/>
      <c r="QJV60" s="429"/>
      <c r="QJW60" s="429"/>
      <c r="QJX60" s="429"/>
      <c r="QJY60" s="429"/>
      <c r="QJZ60" s="429"/>
      <c r="QKA60" s="429"/>
      <c r="QKB60" s="429"/>
      <c r="QKC60" s="429"/>
      <c r="QKD60" s="429"/>
      <c r="QKE60" s="429"/>
      <c r="QKF60" s="429"/>
      <c r="QKG60" s="429"/>
      <c r="QKH60" s="429"/>
      <c r="QKI60" s="429"/>
      <c r="QKJ60" s="429"/>
      <c r="QKK60" s="429"/>
      <c r="QKL60" s="429"/>
      <c r="QKM60" s="429"/>
      <c r="QKN60" s="429"/>
      <c r="QKO60" s="429"/>
      <c r="QKP60" s="429"/>
      <c r="QKQ60" s="429"/>
      <c r="QKR60" s="429"/>
      <c r="QKS60" s="429"/>
      <c r="QKT60" s="429"/>
      <c r="QKU60" s="429"/>
      <c r="QKV60" s="429"/>
      <c r="QKW60" s="429"/>
      <c r="QKX60" s="429"/>
      <c r="QKY60" s="429"/>
      <c r="QKZ60" s="429"/>
      <c r="QLA60" s="429"/>
      <c r="QLB60" s="429"/>
      <c r="QLC60" s="429"/>
      <c r="QLD60" s="429"/>
      <c r="QLE60" s="429"/>
      <c r="QLF60" s="429"/>
      <c r="QLG60" s="429"/>
      <c r="QLH60" s="429"/>
      <c r="QLI60" s="429"/>
      <c r="QLJ60" s="429"/>
      <c r="QLK60" s="429"/>
      <c r="QLL60" s="429"/>
      <c r="QLM60" s="429"/>
      <c r="QLN60" s="429"/>
      <c r="QLO60" s="429"/>
      <c r="QLP60" s="429"/>
      <c r="QLQ60" s="429"/>
      <c r="QLR60" s="429"/>
      <c r="QLS60" s="429"/>
      <c r="QLT60" s="429"/>
      <c r="QLU60" s="429"/>
      <c r="QLV60" s="429"/>
      <c r="QLW60" s="429"/>
      <c r="QLX60" s="429"/>
      <c r="QLY60" s="429"/>
      <c r="QLZ60" s="429"/>
      <c r="QMA60" s="429"/>
      <c r="QMB60" s="429"/>
      <c r="QMC60" s="429"/>
      <c r="QMD60" s="429"/>
      <c r="QME60" s="429"/>
      <c r="QMF60" s="429"/>
      <c r="QMG60" s="429"/>
      <c r="QMH60" s="429"/>
      <c r="QMI60" s="429"/>
      <c r="QMJ60" s="429"/>
      <c r="QMK60" s="429"/>
      <c r="QML60" s="429"/>
      <c r="QMM60" s="429"/>
      <c r="QMN60" s="429"/>
      <c r="QMO60" s="429"/>
      <c r="QMP60" s="429"/>
      <c r="QMQ60" s="429"/>
      <c r="QMR60" s="429"/>
      <c r="QMS60" s="429"/>
      <c r="QMT60" s="429"/>
      <c r="QMU60" s="429"/>
      <c r="QMV60" s="429"/>
      <c r="QMW60" s="429"/>
      <c r="QMX60" s="429"/>
      <c r="QMY60" s="429"/>
      <c r="QMZ60" s="429"/>
      <c r="QNA60" s="429"/>
      <c r="QNB60" s="429"/>
      <c r="QNC60" s="429"/>
      <c r="QND60" s="429"/>
      <c r="QNE60" s="429"/>
      <c r="QNF60" s="429"/>
      <c r="QNG60" s="429"/>
      <c r="QNH60" s="429"/>
      <c r="QNI60" s="429"/>
      <c r="QNJ60" s="429"/>
      <c r="QNK60" s="429"/>
      <c r="QNL60" s="429"/>
      <c r="QNM60" s="429"/>
      <c r="QNN60" s="429"/>
      <c r="QNO60" s="429"/>
      <c r="QNP60" s="429"/>
      <c r="QNQ60" s="429"/>
      <c r="QNR60" s="429"/>
      <c r="QNS60" s="429"/>
      <c r="QNT60" s="429"/>
      <c r="QNU60" s="429"/>
      <c r="QNV60" s="429"/>
      <c r="QNW60" s="429"/>
      <c r="QNX60" s="429"/>
      <c r="QNY60" s="429"/>
      <c r="QNZ60" s="429"/>
      <c r="QOA60" s="429"/>
      <c r="QOB60" s="429"/>
      <c r="QOC60" s="429"/>
      <c r="QOD60" s="429"/>
      <c r="QOE60" s="429"/>
      <c r="QOF60" s="429"/>
      <c r="QOG60" s="429"/>
      <c r="QOH60" s="429"/>
      <c r="QOI60" s="429"/>
      <c r="QOJ60" s="429"/>
      <c r="QOK60" s="429"/>
      <c r="QOL60" s="429"/>
      <c r="QOM60" s="429"/>
      <c r="QON60" s="429"/>
      <c r="QOO60" s="429"/>
      <c r="QOP60" s="429"/>
      <c r="QOQ60" s="429"/>
      <c r="QOR60" s="429"/>
      <c r="QOS60" s="429"/>
      <c r="QOT60" s="429"/>
      <c r="QOU60" s="429"/>
      <c r="QOV60" s="429"/>
      <c r="QOW60" s="429"/>
      <c r="QOX60" s="429"/>
      <c r="QOY60" s="429"/>
      <c r="QOZ60" s="429"/>
      <c r="QPA60" s="429"/>
      <c r="QPB60" s="429"/>
      <c r="QPC60" s="429"/>
      <c r="QPD60" s="429"/>
      <c r="QPE60" s="429"/>
      <c r="QPF60" s="429"/>
      <c r="QPG60" s="429"/>
      <c r="QPH60" s="429"/>
      <c r="QPI60" s="429"/>
      <c r="QPJ60" s="429"/>
      <c r="QPK60" s="429"/>
      <c r="QPL60" s="429"/>
      <c r="QPM60" s="429"/>
      <c r="QPN60" s="429"/>
      <c r="QPO60" s="429"/>
      <c r="QPP60" s="429"/>
      <c r="QPQ60" s="429"/>
      <c r="QPR60" s="429"/>
      <c r="QPS60" s="429"/>
      <c r="QPT60" s="429"/>
      <c r="QPU60" s="429"/>
      <c r="QPV60" s="429"/>
      <c r="QPW60" s="429"/>
      <c r="QPX60" s="429"/>
      <c r="QPY60" s="429"/>
      <c r="QPZ60" s="429"/>
      <c r="QQA60" s="429"/>
      <c r="QQB60" s="429"/>
      <c r="QQC60" s="429"/>
      <c r="QQD60" s="429"/>
      <c r="QQE60" s="429"/>
      <c r="QQF60" s="429"/>
      <c r="QQG60" s="429"/>
      <c r="QQH60" s="429"/>
      <c r="QQI60" s="429"/>
      <c r="QQJ60" s="429"/>
      <c r="QQK60" s="429"/>
      <c r="QQL60" s="429"/>
      <c r="QQM60" s="429"/>
      <c r="QQN60" s="429"/>
      <c r="QQO60" s="429"/>
      <c r="QQP60" s="429"/>
      <c r="QQQ60" s="429"/>
      <c r="QQR60" s="429"/>
      <c r="QQS60" s="429"/>
      <c r="QQT60" s="429"/>
      <c r="QQU60" s="429"/>
      <c r="QQV60" s="429"/>
      <c r="QQW60" s="429"/>
      <c r="QQX60" s="429"/>
      <c r="QQY60" s="429"/>
      <c r="QQZ60" s="429"/>
      <c r="QRA60" s="429"/>
      <c r="QRB60" s="429"/>
      <c r="QRC60" s="429"/>
      <c r="QRD60" s="429"/>
      <c r="QRE60" s="429"/>
      <c r="QRF60" s="429"/>
      <c r="QRG60" s="429"/>
      <c r="QRH60" s="429"/>
      <c r="QRI60" s="429"/>
      <c r="QRJ60" s="429"/>
      <c r="QRK60" s="429"/>
      <c r="QRL60" s="429"/>
      <c r="QRM60" s="429"/>
      <c r="QRN60" s="429"/>
      <c r="QRO60" s="429"/>
      <c r="QRP60" s="429"/>
      <c r="QRQ60" s="429"/>
      <c r="QRR60" s="429"/>
      <c r="QRS60" s="429"/>
      <c r="QRT60" s="429"/>
      <c r="QRU60" s="429"/>
      <c r="QRV60" s="429"/>
      <c r="QRW60" s="429"/>
      <c r="QRX60" s="429"/>
      <c r="QRY60" s="429"/>
      <c r="QRZ60" s="429"/>
      <c r="QSA60" s="429"/>
      <c r="QSB60" s="429"/>
      <c r="QSC60" s="429"/>
      <c r="QSD60" s="429"/>
      <c r="QSE60" s="429"/>
      <c r="QSF60" s="429"/>
      <c r="QSG60" s="429"/>
      <c r="QSH60" s="429"/>
      <c r="QSI60" s="429"/>
      <c r="QSJ60" s="429"/>
      <c r="QSK60" s="429"/>
      <c r="QSL60" s="429"/>
      <c r="QSM60" s="429"/>
      <c r="QSN60" s="429"/>
      <c r="QSO60" s="429"/>
      <c r="QSP60" s="429"/>
      <c r="QSQ60" s="429"/>
      <c r="QSR60" s="429"/>
      <c r="QSS60" s="429"/>
      <c r="QST60" s="429"/>
      <c r="QSU60" s="429"/>
      <c r="QSV60" s="429"/>
      <c r="QSW60" s="429"/>
      <c r="QSX60" s="429"/>
      <c r="QSY60" s="429"/>
      <c r="QSZ60" s="429"/>
      <c r="QTA60" s="429"/>
      <c r="QTB60" s="429"/>
      <c r="QTC60" s="429"/>
      <c r="QTD60" s="429"/>
      <c r="QTE60" s="429"/>
      <c r="QTF60" s="429"/>
      <c r="QTG60" s="429"/>
      <c r="QTH60" s="429"/>
      <c r="QTI60" s="429"/>
      <c r="QTJ60" s="429"/>
      <c r="QTK60" s="429"/>
      <c r="QTL60" s="429"/>
      <c r="QTM60" s="429"/>
      <c r="QTN60" s="429"/>
      <c r="QTO60" s="429"/>
      <c r="QTP60" s="429"/>
      <c r="QTQ60" s="429"/>
      <c r="QTR60" s="429"/>
      <c r="QTS60" s="429"/>
      <c r="QTT60" s="429"/>
      <c r="QTU60" s="429"/>
      <c r="QTV60" s="429"/>
      <c r="QTW60" s="429"/>
      <c r="QTX60" s="429"/>
      <c r="QTY60" s="429"/>
      <c r="QTZ60" s="429"/>
      <c r="QUA60" s="429"/>
      <c r="QUB60" s="429"/>
      <c r="QUC60" s="429"/>
      <c r="QUD60" s="429"/>
      <c r="QUE60" s="429"/>
      <c r="QUF60" s="429"/>
      <c r="QUG60" s="429"/>
      <c r="QUH60" s="429"/>
      <c r="QUI60" s="429"/>
      <c r="QUJ60" s="429"/>
      <c r="QUK60" s="429"/>
      <c r="QUL60" s="429"/>
      <c r="QUM60" s="429"/>
      <c r="QUN60" s="429"/>
      <c r="QUO60" s="429"/>
      <c r="QUP60" s="429"/>
      <c r="QUQ60" s="429"/>
      <c r="QUR60" s="429"/>
      <c r="QUS60" s="429"/>
      <c r="QUT60" s="429"/>
      <c r="QUU60" s="429"/>
      <c r="QUV60" s="429"/>
      <c r="QUW60" s="429"/>
      <c r="QUX60" s="429"/>
      <c r="QUY60" s="429"/>
      <c r="QUZ60" s="429"/>
      <c r="QVA60" s="429"/>
      <c r="QVB60" s="429"/>
      <c r="QVC60" s="429"/>
      <c r="QVD60" s="429"/>
      <c r="QVE60" s="429"/>
      <c r="QVF60" s="429"/>
      <c r="QVG60" s="429"/>
      <c r="QVH60" s="429"/>
      <c r="QVI60" s="429"/>
      <c r="QVJ60" s="429"/>
      <c r="QVK60" s="429"/>
      <c r="QVL60" s="429"/>
      <c r="QVM60" s="429"/>
      <c r="QVN60" s="429"/>
      <c r="QVO60" s="429"/>
      <c r="QVP60" s="429"/>
      <c r="QVQ60" s="429"/>
      <c r="QVR60" s="429"/>
      <c r="QVS60" s="429"/>
      <c r="QVT60" s="429"/>
      <c r="QVU60" s="429"/>
      <c r="QVV60" s="429"/>
      <c r="QVW60" s="429"/>
      <c r="QVX60" s="429"/>
      <c r="QVY60" s="429"/>
      <c r="QVZ60" s="429"/>
      <c r="QWA60" s="429"/>
      <c r="QWB60" s="429"/>
      <c r="QWC60" s="429"/>
      <c r="QWD60" s="429"/>
      <c r="QWE60" s="429"/>
      <c r="QWF60" s="429"/>
      <c r="QWG60" s="429"/>
      <c r="QWH60" s="429"/>
      <c r="QWI60" s="429"/>
      <c r="QWJ60" s="429"/>
      <c r="QWK60" s="429"/>
      <c r="QWL60" s="429"/>
      <c r="QWM60" s="429"/>
      <c r="QWN60" s="429"/>
      <c r="QWO60" s="429"/>
      <c r="QWP60" s="429"/>
      <c r="QWQ60" s="429"/>
      <c r="QWR60" s="429"/>
      <c r="QWS60" s="429"/>
      <c r="QWT60" s="429"/>
      <c r="QWU60" s="429"/>
      <c r="QWV60" s="429"/>
      <c r="QWW60" s="429"/>
      <c r="QWX60" s="429"/>
      <c r="QWY60" s="429"/>
      <c r="QWZ60" s="429"/>
      <c r="QXA60" s="429"/>
      <c r="QXB60" s="429"/>
      <c r="QXC60" s="429"/>
      <c r="QXD60" s="429"/>
      <c r="QXE60" s="429"/>
      <c r="QXF60" s="429"/>
      <c r="QXG60" s="429"/>
      <c r="QXH60" s="429"/>
      <c r="QXI60" s="429"/>
      <c r="QXJ60" s="429"/>
      <c r="QXK60" s="429"/>
      <c r="QXL60" s="429"/>
      <c r="QXM60" s="429"/>
      <c r="QXN60" s="429"/>
      <c r="QXO60" s="429"/>
      <c r="QXP60" s="429"/>
      <c r="QXQ60" s="429"/>
      <c r="QXR60" s="429"/>
      <c r="QXS60" s="429"/>
      <c r="QXT60" s="429"/>
      <c r="QXU60" s="429"/>
      <c r="QXV60" s="429"/>
      <c r="QXW60" s="429"/>
      <c r="QXX60" s="429"/>
      <c r="QXY60" s="429"/>
      <c r="QXZ60" s="429"/>
      <c r="QYA60" s="429"/>
      <c r="QYB60" s="429"/>
      <c r="QYC60" s="429"/>
      <c r="QYD60" s="429"/>
      <c r="QYE60" s="429"/>
      <c r="QYF60" s="429"/>
      <c r="QYG60" s="429"/>
      <c r="QYH60" s="429"/>
      <c r="QYI60" s="429"/>
      <c r="QYJ60" s="429"/>
      <c r="QYK60" s="429"/>
      <c r="QYL60" s="429"/>
      <c r="QYM60" s="429"/>
      <c r="QYN60" s="429"/>
      <c r="QYO60" s="429"/>
      <c r="QYP60" s="429"/>
      <c r="QYQ60" s="429"/>
      <c r="QYR60" s="429"/>
      <c r="QYS60" s="429"/>
      <c r="QYT60" s="429"/>
      <c r="QYU60" s="429"/>
      <c r="QYV60" s="429"/>
      <c r="QYW60" s="429"/>
      <c r="QYX60" s="429"/>
      <c r="QYY60" s="429"/>
      <c r="QYZ60" s="429"/>
      <c r="QZA60" s="429"/>
      <c r="QZB60" s="429"/>
      <c r="QZC60" s="429"/>
      <c r="QZD60" s="429"/>
      <c r="QZE60" s="429"/>
      <c r="QZF60" s="429"/>
      <c r="QZG60" s="429"/>
      <c r="QZH60" s="429"/>
      <c r="QZI60" s="429"/>
      <c r="QZJ60" s="429"/>
      <c r="QZK60" s="429"/>
      <c r="QZL60" s="429"/>
      <c r="QZM60" s="429"/>
      <c r="QZN60" s="429"/>
      <c r="QZO60" s="429"/>
      <c r="QZP60" s="429"/>
      <c r="QZQ60" s="429"/>
      <c r="QZR60" s="429"/>
      <c r="QZS60" s="429"/>
      <c r="QZT60" s="429"/>
      <c r="QZU60" s="429"/>
      <c r="QZV60" s="429"/>
      <c r="QZW60" s="429"/>
      <c r="QZX60" s="429"/>
      <c r="QZY60" s="429"/>
      <c r="QZZ60" s="429"/>
      <c r="RAA60" s="429"/>
      <c r="RAB60" s="429"/>
      <c r="RAC60" s="429"/>
      <c r="RAD60" s="429"/>
      <c r="RAE60" s="429"/>
      <c r="RAF60" s="429"/>
      <c r="RAG60" s="429"/>
      <c r="RAH60" s="429"/>
      <c r="RAI60" s="429"/>
      <c r="RAJ60" s="429"/>
      <c r="RAK60" s="429"/>
      <c r="RAL60" s="429"/>
      <c r="RAM60" s="429"/>
      <c r="RAN60" s="429"/>
      <c r="RAO60" s="429"/>
      <c r="RAP60" s="429"/>
      <c r="RAQ60" s="429"/>
      <c r="RAR60" s="429"/>
      <c r="RAS60" s="429"/>
      <c r="RAT60" s="429"/>
      <c r="RAU60" s="429"/>
      <c r="RAV60" s="429"/>
      <c r="RAW60" s="429"/>
      <c r="RAX60" s="429"/>
      <c r="RAY60" s="429"/>
      <c r="RAZ60" s="429"/>
      <c r="RBA60" s="429"/>
      <c r="RBB60" s="429"/>
      <c r="RBC60" s="429"/>
      <c r="RBD60" s="429"/>
      <c r="RBE60" s="429"/>
      <c r="RBF60" s="429"/>
      <c r="RBG60" s="429"/>
      <c r="RBH60" s="429"/>
      <c r="RBI60" s="429"/>
      <c r="RBJ60" s="429"/>
      <c r="RBK60" s="429"/>
      <c r="RBL60" s="429"/>
      <c r="RBM60" s="429"/>
      <c r="RBN60" s="429"/>
      <c r="RBO60" s="429"/>
      <c r="RBP60" s="429"/>
      <c r="RBQ60" s="429"/>
      <c r="RBR60" s="429"/>
      <c r="RBS60" s="429"/>
      <c r="RBT60" s="429"/>
      <c r="RBU60" s="429"/>
      <c r="RBV60" s="429"/>
      <c r="RBW60" s="429"/>
      <c r="RBX60" s="429"/>
      <c r="RBY60" s="429"/>
      <c r="RBZ60" s="429"/>
      <c r="RCA60" s="429"/>
      <c r="RCB60" s="429"/>
      <c r="RCC60" s="429"/>
      <c r="RCD60" s="429"/>
      <c r="RCE60" s="429"/>
      <c r="RCF60" s="429"/>
      <c r="RCG60" s="429"/>
      <c r="RCH60" s="429"/>
      <c r="RCI60" s="429"/>
      <c r="RCJ60" s="429"/>
      <c r="RCK60" s="429"/>
      <c r="RCL60" s="429"/>
      <c r="RCM60" s="429"/>
      <c r="RCN60" s="429"/>
      <c r="RCO60" s="429"/>
      <c r="RCP60" s="429"/>
      <c r="RCQ60" s="429"/>
      <c r="RCR60" s="429"/>
      <c r="RCS60" s="429"/>
      <c r="RCT60" s="429"/>
      <c r="RCU60" s="429"/>
      <c r="RCV60" s="429"/>
      <c r="RCW60" s="429"/>
      <c r="RCX60" s="429"/>
      <c r="RCY60" s="429"/>
      <c r="RCZ60" s="429"/>
      <c r="RDA60" s="429"/>
      <c r="RDB60" s="429"/>
      <c r="RDC60" s="429"/>
      <c r="RDD60" s="429"/>
      <c r="RDE60" s="429"/>
      <c r="RDF60" s="429"/>
      <c r="RDG60" s="429"/>
      <c r="RDH60" s="429"/>
      <c r="RDI60" s="429"/>
      <c r="RDJ60" s="429"/>
      <c r="RDK60" s="429"/>
      <c r="RDL60" s="429"/>
      <c r="RDM60" s="429"/>
      <c r="RDN60" s="429"/>
      <c r="RDO60" s="429"/>
      <c r="RDP60" s="429"/>
      <c r="RDQ60" s="429"/>
      <c r="RDR60" s="429"/>
      <c r="RDS60" s="429"/>
      <c r="RDT60" s="429"/>
      <c r="RDU60" s="429"/>
      <c r="RDV60" s="429"/>
      <c r="RDW60" s="429"/>
      <c r="RDX60" s="429"/>
      <c r="RDY60" s="429"/>
      <c r="RDZ60" s="429"/>
      <c r="REA60" s="429"/>
      <c r="REB60" s="429"/>
      <c r="REC60" s="429"/>
      <c r="RED60" s="429"/>
      <c r="REE60" s="429"/>
      <c r="REF60" s="429"/>
      <c r="REG60" s="429"/>
      <c r="REH60" s="429"/>
      <c r="REI60" s="429"/>
      <c r="REJ60" s="429"/>
      <c r="REK60" s="429"/>
      <c r="REL60" s="429"/>
      <c r="REM60" s="429"/>
      <c r="REN60" s="429"/>
      <c r="REO60" s="429"/>
      <c r="REP60" s="429"/>
      <c r="REQ60" s="429"/>
      <c r="RER60" s="429"/>
      <c r="RES60" s="429"/>
      <c r="RET60" s="429"/>
      <c r="REU60" s="429"/>
      <c r="REV60" s="429"/>
      <c r="REW60" s="429"/>
      <c r="REX60" s="429"/>
      <c r="REY60" s="429"/>
      <c r="REZ60" s="429"/>
      <c r="RFA60" s="429"/>
      <c r="RFB60" s="429"/>
      <c r="RFC60" s="429"/>
      <c r="RFD60" s="429"/>
      <c r="RFE60" s="429"/>
      <c r="RFF60" s="429"/>
      <c r="RFG60" s="429"/>
      <c r="RFH60" s="429"/>
      <c r="RFI60" s="429"/>
      <c r="RFJ60" s="429"/>
      <c r="RFK60" s="429"/>
      <c r="RFL60" s="429"/>
      <c r="RFM60" s="429"/>
      <c r="RFN60" s="429"/>
      <c r="RFO60" s="429"/>
      <c r="RFP60" s="429"/>
      <c r="RFQ60" s="429"/>
      <c r="RFR60" s="429"/>
      <c r="RFS60" s="429"/>
      <c r="RFT60" s="429"/>
      <c r="RFU60" s="429"/>
      <c r="RFV60" s="429"/>
      <c r="RFW60" s="429"/>
      <c r="RFX60" s="429"/>
      <c r="RFY60" s="429"/>
      <c r="RFZ60" s="429"/>
      <c r="RGA60" s="429"/>
      <c r="RGB60" s="429"/>
      <c r="RGC60" s="429"/>
      <c r="RGD60" s="429"/>
      <c r="RGE60" s="429"/>
      <c r="RGF60" s="429"/>
      <c r="RGG60" s="429"/>
      <c r="RGH60" s="429"/>
      <c r="RGI60" s="429"/>
      <c r="RGJ60" s="429"/>
      <c r="RGK60" s="429"/>
      <c r="RGL60" s="429"/>
      <c r="RGM60" s="429"/>
      <c r="RGN60" s="429"/>
      <c r="RGO60" s="429"/>
      <c r="RGP60" s="429"/>
      <c r="RGQ60" s="429"/>
      <c r="RGR60" s="429"/>
      <c r="RGS60" s="429"/>
      <c r="RGT60" s="429"/>
      <c r="RGU60" s="429"/>
      <c r="RGV60" s="429"/>
      <c r="RGW60" s="429"/>
      <c r="RGX60" s="429"/>
      <c r="RGY60" s="429"/>
      <c r="RGZ60" s="429"/>
      <c r="RHA60" s="429"/>
      <c r="RHB60" s="429"/>
      <c r="RHC60" s="429"/>
      <c r="RHD60" s="429"/>
      <c r="RHE60" s="429"/>
      <c r="RHF60" s="429"/>
      <c r="RHG60" s="429"/>
      <c r="RHH60" s="429"/>
      <c r="RHI60" s="429"/>
      <c r="RHJ60" s="429"/>
      <c r="RHK60" s="429"/>
      <c r="RHL60" s="429"/>
      <c r="RHM60" s="429"/>
      <c r="RHN60" s="429"/>
      <c r="RHO60" s="429"/>
      <c r="RHP60" s="429"/>
      <c r="RHQ60" s="429"/>
      <c r="RHR60" s="429"/>
      <c r="RHS60" s="429"/>
      <c r="RHT60" s="429"/>
      <c r="RHU60" s="429"/>
      <c r="RHV60" s="429"/>
      <c r="RHW60" s="429"/>
      <c r="RHX60" s="429"/>
      <c r="RHY60" s="429"/>
      <c r="RHZ60" s="429"/>
      <c r="RIA60" s="429"/>
      <c r="RIB60" s="429"/>
      <c r="RIC60" s="429"/>
      <c r="RID60" s="429"/>
      <c r="RIE60" s="429"/>
      <c r="RIF60" s="429"/>
      <c r="RIG60" s="429"/>
      <c r="RIH60" s="429"/>
      <c r="RII60" s="429"/>
      <c r="RIJ60" s="429"/>
      <c r="RIK60" s="429"/>
      <c r="RIL60" s="429"/>
      <c r="RIM60" s="429"/>
      <c r="RIN60" s="429"/>
      <c r="RIO60" s="429"/>
      <c r="RIP60" s="429"/>
      <c r="RIQ60" s="429"/>
      <c r="RIR60" s="429"/>
      <c r="RIS60" s="429"/>
      <c r="RIT60" s="429"/>
      <c r="RIU60" s="429"/>
      <c r="RIV60" s="429"/>
      <c r="RIW60" s="429"/>
      <c r="RIX60" s="429"/>
      <c r="RIY60" s="429"/>
      <c r="RIZ60" s="429"/>
      <c r="RJA60" s="429"/>
      <c r="RJB60" s="429"/>
      <c r="RJC60" s="429"/>
      <c r="RJD60" s="429"/>
      <c r="RJE60" s="429"/>
      <c r="RJF60" s="429"/>
      <c r="RJG60" s="429"/>
      <c r="RJH60" s="429"/>
      <c r="RJI60" s="429"/>
      <c r="RJJ60" s="429"/>
      <c r="RJK60" s="429"/>
      <c r="RJL60" s="429"/>
      <c r="RJM60" s="429"/>
      <c r="RJN60" s="429"/>
      <c r="RJO60" s="429"/>
      <c r="RJP60" s="429"/>
      <c r="RJQ60" s="429"/>
      <c r="RJR60" s="429"/>
      <c r="RJS60" s="429"/>
      <c r="RJT60" s="429"/>
      <c r="RJU60" s="429"/>
      <c r="RJV60" s="429"/>
      <c r="RJW60" s="429"/>
      <c r="RJX60" s="429"/>
      <c r="RJY60" s="429"/>
      <c r="RJZ60" s="429"/>
      <c r="RKA60" s="429"/>
      <c r="RKB60" s="429"/>
      <c r="RKC60" s="429"/>
      <c r="RKD60" s="429"/>
      <c r="RKE60" s="429"/>
      <c r="RKF60" s="429"/>
      <c r="RKG60" s="429"/>
      <c r="RKH60" s="429"/>
      <c r="RKI60" s="429"/>
      <c r="RKJ60" s="429"/>
      <c r="RKK60" s="429"/>
      <c r="RKL60" s="429"/>
      <c r="RKM60" s="429"/>
      <c r="RKN60" s="429"/>
      <c r="RKO60" s="429"/>
      <c r="RKP60" s="429"/>
      <c r="RKQ60" s="429"/>
      <c r="RKR60" s="429"/>
      <c r="RKS60" s="429"/>
      <c r="RKT60" s="429"/>
      <c r="RKU60" s="429"/>
      <c r="RKV60" s="429"/>
      <c r="RKW60" s="429"/>
      <c r="RKX60" s="429"/>
      <c r="RKY60" s="429"/>
      <c r="RKZ60" s="429"/>
      <c r="RLA60" s="429"/>
      <c r="RLB60" s="429"/>
      <c r="RLC60" s="429"/>
      <c r="RLD60" s="429"/>
      <c r="RLE60" s="429"/>
      <c r="RLF60" s="429"/>
      <c r="RLG60" s="429"/>
      <c r="RLH60" s="429"/>
      <c r="RLI60" s="429"/>
      <c r="RLJ60" s="429"/>
      <c r="RLK60" s="429"/>
      <c r="RLL60" s="429"/>
      <c r="RLM60" s="429"/>
      <c r="RLN60" s="429"/>
      <c r="RLO60" s="429"/>
      <c r="RLP60" s="429"/>
      <c r="RLQ60" s="429"/>
      <c r="RLR60" s="429"/>
      <c r="RLS60" s="429"/>
      <c r="RLT60" s="429"/>
      <c r="RLU60" s="429"/>
      <c r="RLV60" s="429"/>
      <c r="RLW60" s="429"/>
      <c r="RLX60" s="429"/>
      <c r="RLY60" s="429"/>
      <c r="RLZ60" s="429"/>
      <c r="RMA60" s="429"/>
      <c r="RMB60" s="429"/>
      <c r="RMC60" s="429"/>
      <c r="RMD60" s="429"/>
      <c r="RME60" s="429"/>
      <c r="RMF60" s="429"/>
      <c r="RMG60" s="429"/>
      <c r="RMH60" s="429"/>
      <c r="RMI60" s="429"/>
      <c r="RMJ60" s="429"/>
      <c r="RMK60" s="429"/>
      <c r="RML60" s="429"/>
      <c r="RMM60" s="429"/>
      <c r="RMN60" s="429"/>
      <c r="RMO60" s="429"/>
      <c r="RMP60" s="429"/>
      <c r="RMQ60" s="429"/>
      <c r="RMR60" s="429"/>
      <c r="RMS60" s="429"/>
      <c r="RMT60" s="429"/>
      <c r="RMU60" s="429"/>
      <c r="RMV60" s="429"/>
      <c r="RMW60" s="429"/>
      <c r="RMX60" s="429"/>
      <c r="RMY60" s="429"/>
      <c r="RMZ60" s="429"/>
      <c r="RNA60" s="429"/>
      <c r="RNB60" s="429"/>
      <c r="RNC60" s="429"/>
      <c r="RND60" s="429"/>
      <c r="RNE60" s="429"/>
      <c r="RNF60" s="429"/>
      <c r="RNG60" s="429"/>
      <c r="RNH60" s="429"/>
      <c r="RNI60" s="429"/>
      <c r="RNJ60" s="429"/>
      <c r="RNK60" s="429"/>
      <c r="RNL60" s="429"/>
      <c r="RNM60" s="429"/>
      <c r="RNN60" s="429"/>
      <c r="RNO60" s="429"/>
      <c r="RNP60" s="429"/>
      <c r="RNQ60" s="429"/>
      <c r="RNR60" s="429"/>
      <c r="RNS60" s="429"/>
      <c r="RNT60" s="429"/>
      <c r="RNU60" s="429"/>
      <c r="RNV60" s="429"/>
      <c r="RNW60" s="429"/>
      <c r="RNX60" s="429"/>
      <c r="RNY60" s="429"/>
      <c r="RNZ60" s="429"/>
      <c r="ROA60" s="429"/>
      <c r="ROB60" s="429"/>
      <c r="ROC60" s="429"/>
      <c r="ROD60" s="429"/>
      <c r="ROE60" s="429"/>
      <c r="ROF60" s="429"/>
      <c r="ROG60" s="429"/>
      <c r="ROH60" s="429"/>
      <c r="ROI60" s="429"/>
      <c r="ROJ60" s="429"/>
      <c r="ROK60" s="429"/>
      <c r="ROL60" s="429"/>
      <c r="ROM60" s="429"/>
      <c r="RON60" s="429"/>
      <c r="ROO60" s="429"/>
      <c r="ROP60" s="429"/>
      <c r="ROQ60" s="429"/>
      <c r="ROR60" s="429"/>
      <c r="ROS60" s="429"/>
      <c r="ROT60" s="429"/>
      <c r="ROU60" s="429"/>
      <c r="ROV60" s="429"/>
      <c r="ROW60" s="429"/>
      <c r="ROX60" s="429"/>
      <c r="ROY60" s="429"/>
      <c r="ROZ60" s="429"/>
      <c r="RPA60" s="429"/>
      <c r="RPB60" s="429"/>
      <c r="RPC60" s="429"/>
      <c r="RPD60" s="429"/>
      <c r="RPE60" s="429"/>
      <c r="RPF60" s="429"/>
      <c r="RPG60" s="429"/>
      <c r="RPH60" s="429"/>
      <c r="RPI60" s="429"/>
      <c r="RPJ60" s="429"/>
      <c r="RPK60" s="429"/>
      <c r="RPL60" s="429"/>
      <c r="RPM60" s="429"/>
      <c r="RPN60" s="429"/>
      <c r="RPO60" s="429"/>
      <c r="RPP60" s="429"/>
      <c r="RPQ60" s="429"/>
      <c r="RPR60" s="429"/>
      <c r="RPS60" s="429"/>
      <c r="RPT60" s="429"/>
      <c r="RPU60" s="429"/>
      <c r="RPV60" s="429"/>
      <c r="RPW60" s="429"/>
      <c r="RPX60" s="429"/>
      <c r="RPY60" s="429"/>
      <c r="RPZ60" s="429"/>
      <c r="RQA60" s="429"/>
      <c r="RQB60" s="429"/>
      <c r="RQC60" s="429"/>
      <c r="RQD60" s="429"/>
      <c r="RQE60" s="429"/>
      <c r="RQF60" s="429"/>
      <c r="RQG60" s="429"/>
      <c r="RQH60" s="429"/>
      <c r="RQI60" s="429"/>
      <c r="RQJ60" s="429"/>
      <c r="RQK60" s="429"/>
      <c r="RQL60" s="429"/>
      <c r="RQM60" s="429"/>
      <c r="RQN60" s="429"/>
      <c r="RQO60" s="429"/>
      <c r="RQP60" s="429"/>
      <c r="RQQ60" s="429"/>
      <c r="RQR60" s="429"/>
      <c r="RQS60" s="429"/>
      <c r="RQT60" s="429"/>
      <c r="RQU60" s="429"/>
      <c r="RQV60" s="429"/>
      <c r="RQW60" s="429"/>
      <c r="RQX60" s="429"/>
      <c r="RQY60" s="429"/>
      <c r="RQZ60" s="429"/>
      <c r="RRA60" s="429"/>
      <c r="RRB60" s="429"/>
      <c r="RRC60" s="429"/>
      <c r="RRD60" s="429"/>
      <c r="RRE60" s="429"/>
      <c r="RRF60" s="429"/>
      <c r="RRG60" s="429"/>
      <c r="RRH60" s="429"/>
      <c r="RRI60" s="429"/>
      <c r="RRJ60" s="429"/>
      <c r="RRK60" s="429"/>
      <c r="RRL60" s="429"/>
      <c r="RRM60" s="429"/>
      <c r="RRN60" s="429"/>
      <c r="RRO60" s="429"/>
      <c r="RRP60" s="429"/>
      <c r="RRQ60" s="429"/>
      <c r="RRR60" s="429"/>
      <c r="RRS60" s="429"/>
      <c r="RRT60" s="429"/>
      <c r="RRU60" s="429"/>
      <c r="RRV60" s="429"/>
      <c r="RRW60" s="429"/>
      <c r="RRX60" s="429"/>
      <c r="RRY60" s="429"/>
      <c r="RRZ60" s="429"/>
      <c r="RSA60" s="429"/>
      <c r="RSB60" s="429"/>
      <c r="RSC60" s="429"/>
      <c r="RSD60" s="429"/>
      <c r="RSE60" s="429"/>
      <c r="RSF60" s="429"/>
      <c r="RSG60" s="429"/>
      <c r="RSH60" s="429"/>
      <c r="RSI60" s="429"/>
      <c r="RSJ60" s="429"/>
      <c r="RSK60" s="429"/>
      <c r="RSL60" s="429"/>
      <c r="RSM60" s="429"/>
      <c r="RSN60" s="429"/>
      <c r="RSO60" s="429"/>
      <c r="RSP60" s="429"/>
      <c r="RSQ60" s="429"/>
      <c r="RSR60" s="429"/>
      <c r="RSS60" s="429"/>
      <c r="RST60" s="429"/>
      <c r="RSU60" s="429"/>
      <c r="RSV60" s="429"/>
      <c r="RSW60" s="429"/>
      <c r="RSX60" s="429"/>
      <c r="RSY60" s="429"/>
      <c r="RSZ60" s="429"/>
      <c r="RTA60" s="429"/>
      <c r="RTB60" s="429"/>
      <c r="RTC60" s="429"/>
      <c r="RTD60" s="429"/>
      <c r="RTE60" s="429"/>
      <c r="RTF60" s="429"/>
      <c r="RTG60" s="429"/>
      <c r="RTH60" s="429"/>
      <c r="RTI60" s="429"/>
      <c r="RTJ60" s="429"/>
      <c r="RTK60" s="429"/>
      <c r="RTL60" s="429"/>
      <c r="RTM60" s="429"/>
      <c r="RTN60" s="429"/>
      <c r="RTO60" s="429"/>
      <c r="RTP60" s="429"/>
      <c r="RTQ60" s="429"/>
      <c r="RTR60" s="429"/>
      <c r="RTS60" s="429"/>
      <c r="RTT60" s="429"/>
      <c r="RTU60" s="429"/>
      <c r="RTV60" s="429"/>
      <c r="RTW60" s="429"/>
      <c r="RTX60" s="429"/>
      <c r="RTY60" s="429"/>
      <c r="RTZ60" s="429"/>
      <c r="RUA60" s="429"/>
      <c r="RUB60" s="429"/>
      <c r="RUC60" s="429"/>
      <c r="RUD60" s="429"/>
      <c r="RUE60" s="429"/>
      <c r="RUF60" s="429"/>
      <c r="RUG60" s="429"/>
      <c r="RUH60" s="429"/>
      <c r="RUI60" s="429"/>
      <c r="RUJ60" s="429"/>
      <c r="RUK60" s="429"/>
      <c r="RUL60" s="429"/>
      <c r="RUM60" s="429"/>
      <c r="RUN60" s="429"/>
      <c r="RUO60" s="429"/>
      <c r="RUP60" s="429"/>
      <c r="RUQ60" s="429"/>
      <c r="RUR60" s="429"/>
      <c r="RUS60" s="429"/>
      <c r="RUT60" s="429"/>
      <c r="RUU60" s="429"/>
      <c r="RUV60" s="429"/>
      <c r="RUW60" s="429"/>
      <c r="RUX60" s="429"/>
      <c r="RUY60" s="429"/>
      <c r="RUZ60" s="429"/>
      <c r="RVA60" s="429"/>
      <c r="RVB60" s="429"/>
      <c r="RVC60" s="429"/>
      <c r="RVD60" s="429"/>
      <c r="RVE60" s="429"/>
      <c r="RVF60" s="429"/>
      <c r="RVG60" s="429"/>
      <c r="RVH60" s="429"/>
      <c r="RVI60" s="429"/>
      <c r="RVJ60" s="429"/>
      <c r="RVK60" s="429"/>
      <c r="RVL60" s="429"/>
      <c r="RVM60" s="429"/>
      <c r="RVN60" s="429"/>
      <c r="RVO60" s="429"/>
      <c r="RVP60" s="429"/>
      <c r="RVQ60" s="429"/>
      <c r="RVR60" s="429"/>
      <c r="RVS60" s="429"/>
      <c r="RVT60" s="429"/>
      <c r="RVU60" s="429"/>
      <c r="RVV60" s="429"/>
      <c r="RVW60" s="429"/>
      <c r="RVX60" s="429"/>
      <c r="RVY60" s="429"/>
      <c r="RVZ60" s="429"/>
      <c r="RWA60" s="429"/>
      <c r="RWB60" s="429"/>
      <c r="RWC60" s="429"/>
      <c r="RWD60" s="429"/>
      <c r="RWE60" s="429"/>
      <c r="RWF60" s="429"/>
      <c r="RWG60" s="429"/>
      <c r="RWH60" s="429"/>
      <c r="RWI60" s="429"/>
      <c r="RWJ60" s="429"/>
      <c r="RWK60" s="429"/>
      <c r="RWL60" s="429"/>
      <c r="RWM60" s="429"/>
      <c r="RWN60" s="429"/>
      <c r="RWO60" s="429"/>
      <c r="RWP60" s="429"/>
      <c r="RWQ60" s="429"/>
      <c r="RWR60" s="429"/>
      <c r="RWS60" s="429"/>
      <c r="RWT60" s="429"/>
      <c r="RWU60" s="429"/>
      <c r="RWV60" s="429"/>
      <c r="RWW60" s="429"/>
      <c r="RWX60" s="429"/>
      <c r="RWY60" s="429"/>
      <c r="RWZ60" s="429"/>
      <c r="RXA60" s="429"/>
      <c r="RXB60" s="429"/>
      <c r="RXC60" s="429"/>
      <c r="RXD60" s="429"/>
      <c r="RXE60" s="429"/>
      <c r="RXF60" s="429"/>
      <c r="RXG60" s="429"/>
      <c r="RXH60" s="429"/>
      <c r="RXI60" s="429"/>
      <c r="RXJ60" s="429"/>
      <c r="RXK60" s="429"/>
      <c r="RXL60" s="429"/>
      <c r="RXM60" s="429"/>
      <c r="RXN60" s="429"/>
      <c r="RXO60" s="429"/>
      <c r="RXP60" s="429"/>
      <c r="RXQ60" s="429"/>
      <c r="RXR60" s="429"/>
      <c r="RXS60" s="429"/>
      <c r="RXT60" s="429"/>
      <c r="RXU60" s="429"/>
      <c r="RXV60" s="429"/>
      <c r="RXW60" s="429"/>
      <c r="RXX60" s="429"/>
      <c r="RXY60" s="429"/>
      <c r="RXZ60" s="429"/>
      <c r="RYA60" s="429"/>
      <c r="RYB60" s="429"/>
      <c r="RYC60" s="429"/>
      <c r="RYD60" s="429"/>
      <c r="RYE60" s="429"/>
      <c r="RYF60" s="429"/>
      <c r="RYG60" s="429"/>
      <c r="RYH60" s="429"/>
      <c r="RYI60" s="429"/>
      <c r="RYJ60" s="429"/>
      <c r="RYK60" s="429"/>
      <c r="RYL60" s="429"/>
      <c r="RYM60" s="429"/>
      <c r="RYN60" s="429"/>
      <c r="RYO60" s="429"/>
      <c r="RYP60" s="429"/>
      <c r="RYQ60" s="429"/>
      <c r="RYR60" s="429"/>
      <c r="RYS60" s="429"/>
      <c r="RYT60" s="429"/>
      <c r="RYU60" s="429"/>
      <c r="RYV60" s="429"/>
      <c r="RYW60" s="429"/>
      <c r="RYX60" s="429"/>
      <c r="RYY60" s="429"/>
      <c r="RYZ60" s="429"/>
      <c r="RZA60" s="429"/>
      <c r="RZB60" s="429"/>
      <c r="RZC60" s="429"/>
      <c r="RZD60" s="429"/>
      <c r="RZE60" s="429"/>
      <c r="RZF60" s="429"/>
      <c r="RZG60" s="429"/>
      <c r="RZH60" s="429"/>
      <c r="RZI60" s="429"/>
      <c r="RZJ60" s="429"/>
      <c r="RZK60" s="429"/>
      <c r="RZL60" s="429"/>
      <c r="RZM60" s="429"/>
      <c r="RZN60" s="429"/>
      <c r="RZO60" s="429"/>
      <c r="RZP60" s="429"/>
      <c r="RZQ60" s="429"/>
      <c r="RZR60" s="429"/>
      <c r="RZS60" s="429"/>
      <c r="RZT60" s="429"/>
      <c r="RZU60" s="429"/>
      <c r="RZV60" s="429"/>
      <c r="RZW60" s="429"/>
      <c r="RZX60" s="429"/>
      <c r="RZY60" s="429"/>
      <c r="RZZ60" s="429"/>
      <c r="SAA60" s="429"/>
      <c r="SAB60" s="429"/>
      <c r="SAC60" s="429"/>
      <c r="SAD60" s="429"/>
      <c r="SAE60" s="429"/>
      <c r="SAF60" s="429"/>
      <c r="SAG60" s="429"/>
      <c r="SAH60" s="429"/>
      <c r="SAI60" s="429"/>
      <c r="SAJ60" s="429"/>
      <c r="SAK60" s="429"/>
      <c r="SAL60" s="429"/>
      <c r="SAM60" s="429"/>
      <c r="SAN60" s="429"/>
      <c r="SAO60" s="429"/>
      <c r="SAP60" s="429"/>
      <c r="SAQ60" s="429"/>
      <c r="SAR60" s="429"/>
      <c r="SAS60" s="429"/>
      <c r="SAT60" s="429"/>
      <c r="SAU60" s="429"/>
      <c r="SAV60" s="429"/>
      <c r="SAW60" s="429"/>
      <c r="SAX60" s="429"/>
      <c r="SAY60" s="429"/>
      <c r="SAZ60" s="429"/>
      <c r="SBA60" s="429"/>
      <c r="SBB60" s="429"/>
      <c r="SBC60" s="429"/>
      <c r="SBD60" s="429"/>
      <c r="SBE60" s="429"/>
      <c r="SBF60" s="429"/>
      <c r="SBG60" s="429"/>
      <c r="SBH60" s="429"/>
      <c r="SBI60" s="429"/>
      <c r="SBJ60" s="429"/>
      <c r="SBK60" s="429"/>
      <c r="SBL60" s="429"/>
      <c r="SBM60" s="429"/>
      <c r="SBN60" s="429"/>
      <c r="SBO60" s="429"/>
      <c r="SBP60" s="429"/>
      <c r="SBQ60" s="429"/>
      <c r="SBR60" s="429"/>
      <c r="SBS60" s="429"/>
      <c r="SBT60" s="429"/>
      <c r="SBU60" s="429"/>
      <c r="SBV60" s="429"/>
      <c r="SBW60" s="429"/>
      <c r="SBX60" s="429"/>
      <c r="SBY60" s="429"/>
      <c r="SBZ60" s="429"/>
      <c r="SCA60" s="429"/>
      <c r="SCB60" s="429"/>
      <c r="SCC60" s="429"/>
      <c r="SCD60" s="429"/>
      <c r="SCE60" s="429"/>
      <c r="SCF60" s="429"/>
      <c r="SCG60" s="429"/>
      <c r="SCH60" s="429"/>
      <c r="SCI60" s="429"/>
      <c r="SCJ60" s="429"/>
      <c r="SCK60" s="429"/>
      <c r="SCL60" s="429"/>
      <c r="SCM60" s="429"/>
      <c r="SCN60" s="429"/>
      <c r="SCO60" s="429"/>
      <c r="SCP60" s="429"/>
      <c r="SCQ60" s="429"/>
      <c r="SCR60" s="429"/>
      <c r="SCS60" s="429"/>
      <c r="SCT60" s="429"/>
      <c r="SCU60" s="429"/>
      <c r="SCV60" s="429"/>
      <c r="SCW60" s="429"/>
      <c r="SCX60" s="429"/>
      <c r="SCY60" s="429"/>
      <c r="SCZ60" s="429"/>
      <c r="SDA60" s="429"/>
      <c r="SDB60" s="429"/>
      <c r="SDC60" s="429"/>
      <c r="SDD60" s="429"/>
      <c r="SDE60" s="429"/>
      <c r="SDF60" s="429"/>
      <c r="SDG60" s="429"/>
      <c r="SDH60" s="429"/>
      <c r="SDI60" s="429"/>
      <c r="SDJ60" s="429"/>
      <c r="SDK60" s="429"/>
      <c r="SDL60" s="429"/>
      <c r="SDM60" s="429"/>
      <c r="SDN60" s="429"/>
      <c r="SDO60" s="429"/>
      <c r="SDP60" s="429"/>
      <c r="SDQ60" s="429"/>
      <c r="SDR60" s="429"/>
      <c r="SDS60" s="429"/>
      <c r="SDT60" s="429"/>
      <c r="SDU60" s="429"/>
      <c r="SDV60" s="429"/>
      <c r="SDW60" s="429"/>
      <c r="SDX60" s="429"/>
      <c r="SDY60" s="429"/>
      <c r="SDZ60" s="429"/>
      <c r="SEA60" s="429"/>
      <c r="SEB60" s="429"/>
      <c r="SEC60" s="429"/>
      <c r="SED60" s="429"/>
      <c r="SEE60" s="429"/>
      <c r="SEF60" s="429"/>
      <c r="SEG60" s="429"/>
      <c r="SEH60" s="429"/>
      <c r="SEI60" s="429"/>
      <c r="SEJ60" s="429"/>
      <c r="SEK60" s="429"/>
      <c r="SEL60" s="429"/>
      <c r="SEM60" s="429"/>
      <c r="SEN60" s="429"/>
      <c r="SEO60" s="429"/>
      <c r="SEP60" s="429"/>
      <c r="SEQ60" s="429"/>
      <c r="SER60" s="429"/>
      <c r="SES60" s="429"/>
      <c r="SET60" s="429"/>
      <c r="SEU60" s="429"/>
      <c r="SEV60" s="429"/>
      <c r="SEW60" s="429"/>
      <c r="SEX60" s="429"/>
      <c r="SEY60" s="429"/>
      <c r="SEZ60" s="429"/>
      <c r="SFA60" s="429"/>
      <c r="SFB60" s="429"/>
      <c r="SFC60" s="429"/>
      <c r="SFD60" s="429"/>
      <c r="SFE60" s="429"/>
      <c r="SFF60" s="429"/>
      <c r="SFG60" s="429"/>
      <c r="SFH60" s="429"/>
      <c r="SFI60" s="429"/>
      <c r="SFJ60" s="429"/>
      <c r="SFK60" s="429"/>
      <c r="SFL60" s="429"/>
      <c r="SFM60" s="429"/>
      <c r="SFN60" s="429"/>
      <c r="SFO60" s="429"/>
      <c r="SFP60" s="429"/>
      <c r="SFQ60" s="429"/>
      <c r="SFR60" s="429"/>
      <c r="SFS60" s="429"/>
      <c r="SFT60" s="429"/>
      <c r="SFU60" s="429"/>
      <c r="SFV60" s="429"/>
      <c r="SFW60" s="429"/>
      <c r="SFX60" s="429"/>
      <c r="SFY60" s="429"/>
      <c r="SFZ60" s="429"/>
      <c r="SGA60" s="429"/>
      <c r="SGB60" s="429"/>
      <c r="SGC60" s="429"/>
      <c r="SGD60" s="429"/>
      <c r="SGE60" s="429"/>
      <c r="SGF60" s="429"/>
      <c r="SGG60" s="429"/>
      <c r="SGH60" s="429"/>
      <c r="SGI60" s="429"/>
      <c r="SGJ60" s="429"/>
      <c r="SGK60" s="429"/>
      <c r="SGL60" s="429"/>
      <c r="SGM60" s="429"/>
      <c r="SGN60" s="429"/>
      <c r="SGO60" s="429"/>
      <c r="SGP60" s="429"/>
      <c r="SGQ60" s="429"/>
      <c r="SGR60" s="429"/>
      <c r="SGS60" s="429"/>
      <c r="SGT60" s="429"/>
      <c r="SGU60" s="429"/>
      <c r="SGV60" s="429"/>
      <c r="SGW60" s="429"/>
      <c r="SGX60" s="429"/>
      <c r="SGY60" s="429"/>
      <c r="SGZ60" s="429"/>
      <c r="SHA60" s="429"/>
      <c r="SHB60" s="429"/>
      <c r="SHC60" s="429"/>
      <c r="SHD60" s="429"/>
      <c r="SHE60" s="429"/>
      <c r="SHF60" s="429"/>
      <c r="SHG60" s="429"/>
      <c r="SHH60" s="429"/>
      <c r="SHI60" s="429"/>
      <c r="SHJ60" s="429"/>
      <c r="SHK60" s="429"/>
      <c r="SHL60" s="429"/>
      <c r="SHM60" s="429"/>
      <c r="SHN60" s="429"/>
      <c r="SHO60" s="429"/>
      <c r="SHP60" s="429"/>
      <c r="SHQ60" s="429"/>
      <c r="SHR60" s="429"/>
      <c r="SHS60" s="429"/>
      <c r="SHT60" s="429"/>
      <c r="SHU60" s="429"/>
      <c r="SHV60" s="429"/>
      <c r="SHW60" s="429"/>
      <c r="SHX60" s="429"/>
      <c r="SHY60" s="429"/>
      <c r="SHZ60" s="429"/>
      <c r="SIA60" s="429"/>
      <c r="SIB60" s="429"/>
      <c r="SIC60" s="429"/>
      <c r="SID60" s="429"/>
      <c r="SIE60" s="429"/>
      <c r="SIF60" s="429"/>
      <c r="SIG60" s="429"/>
      <c r="SIH60" s="429"/>
      <c r="SII60" s="429"/>
      <c r="SIJ60" s="429"/>
      <c r="SIK60" s="429"/>
      <c r="SIL60" s="429"/>
      <c r="SIM60" s="429"/>
      <c r="SIN60" s="429"/>
      <c r="SIO60" s="429"/>
      <c r="SIP60" s="429"/>
      <c r="SIQ60" s="429"/>
      <c r="SIR60" s="429"/>
      <c r="SIS60" s="429"/>
      <c r="SIT60" s="429"/>
      <c r="SIU60" s="429"/>
      <c r="SIV60" s="429"/>
      <c r="SIW60" s="429"/>
      <c r="SIX60" s="429"/>
      <c r="SIY60" s="429"/>
      <c r="SIZ60" s="429"/>
      <c r="SJA60" s="429"/>
      <c r="SJB60" s="429"/>
      <c r="SJC60" s="429"/>
      <c r="SJD60" s="429"/>
      <c r="SJE60" s="429"/>
      <c r="SJF60" s="429"/>
      <c r="SJG60" s="429"/>
      <c r="SJH60" s="429"/>
      <c r="SJI60" s="429"/>
      <c r="SJJ60" s="429"/>
      <c r="SJK60" s="429"/>
      <c r="SJL60" s="429"/>
      <c r="SJM60" s="429"/>
      <c r="SJN60" s="429"/>
      <c r="SJO60" s="429"/>
      <c r="SJP60" s="429"/>
      <c r="SJQ60" s="429"/>
      <c r="SJR60" s="429"/>
      <c r="SJS60" s="429"/>
      <c r="SJT60" s="429"/>
      <c r="SJU60" s="429"/>
      <c r="SJV60" s="429"/>
      <c r="SJW60" s="429"/>
      <c r="SJX60" s="429"/>
      <c r="SJY60" s="429"/>
      <c r="SJZ60" s="429"/>
      <c r="SKA60" s="429"/>
      <c r="SKB60" s="429"/>
      <c r="SKC60" s="429"/>
      <c r="SKD60" s="429"/>
      <c r="SKE60" s="429"/>
      <c r="SKF60" s="429"/>
      <c r="SKG60" s="429"/>
      <c r="SKH60" s="429"/>
      <c r="SKI60" s="429"/>
      <c r="SKJ60" s="429"/>
      <c r="SKK60" s="429"/>
      <c r="SKL60" s="429"/>
      <c r="SKM60" s="429"/>
      <c r="SKN60" s="429"/>
      <c r="SKO60" s="429"/>
      <c r="SKP60" s="429"/>
      <c r="SKQ60" s="429"/>
      <c r="SKR60" s="429"/>
      <c r="SKS60" s="429"/>
      <c r="SKT60" s="429"/>
      <c r="SKU60" s="429"/>
      <c r="SKV60" s="429"/>
      <c r="SKW60" s="429"/>
      <c r="SKX60" s="429"/>
      <c r="SKY60" s="429"/>
      <c r="SKZ60" s="429"/>
      <c r="SLA60" s="429"/>
      <c r="SLB60" s="429"/>
      <c r="SLC60" s="429"/>
      <c r="SLD60" s="429"/>
      <c r="SLE60" s="429"/>
      <c r="SLF60" s="429"/>
      <c r="SLG60" s="429"/>
      <c r="SLH60" s="429"/>
      <c r="SLI60" s="429"/>
      <c r="SLJ60" s="429"/>
      <c r="SLK60" s="429"/>
      <c r="SLL60" s="429"/>
      <c r="SLM60" s="429"/>
      <c r="SLN60" s="429"/>
      <c r="SLO60" s="429"/>
      <c r="SLP60" s="429"/>
      <c r="SLQ60" s="429"/>
      <c r="SLR60" s="429"/>
      <c r="SLS60" s="429"/>
      <c r="SLT60" s="429"/>
      <c r="SLU60" s="429"/>
      <c r="SLV60" s="429"/>
      <c r="SLW60" s="429"/>
      <c r="SLX60" s="429"/>
      <c r="SLY60" s="429"/>
      <c r="SLZ60" s="429"/>
      <c r="SMA60" s="429"/>
      <c r="SMB60" s="429"/>
      <c r="SMC60" s="429"/>
      <c r="SMD60" s="429"/>
      <c r="SME60" s="429"/>
      <c r="SMF60" s="429"/>
      <c r="SMG60" s="429"/>
      <c r="SMH60" s="429"/>
      <c r="SMI60" s="429"/>
      <c r="SMJ60" s="429"/>
      <c r="SMK60" s="429"/>
      <c r="SML60" s="429"/>
      <c r="SMM60" s="429"/>
      <c r="SMN60" s="429"/>
      <c r="SMO60" s="429"/>
      <c r="SMP60" s="429"/>
      <c r="SMQ60" s="429"/>
      <c r="SMR60" s="429"/>
      <c r="SMS60" s="429"/>
      <c r="SMT60" s="429"/>
      <c r="SMU60" s="429"/>
      <c r="SMV60" s="429"/>
      <c r="SMW60" s="429"/>
      <c r="SMX60" s="429"/>
      <c r="SMY60" s="429"/>
      <c r="SMZ60" s="429"/>
      <c r="SNA60" s="429"/>
      <c r="SNB60" s="429"/>
      <c r="SNC60" s="429"/>
      <c r="SND60" s="429"/>
      <c r="SNE60" s="429"/>
      <c r="SNF60" s="429"/>
      <c r="SNG60" s="429"/>
      <c r="SNH60" s="429"/>
      <c r="SNI60" s="429"/>
      <c r="SNJ60" s="429"/>
      <c r="SNK60" s="429"/>
      <c r="SNL60" s="429"/>
      <c r="SNM60" s="429"/>
      <c r="SNN60" s="429"/>
      <c r="SNO60" s="429"/>
      <c r="SNP60" s="429"/>
      <c r="SNQ60" s="429"/>
      <c r="SNR60" s="429"/>
      <c r="SNS60" s="429"/>
      <c r="SNT60" s="429"/>
      <c r="SNU60" s="429"/>
      <c r="SNV60" s="429"/>
      <c r="SNW60" s="429"/>
      <c r="SNX60" s="429"/>
      <c r="SNY60" s="429"/>
      <c r="SNZ60" s="429"/>
      <c r="SOA60" s="429"/>
      <c r="SOB60" s="429"/>
      <c r="SOC60" s="429"/>
      <c r="SOD60" s="429"/>
      <c r="SOE60" s="429"/>
      <c r="SOF60" s="429"/>
      <c r="SOG60" s="429"/>
      <c r="SOH60" s="429"/>
      <c r="SOI60" s="429"/>
      <c r="SOJ60" s="429"/>
      <c r="SOK60" s="429"/>
      <c r="SOL60" s="429"/>
      <c r="SOM60" s="429"/>
      <c r="SON60" s="429"/>
      <c r="SOO60" s="429"/>
      <c r="SOP60" s="429"/>
      <c r="SOQ60" s="429"/>
      <c r="SOR60" s="429"/>
      <c r="SOS60" s="429"/>
      <c r="SOT60" s="429"/>
      <c r="SOU60" s="429"/>
      <c r="SOV60" s="429"/>
      <c r="SOW60" s="429"/>
      <c r="SOX60" s="429"/>
      <c r="SOY60" s="429"/>
      <c r="SOZ60" s="429"/>
      <c r="SPA60" s="429"/>
      <c r="SPB60" s="429"/>
      <c r="SPC60" s="429"/>
      <c r="SPD60" s="429"/>
      <c r="SPE60" s="429"/>
      <c r="SPF60" s="429"/>
      <c r="SPG60" s="429"/>
      <c r="SPH60" s="429"/>
      <c r="SPI60" s="429"/>
      <c r="SPJ60" s="429"/>
      <c r="SPK60" s="429"/>
      <c r="SPL60" s="429"/>
      <c r="SPM60" s="429"/>
      <c r="SPN60" s="429"/>
      <c r="SPO60" s="429"/>
      <c r="SPP60" s="429"/>
      <c r="SPQ60" s="429"/>
      <c r="SPR60" s="429"/>
      <c r="SPS60" s="429"/>
      <c r="SPT60" s="429"/>
      <c r="SPU60" s="429"/>
      <c r="SPV60" s="429"/>
      <c r="SPW60" s="429"/>
      <c r="SPX60" s="429"/>
      <c r="SPY60" s="429"/>
      <c r="SPZ60" s="429"/>
      <c r="SQA60" s="429"/>
      <c r="SQB60" s="429"/>
      <c r="SQC60" s="429"/>
      <c r="SQD60" s="429"/>
      <c r="SQE60" s="429"/>
      <c r="SQF60" s="429"/>
      <c r="SQG60" s="429"/>
      <c r="SQH60" s="429"/>
      <c r="SQI60" s="429"/>
      <c r="SQJ60" s="429"/>
      <c r="SQK60" s="429"/>
      <c r="SQL60" s="429"/>
      <c r="SQM60" s="429"/>
      <c r="SQN60" s="429"/>
      <c r="SQO60" s="429"/>
      <c r="SQP60" s="429"/>
      <c r="SQQ60" s="429"/>
      <c r="SQR60" s="429"/>
      <c r="SQS60" s="429"/>
      <c r="SQT60" s="429"/>
      <c r="SQU60" s="429"/>
      <c r="SQV60" s="429"/>
      <c r="SQW60" s="429"/>
      <c r="SQX60" s="429"/>
      <c r="SQY60" s="429"/>
      <c r="SQZ60" s="429"/>
      <c r="SRA60" s="429"/>
      <c r="SRB60" s="429"/>
      <c r="SRC60" s="429"/>
      <c r="SRD60" s="429"/>
      <c r="SRE60" s="429"/>
      <c r="SRF60" s="429"/>
      <c r="SRG60" s="429"/>
      <c r="SRH60" s="429"/>
      <c r="SRI60" s="429"/>
      <c r="SRJ60" s="429"/>
      <c r="SRK60" s="429"/>
      <c r="SRL60" s="429"/>
      <c r="SRM60" s="429"/>
      <c r="SRN60" s="429"/>
      <c r="SRO60" s="429"/>
      <c r="SRP60" s="429"/>
      <c r="SRQ60" s="429"/>
      <c r="SRR60" s="429"/>
      <c r="SRS60" s="429"/>
      <c r="SRT60" s="429"/>
      <c r="SRU60" s="429"/>
      <c r="SRV60" s="429"/>
      <c r="SRW60" s="429"/>
      <c r="SRX60" s="429"/>
      <c r="SRY60" s="429"/>
      <c r="SRZ60" s="429"/>
      <c r="SSA60" s="429"/>
      <c r="SSB60" s="429"/>
      <c r="SSC60" s="429"/>
      <c r="SSD60" s="429"/>
      <c r="SSE60" s="429"/>
      <c r="SSF60" s="429"/>
      <c r="SSG60" s="429"/>
      <c r="SSH60" s="429"/>
      <c r="SSI60" s="429"/>
      <c r="SSJ60" s="429"/>
      <c r="SSK60" s="429"/>
      <c r="SSL60" s="429"/>
      <c r="SSM60" s="429"/>
      <c r="SSN60" s="429"/>
      <c r="SSO60" s="429"/>
      <c r="SSP60" s="429"/>
      <c r="SSQ60" s="429"/>
      <c r="SSR60" s="429"/>
      <c r="SSS60" s="429"/>
      <c r="SST60" s="429"/>
      <c r="SSU60" s="429"/>
      <c r="SSV60" s="429"/>
      <c r="SSW60" s="429"/>
      <c r="SSX60" s="429"/>
      <c r="SSY60" s="429"/>
      <c r="SSZ60" s="429"/>
      <c r="STA60" s="429"/>
      <c r="STB60" s="429"/>
      <c r="STC60" s="429"/>
      <c r="STD60" s="429"/>
      <c r="STE60" s="429"/>
      <c r="STF60" s="429"/>
      <c r="STG60" s="429"/>
      <c r="STH60" s="429"/>
      <c r="STI60" s="429"/>
      <c r="STJ60" s="429"/>
      <c r="STK60" s="429"/>
      <c r="STL60" s="429"/>
      <c r="STM60" s="429"/>
      <c r="STN60" s="429"/>
      <c r="STO60" s="429"/>
      <c r="STP60" s="429"/>
      <c r="STQ60" s="429"/>
      <c r="STR60" s="429"/>
      <c r="STS60" s="429"/>
      <c r="STT60" s="429"/>
      <c r="STU60" s="429"/>
      <c r="STV60" s="429"/>
      <c r="STW60" s="429"/>
      <c r="STX60" s="429"/>
      <c r="STY60" s="429"/>
      <c r="STZ60" s="429"/>
      <c r="SUA60" s="429"/>
      <c r="SUB60" s="429"/>
      <c r="SUC60" s="429"/>
      <c r="SUD60" s="429"/>
      <c r="SUE60" s="429"/>
      <c r="SUF60" s="429"/>
      <c r="SUG60" s="429"/>
      <c r="SUH60" s="429"/>
      <c r="SUI60" s="429"/>
      <c r="SUJ60" s="429"/>
      <c r="SUK60" s="429"/>
      <c r="SUL60" s="429"/>
      <c r="SUM60" s="429"/>
      <c r="SUN60" s="429"/>
      <c r="SUO60" s="429"/>
      <c r="SUP60" s="429"/>
      <c r="SUQ60" s="429"/>
      <c r="SUR60" s="429"/>
      <c r="SUS60" s="429"/>
      <c r="SUT60" s="429"/>
      <c r="SUU60" s="429"/>
      <c r="SUV60" s="429"/>
      <c r="SUW60" s="429"/>
      <c r="SUX60" s="429"/>
      <c r="SUY60" s="429"/>
      <c r="SUZ60" s="429"/>
      <c r="SVA60" s="429"/>
      <c r="SVB60" s="429"/>
      <c r="SVC60" s="429"/>
      <c r="SVD60" s="429"/>
      <c r="SVE60" s="429"/>
      <c r="SVF60" s="429"/>
      <c r="SVG60" s="429"/>
      <c r="SVH60" s="429"/>
      <c r="SVI60" s="429"/>
      <c r="SVJ60" s="429"/>
      <c r="SVK60" s="429"/>
      <c r="SVL60" s="429"/>
      <c r="SVM60" s="429"/>
      <c r="SVN60" s="429"/>
      <c r="SVO60" s="429"/>
      <c r="SVP60" s="429"/>
      <c r="SVQ60" s="429"/>
      <c r="SVR60" s="429"/>
      <c r="SVS60" s="429"/>
      <c r="SVT60" s="429"/>
      <c r="SVU60" s="429"/>
      <c r="SVV60" s="429"/>
      <c r="SVW60" s="429"/>
      <c r="SVX60" s="429"/>
      <c r="SVY60" s="429"/>
      <c r="SVZ60" s="429"/>
      <c r="SWA60" s="429"/>
      <c r="SWB60" s="429"/>
      <c r="SWC60" s="429"/>
      <c r="SWD60" s="429"/>
      <c r="SWE60" s="429"/>
      <c r="SWF60" s="429"/>
      <c r="SWG60" s="429"/>
      <c r="SWH60" s="429"/>
      <c r="SWI60" s="429"/>
      <c r="SWJ60" s="429"/>
      <c r="SWK60" s="429"/>
      <c r="SWL60" s="429"/>
      <c r="SWM60" s="429"/>
      <c r="SWN60" s="429"/>
      <c r="SWO60" s="429"/>
      <c r="SWP60" s="429"/>
      <c r="SWQ60" s="429"/>
      <c r="SWR60" s="429"/>
      <c r="SWS60" s="429"/>
      <c r="SWT60" s="429"/>
      <c r="SWU60" s="429"/>
      <c r="SWV60" s="429"/>
      <c r="SWW60" s="429"/>
      <c r="SWX60" s="429"/>
      <c r="SWY60" s="429"/>
      <c r="SWZ60" s="429"/>
      <c r="SXA60" s="429"/>
      <c r="SXB60" s="429"/>
      <c r="SXC60" s="429"/>
      <c r="SXD60" s="429"/>
      <c r="SXE60" s="429"/>
      <c r="SXF60" s="429"/>
      <c r="SXG60" s="429"/>
      <c r="SXH60" s="429"/>
      <c r="SXI60" s="429"/>
      <c r="SXJ60" s="429"/>
      <c r="SXK60" s="429"/>
      <c r="SXL60" s="429"/>
      <c r="SXM60" s="429"/>
      <c r="SXN60" s="429"/>
      <c r="SXO60" s="429"/>
      <c r="SXP60" s="429"/>
      <c r="SXQ60" s="429"/>
      <c r="SXR60" s="429"/>
      <c r="SXS60" s="429"/>
      <c r="SXT60" s="429"/>
      <c r="SXU60" s="429"/>
      <c r="SXV60" s="429"/>
      <c r="SXW60" s="429"/>
      <c r="SXX60" s="429"/>
      <c r="SXY60" s="429"/>
      <c r="SXZ60" s="429"/>
      <c r="SYA60" s="429"/>
      <c r="SYB60" s="429"/>
      <c r="SYC60" s="429"/>
      <c r="SYD60" s="429"/>
      <c r="SYE60" s="429"/>
      <c r="SYF60" s="429"/>
      <c r="SYG60" s="429"/>
      <c r="SYH60" s="429"/>
      <c r="SYI60" s="429"/>
      <c r="SYJ60" s="429"/>
      <c r="SYK60" s="429"/>
      <c r="SYL60" s="429"/>
      <c r="SYM60" s="429"/>
      <c r="SYN60" s="429"/>
      <c r="SYO60" s="429"/>
      <c r="SYP60" s="429"/>
      <c r="SYQ60" s="429"/>
      <c r="SYR60" s="429"/>
      <c r="SYS60" s="429"/>
      <c r="SYT60" s="429"/>
      <c r="SYU60" s="429"/>
      <c r="SYV60" s="429"/>
      <c r="SYW60" s="429"/>
      <c r="SYX60" s="429"/>
      <c r="SYY60" s="429"/>
      <c r="SYZ60" s="429"/>
      <c r="SZA60" s="429"/>
      <c r="SZB60" s="429"/>
      <c r="SZC60" s="429"/>
      <c r="SZD60" s="429"/>
      <c r="SZE60" s="429"/>
      <c r="SZF60" s="429"/>
      <c r="SZG60" s="429"/>
      <c r="SZH60" s="429"/>
      <c r="SZI60" s="429"/>
      <c r="SZJ60" s="429"/>
      <c r="SZK60" s="429"/>
      <c r="SZL60" s="429"/>
      <c r="SZM60" s="429"/>
      <c r="SZN60" s="429"/>
      <c r="SZO60" s="429"/>
      <c r="SZP60" s="429"/>
      <c r="SZQ60" s="429"/>
      <c r="SZR60" s="429"/>
      <c r="SZS60" s="429"/>
      <c r="SZT60" s="429"/>
      <c r="SZU60" s="429"/>
      <c r="SZV60" s="429"/>
      <c r="SZW60" s="429"/>
      <c r="SZX60" s="429"/>
      <c r="SZY60" s="429"/>
      <c r="SZZ60" s="429"/>
      <c r="TAA60" s="429"/>
      <c r="TAB60" s="429"/>
      <c r="TAC60" s="429"/>
      <c r="TAD60" s="429"/>
      <c r="TAE60" s="429"/>
      <c r="TAF60" s="429"/>
      <c r="TAG60" s="429"/>
      <c r="TAH60" s="429"/>
      <c r="TAI60" s="429"/>
      <c r="TAJ60" s="429"/>
      <c r="TAK60" s="429"/>
      <c r="TAL60" s="429"/>
      <c r="TAM60" s="429"/>
      <c r="TAN60" s="429"/>
      <c r="TAO60" s="429"/>
      <c r="TAP60" s="429"/>
      <c r="TAQ60" s="429"/>
      <c r="TAR60" s="429"/>
      <c r="TAS60" s="429"/>
      <c r="TAT60" s="429"/>
      <c r="TAU60" s="429"/>
      <c r="TAV60" s="429"/>
      <c r="TAW60" s="429"/>
      <c r="TAX60" s="429"/>
      <c r="TAY60" s="429"/>
      <c r="TAZ60" s="429"/>
      <c r="TBA60" s="429"/>
      <c r="TBB60" s="429"/>
      <c r="TBC60" s="429"/>
      <c r="TBD60" s="429"/>
      <c r="TBE60" s="429"/>
      <c r="TBF60" s="429"/>
      <c r="TBG60" s="429"/>
      <c r="TBH60" s="429"/>
      <c r="TBI60" s="429"/>
      <c r="TBJ60" s="429"/>
      <c r="TBK60" s="429"/>
      <c r="TBL60" s="429"/>
      <c r="TBM60" s="429"/>
      <c r="TBN60" s="429"/>
      <c r="TBO60" s="429"/>
      <c r="TBP60" s="429"/>
      <c r="TBQ60" s="429"/>
      <c r="TBR60" s="429"/>
      <c r="TBS60" s="429"/>
      <c r="TBT60" s="429"/>
      <c r="TBU60" s="429"/>
      <c r="TBV60" s="429"/>
      <c r="TBW60" s="429"/>
      <c r="TBX60" s="429"/>
      <c r="TBY60" s="429"/>
      <c r="TBZ60" s="429"/>
      <c r="TCA60" s="429"/>
      <c r="TCB60" s="429"/>
      <c r="TCC60" s="429"/>
      <c r="TCD60" s="429"/>
      <c r="TCE60" s="429"/>
      <c r="TCF60" s="429"/>
      <c r="TCG60" s="429"/>
      <c r="TCH60" s="429"/>
      <c r="TCI60" s="429"/>
      <c r="TCJ60" s="429"/>
      <c r="TCK60" s="429"/>
      <c r="TCL60" s="429"/>
      <c r="TCM60" s="429"/>
      <c r="TCN60" s="429"/>
      <c r="TCO60" s="429"/>
      <c r="TCP60" s="429"/>
      <c r="TCQ60" s="429"/>
      <c r="TCR60" s="429"/>
      <c r="TCS60" s="429"/>
      <c r="TCT60" s="429"/>
      <c r="TCU60" s="429"/>
      <c r="TCV60" s="429"/>
      <c r="TCW60" s="429"/>
      <c r="TCX60" s="429"/>
      <c r="TCY60" s="429"/>
      <c r="TCZ60" s="429"/>
      <c r="TDA60" s="429"/>
      <c r="TDB60" s="429"/>
      <c r="TDC60" s="429"/>
      <c r="TDD60" s="429"/>
      <c r="TDE60" s="429"/>
      <c r="TDF60" s="429"/>
      <c r="TDG60" s="429"/>
      <c r="TDH60" s="429"/>
      <c r="TDI60" s="429"/>
      <c r="TDJ60" s="429"/>
      <c r="TDK60" s="429"/>
      <c r="TDL60" s="429"/>
      <c r="TDM60" s="429"/>
      <c r="TDN60" s="429"/>
      <c r="TDO60" s="429"/>
      <c r="TDP60" s="429"/>
      <c r="TDQ60" s="429"/>
      <c r="TDR60" s="429"/>
      <c r="TDS60" s="429"/>
      <c r="TDT60" s="429"/>
      <c r="TDU60" s="429"/>
      <c r="TDV60" s="429"/>
      <c r="TDW60" s="429"/>
      <c r="TDX60" s="429"/>
      <c r="TDY60" s="429"/>
      <c r="TDZ60" s="429"/>
      <c r="TEA60" s="429"/>
      <c r="TEB60" s="429"/>
      <c r="TEC60" s="429"/>
      <c r="TED60" s="429"/>
      <c r="TEE60" s="429"/>
      <c r="TEF60" s="429"/>
      <c r="TEG60" s="429"/>
      <c r="TEH60" s="429"/>
      <c r="TEI60" s="429"/>
      <c r="TEJ60" s="429"/>
      <c r="TEK60" s="429"/>
      <c r="TEL60" s="429"/>
      <c r="TEM60" s="429"/>
      <c r="TEN60" s="429"/>
      <c r="TEO60" s="429"/>
      <c r="TEP60" s="429"/>
      <c r="TEQ60" s="429"/>
      <c r="TER60" s="429"/>
      <c r="TES60" s="429"/>
      <c r="TET60" s="429"/>
      <c r="TEU60" s="429"/>
      <c r="TEV60" s="429"/>
      <c r="TEW60" s="429"/>
      <c r="TEX60" s="429"/>
      <c r="TEY60" s="429"/>
      <c r="TEZ60" s="429"/>
      <c r="TFA60" s="429"/>
      <c r="TFB60" s="429"/>
      <c r="TFC60" s="429"/>
      <c r="TFD60" s="429"/>
      <c r="TFE60" s="429"/>
      <c r="TFF60" s="429"/>
      <c r="TFG60" s="429"/>
      <c r="TFH60" s="429"/>
      <c r="TFI60" s="429"/>
      <c r="TFJ60" s="429"/>
      <c r="TFK60" s="429"/>
      <c r="TFL60" s="429"/>
      <c r="TFM60" s="429"/>
      <c r="TFN60" s="429"/>
      <c r="TFO60" s="429"/>
      <c r="TFP60" s="429"/>
      <c r="TFQ60" s="429"/>
      <c r="TFR60" s="429"/>
      <c r="TFS60" s="429"/>
      <c r="TFT60" s="429"/>
      <c r="TFU60" s="429"/>
      <c r="TFV60" s="429"/>
      <c r="TFW60" s="429"/>
      <c r="TFX60" s="429"/>
      <c r="TFY60" s="429"/>
      <c r="TFZ60" s="429"/>
      <c r="TGA60" s="429"/>
      <c r="TGB60" s="429"/>
      <c r="TGC60" s="429"/>
      <c r="TGD60" s="429"/>
      <c r="TGE60" s="429"/>
      <c r="TGF60" s="429"/>
      <c r="TGG60" s="429"/>
      <c r="TGH60" s="429"/>
      <c r="TGI60" s="429"/>
      <c r="TGJ60" s="429"/>
      <c r="TGK60" s="429"/>
      <c r="TGL60" s="429"/>
      <c r="TGM60" s="429"/>
      <c r="TGN60" s="429"/>
      <c r="TGO60" s="429"/>
      <c r="TGP60" s="429"/>
      <c r="TGQ60" s="429"/>
      <c r="TGR60" s="429"/>
      <c r="TGS60" s="429"/>
      <c r="TGT60" s="429"/>
      <c r="TGU60" s="429"/>
      <c r="TGV60" s="429"/>
      <c r="TGW60" s="429"/>
      <c r="TGX60" s="429"/>
      <c r="TGY60" s="429"/>
      <c r="TGZ60" s="429"/>
      <c r="THA60" s="429"/>
      <c r="THB60" s="429"/>
      <c r="THC60" s="429"/>
      <c r="THD60" s="429"/>
      <c r="THE60" s="429"/>
      <c r="THF60" s="429"/>
      <c r="THG60" s="429"/>
      <c r="THH60" s="429"/>
      <c r="THI60" s="429"/>
      <c r="THJ60" s="429"/>
      <c r="THK60" s="429"/>
      <c r="THL60" s="429"/>
      <c r="THM60" s="429"/>
      <c r="THN60" s="429"/>
      <c r="THO60" s="429"/>
      <c r="THP60" s="429"/>
      <c r="THQ60" s="429"/>
      <c r="THR60" s="429"/>
      <c r="THS60" s="429"/>
      <c r="THT60" s="429"/>
      <c r="THU60" s="429"/>
      <c r="THV60" s="429"/>
      <c r="THW60" s="429"/>
      <c r="THX60" s="429"/>
      <c r="THY60" s="429"/>
      <c r="THZ60" s="429"/>
      <c r="TIA60" s="429"/>
      <c r="TIB60" s="429"/>
      <c r="TIC60" s="429"/>
      <c r="TID60" s="429"/>
      <c r="TIE60" s="429"/>
      <c r="TIF60" s="429"/>
      <c r="TIG60" s="429"/>
      <c r="TIH60" s="429"/>
      <c r="TII60" s="429"/>
      <c r="TIJ60" s="429"/>
      <c r="TIK60" s="429"/>
      <c r="TIL60" s="429"/>
      <c r="TIM60" s="429"/>
      <c r="TIN60" s="429"/>
      <c r="TIO60" s="429"/>
      <c r="TIP60" s="429"/>
      <c r="TIQ60" s="429"/>
      <c r="TIR60" s="429"/>
      <c r="TIS60" s="429"/>
      <c r="TIT60" s="429"/>
      <c r="TIU60" s="429"/>
      <c r="TIV60" s="429"/>
      <c r="TIW60" s="429"/>
      <c r="TIX60" s="429"/>
      <c r="TIY60" s="429"/>
      <c r="TIZ60" s="429"/>
      <c r="TJA60" s="429"/>
      <c r="TJB60" s="429"/>
      <c r="TJC60" s="429"/>
      <c r="TJD60" s="429"/>
      <c r="TJE60" s="429"/>
      <c r="TJF60" s="429"/>
      <c r="TJG60" s="429"/>
      <c r="TJH60" s="429"/>
      <c r="TJI60" s="429"/>
      <c r="TJJ60" s="429"/>
      <c r="TJK60" s="429"/>
      <c r="TJL60" s="429"/>
      <c r="TJM60" s="429"/>
      <c r="TJN60" s="429"/>
      <c r="TJO60" s="429"/>
      <c r="TJP60" s="429"/>
      <c r="TJQ60" s="429"/>
      <c r="TJR60" s="429"/>
      <c r="TJS60" s="429"/>
      <c r="TJT60" s="429"/>
      <c r="TJU60" s="429"/>
      <c r="TJV60" s="429"/>
      <c r="TJW60" s="429"/>
      <c r="TJX60" s="429"/>
      <c r="TJY60" s="429"/>
      <c r="TJZ60" s="429"/>
      <c r="TKA60" s="429"/>
      <c r="TKB60" s="429"/>
      <c r="TKC60" s="429"/>
      <c r="TKD60" s="429"/>
      <c r="TKE60" s="429"/>
      <c r="TKF60" s="429"/>
      <c r="TKG60" s="429"/>
      <c r="TKH60" s="429"/>
      <c r="TKI60" s="429"/>
      <c r="TKJ60" s="429"/>
      <c r="TKK60" s="429"/>
      <c r="TKL60" s="429"/>
      <c r="TKM60" s="429"/>
      <c r="TKN60" s="429"/>
      <c r="TKO60" s="429"/>
      <c r="TKP60" s="429"/>
      <c r="TKQ60" s="429"/>
      <c r="TKR60" s="429"/>
      <c r="TKS60" s="429"/>
      <c r="TKT60" s="429"/>
      <c r="TKU60" s="429"/>
      <c r="TKV60" s="429"/>
      <c r="TKW60" s="429"/>
      <c r="TKX60" s="429"/>
      <c r="TKY60" s="429"/>
      <c r="TKZ60" s="429"/>
      <c r="TLA60" s="429"/>
      <c r="TLB60" s="429"/>
      <c r="TLC60" s="429"/>
      <c r="TLD60" s="429"/>
      <c r="TLE60" s="429"/>
      <c r="TLF60" s="429"/>
      <c r="TLG60" s="429"/>
      <c r="TLH60" s="429"/>
      <c r="TLI60" s="429"/>
      <c r="TLJ60" s="429"/>
      <c r="TLK60" s="429"/>
      <c r="TLL60" s="429"/>
      <c r="TLM60" s="429"/>
      <c r="TLN60" s="429"/>
      <c r="TLO60" s="429"/>
      <c r="TLP60" s="429"/>
      <c r="TLQ60" s="429"/>
      <c r="TLR60" s="429"/>
      <c r="TLS60" s="429"/>
      <c r="TLT60" s="429"/>
      <c r="TLU60" s="429"/>
      <c r="TLV60" s="429"/>
      <c r="TLW60" s="429"/>
      <c r="TLX60" s="429"/>
      <c r="TLY60" s="429"/>
      <c r="TLZ60" s="429"/>
      <c r="TMA60" s="429"/>
      <c r="TMB60" s="429"/>
      <c r="TMC60" s="429"/>
      <c r="TMD60" s="429"/>
      <c r="TME60" s="429"/>
      <c r="TMF60" s="429"/>
      <c r="TMG60" s="429"/>
      <c r="TMH60" s="429"/>
      <c r="TMI60" s="429"/>
      <c r="TMJ60" s="429"/>
      <c r="TMK60" s="429"/>
      <c r="TML60" s="429"/>
      <c r="TMM60" s="429"/>
      <c r="TMN60" s="429"/>
      <c r="TMO60" s="429"/>
      <c r="TMP60" s="429"/>
      <c r="TMQ60" s="429"/>
      <c r="TMR60" s="429"/>
      <c r="TMS60" s="429"/>
      <c r="TMT60" s="429"/>
      <c r="TMU60" s="429"/>
      <c r="TMV60" s="429"/>
      <c r="TMW60" s="429"/>
      <c r="TMX60" s="429"/>
      <c r="TMY60" s="429"/>
      <c r="TMZ60" s="429"/>
      <c r="TNA60" s="429"/>
      <c r="TNB60" s="429"/>
      <c r="TNC60" s="429"/>
      <c r="TND60" s="429"/>
      <c r="TNE60" s="429"/>
      <c r="TNF60" s="429"/>
      <c r="TNG60" s="429"/>
      <c r="TNH60" s="429"/>
      <c r="TNI60" s="429"/>
      <c r="TNJ60" s="429"/>
      <c r="TNK60" s="429"/>
      <c r="TNL60" s="429"/>
      <c r="TNM60" s="429"/>
      <c r="TNN60" s="429"/>
      <c r="TNO60" s="429"/>
      <c r="TNP60" s="429"/>
      <c r="TNQ60" s="429"/>
      <c r="TNR60" s="429"/>
      <c r="TNS60" s="429"/>
      <c r="TNT60" s="429"/>
      <c r="TNU60" s="429"/>
      <c r="TNV60" s="429"/>
      <c r="TNW60" s="429"/>
      <c r="TNX60" s="429"/>
      <c r="TNY60" s="429"/>
      <c r="TNZ60" s="429"/>
      <c r="TOA60" s="429"/>
      <c r="TOB60" s="429"/>
      <c r="TOC60" s="429"/>
      <c r="TOD60" s="429"/>
      <c r="TOE60" s="429"/>
      <c r="TOF60" s="429"/>
      <c r="TOG60" s="429"/>
      <c r="TOH60" s="429"/>
      <c r="TOI60" s="429"/>
      <c r="TOJ60" s="429"/>
      <c r="TOK60" s="429"/>
      <c r="TOL60" s="429"/>
      <c r="TOM60" s="429"/>
      <c r="TON60" s="429"/>
      <c r="TOO60" s="429"/>
      <c r="TOP60" s="429"/>
      <c r="TOQ60" s="429"/>
      <c r="TOR60" s="429"/>
      <c r="TOS60" s="429"/>
      <c r="TOT60" s="429"/>
      <c r="TOU60" s="429"/>
      <c r="TOV60" s="429"/>
      <c r="TOW60" s="429"/>
      <c r="TOX60" s="429"/>
      <c r="TOY60" s="429"/>
      <c r="TOZ60" s="429"/>
      <c r="TPA60" s="429"/>
      <c r="TPB60" s="429"/>
      <c r="TPC60" s="429"/>
      <c r="TPD60" s="429"/>
      <c r="TPE60" s="429"/>
      <c r="TPF60" s="429"/>
      <c r="TPG60" s="429"/>
      <c r="TPH60" s="429"/>
      <c r="TPI60" s="429"/>
      <c r="TPJ60" s="429"/>
      <c r="TPK60" s="429"/>
      <c r="TPL60" s="429"/>
      <c r="TPM60" s="429"/>
      <c r="TPN60" s="429"/>
      <c r="TPO60" s="429"/>
      <c r="TPP60" s="429"/>
      <c r="TPQ60" s="429"/>
      <c r="TPR60" s="429"/>
      <c r="TPS60" s="429"/>
      <c r="TPT60" s="429"/>
      <c r="TPU60" s="429"/>
      <c r="TPV60" s="429"/>
      <c r="TPW60" s="429"/>
      <c r="TPX60" s="429"/>
      <c r="TPY60" s="429"/>
      <c r="TPZ60" s="429"/>
      <c r="TQA60" s="429"/>
      <c r="TQB60" s="429"/>
      <c r="TQC60" s="429"/>
      <c r="TQD60" s="429"/>
      <c r="TQE60" s="429"/>
      <c r="TQF60" s="429"/>
      <c r="TQG60" s="429"/>
      <c r="TQH60" s="429"/>
      <c r="TQI60" s="429"/>
      <c r="TQJ60" s="429"/>
      <c r="TQK60" s="429"/>
      <c r="TQL60" s="429"/>
      <c r="TQM60" s="429"/>
      <c r="TQN60" s="429"/>
      <c r="TQO60" s="429"/>
      <c r="TQP60" s="429"/>
      <c r="TQQ60" s="429"/>
      <c r="TQR60" s="429"/>
      <c r="TQS60" s="429"/>
      <c r="TQT60" s="429"/>
      <c r="TQU60" s="429"/>
      <c r="TQV60" s="429"/>
      <c r="TQW60" s="429"/>
      <c r="TQX60" s="429"/>
      <c r="TQY60" s="429"/>
      <c r="TQZ60" s="429"/>
      <c r="TRA60" s="429"/>
      <c r="TRB60" s="429"/>
      <c r="TRC60" s="429"/>
      <c r="TRD60" s="429"/>
      <c r="TRE60" s="429"/>
      <c r="TRF60" s="429"/>
      <c r="TRG60" s="429"/>
      <c r="TRH60" s="429"/>
      <c r="TRI60" s="429"/>
      <c r="TRJ60" s="429"/>
      <c r="TRK60" s="429"/>
      <c r="TRL60" s="429"/>
      <c r="TRM60" s="429"/>
      <c r="TRN60" s="429"/>
      <c r="TRO60" s="429"/>
      <c r="TRP60" s="429"/>
      <c r="TRQ60" s="429"/>
      <c r="TRR60" s="429"/>
      <c r="TRS60" s="429"/>
      <c r="TRT60" s="429"/>
      <c r="TRU60" s="429"/>
      <c r="TRV60" s="429"/>
      <c r="TRW60" s="429"/>
      <c r="TRX60" s="429"/>
      <c r="TRY60" s="429"/>
      <c r="TRZ60" s="429"/>
      <c r="TSA60" s="429"/>
      <c r="TSB60" s="429"/>
      <c r="TSC60" s="429"/>
      <c r="TSD60" s="429"/>
      <c r="TSE60" s="429"/>
      <c r="TSF60" s="429"/>
      <c r="TSG60" s="429"/>
      <c r="TSH60" s="429"/>
      <c r="TSI60" s="429"/>
      <c r="TSJ60" s="429"/>
      <c r="TSK60" s="429"/>
      <c r="TSL60" s="429"/>
      <c r="TSM60" s="429"/>
      <c r="TSN60" s="429"/>
      <c r="TSO60" s="429"/>
      <c r="TSP60" s="429"/>
      <c r="TSQ60" s="429"/>
      <c r="TSR60" s="429"/>
      <c r="TSS60" s="429"/>
      <c r="TST60" s="429"/>
      <c r="TSU60" s="429"/>
      <c r="TSV60" s="429"/>
      <c r="TSW60" s="429"/>
      <c r="TSX60" s="429"/>
      <c r="TSY60" s="429"/>
      <c r="TSZ60" s="429"/>
      <c r="TTA60" s="429"/>
      <c r="TTB60" s="429"/>
      <c r="TTC60" s="429"/>
      <c r="TTD60" s="429"/>
      <c r="TTE60" s="429"/>
      <c r="TTF60" s="429"/>
      <c r="TTG60" s="429"/>
      <c r="TTH60" s="429"/>
      <c r="TTI60" s="429"/>
      <c r="TTJ60" s="429"/>
      <c r="TTK60" s="429"/>
      <c r="TTL60" s="429"/>
      <c r="TTM60" s="429"/>
      <c r="TTN60" s="429"/>
      <c r="TTO60" s="429"/>
      <c r="TTP60" s="429"/>
      <c r="TTQ60" s="429"/>
      <c r="TTR60" s="429"/>
      <c r="TTS60" s="429"/>
      <c r="TTT60" s="429"/>
      <c r="TTU60" s="429"/>
      <c r="TTV60" s="429"/>
      <c r="TTW60" s="429"/>
      <c r="TTX60" s="429"/>
      <c r="TTY60" s="429"/>
      <c r="TTZ60" s="429"/>
      <c r="TUA60" s="429"/>
      <c r="TUB60" s="429"/>
      <c r="TUC60" s="429"/>
      <c r="TUD60" s="429"/>
      <c r="TUE60" s="429"/>
      <c r="TUF60" s="429"/>
      <c r="TUG60" s="429"/>
      <c r="TUH60" s="429"/>
      <c r="TUI60" s="429"/>
      <c r="TUJ60" s="429"/>
      <c r="TUK60" s="429"/>
      <c r="TUL60" s="429"/>
      <c r="TUM60" s="429"/>
      <c r="TUN60" s="429"/>
      <c r="TUO60" s="429"/>
      <c r="TUP60" s="429"/>
      <c r="TUQ60" s="429"/>
      <c r="TUR60" s="429"/>
      <c r="TUS60" s="429"/>
      <c r="TUT60" s="429"/>
      <c r="TUU60" s="429"/>
      <c r="TUV60" s="429"/>
      <c r="TUW60" s="429"/>
      <c r="TUX60" s="429"/>
      <c r="TUY60" s="429"/>
      <c r="TUZ60" s="429"/>
      <c r="TVA60" s="429"/>
      <c r="TVB60" s="429"/>
      <c r="TVC60" s="429"/>
      <c r="TVD60" s="429"/>
      <c r="TVE60" s="429"/>
      <c r="TVF60" s="429"/>
      <c r="TVG60" s="429"/>
      <c r="TVH60" s="429"/>
      <c r="TVI60" s="429"/>
      <c r="TVJ60" s="429"/>
      <c r="TVK60" s="429"/>
      <c r="TVL60" s="429"/>
      <c r="TVM60" s="429"/>
      <c r="TVN60" s="429"/>
      <c r="TVO60" s="429"/>
      <c r="TVP60" s="429"/>
      <c r="TVQ60" s="429"/>
      <c r="TVR60" s="429"/>
      <c r="TVS60" s="429"/>
      <c r="TVT60" s="429"/>
      <c r="TVU60" s="429"/>
      <c r="TVV60" s="429"/>
      <c r="TVW60" s="429"/>
      <c r="TVX60" s="429"/>
      <c r="TVY60" s="429"/>
      <c r="TVZ60" s="429"/>
      <c r="TWA60" s="429"/>
      <c r="TWB60" s="429"/>
      <c r="TWC60" s="429"/>
      <c r="TWD60" s="429"/>
      <c r="TWE60" s="429"/>
      <c r="TWF60" s="429"/>
      <c r="TWG60" s="429"/>
      <c r="TWH60" s="429"/>
      <c r="TWI60" s="429"/>
      <c r="TWJ60" s="429"/>
      <c r="TWK60" s="429"/>
      <c r="TWL60" s="429"/>
      <c r="TWM60" s="429"/>
      <c r="TWN60" s="429"/>
      <c r="TWO60" s="429"/>
      <c r="TWP60" s="429"/>
      <c r="TWQ60" s="429"/>
      <c r="TWR60" s="429"/>
      <c r="TWS60" s="429"/>
      <c r="TWT60" s="429"/>
      <c r="TWU60" s="429"/>
      <c r="TWV60" s="429"/>
      <c r="TWW60" s="429"/>
      <c r="TWX60" s="429"/>
      <c r="TWY60" s="429"/>
      <c r="TWZ60" s="429"/>
      <c r="TXA60" s="429"/>
      <c r="TXB60" s="429"/>
      <c r="TXC60" s="429"/>
      <c r="TXD60" s="429"/>
      <c r="TXE60" s="429"/>
      <c r="TXF60" s="429"/>
      <c r="TXG60" s="429"/>
      <c r="TXH60" s="429"/>
      <c r="TXI60" s="429"/>
      <c r="TXJ60" s="429"/>
      <c r="TXK60" s="429"/>
      <c r="TXL60" s="429"/>
      <c r="TXM60" s="429"/>
      <c r="TXN60" s="429"/>
      <c r="TXO60" s="429"/>
      <c r="TXP60" s="429"/>
      <c r="TXQ60" s="429"/>
      <c r="TXR60" s="429"/>
      <c r="TXS60" s="429"/>
      <c r="TXT60" s="429"/>
      <c r="TXU60" s="429"/>
      <c r="TXV60" s="429"/>
      <c r="TXW60" s="429"/>
      <c r="TXX60" s="429"/>
      <c r="TXY60" s="429"/>
      <c r="TXZ60" s="429"/>
      <c r="TYA60" s="429"/>
      <c r="TYB60" s="429"/>
      <c r="TYC60" s="429"/>
      <c r="TYD60" s="429"/>
      <c r="TYE60" s="429"/>
      <c r="TYF60" s="429"/>
      <c r="TYG60" s="429"/>
      <c r="TYH60" s="429"/>
      <c r="TYI60" s="429"/>
      <c r="TYJ60" s="429"/>
      <c r="TYK60" s="429"/>
      <c r="TYL60" s="429"/>
      <c r="TYM60" s="429"/>
      <c r="TYN60" s="429"/>
      <c r="TYO60" s="429"/>
      <c r="TYP60" s="429"/>
      <c r="TYQ60" s="429"/>
      <c r="TYR60" s="429"/>
      <c r="TYS60" s="429"/>
      <c r="TYT60" s="429"/>
      <c r="TYU60" s="429"/>
      <c r="TYV60" s="429"/>
      <c r="TYW60" s="429"/>
      <c r="TYX60" s="429"/>
      <c r="TYY60" s="429"/>
      <c r="TYZ60" s="429"/>
      <c r="TZA60" s="429"/>
      <c r="TZB60" s="429"/>
      <c r="TZC60" s="429"/>
      <c r="TZD60" s="429"/>
      <c r="TZE60" s="429"/>
      <c r="TZF60" s="429"/>
      <c r="TZG60" s="429"/>
      <c r="TZH60" s="429"/>
      <c r="TZI60" s="429"/>
      <c r="TZJ60" s="429"/>
      <c r="TZK60" s="429"/>
      <c r="TZL60" s="429"/>
      <c r="TZM60" s="429"/>
      <c r="TZN60" s="429"/>
      <c r="TZO60" s="429"/>
      <c r="TZP60" s="429"/>
      <c r="TZQ60" s="429"/>
      <c r="TZR60" s="429"/>
      <c r="TZS60" s="429"/>
      <c r="TZT60" s="429"/>
      <c r="TZU60" s="429"/>
      <c r="TZV60" s="429"/>
      <c r="TZW60" s="429"/>
      <c r="TZX60" s="429"/>
      <c r="TZY60" s="429"/>
      <c r="TZZ60" s="429"/>
      <c r="UAA60" s="429"/>
      <c r="UAB60" s="429"/>
      <c r="UAC60" s="429"/>
      <c r="UAD60" s="429"/>
      <c r="UAE60" s="429"/>
      <c r="UAF60" s="429"/>
      <c r="UAG60" s="429"/>
      <c r="UAH60" s="429"/>
      <c r="UAI60" s="429"/>
      <c r="UAJ60" s="429"/>
      <c r="UAK60" s="429"/>
      <c r="UAL60" s="429"/>
      <c r="UAM60" s="429"/>
      <c r="UAN60" s="429"/>
      <c r="UAO60" s="429"/>
      <c r="UAP60" s="429"/>
      <c r="UAQ60" s="429"/>
      <c r="UAR60" s="429"/>
      <c r="UAS60" s="429"/>
      <c r="UAT60" s="429"/>
      <c r="UAU60" s="429"/>
      <c r="UAV60" s="429"/>
      <c r="UAW60" s="429"/>
      <c r="UAX60" s="429"/>
      <c r="UAY60" s="429"/>
      <c r="UAZ60" s="429"/>
      <c r="UBA60" s="429"/>
      <c r="UBB60" s="429"/>
      <c r="UBC60" s="429"/>
      <c r="UBD60" s="429"/>
      <c r="UBE60" s="429"/>
      <c r="UBF60" s="429"/>
      <c r="UBG60" s="429"/>
      <c r="UBH60" s="429"/>
      <c r="UBI60" s="429"/>
      <c r="UBJ60" s="429"/>
      <c r="UBK60" s="429"/>
      <c r="UBL60" s="429"/>
      <c r="UBM60" s="429"/>
      <c r="UBN60" s="429"/>
      <c r="UBO60" s="429"/>
      <c r="UBP60" s="429"/>
      <c r="UBQ60" s="429"/>
      <c r="UBR60" s="429"/>
      <c r="UBS60" s="429"/>
      <c r="UBT60" s="429"/>
      <c r="UBU60" s="429"/>
      <c r="UBV60" s="429"/>
      <c r="UBW60" s="429"/>
      <c r="UBX60" s="429"/>
      <c r="UBY60" s="429"/>
      <c r="UBZ60" s="429"/>
      <c r="UCA60" s="429"/>
      <c r="UCB60" s="429"/>
      <c r="UCC60" s="429"/>
      <c r="UCD60" s="429"/>
      <c r="UCE60" s="429"/>
      <c r="UCF60" s="429"/>
      <c r="UCG60" s="429"/>
      <c r="UCH60" s="429"/>
      <c r="UCI60" s="429"/>
      <c r="UCJ60" s="429"/>
      <c r="UCK60" s="429"/>
      <c r="UCL60" s="429"/>
      <c r="UCM60" s="429"/>
      <c r="UCN60" s="429"/>
      <c r="UCO60" s="429"/>
      <c r="UCP60" s="429"/>
      <c r="UCQ60" s="429"/>
      <c r="UCR60" s="429"/>
      <c r="UCS60" s="429"/>
      <c r="UCT60" s="429"/>
      <c r="UCU60" s="429"/>
      <c r="UCV60" s="429"/>
      <c r="UCW60" s="429"/>
      <c r="UCX60" s="429"/>
      <c r="UCY60" s="429"/>
      <c r="UCZ60" s="429"/>
      <c r="UDA60" s="429"/>
      <c r="UDB60" s="429"/>
      <c r="UDC60" s="429"/>
      <c r="UDD60" s="429"/>
      <c r="UDE60" s="429"/>
      <c r="UDF60" s="429"/>
      <c r="UDG60" s="429"/>
      <c r="UDH60" s="429"/>
      <c r="UDI60" s="429"/>
      <c r="UDJ60" s="429"/>
      <c r="UDK60" s="429"/>
      <c r="UDL60" s="429"/>
      <c r="UDM60" s="429"/>
      <c r="UDN60" s="429"/>
      <c r="UDO60" s="429"/>
      <c r="UDP60" s="429"/>
      <c r="UDQ60" s="429"/>
      <c r="UDR60" s="429"/>
      <c r="UDS60" s="429"/>
      <c r="UDT60" s="429"/>
      <c r="UDU60" s="429"/>
      <c r="UDV60" s="429"/>
      <c r="UDW60" s="429"/>
      <c r="UDX60" s="429"/>
      <c r="UDY60" s="429"/>
      <c r="UDZ60" s="429"/>
      <c r="UEA60" s="429"/>
      <c r="UEB60" s="429"/>
      <c r="UEC60" s="429"/>
      <c r="UED60" s="429"/>
      <c r="UEE60" s="429"/>
      <c r="UEF60" s="429"/>
      <c r="UEG60" s="429"/>
      <c r="UEH60" s="429"/>
      <c r="UEI60" s="429"/>
      <c r="UEJ60" s="429"/>
      <c r="UEK60" s="429"/>
      <c r="UEL60" s="429"/>
      <c r="UEM60" s="429"/>
      <c r="UEN60" s="429"/>
      <c r="UEO60" s="429"/>
      <c r="UEP60" s="429"/>
      <c r="UEQ60" s="429"/>
      <c r="UER60" s="429"/>
      <c r="UES60" s="429"/>
      <c r="UET60" s="429"/>
      <c r="UEU60" s="429"/>
      <c r="UEV60" s="429"/>
      <c r="UEW60" s="429"/>
      <c r="UEX60" s="429"/>
      <c r="UEY60" s="429"/>
      <c r="UEZ60" s="429"/>
      <c r="UFA60" s="429"/>
      <c r="UFB60" s="429"/>
      <c r="UFC60" s="429"/>
      <c r="UFD60" s="429"/>
      <c r="UFE60" s="429"/>
      <c r="UFF60" s="429"/>
      <c r="UFG60" s="429"/>
      <c r="UFH60" s="429"/>
      <c r="UFI60" s="429"/>
      <c r="UFJ60" s="429"/>
      <c r="UFK60" s="429"/>
      <c r="UFL60" s="429"/>
      <c r="UFM60" s="429"/>
      <c r="UFN60" s="429"/>
      <c r="UFO60" s="429"/>
      <c r="UFP60" s="429"/>
      <c r="UFQ60" s="429"/>
      <c r="UFR60" s="429"/>
      <c r="UFS60" s="429"/>
      <c r="UFT60" s="429"/>
      <c r="UFU60" s="429"/>
      <c r="UFV60" s="429"/>
      <c r="UFW60" s="429"/>
      <c r="UFX60" s="429"/>
      <c r="UFY60" s="429"/>
      <c r="UFZ60" s="429"/>
      <c r="UGA60" s="429"/>
      <c r="UGB60" s="429"/>
      <c r="UGC60" s="429"/>
      <c r="UGD60" s="429"/>
      <c r="UGE60" s="429"/>
      <c r="UGF60" s="429"/>
      <c r="UGG60" s="429"/>
      <c r="UGH60" s="429"/>
      <c r="UGI60" s="429"/>
      <c r="UGJ60" s="429"/>
      <c r="UGK60" s="429"/>
      <c r="UGL60" s="429"/>
      <c r="UGM60" s="429"/>
      <c r="UGN60" s="429"/>
      <c r="UGO60" s="429"/>
      <c r="UGP60" s="429"/>
      <c r="UGQ60" s="429"/>
      <c r="UGR60" s="429"/>
      <c r="UGS60" s="429"/>
      <c r="UGT60" s="429"/>
      <c r="UGU60" s="429"/>
      <c r="UGV60" s="429"/>
      <c r="UGW60" s="429"/>
      <c r="UGX60" s="429"/>
      <c r="UGY60" s="429"/>
      <c r="UGZ60" s="429"/>
      <c r="UHA60" s="429"/>
      <c r="UHB60" s="429"/>
      <c r="UHC60" s="429"/>
      <c r="UHD60" s="429"/>
      <c r="UHE60" s="429"/>
      <c r="UHF60" s="429"/>
      <c r="UHG60" s="429"/>
      <c r="UHH60" s="429"/>
      <c r="UHI60" s="429"/>
      <c r="UHJ60" s="429"/>
      <c r="UHK60" s="429"/>
      <c r="UHL60" s="429"/>
      <c r="UHM60" s="429"/>
      <c r="UHN60" s="429"/>
      <c r="UHO60" s="429"/>
      <c r="UHP60" s="429"/>
      <c r="UHQ60" s="429"/>
      <c r="UHR60" s="429"/>
      <c r="UHS60" s="429"/>
      <c r="UHT60" s="429"/>
      <c r="UHU60" s="429"/>
      <c r="UHV60" s="429"/>
      <c r="UHW60" s="429"/>
      <c r="UHX60" s="429"/>
      <c r="UHY60" s="429"/>
      <c r="UHZ60" s="429"/>
      <c r="UIA60" s="429"/>
      <c r="UIB60" s="429"/>
      <c r="UIC60" s="429"/>
      <c r="UID60" s="429"/>
      <c r="UIE60" s="429"/>
      <c r="UIF60" s="429"/>
      <c r="UIG60" s="429"/>
      <c r="UIH60" s="429"/>
      <c r="UII60" s="429"/>
      <c r="UIJ60" s="429"/>
      <c r="UIK60" s="429"/>
      <c r="UIL60" s="429"/>
      <c r="UIM60" s="429"/>
      <c r="UIN60" s="429"/>
      <c r="UIO60" s="429"/>
      <c r="UIP60" s="429"/>
      <c r="UIQ60" s="429"/>
      <c r="UIR60" s="429"/>
      <c r="UIS60" s="429"/>
      <c r="UIT60" s="429"/>
      <c r="UIU60" s="429"/>
      <c r="UIV60" s="429"/>
      <c r="UIW60" s="429"/>
      <c r="UIX60" s="429"/>
      <c r="UIY60" s="429"/>
      <c r="UIZ60" s="429"/>
      <c r="UJA60" s="429"/>
      <c r="UJB60" s="429"/>
      <c r="UJC60" s="429"/>
      <c r="UJD60" s="429"/>
      <c r="UJE60" s="429"/>
      <c r="UJF60" s="429"/>
      <c r="UJG60" s="429"/>
      <c r="UJH60" s="429"/>
      <c r="UJI60" s="429"/>
      <c r="UJJ60" s="429"/>
      <c r="UJK60" s="429"/>
      <c r="UJL60" s="429"/>
      <c r="UJM60" s="429"/>
      <c r="UJN60" s="429"/>
      <c r="UJO60" s="429"/>
      <c r="UJP60" s="429"/>
      <c r="UJQ60" s="429"/>
      <c r="UJR60" s="429"/>
      <c r="UJS60" s="429"/>
      <c r="UJT60" s="429"/>
      <c r="UJU60" s="429"/>
      <c r="UJV60" s="429"/>
      <c r="UJW60" s="429"/>
      <c r="UJX60" s="429"/>
      <c r="UJY60" s="429"/>
      <c r="UJZ60" s="429"/>
      <c r="UKA60" s="429"/>
      <c r="UKB60" s="429"/>
      <c r="UKC60" s="429"/>
      <c r="UKD60" s="429"/>
      <c r="UKE60" s="429"/>
      <c r="UKF60" s="429"/>
      <c r="UKG60" s="429"/>
      <c r="UKH60" s="429"/>
      <c r="UKI60" s="429"/>
      <c r="UKJ60" s="429"/>
      <c r="UKK60" s="429"/>
      <c r="UKL60" s="429"/>
      <c r="UKM60" s="429"/>
      <c r="UKN60" s="429"/>
      <c r="UKO60" s="429"/>
      <c r="UKP60" s="429"/>
      <c r="UKQ60" s="429"/>
      <c r="UKR60" s="429"/>
      <c r="UKS60" s="429"/>
      <c r="UKT60" s="429"/>
      <c r="UKU60" s="429"/>
      <c r="UKV60" s="429"/>
      <c r="UKW60" s="429"/>
      <c r="UKX60" s="429"/>
      <c r="UKY60" s="429"/>
      <c r="UKZ60" s="429"/>
      <c r="ULA60" s="429"/>
      <c r="ULB60" s="429"/>
      <c r="ULC60" s="429"/>
      <c r="ULD60" s="429"/>
      <c r="ULE60" s="429"/>
      <c r="ULF60" s="429"/>
      <c r="ULG60" s="429"/>
      <c r="ULH60" s="429"/>
      <c r="ULI60" s="429"/>
      <c r="ULJ60" s="429"/>
      <c r="ULK60" s="429"/>
      <c r="ULL60" s="429"/>
      <c r="ULM60" s="429"/>
      <c r="ULN60" s="429"/>
      <c r="ULO60" s="429"/>
      <c r="ULP60" s="429"/>
      <c r="ULQ60" s="429"/>
      <c r="ULR60" s="429"/>
      <c r="ULS60" s="429"/>
      <c r="ULT60" s="429"/>
      <c r="ULU60" s="429"/>
      <c r="ULV60" s="429"/>
      <c r="ULW60" s="429"/>
      <c r="ULX60" s="429"/>
      <c r="ULY60" s="429"/>
      <c r="ULZ60" s="429"/>
      <c r="UMA60" s="429"/>
      <c r="UMB60" s="429"/>
      <c r="UMC60" s="429"/>
      <c r="UMD60" s="429"/>
      <c r="UME60" s="429"/>
      <c r="UMF60" s="429"/>
      <c r="UMG60" s="429"/>
      <c r="UMH60" s="429"/>
      <c r="UMI60" s="429"/>
      <c r="UMJ60" s="429"/>
      <c r="UMK60" s="429"/>
      <c r="UML60" s="429"/>
      <c r="UMM60" s="429"/>
      <c r="UMN60" s="429"/>
      <c r="UMO60" s="429"/>
      <c r="UMP60" s="429"/>
      <c r="UMQ60" s="429"/>
      <c r="UMR60" s="429"/>
      <c r="UMS60" s="429"/>
      <c r="UMT60" s="429"/>
      <c r="UMU60" s="429"/>
      <c r="UMV60" s="429"/>
      <c r="UMW60" s="429"/>
      <c r="UMX60" s="429"/>
      <c r="UMY60" s="429"/>
      <c r="UMZ60" s="429"/>
      <c r="UNA60" s="429"/>
      <c r="UNB60" s="429"/>
      <c r="UNC60" s="429"/>
      <c r="UND60" s="429"/>
      <c r="UNE60" s="429"/>
      <c r="UNF60" s="429"/>
      <c r="UNG60" s="429"/>
      <c r="UNH60" s="429"/>
      <c r="UNI60" s="429"/>
      <c r="UNJ60" s="429"/>
      <c r="UNK60" s="429"/>
      <c r="UNL60" s="429"/>
      <c r="UNM60" s="429"/>
      <c r="UNN60" s="429"/>
      <c r="UNO60" s="429"/>
      <c r="UNP60" s="429"/>
      <c r="UNQ60" s="429"/>
      <c r="UNR60" s="429"/>
      <c r="UNS60" s="429"/>
      <c r="UNT60" s="429"/>
      <c r="UNU60" s="429"/>
      <c r="UNV60" s="429"/>
      <c r="UNW60" s="429"/>
      <c r="UNX60" s="429"/>
      <c r="UNY60" s="429"/>
      <c r="UNZ60" s="429"/>
      <c r="UOA60" s="429"/>
      <c r="UOB60" s="429"/>
      <c r="UOC60" s="429"/>
      <c r="UOD60" s="429"/>
      <c r="UOE60" s="429"/>
      <c r="UOF60" s="429"/>
      <c r="UOG60" s="429"/>
      <c r="UOH60" s="429"/>
      <c r="UOI60" s="429"/>
      <c r="UOJ60" s="429"/>
      <c r="UOK60" s="429"/>
      <c r="UOL60" s="429"/>
      <c r="UOM60" s="429"/>
      <c r="UON60" s="429"/>
      <c r="UOO60" s="429"/>
      <c r="UOP60" s="429"/>
      <c r="UOQ60" s="429"/>
      <c r="UOR60" s="429"/>
      <c r="UOS60" s="429"/>
      <c r="UOT60" s="429"/>
      <c r="UOU60" s="429"/>
      <c r="UOV60" s="429"/>
      <c r="UOW60" s="429"/>
      <c r="UOX60" s="429"/>
      <c r="UOY60" s="429"/>
      <c r="UOZ60" s="429"/>
      <c r="UPA60" s="429"/>
      <c r="UPB60" s="429"/>
      <c r="UPC60" s="429"/>
      <c r="UPD60" s="429"/>
      <c r="UPE60" s="429"/>
      <c r="UPF60" s="429"/>
      <c r="UPG60" s="429"/>
      <c r="UPH60" s="429"/>
      <c r="UPI60" s="429"/>
      <c r="UPJ60" s="429"/>
      <c r="UPK60" s="429"/>
      <c r="UPL60" s="429"/>
      <c r="UPM60" s="429"/>
      <c r="UPN60" s="429"/>
      <c r="UPO60" s="429"/>
      <c r="UPP60" s="429"/>
      <c r="UPQ60" s="429"/>
      <c r="UPR60" s="429"/>
      <c r="UPS60" s="429"/>
      <c r="UPT60" s="429"/>
      <c r="UPU60" s="429"/>
      <c r="UPV60" s="429"/>
      <c r="UPW60" s="429"/>
      <c r="UPX60" s="429"/>
      <c r="UPY60" s="429"/>
      <c r="UPZ60" s="429"/>
      <c r="UQA60" s="429"/>
      <c r="UQB60" s="429"/>
      <c r="UQC60" s="429"/>
      <c r="UQD60" s="429"/>
      <c r="UQE60" s="429"/>
      <c r="UQF60" s="429"/>
      <c r="UQG60" s="429"/>
      <c r="UQH60" s="429"/>
      <c r="UQI60" s="429"/>
      <c r="UQJ60" s="429"/>
      <c r="UQK60" s="429"/>
      <c r="UQL60" s="429"/>
      <c r="UQM60" s="429"/>
      <c r="UQN60" s="429"/>
      <c r="UQO60" s="429"/>
      <c r="UQP60" s="429"/>
      <c r="UQQ60" s="429"/>
      <c r="UQR60" s="429"/>
      <c r="UQS60" s="429"/>
      <c r="UQT60" s="429"/>
      <c r="UQU60" s="429"/>
      <c r="UQV60" s="429"/>
      <c r="UQW60" s="429"/>
      <c r="UQX60" s="429"/>
      <c r="UQY60" s="429"/>
      <c r="UQZ60" s="429"/>
      <c r="URA60" s="429"/>
      <c r="URB60" s="429"/>
      <c r="URC60" s="429"/>
      <c r="URD60" s="429"/>
      <c r="URE60" s="429"/>
      <c r="URF60" s="429"/>
      <c r="URG60" s="429"/>
      <c r="URH60" s="429"/>
      <c r="URI60" s="429"/>
      <c r="URJ60" s="429"/>
      <c r="URK60" s="429"/>
      <c r="URL60" s="429"/>
      <c r="URM60" s="429"/>
      <c r="URN60" s="429"/>
      <c r="URO60" s="429"/>
      <c r="URP60" s="429"/>
      <c r="URQ60" s="429"/>
      <c r="URR60" s="429"/>
      <c r="URS60" s="429"/>
      <c r="URT60" s="429"/>
      <c r="URU60" s="429"/>
      <c r="URV60" s="429"/>
      <c r="URW60" s="429"/>
      <c r="URX60" s="429"/>
      <c r="URY60" s="429"/>
      <c r="URZ60" s="429"/>
      <c r="USA60" s="429"/>
      <c r="USB60" s="429"/>
      <c r="USC60" s="429"/>
      <c r="USD60" s="429"/>
      <c r="USE60" s="429"/>
      <c r="USF60" s="429"/>
      <c r="USG60" s="429"/>
      <c r="USH60" s="429"/>
      <c r="USI60" s="429"/>
      <c r="USJ60" s="429"/>
      <c r="USK60" s="429"/>
      <c r="USL60" s="429"/>
      <c r="USM60" s="429"/>
      <c r="USN60" s="429"/>
      <c r="USO60" s="429"/>
      <c r="USP60" s="429"/>
      <c r="USQ60" s="429"/>
      <c r="USR60" s="429"/>
      <c r="USS60" s="429"/>
      <c r="UST60" s="429"/>
      <c r="USU60" s="429"/>
      <c r="USV60" s="429"/>
      <c r="USW60" s="429"/>
      <c r="USX60" s="429"/>
      <c r="USY60" s="429"/>
      <c r="USZ60" s="429"/>
      <c r="UTA60" s="429"/>
      <c r="UTB60" s="429"/>
      <c r="UTC60" s="429"/>
      <c r="UTD60" s="429"/>
      <c r="UTE60" s="429"/>
      <c r="UTF60" s="429"/>
      <c r="UTG60" s="429"/>
      <c r="UTH60" s="429"/>
      <c r="UTI60" s="429"/>
      <c r="UTJ60" s="429"/>
      <c r="UTK60" s="429"/>
      <c r="UTL60" s="429"/>
      <c r="UTM60" s="429"/>
      <c r="UTN60" s="429"/>
      <c r="UTO60" s="429"/>
      <c r="UTP60" s="429"/>
      <c r="UTQ60" s="429"/>
      <c r="UTR60" s="429"/>
      <c r="UTS60" s="429"/>
      <c r="UTT60" s="429"/>
      <c r="UTU60" s="429"/>
      <c r="UTV60" s="429"/>
      <c r="UTW60" s="429"/>
      <c r="UTX60" s="429"/>
      <c r="UTY60" s="429"/>
      <c r="UTZ60" s="429"/>
      <c r="UUA60" s="429"/>
      <c r="UUB60" s="429"/>
      <c r="UUC60" s="429"/>
      <c r="UUD60" s="429"/>
      <c r="UUE60" s="429"/>
      <c r="UUF60" s="429"/>
      <c r="UUG60" s="429"/>
      <c r="UUH60" s="429"/>
      <c r="UUI60" s="429"/>
      <c r="UUJ60" s="429"/>
      <c r="UUK60" s="429"/>
      <c r="UUL60" s="429"/>
      <c r="UUM60" s="429"/>
      <c r="UUN60" s="429"/>
      <c r="UUO60" s="429"/>
      <c r="UUP60" s="429"/>
      <c r="UUQ60" s="429"/>
      <c r="UUR60" s="429"/>
      <c r="UUS60" s="429"/>
      <c r="UUT60" s="429"/>
      <c r="UUU60" s="429"/>
      <c r="UUV60" s="429"/>
      <c r="UUW60" s="429"/>
      <c r="UUX60" s="429"/>
      <c r="UUY60" s="429"/>
      <c r="UUZ60" s="429"/>
      <c r="UVA60" s="429"/>
      <c r="UVB60" s="429"/>
      <c r="UVC60" s="429"/>
      <c r="UVD60" s="429"/>
      <c r="UVE60" s="429"/>
      <c r="UVF60" s="429"/>
      <c r="UVG60" s="429"/>
      <c r="UVH60" s="429"/>
      <c r="UVI60" s="429"/>
      <c r="UVJ60" s="429"/>
      <c r="UVK60" s="429"/>
      <c r="UVL60" s="429"/>
      <c r="UVM60" s="429"/>
      <c r="UVN60" s="429"/>
      <c r="UVO60" s="429"/>
      <c r="UVP60" s="429"/>
      <c r="UVQ60" s="429"/>
      <c r="UVR60" s="429"/>
      <c r="UVS60" s="429"/>
      <c r="UVT60" s="429"/>
      <c r="UVU60" s="429"/>
      <c r="UVV60" s="429"/>
      <c r="UVW60" s="429"/>
      <c r="UVX60" s="429"/>
      <c r="UVY60" s="429"/>
      <c r="UVZ60" s="429"/>
      <c r="UWA60" s="429"/>
      <c r="UWB60" s="429"/>
      <c r="UWC60" s="429"/>
      <c r="UWD60" s="429"/>
      <c r="UWE60" s="429"/>
      <c r="UWF60" s="429"/>
      <c r="UWG60" s="429"/>
      <c r="UWH60" s="429"/>
      <c r="UWI60" s="429"/>
      <c r="UWJ60" s="429"/>
      <c r="UWK60" s="429"/>
      <c r="UWL60" s="429"/>
      <c r="UWM60" s="429"/>
      <c r="UWN60" s="429"/>
      <c r="UWO60" s="429"/>
      <c r="UWP60" s="429"/>
      <c r="UWQ60" s="429"/>
      <c r="UWR60" s="429"/>
      <c r="UWS60" s="429"/>
      <c r="UWT60" s="429"/>
      <c r="UWU60" s="429"/>
      <c r="UWV60" s="429"/>
      <c r="UWW60" s="429"/>
      <c r="UWX60" s="429"/>
      <c r="UWY60" s="429"/>
      <c r="UWZ60" s="429"/>
      <c r="UXA60" s="429"/>
      <c r="UXB60" s="429"/>
      <c r="UXC60" s="429"/>
      <c r="UXD60" s="429"/>
      <c r="UXE60" s="429"/>
      <c r="UXF60" s="429"/>
      <c r="UXG60" s="429"/>
      <c r="UXH60" s="429"/>
      <c r="UXI60" s="429"/>
      <c r="UXJ60" s="429"/>
      <c r="UXK60" s="429"/>
      <c r="UXL60" s="429"/>
      <c r="UXM60" s="429"/>
      <c r="UXN60" s="429"/>
      <c r="UXO60" s="429"/>
      <c r="UXP60" s="429"/>
      <c r="UXQ60" s="429"/>
      <c r="UXR60" s="429"/>
      <c r="UXS60" s="429"/>
      <c r="UXT60" s="429"/>
      <c r="UXU60" s="429"/>
      <c r="UXV60" s="429"/>
      <c r="UXW60" s="429"/>
      <c r="UXX60" s="429"/>
      <c r="UXY60" s="429"/>
      <c r="UXZ60" s="429"/>
      <c r="UYA60" s="429"/>
      <c r="UYB60" s="429"/>
      <c r="UYC60" s="429"/>
      <c r="UYD60" s="429"/>
      <c r="UYE60" s="429"/>
      <c r="UYF60" s="429"/>
      <c r="UYG60" s="429"/>
      <c r="UYH60" s="429"/>
      <c r="UYI60" s="429"/>
      <c r="UYJ60" s="429"/>
      <c r="UYK60" s="429"/>
      <c r="UYL60" s="429"/>
      <c r="UYM60" s="429"/>
      <c r="UYN60" s="429"/>
      <c r="UYO60" s="429"/>
      <c r="UYP60" s="429"/>
      <c r="UYQ60" s="429"/>
      <c r="UYR60" s="429"/>
      <c r="UYS60" s="429"/>
      <c r="UYT60" s="429"/>
      <c r="UYU60" s="429"/>
      <c r="UYV60" s="429"/>
      <c r="UYW60" s="429"/>
      <c r="UYX60" s="429"/>
      <c r="UYY60" s="429"/>
      <c r="UYZ60" s="429"/>
      <c r="UZA60" s="429"/>
      <c r="UZB60" s="429"/>
      <c r="UZC60" s="429"/>
      <c r="UZD60" s="429"/>
      <c r="UZE60" s="429"/>
      <c r="UZF60" s="429"/>
      <c r="UZG60" s="429"/>
      <c r="UZH60" s="429"/>
      <c r="UZI60" s="429"/>
      <c r="UZJ60" s="429"/>
      <c r="UZK60" s="429"/>
      <c r="UZL60" s="429"/>
      <c r="UZM60" s="429"/>
      <c r="UZN60" s="429"/>
      <c r="UZO60" s="429"/>
      <c r="UZP60" s="429"/>
      <c r="UZQ60" s="429"/>
      <c r="UZR60" s="429"/>
      <c r="UZS60" s="429"/>
      <c r="UZT60" s="429"/>
      <c r="UZU60" s="429"/>
      <c r="UZV60" s="429"/>
      <c r="UZW60" s="429"/>
      <c r="UZX60" s="429"/>
      <c r="UZY60" s="429"/>
      <c r="UZZ60" s="429"/>
      <c r="VAA60" s="429"/>
      <c r="VAB60" s="429"/>
      <c r="VAC60" s="429"/>
      <c r="VAD60" s="429"/>
      <c r="VAE60" s="429"/>
      <c r="VAF60" s="429"/>
      <c r="VAG60" s="429"/>
      <c r="VAH60" s="429"/>
      <c r="VAI60" s="429"/>
      <c r="VAJ60" s="429"/>
      <c r="VAK60" s="429"/>
      <c r="VAL60" s="429"/>
      <c r="VAM60" s="429"/>
      <c r="VAN60" s="429"/>
      <c r="VAO60" s="429"/>
      <c r="VAP60" s="429"/>
      <c r="VAQ60" s="429"/>
      <c r="VAR60" s="429"/>
      <c r="VAS60" s="429"/>
      <c r="VAT60" s="429"/>
      <c r="VAU60" s="429"/>
      <c r="VAV60" s="429"/>
      <c r="VAW60" s="429"/>
      <c r="VAX60" s="429"/>
      <c r="VAY60" s="429"/>
      <c r="VAZ60" s="429"/>
      <c r="VBA60" s="429"/>
      <c r="VBB60" s="429"/>
      <c r="VBC60" s="429"/>
      <c r="VBD60" s="429"/>
      <c r="VBE60" s="429"/>
      <c r="VBF60" s="429"/>
      <c r="VBG60" s="429"/>
      <c r="VBH60" s="429"/>
      <c r="VBI60" s="429"/>
      <c r="VBJ60" s="429"/>
      <c r="VBK60" s="429"/>
      <c r="VBL60" s="429"/>
      <c r="VBM60" s="429"/>
      <c r="VBN60" s="429"/>
      <c r="VBO60" s="429"/>
      <c r="VBP60" s="429"/>
      <c r="VBQ60" s="429"/>
      <c r="VBR60" s="429"/>
      <c r="VBS60" s="429"/>
      <c r="VBT60" s="429"/>
      <c r="VBU60" s="429"/>
      <c r="VBV60" s="429"/>
      <c r="VBW60" s="429"/>
      <c r="VBX60" s="429"/>
      <c r="VBY60" s="429"/>
      <c r="VBZ60" s="429"/>
      <c r="VCA60" s="429"/>
      <c r="VCB60" s="429"/>
      <c r="VCC60" s="429"/>
      <c r="VCD60" s="429"/>
      <c r="VCE60" s="429"/>
      <c r="VCF60" s="429"/>
      <c r="VCG60" s="429"/>
      <c r="VCH60" s="429"/>
      <c r="VCI60" s="429"/>
      <c r="VCJ60" s="429"/>
      <c r="VCK60" s="429"/>
      <c r="VCL60" s="429"/>
      <c r="VCM60" s="429"/>
      <c r="VCN60" s="429"/>
      <c r="VCO60" s="429"/>
      <c r="VCP60" s="429"/>
      <c r="VCQ60" s="429"/>
      <c r="VCR60" s="429"/>
      <c r="VCS60" s="429"/>
      <c r="VCT60" s="429"/>
      <c r="VCU60" s="429"/>
      <c r="VCV60" s="429"/>
      <c r="VCW60" s="429"/>
      <c r="VCX60" s="429"/>
      <c r="VCY60" s="429"/>
      <c r="VCZ60" s="429"/>
      <c r="VDA60" s="429"/>
      <c r="VDB60" s="429"/>
      <c r="VDC60" s="429"/>
      <c r="VDD60" s="429"/>
      <c r="VDE60" s="429"/>
      <c r="VDF60" s="429"/>
      <c r="VDG60" s="429"/>
      <c r="VDH60" s="429"/>
      <c r="VDI60" s="429"/>
      <c r="VDJ60" s="429"/>
      <c r="VDK60" s="429"/>
      <c r="VDL60" s="429"/>
      <c r="VDM60" s="429"/>
      <c r="VDN60" s="429"/>
      <c r="VDO60" s="429"/>
      <c r="VDP60" s="429"/>
      <c r="VDQ60" s="429"/>
      <c r="VDR60" s="429"/>
      <c r="VDS60" s="429"/>
      <c r="VDT60" s="429"/>
      <c r="VDU60" s="429"/>
      <c r="VDV60" s="429"/>
      <c r="VDW60" s="429"/>
      <c r="VDX60" s="429"/>
      <c r="VDY60" s="429"/>
      <c r="VDZ60" s="429"/>
      <c r="VEA60" s="429"/>
      <c r="VEB60" s="429"/>
      <c r="VEC60" s="429"/>
      <c r="VED60" s="429"/>
      <c r="VEE60" s="429"/>
      <c r="VEF60" s="429"/>
      <c r="VEG60" s="429"/>
      <c r="VEH60" s="429"/>
      <c r="VEI60" s="429"/>
      <c r="VEJ60" s="429"/>
      <c r="VEK60" s="429"/>
      <c r="VEL60" s="429"/>
      <c r="VEM60" s="429"/>
      <c r="VEN60" s="429"/>
      <c r="VEO60" s="429"/>
      <c r="VEP60" s="429"/>
      <c r="VEQ60" s="429"/>
      <c r="VER60" s="429"/>
      <c r="VES60" s="429"/>
      <c r="VET60" s="429"/>
      <c r="VEU60" s="429"/>
      <c r="VEV60" s="429"/>
      <c r="VEW60" s="429"/>
      <c r="VEX60" s="429"/>
      <c r="VEY60" s="429"/>
      <c r="VEZ60" s="429"/>
      <c r="VFA60" s="429"/>
      <c r="VFB60" s="429"/>
      <c r="VFC60" s="429"/>
      <c r="VFD60" s="429"/>
      <c r="VFE60" s="429"/>
      <c r="VFF60" s="429"/>
      <c r="VFG60" s="429"/>
      <c r="VFH60" s="429"/>
      <c r="VFI60" s="429"/>
      <c r="VFJ60" s="429"/>
      <c r="VFK60" s="429"/>
      <c r="VFL60" s="429"/>
      <c r="VFM60" s="429"/>
      <c r="VFN60" s="429"/>
      <c r="VFO60" s="429"/>
      <c r="VFP60" s="429"/>
      <c r="VFQ60" s="429"/>
      <c r="VFR60" s="429"/>
      <c r="VFS60" s="429"/>
      <c r="VFT60" s="429"/>
      <c r="VFU60" s="429"/>
      <c r="VFV60" s="429"/>
      <c r="VFW60" s="429"/>
      <c r="VFX60" s="429"/>
      <c r="VFY60" s="429"/>
      <c r="VFZ60" s="429"/>
      <c r="VGA60" s="429"/>
      <c r="VGB60" s="429"/>
      <c r="VGC60" s="429"/>
      <c r="VGD60" s="429"/>
      <c r="VGE60" s="429"/>
      <c r="VGF60" s="429"/>
      <c r="VGG60" s="429"/>
      <c r="VGH60" s="429"/>
      <c r="VGI60" s="429"/>
      <c r="VGJ60" s="429"/>
      <c r="VGK60" s="429"/>
      <c r="VGL60" s="429"/>
      <c r="VGM60" s="429"/>
      <c r="VGN60" s="429"/>
      <c r="VGO60" s="429"/>
      <c r="VGP60" s="429"/>
      <c r="VGQ60" s="429"/>
      <c r="VGR60" s="429"/>
      <c r="VGS60" s="429"/>
      <c r="VGT60" s="429"/>
      <c r="VGU60" s="429"/>
      <c r="VGV60" s="429"/>
      <c r="VGW60" s="429"/>
      <c r="VGX60" s="429"/>
      <c r="VGY60" s="429"/>
      <c r="VGZ60" s="429"/>
      <c r="VHA60" s="429"/>
      <c r="VHB60" s="429"/>
      <c r="VHC60" s="429"/>
      <c r="VHD60" s="429"/>
      <c r="VHE60" s="429"/>
      <c r="VHF60" s="429"/>
      <c r="VHG60" s="429"/>
      <c r="VHH60" s="429"/>
      <c r="VHI60" s="429"/>
      <c r="VHJ60" s="429"/>
      <c r="VHK60" s="429"/>
      <c r="VHL60" s="429"/>
      <c r="VHM60" s="429"/>
      <c r="VHN60" s="429"/>
      <c r="VHO60" s="429"/>
      <c r="VHP60" s="429"/>
      <c r="VHQ60" s="429"/>
      <c r="VHR60" s="429"/>
      <c r="VHS60" s="429"/>
      <c r="VHT60" s="429"/>
      <c r="VHU60" s="429"/>
      <c r="VHV60" s="429"/>
      <c r="VHW60" s="429"/>
      <c r="VHX60" s="429"/>
      <c r="VHY60" s="429"/>
      <c r="VHZ60" s="429"/>
      <c r="VIA60" s="429"/>
      <c r="VIB60" s="429"/>
      <c r="VIC60" s="429"/>
      <c r="VID60" s="429"/>
      <c r="VIE60" s="429"/>
      <c r="VIF60" s="429"/>
      <c r="VIG60" s="429"/>
      <c r="VIH60" s="429"/>
      <c r="VII60" s="429"/>
      <c r="VIJ60" s="429"/>
      <c r="VIK60" s="429"/>
      <c r="VIL60" s="429"/>
      <c r="VIM60" s="429"/>
      <c r="VIN60" s="429"/>
      <c r="VIO60" s="429"/>
      <c r="VIP60" s="429"/>
      <c r="VIQ60" s="429"/>
      <c r="VIR60" s="429"/>
      <c r="VIS60" s="429"/>
      <c r="VIT60" s="429"/>
      <c r="VIU60" s="429"/>
      <c r="VIV60" s="429"/>
      <c r="VIW60" s="429"/>
      <c r="VIX60" s="429"/>
      <c r="VIY60" s="429"/>
      <c r="VIZ60" s="429"/>
      <c r="VJA60" s="429"/>
      <c r="VJB60" s="429"/>
      <c r="VJC60" s="429"/>
      <c r="VJD60" s="429"/>
      <c r="VJE60" s="429"/>
      <c r="VJF60" s="429"/>
      <c r="VJG60" s="429"/>
      <c r="VJH60" s="429"/>
      <c r="VJI60" s="429"/>
      <c r="VJJ60" s="429"/>
      <c r="VJK60" s="429"/>
      <c r="VJL60" s="429"/>
      <c r="VJM60" s="429"/>
      <c r="VJN60" s="429"/>
      <c r="VJO60" s="429"/>
      <c r="VJP60" s="429"/>
      <c r="VJQ60" s="429"/>
      <c r="VJR60" s="429"/>
      <c r="VJS60" s="429"/>
      <c r="VJT60" s="429"/>
      <c r="VJU60" s="429"/>
      <c r="VJV60" s="429"/>
      <c r="VJW60" s="429"/>
      <c r="VJX60" s="429"/>
      <c r="VJY60" s="429"/>
      <c r="VJZ60" s="429"/>
      <c r="VKA60" s="429"/>
      <c r="VKB60" s="429"/>
      <c r="VKC60" s="429"/>
      <c r="VKD60" s="429"/>
      <c r="VKE60" s="429"/>
      <c r="VKF60" s="429"/>
      <c r="VKG60" s="429"/>
      <c r="VKH60" s="429"/>
      <c r="VKI60" s="429"/>
      <c r="VKJ60" s="429"/>
      <c r="VKK60" s="429"/>
      <c r="VKL60" s="429"/>
      <c r="VKM60" s="429"/>
      <c r="VKN60" s="429"/>
      <c r="VKO60" s="429"/>
      <c r="VKP60" s="429"/>
      <c r="VKQ60" s="429"/>
      <c r="VKR60" s="429"/>
      <c r="VKS60" s="429"/>
      <c r="VKT60" s="429"/>
      <c r="VKU60" s="429"/>
      <c r="VKV60" s="429"/>
      <c r="VKW60" s="429"/>
      <c r="VKX60" s="429"/>
      <c r="VKY60" s="429"/>
      <c r="VKZ60" s="429"/>
      <c r="VLA60" s="429"/>
      <c r="VLB60" s="429"/>
      <c r="VLC60" s="429"/>
      <c r="VLD60" s="429"/>
      <c r="VLE60" s="429"/>
      <c r="VLF60" s="429"/>
      <c r="VLG60" s="429"/>
      <c r="VLH60" s="429"/>
      <c r="VLI60" s="429"/>
      <c r="VLJ60" s="429"/>
      <c r="VLK60" s="429"/>
      <c r="VLL60" s="429"/>
      <c r="VLM60" s="429"/>
      <c r="VLN60" s="429"/>
      <c r="VLO60" s="429"/>
      <c r="VLP60" s="429"/>
      <c r="VLQ60" s="429"/>
      <c r="VLR60" s="429"/>
      <c r="VLS60" s="429"/>
      <c r="VLT60" s="429"/>
      <c r="VLU60" s="429"/>
      <c r="VLV60" s="429"/>
      <c r="VLW60" s="429"/>
      <c r="VLX60" s="429"/>
      <c r="VLY60" s="429"/>
      <c r="VLZ60" s="429"/>
      <c r="VMA60" s="429"/>
      <c r="VMB60" s="429"/>
      <c r="VMC60" s="429"/>
      <c r="VMD60" s="429"/>
      <c r="VME60" s="429"/>
      <c r="VMF60" s="429"/>
      <c r="VMG60" s="429"/>
      <c r="VMH60" s="429"/>
      <c r="VMI60" s="429"/>
      <c r="VMJ60" s="429"/>
      <c r="VMK60" s="429"/>
      <c r="VML60" s="429"/>
      <c r="VMM60" s="429"/>
      <c r="VMN60" s="429"/>
      <c r="VMO60" s="429"/>
      <c r="VMP60" s="429"/>
      <c r="VMQ60" s="429"/>
      <c r="VMR60" s="429"/>
      <c r="VMS60" s="429"/>
      <c r="VMT60" s="429"/>
      <c r="VMU60" s="429"/>
      <c r="VMV60" s="429"/>
      <c r="VMW60" s="429"/>
      <c r="VMX60" s="429"/>
      <c r="VMY60" s="429"/>
      <c r="VMZ60" s="429"/>
      <c r="VNA60" s="429"/>
      <c r="VNB60" s="429"/>
      <c r="VNC60" s="429"/>
      <c r="VND60" s="429"/>
      <c r="VNE60" s="429"/>
      <c r="VNF60" s="429"/>
      <c r="VNG60" s="429"/>
      <c r="VNH60" s="429"/>
      <c r="VNI60" s="429"/>
      <c r="VNJ60" s="429"/>
      <c r="VNK60" s="429"/>
      <c r="VNL60" s="429"/>
      <c r="VNM60" s="429"/>
      <c r="VNN60" s="429"/>
      <c r="VNO60" s="429"/>
      <c r="VNP60" s="429"/>
      <c r="VNQ60" s="429"/>
      <c r="VNR60" s="429"/>
      <c r="VNS60" s="429"/>
      <c r="VNT60" s="429"/>
      <c r="VNU60" s="429"/>
      <c r="VNV60" s="429"/>
      <c r="VNW60" s="429"/>
      <c r="VNX60" s="429"/>
      <c r="VNY60" s="429"/>
      <c r="VNZ60" s="429"/>
      <c r="VOA60" s="429"/>
      <c r="VOB60" s="429"/>
      <c r="VOC60" s="429"/>
      <c r="VOD60" s="429"/>
      <c r="VOE60" s="429"/>
      <c r="VOF60" s="429"/>
      <c r="VOG60" s="429"/>
      <c r="VOH60" s="429"/>
      <c r="VOI60" s="429"/>
      <c r="VOJ60" s="429"/>
      <c r="VOK60" s="429"/>
      <c r="VOL60" s="429"/>
      <c r="VOM60" s="429"/>
      <c r="VON60" s="429"/>
      <c r="VOO60" s="429"/>
      <c r="VOP60" s="429"/>
      <c r="VOQ60" s="429"/>
      <c r="VOR60" s="429"/>
      <c r="VOS60" s="429"/>
      <c r="VOT60" s="429"/>
      <c r="VOU60" s="429"/>
      <c r="VOV60" s="429"/>
      <c r="VOW60" s="429"/>
      <c r="VOX60" s="429"/>
      <c r="VOY60" s="429"/>
      <c r="VOZ60" s="429"/>
      <c r="VPA60" s="429"/>
      <c r="VPB60" s="429"/>
      <c r="VPC60" s="429"/>
      <c r="VPD60" s="429"/>
      <c r="VPE60" s="429"/>
      <c r="VPF60" s="429"/>
      <c r="VPG60" s="429"/>
      <c r="VPH60" s="429"/>
      <c r="VPI60" s="429"/>
      <c r="VPJ60" s="429"/>
      <c r="VPK60" s="429"/>
      <c r="VPL60" s="429"/>
      <c r="VPM60" s="429"/>
      <c r="VPN60" s="429"/>
      <c r="VPO60" s="429"/>
      <c r="VPP60" s="429"/>
      <c r="VPQ60" s="429"/>
      <c r="VPR60" s="429"/>
      <c r="VPS60" s="429"/>
      <c r="VPT60" s="429"/>
      <c r="VPU60" s="429"/>
      <c r="VPV60" s="429"/>
      <c r="VPW60" s="429"/>
      <c r="VPX60" s="429"/>
      <c r="VPY60" s="429"/>
      <c r="VPZ60" s="429"/>
      <c r="VQA60" s="429"/>
      <c r="VQB60" s="429"/>
      <c r="VQC60" s="429"/>
      <c r="VQD60" s="429"/>
      <c r="VQE60" s="429"/>
      <c r="VQF60" s="429"/>
      <c r="VQG60" s="429"/>
      <c r="VQH60" s="429"/>
      <c r="VQI60" s="429"/>
      <c r="VQJ60" s="429"/>
      <c r="VQK60" s="429"/>
      <c r="VQL60" s="429"/>
      <c r="VQM60" s="429"/>
      <c r="VQN60" s="429"/>
      <c r="VQO60" s="429"/>
      <c r="VQP60" s="429"/>
      <c r="VQQ60" s="429"/>
      <c r="VQR60" s="429"/>
      <c r="VQS60" s="429"/>
      <c r="VQT60" s="429"/>
      <c r="VQU60" s="429"/>
      <c r="VQV60" s="429"/>
      <c r="VQW60" s="429"/>
      <c r="VQX60" s="429"/>
      <c r="VQY60" s="429"/>
      <c r="VQZ60" s="429"/>
      <c r="VRA60" s="429"/>
      <c r="VRB60" s="429"/>
      <c r="VRC60" s="429"/>
      <c r="VRD60" s="429"/>
      <c r="VRE60" s="429"/>
      <c r="VRF60" s="429"/>
      <c r="VRG60" s="429"/>
      <c r="VRH60" s="429"/>
      <c r="VRI60" s="429"/>
      <c r="VRJ60" s="429"/>
      <c r="VRK60" s="429"/>
      <c r="VRL60" s="429"/>
      <c r="VRM60" s="429"/>
      <c r="VRN60" s="429"/>
      <c r="VRO60" s="429"/>
      <c r="VRP60" s="429"/>
      <c r="VRQ60" s="429"/>
      <c r="VRR60" s="429"/>
      <c r="VRS60" s="429"/>
      <c r="VRT60" s="429"/>
      <c r="VRU60" s="429"/>
      <c r="VRV60" s="429"/>
      <c r="VRW60" s="429"/>
      <c r="VRX60" s="429"/>
      <c r="VRY60" s="429"/>
      <c r="VRZ60" s="429"/>
      <c r="VSA60" s="429"/>
      <c r="VSB60" s="429"/>
      <c r="VSC60" s="429"/>
      <c r="VSD60" s="429"/>
      <c r="VSE60" s="429"/>
      <c r="VSF60" s="429"/>
      <c r="VSG60" s="429"/>
      <c r="VSH60" s="429"/>
      <c r="VSI60" s="429"/>
      <c r="VSJ60" s="429"/>
      <c r="VSK60" s="429"/>
      <c r="VSL60" s="429"/>
      <c r="VSM60" s="429"/>
      <c r="VSN60" s="429"/>
      <c r="VSO60" s="429"/>
      <c r="VSP60" s="429"/>
      <c r="VSQ60" s="429"/>
      <c r="VSR60" s="429"/>
      <c r="VSS60" s="429"/>
      <c r="VST60" s="429"/>
      <c r="VSU60" s="429"/>
      <c r="VSV60" s="429"/>
      <c r="VSW60" s="429"/>
      <c r="VSX60" s="429"/>
      <c r="VSY60" s="429"/>
      <c r="VSZ60" s="429"/>
      <c r="VTA60" s="429"/>
      <c r="VTB60" s="429"/>
      <c r="VTC60" s="429"/>
      <c r="VTD60" s="429"/>
      <c r="VTE60" s="429"/>
      <c r="VTF60" s="429"/>
      <c r="VTG60" s="429"/>
      <c r="VTH60" s="429"/>
      <c r="VTI60" s="429"/>
      <c r="VTJ60" s="429"/>
      <c r="VTK60" s="429"/>
      <c r="VTL60" s="429"/>
      <c r="VTM60" s="429"/>
      <c r="VTN60" s="429"/>
      <c r="VTO60" s="429"/>
      <c r="VTP60" s="429"/>
      <c r="VTQ60" s="429"/>
      <c r="VTR60" s="429"/>
      <c r="VTS60" s="429"/>
      <c r="VTT60" s="429"/>
      <c r="VTU60" s="429"/>
      <c r="VTV60" s="429"/>
      <c r="VTW60" s="429"/>
      <c r="VTX60" s="429"/>
      <c r="VTY60" s="429"/>
      <c r="VTZ60" s="429"/>
      <c r="VUA60" s="429"/>
      <c r="VUB60" s="429"/>
      <c r="VUC60" s="429"/>
      <c r="VUD60" s="429"/>
      <c r="VUE60" s="429"/>
      <c r="VUF60" s="429"/>
      <c r="VUG60" s="429"/>
      <c r="VUH60" s="429"/>
      <c r="VUI60" s="429"/>
      <c r="VUJ60" s="429"/>
      <c r="VUK60" s="429"/>
      <c r="VUL60" s="429"/>
      <c r="VUM60" s="429"/>
      <c r="VUN60" s="429"/>
      <c r="VUO60" s="429"/>
      <c r="VUP60" s="429"/>
      <c r="VUQ60" s="429"/>
      <c r="VUR60" s="429"/>
      <c r="VUS60" s="429"/>
      <c r="VUT60" s="429"/>
      <c r="VUU60" s="429"/>
      <c r="VUV60" s="429"/>
      <c r="VUW60" s="429"/>
      <c r="VUX60" s="429"/>
      <c r="VUY60" s="429"/>
      <c r="VUZ60" s="429"/>
      <c r="VVA60" s="429"/>
      <c r="VVB60" s="429"/>
      <c r="VVC60" s="429"/>
      <c r="VVD60" s="429"/>
      <c r="VVE60" s="429"/>
      <c r="VVF60" s="429"/>
      <c r="VVG60" s="429"/>
      <c r="VVH60" s="429"/>
      <c r="VVI60" s="429"/>
      <c r="VVJ60" s="429"/>
      <c r="VVK60" s="429"/>
      <c r="VVL60" s="429"/>
      <c r="VVM60" s="429"/>
      <c r="VVN60" s="429"/>
      <c r="VVO60" s="429"/>
      <c r="VVP60" s="429"/>
      <c r="VVQ60" s="429"/>
      <c r="VVR60" s="429"/>
      <c r="VVS60" s="429"/>
      <c r="VVT60" s="429"/>
      <c r="VVU60" s="429"/>
      <c r="VVV60" s="429"/>
      <c r="VVW60" s="429"/>
      <c r="VVX60" s="429"/>
      <c r="VVY60" s="429"/>
      <c r="VVZ60" s="429"/>
      <c r="VWA60" s="429"/>
      <c r="VWB60" s="429"/>
      <c r="VWC60" s="429"/>
      <c r="VWD60" s="429"/>
      <c r="VWE60" s="429"/>
      <c r="VWF60" s="429"/>
      <c r="VWG60" s="429"/>
      <c r="VWH60" s="429"/>
      <c r="VWI60" s="429"/>
      <c r="VWJ60" s="429"/>
      <c r="VWK60" s="429"/>
      <c r="VWL60" s="429"/>
      <c r="VWM60" s="429"/>
      <c r="VWN60" s="429"/>
      <c r="VWO60" s="429"/>
      <c r="VWP60" s="429"/>
      <c r="VWQ60" s="429"/>
      <c r="VWR60" s="429"/>
      <c r="VWS60" s="429"/>
      <c r="VWT60" s="429"/>
      <c r="VWU60" s="429"/>
      <c r="VWV60" s="429"/>
      <c r="VWW60" s="429"/>
      <c r="VWX60" s="429"/>
      <c r="VWY60" s="429"/>
      <c r="VWZ60" s="429"/>
      <c r="VXA60" s="429"/>
      <c r="VXB60" s="429"/>
      <c r="VXC60" s="429"/>
      <c r="VXD60" s="429"/>
      <c r="VXE60" s="429"/>
      <c r="VXF60" s="429"/>
      <c r="VXG60" s="429"/>
      <c r="VXH60" s="429"/>
      <c r="VXI60" s="429"/>
      <c r="VXJ60" s="429"/>
      <c r="VXK60" s="429"/>
      <c r="VXL60" s="429"/>
      <c r="VXM60" s="429"/>
      <c r="VXN60" s="429"/>
      <c r="VXO60" s="429"/>
      <c r="VXP60" s="429"/>
      <c r="VXQ60" s="429"/>
      <c r="VXR60" s="429"/>
      <c r="VXS60" s="429"/>
      <c r="VXT60" s="429"/>
      <c r="VXU60" s="429"/>
      <c r="VXV60" s="429"/>
      <c r="VXW60" s="429"/>
      <c r="VXX60" s="429"/>
      <c r="VXY60" s="429"/>
      <c r="VXZ60" s="429"/>
      <c r="VYA60" s="429"/>
      <c r="VYB60" s="429"/>
      <c r="VYC60" s="429"/>
      <c r="VYD60" s="429"/>
      <c r="VYE60" s="429"/>
      <c r="VYF60" s="429"/>
      <c r="VYG60" s="429"/>
      <c r="VYH60" s="429"/>
      <c r="VYI60" s="429"/>
      <c r="VYJ60" s="429"/>
      <c r="VYK60" s="429"/>
      <c r="VYL60" s="429"/>
      <c r="VYM60" s="429"/>
      <c r="VYN60" s="429"/>
      <c r="VYO60" s="429"/>
      <c r="VYP60" s="429"/>
      <c r="VYQ60" s="429"/>
      <c r="VYR60" s="429"/>
      <c r="VYS60" s="429"/>
      <c r="VYT60" s="429"/>
      <c r="VYU60" s="429"/>
      <c r="VYV60" s="429"/>
      <c r="VYW60" s="429"/>
      <c r="VYX60" s="429"/>
      <c r="VYY60" s="429"/>
      <c r="VYZ60" s="429"/>
      <c r="VZA60" s="429"/>
      <c r="VZB60" s="429"/>
      <c r="VZC60" s="429"/>
      <c r="VZD60" s="429"/>
      <c r="VZE60" s="429"/>
      <c r="VZF60" s="429"/>
      <c r="VZG60" s="429"/>
      <c r="VZH60" s="429"/>
      <c r="VZI60" s="429"/>
      <c r="VZJ60" s="429"/>
      <c r="VZK60" s="429"/>
      <c r="VZL60" s="429"/>
      <c r="VZM60" s="429"/>
      <c r="VZN60" s="429"/>
      <c r="VZO60" s="429"/>
      <c r="VZP60" s="429"/>
      <c r="VZQ60" s="429"/>
      <c r="VZR60" s="429"/>
      <c r="VZS60" s="429"/>
      <c r="VZT60" s="429"/>
      <c r="VZU60" s="429"/>
      <c r="VZV60" s="429"/>
      <c r="VZW60" s="429"/>
      <c r="VZX60" s="429"/>
      <c r="VZY60" s="429"/>
      <c r="VZZ60" s="429"/>
      <c r="WAA60" s="429"/>
      <c r="WAB60" s="429"/>
      <c r="WAC60" s="429"/>
      <c r="WAD60" s="429"/>
      <c r="WAE60" s="429"/>
      <c r="WAF60" s="429"/>
      <c r="WAG60" s="429"/>
      <c r="WAH60" s="429"/>
      <c r="WAI60" s="429"/>
      <c r="WAJ60" s="429"/>
      <c r="WAK60" s="429"/>
      <c r="WAL60" s="429"/>
      <c r="WAM60" s="429"/>
      <c r="WAN60" s="429"/>
      <c r="WAO60" s="429"/>
      <c r="WAP60" s="429"/>
      <c r="WAQ60" s="429"/>
      <c r="WAR60" s="429"/>
      <c r="WAS60" s="429"/>
      <c r="WAT60" s="429"/>
      <c r="WAU60" s="429"/>
      <c r="WAV60" s="429"/>
      <c r="WAW60" s="429"/>
      <c r="WAX60" s="429"/>
      <c r="WAY60" s="429"/>
      <c r="WAZ60" s="429"/>
      <c r="WBA60" s="429"/>
      <c r="WBB60" s="429"/>
      <c r="WBC60" s="429"/>
      <c r="WBD60" s="429"/>
      <c r="WBE60" s="429"/>
      <c r="WBF60" s="429"/>
      <c r="WBG60" s="429"/>
      <c r="WBH60" s="429"/>
      <c r="WBI60" s="429"/>
      <c r="WBJ60" s="429"/>
      <c r="WBK60" s="429"/>
      <c r="WBL60" s="429"/>
      <c r="WBM60" s="429"/>
      <c r="WBN60" s="429"/>
      <c r="WBO60" s="429"/>
      <c r="WBP60" s="429"/>
      <c r="WBQ60" s="429"/>
      <c r="WBR60" s="429"/>
      <c r="WBS60" s="429"/>
      <c r="WBT60" s="429"/>
      <c r="WBU60" s="429"/>
      <c r="WBV60" s="429"/>
      <c r="WBW60" s="429"/>
      <c r="WBX60" s="429"/>
      <c r="WBY60" s="429"/>
      <c r="WBZ60" s="429"/>
      <c r="WCA60" s="429"/>
      <c r="WCB60" s="429"/>
      <c r="WCC60" s="429"/>
      <c r="WCD60" s="429"/>
      <c r="WCE60" s="429"/>
      <c r="WCF60" s="429"/>
      <c r="WCG60" s="429"/>
      <c r="WCH60" s="429"/>
      <c r="WCI60" s="429"/>
      <c r="WCJ60" s="429"/>
      <c r="WCK60" s="429"/>
      <c r="WCL60" s="429"/>
      <c r="WCM60" s="429"/>
      <c r="WCN60" s="429"/>
      <c r="WCO60" s="429"/>
      <c r="WCP60" s="429"/>
      <c r="WCQ60" s="429"/>
      <c r="WCR60" s="429"/>
      <c r="WCS60" s="429"/>
      <c r="WCT60" s="429"/>
      <c r="WCU60" s="429"/>
      <c r="WCV60" s="429"/>
      <c r="WCW60" s="429"/>
      <c r="WCX60" s="429"/>
      <c r="WCY60" s="429"/>
      <c r="WCZ60" s="429"/>
      <c r="WDA60" s="429"/>
      <c r="WDB60" s="429"/>
      <c r="WDC60" s="429"/>
      <c r="WDD60" s="429"/>
      <c r="WDE60" s="429"/>
      <c r="WDF60" s="429"/>
      <c r="WDG60" s="429"/>
      <c r="WDH60" s="429"/>
      <c r="WDI60" s="429"/>
      <c r="WDJ60" s="429"/>
      <c r="WDK60" s="429"/>
      <c r="WDL60" s="429"/>
      <c r="WDM60" s="429"/>
      <c r="WDN60" s="429"/>
      <c r="WDO60" s="429"/>
      <c r="WDP60" s="429"/>
      <c r="WDQ60" s="429"/>
      <c r="WDR60" s="429"/>
      <c r="WDS60" s="429"/>
      <c r="WDT60" s="429"/>
      <c r="WDU60" s="429"/>
      <c r="WDV60" s="429"/>
      <c r="WDW60" s="429"/>
      <c r="WDX60" s="429"/>
      <c r="WDY60" s="429"/>
      <c r="WDZ60" s="429"/>
      <c r="WEA60" s="429"/>
      <c r="WEB60" s="429"/>
      <c r="WEC60" s="429"/>
      <c r="WED60" s="429"/>
      <c r="WEE60" s="429"/>
      <c r="WEF60" s="429"/>
      <c r="WEG60" s="429"/>
      <c r="WEH60" s="429"/>
      <c r="WEI60" s="429"/>
      <c r="WEJ60" s="429"/>
      <c r="WEK60" s="429"/>
      <c r="WEL60" s="429"/>
      <c r="WEM60" s="429"/>
      <c r="WEN60" s="429"/>
      <c r="WEO60" s="429"/>
      <c r="WEP60" s="429"/>
      <c r="WEQ60" s="429"/>
      <c r="WER60" s="429"/>
      <c r="WES60" s="429"/>
      <c r="WET60" s="429"/>
      <c r="WEU60" s="429"/>
      <c r="WEV60" s="429"/>
      <c r="WEW60" s="429"/>
      <c r="WEX60" s="429"/>
      <c r="WEY60" s="429"/>
      <c r="WEZ60" s="429"/>
      <c r="WFA60" s="429"/>
      <c r="WFB60" s="429"/>
      <c r="WFC60" s="429"/>
      <c r="WFD60" s="429"/>
      <c r="WFE60" s="429"/>
      <c r="WFF60" s="429"/>
      <c r="WFG60" s="429"/>
      <c r="WFH60" s="429"/>
      <c r="WFI60" s="429"/>
      <c r="WFJ60" s="429"/>
      <c r="WFK60" s="429"/>
      <c r="WFL60" s="429"/>
      <c r="WFM60" s="429"/>
      <c r="WFN60" s="429"/>
      <c r="WFO60" s="429"/>
      <c r="WFP60" s="429"/>
      <c r="WFQ60" s="429"/>
      <c r="WFR60" s="429"/>
      <c r="WFS60" s="429"/>
      <c r="WFT60" s="429"/>
      <c r="WFU60" s="429"/>
      <c r="WFV60" s="429"/>
      <c r="WFW60" s="429"/>
      <c r="WFX60" s="429"/>
      <c r="WFY60" s="429"/>
      <c r="WFZ60" s="429"/>
      <c r="WGA60" s="429"/>
      <c r="WGB60" s="429"/>
      <c r="WGC60" s="429"/>
      <c r="WGD60" s="429"/>
      <c r="WGE60" s="429"/>
      <c r="WGF60" s="429"/>
      <c r="WGG60" s="429"/>
      <c r="WGH60" s="429"/>
      <c r="WGI60" s="429"/>
      <c r="WGJ60" s="429"/>
      <c r="WGK60" s="429"/>
      <c r="WGL60" s="429"/>
      <c r="WGM60" s="429"/>
      <c r="WGN60" s="429"/>
      <c r="WGO60" s="429"/>
      <c r="WGP60" s="429"/>
      <c r="WGQ60" s="429"/>
      <c r="WGR60" s="429"/>
      <c r="WGS60" s="429"/>
      <c r="WGT60" s="429"/>
      <c r="WGU60" s="429"/>
      <c r="WGV60" s="429"/>
      <c r="WGW60" s="429"/>
      <c r="WGX60" s="429"/>
      <c r="WGY60" s="429"/>
      <c r="WGZ60" s="429"/>
      <c r="WHA60" s="429"/>
      <c r="WHB60" s="429"/>
      <c r="WHC60" s="429"/>
      <c r="WHD60" s="429"/>
      <c r="WHE60" s="429"/>
      <c r="WHF60" s="429"/>
      <c r="WHG60" s="429"/>
      <c r="WHH60" s="429"/>
      <c r="WHI60" s="429"/>
      <c r="WHJ60" s="429"/>
      <c r="WHK60" s="429"/>
      <c r="WHL60" s="429"/>
      <c r="WHM60" s="429"/>
      <c r="WHN60" s="429"/>
      <c r="WHO60" s="429"/>
      <c r="WHP60" s="429"/>
      <c r="WHQ60" s="429"/>
      <c r="WHR60" s="429"/>
      <c r="WHS60" s="429"/>
      <c r="WHT60" s="429"/>
      <c r="WHU60" s="429"/>
      <c r="WHV60" s="429"/>
      <c r="WHW60" s="429"/>
      <c r="WHX60" s="429"/>
      <c r="WHY60" s="429"/>
      <c r="WHZ60" s="429"/>
      <c r="WIA60" s="429"/>
      <c r="WIB60" s="429"/>
      <c r="WIC60" s="429"/>
      <c r="WID60" s="429"/>
      <c r="WIE60" s="429"/>
      <c r="WIF60" s="429"/>
      <c r="WIG60" s="429"/>
      <c r="WIH60" s="429"/>
      <c r="WII60" s="429"/>
      <c r="WIJ60" s="429"/>
      <c r="WIK60" s="429"/>
      <c r="WIL60" s="429"/>
      <c r="WIM60" s="429"/>
      <c r="WIN60" s="429"/>
      <c r="WIO60" s="429"/>
      <c r="WIP60" s="429"/>
      <c r="WIQ60" s="429"/>
      <c r="WIR60" s="429"/>
      <c r="WIS60" s="429"/>
      <c r="WIT60" s="429"/>
      <c r="WIU60" s="429"/>
      <c r="WIV60" s="429"/>
      <c r="WIW60" s="429"/>
      <c r="WIX60" s="429"/>
      <c r="WIY60" s="429"/>
      <c r="WIZ60" s="429"/>
      <c r="WJA60" s="429"/>
      <c r="WJB60" s="429"/>
      <c r="WJC60" s="429"/>
      <c r="WJD60" s="429"/>
      <c r="WJE60" s="429"/>
      <c r="WJF60" s="429"/>
      <c r="WJG60" s="429"/>
      <c r="WJH60" s="429"/>
      <c r="WJI60" s="429"/>
      <c r="WJJ60" s="429"/>
      <c r="WJK60" s="429"/>
      <c r="WJL60" s="429"/>
      <c r="WJM60" s="429"/>
      <c r="WJN60" s="429"/>
      <c r="WJO60" s="429"/>
      <c r="WJP60" s="429"/>
      <c r="WJQ60" s="429"/>
      <c r="WJR60" s="429"/>
      <c r="WJS60" s="429"/>
      <c r="WJT60" s="429"/>
      <c r="WJU60" s="429"/>
      <c r="WJV60" s="429"/>
      <c r="WJW60" s="429"/>
      <c r="WJX60" s="429"/>
      <c r="WJY60" s="429"/>
      <c r="WJZ60" s="429"/>
      <c r="WKA60" s="429"/>
      <c r="WKB60" s="429"/>
      <c r="WKC60" s="429"/>
      <c r="WKD60" s="429"/>
      <c r="WKE60" s="429"/>
      <c r="WKF60" s="429"/>
      <c r="WKG60" s="429"/>
      <c r="WKH60" s="429"/>
      <c r="WKI60" s="429"/>
      <c r="WKJ60" s="429"/>
      <c r="WKK60" s="429"/>
      <c r="WKL60" s="429"/>
      <c r="WKM60" s="429"/>
      <c r="WKN60" s="429"/>
      <c r="WKO60" s="429"/>
      <c r="WKP60" s="429"/>
      <c r="WKQ60" s="429"/>
      <c r="WKR60" s="429"/>
      <c r="WKS60" s="429"/>
      <c r="WKT60" s="429"/>
      <c r="WKU60" s="429"/>
      <c r="WKV60" s="429"/>
      <c r="WKW60" s="429"/>
      <c r="WKX60" s="429"/>
      <c r="WKY60" s="429"/>
      <c r="WKZ60" s="429"/>
      <c r="WLA60" s="429"/>
      <c r="WLB60" s="429"/>
      <c r="WLC60" s="429"/>
      <c r="WLD60" s="429"/>
      <c r="WLE60" s="429"/>
      <c r="WLF60" s="429"/>
      <c r="WLG60" s="429"/>
      <c r="WLH60" s="429"/>
      <c r="WLI60" s="429"/>
      <c r="WLJ60" s="429"/>
      <c r="WLK60" s="429"/>
      <c r="WLL60" s="429"/>
      <c r="WLM60" s="429"/>
      <c r="WLN60" s="429"/>
      <c r="WLO60" s="429"/>
      <c r="WLP60" s="429"/>
      <c r="WLQ60" s="429"/>
      <c r="WLR60" s="429"/>
      <c r="WLS60" s="429"/>
      <c r="WLT60" s="429"/>
      <c r="WLU60" s="429"/>
      <c r="WLV60" s="429"/>
      <c r="WLW60" s="429"/>
      <c r="WLX60" s="429"/>
      <c r="WLY60" s="429"/>
      <c r="WLZ60" s="429"/>
      <c r="WMA60" s="429"/>
      <c r="WMB60" s="429"/>
      <c r="WMC60" s="429"/>
      <c r="WMD60" s="429"/>
      <c r="WME60" s="429"/>
      <c r="WMF60" s="429"/>
      <c r="WMG60" s="429"/>
      <c r="WMH60" s="429"/>
      <c r="WMI60" s="429"/>
      <c r="WMJ60" s="429"/>
      <c r="WMK60" s="429"/>
      <c r="WML60" s="429"/>
      <c r="WMM60" s="429"/>
      <c r="WMN60" s="429"/>
      <c r="WMO60" s="429"/>
      <c r="WMP60" s="429"/>
      <c r="WMQ60" s="429"/>
      <c r="WMR60" s="429"/>
      <c r="WMS60" s="429"/>
      <c r="WMT60" s="429"/>
      <c r="WMU60" s="429"/>
      <c r="WMV60" s="429"/>
      <c r="WMW60" s="429"/>
      <c r="WMX60" s="429"/>
      <c r="WMY60" s="429"/>
      <c r="WMZ60" s="429"/>
      <c r="WNA60" s="429"/>
      <c r="WNB60" s="429"/>
      <c r="WNC60" s="429"/>
      <c r="WND60" s="429"/>
      <c r="WNE60" s="429"/>
      <c r="WNF60" s="429"/>
      <c r="WNG60" s="429"/>
      <c r="WNH60" s="429"/>
      <c r="WNI60" s="429"/>
      <c r="WNJ60" s="429"/>
      <c r="WNK60" s="429"/>
      <c r="WNL60" s="429"/>
      <c r="WNM60" s="429"/>
      <c r="WNN60" s="429"/>
      <c r="WNO60" s="429"/>
      <c r="WNP60" s="429"/>
      <c r="WNQ60" s="429"/>
      <c r="WNR60" s="429"/>
      <c r="WNS60" s="429"/>
      <c r="WNT60" s="429"/>
      <c r="WNU60" s="429"/>
      <c r="WNV60" s="429"/>
      <c r="WNW60" s="429"/>
      <c r="WNX60" s="429"/>
      <c r="WNY60" s="429"/>
      <c r="WNZ60" s="429"/>
      <c r="WOA60" s="429"/>
      <c r="WOB60" s="429"/>
      <c r="WOC60" s="429"/>
      <c r="WOD60" s="429"/>
      <c r="WOE60" s="429"/>
      <c r="WOF60" s="429"/>
      <c r="WOG60" s="429"/>
      <c r="WOH60" s="429"/>
      <c r="WOI60" s="429"/>
      <c r="WOJ60" s="429"/>
      <c r="WOK60" s="429"/>
      <c r="WOL60" s="429"/>
      <c r="WOM60" s="429"/>
      <c r="WON60" s="429"/>
      <c r="WOO60" s="429"/>
      <c r="WOP60" s="429"/>
      <c r="WOQ60" s="429"/>
      <c r="WOR60" s="429"/>
      <c r="WOS60" s="429"/>
      <c r="WOT60" s="429"/>
      <c r="WOU60" s="429"/>
      <c r="WOV60" s="429"/>
      <c r="WOW60" s="429"/>
      <c r="WOX60" s="429"/>
      <c r="WOY60" s="429"/>
      <c r="WOZ60" s="429"/>
      <c r="WPA60" s="429"/>
      <c r="WPB60" s="429"/>
      <c r="WPC60" s="429"/>
      <c r="WPD60" s="429"/>
      <c r="WPE60" s="429"/>
      <c r="WPF60" s="429"/>
      <c r="WPG60" s="429"/>
      <c r="WPH60" s="429"/>
      <c r="WPI60" s="429"/>
      <c r="WPJ60" s="429"/>
      <c r="WPK60" s="429"/>
      <c r="WPL60" s="429"/>
      <c r="WPM60" s="429"/>
      <c r="WPN60" s="429"/>
      <c r="WPO60" s="429"/>
      <c r="WPP60" s="429"/>
      <c r="WPQ60" s="429"/>
      <c r="WPR60" s="429"/>
      <c r="WPS60" s="429"/>
      <c r="WPT60" s="429"/>
      <c r="WPU60" s="429"/>
      <c r="WPV60" s="429"/>
      <c r="WPW60" s="429"/>
      <c r="WPX60" s="429"/>
      <c r="WPY60" s="429"/>
      <c r="WPZ60" s="429"/>
      <c r="WQA60" s="429"/>
      <c r="WQB60" s="429"/>
      <c r="WQC60" s="429"/>
      <c r="WQD60" s="429"/>
      <c r="WQE60" s="429"/>
      <c r="WQF60" s="429"/>
      <c r="WQG60" s="429"/>
      <c r="WQH60" s="429"/>
      <c r="WQI60" s="429"/>
      <c r="WQJ60" s="429"/>
      <c r="WQK60" s="429"/>
      <c r="WQL60" s="429"/>
      <c r="WQM60" s="429"/>
      <c r="WQN60" s="429"/>
      <c r="WQO60" s="429"/>
      <c r="WQP60" s="429"/>
      <c r="WQQ60" s="429"/>
      <c r="WQR60" s="429"/>
      <c r="WQS60" s="429"/>
      <c r="WQT60" s="429"/>
      <c r="WQU60" s="429"/>
      <c r="WQV60" s="429"/>
      <c r="WQW60" s="429"/>
      <c r="WQX60" s="429"/>
      <c r="WQY60" s="429"/>
      <c r="WQZ60" s="429"/>
      <c r="WRA60" s="429"/>
      <c r="WRB60" s="429"/>
      <c r="WRC60" s="429"/>
      <c r="WRD60" s="429"/>
      <c r="WRE60" s="429"/>
      <c r="WRF60" s="429"/>
      <c r="WRG60" s="429"/>
      <c r="WRH60" s="429"/>
      <c r="WRI60" s="429"/>
      <c r="WRJ60" s="429"/>
      <c r="WRK60" s="429"/>
      <c r="WRL60" s="429"/>
      <c r="WRM60" s="429"/>
      <c r="WRN60" s="429"/>
      <c r="WRO60" s="429"/>
      <c r="WRP60" s="429"/>
      <c r="WRQ60" s="429"/>
      <c r="WRR60" s="429"/>
      <c r="WRS60" s="429"/>
      <c r="WRT60" s="429"/>
      <c r="WRU60" s="429"/>
      <c r="WRV60" s="429"/>
      <c r="WRW60" s="429"/>
      <c r="WRX60" s="429"/>
      <c r="WRY60" s="429"/>
      <c r="WRZ60" s="429"/>
      <c r="WSA60" s="429"/>
      <c r="WSB60" s="429"/>
      <c r="WSC60" s="429"/>
      <c r="WSD60" s="429"/>
      <c r="WSE60" s="429"/>
      <c r="WSF60" s="429"/>
      <c r="WSG60" s="429"/>
      <c r="WSH60" s="429"/>
      <c r="WSI60" s="429"/>
      <c r="WSJ60" s="429"/>
      <c r="WSK60" s="429"/>
      <c r="WSL60" s="429"/>
      <c r="WSM60" s="429"/>
      <c r="WSN60" s="429"/>
      <c r="WSO60" s="429"/>
      <c r="WSP60" s="429"/>
      <c r="WSQ60" s="429"/>
      <c r="WSR60" s="429"/>
      <c r="WSS60" s="429"/>
      <c r="WST60" s="429"/>
      <c r="WSU60" s="429"/>
      <c r="WSV60" s="429"/>
      <c r="WSW60" s="429"/>
      <c r="WSX60" s="429"/>
      <c r="WSY60" s="429"/>
      <c r="WSZ60" s="429"/>
      <c r="WTA60" s="429"/>
      <c r="WTB60" s="429"/>
      <c r="WTC60" s="429"/>
      <c r="WTD60" s="429"/>
      <c r="WTE60" s="429"/>
      <c r="WTF60" s="429"/>
      <c r="WTG60" s="429"/>
      <c r="WTH60" s="429"/>
      <c r="WTI60" s="429"/>
      <c r="WTJ60" s="429"/>
      <c r="WTK60" s="429"/>
      <c r="WTL60" s="429"/>
      <c r="WTM60" s="429"/>
      <c r="WTN60" s="429"/>
      <c r="WTO60" s="429"/>
      <c r="WTP60" s="429"/>
      <c r="WTQ60" s="429"/>
      <c r="WTR60" s="429"/>
      <c r="WTS60" s="429"/>
      <c r="WTT60" s="429"/>
      <c r="WTU60" s="429"/>
      <c r="WTV60" s="429"/>
      <c r="WTW60" s="429"/>
      <c r="WTX60" s="429"/>
      <c r="WTY60" s="429"/>
      <c r="WTZ60" s="429"/>
      <c r="WUA60" s="429"/>
      <c r="WUB60" s="429"/>
      <c r="WUC60" s="429"/>
      <c r="WUD60" s="429"/>
      <c r="WUE60" s="429"/>
      <c r="WUF60" s="429"/>
      <c r="WUG60" s="429"/>
      <c r="WUH60" s="429"/>
      <c r="WUI60" s="429"/>
      <c r="WUJ60" s="429"/>
      <c r="WUK60" s="429"/>
      <c r="WUL60" s="429"/>
      <c r="WUM60" s="429"/>
      <c r="WUN60" s="429"/>
      <c r="WUO60" s="429"/>
      <c r="WUP60" s="429"/>
      <c r="WUQ60" s="429"/>
      <c r="WUR60" s="429"/>
      <c r="WUS60" s="429"/>
      <c r="WUT60" s="429"/>
      <c r="WUU60" s="429"/>
      <c r="WUV60" s="429"/>
      <c r="WUW60" s="429"/>
      <c r="WUX60" s="429"/>
      <c r="WUY60" s="429"/>
      <c r="WUZ60" s="429"/>
      <c r="WVA60" s="429"/>
      <c r="WVB60" s="429"/>
      <c r="WVC60" s="429"/>
      <c r="WVD60" s="429"/>
      <c r="WVE60" s="429"/>
      <c r="WVF60" s="429"/>
      <c r="WVG60" s="429"/>
      <c r="WVH60" s="429"/>
      <c r="WVI60" s="429"/>
      <c r="WVJ60" s="429"/>
      <c r="WVK60" s="429"/>
      <c r="WVL60" s="429"/>
      <c r="WVM60" s="429"/>
      <c r="WVN60" s="429"/>
      <c r="WVO60" s="429"/>
      <c r="WVP60" s="429"/>
      <c r="WVQ60" s="429"/>
      <c r="WVR60" s="429"/>
      <c r="WVS60" s="429"/>
      <c r="WVT60" s="429"/>
      <c r="WVU60" s="429"/>
      <c r="WVV60" s="429"/>
      <c r="WVW60" s="429"/>
      <c r="WVX60" s="429"/>
      <c r="WVY60" s="429"/>
      <c r="WVZ60" s="429"/>
      <c r="WWA60" s="429"/>
      <c r="WWB60" s="429"/>
      <c r="WWC60" s="429"/>
      <c r="WWD60" s="429"/>
      <c r="WWE60" s="429"/>
      <c r="WWF60" s="429"/>
      <c r="WWG60" s="429"/>
      <c r="WWH60" s="429"/>
      <c r="WWI60" s="429"/>
      <c r="WWJ60" s="429"/>
      <c r="WWK60" s="429"/>
      <c r="WWL60" s="429"/>
      <c r="WWM60" s="429"/>
      <c r="WWN60" s="429"/>
      <c r="WWO60" s="429"/>
      <c r="WWP60" s="429"/>
      <c r="WWQ60" s="429"/>
      <c r="WWR60" s="429"/>
      <c r="WWS60" s="429"/>
      <c r="WWT60" s="429"/>
      <c r="WWU60" s="429"/>
      <c r="WWV60" s="429"/>
      <c r="WWW60" s="429"/>
      <c r="WWX60" s="429"/>
      <c r="WWY60" s="429"/>
      <c r="WWZ60" s="429"/>
      <c r="WXA60" s="429"/>
      <c r="WXB60" s="429"/>
      <c r="WXC60" s="429"/>
      <c r="WXD60" s="429"/>
      <c r="WXE60" s="429"/>
      <c r="WXF60" s="429"/>
      <c r="WXG60" s="429"/>
      <c r="WXH60" s="429"/>
      <c r="WXI60" s="429"/>
      <c r="WXJ60" s="429"/>
      <c r="WXK60" s="429"/>
      <c r="WXL60" s="429"/>
      <c r="WXM60" s="429"/>
      <c r="WXN60" s="429"/>
      <c r="WXO60" s="429"/>
      <c r="WXP60" s="429"/>
      <c r="WXQ60" s="429"/>
      <c r="WXR60" s="429"/>
      <c r="WXS60" s="429"/>
      <c r="WXT60" s="429"/>
      <c r="WXU60" s="429"/>
      <c r="WXV60" s="429"/>
      <c r="WXW60" s="429"/>
      <c r="WXX60" s="429"/>
      <c r="WXY60" s="429"/>
      <c r="WXZ60" s="429"/>
      <c r="WYA60" s="429"/>
      <c r="WYB60" s="429"/>
      <c r="WYC60" s="429"/>
      <c r="WYD60" s="429"/>
      <c r="WYE60" s="429"/>
      <c r="WYF60" s="429"/>
      <c r="WYG60" s="429"/>
      <c r="WYH60" s="429"/>
      <c r="WYI60" s="429"/>
      <c r="WYJ60" s="429"/>
      <c r="WYK60" s="429"/>
      <c r="WYL60" s="429"/>
      <c r="WYM60" s="429"/>
      <c r="WYN60" s="429"/>
      <c r="WYO60" s="429"/>
      <c r="WYP60" s="429"/>
      <c r="WYQ60" s="429"/>
      <c r="WYR60" s="429"/>
      <c r="WYS60" s="429"/>
      <c r="WYT60" s="429"/>
      <c r="WYU60" s="429"/>
      <c r="WYV60" s="429"/>
      <c r="WYW60" s="429"/>
      <c r="WYX60" s="429"/>
      <c r="WYY60" s="429"/>
      <c r="WYZ60" s="429"/>
      <c r="WZA60" s="429"/>
      <c r="WZB60" s="429"/>
      <c r="WZC60" s="429"/>
      <c r="WZD60" s="429"/>
      <c r="WZE60" s="429"/>
      <c r="WZF60" s="429"/>
      <c r="WZG60" s="429"/>
      <c r="WZH60" s="429"/>
      <c r="WZI60" s="429"/>
      <c r="WZJ60" s="429"/>
      <c r="WZK60" s="429"/>
      <c r="WZL60" s="429"/>
      <c r="WZM60" s="429"/>
      <c r="WZN60" s="429"/>
      <c r="WZO60" s="429"/>
      <c r="WZP60" s="429"/>
      <c r="WZQ60" s="429"/>
      <c r="WZR60" s="429"/>
      <c r="WZS60" s="429"/>
      <c r="WZT60" s="429"/>
      <c r="WZU60" s="429"/>
      <c r="WZV60" s="429"/>
      <c r="WZW60" s="429"/>
      <c r="WZX60" s="429"/>
      <c r="WZY60" s="429"/>
      <c r="WZZ60" s="429"/>
      <c r="XAA60" s="429"/>
      <c r="XAB60" s="429"/>
      <c r="XAC60" s="429"/>
      <c r="XAD60" s="429"/>
      <c r="XAE60" s="429"/>
      <c r="XAF60" s="429"/>
      <c r="XAG60" s="429"/>
      <c r="XAH60" s="429"/>
      <c r="XAI60" s="429"/>
      <c r="XAJ60" s="429"/>
      <c r="XAK60" s="429"/>
      <c r="XAL60" s="429"/>
      <c r="XAM60" s="429"/>
      <c r="XAN60" s="429"/>
      <c r="XAO60" s="429"/>
      <c r="XAP60" s="429"/>
      <c r="XAQ60" s="429"/>
      <c r="XAR60" s="429"/>
      <c r="XAS60" s="429"/>
      <c r="XAT60" s="429"/>
      <c r="XAU60" s="429"/>
      <c r="XAV60" s="429"/>
      <c r="XAW60" s="429"/>
      <c r="XAX60" s="429"/>
      <c r="XAY60" s="429"/>
      <c r="XAZ60" s="429"/>
      <c r="XBA60" s="429"/>
      <c r="XBB60" s="429"/>
      <c r="XBC60" s="429"/>
      <c r="XBD60" s="429"/>
      <c r="XBE60" s="429"/>
      <c r="XBF60" s="429"/>
      <c r="XBG60" s="429"/>
      <c r="XBH60" s="429"/>
      <c r="XBI60" s="429"/>
      <c r="XBJ60" s="429"/>
      <c r="XBK60" s="429"/>
      <c r="XBL60" s="429"/>
      <c r="XBM60" s="429"/>
      <c r="XBN60" s="429"/>
      <c r="XBO60" s="429"/>
      <c r="XBP60" s="429"/>
      <c r="XBQ60" s="429"/>
      <c r="XBR60" s="429"/>
      <c r="XBS60" s="429"/>
      <c r="XBT60" s="429"/>
      <c r="XBU60" s="429"/>
      <c r="XBV60" s="429"/>
      <c r="XBW60" s="429"/>
      <c r="XBX60" s="429"/>
      <c r="XBY60" s="429"/>
      <c r="XBZ60" s="429"/>
      <c r="XCA60" s="429"/>
      <c r="XCB60" s="429"/>
      <c r="XCC60" s="429"/>
      <c r="XCD60" s="429"/>
      <c r="XCE60" s="429"/>
      <c r="XCF60" s="429"/>
      <c r="XCG60" s="429"/>
      <c r="XCH60" s="429"/>
      <c r="XCI60" s="429"/>
      <c r="XCJ60" s="429"/>
      <c r="XCK60" s="429"/>
      <c r="XCL60" s="429"/>
      <c r="XCM60" s="429"/>
      <c r="XCN60" s="429"/>
      <c r="XCO60" s="429"/>
      <c r="XCP60" s="429"/>
      <c r="XCQ60" s="429"/>
      <c r="XCR60" s="429"/>
      <c r="XCS60" s="429"/>
      <c r="XCT60" s="429"/>
      <c r="XCU60" s="429"/>
      <c r="XCV60" s="429"/>
      <c r="XCW60" s="429"/>
      <c r="XCX60" s="429"/>
      <c r="XCY60" s="429"/>
      <c r="XCZ60" s="429"/>
      <c r="XDA60" s="429"/>
      <c r="XDB60" s="429"/>
      <c r="XDC60" s="429"/>
      <c r="XDD60" s="429"/>
      <c r="XDE60" s="429"/>
      <c r="XDF60" s="429"/>
      <c r="XDG60" s="429"/>
      <c r="XDH60" s="429"/>
      <c r="XDI60" s="429"/>
      <c r="XDJ60" s="429"/>
      <c r="XDK60" s="429"/>
      <c r="XDL60" s="429"/>
      <c r="XDM60" s="429"/>
      <c r="XDN60" s="429"/>
      <c r="XDO60" s="429"/>
      <c r="XDP60" s="429"/>
      <c r="XDQ60" s="429"/>
      <c r="XDR60" s="429"/>
      <c r="XDS60" s="429"/>
      <c r="XDT60" s="429"/>
      <c r="XDU60" s="429"/>
      <c r="XDV60" s="429"/>
      <c r="XDW60" s="429"/>
      <c r="XDX60" s="429"/>
      <c r="XDY60" s="429"/>
      <c r="XDZ60" s="429"/>
      <c r="XEA60" s="429"/>
      <c r="XEB60" s="429"/>
      <c r="XEC60" s="429"/>
      <c r="XED60" s="429"/>
      <c r="XEE60" s="429"/>
      <c r="XEF60" s="429"/>
      <c r="XEG60" s="429"/>
      <c r="XEH60" s="429"/>
      <c r="XEI60" s="429"/>
      <c r="XEJ60" s="429"/>
      <c r="XEK60" s="429"/>
      <c r="XEL60" s="429"/>
      <c r="XEM60" s="429"/>
      <c r="XEN60" s="429"/>
      <c r="XEO60" s="429"/>
      <c r="XEP60" s="429"/>
      <c r="XEQ60" s="429"/>
      <c r="XER60" s="429"/>
      <c r="XES60" s="429"/>
      <c r="XET60" s="429"/>
      <c r="XEU60" s="429"/>
      <c r="XEV60" s="429"/>
      <c r="XEW60" s="429"/>
      <c r="XEX60" s="429"/>
      <c r="XEY60" s="429"/>
      <c r="XEZ60" s="429"/>
      <c r="XFA60" s="429"/>
      <c r="XFB60" s="429"/>
    </row>
    <row r="61" spans="1:16382" s="495" customFormat="1" ht="34.35" customHeight="1">
      <c r="A61" s="500"/>
      <c r="B61" s="501" t="str">
        <f>VLOOKUP(878,[2]Sprachindex!$A:$Z,$AL$9,FALSE)</f>
        <v>pc.</v>
      </c>
      <c r="C61" s="502"/>
      <c r="D61" s="484">
        <v>340492</v>
      </c>
      <c r="E61" s="627" t="str">
        <f>VLOOKUP(1469,[2]Sprachindex!$A:$Z,$AL$9,FALSE)</f>
        <v>fraise à rainurer en V à 90°</v>
      </c>
      <c r="F61" s="628"/>
      <c r="G61" s="628"/>
      <c r="H61" s="628"/>
      <c r="I61" s="628"/>
      <c r="J61" s="628"/>
      <c r="K61" s="629"/>
      <c r="L61" s="484">
        <f t="shared" ref="L61:L73" si="6">A61</f>
        <v>0</v>
      </c>
      <c r="M61" s="503"/>
      <c r="N61" s="490"/>
      <c r="O61" s="491"/>
      <c r="P61" s="492"/>
      <c r="Q61" s="493"/>
      <c r="R61" s="494"/>
      <c r="T61" s="496"/>
      <c r="U61" s="496"/>
      <c r="V61" s="496"/>
      <c r="W61" s="496"/>
      <c r="X61" s="496"/>
      <c r="Y61" s="496"/>
      <c r="Z61" s="496"/>
      <c r="AA61" s="496"/>
      <c r="AB61" s="496"/>
      <c r="AC61" s="496"/>
      <c r="AD61" s="496"/>
      <c r="AE61" s="496"/>
      <c r="AF61" s="496"/>
      <c r="AG61" s="496"/>
      <c r="AH61" s="496"/>
      <c r="AI61" s="462"/>
      <c r="AJ61" s="459"/>
      <c r="AK61" s="459"/>
      <c r="AL61" s="456"/>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c r="HN61" s="429"/>
      <c r="HO61" s="429"/>
      <c r="HP61" s="429"/>
      <c r="HQ61" s="429"/>
      <c r="HR61" s="429"/>
      <c r="HS61" s="429"/>
      <c r="HT61" s="429"/>
      <c r="HU61" s="429"/>
      <c r="HV61" s="429"/>
      <c r="HW61" s="429"/>
      <c r="HX61" s="429"/>
      <c r="HY61" s="429"/>
      <c r="HZ61" s="429"/>
      <c r="IA61" s="429"/>
      <c r="IB61" s="429"/>
      <c r="IC61" s="429"/>
      <c r="ID61" s="429"/>
      <c r="IE61" s="429"/>
      <c r="IF61" s="429"/>
      <c r="IG61" s="429"/>
      <c r="IH61" s="429"/>
      <c r="II61" s="429"/>
      <c r="IJ61" s="429"/>
      <c r="IK61" s="429"/>
      <c r="IL61" s="429"/>
      <c r="IM61" s="429"/>
      <c r="IN61" s="429"/>
      <c r="IO61" s="429"/>
      <c r="IP61" s="429"/>
      <c r="IQ61" s="429"/>
      <c r="IR61" s="429"/>
      <c r="IS61" s="429"/>
      <c r="IT61" s="429"/>
      <c r="IU61" s="429"/>
      <c r="IV61" s="429"/>
      <c r="IW61" s="429"/>
      <c r="IX61" s="429"/>
      <c r="IY61" s="429"/>
      <c r="IZ61" s="429"/>
      <c r="JA61" s="429"/>
      <c r="JB61" s="429"/>
      <c r="JC61" s="429"/>
      <c r="JD61" s="429"/>
      <c r="JE61" s="429"/>
      <c r="JF61" s="429"/>
      <c r="JG61" s="429"/>
      <c r="JH61" s="429"/>
      <c r="JI61" s="429"/>
      <c r="JJ61" s="429"/>
      <c r="JK61" s="429"/>
      <c r="JL61" s="429"/>
      <c r="JM61" s="429"/>
      <c r="JN61" s="429"/>
      <c r="JO61" s="429"/>
      <c r="JP61" s="429"/>
      <c r="JQ61" s="429"/>
      <c r="JR61" s="429"/>
      <c r="JS61" s="429"/>
      <c r="JT61" s="429"/>
      <c r="JU61" s="429"/>
      <c r="JV61" s="429"/>
      <c r="JW61" s="429"/>
      <c r="JX61" s="429"/>
      <c r="JY61" s="429"/>
      <c r="JZ61" s="429"/>
      <c r="KA61" s="429"/>
      <c r="KB61" s="429"/>
      <c r="KC61" s="429"/>
      <c r="KD61" s="429"/>
      <c r="KE61" s="429"/>
      <c r="KF61" s="429"/>
      <c r="KG61" s="429"/>
      <c r="KH61" s="429"/>
      <c r="KI61" s="429"/>
      <c r="KJ61" s="429"/>
      <c r="KK61" s="429"/>
      <c r="KL61" s="429"/>
      <c r="KM61" s="429"/>
      <c r="KN61" s="429"/>
      <c r="KO61" s="429"/>
      <c r="KP61" s="429"/>
      <c r="KQ61" s="429"/>
      <c r="KR61" s="429"/>
      <c r="KS61" s="429"/>
      <c r="KT61" s="429"/>
      <c r="KU61" s="429"/>
      <c r="KV61" s="429"/>
      <c r="KW61" s="429"/>
      <c r="KX61" s="429"/>
      <c r="KY61" s="429"/>
      <c r="KZ61" s="429"/>
      <c r="LA61" s="429"/>
      <c r="LB61" s="429"/>
      <c r="LC61" s="429"/>
      <c r="LD61" s="429"/>
      <c r="LE61" s="429"/>
      <c r="LF61" s="429"/>
      <c r="LG61" s="429"/>
      <c r="LH61" s="429"/>
      <c r="LI61" s="429"/>
      <c r="LJ61" s="429"/>
      <c r="LK61" s="429"/>
      <c r="LL61" s="429"/>
      <c r="LM61" s="429"/>
      <c r="LN61" s="429"/>
      <c r="LO61" s="429"/>
      <c r="LP61" s="429"/>
      <c r="LQ61" s="429"/>
      <c r="LR61" s="429"/>
      <c r="LS61" s="429"/>
      <c r="LT61" s="429"/>
      <c r="LU61" s="429"/>
      <c r="LV61" s="429"/>
      <c r="LW61" s="429"/>
      <c r="LX61" s="429"/>
      <c r="LY61" s="429"/>
      <c r="LZ61" s="429"/>
      <c r="MA61" s="429"/>
      <c r="MB61" s="429"/>
      <c r="MC61" s="429"/>
      <c r="MD61" s="429"/>
      <c r="ME61" s="429"/>
      <c r="MF61" s="429"/>
      <c r="MG61" s="429"/>
      <c r="MH61" s="429"/>
      <c r="MI61" s="429"/>
      <c r="MJ61" s="429"/>
      <c r="MK61" s="429"/>
      <c r="ML61" s="429"/>
      <c r="MM61" s="429"/>
      <c r="MN61" s="429"/>
      <c r="MO61" s="429"/>
      <c r="MP61" s="429"/>
      <c r="MQ61" s="429"/>
      <c r="MR61" s="429"/>
      <c r="MS61" s="429"/>
      <c r="MT61" s="429"/>
      <c r="MU61" s="429"/>
      <c r="MV61" s="429"/>
      <c r="MW61" s="429"/>
      <c r="MX61" s="429"/>
      <c r="MY61" s="429"/>
      <c r="MZ61" s="429"/>
      <c r="NA61" s="429"/>
      <c r="NB61" s="429"/>
      <c r="NC61" s="429"/>
      <c r="ND61" s="429"/>
      <c r="NE61" s="429"/>
      <c r="NF61" s="429"/>
      <c r="NG61" s="429"/>
      <c r="NH61" s="429"/>
      <c r="NI61" s="429"/>
      <c r="NJ61" s="429"/>
      <c r="NK61" s="429"/>
      <c r="NL61" s="429"/>
      <c r="NM61" s="429"/>
      <c r="NN61" s="429"/>
      <c r="NO61" s="429"/>
      <c r="NP61" s="429"/>
      <c r="NQ61" s="429"/>
      <c r="NR61" s="429"/>
      <c r="NS61" s="429"/>
      <c r="NT61" s="429"/>
      <c r="NU61" s="429"/>
      <c r="NV61" s="429"/>
      <c r="NW61" s="429"/>
      <c r="NX61" s="429"/>
      <c r="NY61" s="429"/>
      <c r="NZ61" s="429"/>
      <c r="OA61" s="429"/>
      <c r="OB61" s="429"/>
      <c r="OC61" s="429"/>
      <c r="OD61" s="429"/>
      <c r="OE61" s="429"/>
      <c r="OF61" s="429"/>
      <c r="OG61" s="429"/>
      <c r="OH61" s="429"/>
      <c r="OI61" s="429"/>
      <c r="OJ61" s="429"/>
      <c r="OK61" s="429"/>
      <c r="OL61" s="429"/>
      <c r="OM61" s="429"/>
      <c r="ON61" s="429"/>
      <c r="OO61" s="429"/>
      <c r="OP61" s="429"/>
      <c r="OQ61" s="429"/>
      <c r="OR61" s="429"/>
      <c r="OS61" s="429"/>
      <c r="OT61" s="429"/>
      <c r="OU61" s="429"/>
      <c r="OV61" s="429"/>
      <c r="OW61" s="429"/>
      <c r="OX61" s="429"/>
      <c r="OY61" s="429"/>
      <c r="OZ61" s="429"/>
      <c r="PA61" s="429"/>
      <c r="PB61" s="429"/>
      <c r="PC61" s="429"/>
      <c r="PD61" s="429"/>
      <c r="PE61" s="429"/>
      <c r="PF61" s="429"/>
      <c r="PG61" s="429"/>
      <c r="PH61" s="429"/>
      <c r="PI61" s="429"/>
      <c r="PJ61" s="429"/>
      <c r="PK61" s="429"/>
      <c r="PL61" s="429"/>
      <c r="PM61" s="429"/>
      <c r="PN61" s="429"/>
      <c r="PO61" s="429"/>
      <c r="PP61" s="429"/>
      <c r="PQ61" s="429"/>
      <c r="PR61" s="429"/>
      <c r="PS61" s="429"/>
      <c r="PT61" s="429"/>
      <c r="PU61" s="429"/>
      <c r="PV61" s="429"/>
      <c r="PW61" s="429"/>
      <c r="PX61" s="429"/>
      <c r="PY61" s="429"/>
      <c r="PZ61" s="429"/>
      <c r="QA61" s="429"/>
      <c r="QB61" s="429"/>
      <c r="QC61" s="429"/>
      <c r="QD61" s="429"/>
      <c r="QE61" s="429"/>
      <c r="QF61" s="429"/>
      <c r="QG61" s="429"/>
      <c r="QH61" s="429"/>
      <c r="QI61" s="429"/>
      <c r="QJ61" s="429"/>
      <c r="QK61" s="429"/>
      <c r="QL61" s="429"/>
      <c r="QM61" s="429"/>
      <c r="QN61" s="429"/>
      <c r="QO61" s="429"/>
      <c r="QP61" s="429"/>
      <c r="QQ61" s="429"/>
      <c r="QR61" s="429"/>
      <c r="QS61" s="429"/>
      <c r="QT61" s="429"/>
      <c r="QU61" s="429"/>
      <c r="QV61" s="429"/>
      <c r="QW61" s="429"/>
      <c r="QX61" s="429"/>
      <c r="QY61" s="429"/>
      <c r="QZ61" s="429"/>
      <c r="RA61" s="429"/>
      <c r="RB61" s="429"/>
      <c r="RC61" s="429"/>
      <c r="RD61" s="429"/>
      <c r="RE61" s="429"/>
      <c r="RF61" s="429"/>
      <c r="RG61" s="429"/>
      <c r="RH61" s="429"/>
      <c r="RI61" s="429"/>
      <c r="RJ61" s="429"/>
      <c r="RK61" s="429"/>
      <c r="RL61" s="429"/>
      <c r="RM61" s="429"/>
      <c r="RN61" s="429"/>
      <c r="RO61" s="429"/>
      <c r="RP61" s="429"/>
      <c r="RQ61" s="429"/>
      <c r="RR61" s="429"/>
      <c r="RS61" s="429"/>
      <c r="RT61" s="429"/>
      <c r="RU61" s="429"/>
      <c r="RV61" s="429"/>
      <c r="RW61" s="429"/>
      <c r="RX61" s="429"/>
      <c r="RY61" s="429"/>
      <c r="RZ61" s="429"/>
      <c r="SA61" s="429"/>
      <c r="SB61" s="429"/>
      <c r="SC61" s="429"/>
      <c r="SD61" s="429"/>
      <c r="SE61" s="429"/>
      <c r="SF61" s="429"/>
      <c r="SG61" s="429"/>
      <c r="SH61" s="429"/>
      <c r="SI61" s="429"/>
      <c r="SJ61" s="429"/>
      <c r="SK61" s="429"/>
      <c r="SL61" s="429"/>
      <c r="SM61" s="429"/>
      <c r="SN61" s="429"/>
      <c r="SO61" s="429"/>
      <c r="SP61" s="429"/>
      <c r="SQ61" s="429"/>
      <c r="SR61" s="429"/>
      <c r="SS61" s="429"/>
      <c r="ST61" s="429"/>
      <c r="SU61" s="429"/>
      <c r="SV61" s="429"/>
      <c r="SW61" s="429"/>
      <c r="SX61" s="429"/>
      <c r="SY61" s="429"/>
      <c r="SZ61" s="429"/>
      <c r="TA61" s="429"/>
      <c r="TB61" s="429"/>
      <c r="TC61" s="429"/>
      <c r="TD61" s="429"/>
      <c r="TE61" s="429"/>
      <c r="TF61" s="429"/>
      <c r="TG61" s="429"/>
      <c r="TH61" s="429"/>
      <c r="TI61" s="429"/>
      <c r="TJ61" s="429"/>
      <c r="TK61" s="429"/>
      <c r="TL61" s="429"/>
      <c r="TM61" s="429"/>
      <c r="TN61" s="429"/>
      <c r="TO61" s="429"/>
      <c r="TP61" s="429"/>
      <c r="TQ61" s="429"/>
      <c r="TR61" s="429"/>
      <c r="TS61" s="429"/>
      <c r="TT61" s="429"/>
      <c r="TU61" s="429"/>
      <c r="TV61" s="429"/>
      <c r="TW61" s="429"/>
      <c r="TX61" s="429"/>
      <c r="TY61" s="429"/>
      <c r="TZ61" s="429"/>
      <c r="UA61" s="429"/>
      <c r="UB61" s="429"/>
      <c r="UC61" s="429"/>
      <c r="UD61" s="429"/>
      <c r="UE61" s="429"/>
      <c r="UF61" s="429"/>
      <c r="UG61" s="429"/>
      <c r="UH61" s="429"/>
      <c r="UI61" s="429"/>
      <c r="UJ61" s="429"/>
      <c r="UK61" s="429"/>
      <c r="UL61" s="429"/>
      <c r="UM61" s="429"/>
      <c r="UN61" s="429"/>
      <c r="UO61" s="429"/>
      <c r="UP61" s="429"/>
      <c r="UQ61" s="429"/>
      <c r="UR61" s="429"/>
      <c r="US61" s="429"/>
      <c r="UT61" s="429"/>
      <c r="UU61" s="429"/>
      <c r="UV61" s="429"/>
      <c r="UW61" s="429"/>
      <c r="UX61" s="429"/>
      <c r="UY61" s="429"/>
      <c r="UZ61" s="429"/>
      <c r="VA61" s="429"/>
      <c r="VB61" s="429"/>
      <c r="VC61" s="429"/>
      <c r="VD61" s="429"/>
      <c r="VE61" s="429"/>
      <c r="VF61" s="429"/>
      <c r="VG61" s="429"/>
      <c r="VH61" s="429"/>
      <c r="VI61" s="429"/>
      <c r="VJ61" s="429"/>
      <c r="VK61" s="429"/>
      <c r="VL61" s="429"/>
      <c r="VM61" s="429"/>
      <c r="VN61" s="429"/>
      <c r="VO61" s="429"/>
      <c r="VP61" s="429"/>
      <c r="VQ61" s="429"/>
      <c r="VR61" s="429"/>
      <c r="VS61" s="429"/>
      <c r="VT61" s="429"/>
      <c r="VU61" s="429"/>
      <c r="VV61" s="429"/>
      <c r="VW61" s="429"/>
      <c r="VX61" s="429"/>
      <c r="VY61" s="429"/>
      <c r="VZ61" s="429"/>
      <c r="WA61" s="429"/>
      <c r="WB61" s="429"/>
      <c r="WC61" s="429"/>
      <c r="WD61" s="429"/>
      <c r="WE61" s="429"/>
      <c r="WF61" s="429"/>
      <c r="WG61" s="429"/>
      <c r="WH61" s="429"/>
      <c r="WI61" s="429"/>
      <c r="WJ61" s="429"/>
      <c r="WK61" s="429"/>
      <c r="WL61" s="429"/>
      <c r="WM61" s="429"/>
      <c r="WN61" s="429"/>
      <c r="WO61" s="429"/>
      <c r="WP61" s="429"/>
      <c r="WQ61" s="429"/>
      <c r="WR61" s="429"/>
      <c r="WS61" s="429"/>
      <c r="WT61" s="429"/>
      <c r="WU61" s="429"/>
      <c r="WV61" s="429"/>
      <c r="WW61" s="429"/>
      <c r="WX61" s="429"/>
      <c r="WY61" s="429"/>
      <c r="WZ61" s="429"/>
      <c r="XA61" s="429"/>
      <c r="XB61" s="429"/>
      <c r="XC61" s="429"/>
      <c r="XD61" s="429"/>
      <c r="XE61" s="429"/>
      <c r="XF61" s="429"/>
      <c r="XG61" s="429"/>
      <c r="XH61" s="429"/>
      <c r="XI61" s="429"/>
      <c r="XJ61" s="429"/>
      <c r="XK61" s="429"/>
      <c r="XL61" s="429"/>
      <c r="XM61" s="429"/>
      <c r="XN61" s="429"/>
      <c r="XO61" s="429"/>
      <c r="XP61" s="429"/>
      <c r="XQ61" s="429"/>
      <c r="XR61" s="429"/>
      <c r="XS61" s="429"/>
      <c r="XT61" s="429"/>
      <c r="XU61" s="429"/>
      <c r="XV61" s="429"/>
      <c r="XW61" s="429"/>
      <c r="XX61" s="429"/>
      <c r="XY61" s="429"/>
      <c r="XZ61" s="429"/>
      <c r="YA61" s="429"/>
      <c r="YB61" s="429"/>
      <c r="YC61" s="429"/>
      <c r="YD61" s="429"/>
      <c r="YE61" s="429"/>
      <c r="YF61" s="429"/>
      <c r="YG61" s="429"/>
      <c r="YH61" s="429"/>
      <c r="YI61" s="429"/>
      <c r="YJ61" s="429"/>
      <c r="YK61" s="429"/>
      <c r="YL61" s="429"/>
      <c r="YM61" s="429"/>
      <c r="YN61" s="429"/>
      <c r="YO61" s="429"/>
      <c r="YP61" s="429"/>
      <c r="YQ61" s="429"/>
      <c r="YR61" s="429"/>
      <c r="YS61" s="429"/>
      <c r="YT61" s="429"/>
      <c r="YU61" s="429"/>
      <c r="YV61" s="429"/>
      <c r="YW61" s="429"/>
      <c r="YX61" s="429"/>
      <c r="YY61" s="429"/>
      <c r="YZ61" s="429"/>
      <c r="ZA61" s="429"/>
      <c r="ZB61" s="429"/>
      <c r="ZC61" s="429"/>
      <c r="ZD61" s="429"/>
      <c r="ZE61" s="429"/>
      <c r="ZF61" s="429"/>
      <c r="ZG61" s="429"/>
      <c r="ZH61" s="429"/>
      <c r="ZI61" s="429"/>
      <c r="ZJ61" s="429"/>
      <c r="ZK61" s="429"/>
      <c r="ZL61" s="429"/>
      <c r="ZM61" s="429"/>
      <c r="ZN61" s="429"/>
      <c r="ZO61" s="429"/>
      <c r="ZP61" s="429"/>
      <c r="ZQ61" s="429"/>
      <c r="ZR61" s="429"/>
      <c r="ZS61" s="429"/>
      <c r="ZT61" s="429"/>
      <c r="ZU61" s="429"/>
      <c r="ZV61" s="429"/>
      <c r="ZW61" s="429"/>
      <c r="ZX61" s="429"/>
      <c r="ZY61" s="429"/>
      <c r="ZZ61" s="429"/>
      <c r="AAA61" s="429"/>
      <c r="AAB61" s="429"/>
      <c r="AAC61" s="429"/>
      <c r="AAD61" s="429"/>
      <c r="AAE61" s="429"/>
      <c r="AAF61" s="429"/>
      <c r="AAG61" s="429"/>
      <c r="AAH61" s="429"/>
      <c r="AAI61" s="429"/>
      <c r="AAJ61" s="429"/>
      <c r="AAK61" s="429"/>
      <c r="AAL61" s="429"/>
      <c r="AAM61" s="429"/>
      <c r="AAN61" s="429"/>
      <c r="AAO61" s="429"/>
      <c r="AAP61" s="429"/>
      <c r="AAQ61" s="429"/>
      <c r="AAR61" s="429"/>
      <c r="AAS61" s="429"/>
      <c r="AAT61" s="429"/>
      <c r="AAU61" s="429"/>
      <c r="AAV61" s="429"/>
      <c r="AAW61" s="429"/>
      <c r="AAX61" s="429"/>
      <c r="AAY61" s="429"/>
      <c r="AAZ61" s="429"/>
      <c r="ABA61" s="429"/>
      <c r="ABB61" s="429"/>
      <c r="ABC61" s="429"/>
      <c r="ABD61" s="429"/>
      <c r="ABE61" s="429"/>
      <c r="ABF61" s="429"/>
      <c r="ABG61" s="429"/>
      <c r="ABH61" s="429"/>
      <c r="ABI61" s="429"/>
      <c r="ABJ61" s="429"/>
      <c r="ABK61" s="429"/>
      <c r="ABL61" s="429"/>
      <c r="ABM61" s="429"/>
      <c r="ABN61" s="429"/>
      <c r="ABO61" s="429"/>
      <c r="ABP61" s="429"/>
      <c r="ABQ61" s="429"/>
      <c r="ABR61" s="429"/>
      <c r="ABS61" s="429"/>
      <c r="ABT61" s="429"/>
      <c r="ABU61" s="429"/>
      <c r="ABV61" s="429"/>
      <c r="ABW61" s="429"/>
      <c r="ABX61" s="429"/>
      <c r="ABY61" s="429"/>
      <c r="ABZ61" s="429"/>
      <c r="ACA61" s="429"/>
      <c r="ACB61" s="429"/>
      <c r="ACC61" s="429"/>
      <c r="ACD61" s="429"/>
      <c r="ACE61" s="429"/>
      <c r="ACF61" s="429"/>
      <c r="ACG61" s="429"/>
      <c r="ACH61" s="429"/>
      <c r="ACI61" s="429"/>
      <c r="ACJ61" s="429"/>
      <c r="ACK61" s="429"/>
      <c r="ACL61" s="429"/>
      <c r="ACM61" s="429"/>
      <c r="ACN61" s="429"/>
      <c r="ACO61" s="429"/>
      <c r="ACP61" s="429"/>
      <c r="ACQ61" s="429"/>
      <c r="ACR61" s="429"/>
      <c r="ACS61" s="429"/>
      <c r="ACT61" s="429"/>
      <c r="ACU61" s="429"/>
      <c r="ACV61" s="429"/>
      <c r="ACW61" s="429"/>
      <c r="ACX61" s="429"/>
      <c r="ACY61" s="429"/>
      <c r="ACZ61" s="429"/>
      <c r="ADA61" s="429"/>
      <c r="ADB61" s="429"/>
      <c r="ADC61" s="429"/>
      <c r="ADD61" s="429"/>
      <c r="ADE61" s="429"/>
      <c r="ADF61" s="429"/>
      <c r="ADG61" s="429"/>
      <c r="ADH61" s="429"/>
      <c r="ADI61" s="429"/>
      <c r="ADJ61" s="429"/>
      <c r="ADK61" s="429"/>
      <c r="ADL61" s="429"/>
      <c r="ADM61" s="429"/>
      <c r="ADN61" s="429"/>
      <c r="ADO61" s="429"/>
      <c r="ADP61" s="429"/>
      <c r="ADQ61" s="429"/>
      <c r="ADR61" s="429"/>
      <c r="ADS61" s="429"/>
      <c r="ADT61" s="429"/>
      <c r="ADU61" s="429"/>
      <c r="ADV61" s="429"/>
      <c r="ADW61" s="429"/>
      <c r="ADX61" s="429"/>
      <c r="ADY61" s="429"/>
      <c r="ADZ61" s="429"/>
      <c r="AEA61" s="429"/>
      <c r="AEB61" s="429"/>
      <c r="AEC61" s="429"/>
      <c r="AED61" s="429"/>
      <c r="AEE61" s="429"/>
      <c r="AEF61" s="429"/>
      <c r="AEG61" s="429"/>
      <c r="AEH61" s="429"/>
      <c r="AEI61" s="429"/>
      <c r="AEJ61" s="429"/>
      <c r="AEK61" s="429"/>
      <c r="AEL61" s="429"/>
      <c r="AEM61" s="429"/>
      <c r="AEN61" s="429"/>
      <c r="AEO61" s="429"/>
      <c r="AEP61" s="429"/>
      <c r="AEQ61" s="429"/>
      <c r="AER61" s="429"/>
      <c r="AES61" s="429"/>
      <c r="AET61" s="429"/>
      <c r="AEU61" s="429"/>
      <c r="AEV61" s="429"/>
      <c r="AEW61" s="429"/>
      <c r="AEX61" s="429"/>
      <c r="AEY61" s="429"/>
      <c r="AEZ61" s="429"/>
      <c r="AFA61" s="429"/>
      <c r="AFB61" s="429"/>
      <c r="AFC61" s="429"/>
      <c r="AFD61" s="429"/>
      <c r="AFE61" s="429"/>
      <c r="AFF61" s="429"/>
      <c r="AFG61" s="429"/>
      <c r="AFH61" s="429"/>
      <c r="AFI61" s="429"/>
      <c r="AFJ61" s="429"/>
      <c r="AFK61" s="429"/>
      <c r="AFL61" s="429"/>
      <c r="AFM61" s="429"/>
      <c r="AFN61" s="429"/>
      <c r="AFO61" s="429"/>
      <c r="AFP61" s="429"/>
      <c r="AFQ61" s="429"/>
      <c r="AFR61" s="429"/>
      <c r="AFS61" s="429"/>
      <c r="AFT61" s="429"/>
      <c r="AFU61" s="429"/>
      <c r="AFV61" s="429"/>
      <c r="AFW61" s="429"/>
      <c r="AFX61" s="429"/>
      <c r="AFY61" s="429"/>
      <c r="AFZ61" s="429"/>
      <c r="AGA61" s="429"/>
      <c r="AGB61" s="429"/>
      <c r="AGC61" s="429"/>
      <c r="AGD61" s="429"/>
      <c r="AGE61" s="429"/>
      <c r="AGF61" s="429"/>
      <c r="AGG61" s="429"/>
      <c r="AGH61" s="429"/>
      <c r="AGI61" s="429"/>
      <c r="AGJ61" s="429"/>
      <c r="AGK61" s="429"/>
      <c r="AGL61" s="429"/>
      <c r="AGM61" s="429"/>
      <c r="AGN61" s="429"/>
      <c r="AGO61" s="429"/>
      <c r="AGP61" s="429"/>
      <c r="AGQ61" s="429"/>
      <c r="AGR61" s="429"/>
      <c r="AGS61" s="429"/>
      <c r="AGT61" s="429"/>
      <c r="AGU61" s="429"/>
      <c r="AGV61" s="429"/>
      <c r="AGW61" s="429"/>
      <c r="AGX61" s="429"/>
      <c r="AGY61" s="429"/>
      <c r="AGZ61" s="429"/>
      <c r="AHA61" s="429"/>
      <c r="AHB61" s="429"/>
      <c r="AHC61" s="429"/>
      <c r="AHD61" s="429"/>
      <c r="AHE61" s="429"/>
      <c r="AHF61" s="429"/>
      <c r="AHG61" s="429"/>
      <c r="AHH61" s="429"/>
      <c r="AHI61" s="429"/>
      <c r="AHJ61" s="429"/>
      <c r="AHK61" s="429"/>
      <c r="AHL61" s="429"/>
      <c r="AHM61" s="429"/>
      <c r="AHN61" s="429"/>
      <c r="AHO61" s="429"/>
      <c r="AHP61" s="429"/>
      <c r="AHQ61" s="429"/>
      <c r="AHR61" s="429"/>
      <c r="AHS61" s="429"/>
      <c r="AHT61" s="429"/>
      <c r="AHU61" s="429"/>
      <c r="AHV61" s="429"/>
      <c r="AHW61" s="429"/>
      <c r="AHX61" s="429"/>
      <c r="AHY61" s="429"/>
      <c r="AHZ61" s="429"/>
      <c r="AIA61" s="429"/>
      <c r="AIB61" s="429"/>
      <c r="AIC61" s="429"/>
      <c r="AID61" s="429"/>
      <c r="AIE61" s="429"/>
      <c r="AIF61" s="429"/>
      <c r="AIG61" s="429"/>
      <c r="AIH61" s="429"/>
      <c r="AII61" s="429"/>
      <c r="AIJ61" s="429"/>
      <c r="AIK61" s="429"/>
      <c r="AIL61" s="429"/>
      <c r="AIM61" s="429"/>
      <c r="AIN61" s="429"/>
      <c r="AIO61" s="429"/>
      <c r="AIP61" s="429"/>
      <c r="AIQ61" s="429"/>
      <c r="AIR61" s="429"/>
      <c r="AIS61" s="429"/>
      <c r="AIT61" s="429"/>
      <c r="AIU61" s="429"/>
      <c r="AIV61" s="429"/>
      <c r="AIW61" s="429"/>
      <c r="AIX61" s="429"/>
      <c r="AIY61" s="429"/>
      <c r="AIZ61" s="429"/>
      <c r="AJA61" s="429"/>
      <c r="AJB61" s="429"/>
      <c r="AJC61" s="429"/>
      <c r="AJD61" s="429"/>
      <c r="AJE61" s="429"/>
      <c r="AJF61" s="429"/>
      <c r="AJG61" s="429"/>
      <c r="AJH61" s="429"/>
      <c r="AJI61" s="429"/>
      <c r="AJJ61" s="429"/>
      <c r="AJK61" s="429"/>
      <c r="AJL61" s="429"/>
      <c r="AJM61" s="429"/>
      <c r="AJN61" s="429"/>
      <c r="AJO61" s="429"/>
      <c r="AJP61" s="429"/>
      <c r="AJQ61" s="429"/>
      <c r="AJR61" s="429"/>
      <c r="AJS61" s="429"/>
      <c r="AJT61" s="429"/>
      <c r="AJU61" s="429"/>
      <c r="AJV61" s="429"/>
      <c r="AJW61" s="429"/>
      <c r="AJX61" s="429"/>
      <c r="AJY61" s="429"/>
      <c r="AJZ61" s="429"/>
      <c r="AKA61" s="429"/>
      <c r="AKB61" s="429"/>
      <c r="AKC61" s="429"/>
      <c r="AKD61" s="429"/>
      <c r="AKE61" s="429"/>
      <c r="AKF61" s="429"/>
      <c r="AKG61" s="429"/>
      <c r="AKH61" s="429"/>
      <c r="AKI61" s="429"/>
      <c r="AKJ61" s="429"/>
      <c r="AKK61" s="429"/>
      <c r="AKL61" s="429"/>
      <c r="AKM61" s="429"/>
      <c r="AKN61" s="429"/>
      <c r="AKO61" s="429"/>
      <c r="AKP61" s="429"/>
      <c r="AKQ61" s="429"/>
      <c r="AKR61" s="429"/>
      <c r="AKS61" s="429"/>
      <c r="AKT61" s="429"/>
      <c r="AKU61" s="429"/>
      <c r="AKV61" s="429"/>
      <c r="AKW61" s="429"/>
      <c r="AKX61" s="429"/>
      <c r="AKY61" s="429"/>
      <c r="AKZ61" s="429"/>
      <c r="ALA61" s="429"/>
      <c r="ALB61" s="429"/>
      <c r="ALC61" s="429"/>
      <c r="ALD61" s="429"/>
      <c r="ALE61" s="429"/>
      <c r="ALF61" s="429"/>
      <c r="ALG61" s="429"/>
      <c r="ALH61" s="429"/>
      <c r="ALI61" s="429"/>
      <c r="ALJ61" s="429"/>
      <c r="ALK61" s="429"/>
      <c r="ALL61" s="429"/>
      <c r="ALM61" s="429"/>
      <c r="ALN61" s="429"/>
      <c r="ALO61" s="429"/>
      <c r="ALP61" s="429"/>
      <c r="ALQ61" s="429"/>
      <c r="ALR61" s="429"/>
      <c r="ALS61" s="429"/>
      <c r="ALT61" s="429"/>
      <c r="ALU61" s="429"/>
      <c r="ALV61" s="429"/>
      <c r="ALW61" s="429"/>
      <c r="ALX61" s="429"/>
      <c r="ALY61" s="429"/>
      <c r="ALZ61" s="429"/>
      <c r="AMA61" s="429"/>
      <c r="AMB61" s="429"/>
      <c r="AMC61" s="429"/>
      <c r="AMD61" s="429"/>
      <c r="AME61" s="429"/>
      <c r="AMF61" s="429"/>
      <c r="AMG61" s="429"/>
      <c r="AMH61" s="429"/>
      <c r="AMI61" s="429"/>
      <c r="AMJ61" s="429"/>
      <c r="AMK61" s="429"/>
      <c r="AML61" s="429"/>
      <c r="AMM61" s="429"/>
      <c r="AMN61" s="429"/>
      <c r="AMO61" s="429"/>
      <c r="AMP61" s="429"/>
      <c r="AMQ61" s="429"/>
      <c r="AMR61" s="429"/>
      <c r="AMS61" s="429"/>
      <c r="AMT61" s="429"/>
      <c r="AMU61" s="429"/>
      <c r="AMV61" s="429"/>
      <c r="AMW61" s="429"/>
      <c r="AMX61" s="429"/>
      <c r="AMY61" s="429"/>
      <c r="AMZ61" s="429"/>
      <c r="ANA61" s="429"/>
      <c r="ANB61" s="429"/>
      <c r="ANC61" s="429"/>
      <c r="AND61" s="429"/>
      <c r="ANE61" s="429"/>
      <c r="ANF61" s="429"/>
      <c r="ANG61" s="429"/>
      <c r="ANH61" s="429"/>
      <c r="ANI61" s="429"/>
      <c r="ANJ61" s="429"/>
      <c r="ANK61" s="429"/>
      <c r="ANL61" s="429"/>
      <c r="ANM61" s="429"/>
      <c r="ANN61" s="429"/>
      <c r="ANO61" s="429"/>
      <c r="ANP61" s="429"/>
      <c r="ANQ61" s="429"/>
      <c r="ANR61" s="429"/>
      <c r="ANS61" s="429"/>
      <c r="ANT61" s="429"/>
      <c r="ANU61" s="429"/>
      <c r="ANV61" s="429"/>
      <c r="ANW61" s="429"/>
      <c r="ANX61" s="429"/>
      <c r="ANY61" s="429"/>
      <c r="ANZ61" s="429"/>
      <c r="AOA61" s="429"/>
      <c r="AOB61" s="429"/>
      <c r="AOC61" s="429"/>
      <c r="AOD61" s="429"/>
      <c r="AOE61" s="429"/>
      <c r="AOF61" s="429"/>
      <c r="AOG61" s="429"/>
      <c r="AOH61" s="429"/>
      <c r="AOI61" s="429"/>
      <c r="AOJ61" s="429"/>
      <c r="AOK61" s="429"/>
      <c r="AOL61" s="429"/>
      <c r="AOM61" s="429"/>
      <c r="AON61" s="429"/>
      <c r="AOO61" s="429"/>
      <c r="AOP61" s="429"/>
      <c r="AOQ61" s="429"/>
      <c r="AOR61" s="429"/>
      <c r="AOS61" s="429"/>
      <c r="AOT61" s="429"/>
      <c r="AOU61" s="429"/>
      <c r="AOV61" s="429"/>
      <c r="AOW61" s="429"/>
      <c r="AOX61" s="429"/>
      <c r="AOY61" s="429"/>
      <c r="AOZ61" s="429"/>
      <c r="APA61" s="429"/>
      <c r="APB61" s="429"/>
      <c r="APC61" s="429"/>
      <c r="APD61" s="429"/>
      <c r="APE61" s="429"/>
      <c r="APF61" s="429"/>
      <c r="APG61" s="429"/>
      <c r="APH61" s="429"/>
      <c r="API61" s="429"/>
      <c r="APJ61" s="429"/>
      <c r="APK61" s="429"/>
      <c r="APL61" s="429"/>
      <c r="APM61" s="429"/>
      <c r="APN61" s="429"/>
      <c r="APO61" s="429"/>
      <c r="APP61" s="429"/>
      <c r="APQ61" s="429"/>
      <c r="APR61" s="429"/>
      <c r="APS61" s="429"/>
      <c r="APT61" s="429"/>
      <c r="APU61" s="429"/>
      <c r="APV61" s="429"/>
      <c r="APW61" s="429"/>
      <c r="APX61" s="429"/>
      <c r="APY61" s="429"/>
      <c r="APZ61" s="429"/>
      <c r="AQA61" s="429"/>
      <c r="AQB61" s="429"/>
      <c r="AQC61" s="429"/>
      <c r="AQD61" s="429"/>
      <c r="AQE61" s="429"/>
      <c r="AQF61" s="429"/>
      <c r="AQG61" s="429"/>
      <c r="AQH61" s="429"/>
      <c r="AQI61" s="429"/>
      <c r="AQJ61" s="429"/>
      <c r="AQK61" s="429"/>
      <c r="AQL61" s="429"/>
      <c r="AQM61" s="429"/>
      <c r="AQN61" s="429"/>
      <c r="AQO61" s="429"/>
      <c r="AQP61" s="429"/>
      <c r="AQQ61" s="429"/>
      <c r="AQR61" s="429"/>
      <c r="AQS61" s="429"/>
      <c r="AQT61" s="429"/>
      <c r="AQU61" s="429"/>
      <c r="AQV61" s="429"/>
      <c r="AQW61" s="429"/>
      <c r="AQX61" s="429"/>
      <c r="AQY61" s="429"/>
      <c r="AQZ61" s="429"/>
      <c r="ARA61" s="429"/>
      <c r="ARB61" s="429"/>
      <c r="ARC61" s="429"/>
      <c r="ARD61" s="429"/>
      <c r="ARE61" s="429"/>
      <c r="ARF61" s="429"/>
      <c r="ARG61" s="429"/>
      <c r="ARH61" s="429"/>
      <c r="ARI61" s="429"/>
      <c r="ARJ61" s="429"/>
      <c r="ARK61" s="429"/>
      <c r="ARL61" s="429"/>
      <c r="ARM61" s="429"/>
      <c r="ARN61" s="429"/>
      <c r="ARO61" s="429"/>
      <c r="ARP61" s="429"/>
      <c r="ARQ61" s="429"/>
      <c r="ARR61" s="429"/>
      <c r="ARS61" s="429"/>
      <c r="ART61" s="429"/>
      <c r="ARU61" s="429"/>
      <c r="ARV61" s="429"/>
      <c r="ARW61" s="429"/>
      <c r="ARX61" s="429"/>
      <c r="ARY61" s="429"/>
      <c r="ARZ61" s="429"/>
      <c r="ASA61" s="429"/>
      <c r="ASB61" s="429"/>
      <c r="ASC61" s="429"/>
      <c r="ASD61" s="429"/>
      <c r="ASE61" s="429"/>
      <c r="ASF61" s="429"/>
      <c r="ASG61" s="429"/>
      <c r="ASH61" s="429"/>
      <c r="ASI61" s="429"/>
      <c r="ASJ61" s="429"/>
      <c r="ASK61" s="429"/>
      <c r="ASL61" s="429"/>
      <c r="ASM61" s="429"/>
      <c r="ASN61" s="429"/>
      <c r="ASO61" s="429"/>
      <c r="ASP61" s="429"/>
      <c r="ASQ61" s="429"/>
      <c r="ASR61" s="429"/>
      <c r="ASS61" s="429"/>
      <c r="AST61" s="429"/>
      <c r="ASU61" s="429"/>
      <c r="ASV61" s="429"/>
      <c r="ASW61" s="429"/>
      <c r="ASX61" s="429"/>
      <c r="ASY61" s="429"/>
      <c r="ASZ61" s="429"/>
      <c r="ATA61" s="429"/>
      <c r="ATB61" s="429"/>
      <c r="ATC61" s="429"/>
      <c r="ATD61" s="429"/>
      <c r="ATE61" s="429"/>
      <c r="ATF61" s="429"/>
      <c r="ATG61" s="429"/>
      <c r="ATH61" s="429"/>
      <c r="ATI61" s="429"/>
      <c r="ATJ61" s="429"/>
      <c r="ATK61" s="429"/>
      <c r="ATL61" s="429"/>
      <c r="ATM61" s="429"/>
      <c r="ATN61" s="429"/>
      <c r="ATO61" s="429"/>
      <c r="ATP61" s="429"/>
      <c r="ATQ61" s="429"/>
      <c r="ATR61" s="429"/>
      <c r="ATS61" s="429"/>
      <c r="ATT61" s="429"/>
      <c r="ATU61" s="429"/>
      <c r="ATV61" s="429"/>
      <c r="ATW61" s="429"/>
      <c r="ATX61" s="429"/>
      <c r="ATY61" s="429"/>
      <c r="ATZ61" s="429"/>
      <c r="AUA61" s="429"/>
      <c r="AUB61" s="429"/>
      <c r="AUC61" s="429"/>
      <c r="AUD61" s="429"/>
      <c r="AUE61" s="429"/>
      <c r="AUF61" s="429"/>
      <c r="AUG61" s="429"/>
      <c r="AUH61" s="429"/>
      <c r="AUI61" s="429"/>
      <c r="AUJ61" s="429"/>
      <c r="AUK61" s="429"/>
      <c r="AUL61" s="429"/>
      <c r="AUM61" s="429"/>
      <c r="AUN61" s="429"/>
      <c r="AUO61" s="429"/>
      <c r="AUP61" s="429"/>
      <c r="AUQ61" s="429"/>
      <c r="AUR61" s="429"/>
      <c r="AUS61" s="429"/>
      <c r="AUT61" s="429"/>
      <c r="AUU61" s="429"/>
      <c r="AUV61" s="429"/>
      <c r="AUW61" s="429"/>
      <c r="AUX61" s="429"/>
      <c r="AUY61" s="429"/>
      <c r="AUZ61" s="429"/>
      <c r="AVA61" s="429"/>
      <c r="AVB61" s="429"/>
      <c r="AVC61" s="429"/>
      <c r="AVD61" s="429"/>
      <c r="AVE61" s="429"/>
      <c r="AVF61" s="429"/>
      <c r="AVG61" s="429"/>
      <c r="AVH61" s="429"/>
      <c r="AVI61" s="429"/>
      <c r="AVJ61" s="429"/>
      <c r="AVK61" s="429"/>
      <c r="AVL61" s="429"/>
      <c r="AVM61" s="429"/>
      <c r="AVN61" s="429"/>
      <c r="AVO61" s="429"/>
      <c r="AVP61" s="429"/>
      <c r="AVQ61" s="429"/>
      <c r="AVR61" s="429"/>
      <c r="AVS61" s="429"/>
      <c r="AVT61" s="429"/>
      <c r="AVU61" s="429"/>
      <c r="AVV61" s="429"/>
      <c r="AVW61" s="429"/>
      <c r="AVX61" s="429"/>
      <c r="AVY61" s="429"/>
      <c r="AVZ61" s="429"/>
      <c r="AWA61" s="429"/>
      <c r="AWB61" s="429"/>
      <c r="AWC61" s="429"/>
      <c r="AWD61" s="429"/>
      <c r="AWE61" s="429"/>
      <c r="AWF61" s="429"/>
      <c r="AWG61" s="429"/>
      <c r="AWH61" s="429"/>
      <c r="AWI61" s="429"/>
      <c r="AWJ61" s="429"/>
      <c r="AWK61" s="429"/>
      <c r="AWL61" s="429"/>
      <c r="AWM61" s="429"/>
      <c r="AWN61" s="429"/>
      <c r="AWO61" s="429"/>
      <c r="AWP61" s="429"/>
      <c r="AWQ61" s="429"/>
      <c r="AWR61" s="429"/>
      <c r="AWS61" s="429"/>
      <c r="AWT61" s="429"/>
      <c r="AWU61" s="429"/>
      <c r="AWV61" s="429"/>
      <c r="AWW61" s="429"/>
      <c r="AWX61" s="429"/>
      <c r="AWY61" s="429"/>
      <c r="AWZ61" s="429"/>
      <c r="AXA61" s="429"/>
      <c r="AXB61" s="429"/>
      <c r="AXC61" s="429"/>
      <c r="AXD61" s="429"/>
      <c r="AXE61" s="429"/>
      <c r="AXF61" s="429"/>
      <c r="AXG61" s="429"/>
      <c r="AXH61" s="429"/>
      <c r="AXI61" s="429"/>
      <c r="AXJ61" s="429"/>
      <c r="AXK61" s="429"/>
      <c r="AXL61" s="429"/>
      <c r="AXM61" s="429"/>
      <c r="AXN61" s="429"/>
      <c r="AXO61" s="429"/>
      <c r="AXP61" s="429"/>
      <c r="AXQ61" s="429"/>
      <c r="AXR61" s="429"/>
      <c r="AXS61" s="429"/>
      <c r="AXT61" s="429"/>
      <c r="AXU61" s="429"/>
      <c r="AXV61" s="429"/>
      <c r="AXW61" s="429"/>
      <c r="AXX61" s="429"/>
      <c r="AXY61" s="429"/>
      <c r="AXZ61" s="429"/>
      <c r="AYA61" s="429"/>
      <c r="AYB61" s="429"/>
      <c r="AYC61" s="429"/>
      <c r="AYD61" s="429"/>
      <c r="AYE61" s="429"/>
      <c r="AYF61" s="429"/>
      <c r="AYG61" s="429"/>
      <c r="AYH61" s="429"/>
      <c r="AYI61" s="429"/>
      <c r="AYJ61" s="429"/>
      <c r="AYK61" s="429"/>
      <c r="AYL61" s="429"/>
      <c r="AYM61" s="429"/>
      <c r="AYN61" s="429"/>
      <c r="AYO61" s="429"/>
      <c r="AYP61" s="429"/>
      <c r="AYQ61" s="429"/>
      <c r="AYR61" s="429"/>
      <c r="AYS61" s="429"/>
      <c r="AYT61" s="429"/>
      <c r="AYU61" s="429"/>
      <c r="AYV61" s="429"/>
      <c r="AYW61" s="429"/>
      <c r="AYX61" s="429"/>
      <c r="AYY61" s="429"/>
      <c r="AYZ61" s="429"/>
      <c r="AZA61" s="429"/>
      <c r="AZB61" s="429"/>
      <c r="AZC61" s="429"/>
      <c r="AZD61" s="429"/>
      <c r="AZE61" s="429"/>
      <c r="AZF61" s="429"/>
      <c r="AZG61" s="429"/>
      <c r="AZH61" s="429"/>
      <c r="AZI61" s="429"/>
      <c r="AZJ61" s="429"/>
      <c r="AZK61" s="429"/>
      <c r="AZL61" s="429"/>
      <c r="AZM61" s="429"/>
      <c r="AZN61" s="429"/>
      <c r="AZO61" s="429"/>
      <c r="AZP61" s="429"/>
      <c r="AZQ61" s="429"/>
      <c r="AZR61" s="429"/>
      <c r="AZS61" s="429"/>
      <c r="AZT61" s="429"/>
      <c r="AZU61" s="429"/>
      <c r="AZV61" s="429"/>
      <c r="AZW61" s="429"/>
      <c r="AZX61" s="429"/>
      <c r="AZY61" s="429"/>
      <c r="AZZ61" s="429"/>
      <c r="BAA61" s="429"/>
      <c r="BAB61" s="429"/>
      <c r="BAC61" s="429"/>
      <c r="BAD61" s="429"/>
      <c r="BAE61" s="429"/>
      <c r="BAF61" s="429"/>
      <c r="BAG61" s="429"/>
      <c r="BAH61" s="429"/>
      <c r="BAI61" s="429"/>
      <c r="BAJ61" s="429"/>
      <c r="BAK61" s="429"/>
      <c r="BAL61" s="429"/>
      <c r="BAM61" s="429"/>
      <c r="BAN61" s="429"/>
      <c r="BAO61" s="429"/>
      <c r="BAP61" s="429"/>
      <c r="BAQ61" s="429"/>
      <c r="BAR61" s="429"/>
      <c r="BAS61" s="429"/>
      <c r="BAT61" s="429"/>
      <c r="BAU61" s="429"/>
      <c r="BAV61" s="429"/>
      <c r="BAW61" s="429"/>
      <c r="BAX61" s="429"/>
      <c r="BAY61" s="429"/>
      <c r="BAZ61" s="429"/>
      <c r="BBA61" s="429"/>
      <c r="BBB61" s="429"/>
      <c r="BBC61" s="429"/>
      <c r="BBD61" s="429"/>
      <c r="BBE61" s="429"/>
      <c r="BBF61" s="429"/>
      <c r="BBG61" s="429"/>
      <c r="BBH61" s="429"/>
      <c r="BBI61" s="429"/>
      <c r="BBJ61" s="429"/>
      <c r="BBK61" s="429"/>
      <c r="BBL61" s="429"/>
      <c r="BBM61" s="429"/>
      <c r="BBN61" s="429"/>
      <c r="BBO61" s="429"/>
      <c r="BBP61" s="429"/>
      <c r="BBQ61" s="429"/>
      <c r="BBR61" s="429"/>
      <c r="BBS61" s="429"/>
      <c r="BBT61" s="429"/>
      <c r="BBU61" s="429"/>
      <c r="BBV61" s="429"/>
      <c r="BBW61" s="429"/>
      <c r="BBX61" s="429"/>
      <c r="BBY61" s="429"/>
      <c r="BBZ61" s="429"/>
      <c r="BCA61" s="429"/>
      <c r="BCB61" s="429"/>
      <c r="BCC61" s="429"/>
      <c r="BCD61" s="429"/>
      <c r="BCE61" s="429"/>
      <c r="BCF61" s="429"/>
      <c r="BCG61" s="429"/>
      <c r="BCH61" s="429"/>
      <c r="BCI61" s="429"/>
      <c r="BCJ61" s="429"/>
      <c r="BCK61" s="429"/>
      <c r="BCL61" s="429"/>
      <c r="BCM61" s="429"/>
      <c r="BCN61" s="429"/>
      <c r="BCO61" s="429"/>
      <c r="BCP61" s="429"/>
      <c r="BCQ61" s="429"/>
      <c r="BCR61" s="429"/>
      <c r="BCS61" s="429"/>
      <c r="BCT61" s="429"/>
      <c r="BCU61" s="429"/>
      <c r="BCV61" s="429"/>
      <c r="BCW61" s="429"/>
      <c r="BCX61" s="429"/>
      <c r="BCY61" s="429"/>
      <c r="BCZ61" s="429"/>
      <c r="BDA61" s="429"/>
      <c r="BDB61" s="429"/>
      <c r="BDC61" s="429"/>
      <c r="BDD61" s="429"/>
      <c r="BDE61" s="429"/>
      <c r="BDF61" s="429"/>
      <c r="BDG61" s="429"/>
      <c r="BDH61" s="429"/>
      <c r="BDI61" s="429"/>
      <c r="BDJ61" s="429"/>
      <c r="BDK61" s="429"/>
      <c r="BDL61" s="429"/>
      <c r="BDM61" s="429"/>
      <c r="BDN61" s="429"/>
      <c r="BDO61" s="429"/>
      <c r="BDP61" s="429"/>
      <c r="BDQ61" s="429"/>
      <c r="BDR61" s="429"/>
      <c r="BDS61" s="429"/>
      <c r="BDT61" s="429"/>
      <c r="BDU61" s="429"/>
      <c r="BDV61" s="429"/>
      <c r="BDW61" s="429"/>
      <c r="BDX61" s="429"/>
      <c r="BDY61" s="429"/>
      <c r="BDZ61" s="429"/>
      <c r="BEA61" s="429"/>
      <c r="BEB61" s="429"/>
      <c r="BEC61" s="429"/>
      <c r="BED61" s="429"/>
      <c r="BEE61" s="429"/>
      <c r="BEF61" s="429"/>
      <c r="BEG61" s="429"/>
      <c r="BEH61" s="429"/>
      <c r="BEI61" s="429"/>
      <c r="BEJ61" s="429"/>
      <c r="BEK61" s="429"/>
      <c r="BEL61" s="429"/>
      <c r="BEM61" s="429"/>
      <c r="BEN61" s="429"/>
      <c r="BEO61" s="429"/>
      <c r="BEP61" s="429"/>
      <c r="BEQ61" s="429"/>
      <c r="BER61" s="429"/>
      <c r="BES61" s="429"/>
      <c r="BET61" s="429"/>
      <c r="BEU61" s="429"/>
      <c r="BEV61" s="429"/>
      <c r="BEW61" s="429"/>
      <c r="BEX61" s="429"/>
      <c r="BEY61" s="429"/>
      <c r="BEZ61" s="429"/>
      <c r="BFA61" s="429"/>
      <c r="BFB61" s="429"/>
      <c r="BFC61" s="429"/>
      <c r="BFD61" s="429"/>
      <c r="BFE61" s="429"/>
      <c r="BFF61" s="429"/>
      <c r="BFG61" s="429"/>
      <c r="BFH61" s="429"/>
      <c r="BFI61" s="429"/>
      <c r="BFJ61" s="429"/>
      <c r="BFK61" s="429"/>
      <c r="BFL61" s="429"/>
      <c r="BFM61" s="429"/>
      <c r="BFN61" s="429"/>
      <c r="BFO61" s="429"/>
      <c r="BFP61" s="429"/>
      <c r="BFQ61" s="429"/>
      <c r="BFR61" s="429"/>
      <c r="BFS61" s="429"/>
      <c r="BFT61" s="429"/>
      <c r="BFU61" s="429"/>
      <c r="BFV61" s="429"/>
      <c r="BFW61" s="429"/>
      <c r="BFX61" s="429"/>
      <c r="BFY61" s="429"/>
      <c r="BFZ61" s="429"/>
      <c r="BGA61" s="429"/>
      <c r="BGB61" s="429"/>
      <c r="BGC61" s="429"/>
      <c r="BGD61" s="429"/>
      <c r="BGE61" s="429"/>
      <c r="BGF61" s="429"/>
      <c r="BGG61" s="429"/>
      <c r="BGH61" s="429"/>
      <c r="BGI61" s="429"/>
      <c r="BGJ61" s="429"/>
      <c r="BGK61" s="429"/>
      <c r="BGL61" s="429"/>
      <c r="BGM61" s="429"/>
      <c r="BGN61" s="429"/>
      <c r="BGO61" s="429"/>
      <c r="BGP61" s="429"/>
      <c r="BGQ61" s="429"/>
      <c r="BGR61" s="429"/>
      <c r="BGS61" s="429"/>
      <c r="BGT61" s="429"/>
      <c r="BGU61" s="429"/>
      <c r="BGV61" s="429"/>
      <c r="BGW61" s="429"/>
      <c r="BGX61" s="429"/>
      <c r="BGY61" s="429"/>
      <c r="BGZ61" s="429"/>
      <c r="BHA61" s="429"/>
      <c r="BHB61" s="429"/>
      <c r="BHC61" s="429"/>
      <c r="BHD61" s="429"/>
      <c r="BHE61" s="429"/>
      <c r="BHF61" s="429"/>
      <c r="BHG61" s="429"/>
      <c r="BHH61" s="429"/>
      <c r="BHI61" s="429"/>
      <c r="BHJ61" s="429"/>
      <c r="BHK61" s="429"/>
      <c r="BHL61" s="429"/>
      <c r="BHM61" s="429"/>
      <c r="BHN61" s="429"/>
      <c r="BHO61" s="429"/>
      <c r="BHP61" s="429"/>
      <c r="BHQ61" s="429"/>
      <c r="BHR61" s="429"/>
      <c r="BHS61" s="429"/>
      <c r="BHT61" s="429"/>
      <c r="BHU61" s="429"/>
      <c r="BHV61" s="429"/>
      <c r="BHW61" s="429"/>
      <c r="BHX61" s="429"/>
      <c r="BHY61" s="429"/>
      <c r="BHZ61" s="429"/>
      <c r="BIA61" s="429"/>
      <c r="BIB61" s="429"/>
      <c r="BIC61" s="429"/>
      <c r="BID61" s="429"/>
      <c r="BIE61" s="429"/>
      <c r="BIF61" s="429"/>
      <c r="BIG61" s="429"/>
      <c r="BIH61" s="429"/>
      <c r="BII61" s="429"/>
      <c r="BIJ61" s="429"/>
      <c r="BIK61" s="429"/>
      <c r="BIL61" s="429"/>
      <c r="BIM61" s="429"/>
      <c r="BIN61" s="429"/>
      <c r="BIO61" s="429"/>
      <c r="BIP61" s="429"/>
      <c r="BIQ61" s="429"/>
      <c r="BIR61" s="429"/>
      <c r="BIS61" s="429"/>
      <c r="BIT61" s="429"/>
      <c r="BIU61" s="429"/>
      <c r="BIV61" s="429"/>
      <c r="BIW61" s="429"/>
      <c r="BIX61" s="429"/>
      <c r="BIY61" s="429"/>
      <c r="BIZ61" s="429"/>
      <c r="BJA61" s="429"/>
      <c r="BJB61" s="429"/>
      <c r="BJC61" s="429"/>
      <c r="BJD61" s="429"/>
      <c r="BJE61" s="429"/>
      <c r="BJF61" s="429"/>
      <c r="BJG61" s="429"/>
      <c r="BJH61" s="429"/>
      <c r="BJI61" s="429"/>
      <c r="BJJ61" s="429"/>
      <c r="BJK61" s="429"/>
      <c r="BJL61" s="429"/>
      <c r="BJM61" s="429"/>
      <c r="BJN61" s="429"/>
      <c r="BJO61" s="429"/>
      <c r="BJP61" s="429"/>
      <c r="BJQ61" s="429"/>
      <c r="BJR61" s="429"/>
      <c r="BJS61" s="429"/>
      <c r="BJT61" s="429"/>
      <c r="BJU61" s="429"/>
      <c r="BJV61" s="429"/>
      <c r="BJW61" s="429"/>
      <c r="BJX61" s="429"/>
      <c r="BJY61" s="429"/>
      <c r="BJZ61" s="429"/>
      <c r="BKA61" s="429"/>
      <c r="BKB61" s="429"/>
      <c r="BKC61" s="429"/>
      <c r="BKD61" s="429"/>
      <c r="BKE61" s="429"/>
      <c r="BKF61" s="429"/>
      <c r="BKG61" s="429"/>
      <c r="BKH61" s="429"/>
      <c r="BKI61" s="429"/>
      <c r="BKJ61" s="429"/>
      <c r="BKK61" s="429"/>
      <c r="BKL61" s="429"/>
      <c r="BKM61" s="429"/>
      <c r="BKN61" s="429"/>
      <c r="BKO61" s="429"/>
      <c r="BKP61" s="429"/>
      <c r="BKQ61" s="429"/>
      <c r="BKR61" s="429"/>
      <c r="BKS61" s="429"/>
      <c r="BKT61" s="429"/>
      <c r="BKU61" s="429"/>
      <c r="BKV61" s="429"/>
      <c r="BKW61" s="429"/>
      <c r="BKX61" s="429"/>
      <c r="BKY61" s="429"/>
      <c r="BKZ61" s="429"/>
      <c r="BLA61" s="429"/>
      <c r="BLB61" s="429"/>
      <c r="BLC61" s="429"/>
      <c r="BLD61" s="429"/>
      <c r="BLE61" s="429"/>
      <c r="BLF61" s="429"/>
      <c r="BLG61" s="429"/>
      <c r="BLH61" s="429"/>
      <c r="BLI61" s="429"/>
      <c r="BLJ61" s="429"/>
      <c r="BLK61" s="429"/>
      <c r="BLL61" s="429"/>
      <c r="BLM61" s="429"/>
      <c r="BLN61" s="429"/>
      <c r="BLO61" s="429"/>
      <c r="BLP61" s="429"/>
      <c r="BLQ61" s="429"/>
      <c r="BLR61" s="429"/>
      <c r="BLS61" s="429"/>
      <c r="BLT61" s="429"/>
      <c r="BLU61" s="429"/>
      <c r="BLV61" s="429"/>
      <c r="BLW61" s="429"/>
      <c r="BLX61" s="429"/>
      <c r="BLY61" s="429"/>
      <c r="BLZ61" s="429"/>
      <c r="BMA61" s="429"/>
      <c r="BMB61" s="429"/>
      <c r="BMC61" s="429"/>
      <c r="BMD61" s="429"/>
      <c r="BME61" s="429"/>
      <c r="BMF61" s="429"/>
      <c r="BMG61" s="429"/>
      <c r="BMH61" s="429"/>
      <c r="BMI61" s="429"/>
      <c r="BMJ61" s="429"/>
      <c r="BMK61" s="429"/>
      <c r="BML61" s="429"/>
      <c r="BMM61" s="429"/>
      <c r="BMN61" s="429"/>
      <c r="BMO61" s="429"/>
      <c r="BMP61" s="429"/>
      <c r="BMQ61" s="429"/>
      <c r="BMR61" s="429"/>
      <c r="BMS61" s="429"/>
      <c r="BMT61" s="429"/>
      <c r="BMU61" s="429"/>
      <c r="BMV61" s="429"/>
      <c r="BMW61" s="429"/>
      <c r="BMX61" s="429"/>
      <c r="BMY61" s="429"/>
      <c r="BMZ61" s="429"/>
      <c r="BNA61" s="429"/>
      <c r="BNB61" s="429"/>
      <c r="BNC61" s="429"/>
      <c r="BND61" s="429"/>
      <c r="BNE61" s="429"/>
      <c r="BNF61" s="429"/>
      <c r="BNG61" s="429"/>
      <c r="BNH61" s="429"/>
      <c r="BNI61" s="429"/>
      <c r="BNJ61" s="429"/>
      <c r="BNK61" s="429"/>
      <c r="BNL61" s="429"/>
      <c r="BNM61" s="429"/>
      <c r="BNN61" s="429"/>
      <c r="BNO61" s="429"/>
      <c r="BNP61" s="429"/>
      <c r="BNQ61" s="429"/>
      <c r="BNR61" s="429"/>
      <c r="BNS61" s="429"/>
      <c r="BNT61" s="429"/>
      <c r="BNU61" s="429"/>
      <c r="BNV61" s="429"/>
      <c r="BNW61" s="429"/>
      <c r="BNX61" s="429"/>
      <c r="BNY61" s="429"/>
      <c r="BNZ61" s="429"/>
      <c r="BOA61" s="429"/>
      <c r="BOB61" s="429"/>
      <c r="BOC61" s="429"/>
      <c r="BOD61" s="429"/>
      <c r="BOE61" s="429"/>
      <c r="BOF61" s="429"/>
      <c r="BOG61" s="429"/>
      <c r="BOH61" s="429"/>
      <c r="BOI61" s="429"/>
      <c r="BOJ61" s="429"/>
      <c r="BOK61" s="429"/>
      <c r="BOL61" s="429"/>
      <c r="BOM61" s="429"/>
      <c r="BON61" s="429"/>
      <c r="BOO61" s="429"/>
      <c r="BOP61" s="429"/>
      <c r="BOQ61" s="429"/>
      <c r="BOR61" s="429"/>
      <c r="BOS61" s="429"/>
      <c r="BOT61" s="429"/>
      <c r="BOU61" s="429"/>
      <c r="BOV61" s="429"/>
      <c r="BOW61" s="429"/>
      <c r="BOX61" s="429"/>
      <c r="BOY61" s="429"/>
      <c r="BOZ61" s="429"/>
      <c r="BPA61" s="429"/>
      <c r="BPB61" s="429"/>
      <c r="BPC61" s="429"/>
      <c r="BPD61" s="429"/>
      <c r="BPE61" s="429"/>
      <c r="BPF61" s="429"/>
      <c r="BPG61" s="429"/>
      <c r="BPH61" s="429"/>
      <c r="BPI61" s="429"/>
      <c r="BPJ61" s="429"/>
      <c r="BPK61" s="429"/>
      <c r="BPL61" s="429"/>
      <c r="BPM61" s="429"/>
      <c r="BPN61" s="429"/>
      <c r="BPO61" s="429"/>
      <c r="BPP61" s="429"/>
      <c r="BPQ61" s="429"/>
      <c r="BPR61" s="429"/>
      <c r="BPS61" s="429"/>
      <c r="BPT61" s="429"/>
      <c r="BPU61" s="429"/>
      <c r="BPV61" s="429"/>
      <c r="BPW61" s="429"/>
      <c r="BPX61" s="429"/>
      <c r="BPY61" s="429"/>
      <c r="BPZ61" s="429"/>
      <c r="BQA61" s="429"/>
      <c r="BQB61" s="429"/>
      <c r="BQC61" s="429"/>
      <c r="BQD61" s="429"/>
      <c r="BQE61" s="429"/>
      <c r="BQF61" s="429"/>
      <c r="BQG61" s="429"/>
      <c r="BQH61" s="429"/>
      <c r="BQI61" s="429"/>
      <c r="BQJ61" s="429"/>
      <c r="BQK61" s="429"/>
      <c r="BQL61" s="429"/>
      <c r="BQM61" s="429"/>
      <c r="BQN61" s="429"/>
      <c r="BQO61" s="429"/>
      <c r="BQP61" s="429"/>
      <c r="BQQ61" s="429"/>
      <c r="BQR61" s="429"/>
      <c r="BQS61" s="429"/>
      <c r="BQT61" s="429"/>
      <c r="BQU61" s="429"/>
      <c r="BQV61" s="429"/>
      <c r="BQW61" s="429"/>
      <c r="BQX61" s="429"/>
      <c r="BQY61" s="429"/>
      <c r="BQZ61" s="429"/>
      <c r="BRA61" s="429"/>
      <c r="BRB61" s="429"/>
      <c r="BRC61" s="429"/>
      <c r="BRD61" s="429"/>
      <c r="BRE61" s="429"/>
      <c r="BRF61" s="429"/>
      <c r="BRG61" s="429"/>
      <c r="BRH61" s="429"/>
      <c r="BRI61" s="429"/>
      <c r="BRJ61" s="429"/>
      <c r="BRK61" s="429"/>
      <c r="BRL61" s="429"/>
      <c r="BRM61" s="429"/>
      <c r="BRN61" s="429"/>
      <c r="BRO61" s="429"/>
      <c r="BRP61" s="429"/>
      <c r="BRQ61" s="429"/>
      <c r="BRR61" s="429"/>
      <c r="BRS61" s="429"/>
      <c r="BRT61" s="429"/>
      <c r="BRU61" s="429"/>
      <c r="BRV61" s="429"/>
      <c r="BRW61" s="429"/>
      <c r="BRX61" s="429"/>
      <c r="BRY61" s="429"/>
      <c r="BRZ61" s="429"/>
      <c r="BSA61" s="429"/>
      <c r="BSB61" s="429"/>
      <c r="BSC61" s="429"/>
      <c r="BSD61" s="429"/>
      <c r="BSE61" s="429"/>
      <c r="BSF61" s="429"/>
      <c r="BSG61" s="429"/>
      <c r="BSH61" s="429"/>
      <c r="BSI61" s="429"/>
      <c r="BSJ61" s="429"/>
      <c r="BSK61" s="429"/>
      <c r="BSL61" s="429"/>
      <c r="BSM61" s="429"/>
      <c r="BSN61" s="429"/>
      <c r="BSO61" s="429"/>
      <c r="BSP61" s="429"/>
      <c r="BSQ61" s="429"/>
      <c r="BSR61" s="429"/>
      <c r="BSS61" s="429"/>
      <c r="BST61" s="429"/>
      <c r="BSU61" s="429"/>
      <c r="BSV61" s="429"/>
      <c r="BSW61" s="429"/>
      <c r="BSX61" s="429"/>
      <c r="BSY61" s="429"/>
      <c r="BSZ61" s="429"/>
      <c r="BTA61" s="429"/>
      <c r="BTB61" s="429"/>
      <c r="BTC61" s="429"/>
      <c r="BTD61" s="429"/>
      <c r="BTE61" s="429"/>
      <c r="BTF61" s="429"/>
      <c r="BTG61" s="429"/>
      <c r="BTH61" s="429"/>
      <c r="BTI61" s="429"/>
      <c r="BTJ61" s="429"/>
      <c r="BTK61" s="429"/>
      <c r="BTL61" s="429"/>
      <c r="BTM61" s="429"/>
      <c r="BTN61" s="429"/>
      <c r="BTO61" s="429"/>
      <c r="BTP61" s="429"/>
      <c r="BTQ61" s="429"/>
      <c r="BTR61" s="429"/>
      <c r="BTS61" s="429"/>
      <c r="BTT61" s="429"/>
      <c r="BTU61" s="429"/>
      <c r="BTV61" s="429"/>
      <c r="BTW61" s="429"/>
      <c r="BTX61" s="429"/>
      <c r="BTY61" s="429"/>
      <c r="BTZ61" s="429"/>
      <c r="BUA61" s="429"/>
      <c r="BUB61" s="429"/>
      <c r="BUC61" s="429"/>
      <c r="BUD61" s="429"/>
      <c r="BUE61" s="429"/>
      <c r="BUF61" s="429"/>
      <c r="BUG61" s="429"/>
      <c r="BUH61" s="429"/>
      <c r="BUI61" s="429"/>
      <c r="BUJ61" s="429"/>
      <c r="BUK61" s="429"/>
      <c r="BUL61" s="429"/>
      <c r="BUM61" s="429"/>
      <c r="BUN61" s="429"/>
      <c r="BUO61" s="429"/>
      <c r="BUP61" s="429"/>
      <c r="BUQ61" s="429"/>
      <c r="BUR61" s="429"/>
      <c r="BUS61" s="429"/>
      <c r="BUT61" s="429"/>
      <c r="BUU61" s="429"/>
      <c r="BUV61" s="429"/>
      <c r="BUW61" s="429"/>
      <c r="BUX61" s="429"/>
      <c r="BUY61" s="429"/>
      <c r="BUZ61" s="429"/>
      <c r="BVA61" s="429"/>
      <c r="BVB61" s="429"/>
      <c r="BVC61" s="429"/>
      <c r="BVD61" s="429"/>
      <c r="BVE61" s="429"/>
      <c r="BVF61" s="429"/>
      <c r="BVG61" s="429"/>
      <c r="BVH61" s="429"/>
      <c r="BVI61" s="429"/>
      <c r="BVJ61" s="429"/>
      <c r="BVK61" s="429"/>
      <c r="BVL61" s="429"/>
      <c r="BVM61" s="429"/>
      <c r="BVN61" s="429"/>
      <c r="BVO61" s="429"/>
      <c r="BVP61" s="429"/>
      <c r="BVQ61" s="429"/>
      <c r="BVR61" s="429"/>
      <c r="BVS61" s="429"/>
      <c r="BVT61" s="429"/>
      <c r="BVU61" s="429"/>
      <c r="BVV61" s="429"/>
      <c r="BVW61" s="429"/>
      <c r="BVX61" s="429"/>
      <c r="BVY61" s="429"/>
      <c r="BVZ61" s="429"/>
      <c r="BWA61" s="429"/>
      <c r="BWB61" s="429"/>
      <c r="BWC61" s="429"/>
      <c r="BWD61" s="429"/>
      <c r="BWE61" s="429"/>
      <c r="BWF61" s="429"/>
      <c r="BWG61" s="429"/>
      <c r="BWH61" s="429"/>
      <c r="BWI61" s="429"/>
      <c r="BWJ61" s="429"/>
      <c r="BWK61" s="429"/>
      <c r="BWL61" s="429"/>
      <c r="BWM61" s="429"/>
      <c r="BWN61" s="429"/>
      <c r="BWO61" s="429"/>
      <c r="BWP61" s="429"/>
      <c r="BWQ61" s="429"/>
      <c r="BWR61" s="429"/>
      <c r="BWS61" s="429"/>
      <c r="BWT61" s="429"/>
      <c r="BWU61" s="429"/>
      <c r="BWV61" s="429"/>
      <c r="BWW61" s="429"/>
      <c r="BWX61" s="429"/>
      <c r="BWY61" s="429"/>
      <c r="BWZ61" s="429"/>
      <c r="BXA61" s="429"/>
      <c r="BXB61" s="429"/>
      <c r="BXC61" s="429"/>
      <c r="BXD61" s="429"/>
      <c r="BXE61" s="429"/>
      <c r="BXF61" s="429"/>
      <c r="BXG61" s="429"/>
      <c r="BXH61" s="429"/>
      <c r="BXI61" s="429"/>
      <c r="BXJ61" s="429"/>
      <c r="BXK61" s="429"/>
      <c r="BXL61" s="429"/>
      <c r="BXM61" s="429"/>
      <c r="BXN61" s="429"/>
      <c r="BXO61" s="429"/>
      <c r="BXP61" s="429"/>
      <c r="BXQ61" s="429"/>
      <c r="BXR61" s="429"/>
      <c r="BXS61" s="429"/>
      <c r="BXT61" s="429"/>
      <c r="BXU61" s="429"/>
      <c r="BXV61" s="429"/>
      <c r="BXW61" s="429"/>
      <c r="BXX61" s="429"/>
      <c r="BXY61" s="429"/>
      <c r="BXZ61" s="429"/>
      <c r="BYA61" s="429"/>
      <c r="BYB61" s="429"/>
      <c r="BYC61" s="429"/>
      <c r="BYD61" s="429"/>
      <c r="BYE61" s="429"/>
      <c r="BYF61" s="429"/>
      <c r="BYG61" s="429"/>
      <c r="BYH61" s="429"/>
      <c r="BYI61" s="429"/>
      <c r="BYJ61" s="429"/>
      <c r="BYK61" s="429"/>
      <c r="BYL61" s="429"/>
      <c r="BYM61" s="429"/>
      <c r="BYN61" s="429"/>
      <c r="BYO61" s="429"/>
      <c r="BYP61" s="429"/>
      <c r="BYQ61" s="429"/>
      <c r="BYR61" s="429"/>
      <c r="BYS61" s="429"/>
      <c r="BYT61" s="429"/>
      <c r="BYU61" s="429"/>
      <c r="BYV61" s="429"/>
      <c r="BYW61" s="429"/>
      <c r="BYX61" s="429"/>
      <c r="BYY61" s="429"/>
      <c r="BYZ61" s="429"/>
      <c r="BZA61" s="429"/>
      <c r="BZB61" s="429"/>
      <c r="BZC61" s="429"/>
      <c r="BZD61" s="429"/>
      <c r="BZE61" s="429"/>
      <c r="BZF61" s="429"/>
      <c r="BZG61" s="429"/>
      <c r="BZH61" s="429"/>
      <c r="BZI61" s="429"/>
      <c r="BZJ61" s="429"/>
      <c r="BZK61" s="429"/>
      <c r="BZL61" s="429"/>
      <c r="BZM61" s="429"/>
      <c r="BZN61" s="429"/>
      <c r="BZO61" s="429"/>
      <c r="BZP61" s="429"/>
      <c r="BZQ61" s="429"/>
      <c r="BZR61" s="429"/>
      <c r="BZS61" s="429"/>
      <c r="BZT61" s="429"/>
      <c r="BZU61" s="429"/>
      <c r="BZV61" s="429"/>
      <c r="BZW61" s="429"/>
      <c r="BZX61" s="429"/>
      <c r="BZY61" s="429"/>
      <c r="BZZ61" s="429"/>
      <c r="CAA61" s="429"/>
      <c r="CAB61" s="429"/>
      <c r="CAC61" s="429"/>
      <c r="CAD61" s="429"/>
      <c r="CAE61" s="429"/>
      <c r="CAF61" s="429"/>
      <c r="CAG61" s="429"/>
      <c r="CAH61" s="429"/>
      <c r="CAI61" s="429"/>
      <c r="CAJ61" s="429"/>
      <c r="CAK61" s="429"/>
      <c r="CAL61" s="429"/>
      <c r="CAM61" s="429"/>
      <c r="CAN61" s="429"/>
      <c r="CAO61" s="429"/>
      <c r="CAP61" s="429"/>
      <c r="CAQ61" s="429"/>
      <c r="CAR61" s="429"/>
      <c r="CAS61" s="429"/>
      <c r="CAT61" s="429"/>
      <c r="CAU61" s="429"/>
      <c r="CAV61" s="429"/>
      <c r="CAW61" s="429"/>
      <c r="CAX61" s="429"/>
      <c r="CAY61" s="429"/>
      <c r="CAZ61" s="429"/>
      <c r="CBA61" s="429"/>
      <c r="CBB61" s="429"/>
      <c r="CBC61" s="429"/>
      <c r="CBD61" s="429"/>
      <c r="CBE61" s="429"/>
      <c r="CBF61" s="429"/>
      <c r="CBG61" s="429"/>
      <c r="CBH61" s="429"/>
      <c r="CBI61" s="429"/>
      <c r="CBJ61" s="429"/>
      <c r="CBK61" s="429"/>
      <c r="CBL61" s="429"/>
      <c r="CBM61" s="429"/>
      <c r="CBN61" s="429"/>
      <c r="CBO61" s="429"/>
      <c r="CBP61" s="429"/>
      <c r="CBQ61" s="429"/>
      <c r="CBR61" s="429"/>
      <c r="CBS61" s="429"/>
      <c r="CBT61" s="429"/>
      <c r="CBU61" s="429"/>
      <c r="CBV61" s="429"/>
      <c r="CBW61" s="429"/>
      <c r="CBX61" s="429"/>
      <c r="CBY61" s="429"/>
      <c r="CBZ61" s="429"/>
      <c r="CCA61" s="429"/>
      <c r="CCB61" s="429"/>
      <c r="CCC61" s="429"/>
      <c r="CCD61" s="429"/>
      <c r="CCE61" s="429"/>
      <c r="CCF61" s="429"/>
      <c r="CCG61" s="429"/>
      <c r="CCH61" s="429"/>
      <c r="CCI61" s="429"/>
      <c r="CCJ61" s="429"/>
      <c r="CCK61" s="429"/>
      <c r="CCL61" s="429"/>
      <c r="CCM61" s="429"/>
      <c r="CCN61" s="429"/>
      <c r="CCO61" s="429"/>
      <c r="CCP61" s="429"/>
      <c r="CCQ61" s="429"/>
      <c r="CCR61" s="429"/>
      <c r="CCS61" s="429"/>
      <c r="CCT61" s="429"/>
      <c r="CCU61" s="429"/>
      <c r="CCV61" s="429"/>
      <c r="CCW61" s="429"/>
      <c r="CCX61" s="429"/>
      <c r="CCY61" s="429"/>
      <c r="CCZ61" s="429"/>
      <c r="CDA61" s="429"/>
      <c r="CDB61" s="429"/>
      <c r="CDC61" s="429"/>
      <c r="CDD61" s="429"/>
      <c r="CDE61" s="429"/>
      <c r="CDF61" s="429"/>
      <c r="CDG61" s="429"/>
      <c r="CDH61" s="429"/>
      <c r="CDI61" s="429"/>
      <c r="CDJ61" s="429"/>
      <c r="CDK61" s="429"/>
      <c r="CDL61" s="429"/>
      <c r="CDM61" s="429"/>
      <c r="CDN61" s="429"/>
      <c r="CDO61" s="429"/>
      <c r="CDP61" s="429"/>
      <c r="CDQ61" s="429"/>
      <c r="CDR61" s="429"/>
      <c r="CDS61" s="429"/>
      <c r="CDT61" s="429"/>
      <c r="CDU61" s="429"/>
      <c r="CDV61" s="429"/>
      <c r="CDW61" s="429"/>
      <c r="CDX61" s="429"/>
      <c r="CDY61" s="429"/>
      <c r="CDZ61" s="429"/>
      <c r="CEA61" s="429"/>
      <c r="CEB61" s="429"/>
      <c r="CEC61" s="429"/>
      <c r="CED61" s="429"/>
      <c r="CEE61" s="429"/>
      <c r="CEF61" s="429"/>
      <c r="CEG61" s="429"/>
      <c r="CEH61" s="429"/>
      <c r="CEI61" s="429"/>
      <c r="CEJ61" s="429"/>
      <c r="CEK61" s="429"/>
      <c r="CEL61" s="429"/>
      <c r="CEM61" s="429"/>
      <c r="CEN61" s="429"/>
      <c r="CEO61" s="429"/>
      <c r="CEP61" s="429"/>
      <c r="CEQ61" s="429"/>
      <c r="CER61" s="429"/>
      <c r="CES61" s="429"/>
      <c r="CET61" s="429"/>
      <c r="CEU61" s="429"/>
      <c r="CEV61" s="429"/>
      <c r="CEW61" s="429"/>
      <c r="CEX61" s="429"/>
      <c r="CEY61" s="429"/>
      <c r="CEZ61" s="429"/>
      <c r="CFA61" s="429"/>
      <c r="CFB61" s="429"/>
      <c r="CFC61" s="429"/>
      <c r="CFD61" s="429"/>
      <c r="CFE61" s="429"/>
      <c r="CFF61" s="429"/>
      <c r="CFG61" s="429"/>
      <c r="CFH61" s="429"/>
      <c r="CFI61" s="429"/>
      <c r="CFJ61" s="429"/>
      <c r="CFK61" s="429"/>
      <c r="CFL61" s="429"/>
      <c r="CFM61" s="429"/>
      <c r="CFN61" s="429"/>
      <c r="CFO61" s="429"/>
      <c r="CFP61" s="429"/>
      <c r="CFQ61" s="429"/>
      <c r="CFR61" s="429"/>
      <c r="CFS61" s="429"/>
      <c r="CFT61" s="429"/>
      <c r="CFU61" s="429"/>
      <c r="CFV61" s="429"/>
      <c r="CFW61" s="429"/>
      <c r="CFX61" s="429"/>
      <c r="CFY61" s="429"/>
      <c r="CFZ61" s="429"/>
      <c r="CGA61" s="429"/>
      <c r="CGB61" s="429"/>
      <c r="CGC61" s="429"/>
      <c r="CGD61" s="429"/>
      <c r="CGE61" s="429"/>
      <c r="CGF61" s="429"/>
      <c r="CGG61" s="429"/>
      <c r="CGH61" s="429"/>
      <c r="CGI61" s="429"/>
      <c r="CGJ61" s="429"/>
      <c r="CGK61" s="429"/>
      <c r="CGL61" s="429"/>
      <c r="CGM61" s="429"/>
      <c r="CGN61" s="429"/>
      <c r="CGO61" s="429"/>
      <c r="CGP61" s="429"/>
      <c r="CGQ61" s="429"/>
      <c r="CGR61" s="429"/>
      <c r="CGS61" s="429"/>
      <c r="CGT61" s="429"/>
      <c r="CGU61" s="429"/>
      <c r="CGV61" s="429"/>
      <c r="CGW61" s="429"/>
      <c r="CGX61" s="429"/>
      <c r="CGY61" s="429"/>
      <c r="CGZ61" s="429"/>
      <c r="CHA61" s="429"/>
      <c r="CHB61" s="429"/>
      <c r="CHC61" s="429"/>
      <c r="CHD61" s="429"/>
      <c r="CHE61" s="429"/>
      <c r="CHF61" s="429"/>
      <c r="CHG61" s="429"/>
      <c r="CHH61" s="429"/>
      <c r="CHI61" s="429"/>
      <c r="CHJ61" s="429"/>
      <c r="CHK61" s="429"/>
      <c r="CHL61" s="429"/>
      <c r="CHM61" s="429"/>
      <c r="CHN61" s="429"/>
      <c r="CHO61" s="429"/>
      <c r="CHP61" s="429"/>
      <c r="CHQ61" s="429"/>
      <c r="CHR61" s="429"/>
      <c r="CHS61" s="429"/>
      <c r="CHT61" s="429"/>
      <c r="CHU61" s="429"/>
      <c r="CHV61" s="429"/>
      <c r="CHW61" s="429"/>
      <c r="CHX61" s="429"/>
      <c r="CHY61" s="429"/>
      <c r="CHZ61" s="429"/>
      <c r="CIA61" s="429"/>
      <c r="CIB61" s="429"/>
      <c r="CIC61" s="429"/>
      <c r="CID61" s="429"/>
      <c r="CIE61" s="429"/>
      <c r="CIF61" s="429"/>
      <c r="CIG61" s="429"/>
      <c r="CIH61" s="429"/>
      <c r="CII61" s="429"/>
      <c r="CIJ61" s="429"/>
      <c r="CIK61" s="429"/>
      <c r="CIL61" s="429"/>
      <c r="CIM61" s="429"/>
      <c r="CIN61" s="429"/>
      <c r="CIO61" s="429"/>
      <c r="CIP61" s="429"/>
      <c r="CIQ61" s="429"/>
      <c r="CIR61" s="429"/>
      <c r="CIS61" s="429"/>
      <c r="CIT61" s="429"/>
      <c r="CIU61" s="429"/>
      <c r="CIV61" s="429"/>
      <c r="CIW61" s="429"/>
      <c r="CIX61" s="429"/>
      <c r="CIY61" s="429"/>
      <c r="CIZ61" s="429"/>
      <c r="CJA61" s="429"/>
      <c r="CJB61" s="429"/>
      <c r="CJC61" s="429"/>
      <c r="CJD61" s="429"/>
      <c r="CJE61" s="429"/>
      <c r="CJF61" s="429"/>
      <c r="CJG61" s="429"/>
      <c r="CJH61" s="429"/>
      <c r="CJI61" s="429"/>
      <c r="CJJ61" s="429"/>
      <c r="CJK61" s="429"/>
      <c r="CJL61" s="429"/>
      <c r="CJM61" s="429"/>
      <c r="CJN61" s="429"/>
      <c r="CJO61" s="429"/>
      <c r="CJP61" s="429"/>
      <c r="CJQ61" s="429"/>
      <c r="CJR61" s="429"/>
      <c r="CJS61" s="429"/>
      <c r="CJT61" s="429"/>
      <c r="CJU61" s="429"/>
      <c r="CJV61" s="429"/>
      <c r="CJW61" s="429"/>
      <c r="CJX61" s="429"/>
      <c r="CJY61" s="429"/>
      <c r="CJZ61" s="429"/>
      <c r="CKA61" s="429"/>
      <c r="CKB61" s="429"/>
      <c r="CKC61" s="429"/>
      <c r="CKD61" s="429"/>
      <c r="CKE61" s="429"/>
      <c r="CKF61" s="429"/>
      <c r="CKG61" s="429"/>
      <c r="CKH61" s="429"/>
      <c r="CKI61" s="429"/>
      <c r="CKJ61" s="429"/>
      <c r="CKK61" s="429"/>
      <c r="CKL61" s="429"/>
      <c r="CKM61" s="429"/>
      <c r="CKN61" s="429"/>
      <c r="CKO61" s="429"/>
      <c r="CKP61" s="429"/>
      <c r="CKQ61" s="429"/>
      <c r="CKR61" s="429"/>
      <c r="CKS61" s="429"/>
      <c r="CKT61" s="429"/>
      <c r="CKU61" s="429"/>
      <c r="CKV61" s="429"/>
      <c r="CKW61" s="429"/>
      <c r="CKX61" s="429"/>
      <c r="CKY61" s="429"/>
      <c r="CKZ61" s="429"/>
      <c r="CLA61" s="429"/>
      <c r="CLB61" s="429"/>
      <c r="CLC61" s="429"/>
      <c r="CLD61" s="429"/>
      <c r="CLE61" s="429"/>
      <c r="CLF61" s="429"/>
      <c r="CLG61" s="429"/>
      <c r="CLH61" s="429"/>
      <c r="CLI61" s="429"/>
      <c r="CLJ61" s="429"/>
      <c r="CLK61" s="429"/>
      <c r="CLL61" s="429"/>
      <c r="CLM61" s="429"/>
      <c r="CLN61" s="429"/>
      <c r="CLO61" s="429"/>
      <c r="CLP61" s="429"/>
      <c r="CLQ61" s="429"/>
      <c r="CLR61" s="429"/>
      <c r="CLS61" s="429"/>
      <c r="CLT61" s="429"/>
      <c r="CLU61" s="429"/>
      <c r="CLV61" s="429"/>
      <c r="CLW61" s="429"/>
      <c r="CLX61" s="429"/>
      <c r="CLY61" s="429"/>
      <c r="CLZ61" s="429"/>
      <c r="CMA61" s="429"/>
      <c r="CMB61" s="429"/>
      <c r="CMC61" s="429"/>
      <c r="CMD61" s="429"/>
      <c r="CME61" s="429"/>
      <c r="CMF61" s="429"/>
      <c r="CMG61" s="429"/>
      <c r="CMH61" s="429"/>
      <c r="CMI61" s="429"/>
      <c r="CMJ61" s="429"/>
      <c r="CMK61" s="429"/>
      <c r="CML61" s="429"/>
      <c r="CMM61" s="429"/>
      <c r="CMN61" s="429"/>
      <c r="CMO61" s="429"/>
      <c r="CMP61" s="429"/>
      <c r="CMQ61" s="429"/>
      <c r="CMR61" s="429"/>
      <c r="CMS61" s="429"/>
      <c r="CMT61" s="429"/>
      <c r="CMU61" s="429"/>
      <c r="CMV61" s="429"/>
      <c r="CMW61" s="429"/>
      <c r="CMX61" s="429"/>
      <c r="CMY61" s="429"/>
      <c r="CMZ61" s="429"/>
      <c r="CNA61" s="429"/>
      <c r="CNB61" s="429"/>
      <c r="CNC61" s="429"/>
      <c r="CND61" s="429"/>
      <c r="CNE61" s="429"/>
      <c r="CNF61" s="429"/>
      <c r="CNG61" s="429"/>
      <c r="CNH61" s="429"/>
      <c r="CNI61" s="429"/>
      <c r="CNJ61" s="429"/>
      <c r="CNK61" s="429"/>
      <c r="CNL61" s="429"/>
      <c r="CNM61" s="429"/>
      <c r="CNN61" s="429"/>
      <c r="CNO61" s="429"/>
      <c r="CNP61" s="429"/>
      <c r="CNQ61" s="429"/>
      <c r="CNR61" s="429"/>
      <c r="CNS61" s="429"/>
      <c r="CNT61" s="429"/>
      <c r="CNU61" s="429"/>
      <c r="CNV61" s="429"/>
      <c r="CNW61" s="429"/>
      <c r="CNX61" s="429"/>
      <c r="CNY61" s="429"/>
      <c r="CNZ61" s="429"/>
      <c r="COA61" s="429"/>
      <c r="COB61" s="429"/>
      <c r="COC61" s="429"/>
      <c r="COD61" s="429"/>
      <c r="COE61" s="429"/>
      <c r="COF61" s="429"/>
      <c r="COG61" s="429"/>
      <c r="COH61" s="429"/>
      <c r="COI61" s="429"/>
      <c r="COJ61" s="429"/>
      <c r="COK61" s="429"/>
      <c r="COL61" s="429"/>
      <c r="COM61" s="429"/>
      <c r="CON61" s="429"/>
      <c r="COO61" s="429"/>
      <c r="COP61" s="429"/>
      <c r="COQ61" s="429"/>
      <c r="COR61" s="429"/>
      <c r="COS61" s="429"/>
      <c r="COT61" s="429"/>
      <c r="COU61" s="429"/>
      <c r="COV61" s="429"/>
      <c r="COW61" s="429"/>
      <c r="COX61" s="429"/>
      <c r="COY61" s="429"/>
      <c r="COZ61" s="429"/>
      <c r="CPA61" s="429"/>
      <c r="CPB61" s="429"/>
      <c r="CPC61" s="429"/>
      <c r="CPD61" s="429"/>
      <c r="CPE61" s="429"/>
      <c r="CPF61" s="429"/>
      <c r="CPG61" s="429"/>
      <c r="CPH61" s="429"/>
      <c r="CPI61" s="429"/>
      <c r="CPJ61" s="429"/>
      <c r="CPK61" s="429"/>
      <c r="CPL61" s="429"/>
      <c r="CPM61" s="429"/>
      <c r="CPN61" s="429"/>
      <c r="CPO61" s="429"/>
      <c r="CPP61" s="429"/>
      <c r="CPQ61" s="429"/>
      <c r="CPR61" s="429"/>
      <c r="CPS61" s="429"/>
      <c r="CPT61" s="429"/>
      <c r="CPU61" s="429"/>
      <c r="CPV61" s="429"/>
      <c r="CPW61" s="429"/>
      <c r="CPX61" s="429"/>
      <c r="CPY61" s="429"/>
      <c r="CPZ61" s="429"/>
      <c r="CQA61" s="429"/>
      <c r="CQB61" s="429"/>
      <c r="CQC61" s="429"/>
      <c r="CQD61" s="429"/>
      <c r="CQE61" s="429"/>
      <c r="CQF61" s="429"/>
      <c r="CQG61" s="429"/>
      <c r="CQH61" s="429"/>
      <c r="CQI61" s="429"/>
      <c r="CQJ61" s="429"/>
      <c r="CQK61" s="429"/>
      <c r="CQL61" s="429"/>
      <c r="CQM61" s="429"/>
      <c r="CQN61" s="429"/>
      <c r="CQO61" s="429"/>
      <c r="CQP61" s="429"/>
      <c r="CQQ61" s="429"/>
      <c r="CQR61" s="429"/>
      <c r="CQS61" s="429"/>
      <c r="CQT61" s="429"/>
      <c r="CQU61" s="429"/>
      <c r="CQV61" s="429"/>
      <c r="CQW61" s="429"/>
      <c r="CQX61" s="429"/>
      <c r="CQY61" s="429"/>
      <c r="CQZ61" s="429"/>
      <c r="CRA61" s="429"/>
      <c r="CRB61" s="429"/>
      <c r="CRC61" s="429"/>
      <c r="CRD61" s="429"/>
      <c r="CRE61" s="429"/>
      <c r="CRF61" s="429"/>
      <c r="CRG61" s="429"/>
      <c r="CRH61" s="429"/>
      <c r="CRI61" s="429"/>
      <c r="CRJ61" s="429"/>
      <c r="CRK61" s="429"/>
      <c r="CRL61" s="429"/>
      <c r="CRM61" s="429"/>
      <c r="CRN61" s="429"/>
      <c r="CRO61" s="429"/>
      <c r="CRP61" s="429"/>
      <c r="CRQ61" s="429"/>
      <c r="CRR61" s="429"/>
      <c r="CRS61" s="429"/>
      <c r="CRT61" s="429"/>
      <c r="CRU61" s="429"/>
      <c r="CRV61" s="429"/>
      <c r="CRW61" s="429"/>
      <c r="CRX61" s="429"/>
      <c r="CRY61" s="429"/>
      <c r="CRZ61" s="429"/>
      <c r="CSA61" s="429"/>
      <c r="CSB61" s="429"/>
      <c r="CSC61" s="429"/>
      <c r="CSD61" s="429"/>
      <c r="CSE61" s="429"/>
      <c r="CSF61" s="429"/>
      <c r="CSG61" s="429"/>
      <c r="CSH61" s="429"/>
      <c r="CSI61" s="429"/>
      <c r="CSJ61" s="429"/>
      <c r="CSK61" s="429"/>
      <c r="CSL61" s="429"/>
      <c r="CSM61" s="429"/>
      <c r="CSN61" s="429"/>
      <c r="CSO61" s="429"/>
      <c r="CSP61" s="429"/>
      <c r="CSQ61" s="429"/>
      <c r="CSR61" s="429"/>
      <c r="CSS61" s="429"/>
      <c r="CST61" s="429"/>
      <c r="CSU61" s="429"/>
      <c r="CSV61" s="429"/>
      <c r="CSW61" s="429"/>
      <c r="CSX61" s="429"/>
      <c r="CSY61" s="429"/>
      <c r="CSZ61" s="429"/>
      <c r="CTA61" s="429"/>
      <c r="CTB61" s="429"/>
      <c r="CTC61" s="429"/>
      <c r="CTD61" s="429"/>
      <c r="CTE61" s="429"/>
      <c r="CTF61" s="429"/>
      <c r="CTG61" s="429"/>
      <c r="CTH61" s="429"/>
      <c r="CTI61" s="429"/>
      <c r="CTJ61" s="429"/>
      <c r="CTK61" s="429"/>
      <c r="CTL61" s="429"/>
      <c r="CTM61" s="429"/>
      <c r="CTN61" s="429"/>
      <c r="CTO61" s="429"/>
      <c r="CTP61" s="429"/>
      <c r="CTQ61" s="429"/>
      <c r="CTR61" s="429"/>
      <c r="CTS61" s="429"/>
      <c r="CTT61" s="429"/>
      <c r="CTU61" s="429"/>
      <c r="CTV61" s="429"/>
      <c r="CTW61" s="429"/>
      <c r="CTX61" s="429"/>
      <c r="CTY61" s="429"/>
      <c r="CTZ61" s="429"/>
      <c r="CUA61" s="429"/>
      <c r="CUB61" s="429"/>
      <c r="CUC61" s="429"/>
      <c r="CUD61" s="429"/>
      <c r="CUE61" s="429"/>
      <c r="CUF61" s="429"/>
      <c r="CUG61" s="429"/>
      <c r="CUH61" s="429"/>
      <c r="CUI61" s="429"/>
      <c r="CUJ61" s="429"/>
      <c r="CUK61" s="429"/>
      <c r="CUL61" s="429"/>
      <c r="CUM61" s="429"/>
      <c r="CUN61" s="429"/>
      <c r="CUO61" s="429"/>
      <c r="CUP61" s="429"/>
      <c r="CUQ61" s="429"/>
      <c r="CUR61" s="429"/>
      <c r="CUS61" s="429"/>
      <c r="CUT61" s="429"/>
      <c r="CUU61" s="429"/>
      <c r="CUV61" s="429"/>
      <c r="CUW61" s="429"/>
      <c r="CUX61" s="429"/>
      <c r="CUY61" s="429"/>
      <c r="CUZ61" s="429"/>
      <c r="CVA61" s="429"/>
      <c r="CVB61" s="429"/>
      <c r="CVC61" s="429"/>
      <c r="CVD61" s="429"/>
      <c r="CVE61" s="429"/>
      <c r="CVF61" s="429"/>
      <c r="CVG61" s="429"/>
      <c r="CVH61" s="429"/>
      <c r="CVI61" s="429"/>
      <c r="CVJ61" s="429"/>
      <c r="CVK61" s="429"/>
      <c r="CVL61" s="429"/>
      <c r="CVM61" s="429"/>
      <c r="CVN61" s="429"/>
      <c r="CVO61" s="429"/>
      <c r="CVP61" s="429"/>
      <c r="CVQ61" s="429"/>
      <c r="CVR61" s="429"/>
      <c r="CVS61" s="429"/>
      <c r="CVT61" s="429"/>
      <c r="CVU61" s="429"/>
      <c r="CVV61" s="429"/>
      <c r="CVW61" s="429"/>
      <c r="CVX61" s="429"/>
      <c r="CVY61" s="429"/>
      <c r="CVZ61" s="429"/>
      <c r="CWA61" s="429"/>
      <c r="CWB61" s="429"/>
      <c r="CWC61" s="429"/>
      <c r="CWD61" s="429"/>
      <c r="CWE61" s="429"/>
      <c r="CWF61" s="429"/>
      <c r="CWG61" s="429"/>
      <c r="CWH61" s="429"/>
      <c r="CWI61" s="429"/>
      <c r="CWJ61" s="429"/>
      <c r="CWK61" s="429"/>
      <c r="CWL61" s="429"/>
      <c r="CWM61" s="429"/>
      <c r="CWN61" s="429"/>
      <c r="CWO61" s="429"/>
      <c r="CWP61" s="429"/>
      <c r="CWQ61" s="429"/>
      <c r="CWR61" s="429"/>
      <c r="CWS61" s="429"/>
      <c r="CWT61" s="429"/>
      <c r="CWU61" s="429"/>
      <c r="CWV61" s="429"/>
      <c r="CWW61" s="429"/>
      <c r="CWX61" s="429"/>
      <c r="CWY61" s="429"/>
      <c r="CWZ61" s="429"/>
      <c r="CXA61" s="429"/>
      <c r="CXB61" s="429"/>
      <c r="CXC61" s="429"/>
      <c r="CXD61" s="429"/>
      <c r="CXE61" s="429"/>
      <c r="CXF61" s="429"/>
      <c r="CXG61" s="429"/>
      <c r="CXH61" s="429"/>
      <c r="CXI61" s="429"/>
      <c r="CXJ61" s="429"/>
      <c r="CXK61" s="429"/>
      <c r="CXL61" s="429"/>
      <c r="CXM61" s="429"/>
      <c r="CXN61" s="429"/>
      <c r="CXO61" s="429"/>
      <c r="CXP61" s="429"/>
      <c r="CXQ61" s="429"/>
      <c r="CXR61" s="429"/>
      <c r="CXS61" s="429"/>
      <c r="CXT61" s="429"/>
      <c r="CXU61" s="429"/>
      <c r="CXV61" s="429"/>
      <c r="CXW61" s="429"/>
      <c r="CXX61" s="429"/>
      <c r="CXY61" s="429"/>
      <c r="CXZ61" s="429"/>
      <c r="CYA61" s="429"/>
      <c r="CYB61" s="429"/>
      <c r="CYC61" s="429"/>
      <c r="CYD61" s="429"/>
      <c r="CYE61" s="429"/>
      <c r="CYF61" s="429"/>
      <c r="CYG61" s="429"/>
      <c r="CYH61" s="429"/>
      <c r="CYI61" s="429"/>
      <c r="CYJ61" s="429"/>
      <c r="CYK61" s="429"/>
      <c r="CYL61" s="429"/>
      <c r="CYM61" s="429"/>
      <c r="CYN61" s="429"/>
      <c r="CYO61" s="429"/>
      <c r="CYP61" s="429"/>
      <c r="CYQ61" s="429"/>
      <c r="CYR61" s="429"/>
      <c r="CYS61" s="429"/>
      <c r="CYT61" s="429"/>
      <c r="CYU61" s="429"/>
      <c r="CYV61" s="429"/>
      <c r="CYW61" s="429"/>
      <c r="CYX61" s="429"/>
      <c r="CYY61" s="429"/>
      <c r="CYZ61" s="429"/>
      <c r="CZA61" s="429"/>
      <c r="CZB61" s="429"/>
      <c r="CZC61" s="429"/>
      <c r="CZD61" s="429"/>
      <c r="CZE61" s="429"/>
      <c r="CZF61" s="429"/>
      <c r="CZG61" s="429"/>
      <c r="CZH61" s="429"/>
      <c r="CZI61" s="429"/>
      <c r="CZJ61" s="429"/>
      <c r="CZK61" s="429"/>
      <c r="CZL61" s="429"/>
      <c r="CZM61" s="429"/>
      <c r="CZN61" s="429"/>
      <c r="CZO61" s="429"/>
      <c r="CZP61" s="429"/>
      <c r="CZQ61" s="429"/>
      <c r="CZR61" s="429"/>
      <c r="CZS61" s="429"/>
      <c r="CZT61" s="429"/>
      <c r="CZU61" s="429"/>
      <c r="CZV61" s="429"/>
      <c r="CZW61" s="429"/>
      <c r="CZX61" s="429"/>
      <c r="CZY61" s="429"/>
      <c r="CZZ61" s="429"/>
      <c r="DAA61" s="429"/>
      <c r="DAB61" s="429"/>
      <c r="DAC61" s="429"/>
      <c r="DAD61" s="429"/>
      <c r="DAE61" s="429"/>
      <c r="DAF61" s="429"/>
      <c r="DAG61" s="429"/>
      <c r="DAH61" s="429"/>
      <c r="DAI61" s="429"/>
      <c r="DAJ61" s="429"/>
      <c r="DAK61" s="429"/>
      <c r="DAL61" s="429"/>
      <c r="DAM61" s="429"/>
      <c r="DAN61" s="429"/>
      <c r="DAO61" s="429"/>
      <c r="DAP61" s="429"/>
      <c r="DAQ61" s="429"/>
      <c r="DAR61" s="429"/>
      <c r="DAS61" s="429"/>
      <c r="DAT61" s="429"/>
      <c r="DAU61" s="429"/>
      <c r="DAV61" s="429"/>
      <c r="DAW61" s="429"/>
      <c r="DAX61" s="429"/>
      <c r="DAY61" s="429"/>
      <c r="DAZ61" s="429"/>
      <c r="DBA61" s="429"/>
      <c r="DBB61" s="429"/>
      <c r="DBC61" s="429"/>
      <c r="DBD61" s="429"/>
      <c r="DBE61" s="429"/>
      <c r="DBF61" s="429"/>
      <c r="DBG61" s="429"/>
      <c r="DBH61" s="429"/>
      <c r="DBI61" s="429"/>
      <c r="DBJ61" s="429"/>
      <c r="DBK61" s="429"/>
      <c r="DBL61" s="429"/>
      <c r="DBM61" s="429"/>
      <c r="DBN61" s="429"/>
      <c r="DBO61" s="429"/>
      <c r="DBP61" s="429"/>
      <c r="DBQ61" s="429"/>
      <c r="DBR61" s="429"/>
      <c r="DBS61" s="429"/>
      <c r="DBT61" s="429"/>
      <c r="DBU61" s="429"/>
      <c r="DBV61" s="429"/>
      <c r="DBW61" s="429"/>
      <c r="DBX61" s="429"/>
      <c r="DBY61" s="429"/>
      <c r="DBZ61" s="429"/>
      <c r="DCA61" s="429"/>
      <c r="DCB61" s="429"/>
      <c r="DCC61" s="429"/>
      <c r="DCD61" s="429"/>
      <c r="DCE61" s="429"/>
      <c r="DCF61" s="429"/>
      <c r="DCG61" s="429"/>
      <c r="DCH61" s="429"/>
      <c r="DCI61" s="429"/>
      <c r="DCJ61" s="429"/>
      <c r="DCK61" s="429"/>
      <c r="DCL61" s="429"/>
      <c r="DCM61" s="429"/>
      <c r="DCN61" s="429"/>
      <c r="DCO61" s="429"/>
      <c r="DCP61" s="429"/>
      <c r="DCQ61" s="429"/>
      <c r="DCR61" s="429"/>
      <c r="DCS61" s="429"/>
      <c r="DCT61" s="429"/>
      <c r="DCU61" s="429"/>
      <c r="DCV61" s="429"/>
      <c r="DCW61" s="429"/>
      <c r="DCX61" s="429"/>
      <c r="DCY61" s="429"/>
      <c r="DCZ61" s="429"/>
      <c r="DDA61" s="429"/>
      <c r="DDB61" s="429"/>
      <c r="DDC61" s="429"/>
      <c r="DDD61" s="429"/>
      <c r="DDE61" s="429"/>
      <c r="DDF61" s="429"/>
      <c r="DDG61" s="429"/>
      <c r="DDH61" s="429"/>
      <c r="DDI61" s="429"/>
      <c r="DDJ61" s="429"/>
      <c r="DDK61" s="429"/>
      <c r="DDL61" s="429"/>
      <c r="DDM61" s="429"/>
      <c r="DDN61" s="429"/>
      <c r="DDO61" s="429"/>
      <c r="DDP61" s="429"/>
      <c r="DDQ61" s="429"/>
      <c r="DDR61" s="429"/>
      <c r="DDS61" s="429"/>
      <c r="DDT61" s="429"/>
      <c r="DDU61" s="429"/>
      <c r="DDV61" s="429"/>
      <c r="DDW61" s="429"/>
      <c r="DDX61" s="429"/>
      <c r="DDY61" s="429"/>
      <c r="DDZ61" s="429"/>
      <c r="DEA61" s="429"/>
      <c r="DEB61" s="429"/>
      <c r="DEC61" s="429"/>
      <c r="DED61" s="429"/>
      <c r="DEE61" s="429"/>
      <c r="DEF61" s="429"/>
      <c r="DEG61" s="429"/>
      <c r="DEH61" s="429"/>
      <c r="DEI61" s="429"/>
      <c r="DEJ61" s="429"/>
      <c r="DEK61" s="429"/>
      <c r="DEL61" s="429"/>
      <c r="DEM61" s="429"/>
      <c r="DEN61" s="429"/>
      <c r="DEO61" s="429"/>
      <c r="DEP61" s="429"/>
      <c r="DEQ61" s="429"/>
      <c r="DER61" s="429"/>
      <c r="DES61" s="429"/>
      <c r="DET61" s="429"/>
      <c r="DEU61" s="429"/>
      <c r="DEV61" s="429"/>
      <c r="DEW61" s="429"/>
      <c r="DEX61" s="429"/>
      <c r="DEY61" s="429"/>
      <c r="DEZ61" s="429"/>
      <c r="DFA61" s="429"/>
      <c r="DFB61" s="429"/>
      <c r="DFC61" s="429"/>
      <c r="DFD61" s="429"/>
      <c r="DFE61" s="429"/>
      <c r="DFF61" s="429"/>
      <c r="DFG61" s="429"/>
      <c r="DFH61" s="429"/>
      <c r="DFI61" s="429"/>
      <c r="DFJ61" s="429"/>
      <c r="DFK61" s="429"/>
      <c r="DFL61" s="429"/>
      <c r="DFM61" s="429"/>
      <c r="DFN61" s="429"/>
      <c r="DFO61" s="429"/>
      <c r="DFP61" s="429"/>
      <c r="DFQ61" s="429"/>
      <c r="DFR61" s="429"/>
      <c r="DFS61" s="429"/>
      <c r="DFT61" s="429"/>
      <c r="DFU61" s="429"/>
      <c r="DFV61" s="429"/>
      <c r="DFW61" s="429"/>
      <c r="DFX61" s="429"/>
      <c r="DFY61" s="429"/>
      <c r="DFZ61" s="429"/>
      <c r="DGA61" s="429"/>
      <c r="DGB61" s="429"/>
      <c r="DGC61" s="429"/>
      <c r="DGD61" s="429"/>
      <c r="DGE61" s="429"/>
      <c r="DGF61" s="429"/>
      <c r="DGG61" s="429"/>
      <c r="DGH61" s="429"/>
      <c r="DGI61" s="429"/>
      <c r="DGJ61" s="429"/>
      <c r="DGK61" s="429"/>
      <c r="DGL61" s="429"/>
      <c r="DGM61" s="429"/>
      <c r="DGN61" s="429"/>
      <c r="DGO61" s="429"/>
      <c r="DGP61" s="429"/>
      <c r="DGQ61" s="429"/>
      <c r="DGR61" s="429"/>
      <c r="DGS61" s="429"/>
      <c r="DGT61" s="429"/>
      <c r="DGU61" s="429"/>
      <c r="DGV61" s="429"/>
      <c r="DGW61" s="429"/>
      <c r="DGX61" s="429"/>
      <c r="DGY61" s="429"/>
      <c r="DGZ61" s="429"/>
      <c r="DHA61" s="429"/>
      <c r="DHB61" s="429"/>
      <c r="DHC61" s="429"/>
      <c r="DHD61" s="429"/>
      <c r="DHE61" s="429"/>
      <c r="DHF61" s="429"/>
      <c r="DHG61" s="429"/>
      <c r="DHH61" s="429"/>
      <c r="DHI61" s="429"/>
      <c r="DHJ61" s="429"/>
      <c r="DHK61" s="429"/>
      <c r="DHL61" s="429"/>
      <c r="DHM61" s="429"/>
      <c r="DHN61" s="429"/>
      <c r="DHO61" s="429"/>
      <c r="DHP61" s="429"/>
      <c r="DHQ61" s="429"/>
      <c r="DHR61" s="429"/>
      <c r="DHS61" s="429"/>
      <c r="DHT61" s="429"/>
      <c r="DHU61" s="429"/>
      <c r="DHV61" s="429"/>
      <c r="DHW61" s="429"/>
      <c r="DHX61" s="429"/>
      <c r="DHY61" s="429"/>
      <c r="DHZ61" s="429"/>
      <c r="DIA61" s="429"/>
      <c r="DIB61" s="429"/>
      <c r="DIC61" s="429"/>
      <c r="DID61" s="429"/>
      <c r="DIE61" s="429"/>
      <c r="DIF61" s="429"/>
      <c r="DIG61" s="429"/>
      <c r="DIH61" s="429"/>
      <c r="DII61" s="429"/>
      <c r="DIJ61" s="429"/>
      <c r="DIK61" s="429"/>
      <c r="DIL61" s="429"/>
      <c r="DIM61" s="429"/>
      <c r="DIN61" s="429"/>
      <c r="DIO61" s="429"/>
      <c r="DIP61" s="429"/>
      <c r="DIQ61" s="429"/>
      <c r="DIR61" s="429"/>
      <c r="DIS61" s="429"/>
      <c r="DIT61" s="429"/>
      <c r="DIU61" s="429"/>
      <c r="DIV61" s="429"/>
      <c r="DIW61" s="429"/>
      <c r="DIX61" s="429"/>
      <c r="DIY61" s="429"/>
      <c r="DIZ61" s="429"/>
      <c r="DJA61" s="429"/>
      <c r="DJB61" s="429"/>
      <c r="DJC61" s="429"/>
      <c r="DJD61" s="429"/>
      <c r="DJE61" s="429"/>
      <c r="DJF61" s="429"/>
      <c r="DJG61" s="429"/>
      <c r="DJH61" s="429"/>
      <c r="DJI61" s="429"/>
      <c r="DJJ61" s="429"/>
      <c r="DJK61" s="429"/>
      <c r="DJL61" s="429"/>
      <c r="DJM61" s="429"/>
      <c r="DJN61" s="429"/>
      <c r="DJO61" s="429"/>
      <c r="DJP61" s="429"/>
      <c r="DJQ61" s="429"/>
      <c r="DJR61" s="429"/>
      <c r="DJS61" s="429"/>
      <c r="DJT61" s="429"/>
      <c r="DJU61" s="429"/>
      <c r="DJV61" s="429"/>
      <c r="DJW61" s="429"/>
      <c r="DJX61" s="429"/>
      <c r="DJY61" s="429"/>
      <c r="DJZ61" s="429"/>
      <c r="DKA61" s="429"/>
      <c r="DKB61" s="429"/>
      <c r="DKC61" s="429"/>
      <c r="DKD61" s="429"/>
      <c r="DKE61" s="429"/>
      <c r="DKF61" s="429"/>
      <c r="DKG61" s="429"/>
      <c r="DKH61" s="429"/>
      <c r="DKI61" s="429"/>
      <c r="DKJ61" s="429"/>
      <c r="DKK61" s="429"/>
      <c r="DKL61" s="429"/>
      <c r="DKM61" s="429"/>
      <c r="DKN61" s="429"/>
      <c r="DKO61" s="429"/>
      <c r="DKP61" s="429"/>
      <c r="DKQ61" s="429"/>
      <c r="DKR61" s="429"/>
      <c r="DKS61" s="429"/>
      <c r="DKT61" s="429"/>
      <c r="DKU61" s="429"/>
      <c r="DKV61" s="429"/>
      <c r="DKW61" s="429"/>
      <c r="DKX61" s="429"/>
      <c r="DKY61" s="429"/>
      <c r="DKZ61" s="429"/>
      <c r="DLA61" s="429"/>
      <c r="DLB61" s="429"/>
      <c r="DLC61" s="429"/>
      <c r="DLD61" s="429"/>
      <c r="DLE61" s="429"/>
      <c r="DLF61" s="429"/>
      <c r="DLG61" s="429"/>
      <c r="DLH61" s="429"/>
      <c r="DLI61" s="429"/>
      <c r="DLJ61" s="429"/>
      <c r="DLK61" s="429"/>
      <c r="DLL61" s="429"/>
      <c r="DLM61" s="429"/>
      <c r="DLN61" s="429"/>
      <c r="DLO61" s="429"/>
      <c r="DLP61" s="429"/>
      <c r="DLQ61" s="429"/>
      <c r="DLR61" s="429"/>
      <c r="DLS61" s="429"/>
      <c r="DLT61" s="429"/>
      <c r="DLU61" s="429"/>
      <c r="DLV61" s="429"/>
      <c r="DLW61" s="429"/>
      <c r="DLX61" s="429"/>
      <c r="DLY61" s="429"/>
      <c r="DLZ61" s="429"/>
      <c r="DMA61" s="429"/>
      <c r="DMB61" s="429"/>
      <c r="DMC61" s="429"/>
      <c r="DMD61" s="429"/>
      <c r="DME61" s="429"/>
      <c r="DMF61" s="429"/>
      <c r="DMG61" s="429"/>
      <c r="DMH61" s="429"/>
      <c r="DMI61" s="429"/>
      <c r="DMJ61" s="429"/>
      <c r="DMK61" s="429"/>
      <c r="DML61" s="429"/>
      <c r="DMM61" s="429"/>
      <c r="DMN61" s="429"/>
      <c r="DMO61" s="429"/>
      <c r="DMP61" s="429"/>
      <c r="DMQ61" s="429"/>
      <c r="DMR61" s="429"/>
      <c r="DMS61" s="429"/>
      <c r="DMT61" s="429"/>
      <c r="DMU61" s="429"/>
      <c r="DMV61" s="429"/>
      <c r="DMW61" s="429"/>
      <c r="DMX61" s="429"/>
      <c r="DMY61" s="429"/>
      <c r="DMZ61" s="429"/>
      <c r="DNA61" s="429"/>
      <c r="DNB61" s="429"/>
      <c r="DNC61" s="429"/>
      <c r="DND61" s="429"/>
      <c r="DNE61" s="429"/>
      <c r="DNF61" s="429"/>
      <c r="DNG61" s="429"/>
      <c r="DNH61" s="429"/>
      <c r="DNI61" s="429"/>
      <c r="DNJ61" s="429"/>
      <c r="DNK61" s="429"/>
      <c r="DNL61" s="429"/>
      <c r="DNM61" s="429"/>
      <c r="DNN61" s="429"/>
      <c r="DNO61" s="429"/>
      <c r="DNP61" s="429"/>
      <c r="DNQ61" s="429"/>
      <c r="DNR61" s="429"/>
      <c r="DNS61" s="429"/>
      <c r="DNT61" s="429"/>
      <c r="DNU61" s="429"/>
      <c r="DNV61" s="429"/>
      <c r="DNW61" s="429"/>
      <c r="DNX61" s="429"/>
      <c r="DNY61" s="429"/>
      <c r="DNZ61" s="429"/>
      <c r="DOA61" s="429"/>
      <c r="DOB61" s="429"/>
      <c r="DOC61" s="429"/>
      <c r="DOD61" s="429"/>
      <c r="DOE61" s="429"/>
      <c r="DOF61" s="429"/>
      <c r="DOG61" s="429"/>
      <c r="DOH61" s="429"/>
      <c r="DOI61" s="429"/>
      <c r="DOJ61" s="429"/>
      <c r="DOK61" s="429"/>
      <c r="DOL61" s="429"/>
      <c r="DOM61" s="429"/>
      <c r="DON61" s="429"/>
      <c r="DOO61" s="429"/>
      <c r="DOP61" s="429"/>
      <c r="DOQ61" s="429"/>
      <c r="DOR61" s="429"/>
      <c r="DOS61" s="429"/>
      <c r="DOT61" s="429"/>
      <c r="DOU61" s="429"/>
      <c r="DOV61" s="429"/>
      <c r="DOW61" s="429"/>
      <c r="DOX61" s="429"/>
      <c r="DOY61" s="429"/>
      <c r="DOZ61" s="429"/>
      <c r="DPA61" s="429"/>
      <c r="DPB61" s="429"/>
      <c r="DPC61" s="429"/>
      <c r="DPD61" s="429"/>
      <c r="DPE61" s="429"/>
      <c r="DPF61" s="429"/>
      <c r="DPG61" s="429"/>
      <c r="DPH61" s="429"/>
      <c r="DPI61" s="429"/>
      <c r="DPJ61" s="429"/>
      <c r="DPK61" s="429"/>
      <c r="DPL61" s="429"/>
      <c r="DPM61" s="429"/>
      <c r="DPN61" s="429"/>
      <c r="DPO61" s="429"/>
      <c r="DPP61" s="429"/>
      <c r="DPQ61" s="429"/>
      <c r="DPR61" s="429"/>
      <c r="DPS61" s="429"/>
      <c r="DPT61" s="429"/>
      <c r="DPU61" s="429"/>
      <c r="DPV61" s="429"/>
      <c r="DPW61" s="429"/>
      <c r="DPX61" s="429"/>
      <c r="DPY61" s="429"/>
      <c r="DPZ61" s="429"/>
      <c r="DQA61" s="429"/>
      <c r="DQB61" s="429"/>
      <c r="DQC61" s="429"/>
      <c r="DQD61" s="429"/>
      <c r="DQE61" s="429"/>
      <c r="DQF61" s="429"/>
      <c r="DQG61" s="429"/>
      <c r="DQH61" s="429"/>
      <c r="DQI61" s="429"/>
      <c r="DQJ61" s="429"/>
      <c r="DQK61" s="429"/>
      <c r="DQL61" s="429"/>
      <c r="DQM61" s="429"/>
      <c r="DQN61" s="429"/>
      <c r="DQO61" s="429"/>
      <c r="DQP61" s="429"/>
      <c r="DQQ61" s="429"/>
      <c r="DQR61" s="429"/>
      <c r="DQS61" s="429"/>
      <c r="DQT61" s="429"/>
      <c r="DQU61" s="429"/>
      <c r="DQV61" s="429"/>
      <c r="DQW61" s="429"/>
      <c r="DQX61" s="429"/>
      <c r="DQY61" s="429"/>
      <c r="DQZ61" s="429"/>
      <c r="DRA61" s="429"/>
      <c r="DRB61" s="429"/>
      <c r="DRC61" s="429"/>
      <c r="DRD61" s="429"/>
      <c r="DRE61" s="429"/>
      <c r="DRF61" s="429"/>
      <c r="DRG61" s="429"/>
      <c r="DRH61" s="429"/>
      <c r="DRI61" s="429"/>
      <c r="DRJ61" s="429"/>
      <c r="DRK61" s="429"/>
      <c r="DRL61" s="429"/>
      <c r="DRM61" s="429"/>
      <c r="DRN61" s="429"/>
      <c r="DRO61" s="429"/>
      <c r="DRP61" s="429"/>
      <c r="DRQ61" s="429"/>
      <c r="DRR61" s="429"/>
      <c r="DRS61" s="429"/>
      <c r="DRT61" s="429"/>
      <c r="DRU61" s="429"/>
      <c r="DRV61" s="429"/>
      <c r="DRW61" s="429"/>
      <c r="DRX61" s="429"/>
      <c r="DRY61" s="429"/>
      <c r="DRZ61" s="429"/>
      <c r="DSA61" s="429"/>
      <c r="DSB61" s="429"/>
      <c r="DSC61" s="429"/>
      <c r="DSD61" s="429"/>
      <c r="DSE61" s="429"/>
      <c r="DSF61" s="429"/>
      <c r="DSG61" s="429"/>
      <c r="DSH61" s="429"/>
      <c r="DSI61" s="429"/>
      <c r="DSJ61" s="429"/>
      <c r="DSK61" s="429"/>
      <c r="DSL61" s="429"/>
      <c r="DSM61" s="429"/>
      <c r="DSN61" s="429"/>
      <c r="DSO61" s="429"/>
      <c r="DSP61" s="429"/>
      <c r="DSQ61" s="429"/>
      <c r="DSR61" s="429"/>
      <c r="DSS61" s="429"/>
      <c r="DST61" s="429"/>
      <c r="DSU61" s="429"/>
      <c r="DSV61" s="429"/>
      <c r="DSW61" s="429"/>
      <c r="DSX61" s="429"/>
      <c r="DSY61" s="429"/>
      <c r="DSZ61" s="429"/>
      <c r="DTA61" s="429"/>
      <c r="DTB61" s="429"/>
      <c r="DTC61" s="429"/>
      <c r="DTD61" s="429"/>
      <c r="DTE61" s="429"/>
      <c r="DTF61" s="429"/>
      <c r="DTG61" s="429"/>
      <c r="DTH61" s="429"/>
      <c r="DTI61" s="429"/>
      <c r="DTJ61" s="429"/>
      <c r="DTK61" s="429"/>
      <c r="DTL61" s="429"/>
      <c r="DTM61" s="429"/>
      <c r="DTN61" s="429"/>
      <c r="DTO61" s="429"/>
      <c r="DTP61" s="429"/>
      <c r="DTQ61" s="429"/>
      <c r="DTR61" s="429"/>
      <c r="DTS61" s="429"/>
      <c r="DTT61" s="429"/>
      <c r="DTU61" s="429"/>
      <c r="DTV61" s="429"/>
      <c r="DTW61" s="429"/>
      <c r="DTX61" s="429"/>
      <c r="DTY61" s="429"/>
      <c r="DTZ61" s="429"/>
      <c r="DUA61" s="429"/>
      <c r="DUB61" s="429"/>
      <c r="DUC61" s="429"/>
      <c r="DUD61" s="429"/>
      <c r="DUE61" s="429"/>
      <c r="DUF61" s="429"/>
      <c r="DUG61" s="429"/>
      <c r="DUH61" s="429"/>
      <c r="DUI61" s="429"/>
      <c r="DUJ61" s="429"/>
      <c r="DUK61" s="429"/>
      <c r="DUL61" s="429"/>
      <c r="DUM61" s="429"/>
      <c r="DUN61" s="429"/>
      <c r="DUO61" s="429"/>
      <c r="DUP61" s="429"/>
      <c r="DUQ61" s="429"/>
      <c r="DUR61" s="429"/>
      <c r="DUS61" s="429"/>
      <c r="DUT61" s="429"/>
      <c r="DUU61" s="429"/>
      <c r="DUV61" s="429"/>
      <c r="DUW61" s="429"/>
      <c r="DUX61" s="429"/>
      <c r="DUY61" s="429"/>
      <c r="DUZ61" s="429"/>
      <c r="DVA61" s="429"/>
      <c r="DVB61" s="429"/>
      <c r="DVC61" s="429"/>
      <c r="DVD61" s="429"/>
      <c r="DVE61" s="429"/>
      <c r="DVF61" s="429"/>
      <c r="DVG61" s="429"/>
      <c r="DVH61" s="429"/>
      <c r="DVI61" s="429"/>
      <c r="DVJ61" s="429"/>
      <c r="DVK61" s="429"/>
      <c r="DVL61" s="429"/>
      <c r="DVM61" s="429"/>
      <c r="DVN61" s="429"/>
      <c r="DVO61" s="429"/>
      <c r="DVP61" s="429"/>
      <c r="DVQ61" s="429"/>
      <c r="DVR61" s="429"/>
      <c r="DVS61" s="429"/>
      <c r="DVT61" s="429"/>
      <c r="DVU61" s="429"/>
      <c r="DVV61" s="429"/>
      <c r="DVW61" s="429"/>
      <c r="DVX61" s="429"/>
      <c r="DVY61" s="429"/>
      <c r="DVZ61" s="429"/>
      <c r="DWA61" s="429"/>
      <c r="DWB61" s="429"/>
      <c r="DWC61" s="429"/>
      <c r="DWD61" s="429"/>
      <c r="DWE61" s="429"/>
      <c r="DWF61" s="429"/>
      <c r="DWG61" s="429"/>
      <c r="DWH61" s="429"/>
      <c r="DWI61" s="429"/>
      <c r="DWJ61" s="429"/>
      <c r="DWK61" s="429"/>
      <c r="DWL61" s="429"/>
      <c r="DWM61" s="429"/>
      <c r="DWN61" s="429"/>
      <c r="DWO61" s="429"/>
      <c r="DWP61" s="429"/>
      <c r="DWQ61" s="429"/>
      <c r="DWR61" s="429"/>
      <c r="DWS61" s="429"/>
      <c r="DWT61" s="429"/>
      <c r="DWU61" s="429"/>
      <c r="DWV61" s="429"/>
      <c r="DWW61" s="429"/>
      <c r="DWX61" s="429"/>
      <c r="DWY61" s="429"/>
      <c r="DWZ61" s="429"/>
      <c r="DXA61" s="429"/>
      <c r="DXB61" s="429"/>
      <c r="DXC61" s="429"/>
      <c r="DXD61" s="429"/>
      <c r="DXE61" s="429"/>
      <c r="DXF61" s="429"/>
      <c r="DXG61" s="429"/>
      <c r="DXH61" s="429"/>
      <c r="DXI61" s="429"/>
      <c r="DXJ61" s="429"/>
      <c r="DXK61" s="429"/>
      <c r="DXL61" s="429"/>
      <c r="DXM61" s="429"/>
      <c r="DXN61" s="429"/>
      <c r="DXO61" s="429"/>
      <c r="DXP61" s="429"/>
      <c r="DXQ61" s="429"/>
      <c r="DXR61" s="429"/>
      <c r="DXS61" s="429"/>
      <c r="DXT61" s="429"/>
      <c r="DXU61" s="429"/>
      <c r="DXV61" s="429"/>
      <c r="DXW61" s="429"/>
      <c r="DXX61" s="429"/>
      <c r="DXY61" s="429"/>
      <c r="DXZ61" s="429"/>
      <c r="DYA61" s="429"/>
      <c r="DYB61" s="429"/>
      <c r="DYC61" s="429"/>
      <c r="DYD61" s="429"/>
      <c r="DYE61" s="429"/>
      <c r="DYF61" s="429"/>
      <c r="DYG61" s="429"/>
      <c r="DYH61" s="429"/>
      <c r="DYI61" s="429"/>
      <c r="DYJ61" s="429"/>
      <c r="DYK61" s="429"/>
      <c r="DYL61" s="429"/>
      <c r="DYM61" s="429"/>
      <c r="DYN61" s="429"/>
      <c r="DYO61" s="429"/>
      <c r="DYP61" s="429"/>
      <c r="DYQ61" s="429"/>
      <c r="DYR61" s="429"/>
      <c r="DYS61" s="429"/>
      <c r="DYT61" s="429"/>
      <c r="DYU61" s="429"/>
      <c r="DYV61" s="429"/>
      <c r="DYW61" s="429"/>
      <c r="DYX61" s="429"/>
      <c r="DYY61" s="429"/>
      <c r="DYZ61" s="429"/>
      <c r="DZA61" s="429"/>
      <c r="DZB61" s="429"/>
      <c r="DZC61" s="429"/>
      <c r="DZD61" s="429"/>
      <c r="DZE61" s="429"/>
      <c r="DZF61" s="429"/>
      <c r="DZG61" s="429"/>
      <c r="DZH61" s="429"/>
      <c r="DZI61" s="429"/>
      <c r="DZJ61" s="429"/>
      <c r="DZK61" s="429"/>
      <c r="DZL61" s="429"/>
      <c r="DZM61" s="429"/>
      <c r="DZN61" s="429"/>
      <c r="DZO61" s="429"/>
      <c r="DZP61" s="429"/>
      <c r="DZQ61" s="429"/>
      <c r="DZR61" s="429"/>
      <c r="DZS61" s="429"/>
      <c r="DZT61" s="429"/>
      <c r="DZU61" s="429"/>
      <c r="DZV61" s="429"/>
      <c r="DZW61" s="429"/>
      <c r="DZX61" s="429"/>
      <c r="DZY61" s="429"/>
      <c r="DZZ61" s="429"/>
      <c r="EAA61" s="429"/>
      <c r="EAB61" s="429"/>
      <c r="EAC61" s="429"/>
      <c r="EAD61" s="429"/>
      <c r="EAE61" s="429"/>
      <c r="EAF61" s="429"/>
      <c r="EAG61" s="429"/>
      <c r="EAH61" s="429"/>
      <c r="EAI61" s="429"/>
      <c r="EAJ61" s="429"/>
      <c r="EAK61" s="429"/>
      <c r="EAL61" s="429"/>
      <c r="EAM61" s="429"/>
      <c r="EAN61" s="429"/>
      <c r="EAO61" s="429"/>
      <c r="EAP61" s="429"/>
      <c r="EAQ61" s="429"/>
      <c r="EAR61" s="429"/>
      <c r="EAS61" s="429"/>
      <c r="EAT61" s="429"/>
      <c r="EAU61" s="429"/>
      <c r="EAV61" s="429"/>
      <c r="EAW61" s="429"/>
      <c r="EAX61" s="429"/>
      <c r="EAY61" s="429"/>
      <c r="EAZ61" s="429"/>
      <c r="EBA61" s="429"/>
      <c r="EBB61" s="429"/>
      <c r="EBC61" s="429"/>
      <c r="EBD61" s="429"/>
      <c r="EBE61" s="429"/>
      <c r="EBF61" s="429"/>
      <c r="EBG61" s="429"/>
      <c r="EBH61" s="429"/>
      <c r="EBI61" s="429"/>
      <c r="EBJ61" s="429"/>
      <c r="EBK61" s="429"/>
      <c r="EBL61" s="429"/>
      <c r="EBM61" s="429"/>
      <c r="EBN61" s="429"/>
      <c r="EBO61" s="429"/>
      <c r="EBP61" s="429"/>
      <c r="EBQ61" s="429"/>
      <c r="EBR61" s="429"/>
      <c r="EBS61" s="429"/>
      <c r="EBT61" s="429"/>
      <c r="EBU61" s="429"/>
      <c r="EBV61" s="429"/>
      <c r="EBW61" s="429"/>
      <c r="EBX61" s="429"/>
      <c r="EBY61" s="429"/>
      <c r="EBZ61" s="429"/>
      <c r="ECA61" s="429"/>
      <c r="ECB61" s="429"/>
      <c r="ECC61" s="429"/>
      <c r="ECD61" s="429"/>
      <c r="ECE61" s="429"/>
      <c r="ECF61" s="429"/>
      <c r="ECG61" s="429"/>
      <c r="ECH61" s="429"/>
      <c r="ECI61" s="429"/>
      <c r="ECJ61" s="429"/>
      <c r="ECK61" s="429"/>
      <c r="ECL61" s="429"/>
      <c r="ECM61" s="429"/>
      <c r="ECN61" s="429"/>
      <c r="ECO61" s="429"/>
      <c r="ECP61" s="429"/>
      <c r="ECQ61" s="429"/>
      <c r="ECR61" s="429"/>
      <c r="ECS61" s="429"/>
      <c r="ECT61" s="429"/>
      <c r="ECU61" s="429"/>
      <c r="ECV61" s="429"/>
      <c r="ECW61" s="429"/>
      <c r="ECX61" s="429"/>
      <c r="ECY61" s="429"/>
      <c r="ECZ61" s="429"/>
      <c r="EDA61" s="429"/>
      <c r="EDB61" s="429"/>
      <c r="EDC61" s="429"/>
      <c r="EDD61" s="429"/>
      <c r="EDE61" s="429"/>
      <c r="EDF61" s="429"/>
      <c r="EDG61" s="429"/>
      <c r="EDH61" s="429"/>
      <c r="EDI61" s="429"/>
      <c r="EDJ61" s="429"/>
      <c r="EDK61" s="429"/>
      <c r="EDL61" s="429"/>
      <c r="EDM61" s="429"/>
      <c r="EDN61" s="429"/>
      <c r="EDO61" s="429"/>
      <c r="EDP61" s="429"/>
      <c r="EDQ61" s="429"/>
      <c r="EDR61" s="429"/>
      <c r="EDS61" s="429"/>
      <c r="EDT61" s="429"/>
      <c r="EDU61" s="429"/>
      <c r="EDV61" s="429"/>
      <c r="EDW61" s="429"/>
      <c r="EDX61" s="429"/>
      <c r="EDY61" s="429"/>
      <c r="EDZ61" s="429"/>
      <c r="EEA61" s="429"/>
      <c r="EEB61" s="429"/>
      <c r="EEC61" s="429"/>
      <c r="EED61" s="429"/>
      <c r="EEE61" s="429"/>
      <c r="EEF61" s="429"/>
      <c r="EEG61" s="429"/>
      <c r="EEH61" s="429"/>
      <c r="EEI61" s="429"/>
      <c r="EEJ61" s="429"/>
      <c r="EEK61" s="429"/>
      <c r="EEL61" s="429"/>
      <c r="EEM61" s="429"/>
      <c r="EEN61" s="429"/>
      <c r="EEO61" s="429"/>
      <c r="EEP61" s="429"/>
      <c r="EEQ61" s="429"/>
      <c r="EER61" s="429"/>
      <c r="EES61" s="429"/>
      <c r="EET61" s="429"/>
      <c r="EEU61" s="429"/>
      <c r="EEV61" s="429"/>
      <c r="EEW61" s="429"/>
      <c r="EEX61" s="429"/>
      <c r="EEY61" s="429"/>
      <c r="EEZ61" s="429"/>
      <c r="EFA61" s="429"/>
      <c r="EFB61" s="429"/>
      <c r="EFC61" s="429"/>
      <c r="EFD61" s="429"/>
      <c r="EFE61" s="429"/>
      <c r="EFF61" s="429"/>
      <c r="EFG61" s="429"/>
      <c r="EFH61" s="429"/>
      <c r="EFI61" s="429"/>
      <c r="EFJ61" s="429"/>
      <c r="EFK61" s="429"/>
      <c r="EFL61" s="429"/>
      <c r="EFM61" s="429"/>
      <c r="EFN61" s="429"/>
      <c r="EFO61" s="429"/>
      <c r="EFP61" s="429"/>
      <c r="EFQ61" s="429"/>
      <c r="EFR61" s="429"/>
      <c r="EFS61" s="429"/>
      <c r="EFT61" s="429"/>
      <c r="EFU61" s="429"/>
      <c r="EFV61" s="429"/>
      <c r="EFW61" s="429"/>
      <c r="EFX61" s="429"/>
      <c r="EFY61" s="429"/>
      <c r="EFZ61" s="429"/>
      <c r="EGA61" s="429"/>
      <c r="EGB61" s="429"/>
      <c r="EGC61" s="429"/>
      <c r="EGD61" s="429"/>
      <c r="EGE61" s="429"/>
      <c r="EGF61" s="429"/>
      <c r="EGG61" s="429"/>
      <c r="EGH61" s="429"/>
      <c r="EGI61" s="429"/>
      <c r="EGJ61" s="429"/>
      <c r="EGK61" s="429"/>
      <c r="EGL61" s="429"/>
      <c r="EGM61" s="429"/>
      <c r="EGN61" s="429"/>
      <c r="EGO61" s="429"/>
      <c r="EGP61" s="429"/>
      <c r="EGQ61" s="429"/>
      <c r="EGR61" s="429"/>
      <c r="EGS61" s="429"/>
      <c r="EGT61" s="429"/>
      <c r="EGU61" s="429"/>
      <c r="EGV61" s="429"/>
      <c r="EGW61" s="429"/>
      <c r="EGX61" s="429"/>
      <c r="EGY61" s="429"/>
      <c r="EGZ61" s="429"/>
      <c r="EHA61" s="429"/>
      <c r="EHB61" s="429"/>
      <c r="EHC61" s="429"/>
      <c r="EHD61" s="429"/>
      <c r="EHE61" s="429"/>
      <c r="EHF61" s="429"/>
      <c r="EHG61" s="429"/>
      <c r="EHH61" s="429"/>
      <c r="EHI61" s="429"/>
      <c r="EHJ61" s="429"/>
      <c r="EHK61" s="429"/>
      <c r="EHL61" s="429"/>
      <c r="EHM61" s="429"/>
      <c r="EHN61" s="429"/>
      <c r="EHO61" s="429"/>
      <c r="EHP61" s="429"/>
      <c r="EHQ61" s="429"/>
      <c r="EHR61" s="429"/>
      <c r="EHS61" s="429"/>
      <c r="EHT61" s="429"/>
      <c r="EHU61" s="429"/>
      <c r="EHV61" s="429"/>
      <c r="EHW61" s="429"/>
      <c r="EHX61" s="429"/>
      <c r="EHY61" s="429"/>
      <c r="EHZ61" s="429"/>
      <c r="EIA61" s="429"/>
      <c r="EIB61" s="429"/>
      <c r="EIC61" s="429"/>
      <c r="EID61" s="429"/>
      <c r="EIE61" s="429"/>
      <c r="EIF61" s="429"/>
      <c r="EIG61" s="429"/>
      <c r="EIH61" s="429"/>
      <c r="EII61" s="429"/>
      <c r="EIJ61" s="429"/>
      <c r="EIK61" s="429"/>
      <c r="EIL61" s="429"/>
      <c r="EIM61" s="429"/>
      <c r="EIN61" s="429"/>
      <c r="EIO61" s="429"/>
      <c r="EIP61" s="429"/>
      <c r="EIQ61" s="429"/>
      <c r="EIR61" s="429"/>
      <c r="EIS61" s="429"/>
      <c r="EIT61" s="429"/>
      <c r="EIU61" s="429"/>
      <c r="EIV61" s="429"/>
      <c r="EIW61" s="429"/>
      <c r="EIX61" s="429"/>
      <c r="EIY61" s="429"/>
      <c r="EIZ61" s="429"/>
      <c r="EJA61" s="429"/>
      <c r="EJB61" s="429"/>
      <c r="EJC61" s="429"/>
      <c r="EJD61" s="429"/>
      <c r="EJE61" s="429"/>
      <c r="EJF61" s="429"/>
      <c r="EJG61" s="429"/>
      <c r="EJH61" s="429"/>
      <c r="EJI61" s="429"/>
      <c r="EJJ61" s="429"/>
      <c r="EJK61" s="429"/>
      <c r="EJL61" s="429"/>
      <c r="EJM61" s="429"/>
      <c r="EJN61" s="429"/>
      <c r="EJO61" s="429"/>
      <c r="EJP61" s="429"/>
      <c r="EJQ61" s="429"/>
      <c r="EJR61" s="429"/>
      <c r="EJS61" s="429"/>
      <c r="EJT61" s="429"/>
      <c r="EJU61" s="429"/>
      <c r="EJV61" s="429"/>
      <c r="EJW61" s="429"/>
      <c r="EJX61" s="429"/>
      <c r="EJY61" s="429"/>
      <c r="EJZ61" s="429"/>
      <c r="EKA61" s="429"/>
      <c r="EKB61" s="429"/>
      <c r="EKC61" s="429"/>
      <c r="EKD61" s="429"/>
      <c r="EKE61" s="429"/>
      <c r="EKF61" s="429"/>
      <c r="EKG61" s="429"/>
      <c r="EKH61" s="429"/>
      <c r="EKI61" s="429"/>
      <c r="EKJ61" s="429"/>
      <c r="EKK61" s="429"/>
      <c r="EKL61" s="429"/>
      <c r="EKM61" s="429"/>
      <c r="EKN61" s="429"/>
      <c r="EKO61" s="429"/>
      <c r="EKP61" s="429"/>
      <c r="EKQ61" s="429"/>
      <c r="EKR61" s="429"/>
      <c r="EKS61" s="429"/>
      <c r="EKT61" s="429"/>
      <c r="EKU61" s="429"/>
      <c r="EKV61" s="429"/>
      <c r="EKW61" s="429"/>
      <c r="EKX61" s="429"/>
      <c r="EKY61" s="429"/>
      <c r="EKZ61" s="429"/>
      <c r="ELA61" s="429"/>
      <c r="ELB61" s="429"/>
      <c r="ELC61" s="429"/>
      <c r="ELD61" s="429"/>
      <c r="ELE61" s="429"/>
      <c r="ELF61" s="429"/>
      <c r="ELG61" s="429"/>
      <c r="ELH61" s="429"/>
      <c r="ELI61" s="429"/>
      <c r="ELJ61" s="429"/>
      <c r="ELK61" s="429"/>
      <c r="ELL61" s="429"/>
      <c r="ELM61" s="429"/>
      <c r="ELN61" s="429"/>
      <c r="ELO61" s="429"/>
      <c r="ELP61" s="429"/>
      <c r="ELQ61" s="429"/>
      <c r="ELR61" s="429"/>
      <c r="ELS61" s="429"/>
      <c r="ELT61" s="429"/>
      <c r="ELU61" s="429"/>
      <c r="ELV61" s="429"/>
      <c r="ELW61" s="429"/>
      <c r="ELX61" s="429"/>
      <c r="ELY61" s="429"/>
      <c r="ELZ61" s="429"/>
      <c r="EMA61" s="429"/>
      <c r="EMB61" s="429"/>
      <c r="EMC61" s="429"/>
      <c r="EMD61" s="429"/>
      <c r="EME61" s="429"/>
      <c r="EMF61" s="429"/>
      <c r="EMG61" s="429"/>
      <c r="EMH61" s="429"/>
      <c r="EMI61" s="429"/>
      <c r="EMJ61" s="429"/>
      <c r="EMK61" s="429"/>
      <c r="EML61" s="429"/>
      <c r="EMM61" s="429"/>
      <c r="EMN61" s="429"/>
      <c r="EMO61" s="429"/>
      <c r="EMP61" s="429"/>
      <c r="EMQ61" s="429"/>
      <c r="EMR61" s="429"/>
      <c r="EMS61" s="429"/>
      <c r="EMT61" s="429"/>
      <c r="EMU61" s="429"/>
      <c r="EMV61" s="429"/>
      <c r="EMW61" s="429"/>
      <c r="EMX61" s="429"/>
      <c r="EMY61" s="429"/>
      <c r="EMZ61" s="429"/>
      <c r="ENA61" s="429"/>
      <c r="ENB61" s="429"/>
      <c r="ENC61" s="429"/>
      <c r="END61" s="429"/>
      <c r="ENE61" s="429"/>
      <c r="ENF61" s="429"/>
      <c r="ENG61" s="429"/>
      <c r="ENH61" s="429"/>
      <c r="ENI61" s="429"/>
      <c r="ENJ61" s="429"/>
      <c r="ENK61" s="429"/>
      <c r="ENL61" s="429"/>
      <c r="ENM61" s="429"/>
      <c r="ENN61" s="429"/>
      <c r="ENO61" s="429"/>
      <c r="ENP61" s="429"/>
      <c r="ENQ61" s="429"/>
      <c r="ENR61" s="429"/>
      <c r="ENS61" s="429"/>
      <c r="ENT61" s="429"/>
      <c r="ENU61" s="429"/>
      <c r="ENV61" s="429"/>
      <c r="ENW61" s="429"/>
      <c r="ENX61" s="429"/>
      <c r="ENY61" s="429"/>
      <c r="ENZ61" s="429"/>
      <c r="EOA61" s="429"/>
      <c r="EOB61" s="429"/>
      <c r="EOC61" s="429"/>
      <c r="EOD61" s="429"/>
      <c r="EOE61" s="429"/>
      <c r="EOF61" s="429"/>
      <c r="EOG61" s="429"/>
      <c r="EOH61" s="429"/>
      <c r="EOI61" s="429"/>
      <c r="EOJ61" s="429"/>
      <c r="EOK61" s="429"/>
      <c r="EOL61" s="429"/>
      <c r="EOM61" s="429"/>
      <c r="EON61" s="429"/>
      <c r="EOO61" s="429"/>
      <c r="EOP61" s="429"/>
      <c r="EOQ61" s="429"/>
      <c r="EOR61" s="429"/>
      <c r="EOS61" s="429"/>
      <c r="EOT61" s="429"/>
      <c r="EOU61" s="429"/>
      <c r="EOV61" s="429"/>
      <c r="EOW61" s="429"/>
      <c r="EOX61" s="429"/>
      <c r="EOY61" s="429"/>
      <c r="EOZ61" s="429"/>
      <c r="EPA61" s="429"/>
      <c r="EPB61" s="429"/>
      <c r="EPC61" s="429"/>
      <c r="EPD61" s="429"/>
      <c r="EPE61" s="429"/>
      <c r="EPF61" s="429"/>
      <c r="EPG61" s="429"/>
      <c r="EPH61" s="429"/>
      <c r="EPI61" s="429"/>
      <c r="EPJ61" s="429"/>
      <c r="EPK61" s="429"/>
      <c r="EPL61" s="429"/>
      <c r="EPM61" s="429"/>
      <c r="EPN61" s="429"/>
      <c r="EPO61" s="429"/>
      <c r="EPP61" s="429"/>
      <c r="EPQ61" s="429"/>
      <c r="EPR61" s="429"/>
      <c r="EPS61" s="429"/>
      <c r="EPT61" s="429"/>
      <c r="EPU61" s="429"/>
      <c r="EPV61" s="429"/>
      <c r="EPW61" s="429"/>
      <c r="EPX61" s="429"/>
      <c r="EPY61" s="429"/>
      <c r="EPZ61" s="429"/>
      <c r="EQA61" s="429"/>
      <c r="EQB61" s="429"/>
      <c r="EQC61" s="429"/>
      <c r="EQD61" s="429"/>
      <c r="EQE61" s="429"/>
      <c r="EQF61" s="429"/>
      <c r="EQG61" s="429"/>
      <c r="EQH61" s="429"/>
      <c r="EQI61" s="429"/>
      <c r="EQJ61" s="429"/>
      <c r="EQK61" s="429"/>
      <c r="EQL61" s="429"/>
      <c r="EQM61" s="429"/>
      <c r="EQN61" s="429"/>
      <c r="EQO61" s="429"/>
      <c r="EQP61" s="429"/>
      <c r="EQQ61" s="429"/>
      <c r="EQR61" s="429"/>
      <c r="EQS61" s="429"/>
      <c r="EQT61" s="429"/>
      <c r="EQU61" s="429"/>
      <c r="EQV61" s="429"/>
      <c r="EQW61" s="429"/>
      <c r="EQX61" s="429"/>
      <c r="EQY61" s="429"/>
      <c r="EQZ61" s="429"/>
      <c r="ERA61" s="429"/>
      <c r="ERB61" s="429"/>
      <c r="ERC61" s="429"/>
      <c r="ERD61" s="429"/>
      <c r="ERE61" s="429"/>
      <c r="ERF61" s="429"/>
      <c r="ERG61" s="429"/>
      <c r="ERH61" s="429"/>
      <c r="ERI61" s="429"/>
      <c r="ERJ61" s="429"/>
      <c r="ERK61" s="429"/>
      <c r="ERL61" s="429"/>
      <c r="ERM61" s="429"/>
      <c r="ERN61" s="429"/>
      <c r="ERO61" s="429"/>
      <c r="ERP61" s="429"/>
      <c r="ERQ61" s="429"/>
      <c r="ERR61" s="429"/>
      <c r="ERS61" s="429"/>
      <c r="ERT61" s="429"/>
      <c r="ERU61" s="429"/>
      <c r="ERV61" s="429"/>
      <c r="ERW61" s="429"/>
      <c r="ERX61" s="429"/>
      <c r="ERY61" s="429"/>
      <c r="ERZ61" s="429"/>
      <c r="ESA61" s="429"/>
      <c r="ESB61" s="429"/>
      <c r="ESC61" s="429"/>
      <c r="ESD61" s="429"/>
      <c r="ESE61" s="429"/>
      <c r="ESF61" s="429"/>
      <c r="ESG61" s="429"/>
      <c r="ESH61" s="429"/>
      <c r="ESI61" s="429"/>
      <c r="ESJ61" s="429"/>
      <c r="ESK61" s="429"/>
      <c r="ESL61" s="429"/>
      <c r="ESM61" s="429"/>
      <c r="ESN61" s="429"/>
      <c r="ESO61" s="429"/>
      <c r="ESP61" s="429"/>
      <c r="ESQ61" s="429"/>
      <c r="ESR61" s="429"/>
      <c r="ESS61" s="429"/>
      <c r="EST61" s="429"/>
      <c r="ESU61" s="429"/>
      <c r="ESV61" s="429"/>
      <c r="ESW61" s="429"/>
      <c r="ESX61" s="429"/>
      <c r="ESY61" s="429"/>
      <c r="ESZ61" s="429"/>
      <c r="ETA61" s="429"/>
      <c r="ETB61" s="429"/>
      <c r="ETC61" s="429"/>
      <c r="ETD61" s="429"/>
      <c r="ETE61" s="429"/>
      <c r="ETF61" s="429"/>
      <c r="ETG61" s="429"/>
      <c r="ETH61" s="429"/>
      <c r="ETI61" s="429"/>
      <c r="ETJ61" s="429"/>
      <c r="ETK61" s="429"/>
      <c r="ETL61" s="429"/>
      <c r="ETM61" s="429"/>
      <c r="ETN61" s="429"/>
      <c r="ETO61" s="429"/>
      <c r="ETP61" s="429"/>
      <c r="ETQ61" s="429"/>
      <c r="ETR61" s="429"/>
      <c r="ETS61" s="429"/>
      <c r="ETT61" s="429"/>
      <c r="ETU61" s="429"/>
      <c r="ETV61" s="429"/>
      <c r="ETW61" s="429"/>
      <c r="ETX61" s="429"/>
      <c r="ETY61" s="429"/>
      <c r="ETZ61" s="429"/>
      <c r="EUA61" s="429"/>
      <c r="EUB61" s="429"/>
      <c r="EUC61" s="429"/>
      <c r="EUD61" s="429"/>
      <c r="EUE61" s="429"/>
      <c r="EUF61" s="429"/>
      <c r="EUG61" s="429"/>
      <c r="EUH61" s="429"/>
      <c r="EUI61" s="429"/>
      <c r="EUJ61" s="429"/>
      <c r="EUK61" s="429"/>
      <c r="EUL61" s="429"/>
      <c r="EUM61" s="429"/>
      <c r="EUN61" s="429"/>
      <c r="EUO61" s="429"/>
      <c r="EUP61" s="429"/>
      <c r="EUQ61" s="429"/>
      <c r="EUR61" s="429"/>
      <c r="EUS61" s="429"/>
      <c r="EUT61" s="429"/>
      <c r="EUU61" s="429"/>
      <c r="EUV61" s="429"/>
      <c r="EUW61" s="429"/>
      <c r="EUX61" s="429"/>
      <c r="EUY61" s="429"/>
      <c r="EUZ61" s="429"/>
      <c r="EVA61" s="429"/>
      <c r="EVB61" s="429"/>
      <c r="EVC61" s="429"/>
      <c r="EVD61" s="429"/>
      <c r="EVE61" s="429"/>
      <c r="EVF61" s="429"/>
      <c r="EVG61" s="429"/>
      <c r="EVH61" s="429"/>
      <c r="EVI61" s="429"/>
      <c r="EVJ61" s="429"/>
      <c r="EVK61" s="429"/>
      <c r="EVL61" s="429"/>
      <c r="EVM61" s="429"/>
      <c r="EVN61" s="429"/>
      <c r="EVO61" s="429"/>
      <c r="EVP61" s="429"/>
      <c r="EVQ61" s="429"/>
      <c r="EVR61" s="429"/>
      <c r="EVS61" s="429"/>
      <c r="EVT61" s="429"/>
      <c r="EVU61" s="429"/>
      <c r="EVV61" s="429"/>
      <c r="EVW61" s="429"/>
      <c r="EVX61" s="429"/>
      <c r="EVY61" s="429"/>
      <c r="EVZ61" s="429"/>
      <c r="EWA61" s="429"/>
      <c r="EWB61" s="429"/>
      <c r="EWC61" s="429"/>
      <c r="EWD61" s="429"/>
      <c r="EWE61" s="429"/>
      <c r="EWF61" s="429"/>
      <c r="EWG61" s="429"/>
      <c r="EWH61" s="429"/>
      <c r="EWI61" s="429"/>
      <c r="EWJ61" s="429"/>
      <c r="EWK61" s="429"/>
      <c r="EWL61" s="429"/>
      <c r="EWM61" s="429"/>
      <c r="EWN61" s="429"/>
      <c r="EWO61" s="429"/>
      <c r="EWP61" s="429"/>
      <c r="EWQ61" s="429"/>
      <c r="EWR61" s="429"/>
      <c r="EWS61" s="429"/>
      <c r="EWT61" s="429"/>
      <c r="EWU61" s="429"/>
      <c r="EWV61" s="429"/>
      <c r="EWW61" s="429"/>
      <c r="EWX61" s="429"/>
      <c r="EWY61" s="429"/>
      <c r="EWZ61" s="429"/>
      <c r="EXA61" s="429"/>
      <c r="EXB61" s="429"/>
      <c r="EXC61" s="429"/>
      <c r="EXD61" s="429"/>
      <c r="EXE61" s="429"/>
      <c r="EXF61" s="429"/>
      <c r="EXG61" s="429"/>
      <c r="EXH61" s="429"/>
      <c r="EXI61" s="429"/>
      <c r="EXJ61" s="429"/>
      <c r="EXK61" s="429"/>
      <c r="EXL61" s="429"/>
      <c r="EXM61" s="429"/>
      <c r="EXN61" s="429"/>
      <c r="EXO61" s="429"/>
      <c r="EXP61" s="429"/>
      <c r="EXQ61" s="429"/>
      <c r="EXR61" s="429"/>
      <c r="EXS61" s="429"/>
      <c r="EXT61" s="429"/>
      <c r="EXU61" s="429"/>
      <c r="EXV61" s="429"/>
      <c r="EXW61" s="429"/>
      <c r="EXX61" s="429"/>
      <c r="EXY61" s="429"/>
      <c r="EXZ61" s="429"/>
      <c r="EYA61" s="429"/>
      <c r="EYB61" s="429"/>
      <c r="EYC61" s="429"/>
      <c r="EYD61" s="429"/>
      <c r="EYE61" s="429"/>
      <c r="EYF61" s="429"/>
      <c r="EYG61" s="429"/>
      <c r="EYH61" s="429"/>
      <c r="EYI61" s="429"/>
      <c r="EYJ61" s="429"/>
      <c r="EYK61" s="429"/>
      <c r="EYL61" s="429"/>
      <c r="EYM61" s="429"/>
      <c r="EYN61" s="429"/>
      <c r="EYO61" s="429"/>
      <c r="EYP61" s="429"/>
      <c r="EYQ61" s="429"/>
      <c r="EYR61" s="429"/>
      <c r="EYS61" s="429"/>
      <c r="EYT61" s="429"/>
      <c r="EYU61" s="429"/>
      <c r="EYV61" s="429"/>
      <c r="EYW61" s="429"/>
      <c r="EYX61" s="429"/>
      <c r="EYY61" s="429"/>
      <c r="EYZ61" s="429"/>
      <c r="EZA61" s="429"/>
      <c r="EZB61" s="429"/>
      <c r="EZC61" s="429"/>
      <c r="EZD61" s="429"/>
      <c r="EZE61" s="429"/>
      <c r="EZF61" s="429"/>
      <c r="EZG61" s="429"/>
      <c r="EZH61" s="429"/>
      <c r="EZI61" s="429"/>
      <c r="EZJ61" s="429"/>
      <c r="EZK61" s="429"/>
      <c r="EZL61" s="429"/>
      <c r="EZM61" s="429"/>
      <c r="EZN61" s="429"/>
      <c r="EZO61" s="429"/>
      <c r="EZP61" s="429"/>
      <c r="EZQ61" s="429"/>
      <c r="EZR61" s="429"/>
      <c r="EZS61" s="429"/>
      <c r="EZT61" s="429"/>
      <c r="EZU61" s="429"/>
      <c r="EZV61" s="429"/>
      <c r="EZW61" s="429"/>
      <c r="EZX61" s="429"/>
      <c r="EZY61" s="429"/>
      <c r="EZZ61" s="429"/>
      <c r="FAA61" s="429"/>
      <c r="FAB61" s="429"/>
      <c r="FAC61" s="429"/>
      <c r="FAD61" s="429"/>
      <c r="FAE61" s="429"/>
      <c r="FAF61" s="429"/>
      <c r="FAG61" s="429"/>
      <c r="FAH61" s="429"/>
      <c r="FAI61" s="429"/>
      <c r="FAJ61" s="429"/>
      <c r="FAK61" s="429"/>
      <c r="FAL61" s="429"/>
      <c r="FAM61" s="429"/>
      <c r="FAN61" s="429"/>
      <c r="FAO61" s="429"/>
      <c r="FAP61" s="429"/>
      <c r="FAQ61" s="429"/>
      <c r="FAR61" s="429"/>
      <c r="FAS61" s="429"/>
      <c r="FAT61" s="429"/>
      <c r="FAU61" s="429"/>
      <c r="FAV61" s="429"/>
      <c r="FAW61" s="429"/>
      <c r="FAX61" s="429"/>
      <c r="FAY61" s="429"/>
      <c r="FAZ61" s="429"/>
      <c r="FBA61" s="429"/>
      <c r="FBB61" s="429"/>
      <c r="FBC61" s="429"/>
      <c r="FBD61" s="429"/>
      <c r="FBE61" s="429"/>
      <c r="FBF61" s="429"/>
      <c r="FBG61" s="429"/>
      <c r="FBH61" s="429"/>
      <c r="FBI61" s="429"/>
      <c r="FBJ61" s="429"/>
      <c r="FBK61" s="429"/>
      <c r="FBL61" s="429"/>
      <c r="FBM61" s="429"/>
      <c r="FBN61" s="429"/>
      <c r="FBO61" s="429"/>
      <c r="FBP61" s="429"/>
      <c r="FBQ61" s="429"/>
      <c r="FBR61" s="429"/>
      <c r="FBS61" s="429"/>
      <c r="FBT61" s="429"/>
      <c r="FBU61" s="429"/>
      <c r="FBV61" s="429"/>
      <c r="FBW61" s="429"/>
      <c r="FBX61" s="429"/>
      <c r="FBY61" s="429"/>
      <c r="FBZ61" s="429"/>
      <c r="FCA61" s="429"/>
      <c r="FCB61" s="429"/>
      <c r="FCC61" s="429"/>
      <c r="FCD61" s="429"/>
      <c r="FCE61" s="429"/>
      <c r="FCF61" s="429"/>
      <c r="FCG61" s="429"/>
      <c r="FCH61" s="429"/>
      <c r="FCI61" s="429"/>
      <c r="FCJ61" s="429"/>
      <c r="FCK61" s="429"/>
      <c r="FCL61" s="429"/>
      <c r="FCM61" s="429"/>
      <c r="FCN61" s="429"/>
      <c r="FCO61" s="429"/>
      <c r="FCP61" s="429"/>
      <c r="FCQ61" s="429"/>
      <c r="FCR61" s="429"/>
      <c r="FCS61" s="429"/>
      <c r="FCT61" s="429"/>
      <c r="FCU61" s="429"/>
      <c r="FCV61" s="429"/>
      <c r="FCW61" s="429"/>
      <c r="FCX61" s="429"/>
      <c r="FCY61" s="429"/>
      <c r="FCZ61" s="429"/>
      <c r="FDA61" s="429"/>
      <c r="FDB61" s="429"/>
      <c r="FDC61" s="429"/>
      <c r="FDD61" s="429"/>
      <c r="FDE61" s="429"/>
      <c r="FDF61" s="429"/>
      <c r="FDG61" s="429"/>
      <c r="FDH61" s="429"/>
      <c r="FDI61" s="429"/>
      <c r="FDJ61" s="429"/>
      <c r="FDK61" s="429"/>
      <c r="FDL61" s="429"/>
      <c r="FDM61" s="429"/>
      <c r="FDN61" s="429"/>
      <c r="FDO61" s="429"/>
      <c r="FDP61" s="429"/>
      <c r="FDQ61" s="429"/>
      <c r="FDR61" s="429"/>
      <c r="FDS61" s="429"/>
      <c r="FDT61" s="429"/>
      <c r="FDU61" s="429"/>
      <c r="FDV61" s="429"/>
      <c r="FDW61" s="429"/>
      <c r="FDX61" s="429"/>
      <c r="FDY61" s="429"/>
      <c r="FDZ61" s="429"/>
      <c r="FEA61" s="429"/>
      <c r="FEB61" s="429"/>
      <c r="FEC61" s="429"/>
      <c r="FED61" s="429"/>
      <c r="FEE61" s="429"/>
      <c r="FEF61" s="429"/>
      <c r="FEG61" s="429"/>
      <c r="FEH61" s="429"/>
      <c r="FEI61" s="429"/>
      <c r="FEJ61" s="429"/>
      <c r="FEK61" s="429"/>
      <c r="FEL61" s="429"/>
      <c r="FEM61" s="429"/>
      <c r="FEN61" s="429"/>
      <c r="FEO61" s="429"/>
      <c r="FEP61" s="429"/>
      <c r="FEQ61" s="429"/>
      <c r="FER61" s="429"/>
      <c r="FES61" s="429"/>
      <c r="FET61" s="429"/>
      <c r="FEU61" s="429"/>
      <c r="FEV61" s="429"/>
      <c r="FEW61" s="429"/>
      <c r="FEX61" s="429"/>
      <c r="FEY61" s="429"/>
      <c r="FEZ61" s="429"/>
      <c r="FFA61" s="429"/>
      <c r="FFB61" s="429"/>
      <c r="FFC61" s="429"/>
      <c r="FFD61" s="429"/>
      <c r="FFE61" s="429"/>
      <c r="FFF61" s="429"/>
      <c r="FFG61" s="429"/>
      <c r="FFH61" s="429"/>
      <c r="FFI61" s="429"/>
      <c r="FFJ61" s="429"/>
      <c r="FFK61" s="429"/>
      <c r="FFL61" s="429"/>
      <c r="FFM61" s="429"/>
      <c r="FFN61" s="429"/>
      <c r="FFO61" s="429"/>
      <c r="FFP61" s="429"/>
      <c r="FFQ61" s="429"/>
      <c r="FFR61" s="429"/>
      <c r="FFS61" s="429"/>
      <c r="FFT61" s="429"/>
      <c r="FFU61" s="429"/>
      <c r="FFV61" s="429"/>
      <c r="FFW61" s="429"/>
      <c r="FFX61" s="429"/>
      <c r="FFY61" s="429"/>
      <c r="FFZ61" s="429"/>
      <c r="FGA61" s="429"/>
      <c r="FGB61" s="429"/>
      <c r="FGC61" s="429"/>
      <c r="FGD61" s="429"/>
      <c r="FGE61" s="429"/>
      <c r="FGF61" s="429"/>
      <c r="FGG61" s="429"/>
      <c r="FGH61" s="429"/>
      <c r="FGI61" s="429"/>
      <c r="FGJ61" s="429"/>
      <c r="FGK61" s="429"/>
      <c r="FGL61" s="429"/>
      <c r="FGM61" s="429"/>
      <c r="FGN61" s="429"/>
      <c r="FGO61" s="429"/>
      <c r="FGP61" s="429"/>
      <c r="FGQ61" s="429"/>
      <c r="FGR61" s="429"/>
      <c r="FGS61" s="429"/>
      <c r="FGT61" s="429"/>
      <c r="FGU61" s="429"/>
      <c r="FGV61" s="429"/>
      <c r="FGW61" s="429"/>
      <c r="FGX61" s="429"/>
      <c r="FGY61" s="429"/>
      <c r="FGZ61" s="429"/>
      <c r="FHA61" s="429"/>
      <c r="FHB61" s="429"/>
      <c r="FHC61" s="429"/>
      <c r="FHD61" s="429"/>
      <c r="FHE61" s="429"/>
      <c r="FHF61" s="429"/>
      <c r="FHG61" s="429"/>
      <c r="FHH61" s="429"/>
      <c r="FHI61" s="429"/>
      <c r="FHJ61" s="429"/>
      <c r="FHK61" s="429"/>
      <c r="FHL61" s="429"/>
      <c r="FHM61" s="429"/>
      <c r="FHN61" s="429"/>
      <c r="FHO61" s="429"/>
      <c r="FHP61" s="429"/>
      <c r="FHQ61" s="429"/>
      <c r="FHR61" s="429"/>
      <c r="FHS61" s="429"/>
      <c r="FHT61" s="429"/>
      <c r="FHU61" s="429"/>
      <c r="FHV61" s="429"/>
      <c r="FHW61" s="429"/>
      <c r="FHX61" s="429"/>
      <c r="FHY61" s="429"/>
      <c r="FHZ61" s="429"/>
      <c r="FIA61" s="429"/>
      <c r="FIB61" s="429"/>
      <c r="FIC61" s="429"/>
      <c r="FID61" s="429"/>
      <c r="FIE61" s="429"/>
      <c r="FIF61" s="429"/>
      <c r="FIG61" s="429"/>
      <c r="FIH61" s="429"/>
      <c r="FII61" s="429"/>
      <c r="FIJ61" s="429"/>
      <c r="FIK61" s="429"/>
      <c r="FIL61" s="429"/>
      <c r="FIM61" s="429"/>
      <c r="FIN61" s="429"/>
      <c r="FIO61" s="429"/>
      <c r="FIP61" s="429"/>
      <c r="FIQ61" s="429"/>
      <c r="FIR61" s="429"/>
      <c r="FIS61" s="429"/>
      <c r="FIT61" s="429"/>
      <c r="FIU61" s="429"/>
      <c r="FIV61" s="429"/>
      <c r="FIW61" s="429"/>
      <c r="FIX61" s="429"/>
      <c r="FIY61" s="429"/>
      <c r="FIZ61" s="429"/>
      <c r="FJA61" s="429"/>
      <c r="FJB61" s="429"/>
      <c r="FJC61" s="429"/>
      <c r="FJD61" s="429"/>
      <c r="FJE61" s="429"/>
      <c r="FJF61" s="429"/>
      <c r="FJG61" s="429"/>
      <c r="FJH61" s="429"/>
      <c r="FJI61" s="429"/>
      <c r="FJJ61" s="429"/>
      <c r="FJK61" s="429"/>
      <c r="FJL61" s="429"/>
      <c r="FJM61" s="429"/>
      <c r="FJN61" s="429"/>
      <c r="FJO61" s="429"/>
      <c r="FJP61" s="429"/>
      <c r="FJQ61" s="429"/>
      <c r="FJR61" s="429"/>
      <c r="FJS61" s="429"/>
      <c r="FJT61" s="429"/>
      <c r="FJU61" s="429"/>
      <c r="FJV61" s="429"/>
      <c r="FJW61" s="429"/>
      <c r="FJX61" s="429"/>
      <c r="FJY61" s="429"/>
      <c r="FJZ61" s="429"/>
      <c r="FKA61" s="429"/>
      <c r="FKB61" s="429"/>
      <c r="FKC61" s="429"/>
      <c r="FKD61" s="429"/>
      <c r="FKE61" s="429"/>
      <c r="FKF61" s="429"/>
      <c r="FKG61" s="429"/>
      <c r="FKH61" s="429"/>
      <c r="FKI61" s="429"/>
      <c r="FKJ61" s="429"/>
      <c r="FKK61" s="429"/>
      <c r="FKL61" s="429"/>
      <c r="FKM61" s="429"/>
      <c r="FKN61" s="429"/>
      <c r="FKO61" s="429"/>
      <c r="FKP61" s="429"/>
      <c r="FKQ61" s="429"/>
      <c r="FKR61" s="429"/>
      <c r="FKS61" s="429"/>
      <c r="FKT61" s="429"/>
      <c r="FKU61" s="429"/>
      <c r="FKV61" s="429"/>
      <c r="FKW61" s="429"/>
      <c r="FKX61" s="429"/>
      <c r="FKY61" s="429"/>
      <c r="FKZ61" s="429"/>
      <c r="FLA61" s="429"/>
      <c r="FLB61" s="429"/>
      <c r="FLC61" s="429"/>
      <c r="FLD61" s="429"/>
      <c r="FLE61" s="429"/>
      <c r="FLF61" s="429"/>
      <c r="FLG61" s="429"/>
      <c r="FLH61" s="429"/>
      <c r="FLI61" s="429"/>
      <c r="FLJ61" s="429"/>
      <c r="FLK61" s="429"/>
      <c r="FLL61" s="429"/>
      <c r="FLM61" s="429"/>
      <c r="FLN61" s="429"/>
      <c r="FLO61" s="429"/>
      <c r="FLP61" s="429"/>
      <c r="FLQ61" s="429"/>
      <c r="FLR61" s="429"/>
      <c r="FLS61" s="429"/>
      <c r="FLT61" s="429"/>
      <c r="FLU61" s="429"/>
      <c r="FLV61" s="429"/>
      <c r="FLW61" s="429"/>
      <c r="FLX61" s="429"/>
      <c r="FLY61" s="429"/>
      <c r="FLZ61" s="429"/>
      <c r="FMA61" s="429"/>
      <c r="FMB61" s="429"/>
      <c r="FMC61" s="429"/>
      <c r="FMD61" s="429"/>
      <c r="FME61" s="429"/>
      <c r="FMF61" s="429"/>
      <c r="FMG61" s="429"/>
      <c r="FMH61" s="429"/>
      <c r="FMI61" s="429"/>
      <c r="FMJ61" s="429"/>
      <c r="FMK61" s="429"/>
      <c r="FML61" s="429"/>
      <c r="FMM61" s="429"/>
      <c r="FMN61" s="429"/>
      <c r="FMO61" s="429"/>
      <c r="FMP61" s="429"/>
      <c r="FMQ61" s="429"/>
      <c r="FMR61" s="429"/>
      <c r="FMS61" s="429"/>
      <c r="FMT61" s="429"/>
      <c r="FMU61" s="429"/>
      <c r="FMV61" s="429"/>
      <c r="FMW61" s="429"/>
      <c r="FMX61" s="429"/>
      <c r="FMY61" s="429"/>
      <c r="FMZ61" s="429"/>
      <c r="FNA61" s="429"/>
      <c r="FNB61" s="429"/>
      <c r="FNC61" s="429"/>
      <c r="FND61" s="429"/>
      <c r="FNE61" s="429"/>
      <c r="FNF61" s="429"/>
      <c r="FNG61" s="429"/>
      <c r="FNH61" s="429"/>
      <c r="FNI61" s="429"/>
      <c r="FNJ61" s="429"/>
      <c r="FNK61" s="429"/>
      <c r="FNL61" s="429"/>
      <c r="FNM61" s="429"/>
      <c r="FNN61" s="429"/>
      <c r="FNO61" s="429"/>
      <c r="FNP61" s="429"/>
      <c r="FNQ61" s="429"/>
      <c r="FNR61" s="429"/>
      <c r="FNS61" s="429"/>
      <c r="FNT61" s="429"/>
      <c r="FNU61" s="429"/>
      <c r="FNV61" s="429"/>
      <c r="FNW61" s="429"/>
      <c r="FNX61" s="429"/>
      <c r="FNY61" s="429"/>
      <c r="FNZ61" s="429"/>
      <c r="FOA61" s="429"/>
      <c r="FOB61" s="429"/>
      <c r="FOC61" s="429"/>
      <c r="FOD61" s="429"/>
      <c r="FOE61" s="429"/>
      <c r="FOF61" s="429"/>
      <c r="FOG61" s="429"/>
      <c r="FOH61" s="429"/>
      <c r="FOI61" s="429"/>
      <c r="FOJ61" s="429"/>
      <c r="FOK61" s="429"/>
      <c r="FOL61" s="429"/>
      <c r="FOM61" s="429"/>
      <c r="FON61" s="429"/>
      <c r="FOO61" s="429"/>
      <c r="FOP61" s="429"/>
      <c r="FOQ61" s="429"/>
      <c r="FOR61" s="429"/>
      <c r="FOS61" s="429"/>
      <c r="FOT61" s="429"/>
      <c r="FOU61" s="429"/>
      <c r="FOV61" s="429"/>
      <c r="FOW61" s="429"/>
      <c r="FOX61" s="429"/>
      <c r="FOY61" s="429"/>
      <c r="FOZ61" s="429"/>
      <c r="FPA61" s="429"/>
      <c r="FPB61" s="429"/>
      <c r="FPC61" s="429"/>
      <c r="FPD61" s="429"/>
      <c r="FPE61" s="429"/>
      <c r="FPF61" s="429"/>
      <c r="FPG61" s="429"/>
      <c r="FPH61" s="429"/>
      <c r="FPI61" s="429"/>
      <c r="FPJ61" s="429"/>
      <c r="FPK61" s="429"/>
      <c r="FPL61" s="429"/>
      <c r="FPM61" s="429"/>
      <c r="FPN61" s="429"/>
      <c r="FPO61" s="429"/>
      <c r="FPP61" s="429"/>
      <c r="FPQ61" s="429"/>
      <c r="FPR61" s="429"/>
      <c r="FPS61" s="429"/>
      <c r="FPT61" s="429"/>
      <c r="FPU61" s="429"/>
      <c r="FPV61" s="429"/>
      <c r="FPW61" s="429"/>
      <c r="FPX61" s="429"/>
      <c r="FPY61" s="429"/>
      <c r="FPZ61" s="429"/>
      <c r="FQA61" s="429"/>
      <c r="FQB61" s="429"/>
      <c r="FQC61" s="429"/>
      <c r="FQD61" s="429"/>
      <c r="FQE61" s="429"/>
      <c r="FQF61" s="429"/>
      <c r="FQG61" s="429"/>
      <c r="FQH61" s="429"/>
      <c r="FQI61" s="429"/>
      <c r="FQJ61" s="429"/>
      <c r="FQK61" s="429"/>
      <c r="FQL61" s="429"/>
      <c r="FQM61" s="429"/>
      <c r="FQN61" s="429"/>
      <c r="FQO61" s="429"/>
      <c r="FQP61" s="429"/>
      <c r="FQQ61" s="429"/>
      <c r="FQR61" s="429"/>
      <c r="FQS61" s="429"/>
      <c r="FQT61" s="429"/>
      <c r="FQU61" s="429"/>
      <c r="FQV61" s="429"/>
      <c r="FQW61" s="429"/>
      <c r="FQX61" s="429"/>
      <c r="FQY61" s="429"/>
      <c r="FQZ61" s="429"/>
      <c r="FRA61" s="429"/>
      <c r="FRB61" s="429"/>
      <c r="FRC61" s="429"/>
      <c r="FRD61" s="429"/>
      <c r="FRE61" s="429"/>
      <c r="FRF61" s="429"/>
      <c r="FRG61" s="429"/>
      <c r="FRH61" s="429"/>
      <c r="FRI61" s="429"/>
      <c r="FRJ61" s="429"/>
      <c r="FRK61" s="429"/>
      <c r="FRL61" s="429"/>
      <c r="FRM61" s="429"/>
      <c r="FRN61" s="429"/>
      <c r="FRO61" s="429"/>
      <c r="FRP61" s="429"/>
      <c r="FRQ61" s="429"/>
      <c r="FRR61" s="429"/>
      <c r="FRS61" s="429"/>
      <c r="FRT61" s="429"/>
      <c r="FRU61" s="429"/>
      <c r="FRV61" s="429"/>
      <c r="FRW61" s="429"/>
      <c r="FRX61" s="429"/>
      <c r="FRY61" s="429"/>
      <c r="FRZ61" s="429"/>
      <c r="FSA61" s="429"/>
      <c r="FSB61" s="429"/>
      <c r="FSC61" s="429"/>
      <c r="FSD61" s="429"/>
      <c r="FSE61" s="429"/>
      <c r="FSF61" s="429"/>
      <c r="FSG61" s="429"/>
      <c r="FSH61" s="429"/>
      <c r="FSI61" s="429"/>
      <c r="FSJ61" s="429"/>
      <c r="FSK61" s="429"/>
      <c r="FSL61" s="429"/>
      <c r="FSM61" s="429"/>
      <c r="FSN61" s="429"/>
      <c r="FSO61" s="429"/>
      <c r="FSP61" s="429"/>
      <c r="FSQ61" s="429"/>
      <c r="FSR61" s="429"/>
      <c r="FSS61" s="429"/>
      <c r="FST61" s="429"/>
      <c r="FSU61" s="429"/>
      <c r="FSV61" s="429"/>
      <c r="FSW61" s="429"/>
      <c r="FSX61" s="429"/>
      <c r="FSY61" s="429"/>
      <c r="FSZ61" s="429"/>
      <c r="FTA61" s="429"/>
      <c r="FTB61" s="429"/>
      <c r="FTC61" s="429"/>
      <c r="FTD61" s="429"/>
      <c r="FTE61" s="429"/>
      <c r="FTF61" s="429"/>
      <c r="FTG61" s="429"/>
      <c r="FTH61" s="429"/>
      <c r="FTI61" s="429"/>
      <c r="FTJ61" s="429"/>
      <c r="FTK61" s="429"/>
      <c r="FTL61" s="429"/>
      <c r="FTM61" s="429"/>
      <c r="FTN61" s="429"/>
      <c r="FTO61" s="429"/>
      <c r="FTP61" s="429"/>
      <c r="FTQ61" s="429"/>
      <c r="FTR61" s="429"/>
      <c r="FTS61" s="429"/>
      <c r="FTT61" s="429"/>
      <c r="FTU61" s="429"/>
      <c r="FTV61" s="429"/>
      <c r="FTW61" s="429"/>
      <c r="FTX61" s="429"/>
      <c r="FTY61" s="429"/>
      <c r="FTZ61" s="429"/>
      <c r="FUA61" s="429"/>
      <c r="FUB61" s="429"/>
      <c r="FUC61" s="429"/>
      <c r="FUD61" s="429"/>
      <c r="FUE61" s="429"/>
      <c r="FUF61" s="429"/>
      <c r="FUG61" s="429"/>
      <c r="FUH61" s="429"/>
      <c r="FUI61" s="429"/>
      <c r="FUJ61" s="429"/>
      <c r="FUK61" s="429"/>
      <c r="FUL61" s="429"/>
      <c r="FUM61" s="429"/>
      <c r="FUN61" s="429"/>
      <c r="FUO61" s="429"/>
      <c r="FUP61" s="429"/>
      <c r="FUQ61" s="429"/>
      <c r="FUR61" s="429"/>
      <c r="FUS61" s="429"/>
      <c r="FUT61" s="429"/>
      <c r="FUU61" s="429"/>
      <c r="FUV61" s="429"/>
      <c r="FUW61" s="429"/>
      <c r="FUX61" s="429"/>
      <c r="FUY61" s="429"/>
      <c r="FUZ61" s="429"/>
      <c r="FVA61" s="429"/>
      <c r="FVB61" s="429"/>
      <c r="FVC61" s="429"/>
      <c r="FVD61" s="429"/>
      <c r="FVE61" s="429"/>
      <c r="FVF61" s="429"/>
      <c r="FVG61" s="429"/>
      <c r="FVH61" s="429"/>
      <c r="FVI61" s="429"/>
      <c r="FVJ61" s="429"/>
      <c r="FVK61" s="429"/>
      <c r="FVL61" s="429"/>
      <c r="FVM61" s="429"/>
      <c r="FVN61" s="429"/>
      <c r="FVO61" s="429"/>
      <c r="FVP61" s="429"/>
      <c r="FVQ61" s="429"/>
      <c r="FVR61" s="429"/>
      <c r="FVS61" s="429"/>
      <c r="FVT61" s="429"/>
      <c r="FVU61" s="429"/>
      <c r="FVV61" s="429"/>
      <c r="FVW61" s="429"/>
      <c r="FVX61" s="429"/>
      <c r="FVY61" s="429"/>
      <c r="FVZ61" s="429"/>
      <c r="FWA61" s="429"/>
      <c r="FWB61" s="429"/>
      <c r="FWC61" s="429"/>
      <c r="FWD61" s="429"/>
      <c r="FWE61" s="429"/>
      <c r="FWF61" s="429"/>
      <c r="FWG61" s="429"/>
      <c r="FWH61" s="429"/>
      <c r="FWI61" s="429"/>
      <c r="FWJ61" s="429"/>
      <c r="FWK61" s="429"/>
      <c r="FWL61" s="429"/>
      <c r="FWM61" s="429"/>
      <c r="FWN61" s="429"/>
      <c r="FWO61" s="429"/>
      <c r="FWP61" s="429"/>
      <c r="FWQ61" s="429"/>
      <c r="FWR61" s="429"/>
      <c r="FWS61" s="429"/>
      <c r="FWT61" s="429"/>
      <c r="FWU61" s="429"/>
      <c r="FWV61" s="429"/>
      <c r="FWW61" s="429"/>
      <c r="FWX61" s="429"/>
      <c r="FWY61" s="429"/>
      <c r="FWZ61" s="429"/>
      <c r="FXA61" s="429"/>
      <c r="FXB61" s="429"/>
      <c r="FXC61" s="429"/>
      <c r="FXD61" s="429"/>
      <c r="FXE61" s="429"/>
      <c r="FXF61" s="429"/>
      <c r="FXG61" s="429"/>
      <c r="FXH61" s="429"/>
      <c r="FXI61" s="429"/>
      <c r="FXJ61" s="429"/>
      <c r="FXK61" s="429"/>
      <c r="FXL61" s="429"/>
      <c r="FXM61" s="429"/>
      <c r="FXN61" s="429"/>
      <c r="FXO61" s="429"/>
      <c r="FXP61" s="429"/>
      <c r="FXQ61" s="429"/>
      <c r="FXR61" s="429"/>
      <c r="FXS61" s="429"/>
      <c r="FXT61" s="429"/>
      <c r="FXU61" s="429"/>
      <c r="FXV61" s="429"/>
      <c r="FXW61" s="429"/>
      <c r="FXX61" s="429"/>
      <c r="FXY61" s="429"/>
      <c r="FXZ61" s="429"/>
      <c r="FYA61" s="429"/>
      <c r="FYB61" s="429"/>
      <c r="FYC61" s="429"/>
      <c r="FYD61" s="429"/>
      <c r="FYE61" s="429"/>
      <c r="FYF61" s="429"/>
      <c r="FYG61" s="429"/>
      <c r="FYH61" s="429"/>
      <c r="FYI61" s="429"/>
      <c r="FYJ61" s="429"/>
      <c r="FYK61" s="429"/>
      <c r="FYL61" s="429"/>
      <c r="FYM61" s="429"/>
      <c r="FYN61" s="429"/>
      <c r="FYO61" s="429"/>
      <c r="FYP61" s="429"/>
      <c r="FYQ61" s="429"/>
      <c r="FYR61" s="429"/>
      <c r="FYS61" s="429"/>
      <c r="FYT61" s="429"/>
      <c r="FYU61" s="429"/>
      <c r="FYV61" s="429"/>
      <c r="FYW61" s="429"/>
      <c r="FYX61" s="429"/>
      <c r="FYY61" s="429"/>
      <c r="FYZ61" s="429"/>
      <c r="FZA61" s="429"/>
      <c r="FZB61" s="429"/>
      <c r="FZC61" s="429"/>
      <c r="FZD61" s="429"/>
      <c r="FZE61" s="429"/>
      <c r="FZF61" s="429"/>
      <c r="FZG61" s="429"/>
      <c r="FZH61" s="429"/>
      <c r="FZI61" s="429"/>
      <c r="FZJ61" s="429"/>
      <c r="FZK61" s="429"/>
      <c r="FZL61" s="429"/>
      <c r="FZM61" s="429"/>
      <c r="FZN61" s="429"/>
      <c r="FZO61" s="429"/>
      <c r="FZP61" s="429"/>
      <c r="FZQ61" s="429"/>
      <c r="FZR61" s="429"/>
      <c r="FZS61" s="429"/>
      <c r="FZT61" s="429"/>
      <c r="FZU61" s="429"/>
      <c r="FZV61" s="429"/>
      <c r="FZW61" s="429"/>
      <c r="FZX61" s="429"/>
      <c r="FZY61" s="429"/>
      <c r="FZZ61" s="429"/>
      <c r="GAA61" s="429"/>
      <c r="GAB61" s="429"/>
      <c r="GAC61" s="429"/>
      <c r="GAD61" s="429"/>
      <c r="GAE61" s="429"/>
      <c r="GAF61" s="429"/>
      <c r="GAG61" s="429"/>
      <c r="GAH61" s="429"/>
      <c r="GAI61" s="429"/>
      <c r="GAJ61" s="429"/>
      <c r="GAK61" s="429"/>
      <c r="GAL61" s="429"/>
      <c r="GAM61" s="429"/>
      <c r="GAN61" s="429"/>
      <c r="GAO61" s="429"/>
      <c r="GAP61" s="429"/>
      <c r="GAQ61" s="429"/>
      <c r="GAR61" s="429"/>
      <c r="GAS61" s="429"/>
      <c r="GAT61" s="429"/>
      <c r="GAU61" s="429"/>
      <c r="GAV61" s="429"/>
      <c r="GAW61" s="429"/>
      <c r="GAX61" s="429"/>
      <c r="GAY61" s="429"/>
      <c r="GAZ61" s="429"/>
      <c r="GBA61" s="429"/>
      <c r="GBB61" s="429"/>
      <c r="GBC61" s="429"/>
      <c r="GBD61" s="429"/>
      <c r="GBE61" s="429"/>
      <c r="GBF61" s="429"/>
      <c r="GBG61" s="429"/>
      <c r="GBH61" s="429"/>
      <c r="GBI61" s="429"/>
      <c r="GBJ61" s="429"/>
      <c r="GBK61" s="429"/>
      <c r="GBL61" s="429"/>
      <c r="GBM61" s="429"/>
      <c r="GBN61" s="429"/>
      <c r="GBO61" s="429"/>
      <c r="GBP61" s="429"/>
      <c r="GBQ61" s="429"/>
      <c r="GBR61" s="429"/>
      <c r="GBS61" s="429"/>
      <c r="GBT61" s="429"/>
      <c r="GBU61" s="429"/>
      <c r="GBV61" s="429"/>
      <c r="GBW61" s="429"/>
      <c r="GBX61" s="429"/>
      <c r="GBY61" s="429"/>
      <c r="GBZ61" s="429"/>
      <c r="GCA61" s="429"/>
      <c r="GCB61" s="429"/>
      <c r="GCC61" s="429"/>
      <c r="GCD61" s="429"/>
      <c r="GCE61" s="429"/>
      <c r="GCF61" s="429"/>
      <c r="GCG61" s="429"/>
      <c r="GCH61" s="429"/>
      <c r="GCI61" s="429"/>
      <c r="GCJ61" s="429"/>
      <c r="GCK61" s="429"/>
      <c r="GCL61" s="429"/>
      <c r="GCM61" s="429"/>
      <c r="GCN61" s="429"/>
      <c r="GCO61" s="429"/>
      <c r="GCP61" s="429"/>
      <c r="GCQ61" s="429"/>
      <c r="GCR61" s="429"/>
      <c r="GCS61" s="429"/>
      <c r="GCT61" s="429"/>
      <c r="GCU61" s="429"/>
      <c r="GCV61" s="429"/>
      <c r="GCW61" s="429"/>
      <c r="GCX61" s="429"/>
      <c r="GCY61" s="429"/>
      <c r="GCZ61" s="429"/>
      <c r="GDA61" s="429"/>
      <c r="GDB61" s="429"/>
      <c r="GDC61" s="429"/>
      <c r="GDD61" s="429"/>
      <c r="GDE61" s="429"/>
      <c r="GDF61" s="429"/>
      <c r="GDG61" s="429"/>
      <c r="GDH61" s="429"/>
      <c r="GDI61" s="429"/>
      <c r="GDJ61" s="429"/>
      <c r="GDK61" s="429"/>
      <c r="GDL61" s="429"/>
      <c r="GDM61" s="429"/>
      <c r="GDN61" s="429"/>
      <c r="GDO61" s="429"/>
      <c r="GDP61" s="429"/>
      <c r="GDQ61" s="429"/>
      <c r="GDR61" s="429"/>
      <c r="GDS61" s="429"/>
      <c r="GDT61" s="429"/>
      <c r="GDU61" s="429"/>
      <c r="GDV61" s="429"/>
      <c r="GDW61" s="429"/>
      <c r="GDX61" s="429"/>
      <c r="GDY61" s="429"/>
      <c r="GDZ61" s="429"/>
      <c r="GEA61" s="429"/>
      <c r="GEB61" s="429"/>
      <c r="GEC61" s="429"/>
      <c r="GED61" s="429"/>
      <c r="GEE61" s="429"/>
      <c r="GEF61" s="429"/>
      <c r="GEG61" s="429"/>
      <c r="GEH61" s="429"/>
      <c r="GEI61" s="429"/>
      <c r="GEJ61" s="429"/>
      <c r="GEK61" s="429"/>
      <c r="GEL61" s="429"/>
      <c r="GEM61" s="429"/>
      <c r="GEN61" s="429"/>
      <c r="GEO61" s="429"/>
      <c r="GEP61" s="429"/>
      <c r="GEQ61" s="429"/>
      <c r="GER61" s="429"/>
      <c r="GES61" s="429"/>
      <c r="GET61" s="429"/>
      <c r="GEU61" s="429"/>
      <c r="GEV61" s="429"/>
      <c r="GEW61" s="429"/>
      <c r="GEX61" s="429"/>
      <c r="GEY61" s="429"/>
      <c r="GEZ61" s="429"/>
      <c r="GFA61" s="429"/>
      <c r="GFB61" s="429"/>
      <c r="GFC61" s="429"/>
      <c r="GFD61" s="429"/>
      <c r="GFE61" s="429"/>
      <c r="GFF61" s="429"/>
      <c r="GFG61" s="429"/>
      <c r="GFH61" s="429"/>
      <c r="GFI61" s="429"/>
      <c r="GFJ61" s="429"/>
      <c r="GFK61" s="429"/>
      <c r="GFL61" s="429"/>
      <c r="GFM61" s="429"/>
      <c r="GFN61" s="429"/>
      <c r="GFO61" s="429"/>
      <c r="GFP61" s="429"/>
      <c r="GFQ61" s="429"/>
      <c r="GFR61" s="429"/>
      <c r="GFS61" s="429"/>
      <c r="GFT61" s="429"/>
      <c r="GFU61" s="429"/>
      <c r="GFV61" s="429"/>
      <c r="GFW61" s="429"/>
      <c r="GFX61" s="429"/>
      <c r="GFY61" s="429"/>
      <c r="GFZ61" s="429"/>
      <c r="GGA61" s="429"/>
      <c r="GGB61" s="429"/>
      <c r="GGC61" s="429"/>
      <c r="GGD61" s="429"/>
      <c r="GGE61" s="429"/>
      <c r="GGF61" s="429"/>
      <c r="GGG61" s="429"/>
      <c r="GGH61" s="429"/>
      <c r="GGI61" s="429"/>
      <c r="GGJ61" s="429"/>
      <c r="GGK61" s="429"/>
      <c r="GGL61" s="429"/>
      <c r="GGM61" s="429"/>
      <c r="GGN61" s="429"/>
      <c r="GGO61" s="429"/>
      <c r="GGP61" s="429"/>
      <c r="GGQ61" s="429"/>
      <c r="GGR61" s="429"/>
      <c r="GGS61" s="429"/>
      <c r="GGT61" s="429"/>
      <c r="GGU61" s="429"/>
      <c r="GGV61" s="429"/>
      <c r="GGW61" s="429"/>
      <c r="GGX61" s="429"/>
      <c r="GGY61" s="429"/>
      <c r="GGZ61" s="429"/>
      <c r="GHA61" s="429"/>
      <c r="GHB61" s="429"/>
      <c r="GHC61" s="429"/>
      <c r="GHD61" s="429"/>
      <c r="GHE61" s="429"/>
      <c r="GHF61" s="429"/>
      <c r="GHG61" s="429"/>
      <c r="GHH61" s="429"/>
      <c r="GHI61" s="429"/>
      <c r="GHJ61" s="429"/>
      <c r="GHK61" s="429"/>
      <c r="GHL61" s="429"/>
      <c r="GHM61" s="429"/>
      <c r="GHN61" s="429"/>
      <c r="GHO61" s="429"/>
      <c r="GHP61" s="429"/>
      <c r="GHQ61" s="429"/>
      <c r="GHR61" s="429"/>
      <c r="GHS61" s="429"/>
      <c r="GHT61" s="429"/>
      <c r="GHU61" s="429"/>
      <c r="GHV61" s="429"/>
      <c r="GHW61" s="429"/>
      <c r="GHX61" s="429"/>
      <c r="GHY61" s="429"/>
      <c r="GHZ61" s="429"/>
      <c r="GIA61" s="429"/>
      <c r="GIB61" s="429"/>
      <c r="GIC61" s="429"/>
      <c r="GID61" s="429"/>
      <c r="GIE61" s="429"/>
      <c r="GIF61" s="429"/>
      <c r="GIG61" s="429"/>
      <c r="GIH61" s="429"/>
      <c r="GII61" s="429"/>
      <c r="GIJ61" s="429"/>
      <c r="GIK61" s="429"/>
      <c r="GIL61" s="429"/>
      <c r="GIM61" s="429"/>
      <c r="GIN61" s="429"/>
      <c r="GIO61" s="429"/>
      <c r="GIP61" s="429"/>
      <c r="GIQ61" s="429"/>
      <c r="GIR61" s="429"/>
      <c r="GIS61" s="429"/>
      <c r="GIT61" s="429"/>
      <c r="GIU61" s="429"/>
      <c r="GIV61" s="429"/>
      <c r="GIW61" s="429"/>
      <c r="GIX61" s="429"/>
      <c r="GIY61" s="429"/>
      <c r="GIZ61" s="429"/>
      <c r="GJA61" s="429"/>
      <c r="GJB61" s="429"/>
      <c r="GJC61" s="429"/>
      <c r="GJD61" s="429"/>
      <c r="GJE61" s="429"/>
      <c r="GJF61" s="429"/>
      <c r="GJG61" s="429"/>
      <c r="GJH61" s="429"/>
      <c r="GJI61" s="429"/>
      <c r="GJJ61" s="429"/>
      <c r="GJK61" s="429"/>
      <c r="GJL61" s="429"/>
      <c r="GJM61" s="429"/>
      <c r="GJN61" s="429"/>
      <c r="GJO61" s="429"/>
      <c r="GJP61" s="429"/>
      <c r="GJQ61" s="429"/>
      <c r="GJR61" s="429"/>
      <c r="GJS61" s="429"/>
      <c r="GJT61" s="429"/>
      <c r="GJU61" s="429"/>
      <c r="GJV61" s="429"/>
      <c r="GJW61" s="429"/>
      <c r="GJX61" s="429"/>
      <c r="GJY61" s="429"/>
      <c r="GJZ61" s="429"/>
      <c r="GKA61" s="429"/>
      <c r="GKB61" s="429"/>
      <c r="GKC61" s="429"/>
      <c r="GKD61" s="429"/>
      <c r="GKE61" s="429"/>
      <c r="GKF61" s="429"/>
      <c r="GKG61" s="429"/>
      <c r="GKH61" s="429"/>
      <c r="GKI61" s="429"/>
      <c r="GKJ61" s="429"/>
      <c r="GKK61" s="429"/>
      <c r="GKL61" s="429"/>
      <c r="GKM61" s="429"/>
      <c r="GKN61" s="429"/>
      <c r="GKO61" s="429"/>
      <c r="GKP61" s="429"/>
      <c r="GKQ61" s="429"/>
      <c r="GKR61" s="429"/>
      <c r="GKS61" s="429"/>
      <c r="GKT61" s="429"/>
      <c r="GKU61" s="429"/>
      <c r="GKV61" s="429"/>
      <c r="GKW61" s="429"/>
      <c r="GKX61" s="429"/>
      <c r="GKY61" s="429"/>
      <c r="GKZ61" s="429"/>
      <c r="GLA61" s="429"/>
      <c r="GLB61" s="429"/>
      <c r="GLC61" s="429"/>
      <c r="GLD61" s="429"/>
      <c r="GLE61" s="429"/>
      <c r="GLF61" s="429"/>
      <c r="GLG61" s="429"/>
      <c r="GLH61" s="429"/>
      <c r="GLI61" s="429"/>
      <c r="GLJ61" s="429"/>
      <c r="GLK61" s="429"/>
      <c r="GLL61" s="429"/>
      <c r="GLM61" s="429"/>
      <c r="GLN61" s="429"/>
      <c r="GLO61" s="429"/>
      <c r="GLP61" s="429"/>
      <c r="GLQ61" s="429"/>
      <c r="GLR61" s="429"/>
      <c r="GLS61" s="429"/>
      <c r="GLT61" s="429"/>
      <c r="GLU61" s="429"/>
      <c r="GLV61" s="429"/>
      <c r="GLW61" s="429"/>
      <c r="GLX61" s="429"/>
      <c r="GLY61" s="429"/>
      <c r="GLZ61" s="429"/>
      <c r="GMA61" s="429"/>
      <c r="GMB61" s="429"/>
      <c r="GMC61" s="429"/>
      <c r="GMD61" s="429"/>
      <c r="GME61" s="429"/>
      <c r="GMF61" s="429"/>
      <c r="GMG61" s="429"/>
      <c r="GMH61" s="429"/>
      <c r="GMI61" s="429"/>
      <c r="GMJ61" s="429"/>
      <c r="GMK61" s="429"/>
      <c r="GML61" s="429"/>
      <c r="GMM61" s="429"/>
      <c r="GMN61" s="429"/>
      <c r="GMO61" s="429"/>
      <c r="GMP61" s="429"/>
      <c r="GMQ61" s="429"/>
      <c r="GMR61" s="429"/>
      <c r="GMS61" s="429"/>
      <c r="GMT61" s="429"/>
      <c r="GMU61" s="429"/>
      <c r="GMV61" s="429"/>
      <c r="GMW61" s="429"/>
      <c r="GMX61" s="429"/>
      <c r="GMY61" s="429"/>
      <c r="GMZ61" s="429"/>
      <c r="GNA61" s="429"/>
      <c r="GNB61" s="429"/>
      <c r="GNC61" s="429"/>
      <c r="GND61" s="429"/>
      <c r="GNE61" s="429"/>
      <c r="GNF61" s="429"/>
      <c r="GNG61" s="429"/>
      <c r="GNH61" s="429"/>
      <c r="GNI61" s="429"/>
      <c r="GNJ61" s="429"/>
      <c r="GNK61" s="429"/>
      <c r="GNL61" s="429"/>
      <c r="GNM61" s="429"/>
      <c r="GNN61" s="429"/>
      <c r="GNO61" s="429"/>
      <c r="GNP61" s="429"/>
      <c r="GNQ61" s="429"/>
      <c r="GNR61" s="429"/>
      <c r="GNS61" s="429"/>
      <c r="GNT61" s="429"/>
      <c r="GNU61" s="429"/>
      <c r="GNV61" s="429"/>
      <c r="GNW61" s="429"/>
      <c r="GNX61" s="429"/>
      <c r="GNY61" s="429"/>
      <c r="GNZ61" s="429"/>
      <c r="GOA61" s="429"/>
      <c r="GOB61" s="429"/>
      <c r="GOC61" s="429"/>
      <c r="GOD61" s="429"/>
      <c r="GOE61" s="429"/>
      <c r="GOF61" s="429"/>
      <c r="GOG61" s="429"/>
      <c r="GOH61" s="429"/>
      <c r="GOI61" s="429"/>
      <c r="GOJ61" s="429"/>
      <c r="GOK61" s="429"/>
      <c r="GOL61" s="429"/>
      <c r="GOM61" s="429"/>
      <c r="GON61" s="429"/>
      <c r="GOO61" s="429"/>
      <c r="GOP61" s="429"/>
      <c r="GOQ61" s="429"/>
      <c r="GOR61" s="429"/>
      <c r="GOS61" s="429"/>
      <c r="GOT61" s="429"/>
      <c r="GOU61" s="429"/>
      <c r="GOV61" s="429"/>
      <c r="GOW61" s="429"/>
      <c r="GOX61" s="429"/>
      <c r="GOY61" s="429"/>
      <c r="GOZ61" s="429"/>
      <c r="GPA61" s="429"/>
      <c r="GPB61" s="429"/>
      <c r="GPC61" s="429"/>
      <c r="GPD61" s="429"/>
      <c r="GPE61" s="429"/>
      <c r="GPF61" s="429"/>
      <c r="GPG61" s="429"/>
      <c r="GPH61" s="429"/>
      <c r="GPI61" s="429"/>
      <c r="GPJ61" s="429"/>
      <c r="GPK61" s="429"/>
      <c r="GPL61" s="429"/>
      <c r="GPM61" s="429"/>
      <c r="GPN61" s="429"/>
      <c r="GPO61" s="429"/>
      <c r="GPP61" s="429"/>
      <c r="GPQ61" s="429"/>
      <c r="GPR61" s="429"/>
      <c r="GPS61" s="429"/>
      <c r="GPT61" s="429"/>
      <c r="GPU61" s="429"/>
      <c r="GPV61" s="429"/>
      <c r="GPW61" s="429"/>
      <c r="GPX61" s="429"/>
      <c r="GPY61" s="429"/>
      <c r="GPZ61" s="429"/>
      <c r="GQA61" s="429"/>
      <c r="GQB61" s="429"/>
      <c r="GQC61" s="429"/>
      <c r="GQD61" s="429"/>
      <c r="GQE61" s="429"/>
      <c r="GQF61" s="429"/>
      <c r="GQG61" s="429"/>
      <c r="GQH61" s="429"/>
      <c r="GQI61" s="429"/>
      <c r="GQJ61" s="429"/>
      <c r="GQK61" s="429"/>
      <c r="GQL61" s="429"/>
      <c r="GQM61" s="429"/>
      <c r="GQN61" s="429"/>
      <c r="GQO61" s="429"/>
      <c r="GQP61" s="429"/>
      <c r="GQQ61" s="429"/>
      <c r="GQR61" s="429"/>
      <c r="GQS61" s="429"/>
      <c r="GQT61" s="429"/>
      <c r="GQU61" s="429"/>
      <c r="GQV61" s="429"/>
      <c r="GQW61" s="429"/>
      <c r="GQX61" s="429"/>
      <c r="GQY61" s="429"/>
      <c r="GQZ61" s="429"/>
      <c r="GRA61" s="429"/>
      <c r="GRB61" s="429"/>
      <c r="GRC61" s="429"/>
      <c r="GRD61" s="429"/>
      <c r="GRE61" s="429"/>
      <c r="GRF61" s="429"/>
      <c r="GRG61" s="429"/>
      <c r="GRH61" s="429"/>
      <c r="GRI61" s="429"/>
      <c r="GRJ61" s="429"/>
      <c r="GRK61" s="429"/>
      <c r="GRL61" s="429"/>
      <c r="GRM61" s="429"/>
      <c r="GRN61" s="429"/>
      <c r="GRO61" s="429"/>
      <c r="GRP61" s="429"/>
      <c r="GRQ61" s="429"/>
      <c r="GRR61" s="429"/>
      <c r="GRS61" s="429"/>
      <c r="GRT61" s="429"/>
      <c r="GRU61" s="429"/>
      <c r="GRV61" s="429"/>
      <c r="GRW61" s="429"/>
      <c r="GRX61" s="429"/>
      <c r="GRY61" s="429"/>
      <c r="GRZ61" s="429"/>
      <c r="GSA61" s="429"/>
      <c r="GSB61" s="429"/>
      <c r="GSC61" s="429"/>
      <c r="GSD61" s="429"/>
      <c r="GSE61" s="429"/>
      <c r="GSF61" s="429"/>
      <c r="GSG61" s="429"/>
      <c r="GSH61" s="429"/>
      <c r="GSI61" s="429"/>
      <c r="GSJ61" s="429"/>
      <c r="GSK61" s="429"/>
      <c r="GSL61" s="429"/>
      <c r="GSM61" s="429"/>
      <c r="GSN61" s="429"/>
      <c r="GSO61" s="429"/>
      <c r="GSP61" s="429"/>
      <c r="GSQ61" s="429"/>
      <c r="GSR61" s="429"/>
      <c r="GSS61" s="429"/>
      <c r="GST61" s="429"/>
      <c r="GSU61" s="429"/>
      <c r="GSV61" s="429"/>
      <c r="GSW61" s="429"/>
      <c r="GSX61" s="429"/>
      <c r="GSY61" s="429"/>
      <c r="GSZ61" s="429"/>
      <c r="GTA61" s="429"/>
      <c r="GTB61" s="429"/>
      <c r="GTC61" s="429"/>
      <c r="GTD61" s="429"/>
      <c r="GTE61" s="429"/>
      <c r="GTF61" s="429"/>
      <c r="GTG61" s="429"/>
      <c r="GTH61" s="429"/>
      <c r="GTI61" s="429"/>
      <c r="GTJ61" s="429"/>
      <c r="GTK61" s="429"/>
      <c r="GTL61" s="429"/>
      <c r="GTM61" s="429"/>
      <c r="GTN61" s="429"/>
      <c r="GTO61" s="429"/>
      <c r="GTP61" s="429"/>
      <c r="GTQ61" s="429"/>
      <c r="GTR61" s="429"/>
      <c r="GTS61" s="429"/>
      <c r="GTT61" s="429"/>
      <c r="GTU61" s="429"/>
      <c r="GTV61" s="429"/>
      <c r="GTW61" s="429"/>
      <c r="GTX61" s="429"/>
      <c r="GTY61" s="429"/>
      <c r="GTZ61" s="429"/>
      <c r="GUA61" s="429"/>
      <c r="GUB61" s="429"/>
      <c r="GUC61" s="429"/>
      <c r="GUD61" s="429"/>
      <c r="GUE61" s="429"/>
      <c r="GUF61" s="429"/>
      <c r="GUG61" s="429"/>
      <c r="GUH61" s="429"/>
      <c r="GUI61" s="429"/>
      <c r="GUJ61" s="429"/>
      <c r="GUK61" s="429"/>
      <c r="GUL61" s="429"/>
      <c r="GUM61" s="429"/>
      <c r="GUN61" s="429"/>
      <c r="GUO61" s="429"/>
      <c r="GUP61" s="429"/>
      <c r="GUQ61" s="429"/>
      <c r="GUR61" s="429"/>
      <c r="GUS61" s="429"/>
      <c r="GUT61" s="429"/>
      <c r="GUU61" s="429"/>
      <c r="GUV61" s="429"/>
      <c r="GUW61" s="429"/>
      <c r="GUX61" s="429"/>
      <c r="GUY61" s="429"/>
      <c r="GUZ61" s="429"/>
      <c r="GVA61" s="429"/>
      <c r="GVB61" s="429"/>
      <c r="GVC61" s="429"/>
      <c r="GVD61" s="429"/>
      <c r="GVE61" s="429"/>
      <c r="GVF61" s="429"/>
      <c r="GVG61" s="429"/>
      <c r="GVH61" s="429"/>
      <c r="GVI61" s="429"/>
      <c r="GVJ61" s="429"/>
      <c r="GVK61" s="429"/>
      <c r="GVL61" s="429"/>
      <c r="GVM61" s="429"/>
      <c r="GVN61" s="429"/>
      <c r="GVO61" s="429"/>
      <c r="GVP61" s="429"/>
      <c r="GVQ61" s="429"/>
      <c r="GVR61" s="429"/>
      <c r="GVS61" s="429"/>
      <c r="GVT61" s="429"/>
      <c r="GVU61" s="429"/>
      <c r="GVV61" s="429"/>
      <c r="GVW61" s="429"/>
      <c r="GVX61" s="429"/>
      <c r="GVY61" s="429"/>
      <c r="GVZ61" s="429"/>
      <c r="GWA61" s="429"/>
      <c r="GWB61" s="429"/>
      <c r="GWC61" s="429"/>
      <c r="GWD61" s="429"/>
      <c r="GWE61" s="429"/>
      <c r="GWF61" s="429"/>
      <c r="GWG61" s="429"/>
      <c r="GWH61" s="429"/>
      <c r="GWI61" s="429"/>
      <c r="GWJ61" s="429"/>
      <c r="GWK61" s="429"/>
      <c r="GWL61" s="429"/>
      <c r="GWM61" s="429"/>
      <c r="GWN61" s="429"/>
      <c r="GWO61" s="429"/>
      <c r="GWP61" s="429"/>
      <c r="GWQ61" s="429"/>
      <c r="GWR61" s="429"/>
      <c r="GWS61" s="429"/>
      <c r="GWT61" s="429"/>
      <c r="GWU61" s="429"/>
      <c r="GWV61" s="429"/>
      <c r="GWW61" s="429"/>
      <c r="GWX61" s="429"/>
      <c r="GWY61" s="429"/>
      <c r="GWZ61" s="429"/>
      <c r="GXA61" s="429"/>
      <c r="GXB61" s="429"/>
      <c r="GXC61" s="429"/>
      <c r="GXD61" s="429"/>
      <c r="GXE61" s="429"/>
      <c r="GXF61" s="429"/>
      <c r="GXG61" s="429"/>
      <c r="GXH61" s="429"/>
      <c r="GXI61" s="429"/>
      <c r="GXJ61" s="429"/>
      <c r="GXK61" s="429"/>
      <c r="GXL61" s="429"/>
      <c r="GXM61" s="429"/>
      <c r="GXN61" s="429"/>
      <c r="GXO61" s="429"/>
      <c r="GXP61" s="429"/>
      <c r="GXQ61" s="429"/>
      <c r="GXR61" s="429"/>
      <c r="GXS61" s="429"/>
      <c r="GXT61" s="429"/>
      <c r="GXU61" s="429"/>
      <c r="GXV61" s="429"/>
      <c r="GXW61" s="429"/>
      <c r="GXX61" s="429"/>
      <c r="GXY61" s="429"/>
      <c r="GXZ61" s="429"/>
      <c r="GYA61" s="429"/>
      <c r="GYB61" s="429"/>
      <c r="GYC61" s="429"/>
      <c r="GYD61" s="429"/>
      <c r="GYE61" s="429"/>
      <c r="GYF61" s="429"/>
      <c r="GYG61" s="429"/>
      <c r="GYH61" s="429"/>
      <c r="GYI61" s="429"/>
      <c r="GYJ61" s="429"/>
      <c r="GYK61" s="429"/>
      <c r="GYL61" s="429"/>
      <c r="GYM61" s="429"/>
      <c r="GYN61" s="429"/>
      <c r="GYO61" s="429"/>
      <c r="GYP61" s="429"/>
      <c r="GYQ61" s="429"/>
      <c r="GYR61" s="429"/>
      <c r="GYS61" s="429"/>
      <c r="GYT61" s="429"/>
      <c r="GYU61" s="429"/>
      <c r="GYV61" s="429"/>
      <c r="GYW61" s="429"/>
      <c r="GYX61" s="429"/>
      <c r="GYY61" s="429"/>
      <c r="GYZ61" s="429"/>
      <c r="GZA61" s="429"/>
      <c r="GZB61" s="429"/>
      <c r="GZC61" s="429"/>
      <c r="GZD61" s="429"/>
      <c r="GZE61" s="429"/>
      <c r="GZF61" s="429"/>
      <c r="GZG61" s="429"/>
      <c r="GZH61" s="429"/>
      <c r="GZI61" s="429"/>
      <c r="GZJ61" s="429"/>
      <c r="GZK61" s="429"/>
      <c r="GZL61" s="429"/>
      <c r="GZM61" s="429"/>
      <c r="GZN61" s="429"/>
      <c r="GZO61" s="429"/>
      <c r="GZP61" s="429"/>
      <c r="GZQ61" s="429"/>
      <c r="GZR61" s="429"/>
      <c r="GZS61" s="429"/>
      <c r="GZT61" s="429"/>
      <c r="GZU61" s="429"/>
      <c r="GZV61" s="429"/>
      <c r="GZW61" s="429"/>
      <c r="GZX61" s="429"/>
      <c r="GZY61" s="429"/>
      <c r="GZZ61" s="429"/>
      <c r="HAA61" s="429"/>
      <c r="HAB61" s="429"/>
      <c r="HAC61" s="429"/>
      <c r="HAD61" s="429"/>
      <c r="HAE61" s="429"/>
      <c r="HAF61" s="429"/>
      <c r="HAG61" s="429"/>
      <c r="HAH61" s="429"/>
      <c r="HAI61" s="429"/>
      <c r="HAJ61" s="429"/>
      <c r="HAK61" s="429"/>
      <c r="HAL61" s="429"/>
      <c r="HAM61" s="429"/>
      <c r="HAN61" s="429"/>
      <c r="HAO61" s="429"/>
      <c r="HAP61" s="429"/>
      <c r="HAQ61" s="429"/>
      <c r="HAR61" s="429"/>
      <c r="HAS61" s="429"/>
      <c r="HAT61" s="429"/>
      <c r="HAU61" s="429"/>
      <c r="HAV61" s="429"/>
      <c r="HAW61" s="429"/>
      <c r="HAX61" s="429"/>
      <c r="HAY61" s="429"/>
      <c r="HAZ61" s="429"/>
      <c r="HBA61" s="429"/>
      <c r="HBB61" s="429"/>
      <c r="HBC61" s="429"/>
      <c r="HBD61" s="429"/>
      <c r="HBE61" s="429"/>
      <c r="HBF61" s="429"/>
      <c r="HBG61" s="429"/>
      <c r="HBH61" s="429"/>
      <c r="HBI61" s="429"/>
      <c r="HBJ61" s="429"/>
      <c r="HBK61" s="429"/>
      <c r="HBL61" s="429"/>
      <c r="HBM61" s="429"/>
      <c r="HBN61" s="429"/>
      <c r="HBO61" s="429"/>
      <c r="HBP61" s="429"/>
      <c r="HBQ61" s="429"/>
      <c r="HBR61" s="429"/>
      <c r="HBS61" s="429"/>
      <c r="HBT61" s="429"/>
      <c r="HBU61" s="429"/>
      <c r="HBV61" s="429"/>
      <c r="HBW61" s="429"/>
      <c r="HBX61" s="429"/>
      <c r="HBY61" s="429"/>
      <c r="HBZ61" s="429"/>
      <c r="HCA61" s="429"/>
      <c r="HCB61" s="429"/>
      <c r="HCC61" s="429"/>
      <c r="HCD61" s="429"/>
      <c r="HCE61" s="429"/>
      <c r="HCF61" s="429"/>
      <c r="HCG61" s="429"/>
      <c r="HCH61" s="429"/>
      <c r="HCI61" s="429"/>
      <c r="HCJ61" s="429"/>
      <c r="HCK61" s="429"/>
      <c r="HCL61" s="429"/>
      <c r="HCM61" s="429"/>
      <c r="HCN61" s="429"/>
      <c r="HCO61" s="429"/>
      <c r="HCP61" s="429"/>
      <c r="HCQ61" s="429"/>
      <c r="HCR61" s="429"/>
      <c r="HCS61" s="429"/>
      <c r="HCT61" s="429"/>
      <c r="HCU61" s="429"/>
      <c r="HCV61" s="429"/>
      <c r="HCW61" s="429"/>
      <c r="HCX61" s="429"/>
      <c r="HCY61" s="429"/>
      <c r="HCZ61" s="429"/>
      <c r="HDA61" s="429"/>
      <c r="HDB61" s="429"/>
      <c r="HDC61" s="429"/>
      <c r="HDD61" s="429"/>
      <c r="HDE61" s="429"/>
      <c r="HDF61" s="429"/>
      <c r="HDG61" s="429"/>
      <c r="HDH61" s="429"/>
      <c r="HDI61" s="429"/>
      <c r="HDJ61" s="429"/>
      <c r="HDK61" s="429"/>
      <c r="HDL61" s="429"/>
      <c r="HDM61" s="429"/>
      <c r="HDN61" s="429"/>
      <c r="HDO61" s="429"/>
      <c r="HDP61" s="429"/>
      <c r="HDQ61" s="429"/>
      <c r="HDR61" s="429"/>
      <c r="HDS61" s="429"/>
      <c r="HDT61" s="429"/>
      <c r="HDU61" s="429"/>
      <c r="HDV61" s="429"/>
      <c r="HDW61" s="429"/>
      <c r="HDX61" s="429"/>
      <c r="HDY61" s="429"/>
      <c r="HDZ61" s="429"/>
      <c r="HEA61" s="429"/>
      <c r="HEB61" s="429"/>
      <c r="HEC61" s="429"/>
      <c r="HED61" s="429"/>
      <c r="HEE61" s="429"/>
      <c r="HEF61" s="429"/>
      <c r="HEG61" s="429"/>
      <c r="HEH61" s="429"/>
      <c r="HEI61" s="429"/>
      <c r="HEJ61" s="429"/>
      <c r="HEK61" s="429"/>
      <c r="HEL61" s="429"/>
      <c r="HEM61" s="429"/>
      <c r="HEN61" s="429"/>
      <c r="HEO61" s="429"/>
      <c r="HEP61" s="429"/>
      <c r="HEQ61" s="429"/>
      <c r="HER61" s="429"/>
      <c r="HES61" s="429"/>
      <c r="HET61" s="429"/>
      <c r="HEU61" s="429"/>
      <c r="HEV61" s="429"/>
      <c r="HEW61" s="429"/>
      <c r="HEX61" s="429"/>
      <c r="HEY61" s="429"/>
      <c r="HEZ61" s="429"/>
      <c r="HFA61" s="429"/>
      <c r="HFB61" s="429"/>
      <c r="HFC61" s="429"/>
      <c r="HFD61" s="429"/>
      <c r="HFE61" s="429"/>
      <c r="HFF61" s="429"/>
      <c r="HFG61" s="429"/>
      <c r="HFH61" s="429"/>
      <c r="HFI61" s="429"/>
      <c r="HFJ61" s="429"/>
      <c r="HFK61" s="429"/>
      <c r="HFL61" s="429"/>
      <c r="HFM61" s="429"/>
      <c r="HFN61" s="429"/>
      <c r="HFO61" s="429"/>
      <c r="HFP61" s="429"/>
      <c r="HFQ61" s="429"/>
      <c r="HFR61" s="429"/>
      <c r="HFS61" s="429"/>
      <c r="HFT61" s="429"/>
      <c r="HFU61" s="429"/>
      <c r="HFV61" s="429"/>
      <c r="HFW61" s="429"/>
      <c r="HFX61" s="429"/>
      <c r="HFY61" s="429"/>
      <c r="HFZ61" s="429"/>
      <c r="HGA61" s="429"/>
      <c r="HGB61" s="429"/>
      <c r="HGC61" s="429"/>
      <c r="HGD61" s="429"/>
      <c r="HGE61" s="429"/>
      <c r="HGF61" s="429"/>
      <c r="HGG61" s="429"/>
      <c r="HGH61" s="429"/>
      <c r="HGI61" s="429"/>
      <c r="HGJ61" s="429"/>
      <c r="HGK61" s="429"/>
      <c r="HGL61" s="429"/>
      <c r="HGM61" s="429"/>
      <c r="HGN61" s="429"/>
      <c r="HGO61" s="429"/>
      <c r="HGP61" s="429"/>
      <c r="HGQ61" s="429"/>
      <c r="HGR61" s="429"/>
      <c r="HGS61" s="429"/>
      <c r="HGT61" s="429"/>
      <c r="HGU61" s="429"/>
      <c r="HGV61" s="429"/>
      <c r="HGW61" s="429"/>
      <c r="HGX61" s="429"/>
      <c r="HGY61" s="429"/>
      <c r="HGZ61" s="429"/>
      <c r="HHA61" s="429"/>
      <c r="HHB61" s="429"/>
      <c r="HHC61" s="429"/>
      <c r="HHD61" s="429"/>
      <c r="HHE61" s="429"/>
      <c r="HHF61" s="429"/>
      <c r="HHG61" s="429"/>
      <c r="HHH61" s="429"/>
      <c r="HHI61" s="429"/>
      <c r="HHJ61" s="429"/>
      <c r="HHK61" s="429"/>
      <c r="HHL61" s="429"/>
      <c r="HHM61" s="429"/>
      <c r="HHN61" s="429"/>
      <c r="HHO61" s="429"/>
      <c r="HHP61" s="429"/>
      <c r="HHQ61" s="429"/>
      <c r="HHR61" s="429"/>
      <c r="HHS61" s="429"/>
      <c r="HHT61" s="429"/>
      <c r="HHU61" s="429"/>
      <c r="HHV61" s="429"/>
      <c r="HHW61" s="429"/>
      <c r="HHX61" s="429"/>
      <c r="HHY61" s="429"/>
      <c r="HHZ61" s="429"/>
      <c r="HIA61" s="429"/>
      <c r="HIB61" s="429"/>
      <c r="HIC61" s="429"/>
      <c r="HID61" s="429"/>
      <c r="HIE61" s="429"/>
      <c r="HIF61" s="429"/>
      <c r="HIG61" s="429"/>
      <c r="HIH61" s="429"/>
      <c r="HII61" s="429"/>
      <c r="HIJ61" s="429"/>
      <c r="HIK61" s="429"/>
      <c r="HIL61" s="429"/>
      <c r="HIM61" s="429"/>
      <c r="HIN61" s="429"/>
      <c r="HIO61" s="429"/>
      <c r="HIP61" s="429"/>
      <c r="HIQ61" s="429"/>
      <c r="HIR61" s="429"/>
      <c r="HIS61" s="429"/>
      <c r="HIT61" s="429"/>
      <c r="HIU61" s="429"/>
      <c r="HIV61" s="429"/>
      <c r="HIW61" s="429"/>
      <c r="HIX61" s="429"/>
      <c r="HIY61" s="429"/>
      <c r="HIZ61" s="429"/>
      <c r="HJA61" s="429"/>
      <c r="HJB61" s="429"/>
      <c r="HJC61" s="429"/>
      <c r="HJD61" s="429"/>
      <c r="HJE61" s="429"/>
      <c r="HJF61" s="429"/>
      <c r="HJG61" s="429"/>
      <c r="HJH61" s="429"/>
      <c r="HJI61" s="429"/>
      <c r="HJJ61" s="429"/>
      <c r="HJK61" s="429"/>
      <c r="HJL61" s="429"/>
      <c r="HJM61" s="429"/>
      <c r="HJN61" s="429"/>
      <c r="HJO61" s="429"/>
      <c r="HJP61" s="429"/>
      <c r="HJQ61" s="429"/>
      <c r="HJR61" s="429"/>
      <c r="HJS61" s="429"/>
      <c r="HJT61" s="429"/>
      <c r="HJU61" s="429"/>
      <c r="HJV61" s="429"/>
      <c r="HJW61" s="429"/>
      <c r="HJX61" s="429"/>
      <c r="HJY61" s="429"/>
      <c r="HJZ61" s="429"/>
      <c r="HKA61" s="429"/>
      <c r="HKB61" s="429"/>
      <c r="HKC61" s="429"/>
      <c r="HKD61" s="429"/>
      <c r="HKE61" s="429"/>
      <c r="HKF61" s="429"/>
      <c r="HKG61" s="429"/>
      <c r="HKH61" s="429"/>
      <c r="HKI61" s="429"/>
      <c r="HKJ61" s="429"/>
      <c r="HKK61" s="429"/>
      <c r="HKL61" s="429"/>
      <c r="HKM61" s="429"/>
      <c r="HKN61" s="429"/>
      <c r="HKO61" s="429"/>
      <c r="HKP61" s="429"/>
      <c r="HKQ61" s="429"/>
      <c r="HKR61" s="429"/>
      <c r="HKS61" s="429"/>
      <c r="HKT61" s="429"/>
      <c r="HKU61" s="429"/>
      <c r="HKV61" s="429"/>
      <c r="HKW61" s="429"/>
      <c r="HKX61" s="429"/>
      <c r="HKY61" s="429"/>
      <c r="HKZ61" s="429"/>
      <c r="HLA61" s="429"/>
      <c r="HLB61" s="429"/>
      <c r="HLC61" s="429"/>
      <c r="HLD61" s="429"/>
      <c r="HLE61" s="429"/>
      <c r="HLF61" s="429"/>
      <c r="HLG61" s="429"/>
      <c r="HLH61" s="429"/>
      <c r="HLI61" s="429"/>
      <c r="HLJ61" s="429"/>
      <c r="HLK61" s="429"/>
      <c r="HLL61" s="429"/>
      <c r="HLM61" s="429"/>
      <c r="HLN61" s="429"/>
      <c r="HLO61" s="429"/>
      <c r="HLP61" s="429"/>
      <c r="HLQ61" s="429"/>
      <c r="HLR61" s="429"/>
      <c r="HLS61" s="429"/>
      <c r="HLT61" s="429"/>
      <c r="HLU61" s="429"/>
      <c r="HLV61" s="429"/>
      <c r="HLW61" s="429"/>
      <c r="HLX61" s="429"/>
      <c r="HLY61" s="429"/>
      <c r="HLZ61" s="429"/>
      <c r="HMA61" s="429"/>
      <c r="HMB61" s="429"/>
      <c r="HMC61" s="429"/>
      <c r="HMD61" s="429"/>
      <c r="HME61" s="429"/>
      <c r="HMF61" s="429"/>
      <c r="HMG61" s="429"/>
      <c r="HMH61" s="429"/>
      <c r="HMI61" s="429"/>
      <c r="HMJ61" s="429"/>
      <c r="HMK61" s="429"/>
      <c r="HML61" s="429"/>
      <c r="HMM61" s="429"/>
      <c r="HMN61" s="429"/>
      <c r="HMO61" s="429"/>
      <c r="HMP61" s="429"/>
      <c r="HMQ61" s="429"/>
      <c r="HMR61" s="429"/>
      <c r="HMS61" s="429"/>
      <c r="HMT61" s="429"/>
      <c r="HMU61" s="429"/>
      <c r="HMV61" s="429"/>
      <c r="HMW61" s="429"/>
      <c r="HMX61" s="429"/>
      <c r="HMY61" s="429"/>
      <c r="HMZ61" s="429"/>
      <c r="HNA61" s="429"/>
      <c r="HNB61" s="429"/>
      <c r="HNC61" s="429"/>
      <c r="HND61" s="429"/>
      <c r="HNE61" s="429"/>
      <c r="HNF61" s="429"/>
      <c r="HNG61" s="429"/>
      <c r="HNH61" s="429"/>
      <c r="HNI61" s="429"/>
      <c r="HNJ61" s="429"/>
      <c r="HNK61" s="429"/>
      <c r="HNL61" s="429"/>
      <c r="HNM61" s="429"/>
      <c r="HNN61" s="429"/>
      <c r="HNO61" s="429"/>
      <c r="HNP61" s="429"/>
      <c r="HNQ61" s="429"/>
      <c r="HNR61" s="429"/>
      <c r="HNS61" s="429"/>
      <c r="HNT61" s="429"/>
      <c r="HNU61" s="429"/>
      <c r="HNV61" s="429"/>
      <c r="HNW61" s="429"/>
      <c r="HNX61" s="429"/>
      <c r="HNY61" s="429"/>
      <c r="HNZ61" s="429"/>
      <c r="HOA61" s="429"/>
      <c r="HOB61" s="429"/>
      <c r="HOC61" s="429"/>
      <c r="HOD61" s="429"/>
      <c r="HOE61" s="429"/>
      <c r="HOF61" s="429"/>
      <c r="HOG61" s="429"/>
      <c r="HOH61" s="429"/>
      <c r="HOI61" s="429"/>
      <c r="HOJ61" s="429"/>
      <c r="HOK61" s="429"/>
      <c r="HOL61" s="429"/>
      <c r="HOM61" s="429"/>
      <c r="HON61" s="429"/>
      <c r="HOO61" s="429"/>
      <c r="HOP61" s="429"/>
      <c r="HOQ61" s="429"/>
      <c r="HOR61" s="429"/>
      <c r="HOS61" s="429"/>
      <c r="HOT61" s="429"/>
      <c r="HOU61" s="429"/>
      <c r="HOV61" s="429"/>
      <c r="HOW61" s="429"/>
      <c r="HOX61" s="429"/>
      <c r="HOY61" s="429"/>
      <c r="HOZ61" s="429"/>
      <c r="HPA61" s="429"/>
      <c r="HPB61" s="429"/>
      <c r="HPC61" s="429"/>
      <c r="HPD61" s="429"/>
      <c r="HPE61" s="429"/>
      <c r="HPF61" s="429"/>
      <c r="HPG61" s="429"/>
      <c r="HPH61" s="429"/>
      <c r="HPI61" s="429"/>
      <c r="HPJ61" s="429"/>
      <c r="HPK61" s="429"/>
      <c r="HPL61" s="429"/>
      <c r="HPM61" s="429"/>
      <c r="HPN61" s="429"/>
      <c r="HPO61" s="429"/>
      <c r="HPP61" s="429"/>
      <c r="HPQ61" s="429"/>
      <c r="HPR61" s="429"/>
      <c r="HPS61" s="429"/>
      <c r="HPT61" s="429"/>
      <c r="HPU61" s="429"/>
      <c r="HPV61" s="429"/>
      <c r="HPW61" s="429"/>
      <c r="HPX61" s="429"/>
      <c r="HPY61" s="429"/>
      <c r="HPZ61" s="429"/>
      <c r="HQA61" s="429"/>
      <c r="HQB61" s="429"/>
      <c r="HQC61" s="429"/>
      <c r="HQD61" s="429"/>
      <c r="HQE61" s="429"/>
      <c r="HQF61" s="429"/>
      <c r="HQG61" s="429"/>
      <c r="HQH61" s="429"/>
      <c r="HQI61" s="429"/>
      <c r="HQJ61" s="429"/>
      <c r="HQK61" s="429"/>
      <c r="HQL61" s="429"/>
      <c r="HQM61" s="429"/>
      <c r="HQN61" s="429"/>
      <c r="HQO61" s="429"/>
      <c r="HQP61" s="429"/>
      <c r="HQQ61" s="429"/>
      <c r="HQR61" s="429"/>
      <c r="HQS61" s="429"/>
      <c r="HQT61" s="429"/>
      <c r="HQU61" s="429"/>
      <c r="HQV61" s="429"/>
      <c r="HQW61" s="429"/>
      <c r="HQX61" s="429"/>
      <c r="HQY61" s="429"/>
      <c r="HQZ61" s="429"/>
      <c r="HRA61" s="429"/>
      <c r="HRB61" s="429"/>
      <c r="HRC61" s="429"/>
      <c r="HRD61" s="429"/>
      <c r="HRE61" s="429"/>
      <c r="HRF61" s="429"/>
      <c r="HRG61" s="429"/>
      <c r="HRH61" s="429"/>
      <c r="HRI61" s="429"/>
      <c r="HRJ61" s="429"/>
      <c r="HRK61" s="429"/>
      <c r="HRL61" s="429"/>
      <c r="HRM61" s="429"/>
      <c r="HRN61" s="429"/>
      <c r="HRO61" s="429"/>
      <c r="HRP61" s="429"/>
      <c r="HRQ61" s="429"/>
      <c r="HRR61" s="429"/>
      <c r="HRS61" s="429"/>
      <c r="HRT61" s="429"/>
      <c r="HRU61" s="429"/>
      <c r="HRV61" s="429"/>
      <c r="HRW61" s="429"/>
      <c r="HRX61" s="429"/>
      <c r="HRY61" s="429"/>
      <c r="HRZ61" s="429"/>
      <c r="HSA61" s="429"/>
      <c r="HSB61" s="429"/>
      <c r="HSC61" s="429"/>
      <c r="HSD61" s="429"/>
      <c r="HSE61" s="429"/>
      <c r="HSF61" s="429"/>
      <c r="HSG61" s="429"/>
      <c r="HSH61" s="429"/>
      <c r="HSI61" s="429"/>
      <c r="HSJ61" s="429"/>
      <c r="HSK61" s="429"/>
      <c r="HSL61" s="429"/>
      <c r="HSM61" s="429"/>
      <c r="HSN61" s="429"/>
      <c r="HSO61" s="429"/>
      <c r="HSP61" s="429"/>
      <c r="HSQ61" s="429"/>
      <c r="HSR61" s="429"/>
      <c r="HSS61" s="429"/>
      <c r="HST61" s="429"/>
      <c r="HSU61" s="429"/>
      <c r="HSV61" s="429"/>
      <c r="HSW61" s="429"/>
      <c r="HSX61" s="429"/>
      <c r="HSY61" s="429"/>
      <c r="HSZ61" s="429"/>
      <c r="HTA61" s="429"/>
      <c r="HTB61" s="429"/>
      <c r="HTC61" s="429"/>
      <c r="HTD61" s="429"/>
      <c r="HTE61" s="429"/>
      <c r="HTF61" s="429"/>
      <c r="HTG61" s="429"/>
      <c r="HTH61" s="429"/>
      <c r="HTI61" s="429"/>
      <c r="HTJ61" s="429"/>
      <c r="HTK61" s="429"/>
      <c r="HTL61" s="429"/>
      <c r="HTM61" s="429"/>
      <c r="HTN61" s="429"/>
      <c r="HTO61" s="429"/>
      <c r="HTP61" s="429"/>
      <c r="HTQ61" s="429"/>
      <c r="HTR61" s="429"/>
      <c r="HTS61" s="429"/>
      <c r="HTT61" s="429"/>
      <c r="HTU61" s="429"/>
      <c r="HTV61" s="429"/>
      <c r="HTW61" s="429"/>
      <c r="HTX61" s="429"/>
      <c r="HTY61" s="429"/>
      <c r="HTZ61" s="429"/>
      <c r="HUA61" s="429"/>
      <c r="HUB61" s="429"/>
      <c r="HUC61" s="429"/>
      <c r="HUD61" s="429"/>
      <c r="HUE61" s="429"/>
      <c r="HUF61" s="429"/>
      <c r="HUG61" s="429"/>
      <c r="HUH61" s="429"/>
      <c r="HUI61" s="429"/>
      <c r="HUJ61" s="429"/>
      <c r="HUK61" s="429"/>
      <c r="HUL61" s="429"/>
      <c r="HUM61" s="429"/>
      <c r="HUN61" s="429"/>
      <c r="HUO61" s="429"/>
      <c r="HUP61" s="429"/>
      <c r="HUQ61" s="429"/>
      <c r="HUR61" s="429"/>
      <c r="HUS61" s="429"/>
      <c r="HUT61" s="429"/>
      <c r="HUU61" s="429"/>
      <c r="HUV61" s="429"/>
      <c r="HUW61" s="429"/>
      <c r="HUX61" s="429"/>
      <c r="HUY61" s="429"/>
      <c r="HUZ61" s="429"/>
      <c r="HVA61" s="429"/>
      <c r="HVB61" s="429"/>
      <c r="HVC61" s="429"/>
      <c r="HVD61" s="429"/>
      <c r="HVE61" s="429"/>
      <c r="HVF61" s="429"/>
      <c r="HVG61" s="429"/>
      <c r="HVH61" s="429"/>
      <c r="HVI61" s="429"/>
      <c r="HVJ61" s="429"/>
      <c r="HVK61" s="429"/>
      <c r="HVL61" s="429"/>
      <c r="HVM61" s="429"/>
      <c r="HVN61" s="429"/>
      <c r="HVO61" s="429"/>
      <c r="HVP61" s="429"/>
      <c r="HVQ61" s="429"/>
      <c r="HVR61" s="429"/>
      <c r="HVS61" s="429"/>
      <c r="HVT61" s="429"/>
      <c r="HVU61" s="429"/>
      <c r="HVV61" s="429"/>
      <c r="HVW61" s="429"/>
      <c r="HVX61" s="429"/>
      <c r="HVY61" s="429"/>
      <c r="HVZ61" s="429"/>
      <c r="HWA61" s="429"/>
      <c r="HWB61" s="429"/>
      <c r="HWC61" s="429"/>
      <c r="HWD61" s="429"/>
      <c r="HWE61" s="429"/>
      <c r="HWF61" s="429"/>
      <c r="HWG61" s="429"/>
      <c r="HWH61" s="429"/>
      <c r="HWI61" s="429"/>
      <c r="HWJ61" s="429"/>
      <c r="HWK61" s="429"/>
      <c r="HWL61" s="429"/>
      <c r="HWM61" s="429"/>
      <c r="HWN61" s="429"/>
      <c r="HWO61" s="429"/>
      <c r="HWP61" s="429"/>
      <c r="HWQ61" s="429"/>
      <c r="HWR61" s="429"/>
      <c r="HWS61" s="429"/>
      <c r="HWT61" s="429"/>
      <c r="HWU61" s="429"/>
      <c r="HWV61" s="429"/>
      <c r="HWW61" s="429"/>
      <c r="HWX61" s="429"/>
      <c r="HWY61" s="429"/>
      <c r="HWZ61" s="429"/>
      <c r="HXA61" s="429"/>
      <c r="HXB61" s="429"/>
      <c r="HXC61" s="429"/>
      <c r="HXD61" s="429"/>
      <c r="HXE61" s="429"/>
      <c r="HXF61" s="429"/>
      <c r="HXG61" s="429"/>
      <c r="HXH61" s="429"/>
      <c r="HXI61" s="429"/>
      <c r="HXJ61" s="429"/>
      <c r="HXK61" s="429"/>
      <c r="HXL61" s="429"/>
      <c r="HXM61" s="429"/>
      <c r="HXN61" s="429"/>
      <c r="HXO61" s="429"/>
      <c r="HXP61" s="429"/>
      <c r="HXQ61" s="429"/>
      <c r="HXR61" s="429"/>
      <c r="HXS61" s="429"/>
      <c r="HXT61" s="429"/>
      <c r="HXU61" s="429"/>
      <c r="HXV61" s="429"/>
      <c r="HXW61" s="429"/>
      <c r="HXX61" s="429"/>
      <c r="HXY61" s="429"/>
      <c r="HXZ61" s="429"/>
      <c r="HYA61" s="429"/>
      <c r="HYB61" s="429"/>
      <c r="HYC61" s="429"/>
      <c r="HYD61" s="429"/>
      <c r="HYE61" s="429"/>
      <c r="HYF61" s="429"/>
      <c r="HYG61" s="429"/>
      <c r="HYH61" s="429"/>
      <c r="HYI61" s="429"/>
      <c r="HYJ61" s="429"/>
      <c r="HYK61" s="429"/>
      <c r="HYL61" s="429"/>
      <c r="HYM61" s="429"/>
      <c r="HYN61" s="429"/>
      <c r="HYO61" s="429"/>
      <c r="HYP61" s="429"/>
      <c r="HYQ61" s="429"/>
      <c r="HYR61" s="429"/>
      <c r="HYS61" s="429"/>
      <c r="HYT61" s="429"/>
      <c r="HYU61" s="429"/>
      <c r="HYV61" s="429"/>
      <c r="HYW61" s="429"/>
      <c r="HYX61" s="429"/>
      <c r="HYY61" s="429"/>
      <c r="HYZ61" s="429"/>
      <c r="HZA61" s="429"/>
      <c r="HZB61" s="429"/>
      <c r="HZC61" s="429"/>
      <c r="HZD61" s="429"/>
      <c r="HZE61" s="429"/>
      <c r="HZF61" s="429"/>
      <c r="HZG61" s="429"/>
      <c r="HZH61" s="429"/>
      <c r="HZI61" s="429"/>
      <c r="HZJ61" s="429"/>
      <c r="HZK61" s="429"/>
      <c r="HZL61" s="429"/>
      <c r="HZM61" s="429"/>
      <c r="HZN61" s="429"/>
      <c r="HZO61" s="429"/>
      <c r="HZP61" s="429"/>
      <c r="HZQ61" s="429"/>
      <c r="HZR61" s="429"/>
      <c r="HZS61" s="429"/>
      <c r="HZT61" s="429"/>
      <c r="HZU61" s="429"/>
      <c r="HZV61" s="429"/>
      <c r="HZW61" s="429"/>
      <c r="HZX61" s="429"/>
      <c r="HZY61" s="429"/>
      <c r="HZZ61" s="429"/>
      <c r="IAA61" s="429"/>
      <c r="IAB61" s="429"/>
      <c r="IAC61" s="429"/>
      <c r="IAD61" s="429"/>
      <c r="IAE61" s="429"/>
      <c r="IAF61" s="429"/>
      <c r="IAG61" s="429"/>
      <c r="IAH61" s="429"/>
      <c r="IAI61" s="429"/>
      <c r="IAJ61" s="429"/>
      <c r="IAK61" s="429"/>
      <c r="IAL61" s="429"/>
      <c r="IAM61" s="429"/>
      <c r="IAN61" s="429"/>
      <c r="IAO61" s="429"/>
      <c r="IAP61" s="429"/>
      <c r="IAQ61" s="429"/>
      <c r="IAR61" s="429"/>
      <c r="IAS61" s="429"/>
      <c r="IAT61" s="429"/>
      <c r="IAU61" s="429"/>
      <c r="IAV61" s="429"/>
      <c r="IAW61" s="429"/>
      <c r="IAX61" s="429"/>
      <c r="IAY61" s="429"/>
      <c r="IAZ61" s="429"/>
      <c r="IBA61" s="429"/>
      <c r="IBB61" s="429"/>
      <c r="IBC61" s="429"/>
      <c r="IBD61" s="429"/>
      <c r="IBE61" s="429"/>
      <c r="IBF61" s="429"/>
      <c r="IBG61" s="429"/>
      <c r="IBH61" s="429"/>
      <c r="IBI61" s="429"/>
      <c r="IBJ61" s="429"/>
      <c r="IBK61" s="429"/>
      <c r="IBL61" s="429"/>
      <c r="IBM61" s="429"/>
      <c r="IBN61" s="429"/>
      <c r="IBO61" s="429"/>
      <c r="IBP61" s="429"/>
      <c r="IBQ61" s="429"/>
      <c r="IBR61" s="429"/>
      <c r="IBS61" s="429"/>
      <c r="IBT61" s="429"/>
      <c r="IBU61" s="429"/>
      <c r="IBV61" s="429"/>
      <c r="IBW61" s="429"/>
      <c r="IBX61" s="429"/>
      <c r="IBY61" s="429"/>
      <c r="IBZ61" s="429"/>
      <c r="ICA61" s="429"/>
      <c r="ICB61" s="429"/>
      <c r="ICC61" s="429"/>
      <c r="ICD61" s="429"/>
      <c r="ICE61" s="429"/>
      <c r="ICF61" s="429"/>
      <c r="ICG61" s="429"/>
      <c r="ICH61" s="429"/>
      <c r="ICI61" s="429"/>
      <c r="ICJ61" s="429"/>
      <c r="ICK61" s="429"/>
      <c r="ICL61" s="429"/>
      <c r="ICM61" s="429"/>
      <c r="ICN61" s="429"/>
      <c r="ICO61" s="429"/>
      <c r="ICP61" s="429"/>
      <c r="ICQ61" s="429"/>
      <c r="ICR61" s="429"/>
      <c r="ICS61" s="429"/>
      <c r="ICT61" s="429"/>
      <c r="ICU61" s="429"/>
      <c r="ICV61" s="429"/>
      <c r="ICW61" s="429"/>
      <c r="ICX61" s="429"/>
      <c r="ICY61" s="429"/>
      <c r="ICZ61" s="429"/>
      <c r="IDA61" s="429"/>
      <c r="IDB61" s="429"/>
      <c r="IDC61" s="429"/>
      <c r="IDD61" s="429"/>
      <c r="IDE61" s="429"/>
      <c r="IDF61" s="429"/>
      <c r="IDG61" s="429"/>
      <c r="IDH61" s="429"/>
      <c r="IDI61" s="429"/>
      <c r="IDJ61" s="429"/>
      <c r="IDK61" s="429"/>
      <c r="IDL61" s="429"/>
      <c r="IDM61" s="429"/>
      <c r="IDN61" s="429"/>
      <c r="IDO61" s="429"/>
      <c r="IDP61" s="429"/>
      <c r="IDQ61" s="429"/>
      <c r="IDR61" s="429"/>
      <c r="IDS61" s="429"/>
      <c r="IDT61" s="429"/>
      <c r="IDU61" s="429"/>
      <c r="IDV61" s="429"/>
      <c r="IDW61" s="429"/>
      <c r="IDX61" s="429"/>
      <c r="IDY61" s="429"/>
      <c r="IDZ61" s="429"/>
      <c r="IEA61" s="429"/>
      <c r="IEB61" s="429"/>
      <c r="IEC61" s="429"/>
      <c r="IED61" s="429"/>
      <c r="IEE61" s="429"/>
      <c r="IEF61" s="429"/>
      <c r="IEG61" s="429"/>
      <c r="IEH61" s="429"/>
      <c r="IEI61" s="429"/>
      <c r="IEJ61" s="429"/>
      <c r="IEK61" s="429"/>
      <c r="IEL61" s="429"/>
      <c r="IEM61" s="429"/>
      <c r="IEN61" s="429"/>
      <c r="IEO61" s="429"/>
      <c r="IEP61" s="429"/>
      <c r="IEQ61" s="429"/>
      <c r="IER61" s="429"/>
      <c r="IES61" s="429"/>
      <c r="IET61" s="429"/>
      <c r="IEU61" s="429"/>
      <c r="IEV61" s="429"/>
      <c r="IEW61" s="429"/>
      <c r="IEX61" s="429"/>
      <c r="IEY61" s="429"/>
      <c r="IEZ61" s="429"/>
      <c r="IFA61" s="429"/>
      <c r="IFB61" s="429"/>
      <c r="IFC61" s="429"/>
      <c r="IFD61" s="429"/>
      <c r="IFE61" s="429"/>
      <c r="IFF61" s="429"/>
      <c r="IFG61" s="429"/>
      <c r="IFH61" s="429"/>
      <c r="IFI61" s="429"/>
      <c r="IFJ61" s="429"/>
      <c r="IFK61" s="429"/>
      <c r="IFL61" s="429"/>
      <c r="IFM61" s="429"/>
      <c r="IFN61" s="429"/>
      <c r="IFO61" s="429"/>
      <c r="IFP61" s="429"/>
      <c r="IFQ61" s="429"/>
      <c r="IFR61" s="429"/>
      <c r="IFS61" s="429"/>
      <c r="IFT61" s="429"/>
      <c r="IFU61" s="429"/>
      <c r="IFV61" s="429"/>
      <c r="IFW61" s="429"/>
      <c r="IFX61" s="429"/>
      <c r="IFY61" s="429"/>
      <c r="IFZ61" s="429"/>
      <c r="IGA61" s="429"/>
      <c r="IGB61" s="429"/>
      <c r="IGC61" s="429"/>
      <c r="IGD61" s="429"/>
      <c r="IGE61" s="429"/>
      <c r="IGF61" s="429"/>
      <c r="IGG61" s="429"/>
      <c r="IGH61" s="429"/>
      <c r="IGI61" s="429"/>
      <c r="IGJ61" s="429"/>
      <c r="IGK61" s="429"/>
      <c r="IGL61" s="429"/>
      <c r="IGM61" s="429"/>
      <c r="IGN61" s="429"/>
      <c r="IGO61" s="429"/>
      <c r="IGP61" s="429"/>
      <c r="IGQ61" s="429"/>
      <c r="IGR61" s="429"/>
      <c r="IGS61" s="429"/>
      <c r="IGT61" s="429"/>
      <c r="IGU61" s="429"/>
      <c r="IGV61" s="429"/>
      <c r="IGW61" s="429"/>
      <c r="IGX61" s="429"/>
      <c r="IGY61" s="429"/>
      <c r="IGZ61" s="429"/>
      <c r="IHA61" s="429"/>
      <c r="IHB61" s="429"/>
      <c r="IHC61" s="429"/>
      <c r="IHD61" s="429"/>
      <c r="IHE61" s="429"/>
      <c r="IHF61" s="429"/>
      <c r="IHG61" s="429"/>
      <c r="IHH61" s="429"/>
      <c r="IHI61" s="429"/>
      <c r="IHJ61" s="429"/>
      <c r="IHK61" s="429"/>
      <c r="IHL61" s="429"/>
      <c r="IHM61" s="429"/>
      <c r="IHN61" s="429"/>
      <c r="IHO61" s="429"/>
      <c r="IHP61" s="429"/>
      <c r="IHQ61" s="429"/>
      <c r="IHR61" s="429"/>
      <c r="IHS61" s="429"/>
      <c r="IHT61" s="429"/>
      <c r="IHU61" s="429"/>
      <c r="IHV61" s="429"/>
      <c r="IHW61" s="429"/>
      <c r="IHX61" s="429"/>
      <c r="IHY61" s="429"/>
      <c r="IHZ61" s="429"/>
      <c r="IIA61" s="429"/>
      <c r="IIB61" s="429"/>
      <c r="IIC61" s="429"/>
      <c r="IID61" s="429"/>
      <c r="IIE61" s="429"/>
      <c r="IIF61" s="429"/>
      <c r="IIG61" s="429"/>
      <c r="IIH61" s="429"/>
      <c r="III61" s="429"/>
      <c r="IIJ61" s="429"/>
      <c r="IIK61" s="429"/>
      <c r="IIL61" s="429"/>
      <c r="IIM61" s="429"/>
      <c r="IIN61" s="429"/>
      <c r="IIO61" s="429"/>
      <c r="IIP61" s="429"/>
      <c r="IIQ61" s="429"/>
      <c r="IIR61" s="429"/>
      <c r="IIS61" s="429"/>
      <c r="IIT61" s="429"/>
      <c r="IIU61" s="429"/>
      <c r="IIV61" s="429"/>
      <c r="IIW61" s="429"/>
      <c r="IIX61" s="429"/>
      <c r="IIY61" s="429"/>
      <c r="IIZ61" s="429"/>
      <c r="IJA61" s="429"/>
      <c r="IJB61" s="429"/>
      <c r="IJC61" s="429"/>
      <c r="IJD61" s="429"/>
      <c r="IJE61" s="429"/>
      <c r="IJF61" s="429"/>
      <c r="IJG61" s="429"/>
      <c r="IJH61" s="429"/>
      <c r="IJI61" s="429"/>
      <c r="IJJ61" s="429"/>
      <c r="IJK61" s="429"/>
      <c r="IJL61" s="429"/>
      <c r="IJM61" s="429"/>
      <c r="IJN61" s="429"/>
      <c r="IJO61" s="429"/>
      <c r="IJP61" s="429"/>
      <c r="IJQ61" s="429"/>
      <c r="IJR61" s="429"/>
      <c r="IJS61" s="429"/>
      <c r="IJT61" s="429"/>
      <c r="IJU61" s="429"/>
      <c r="IJV61" s="429"/>
      <c r="IJW61" s="429"/>
      <c r="IJX61" s="429"/>
      <c r="IJY61" s="429"/>
      <c r="IJZ61" s="429"/>
      <c r="IKA61" s="429"/>
      <c r="IKB61" s="429"/>
      <c r="IKC61" s="429"/>
      <c r="IKD61" s="429"/>
      <c r="IKE61" s="429"/>
      <c r="IKF61" s="429"/>
      <c r="IKG61" s="429"/>
      <c r="IKH61" s="429"/>
      <c r="IKI61" s="429"/>
      <c r="IKJ61" s="429"/>
      <c r="IKK61" s="429"/>
      <c r="IKL61" s="429"/>
      <c r="IKM61" s="429"/>
      <c r="IKN61" s="429"/>
      <c r="IKO61" s="429"/>
      <c r="IKP61" s="429"/>
      <c r="IKQ61" s="429"/>
      <c r="IKR61" s="429"/>
      <c r="IKS61" s="429"/>
      <c r="IKT61" s="429"/>
      <c r="IKU61" s="429"/>
      <c r="IKV61" s="429"/>
      <c r="IKW61" s="429"/>
      <c r="IKX61" s="429"/>
      <c r="IKY61" s="429"/>
      <c r="IKZ61" s="429"/>
      <c r="ILA61" s="429"/>
      <c r="ILB61" s="429"/>
      <c r="ILC61" s="429"/>
      <c r="ILD61" s="429"/>
      <c r="ILE61" s="429"/>
      <c r="ILF61" s="429"/>
      <c r="ILG61" s="429"/>
      <c r="ILH61" s="429"/>
      <c r="ILI61" s="429"/>
      <c r="ILJ61" s="429"/>
      <c r="ILK61" s="429"/>
      <c r="ILL61" s="429"/>
      <c r="ILM61" s="429"/>
      <c r="ILN61" s="429"/>
      <c r="ILO61" s="429"/>
      <c r="ILP61" s="429"/>
      <c r="ILQ61" s="429"/>
      <c r="ILR61" s="429"/>
      <c r="ILS61" s="429"/>
      <c r="ILT61" s="429"/>
      <c r="ILU61" s="429"/>
      <c r="ILV61" s="429"/>
      <c r="ILW61" s="429"/>
      <c r="ILX61" s="429"/>
      <c r="ILY61" s="429"/>
      <c r="ILZ61" s="429"/>
      <c r="IMA61" s="429"/>
      <c r="IMB61" s="429"/>
      <c r="IMC61" s="429"/>
      <c r="IMD61" s="429"/>
      <c r="IME61" s="429"/>
      <c r="IMF61" s="429"/>
      <c r="IMG61" s="429"/>
      <c r="IMH61" s="429"/>
      <c r="IMI61" s="429"/>
      <c r="IMJ61" s="429"/>
      <c r="IMK61" s="429"/>
      <c r="IML61" s="429"/>
      <c r="IMM61" s="429"/>
      <c r="IMN61" s="429"/>
      <c r="IMO61" s="429"/>
      <c r="IMP61" s="429"/>
      <c r="IMQ61" s="429"/>
      <c r="IMR61" s="429"/>
      <c r="IMS61" s="429"/>
      <c r="IMT61" s="429"/>
      <c r="IMU61" s="429"/>
      <c r="IMV61" s="429"/>
      <c r="IMW61" s="429"/>
      <c r="IMX61" s="429"/>
      <c r="IMY61" s="429"/>
      <c r="IMZ61" s="429"/>
      <c r="INA61" s="429"/>
      <c r="INB61" s="429"/>
      <c r="INC61" s="429"/>
      <c r="IND61" s="429"/>
      <c r="INE61" s="429"/>
      <c r="INF61" s="429"/>
      <c r="ING61" s="429"/>
      <c r="INH61" s="429"/>
      <c r="INI61" s="429"/>
      <c r="INJ61" s="429"/>
      <c r="INK61" s="429"/>
      <c r="INL61" s="429"/>
      <c r="INM61" s="429"/>
      <c r="INN61" s="429"/>
      <c r="INO61" s="429"/>
      <c r="INP61" s="429"/>
      <c r="INQ61" s="429"/>
      <c r="INR61" s="429"/>
      <c r="INS61" s="429"/>
      <c r="INT61" s="429"/>
      <c r="INU61" s="429"/>
      <c r="INV61" s="429"/>
      <c r="INW61" s="429"/>
      <c r="INX61" s="429"/>
      <c r="INY61" s="429"/>
      <c r="INZ61" s="429"/>
      <c r="IOA61" s="429"/>
      <c r="IOB61" s="429"/>
      <c r="IOC61" s="429"/>
      <c r="IOD61" s="429"/>
      <c r="IOE61" s="429"/>
      <c r="IOF61" s="429"/>
      <c r="IOG61" s="429"/>
      <c r="IOH61" s="429"/>
      <c r="IOI61" s="429"/>
      <c r="IOJ61" s="429"/>
      <c r="IOK61" s="429"/>
      <c r="IOL61" s="429"/>
      <c r="IOM61" s="429"/>
      <c r="ION61" s="429"/>
      <c r="IOO61" s="429"/>
      <c r="IOP61" s="429"/>
      <c r="IOQ61" s="429"/>
      <c r="IOR61" s="429"/>
      <c r="IOS61" s="429"/>
      <c r="IOT61" s="429"/>
      <c r="IOU61" s="429"/>
      <c r="IOV61" s="429"/>
      <c r="IOW61" s="429"/>
      <c r="IOX61" s="429"/>
      <c r="IOY61" s="429"/>
      <c r="IOZ61" s="429"/>
      <c r="IPA61" s="429"/>
      <c r="IPB61" s="429"/>
      <c r="IPC61" s="429"/>
      <c r="IPD61" s="429"/>
      <c r="IPE61" s="429"/>
      <c r="IPF61" s="429"/>
      <c r="IPG61" s="429"/>
      <c r="IPH61" s="429"/>
      <c r="IPI61" s="429"/>
      <c r="IPJ61" s="429"/>
      <c r="IPK61" s="429"/>
      <c r="IPL61" s="429"/>
      <c r="IPM61" s="429"/>
      <c r="IPN61" s="429"/>
      <c r="IPO61" s="429"/>
      <c r="IPP61" s="429"/>
      <c r="IPQ61" s="429"/>
      <c r="IPR61" s="429"/>
      <c r="IPS61" s="429"/>
      <c r="IPT61" s="429"/>
      <c r="IPU61" s="429"/>
      <c r="IPV61" s="429"/>
      <c r="IPW61" s="429"/>
      <c r="IPX61" s="429"/>
      <c r="IPY61" s="429"/>
      <c r="IPZ61" s="429"/>
      <c r="IQA61" s="429"/>
      <c r="IQB61" s="429"/>
      <c r="IQC61" s="429"/>
      <c r="IQD61" s="429"/>
      <c r="IQE61" s="429"/>
      <c r="IQF61" s="429"/>
      <c r="IQG61" s="429"/>
      <c r="IQH61" s="429"/>
      <c r="IQI61" s="429"/>
      <c r="IQJ61" s="429"/>
      <c r="IQK61" s="429"/>
      <c r="IQL61" s="429"/>
      <c r="IQM61" s="429"/>
      <c r="IQN61" s="429"/>
      <c r="IQO61" s="429"/>
      <c r="IQP61" s="429"/>
      <c r="IQQ61" s="429"/>
      <c r="IQR61" s="429"/>
      <c r="IQS61" s="429"/>
      <c r="IQT61" s="429"/>
      <c r="IQU61" s="429"/>
      <c r="IQV61" s="429"/>
      <c r="IQW61" s="429"/>
      <c r="IQX61" s="429"/>
      <c r="IQY61" s="429"/>
      <c r="IQZ61" s="429"/>
      <c r="IRA61" s="429"/>
      <c r="IRB61" s="429"/>
      <c r="IRC61" s="429"/>
      <c r="IRD61" s="429"/>
      <c r="IRE61" s="429"/>
      <c r="IRF61" s="429"/>
      <c r="IRG61" s="429"/>
      <c r="IRH61" s="429"/>
      <c r="IRI61" s="429"/>
      <c r="IRJ61" s="429"/>
      <c r="IRK61" s="429"/>
      <c r="IRL61" s="429"/>
      <c r="IRM61" s="429"/>
      <c r="IRN61" s="429"/>
      <c r="IRO61" s="429"/>
      <c r="IRP61" s="429"/>
      <c r="IRQ61" s="429"/>
      <c r="IRR61" s="429"/>
      <c r="IRS61" s="429"/>
      <c r="IRT61" s="429"/>
      <c r="IRU61" s="429"/>
      <c r="IRV61" s="429"/>
      <c r="IRW61" s="429"/>
      <c r="IRX61" s="429"/>
      <c r="IRY61" s="429"/>
      <c r="IRZ61" s="429"/>
      <c r="ISA61" s="429"/>
      <c r="ISB61" s="429"/>
      <c r="ISC61" s="429"/>
      <c r="ISD61" s="429"/>
      <c r="ISE61" s="429"/>
      <c r="ISF61" s="429"/>
      <c r="ISG61" s="429"/>
      <c r="ISH61" s="429"/>
      <c r="ISI61" s="429"/>
      <c r="ISJ61" s="429"/>
      <c r="ISK61" s="429"/>
      <c r="ISL61" s="429"/>
      <c r="ISM61" s="429"/>
      <c r="ISN61" s="429"/>
      <c r="ISO61" s="429"/>
      <c r="ISP61" s="429"/>
      <c r="ISQ61" s="429"/>
      <c r="ISR61" s="429"/>
      <c r="ISS61" s="429"/>
      <c r="IST61" s="429"/>
      <c r="ISU61" s="429"/>
      <c r="ISV61" s="429"/>
      <c r="ISW61" s="429"/>
      <c r="ISX61" s="429"/>
      <c r="ISY61" s="429"/>
      <c r="ISZ61" s="429"/>
      <c r="ITA61" s="429"/>
      <c r="ITB61" s="429"/>
      <c r="ITC61" s="429"/>
      <c r="ITD61" s="429"/>
      <c r="ITE61" s="429"/>
      <c r="ITF61" s="429"/>
      <c r="ITG61" s="429"/>
      <c r="ITH61" s="429"/>
      <c r="ITI61" s="429"/>
      <c r="ITJ61" s="429"/>
      <c r="ITK61" s="429"/>
      <c r="ITL61" s="429"/>
      <c r="ITM61" s="429"/>
      <c r="ITN61" s="429"/>
      <c r="ITO61" s="429"/>
      <c r="ITP61" s="429"/>
      <c r="ITQ61" s="429"/>
      <c r="ITR61" s="429"/>
      <c r="ITS61" s="429"/>
      <c r="ITT61" s="429"/>
      <c r="ITU61" s="429"/>
      <c r="ITV61" s="429"/>
      <c r="ITW61" s="429"/>
      <c r="ITX61" s="429"/>
      <c r="ITY61" s="429"/>
      <c r="ITZ61" s="429"/>
      <c r="IUA61" s="429"/>
      <c r="IUB61" s="429"/>
      <c r="IUC61" s="429"/>
      <c r="IUD61" s="429"/>
      <c r="IUE61" s="429"/>
      <c r="IUF61" s="429"/>
      <c r="IUG61" s="429"/>
      <c r="IUH61" s="429"/>
      <c r="IUI61" s="429"/>
      <c r="IUJ61" s="429"/>
      <c r="IUK61" s="429"/>
      <c r="IUL61" s="429"/>
      <c r="IUM61" s="429"/>
      <c r="IUN61" s="429"/>
      <c r="IUO61" s="429"/>
      <c r="IUP61" s="429"/>
      <c r="IUQ61" s="429"/>
      <c r="IUR61" s="429"/>
      <c r="IUS61" s="429"/>
      <c r="IUT61" s="429"/>
      <c r="IUU61" s="429"/>
      <c r="IUV61" s="429"/>
      <c r="IUW61" s="429"/>
      <c r="IUX61" s="429"/>
      <c r="IUY61" s="429"/>
      <c r="IUZ61" s="429"/>
      <c r="IVA61" s="429"/>
      <c r="IVB61" s="429"/>
      <c r="IVC61" s="429"/>
      <c r="IVD61" s="429"/>
      <c r="IVE61" s="429"/>
      <c r="IVF61" s="429"/>
      <c r="IVG61" s="429"/>
      <c r="IVH61" s="429"/>
      <c r="IVI61" s="429"/>
      <c r="IVJ61" s="429"/>
      <c r="IVK61" s="429"/>
      <c r="IVL61" s="429"/>
      <c r="IVM61" s="429"/>
      <c r="IVN61" s="429"/>
      <c r="IVO61" s="429"/>
      <c r="IVP61" s="429"/>
      <c r="IVQ61" s="429"/>
      <c r="IVR61" s="429"/>
      <c r="IVS61" s="429"/>
      <c r="IVT61" s="429"/>
      <c r="IVU61" s="429"/>
      <c r="IVV61" s="429"/>
      <c r="IVW61" s="429"/>
      <c r="IVX61" s="429"/>
      <c r="IVY61" s="429"/>
      <c r="IVZ61" s="429"/>
      <c r="IWA61" s="429"/>
      <c r="IWB61" s="429"/>
      <c r="IWC61" s="429"/>
      <c r="IWD61" s="429"/>
      <c r="IWE61" s="429"/>
      <c r="IWF61" s="429"/>
      <c r="IWG61" s="429"/>
      <c r="IWH61" s="429"/>
      <c r="IWI61" s="429"/>
      <c r="IWJ61" s="429"/>
      <c r="IWK61" s="429"/>
      <c r="IWL61" s="429"/>
      <c r="IWM61" s="429"/>
      <c r="IWN61" s="429"/>
      <c r="IWO61" s="429"/>
      <c r="IWP61" s="429"/>
      <c r="IWQ61" s="429"/>
      <c r="IWR61" s="429"/>
      <c r="IWS61" s="429"/>
      <c r="IWT61" s="429"/>
      <c r="IWU61" s="429"/>
      <c r="IWV61" s="429"/>
      <c r="IWW61" s="429"/>
      <c r="IWX61" s="429"/>
      <c r="IWY61" s="429"/>
      <c r="IWZ61" s="429"/>
      <c r="IXA61" s="429"/>
      <c r="IXB61" s="429"/>
      <c r="IXC61" s="429"/>
      <c r="IXD61" s="429"/>
      <c r="IXE61" s="429"/>
      <c r="IXF61" s="429"/>
      <c r="IXG61" s="429"/>
      <c r="IXH61" s="429"/>
      <c r="IXI61" s="429"/>
      <c r="IXJ61" s="429"/>
      <c r="IXK61" s="429"/>
      <c r="IXL61" s="429"/>
      <c r="IXM61" s="429"/>
      <c r="IXN61" s="429"/>
      <c r="IXO61" s="429"/>
      <c r="IXP61" s="429"/>
      <c r="IXQ61" s="429"/>
      <c r="IXR61" s="429"/>
      <c r="IXS61" s="429"/>
      <c r="IXT61" s="429"/>
      <c r="IXU61" s="429"/>
      <c r="IXV61" s="429"/>
      <c r="IXW61" s="429"/>
      <c r="IXX61" s="429"/>
      <c r="IXY61" s="429"/>
      <c r="IXZ61" s="429"/>
      <c r="IYA61" s="429"/>
      <c r="IYB61" s="429"/>
      <c r="IYC61" s="429"/>
      <c r="IYD61" s="429"/>
      <c r="IYE61" s="429"/>
      <c r="IYF61" s="429"/>
      <c r="IYG61" s="429"/>
      <c r="IYH61" s="429"/>
      <c r="IYI61" s="429"/>
      <c r="IYJ61" s="429"/>
      <c r="IYK61" s="429"/>
      <c r="IYL61" s="429"/>
      <c r="IYM61" s="429"/>
      <c r="IYN61" s="429"/>
      <c r="IYO61" s="429"/>
      <c r="IYP61" s="429"/>
      <c r="IYQ61" s="429"/>
      <c r="IYR61" s="429"/>
      <c r="IYS61" s="429"/>
      <c r="IYT61" s="429"/>
      <c r="IYU61" s="429"/>
      <c r="IYV61" s="429"/>
      <c r="IYW61" s="429"/>
      <c r="IYX61" s="429"/>
      <c r="IYY61" s="429"/>
      <c r="IYZ61" s="429"/>
      <c r="IZA61" s="429"/>
      <c r="IZB61" s="429"/>
      <c r="IZC61" s="429"/>
      <c r="IZD61" s="429"/>
      <c r="IZE61" s="429"/>
      <c r="IZF61" s="429"/>
      <c r="IZG61" s="429"/>
      <c r="IZH61" s="429"/>
      <c r="IZI61" s="429"/>
      <c r="IZJ61" s="429"/>
      <c r="IZK61" s="429"/>
      <c r="IZL61" s="429"/>
      <c r="IZM61" s="429"/>
      <c r="IZN61" s="429"/>
      <c r="IZO61" s="429"/>
      <c r="IZP61" s="429"/>
      <c r="IZQ61" s="429"/>
      <c r="IZR61" s="429"/>
      <c r="IZS61" s="429"/>
      <c r="IZT61" s="429"/>
      <c r="IZU61" s="429"/>
      <c r="IZV61" s="429"/>
      <c r="IZW61" s="429"/>
      <c r="IZX61" s="429"/>
      <c r="IZY61" s="429"/>
      <c r="IZZ61" s="429"/>
      <c r="JAA61" s="429"/>
      <c r="JAB61" s="429"/>
      <c r="JAC61" s="429"/>
      <c r="JAD61" s="429"/>
      <c r="JAE61" s="429"/>
      <c r="JAF61" s="429"/>
      <c r="JAG61" s="429"/>
      <c r="JAH61" s="429"/>
      <c r="JAI61" s="429"/>
      <c r="JAJ61" s="429"/>
      <c r="JAK61" s="429"/>
      <c r="JAL61" s="429"/>
      <c r="JAM61" s="429"/>
      <c r="JAN61" s="429"/>
      <c r="JAO61" s="429"/>
      <c r="JAP61" s="429"/>
      <c r="JAQ61" s="429"/>
      <c r="JAR61" s="429"/>
      <c r="JAS61" s="429"/>
      <c r="JAT61" s="429"/>
      <c r="JAU61" s="429"/>
      <c r="JAV61" s="429"/>
      <c r="JAW61" s="429"/>
      <c r="JAX61" s="429"/>
      <c r="JAY61" s="429"/>
      <c r="JAZ61" s="429"/>
      <c r="JBA61" s="429"/>
      <c r="JBB61" s="429"/>
      <c r="JBC61" s="429"/>
      <c r="JBD61" s="429"/>
      <c r="JBE61" s="429"/>
      <c r="JBF61" s="429"/>
      <c r="JBG61" s="429"/>
      <c r="JBH61" s="429"/>
      <c r="JBI61" s="429"/>
      <c r="JBJ61" s="429"/>
      <c r="JBK61" s="429"/>
      <c r="JBL61" s="429"/>
      <c r="JBM61" s="429"/>
      <c r="JBN61" s="429"/>
      <c r="JBO61" s="429"/>
      <c r="JBP61" s="429"/>
      <c r="JBQ61" s="429"/>
      <c r="JBR61" s="429"/>
      <c r="JBS61" s="429"/>
      <c r="JBT61" s="429"/>
      <c r="JBU61" s="429"/>
      <c r="JBV61" s="429"/>
      <c r="JBW61" s="429"/>
      <c r="JBX61" s="429"/>
      <c r="JBY61" s="429"/>
      <c r="JBZ61" s="429"/>
      <c r="JCA61" s="429"/>
      <c r="JCB61" s="429"/>
      <c r="JCC61" s="429"/>
      <c r="JCD61" s="429"/>
      <c r="JCE61" s="429"/>
      <c r="JCF61" s="429"/>
      <c r="JCG61" s="429"/>
      <c r="JCH61" s="429"/>
      <c r="JCI61" s="429"/>
      <c r="JCJ61" s="429"/>
      <c r="JCK61" s="429"/>
      <c r="JCL61" s="429"/>
      <c r="JCM61" s="429"/>
      <c r="JCN61" s="429"/>
      <c r="JCO61" s="429"/>
      <c r="JCP61" s="429"/>
      <c r="JCQ61" s="429"/>
      <c r="JCR61" s="429"/>
      <c r="JCS61" s="429"/>
      <c r="JCT61" s="429"/>
      <c r="JCU61" s="429"/>
      <c r="JCV61" s="429"/>
      <c r="JCW61" s="429"/>
      <c r="JCX61" s="429"/>
      <c r="JCY61" s="429"/>
      <c r="JCZ61" s="429"/>
      <c r="JDA61" s="429"/>
      <c r="JDB61" s="429"/>
      <c r="JDC61" s="429"/>
      <c r="JDD61" s="429"/>
      <c r="JDE61" s="429"/>
      <c r="JDF61" s="429"/>
      <c r="JDG61" s="429"/>
      <c r="JDH61" s="429"/>
      <c r="JDI61" s="429"/>
      <c r="JDJ61" s="429"/>
      <c r="JDK61" s="429"/>
      <c r="JDL61" s="429"/>
      <c r="JDM61" s="429"/>
      <c r="JDN61" s="429"/>
      <c r="JDO61" s="429"/>
      <c r="JDP61" s="429"/>
      <c r="JDQ61" s="429"/>
      <c r="JDR61" s="429"/>
      <c r="JDS61" s="429"/>
      <c r="JDT61" s="429"/>
      <c r="JDU61" s="429"/>
      <c r="JDV61" s="429"/>
      <c r="JDW61" s="429"/>
      <c r="JDX61" s="429"/>
      <c r="JDY61" s="429"/>
      <c r="JDZ61" s="429"/>
      <c r="JEA61" s="429"/>
      <c r="JEB61" s="429"/>
      <c r="JEC61" s="429"/>
      <c r="JED61" s="429"/>
      <c r="JEE61" s="429"/>
      <c r="JEF61" s="429"/>
      <c r="JEG61" s="429"/>
      <c r="JEH61" s="429"/>
      <c r="JEI61" s="429"/>
      <c r="JEJ61" s="429"/>
      <c r="JEK61" s="429"/>
      <c r="JEL61" s="429"/>
      <c r="JEM61" s="429"/>
      <c r="JEN61" s="429"/>
      <c r="JEO61" s="429"/>
      <c r="JEP61" s="429"/>
      <c r="JEQ61" s="429"/>
      <c r="JER61" s="429"/>
      <c r="JES61" s="429"/>
      <c r="JET61" s="429"/>
      <c r="JEU61" s="429"/>
      <c r="JEV61" s="429"/>
      <c r="JEW61" s="429"/>
      <c r="JEX61" s="429"/>
      <c r="JEY61" s="429"/>
      <c r="JEZ61" s="429"/>
      <c r="JFA61" s="429"/>
      <c r="JFB61" s="429"/>
      <c r="JFC61" s="429"/>
      <c r="JFD61" s="429"/>
      <c r="JFE61" s="429"/>
      <c r="JFF61" s="429"/>
      <c r="JFG61" s="429"/>
      <c r="JFH61" s="429"/>
      <c r="JFI61" s="429"/>
      <c r="JFJ61" s="429"/>
      <c r="JFK61" s="429"/>
      <c r="JFL61" s="429"/>
      <c r="JFM61" s="429"/>
      <c r="JFN61" s="429"/>
      <c r="JFO61" s="429"/>
      <c r="JFP61" s="429"/>
      <c r="JFQ61" s="429"/>
      <c r="JFR61" s="429"/>
      <c r="JFS61" s="429"/>
      <c r="JFT61" s="429"/>
      <c r="JFU61" s="429"/>
      <c r="JFV61" s="429"/>
      <c r="JFW61" s="429"/>
      <c r="JFX61" s="429"/>
      <c r="JFY61" s="429"/>
      <c r="JFZ61" s="429"/>
      <c r="JGA61" s="429"/>
      <c r="JGB61" s="429"/>
      <c r="JGC61" s="429"/>
      <c r="JGD61" s="429"/>
      <c r="JGE61" s="429"/>
      <c r="JGF61" s="429"/>
      <c r="JGG61" s="429"/>
      <c r="JGH61" s="429"/>
      <c r="JGI61" s="429"/>
      <c r="JGJ61" s="429"/>
      <c r="JGK61" s="429"/>
      <c r="JGL61" s="429"/>
      <c r="JGM61" s="429"/>
      <c r="JGN61" s="429"/>
      <c r="JGO61" s="429"/>
      <c r="JGP61" s="429"/>
      <c r="JGQ61" s="429"/>
      <c r="JGR61" s="429"/>
      <c r="JGS61" s="429"/>
      <c r="JGT61" s="429"/>
      <c r="JGU61" s="429"/>
      <c r="JGV61" s="429"/>
      <c r="JGW61" s="429"/>
      <c r="JGX61" s="429"/>
      <c r="JGY61" s="429"/>
      <c r="JGZ61" s="429"/>
      <c r="JHA61" s="429"/>
      <c r="JHB61" s="429"/>
      <c r="JHC61" s="429"/>
      <c r="JHD61" s="429"/>
      <c r="JHE61" s="429"/>
      <c r="JHF61" s="429"/>
      <c r="JHG61" s="429"/>
      <c r="JHH61" s="429"/>
      <c r="JHI61" s="429"/>
      <c r="JHJ61" s="429"/>
      <c r="JHK61" s="429"/>
      <c r="JHL61" s="429"/>
      <c r="JHM61" s="429"/>
      <c r="JHN61" s="429"/>
      <c r="JHO61" s="429"/>
      <c r="JHP61" s="429"/>
      <c r="JHQ61" s="429"/>
      <c r="JHR61" s="429"/>
      <c r="JHS61" s="429"/>
      <c r="JHT61" s="429"/>
      <c r="JHU61" s="429"/>
      <c r="JHV61" s="429"/>
      <c r="JHW61" s="429"/>
      <c r="JHX61" s="429"/>
      <c r="JHY61" s="429"/>
      <c r="JHZ61" s="429"/>
      <c r="JIA61" s="429"/>
      <c r="JIB61" s="429"/>
      <c r="JIC61" s="429"/>
      <c r="JID61" s="429"/>
      <c r="JIE61" s="429"/>
      <c r="JIF61" s="429"/>
      <c r="JIG61" s="429"/>
      <c r="JIH61" s="429"/>
      <c r="JII61" s="429"/>
      <c r="JIJ61" s="429"/>
      <c r="JIK61" s="429"/>
      <c r="JIL61" s="429"/>
      <c r="JIM61" s="429"/>
      <c r="JIN61" s="429"/>
      <c r="JIO61" s="429"/>
      <c r="JIP61" s="429"/>
      <c r="JIQ61" s="429"/>
      <c r="JIR61" s="429"/>
      <c r="JIS61" s="429"/>
      <c r="JIT61" s="429"/>
      <c r="JIU61" s="429"/>
      <c r="JIV61" s="429"/>
      <c r="JIW61" s="429"/>
      <c r="JIX61" s="429"/>
      <c r="JIY61" s="429"/>
      <c r="JIZ61" s="429"/>
      <c r="JJA61" s="429"/>
      <c r="JJB61" s="429"/>
      <c r="JJC61" s="429"/>
      <c r="JJD61" s="429"/>
      <c r="JJE61" s="429"/>
      <c r="JJF61" s="429"/>
      <c r="JJG61" s="429"/>
      <c r="JJH61" s="429"/>
      <c r="JJI61" s="429"/>
      <c r="JJJ61" s="429"/>
      <c r="JJK61" s="429"/>
      <c r="JJL61" s="429"/>
      <c r="JJM61" s="429"/>
      <c r="JJN61" s="429"/>
      <c r="JJO61" s="429"/>
      <c r="JJP61" s="429"/>
      <c r="JJQ61" s="429"/>
      <c r="JJR61" s="429"/>
      <c r="JJS61" s="429"/>
      <c r="JJT61" s="429"/>
      <c r="JJU61" s="429"/>
      <c r="JJV61" s="429"/>
      <c r="JJW61" s="429"/>
      <c r="JJX61" s="429"/>
      <c r="JJY61" s="429"/>
      <c r="JJZ61" s="429"/>
      <c r="JKA61" s="429"/>
      <c r="JKB61" s="429"/>
      <c r="JKC61" s="429"/>
      <c r="JKD61" s="429"/>
      <c r="JKE61" s="429"/>
      <c r="JKF61" s="429"/>
      <c r="JKG61" s="429"/>
      <c r="JKH61" s="429"/>
      <c r="JKI61" s="429"/>
      <c r="JKJ61" s="429"/>
      <c r="JKK61" s="429"/>
      <c r="JKL61" s="429"/>
      <c r="JKM61" s="429"/>
      <c r="JKN61" s="429"/>
      <c r="JKO61" s="429"/>
      <c r="JKP61" s="429"/>
      <c r="JKQ61" s="429"/>
      <c r="JKR61" s="429"/>
      <c r="JKS61" s="429"/>
      <c r="JKT61" s="429"/>
      <c r="JKU61" s="429"/>
      <c r="JKV61" s="429"/>
      <c r="JKW61" s="429"/>
      <c r="JKX61" s="429"/>
      <c r="JKY61" s="429"/>
      <c r="JKZ61" s="429"/>
      <c r="JLA61" s="429"/>
      <c r="JLB61" s="429"/>
      <c r="JLC61" s="429"/>
      <c r="JLD61" s="429"/>
      <c r="JLE61" s="429"/>
      <c r="JLF61" s="429"/>
      <c r="JLG61" s="429"/>
      <c r="JLH61" s="429"/>
      <c r="JLI61" s="429"/>
      <c r="JLJ61" s="429"/>
      <c r="JLK61" s="429"/>
      <c r="JLL61" s="429"/>
      <c r="JLM61" s="429"/>
      <c r="JLN61" s="429"/>
      <c r="JLO61" s="429"/>
      <c r="JLP61" s="429"/>
      <c r="JLQ61" s="429"/>
      <c r="JLR61" s="429"/>
      <c r="JLS61" s="429"/>
      <c r="JLT61" s="429"/>
      <c r="JLU61" s="429"/>
      <c r="JLV61" s="429"/>
      <c r="JLW61" s="429"/>
      <c r="JLX61" s="429"/>
      <c r="JLY61" s="429"/>
      <c r="JLZ61" s="429"/>
      <c r="JMA61" s="429"/>
      <c r="JMB61" s="429"/>
      <c r="JMC61" s="429"/>
      <c r="JMD61" s="429"/>
      <c r="JME61" s="429"/>
      <c r="JMF61" s="429"/>
      <c r="JMG61" s="429"/>
      <c r="JMH61" s="429"/>
      <c r="JMI61" s="429"/>
      <c r="JMJ61" s="429"/>
      <c r="JMK61" s="429"/>
      <c r="JML61" s="429"/>
      <c r="JMM61" s="429"/>
      <c r="JMN61" s="429"/>
      <c r="JMO61" s="429"/>
      <c r="JMP61" s="429"/>
      <c r="JMQ61" s="429"/>
      <c r="JMR61" s="429"/>
      <c r="JMS61" s="429"/>
      <c r="JMT61" s="429"/>
      <c r="JMU61" s="429"/>
      <c r="JMV61" s="429"/>
      <c r="JMW61" s="429"/>
      <c r="JMX61" s="429"/>
      <c r="JMY61" s="429"/>
      <c r="JMZ61" s="429"/>
      <c r="JNA61" s="429"/>
      <c r="JNB61" s="429"/>
      <c r="JNC61" s="429"/>
      <c r="JND61" s="429"/>
      <c r="JNE61" s="429"/>
      <c r="JNF61" s="429"/>
      <c r="JNG61" s="429"/>
      <c r="JNH61" s="429"/>
      <c r="JNI61" s="429"/>
      <c r="JNJ61" s="429"/>
      <c r="JNK61" s="429"/>
      <c r="JNL61" s="429"/>
      <c r="JNM61" s="429"/>
      <c r="JNN61" s="429"/>
      <c r="JNO61" s="429"/>
      <c r="JNP61" s="429"/>
      <c r="JNQ61" s="429"/>
      <c r="JNR61" s="429"/>
      <c r="JNS61" s="429"/>
      <c r="JNT61" s="429"/>
      <c r="JNU61" s="429"/>
      <c r="JNV61" s="429"/>
      <c r="JNW61" s="429"/>
      <c r="JNX61" s="429"/>
      <c r="JNY61" s="429"/>
      <c r="JNZ61" s="429"/>
      <c r="JOA61" s="429"/>
      <c r="JOB61" s="429"/>
      <c r="JOC61" s="429"/>
      <c r="JOD61" s="429"/>
      <c r="JOE61" s="429"/>
      <c r="JOF61" s="429"/>
      <c r="JOG61" s="429"/>
      <c r="JOH61" s="429"/>
      <c r="JOI61" s="429"/>
      <c r="JOJ61" s="429"/>
      <c r="JOK61" s="429"/>
      <c r="JOL61" s="429"/>
      <c r="JOM61" s="429"/>
      <c r="JON61" s="429"/>
      <c r="JOO61" s="429"/>
      <c r="JOP61" s="429"/>
      <c r="JOQ61" s="429"/>
      <c r="JOR61" s="429"/>
      <c r="JOS61" s="429"/>
      <c r="JOT61" s="429"/>
      <c r="JOU61" s="429"/>
      <c r="JOV61" s="429"/>
      <c r="JOW61" s="429"/>
      <c r="JOX61" s="429"/>
      <c r="JOY61" s="429"/>
      <c r="JOZ61" s="429"/>
      <c r="JPA61" s="429"/>
      <c r="JPB61" s="429"/>
      <c r="JPC61" s="429"/>
      <c r="JPD61" s="429"/>
      <c r="JPE61" s="429"/>
      <c r="JPF61" s="429"/>
      <c r="JPG61" s="429"/>
      <c r="JPH61" s="429"/>
      <c r="JPI61" s="429"/>
      <c r="JPJ61" s="429"/>
      <c r="JPK61" s="429"/>
      <c r="JPL61" s="429"/>
      <c r="JPM61" s="429"/>
      <c r="JPN61" s="429"/>
      <c r="JPO61" s="429"/>
      <c r="JPP61" s="429"/>
      <c r="JPQ61" s="429"/>
      <c r="JPR61" s="429"/>
      <c r="JPS61" s="429"/>
      <c r="JPT61" s="429"/>
      <c r="JPU61" s="429"/>
      <c r="JPV61" s="429"/>
      <c r="JPW61" s="429"/>
      <c r="JPX61" s="429"/>
      <c r="JPY61" s="429"/>
      <c r="JPZ61" s="429"/>
      <c r="JQA61" s="429"/>
      <c r="JQB61" s="429"/>
      <c r="JQC61" s="429"/>
      <c r="JQD61" s="429"/>
      <c r="JQE61" s="429"/>
      <c r="JQF61" s="429"/>
      <c r="JQG61" s="429"/>
      <c r="JQH61" s="429"/>
      <c r="JQI61" s="429"/>
      <c r="JQJ61" s="429"/>
      <c r="JQK61" s="429"/>
      <c r="JQL61" s="429"/>
      <c r="JQM61" s="429"/>
      <c r="JQN61" s="429"/>
      <c r="JQO61" s="429"/>
      <c r="JQP61" s="429"/>
      <c r="JQQ61" s="429"/>
      <c r="JQR61" s="429"/>
      <c r="JQS61" s="429"/>
      <c r="JQT61" s="429"/>
      <c r="JQU61" s="429"/>
      <c r="JQV61" s="429"/>
      <c r="JQW61" s="429"/>
      <c r="JQX61" s="429"/>
      <c r="JQY61" s="429"/>
      <c r="JQZ61" s="429"/>
      <c r="JRA61" s="429"/>
      <c r="JRB61" s="429"/>
      <c r="JRC61" s="429"/>
      <c r="JRD61" s="429"/>
      <c r="JRE61" s="429"/>
      <c r="JRF61" s="429"/>
      <c r="JRG61" s="429"/>
      <c r="JRH61" s="429"/>
      <c r="JRI61" s="429"/>
      <c r="JRJ61" s="429"/>
      <c r="JRK61" s="429"/>
      <c r="JRL61" s="429"/>
      <c r="JRM61" s="429"/>
      <c r="JRN61" s="429"/>
      <c r="JRO61" s="429"/>
      <c r="JRP61" s="429"/>
      <c r="JRQ61" s="429"/>
      <c r="JRR61" s="429"/>
      <c r="JRS61" s="429"/>
      <c r="JRT61" s="429"/>
      <c r="JRU61" s="429"/>
      <c r="JRV61" s="429"/>
      <c r="JRW61" s="429"/>
      <c r="JRX61" s="429"/>
      <c r="JRY61" s="429"/>
      <c r="JRZ61" s="429"/>
      <c r="JSA61" s="429"/>
      <c r="JSB61" s="429"/>
      <c r="JSC61" s="429"/>
      <c r="JSD61" s="429"/>
      <c r="JSE61" s="429"/>
      <c r="JSF61" s="429"/>
      <c r="JSG61" s="429"/>
      <c r="JSH61" s="429"/>
      <c r="JSI61" s="429"/>
      <c r="JSJ61" s="429"/>
      <c r="JSK61" s="429"/>
      <c r="JSL61" s="429"/>
      <c r="JSM61" s="429"/>
      <c r="JSN61" s="429"/>
      <c r="JSO61" s="429"/>
      <c r="JSP61" s="429"/>
      <c r="JSQ61" s="429"/>
      <c r="JSR61" s="429"/>
      <c r="JSS61" s="429"/>
      <c r="JST61" s="429"/>
      <c r="JSU61" s="429"/>
      <c r="JSV61" s="429"/>
      <c r="JSW61" s="429"/>
      <c r="JSX61" s="429"/>
      <c r="JSY61" s="429"/>
      <c r="JSZ61" s="429"/>
      <c r="JTA61" s="429"/>
      <c r="JTB61" s="429"/>
      <c r="JTC61" s="429"/>
      <c r="JTD61" s="429"/>
      <c r="JTE61" s="429"/>
      <c r="JTF61" s="429"/>
      <c r="JTG61" s="429"/>
      <c r="JTH61" s="429"/>
      <c r="JTI61" s="429"/>
      <c r="JTJ61" s="429"/>
      <c r="JTK61" s="429"/>
      <c r="JTL61" s="429"/>
      <c r="JTM61" s="429"/>
      <c r="JTN61" s="429"/>
      <c r="JTO61" s="429"/>
      <c r="JTP61" s="429"/>
      <c r="JTQ61" s="429"/>
      <c r="JTR61" s="429"/>
      <c r="JTS61" s="429"/>
      <c r="JTT61" s="429"/>
      <c r="JTU61" s="429"/>
      <c r="JTV61" s="429"/>
      <c r="JTW61" s="429"/>
      <c r="JTX61" s="429"/>
      <c r="JTY61" s="429"/>
      <c r="JTZ61" s="429"/>
      <c r="JUA61" s="429"/>
      <c r="JUB61" s="429"/>
      <c r="JUC61" s="429"/>
      <c r="JUD61" s="429"/>
      <c r="JUE61" s="429"/>
      <c r="JUF61" s="429"/>
      <c r="JUG61" s="429"/>
      <c r="JUH61" s="429"/>
      <c r="JUI61" s="429"/>
      <c r="JUJ61" s="429"/>
      <c r="JUK61" s="429"/>
      <c r="JUL61" s="429"/>
      <c r="JUM61" s="429"/>
      <c r="JUN61" s="429"/>
      <c r="JUO61" s="429"/>
      <c r="JUP61" s="429"/>
      <c r="JUQ61" s="429"/>
      <c r="JUR61" s="429"/>
      <c r="JUS61" s="429"/>
      <c r="JUT61" s="429"/>
      <c r="JUU61" s="429"/>
      <c r="JUV61" s="429"/>
      <c r="JUW61" s="429"/>
      <c r="JUX61" s="429"/>
      <c r="JUY61" s="429"/>
      <c r="JUZ61" s="429"/>
      <c r="JVA61" s="429"/>
      <c r="JVB61" s="429"/>
      <c r="JVC61" s="429"/>
      <c r="JVD61" s="429"/>
      <c r="JVE61" s="429"/>
      <c r="JVF61" s="429"/>
      <c r="JVG61" s="429"/>
      <c r="JVH61" s="429"/>
      <c r="JVI61" s="429"/>
      <c r="JVJ61" s="429"/>
      <c r="JVK61" s="429"/>
      <c r="JVL61" s="429"/>
      <c r="JVM61" s="429"/>
      <c r="JVN61" s="429"/>
      <c r="JVO61" s="429"/>
      <c r="JVP61" s="429"/>
      <c r="JVQ61" s="429"/>
      <c r="JVR61" s="429"/>
      <c r="JVS61" s="429"/>
      <c r="JVT61" s="429"/>
      <c r="JVU61" s="429"/>
      <c r="JVV61" s="429"/>
      <c r="JVW61" s="429"/>
      <c r="JVX61" s="429"/>
      <c r="JVY61" s="429"/>
      <c r="JVZ61" s="429"/>
      <c r="JWA61" s="429"/>
      <c r="JWB61" s="429"/>
      <c r="JWC61" s="429"/>
      <c r="JWD61" s="429"/>
      <c r="JWE61" s="429"/>
      <c r="JWF61" s="429"/>
      <c r="JWG61" s="429"/>
      <c r="JWH61" s="429"/>
      <c r="JWI61" s="429"/>
      <c r="JWJ61" s="429"/>
      <c r="JWK61" s="429"/>
      <c r="JWL61" s="429"/>
      <c r="JWM61" s="429"/>
      <c r="JWN61" s="429"/>
      <c r="JWO61" s="429"/>
      <c r="JWP61" s="429"/>
      <c r="JWQ61" s="429"/>
      <c r="JWR61" s="429"/>
      <c r="JWS61" s="429"/>
      <c r="JWT61" s="429"/>
      <c r="JWU61" s="429"/>
      <c r="JWV61" s="429"/>
      <c r="JWW61" s="429"/>
      <c r="JWX61" s="429"/>
      <c r="JWY61" s="429"/>
      <c r="JWZ61" s="429"/>
      <c r="JXA61" s="429"/>
      <c r="JXB61" s="429"/>
      <c r="JXC61" s="429"/>
      <c r="JXD61" s="429"/>
      <c r="JXE61" s="429"/>
      <c r="JXF61" s="429"/>
      <c r="JXG61" s="429"/>
      <c r="JXH61" s="429"/>
      <c r="JXI61" s="429"/>
      <c r="JXJ61" s="429"/>
      <c r="JXK61" s="429"/>
      <c r="JXL61" s="429"/>
      <c r="JXM61" s="429"/>
      <c r="JXN61" s="429"/>
      <c r="JXO61" s="429"/>
      <c r="JXP61" s="429"/>
      <c r="JXQ61" s="429"/>
      <c r="JXR61" s="429"/>
      <c r="JXS61" s="429"/>
      <c r="JXT61" s="429"/>
      <c r="JXU61" s="429"/>
      <c r="JXV61" s="429"/>
      <c r="JXW61" s="429"/>
      <c r="JXX61" s="429"/>
      <c r="JXY61" s="429"/>
      <c r="JXZ61" s="429"/>
      <c r="JYA61" s="429"/>
      <c r="JYB61" s="429"/>
      <c r="JYC61" s="429"/>
      <c r="JYD61" s="429"/>
      <c r="JYE61" s="429"/>
      <c r="JYF61" s="429"/>
      <c r="JYG61" s="429"/>
      <c r="JYH61" s="429"/>
      <c r="JYI61" s="429"/>
      <c r="JYJ61" s="429"/>
      <c r="JYK61" s="429"/>
      <c r="JYL61" s="429"/>
      <c r="JYM61" s="429"/>
      <c r="JYN61" s="429"/>
      <c r="JYO61" s="429"/>
      <c r="JYP61" s="429"/>
      <c r="JYQ61" s="429"/>
      <c r="JYR61" s="429"/>
      <c r="JYS61" s="429"/>
      <c r="JYT61" s="429"/>
      <c r="JYU61" s="429"/>
      <c r="JYV61" s="429"/>
      <c r="JYW61" s="429"/>
      <c r="JYX61" s="429"/>
      <c r="JYY61" s="429"/>
      <c r="JYZ61" s="429"/>
      <c r="JZA61" s="429"/>
      <c r="JZB61" s="429"/>
      <c r="JZC61" s="429"/>
      <c r="JZD61" s="429"/>
      <c r="JZE61" s="429"/>
      <c r="JZF61" s="429"/>
      <c r="JZG61" s="429"/>
      <c r="JZH61" s="429"/>
      <c r="JZI61" s="429"/>
      <c r="JZJ61" s="429"/>
      <c r="JZK61" s="429"/>
      <c r="JZL61" s="429"/>
      <c r="JZM61" s="429"/>
      <c r="JZN61" s="429"/>
      <c r="JZO61" s="429"/>
      <c r="JZP61" s="429"/>
      <c r="JZQ61" s="429"/>
      <c r="JZR61" s="429"/>
      <c r="JZS61" s="429"/>
      <c r="JZT61" s="429"/>
      <c r="JZU61" s="429"/>
      <c r="JZV61" s="429"/>
      <c r="JZW61" s="429"/>
      <c r="JZX61" s="429"/>
      <c r="JZY61" s="429"/>
      <c r="JZZ61" s="429"/>
      <c r="KAA61" s="429"/>
      <c r="KAB61" s="429"/>
      <c r="KAC61" s="429"/>
      <c r="KAD61" s="429"/>
      <c r="KAE61" s="429"/>
      <c r="KAF61" s="429"/>
      <c r="KAG61" s="429"/>
      <c r="KAH61" s="429"/>
      <c r="KAI61" s="429"/>
      <c r="KAJ61" s="429"/>
      <c r="KAK61" s="429"/>
      <c r="KAL61" s="429"/>
      <c r="KAM61" s="429"/>
      <c r="KAN61" s="429"/>
      <c r="KAO61" s="429"/>
      <c r="KAP61" s="429"/>
      <c r="KAQ61" s="429"/>
      <c r="KAR61" s="429"/>
      <c r="KAS61" s="429"/>
      <c r="KAT61" s="429"/>
      <c r="KAU61" s="429"/>
      <c r="KAV61" s="429"/>
      <c r="KAW61" s="429"/>
      <c r="KAX61" s="429"/>
      <c r="KAY61" s="429"/>
      <c r="KAZ61" s="429"/>
      <c r="KBA61" s="429"/>
      <c r="KBB61" s="429"/>
      <c r="KBC61" s="429"/>
      <c r="KBD61" s="429"/>
      <c r="KBE61" s="429"/>
      <c r="KBF61" s="429"/>
      <c r="KBG61" s="429"/>
      <c r="KBH61" s="429"/>
      <c r="KBI61" s="429"/>
      <c r="KBJ61" s="429"/>
      <c r="KBK61" s="429"/>
      <c r="KBL61" s="429"/>
      <c r="KBM61" s="429"/>
      <c r="KBN61" s="429"/>
      <c r="KBO61" s="429"/>
      <c r="KBP61" s="429"/>
      <c r="KBQ61" s="429"/>
      <c r="KBR61" s="429"/>
      <c r="KBS61" s="429"/>
      <c r="KBT61" s="429"/>
      <c r="KBU61" s="429"/>
      <c r="KBV61" s="429"/>
      <c r="KBW61" s="429"/>
      <c r="KBX61" s="429"/>
      <c r="KBY61" s="429"/>
      <c r="KBZ61" s="429"/>
      <c r="KCA61" s="429"/>
      <c r="KCB61" s="429"/>
      <c r="KCC61" s="429"/>
      <c r="KCD61" s="429"/>
      <c r="KCE61" s="429"/>
      <c r="KCF61" s="429"/>
      <c r="KCG61" s="429"/>
      <c r="KCH61" s="429"/>
      <c r="KCI61" s="429"/>
      <c r="KCJ61" s="429"/>
      <c r="KCK61" s="429"/>
      <c r="KCL61" s="429"/>
      <c r="KCM61" s="429"/>
      <c r="KCN61" s="429"/>
      <c r="KCO61" s="429"/>
      <c r="KCP61" s="429"/>
      <c r="KCQ61" s="429"/>
      <c r="KCR61" s="429"/>
      <c r="KCS61" s="429"/>
      <c r="KCT61" s="429"/>
      <c r="KCU61" s="429"/>
      <c r="KCV61" s="429"/>
      <c r="KCW61" s="429"/>
      <c r="KCX61" s="429"/>
      <c r="KCY61" s="429"/>
      <c r="KCZ61" s="429"/>
      <c r="KDA61" s="429"/>
      <c r="KDB61" s="429"/>
      <c r="KDC61" s="429"/>
      <c r="KDD61" s="429"/>
      <c r="KDE61" s="429"/>
      <c r="KDF61" s="429"/>
      <c r="KDG61" s="429"/>
      <c r="KDH61" s="429"/>
      <c r="KDI61" s="429"/>
      <c r="KDJ61" s="429"/>
      <c r="KDK61" s="429"/>
      <c r="KDL61" s="429"/>
      <c r="KDM61" s="429"/>
      <c r="KDN61" s="429"/>
      <c r="KDO61" s="429"/>
      <c r="KDP61" s="429"/>
      <c r="KDQ61" s="429"/>
      <c r="KDR61" s="429"/>
      <c r="KDS61" s="429"/>
      <c r="KDT61" s="429"/>
      <c r="KDU61" s="429"/>
      <c r="KDV61" s="429"/>
      <c r="KDW61" s="429"/>
      <c r="KDX61" s="429"/>
      <c r="KDY61" s="429"/>
      <c r="KDZ61" s="429"/>
      <c r="KEA61" s="429"/>
      <c r="KEB61" s="429"/>
      <c r="KEC61" s="429"/>
      <c r="KED61" s="429"/>
      <c r="KEE61" s="429"/>
      <c r="KEF61" s="429"/>
      <c r="KEG61" s="429"/>
      <c r="KEH61" s="429"/>
      <c r="KEI61" s="429"/>
      <c r="KEJ61" s="429"/>
      <c r="KEK61" s="429"/>
      <c r="KEL61" s="429"/>
      <c r="KEM61" s="429"/>
      <c r="KEN61" s="429"/>
      <c r="KEO61" s="429"/>
      <c r="KEP61" s="429"/>
      <c r="KEQ61" s="429"/>
      <c r="KER61" s="429"/>
      <c r="KES61" s="429"/>
      <c r="KET61" s="429"/>
      <c r="KEU61" s="429"/>
      <c r="KEV61" s="429"/>
      <c r="KEW61" s="429"/>
      <c r="KEX61" s="429"/>
      <c r="KEY61" s="429"/>
      <c r="KEZ61" s="429"/>
      <c r="KFA61" s="429"/>
      <c r="KFB61" s="429"/>
      <c r="KFC61" s="429"/>
      <c r="KFD61" s="429"/>
      <c r="KFE61" s="429"/>
      <c r="KFF61" s="429"/>
      <c r="KFG61" s="429"/>
      <c r="KFH61" s="429"/>
      <c r="KFI61" s="429"/>
      <c r="KFJ61" s="429"/>
      <c r="KFK61" s="429"/>
      <c r="KFL61" s="429"/>
      <c r="KFM61" s="429"/>
      <c r="KFN61" s="429"/>
      <c r="KFO61" s="429"/>
      <c r="KFP61" s="429"/>
      <c r="KFQ61" s="429"/>
      <c r="KFR61" s="429"/>
      <c r="KFS61" s="429"/>
      <c r="KFT61" s="429"/>
      <c r="KFU61" s="429"/>
      <c r="KFV61" s="429"/>
      <c r="KFW61" s="429"/>
      <c r="KFX61" s="429"/>
      <c r="KFY61" s="429"/>
      <c r="KFZ61" s="429"/>
      <c r="KGA61" s="429"/>
      <c r="KGB61" s="429"/>
      <c r="KGC61" s="429"/>
      <c r="KGD61" s="429"/>
      <c r="KGE61" s="429"/>
      <c r="KGF61" s="429"/>
      <c r="KGG61" s="429"/>
      <c r="KGH61" s="429"/>
      <c r="KGI61" s="429"/>
      <c r="KGJ61" s="429"/>
      <c r="KGK61" s="429"/>
      <c r="KGL61" s="429"/>
      <c r="KGM61" s="429"/>
      <c r="KGN61" s="429"/>
      <c r="KGO61" s="429"/>
      <c r="KGP61" s="429"/>
      <c r="KGQ61" s="429"/>
      <c r="KGR61" s="429"/>
      <c r="KGS61" s="429"/>
      <c r="KGT61" s="429"/>
      <c r="KGU61" s="429"/>
      <c r="KGV61" s="429"/>
      <c r="KGW61" s="429"/>
      <c r="KGX61" s="429"/>
      <c r="KGY61" s="429"/>
      <c r="KGZ61" s="429"/>
      <c r="KHA61" s="429"/>
      <c r="KHB61" s="429"/>
      <c r="KHC61" s="429"/>
      <c r="KHD61" s="429"/>
      <c r="KHE61" s="429"/>
      <c r="KHF61" s="429"/>
      <c r="KHG61" s="429"/>
      <c r="KHH61" s="429"/>
      <c r="KHI61" s="429"/>
      <c r="KHJ61" s="429"/>
      <c r="KHK61" s="429"/>
      <c r="KHL61" s="429"/>
      <c r="KHM61" s="429"/>
      <c r="KHN61" s="429"/>
      <c r="KHO61" s="429"/>
      <c r="KHP61" s="429"/>
      <c r="KHQ61" s="429"/>
      <c r="KHR61" s="429"/>
      <c r="KHS61" s="429"/>
      <c r="KHT61" s="429"/>
      <c r="KHU61" s="429"/>
      <c r="KHV61" s="429"/>
      <c r="KHW61" s="429"/>
      <c r="KHX61" s="429"/>
      <c r="KHY61" s="429"/>
      <c r="KHZ61" s="429"/>
      <c r="KIA61" s="429"/>
      <c r="KIB61" s="429"/>
      <c r="KIC61" s="429"/>
      <c r="KID61" s="429"/>
      <c r="KIE61" s="429"/>
      <c r="KIF61" s="429"/>
      <c r="KIG61" s="429"/>
      <c r="KIH61" s="429"/>
      <c r="KII61" s="429"/>
      <c r="KIJ61" s="429"/>
      <c r="KIK61" s="429"/>
      <c r="KIL61" s="429"/>
      <c r="KIM61" s="429"/>
      <c r="KIN61" s="429"/>
      <c r="KIO61" s="429"/>
      <c r="KIP61" s="429"/>
      <c r="KIQ61" s="429"/>
      <c r="KIR61" s="429"/>
      <c r="KIS61" s="429"/>
      <c r="KIT61" s="429"/>
      <c r="KIU61" s="429"/>
      <c r="KIV61" s="429"/>
      <c r="KIW61" s="429"/>
      <c r="KIX61" s="429"/>
      <c r="KIY61" s="429"/>
      <c r="KIZ61" s="429"/>
      <c r="KJA61" s="429"/>
      <c r="KJB61" s="429"/>
      <c r="KJC61" s="429"/>
      <c r="KJD61" s="429"/>
      <c r="KJE61" s="429"/>
      <c r="KJF61" s="429"/>
      <c r="KJG61" s="429"/>
      <c r="KJH61" s="429"/>
      <c r="KJI61" s="429"/>
      <c r="KJJ61" s="429"/>
      <c r="KJK61" s="429"/>
      <c r="KJL61" s="429"/>
      <c r="KJM61" s="429"/>
      <c r="KJN61" s="429"/>
      <c r="KJO61" s="429"/>
      <c r="KJP61" s="429"/>
      <c r="KJQ61" s="429"/>
      <c r="KJR61" s="429"/>
      <c r="KJS61" s="429"/>
      <c r="KJT61" s="429"/>
      <c r="KJU61" s="429"/>
      <c r="KJV61" s="429"/>
      <c r="KJW61" s="429"/>
      <c r="KJX61" s="429"/>
      <c r="KJY61" s="429"/>
      <c r="KJZ61" s="429"/>
      <c r="KKA61" s="429"/>
      <c r="KKB61" s="429"/>
      <c r="KKC61" s="429"/>
      <c r="KKD61" s="429"/>
      <c r="KKE61" s="429"/>
      <c r="KKF61" s="429"/>
      <c r="KKG61" s="429"/>
      <c r="KKH61" s="429"/>
      <c r="KKI61" s="429"/>
      <c r="KKJ61" s="429"/>
      <c r="KKK61" s="429"/>
      <c r="KKL61" s="429"/>
      <c r="KKM61" s="429"/>
      <c r="KKN61" s="429"/>
      <c r="KKO61" s="429"/>
      <c r="KKP61" s="429"/>
      <c r="KKQ61" s="429"/>
      <c r="KKR61" s="429"/>
      <c r="KKS61" s="429"/>
      <c r="KKT61" s="429"/>
      <c r="KKU61" s="429"/>
      <c r="KKV61" s="429"/>
      <c r="KKW61" s="429"/>
      <c r="KKX61" s="429"/>
      <c r="KKY61" s="429"/>
      <c r="KKZ61" s="429"/>
      <c r="KLA61" s="429"/>
      <c r="KLB61" s="429"/>
      <c r="KLC61" s="429"/>
      <c r="KLD61" s="429"/>
      <c r="KLE61" s="429"/>
      <c r="KLF61" s="429"/>
      <c r="KLG61" s="429"/>
      <c r="KLH61" s="429"/>
      <c r="KLI61" s="429"/>
      <c r="KLJ61" s="429"/>
      <c r="KLK61" s="429"/>
      <c r="KLL61" s="429"/>
      <c r="KLM61" s="429"/>
      <c r="KLN61" s="429"/>
      <c r="KLO61" s="429"/>
      <c r="KLP61" s="429"/>
      <c r="KLQ61" s="429"/>
      <c r="KLR61" s="429"/>
      <c r="KLS61" s="429"/>
      <c r="KLT61" s="429"/>
      <c r="KLU61" s="429"/>
      <c r="KLV61" s="429"/>
      <c r="KLW61" s="429"/>
      <c r="KLX61" s="429"/>
      <c r="KLY61" s="429"/>
      <c r="KLZ61" s="429"/>
      <c r="KMA61" s="429"/>
      <c r="KMB61" s="429"/>
      <c r="KMC61" s="429"/>
      <c r="KMD61" s="429"/>
      <c r="KME61" s="429"/>
      <c r="KMF61" s="429"/>
      <c r="KMG61" s="429"/>
      <c r="KMH61" s="429"/>
      <c r="KMI61" s="429"/>
      <c r="KMJ61" s="429"/>
      <c r="KMK61" s="429"/>
      <c r="KML61" s="429"/>
      <c r="KMM61" s="429"/>
      <c r="KMN61" s="429"/>
      <c r="KMO61" s="429"/>
      <c r="KMP61" s="429"/>
      <c r="KMQ61" s="429"/>
      <c r="KMR61" s="429"/>
      <c r="KMS61" s="429"/>
      <c r="KMT61" s="429"/>
      <c r="KMU61" s="429"/>
      <c r="KMV61" s="429"/>
      <c r="KMW61" s="429"/>
      <c r="KMX61" s="429"/>
      <c r="KMY61" s="429"/>
      <c r="KMZ61" s="429"/>
      <c r="KNA61" s="429"/>
      <c r="KNB61" s="429"/>
      <c r="KNC61" s="429"/>
      <c r="KND61" s="429"/>
      <c r="KNE61" s="429"/>
      <c r="KNF61" s="429"/>
      <c r="KNG61" s="429"/>
      <c r="KNH61" s="429"/>
      <c r="KNI61" s="429"/>
      <c r="KNJ61" s="429"/>
      <c r="KNK61" s="429"/>
      <c r="KNL61" s="429"/>
      <c r="KNM61" s="429"/>
      <c r="KNN61" s="429"/>
      <c r="KNO61" s="429"/>
      <c r="KNP61" s="429"/>
      <c r="KNQ61" s="429"/>
      <c r="KNR61" s="429"/>
      <c r="KNS61" s="429"/>
      <c r="KNT61" s="429"/>
      <c r="KNU61" s="429"/>
      <c r="KNV61" s="429"/>
      <c r="KNW61" s="429"/>
      <c r="KNX61" s="429"/>
      <c r="KNY61" s="429"/>
      <c r="KNZ61" s="429"/>
      <c r="KOA61" s="429"/>
      <c r="KOB61" s="429"/>
      <c r="KOC61" s="429"/>
      <c r="KOD61" s="429"/>
      <c r="KOE61" s="429"/>
      <c r="KOF61" s="429"/>
      <c r="KOG61" s="429"/>
      <c r="KOH61" s="429"/>
      <c r="KOI61" s="429"/>
      <c r="KOJ61" s="429"/>
      <c r="KOK61" s="429"/>
      <c r="KOL61" s="429"/>
      <c r="KOM61" s="429"/>
      <c r="KON61" s="429"/>
      <c r="KOO61" s="429"/>
      <c r="KOP61" s="429"/>
      <c r="KOQ61" s="429"/>
      <c r="KOR61" s="429"/>
      <c r="KOS61" s="429"/>
      <c r="KOT61" s="429"/>
      <c r="KOU61" s="429"/>
      <c r="KOV61" s="429"/>
      <c r="KOW61" s="429"/>
      <c r="KOX61" s="429"/>
      <c r="KOY61" s="429"/>
      <c r="KOZ61" s="429"/>
      <c r="KPA61" s="429"/>
      <c r="KPB61" s="429"/>
      <c r="KPC61" s="429"/>
      <c r="KPD61" s="429"/>
      <c r="KPE61" s="429"/>
      <c r="KPF61" s="429"/>
      <c r="KPG61" s="429"/>
      <c r="KPH61" s="429"/>
      <c r="KPI61" s="429"/>
      <c r="KPJ61" s="429"/>
      <c r="KPK61" s="429"/>
      <c r="KPL61" s="429"/>
      <c r="KPM61" s="429"/>
      <c r="KPN61" s="429"/>
      <c r="KPO61" s="429"/>
      <c r="KPP61" s="429"/>
      <c r="KPQ61" s="429"/>
      <c r="KPR61" s="429"/>
      <c r="KPS61" s="429"/>
      <c r="KPT61" s="429"/>
      <c r="KPU61" s="429"/>
      <c r="KPV61" s="429"/>
      <c r="KPW61" s="429"/>
      <c r="KPX61" s="429"/>
      <c r="KPY61" s="429"/>
      <c r="KPZ61" s="429"/>
      <c r="KQA61" s="429"/>
      <c r="KQB61" s="429"/>
      <c r="KQC61" s="429"/>
      <c r="KQD61" s="429"/>
      <c r="KQE61" s="429"/>
      <c r="KQF61" s="429"/>
      <c r="KQG61" s="429"/>
      <c r="KQH61" s="429"/>
      <c r="KQI61" s="429"/>
      <c r="KQJ61" s="429"/>
      <c r="KQK61" s="429"/>
      <c r="KQL61" s="429"/>
      <c r="KQM61" s="429"/>
      <c r="KQN61" s="429"/>
      <c r="KQO61" s="429"/>
      <c r="KQP61" s="429"/>
      <c r="KQQ61" s="429"/>
      <c r="KQR61" s="429"/>
      <c r="KQS61" s="429"/>
      <c r="KQT61" s="429"/>
      <c r="KQU61" s="429"/>
      <c r="KQV61" s="429"/>
      <c r="KQW61" s="429"/>
      <c r="KQX61" s="429"/>
      <c r="KQY61" s="429"/>
      <c r="KQZ61" s="429"/>
      <c r="KRA61" s="429"/>
      <c r="KRB61" s="429"/>
      <c r="KRC61" s="429"/>
      <c r="KRD61" s="429"/>
      <c r="KRE61" s="429"/>
      <c r="KRF61" s="429"/>
      <c r="KRG61" s="429"/>
      <c r="KRH61" s="429"/>
      <c r="KRI61" s="429"/>
      <c r="KRJ61" s="429"/>
      <c r="KRK61" s="429"/>
      <c r="KRL61" s="429"/>
      <c r="KRM61" s="429"/>
      <c r="KRN61" s="429"/>
      <c r="KRO61" s="429"/>
      <c r="KRP61" s="429"/>
      <c r="KRQ61" s="429"/>
      <c r="KRR61" s="429"/>
      <c r="KRS61" s="429"/>
      <c r="KRT61" s="429"/>
      <c r="KRU61" s="429"/>
      <c r="KRV61" s="429"/>
      <c r="KRW61" s="429"/>
      <c r="KRX61" s="429"/>
      <c r="KRY61" s="429"/>
      <c r="KRZ61" s="429"/>
      <c r="KSA61" s="429"/>
      <c r="KSB61" s="429"/>
      <c r="KSC61" s="429"/>
      <c r="KSD61" s="429"/>
      <c r="KSE61" s="429"/>
      <c r="KSF61" s="429"/>
      <c r="KSG61" s="429"/>
      <c r="KSH61" s="429"/>
      <c r="KSI61" s="429"/>
      <c r="KSJ61" s="429"/>
      <c r="KSK61" s="429"/>
      <c r="KSL61" s="429"/>
      <c r="KSM61" s="429"/>
      <c r="KSN61" s="429"/>
      <c r="KSO61" s="429"/>
      <c r="KSP61" s="429"/>
      <c r="KSQ61" s="429"/>
      <c r="KSR61" s="429"/>
      <c r="KSS61" s="429"/>
      <c r="KST61" s="429"/>
      <c r="KSU61" s="429"/>
      <c r="KSV61" s="429"/>
      <c r="KSW61" s="429"/>
      <c r="KSX61" s="429"/>
      <c r="KSY61" s="429"/>
      <c r="KSZ61" s="429"/>
      <c r="KTA61" s="429"/>
      <c r="KTB61" s="429"/>
      <c r="KTC61" s="429"/>
      <c r="KTD61" s="429"/>
      <c r="KTE61" s="429"/>
      <c r="KTF61" s="429"/>
      <c r="KTG61" s="429"/>
      <c r="KTH61" s="429"/>
      <c r="KTI61" s="429"/>
      <c r="KTJ61" s="429"/>
      <c r="KTK61" s="429"/>
      <c r="KTL61" s="429"/>
      <c r="KTM61" s="429"/>
      <c r="KTN61" s="429"/>
      <c r="KTO61" s="429"/>
      <c r="KTP61" s="429"/>
      <c r="KTQ61" s="429"/>
      <c r="KTR61" s="429"/>
      <c r="KTS61" s="429"/>
      <c r="KTT61" s="429"/>
      <c r="KTU61" s="429"/>
      <c r="KTV61" s="429"/>
      <c r="KTW61" s="429"/>
      <c r="KTX61" s="429"/>
      <c r="KTY61" s="429"/>
      <c r="KTZ61" s="429"/>
      <c r="KUA61" s="429"/>
      <c r="KUB61" s="429"/>
      <c r="KUC61" s="429"/>
      <c r="KUD61" s="429"/>
      <c r="KUE61" s="429"/>
      <c r="KUF61" s="429"/>
      <c r="KUG61" s="429"/>
      <c r="KUH61" s="429"/>
      <c r="KUI61" s="429"/>
      <c r="KUJ61" s="429"/>
      <c r="KUK61" s="429"/>
      <c r="KUL61" s="429"/>
      <c r="KUM61" s="429"/>
      <c r="KUN61" s="429"/>
      <c r="KUO61" s="429"/>
      <c r="KUP61" s="429"/>
      <c r="KUQ61" s="429"/>
      <c r="KUR61" s="429"/>
      <c r="KUS61" s="429"/>
      <c r="KUT61" s="429"/>
      <c r="KUU61" s="429"/>
      <c r="KUV61" s="429"/>
      <c r="KUW61" s="429"/>
      <c r="KUX61" s="429"/>
      <c r="KUY61" s="429"/>
      <c r="KUZ61" s="429"/>
      <c r="KVA61" s="429"/>
      <c r="KVB61" s="429"/>
      <c r="KVC61" s="429"/>
      <c r="KVD61" s="429"/>
      <c r="KVE61" s="429"/>
      <c r="KVF61" s="429"/>
      <c r="KVG61" s="429"/>
      <c r="KVH61" s="429"/>
      <c r="KVI61" s="429"/>
      <c r="KVJ61" s="429"/>
      <c r="KVK61" s="429"/>
      <c r="KVL61" s="429"/>
      <c r="KVM61" s="429"/>
      <c r="KVN61" s="429"/>
      <c r="KVO61" s="429"/>
      <c r="KVP61" s="429"/>
      <c r="KVQ61" s="429"/>
      <c r="KVR61" s="429"/>
      <c r="KVS61" s="429"/>
      <c r="KVT61" s="429"/>
      <c r="KVU61" s="429"/>
      <c r="KVV61" s="429"/>
      <c r="KVW61" s="429"/>
      <c r="KVX61" s="429"/>
      <c r="KVY61" s="429"/>
      <c r="KVZ61" s="429"/>
      <c r="KWA61" s="429"/>
      <c r="KWB61" s="429"/>
      <c r="KWC61" s="429"/>
      <c r="KWD61" s="429"/>
      <c r="KWE61" s="429"/>
      <c r="KWF61" s="429"/>
      <c r="KWG61" s="429"/>
      <c r="KWH61" s="429"/>
      <c r="KWI61" s="429"/>
      <c r="KWJ61" s="429"/>
      <c r="KWK61" s="429"/>
      <c r="KWL61" s="429"/>
      <c r="KWM61" s="429"/>
      <c r="KWN61" s="429"/>
      <c r="KWO61" s="429"/>
      <c r="KWP61" s="429"/>
      <c r="KWQ61" s="429"/>
      <c r="KWR61" s="429"/>
      <c r="KWS61" s="429"/>
      <c r="KWT61" s="429"/>
      <c r="KWU61" s="429"/>
      <c r="KWV61" s="429"/>
      <c r="KWW61" s="429"/>
      <c r="KWX61" s="429"/>
      <c r="KWY61" s="429"/>
      <c r="KWZ61" s="429"/>
      <c r="KXA61" s="429"/>
      <c r="KXB61" s="429"/>
      <c r="KXC61" s="429"/>
      <c r="KXD61" s="429"/>
      <c r="KXE61" s="429"/>
      <c r="KXF61" s="429"/>
      <c r="KXG61" s="429"/>
      <c r="KXH61" s="429"/>
      <c r="KXI61" s="429"/>
      <c r="KXJ61" s="429"/>
      <c r="KXK61" s="429"/>
      <c r="KXL61" s="429"/>
      <c r="KXM61" s="429"/>
      <c r="KXN61" s="429"/>
      <c r="KXO61" s="429"/>
      <c r="KXP61" s="429"/>
      <c r="KXQ61" s="429"/>
      <c r="KXR61" s="429"/>
      <c r="KXS61" s="429"/>
      <c r="KXT61" s="429"/>
      <c r="KXU61" s="429"/>
      <c r="KXV61" s="429"/>
      <c r="KXW61" s="429"/>
      <c r="KXX61" s="429"/>
      <c r="KXY61" s="429"/>
      <c r="KXZ61" s="429"/>
      <c r="KYA61" s="429"/>
      <c r="KYB61" s="429"/>
      <c r="KYC61" s="429"/>
      <c r="KYD61" s="429"/>
      <c r="KYE61" s="429"/>
      <c r="KYF61" s="429"/>
      <c r="KYG61" s="429"/>
      <c r="KYH61" s="429"/>
      <c r="KYI61" s="429"/>
      <c r="KYJ61" s="429"/>
      <c r="KYK61" s="429"/>
      <c r="KYL61" s="429"/>
      <c r="KYM61" s="429"/>
      <c r="KYN61" s="429"/>
      <c r="KYO61" s="429"/>
      <c r="KYP61" s="429"/>
      <c r="KYQ61" s="429"/>
      <c r="KYR61" s="429"/>
      <c r="KYS61" s="429"/>
      <c r="KYT61" s="429"/>
      <c r="KYU61" s="429"/>
      <c r="KYV61" s="429"/>
      <c r="KYW61" s="429"/>
      <c r="KYX61" s="429"/>
      <c r="KYY61" s="429"/>
      <c r="KYZ61" s="429"/>
      <c r="KZA61" s="429"/>
      <c r="KZB61" s="429"/>
      <c r="KZC61" s="429"/>
      <c r="KZD61" s="429"/>
      <c r="KZE61" s="429"/>
      <c r="KZF61" s="429"/>
      <c r="KZG61" s="429"/>
      <c r="KZH61" s="429"/>
      <c r="KZI61" s="429"/>
      <c r="KZJ61" s="429"/>
      <c r="KZK61" s="429"/>
      <c r="KZL61" s="429"/>
      <c r="KZM61" s="429"/>
      <c r="KZN61" s="429"/>
      <c r="KZO61" s="429"/>
      <c r="KZP61" s="429"/>
      <c r="KZQ61" s="429"/>
      <c r="KZR61" s="429"/>
      <c r="KZS61" s="429"/>
      <c r="KZT61" s="429"/>
      <c r="KZU61" s="429"/>
      <c r="KZV61" s="429"/>
      <c r="KZW61" s="429"/>
      <c r="KZX61" s="429"/>
      <c r="KZY61" s="429"/>
      <c r="KZZ61" s="429"/>
      <c r="LAA61" s="429"/>
      <c r="LAB61" s="429"/>
      <c r="LAC61" s="429"/>
      <c r="LAD61" s="429"/>
      <c r="LAE61" s="429"/>
      <c r="LAF61" s="429"/>
      <c r="LAG61" s="429"/>
      <c r="LAH61" s="429"/>
      <c r="LAI61" s="429"/>
      <c r="LAJ61" s="429"/>
      <c r="LAK61" s="429"/>
      <c r="LAL61" s="429"/>
      <c r="LAM61" s="429"/>
      <c r="LAN61" s="429"/>
      <c r="LAO61" s="429"/>
      <c r="LAP61" s="429"/>
      <c r="LAQ61" s="429"/>
      <c r="LAR61" s="429"/>
      <c r="LAS61" s="429"/>
      <c r="LAT61" s="429"/>
      <c r="LAU61" s="429"/>
      <c r="LAV61" s="429"/>
      <c r="LAW61" s="429"/>
      <c r="LAX61" s="429"/>
      <c r="LAY61" s="429"/>
      <c r="LAZ61" s="429"/>
      <c r="LBA61" s="429"/>
      <c r="LBB61" s="429"/>
      <c r="LBC61" s="429"/>
      <c r="LBD61" s="429"/>
      <c r="LBE61" s="429"/>
      <c r="LBF61" s="429"/>
      <c r="LBG61" s="429"/>
      <c r="LBH61" s="429"/>
      <c r="LBI61" s="429"/>
      <c r="LBJ61" s="429"/>
      <c r="LBK61" s="429"/>
      <c r="LBL61" s="429"/>
      <c r="LBM61" s="429"/>
      <c r="LBN61" s="429"/>
      <c r="LBO61" s="429"/>
      <c r="LBP61" s="429"/>
      <c r="LBQ61" s="429"/>
      <c r="LBR61" s="429"/>
      <c r="LBS61" s="429"/>
      <c r="LBT61" s="429"/>
      <c r="LBU61" s="429"/>
      <c r="LBV61" s="429"/>
      <c r="LBW61" s="429"/>
      <c r="LBX61" s="429"/>
      <c r="LBY61" s="429"/>
      <c r="LBZ61" s="429"/>
      <c r="LCA61" s="429"/>
      <c r="LCB61" s="429"/>
      <c r="LCC61" s="429"/>
      <c r="LCD61" s="429"/>
      <c r="LCE61" s="429"/>
      <c r="LCF61" s="429"/>
      <c r="LCG61" s="429"/>
      <c r="LCH61" s="429"/>
      <c r="LCI61" s="429"/>
      <c r="LCJ61" s="429"/>
      <c r="LCK61" s="429"/>
      <c r="LCL61" s="429"/>
      <c r="LCM61" s="429"/>
      <c r="LCN61" s="429"/>
      <c r="LCO61" s="429"/>
      <c r="LCP61" s="429"/>
      <c r="LCQ61" s="429"/>
      <c r="LCR61" s="429"/>
      <c r="LCS61" s="429"/>
      <c r="LCT61" s="429"/>
      <c r="LCU61" s="429"/>
      <c r="LCV61" s="429"/>
      <c r="LCW61" s="429"/>
      <c r="LCX61" s="429"/>
      <c r="LCY61" s="429"/>
      <c r="LCZ61" s="429"/>
      <c r="LDA61" s="429"/>
      <c r="LDB61" s="429"/>
      <c r="LDC61" s="429"/>
      <c r="LDD61" s="429"/>
      <c r="LDE61" s="429"/>
      <c r="LDF61" s="429"/>
      <c r="LDG61" s="429"/>
      <c r="LDH61" s="429"/>
      <c r="LDI61" s="429"/>
      <c r="LDJ61" s="429"/>
      <c r="LDK61" s="429"/>
      <c r="LDL61" s="429"/>
      <c r="LDM61" s="429"/>
      <c r="LDN61" s="429"/>
      <c r="LDO61" s="429"/>
      <c r="LDP61" s="429"/>
      <c r="LDQ61" s="429"/>
      <c r="LDR61" s="429"/>
      <c r="LDS61" s="429"/>
      <c r="LDT61" s="429"/>
      <c r="LDU61" s="429"/>
      <c r="LDV61" s="429"/>
      <c r="LDW61" s="429"/>
      <c r="LDX61" s="429"/>
      <c r="LDY61" s="429"/>
      <c r="LDZ61" s="429"/>
      <c r="LEA61" s="429"/>
      <c r="LEB61" s="429"/>
      <c r="LEC61" s="429"/>
      <c r="LED61" s="429"/>
      <c r="LEE61" s="429"/>
      <c r="LEF61" s="429"/>
      <c r="LEG61" s="429"/>
      <c r="LEH61" s="429"/>
      <c r="LEI61" s="429"/>
      <c r="LEJ61" s="429"/>
      <c r="LEK61" s="429"/>
      <c r="LEL61" s="429"/>
      <c r="LEM61" s="429"/>
      <c r="LEN61" s="429"/>
      <c r="LEO61" s="429"/>
      <c r="LEP61" s="429"/>
      <c r="LEQ61" s="429"/>
      <c r="LER61" s="429"/>
      <c r="LES61" s="429"/>
      <c r="LET61" s="429"/>
      <c r="LEU61" s="429"/>
      <c r="LEV61" s="429"/>
      <c r="LEW61" s="429"/>
      <c r="LEX61" s="429"/>
      <c r="LEY61" s="429"/>
      <c r="LEZ61" s="429"/>
      <c r="LFA61" s="429"/>
      <c r="LFB61" s="429"/>
      <c r="LFC61" s="429"/>
      <c r="LFD61" s="429"/>
      <c r="LFE61" s="429"/>
      <c r="LFF61" s="429"/>
      <c r="LFG61" s="429"/>
      <c r="LFH61" s="429"/>
      <c r="LFI61" s="429"/>
      <c r="LFJ61" s="429"/>
      <c r="LFK61" s="429"/>
      <c r="LFL61" s="429"/>
      <c r="LFM61" s="429"/>
      <c r="LFN61" s="429"/>
      <c r="LFO61" s="429"/>
      <c r="LFP61" s="429"/>
      <c r="LFQ61" s="429"/>
      <c r="LFR61" s="429"/>
      <c r="LFS61" s="429"/>
      <c r="LFT61" s="429"/>
      <c r="LFU61" s="429"/>
      <c r="LFV61" s="429"/>
      <c r="LFW61" s="429"/>
      <c r="LFX61" s="429"/>
      <c r="LFY61" s="429"/>
      <c r="LFZ61" s="429"/>
      <c r="LGA61" s="429"/>
      <c r="LGB61" s="429"/>
      <c r="LGC61" s="429"/>
      <c r="LGD61" s="429"/>
      <c r="LGE61" s="429"/>
      <c r="LGF61" s="429"/>
      <c r="LGG61" s="429"/>
      <c r="LGH61" s="429"/>
      <c r="LGI61" s="429"/>
      <c r="LGJ61" s="429"/>
      <c r="LGK61" s="429"/>
      <c r="LGL61" s="429"/>
      <c r="LGM61" s="429"/>
      <c r="LGN61" s="429"/>
      <c r="LGO61" s="429"/>
      <c r="LGP61" s="429"/>
      <c r="LGQ61" s="429"/>
      <c r="LGR61" s="429"/>
      <c r="LGS61" s="429"/>
      <c r="LGT61" s="429"/>
      <c r="LGU61" s="429"/>
      <c r="LGV61" s="429"/>
      <c r="LGW61" s="429"/>
      <c r="LGX61" s="429"/>
      <c r="LGY61" s="429"/>
      <c r="LGZ61" s="429"/>
      <c r="LHA61" s="429"/>
      <c r="LHB61" s="429"/>
      <c r="LHC61" s="429"/>
      <c r="LHD61" s="429"/>
      <c r="LHE61" s="429"/>
      <c r="LHF61" s="429"/>
      <c r="LHG61" s="429"/>
      <c r="LHH61" s="429"/>
      <c r="LHI61" s="429"/>
      <c r="LHJ61" s="429"/>
      <c r="LHK61" s="429"/>
      <c r="LHL61" s="429"/>
      <c r="LHM61" s="429"/>
      <c r="LHN61" s="429"/>
      <c r="LHO61" s="429"/>
      <c r="LHP61" s="429"/>
      <c r="LHQ61" s="429"/>
      <c r="LHR61" s="429"/>
      <c r="LHS61" s="429"/>
      <c r="LHT61" s="429"/>
      <c r="LHU61" s="429"/>
      <c r="LHV61" s="429"/>
      <c r="LHW61" s="429"/>
      <c r="LHX61" s="429"/>
      <c r="LHY61" s="429"/>
      <c r="LHZ61" s="429"/>
      <c r="LIA61" s="429"/>
      <c r="LIB61" s="429"/>
      <c r="LIC61" s="429"/>
      <c r="LID61" s="429"/>
      <c r="LIE61" s="429"/>
      <c r="LIF61" s="429"/>
      <c r="LIG61" s="429"/>
      <c r="LIH61" s="429"/>
      <c r="LII61" s="429"/>
      <c r="LIJ61" s="429"/>
      <c r="LIK61" s="429"/>
      <c r="LIL61" s="429"/>
      <c r="LIM61" s="429"/>
      <c r="LIN61" s="429"/>
      <c r="LIO61" s="429"/>
      <c r="LIP61" s="429"/>
      <c r="LIQ61" s="429"/>
      <c r="LIR61" s="429"/>
      <c r="LIS61" s="429"/>
      <c r="LIT61" s="429"/>
      <c r="LIU61" s="429"/>
      <c r="LIV61" s="429"/>
      <c r="LIW61" s="429"/>
      <c r="LIX61" s="429"/>
      <c r="LIY61" s="429"/>
      <c r="LIZ61" s="429"/>
      <c r="LJA61" s="429"/>
      <c r="LJB61" s="429"/>
      <c r="LJC61" s="429"/>
      <c r="LJD61" s="429"/>
      <c r="LJE61" s="429"/>
      <c r="LJF61" s="429"/>
      <c r="LJG61" s="429"/>
      <c r="LJH61" s="429"/>
      <c r="LJI61" s="429"/>
      <c r="LJJ61" s="429"/>
      <c r="LJK61" s="429"/>
      <c r="LJL61" s="429"/>
      <c r="LJM61" s="429"/>
      <c r="LJN61" s="429"/>
      <c r="LJO61" s="429"/>
      <c r="LJP61" s="429"/>
      <c r="LJQ61" s="429"/>
      <c r="LJR61" s="429"/>
      <c r="LJS61" s="429"/>
      <c r="LJT61" s="429"/>
      <c r="LJU61" s="429"/>
      <c r="LJV61" s="429"/>
      <c r="LJW61" s="429"/>
      <c r="LJX61" s="429"/>
      <c r="LJY61" s="429"/>
      <c r="LJZ61" s="429"/>
      <c r="LKA61" s="429"/>
      <c r="LKB61" s="429"/>
      <c r="LKC61" s="429"/>
      <c r="LKD61" s="429"/>
      <c r="LKE61" s="429"/>
      <c r="LKF61" s="429"/>
      <c r="LKG61" s="429"/>
      <c r="LKH61" s="429"/>
      <c r="LKI61" s="429"/>
      <c r="LKJ61" s="429"/>
      <c r="LKK61" s="429"/>
      <c r="LKL61" s="429"/>
      <c r="LKM61" s="429"/>
      <c r="LKN61" s="429"/>
      <c r="LKO61" s="429"/>
      <c r="LKP61" s="429"/>
      <c r="LKQ61" s="429"/>
      <c r="LKR61" s="429"/>
      <c r="LKS61" s="429"/>
      <c r="LKT61" s="429"/>
      <c r="LKU61" s="429"/>
      <c r="LKV61" s="429"/>
      <c r="LKW61" s="429"/>
      <c r="LKX61" s="429"/>
      <c r="LKY61" s="429"/>
      <c r="LKZ61" s="429"/>
      <c r="LLA61" s="429"/>
      <c r="LLB61" s="429"/>
      <c r="LLC61" s="429"/>
      <c r="LLD61" s="429"/>
      <c r="LLE61" s="429"/>
      <c r="LLF61" s="429"/>
      <c r="LLG61" s="429"/>
      <c r="LLH61" s="429"/>
      <c r="LLI61" s="429"/>
      <c r="LLJ61" s="429"/>
      <c r="LLK61" s="429"/>
      <c r="LLL61" s="429"/>
      <c r="LLM61" s="429"/>
      <c r="LLN61" s="429"/>
      <c r="LLO61" s="429"/>
      <c r="LLP61" s="429"/>
      <c r="LLQ61" s="429"/>
      <c r="LLR61" s="429"/>
      <c r="LLS61" s="429"/>
      <c r="LLT61" s="429"/>
      <c r="LLU61" s="429"/>
      <c r="LLV61" s="429"/>
      <c r="LLW61" s="429"/>
      <c r="LLX61" s="429"/>
      <c r="LLY61" s="429"/>
      <c r="LLZ61" s="429"/>
      <c r="LMA61" s="429"/>
      <c r="LMB61" s="429"/>
      <c r="LMC61" s="429"/>
      <c r="LMD61" s="429"/>
      <c r="LME61" s="429"/>
      <c r="LMF61" s="429"/>
      <c r="LMG61" s="429"/>
      <c r="LMH61" s="429"/>
      <c r="LMI61" s="429"/>
      <c r="LMJ61" s="429"/>
      <c r="LMK61" s="429"/>
      <c r="LML61" s="429"/>
      <c r="LMM61" s="429"/>
      <c r="LMN61" s="429"/>
      <c r="LMO61" s="429"/>
      <c r="LMP61" s="429"/>
      <c r="LMQ61" s="429"/>
      <c r="LMR61" s="429"/>
      <c r="LMS61" s="429"/>
      <c r="LMT61" s="429"/>
      <c r="LMU61" s="429"/>
      <c r="LMV61" s="429"/>
      <c r="LMW61" s="429"/>
      <c r="LMX61" s="429"/>
      <c r="LMY61" s="429"/>
      <c r="LMZ61" s="429"/>
      <c r="LNA61" s="429"/>
      <c r="LNB61" s="429"/>
      <c r="LNC61" s="429"/>
      <c r="LND61" s="429"/>
      <c r="LNE61" s="429"/>
      <c r="LNF61" s="429"/>
      <c r="LNG61" s="429"/>
      <c r="LNH61" s="429"/>
      <c r="LNI61" s="429"/>
      <c r="LNJ61" s="429"/>
      <c r="LNK61" s="429"/>
      <c r="LNL61" s="429"/>
      <c r="LNM61" s="429"/>
      <c r="LNN61" s="429"/>
      <c r="LNO61" s="429"/>
      <c r="LNP61" s="429"/>
      <c r="LNQ61" s="429"/>
      <c r="LNR61" s="429"/>
      <c r="LNS61" s="429"/>
      <c r="LNT61" s="429"/>
      <c r="LNU61" s="429"/>
      <c r="LNV61" s="429"/>
      <c r="LNW61" s="429"/>
      <c r="LNX61" s="429"/>
      <c r="LNY61" s="429"/>
      <c r="LNZ61" s="429"/>
      <c r="LOA61" s="429"/>
      <c r="LOB61" s="429"/>
      <c r="LOC61" s="429"/>
      <c r="LOD61" s="429"/>
      <c r="LOE61" s="429"/>
      <c r="LOF61" s="429"/>
      <c r="LOG61" s="429"/>
      <c r="LOH61" s="429"/>
      <c r="LOI61" s="429"/>
      <c r="LOJ61" s="429"/>
      <c r="LOK61" s="429"/>
      <c r="LOL61" s="429"/>
      <c r="LOM61" s="429"/>
      <c r="LON61" s="429"/>
      <c r="LOO61" s="429"/>
      <c r="LOP61" s="429"/>
      <c r="LOQ61" s="429"/>
      <c r="LOR61" s="429"/>
      <c r="LOS61" s="429"/>
      <c r="LOT61" s="429"/>
      <c r="LOU61" s="429"/>
      <c r="LOV61" s="429"/>
      <c r="LOW61" s="429"/>
      <c r="LOX61" s="429"/>
      <c r="LOY61" s="429"/>
      <c r="LOZ61" s="429"/>
      <c r="LPA61" s="429"/>
      <c r="LPB61" s="429"/>
      <c r="LPC61" s="429"/>
      <c r="LPD61" s="429"/>
      <c r="LPE61" s="429"/>
      <c r="LPF61" s="429"/>
      <c r="LPG61" s="429"/>
      <c r="LPH61" s="429"/>
      <c r="LPI61" s="429"/>
      <c r="LPJ61" s="429"/>
      <c r="LPK61" s="429"/>
      <c r="LPL61" s="429"/>
      <c r="LPM61" s="429"/>
      <c r="LPN61" s="429"/>
      <c r="LPO61" s="429"/>
      <c r="LPP61" s="429"/>
      <c r="LPQ61" s="429"/>
      <c r="LPR61" s="429"/>
      <c r="LPS61" s="429"/>
      <c r="LPT61" s="429"/>
      <c r="LPU61" s="429"/>
      <c r="LPV61" s="429"/>
      <c r="LPW61" s="429"/>
      <c r="LPX61" s="429"/>
      <c r="LPY61" s="429"/>
      <c r="LPZ61" s="429"/>
      <c r="LQA61" s="429"/>
      <c r="LQB61" s="429"/>
      <c r="LQC61" s="429"/>
      <c r="LQD61" s="429"/>
      <c r="LQE61" s="429"/>
      <c r="LQF61" s="429"/>
      <c r="LQG61" s="429"/>
      <c r="LQH61" s="429"/>
      <c r="LQI61" s="429"/>
      <c r="LQJ61" s="429"/>
      <c r="LQK61" s="429"/>
      <c r="LQL61" s="429"/>
      <c r="LQM61" s="429"/>
      <c r="LQN61" s="429"/>
      <c r="LQO61" s="429"/>
      <c r="LQP61" s="429"/>
      <c r="LQQ61" s="429"/>
      <c r="LQR61" s="429"/>
      <c r="LQS61" s="429"/>
      <c r="LQT61" s="429"/>
      <c r="LQU61" s="429"/>
      <c r="LQV61" s="429"/>
      <c r="LQW61" s="429"/>
      <c r="LQX61" s="429"/>
      <c r="LQY61" s="429"/>
      <c r="LQZ61" s="429"/>
      <c r="LRA61" s="429"/>
      <c r="LRB61" s="429"/>
      <c r="LRC61" s="429"/>
      <c r="LRD61" s="429"/>
      <c r="LRE61" s="429"/>
      <c r="LRF61" s="429"/>
      <c r="LRG61" s="429"/>
      <c r="LRH61" s="429"/>
      <c r="LRI61" s="429"/>
      <c r="LRJ61" s="429"/>
      <c r="LRK61" s="429"/>
      <c r="LRL61" s="429"/>
      <c r="LRM61" s="429"/>
      <c r="LRN61" s="429"/>
      <c r="LRO61" s="429"/>
      <c r="LRP61" s="429"/>
      <c r="LRQ61" s="429"/>
      <c r="LRR61" s="429"/>
      <c r="LRS61" s="429"/>
      <c r="LRT61" s="429"/>
      <c r="LRU61" s="429"/>
      <c r="LRV61" s="429"/>
      <c r="LRW61" s="429"/>
      <c r="LRX61" s="429"/>
      <c r="LRY61" s="429"/>
      <c r="LRZ61" s="429"/>
      <c r="LSA61" s="429"/>
      <c r="LSB61" s="429"/>
      <c r="LSC61" s="429"/>
      <c r="LSD61" s="429"/>
      <c r="LSE61" s="429"/>
      <c r="LSF61" s="429"/>
      <c r="LSG61" s="429"/>
      <c r="LSH61" s="429"/>
      <c r="LSI61" s="429"/>
      <c r="LSJ61" s="429"/>
      <c r="LSK61" s="429"/>
      <c r="LSL61" s="429"/>
      <c r="LSM61" s="429"/>
      <c r="LSN61" s="429"/>
      <c r="LSO61" s="429"/>
      <c r="LSP61" s="429"/>
      <c r="LSQ61" s="429"/>
      <c r="LSR61" s="429"/>
      <c r="LSS61" s="429"/>
      <c r="LST61" s="429"/>
      <c r="LSU61" s="429"/>
      <c r="LSV61" s="429"/>
      <c r="LSW61" s="429"/>
      <c r="LSX61" s="429"/>
      <c r="LSY61" s="429"/>
      <c r="LSZ61" s="429"/>
      <c r="LTA61" s="429"/>
      <c r="LTB61" s="429"/>
      <c r="LTC61" s="429"/>
      <c r="LTD61" s="429"/>
      <c r="LTE61" s="429"/>
      <c r="LTF61" s="429"/>
      <c r="LTG61" s="429"/>
      <c r="LTH61" s="429"/>
      <c r="LTI61" s="429"/>
      <c r="LTJ61" s="429"/>
      <c r="LTK61" s="429"/>
      <c r="LTL61" s="429"/>
      <c r="LTM61" s="429"/>
      <c r="LTN61" s="429"/>
      <c r="LTO61" s="429"/>
      <c r="LTP61" s="429"/>
      <c r="LTQ61" s="429"/>
      <c r="LTR61" s="429"/>
      <c r="LTS61" s="429"/>
      <c r="LTT61" s="429"/>
      <c r="LTU61" s="429"/>
      <c r="LTV61" s="429"/>
      <c r="LTW61" s="429"/>
      <c r="LTX61" s="429"/>
      <c r="LTY61" s="429"/>
      <c r="LTZ61" s="429"/>
      <c r="LUA61" s="429"/>
      <c r="LUB61" s="429"/>
      <c r="LUC61" s="429"/>
      <c r="LUD61" s="429"/>
      <c r="LUE61" s="429"/>
      <c r="LUF61" s="429"/>
      <c r="LUG61" s="429"/>
      <c r="LUH61" s="429"/>
      <c r="LUI61" s="429"/>
      <c r="LUJ61" s="429"/>
      <c r="LUK61" s="429"/>
      <c r="LUL61" s="429"/>
      <c r="LUM61" s="429"/>
      <c r="LUN61" s="429"/>
      <c r="LUO61" s="429"/>
      <c r="LUP61" s="429"/>
      <c r="LUQ61" s="429"/>
      <c r="LUR61" s="429"/>
      <c r="LUS61" s="429"/>
      <c r="LUT61" s="429"/>
      <c r="LUU61" s="429"/>
      <c r="LUV61" s="429"/>
      <c r="LUW61" s="429"/>
      <c r="LUX61" s="429"/>
      <c r="LUY61" s="429"/>
      <c r="LUZ61" s="429"/>
      <c r="LVA61" s="429"/>
      <c r="LVB61" s="429"/>
      <c r="LVC61" s="429"/>
      <c r="LVD61" s="429"/>
      <c r="LVE61" s="429"/>
      <c r="LVF61" s="429"/>
      <c r="LVG61" s="429"/>
      <c r="LVH61" s="429"/>
      <c r="LVI61" s="429"/>
      <c r="LVJ61" s="429"/>
      <c r="LVK61" s="429"/>
      <c r="LVL61" s="429"/>
      <c r="LVM61" s="429"/>
      <c r="LVN61" s="429"/>
      <c r="LVO61" s="429"/>
      <c r="LVP61" s="429"/>
      <c r="LVQ61" s="429"/>
      <c r="LVR61" s="429"/>
      <c r="LVS61" s="429"/>
      <c r="LVT61" s="429"/>
      <c r="LVU61" s="429"/>
      <c r="LVV61" s="429"/>
      <c r="LVW61" s="429"/>
      <c r="LVX61" s="429"/>
      <c r="LVY61" s="429"/>
      <c r="LVZ61" s="429"/>
      <c r="LWA61" s="429"/>
      <c r="LWB61" s="429"/>
      <c r="LWC61" s="429"/>
      <c r="LWD61" s="429"/>
      <c r="LWE61" s="429"/>
      <c r="LWF61" s="429"/>
      <c r="LWG61" s="429"/>
      <c r="LWH61" s="429"/>
      <c r="LWI61" s="429"/>
      <c r="LWJ61" s="429"/>
      <c r="LWK61" s="429"/>
      <c r="LWL61" s="429"/>
      <c r="LWM61" s="429"/>
      <c r="LWN61" s="429"/>
      <c r="LWO61" s="429"/>
      <c r="LWP61" s="429"/>
      <c r="LWQ61" s="429"/>
      <c r="LWR61" s="429"/>
      <c r="LWS61" s="429"/>
      <c r="LWT61" s="429"/>
      <c r="LWU61" s="429"/>
      <c r="LWV61" s="429"/>
      <c r="LWW61" s="429"/>
      <c r="LWX61" s="429"/>
      <c r="LWY61" s="429"/>
      <c r="LWZ61" s="429"/>
      <c r="LXA61" s="429"/>
      <c r="LXB61" s="429"/>
      <c r="LXC61" s="429"/>
      <c r="LXD61" s="429"/>
      <c r="LXE61" s="429"/>
      <c r="LXF61" s="429"/>
      <c r="LXG61" s="429"/>
      <c r="LXH61" s="429"/>
      <c r="LXI61" s="429"/>
      <c r="LXJ61" s="429"/>
      <c r="LXK61" s="429"/>
      <c r="LXL61" s="429"/>
      <c r="LXM61" s="429"/>
      <c r="LXN61" s="429"/>
      <c r="LXO61" s="429"/>
      <c r="LXP61" s="429"/>
      <c r="LXQ61" s="429"/>
      <c r="LXR61" s="429"/>
      <c r="LXS61" s="429"/>
      <c r="LXT61" s="429"/>
      <c r="LXU61" s="429"/>
      <c r="LXV61" s="429"/>
      <c r="LXW61" s="429"/>
      <c r="LXX61" s="429"/>
      <c r="LXY61" s="429"/>
      <c r="LXZ61" s="429"/>
      <c r="LYA61" s="429"/>
      <c r="LYB61" s="429"/>
      <c r="LYC61" s="429"/>
      <c r="LYD61" s="429"/>
      <c r="LYE61" s="429"/>
      <c r="LYF61" s="429"/>
      <c r="LYG61" s="429"/>
      <c r="LYH61" s="429"/>
      <c r="LYI61" s="429"/>
      <c r="LYJ61" s="429"/>
      <c r="LYK61" s="429"/>
      <c r="LYL61" s="429"/>
      <c r="LYM61" s="429"/>
      <c r="LYN61" s="429"/>
      <c r="LYO61" s="429"/>
      <c r="LYP61" s="429"/>
      <c r="LYQ61" s="429"/>
      <c r="LYR61" s="429"/>
      <c r="LYS61" s="429"/>
      <c r="LYT61" s="429"/>
      <c r="LYU61" s="429"/>
      <c r="LYV61" s="429"/>
      <c r="LYW61" s="429"/>
      <c r="LYX61" s="429"/>
      <c r="LYY61" s="429"/>
      <c r="LYZ61" s="429"/>
      <c r="LZA61" s="429"/>
      <c r="LZB61" s="429"/>
      <c r="LZC61" s="429"/>
      <c r="LZD61" s="429"/>
      <c r="LZE61" s="429"/>
      <c r="LZF61" s="429"/>
      <c r="LZG61" s="429"/>
      <c r="LZH61" s="429"/>
      <c r="LZI61" s="429"/>
      <c r="LZJ61" s="429"/>
      <c r="LZK61" s="429"/>
      <c r="LZL61" s="429"/>
      <c r="LZM61" s="429"/>
      <c r="LZN61" s="429"/>
      <c r="LZO61" s="429"/>
      <c r="LZP61" s="429"/>
      <c r="LZQ61" s="429"/>
      <c r="LZR61" s="429"/>
      <c r="LZS61" s="429"/>
      <c r="LZT61" s="429"/>
      <c r="LZU61" s="429"/>
      <c r="LZV61" s="429"/>
      <c r="LZW61" s="429"/>
      <c r="LZX61" s="429"/>
      <c r="LZY61" s="429"/>
      <c r="LZZ61" s="429"/>
      <c r="MAA61" s="429"/>
      <c r="MAB61" s="429"/>
      <c r="MAC61" s="429"/>
      <c r="MAD61" s="429"/>
      <c r="MAE61" s="429"/>
      <c r="MAF61" s="429"/>
      <c r="MAG61" s="429"/>
      <c r="MAH61" s="429"/>
      <c r="MAI61" s="429"/>
      <c r="MAJ61" s="429"/>
      <c r="MAK61" s="429"/>
      <c r="MAL61" s="429"/>
      <c r="MAM61" s="429"/>
      <c r="MAN61" s="429"/>
      <c r="MAO61" s="429"/>
      <c r="MAP61" s="429"/>
      <c r="MAQ61" s="429"/>
      <c r="MAR61" s="429"/>
      <c r="MAS61" s="429"/>
      <c r="MAT61" s="429"/>
      <c r="MAU61" s="429"/>
      <c r="MAV61" s="429"/>
      <c r="MAW61" s="429"/>
      <c r="MAX61" s="429"/>
      <c r="MAY61" s="429"/>
      <c r="MAZ61" s="429"/>
      <c r="MBA61" s="429"/>
      <c r="MBB61" s="429"/>
      <c r="MBC61" s="429"/>
      <c r="MBD61" s="429"/>
      <c r="MBE61" s="429"/>
      <c r="MBF61" s="429"/>
      <c r="MBG61" s="429"/>
      <c r="MBH61" s="429"/>
      <c r="MBI61" s="429"/>
      <c r="MBJ61" s="429"/>
      <c r="MBK61" s="429"/>
      <c r="MBL61" s="429"/>
      <c r="MBM61" s="429"/>
      <c r="MBN61" s="429"/>
      <c r="MBO61" s="429"/>
      <c r="MBP61" s="429"/>
      <c r="MBQ61" s="429"/>
      <c r="MBR61" s="429"/>
      <c r="MBS61" s="429"/>
      <c r="MBT61" s="429"/>
      <c r="MBU61" s="429"/>
      <c r="MBV61" s="429"/>
      <c r="MBW61" s="429"/>
      <c r="MBX61" s="429"/>
      <c r="MBY61" s="429"/>
      <c r="MBZ61" s="429"/>
      <c r="MCA61" s="429"/>
      <c r="MCB61" s="429"/>
      <c r="MCC61" s="429"/>
      <c r="MCD61" s="429"/>
      <c r="MCE61" s="429"/>
      <c r="MCF61" s="429"/>
      <c r="MCG61" s="429"/>
      <c r="MCH61" s="429"/>
      <c r="MCI61" s="429"/>
      <c r="MCJ61" s="429"/>
      <c r="MCK61" s="429"/>
      <c r="MCL61" s="429"/>
      <c r="MCM61" s="429"/>
      <c r="MCN61" s="429"/>
      <c r="MCO61" s="429"/>
      <c r="MCP61" s="429"/>
      <c r="MCQ61" s="429"/>
      <c r="MCR61" s="429"/>
      <c r="MCS61" s="429"/>
      <c r="MCT61" s="429"/>
      <c r="MCU61" s="429"/>
      <c r="MCV61" s="429"/>
      <c r="MCW61" s="429"/>
      <c r="MCX61" s="429"/>
      <c r="MCY61" s="429"/>
      <c r="MCZ61" s="429"/>
      <c r="MDA61" s="429"/>
      <c r="MDB61" s="429"/>
      <c r="MDC61" s="429"/>
      <c r="MDD61" s="429"/>
      <c r="MDE61" s="429"/>
      <c r="MDF61" s="429"/>
      <c r="MDG61" s="429"/>
      <c r="MDH61" s="429"/>
      <c r="MDI61" s="429"/>
      <c r="MDJ61" s="429"/>
      <c r="MDK61" s="429"/>
      <c r="MDL61" s="429"/>
      <c r="MDM61" s="429"/>
      <c r="MDN61" s="429"/>
      <c r="MDO61" s="429"/>
      <c r="MDP61" s="429"/>
      <c r="MDQ61" s="429"/>
      <c r="MDR61" s="429"/>
      <c r="MDS61" s="429"/>
      <c r="MDT61" s="429"/>
      <c r="MDU61" s="429"/>
      <c r="MDV61" s="429"/>
      <c r="MDW61" s="429"/>
      <c r="MDX61" s="429"/>
      <c r="MDY61" s="429"/>
      <c r="MDZ61" s="429"/>
      <c r="MEA61" s="429"/>
      <c r="MEB61" s="429"/>
      <c r="MEC61" s="429"/>
      <c r="MED61" s="429"/>
      <c r="MEE61" s="429"/>
      <c r="MEF61" s="429"/>
      <c r="MEG61" s="429"/>
      <c r="MEH61" s="429"/>
      <c r="MEI61" s="429"/>
      <c r="MEJ61" s="429"/>
      <c r="MEK61" s="429"/>
      <c r="MEL61" s="429"/>
      <c r="MEM61" s="429"/>
      <c r="MEN61" s="429"/>
      <c r="MEO61" s="429"/>
      <c r="MEP61" s="429"/>
      <c r="MEQ61" s="429"/>
      <c r="MER61" s="429"/>
      <c r="MES61" s="429"/>
      <c r="MET61" s="429"/>
      <c r="MEU61" s="429"/>
      <c r="MEV61" s="429"/>
      <c r="MEW61" s="429"/>
      <c r="MEX61" s="429"/>
      <c r="MEY61" s="429"/>
      <c r="MEZ61" s="429"/>
      <c r="MFA61" s="429"/>
      <c r="MFB61" s="429"/>
      <c r="MFC61" s="429"/>
      <c r="MFD61" s="429"/>
      <c r="MFE61" s="429"/>
      <c r="MFF61" s="429"/>
      <c r="MFG61" s="429"/>
      <c r="MFH61" s="429"/>
      <c r="MFI61" s="429"/>
      <c r="MFJ61" s="429"/>
      <c r="MFK61" s="429"/>
      <c r="MFL61" s="429"/>
      <c r="MFM61" s="429"/>
      <c r="MFN61" s="429"/>
      <c r="MFO61" s="429"/>
      <c r="MFP61" s="429"/>
      <c r="MFQ61" s="429"/>
      <c r="MFR61" s="429"/>
      <c r="MFS61" s="429"/>
      <c r="MFT61" s="429"/>
      <c r="MFU61" s="429"/>
      <c r="MFV61" s="429"/>
      <c r="MFW61" s="429"/>
      <c r="MFX61" s="429"/>
      <c r="MFY61" s="429"/>
      <c r="MFZ61" s="429"/>
      <c r="MGA61" s="429"/>
      <c r="MGB61" s="429"/>
      <c r="MGC61" s="429"/>
      <c r="MGD61" s="429"/>
      <c r="MGE61" s="429"/>
      <c r="MGF61" s="429"/>
      <c r="MGG61" s="429"/>
      <c r="MGH61" s="429"/>
      <c r="MGI61" s="429"/>
      <c r="MGJ61" s="429"/>
      <c r="MGK61" s="429"/>
      <c r="MGL61" s="429"/>
      <c r="MGM61" s="429"/>
      <c r="MGN61" s="429"/>
      <c r="MGO61" s="429"/>
      <c r="MGP61" s="429"/>
      <c r="MGQ61" s="429"/>
      <c r="MGR61" s="429"/>
      <c r="MGS61" s="429"/>
      <c r="MGT61" s="429"/>
      <c r="MGU61" s="429"/>
      <c r="MGV61" s="429"/>
      <c r="MGW61" s="429"/>
      <c r="MGX61" s="429"/>
      <c r="MGY61" s="429"/>
      <c r="MGZ61" s="429"/>
      <c r="MHA61" s="429"/>
      <c r="MHB61" s="429"/>
      <c r="MHC61" s="429"/>
      <c r="MHD61" s="429"/>
      <c r="MHE61" s="429"/>
      <c r="MHF61" s="429"/>
      <c r="MHG61" s="429"/>
      <c r="MHH61" s="429"/>
      <c r="MHI61" s="429"/>
      <c r="MHJ61" s="429"/>
      <c r="MHK61" s="429"/>
      <c r="MHL61" s="429"/>
      <c r="MHM61" s="429"/>
      <c r="MHN61" s="429"/>
      <c r="MHO61" s="429"/>
      <c r="MHP61" s="429"/>
      <c r="MHQ61" s="429"/>
      <c r="MHR61" s="429"/>
      <c r="MHS61" s="429"/>
      <c r="MHT61" s="429"/>
      <c r="MHU61" s="429"/>
      <c r="MHV61" s="429"/>
      <c r="MHW61" s="429"/>
      <c r="MHX61" s="429"/>
      <c r="MHY61" s="429"/>
      <c r="MHZ61" s="429"/>
      <c r="MIA61" s="429"/>
      <c r="MIB61" s="429"/>
      <c r="MIC61" s="429"/>
      <c r="MID61" s="429"/>
      <c r="MIE61" s="429"/>
      <c r="MIF61" s="429"/>
      <c r="MIG61" s="429"/>
      <c r="MIH61" s="429"/>
      <c r="MII61" s="429"/>
      <c r="MIJ61" s="429"/>
      <c r="MIK61" s="429"/>
      <c r="MIL61" s="429"/>
      <c r="MIM61" s="429"/>
      <c r="MIN61" s="429"/>
      <c r="MIO61" s="429"/>
      <c r="MIP61" s="429"/>
      <c r="MIQ61" s="429"/>
      <c r="MIR61" s="429"/>
      <c r="MIS61" s="429"/>
      <c r="MIT61" s="429"/>
      <c r="MIU61" s="429"/>
      <c r="MIV61" s="429"/>
      <c r="MIW61" s="429"/>
      <c r="MIX61" s="429"/>
      <c r="MIY61" s="429"/>
      <c r="MIZ61" s="429"/>
      <c r="MJA61" s="429"/>
      <c r="MJB61" s="429"/>
      <c r="MJC61" s="429"/>
      <c r="MJD61" s="429"/>
      <c r="MJE61" s="429"/>
      <c r="MJF61" s="429"/>
      <c r="MJG61" s="429"/>
      <c r="MJH61" s="429"/>
      <c r="MJI61" s="429"/>
      <c r="MJJ61" s="429"/>
      <c r="MJK61" s="429"/>
      <c r="MJL61" s="429"/>
      <c r="MJM61" s="429"/>
      <c r="MJN61" s="429"/>
      <c r="MJO61" s="429"/>
      <c r="MJP61" s="429"/>
      <c r="MJQ61" s="429"/>
      <c r="MJR61" s="429"/>
      <c r="MJS61" s="429"/>
      <c r="MJT61" s="429"/>
      <c r="MJU61" s="429"/>
      <c r="MJV61" s="429"/>
      <c r="MJW61" s="429"/>
      <c r="MJX61" s="429"/>
      <c r="MJY61" s="429"/>
      <c r="MJZ61" s="429"/>
      <c r="MKA61" s="429"/>
      <c r="MKB61" s="429"/>
      <c r="MKC61" s="429"/>
      <c r="MKD61" s="429"/>
      <c r="MKE61" s="429"/>
      <c r="MKF61" s="429"/>
      <c r="MKG61" s="429"/>
      <c r="MKH61" s="429"/>
      <c r="MKI61" s="429"/>
      <c r="MKJ61" s="429"/>
      <c r="MKK61" s="429"/>
      <c r="MKL61" s="429"/>
      <c r="MKM61" s="429"/>
      <c r="MKN61" s="429"/>
      <c r="MKO61" s="429"/>
      <c r="MKP61" s="429"/>
      <c r="MKQ61" s="429"/>
      <c r="MKR61" s="429"/>
      <c r="MKS61" s="429"/>
      <c r="MKT61" s="429"/>
      <c r="MKU61" s="429"/>
      <c r="MKV61" s="429"/>
      <c r="MKW61" s="429"/>
      <c r="MKX61" s="429"/>
      <c r="MKY61" s="429"/>
      <c r="MKZ61" s="429"/>
      <c r="MLA61" s="429"/>
      <c r="MLB61" s="429"/>
      <c r="MLC61" s="429"/>
      <c r="MLD61" s="429"/>
      <c r="MLE61" s="429"/>
      <c r="MLF61" s="429"/>
      <c r="MLG61" s="429"/>
      <c r="MLH61" s="429"/>
      <c r="MLI61" s="429"/>
      <c r="MLJ61" s="429"/>
      <c r="MLK61" s="429"/>
      <c r="MLL61" s="429"/>
      <c r="MLM61" s="429"/>
      <c r="MLN61" s="429"/>
      <c r="MLO61" s="429"/>
      <c r="MLP61" s="429"/>
      <c r="MLQ61" s="429"/>
      <c r="MLR61" s="429"/>
      <c r="MLS61" s="429"/>
      <c r="MLT61" s="429"/>
      <c r="MLU61" s="429"/>
      <c r="MLV61" s="429"/>
      <c r="MLW61" s="429"/>
      <c r="MLX61" s="429"/>
      <c r="MLY61" s="429"/>
      <c r="MLZ61" s="429"/>
      <c r="MMA61" s="429"/>
      <c r="MMB61" s="429"/>
      <c r="MMC61" s="429"/>
      <c r="MMD61" s="429"/>
      <c r="MME61" s="429"/>
      <c r="MMF61" s="429"/>
      <c r="MMG61" s="429"/>
      <c r="MMH61" s="429"/>
      <c r="MMI61" s="429"/>
      <c r="MMJ61" s="429"/>
      <c r="MMK61" s="429"/>
      <c r="MML61" s="429"/>
      <c r="MMM61" s="429"/>
      <c r="MMN61" s="429"/>
      <c r="MMO61" s="429"/>
      <c r="MMP61" s="429"/>
      <c r="MMQ61" s="429"/>
      <c r="MMR61" s="429"/>
      <c r="MMS61" s="429"/>
      <c r="MMT61" s="429"/>
      <c r="MMU61" s="429"/>
      <c r="MMV61" s="429"/>
      <c r="MMW61" s="429"/>
      <c r="MMX61" s="429"/>
      <c r="MMY61" s="429"/>
      <c r="MMZ61" s="429"/>
      <c r="MNA61" s="429"/>
      <c r="MNB61" s="429"/>
      <c r="MNC61" s="429"/>
      <c r="MND61" s="429"/>
      <c r="MNE61" s="429"/>
      <c r="MNF61" s="429"/>
      <c r="MNG61" s="429"/>
      <c r="MNH61" s="429"/>
      <c r="MNI61" s="429"/>
      <c r="MNJ61" s="429"/>
      <c r="MNK61" s="429"/>
      <c r="MNL61" s="429"/>
      <c r="MNM61" s="429"/>
      <c r="MNN61" s="429"/>
      <c r="MNO61" s="429"/>
      <c r="MNP61" s="429"/>
      <c r="MNQ61" s="429"/>
      <c r="MNR61" s="429"/>
      <c r="MNS61" s="429"/>
      <c r="MNT61" s="429"/>
      <c r="MNU61" s="429"/>
      <c r="MNV61" s="429"/>
      <c r="MNW61" s="429"/>
      <c r="MNX61" s="429"/>
      <c r="MNY61" s="429"/>
      <c r="MNZ61" s="429"/>
      <c r="MOA61" s="429"/>
      <c r="MOB61" s="429"/>
      <c r="MOC61" s="429"/>
      <c r="MOD61" s="429"/>
      <c r="MOE61" s="429"/>
      <c r="MOF61" s="429"/>
      <c r="MOG61" s="429"/>
      <c r="MOH61" s="429"/>
      <c r="MOI61" s="429"/>
      <c r="MOJ61" s="429"/>
      <c r="MOK61" s="429"/>
      <c r="MOL61" s="429"/>
      <c r="MOM61" s="429"/>
      <c r="MON61" s="429"/>
      <c r="MOO61" s="429"/>
      <c r="MOP61" s="429"/>
      <c r="MOQ61" s="429"/>
      <c r="MOR61" s="429"/>
      <c r="MOS61" s="429"/>
      <c r="MOT61" s="429"/>
      <c r="MOU61" s="429"/>
      <c r="MOV61" s="429"/>
      <c r="MOW61" s="429"/>
      <c r="MOX61" s="429"/>
      <c r="MOY61" s="429"/>
      <c r="MOZ61" s="429"/>
      <c r="MPA61" s="429"/>
      <c r="MPB61" s="429"/>
      <c r="MPC61" s="429"/>
      <c r="MPD61" s="429"/>
      <c r="MPE61" s="429"/>
      <c r="MPF61" s="429"/>
      <c r="MPG61" s="429"/>
      <c r="MPH61" s="429"/>
      <c r="MPI61" s="429"/>
      <c r="MPJ61" s="429"/>
      <c r="MPK61" s="429"/>
      <c r="MPL61" s="429"/>
      <c r="MPM61" s="429"/>
      <c r="MPN61" s="429"/>
      <c r="MPO61" s="429"/>
      <c r="MPP61" s="429"/>
      <c r="MPQ61" s="429"/>
      <c r="MPR61" s="429"/>
      <c r="MPS61" s="429"/>
      <c r="MPT61" s="429"/>
      <c r="MPU61" s="429"/>
      <c r="MPV61" s="429"/>
      <c r="MPW61" s="429"/>
      <c r="MPX61" s="429"/>
      <c r="MPY61" s="429"/>
      <c r="MPZ61" s="429"/>
      <c r="MQA61" s="429"/>
      <c r="MQB61" s="429"/>
      <c r="MQC61" s="429"/>
      <c r="MQD61" s="429"/>
      <c r="MQE61" s="429"/>
      <c r="MQF61" s="429"/>
      <c r="MQG61" s="429"/>
      <c r="MQH61" s="429"/>
      <c r="MQI61" s="429"/>
      <c r="MQJ61" s="429"/>
      <c r="MQK61" s="429"/>
      <c r="MQL61" s="429"/>
      <c r="MQM61" s="429"/>
      <c r="MQN61" s="429"/>
      <c r="MQO61" s="429"/>
      <c r="MQP61" s="429"/>
      <c r="MQQ61" s="429"/>
      <c r="MQR61" s="429"/>
      <c r="MQS61" s="429"/>
      <c r="MQT61" s="429"/>
      <c r="MQU61" s="429"/>
      <c r="MQV61" s="429"/>
      <c r="MQW61" s="429"/>
      <c r="MQX61" s="429"/>
      <c r="MQY61" s="429"/>
      <c r="MQZ61" s="429"/>
      <c r="MRA61" s="429"/>
      <c r="MRB61" s="429"/>
      <c r="MRC61" s="429"/>
      <c r="MRD61" s="429"/>
      <c r="MRE61" s="429"/>
      <c r="MRF61" s="429"/>
      <c r="MRG61" s="429"/>
      <c r="MRH61" s="429"/>
      <c r="MRI61" s="429"/>
      <c r="MRJ61" s="429"/>
      <c r="MRK61" s="429"/>
      <c r="MRL61" s="429"/>
      <c r="MRM61" s="429"/>
      <c r="MRN61" s="429"/>
      <c r="MRO61" s="429"/>
      <c r="MRP61" s="429"/>
      <c r="MRQ61" s="429"/>
      <c r="MRR61" s="429"/>
      <c r="MRS61" s="429"/>
      <c r="MRT61" s="429"/>
      <c r="MRU61" s="429"/>
      <c r="MRV61" s="429"/>
      <c r="MRW61" s="429"/>
      <c r="MRX61" s="429"/>
      <c r="MRY61" s="429"/>
      <c r="MRZ61" s="429"/>
      <c r="MSA61" s="429"/>
      <c r="MSB61" s="429"/>
      <c r="MSC61" s="429"/>
      <c r="MSD61" s="429"/>
      <c r="MSE61" s="429"/>
      <c r="MSF61" s="429"/>
      <c r="MSG61" s="429"/>
      <c r="MSH61" s="429"/>
      <c r="MSI61" s="429"/>
      <c r="MSJ61" s="429"/>
      <c r="MSK61" s="429"/>
      <c r="MSL61" s="429"/>
      <c r="MSM61" s="429"/>
      <c r="MSN61" s="429"/>
      <c r="MSO61" s="429"/>
      <c r="MSP61" s="429"/>
      <c r="MSQ61" s="429"/>
      <c r="MSR61" s="429"/>
      <c r="MSS61" s="429"/>
      <c r="MST61" s="429"/>
      <c r="MSU61" s="429"/>
      <c r="MSV61" s="429"/>
      <c r="MSW61" s="429"/>
      <c r="MSX61" s="429"/>
      <c r="MSY61" s="429"/>
      <c r="MSZ61" s="429"/>
      <c r="MTA61" s="429"/>
      <c r="MTB61" s="429"/>
      <c r="MTC61" s="429"/>
      <c r="MTD61" s="429"/>
      <c r="MTE61" s="429"/>
      <c r="MTF61" s="429"/>
      <c r="MTG61" s="429"/>
      <c r="MTH61" s="429"/>
      <c r="MTI61" s="429"/>
      <c r="MTJ61" s="429"/>
      <c r="MTK61" s="429"/>
      <c r="MTL61" s="429"/>
      <c r="MTM61" s="429"/>
      <c r="MTN61" s="429"/>
      <c r="MTO61" s="429"/>
      <c r="MTP61" s="429"/>
      <c r="MTQ61" s="429"/>
      <c r="MTR61" s="429"/>
      <c r="MTS61" s="429"/>
      <c r="MTT61" s="429"/>
      <c r="MTU61" s="429"/>
      <c r="MTV61" s="429"/>
      <c r="MTW61" s="429"/>
      <c r="MTX61" s="429"/>
      <c r="MTY61" s="429"/>
      <c r="MTZ61" s="429"/>
      <c r="MUA61" s="429"/>
      <c r="MUB61" s="429"/>
      <c r="MUC61" s="429"/>
      <c r="MUD61" s="429"/>
      <c r="MUE61" s="429"/>
      <c r="MUF61" s="429"/>
      <c r="MUG61" s="429"/>
      <c r="MUH61" s="429"/>
      <c r="MUI61" s="429"/>
      <c r="MUJ61" s="429"/>
      <c r="MUK61" s="429"/>
      <c r="MUL61" s="429"/>
      <c r="MUM61" s="429"/>
      <c r="MUN61" s="429"/>
      <c r="MUO61" s="429"/>
      <c r="MUP61" s="429"/>
      <c r="MUQ61" s="429"/>
      <c r="MUR61" s="429"/>
      <c r="MUS61" s="429"/>
      <c r="MUT61" s="429"/>
      <c r="MUU61" s="429"/>
      <c r="MUV61" s="429"/>
      <c r="MUW61" s="429"/>
      <c r="MUX61" s="429"/>
      <c r="MUY61" s="429"/>
      <c r="MUZ61" s="429"/>
      <c r="MVA61" s="429"/>
      <c r="MVB61" s="429"/>
      <c r="MVC61" s="429"/>
      <c r="MVD61" s="429"/>
      <c r="MVE61" s="429"/>
      <c r="MVF61" s="429"/>
      <c r="MVG61" s="429"/>
      <c r="MVH61" s="429"/>
      <c r="MVI61" s="429"/>
      <c r="MVJ61" s="429"/>
      <c r="MVK61" s="429"/>
      <c r="MVL61" s="429"/>
      <c r="MVM61" s="429"/>
      <c r="MVN61" s="429"/>
      <c r="MVO61" s="429"/>
      <c r="MVP61" s="429"/>
      <c r="MVQ61" s="429"/>
      <c r="MVR61" s="429"/>
      <c r="MVS61" s="429"/>
      <c r="MVT61" s="429"/>
      <c r="MVU61" s="429"/>
      <c r="MVV61" s="429"/>
      <c r="MVW61" s="429"/>
      <c r="MVX61" s="429"/>
      <c r="MVY61" s="429"/>
      <c r="MVZ61" s="429"/>
      <c r="MWA61" s="429"/>
      <c r="MWB61" s="429"/>
      <c r="MWC61" s="429"/>
      <c r="MWD61" s="429"/>
      <c r="MWE61" s="429"/>
      <c r="MWF61" s="429"/>
      <c r="MWG61" s="429"/>
      <c r="MWH61" s="429"/>
      <c r="MWI61" s="429"/>
      <c r="MWJ61" s="429"/>
      <c r="MWK61" s="429"/>
      <c r="MWL61" s="429"/>
      <c r="MWM61" s="429"/>
      <c r="MWN61" s="429"/>
      <c r="MWO61" s="429"/>
      <c r="MWP61" s="429"/>
      <c r="MWQ61" s="429"/>
      <c r="MWR61" s="429"/>
      <c r="MWS61" s="429"/>
      <c r="MWT61" s="429"/>
      <c r="MWU61" s="429"/>
      <c r="MWV61" s="429"/>
      <c r="MWW61" s="429"/>
      <c r="MWX61" s="429"/>
      <c r="MWY61" s="429"/>
      <c r="MWZ61" s="429"/>
      <c r="MXA61" s="429"/>
      <c r="MXB61" s="429"/>
      <c r="MXC61" s="429"/>
      <c r="MXD61" s="429"/>
      <c r="MXE61" s="429"/>
      <c r="MXF61" s="429"/>
      <c r="MXG61" s="429"/>
      <c r="MXH61" s="429"/>
      <c r="MXI61" s="429"/>
      <c r="MXJ61" s="429"/>
      <c r="MXK61" s="429"/>
      <c r="MXL61" s="429"/>
      <c r="MXM61" s="429"/>
      <c r="MXN61" s="429"/>
      <c r="MXO61" s="429"/>
      <c r="MXP61" s="429"/>
      <c r="MXQ61" s="429"/>
      <c r="MXR61" s="429"/>
      <c r="MXS61" s="429"/>
      <c r="MXT61" s="429"/>
      <c r="MXU61" s="429"/>
      <c r="MXV61" s="429"/>
      <c r="MXW61" s="429"/>
      <c r="MXX61" s="429"/>
      <c r="MXY61" s="429"/>
      <c r="MXZ61" s="429"/>
      <c r="MYA61" s="429"/>
      <c r="MYB61" s="429"/>
      <c r="MYC61" s="429"/>
      <c r="MYD61" s="429"/>
      <c r="MYE61" s="429"/>
      <c r="MYF61" s="429"/>
      <c r="MYG61" s="429"/>
      <c r="MYH61" s="429"/>
      <c r="MYI61" s="429"/>
      <c r="MYJ61" s="429"/>
      <c r="MYK61" s="429"/>
      <c r="MYL61" s="429"/>
      <c r="MYM61" s="429"/>
      <c r="MYN61" s="429"/>
      <c r="MYO61" s="429"/>
      <c r="MYP61" s="429"/>
      <c r="MYQ61" s="429"/>
      <c r="MYR61" s="429"/>
      <c r="MYS61" s="429"/>
      <c r="MYT61" s="429"/>
      <c r="MYU61" s="429"/>
      <c r="MYV61" s="429"/>
      <c r="MYW61" s="429"/>
      <c r="MYX61" s="429"/>
      <c r="MYY61" s="429"/>
      <c r="MYZ61" s="429"/>
      <c r="MZA61" s="429"/>
      <c r="MZB61" s="429"/>
      <c r="MZC61" s="429"/>
      <c r="MZD61" s="429"/>
      <c r="MZE61" s="429"/>
      <c r="MZF61" s="429"/>
      <c r="MZG61" s="429"/>
      <c r="MZH61" s="429"/>
      <c r="MZI61" s="429"/>
      <c r="MZJ61" s="429"/>
      <c r="MZK61" s="429"/>
      <c r="MZL61" s="429"/>
      <c r="MZM61" s="429"/>
      <c r="MZN61" s="429"/>
      <c r="MZO61" s="429"/>
      <c r="MZP61" s="429"/>
      <c r="MZQ61" s="429"/>
      <c r="MZR61" s="429"/>
      <c r="MZS61" s="429"/>
      <c r="MZT61" s="429"/>
      <c r="MZU61" s="429"/>
      <c r="MZV61" s="429"/>
      <c r="MZW61" s="429"/>
      <c r="MZX61" s="429"/>
      <c r="MZY61" s="429"/>
      <c r="MZZ61" s="429"/>
      <c r="NAA61" s="429"/>
      <c r="NAB61" s="429"/>
      <c r="NAC61" s="429"/>
      <c r="NAD61" s="429"/>
      <c r="NAE61" s="429"/>
      <c r="NAF61" s="429"/>
      <c r="NAG61" s="429"/>
      <c r="NAH61" s="429"/>
      <c r="NAI61" s="429"/>
      <c r="NAJ61" s="429"/>
      <c r="NAK61" s="429"/>
      <c r="NAL61" s="429"/>
      <c r="NAM61" s="429"/>
      <c r="NAN61" s="429"/>
      <c r="NAO61" s="429"/>
      <c r="NAP61" s="429"/>
      <c r="NAQ61" s="429"/>
      <c r="NAR61" s="429"/>
      <c r="NAS61" s="429"/>
      <c r="NAT61" s="429"/>
      <c r="NAU61" s="429"/>
      <c r="NAV61" s="429"/>
      <c r="NAW61" s="429"/>
      <c r="NAX61" s="429"/>
      <c r="NAY61" s="429"/>
      <c r="NAZ61" s="429"/>
      <c r="NBA61" s="429"/>
      <c r="NBB61" s="429"/>
      <c r="NBC61" s="429"/>
      <c r="NBD61" s="429"/>
      <c r="NBE61" s="429"/>
      <c r="NBF61" s="429"/>
      <c r="NBG61" s="429"/>
      <c r="NBH61" s="429"/>
      <c r="NBI61" s="429"/>
      <c r="NBJ61" s="429"/>
      <c r="NBK61" s="429"/>
      <c r="NBL61" s="429"/>
      <c r="NBM61" s="429"/>
      <c r="NBN61" s="429"/>
      <c r="NBO61" s="429"/>
      <c r="NBP61" s="429"/>
      <c r="NBQ61" s="429"/>
      <c r="NBR61" s="429"/>
      <c r="NBS61" s="429"/>
      <c r="NBT61" s="429"/>
      <c r="NBU61" s="429"/>
      <c r="NBV61" s="429"/>
      <c r="NBW61" s="429"/>
      <c r="NBX61" s="429"/>
      <c r="NBY61" s="429"/>
      <c r="NBZ61" s="429"/>
      <c r="NCA61" s="429"/>
      <c r="NCB61" s="429"/>
      <c r="NCC61" s="429"/>
      <c r="NCD61" s="429"/>
      <c r="NCE61" s="429"/>
      <c r="NCF61" s="429"/>
      <c r="NCG61" s="429"/>
      <c r="NCH61" s="429"/>
      <c r="NCI61" s="429"/>
      <c r="NCJ61" s="429"/>
      <c r="NCK61" s="429"/>
      <c r="NCL61" s="429"/>
      <c r="NCM61" s="429"/>
      <c r="NCN61" s="429"/>
      <c r="NCO61" s="429"/>
      <c r="NCP61" s="429"/>
      <c r="NCQ61" s="429"/>
      <c r="NCR61" s="429"/>
      <c r="NCS61" s="429"/>
      <c r="NCT61" s="429"/>
      <c r="NCU61" s="429"/>
      <c r="NCV61" s="429"/>
      <c r="NCW61" s="429"/>
      <c r="NCX61" s="429"/>
      <c r="NCY61" s="429"/>
      <c r="NCZ61" s="429"/>
      <c r="NDA61" s="429"/>
      <c r="NDB61" s="429"/>
      <c r="NDC61" s="429"/>
      <c r="NDD61" s="429"/>
      <c r="NDE61" s="429"/>
      <c r="NDF61" s="429"/>
      <c r="NDG61" s="429"/>
      <c r="NDH61" s="429"/>
      <c r="NDI61" s="429"/>
      <c r="NDJ61" s="429"/>
      <c r="NDK61" s="429"/>
      <c r="NDL61" s="429"/>
      <c r="NDM61" s="429"/>
      <c r="NDN61" s="429"/>
      <c r="NDO61" s="429"/>
      <c r="NDP61" s="429"/>
      <c r="NDQ61" s="429"/>
      <c r="NDR61" s="429"/>
      <c r="NDS61" s="429"/>
      <c r="NDT61" s="429"/>
      <c r="NDU61" s="429"/>
      <c r="NDV61" s="429"/>
      <c r="NDW61" s="429"/>
      <c r="NDX61" s="429"/>
      <c r="NDY61" s="429"/>
      <c r="NDZ61" s="429"/>
      <c r="NEA61" s="429"/>
      <c r="NEB61" s="429"/>
      <c r="NEC61" s="429"/>
      <c r="NED61" s="429"/>
      <c r="NEE61" s="429"/>
      <c r="NEF61" s="429"/>
      <c r="NEG61" s="429"/>
      <c r="NEH61" s="429"/>
      <c r="NEI61" s="429"/>
      <c r="NEJ61" s="429"/>
      <c r="NEK61" s="429"/>
      <c r="NEL61" s="429"/>
      <c r="NEM61" s="429"/>
      <c r="NEN61" s="429"/>
      <c r="NEO61" s="429"/>
      <c r="NEP61" s="429"/>
      <c r="NEQ61" s="429"/>
      <c r="NER61" s="429"/>
      <c r="NES61" s="429"/>
      <c r="NET61" s="429"/>
      <c r="NEU61" s="429"/>
      <c r="NEV61" s="429"/>
      <c r="NEW61" s="429"/>
      <c r="NEX61" s="429"/>
      <c r="NEY61" s="429"/>
      <c r="NEZ61" s="429"/>
      <c r="NFA61" s="429"/>
      <c r="NFB61" s="429"/>
      <c r="NFC61" s="429"/>
      <c r="NFD61" s="429"/>
      <c r="NFE61" s="429"/>
      <c r="NFF61" s="429"/>
      <c r="NFG61" s="429"/>
      <c r="NFH61" s="429"/>
      <c r="NFI61" s="429"/>
      <c r="NFJ61" s="429"/>
      <c r="NFK61" s="429"/>
      <c r="NFL61" s="429"/>
      <c r="NFM61" s="429"/>
      <c r="NFN61" s="429"/>
      <c r="NFO61" s="429"/>
      <c r="NFP61" s="429"/>
      <c r="NFQ61" s="429"/>
      <c r="NFR61" s="429"/>
      <c r="NFS61" s="429"/>
      <c r="NFT61" s="429"/>
      <c r="NFU61" s="429"/>
      <c r="NFV61" s="429"/>
      <c r="NFW61" s="429"/>
      <c r="NFX61" s="429"/>
      <c r="NFY61" s="429"/>
      <c r="NFZ61" s="429"/>
      <c r="NGA61" s="429"/>
      <c r="NGB61" s="429"/>
      <c r="NGC61" s="429"/>
      <c r="NGD61" s="429"/>
      <c r="NGE61" s="429"/>
      <c r="NGF61" s="429"/>
      <c r="NGG61" s="429"/>
      <c r="NGH61" s="429"/>
      <c r="NGI61" s="429"/>
      <c r="NGJ61" s="429"/>
      <c r="NGK61" s="429"/>
      <c r="NGL61" s="429"/>
      <c r="NGM61" s="429"/>
      <c r="NGN61" s="429"/>
      <c r="NGO61" s="429"/>
      <c r="NGP61" s="429"/>
      <c r="NGQ61" s="429"/>
      <c r="NGR61" s="429"/>
      <c r="NGS61" s="429"/>
      <c r="NGT61" s="429"/>
      <c r="NGU61" s="429"/>
      <c r="NGV61" s="429"/>
      <c r="NGW61" s="429"/>
      <c r="NGX61" s="429"/>
      <c r="NGY61" s="429"/>
      <c r="NGZ61" s="429"/>
      <c r="NHA61" s="429"/>
      <c r="NHB61" s="429"/>
      <c r="NHC61" s="429"/>
      <c r="NHD61" s="429"/>
      <c r="NHE61" s="429"/>
      <c r="NHF61" s="429"/>
      <c r="NHG61" s="429"/>
      <c r="NHH61" s="429"/>
      <c r="NHI61" s="429"/>
      <c r="NHJ61" s="429"/>
      <c r="NHK61" s="429"/>
      <c r="NHL61" s="429"/>
      <c r="NHM61" s="429"/>
      <c r="NHN61" s="429"/>
      <c r="NHO61" s="429"/>
      <c r="NHP61" s="429"/>
      <c r="NHQ61" s="429"/>
      <c r="NHR61" s="429"/>
      <c r="NHS61" s="429"/>
      <c r="NHT61" s="429"/>
      <c r="NHU61" s="429"/>
      <c r="NHV61" s="429"/>
      <c r="NHW61" s="429"/>
      <c r="NHX61" s="429"/>
      <c r="NHY61" s="429"/>
      <c r="NHZ61" s="429"/>
      <c r="NIA61" s="429"/>
      <c r="NIB61" s="429"/>
      <c r="NIC61" s="429"/>
      <c r="NID61" s="429"/>
      <c r="NIE61" s="429"/>
      <c r="NIF61" s="429"/>
      <c r="NIG61" s="429"/>
      <c r="NIH61" s="429"/>
      <c r="NII61" s="429"/>
      <c r="NIJ61" s="429"/>
      <c r="NIK61" s="429"/>
      <c r="NIL61" s="429"/>
      <c r="NIM61" s="429"/>
      <c r="NIN61" s="429"/>
      <c r="NIO61" s="429"/>
      <c r="NIP61" s="429"/>
      <c r="NIQ61" s="429"/>
      <c r="NIR61" s="429"/>
      <c r="NIS61" s="429"/>
      <c r="NIT61" s="429"/>
      <c r="NIU61" s="429"/>
      <c r="NIV61" s="429"/>
      <c r="NIW61" s="429"/>
      <c r="NIX61" s="429"/>
      <c r="NIY61" s="429"/>
      <c r="NIZ61" s="429"/>
      <c r="NJA61" s="429"/>
      <c r="NJB61" s="429"/>
      <c r="NJC61" s="429"/>
      <c r="NJD61" s="429"/>
      <c r="NJE61" s="429"/>
      <c r="NJF61" s="429"/>
      <c r="NJG61" s="429"/>
      <c r="NJH61" s="429"/>
      <c r="NJI61" s="429"/>
      <c r="NJJ61" s="429"/>
      <c r="NJK61" s="429"/>
      <c r="NJL61" s="429"/>
      <c r="NJM61" s="429"/>
      <c r="NJN61" s="429"/>
      <c r="NJO61" s="429"/>
      <c r="NJP61" s="429"/>
      <c r="NJQ61" s="429"/>
      <c r="NJR61" s="429"/>
      <c r="NJS61" s="429"/>
      <c r="NJT61" s="429"/>
      <c r="NJU61" s="429"/>
      <c r="NJV61" s="429"/>
      <c r="NJW61" s="429"/>
      <c r="NJX61" s="429"/>
      <c r="NJY61" s="429"/>
      <c r="NJZ61" s="429"/>
      <c r="NKA61" s="429"/>
      <c r="NKB61" s="429"/>
      <c r="NKC61" s="429"/>
      <c r="NKD61" s="429"/>
      <c r="NKE61" s="429"/>
      <c r="NKF61" s="429"/>
      <c r="NKG61" s="429"/>
      <c r="NKH61" s="429"/>
      <c r="NKI61" s="429"/>
      <c r="NKJ61" s="429"/>
      <c r="NKK61" s="429"/>
      <c r="NKL61" s="429"/>
      <c r="NKM61" s="429"/>
      <c r="NKN61" s="429"/>
      <c r="NKO61" s="429"/>
      <c r="NKP61" s="429"/>
      <c r="NKQ61" s="429"/>
      <c r="NKR61" s="429"/>
      <c r="NKS61" s="429"/>
      <c r="NKT61" s="429"/>
      <c r="NKU61" s="429"/>
      <c r="NKV61" s="429"/>
      <c r="NKW61" s="429"/>
      <c r="NKX61" s="429"/>
      <c r="NKY61" s="429"/>
      <c r="NKZ61" s="429"/>
      <c r="NLA61" s="429"/>
      <c r="NLB61" s="429"/>
      <c r="NLC61" s="429"/>
      <c r="NLD61" s="429"/>
      <c r="NLE61" s="429"/>
      <c r="NLF61" s="429"/>
      <c r="NLG61" s="429"/>
      <c r="NLH61" s="429"/>
      <c r="NLI61" s="429"/>
      <c r="NLJ61" s="429"/>
      <c r="NLK61" s="429"/>
      <c r="NLL61" s="429"/>
      <c r="NLM61" s="429"/>
      <c r="NLN61" s="429"/>
      <c r="NLO61" s="429"/>
      <c r="NLP61" s="429"/>
      <c r="NLQ61" s="429"/>
      <c r="NLR61" s="429"/>
      <c r="NLS61" s="429"/>
      <c r="NLT61" s="429"/>
      <c r="NLU61" s="429"/>
      <c r="NLV61" s="429"/>
      <c r="NLW61" s="429"/>
      <c r="NLX61" s="429"/>
      <c r="NLY61" s="429"/>
      <c r="NLZ61" s="429"/>
      <c r="NMA61" s="429"/>
      <c r="NMB61" s="429"/>
      <c r="NMC61" s="429"/>
      <c r="NMD61" s="429"/>
      <c r="NME61" s="429"/>
      <c r="NMF61" s="429"/>
      <c r="NMG61" s="429"/>
      <c r="NMH61" s="429"/>
      <c r="NMI61" s="429"/>
      <c r="NMJ61" s="429"/>
      <c r="NMK61" s="429"/>
      <c r="NML61" s="429"/>
      <c r="NMM61" s="429"/>
      <c r="NMN61" s="429"/>
      <c r="NMO61" s="429"/>
      <c r="NMP61" s="429"/>
      <c r="NMQ61" s="429"/>
      <c r="NMR61" s="429"/>
      <c r="NMS61" s="429"/>
      <c r="NMT61" s="429"/>
      <c r="NMU61" s="429"/>
      <c r="NMV61" s="429"/>
      <c r="NMW61" s="429"/>
      <c r="NMX61" s="429"/>
      <c r="NMY61" s="429"/>
      <c r="NMZ61" s="429"/>
      <c r="NNA61" s="429"/>
      <c r="NNB61" s="429"/>
      <c r="NNC61" s="429"/>
      <c r="NND61" s="429"/>
      <c r="NNE61" s="429"/>
      <c r="NNF61" s="429"/>
      <c r="NNG61" s="429"/>
      <c r="NNH61" s="429"/>
      <c r="NNI61" s="429"/>
      <c r="NNJ61" s="429"/>
      <c r="NNK61" s="429"/>
      <c r="NNL61" s="429"/>
      <c r="NNM61" s="429"/>
      <c r="NNN61" s="429"/>
      <c r="NNO61" s="429"/>
      <c r="NNP61" s="429"/>
      <c r="NNQ61" s="429"/>
      <c r="NNR61" s="429"/>
      <c r="NNS61" s="429"/>
      <c r="NNT61" s="429"/>
      <c r="NNU61" s="429"/>
      <c r="NNV61" s="429"/>
      <c r="NNW61" s="429"/>
      <c r="NNX61" s="429"/>
      <c r="NNY61" s="429"/>
      <c r="NNZ61" s="429"/>
      <c r="NOA61" s="429"/>
      <c r="NOB61" s="429"/>
      <c r="NOC61" s="429"/>
      <c r="NOD61" s="429"/>
      <c r="NOE61" s="429"/>
      <c r="NOF61" s="429"/>
      <c r="NOG61" s="429"/>
      <c r="NOH61" s="429"/>
      <c r="NOI61" s="429"/>
      <c r="NOJ61" s="429"/>
      <c r="NOK61" s="429"/>
      <c r="NOL61" s="429"/>
      <c r="NOM61" s="429"/>
      <c r="NON61" s="429"/>
      <c r="NOO61" s="429"/>
      <c r="NOP61" s="429"/>
      <c r="NOQ61" s="429"/>
      <c r="NOR61" s="429"/>
      <c r="NOS61" s="429"/>
      <c r="NOT61" s="429"/>
      <c r="NOU61" s="429"/>
      <c r="NOV61" s="429"/>
      <c r="NOW61" s="429"/>
      <c r="NOX61" s="429"/>
      <c r="NOY61" s="429"/>
      <c r="NOZ61" s="429"/>
      <c r="NPA61" s="429"/>
      <c r="NPB61" s="429"/>
      <c r="NPC61" s="429"/>
      <c r="NPD61" s="429"/>
      <c r="NPE61" s="429"/>
      <c r="NPF61" s="429"/>
      <c r="NPG61" s="429"/>
      <c r="NPH61" s="429"/>
      <c r="NPI61" s="429"/>
      <c r="NPJ61" s="429"/>
      <c r="NPK61" s="429"/>
      <c r="NPL61" s="429"/>
      <c r="NPM61" s="429"/>
      <c r="NPN61" s="429"/>
      <c r="NPO61" s="429"/>
      <c r="NPP61" s="429"/>
      <c r="NPQ61" s="429"/>
      <c r="NPR61" s="429"/>
      <c r="NPS61" s="429"/>
      <c r="NPT61" s="429"/>
      <c r="NPU61" s="429"/>
      <c r="NPV61" s="429"/>
      <c r="NPW61" s="429"/>
      <c r="NPX61" s="429"/>
      <c r="NPY61" s="429"/>
      <c r="NPZ61" s="429"/>
      <c r="NQA61" s="429"/>
      <c r="NQB61" s="429"/>
      <c r="NQC61" s="429"/>
      <c r="NQD61" s="429"/>
      <c r="NQE61" s="429"/>
      <c r="NQF61" s="429"/>
      <c r="NQG61" s="429"/>
      <c r="NQH61" s="429"/>
      <c r="NQI61" s="429"/>
      <c r="NQJ61" s="429"/>
      <c r="NQK61" s="429"/>
      <c r="NQL61" s="429"/>
      <c r="NQM61" s="429"/>
      <c r="NQN61" s="429"/>
      <c r="NQO61" s="429"/>
      <c r="NQP61" s="429"/>
      <c r="NQQ61" s="429"/>
      <c r="NQR61" s="429"/>
      <c r="NQS61" s="429"/>
      <c r="NQT61" s="429"/>
      <c r="NQU61" s="429"/>
      <c r="NQV61" s="429"/>
      <c r="NQW61" s="429"/>
      <c r="NQX61" s="429"/>
      <c r="NQY61" s="429"/>
      <c r="NQZ61" s="429"/>
      <c r="NRA61" s="429"/>
      <c r="NRB61" s="429"/>
      <c r="NRC61" s="429"/>
      <c r="NRD61" s="429"/>
      <c r="NRE61" s="429"/>
      <c r="NRF61" s="429"/>
      <c r="NRG61" s="429"/>
      <c r="NRH61" s="429"/>
      <c r="NRI61" s="429"/>
      <c r="NRJ61" s="429"/>
      <c r="NRK61" s="429"/>
      <c r="NRL61" s="429"/>
      <c r="NRM61" s="429"/>
      <c r="NRN61" s="429"/>
      <c r="NRO61" s="429"/>
      <c r="NRP61" s="429"/>
      <c r="NRQ61" s="429"/>
      <c r="NRR61" s="429"/>
      <c r="NRS61" s="429"/>
      <c r="NRT61" s="429"/>
      <c r="NRU61" s="429"/>
      <c r="NRV61" s="429"/>
      <c r="NRW61" s="429"/>
      <c r="NRX61" s="429"/>
      <c r="NRY61" s="429"/>
      <c r="NRZ61" s="429"/>
      <c r="NSA61" s="429"/>
      <c r="NSB61" s="429"/>
      <c r="NSC61" s="429"/>
      <c r="NSD61" s="429"/>
      <c r="NSE61" s="429"/>
      <c r="NSF61" s="429"/>
      <c r="NSG61" s="429"/>
      <c r="NSH61" s="429"/>
      <c r="NSI61" s="429"/>
      <c r="NSJ61" s="429"/>
      <c r="NSK61" s="429"/>
      <c r="NSL61" s="429"/>
      <c r="NSM61" s="429"/>
      <c r="NSN61" s="429"/>
      <c r="NSO61" s="429"/>
      <c r="NSP61" s="429"/>
      <c r="NSQ61" s="429"/>
      <c r="NSR61" s="429"/>
      <c r="NSS61" s="429"/>
      <c r="NST61" s="429"/>
      <c r="NSU61" s="429"/>
      <c r="NSV61" s="429"/>
      <c r="NSW61" s="429"/>
      <c r="NSX61" s="429"/>
      <c r="NSY61" s="429"/>
      <c r="NSZ61" s="429"/>
      <c r="NTA61" s="429"/>
      <c r="NTB61" s="429"/>
      <c r="NTC61" s="429"/>
      <c r="NTD61" s="429"/>
      <c r="NTE61" s="429"/>
      <c r="NTF61" s="429"/>
      <c r="NTG61" s="429"/>
      <c r="NTH61" s="429"/>
      <c r="NTI61" s="429"/>
      <c r="NTJ61" s="429"/>
      <c r="NTK61" s="429"/>
      <c r="NTL61" s="429"/>
      <c r="NTM61" s="429"/>
      <c r="NTN61" s="429"/>
      <c r="NTO61" s="429"/>
      <c r="NTP61" s="429"/>
      <c r="NTQ61" s="429"/>
      <c r="NTR61" s="429"/>
      <c r="NTS61" s="429"/>
      <c r="NTT61" s="429"/>
      <c r="NTU61" s="429"/>
      <c r="NTV61" s="429"/>
      <c r="NTW61" s="429"/>
      <c r="NTX61" s="429"/>
      <c r="NTY61" s="429"/>
      <c r="NTZ61" s="429"/>
      <c r="NUA61" s="429"/>
      <c r="NUB61" s="429"/>
      <c r="NUC61" s="429"/>
      <c r="NUD61" s="429"/>
      <c r="NUE61" s="429"/>
      <c r="NUF61" s="429"/>
      <c r="NUG61" s="429"/>
      <c r="NUH61" s="429"/>
      <c r="NUI61" s="429"/>
      <c r="NUJ61" s="429"/>
      <c r="NUK61" s="429"/>
      <c r="NUL61" s="429"/>
      <c r="NUM61" s="429"/>
      <c r="NUN61" s="429"/>
      <c r="NUO61" s="429"/>
      <c r="NUP61" s="429"/>
      <c r="NUQ61" s="429"/>
      <c r="NUR61" s="429"/>
      <c r="NUS61" s="429"/>
      <c r="NUT61" s="429"/>
      <c r="NUU61" s="429"/>
      <c r="NUV61" s="429"/>
      <c r="NUW61" s="429"/>
      <c r="NUX61" s="429"/>
      <c r="NUY61" s="429"/>
      <c r="NUZ61" s="429"/>
      <c r="NVA61" s="429"/>
      <c r="NVB61" s="429"/>
      <c r="NVC61" s="429"/>
      <c r="NVD61" s="429"/>
      <c r="NVE61" s="429"/>
      <c r="NVF61" s="429"/>
      <c r="NVG61" s="429"/>
      <c r="NVH61" s="429"/>
      <c r="NVI61" s="429"/>
      <c r="NVJ61" s="429"/>
      <c r="NVK61" s="429"/>
      <c r="NVL61" s="429"/>
      <c r="NVM61" s="429"/>
      <c r="NVN61" s="429"/>
      <c r="NVO61" s="429"/>
      <c r="NVP61" s="429"/>
      <c r="NVQ61" s="429"/>
      <c r="NVR61" s="429"/>
      <c r="NVS61" s="429"/>
      <c r="NVT61" s="429"/>
      <c r="NVU61" s="429"/>
      <c r="NVV61" s="429"/>
      <c r="NVW61" s="429"/>
      <c r="NVX61" s="429"/>
      <c r="NVY61" s="429"/>
      <c r="NVZ61" s="429"/>
      <c r="NWA61" s="429"/>
      <c r="NWB61" s="429"/>
      <c r="NWC61" s="429"/>
      <c r="NWD61" s="429"/>
      <c r="NWE61" s="429"/>
      <c r="NWF61" s="429"/>
      <c r="NWG61" s="429"/>
      <c r="NWH61" s="429"/>
      <c r="NWI61" s="429"/>
      <c r="NWJ61" s="429"/>
      <c r="NWK61" s="429"/>
      <c r="NWL61" s="429"/>
      <c r="NWM61" s="429"/>
      <c r="NWN61" s="429"/>
      <c r="NWO61" s="429"/>
      <c r="NWP61" s="429"/>
      <c r="NWQ61" s="429"/>
      <c r="NWR61" s="429"/>
      <c r="NWS61" s="429"/>
      <c r="NWT61" s="429"/>
      <c r="NWU61" s="429"/>
      <c r="NWV61" s="429"/>
      <c r="NWW61" s="429"/>
      <c r="NWX61" s="429"/>
      <c r="NWY61" s="429"/>
      <c r="NWZ61" s="429"/>
      <c r="NXA61" s="429"/>
      <c r="NXB61" s="429"/>
      <c r="NXC61" s="429"/>
      <c r="NXD61" s="429"/>
      <c r="NXE61" s="429"/>
      <c r="NXF61" s="429"/>
      <c r="NXG61" s="429"/>
      <c r="NXH61" s="429"/>
      <c r="NXI61" s="429"/>
      <c r="NXJ61" s="429"/>
      <c r="NXK61" s="429"/>
      <c r="NXL61" s="429"/>
      <c r="NXM61" s="429"/>
      <c r="NXN61" s="429"/>
      <c r="NXO61" s="429"/>
      <c r="NXP61" s="429"/>
      <c r="NXQ61" s="429"/>
      <c r="NXR61" s="429"/>
      <c r="NXS61" s="429"/>
      <c r="NXT61" s="429"/>
      <c r="NXU61" s="429"/>
      <c r="NXV61" s="429"/>
      <c r="NXW61" s="429"/>
      <c r="NXX61" s="429"/>
      <c r="NXY61" s="429"/>
      <c r="NXZ61" s="429"/>
      <c r="NYA61" s="429"/>
      <c r="NYB61" s="429"/>
      <c r="NYC61" s="429"/>
      <c r="NYD61" s="429"/>
      <c r="NYE61" s="429"/>
      <c r="NYF61" s="429"/>
      <c r="NYG61" s="429"/>
      <c r="NYH61" s="429"/>
      <c r="NYI61" s="429"/>
      <c r="NYJ61" s="429"/>
      <c r="NYK61" s="429"/>
      <c r="NYL61" s="429"/>
      <c r="NYM61" s="429"/>
      <c r="NYN61" s="429"/>
      <c r="NYO61" s="429"/>
      <c r="NYP61" s="429"/>
      <c r="NYQ61" s="429"/>
      <c r="NYR61" s="429"/>
      <c r="NYS61" s="429"/>
      <c r="NYT61" s="429"/>
      <c r="NYU61" s="429"/>
      <c r="NYV61" s="429"/>
      <c r="NYW61" s="429"/>
      <c r="NYX61" s="429"/>
      <c r="NYY61" s="429"/>
      <c r="NYZ61" s="429"/>
      <c r="NZA61" s="429"/>
      <c r="NZB61" s="429"/>
      <c r="NZC61" s="429"/>
      <c r="NZD61" s="429"/>
      <c r="NZE61" s="429"/>
      <c r="NZF61" s="429"/>
      <c r="NZG61" s="429"/>
      <c r="NZH61" s="429"/>
      <c r="NZI61" s="429"/>
      <c r="NZJ61" s="429"/>
      <c r="NZK61" s="429"/>
      <c r="NZL61" s="429"/>
      <c r="NZM61" s="429"/>
      <c r="NZN61" s="429"/>
      <c r="NZO61" s="429"/>
      <c r="NZP61" s="429"/>
      <c r="NZQ61" s="429"/>
      <c r="NZR61" s="429"/>
      <c r="NZS61" s="429"/>
      <c r="NZT61" s="429"/>
      <c r="NZU61" s="429"/>
      <c r="NZV61" s="429"/>
      <c r="NZW61" s="429"/>
      <c r="NZX61" s="429"/>
      <c r="NZY61" s="429"/>
      <c r="NZZ61" s="429"/>
      <c r="OAA61" s="429"/>
      <c r="OAB61" s="429"/>
      <c r="OAC61" s="429"/>
      <c r="OAD61" s="429"/>
      <c r="OAE61" s="429"/>
      <c r="OAF61" s="429"/>
      <c r="OAG61" s="429"/>
      <c r="OAH61" s="429"/>
      <c r="OAI61" s="429"/>
      <c r="OAJ61" s="429"/>
      <c r="OAK61" s="429"/>
      <c r="OAL61" s="429"/>
      <c r="OAM61" s="429"/>
      <c r="OAN61" s="429"/>
      <c r="OAO61" s="429"/>
      <c r="OAP61" s="429"/>
      <c r="OAQ61" s="429"/>
      <c r="OAR61" s="429"/>
      <c r="OAS61" s="429"/>
      <c r="OAT61" s="429"/>
      <c r="OAU61" s="429"/>
      <c r="OAV61" s="429"/>
      <c r="OAW61" s="429"/>
      <c r="OAX61" s="429"/>
      <c r="OAY61" s="429"/>
      <c r="OAZ61" s="429"/>
      <c r="OBA61" s="429"/>
      <c r="OBB61" s="429"/>
      <c r="OBC61" s="429"/>
      <c r="OBD61" s="429"/>
      <c r="OBE61" s="429"/>
      <c r="OBF61" s="429"/>
      <c r="OBG61" s="429"/>
      <c r="OBH61" s="429"/>
      <c r="OBI61" s="429"/>
      <c r="OBJ61" s="429"/>
      <c r="OBK61" s="429"/>
      <c r="OBL61" s="429"/>
      <c r="OBM61" s="429"/>
      <c r="OBN61" s="429"/>
      <c r="OBO61" s="429"/>
      <c r="OBP61" s="429"/>
      <c r="OBQ61" s="429"/>
      <c r="OBR61" s="429"/>
      <c r="OBS61" s="429"/>
      <c r="OBT61" s="429"/>
      <c r="OBU61" s="429"/>
      <c r="OBV61" s="429"/>
      <c r="OBW61" s="429"/>
      <c r="OBX61" s="429"/>
      <c r="OBY61" s="429"/>
      <c r="OBZ61" s="429"/>
      <c r="OCA61" s="429"/>
      <c r="OCB61" s="429"/>
      <c r="OCC61" s="429"/>
      <c r="OCD61" s="429"/>
      <c r="OCE61" s="429"/>
      <c r="OCF61" s="429"/>
      <c r="OCG61" s="429"/>
      <c r="OCH61" s="429"/>
      <c r="OCI61" s="429"/>
      <c r="OCJ61" s="429"/>
      <c r="OCK61" s="429"/>
      <c r="OCL61" s="429"/>
      <c r="OCM61" s="429"/>
      <c r="OCN61" s="429"/>
      <c r="OCO61" s="429"/>
      <c r="OCP61" s="429"/>
      <c r="OCQ61" s="429"/>
      <c r="OCR61" s="429"/>
      <c r="OCS61" s="429"/>
      <c r="OCT61" s="429"/>
      <c r="OCU61" s="429"/>
      <c r="OCV61" s="429"/>
      <c r="OCW61" s="429"/>
      <c r="OCX61" s="429"/>
      <c r="OCY61" s="429"/>
      <c r="OCZ61" s="429"/>
      <c r="ODA61" s="429"/>
      <c r="ODB61" s="429"/>
      <c r="ODC61" s="429"/>
      <c r="ODD61" s="429"/>
      <c r="ODE61" s="429"/>
      <c r="ODF61" s="429"/>
      <c r="ODG61" s="429"/>
      <c r="ODH61" s="429"/>
      <c r="ODI61" s="429"/>
      <c r="ODJ61" s="429"/>
      <c r="ODK61" s="429"/>
      <c r="ODL61" s="429"/>
      <c r="ODM61" s="429"/>
      <c r="ODN61" s="429"/>
      <c r="ODO61" s="429"/>
      <c r="ODP61" s="429"/>
      <c r="ODQ61" s="429"/>
      <c r="ODR61" s="429"/>
      <c r="ODS61" s="429"/>
      <c r="ODT61" s="429"/>
      <c r="ODU61" s="429"/>
      <c r="ODV61" s="429"/>
      <c r="ODW61" s="429"/>
      <c r="ODX61" s="429"/>
      <c r="ODY61" s="429"/>
      <c r="ODZ61" s="429"/>
      <c r="OEA61" s="429"/>
      <c r="OEB61" s="429"/>
      <c r="OEC61" s="429"/>
      <c r="OED61" s="429"/>
      <c r="OEE61" s="429"/>
      <c r="OEF61" s="429"/>
      <c r="OEG61" s="429"/>
      <c r="OEH61" s="429"/>
      <c r="OEI61" s="429"/>
      <c r="OEJ61" s="429"/>
      <c r="OEK61" s="429"/>
      <c r="OEL61" s="429"/>
      <c r="OEM61" s="429"/>
      <c r="OEN61" s="429"/>
      <c r="OEO61" s="429"/>
      <c r="OEP61" s="429"/>
      <c r="OEQ61" s="429"/>
      <c r="OER61" s="429"/>
      <c r="OES61" s="429"/>
      <c r="OET61" s="429"/>
      <c r="OEU61" s="429"/>
      <c r="OEV61" s="429"/>
      <c r="OEW61" s="429"/>
      <c r="OEX61" s="429"/>
      <c r="OEY61" s="429"/>
      <c r="OEZ61" s="429"/>
      <c r="OFA61" s="429"/>
      <c r="OFB61" s="429"/>
      <c r="OFC61" s="429"/>
      <c r="OFD61" s="429"/>
      <c r="OFE61" s="429"/>
      <c r="OFF61" s="429"/>
      <c r="OFG61" s="429"/>
      <c r="OFH61" s="429"/>
      <c r="OFI61" s="429"/>
      <c r="OFJ61" s="429"/>
      <c r="OFK61" s="429"/>
      <c r="OFL61" s="429"/>
      <c r="OFM61" s="429"/>
      <c r="OFN61" s="429"/>
      <c r="OFO61" s="429"/>
      <c r="OFP61" s="429"/>
      <c r="OFQ61" s="429"/>
      <c r="OFR61" s="429"/>
      <c r="OFS61" s="429"/>
      <c r="OFT61" s="429"/>
      <c r="OFU61" s="429"/>
      <c r="OFV61" s="429"/>
      <c r="OFW61" s="429"/>
      <c r="OFX61" s="429"/>
      <c r="OFY61" s="429"/>
      <c r="OFZ61" s="429"/>
      <c r="OGA61" s="429"/>
      <c r="OGB61" s="429"/>
      <c r="OGC61" s="429"/>
      <c r="OGD61" s="429"/>
      <c r="OGE61" s="429"/>
      <c r="OGF61" s="429"/>
      <c r="OGG61" s="429"/>
      <c r="OGH61" s="429"/>
      <c r="OGI61" s="429"/>
      <c r="OGJ61" s="429"/>
      <c r="OGK61" s="429"/>
      <c r="OGL61" s="429"/>
      <c r="OGM61" s="429"/>
      <c r="OGN61" s="429"/>
      <c r="OGO61" s="429"/>
      <c r="OGP61" s="429"/>
      <c r="OGQ61" s="429"/>
      <c r="OGR61" s="429"/>
      <c r="OGS61" s="429"/>
      <c r="OGT61" s="429"/>
      <c r="OGU61" s="429"/>
      <c r="OGV61" s="429"/>
      <c r="OGW61" s="429"/>
      <c r="OGX61" s="429"/>
      <c r="OGY61" s="429"/>
      <c r="OGZ61" s="429"/>
      <c r="OHA61" s="429"/>
      <c r="OHB61" s="429"/>
      <c r="OHC61" s="429"/>
      <c r="OHD61" s="429"/>
      <c r="OHE61" s="429"/>
      <c r="OHF61" s="429"/>
      <c r="OHG61" s="429"/>
      <c r="OHH61" s="429"/>
      <c r="OHI61" s="429"/>
      <c r="OHJ61" s="429"/>
      <c r="OHK61" s="429"/>
      <c r="OHL61" s="429"/>
      <c r="OHM61" s="429"/>
      <c r="OHN61" s="429"/>
      <c r="OHO61" s="429"/>
      <c r="OHP61" s="429"/>
      <c r="OHQ61" s="429"/>
      <c r="OHR61" s="429"/>
      <c r="OHS61" s="429"/>
      <c r="OHT61" s="429"/>
      <c r="OHU61" s="429"/>
      <c r="OHV61" s="429"/>
      <c r="OHW61" s="429"/>
      <c r="OHX61" s="429"/>
      <c r="OHY61" s="429"/>
      <c r="OHZ61" s="429"/>
      <c r="OIA61" s="429"/>
      <c r="OIB61" s="429"/>
      <c r="OIC61" s="429"/>
      <c r="OID61" s="429"/>
      <c r="OIE61" s="429"/>
      <c r="OIF61" s="429"/>
      <c r="OIG61" s="429"/>
      <c r="OIH61" s="429"/>
      <c r="OII61" s="429"/>
      <c r="OIJ61" s="429"/>
      <c r="OIK61" s="429"/>
      <c r="OIL61" s="429"/>
      <c r="OIM61" s="429"/>
      <c r="OIN61" s="429"/>
      <c r="OIO61" s="429"/>
      <c r="OIP61" s="429"/>
      <c r="OIQ61" s="429"/>
      <c r="OIR61" s="429"/>
      <c r="OIS61" s="429"/>
      <c r="OIT61" s="429"/>
      <c r="OIU61" s="429"/>
      <c r="OIV61" s="429"/>
      <c r="OIW61" s="429"/>
      <c r="OIX61" s="429"/>
      <c r="OIY61" s="429"/>
      <c r="OIZ61" s="429"/>
      <c r="OJA61" s="429"/>
      <c r="OJB61" s="429"/>
      <c r="OJC61" s="429"/>
      <c r="OJD61" s="429"/>
      <c r="OJE61" s="429"/>
      <c r="OJF61" s="429"/>
      <c r="OJG61" s="429"/>
      <c r="OJH61" s="429"/>
      <c r="OJI61" s="429"/>
      <c r="OJJ61" s="429"/>
      <c r="OJK61" s="429"/>
      <c r="OJL61" s="429"/>
      <c r="OJM61" s="429"/>
      <c r="OJN61" s="429"/>
      <c r="OJO61" s="429"/>
      <c r="OJP61" s="429"/>
      <c r="OJQ61" s="429"/>
      <c r="OJR61" s="429"/>
      <c r="OJS61" s="429"/>
      <c r="OJT61" s="429"/>
      <c r="OJU61" s="429"/>
      <c r="OJV61" s="429"/>
      <c r="OJW61" s="429"/>
      <c r="OJX61" s="429"/>
      <c r="OJY61" s="429"/>
      <c r="OJZ61" s="429"/>
      <c r="OKA61" s="429"/>
      <c r="OKB61" s="429"/>
      <c r="OKC61" s="429"/>
      <c r="OKD61" s="429"/>
      <c r="OKE61" s="429"/>
      <c r="OKF61" s="429"/>
      <c r="OKG61" s="429"/>
      <c r="OKH61" s="429"/>
      <c r="OKI61" s="429"/>
      <c r="OKJ61" s="429"/>
      <c r="OKK61" s="429"/>
      <c r="OKL61" s="429"/>
      <c r="OKM61" s="429"/>
      <c r="OKN61" s="429"/>
      <c r="OKO61" s="429"/>
      <c r="OKP61" s="429"/>
      <c r="OKQ61" s="429"/>
      <c r="OKR61" s="429"/>
      <c r="OKS61" s="429"/>
      <c r="OKT61" s="429"/>
      <c r="OKU61" s="429"/>
      <c r="OKV61" s="429"/>
      <c r="OKW61" s="429"/>
      <c r="OKX61" s="429"/>
      <c r="OKY61" s="429"/>
      <c r="OKZ61" s="429"/>
      <c r="OLA61" s="429"/>
      <c r="OLB61" s="429"/>
      <c r="OLC61" s="429"/>
      <c r="OLD61" s="429"/>
      <c r="OLE61" s="429"/>
      <c r="OLF61" s="429"/>
      <c r="OLG61" s="429"/>
      <c r="OLH61" s="429"/>
      <c r="OLI61" s="429"/>
      <c r="OLJ61" s="429"/>
      <c r="OLK61" s="429"/>
      <c r="OLL61" s="429"/>
      <c r="OLM61" s="429"/>
      <c r="OLN61" s="429"/>
      <c r="OLO61" s="429"/>
      <c r="OLP61" s="429"/>
      <c r="OLQ61" s="429"/>
      <c r="OLR61" s="429"/>
      <c r="OLS61" s="429"/>
      <c r="OLT61" s="429"/>
      <c r="OLU61" s="429"/>
      <c r="OLV61" s="429"/>
      <c r="OLW61" s="429"/>
      <c r="OLX61" s="429"/>
      <c r="OLY61" s="429"/>
      <c r="OLZ61" s="429"/>
      <c r="OMA61" s="429"/>
      <c r="OMB61" s="429"/>
      <c r="OMC61" s="429"/>
      <c r="OMD61" s="429"/>
      <c r="OME61" s="429"/>
      <c r="OMF61" s="429"/>
      <c r="OMG61" s="429"/>
      <c r="OMH61" s="429"/>
      <c r="OMI61" s="429"/>
      <c r="OMJ61" s="429"/>
      <c r="OMK61" s="429"/>
      <c r="OML61" s="429"/>
      <c r="OMM61" s="429"/>
      <c r="OMN61" s="429"/>
      <c r="OMO61" s="429"/>
      <c r="OMP61" s="429"/>
      <c r="OMQ61" s="429"/>
      <c r="OMR61" s="429"/>
      <c r="OMS61" s="429"/>
      <c r="OMT61" s="429"/>
      <c r="OMU61" s="429"/>
      <c r="OMV61" s="429"/>
      <c r="OMW61" s="429"/>
      <c r="OMX61" s="429"/>
      <c r="OMY61" s="429"/>
      <c r="OMZ61" s="429"/>
      <c r="ONA61" s="429"/>
      <c r="ONB61" s="429"/>
      <c r="ONC61" s="429"/>
      <c r="OND61" s="429"/>
      <c r="ONE61" s="429"/>
      <c r="ONF61" s="429"/>
      <c r="ONG61" s="429"/>
      <c r="ONH61" s="429"/>
      <c r="ONI61" s="429"/>
      <c r="ONJ61" s="429"/>
      <c r="ONK61" s="429"/>
      <c r="ONL61" s="429"/>
      <c r="ONM61" s="429"/>
      <c r="ONN61" s="429"/>
      <c r="ONO61" s="429"/>
      <c r="ONP61" s="429"/>
      <c r="ONQ61" s="429"/>
      <c r="ONR61" s="429"/>
      <c r="ONS61" s="429"/>
      <c r="ONT61" s="429"/>
      <c r="ONU61" s="429"/>
      <c r="ONV61" s="429"/>
      <c r="ONW61" s="429"/>
      <c r="ONX61" s="429"/>
      <c r="ONY61" s="429"/>
      <c r="ONZ61" s="429"/>
      <c r="OOA61" s="429"/>
      <c r="OOB61" s="429"/>
      <c r="OOC61" s="429"/>
      <c r="OOD61" s="429"/>
      <c r="OOE61" s="429"/>
      <c r="OOF61" s="429"/>
      <c r="OOG61" s="429"/>
      <c r="OOH61" s="429"/>
      <c r="OOI61" s="429"/>
      <c r="OOJ61" s="429"/>
      <c r="OOK61" s="429"/>
      <c r="OOL61" s="429"/>
      <c r="OOM61" s="429"/>
      <c r="OON61" s="429"/>
      <c r="OOO61" s="429"/>
      <c r="OOP61" s="429"/>
      <c r="OOQ61" s="429"/>
      <c r="OOR61" s="429"/>
      <c r="OOS61" s="429"/>
      <c r="OOT61" s="429"/>
      <c r="OOU61" s="429"/>
      <c r="OOV61" s="429"/>
      <c r="OOW61" s="429"/>
      <c r="OOX61" s="429"/>
      <c r="OOY61" s="429"/>
      <c r="OOZ61" s="429"/>
      <c r="OPA61" s="429"/>
      <c r="OPB61" s="429"/>
      <c r="OPC61" s="429"/>
      <c r="OPD61" s="429"/>
      <c r="OPE61" s="429"/>
      <c r="OPF61" s="429"/>
      <c r="OPG61" s="429"/>
      <c r="OPH61" s="429"/>
      <c r="OPI61" s="429"/>
      <c r="OPJ61" s="429"/>
      <c r="OPK61" s="429"/>
      <c r="OPL61" s="429"/>
      <c r="OPM61" s="429"/>
      <c r="OPN61" s="429"/>
      <c r="OPO61" s="429"/>
      <c r="OPP61" s="429"/>
      <c r="OPQ61" s="429"/>
      <c r="OPR61" s="429"/>
      <c r="OPS61" s="429"/>
      <c r="OPT61" s="429"/>
      <c r="OPU61" s="429"/>
      <c r="OPV61" s="429"/>
      <c r="OPW61" s="429"/>
      <c r="OPX61" s="429"/>
      <c r="OPY61" s="429"/>
      <c r="OPZ61" s="429"/>
      <c r="OQA61" s="429"/>
      <c r="OQB61" s="429"/>
      <c r="OQC61" s="429"/>
      <c r="OQD61" s="429"/>
      <c r="OQE61" s="429"/>
      <c r="OQF61" s="429"/>
      <c r="OQG61" s="429"/>
      <c r="OQH61" s="429"/>
      <c r="OQI61" s="429"/>
      <c r="OQJ61" s="429"/>
      <c r="OQK61" s="429"/>
      <c r="OQL61" s="429"/>
      <c r="OQM61" s="429"/>
      <c r="OQN61" s="429"/>
      <c r="OQO61" s="429"/>
      <c r="OQP61" s="429"/>
      <c r="OQQ61" s="429"/>
      <c r="OQR61" s="429"/>
      <c r="OQS61" s="429"/>
      <c r="OQT61" s="429"/>
      <c r="OQU61" s="429"/>
      <c r="OQV61" s="429"/>
      <c r="OQW61" s="429"/>
      <c r="OQX61" s="429"/>
      <c r="OQY61" s="429"/>
      <c r="OQZ61" s="429"/>
      <c r="ORA61" s="429"/>
      <c r="ORB61" s="429"/>
      <c r="ORC61" s="429"/>
      <c r="ORD61" s="429"/>
      <c r="ORE61" s="429"/>
      <c r="ORF61" s="429"/>
      <c r="ORG61" s="429"/>
      <c r="ORH61" s="429"/>
      <c r="ORI61" s="429"/>
      <c r="ORJ61" s="429"/>
      <c r="ORK61" s="429"/>
      <c r="ORL61" s="429"/>
      <c r="ORM61" s="429"/>
      <c r="ORN61" s="429"/>
      <c r="ORO61" s="429"/>
      <c r="ORP61" s="429"/>
      <c r="ORQ61" s="429"/>
      <c r="ORR61" s="429"/>
      <c r="ORS61" s="429"/>
      <c r="ORT61" s="429"/>
      <c r="ORU61" s="429"/>
      <c r="ORV61" s="429"/>
      <c r="ORW61" s="429"/>
      <c r="ORX61" s="429"/>
      <c r="ORY61" s="429"/>
      <c r="ORZ61" s="429"/>
      <c r="OSA61" s="429"/>
      <c r="OSB61" s="429"/>
      <c r="OSC61" s="429"/>
      <c r="OSD61" s="429"/>
      <c r="OSE61" s="429"/>
      <c r="OSF61" s="429"/>
      <c r="OSG61" s="429"/>
      <c r="OSH61" s="429"/>
      <c r="OSI61" s="429"/>
      <c r="OSJ61" s="429"/>
      <c r="OSK61" s="429"/>
      <c r="OSL61" s="429"/>
      <c r="OSM61" s="429"/>
      <c r="OSN61" s="429"/>
      <c r="OSO61" s="429"/>
      <c r="OSP61" s="429"/>
      <c r="OSQ61" s="429"/>
      <c r="OSR61" s="429"/>
      <c r="OSS61" s="429"/>
      <c r="OST61" s="429"/>
      <c r="OSU61" s="429"/>
      <c r="OSV61" s="429"/>
      <c r="OSW61" s="429"/>
      <c r="OSX61" s="429"/>
      <c r="OSY61" s="429"/>
      <c r="OSZ61" s="429"/>
      <c r="OTA61" s="429"/>
      <c r="OTB61" s="429"/>
      <c r="OTC61" s="429"/>
      <c r="OTD61" s="429"/>
      <c r="OTE61" s="429"/>
      <c r="OTF61" s="429"/>
      <c r="OTG61" s="429"/>
      <c r="OTH61" s="429"/>
      <c r="OTI61" s="429"/>
      <c r="OTJ61" s="429"/>
      <c r="OTK61" s="429"/>
      <c r="OTL61" s="429"/>
      <c r="OTM61" s="429"/>
      <c r="OTN61" s="429"/>
      <c r="OTO61" s="429"/>
      <c r="OTP61" s="429"/>
      <c r="OTQ61" s="429"/>
      <c r="OTR61" s="429"/>
      <c r="OTS61" s="429"/>
      <c r="OTT61" s="429"/>
      <c r="OTU61" s="429"/>
      <c r="OTV61" s="429"/>
      <c r="OTW61" s="429"/>
      <c r="OTX61" s="429"/>
      <c r="OTY61" s="429"/>
      <c r="OTZ61" s="429"/>
      <c r="OUA61" s="429"/>
      <c r="OUB61" s="429"/>
      <c r="OUC61" s="429"/>
      <c r="OUD61" s="429"/>
      <c r="OUE61" s="429"/>
      <c r="OUF61" s="429"/>
      <c r="OUG61" s="429"/>
      <c r="OUH61" s="429"/>
      <c r="OUI61" s="429"/>
      <c r="OUJ61" s="429"/>
      <c r="OUK61" s="429"/>
      <c r="OUL61" s="429"/>
      <c r="OUM61" s="429"/>
      <c r="OUN61" s="429"/>
      <c r="OUO61" s="429"/>
      <c r="OUP61" s="429"/>
      <c r="OUQ61" s="429"/>
      <c r="OUR61" s="429"/>
      <c r="OUS61" s="429"/>
      <c r="OUT61" s="429"/>
      <c r="OUU61" s="429"/>
      <c r="OUV61" s="429"/>
      <c r="OUW61" s="429"/>
      <c r="OUX61" s="429"/>
      <c r="OUY61" s="429"/>
      <c r="OUZ61" s="429"/>
      <c r="OVA61" s="429"/>
      <c r="OVB61" s="429"/>
      <c r="OVC61" s="429"/>
      <c r="OVD61" s="429"/>
      <c r="OVE61" s="429"/>
      <c r="OVF61" s="429"/>
      <c r="OVG61" s="429"/>
      <c r="OVH61" s="429"/>
      <c r="OVI61" s="429"/>
      <c r="OVJ61" s="429"/>
      <c r="OVK61" s="429"/>
      <c r="OVL61" s="429"/>
      <c r="OVM61" s="429"/>
      <c r="OVN61" s="429"/>
      <c r="OVO61" s="429"/>
      <c r="OVP61" s="429"/>
      <c r="OVQ61" s="429"/>
      <c r="OVR61" s="429"/>
      <c r="OVS61" s="429"/>
      <c r="OVT61" s="429"/>
      <c r="OVU61" s="429"/>
      <c r="OVV61" s="429"/>
      <c r="OVW61" s="429"/>
      <c r="OVX61" s="429"/>
      <c r="OVY61" s="429"/>
      <c r="OVZ61" s="429"/>
      <c r="OWA61" s="429"/>
      <c r="OWB61" s="429"/>
      <c r="OWC61" s="429"/>
      <c r="OWD61" s="429"/>
      <c r="OWE61" s="429"/>
      <c r="OWF61" s="429"/>
      <c r="OWG61" s="429"/>
      <c r="OWH61" s="429"/>
      <c r="OWI61" s="429"/>
      <c r="OWJ61" s="429"/>
      <c r="OWK61" s="429"/>
      <c r="OWL61" s="429"/>
      <c r="OWM61" s="429"/>
      <c r="OWN61" s="429"/>
      <c r="OWO61" s="429"/>
      <c r="OWP61" s="429"/>
      <c r="OWQ61" s="429"/>
      <c r="OWR61" s="429"/>
      <c r="OWS61" s="429"/>
      <c r="OWT61" s="429"/>
      <c r="OWU61" s="429"/>
      <c r="OWV61" s="429"/>
      <c r="OWW61" s="429"/>
      <c r="OWX61" s="429"/>
      <c r="OWY61" s="429"/>
      <c r="OWZ61" s="429"/>
      <c r="OXA61" s="429"/>
      <c r="OXB61" s="429"/>
      <c r="OXC61" s="429"/>
      <c r="OXD61" s="429"/>
      <c r="OXE61" s="429"/>
      <c r="OXF61" s="429"/>
      <c r="OXG61" s="429"/>
      <c r="OXH61" s="429"/>
      <c r="OXI61" s="429"/>
      <c r="OXJ61" s="429"/>
      <c r="OXK61" s="429"/>
      <c r="OXL61" s="429"/>
      <c r="OXM61" s="429"/>
      <c r="OXN61" s="429"/>
      <c r="OXO61" s="429"/>
      <c r="OXP61" s="429"/>
      <c r="OXQ61" s="429"/>
      <c r="OXR61" s="429"/>
      <c r="OXS61" s="429"/>
      <c r="OXT61" s="429"/>
      <c r="OXU61" s="429"/>
      <c r="OXV61" s="429"/>
      <c r="OXW61" s="429"/>
      <c r="OXX61" s="429"/>
      <c r="OXY61" s="429"/>
      <c r="OXZ61" s="429"/>
      <c r="OYA61" s="429"/>
      <c r="OYB61" s="429"/>
      <c r="OYC61" s="429"/>
      <c r="OYD61" s="429"/>
      <c r="OYE61" s="429"/>
      <c r="OYF61" s="429"/>
      <c r="OYG61" s="429"/>
      <c r="OYH61" s="429"/>
      <c r="OYI61" s="429"/>
      <c r="OYJ61" s="429"/>
      <c r="OYK61" s="429"/>
      <c r="OYL61" s="429"/>
      <c r="OYM61" s="429"/>
      <c r="OYN61" s="429"/>
      <c r="OYO61" s="429"/>
      <c r="OYP61" s="429"/>
      <c r="OYQ61" s="429"/>
      <c r="OYR61" s="429"/>
      <c r="OYS61" s="429"/>
      <c r="OYT61" s="429"/>
      <c r="OYU61" s="429"/>
      <c r="OYV61" s="429"/>
      <c r="OYW61" s="429"/>
      <c r="OYX61" s="429"/>
      <c r="OYY61" s="429"/>
      <c r="OYZ61" s="429"/>
      <c r="OZA61" s="429"/>
      <c r="OZB61" s="429"/>
      <c r="OZC61" s="429"/>
      <c r="OZD61" s="429"/>
      <c r="OZE61" s="429"/>
      <c r="OZF61" s="429"/>
      <c r="OZG61" s="429"/>
      <c r="OZH61" s="429"/>
      <c r="OZI61" s="429"/>
      <c r="OZJ61" s="429"/>
      <c r="OZK61" s="429"/>
      <c r="OZL61" s="429"/>
      <c r="OZM61" s="429"/>
      <c r="OZN61" s="429"/>
      <c r="OZO61" s="429"/>
      <c r="OZP61" s="429"/>
      <c r="OZQ61" s="429"/>
      <c r="OZR61" s="429"/>
      <c r="OZS61" s="429"/>
      <c r="OZT61" s="429"/>
      <c r="OZU61" s="429"/>
      <c r="OZV61" s="429"/>
      <c r="OZW61" s="429"/>
      <c r="OZX61" s="429"/>
      <c r="OZY61" s="429"/>
      <c r="OZZ61" s="429"/>
      <c r="PAA61" s="429"/>
      <c r="PAB61" s="429"/>
      <c r="PAC61" s="429"/>
      <c r="PAD61" s="429"/>
      <c r="PAE61" s="429"/>
      <c r="PAF61" s="429"/>
      <c r="PAG61" s="429"/>
      <c r="PAH61" s="429"/>
      <c r="PAI61" s="429"/>
      <c r="PAJ61" s="429"/>
      <c r="PAK61" s="429"/>
      <c r="PAL61" s="429"/>
      <c r="PAM61" s="429"/>
      <c r="PAN61" s="429"/>
      <c r="PAO61" s="429"/>
      <c r="PAP61" s="429"/>
      <c r="PAQ61" s="429"/>
      <c r="PAR61" s="429"/>
      <c r="PAS61" s="429"/>
      <c r="PAT61" s="429"/>
      <c r="PAU61" s="429"/>
      <c r="PAV61" s="429"/>
      <c r="PAW61" s="429"/>
      <c r="PAX61" s="429"/>
      <c r="PAY61" s="429"/>
      <c r="PAZ61" s="429"/>
      <c r="PBA61" s="429"/>
      <c r="PBB61" s="429"/>
      <c r="PBC61" s="429"/>
      <c r="PBD61" s="429"/>
      <c r="PBE61" s="429"/>
      <c r="PBF61" s="429"/>
      <c r="PBG61" s="429"/>
      <c r="PBH61" s="429"/>
      <c r="PBI61" s="429"/>
      <c r="PBJ61" s="429"/>
      <c r="PBK61" s="429"/>
      <c r="PBL61" s="429"/>
      <c r="PBM61" s="429"/>
      <c r="PBN61" s="429"/>
      <c r="PBO61" s="429"/>
      <c r="PBP61" s="429"/>
      <c r="PBQ61" s="429"/>
      <c r="PBR61" s="429"/>
      <c r="PBS61" s="429"/>
      <c r="PBT61" s="429"/>
      <c r="PBU61" s="429"/>
      <c r="PBV61" s="429"/>
      <c r="PBW61" s="429"/>
      <c r="PBX61" s="429"/>
      <c r="PBY61" s="429"/>
      <c r="PBZ61" s="429"/>
      <c r="PCA61" s="429"/>
      <c r="PCB61" s="429"/>
      <c r="PCC61" s="429"/>
      <c r="PCD61" s="429"/>
      <c r="PCE61" s="429"/>
      <c r="PCF61" s="429"/>
      <c r="PCG61" s="429"/>
      <c r="PCH61" s="429"/>
      <c r="PCI61" s="429"/>
      <c r="PCJ61" s="429"/>
      <c r="PCK61" s="429"/>
      <c r="PCL61" s="429"/>
      <c r="PCM61" s="429"/>
      <c r="PCN61" s="429"/>
      <c r="PCO61" s="429"/>
      <c r="PCP61" s="429"/>
      <c r="PCQ61" s="429"/>
      <c r="PCR61" s="429"/>
      <c r="PCS61" s="429"/>
      <c r="PCT61" s="429"/>
      <c r="PCU61" s="429"/>
      <c r="PCV61" s="429"/>
      <c r="PCW61" s="429"/>
      <c r="PCX61" s="429"/>
      <c r="PCY61" s="429"/>
      <c r="PCZ61" s="429"/>
      <c r="PDA61" s="429"/>
      <c r="PDB61" s="429"/>
      <c r="PDC61" s="429"/>
      <c r="PDD61" s="429"/>
      <c r="PDE61" s="429"/>
      <c r="PDF61" s="429"/>
      <c r="PDG61" s="429"/>
      <c r="PDH61" s="429"/>
      <c r="PDI61" s="429"/>
      <c r="PDJ61" s="429"/>
      <c r="PDK61" s="429"/>
      <c r="PDL61" s="429"/>
      <c r="PDM61" s="429"/>
      <c r="PDN61" s="429"/>
      <c r="PDO61" s="429"/>
      <c r="PDP61" s="429"/>
      <c r="PDQ61" s="429"/>
      <c r="PDR61" s="429"/>
      <c r="PDS61" s="429"/>
      <c r="PDT61" s="429"/>
      <c r="PDU61" s="429"/>
      <c r="PDV61" s="429"/>
      <c r="PDW61" s="429"/>
      <c r="PDX61" s="429"/>
      <c r="PDY61" s="429"/>
      <c r="PDZ61" s="429"/>
      <c r="PEA61" s="429"/>
      <c r="PEB61" s="429"/>
      <c r="PEC61" s="429"/>
      <c r="PED61" s="429"/>
      <c r="PEE61" s="429"/>
      <c r="PEF61" s="429"/>
      <c r="PEG61" s="429"/>
      <c r="PEH61" s="429"/>
      <c r="PEI61" s="429"/>
      <c r="PEJ61" s="429"/>
      <c r="PEK61" s="429"/>
      <c r="PEL61" s="429"/>
      <c r="PEM61" s="429"/>
      <c r="PEN61" s="429"/>
      <c r="PEO61" s="429"/>
      <c r="PEP61" s="429"/>
      <c r="PEQ61" s="429"/>
      <c r="PER61" s="429"/>
      <c r="PES61" s="429"/>
      <c r="PET61" s="429"/>
      <c r="PEU61" s="429"/>
      <c r="PEV61" s="429"/>
      <c r="PEW61" s="429"/>
      <c r="PEX61" s="429"/>
      <c r="PEY61" s="429"/>
      <c r="PEZ61" s="429"/>
      <c r="PFA61" s="429"/>
      <c r="PFB61" s="429"/>
      <c r="PFC61" s="429"/>
      <c r="PFD61" s="429"/>
      <c r="PFE61" s="429"/>
      <c r="PFF61" s="429"/>
      <c r="PFG61" s="429"/>
      <c r="PFH61" s="429"/>
      <c r="PFI61" s="429"/>
      <c r="PFJ61" s="429"/>
      <c r="PFK61" s="429"/>
      <c r="PFL61" s="429"/>
      <c r="PFM61" s="429"/>
      <c r="PFN61" s="429"/>
      <c r="PFO61" s="429"/>
      <c r="PFP61" s="429"/>
      <c r="PFQ61" s="429"/>
      <c r="PFR61" s="429"/>
      <c r="PFS61" s="429"/>
      <c r="PFT61" s="429"/>
      <c r="PFU61" s="429"/>
      <c r="PFV61" s="429"/>
      <c r="PFW61" s="429"/>
      <c r="PFX61" s="429"/>
      <c r="PFY61" s="429"/>
      <c r="PFZ61" s="429"/>
      <c r="PGA61" s="429"/>
      <c r="PGB61" s="429"/>
      <c r="PGC61" s="429"/>
      <c r="PGD61" s="429"/>
      <c r="PGE61" s="429"/>
      <c r="PGF61" s="429"/>
      <c r="PGG61" s="429"/>
      <c r="PGH61" s="429"/>
      <c r="PGI61" s="429"/>
      <c r="PGJ61" s="429"/>
      <c r="PGK61" s="429"/>
      <c r="PGL61" s="429"/>
      <c r="PGM61" s="429"/>
      <c r="PGN61" s="429"/>
      <c r="PGO61" s="429"/>
      <c r="PGP61" s="429"/>
      <c r="PGQ61" s="429"/>
      <c r="PGR61" s="429"/>
      <c r="PGS61" s="429"/>
      <c r="PGT61" s="429"/>
      <c r="PGU61" s="429"/>
      <c r="PGV61" s="429"/>
      <c r="PGW61" s="429"/>
      <c r="PGX61" s="429"/>
      <c r="PGY61" s="429"/>
      <c r="PGZ61" s="429"/>
      <c r="PHA61" s="429"/>
      <c r="PHB61" s="429"/>
      <c r="PHC61" s="429"/>
      <c r="PHD61" s="429"/>
      <c r="PHE61" s="429"/>
      <c r="PHF61" s="429"/>
      <c r="PHG61" s="429"/>
      <c r="PHH61" s="429"/>
      <c r="PHI61" s="429"/>
      <c r="PHJ61" s="429"/>
      <c r="PHK61" s="429"/>
      <c r="PHL61" s="429"/>
      <c r="PHM61" s="429"/>
      <c r="PHN61" s="429"/>
      <c r="PHO61" s="429"/>
      <c r="PHP61" s="429"/>
      <c r="PHQ61" s="429"/>
      <c r="PHR61" s="429"/>
      <c r="PHS61" s="429"/>
      <c r="PHT61" s="429"/>
      <c r="PHU61" s="429"/>
      <c r="PHV61" s="429"/>
      <c r="PHW61" s="429"/>
      <c r="PHX61" s="429"/>
      <c r="PHY61" s="429"/>
      <c r="PHZ61" s="429"/>
      <c r="PIA61" s="429"/>
      <c r="PIB61" s="429"/>
      <c r="PIC61" s="429"/>
      <c r="PID61" s="429"/>
      <c r="PIE61" s="429"/>
      <c r="PIF61" s="429"/>
      <c r="PIG61" s="429"/>
      <c r="PIH61" s="429"/>
      <c r="PII61" s="429"/>
      <c r="PIJ61" s="429"/>
      <c r="PIK61" s="429"/>
      <c r="PIL61" s="429"/>
      <c r="PIM61" s="429"/>
      <c r="PIN61" s="429"/>
      <c r="PIO61" s="429"/>
      <c r="PIP61" s="429"/>
      <c r="PIQ61" s="429"/>
      <c r="PIR61" s="429"/>
      <c r="PIS61" s="429"/>
      <c r="PIT61" s="429"/>
      <c r="PIU61" s="429"/>
      <c r="PIV61" s="429"/>
      <c r="PIW61" s="429"/>
      <c r="PIX61" s="429"/>
      <c r="PIY61" s="429"/>
      <c r="PIZ61" s="429"/>
      <c r="PJA61" s="429"/>
      <c r="PJB61" s="429"/>
      <c r="PJC61" s="429"/>
      <c r="PJD61" s="429"/>
      <c r="PJE61" s="429"/>
      <c r="PJF61" s="429"/>
      <c r="PJG61" s="429"/>
      <c r="PJH61" s="429"/>
      <c r="PJI61" s="429"/>
      <c r="PJJ61" s="429"/>
      <c r="PJK61" s="429"/>
      <c r="PJL61" s="429"/>
      <c r="PJM61" s="429"/>
      <c r="PJN61" s="429"/>
      <c r="PJO61" s="429"/>
      <c r="PJP61" s="429"/>
      <c r="PJQ61" s="429"/>
      <c r="PJR61" s="429"/>
      <c r="PJS61" s="429"/>
      <c r="PJT61" s="429"/>
      <c r="PJU61" s="429"/>
      <c r="PJV61" s="429"/>
      <c r="PJW61" s="429"/>
      <c r="PJX61" s="429"/>
      <c r="PJY61" s="429"/>
      <c r="PJZ61" s="429"/>
      <c r="PKA61" s="429"/>
      <c r="PKB61" s="429"/>
      <c r="PKC61" s="429"/>
      <c r="PKD61" s="429"/>
      <c r="PKE61" s="429"/>
      <c r="PKF61" s="429"/>
      <c r="PKG61" s="429"/>
      <c r="PKH61" s="429"/>
      <c r="PKI61" s="429"/>
      <c r="PKJ61" s="429"/>
      <c r="PKK61" s="429"/>
      <c r="PKL61" s="429"/>
      <c r="PKM61" s="429"/>
      <c r="PKN61" s="429"/>
      <c r="PKO61" s="429"/>
      <c r="PKP61" s="429"/>
      <c r="PKQ61" s="429"/>
      <c r="PKR61" s="429"/>
      <c r="PKS61" s="429"/>
      <c r="PKT61" s="429"/>
      <c r="PKU61" s="429"/>
      <c r="PKV61" s="429"/>
      <c r="PKW61" s="429"/>
      <c r="PKX61" s="429"/>
      <c r="PKY61" s="429"/>
      <c r="PKZ61" s="429"/>
      <c r="PLA61" s="429"/>
      <c r="PLB61" s="429"/>
      <c r="PLC61" s="429"/>
      <c r="PLD61" s="429"/>
      <c r="PLE61" s="429"/>
      <c r="PLF61" s="429"/>
      <c r="PLG61" s="429"/>
      <c r="PLH61" s="429"/>
      <c r="PLI61" s="429"/>
      <c r="PLJ61" s="429"/>
      <c r="PLK61" s="429"/>
      <c r="PLL61" s="429"/>
      <c r="PLM61" s="429"/>
      <c r="PLN61" s="429"/>
      <c r="PLO61" s="429"/>
      <c r="PLP61" s="429"/>
      <c r="PLQ61" s="429"/>
      <c r="PLR61" s="429"/>
      <c r="PLS61" s="429"/>
      <c r="PLT61" s="429"/>
      <c r="PLU61" s="429"/>
      <c r="PLV61" s="429"/>
      <c r="PLW61" s="429"/>
      <c r="PLX61" s="429"/>
      <c r="PLY61" s="429"/>
      <c r="PLZ61" s="429"/>
      <c r="PMA61" s="429"/>
      <c r="PMB61" s="429"/>
      <c r="PMC61" s="429"/>
      <c r="PMD61" s="429"/>
      <c r="PME61" s="429"/>
      <c r="PMF61" s="429"/>
      <c r="PMG61" s="429"/>
      <c r="PMH61" s="429"/>
      <c r="PMI61" s="429"/>
      <c r="PMJ61" s="429"/>
      <c r="PMK61" s="429"/>
      <c r="PML61" s="429"/>
      <c r="PMM61" s="429"/>
      <c r="PMN61" s="429"/>
      <c r="PMO61" s="429"/>
      <c r="PMP61" s="429"/>
      <c r="PMQ61" s="429"/>
      <c r="PMR61" s="429"/>
      <c r="PMS61" s="429"/>
      <c r="PMT61" s="429"/>
      <c r="PMU61" s="429"/>
      <c r="PMV61" s="429"/>
      <c r="PMW61" s="429"/>
      <c r="PMX61" s="429"/>
      <c r="PMY61" s="429"/>
      <c r="PMZ61" s="429"/>
      <c r="PNA61" s="429"/>
      <c r="PNB61" s="429"/>
      <c r="PNC61" s="429"/>
      <c r="PND61" s="429"/>
      <c r="PNE61" s="429"/>
      <c r="PNF61" s="429"/>
      <c r="PNG61" s="429"/>
      <c r="PNH61" s="429"/>
      <c r="PNI61" s="429"/>
      <c r="PNJ61" s="429"/>
      <c r="PNK61" s="429"/>
      <c r="PNL61" s="429"/>
      <c r="PNM61" s="429"/>
      <c r="PNN61" s="429"/>
      <c r="PNO61" s="429"/>
      <c r="PNP61" s="429"/>
      <c r="PNQ61" s="429"/>
      <c r="PNR61" s="429"/>
      <c r="PNS61" s="429"/>
      <c r="PNT61" s="429"/>
      <c r="PNU61" s="429"/>
      <c r="PNV61" s="429"/>
      <c r="PNW61" s="429"/>
      <c r="PNX61" s="429"/>
      <c r="PNY61" s="429"/>
      <c r="PNZ61" s="429"/>
      <c r="POA61" s="429"/>
      <c r="POB61" s="429"/>
      <c r="POC61" s="429"/>
      <c r="POD61" s="429"/>
      <c r="POE61" s="429"/>
      <c r="POF61" s="429"/>
      <c r="POG61" s="429"/>
      <c r="POH61" s="429"/>
      <c r="POI61" s="429"/>
      <c r="POJ61" s="429"/>
      <c r="POK61" s="429"/>
      <c r="POL61" s="429"/>
      <c r="POM61" s="429"/>
      <c r="PON61" s="429"/>
      <c r="POO61" s="429"/>
      <c r="POP61" s="429"/>
      <c r="POQ61" s="429"/>
      <c r="POR61" s="429"/>
      <c r="POS61" s="429"/>
      <c r="POT61" s="429"/>
      <c r="POU61" s="429"/>
      <c r="POV61" s="429"/>
      <c r="POW61" s="429"/>
      <c r="POX61" s="429"/>
      <c r="POY61" s="429"/>
      <c r="POZ61" s="429"/>
      <c r="PPA61" s="429"/>
      <c r="PPB61" s="429"/>
      <c r="PPC61" s="429"/>
      <c r="PPD61" s="429"/>
      <c r="PPE61" s="429"/>
      <c r="PPF61" s="429"/>
      <c r="PPG61" s="429"/>
      <c r="PPH61" s="429"/>
      <c r="PPI61" s="429"/>
      <c r="PPJ61" s="429"/>
      <c r="PPK61" s="429"/>
      <c r="PPL61" s="429"/>
      <c r="PPM61" s="429"/>
      <c r="PPN61" s="429"/>
      <c r="PPO61" s="429"/>
      <c r="PPP61" s="429"/>
      <c r="PPQ61" s="429"/>
      <c r="PPR61" s="429"/>
      <c r="PPS61" s="429"/>
      <c r="PPT61" s="429"/>
      <c r="PPU61" s="429"/>
      <c r="PPV61" s="429"/>
      <c r="PPW61" s="429"/>
      <c r="PPX61" s="429"/>
      <c r="PPY61" s="429"/>
      <c r="PPZ61" s="429"/>
      <c r="PQA61" s="429"/>
      <c r="PQB61" s="429"/>
      <c r="PQC61" s="429"/>
      <c r="PQD61" s="429"/>
      <c r="PQE61" s="429"/>
      <c r="PQF61" s="429"/>
      <c r="PQG61" s="429"/>
      <c r="PQH61" s="429"/>
      <c r="PQI61" s="429"/>
      <c r="PQJ61" s="429"/>
      <c r="PQK61" s="429"/>
      <c r="PQL61" s="429"/>
      <c r="PQM61" s="429"/>
      <c r="PQN61" s="429"/>
      <c r="PQO61" s="429"/>
      <c r="PQP61" s="429"/>
      <c r="PQQ61" s="429"/>
      <c r="PQR61" s="429"/>
      <c r="PQS61" s="429"/>
      <c r="PQT61" s="429"/>
      <c r="PQU61" s="429"/>
      <c r="PQV61" s="429"/>
      <c r="PQW61" s="429"/>
      <c r="PQX61" s="429"/>
      <c r="PQY61" s="429"/>
      <c r="PQZ61" s="429"/>
      <c r="PRA61" s="429"/>
      <c r="PRB61" s="429"/>
      <c r="PRC61" s="429"/>
      <c r="PRD61" s="429"/>
      <c r="PRE61" s="429"/>
      <c r="PRF61" s="429"/>
      <c r="PRG61" s="429"/>
      <c r="PRH61" s="429"/>
      <c r="PRI61" s="429"/>
      <c r="PRJ61" s="429"/>
      <c r="PRK61" s="429"/>
      <c r="PRL61" s="429"/>
      <c r="PRM61" s="429"/>
      <c r="PRN61" s="429"/>
      <c r="PRO61" s="429"/>
      <c r="PRP61" s="429"/>
      <c r="PRQ61" s="429"/>
      <c r="PRR61" s="429"/>
      <c r="PRS61" s="429"/>
      <c r="PRT61" s="429"/>
      <c r="PRU61" s="429"/>
      <c r="PRV61" s="429"/>
      <c r="PRW61" s="429"/>
      <c r="PRX61" s="429"/>
      <c r="PRY61" s="429"/>
      <c r="PRZ61" s="429"/>
      <c r="PSA61" s="429"/>
      <c r="PSB61" s="429"/>
      <c r="PSC61" s="429"/>
      <c r="PSD61" s="429"/>
      <c r="PSE61" s="429"/>
      <c r="PSF61" s="429"/>
      <c r="PSG61" s="429"/>
      <c r="PSH61" s="429"/>
      <c r="PSI61" s="429"/>
      <c r="PSJ61" s="429"/>
      <c r="PSK61" s="429"/>
      <c r="PSL61" s="429"/>
      <c r="PSM61" s="429"/>
      <c r="PSN61" s="429"/>
      <c r="PSO61" s="429"/>
      <c r="PSP61" s="429"/>
      <c r="PSQ61" s="429"/>
      <c r="PSR61" s="429"/>
      <c r="PSS61" s="429"/>
      <c r="PST61" s="429"/>
      <c r="PSU61" s="429"/>
      <c r="PSV61" s="429"/>
      <c r="PSW61" s="429"/>
      <c r="PSX61" s="429"/>
      <c r="PSY61" s="429"/>
      <c r="PSZ61" s="429"/>
      <c r="PTA61" s="429"/>
      <c r="PTB61" s="429"/>
      <c r="PTC61" s="429"/>
      <c r="PTD61" s="429"/>
      <c r="PTE61" s="429"/>
      <c r="PTF61" s="429"/>
      <c r="PTG61" s="429"/>
      <c r="PTH61" s="429"/>
      <c r="PTI61" s="429"/>
      <c r="PTJ61" s="429"/>
      <c r="PTK61" s="429"/>
      <c r="PTL61" s="429"/>
      <c r="PTM61" s="429"/>
      <c r="PTN61" s="429"/>
      <c r="PTO61" s="429"/>
      <c r="PTP61" s="429"/>
      <c r="PTQ61" s="429"/>
      <c r="PTR61" s="429"/>
      <c r="PTS61" s="429"/>
      <c r="PTT61" s="429"/>
      <c r="PTU61" s="429"/>
      <c r="PTV61" s="429"/>
      <c r="PTW61" s="429"/>
      <c r="PTX61" s="429"/>
      <c r="PTY61" s="429"/>
      <c r="PTZ61" s="429"/>
      <c r="PUA61" s="429"/>
      <c r="PUB61" s="429"/>
      <c r="PUC61" s="429"/>
      <c r="PUD61" s="429"/>
      <c r="PUE61" s="429"/>
      <c r="PUF61" s="429"/>
      <c r="PUG61" s="429"/>
      <c r="PUH61" s="429"/>
      <c r="PUI61" s="429"/>
      <c r="PUJ61" s="429"/>
      <c r="PUK61" s="429"/>
      <c r="PUL61" s="429"/>
      <c r="PUM61" s="429"/>
      <c r="PUN61" s="429"/>
      <c r="PUO61" s="429"/>
      <c r="PUP61" s="429"/>
      <c r="PUQ61" s="429"/>
      <c r="PUR61" s="429"/>
      <c r="PUS61" s="429"/>
      <c r="PUT61" s="429"/>
      <c r="PUU61" s="429"/>
      <c r="PUV61" s="429"/>
      <c r="PUW61" s="429"/>
      <c r="PUX61" s="429"/>
      <c r="PUY61" s="429"/>
      <c r="PUZ61" s="429"/>
      <c r="PVA61" s="429"/>
      <c r="PVB61" s="429"/>
      <c r="PVC61" s="429"/>
      <c r="PVD61" s="429"/>
      <c r="PVE61" s="429"/>
      <c r="PVF61" s="429"/>
      <c r="PVG61" s="429"/>
      <c r="PVH61" s="429"/>
      <c r="PVI61" s="429"/>
      <c r="PVJ61" s="429"/>
      <c r="PVK61" s="429"/>
      <c r="PVL61" s="429"/>
      <c r="PVM61" s="429"/>
      <c r="PVN61" s="429"/>
      <c r="PVO61" s="429"/>
      <c r="PVP61" s="429"/>
      <c r="PVQ61" s="429"/>
      <c r="PVR61" s="429"/>
      <c r="PVS61" s="429"/>
      <c r="PVT61" s="429"/>
      <c r="PVU61" s="429"/>
      <c r="PVV61" s="429"/>
      <c r="PVW61" s="429"/>
      <c r="PVX61" s="429"/>
      <c r="PVY61" s="429"/>
      <c r="PVZ61" s="429"/>
      <c r="PWA61" s="429"/>
      <c r="PWB61" s="429"/>
      <c r="PWC61" s="429"/>
      <c r="PWD61" s="429"/>
      <c r="PWE61" s="429"/>
      <c r="PWF61" s="429"/>
      <c r="PWG61" s="429"/>
      <c r="PWH61" s="429"/>
      <c r="PWI61" s="429"/>
      <c r="PWJ61" s="429"/>
      <c r="PWK61" s="429"/>
      <c r="PWL61" s="429"/>
      <c r="PWM61" s="429"/>
      <c r="PWN61" s="429"/>
      <c r="PWO61" s="429"/>
      <c r="PWP61" s="429"/>
      <c r="PWQ61" s="429"/>
      <c r="PWR61" s="429"/>
      <c r="PWS61" s="429"/>
      <c r="PWT61" s="429"/>
      <c r="PWU61" s="429"/>
      <c r="PWV61" s="429"/>
      <c r="PWW61" s="429"/>
      <c r="PWX61" s="429"/>
      <c r="PWY61" s="429"/>
      <c r="PWZ61" s="429"/>
      <c r="PXA61" s="429"/>
      <c r="PXB61" s="429"/>
      <c r="PXC61" s="429"/>
      <c r="PXD61" s="429"/>
      <c r="PXE61" s="429"/>
      <c r="PXF61" s="429"/>
      <c r="PXG61" s="429"/>
      <c r="PXH61" s="429"/>
      <c r="PXI61" s="429"/>
      <c r="PXJ61" s="429"/>
      <c r="PXK61" s="429"/>
      <c r="PXL61" s="429"/>
      <c r="PXM61" s="429"/>
      <c r="PXN61" s="429"/>
      <c r="PXO61" s="429"/>
      <c r="PXP61" s="429"/>
      <c r="PXQ61" s="429"/>
      <c r="PXR61" s="429"/>
      <c r="PXS61" s="429"/>
      <c r="PXT61" s="429"/>
      <c r="PXU61" s="429"/>
      <c r="PXV61" s="429"/>
      <c r="PXW61" s="429"/>
      <c r="PXX61" s="429"/>
      <c r="PXY61" s="429"/>
      <c r="PXZ61" s="429"/>
      <c r="PYA61" s="429"/>
      <c r="PYB61" s="429"/>
      <c r="PYC61" s="429"/>
      <c r="PYD61" s="429"/>
      <c r="PYE61" s="429"/>
      <c r="PYF61" s="429"/>
      <c r="PYG61" s="429"/>
      <c r="PYH61" s="429"/>
      <c r="PYI61" s="429"/>
      <c r="PYJ61" s="429"/>
      <c r="PYK61" s="429"/>
      <c r="PYL61" s="429"/>
      <c r="PYM61" s="429"/>
      <c r="PYN61" s="429"/>
      <c r="PYO61" s="429"/>
      <c r="PYP61" s="429"/>
      <c r="PYQ61" s="429"/>
      <c r="PYR61" s="429"/>
      <c r="PYS61" s="429"/>
      <c r="PYT61" s="429"/>
      <c r="PYU61" s="429"/>
      <c r="PYV61" s="429"/>
      <c r="PYW61" s="429"/>
      <c r="PYX61" s="429"/>
      <c r="PYY61" s="429"/>
      <c r="PYZ61" s="429"/>
      <c r="PZA61" s="429"/>
      <c r="PZB61" s="429"/>
      <c r="PZC61" s="429"/>
      <c r="PZD61" s="429"/>
      <c r="PZE61" s="429"/>
      <c r="PZF61" s="429"/>
      <c r="PZG61" s="429"/>
      <c r="PZH61" s="429"/>
      <c r="PZI61" s="429"/>
      <c r="PZJ61" s="429"/>
      <c r="PZK61" s="429"/>
      <c r="PZL61" s="429"/>
      <c r="PZM61" s="429"/>
      <c r="PZN61" s="429"/>
      <c r="PZO61" s="429"/>
      <c r="PZP61" s="429"/>
      <c r="PZQ61" s="429"/>
      <c r="PZR61" s="429"/>
      <c r="PZS61" s="429"/>
      <c r="PZT61" s="429"/>
      <c r="PZU61" s="429"/>
      <c r="PZV61" s="429"/>
      <c r="PZW61" s="429"/>
      <c r="PZX61" s="429"/>
      <c r="PZY61" s="429"/>
      <c r="PZZ61" s="429"/>
      <c r="QAA61" s="429"/>
      <c r="QAB61" s="429"/>
      <c r="QAC61" s="429"/>
      <c r="QAD61" s="429"/>
      <c r="QAE61" s="429"/>
      <c r="QAF61" s="429"/>
      <c r="QAG61" s="429"/>
      <c r="QAH61" s="429"/>
      <c r="QAI61" s="429"/>
      <c r="QAJ61" s="429"/>
      <c r="QAK61" s="429"/>
      <c r="QAL61" s="429"/>
      <c r="QAM61" s="429"/>
      <c r="QAN61" s="429"/>
      <c r="QAO61" s="429"/>
      <c r="QAP61" s="429"/>
      <c r="QAQ61" s="429"/>
      <c r="QAR61" s="429"/>
      <c r="QAS61" s="429"/>
      <c r="QAT61" s="429"/>
      <c r="QAU61" s="429"/>
      <c r="QAV61" s="429"/>
      <c r="QAW61" s="429"/>
      <c r="QAX61" s="429"/>
      <c r="QAY61" s="429"/>
      <c r="QAZ61" s="429"/>
      <c r="QBA61" s="429"/>
      <c r="QBB61" s="429"/>
      <c r="QBC61" s="429"/>
      <c r="QBD61" s="429"/>
      <c r="QBE61" s="429"/>
      <c r="QBF61" s="429"/>
      <c r="QBG61" s="429"/>
      <c r="QBH61" s="429"/>
      <c r="QBI61" s="429"/>
      <c r="QBJ61" s="429"/>
      <c r="QBK61" s="429"/>
      <c r="QBL61" s="429"/>
      <c r="QBM61" s="429"/>
      <c r="QBN61" s="429"/>
      <c r="QBO61" s="429"/>
      <c r="QBP61" s="429"/>
      <c r="QBQ61" s="429"/>
      <c r="QBR61" s="429"/>
      <c r="QBS61" s="429"/>
      <c r="QBT61" s="429"/>
      <c r="QBU61" s="429"/>
      <c r="QBV61" s="429"/>
      <c r="QBW61" s="429"/>
      <c r="QBX61" s="429"/>
      <c r="QBY61" s="429"/>
      <c r="QBZ61" s="429"/>
      <c r="QCA61" s="429"/>
      <c r="QCB61" s="429"/>
      <c r="QCC61" s="429"/>
      <c r="QCD61" s="429"/>
      <c r="QCE61" s="429"/>
      <c r="QCF61" s="429"/>
      <c r="QCG61" s="429"/>
      <c r="QCH61" s="429"/>
      <c r="QCI61" s="429"/>
      <c r="QCJ61" s="429"/>
      <c r="QCK61" s="429"/>
      <c r="QCL61" s="429"/>
      <c r="QCM61" s="429"/>
      <c r="QCN61" s="429"/>
      <c r="QCO61" s="429"/>
      <c r="QCP61" s="429"/>
      <c r="QCQ61" s="429"/>
      <c r="QCR61" s="429"/>
      <c r="QCS61" s="429"/>
      <c r="QCT61" s="429"/>
      <c r="QCU61" s="429"/>
      <c r="QCV61" s="429"/>
      <c r="QCW61" s="429"/>
      <c r="QCX61" s="429"/>
      <c r="QCY61" s="429"/>
      <c r="QCZ61" s="429"/>
      <c r="QDA61" s="429"/>
      <c r="QDB61" s="429"/>
      <c r="QDC61" s="429"/>
      <c r="QDD61" s="429"/>
      <c r="QDE61" s="429"/>
      <c r="QDF61" s="429"/>
      <c r="QDG61" s="429"/>
      <c r="QDH61" s="429"/>
      <c r="QDI61" s="429"/>
      <c r="QDJ61" s="429"/>
      <c r="QDK61" s="429"/>
      <c r="QDL61" s="429"/>
      <c r="QDM61" s="429"/>
      <c r="QDN61" s="429"/>
      <c r="QDO61" s="429"/>
      <c r="QDP61" s="429"/>
      <c r="QDQ61" s="429"/>
      <c r="QDR61" s="429"/>
      <c r="QDS61" s="429"/>
      <c r="QDT61" s="429"/>
      <c r="QDU61" s="429"/>
      <c r="QDV61" s="429"/>
      <c r="QDW61" s="429"/>
      <c r="QDX61" s="429"/>
      <c r="QDY61" s="429"/>
      <c r="QDZ61" s="429"/>
      <c r="QEA61" s="429"/>
      <c r="QEB61" s="429"/>
      <c r="QEC61" s="429"/>
      <c r="QED61" s="429"/>
      <c r="QEE61" s="429"/>
      <c r="QEF61" s="429"/>
      <c r="QEG61" s="429"/>
      <c r="QEH61" s="429"/>
      <c r="QEI61" s="429"/>
      <c r="QEJ61" s="429"/>
      <c r="QEK61" s="429"/>
      <c r="QEL61" s="429"/>
      <c r="QEM61" s="429"/>
      <c r="QEN61" s="429"/>
      <c r="QEO61" s="429"/>
      <c r="QEP61" s="429"/>
      <c r="QEQ61" s="429"/>
      <c r="QER61" s="429"/>
      <c r="QES61" s="429"/>
      <c r="QET61" s="429"/>
      <c r="QEU61" s="429"/>
      <c r="QEV61" s="429"/>
      <c r="QEW61" s="429"/>
      <c r="QEX61" s="429"/>
      <c r="QEY61" s="429"/>
      <c r="QEZ61" s="429"/>
      <c r="QFA61" s="429"/>
      <c r="QFB61" s="429"/>
      <c r="QFC61" s="429"/>
      <c r="QFD61" s="429"/>
      <c r="QFE61" s="429"/>
      <c r="QFF61" s="429"/>
      <c r="QFG61" s="429"/>
      <c r="QFH61" s="429"/>
      <c r="QFI61" s="429"/>
      <c r="QFJ61" s="429"/>
      <c r="QFK61" s="429"/>
      <c r="QFL61" s="429"/>
      <c r="QFM61" s="429"/>
      <c r="QFN61" s="429"/>
      <c r="QFO61" s="429"/>
      <c r="QFP61" s="429"/>
      <c r="QFQ61" s="429"/>
      <c r="QFR61" s="429"/>
      <c r="QFS61" s="429"/>
      <c r="QFT61" s="429"/>
      <c r="QFU61" s="429"/>
      <c r="QFV61" s="429"/>
      <c r="QFW61" s="429"/>
      <c r="QFX61" s="429"/>
      <c r="QFY61" s="429"/>
      <c r="QFZ61" s="429"/>
      <c r="QGA61" s="429"/>
      <c r="QGB61" s="429"/>
      <c r="QGC61" s="429"/>
      <c r="QGD61" s="429"/>
      <c r="QGE61" s="429"/>
      <c r="QGF61" s="429"/>
      <c r="QGG61" s="429"/>
      <c r="QGH61" s="429"/>
      <c r="QGI61" s="429"/>
      <c r="QGJ61" s="429"/>
      <c r="QGK61" s="429"/>
      <c r="QGL61" s="429"/>
      <c r="QGM61" s="429"/>
      <c r="QGN61" s="429"/>
      <c r="QGO61" s="429"/>
      <c r="QGP61" s="429"/>
      <c r="QGQ61" s="429"/>
      <c r="QGR61" s="429"/>
      <c r="QGS61" s="429"/>
      <c r="QGT61" s="429"/>
      <c r="QGU61" s="429"/>
      <c r="QGV61" s="429"/>
      <c r="QGW61" s="429"/>
      <c r="QGX61" s="429"/>
      <c r="QGY61" s="429"/>
      <c r="QGZ61" s="429"/>
      <c r="QHA61" s="429"/>
      <c r="QHB61" s="429"/>
      <c r="QHC61" s="429"/>
      <c r="QHD61" s="429"/>
      <c r="QHE61" s="429"/>
      <c r="QHF61" s="429"/>
      <c r="QHG61" s="429"/>
      <c r="QHH61" s="429"/>
      <c r="QHI61" s="429"/>
      <c r="QHJ61" s="429"/>
      <c r="QHK61" s="429"/>
      <c r="QHL61" s="429"/>
      <c r="QHM61" s="429"/>
      <c r="QHN61" s="429"/>
      <c r="QHO61" s="429"/>
      <c r="QHP61" s="429"/>
      <c r="QHQ61" s="429"/>
      <c r="QHR61" s="429"/>
      <c r="QHS61" s="429"/>
      <c r="QHT61" s="429"/>
      <c r="QHU61" s="429"/>
      <c r="QHV61" s="429"/>
      <c r="QHW61" s="429"/>
      <c r="QHX61" s="429"/>
      <c r="QHY61" s="429"/>
      <c r="QHZ61" s="429"/>
      <c r="QIA61" s="429"/>
      <c r="QIB61" s="429"/>
      <c r="QIC61" s="429"/>
      <c r="QID61" s="429"/>
      <c r="QIE61" s="429"/>
      <c r="QIF61" s="429"/>
      <c r="QIG61" s="429"/>
      <c r="QIH61" s="429"/>
      <c r="QII61" s="429"/>
      <c r="QIJ61" s="429"/>
      <c r="QIK61" s="429"/>
      <c r="QIL61" s="429"/>
      <c r="QIM61" s="429"/>
      <c r="QIN61" s="429"/>
      <c r="QIO61" s="429"/>
      <c r="QIP61" s="429"/>
      <c r="QIQ61" s="429"/>
      <c r="QIR61" s="429"/>
      <c r="QIS61" s="429"/>
      <c r="QIT61" s="429"/>
      <c r="QIU61" s="429"/>
      <c r="QIV61" s="429"/>
      <c r="QIW61" s="429"/>
      <c r="QIX61" s="429"/>
      <c r="QIY61" s="429"/>
      <c r="QIZ61" s="429"/>
      <c r="QJA61" s="429"/>
      <c r="QJB61" s="429"/>
      <c r="QJC61" s="429"/>
      <c r="QJD61" s="429"/>
      <c r="QJE61" s="429"/>
      <c r="QJF61" s="429"/>
      <c r="QJG61" s="429"/>
      <c r="QJH61" s="429"/>
      <c r="QJI61" s="429"/>
      <c r="QJJ61" s="429"/>
      <c r="QJK61" s="429"/>
      <c r="QJL61" s="429"/>
      <c r="QJM61" s="429"/>
      <c r="QJN61" s="429"/>
      <c r="QJO61" s="429"/>
      <c r="QJP61" s="429"/>
      <c r="QJQ61" s="429"/>
      <c r="QJR61" s="429"/>
      <c r="QJS61" s="429"/>
      <c r="QJT61" s="429"/>
      <c r="QJU61" s="429"/>
      <c r="QJV61" s="429"/>
      <c r="QJW61" s="429"/>
      <c r="QJX61" s="429"/>
      <c r="QJY61" s="429"/>
      <c r="QJZ61" s="429"/>
      <c r="QKA61" s="429"/>
      <c r="QKB61" s="429"/>
      <c r="QKC61" s="429"/>
      <c r="QKD61" s="429"/>
      <c r="QKE61" s="429"/>
      <c r="QKF61" s="429"/>
      <c r="QKG61" s="429"/>
      <c r="QKH61" s="429"/>
      <c r="QKI61" s="429"/>
      <c r="QKJ61" s="429"/>
      <c r="QKK61" s="429"/>
      <c r="QKL61" s="429"/>
      <c r="QKM61" s="429"/>
      <c r="QKN61" s="429"/>
      <c r="QKO61" s="429"/>
      <c r="QKP61" s="429"/>
      <c r="QKQ61" s="429"/>
      <c r="QKR61" s="429"/>
      <c r="QKS61" s="429"/>
      <c r="QKT61" s="429"/>
      <c r="QKU61" s="429"/>
      <c r="QKV61" s="429"/>
      <c r="QKW61" s="429"/>
      <c r="QKX61" s="429"/>
      <c r="QKY61" s="429"/>
      <c r="QKZ61" s="429"/>
      <c r="QLA61" s="429"/>
      <c r="QLB61" s="429"/>
      <c r="QLC61" s="429"/>
      <c r="QLD61" s="429"/>
      <c r="QLE61" s="429"/>
      <c r="QLF61" s="429"/>
      <c r="QLG61" s="429"/>
      <c r="QLH61" s="429"/>
      <c r="QLI61" s="429"/>
      <c r="QLJ61" s="429"/>
      <c r="QLK61" s="429"/>
      <c r="QLL61" s="429"/>
      <c r="QLM61" s="429"/>
      <c r="QLN61" s="429"/>
      <c r="QLO61" s="429"/>
      <c r="QLP61" s="429"/>
      <c r="QLQ61" s="429"/>
      <c r="QLR61" s="429"/>
      <c r="QLS61" s="429"/>
      <c r="QLT61" s="429"/>
      <c r="QLU61" s="429"/>
      <c r="QLV61" s="429"/>
      <c r="QLW61" s="429"/>
      <c r="QLX61" s="429"/>
      <c r="QLY61" s="429"/>
      <c r="QLZ61" s="429"/>
      <c r="QMA61" s="429"/>
      <c r="QMB61" s="429"/>
      <c r="QMC61" s="429"/>
      <c r="QMD61" s="429"/>
      <c r="QME61" s="429"/>
      <c r="QMF61" s="429"/>
      <c r="QMG61" s="429"/>
      <c r="QMH61" s="429"/>
      <c r="QMI61" s="429"/>
      <c r="QMJ61" s="429"/>
      <c r="QMK61" s="429"/>
      <c r="QML61" s="429"/>
      <c r="QMM61" s="429"/>
      <c r="QMN61" s="429"/>
      <c r="QMO61" s="429"/>
      <c r="QMP61" s="429"/>
      <c r="QMQ61" s="429"/>
      <c r="QMR61" s="429"/>
      <c r="QMS61" s="429"/>
      <c r="QMT61" s="429"/>
      <c r="QMU61" s="429"/>
      <c r="QMV61" s="429"/>
      <c r="QMW61" s="429"/>
      <c r="QMX61" s="429"/>
      <c r="QMY61" s="429"/>
      <c r="QMZ61" s="429"/>
      <c r="QNA61" s="429"/>
      <c r="QNB61" s="429"/>
      <c r="QNC61" s="429"/>
      <c r="QND61" s="429"/>
      <c r="QNE61" s="429"/>
      <c r="QNF61" s="429"/>
      <c r="QNG61" s="429"/>
      <c r="QNH61" s="429"/>
      <c r="QNI61" s="429"/>
      <c r="QNJ61" s="429"/>
      <c r="QNK61" s="429"/>
      <c r="QNL61" s="429"/>
      <c r="QNM61" s="429"/>
      <c r="QNN61" s="429"/>
      <c r="QNO61" s="429"/>
      <c r="QNP61" s="429"/>
      <c r="QNQ61" s="429"/>
      <c r="QNR61" s="429"/>
      <c r="QNS61" s="429"/>
      <c r="QNT61" s="429"/>
      <c r="QNU61" s="429"/>
      <c r="QNV61" s="429"/>
      <c r="QNW61" s="429"/>
      <c r="QNX61" s="429"/>
      <c r="QNY61" s="429"/>
      <c r="QNZ61" s="429"/>
      <c r="QOA61" s="429"/>
      <c r="QOB61" s="429"/>
      <c r="QOC61" s="429"/>
      <c r="QOD61" s="429"/>
      <c r="QOE61" s="429"/>
      <c r="QOF61" s="429"/>
      <c r="QOG61" s="429"/>
      <c r="QOH61" s="429"/>
      <c r="QOI61" s="429"/>
      <c r="QOJ61" s="429"/>
      <c r="QOK61" s="429"/>
      <c r="QOL61" s="429"/>
      <c r="QOM61" s="429"/>
      <c r="QON61" s="429"/>
      <c r="QOO61" s="429"/>
      <c r="QOP61" s="429"/>
      <c r="QOQ61" s="429"/>
      <c r="QOR61" s="429"/>
      <c r="QOS61" s="429"/>
      <c r="QOT61" s="429"/>
      <c r="QOU61" s="429"/>
      <c r="QOV61" s="429"/>
      <c r="QOW61" s="429"/>
      <c r="QOX61" s="429"/>
      <c r="QOY61" s="429"/>
      <c r="QOZ61" s="429"/>
      <c r="QPA61" s="429"/>
      <c r="QPB61" s="429"/>
      <c r="QPC61" s="429"/>
      <c r="QPD61" s="429"/>
      <c r="QPE61" s="429"/>
      <c r="QPF61" s="429"/>
      <c r="QPG61" s="429"/>
      <c r="QPH61" s="429"/>
      <c r="QPI61" s="429"/>
      <c r="QPJ61" s="429"/>
      <c r="QPK61" s="429"/>
      <c r="QPL61" s="429"/>
      <c r="QPM61" s="429"/>
      <c r="QPN61" s="429"/>
      <c r="QPO61" s="429"/>
      <c r="QPP61" s="429"/>
      <c r="QPQ61" s="429"/>
      <c r="QPR61" s="429"/>
      <c r="QPS61" s="429"/>
      <c r="QPT61" s="429"/>
      <c r="QPU61" s="429"/>
      <c r="QPV61" s="429"/>
      <c r="QPW61" s="429"/>
      <c r="QPX61" s="429"/>
      <c r="QPY61" s="429"/>
      <c r="QPZ61" s="429"/>
      <c r="QQA61" s="429"/>
      <c r="QQB61" s="429"/>
      <c r="QQC61" s="429"/>
      <c r="QQD61" s="429"/>
      <c r="QQE61" s="429"/>
      <c r="QQF61" s="429"/>
      <c r="QQG61" s="429"/>
      <c r="QQH61" s="429"/>
      <c r="QQI61" s="429"/>
      <c r="QQJ61" s="429"/>
      <c r="QQK61" s="429"/>
      <c r="QQL61" s="429"/>
      <c r="QQM61" s="429"/>
      <c r="QQN61" s="429"/>
      <c r="QQO61" s="429"/>
      <c r="QQP61" s="429"/>
      <c r="QQQ61" s="429"/>
      <c r="QQR61" s="429"/>
      <c r="QQS61" s="429"/>
      <c r="QQT61" s="429"/>
      <c r="QQU61" s="429"/>
      <c r="QQV61" s="429"/>
      <c r="QQW61" s="429"/>
      <c r="QQX61" s="429"/>
      <c r="QQY61" s="429"/>
      <c r="QQZ61" s="429"/>
      <c r="QRA61" s="429"/>
      <c r="QRB61" s="429"/>
      <c r="QRC61" s="429"/>
      <c r="QRD61" s="429"/>
      <c r="QRE61" s="429"/>
      <c r="QRF61" s="429"/>
      <c r="QRG61" s="429"/>
      <c r="QRH61" s="429"/>
      <c r="QRI61" s="429"/>
      <c r="QRJ61" s="429"/>
      <c r="QRK61" s="429"/>
      <c r="QRL61" s="429"/>
      <c r="QRM61" s="429"/>
      <c r="QRN61" s="429"/>
      <c r="QRO61" s="429"/>
      <c r="QRP61" s="429"/>
      <c r="QRQ61" s="429"/>
      <c r="QRR61" s="429"/>
      <c r="QRS61" s="429"/>
      <c r="QRT61" s="429"/>
      <c r="QRU61" s="429"/>
      <c r="QRV61" s="429"/>
      <c r="QRW61" s="429"/>
      <c r="QRX61" s="429"/>
      <c r="QRY61" s="429"/>
      <c r="QRZ61" s="429"/>
      <c r="QSA61" s="429"/>
      <c r="QSB61" s="429"/>
      <c r="QSC61" s="429"/>
      <c r="QSD61" s="429"/>
      <c r="QSE61" s="429"/>
      <c r="QSF61" s="429"/>
      <c r="QSG61" s="429"/>
      <c r="QSH61" s="429"/>
      <c r="QSI61" s="429"/>
      <c r="QSJ61" s="429"/>
      <c r="QSK61" s="429"/>
      <c r="QSL61" s="429"/>
      <c r="QSM61" s="429"/>
      <c r="QSN61" s="429"/>
      <c r="QSO61" s="429"/>
      <c r="QSP61" s="429"/>
      <c r="QSQ61" s="429"/>
      <c r="QSR61" s="429"/>
      <c r="QSS61" s="429"/>
      <c r="QST61" s="429"/>
      <c r="QSU61" s="429"/>
      <c r="QSV61" s="429"/>
      <c r="QSW61" s="429"/>
      <c r="QSX61" s="429"/>
      <c r="QSY61" s="429"/>
      <c r="QSZ61" s="429"/>
      <c r="QTA61" s="429"/>
      <c r="QTB61" s="429"/>
      <c r="QTC61" s="429"/>
      <c r="QTD61" s="429"/>
      <c r="QTE61" s="429"/>
      <c r="QTF61" s="429"/>
      <c r="QTG61" s="429"/>
      <c r="QTH61" s="429"/>
      <c r="QTI61" s="429"/>
      <c r="QTJ61" s="429"/>
      <c r="QTK61" s="429"/>
      <c r="QTL61" s="429"/>
      <c r="QTM61" s="429"/>
      <c r="QTN61" s="429"/>
      <c r="QTO61" s="429"/>
      <c r="QTP61" s="429"/>
      <c r="QTQ61" s="429"/>
      <c r="QTR61" s="429"/>
      <c r="QTS61" s="429"/>
      <c r="QTT61" s="429"/>
      <c r="QTU61" s="429"/>
      <c r="QTV61" s="429"/>
      <c r="QTW61" s="429"/>
      <c r="QTX61" s="429"/>
      <c r="QTY61" s="429"/>
      <c r="QTZ61" s="429"/>
      <c r="QUA61" s="429"/>
      <c r="QUB61" s="429"/>
      <c r="QUC61" s="429"/>
      <c r="QUD61" s="429"/>
      <c r="QUE61" s="429"/>
      <c r="QUF61" s="429"/>
      <c r="QUG61" s="429"/>
      <c r="QUH61" s="429"/>
      <c r="QUI61" s="429"/>
      <c r="QUJ61" s="429"/>
      <c r="QUK61" s="429"/>
      <c r="QUL61" s="429"/>
      <c r="QUM61" s="429"/>
      <c r="QUN61" s="429"/>
      <c r="QUO61" s="429"/>
      <c r="QUP61" s="429"/>
      <c r="QUQ61" s="429"/>
      <c r="QUR61" s="429"/>
      <c r="QUS61" s="429"/>
      <c r="QUT61" s="429"/>
      <c r="QUU61" s="429"/>
      <c r="QUV61" s="429"/>
      <c r="QUW61" s="429"/>
      <c r="QUX61" s="429"/>
      <c r="QUY61" s="429"/>
      <c r="QUZ61" s="429"/>
      <c r="QVA61" s="429"/>
      <c r="QVB61" s="429"/>
      <c r="QVC61" s="429"/>
      <c r="QVD61" s="429"/>
      <c r="QVE61" s="429"/>
      <c r="QVF61" s="429"/>
      <c r="QVG61" s="429"/>
      <c r="QVH61" s="429"/>
      <c r="QVI61" s="429"/>
      <c r="QVJ61" s="429"/>
      <c r="QVK61" s="429"/>
      <c r="QVL61" s="429"/>
      <c r="QVM61" s="429"/>
      <c r="QVN61" s="429"/>
      <c r="QVO61" s="429"/>
      <c r="QVP61" s="429"/>
      <c r="QVQ61" s="429"/>
      <c r="QVR61" s="429"/>
      <c r="QVS61" s="429"/>
      <c r="QVT61" s="429"/>
      <c r="QVU61" s="429"/>
      <c r="QVV61" s="429"/>
      <c r="QVW61" s="429"/>
      <c r="QVX61" s="429"/>
      <c r="QVY61" s="429"/>
      <c r="QVZ61" s="429"/>
      <c r="QWA61" s="429"/>
      <c r="QWB61" s="429"/>
      <c r="QWC61" s="429"/>
      <c r="QWD61" s="429"/>
      <c r="QWE61" s="429"/>
      <c r="QWF61" s="429"/>
      <c r="QWG61" s="429"/>
      <c r="QWH61" s="429"/>
      <c r="QWI61" s="429"/>
      <c r="QWJ61" s="429"/>
      <c r="QWK61" s="429"/>
      <c r="QWL61" s="429"/>
      <c r="QWM61" s="429"/>
      <c r="QWN61" s="429"/>
      <c r="QWO61" s="429"/>
      <c r="QWP61" s="429"/>
      <c r="QWQ61" s="429"/>
      <c r="QWR61" s="429"/>
      <c r="QWS61" s="429"/>
      <c r="QWT61" s="429"/>
      <c r="QWU61" s="429"/>
      <c r="QWV61" s="429"/>
      <c r="QWW61" s="429"/>
      <c r="QWX61" s="429"/>
      <c r="QWY61" s="429"/>
      <c r="QWZ61" s="429"/>
      <c r="QXA61" s="429"/>
      <c r="QXB61" s="429"/>
      <c r="QXC61" s="429"/>
      <c r="QXD61" s="429"/>
      <c r="QXE61" s="429"/>
      <c r="QXF61" s="429"/>
      <c r="QXG61" s="429"/>
      <c r="QXH61" s="429"/>
      <c r="QXI61" s="429"/>
      <c r="QXJ61" s="429"/>
      <c r="QXK61" s="429"/>
      <c r="QXL61" s="429"/>
      <c r="QXM61" s="429"/>
      <c r="QXN61" s="429"/>
      <c r="QXO61" s="429"/>
      <c r="QXP61" s="429"/>
      <c r="QXQ61" s="429"/>
      <c r="QXR61" s="429"/>
      <c r="QXS61" s="429"/>
      <c r="QXT61" s="429"/>
      <c r="QXU61" s="429"/>
      <c r="QXV61" s="429"/>
      <c r="QXW61" s="429"/>
      <c r="QXX61" s="429"/>
      <c r="QXY61" s="429"/>
      <c r="QXZ61" s="429"/>
      <c r="QYA61" s="429"/>
      <c r="QYB61" s="429"/>
      <c r="QYC61" s="429"/>
      <c r="QYD61" s="429"/>
      <c r="QYE61" s="429"/>
      <c r="QYF61" s="429"/>
      <c r="QYG61" s="429"/>
      <c r="QYH61" s="429"/>
      <c r="QYI61" s="429"/>
      <c r="QYJ61" s="429"/>
      <c r="QYK61" s="429"/>
      <c r="QYL61" s="429"/>
      <c r="QYM61" s="429"/>
      <c r="QYN61" s="429"/>
      <c r="QYO61" s="429"/>
      <c r="QYP61" s="429"/>
      <c r="QYQ61" s="429"/>
      <c r="QYR61" s="429"/>
      <c r="QYS61" s="429"/>
      <c r="QYT61" s="429"/>
      <c r="QYU61" s="429"/>
      <c r="QYV61" s="429"/>
      <c r="QYW61" s="429"/>
      <c r="QYX61" s="429"/>
      <c r="QYY61" s="429"/>
      <c r="QYZ61" s="429"/>
      <c r="QZA61" s="429"/>
      <c r="QZB61" s="429"/>
      <c r="QZC61" s="429"/>
      <c r="QZD61" s="429"/>
      <c r="QZE61" s="429"/>
      <c r="QZF61" s="429"/>
      <c r="QZG61" s="429"/>
      <c r="QZH61" s="429"/>
      <c r="QZI61" s="429"/>
      <c r="QZJ61" s="429"/>
      <c r="QZK61" s="429"/>
      <c r="QZL61" s="429"/>
      <c r="QZM61" s="429"/>
      <c r="QZN61" s="429"/>
      <c r="QZO61" s="429"/>
      <c r="QZP61" s="429"/>
      <c r="QZQ61" s="429"/>
      <c r="QZR61" s="429"/>
      <c r="QZS61" s="429"/>
      <c r="QZT61" s="429"/>
      <c r="QZU61" s="429"/>
      <c r="QZV61" s="429"/>
      <c r="QZW61" s="429"/>
      <c r="QZX61" s="429"/>
      <c r="QZY61" s="429"/>
      <c r="QZZ61" s="429"/>
      <c r="RAA61" s="429"/>
      <c r="RAB61" s="429"/>
      <c r="RAC61" s="429"/>
      <c r="RAD61" s="429"/>
      <c r="RAE61" s="429"/>
      <c r="RAF61" s="429"/>
      <c r="RAG61" s="429"/>
      <c r="RAH61" s="429"/>
      <c r="RAI61" s="429"/>
      <c r="RAJ61" s="429"/>
      <c r="RAK61" s="429"/>
      <c r="RAL61" s="429"/>
      <c r="RAM61" s="429"/>
      <c r="RAN61" s="429"/>
      <c r="RAO61" s="429"/>
      <c r="RAP61" s="429"/>
      <c r="RAQ61" s="429"/>
      <c r="RAR61" s="429"/>
      <c r="RAS61" s="429"/>
      <c r="RAT61" s="429"/>
      <c r="RAU61" s="429"/>
      <c r="RAV61" s="429"/>
      <c r="RAW61" s="429"/>
      <c r="RAX61" s="429"/>
      <c r="RAY61" s="429"/>
      <c r="RAZ61" s="429"/>
      <c r="RBA61" s="429"/>
      <c r="RBB61" s="429"/>
      <c r="RBC61" s="429"/>
      <c r="RBD61" s="429"/>
      <c r="RBE61" s="429"/>
      <c r="RBF61" s="429"/>
      <c r="RBG61" s="429"/>
      <c r="RBH61" s="429"/>
      <c r="RBI61" s="429"/>
      <c r="RBJ61" s="429"/>
      <c r="RBK61" s="429"/>
      <c r="RBL61" s="429"/>
      <c r="RBM61" s="429"/>
      <c r="RBN61" s="429"/>
      <c r="RBO61" s="429"/>
      <c r="RBP61" s="429"/>
      <c r="RBQ61" s="429"/>
      <c r="RBR61" s="429"/>
      <c r="RBS61" s="429"/>
      <c r="RBT61" s="429"/>
      <c r="RBU61" s="429"/>
      <c r="RBV61" s="429"/>
      <c r="RBW61" s="429"/>
      <c r="RBX61" s="429"/>
      <c r="RBY61" s="429"/>
      <c r="RBZ61" s="429"/>
      <c r="RCA61" s="429"/>
      <c r="RCB61" s="429"/>
      <c r="RCC61" s="429"/>
      <c r="RCD61" s="429"/>
      <c r="RCE61" s="429"/>
      <c r="RCF61" s="429"/>
      <c r="RCG61" s="429"/>
      <c r="RCH61" s="429"/>
      <c r="RCI61" s="429"/>
      <c r="RCJ61" s="429"/>
      <c r="RCK61" s="429"/>
      <c r="RCL61" s="429"/>
      <c r="RCM61" s="429"/>
      <c r="RCN61" s="429"/>
      <c r="RCO61" s="429"/>
      <c r="RCP61" s="429"/>
      <c r="RCQ61" s="429"/>
      <c r="RCR61" s="429"/>
      <c r="RCS61" s="429"/>
      <c r="RCT61" s="429"/>
      <c r="RCU61" s="429"/>
      <c r="RCV61" s="429"/>
      <c r="RCW61" s="429"/>
      <c r="RCX61" s="429"/>
      <c r="RCY61" s="429"/>
      <c r="RCZ61" s="429"/>
      <c r="RDA61" s="429"/>
      <c r="RDB61" s="429"/>
      <c r="RDC61" s="429"/>
      <c r="RDD61" s="429"/>
      <c r="RDE61" s="429"/>
      <c r="RDF61" s="429"/>
      <c r="RDG61" s="429"/>
      <c r="RDH61" s="429"/>
      <c r="RDI61" s="429"/>
      <c r="RDJ61" s="429"/>
      <c r="RDK61" s="429"/>
      <c r="RDL61" s="429"/>
      <c r="RDM61" s="429"/>
      <c r="RDN61" s="429"/>
      <c r="RDO61" s="429"/>
      <c r="RDP61" s="429"/>
      <c r="RDQ61" s="429"/>
      <c r="RDR61" s="429"/>
      <c r="RDS61" s="429"/>
      <c r="RDT61" s="429"/>
      <c r="RDU61" s="429"/>
      <c r="RDV61" s="429"/>
      <c r="RDW61" s="429"/>
      <c r="RDX61" s="429"/>
      <c r="RDY61" s="429"/>
      <c r="RDZ61" s="429"/>
      <c r="REA61" s="429"/>
      <c r="REB61" s="429"/>
      <c r="REC61" s="429"/>
      <c r="RED61" s="429"/>
      <c r="REE61" s="429"/>
      <c r="REF61" s="429"/>
      <c r="REG61" s="429"/>
      <c r="REH61" s="429"/>
      <c r="REI61" s="429"/>
      <c r="REJ61" s="429"/>
      <c r="REK61" s="429"/>
      <c r="REL61" s="429"/>
      <c r="REM61" s="429"/>
      <c r="REN61" s="429"/>
      <c r="REO61" s="429"/>
      <c r="REP61" s="429"/>
      <c r="REQ61" s="429"/>
      <c r="RER61" s="429"/>
      <c r="RES61" s="429"/>
      <c r="RET61" s="429"/>
      <c r="REU61" s="429"/>
      <c r="REV61" s="429"/>
      <c r="REW61" s="429"/>
      <c r="REX61" s="429"/>
      <c r="REY61" s="429"/>
      <c r="REZ61" s="429"/>
      <c r="RFA61" s="429"/>
      <c r="RFB61" s="429"/>
      <c r="RFC61" s="429"/>
      <c r="RFD61" s="429"/>
      <c r="RFE61" s="429"/>
      <c r="RFF61" s="429"/>
      <c r="RFG61" s="429"/>
      <c r="RFH61" s="429"/>
      <c r="RFI61" s="429"/>
      <c r="RFJ61" s="429"/>
      <c r="RFK61" s="429"/>
      <c r="RFL61" s="429"/>
      <c r="RFM61" s="429"/>
      <c r="RFN61" s="429"/>
      <c r="RFO61" s="429"/>
      <c r="RFP61" s="429"/>
      <c r="RFQ61" s="429"/>
      <c r="RFR61" s="429"/>
      <c r="RFS61" s="429"/>
      <c r="RFT61" s="429"/>
      <c r="RFU61" s="429"/>
      <c r="RFV61" s="429"/>
      <c r="RFW61" s="429"/>
      <c r="RFX61" s="429"/>
      <c r="RFY61" s="429"/>
      <c r="RFZ61" s="429"/>
      <c r="RGA61" s="429"/>
      <c r="RGB61" s="429"/>
      <c r="RGC61" s="429"/>
      <c r="RGD61" s="429"/>
      <c r="RGE61" s="429"/>
      <c r="RGF61" s="429"/>
      <c r="RGG61" s="429"/>
      <c r="RGH61" s="429"/>
      <c r="RGI61" s="429"/>
      <c r="RGJ61" s="429"/>
      <c r="RGK61" s="429"/>
      <c r="RGL61" s="429"/>
      <c r="RGM61" s="429"/>
      <c r="RGN61" s="429"/>
      <c r="RGO61" s="429"/>
      <c r="RGP61" s="429"/>
      <c r="RGQ61" s="429"/>
      <c r="RGR61" s="429"/>
      <c r="RGS61" s="429"/>
      <c r="RGT61" s="429"/>
      <c r="RGU61" s="429"/>
      <c r="RGV61" s="429"/>
      <c r="RGW61" s="429"/>
      <c r="RGX61" s="429"/>
      <c r="RGY61" s="429"/>
      <c r="RGZ61" s="429"/>
      <c r="RHA61" s="429"/>
      <c r="RHB61" s="429"/>
      <c r="RHC61" s="429"/>
      <c r="RHD61" s="429"/>
      <c r="RHE61" s="429"/>
      <c r="RHF61" s="429"/>
      <c r="RHG61" s="429"/>
      <c r="RHH61" s="429"/>
      <c r="RHI61" s="429"/>
      <c r="RHJ61" s="429"/>
      <c r="RHK61" s="429"/>
      <c r="RHL61" s="429"/>
      <c r="RHM61" s="429"/>
      <c r="RHN61" s="429"/>
      <c r="RHO61" s="429"/>
      <c r="RHP61" s="429"/>
      <c r="RHQ61" s="429"/>
      <c r="RHR61" s="429"/>
      <c r="RHS61" s="429"/>
      <c r="RHT61" s="429"/>
      <c r="RHU61" s="429"/>
      <c r="RHV61" s="429"/>
      <c r="RHW61" s="429"/>
      <c r="RHX61" s="429"/>
      <c r="RHY61" s="429"/>
      <c r="RHZ61" s="429"/>
      <c r="RIA61" s="429"/>
      <c r="RIB61" s="429"/>
      <c r="RIC61" s="429"/>
      <c r="RID61" s="429"/>
      <c r="RIE61" s="429"/>
      <c r="RIF61" s="429"/>
      <c r="RIG61" s="429"/>
      <c r="RIH61" s="429"/>
      <c r="RII61" s="429"/>
      <c r="RIJ61" s="429"/>
      <c r="RIK61" s="429"/>
      <c r="RIL61" s="429"/>
      <c r="RIM61" s="429"/>
      <c r="RIN61" s="429"/>
      <c r="RIO61" s="429"/>
      <c r="RIP61" s="429"/>
      <c r="RIQ61" s="429"/>
      <c r="RIR61" s="429"/>
      <c r="RIS61" s="429"/>
      <c r="RIT61" s="429"/>
      <c r="RIU61" s="429"/>
      <c r="RIV61" s="429"/>
      <c r="RIW61" s="429"/>
      <c r="RIX61" s="429"/>
      <c r="RIY61" s="429"/>
      <c r="RIZ61" s="429"/>
      <c r="RJA61" s="429"/>
      <c r="RJB61" s="429"/>
      <c r="RJC61" s="429"/>
      <c r="RJD61" s="429"/>
      <c r="RJE61" s="429"/>
      <c r="RJF61" s="429"/>
      <c r="RJG61" s="429"/>
      <c r="RJH61" s="429"/>
      <c r="RJI61" s="429"/>
      <c r="RJJ61" s="429"/>
      <c r="RJK61" s="429"/>
      <c r="RJL61" s="429"/>
      <c r="RJM61" s="429"/>
      <c r="RJN61" s="429"/>
      <c r="RJO61" s="429"/>
      <c r="RJP61" s="429"/>
      <c r="RJQ61" s="429"/>
      <c r="RJR61" s="429"/>
      <c r="RJS61" s="429"/>
      <c r="RJT61" s="429"/>
      <c r="RJU61" s="429"/>
      <c r="RJV61" s="429"/>
      <c r="RJW61" s="429"/>
      <c r="RJX61" s="429"/>
      <c r="RJY61" s="429"/>
      <c r="RJZ61" s="429"/>
      <c r="RKA61" s="429"/>
      <c r="RKB61" s="429"/>
      <c r="RKC61" s="429"/>
      <c r="RKD61" s="429"/>
      <c r="RKE61" s="429"/>
      <c r="RKF61" s="429"/>
      <c r="RKG61" s="429"/>
      <c r="RKH61" s="429"/>
      <c r="RKI61" s="429"/>
      <c r="RKJ61" s="429"/>
      <c r="RKK61" s="429"/>
      <c r="RKL61" s="429"/>
      <c r="RKM61" s="429"/>
      <c r="RKN61" s="429"/>
      <c r="RKO61" s="429"/>
      <c r="RKP61" s="429"/>
      <c r="RKQ61" s="429"/>
      <c r="RKR61" s="429"/>
      <c r="RKS61" s="429"/>
      <c r="RKT61" s="429"/>
      <c r="RKU61" s="429"/>
      <c r="RKV61" s="429"/>
      <c r="RKW61" s="429"/>
      <c r="RKX61" s="429"/>
      <c r="RKY61" s="429"/>
      <c r="RKZ61" s="429"/>
      <c r="RLA61" s="429"/>
      <c r="RLB61" s="429"/>
      <c r="RLC61" s="429"/>
      <c r="RLD61" s="429"/>
      <c r="RLE61" s="429"/>
      <c r="RLF61" s="429"/>
      <c r="RLG61" s="429"/>
      <c r="RLH61" s="429"/>
      <c r="RLI61" s="429"/>
      <c r="RLJ61" s="429"/>
      <c r="RLK61" s="429"/>
      <c r="RLL61" s="429"/>
      <c r="RLM61" s="429"/>
      <c r="RLN61" s="429"/>
      <c r="RLO61" s="429"/>
      <c r="RLP61" s="429"/>
      <c r="RLQ61" s="429"/>
      <c r="RLR61" s="429"/>
      <c r="RLS61" s="429"/>
      <c r="RLT61" s="429"/>
      <c r="RLU61" s="429"/>
      <c r="RLV61" s="429"/>
      <c r="RLW61" s="429"/>
      <c r="RLX61" s="429"/>
      <c r="RLY61" s="429"/>
      <c r="RLZ61" s="429"/>
      <c r="RMA61" s="429"/>
      <c r="RMB61" s="429"/>
      <c r="RMC61" s="429"/>
      <c r="RMD61" s="429"/>
      <c r="RME61" s="429"/>
      <c r="RMF61" s="429"/>
      <c r="RMG61" s="429"/>
      <c r="RMH61" s="429"/>
      <c r="RMI61" s="429"/>
      <c r="RMJ61" s="429"/>
      <c r="RMK61" s="429"/>
      <c r="RML61" s="429"/>
      <c r="RMM61" s="429"/>
      <c r="RMN61" s="429"/>
      <c r="RMO61" s="429"/>
      <c r="RMP61" s="429"/>
      <c r="RMQ61" s="429"/>
      <c r="RMR61" s="429"/>
      <c r="RMS61" s="429"/>
      <c r="RMT61" s="429"/>
      <c r="RMU61" s="429"/>
      <c r="RMV61" s="429"/>
      <c r="RMW61" s="429"/>
      <c r="RMX61" s="429"/>
      <c r="RMY61" s="429"/>
      <c r="RMZ61" s="429"/>
      <c r="RNA61" s="429"/>
      <c r="RNB61" s="429"/>
      <c r="RNC61" s="429"/>
      <c r="RND61" s="429"/>
      <c r="RNE61" s="429"/>
      <c r="RNF61" s="429"/>
      <c r="RNG61" s="429"/>
      <c r="RNH61" s="429"/>
      <c r="RNI61" s="429"/>
      <c r="RNJ61" s="429"/>
      <c r="RNK61" s="429"/>
      <c r="RNL61" s="429"/>
      <c r="RNM61" s="429"/>
      <c r="RNN61" s="429"/>
      <c r="RNO61" s="429"/>
      <c r="RNP61" s="429"/>
      <c r="RNQ61" s="429"/>
      <c r="RNR61" s="429"/>
      <c r="RNS61" s="429"/>
      <c r="RNT61" s="429"/>
      <c r="RNU61" s="429"/>
      <c r="RNV61" s="429"/>
      <c r="RNW61" s="429"/>
      <c r="RNX61" s="429"/>
      <c r="RNY61" s="429"/>
      <c r="RNZ61" s="429"/>
      <c r="ROA61" s="429"/>
      <c r="ROB61" s="429"/>
      <c r="ROC61" s="429"/>
      <c r="ROD61" s="429"/>
      <c r="ROE61" s="429"/>
      <c r="ROF61" s="429"/>
      <c r="ROG61" s="429"/>
      <c r="ROH61" s="429"/>
      <c r="ROI61" s="429"/>
      <c r="ROJ61" s="429"/>
      <c r="ROK61" s="429"/>
      <c r="ROL61" s="429"/>
      <c r="ROM61" s="429"/>
      <c r="RON61" s="429"/>
      <c r="ROO61" s="429"/>
      <c r="ROP61" s="429"/>
      <c r="ROQ61" s="429"/>
      <c r="ROR61" s="429"/>
      <c r="ROS61" s="429"/>
      <c r="ROT61" s="429"/>
      <c r="ROU61" s="429"/>
      <c r="ROV61" s="429"/>
      <c r="ROW61" s="429"/>
      <c r="ROX61" s="429"/>
      <c r="ROY61" s="429"/>
      <c r="ROZ61" s="429"/>
      <c r="RPA61" s="429"/>
      <c r="RPB61" s="429"/>
      <c r="RPC61" s="429"/>
      <c r="RPD61" s="429"/>
      <c r="RPE61" s="429"/>
      <c r="RPF61" s="429"/>
      <c r="RPG61" s="429"/>
      <c r="RPH61" s="429"/>
      <c r="RPI61" s="429"/>
      <c r="RPJ61" s="429"/>
      <c r="RPK61" s="429"/>
      <c r="RPL61" s="429"/>
      <c r="RPM61" s="429"/>
      <c r="RPN61" s="429"/>
      <c r="RPO61" s="429"/>
      <c r="RPP61" s="429"/>
      <c r="RPQ61" s="429"/>
      <c r="RPR61" s="429"/>
      <c r="RPS61" s="429"/>
      <c r="RPT61" s="429"/>
      <c r="RPU61" s="429"/>
      <c r="RPV61" s="429"/>
      <c r="RPW61" s="429"/>
      <c r="RPX61" s="429"/>
      <c r="RPY61" s="429"/>
      <c r="RPZ61" s="429"/>
      <c r="RQA61" s="429"/>
      <c r="RQB61" s="429"/>
      <c r="RQC61" s="429"/>
      <c r="RQD61" s="429"/>
      <c r="RQE61" s="429"/>
      <c r="RQF61" s="429"/>
      <c r="RQG61" s="429"/>
      <c r="RQH61" s="429"/>
      <c r="RQI61" s="429"/>
      <c r="RQJ61" s="429"/>
      <c r="RQK61" s="429"/>
      <c r="RQL61" s="429"/>
      <c r="RQM61" s="429"/>
      <c r="RQN61" s="429"/>
      <c r="RQO61" s="429"/>
      <c r="RQP61" s="429"/>
      <c r="RQQ61" s="429"/>
      <c r="RQR61" s="429"/>
      <c r="RQS61" s="429"/>
      <c r="RQT61" s="429"/>
      <c r="RQU61" s="429"/>
      <c r="RQV61" s="429"/>
      <c r="RQW61" s="429"/>
      <c r="RQX61" s="429"/>
      <c r="RQY61" s="429"/>
      <c r="RQZ61" s="429"/>
      <c r="RRA61" s="429"/>
      <c r="RRB61" s="429"/>
      <c r="RRC61" s="429"/>
      <c r="RRD61" s="429"/>
      <c r="RRE61" s="429"/>
      <c r="RRF61" s="429"/>
      <c r="RRG61" s="429"/>
      <c r="RRH61" s="429"/>
      <c r="RRI61" s="429"/>
      <c r="RRJ61" s="429"/>
      <c r="RRK61" s="429"/>
      <c r="RRL61" s="429"/>
      <c r="RRM61" s="429"/>
      <c r="RRN61" s="429"/>
      <c r="RRO61" s="429"/>
      <c r="RRP61" s="429"/>
      <c r="RRQ61" s="429"/>
      <c r="RRR61" s="429"/>
      <c r="RRS61" s="429"/>
      <c r="RRT61" s="429"/>
      <c r="RRU61" s="429"/>
      <c r="RRV61" s="429"/>
      <c r="RRW61" s="429"/>
      <c r="RRX61" s="429"/>
      <c r="RRY61" s="429"/>
      <c r="RRZ61" s="429"/>
      <c r="RSA61" s="429"/>
      <c r="RSB61" s="429"/>
      <c r="RSC61" s="429"/>
      <c r="RSD61" s="429"/>
      <c r="RSE61" s="429"/>
      <c r="RSF61" s="429"/>
      <c r="RSG61" s="429"/>
      <c r="RSH61" s="429"/>
      <c r="RSI61" s="429"/>
      <c r="RSJ61" s="429"/>
      <c r="RSK61" s="429"/>
      <c r="RSL61" s="429"/>
      <c r="RSM61" s="429"/>
      <c r="RSN61" s="429"/>
      <c r="RSO61" s="429"/>
      <c r="RSP61" s="429"/>
      <c r="RSQ61" s="429"/>
      <c r="RSR61" s="429"/>
      <c r="RSS61" s="429"/>
      <c r="RST61" s="429"/>
      <c r="RSU61" s="429"/>
      <c r="RSV61" s="429"/>
      <c r="RSW61" s="429"/>
      <c r="RSX61" s="429"/>
      <c r="RSY61" s="429"/>
      <c r="RSZ61" s="429"/>
      <c r="RTA61" s="429"/>
      <c r="RTB61" s="429"/>
      <c r="RTC61" s="429"/>
      <c r="RTD61" s="429"/>
      <c r="RTE61" s="429"/>
      <c r="RTF61" s="429"/>
      <c r="RTG61" s="429"/>
      <c r="RTH61" s="429"/>
      <c r="RTI61" s="429"/>
      <c r="RTJ61" s="429"/>
      <c r="RTK61" s="429"/>
      <c r="RTL61" s="429"/>
      <c r="RTM61" s="429"/>
      <c r="RTN61" s="429"/>
      <c r="RTO61" s="429"/>
      <c r="RTP61" s="429"/>
      <c r="RTQ61" s="429"/>
      <c r="RTR61" s="429"/>
      <c r="RTS61" s="429"/>
      <c r="RTT61" s="429"/>
      <c r="RTU61" s="429"/>
      <c r="RTV61" s="429"/>
      <c r="RTW61" s="429"/>
      <c r="RTX61" s="429"/>
      <c r="RTY61" s="429"/>
      <c r="RTZ61" s="429"/>
      <c r="RUA61" s="429"/>
      <c r="RUB61" s="429"/>
      <c r="RUC61" s="429"/>
      <c r="RUD61" s="429"/>
      <c r="RUE61" s="429"/>
      <c r="RUF61" s="429"/>
      <c r="RUG61" s="429"/>
      <c r="RUH61" s="429"/>
      <c r="RUI61" s="429"/>
      <c r="RUJ61" s="429"/>
      <c r="RUK61" s="429"/>
      <c r="RUL61" s="429"/>
      <c r="RUM61" s="429"/>
      <c r="RUN61" s="429"/>
      <c r="RUO61" s="429"/>
      <c r="RUP61" s="429"/>
      <c r="RUQ61" s="429"/>
      <c r="RUR61" s="429"/>
      <c r="RUS61" s="429"/>
      <c r="RUT61" s="429"/>
      <c r="RUU61" s="429"/>
      <c r="RUV61" s="429"/>
      <c r="RUW61" s="429"/>
      <c r="RUX61" s="429"/>
      <c r="RUY61" s="429"/>
      <c r="RUZ61" s="429"/>
      <c r="RVA61" s="429"/>
      <c r="RVB61" s="429"/>
      <c r="RVC61" s="429"/>
      <c r="RVD61" s="429"/>
      <c r="RVE61" s="429"/>
      <c r="RVF61" s="429"/>
      <c r="RVG61" s="429"/>
      <c r="RVH61" s="429"/>
      <c r="RVI61" s="429"/>
      <c r="RVJ61" s="429"/>
      <c r="RVK61" s="429"/>
      <c r="RVL61" s="429"/>
      <c r="RVM61" s="429"/>
      <c r="RVN61" s="429"/>
      <c r="RVO61" s="429"/>
      <c r="RVP61" s="429"/>
      <c r="RVQ61" s="429"/>
      <c r="RVR61" s="429"/>
      <c r="RVS61" s="429"/>
      <c r="RVT61" s="429"/>
      <c r="RVU61" s="429"/>
      <c r="RVV61" s="429"/>
      <c r="RVW61" s="429"/>
      <c r="RVX61" s="429"/>
      <c r="RVY61" s="429"/>
      <c r="RVZ61" s="429"/>
      <c r="RWA61" s="429"/>
      <c r="RWB61" s="429"/>
      <c r="RWC61" s="429"/>
      <c r="RWD61" s="429"/>
      <c r="RWE61" s="429"/>
      <c r="RWF61" s="429"/>
      <c r="RWG61" s="429"/>
      <c r="RWH61" s="429"/>
      <c r="RWI61" s="429"/>
      <c r="RWJ61" s="429"/>
      <c r="RWK61" s="429"/>
      <c r="RWL61" s="429"/>
      <c r="RWM61" s="429"/>
      <c r="RWN61" s="429"/>
      <c r="RWO61" s="429"/>
      <c r="RWP61" s="429"/>
      <c r="RWQ61" s="429"/>
      <c r="RWR61" s="429"/>
      <c r="RWS61" s="429"/>
      <c r="RWT61" s="429"/>
      <c r="RWU61" s="429"/>
      <c r="RWV61" s="429"/>
      <c r="RWW61" s="429"/>
      <c r="RWX61" s="429"/>
      <c r="RWY61" s="429"/>
      <c r="RWZ61" s="429"/>
      <c r="RXA61" s="429"/>
      <c r="RXB61" s="429"/>
      <c r="RXC61" s="429"/>
      <c r="RXD61" s="429"/>
      <c r="RXE61" s="429"/>
      <c r="RXF61" s="429"/>
      <c r="RXG61" s="429"/>
      <c r="RXH61" s="429"/>
      <c r="RXI61" s="429"/>
      <c r="RXJ61" s="429"/>
      <c r="RXK61" s="429"/>
      <c r="RXL61" s="429"/>
      <c r="RXM61" s="429"/>
      <c r="RXN61" s="429"/>
      <c r="RXO61" s="429"/>
      <c r="RXP61" s="429"/>
      <c r="RXQ61" s="429"/>
      <c r="RXR61" s="429"/>
      <c r="RXS61" s="429"/>
      <c r="RXT61" s="429"/>
      <c r="RXU61" s="429"/>
      <c r="RXV61" s="429"/>
      <c r="RXW61" s="429"/>
      <c r="RXX61" s="429"/>
      <c r="RXY61" s="429"/>
      <c r="RXZ61" s="429"/>
      <c r="RYA61" s="429"/>
      <c r="RYB61" s="429"/>
      <c r="RYC61" s="429"/>
      <c r="RYD61" s="429"/>
      <c r="RYE61" s="429"/>
      <c r="RYF61" s="429"/>
      <c r="RYG61" s="429"/>
      <c r="RYH61" s="429"/>
      <c r="RYI61" s="429"/>
      <c r="RYJ61" s="429"/>
      <c r="RYK61" s="429"/>
      <c r="RYL61" s="429"/>
      <c r="RYM61" s="429"/>
      <c r="RYN61" s="429"/>
      <c r="RYO61" s="429"/>
      <c r="RYP61" s="429"/>
      <c r="RYQ61" s="429"/>
      <c r="RYR61" s="429"/>
      <c r="RYS61" s="429"/>
      <c r="RYT61" s="429"/>
      <c r="RYU61" s="429"/>
      <c r="RYV61" s="429"/>
      <c r="RYW61" s="429"/>
      <c r="RYX61" s="429"/>
      <c r="RYY61" s="429"/>
      <c r="RYZ61" s="429"/>
      <c r="RZA61" s="429"/>
      <c r="RZB61" s="429"/>
      <c r="RZC61" s="429"/>
      <c r="RZD61" s="429"/>
      <c r="RZE61" s="429"/>
      <c r="RZF61" s="429"/>
      <c r="RZG61" s="429"/>
      <c r="RZH61" s="429"/>
      <c r="RZI61" s="429"/>
      <c r="RZJ61" s="429"/>
      <c r="RZK61" s="429"/>
      <c r="RZL61" s="429"/>
      <c r="RZM61" s="429"/>
      <c r="RZN61" s="429"/>
      <c r="RZO61" s="429"/>
      <c r="RZP61" s="429"/>
      <c r="RZQ61" s="429"/>
      <c r="RZR61" s="429"/>
      <c r="RZS61" s="429"/>
      <c r="RZT61" s="429"/>
      <c r="RZU61" s="429"/>
      <c r="RZV61" s="429"/>
      <c r="RZW61" s="429"/>
      <c r="RZX61" s="429"/>
      <c r="RZY61" s="429"/>
      <c r="RZZ61" s="429"/>
      <c r="SAA61" s="429"/>
      <c r="SAB61" s="429"/>
      <c r="SAC61" s="429"/>
      <c r="SAD61" s="429"/>
      <c r="SAE61" s="429"/>
      <c r="SAF61" s="429"/>
      <c r="SAG61" s="429"/>
      <c r="SAH61" s="429"/>
      <c r="SAI61" s="429"/>
      <c r="SAJ61" s="429"/>
      <c r="SAK61" s="429"/>
      <c r="SAL61" s="429"/>
      <c r="SAM61" s="429"/>
      <c r="SAN61" s="429"/>
      <c r="SAO61" s="429"/>
      <c r="SAP61" s="429"/>
      <c r="SAQ61" s="429"/>
      <c r="SAR61" s="429"/>
      <c r="SAS61" s="429"/>
      <c r="SAT61" s="429"/>
      <c r="SAU61" s="429"/>
      <c r="SAV61" s="429"/>
      <c r="SAW61" s="429"/>
      <c r="SAX61" s="429"/>
      <c r="SAY61" s="429"/>
      <c r="SAZ61" s="429"/>
      <c r="SBA61" s="429"/>
      <c r="SBB61" s="429"/>
      <c r="SBC61" s="429"/>
      <c r="SBD61" s="429"/>
      <c r="SBE61" s="429"/>
      <c r="SBF61" s="429"/>
      <c r="SBG61" s="429"/>
      <c r="SBH61" s="429"/>
      <c r="SBI61" s="429"/>
      <c r="SBJ61" s="429"/>
      <c r="SBK61" s="429"/>
      <c r="SBL61" s="429"/>
      <c r="SBM61" s="429"/>
      <c r="SBN61" s="429"/>
      <c r="SBO61" s="429"/>
      <c r="SBP61" s="429"/>
      <c r="SBQ61" s="429"/>
      <c r="SBR61" s="429"/>
      <c r="SBS61" s="429"/>
      <c r="SBT61" s="429"/>
      <c r="SBU61" s="429"/>
      <c r="SBV61" s="429"/>
      <c r="SBW61" s="429"/>
      <c r="SBX61" s="429"/>
      <c r="SBY61" s="429"/>
      <c r="SBZ61" s="429"/>
      <c r="SCA61" s="429"/>
      <c r="SCB61" s="429"/>
      <c r="SCC61" s="429"/>
      <c r="SCD61" s="429"/>
      <c r="SCE61" s="429"/>
      <c r="SCF61" s="429"/>
      <c r="SCG61" s="429"/>
      <c r="SCH61" s="429"/>
      <c r="SCI61" s="429"/>
      <c r="SCJ61" s="429"/>
      <c r="SCK61" s="429"/>
      <c r="SCL61" s="429"/>
      <c r="SCM61" s="429"/>
      <c r="SCN61" s="429"/>
      <c r="SCO61" s="429"/>
      <c r="SCP61" s="429"/>
      <c r="SCQ61" s="429"/>
      <c r="SCR61" s="429"/>
      <c r="SCS61" s="429"/>
      <c r="SCT61" s="429"/>
      <c r="SCU61" s="429"/>
      <c r="SCV61" s="429"/>
      <c r="SCW61" s="429"/>
      <c r="SCX61" s="429"/>
      <c r="SCY61" s="429"/>
      <c r="SCZ61" s="429"/>
      <c r="SDA61" s="429"/>
      <c r="SDB61" s="429"/>
      <c r="SDC61" s="429"/>
      <c r="SDD61" s="429"/>
      <c r="SDE61" s="429"/>
      <c r="SDF61" s="429"/>
      <c r="SDG61" s="429"/>
      <c r="SDH61" s="429"/>
      <c r="SDI61" s="429"/>
      <c r="SDJ61" s="429"/>
      <c r="SDK61" s="429"/>
      <c r="SDL61" s="429"/>
      <c r="SDM61" s="429"/>
      <c r="SDN61" s="429"/>
      <c r="SDO61" s="429"/>
      <c r="SDP61" s="429"/>
      <c r="SDQ61" s="429"/>
      <c r="SDR61" s="429"/>
      <c r="SDS61" s="429"/>
      <c r="SDT61" s="429"/>
      <c r="SDU61" s="429"/>
      <c r="SDV61" s="429"/>
      <c r="SDW61" s="429"/>
      <c r="SDX61" s="429"/>
      <c r="SDY61" s="429"/>
      <c r="SDZ61" s="429"/>
      <c r="SEA61" s="429"/>
      <c r="SEB61" s="429"/>
      <c r="SEC61" s="429"/>
      <c r="SED61" s="429"/>
      <c r="SEE61" s="429"/>
      <c r="SEF61" s="429"/>
      <c r="SEG61" s="429"/>
      <c r="SEH61" s="429"/>
      <c r="SEI61" s="429"/>
      <c r="SEJ61" s="429"/>
      <c r="SEK61" s="429"/>
      <c r="SEL61" s="429"/>
      <c r="SEM61" s="429"/>
      <c r="SEN61" s="429"/>
      <c r="SEO61" s="429"/>
      <c r="SEP61" s="429"/>
      <c r="SEQ61" s="429"/>
      <c r="SER61" s="429"/>
      <c r="SES61" s="429"/>
      <c r="SET61" s="429"/>
      <c r="SEU61" s="429"/>
      <c r="SEV61" s="429"/>
      <c r="SEW61" s="429"/>
      <c r="SEX61" s="429"/>
      <c r="SEY61" s="429"/>
      <c r="SEZ61" s="429"/>
      <c r="SFA61" s="429"/>
      <c r="SFB61" s="429"/>
      <c r="SFC61" s="429"/>
      <c r="SFD61" s="429"/>
      <c r="SFE61" s="429"/>
      <c r="SFF61" s="429"/>
      <c r="SFG61" s="429"/>
      <c r="SFH61" s="429"/>
      <c r="SFI61" s="429"/>
      <c r="SFJ61" s="429"/>
      <c r="SFK61" s="429"/>
      <c r="SFL61" s="429"/>
      <c r="SFM61" s="429"/>
      <c r="SFN61" s="429"/>
      <c r="SFO61" s="429"/>
      <c r="SFP61" s="429"/>
      <c r="SFQ61" s="429"/>
      <c r="SFR61" s="429"/>
      <c r="SFS61" s="429"/>
      <c r="SFT61" s="429"/>
      <c r="SFU61" s="429"/>
      <c r="SFV61" s="429"/>
      <c r="SFW61" s="429"/>
      <c r="SFX61" s="429"/>
      <c r="SFY61" s="429"/>
      <c r="SFZ61" s="429"/>
      <c r="SGA61" s="429"/>
      <c r="SGB61" s="429"/>
      <c r="SGC61" s="429"/>
      <c r="SGD61" s="429"/>
      <c r="SGE61" s="429"/>
      <c r="SGF61" s="429"/>
      <c r="SGG61" s="429"/>
      <c r="SGH61" s="429"/>
      <c r="SGI61" s="429"/>
      <c r="SGJ61" s="429"/>
      <c r="SGK61" s="429"/>
      <c r="SGL61" s="429"/>
      <c r="SGM61" s="429"/>
      <c r="SGN61" s="429"/>
      <c r="SGO61" s="429"/>
      <c r="SGP61" s="429"/>
      <c r="SGQ61" s="429"/>
      <c r="SGR61" s="429"/>
      <c r="SGS61" s="429"/>
      <c r="SGT61" s="429"/>
      <c r="SGU61" s="429"/>
      <c r="SGV61" s="429"/>
      <c r="SGW61" s="429"/>
      <c r="SGX61" s="429"/>
      <c r="SGY61" s="429"/>
      <c r="SGZ61" s="429"/>
      <c r="SHA61" s="429"/>
      <c r="SHB61" s="429"/>
      <c r="SHC61" s="429"/>
      <c r="SHD61" s="429"/>
      <c r="SHE61" s="429"/>
      <c r="SHF61" s="429"/>
      <c r="SHG61" s="429"/>
      <c r="SHH61" s="429"/>
      <c r="SHI61" s="429"/>
      <c r="SHJ61" s="429"/>
      <c r="SHK61" s="429"/>
      <c r="SHL61" s="429"/>
      <c r="SHM61" s="429"/>
      <c r="SHN61" s="429"/>
      <c r="SHO61" s="429"/>
      <c r="SHP61" s="429"/>
      <c r="SHQ61" s="429"/>
      <c r="SHR61" s="429"/>
      <c r="SHS61" s="429"/>
      <c r="SHT61" s="429"/>
      <c r="SHU61" s="429"/>
      <c r="SHV61" s="429"/>
      <c r="SHW61" s="429"/>
      <c r="SHX61" s="429"/>
      <c r="SHY61" s="429"/>
      <c r="SHZ61" s="429"/>
      <c r="SIA61" s="429"/>
      <c r="SIB61" s="429"/>
      <c r="SIC61" s="429"/>
      <c r="SID61" s="429"/>
      <c r="SIE61" s="429"/>
      <c r="SIF61" s="429"/>
      <c r="SIG61" s="429"/>
      <c r="SIH61" s="429"/>
      <c r="SII61" s="429"/>
      <c r="SIJ61" s="429"/>
      <c r="SIK61" s="429"/>
      <c r="SIL61" s="429"/>
      <c r="SIM61" s="429"/>
      <c r="SIN61" s="429"/>
      <c r="SIO61" s="429"/>
      <c r="SIP61" s="429"/>
      <c r="SIQ61" s="429"/>
      <c r="SIR61" s="429"/>
      <c r="SIS61" s="429"/>
      <c r="SIT61" s="429"/>
      <c r="SIU61" s="429"/>
      <c r="SIV61" s="429"/>
      <c r="SIW61" s="429"/>
      <c r="SIX61" s="429"/>
      <c r="SIY61" s="429"/>
      <c r="SIZ61" s="429"/>
      <c r="SJA61" s="429"/>
      <c r="SJB61" s="429"/>
      <c r="SJC61" s="429"/>
      <c r="SJD61" s="429"/>
      <c r="SJE61" s="429"/>
      <c r="SJF61" s="429"/>
      <c r="SJG61" s="429"/>
      <c r="SJH61" s="429"/>
      <c r="SJI61" s="429"/>
      <c r="SJJ61" s="429"/>
      <c r="SJK61" s="429"/>
      <c r="SJL61" s="429"/>
      <c r="SJM61" s="429"/>
      <c r="SJN61" s="429"/>
      <c r="SJO61" s="429"/>
      <c r="SJP61" s="429"/>
      <c r="SJQ61" s="429"/>
      <c r="SJR61" s="429"/>
      <c r="SJS61" s="429"/>
      <c r="SJT61" s="429"/>
      <c r="SJU61" s="429"/>
      <c r="SJV61" s="429"/>
      <c r="SJW61" s="429"/>
      <c r="SJX61" s="429"/>
      <c r="SJY61" s="429"/>
      <c r="SJZ61" s="429"/>
      <c r="SKA61" s="429"/>
      <c r="SKB61" s="429"/>
      <c r="SKC61" s="429"/>
      <c r="SKD61" s="429"/>
      <c r="SKE61" s="429"/>
      <c r="SKF61" s="429"/>
      <c r="SKG61" s="429"/>
      <c r="SKH61" s="429"/>
      <c r="SKI61" s="429"/>
      <c r="SKJ61" s="429"/>
      <c r="SKK61" s="429"/>
      <c r="SKL61" s="429"/>
      <c r="SKM61" s="429"/>
      <c r="SKN61" s="429"/>
      <c r="SKO61" s="429"/>
      <c r="SKP61" s="429"/>
      <c r="SKQ61" s="429"/>
      <c r="SKR61" s="429"/>
      <c r="SKS61" s="429"/>
      <c r="SKT61" s="429"/>
      <c r="SKU61" s="429"/>
      <c r="SKV61" s="429"/>
      <c r="SKW61" s="429"/>
      <c r="SKX61" s="429"/>
      <c r="SKY61" s="429"/>
      <c r="SKZ61" s="429"/>
      <c r="SLA61" s="429"/>
      <c r="SLB61" s="429"/>
      <c r="SLC61" s="429"/>
      <c r="SLD61" s="429"/>
      <c r="SLE61" s="429"/>
      <c r="SLF61" s="429"/>
      <c r="SLG61" s="429"/>
      <c r="SLH61" s="429"/>
      <c r="SLI61" s="429"/>
      <c r="SLJ61" s="429"/>
      <c r="SLK61" s="429"/>
      <c r="SLL61" s="429"/>
      <c r="SLM61" s="429"/>
      <c r="SLN61" s="429"/>
      <c r="SLO61" s="429"/>
      <c r="SLP61" s="429"/>
      <c r="SLQ61" s="429"/>
      <c r="SLR61" s="429"/>
      <c r="SLS61" s="429"/>
      <c r="SLT61" s="429"/>
      <c r="SLU61" s="429"/>
      <c r="SLV61" s="429"/>
      <c r="SLW61" s="429"/>
      <c r="SLX61" s="429"/>
      <c r="SLY61" s="429"/>
      <c r="SLZ61" s="429"/>
      <c r="SMA61" s="429"/>
      <c r="SMB61" s="429"/>
      <c r="SMC61" s="429"/>
      <c r="SMD61" s="429"/>
      <c r="SME61" s="429"/>
      <c r="SMF61" s="429"/>
      <c r="SMG61" s="429"/>
      <c r="SMH61" s="429"/>
      <c r="SMI61" s="429"/>
      <c r="SMJ61" s="429"/>
      <c r="SMK61" s="429"/>
      <c r="SML61" s="429"/>
      <c r="SMM61" s="429"/>
      <c r="SMN61" s="429"/>
      <c r="SMO61" s="429"/>
      <c r="SMP61" s="429"/>
      <c r="SMQ61" s="429"/>
      <c r="SMR61" s="429"/>
      <c r="SMS61" s="429"/>
      <c r="SMT61" s="429"/>
      <c r="SMU61" s="429"/>
      <c r="SMV61" s="429"/>
      <c r="SMW61" s="429"/>
      <c r="SMX61" s="429"/>
      <c r="SMY61" s="429"/>
      <c r="SMZ61" s="429"/>
      <c r="SNA61" s="429"/>
      <c r="SNB61" s="429"/>
      <c r="SNC61" s="429"/>
      <c r="SND61" s="429"/>
      <c r="SNE61" s="429"/>
      <c r="SNF61" s="429"/>
      <c r="SNG61" s="429"/>
      <c r="SNH61" s="429"/>
      <c r="SNI61" s="429"/>
      <c r="SNJ61" s="429"/>
      <c r="SNK61" s="429"/>
      <c r="SNL61" s="429"/>
      <c r="SNM61" s="429"/>
      <c r="SNN61" s="429"/>
      <c r="SNO61" s="429"/>
      <c r="SNP61" s="429"/>
      <c r="SNQ61" s="429"/>
      <c r="SNR61" s="429"/>
      <c r="SNS61" s="429"/>
      <c r="SNT61" s="429"/>
      <c r="SNU61" s="429"/>
      <c r="SNV61" s="429"/>
      <c r="SNW61" s="429"/>
      <c r="SNX61" s="429"/>
      <c r="SNY61" s="429"/>
      <c r="SNZ61" s="429"/>
      <c r="SOA61" s="429"/>
      <c r="SOB61" s="429"/>
      <c r="SOC61" s="429"/>
      <c r="SOD61" s="429"/>
      <c r="SOE61" s="429"/>
      <c r="SOF61" s="429"/>
      <c r="SOG61" s="429"/>
      <c r="SOH61" s="429"/>
      <c r="SOI61" s="429"/>
      <c r="SOJ61" s="429"/>
      <c r="SOK61" s="429"/>
      <c r="SOL61" s="429"/>
      <c r="SOM61" s="429"/>
      <c r="SON61" s="429"/>
      <c r="SOO61" s="429"/>
      <c r="SOP61" s="429"/>
      <c r="SOQ61" s="429"/>
      <c r="SOR61" s="429"/>
      <c r="SOS61" s="429"/>
      <c r="SOT61" s="429"/>
      <c r="SOU61" s="429"/>
      <c r="SOV61" s="429"/>
      <c r="SOW61" s="429"/>
      <c r="SOX61" s="429"/>
      <c r="SOY61" s="429"/>
      <c r="SOZ61" s="429"/>
      <c r="SPA61" s="429"/>
      <c r="SPB61" s="429"/>
      <c r="SPC61" s="429"/>
      <c r="SPD61" s="429"/>
      <c r="SPE61" s="429"/>
      <c r="SPF61" s="429"/>
      <c r="SPG61" s="429"/>
      <c r="SPH61" s="429"/>
      <c r="SPI61" s="429"/>
      <c r="SPJ61" s="429"/>
      <c r="SPK61" s="429"/>
      <c r="SPL61" s="429"/>
      <c r="SPM61" s="429"/>
      <c r="SPN61" s="429"/>
      <c r="SPO61" s="429"/>
      <c r="SPP61" s="429"/>
      <c r="SPQ61" s="429"/>
      <c r="SPR61" s="429"/>
      <c r="SPS61" s="429"/>
      <c r="SPT61" s="429"/>
      <c r="SPU61" s="429"/>
      <c r="SPV61" s="429"/>
      <c r="SPW61" s="429"/>
      <c r="SPX61" s="429"/>
      <c r="SPY61" s="429"/>
      <c r="SPZ61" s="429"/>
      <c r="SQA61" s="429"/>
      <c r="SQB61" s="429"/>
      <c r="SQC61" s="429"/>
      <c r="SQD61" s="429"/>
      <c r="SQE61" s="429"/>
      <c r="SQF61" s="429"/>
      <c r="SQG61" s="429"/>
      <c r="SQH61" s="429"/>
      <c r="SQI61" s="429"/>
      <c r="SQJ61" s="429"/>
      <c r="SQK61" s="429"/>
      <c r="SQL61" s="429"/>
      <c r="SQM61" s="429"/>
      <c r="SQN61" s="429"/>
      <c r="SQO61" s="429"/>
      <c r="SQP61" s="429"/>
      <c r="SQQ61" s="429"/>
      <c r="SQR61" s="429"/>
      <c r="SQS61" s="429"/>
      <c r="SQT61" s="429"/>
      <c r="SQU61" s="429"/>
      <c r="SQV61" s="429"/>
      <c r="SQW61" s="429"/>
      <c r="SQX61" s="429"/>
      <c r="SQY61" s="429"/>
      <c r="SQZ61" s="429"/>
      <c r="SRA61" s="429"/>
      <c r="SRB61" s="429"/>
      <c r="SRC61" s="429"/>
      <c r="SRD61" s="429"/>
      <c r="SRE61" s="429"/>
      <c r="SRF61" s="429"/>
      <c r="SRG61" s="429"/>
      <c r="SRH61" s="429"/>
      <c r="SRI61" s="429"/>
      <c r="SRJ61" s="429"/>
      <c r="SRK61" s="429"/>
      <c r="SRL61" s="429"/>
      <c r="SRM61" s="429"/>
      <c r="SRN61" s="429"/>
      <c r="SRO61" s="429"/>
      <c r="SRP61" s="429"/>
      <c r="SRQ61" s="429"/>
      <c r="SRR61" s="429"/>
      <c r="SRS61" s="429"/>
      <c r="SRT61" s="429"/>
      <c r="SRU61" s="429"/>
      <c r="SRV61" s="429"/>
      <c r="SRW61" s="429"/>
      <c r="SRX61" s="429"/>
      <c r="SRY61" s="429"/>
      <c r="SRZ61" s="429"/>
      <c r="SSA61" s="429"/>
      <c r="SSB61" s="429"/>
      <c r="SSC61" s="429"/>
      <c r="SSD61" s="429"/>
      <c r="SSE61" s="429"/>
      <c r="SSF61" s="429"/>
      <c r="SSG61" s="429"/>
      <c r="SSH61" s="429"/>
      <c r="SSI61" s="429"/>
      <c r="SSJ61" s="429"/>
      <c r="SSK61" s="429"/>
      <c r="SSL61" s="429"/>
      <c r="SSM61" s="429"/>
      <c r="SSN61" s="429"/>
      <c r="SSO61" s="429"/>
      <c r="SSP61" s="429"/>
      <c r="SSQ61" s="429"/>
      <c r="SSR61" s="429"/>
      <c r="SSS61" s="429"/>
      <c r="SST61" s="429"/>
      <c r="SSU61" s="429"/>
      <c r="SSV61" s="429"/>
      <c r="SSW61" s="429"/>
      <c r="SSX61" s="429"/>
      <c r="SSY61" s="429"/>
      <c r="SSZ61" s="429"/>
      <c r="STA61" s="429"/>
      <c r="STB61" s="429"/>
      <c r="STC61" s="429"/>
      <c r="STD61" s="429"/>
      <c r="STE61" s="429"/>
      <c r="STF61" s="429"/>
      <c r="STG61" s="429"/>
      <c r="STH61" s="429"/>
      <c r="STI61" s="429"/>
      <c r="STJ61" s="429"/>
      <c r="STK61" s="429"/>
      <c r="STL61" s="429"/>
      <c r="STM61" s="429"/>
      <c r="STN61" s="429"/>
      <c r="STO61" s="429"/>
      <c r="STP61" s="429"/>
      <c r="STQ61" s="429"/>
      <c r="STR61" s="429"/>
      <c r="STS61" s="429"/>
      <c r="STT61" s="429"/>
      <c r="STU61" s="429"/>
      <c r="STV61" s="429"/>
      <c r="STW61" s="429"/>
      <c r="STX61" s="429"/>
      <c r="STY61" s="429"/>
      <c r="STZ61" s="429"/>
      <c r="SUA61" s="429"/>
      <c r="SUB61" s="429"/>
      <c r="SUC61" s="429"/>
      <c r="SUD61" s="429"/>
      <c r="SUE61" s="429"/>
      <c r="SUF61" s="429"/>
      <c r="SUG61" s="429"/>
      <c r="SUH61" s="429"/>
      <c r="SUI61" s="429"/>
      <c r="SUJ61" s="429"/>
      <c r="SUK61" s="429"/>
      <c r="SUL61" s="429"/>
      <c r="SUM61" s="429"/>
      <c r="SUN61" s="429"/>
      <c r="SUO61" s="429"/>
      <c r="SUP61" s="429"/>
      <c r="SUQ61" s="429"/>
      <c r="SUR61" s="429"/>
      <c r="SUS61" s="429"/>
      <c r="SUT61" s="429"/>
      <c r="SUU61" s="429"/>
      <c r="SUV61" s="429"/>
      <c r="SUW61" s="429"/>
      <c r="SUX61" s="429"/>
      <c r="SUY61" s="429"/>
      <c r="SUZ61" s="429"/>
      <c r="SVA61" s="429"/>
      <c r="SVB61" s="429"/>
      <c r="SVC61" s="429"/>
      <c r="SVD61" s="429"/>
      <c r="SVE61" s="429"/>
      <c r="SVF61" s="429"/>
      <c r="SVG61" s="429"/>
      <c r="SVH61" s="429"/>
      <c r="SVI61" s="429"/>
      <c r="SVJ61" s="429"/>
      <c r="SVK61" s="429"/>
      <c r="SVL61" s="429"/>
      <c r="SVM61" s="429"/>
      <c r="SVN61" s="429"/>
      <c r="SVO61" s="429"/>
      <c r="SVP61" s="429"/>
      <c r="SVQ61" s="429"/>
      <c r="SVR61" s="429"/>
      <c r="SVS61" s="429"/>
      <c r="SVT61" s="429"/>
      <c r="SVU61" s="429"/>
      <c r="SVV61" s="429"/>
      <c r="SVW61" s="429"/>
      <c r="SVX61" s="429"/>
      <c r="SVY61" s="429"/>
      <c r="SVZ61" s="429"/>
      <c r="SWA61" s="429"/>
      <c r="SWB61" s="429"/>
      <c r="SWC61" s="429"/>
      <c r="SWD61" s="429"/>
      <c r="SWE61" s="429"/>
      <c r="SWF61" s="429"/>
      <c r="SWG61" s="429"/>
      <c r="SWH61" s="429"/>
      <c r="SWI61" s="429"/>
      <c r="SWJ61" s="429"/>
      <c r="SWK61" s="429"/>
      <c r="SWL61" s="429"/>
      <c r="SWM61" s="429"/>
      <c r="SWN61" s="429"/>
      <c r="SWO61" s="429"/>
      <c r="SWP61" s="429"/>
      <c r="SWQ61" s="429"/>
      <c r="SWR61" s="429"/>
      <c r="SWS61" s="429"/>
      <c r="SWT61" s="429"/>
      <c r="SWU61" s="429"/>
      <c r="SWV61" s="429"/>
      <c r="SWW61" s="429"/>
      <c r="SWX61" s="429"/>
      <c r="SWY61" s="429"/>
      <c r="SWZ61" s="429"/>
      <c r="SXA61" s="429"/>
      <c r="SXB61" s="429"/>
      <c r="SXC61" s="429"/>
      <c r="SXD61" s="429"/>
      <c r="SXE61" s="429"/>
      <c r="SXF61" s="429"/>
      <c r="SXG61" s="429"/>
      <c r="SXH61" s="429"/>
      <c r="SXI61" s="429"/>
      <c r="SXJ61" s="429"/>
      <c r="SXK61" s="429"/>
      <c r="SXL61" s="429"/>
      <c r="SXM61" s="429"/>
      <c r="SXN61" s="429"/>
      <c r="SXO61" s="429"/>
      <c r="SXP61" s="429"/>
      <c r="SXQ61" s="429"/>
      <c r="SXR61" s="429"/>
      <c r="SXS61" s="429"/>
      <c r="SXT61" s="429"/>
      <c r="SXU61" s="429"/>
      <c r="SXV61" s="429"/>
      <c r="SXW61" s="429"/>
      <c r="SXX61" s="429"/>
      <c r="SXY61" s="429"/>
      <c r="SXZ61" s="429"/>
      <c r="SYA61" s="429"/>
      <c r="SYB61" s="429"/>
      <c r="SYC61" s="429"/>
      <c r="SYD61" s="429"/>
      <c r="SYE61" s="429"/>
      <c r="SYF61" s="429"/>
      <c r="SYG61" s="429"/>
      <c r="SYH61" s="429"/>
      <c r="SYI61" s="429"/>
      <c r="SYJ61" s="429"/>
      <c r="SYK61" s="429"/>
      <c r="SYL61" s="429"/>
      <c r="SYM61" s="429"/>
      <c r="SYN61" s="429"/>
      <c r="SYO61" s="429"/>
      <c r="SYP61" s="429"/>
      <c r="SYQ61" s="429"/>
      <c r="SYR61" s="429"/>
      <c r="SYS61" s="429"/>
      <c r="SYT61" s="429"/>
      <c r="SYU61" s="429"/>
      <c r="SYV61" s="429"/>
      <c r="SYW61" s="429"/>
      <c r="SYX61" s="429"/>
      <c r="SYY61" s="429"/>
      <c r="SYZ61" s="429"/>
      <c r="SZA61" s="429"/>
      <c r="SZB61" s="429"/>
      <c r="SZC61" s="429"/>
      <c r="SZD61" s="429"/>
      <c r="SZE61" s="429"/>
      <c r="SZF61" s="429"/>
      <c r="SZG61" s="429"/>
      <c r="SZH61" s="429"/>
      <c r="SZI61" s="429"/>
      <c r="SZJ61" s="429"/>
      <c r="SZK61" s="429"/>
      <c r="SZL61" s="429"/>
      <c r="SZM61" s="429"/>
      <c r="SZN61" s="429"/>
      <c r="SZO61" s="429"/>
      <c r="SZP61" s="429"/>
      <c r="SZQ61" s="429"/>
      <c r="SZR61" s="429"/>
      <c r="SZS61" s="429"/>
      <c r="SZT61" s="429"/>
      <c r="SZU61" s="429"/>
      <c r="SZV61" s="429"/>
      <c r="SZW61" s="429"/>
      <c r="SZX61" s="429"/>
      <c r="SZY61" s="429"/>
      <c r="SZZ61" s="429"/>
      <c r="TAA61" s="429"/>
      <c r="TAB61" s="429"/>
      <c r="TAC61" s="429"/>
      <c r="TAD61" s="429"/>
      <c r="TAE61" s="429"/>
      <c r="TAF61" s="429"/>
      <c r="TAG61" s="429"/>
      <c r="TAH61" s="429"/>
      <c r="TAI61" s="429"/>
      <c r="TAJ61" s="429"/>
      <c r="TAK61" s="429"/>
      <c r="TAL61" s="429"/>
      <c r="TAM61" s="429"/>
      <c r="TAN61" s="429"/>
      <c r="TAO61" s="429"/>
      <c r="TAP61" s="429"/>
      <c r="TAQ61" s="429"/>
      <c r="TAR61" s="429"/>
      <c r="TAS61" s="429"/>
      <c r="TAT61" s="429"/>
      <c r="TAU61" s="429"/>
      <c r="TAV61" s="429"/>
      <c r="TAW61" s="429"/>
      <c r="TAX61" s="429"/>
      <c r="TAY61" s="429"/>
      <c r="TAZ61" s="429"/>
      <c r="TBA61" s="429"/>
      <c r="TBB61" s="429"/>
      <c r="TBC61" s="429"/>
      <c r="TBD61" s="429"/>
      <c r="TBE61" s="429"/>
      <c r="TBF61" s="429"/>
      <c r="TBG61" s="429"/>
      <c r="TBH61" s="429"/>
      <c r="TBI61" s="429"/>
      <c r="TBJ61" s="429"/>
      <c r="TBK61" s="429"/>
      <c r="TBL61" s="429"/>
      <c r="TBM61" s="429"/>
      <c r="TBN61" s="429"/>
      <c r="TBO61" s="429"/>
      <c r="TBP61" s="429"/>
      <c r="TBQ61" s="429"/>
      <c r="TBR61" s="429"/>
      <c r="TBS61" s="429"/>
      <c r="TBT61" s="429"/>
      <c r="TBU61" s="429"/>
      <c r="TBV61" s="429"/>
      <c r="TBW61" s="429"/>
      <c r="TBX61" s="429"/>
      <c r="TBY61" s="429"/>
      <c r="TBZ61" s="429"/>
      <c r="TCA61" s="429"/>
      <c r="TCB61" s="429"/>
      <c r="TCC61" s="429"/>
      <c r="TCD61" s="429"/>
      <c r="TCE61" s="429"/>
      <c r="TCF61" s="429"/>
      <c r="TCG61" s="429"/>
      <c r="TCH61" s="429"/>
      <c r="TCI61" s="429"/>
      <c r="TCJ61" s="429"/>
      <c r="TCK61" s="429"/>
      <c r="TCL61" s="429"/>
      <c r="TCM61" s="429"/>
      <c r="TCN61" s="429"/>
      <c r="TCO61" s="429"/>
      <c r="TCP61" s="429"/>
      <c r="TCQ61" s="429"/>
      <c r="TCR61" s="429"/>
      <c r="TCS61" s="429"/>
      <c r="TCT61" s="429"/>
      <c r="TCU61" s="429"/>
      <c r="TCV61" s="429"/>
      <c r="TCW61" s="429"/>
      <c r="TCX61" s="429"/>
      <c r="TCY61" s="429"/>
      <c r="TCZ61" s="429"/>
      <c r="TDA61" s="429"/>
      <c r="TDB61" s="429"/>
      <c r="TDC61" s="429"/>
      <c r="TDD61" s="429"/>
      <c r="TDE61" s="429"/>
      <c r="TDF61" s="429"/>
      <c r="TDG61" s="429"/>
      <c r="TDH61" s="429"/>
      <c r="TDI61" s="429"/>
      <c r="TDJ61" s="429"/>
      <c r="TDK61" s="429"/>
      <c r="TDL61" s="429"/>
      <c r="TDM61" s="429"/>
      <c r="TDN61" s="429"/>
      <c r="TDO61" s="429"/>
      <c r="TDP61" s="429"/>
      <c r="TDQ61" s="429"/>
      <c r="TDR61" s="429"/>
      <c r="TDS61" s="429"/>
      <c r="TDT61" s="429"/>
      <c r="TDU61" s="429"/>
      <c r="TDV61" s="429"/>
      <c r="TDW61" s="429"/>
      <c r="TDX61" s="429"/>
      <c r="TDY61" s="429"/>
      <c r="TDZ61" s="429"/>
      <c r="TEA61" s="429"/>
      <c r="TEB61" s="429"/>
      <c r="TEC61" s="429"/>
      <c r="TED61" s="429"/>
      <c r="TEE61" s="429"/>
      <c r="TEF61" s="429"/>
      <c r="TEG61" s="429"/>
      <c r="TEH61" s="429"/>
      <c r="TEI61" s="429"/>
      <c r="TEJ61" s="429"/>
      <c r="TEK61" s="429"/>
      <c r="TEL61" s="429"/>
      <c r="TEM61" s="429"/>
      <c r="TEN61" s="429"/>
      <c r="TEO61" s="429"/>
      <c r="TEP61" s="429"/>
      <c r="TEQ61" s="429"/>
      <c r="TER61" s="429"/>
      <c r="TES61" s="429"/>
      <c r="TET61" s="429"/>
      <c r="TEU61" s="429"/>
      <c r="TEV61" s="429"/>
      <c r="TEW61" s="429"/>
      <c r="TEX61" s="429"/>
      <c r="TEY61" s="429"/>
      <c r="TEZ61" s="429"/>
      <c r="TFA61" s="429"/>
      <c r="TFB61" s="429"/>
      <c r="TFC61" s="429"/>
      <c r="TFD61" s="429"/>
      <c r="TFE61" s="429"/>
      <c r="TFF61" s="429"/>
      <c r="TFG61" s="429"/>
      <c r="TFH61" s="429"/>
      <c r="TFI61" s="429"/>
      <c r="TFJ61" s="429"/>
      <c r="TFK61" s="429"/>
      <c r="TFL61" s="429"/>
      <c r="TFM61" s="429"/>
      <c r="TFN61" s="429"/>
      <c r="TFO61" s="429"/>
      <c r="TFP61" s="429"/>
      <c r="TFQ61" s="429"/>
      <c r="TFR61" s="429"/>
      <c r="TFS61" s="429"/>
      <c r="TFT61" s="429"/>
      <c r="TFU61" s="429"/>
      <c r="TFV61" s="429"/>
      <c r="TFW61" s="429"/>
      <c r="TFX61" s="429"/>
      <c r="TFY61" s="429"/>
      <c r="TFZ61" s="429"/>
      <c r="TGA61" s="429"/>
      <c r="TGB61" s="429"/>
      <c r="TGC61" s="429"/>
      <c r="TGD61" s="429"/>
      <c r="TGE61" s="429"/>
      <c r="TGF61" s="429"/>
      <c r="TGG61" s="429"/>
      <c r="TGH61" s="429"/>
      <c r="TGI61" s="429"/>
      <c r="TGJ61" s="429"/>
      <c r="TGK61" s="429"/>
      <c r="TGL61" s="429"/>
      <c r="TGM61" s="429"/>
      <c r="TGN61" s="429"/>
      <c r="TGO61" s="429"/>
      <c r="TGP61" s="429"/>
      <c r="TGQ61" s="429"/>
      <c r="TGR61" s="429"/>
      <c r="TGS61" s="429"/>
      <c r="TGT61" s="429"/>
      <c r="TGU61" s="429"/>
      <c r="TGV61" s="429"/>
      <c r="TGW61" s="429"/>
      <c r="TGX61" s="429"/>
      <c r="TGY61" s="429"/>
      <c r="TGZ61" s="429"/>
      <c r="THA61" s="429"/>
      <c r="THB61" s="429"/>
      <c r="THC61" s="429"/>
      <c r="THD61" s="429"/>
      <c r="THE61" s="429"/>
      <c r="THF61" s="429"/>
      <c r="THG61" s="429"/>
      <c r="THH61" s="429"/>
      <c r="THI61" s="429"/>
      <c r="THJ61" s="429"/>
      <c r="THK61" s="429"/>
      <c r="THL61" s="429"/>
      <c r="THM61" s="429"/>
      <c r="THN61" s="429"/>
      <c r="THO61" s="429"/>
      <c r="THP61" s="429"/>
      <c r="THQ61" s="429"/>
      <c r="THR61" s="429"/>
      <c r="THS61" s="429"/>
      <c r="THT61" s="429"/>
      <c r="THU61" s="429"/>
      <c r="THV61" s="429"/>
      <c r="THW61" s="429"/>
      <c r="THX61" s="429"/>
      <c r="THY61" s="429"/>
      <c r="THZ61" s="429"/>
      <c r="TIA61" s="429"/>
      <c r="TIB61" s="429"/>
      <c r="TIC61" s="429"/>
      <c r="TID61" s="429"/>
      <c r="TIE61" s="429"/>
      <c r="TIF61" s="429"/>
      <c r="TIG61" s="429"/>
      <c r="TIH61" s="429"/>
      <c r="TII61" s="429"/>
      <c r="TIJ61" s="429"/>
      <c r="TIK61" s="429"/>
      <c r="TIL61" s="429"/>
      <c r="TIM61" s="429"/>
      <c r="TIN61" s="429"/>
      <c r="TIO61" s="429"/>
      <c r="TIP61" s="429"/>
      <c r="TIQ61" s="429"/>
      <c r="TIR61" s="429"/>
      <c r="TIS61" s="429"/>
      <c r="TIT61" s="429"/>
      <c r="TIU61" s="429"/>
      <c r="TIV61" s="429"/>
      <c r="TIW61" s="429"/>
      <c r="TIX61" s="429"/>
      <c r="TIY61" s="429"/>
      <c r="TIZ61" s="429"/>
      <c r="TJA61" s="429"/>
      <c r="TJB61" s="429"/>
      <c r="TJC61" s="429"/>
      <c r="TJD61" s="429"/>
      <c r="TJE61" s="429"/>
      <c r="TJF61" s="429"/>
      <c r="TJG61" s="429"/>
      <c r="TJH61" s="429"/>
      <c r="TJI61" s="429"/>
      <c r="TJJ61" s="429"/>
      <c r="TJK61" s="429"/>
      <c r="TJL61" s="429"/>
      <c r="TJM61" s="429"/>
      <c r="TJN61" s="429"/>
      <c r="TJO61" s="429"/>
      <c r="TJP61" s="429"/>
      <c r="TJQ61" s="429"/>
      <c r="TJR61" s="429"/>
      <c r="TJS61" s="429"/>
      <c r="TJT61" s="429"/>
      <c r="TJU61" s="429"/>
      <c r="TJV61" s="429"/>
      <c r="TJW61" s="429"/>
      <c r="TJX61" s="429"/>
      <c r="TJY61" s="429"/>
      <c r="TJZ61" s="429"/>
      <c r="TKA61" s="429"/>
      <c r="TKB61" s="429"/>
      <c r="TKC61" s="429"/>
      <c r="TKD61" s="429"/>
      <c r="TKE61" s="429"/>
      <c r="TKF61" s="429"/>
      <c r="TKG61" s="429"/>
      <c r="TKH61" s="429"/>
      <c r="TKI61" s="429"/>
      <c r="TKJ61" s="429"/>
      <c r="TKK61" s="429"/>
      <c r="TKL61" s="429"/>
      <c r="TKM61" s="429"/>
      <c r="TKN61" s="429"/>
      <c r="TKO61" s="429"/>
      <c r="TKP61" s="429"/>
      <c r="TKQ61" s="429"/>
      <c r="TKR61" s="429"/>
      <c r="TKS61" s="429"/>
      <c r="TKT61" s="429"/>
      <c r="TKU61" s="429"/>
      <c r="TKV61" s="429"/>
      <c r="TKW61" s="429"/>
      <c r="TKX61" s="429"/>
      <c r="TKY61" s="429"/>
      <c r="TKZ61" s="429"/>
      <c r="TLA61" s="429"/>
      <c r="TLB61" s="429"/>
      <c r="TLC61" s="429"/>
      <c r="TLD61" s="429"/>
      <c r="TLE61" s="429"/>
      <c r="TLF61" s="429"/>
      <c r="TLG61" s="429"/>
      <c r="TLH61" s="429"/>
      <c r="TLI61" s="429"/>
      <c r="TLJ61" s="429"/>
      <c r="TLK61" s="429"/>
      <c r="TLL61" s="429"/>
      <c r="TLM61" s="429"/>
      <c r="TLN61" s="429"/>
      <c r="TLO61" s="429"/>
      <c r="TLP61" s="429"/>
      <c r="TLQ61" s="429"/>
      <c r="TLR61" s="429"/>
      <c r="TLS61" s="429"/>
      <c r="TLT61" s="429"/>
      <c r="TLU61" s="429"/>
      <c r="TLV61" s="429"/>
      <c r="TLW61" s="429"/>
      <c r="TLX61" s="429"/>
      <c r="TLY61" s="429"/>
      <c r="TLZ61" s="429"/>
      <c r="TMA61" s="429"/>
      <c r="TMB61" s="429"/>
      <c r="TMC61" s="429"/>
      <c r="TMD61" s="429"/>
      <c r="TME61" s="429"/>
      <c r="TMF61" s="429"/>
      <c r="TMG61" s="429"/>
      <c r="TMH61" s="429"/>
      <c r="TMI61" s="429"/>
      <c r="TMJ61" s="429"/>
      <c r="TMK61" s="429"/>
      <c r="TML61" s="429"/>
      <c r="TMM61" s="429"/>
      <c r="TMN61" s="429"/>
      <c r="TMO61" s="429"/>
      <c r="TMP61" s="429"/>
      <c r="TMQ61" s="429"/>
      <c r="TMR61" s="429"/>
      <c r="TMS61" s="429"/>
      <c r="TMT61" s="429"/>
      <c r="TMU61" s="429"/>
      <c r="TMV61" s="429"/>
      <c r="TMW61" s="429"/>
      <c r="TMX61" s="429"/>
      <c r="TMY61" s="429"/>
      <c r="TMZ61" s="429"/>
      <c r="TNA61" s="429"/>
      <c r="TNB61" s="429"/>
      <c r="TNC61" s="429"/>
      <c r="TND61" s="429"/>
      <c r="TNE61" s="429"/>
      <c r="TNF61" s="429"/>
      <c r="TNG61" s="429"/>
      <c r="TNH61" s="429"/>
      <c r="TNI61" s="429"/>
      <c r="TNJ61" s="429"/>
      <c r="TNK61" s="429"/>
      <c r="TNL61" s="429"/>
      <c r="TNM61" s="429"/>
      <c r="TNN61" s="429"/>
      <c r="TNO61" s="429"/>
      <c r="TNP61" s="429"/>
      <c r="TNQ61" s="429"/>
      <c r="TNR61" s="429"/>
      <c r="TNS61" s="429"/>
      <c r="TNT61" s="429"/>
      <c r="TNU61" s="429"/>
      <c r="TNV61" s="429"/>
      <c r="TNW61" s="429"/>
      <c r="TNX61" s="429"/>
      <c r="TNY61" s="429"/>
      <c r="TNZ61" s="429"/>
      <c r="TOA61" s="429"/>
      <c r="TOB61" s="429"/>
      <c r="TOC61" s="429"/>
      <c r="TOD61" s="429"/>
      <c r="TOE61" s="429"/>
      <c r="TOF61" s="429"/>
      <c r="TOG61" s="429"/>
      <c r="TOH61" s="429"/>
      <c r="TOI61" s="429"/>
      <c r="TOJ61" s="429"/>
      <c r="TOK61" s="429"/>
      <c r="TOL61" s="429"/>
      <c r="TOM61" s="429"/>
      <c r="TON61" s="429"/>
      <c r="TOO61" s="429"/>
      <c r="TOP61" s="429"/>
      <c r="TOQ61" s="429"/>
      <c r="TOR61" s="429"/>
      <c r="TOS61" s="429"/>
      <c r="TOT61" s="429"/>
      <c r="TOU61" s="429"/>
      <c r="TOV61" s="429"/>
      <c r="TOW61" s="429"/>
      <c r="TOX61" s="429"/>
      <c r="TOY61" s="429"/>
      <c r="TOZ61" s="429"/>
      <c r="TPA61" s="429"/>
      <c r="TPB61" s="429"/>
      <c r="TPC61" s="429"/>
      <c r="TPD61" s="429"/>
      <c r="TPE61" s="429"/>
      <c r="TPF61" s="429"/>
      <c r="TPG61" s="429"/>
      <c r="TPH61" s="429"/>
      <c r="TPI61" s="429"/>
      <c r="TPJ61" s="429"/>
      <c r="TPK61" s="429"/>
      <c r="TPL61" s="429"/>
      <c r="TPM61" s="429"/>
      <c r="TPN61" s="429"/>
      <c r="TPO61" s="429"/>
      <c r="TPP61" s="429"/>
      <c r="TPQ61" s="429"/>
      <c r="TPR61" s="429"/>
      <c r="TPS61" s="429"/>
      <c r="TPT61" s="429"/>
      <c r="TPU61" s="429"/>
      <c r="TPV61" s="429"/>
      <c r="TPW61" s="429"/>
      <c r="TPX61" s="429"/>
      <c r="TPY61" s="429"/>
      <c r="TPZ61" s="429"/>
      <c r="TQA61" s="429"/>
      <c r="TQB61" s="429"/>
      <c r="TQC61" s="429"/>
      <c r="TQD61" s="429"/>
      <c r="TQE61" s="429"/>
      <c r="TQF61" s="429"/>
      <c r="TQG61" s="429"/>
      <c r="TQH61" s="429"/>
      <c r="TQI61" s="429"/>
      <c r="TQJ61" s="429"/>
      <c r="TQK61" s="429"/>
      <c r="TQL61" s="429"/>
      <c r="TQM61" s="429"/>
      <c r="TQN61" s="429"/>
      <c r="TQO61" s="429"/>
      <c r="TQP61" s="429"/>
      <c r="TQQ61" s="429"/>
      <c r="TQR61" s="429"/>
      <c r="TQS61" s="429"/>
      <c r="TQT61" s="429"/>
      <c r="TQU61" s="429"/>
      <c r="TQV61" s="429"/>
      <c r="TQW61" s="429"/>
      <c r="TQX61" s="429"/>
      <c r="TQY61" s="429"/>
      <c r="TQZ61" s="429"/>
      <c r="TRA61" s="429"/>
      <c r="TRB61" s="429"/>
      <c r="TRC61" s="429"/>
      <c r="TRD61" s="429"/>
      <c r="TRE61" s="429"/>
      <c r="TRF61" s="429"/>
      <c r="TRG61" s="429"/>
      <c r="TRH61" s="429"/>
      <c r="TRI61" s="429"/>
      <c r="TRJ61" s="429"/>
      <c r="TRK61" s="429"/>
      <c r="TRL61" s="429"/>
      <c r="TRM61" s="429"/>
      <c r="TRN61" s="429"/>
      <c r="TRO61" s="429"/>
      <c r="TRP61" s="429"/>
      <c r="TRQ61" s="429"/>
      <c r="TRR61" s="429"/>
      <c r="TRS61" s="429"/>
      <c r="TRT61" s="429"/>
      <c r="TRU61" s="429"/>
      <c r="TRV61" s="429"/>
      <c r="TRW61" s="429"/>
      <c r="TRX61" s="429"/>
      <c r="TRY61" s="429"/>
      <c r="TRZ61" s="429"/>
      <c r="TSA61" s="429"/>
      <c r="TSB61" s="429"/>
      <c r="TSC61" s="429"/>
      <c r="TSD61" s="429"/>
      <c r="TSE61" s="429"/>
      <c r="TSF61" s="429"/>
      <c r="TSG61" s="429"/>
      <c r="TSH61" s="429"/>
      <c r="TSI61" s="429"/>
      <c r="TSJ61" s="429"/>
      <c r="TSK61" s="429"/>
      <c r="TSL61" s="429"/>
      <c r="TSM61" s="429"/>
      <c r="TSN61" s="429"/>
      <c r="TSO61" s="429"/>
      <c r="TSP61" s="429"/>
      <c r="TSQ61" s="429"/>
      <c r="TSR61" s="429"/>
      <c r="TSS61" s="429"/>
      <c r="TST61" s="429"/>
      <c r="TSU61" s="429"/>
      <c r="TSV61" s="429"/>
      <c r="TSW61" s="429"/>
      <c r="TSX61" s="429"/>
      <c r="TSY61" s="429"/>
      <c r="TSZ61" s="429"/>
      <c r="TTA61" s="429"/>
      <c r="TTB61" s="429"/>
      <c r="TTC61" s="429"/>
      <c r="TTD61" s="429"/>
      <c r="TTE61" s="429"/>
      <c r="TTF61" s="429"/>
      <c r="TTG61" s="429"/>
      <c r="TTH61" s="429"/>
      <c r="TTI61" s="429"/>
      <c r="TTJ61" s="429"/>
      <c r="TTK61" s="429"/>
      <c r="TTL61" s="429"/>
      <c r="TTM61" s="429"/>
      <c r="TTN61" s="429"/>
      <c r="TTO61" s="429"/>
      <c r="TTP61" s="429"/>
      <c r="TTQ61" s="429"/>
      <c r="TTR61" s="429"/>
      <c r="TTS61" s="429"/>
      <c r="TTT61" s="429"/>
      <c r="TTU61" s="429"/>
      <c r="TTV61" s="429"/>
      <c r="TTW61" s="429"/>
      <c r="TTX61" s="429"/>
      <c r="TTY61" s="429"/>
      <c r="TTZ61" s="429"/>
      <c r="TUA61" s="429"/>
      <c r="TUB61" s="429"/>
      <c r="TUC61" s="429"/>
      <c r="TUD61" s="429"/>
      <c r="TUE61" s="429"/>
      <c r="TUF61" s="429"/>
      <c r="TUG61" s="429"/>
      <c r="TUH61" s="429"/>
      <c r="TUI61" s="429"/>
      <c r="TUJ61" s="429"/>
      <c r="TUK61" s="429"/>
      <c r="TUL61" s="429"/>
      <c r="TUM61" s="429"/>
      <c r="TUN61" s="429"/>
      <c r="TUO61" s="429"/>
      <c r="TUP61" s="429"/>
      <c r="TUQ61" s="429"/>
      <c r="TUR61" s="429"/>
      <c r="TUS61" s="429"/>
      <c r="TUT61" s="429"/>
      <c r="TUU61" s="429"/>
      <c r="TUV61" s="429"/>
      <c r="TUW61" s="429"/>
      <c r="TUX61" s="429"/>
      <c r="TUY61" s="429"/>
      <c r="TUZ61" s="429"/>
      <c r="TVA61" s="429"/>
      <c r="TVB61" s="429"/>
      <c r="TVC61" s="429"/>
      <c r="TVD61" s="429"/>
      <c r="TVE61" s="429"/>
      <c r="TVF61" s="429"/>
      <c r="TVG61" s="429"/>
      <c r="TVH61" s="429"/>
      <c r="TVI61" s="429"/>
      <c r="TVJ61" s="429"/>
      <c r="TVK61" s="429"/>
      <c r="TVL61" s="429"/>
      <c r="TVM61" s="429"/>
      <c r="TVN61" s="429"/>
      <c r="TVO61" s="429"/>
      <c r="TVP61" s="429"/>
      <c r="TVQ61" s="429"/>
      <c r="TVR61" s="429"/>
      <c r="TVS61" s="429"/>
      <c r="TVT61" s="429"/>
      <c r="TVU61" s="429"/>
      <c r="TVV61" s="429"/>
      <c r="TVW61" s="429"/>
      <c r="TVX61" s="429"/>
      <c r="TVY61" s="429"/>
      <c r="TVZ61" s="429"/>
      <c r="TWA61" s="429"/>
      <c r="TWB61" s="429"/>
      <c r="TWC61" s="429"/>
      <c r="TWD61" s="429"/>
      <c r="TWE61" s="429"/>
      <c r="TWF61" s="429"/>
      <c r="TWG61" s="429"/>
      <c r="TWH61" s="429"/>
      <c r="TWI61" s="429"/>
      <c r="TWJ61" s="429"/>
      <c r="TWK61" s="429"/>
      <c r="TWL61" s="429"/>
      <c r="TWM61" s="429"/>
      <c r="TWN61" s="429"/>
      <c r="TWO61" s="429"/>
      <c r="TWP61" s="429"/>
      <c r="TWQ61" s="429"/>
      <c r="TWR61" s="429"/>
      <c r="TWS61" s="429"/>
      <c r="TWT61" s="429"/>
      <c r="TWU61" s="429"/>
      <c r="TWV61" s="429"/>
      <c r="TWW61" s="429"/>
      <c r="TWX61" s="429"/>
      <c r="TWY61" s="429"/>
      <c r="TWZ61" s="429"/>
      <c r="TXA61" s="429"/>
      <c r="TXB61" s="429"/>
      <c r="TXC61" s="429"/>
      <c r="TXD61" s="429"/>
      <c r="TXE61" s="429"/>
      <c r="TXF61" s="429"/>
      <c r="TXG61" s="429"/>
      <c r="TXH61" s="429"/>
      <c r="TXI61" s="429"/>
      <c r="TXJ61" s="429"/>
      <c r="TXK61" s="429"/>
      <c r="TXL61" s="429"/>
      <c r="TXM61" s="429"/>
      <c r="TXN61" s="429"/>
      <c r="TXO61" s="429"/>
      <c r="TXP61" s="429"/>
      <c r="TXQ61" s="429"/>
      <c r="TXR61" s="429"/>
      <c r="TXS61" s="429"/>
      <c r="TXT61" s="429"/>
      <c r="TXU61" s="429"/>
      <c r="TXV61" s="429"/>
      <c r="TXW61" s="429"/>
      <c r="TXX61" s="429"/>
      <c r="TXY61" s="429"/>
      <c r="TXZ61" s="429"/>
      <c r="TYA61" s="429"/>
      <c r="TYB61" s="429"/>
      <c r="TYC61" s="429"/>
      <c r="TYD61" s="429"/>
      <c r="TYE61" s="429"/>
      <c r="TYF61" s="429"/>
      <c r="TYG61" s="429"/>
      <c r="TYH61" s="429"/>
      <c r="TYI61" s="429"/>
      <c r="TYJ61" s="429"/>
      <c r="TYK61" s="429"/>
      <c r="TYL61" s="429"/>
      <c r="TYM61" s="429"/>
      <c r="TYN61" s="429"/>
      <c r="TYO61" s="429"/>
      <c r="TYP61" s="429"/>
      <c r="TYQ61" s="429"/>
      <c r="TYR61" s="429"/>
      <c r="TYS61" s="429"/>
      <c r="TYT61" s="429"/>
      <c r="TYU61" s="429"/>
      <c r="TYV61" s="429"/>
      <c r="TYW61" s="429"/>
      <c r="TYX61" s="429"/>
      <c r="TYY61" s="429"/>
      <c r="TYZ61" s="429"/>
      <c r="TZA61" s="429"/>
      <c r="TZB61" s="429"/>
      <c r="TZC61" s="429"/>
      <c r="TZD61" s="429"/>
      <c r="TZE61" s="429"/>
      <c r="TZF61" s="429"/>
      <c r="TZG61" s="429"/>
      <c r="TZH61" s="429"/>
      <c r="TZI61" s="429"/>
      <c r="TZJ61" s="429"/>
      <c r="TZK61" s="429"/>
      <c r="TZL61" s="429"/>
      <c r="TZM61" s="429"/>
      <c r="TZN61" s="429"/>
      <c r="TZO61" s="429"/>
      <c r="TZP61" s="429"/>
      <c r="TZQ61" s="429"/>
      <c r="TZR61" s="429"/>
      <c r="TZS61" s="429"/>
      <c r="TZT61" s="429"/>
      <c r="TZU61" s="429"/>
      <c r="TZV61" s="429"/>
      <c r="TZW61" s="429"/>
      <c r="TZX61" s="429"/>
      <c r="TZY61" s="429"/>
      <c r="TZZ61" s="429"/>
      <c r="UAA61" s="429"/>
      <c r="UAB61" s="429"/>
      <c r="UAC61" s="429"/>
      <c r="UAD61" s="429"/>
      <c r="UAE61" s="429"/>
      <c r="UAF61" s="429"/>
      <c r="UAG61" s="429"/>
      <c r="UAH61" s="429"/>
      <c r="UAI61" s="429"/>
      <c r="UAJ61" s="429"/>
      <c r="UAK61" s="429"/>
      <c r="UAL61" s="429"/>
      <c r="UAM61" s="429"/>
      <c r="UAN61" s="429"/>
      <c r="UAO61" s="429"/>
      <c r="UAP61" s="429"/>
      <c r="UAQ61" s="429"/>
      <c r="UAR61" s="429"/>
      <c r="UAS61" s="429"/>
      <c r="UAT61" s="429"/>
      <c r="UAU61" s="429"/>
      <c r="UAV61" s="429"/>
      <c r="UAW61" s="429"/>
      <c r="UAX61" s="429"/>
      <c r="UAY61" s="429"/>
      <c r="UAZ61" s="429"/>
      <c r="UBA61" s="429"/>
      <c r="UBB61" s="429"/>
      <c r="UBC61" s="429"/>
      <c r="UBD61" s="429"/>
      <c r="UBE61" s="429"/>
      <c r="UBF61" s="429"/>
      <c r="UBG61" s="429"/>
      <c r="UBH61" s="429"/>
      <c r="UBI61" s="429"/>
      <c r="UBJ61" s="429"/>
      <c r="UBK61" s="429"/>
      <c r="UBL61" s="429"/>
      <c r="UBM61" s="429"/>
      <c r="UBN61" s="429"/>
      <c r="UBO61" s="429"/>
      <c r="UBP61" s="429"/>
      <c r="UBQ61" s="429"/>
      <c r="UBR61" s="429"/>
      <c r="UBS61" s="429"/>
      <c r="UBT61" s="429"/>
      <c r="UBU61" s="429"/>
      <c r="UBV61" s="429"/>
      <c r="UBW61" s="429"/>
      <c r="UBX61" s="429"/>
      <c r="UBY61" s="429"/>
      <c r="UBZ61" s="429"/>
      <c r="UCA61" s="429"/>
      <c r="UCB61" s="429"/>
      <c r="UCC61" s="429"/>
      <c r="UCD61" s="429"/>
      <c r="UCE61" s="429"/>
      <c r="UCF61" s="429"/>
      <c r="UCG61" s="429"/>
      <c r="UCH61" s="429"/>
      <c r="UCI61" s="429"/>
      <c r="UCJ61" s="429"/>
      <c r="UCK61" s="429"/>
      <c r="UCL61" s="429"/>
      <c r="UCM61" s="429"/>
      <c r="UCN61" s="429"/>
      <c r="UCO61" s="429"/>
      <c r="UCP61" s="429"/>
      <c r="UCQ61" s="429"/>
      <c r="UCR61" s="429"/>
      <c r="UCS61" s="429"/>
      <c r="UCT61" s="429"/>
      <c r="UCU61" s="429"/>
      <c r="UCV61" s="429"/>
      <c r="UCW61" s="429"/>
      <c r="UCX61" s="429"/>
      <c r="UCY61" s="429"/>
      <c r="UCZ61" s="429"/>
      <c r="UDA61" s="429"/>
      <c r="UDB61" s="429"/>
      <c r="UDC61" s="429"/>
      <c r="UDD61" s="429"/>
      <c r="UDE61" s="429"/>
      <c r="UDF61" s="429"/>
      <c r="UDG61" s="429"/>
      <c r="UDH61" s="429"/>
      <c r="UDI61" s="429"/>
      <c r="UDJ61" s="429"/>
      <c r="UDK61" s="429"/>
      <c r="UDL61" s="429"/>
      <c r="UDM61" s="429"/>
      <c r="UDN61" s="429"/>
      <c r="UDO61" s="429"/>
      <c r="UDP61" s="429"/>
      <c r="UDQ61" s="429"/>
      <c r="UDR61" s="429"/>
      <c r="UDS61" s="429"/>
      <c r="UDT61" s="429"/>
      <c r="UDU61" s="429"/>
      <c r="UDV61" s="429"/>
      <c r="UDW61" s="429"/>
      <c r="UDX61" s="429"/>
      <c r="UDY61" s="429"/>
      <c r="UDZ61" s="429"/>
      <c r="UEA61" s="429"/>
      <c r="UEB61" s="429"/>
      <c r="UEC61" s="429"/>
      <c r="UED61" s="429"/>
      <c r="UEE61" s="429"/>
      <c r="UEF61" s="429"/>
      <c r="UEG61" s="429"/>
      <c r="UEH61" s="429"/>
      <c r="UEI61" s="429"/>
      <c r="UEJ61" s="429"/>
      <c r="UEK61" s="429"/>
      <c r="UEL61" s="429"/>
      <c r="UEM61" s="429"/>
      <c r="UEN61" s="429"/>
      <c r="UEO61" s="429"/>
      <c r="UEP61" s="429"/>
      <c r="UEQ61" s="429"/>
      <c r="UER61" s="429"/>
      <c r="UES61" s="429"/>
      <c r="UET61" s="429"/>
      <c r="UEU61" s="429"/>
      <c r="UEV61" s="429"/>
      <c r="UEW61" s="429"/>
      <c r="UEX61" s="429"/>
      <c r="UEY61" s="429"/>
      <c r="UEZ61" s="429"/>
      <c r="UFA61" s="429"/>
      <c r="UFB61" s="429"/>
      <c r="UFC61" s="429"/>
      <c r="UFD61" s="429"/>
      <c r="UFE61" s="429"/>
      <c r="UFF61" s="429"/>
      <c r="UFG61" s="429"/>
      <c r="UFH61" s="429"/>
      <c r="UFI61" s="429"/>
      <c r="UFJ61" s="429"/>
      <c r="UFK61" s="429"/>
      <c r="UFL61" s="429"/>
      <c r="UFM61" s="429"/>
      <c r="UFN61" s="429"/>
      <c r="UFO61" s="429"/>
      <c r="UFP61" s="429"/>
      <c r="UFQ61" s="429"/>
      <c r="UFR61" s="429"/>
      <c r="UFS61" s="429"/>
      <c r="UFT61" s="429"/>
      <c r="UFU61" s="429"/>
      <c r="UFV61" s="429"/>
      <c r="UFW61" s="429"/>
      <c r="UFX61" s="429"/>
      <c r="UFY61" s="429"/>
      <c r="UFZ61" s="429"/>
      <c r="UGA61" s="429"/>
      <c r="UGB61" s="429"/>
      <c r="UGC61" s="429"/>
      <c r="UGD61" s="429"/>
      <c r="UGE61" s="429"/>
      <c r="UGF61" s="429"/>
      <c r="UGG61" s="429"/>
      <c r="UGH61" s="429"/>
      <c r="UGI61" s="429"/>
      <c r="UGJ61" s="429"/>
      <c r="UGK61" s="429"/>
      <c r="UGL61" s="429"/>
      <c r="UGM61" s="429"/>
      <c r="UGN61" s="429"/>
      <c r="UGO61" s="429"/>
      <c r="UGP61" s="429"/>
      <c r="UGQ61" s="429"/>
      <c r="UGR61" s="429"/>
      <c r="UGS61" s="429"/>
      <c r="UGT61" s="429"/>
      <c r="UGU61" s="429"/>
      <c r="UGV61" s="429"/>
      <c r="UGW61" s="429"/>
      <c r="UGX61" s="429"/>
      <c r="UGY61" s="429"/>
      <c r="UGZ61" s="429"/>
      <c r="UHA61" s="429"/>
      <c r="UHB61" s="429"/>
      <c r="UHC61" s="429"/>
      <c r="UHD61" s="429"/>
      <c r="UHE61" s="429"/>
      <c r="UHF61" s="429"/>
      <c r="UHG61" s="429"/>
      <c r="UHH61" s="429"/>
      <c r="UHI61" s="429"/>
      <c r="UHJ61" s="429"/>
      <c r="UHK61" s="429"/>
      <c r="UHL61" s="429"/>
      <c r="UHM61" s="429"/>
      <c r="UHN61" s="429"/>
      <c r="UHO61" s="429"/>
      <c r="UHP61" s="429"/>
      <c r="UHQ61" s="429"/>
      <c r="UHR61" s="429"/>
      <c r="UHS61" s="429"/>
      <c r="UHT61" s="429"/>
      <c r="UHU61" s="429"/>
      <c r="UHV61" s="429"/>
      <c r="UHW61" s="429"/>
      <c r="UHX61" s="429"/>
      <c r="UHY61" s="429"/>
      <c r="UHZ61" s="429"/>
      <c r="UIA61" s="429"/>
      <c r="UIB61" s="429"/>
      <c r="UIC61" s="429"/>
      <c r="UID61" s="429"/>
      <c r="UIE61" s="429"/>
      <c r="UIF61" s="429"/>
      <c r="UIG61" s="429"/>
      <c r="UIH61" s="429"/>
      <c r="UII61" s="429"/>
      <c r="UIJ61" s="429"/>
      <c r="UIK61" s="429"/>
      <c r="UIL61" s="429"/>
      <c r="UIM61" s="429"/>
      <c r="UIN61" s="429"/>
      <c r="UIO61" s="429"/>
      <c r="UIP61" s="429"/>
      <c r="UIQ61" s="429"/>
      <c r="UIR61" s="429"/>
      <c r="UIS61" s="429"/>
      <c r="UIT61" s="429"/>
      <c r="UIU61" s="429"/>
      <c r="UIV61" s="429"/>
      <c r="UIW61" s="429"/>
      <c r="UIX61" s="429"/>
      <c r="UIY61" s="429"/>
      <c r="UIZ61" s="429"/>
      <c r="UJA61" s="429"/>
      <c r="UJB61" s="429"/>
      <c r="UJC61" s="429"/>
      <c r="UJD61" s="429"/>
      <c r="UJE61" s="429"/>
      <c r="UJF61" s="429"/>
      <c r="UJG61" s="429"/>
      <c r="UJH61" s="429"/>
      <c r="UJI61" s="429"/>
      <c r="UJJ61" s="429"/>
      <c r="UJK61" s="429"/>
      <c r="UJL61" s="429"/>
      <c r="UJM61" s="429"/>
      <c r="UJN61" s="429"/>
      <c r="UJO61" s="429"/>
      <c r="UJP61" s="429"/>
      <c r="UJQ61" s="429"/>
      <c r="UJR61" s="429"/>
      <c r="UJS61" s="429"/>
      <c r="UJT61" s="429"/>
      <c r="UJU61" s="429"/>
      <c r="UJV61" s="429"/>
      <c r="UJW61" s="429"/>
      <c r="UJX61" s="429"/>
      <c r="UJY61" s="429"/>
      <c r="UJZ61" s="429"/>
      <c r="UKA61" s="429"/>
      <c r="UKB61" s="429"/>
      <c r="UKC61" s="429"/>
      <c r="UKD61" s="429"/>
      <c r="UKE61" s="429"/>
      <c r="UKF61" s="429"/>
      <c r="UKG61" s="429"/>
      <c r="UKH61" s="429"/>
      <c r="UKI61" s="429"/>
      <c r="UKJ61" s="429"/>
      <c r="UKK61" s="429"/>
      <c r="UKL61" s="429"/>
      <c r="UKM61" s="429"/>
      <c r="UKN61" s="429"/>
      <c r="UKO61" s="429"/>
      <c r="UKP61" s="429"/>
      <c r="UKQ61" s="429"/>
      <c r="UKR61" s="429"/>
      <c r="UKS61" s="429"/>
      <c r="UKT61" s="429"/>
      <c r="UKU61" s="429"/>
      <c r="UKV61" s="429"/>
      <c r="UKW61" s="429"/>
      <c r="UKX61" s="429"/>
      <c r="UKY61" s="429"/>
      <c r="UKZ61" s="429"/>
      <c r="ULA61" s="429"/>
      <c r="ULB61" s="429"/>
      <c r="ULC61" s="429"/>
      <c r="ULD61" s="429"/>
      <c r="ULE61" s="429"/>
      <c r="ULF61" s="429"/>
      <c r="ULG61" s="429"/>
      <c r="ULH61" s="429"/>
      <c r="ULI61" s="429"/>
      <c r="ULJ61" s="429"/>
      <c r="ULK61" s="429"/>
      <c r="ULL61" s="429"/>
      <c r="ULM61" s="429"/>
      <c r="ULN61" s="429"/>
      <c r="ULO61" s="429"/>
      <c r="ULP61" s="429"/>
      <c r="ULQ61" s="429"/>
      <c r="ULR61" s="429"/>
      <c r="ULS61" s="429"/>
      <c r="ULT61" s="429"/>
      <c r="ULU61" s="429"/>
      <c r="ULV61" s="429"/>
      <c r="ULW61" s="429"/>
      <c r="ULX61" s="429"/>
      <c r="ULY61" s="429"/>
      <c r="ULZ61" s="429"/>
      <c r="UMA61" s="429"/>
      <c r="UMB61" s="429"/>
      <c r="UMC61" s="429"/>
      <c r="UMD61" s="429"/>
      <c r="UME61" s="429"/>
      <c r="UMF61" s="429"/>
      <c r="UMG61" s="429"/>
      <c r="UMH61" s="429"/>
      <c r="UMI61" s="429"/>
      <c r="UMJ61" s="429"/>
      <c r="UMK61" s="429"/>
      <c r="UML61" s="429"/>
      <c r="UMM61" s="429"/>
      <c r="UMN61" s="429"/>
      <c r="UMO61" s="429"/>
      <c r="UMP61" s="429"/>
      <c r="UMQ61" s="429"/>
      <c r="UMR61" s="429"/>
      <c r="UMS61" s="429"/>
      <c r="UMT61" s="429"/>
      <c r="UMU61" s="429"/>
      <c r="UMV61" s="429"/>
      <c r="UMW61" s="429"/>
      <c r="UMX61" s="429"/>
      <c r="UMY61" s="429"/>
      <c r="UMZ61" s="429"/>
      <c r="UNA61" s="429"/>
      <c r="UNB61" s="429"/>
      <c r="UNC61" s="429"/>
      <c r="UND61" s="429"/>
      <c r="UNE61" s="429"/>
      <c r="UNF61" s="429"/>
      <c r="UNG61" s="429"/>
      <c r="UNH61" s="429"/>
      <c r="UNI61" s="429"/>
      <c r="UNJ61" s="429"/>
      <c r="UNK61" s="429"/>
      <c r="UNL61" s="429"/>
      <c r="UNM61" s="429"/>
      <c r="UNN61" s="429"/>
      <c r="UNO61" s="429"/>
      <c r="UNP61" s="429"/>
      <c r="UNQ61" s="429"/>
      <c r="UNR61" s="429"/>
      <c r="UNS61" s="429"/>
      <c r="UNT61" s="429"/>
      <c r="UNU61" s="429"/>
      <c r="UNV61" s="429"/>
      <c r="UNW61" s="429"/>
      <c r="UNX61" s="429"/>
      <c r="UNY61" s="429"/>
      <c r="UNZ61" s="429"/>
      <c r="UOA61" s="429"/>
      <c r="UOB61" s="429"/>
      <c r="UOC61" s="429"/>
      <c r="UOD61" s="429"/>
      <c r="UOE61" s="429"/>
      <c r="UOF61" s="429"/>
      <c r="UOG61" s="429"/>
      <c r="UOH61" s="429"/>
      <c r="UOI61" s="429"/>
      <c r="UOJ61" s="429"/>
      <c r="UOK61" s="429"/>
      <c r="UOL61" s="429"/>
      <c r="UOM61" s="429"/>
      <c r="UON61" s="429"/>
      <c r="UOO61" s="429"/>
      <c r="UOP61" s="429"/>
      <c r="UOQ61" s="429"/>
      <c r="UOR61" s="429"/>
      <c r="UOS61" s="429"/>
      <c r="UOT61" s="429"/>
      <c r="UOU61" s="429"/>
      <c r="UOV61" s="429"/>
      <c r="UOW61" s="429"/>
      <c r="UOX61" s="429"/>
      <c r="UOY61" s="429"/>
      <c r="UOZ61" s="429"/>
      <c r="UPA61" s="429"/>
      <c r="UPB61" s="429"/>
      <c r="UPC61" s="429"/>
      <c r="UPD61" s="429"/>
      <c r="UPE61" s="429"/>
      <c r="UPF61" s="429"/>
      <c r="UPG61" s="429"/>
      <c r="UPH61" s="429"/>
      <c r="UPI61" s="429"/>
      <c r="UPJ61" s="429"/>
      <c r="UPK61" s="429"/>
      <c r="UPL61" s="429"/>
      <c r="UPM61" s="429"/>
      <c r="UPN61" s="429"/>
      <c r="UPO61" s="429"/>
      <c r="UPP61" s="429"/>
      <c r="UPQ61" s="429"/>
      <c r="UPR61" s="429"/>
      <c r="UPS61" s="429"/>
      <c r="UPT61" s="429"/>
      <c r="UPU61" s="429"/>
      <c r="UPV61" s="429"/>
      <c r="UPW61" s="429"/>
      <c r="UPX61" s="429"/>
      <c r="UPY61" s="429"/>
      <c r="UPZ61" s="429"/>
      <c r="UQA61" s="429"/>
      <c r="UQB61" s="429"/>
      <c r="UQC61" s="429"/>
      <c r="UQD61" s="429"/>
      <c r="UQE61" s="429"/>
      <c r="UQF61" s="429"/>
      <c r="UQG61" s="429"/>
      <c r="UQH61" s="429"/>
      <c r="UQI61" s="429"/>
      <c r="UQJ61" s="429"/>
      <c r="UQK61" s="429"/>
      <c r="UQL61" s="429"/>
      <c r="UQM61" s="429"/>
      <c r="UQN61" s="429"/>
      <c r="UQO61" s="429"/>
      <c r="UQP61" s="429"/>
      <c r="UQQ61" s="429"/>
      <c r="UQR61" s="429"/>
      <c r="UQS61" s="429"/>
      <c r="UQT61" s="429"/>
      <c r="UQU61" s="429"/>
      <c r="UQV61" s="429"/>
      <c r="UQW61" s="429"/>
      <c r="UQX61" s="429"/>
      <c r="UQY61" s="429"/>
      <c r="UQZ61" s="429"/>
      <c r="URA61" s="429"/>
      <c r="URB61" s="429"/>
      <c r="URC61" s="429"/>
      <c r="URD61" s="429"/>
      <c r="URE61" s="429"/>
      <c r="URF61" s="429"/>
      <c r="URG61" s="429"/>
      <c r="URH61" s="429"/>
      <c r="URI61" s="429"/>
      <c r="URJ61" s="429"/>
      <c r="URK61" s="429"/>
      <c r="URL61" s="429"/>
      <c r="URM61" s="429"/>
      <c r="URN61" s="429"/>
      <c r="URO61" s="429"/>
      <c r="URP61" s="429"/>
      <c r="URQ61" s="429"/>
      <c r="URR61" s="429"/>
      <c r="URS61" s="429"/>
      <c r="URT61" s="429"/>
      <c r="URU61" s="429"/>
      <c r="URV61" s="429"/>
      <c r="URW61" s="429"/>
      <c r="URX61" s="429"/>
      <c r="URY61" s="429"/>
      <c r="URZ61" s="429"/>
      <c r="USA61" s="429"/>
      <c r="USB61" s="429"/>
      <c r="USC61" s="429"/>
      <c r="USD61" s="429"/>
      <c r="USE61" s="429"/>
      <c r="USF61" s="429"/>
      <c r="USG61" s="429"/>
      <c r="USH61" s="429"/>
      <c r="USI61" s="429"/>
      <c r="USJ61" s="429"/>
      <c r="USK61" s="429"/>
      <c r="USL61" s="429"/>
      <c r="USM61" s="429"/>
      <c r="USN61" s="429"/>
      <c r="USO61" s="429"/>
      <c r="USP61" s="429"/>
      <c r="USQ61" s="429"/>
      <c r="USR61" s="429"/>
      <c r="USS61" s="429"/>
      <c r="UST61" s="429"/>
      <c r="USU61" s="429"/>
      <c r="USV61" s="429"/>
      <c r="USW61" s="429"/>
      <c r="USX61" s="429"/>
      <c r="USY61" s="429"/>
      <c r="USZ61" s="429"/>
      <c r="UTA61" s="429"/>
      <c r="UTB61" s="429"/>
      <c r="UTC61" s="429"/>
      <c r="UTD61" s="429"/>
      <c r="UTE61" s="429"/>
      <c r="UTF61" s="429"/>
      <c r="UTG61" s="429"/>
      <c r="UTH61" s="429"/>
      <c r="UTI61" s="429"/>
      <c r="UTJ61" s="429"/>
      <c r="UTK61" s="429"/>
      <c r="UTL61" s="429"/>
      <c r="UTM61" s="429"/>
      <c r="UTN61" s="429"/>
      <c r="UTO61" s="429"/>
      <c r="UTP61" s="429"/>
      <c r="UTQ61" s="429"/>
      <c r="UTR61" s="429"/>
      <c r="UTS61" s="429"/>
      <c r="UTT61" s="429"/>
      <c r="UTU61" s="429"/>
      <c r="UTV61" s="429"/>
      <c r="UTW61" s="429"/>
      <c r="UTX61" s="429"/>
      <c r="UTY61" s="429"/>
      <c r="UTZ61" s="429"/>
      <c r="UUA61" s="429"/>
      <c r="UUB61" s="429"/>
      <c r="UUC61" s="429"/>
      <c r="UUD61" s="429"/>
      <c r="UUE61" s="429"/>
      <c r="UUF61" s="429"/>
      <c r="UUG61" s="429"/>
      <c r="UUH61" s="429"/>
      <c r="UUI61" s="429"/>
      <c r="UUJ61" s="429"/>
      <c r="UUK61" s="429"/>
      <c r="UUL61" s="429"/>
      <c r="UUM61" s="429"/>
      <c r="UUN61" s="429"/>
      <c r="UUO61" s="429"/>
      <c r="UUP61" s="429"/>
      <c r="UUQ61" s="429"/>
      <c r="UUR61" s="429"/>
      <c r="UUS61" s="429"/>
      <c r="UUT61" s="429"/>
      <c r="UUU61" s="429"/>
      <c r="UUV61" s="429"/>
      <c r="UUW61" s="429"/>
      <c r="UUX61" s="429"/>
      <c r="UUY61" s="429"/>
      <c r="UUZ61" s="429"/>
      <c r="UVA61" s="429"/>
      <c r="UVB61" s="429"/>
      <c r="UVC61" s="429"/>
      <c r="UVD61" s="429"/>
      <c r="UVE61" s="429"/>
      <c r="UVF61" s="429"/>
      <c r="UVG61" s="429"/>
      <c r="UVH61" s="429"/>
      <c r="UVI61" s="429"/>
      <c r="UVJ61" s="429"/>
      <c r="UVK61" s="429"/>
      <c r="UVL61" s="429"/>
      <c r="UVM61" s="429"/>
      <c r="UVN61" s="429"/>
      <c r="UVO61" s="429"/>
      <c r="UVP61" s="429"/>
      <c r="UVQ61" s="429"/>
      <c r="UVR61" s="429"/>
      <c r="UVS61" s="429"/>
      <c r="UVT61" s="429"/>
      <c r="UVU61" s="429"/>
      <c r="UVV61" s="429"/>
      <c r="UVW61" s="429"/>
      <c r="UVX61" s="429"/>
      <c r="UVY61" s="429"/>
      <c r="UVZ61" s="429"/>
      <c r="UWA61" s="429"/>
      <c r="UWB61" s="429"/>
      <c r="UWC61" s="429"/>
      <c r="UWD61" s="429"/>
      <c r="UWE61" s="429"/>
      <c r="UWF61" s="429"/>
      <c r="UWG61" s="429"/>
      <c r="UWH61" s="429"/>
      <c r="UWI61" s="429"/>
      <c r="UWJ61" s="429"/>
      <c r="UWK61" s="429"/>
      <c r="UWL61" s="429"/>
      <c r="UWM61" s="429"/>
      <c r="UWN61" s="429"/>
      <c r="UWO61" s="429"/>
      <c r="UWP61" s="429"/>
      <c r="UWQ61" s="429"/>
      <c r="UWR61" s="429"/>
      <c r="UWS61" s="429"/>
      <c r="UWT61" s="429"/>
      <c r="UWU61" s="429"/>
      <c r="UWV61" s="429"/>
      <c r="UWW61" s="429"/>
      <c r="UWX61" s="429"/>
      <c r="UWY61" s="429"/>
      <c r="UWZ61" s="429"/>
      <c r="UXA61" s="429"/>
      <c r="UXB61" s="429"/>
      <c r="UXC61" s="429"/>
      <c r="UXD61" s="429"/>
      <c r="UXE61" s="429"/>
      <c r="UXF61" s="429"/>
      <c r="UXG61" s="429"/>
      <c r="UXH61" s="429"/>
      <c r="UXI61" s="429"/>
      <c r="UXJ61" s="429"/>
      <c r="UXK61" s="429"/>
      <c r="UXL61" s="429"/>
      <c r="UXM61" s="429"/>
      <c r="UXN61" s="429"/>
      <c r="UXO61" s="429"/>
      <c r="UXP61" s="429"/>
      <c r="UXQ61" s="429"/>
      <c r="UXR61" s="429"/>
      <c r="UXS61" s="429"/>
      <c r="UXT61" s="429"/>
      <c r="UXU61" s="429"/>
      <c r="UXV61" s="429"/>
      <c r="UXW61" s="429"/>
      <c r="UXX61" s="429"/>
      <c r="UXY61" s="429"/>
      <c r="UXZ61" s="429"/>
      <c r="UYA61" s="429"/>
      <c r="UYB61" s="429"/>
      <c r="UYC61" s="429"/>
      <c r="UYD61" s="429"/>
      <c r="UYE61" s="429"/>
      <c r="UYF61" s="429"/>
      <c r="UYG61" s="429"/>
      <c r="UYH61" s="429"/>
      <c r="UYI61" s="429"/>
      <c r="UYJ61" s="429"/>
      <c r="UYK61" s="429"/>
      <c r="UYL61" s="429"/>
      <c r="UYM61" s="429"/>
      <c r="UYN61" s="429"/>
      <c r="UYO61" s="429"/>
      <c r="UYP61" s="429"/>
      <c r="UYQ61" s="429"/>
      <c r="UYR61" s="429"/>
      <c r="UYS61" s="429"/>
      <c r="UYT61" s="429"/>
      <c r="UYU61" s="429"/>
      <c r="UYV61" s="429"/>
      <c r="UYW61" s="429"/>
      <c r="UYX61" s="429"/>
      <c r="UYY61" s="429"/>
      <c r="UYZ61" s="429"/>
      <c r="UZA61" s="429"/>
      <c r="UZB61" s="429"/>
      <c r="UZC61" s="429"/>
      <c r="UZD61" s="429"/>
      <c r="UZE61" s="429"/>
      <c r="UZF61" s="429"/>
      <c r="UZG61" s="429"/>
      <c r="UZH61" s="429"/>
      <c r="UZI61" s="429"/>
      <c r="UZJ61" s="429"/>
      <c r="UZK61" s="429"/>
      <c r="UZL61" s="429"/>
      <c r="UZM61" s="429"/>
      <c r="UZN61" s="429"/>
      <c r="UZO61" s="429"/>
      <c r="UZP61" s="429"/>
      <c r="UZQ61" s="429"/>
      <c r="UZR61" s="429"/>
      <c r="UZS61" s="429"/>
      <c r="UZT61" s="429"/>
      <c r="UZU61" s="429"/>
      <c r="UZV61" s="429"/>
      <c r="UZW61" s="429"/>
      <c r="UZX61" s="429"/>
      <c r="UZY61" s="429"/>
      <c r="UZZ61" s="429"/>
      <c r="VAA61" s="429"/>
      <c r="VAB61" s="429"/>
      <c r="VAC61" s="429"/>
      <c r="VAD61" s="429"/>
      <c r="VAE61" s="429"/>
      <c r="VAF61" s="429"/>
      <c r="VAG61" s="429"/>
      <c r="VAH61" s="429"/>
      <c r="VAI61" s="429"/>
      <c r="VAJ61" s="429"/>
      <c r="VAK61" s="429"/>
      <c r="VAL61" s="429"/>
      <c r="VAM61" s="429"/>
      <c r="VAN61" s="429"/>
      <c r="VAO61" s="429"/>
      <c r="VAP61" s="429"/>
      <c r="VAQ61" s="429"/>
      <c r="VAR61" s="429"/>
      <c r="VAS61" s="429"/>
      <c r="VAT61" s="429"/>
      <c r="VAU61" s="429"/>
      <c r="VAV61" s="429"/>
      <c r="VAW61" s="429"/>
      <c r="VAX61" s="429"/>
      <c r="VAY61" s="429"/>
      <c r="VAZ61" s="429"/>
      <c r="VBA61" s="429"/>
      <c r="VBB61" s="429"/>
      <c r="VBC61" s="429"/>
      <c r="VBD61" s="429"/>
      <c r="VBE61" s="429"/>
      <c r="VBF61" s="429"/>
      <c r="VBG61" s="429"/>
      <c r="VBH61" s="429"/>
      <c r="VBI61" s="429"/>
      <c r="VBJ61" s="429"/>
      <c r="VBK61" s="429"/>
      <c r="VBL61" s="429"/>
      <c r="VBM61" s="429"/>
      <c r="VBN61" s="429"/>
      <c r="VBO61" s="429"/>
      <c r="VBP61" s="429"/>
      <c r="VBQ61" s="429"/>
      <c r="VBR61" s="429"/>
      <c r="VBS61" s="429"/>
      <c r="VBT61" s="429"/>
      <c r="VBU61" s="429"/>
      <c r="VBV61" s="429"/>
      <c r="VBW61" s="429"/>
      <c r="VBX61" s="429"/>
      <c r="VBY61" s="429"/>
      <c r="VBZ61" s="429"/>
      <c r="VCA61" s="429"/>
      <c r="VCB61" s="429"/>
      <c r="VCC61" s="429"/>
      <c r="VCD61" s="429"/>
      <c r="VCE61" s="429"/>
      <c r="VCF61" s="429"/>
      <c r="VCG61" s="429"/>
      <c r="VCH61" s="429"/>
      <c r="VCI61" s="429"/>
      <c r="VCJ61" s="429"/>
      <c r="VCK61" s="429"/>
      <c r="VCL61" s="429"/>
      <c r="VCM61" s="429"/>
      <c r="VCN61" s="429"/>
      <c r="VCO61" s="429"/>
      <c r="VCP61" s="429"/>
      <c r="VCQ61" s="429"/>
      <c r="VCR61" s="429"/>
      <c r="VCS61" s="429"/>
      <c r="VCT61" s="429"/>
      <c r="VCU61" s="429"/>
      <c r="VCV61" s="429"/>
      <c r="VCW61" s="429"/>
      <c r="VCX61" s="429"/>
      <c r="VCY61" s="429"/>
      <c r="VCZ61" s="429"/>
      <c r="VDA61" s="429"/>
      <c r="VDB61" s="429"/>
      <c r="VDC61" s="429"/>
      <c r="VDD61" s="429"/>
      <c r="VDE61" s="429"/>
      <c r="VDF61" s="429"/>
      <c r="VDG61" s="429"/>
      <c r="VDH61" s="429"/>
      <c r="VDI61" s="429"/>
      <c r="VDJ61" s="429"/>
      <c r="VDK61" s="429"/>
      <c r="VDL61" s="429"/>
      <c r="VDM61" s="429"/>
      <c r="VDN61" s="429"/>
      <c r="VDO61" s="429"/>
      <c r="VDP61" s="429"/>
      <c r="VDQ61" s="429"/>
      <c r="VDR61" s="429"/>
      <c r="VDS61" s="429"/>
      <c r="VDT61" s="429"/>
      <c r="VDU61" s="429"/>
      <c r="VDV61" s="429"/>
      <c r="VDW61" s="429"/>
      <c r="VDX61" s="429"/>
      <c r="VDY61" s="429"/>
      <c r="VDZ61" s="429"/>
      <c r="VEA61" s="429"/>
      <c r="VEB61" s="429"/>
      <c r="VEC61" s="429"/>
      <c r="VED61" s="429"/>
      <c r="VEE61" s="429"/>
      <c r="VEF61" s="429"/>
      <c r="VEG61" s="429"/>
      <c r="VEH61" s="429"/>
      <c r="VEI61" s="429"/>
      <c r="VEJ61" s="429"/>
      <c r="VEK61" s="429"/>
      <c r="VEL61" s="429"/>
      <c r="VEM61" s="429"/>
      <c r="VEN61" s="429"/>
      <c r="VEO61" s="429"/>
      <c r="VEP61" s="429"/>
      <c r="VEQ61" s="429"/>
      <c r="VER61" s="429"/>
      <c r="VES61" s="429"/>
      <c r="VET61" s="429"/>
      <c r="VEU61" s="429"/>
      <c r="VEV61" s="429"/>
      <c r="VEW61" s="429"/>
      <c r="VEX61" s="429"/>
      <c r="VEY61" s="429"/>
      <c r="VEZ61" s="429"/>
      <c r="VFA61" s="429"/>
      <c r="VFB61" s="429"/>
      <c r="VFC61" s="429"/>
      <c r="VFD61" s="429"/>
      <c r="VFE61" s="429"/>
      <c r="VFF61" s="429"/>
      <c r="VFG61" s="429"/>
      <c r="VFH61" s="429"/>
      <c r="VFI61" s="429"/>
      <c r="VFJ61" s="429"/>
      <c r="VFK61" s="429"/>
      <c r="VFL61" s="429"/>
      <c r="VFM61" s="429"/>
      <c r="VFN61" s="429"/>
      <c r="VFO61" s="429"/>
      <c r="VFP61" s="429"/>
      <c r="VFQ61" s="429"/>
      <c r="VFR61" s="429"/>
      <c r="VFS61" s="429"/>
      <c r="VFT61" s="429"/>
      <c r="VFU61" s="429"/>
      <c r="VFV61" s="429"/>
      <c r="VFW61" s="429"/>
      <c r="VFX61" s="429"/>
      <c r="VFY61" s="429"/>
      <c r="VFZ61" s="429"/>
      <c r="VGA61" s="429"/>
      <c r="VGB61" s="429"/>
      <c r="VGC61" s="429"/>
      <c r="VGD61" s="429"/>
      <c r="VGE61" s="429"/>
      <c r="VGF61" s="429"/>
      <c r="VGG61" s="429"/>
      <c r="VGH61" s="429"/>
      <c r="VGI61" s="429"/>
      <c r="VGJ61" s="429"/>
      <c r="VGK61" s="429"/>
      <c r="VGL61" s="429"/>
      <c r="VGM61" s="429"/>
      <c r="VGN61" s="429"/>
      <c r="VGO61" s="429"/>
      <c r="VGP61" s="429"/>
      <c r="VGQ61" s="429"/>
      <c r="VGR61" s="429"/>
      <c r="VGS61" s="429"/>
      <c r="VGT61" s="429"/>
      <c r="VGU61" s="429"/>
      <c r="VGV61" s="429"/>
      <c r="VGW61" s="429"/>
      <c r="VGX61" s="429"/>
      <c r="VGY61" s="429"/>
      <c r="VGZ61" s="429"/>
      <c r="VHA61" s="429"/>
      <c r="VHB61" s="429"/>
      <c r="VHC61" s="429"/>
      <c r="VHD61" s="429"/>
      <c r="VHE61" s="429"/>
      <c r="VHF61" s="429"/>
      <c r="VHG61" s="429"/>
      <c r="VHH61" s="429"/>
      <c r="VHI61" s="429"/>
      <c r="VHJ61" s="429"/>
      <c r="VHK61" s="429"/>
      <c r="VHL61" s="429"/>
      <c r="VHM61" s="429"/>
      <c r="VHN61" s="429"/>
      <c r="VHO61" s="429"/>
      <c r="VHP61" s="429"/>
      <c r="VHQ61" s="429"/>
      <c r="VHR61" s="429"/>
      <c r="VHS61" s="429"/>
      <c r="VHT61" s="429"/>
      <c r="VHU61" s="429"/>
      <c r="VHV61" s="429"/>
      <c r="VHW61" s="429"/>
      <c r="VHX61" s="429"/>
      <c r="VHY61" s="429"/>
      <c r="VHZ61" s="429"/>
      <c r="VIA61" s="429"/>
      <c r="VIB61" s="429"/>
      <c r="VIC61" s="429"/>
      <c r="VID61" s="429"/>
      <c r="VIE61" s="429"/>
      <c r="VIF61" s="429"/>
      <c r="VIG61" s="429"/>
      <c r="VIH61" s="429"/>
      <c r="VII61" s="429"/>
      <c r="VIJ61" s="429"/>
      <c r="VIK61" s="429"/>
      <c r="VIL61" s="429"/>
      <c r="VIM61" s="429"/>
      <c r="VIN61" s="429"/>
      <c r="VIO61" s="429"/>
      <c r="VIP61" s="429"/>
      <c r="VIQ61" s="429"/>
      <c r="VIR61" s="429"/>
      <c r="VIS61" s="429"/>
      <c r="VIT61" s="429"/>
      <c r="VIU61" s="429"/>
      <c r="VIV61" s="429"/>
      <c r="VIW61" s="429"/>
      <c r="VIX61" s="429"/>
      <c r="VIY61" s="429"/>
      <c r="VIZ61" s="429"/>
      <c r="VJA61" s="429"/>
      <c r="VJB61" s="429"/>
      <c r="VJC61" s="429"/>
      <c r="VJD61" s="429"/>
      <c r="VJE61" s="429"/>
      <c r="VJF61" s="429"/>
      <c r="VJG61" s="429"/>
      <c r="VJH61" s="429"/>
      <c r="VJI61" s="429"/>
      <c r="VJJ61" s="429"/>
      <c r="VJK61" s="429"/>
      <c r="VJL61" s="429"/>
      <c r="VJM61" s="429"/>
      <c r="VJN61" s="429"/>
      <c r="VJO61" s="429"/>
      <c r="VJP61" s="429"/>
      <c r="VJQ61" s="429"/>
      <c r="VJR61" s="429"/>
      <c r="VJS61" s="429"/>
      <c r="VJT61" s="429"/>
      <c r="VJU61" s="429"/>
      <c r="VJV61" s="429"/>
      <c r="VJW61" s="429"/>
      <c r="VJX61" s="429"/>
      <c r="VJY61" s="429"/>
      <c r="VJZ61" s="429"/>
      <c r="VKA61" s="429"/>
      <c r="VKB61" s="429"/>
      <c r="VKC61" s="429"/>
      <c r="VKD61" s="429"/>
      <c r="VKE61" s="429"/>
      <c r="VKF61" s="429"/>
      <c r="VKG61" s="429"/>
      <c r="VKH61" s="429"/>
      <c r="VKI61" s="429"/>
      <c r="VKJ61" s="429"/>
      <c r="VKK61" s="429"/>
      <c r="VKL61" s="429"/>
      <c r="VKM61" s="429"/>
      <c r="VKN61" s="429"/>
      <c r="VKO61" s="429"/>
      <c r="VKP61" s="429"/>
      <c r="VKQ61" s="429"/>
      <c r="VKR61" s="429"/>
      <c r="VKS61" s="429"/>
      <c r="VKT61" s="429"/>
      <c r="VKU61" s="429"/>
      <c r="VKV61" s="429"/>
      <c r="VKW61" s="429"/>
      <c r="VKX61" s="429"/>
      <c r="VKY61" s="429"/>
      <c r="VKZ61" s="429"/>
      <c r="VLA61" s="429"/>
      <c r="VLB61" s="429"/>
      <c r="VLC61" s="429"/>
      <c r="VLD61" s="429"/>
      <c r="VLE61" s="429"/>
      <c r="VLF61" s="429"/>
      <c r="VLG61" s="429"/>
      <c r="VLH61" s="429"/>
      <c r="VLI61" s="429"/>
      <c r="VLJ61" s="429"/>
      <c r="VLK61" s="429"/>
      <c r="VLL61" s="429"/>
      <c r="VLM61" s="429"/>
      <c r="VLN61" s="429"/>
      <c r="VLO61" s="429"/>
      <c r="VLP61" s="429"/>
      <c r="VLQ61" s="429"/>
      <c r="VLR61" s="429"/>
      <c r="VLS61" s="429"/>
      <c r="VLT61" s="429"/>
      <c r="VLU61" s="429"/>
      <c r="VLV61" s="429"/>
      <c r="VLW61" s="429"/>
      <c r="VLX61" s="429"/>
      <c r="VLY61" s="429"/>
      <c r="VLZ61" s="429"/>
      <c r="VMA61" s="429"/>
      <c r="VMB61" s="429"/>
      <c r="VMC61" s="429"/>
      <c r="VMD61" s="429"/>
      <c r="VME61" s="429"/>
      <c r="VMF61" s="429"/>
      <c r="VMG61" s="429"/>
      <c r="VMH61" s="429"/>
      <c r="VMI61" s="429"/>
      <c r="VMJ61" s="429"/>
      <c r="VMK61" s="429"/>
      <c r="VML61" s="429"/>
      <c r="VMM61" s="429"/>
      <c r="VMN61" s="429"/>
      <c r="VMO61" s="429"/>
      <c r="VMP61" s="429"/>
      <c r="VMQ61" s="429"/>
      <c r="VMR61" s="429"/>
      <c r="VMS61" s="429"/>
      <c r="VMT61" s="429"/>
      <c r="VMU61" s="429"/>
      <c r="VMV61" s="429"/>
      <c r="VMW61" s="429"/>
      <c r="VMX61" s="429"/>
      <c r="VMY61" s="429"/>
      <c r="VMZ61" s="429"/>
      <c r="VNA61" s="429"/>
      <c r="VNB61" s="429"/>
      <c r="VNC61" s="429"/>
      <c r="VND61" s="429"/>
      <c r="VNE61" s="429"/>
      <c r="VNF61" s="429"/>
      <c r="VNG61" s="429"/>
      <c r="VNH61" s="429"/>
      <c r="VNI61" s="429"/>
      <c r="VNJ61" s="429"/>
      <c r="VNK61" s="429"/>
      <c r="VNL61" s="429"/>
      <c r="VNM61" s="429"/>
      <c r="VNN61" s="429"/>
      <c r="VNO61" s="429"/>
      <c r="VNP61" s="429"/>
      <c r="VNQ61" s="429"/>
      <c r="VNR61" s="429"/>
      <c r="VNS61" s="429"/>
      <c r="VNT61" s="429"/>
      <c r="VNU61" s="429"/>
      <c r="VNV61" s="429"/>
      <c r="VNW61" s="429"/>
      <c r="VNX61" s="429"/>
      <c r="VNY61" s="429"/>
      <c r="VNZ61" s="429"/>
      <c r="VOA61" s="429"/>
      <c r="VOB61" s="429"/>
      <c r="VOC61" s="429"/>
      <c r="VOD61" s="429"/>
      <c r="VOE61" s="429"/>
      <c r="VOF61" s="429"/>
      <c r="VOG61" s="429"/>
      <c r="VOH61" s="429"/>
      <c r="VOI61" s="429"/>
      <c r="VOJ61" s="429"/>
      <c r="VOK61" s="429"/>
      <c r="VOL61" s="429"/>
      <c r="VOM61" s="429"/>
      <c r="VON61" s="429"/>
      <c r="VOO61" s="429"/>
      <c r="VOP61" s="429"/>
      <c r="VOQ61" s="429"/>
      <c r="VOR61" s="429"/>
      <c r="VOS61" s="429"/>
      <c r="VOT61" s="429"/>
      <c r="VOU61" s="429"/>
      <c r="VOV61" s="429"/>
      <c r="VOW61" s="429"/>
      <c r="VOX61" s="429"/>
      <c r="VOY61" s="429"/>
      <c r="VOZ61" s="429"/>
      <c r="VPA61" s="429"/>
      <c r="VPB61" s="429"/>
      <c r="VPC61" s="429"/>
      <c r="VPD61" s="429"/>
      <c r="VPE61" s="429"/>
      <c r="VPF61" s="429"/>
      <c r="VPG61" s="429"/>
      <c r="VPH61" s="429"/>
      <c r="VPI61" s="429"/>
      <c r="VPJ61" s="429"/>
      <c r="VPK61" s="429"/>
      <c r="VPL61" s="429"/>
      <c r="VPM61" s="429"/>
      <c r="VPN61" s="429"/>
      <c r="VPO61" s="429"/>
      <c r="VPP61" s="429"/>
      <c r="VPQ61" s="429"/>
      <c r="VPR61" s="429"/>
      <c r="VPS61" s="429"/>
      <c r="VPT61" s="429"/>
      <c r="VPU61" s="429"/>
      <c r="VPV61" s="429"/>
      <c r="VPW61" s="429"/>
      <c r="VPX61" s="429"/>
      <c r="VPY61" s="429"/>
      <c r="VPZ61" s="429"/>
      <c r="VQA61" s="429"/>
      <c r="VQB61" s="429"/>
      <c r="VQC61" s="429"/>
      <c r="VQD61" s="429"/>
      <c r="VQE61" s="429"/>
      <c r="VQF61" s="429"/>
      <c r="VQG61" s="429"/>
      <c r="VQH61" s="429"/>
      <c r="VQI61" s="429"/>
      <c r="VQJ61" s="429"/>
      <c r="VQK61" s="429"/>
      <c r="VQL61" s="429"/>
      <c r="VQM61" s="429"/>
      <c r="VQN61" s="429"/>
      <c r="VQO61" s="429"/>
      <c r="VQP61" s="429"/>
      <c r="VQQ61" s="429"/>
      <c r="VQR61" s="429"/>
      <c r="VQS61" s="429"/>
      <c r="VQT61" s="429"/>
      <c r="VQU61" s="429"/>
      <c r="VQV61" s="429"/>
      <c r="VQW61" s="429"/>
      <c r="VQX61" s="429"/>
      <c r="VQY61" s="429"/>
      <c r="VQZ61" s="429"/>
      <c r="VRA61" s="429"/>
      <c r="VRB61" s="429"/>
      <c r="VRC61" s="429"/>
      <c r="VRD61" s="429"/>
      <c r="VRE61" s="429"/>
      <c r="VRF61" s="429"/>
      <c r="VRG61" s="429"/>
      <c r="VRH61" s="429"/>
      <c r="VRI61" s="429"/>
      <c r="VRJ61" s="429"/>
      <c r="VRK61" s="429"/>
      <c r="VRL61" s="429"/>
      <c r="VRM61" s="429"/>
      <c r="VRN61" s="429"/>
      <c r="VRO61" s="429"/>
      <c r="VRP61" s="429"/>
      <c r="VRQ61" s="429"/>
      <c r="VRR61" s="429"/>
      <c r="VRS61" s="429"/>
      <c r="VRT61" s="429"/>
      <c r="VRU61" s="429"/>
      <c r="VRV61" s="429"/>
      <c r="VRW61" s="429"/>
      <c r="VRX61" s="429"/>
      <c r="VRY61" s="429"/>
      <c r="VRZ61" s="429"/>
      <c r="VSA61" s="429"/>
      <c r="VSB61" s="429"/>
      <c r="VSC61" s="429"/>
      <c r="VSD61" s="429"/>
      <c r="VSE61" s="429"/>
      <c r="VSF61" s="429"/>
      <c r="VSG61" s="429"/>
      <c r="VSH61" s="429"/>
      <c r="VSI61" s="429"/>
      <c r="VSJ61" s="429"/>
      <c r="VSK61" s="429"/>
      <c r="VSL61" s="429"/>
      <c r="VSM61" s="429"/>
      <c r="VSN61" s="429"/>
      <c r="VSO61" s="429"/>
      <c r="VSP61" s="429"/>
      <c r="VSQ61" s="429"/>
      <c r="VSR61" s="429"/>
      <c r="VSS61" s="429"/>
      <c r="VST61" s="429"/>
      <c r="VSU61" s="429"/>
      <c r="VSV61" s="429"/>
      <c r="VSW61" s="429"/>
      <c r="VSX61" s="429"/>
      <c r="VSY61" s="429"/>
      <c r="VSZ61" s="429"/>
      <c r="VTA61" s="429"/>
      <c r="VTB61" s="429"/>
      <c r="VTC61" s="429"/>
      <c r="VTD61" s="429"/>
      <c r="VTE61" s="429"/>
      <c r="VTF61" s="429"/>
      <c r="VTG61" s="429"/>
      <c r="VTH61" s="429"/>
      <c r="VTI61" s="429"/>
      <c r="VTJ61" s="429"/>
      <c r="VTK61" s="429"/>
      <c r="VTL61" s="429"/>
      <c r="VTM61" s="429"/>
      <c r="VTN61" s="429"/>
      <c r="VTO61" s="429"/>
      <c r="VTP61" s="429"/>
      <c r="VTQ61" s="429"/>
      <c r="VTR61" s="429"/>
      <c r="VTS61" s="429"/>
      <c r="VTT61" s="429"/>
      <c r="VTU61" s="429"/>
      <c r="VTV61" s="429"/>
      <c r="VTW61" s="429"/>
      <c r="VTX61" s="429"/>
      <c r="VTY61" s="429"/>
      <c r="VTZ61" s="429"/>
      <c r="VUA61" s="429"/>
      <c r="VUB61" s="429"/>
      <c r="VUC61" s="429"/>
      <c r="VUD61" s="429"/>
      <c r="VUE61" s="429"/>
      <c r="VUF61" s="429"/>
      <c r="VUG61" s="429"/>
      <c r="VUH61" s="429"/>
      <c r="VUI61" s="429"/>
      <c r="VUJ61" s="429"/>
      <c r="VUK61" s="429"/>
      <c r="VUL61" s="429"/>
      <c r="VUM61" s="429"/>
      <c r="VUN61" s="429"/>
      <c r="VUO61" s="429"/>
      <c r="VUP61" s="429"/>
      <c r="VUQ61" s="429"/>
      <c r="VUR61" s="429"/>
      <c r="VUS61" s="429"/>
      <c r="VUT61" s="429"/>
      <c r="VUU61" s="429"/>
      <c r="VUV61" s="429"/>
      <c r="VUW61" s="429"/>
      <c r="VUX61" s="429"/>
      <c r="VUY61" s="429"/>
      <c r="VUZ61" s="429"/>
      <c r="VVA61" s="429"/>
      <c r="VVB61" s="429"/>
      <c r="VVC61" s="429"/>
      <c r="VVD61" s="429"/>
      <c r="VVE61" s="429"/>
      <c r="VVF61" s="429"/>
      <c r="VVG61" s="429"/>
      <c r="VVH61" s="429"/>
      <c r="VVI61" s="429"/>
      <c r="VVJ61" s="429"/>
      <c r="VVK61" s="429"/>
      <c r="VVL61" s="429"/>
      <c r="VVM61" s="429"/>
      <c r="VVN61" s="429"/>
      <c r="VVO61" s="429"/>
      <c r="VVP61" s="429"/>
      <c r="VVQ61" s="429"/>
      <c r="VVR61" s="429"/>
      <c r="VVS61" s="429"/>
      <c r="VVT61" s="429"/>
      <c r="VVU61" s="429"/>
      <c r="VVV61" s="429"/>
      <c r="VVW61" s="429"/>
      <c r="VVX61" s="429"/>
      <c r="VVY61" s="429"/>
      <c r="VVZ61" s="429"/>
      <c r="VWA61" s="429"/>
      <c r="VWB61" s="429"/>
      <c r="VWC61" s="429"/>
      <c r="VWD61" s="429"/>
      <c r="VWE61" s="429"/>
      <c r="VWF61" s="429"/>
      <c r="VWG61" s="429"/>
      <c r="VWH61" s="429"/>
      <c r="VWI61" s="429"/>
      <c r="VWJ61" s="429"/>
      <c r="VWK61" s="429"/>
      <c r="VWL61" s="429"/>
      <c r="VWM61" s="429"/>
      <c r="VWN61" s="429"/>
      <c r="VWO61" s="429"/>
      <c r="VWP61" s="429"/>
      <c r="VWQ61" s="429"/>
      <c r="VWR61" s="429"/>
      <c r="VWS61" s="429"/>
      <c r="VWT61" s="429"/>
      <c r="VWU61" s="429"/>
      <c r="VWV61" s="429"/>
      <c r="VWW61" s="429"/>
      <c r="VWX61" s="429"/>
      <c r="VWY61" s="429"/>
      <c r="VWZ61" s="429"/>
      <c r="VXA61" s="429"/>
      <c r="VXB61" s="429"/>
      <c r="VXC61" s="429"/>
      <c r="VXD61" s="429"/>
      <c r="VXE61" s="429"/>
      <c r="VXF61" s="429"/>
      <c r="VXG61" s="429"/>
      <c r="VXH61" s="429"/>
      <c r="VXI61" s="429"/>
      <c r="VXJ61" s="429"/>
      <c r="VXK61" s="429"/>
      <c r="VXL61" s="429"/>
      <c r="VXM61" s="429"/>
      <c r="VXN61" s="429"/>
      <c r="VXO61" s="429"/>
      <c r="VXP61" s="429"/>
      <c r="VXQ61" s="429"/>
      <c r="VXR61" s="429"/>
      <c r="VXS61" s="429"/>
      <c r="VXT61" s="429"/>
      <c r="VXU61" s="429"/>
      <c r="VXV61" s="429"/>
      <c r="VXW61" s="429"/>
      <c r="VXX61" s="429"/>
      <c r="VXY61" s="429"/>
      <c r="VXZ61" s="429"/>
      <c r="VYA61" s="429"/>
      <c r="VYB61" s="429"/>
      <c r="VYC61" s="429"/>
      <c r="VYD61" s="429"/>
      <c r="VYE61" s="429"/>
      <c r="VYF61" s="429"/>
      <c r="VYG61" s="429"/>
      <c r="VYH61" s="429"/>
      <c r="VYI61" s="429"/>
      <c r="VYJ61" s="429"/>
      <c r="VYK61" s="429"/>
      <c r="VYL61" s="429"/>
      <c r="VYM61" s="429"/>
      <c r="VYN61" s="429"/>
      <c r="VYO61" s="429"/>
      <c r="VYP61" s="429"/>
      <c r="VYQ61" s="429"/>
      <c r="VYR61" s="429"/>
      <c r="VYS61" s="429"/>
      <c r="VYT61" s="429"/>
      <c r="VYU61" s="429"/>
      <c r="VYV61" s="429"/>
      <c r="VYW61" s="429"/>
      <c r="VYX61" s="429"/>
      <c r="VYY61" s="429"/>
      <c r="VYZ61" s="429"/>
      <c r="VZA61" s="429"/>
      <c r="VZB61" s="429"/>
      <c r="VZC61" s="429"/>
      <c r="VZD61" s="429"/>
      <c r="VZE61" s="429"/>
      <c r="VZF61" s="429"/>
      <c r="VZG61" s="429"/>
      <c r="VZH61" s="429"/>
      <c r="VZI61" s="429"/>
      <c r="VZJ61" s="429"/>
      <c r="VZK61" s="429"/>
      <c r="VZL61" s="429"/>
      <c r="VZM61" s="429"/>
      <c r="VZN61" s="429"/>
      <c r="VZO61" s="429"/>
      <c r="VZP61" s="429"/>
      <c r="VZQ61" s="429"/>
      <c r="VZR61" s="429"/>
      <c r="VZS61" s="429"/>
      <c r="VZT61" s="429"/>
      <c r="VZU61" s="429"/>
      <c r="VZV61" s="429"/>
      <c r="VZW61" s="429"/>
      <c r="VZX61" s="429"/>
      <c r="VZY61" s="429"/>
      <c r="VZZ61" s="429"/>
      <c r="WAA61" s="429"/>
      <c r="WAB61" s="429"/>
      <c r="WAC61" s="429"/>
      <c r="WAD61" s="429"/>
      <c r="WAE61" s="429"/>
      <c r="WAF61" s="429"/>
      <c r="WAG61" s="429"/>
      <c r="WAH61" s="429"/>
      <c r="WAI61" s="429"/>
      <c r="WAJ61" s="429"/>
      <c r="WAK61" s="429"/>
      <c r="WAL61" s="429"/>
      <c r="WAM61" s="429"/>
      <c r="WAN61" s="429"/>
      <c r="WAO61" s="429"/>
      <c r="WAP61" s="429"/>
      <c r="WAQ61" s="429"/>
      <c r="WAR61" s="429"/>
      <c r="WAS61" s="429"/>
      <c r="WAT61" s="429"/>
      <c r="WAU61" s="429"/>
      <c r="WAV61" s="429"/>
      <c r="WAW61" s="429"/>
      <c r="WAX61" s="429"/>
      <c r="WAY61" s="429"/>
      <c r="WAZ61" s="429"/>
      <c r="WBA61" s="429"/>
      <c r="WBB61" s="429"/>
      <c r="WBC61" s="429"/>
      <c r="WBD61" s="429"/>
      <c r="WBE61" s="429"/>
      <c r="WBF61" s="429"/>
      <c r="WBG61" s="429"/>
      <c r="WBH61" s="429"/>
      <c r="WBI61" s="429"/>
      <c r="WBJ61" s="429"/>
      <c r="WBK61" s="429"/>
      <c r="WBL61" s="429"/>
      <c r="WBM61" s="429"/>
      <c r="WBN61" s="429"/>
      <c r="WBO61" s="429"/>
      <c r="WBP61" s="429"/>
      <c r="WBQ61" s="429"/>
      <c r="WBR61" s="429"/>
      <c r="WBS61" s="429"/>
      <c r="WBT61" s="429"/>
      <c r="WBU61" s="429"/>
      <c r="WBV61" s="429"/>
      <c r="WBW61" s="429"/>
      <c r="WBX61" s="429"/>
      <c r="WBY61" s="429"/>
      <c r="WBZ61" s="429"/>
      <c r="WCA61" s="429"/>
      <c r="WCB61" s="429"/>
      <c r="WCC61" s="429"/>
      <c r="WCD61" s="429"/>
      <c r="WCE61" s="429"/>
      <c r="WCF61" s="429"/>
      <c r="WCG61" s="429"/>
      <c r="WCH61" s="429"/>
      <c r="WCI61" s="429"/>
      <c r="WCJ61" s="429"/>
      <c r="WCK61" s="429"/>
      <c r="WCL61" s="429"/>
      <c r="WCM61" s="429"/>
      <c r="WCN61" s="429"/>
      <c r="WCO61" s="429"/>
      <c r="WCP61" s="429"/>
      <c r="WCQ61" s="429"/>
      <c r="WCR61" s="429"/>
      <c r="WCS61" s="429"/>
      <c r="WCT61" s="429"/>
      <c r="WCU61" s="429"/>
      <c r="WCV61" s="429"/>
      <c r="WCW61" s="429"/>
      <c r="WCX61" s="429"/>
      <c r="WCY61" s="429"/>
      <c r="WCZ61" s="429"/>
      <c r="WDA61" s="429"/>
      <c r="WDB61" s="429"/>
      <c r="WDC61" s="429"/>
      <c r="WDD61" s="429"/>
      <c r="WDE61" s="429"/>
      <c r="WDF61" s="429"/>
      <c r="WDG61" s="429"/>
      <c r="WDH61" s="429"/>
      <c r="WDI61" s="429"/>
      <c r="WDJ61" s="429"/>
      <c r="WDK61" s="429"/>
      <c r="WDL61" s="429"/>
      <c r="WDM61" s="429"/>
      <c r="WDN61" s="429"/>
      <c r="WDO61" s="429"/>
      <c r="WDP61" s="429"/>
      <c r="WDQ61" s="429"/>
      <c r="WDR61" s="429"/>
      <c r="WDS61" s="429"/>
      <c r="WDT61" s="429"/>
      <c r="WDU61" s="429"/>
      <c r="WDV61" s="429"/>
      <c r="WDW61" s="429"/>
      <c r="WDX61" s="429"/>
      <c r="WDY61" s="429"/>
      <c r="WDZ61" s="429"/>
      <c r="WEA61" s="429"/>
      <c r="WEB61" s="429"/>
      <c r="WEC61" s="429"/>
      <c r="WED61" s="429"/>
      <c r="WEE61" s="429"/>
      <c r="WEF61" s="429"/>
      <c r="WEG61" s="429"/>
      <c r="WEH61" s="429"/>
      <c r="WEI61" s="429"/>
      <c r="WEJ61" s="429"/>
      <c r="WEK61" s="429"/>
      <c r="WEL61" s="429"/>
      <c r="WEM61" s="429"/>
      <c r="WEN61" s="429"/>
      <c r="WEO61" s="429"/>
      <c r="WEP61" s="429"/>
      <c r="WEQ61" s="429"/>
      <c r="WER61" s="429"/>
      <c r="WES61" s="429"/>
      <c r="WET61" s="429"/>
      <c r="WEU61" s="429"/>
      <c r="WEV61" s="429"/>
      <c r="WEW61" s="429"/>
      <c r="WEX61" s="429"/>
      <c r="WEY61" s="429"/>
      <c r="WEZ61" s="429"/>
      <c r="WFA61" s="429"/>
      <c r="WFB61" s="429"/>
      <c r="WFC61" s="429"/>
      <c r="WFD61" s="429"/>
      <c r="WFE61" s="429"/>
      <c r="WFF61" s="429"/>
      <c r="WFG61" s="429"/>
      <c r="WFH61" s="429"/>
      <c r="WFI61" s="429"/>
      <c r="WFJ61" s="429"/>
      <c r="WFK61" s="429"/>
      <c r="WFL61" s="429"/>
      <c r="WFM61" s="429"/>
      <c r="WFN61" s="429"/>
      <c r="WFO61" s="429"/>
      <c r="WFP61" s="429"/>
      <c r="WFQ61" s="429"/>
      <c r="WFR61" s="429"/>
      <c r="WFS61" s="429"/>
      <c r="WFT61" s="429"/>
      <c r="WFU61" s="429"/>
      <c r="WFV61" s="429"/>
      <c r="WFW61" s="429"/>
      <c r="WFX61" s="429"/>
      <c r="WFY61" s="429"/>
      <c r="WFZ61" s="429"/>
      <c r="WGA61" s="429"/>
      <c r="WGB61" s="429"/>
      <c r="WGC61" s="429"/>
      <c r="WGD61" s="429"/>
      <c r="WGE61" s="429"/>
      <c r="WGF61" s="429"/>
      <c r="WGG61" s="429"/>
      <c r="WGH61" s="429"/>
      <c r="WGI61" s="429"/>
      <c r="WGJ61" s="429"/>
      <c r="WGK61" s="429"/>
      <c r="WGL61" s="429"/>
      <c r="WGM61" s="429"/>
      <c r="WGN61" s="429"/>
      <c r="WGO61" s="429"/>
      <c r="WGP61" s="429"/>
      <c r="WGQ61" s="429"/>
      <c r="WGR61" s="429"/>
      <c r="WGS61" s="429"/>
      <c r="WGT61" s="429"/>
      <c r="WGU61" s="429"/>
      <c r="WGV61" s="429"/>
      <c r="WGW61" s="429"/>
      <c r="WGX61" s="429"/>
      <c r="WGY61" s="429"/>
      <c r="WGZ61" s="429"/>
      <c r="WHA61" s="429"/>
      <c r="WHB61" s="429"/>
      <c r="WHC61" s="429"/>
      <c r="WHD61" s="429"/>
      <c r="WHE61" s="429"/>
      <c r="WHF61" s="429"/>
      <c r="WHG61" s="429"/>
      <c r="WHH61" s="429"/>
      <c r="WHI61" s="429"/>
      <c r="WHJ61" s="429"/>
      <c r="WHK61" s="429"/>
      <c r="WHL61" s="429"/>
      <c r="WHM61" s="429"/>
      <c r="WHN61" s="429"/>
      <c r="WHO61" s="429"/>
      <c r="WHP61" s="429"/>
      <c r="WHQ61" s="429"/>
      <c r="WHR61" s="429"/>
      <c r="WHS61" s="429"/>
      <c r="WHT61" s="429"/>
      <c r="WHU61" s="429"/>
      <c r="WHV61" s="429"/>
      <c r="WHW61" s="429"/>
      <c r="WHX61" s="429"/>
      <c r="WHY61" s="429"/>
      <c r="WHZ61" s="429"/>
      <c r="WIA61" s="429"/>
      <c r="WIB61" s="429"/>
      <c r="WIC61" s="429"/>
      <c r="WID61" s="429"/>
      <c r="WIE61" s="429"/>
      <c r="WIF61" s="429"/>
      <c r="WIG61" s="429"/>
      <c r="WIH61" s="429"/>
      <c r="WII61" s="429"/>
      <c r="WIJ61" s="429"/>
      <c r="WIK61" s="429"/>
      <c r="WIL61" s="429"/>
      <c r="WIM61" s="429"/>
      <c r="WIN61" s="429"/>
      <c r="WIO61" s="429"/>
      <c r="WIP61" s="429"/>
      <c r="WIQ61" s="429"/>
      <c r="WIR61" s="429"/>
      <c r="WIS61" s="429"/>
      <c r="WIT61" s="429"/>
      <c r="WIU61" s="429"/>
      <c r="WIV61" s="429"/>
      <c r="WIW61" s="429"/>
      <c r="WIX61" s="429"/>
      <c r="WIY61" s="429"/>
      <c r="WIZ61" s="429"/>
      <c r="WJA61" s="429"/>
      <c r="WJB61" s="429"/>
      <c r="WJC61" s="429"/>
      <c r="WJD61" s="429"/>
      <c r="WJE61" s="429"/>
      <c r="WJF61" s="429"/>
      <c r="WJG61" s="429"/>
      <c r="WJH61" s="429"/>
      <c r="WJI61" s="429"/>
      <c r="WJJ61" s="429"/>
      <c r="WJK61" s="429"/>
      <c r="WJL61" s="429"/>
      <c r="WJM61" s="429"/>
      <c r="WJN61" s="429"/>
      <c r="WJO61" s="429"/>
      <c r="WJP61" s="429"/>
      <c r="WJQ61" s="429"/>
      <c r="WJR61" s="429"/>
      <c r="WJS61" s="429"/>
      <c r="WJT61" s="429"/>
      <c r="WJU61" s="429"/>
      <c r="WJV61" s="429"/>
      <c r="WJW61" s="429"/>
      <c r="WJX61" s="429"/>
      <c r="WJY61" s="429"/>
      <c r="WJZ61" s="429"/>
      <c r="WKA61" s="429"/>
      <c r="WKB61" s="429"/>
      <c r="WKC61" s="429"/>
      <c r="WKD61" s="429"/>
      <c r="WKE61" s="429"/>
      <c r="WKF61" s="429"/>
      <c r="WKG61" s="429"/>
      <c r="WKH61" s="429"/>
      <c r="WKI61" s="429"/>
      <c r="WKJ61" s="429"/>
      <c r="WKK61" s="429"/>
      <c r="WKL61" s="429"/>
      <c r="WKM61" s="429"/>
      <c r="WKN61" s="429"/>
      <c r="WKO61" s="429"/>
      <c r="WKP61" s="429"/>
      <c r="WKQ61" s="429"/>
      <c r="WKR61" s="429"/>
      <c r="WKS61" s="429"/>
      <c r="WKT61" s="429"/>
      <c r="WKU61" s="429"/>
      <c r="WKV61" s="429"/>
      <c r="WKW61" s="429"/>
      <c r="WKX61" s="429"/>
      <c r="WKY61" s="429"/>
      <c r="WKZ61" s="429"/>
      <c r="WLA61" s="429"/>
      <c r="WLB61" s="429"/>
      <c r="WLC61" s="429"/>
      <c r="WLD61" s="429"/>
      <c r="WLE61" s="429"/>
      <c r="WLF61" s="429"/>
      <c r="WLG61" s="429"/>
      <c r="WLH61" s="429"/>
      <c r="WLI61" s="429"/>
      <c r="WLJ61" s="429"/>
      <c r="WLK61" s="429"/>
      <c r="WLL61" s="429"/>
      <c r="WLM61" s="429"/>
      <c r="WLN61" s="429"/>
      <c r="WLO61" s="429"/>
      <c r="WLP61" s="429"/>
      <c r="WLQ61" s="429"/>
      <c r="WLR61" s="429"/>
      <c r="WLS61" s="429"/>
      <c r="WLT61" s="429"/>
      <c r="WLU61" s="429"/>
      <c r="WLV61" s="429"/>
      <c r="WLW61" s="429"/>
      <c r="WLX61" s="429"/>
      <c r="WLY61" s="429"/>
      <c r="WLZ61" s="429"/>
      <c r="WMA61" s="429"/>
      <c r="WMB61" s="429"/>
      <c r="WMC61" s="429"/>
      <c r="WMD61" s="429"/>
      <c r="WME61" s="429"/>
      <c r="WMF61" s="429"/>
      <c r="WMG61" s="429"/>
      <c r="WMH61" s="429"/>
      <c r="WMI61" s="429"/>
      <c r="WMJ61" s="429"/>
      <c r="WMK61" s="429"/>
      <c r="WML61" s="429"/>
      <c r="WMM61" s="429"/>
      <c r="WMN61" s="429"/>
      <c r="WMO61" s="429"/>
      <c r="WMP61" s="429"/>
      <c r="WMQ61" s="429"/>
      <c r="WMR61" s="429"/>
      <c r="WMS61" s="429"/>
      <c r="WMT61" s="429"/>
      <c r="WMU61" s="429"/>
      <c r="WMV61" s="429"/>
      <c r="WMW61" s="429"/>
      <c r="WMX61" s="429"/>
      <c r="WMY61" s="429"/>
      <c r="WMZ61" s="429"/>
      <c r="WNA61" s="429"/>
      <c r="WNB61" s="429"/>
      <c r="WNC61" s="429"/>
      <c r="WND61" s="429"/>
      <c r="WNE61" s="429"/>
      <c r="WNF61" s="429"/>
      <c r="WNG61" s="429"/>
      <c r="WNH61" s="429"/>
      <c r="WNI61" s="429"/>
      <c r="WNJ61" s="429"/>
      <c r="WNK61" s="429"/>
      <c r="WNL61" s="429"/>
      <c r="WNM61" s="429"/>
      <c r="WNN61" s="429"/>
      <c r="WNO61" s="429"/>
      <c r="WNP61" s="429"/>
      <c r="WNQ61" s="429"/>
      <c r="WNR61" s="429"/>
      <c r="WNS61" s="429"/>
      <c r="WNT61" s="429"/>
      <c r="WNU61" s="429"/>
      <c r="WNV61" s="429"/>
      <c r="WNW61" s="429"/>
      <c r="WNX61" s="429"/>
      <c r="WNY61" s="429"/>
      <c r="WNZ61" s="429"/>
      <c r="WOA61" s="429"/>
      <c r="WOB61" s="429"/>
      <c r="WOC61" s="429"/>
      <c r="WOD61" s="429"/>
      <c r="WOE61" s="429"/>
      <c r="WOF61" s="429"/>
      <c r="WOG61" s="429"/>
      <c r="WOH61" s="429"/>
      <c r="WOI61" s="429"/>
      <c r="WOJ61" s="429"/>
      <c r="WOK61" s="429"/>
      <c r="WOL61" s="429"/>
      <c r="WOM61" s="429"/>
      <c r="WON61" s="429"/>
      <c r="WOO61" s="429"/>
      <c r="WOP61" s="429"/>
      <c r="WOQ61" s="429"/>
      <c r="WOR61" s="429"/>
      <c r="WOS61" s="429"/>
      <c r="WOT61" s="429"/>
      <c r="WOU61" s="429"/>
      <c r="WOV61" s="429"/>
      <c r="WOW61" s="429"/>
      <c r="WOX61" s="429"/>
      <c r="WOY61" s="429"/>
      <c r="WOZ61" s="429"/>
      <c r="WPA61" s="429"/>
      <c r="WPB61" s="429"/>
      <c r="WPC61" s="429"/>
      <c r="WPD61" s="429"/>
      <c r="WPE61" s="429"/>
      <c r="WPF61" s="429"/>
      <c r="WPG61" s="429"/>
      <c r="WPH61" s="429"/>
      <c r="WPI61" s="429"/>
      <c r="WPJ61" s="429"/>
      <c r="WPK61" s="429"/>
      <c r="WPL61" s="429"/>
      <c r="WPM61" s="429"/>
      <c r="WPN61" s="429"/>
      <c r="WPO61" s="429"/>
      <c r="WPP61" s="429"/>
      <c r="WPQ61" s="429"/>
      <c r="WPR61" s="429"/>
      <c r="WPS61" s="429"/>
      <c r="WPT61" s="429"/>
      <c r="WPU61" s="429"/>
      <c r="WPV61" s="429"/>
      <c r="WPW61" s="429"/>
      <c r="WPX61" s="429"/>
      <c r="WPY61" s="429"/>
      <c r="WPZ61" s="429"/>
      <c r="WQA61" s="429"/>
      <c r="WQB61" s="429"/>
      <c r="WQC61" s="429"/>
      <c r="WQD61" s="429"/>
      <c r="WQE61" s="429"/>
      <c r="WQF61" s="429"/>
      <c r="WQG61" s="429"/>
      <c r="WQH61" s="429"/>
      <c r="WQI61" s="429"/>
      <c r="WQJ61" s="429"/>
      <c r="WQK61" s="429"/>
      <c r="WQL61" s="429"/>
      <c r="WQM61" s="429"/>
      <c r="WQN61" s="429"/>
      <c r="WQO61" s="429"/>
      <c r="WQP61" s="429"/>
      <c r="WQQ61" s="429"/>
      <c r="WQR61" s="429"/>
      <c r="WQS61" s="429"/>
      <c r="WQT61" s="429"/>
      <c r="WQU61" s="429"/>
      <c r="WQV61" s="429"/>
      <c r="WQW61" s="429"/>
      <c r="WQX61" s="429"/>
      <c r="WQY61" s="429"/>
      <c r="WQZ61" s="429"/>
      <c r="WRA61" s="429"/>
      <c r="WRB61" s="429"/>
      <c r="WRC61" s="429"/>
      <c r="WRD61" s="429"/>
      <c r="WRE61" s="429"/>
      <c r="WRF61" s="429"/>
      <c r="WRG61" s="429"/>
      <c r="WRH61" s="429"/>
      <c r="WRI61" s="429"/>
      <c r="WRJ61" s="429"/>
      <c r="WRK61" s="429"/>
      <c r="WRL61" s="429"/>
      <c r="WRM61" s="429"/>
      <c r="WRN61" s="429"/>
      <c r="WRO61" s="429"/>
      <c r="WRP61" s="429"/>
      <c r="WRQ61" s="429"/>
      <c r="WRR61" s="429"/>
      <c r="WRS61" s="429"/>
      <c r="WRT61" s="429"/>
      <c r="WRU61" s="429"/>
      <c r="WRV61" s="429"/>
      <c r="WRW61" s="429"/>
      <c r="WRX61" s="429"/>
      <c r="WRY61" s="429"/>
      <c r="WRZ61" s="429"/>
      <c r="WSA61" s="429"/>
      <c r="WSB61" s="429"/>
      <c r="WSC61" s="429"/>
      <c r="WSD61" s="429"/>
      <c r="WSE61" s="429"/>
      <c r="WSF61" s="429"/>
      <c r="WSG61" s="429"/>
      <c r="WSH61" s="429"/>
      <c r="WSI61" s="429"/>
      <c r="WSJ61" s="429"/>
      <c r="WSK61" s="429"/>
      <c r="WSL61" s="429"/>
      <c r="WSM61" s="429"/>
      <c r="WSN61" s="429"/>
      <c r="WSO61" s="429"/>
      <c r="WSP61" s="429"/>
      <c r="WSQ61" s="429"/>
      <c r="WSR61" s="429"/>
      <c r="WSS61" s="429"/>
      <c r="WST61" s="429"/>
      <c r="WSU61" s="429"/>
      <c r="WSV61" s="429"/>
      <c r="WSW61" s="429"/>
      <c r="WSX61" s="429"/>
      <c r="WSY61" s="429"/>
      <c r="WSZ61" s="429"/>
      <c r="WTA61" s="429"/>
      <c r="WTB61" s="429"/>
      <c r="WTC61" s="429"/>
      <c r="WTD61" s="429"/>
      <c r="WTE61" s="429"/>
      <c r="WTF61" s="429"/>
      <c r="WTG61" s="429"/>
      <c r="WTH61" s="429"/>
      <c r="WTI61" s="429"/>
      <c r="WTJ61" s="429"/>
      <c r="WTK61" s="429"/>
      <c r="WTL61" s="429"/>
      <c r="WTM61" s="429"/>
      <c r="WTN61" s="429"/>
      <c r="WTO61" s="429"/>
      <c r="WTP61" s="429"/>
      <c r="WTQ61" s="429"/>
      <c r="WTR61" s="429"/>
      <c r="WTS61" s="429"/>
      <c r="WTT61" s="429"/>
      <c r="WTU61" s="429"/>
      <c r="WTV61" s="429"/>
      <c r="WTW61" s="429"/>
      <c r="WTX61" s="429"/>
      <c r="WTY61" s="429"/>
      <c r="WTZ61" s="429"/>
      <c r="WUA61" s="429"/>
      <c r="WUB61" s="429"/>
      <c r="WUC61" s="429"/>
      <c r="WUD61" s="429"/>
      <c r="WUE61" s="429"/>
      <c r="WUF61" s="429"/>
      <c r="WUG61" s="429"/>
      <c r="WUH61" s="429"/>
      <c r="WUI61" s="429"/>
      <c r="WUJ61" s="429"/>
      <c r="WUK61" s="429"/>
      <c r="WUL61" s="429"/>
      <c r="WUM61" s="429"/>
      <c r="WUN61" s="429"/>
      <c r="WUO61" s="429"/>
      <c r="WUP61" s="429"/>
      <c r="WUQ61" s="429"/>
      <c r="WUR61" s="429"/>
      <c r="WUS61" s="429"/>
      <c r="WUT61" s="429"/>
      <c r="WUU61" s="429"/>
      <c r="WUV61" s="429"/>
      <c r="WUW61" s="429"/>
      <c r="WUX61" s="429"/>
      <c r="WUY61" s="429"/>
      <c r="WUZ61" s="429"/>
      <c r="WVA61" s="429"/>
      <c r="WVB61" s="429"/>
      <c r="WVC61" s="429"/>
      <c r="WVD61" s="429"/>
      <c r="WVE61" s="429"/>
      <c r="WVF61" s="429"/>
      <c r="WVG61" s="429"/>
      <c r="WVH61" s="429"/>
      <c r="WVI61" s="429"/>
      <c r="WVJ61" s="429"/>
      <c r="WVK61" s="429"/>
      <c r="WVL61" s="429"/>
      <c r="WVM61" s="429"/>
      <c r="WVN61" s="429"/>
      <c r="WVO61" s="429"/>
      <c r="WVP61" s="429"/>
      <c r="WVQ61" s="429"/>
      <c r="WVR61" s="429"/>
      <c r="WVS61" s="429"/>
      <c r="WVT61" s="429"/>
      <c r="WVU61" s="429"/>
      <c r="WVV61" s="429"/>
      <c r="WVW61" s="429"/>
      <c r="WVX61" s="429"/>
      <c r="WVY61" s="429"/>
      <c r="WVZ61" s="429"/>
      <c r="WWA61" s="429"/>
      <c r="WWB61" s="429"/>
      <c r="WWC61" s="429"/>
      <c r="WWD61" s="429"/>
      <c r="WWE61" s="429"/>
      <c r="WWF61" s="429"/>
      <c r="WWG61" s="429"/>
      <c r="WWH61" s="429"/>
      <c r="WWI61" s="429"/>
      <c r="WWJ61" s="429"/>
      <c r="WWK61" s="429"/>
      <c r="WWL61" s="429"/>
      <c r="WWM61" s="429"/>
      <c r="WWN61" s="429"/>
      <c r="WWO61" s="429"/>
      <c r="WWP61" s="429"/>
      <c r="WWQ61" s="429"/>
      <c r="WWR61" s="429"/>
      <c r="WWS61" s="429"/>
      <c r="WWT61" s="429"/>
      <c r="WWU61" s="429"/>
      <c r="WWV61" s="429"/>
      <c r="WWW61" s="429"/>
      <c r="WWX61" s="429"/>
      <c r="WWY61" s="429"/>
      <c r="WWZ61" s="429"/>
      <c r="WXA61" s="429"/>
      <c r="WXB61" s="429"/>
      <c r="WXC61" s="429"/>
      <c r="WXD61" s="429"/>
      <c r="WXE61" s="429"/>
      <c r="WXF61" s="429"/>
      <c r="WXG61" s="429"/>
      <c r="WXH61" s="429"/>
      <c r="WXI61" s="429"/>
      <c r="WXJ61" s="429"/>
      <c r="WXK61" s="429"/>
      <c r="WXL61" s="429"/>
      <c r="WXM61" s="429"/>
      <c r="WXN61" s="429"/>
      <c r="WXO61" s="429"/>
      <c r="WXP61" s="429"/>
      <c r="WXQ61" s="429"/>
      <c r="WXR61" s="429"/>
      <c r="WXS61" s="429"/>
      <c r="WXT61" s="429"/>
      <c r="WXU61" s="429"/>
      <c r="WXV61" s="429"/>
      <c r="WXW61" s="429"/>
      <c r="WXX61" s="429"/>
      <c r="WXY61" s="429"/>
      <c r="WXZ61" s="429"/>
      <c r="WYA61" s="429"/>
      <c r="WYB61" s="429"/>
      <c r="WYC61" s="429"/>
      <c r="WYD61" s="429"/>
      <c r="WYE61" s="429"/>
      <c r="WYF61" s="429"/>
      <c r="WYG61" s="429"/>
      <c r="WYH61" s="429"/>
      <c r="WYI61" s="429"/>
      <c r="WYJ61" s="429"/>
      <c r="WYK61" s="429"/>
      <c r="WYL61" s="429"/>
      <c r="WYM61" s="429"/>
      <c r="WYN61" s="429"/>
      <c r="WYO61" s="429"/>
      <c r="WYP61" s="429"/>
      <c r="WYQ61" s="429"/>
      <c r="WYR61" s="429"/>
      <c r="WYS61" s="429"/>
      <c r="WYT61" s="429"/>
      <c r="WYU61" s="429"/>
      <c r="WYV61" s="429"/>
      <c r="WYW61" s="429"/>
      <c r="WYX61" s="429"/>
      <c r="WYY61" s="429"/>
      <c r="WYZ61" s="429"/>
      <c r="WZA61" s="429"/>
      <c r="WZB61" s="429"/>
      <c r="WZC61" s="429"/>
      <c r="WZD61" s="429"/>
      <c r="WZE61" s="429"/>
      <c r="WZF61" s="429"/>
      <c r="WZG61" s="429"/>
      <c r="WZH61" s="429"/>
      <c r="WZI61" s="429"/>
      <c r="WZJ61" s="429"/>
      <c r="WZK61" s="429"/>
      <c r="WZL61" s="429"/>
      <c r="WZM61" s="429"/>
      <c r="WZN61" s="429"/>
      <c r="WZO61" s="429"/>
      <c r="WZP61" s="429"/>
      <c r="WZQ61" s="429"/>
      <c r="WZR61" s="429"/>
      <c r="WZS61" s="429"/>
      <c r="WZT61" s="429"/>
      <c r="WZU61" s="429"/>
      <c r="WZV61" s="429"/>
      <c r="WZW61" s="429"/>
      <c r="WZX61" s="429"/>
      <c r="WZY61" s="429"/>
      <c r="WZZ61" s="429"/>
      <c r="XAA61" s="429"/>
      <c r="XAB61" s="429"/>
      <c r="XAC61" s="429"/>
      <c r="XAD61" s="429"/>
      <c r="XAE61" s="429"/>
      <c r="XAF61" s="429"/>
      <c r="XAG61" s="429"/>
      <c r="XAH61" s="429"/>
      <c r="XAI61" s="429"/>
      <c r="XAJ61" s="429"/>
      <c r="XAK61" s="429"/>
      <c r="XAL61" s="429"/>
      <c r="XAM61" s="429"/>
      <c r="XAN61" s="429"/>
      <c r="XAO61" s="429"/>
      <c r="XAP61" s="429"/>
      <c r="XAQ61" s="429"/>
      <c r="XAR61" s="429"/>
      <c r="XAS61" s="429"/>
      <c r="XAT61" s="429"/>
      <c r="XAU61" s="429"/>
      <c r="XAV61" s="429"/>
      <c r="XAW61" s="429"/>
      <c r="XAX61" s="429"/>
      <c r="XAY61" s="429"/>
      <c r="XAZ61" s="429"/>
      <c r="XBA61" s="429"/>
      <c r="XBB61" s="429"/>
      <c r="XBC61" s="429"/>
      <c r="XBD61" s="429"/>
      <c r="XBE61" s="429"/>
      <c r="XBF61" s="429"/>
      <c r="XBG61" s="429"/>
      <c r="XBH61" s="429"/>
      <c r="XBI61" s="429"/>
      <c r="XBJ61" s="429"/>
      <c r="XBK61" s="429"/>
      <c r="XBL61" s="429"/>
      <c r="XBM61" s="429"/>
      <c r="XBN61" s="429"/>
      <c r="XBO61" s="429"/>
      <c r="XBP61" s="429"/>
      <c r="XBQ61" s="429"/>
      <c r="XBR61" s="429"/>
      <c r="XBS61" s="429"/>
      <c r="XBT61" s="429"/>
      <c r="XBU61" s="429"/>
      <c r="XBV61" s="429"/>
      <c r="XBW61" s="429"/>
      <c r="XBX61" s="429"/>
      <c r="XBY61" s="429"/>
      <c r="XBZ61" s="429"/>
      <c r="XCA61" s="429"/>
      <c r="XCB61" s="429"/>
      <c r="XCC61" s="429"/>
      <c r="XCD61" s="429"/>
      <c r="XCE61" s="429"/>
      <c r="XCF61" s="429"/>
      <c r="XCG61" s="429"/>
      <c r="XCH61" s="429"/>
      <c r="XCI61" s="429"/>
      <c r="XCJ61" s="429"/>
      <c r="XCK61" s="429"/>
      <c r="XCL61" s="429"/>
      <c r="XCM61" s="429"/>
      <c r="XCN61" s="429"/>
      <c r="XCO61" s="429"/>
      <c r="XCP61" s="429"/>
      <c r="XCQ61" s="429"/>
      <c r="XCR61" s="429"/>
      <c r="XCS61" s="429"/>
      <c r="XCT61" s="429"/>
      <c r="XCU61" s="429"/>
      <c r="XCV61" s="429"/>
      <c r="XCW61" s="429"/>
      <c r="XCX61" s="429"/>
      <c r="XCY61" s="429"/>
      <c r="XCZ61" s="429"/>
      <c r="XDA61" s="429"/>
      <c r="XDB61" s="429"/>
      <c r="XDC61" s="429"/>
      <c r="XDD61" s="429"/>
      <c r="XDE61" s="429"/>
      <c r="XDF61" s="429"/>
      <c r="XDG61" s="429"/>
      <c r="XDH61" s="429"/>
      <c r="XDI61" s="429"/>
      <c r="XDJ61" s="429"/>
      <c r="XDK61" s="429"/>
      <c r="XDL61" s="429"/>
      <c r="XDM61" s="429"/>
      <c r="XDN61" s="429"/>
      <c r="XDO61" s="429"/>
      <c r="XDP61" s="429"/>
      <c r="XDQ61" s="429"/>
      <c r="XDR61" s="429"/>
      <c r="XDS61" s="429"/>
      <c r="XDT61" s="429"/>
      <c r="XDU61" s="429"/>
      <c r="XDV61" s="429"/>
      <c r="XDW61" s="429"/>
      <c r="XDX61" s="429"/>
      <c r="XDY61" s="429"/>
      <c r="XDZ61" s="429"/>
      <c r="XEA61" s="429"/>
      <c r="XEB61" s="429"/>
      <c r="XEC61" s="429"/>
      <c r="XED61" s="429"/>
      <c r="XEE61" s="429"/>
      <c r="XEF61" s="429"/>
      <c r="XEG61" s="429"/>
      <c r="XEH61" s="429"/>
      <c r="XEI61" s="429"/>
      <c r="XEJ61" s="429"/>
      <c r="XEK61" s="429"/>
      <c r="XEL61" s="429"/>
      <c r="XEM61" s="429"/>
      <c r="XEN61" s="429"/>
      <c r="XEO61" s="429"/>
      <c r="XEP61" s="429"/>
      <c r="XEQ61" s="429"/>
      <c r="XER61" s="429"/>
      <c r="XES61" s="429"/>
      <c r="XET61" s="429"/>
      <c r="XEU61" s="429"/>
      <c r="XEV61" s="429"/>
      <c r="XEW61" s="429"/>
      <c r="XEX61" s="429"/>
      <c r="XEY61" s="429"/>
      <c r="XEZ61" s="429"/>
      <c r="XFA61" s="429"/>
      <c r="XFB61" s="429"/>
    </row>
    <row r="62" spans="1:16382" s="495" customFormat="1" ht="34.35" customHeight="1">
      <c r="A62" s="500"/>
      <c r="B62" s="501" t="str">
        <f>VLOOKUP(878,[2]Sprachindex!$A:$Z,$AL$9,FALSE)</f>
        <v>pc.</v>
      </c>
      <c r="C62" s="502"/>
      <c r="D62" s="484">
        <v>340493</v>
      </c>
      <c r="E62" s="627" t="str">
        <f>VLOOKUP(1470,[2]Sprachindex!$A:$Z,$AL$9,FALSE)</f>
        <v>fraise à rainurer en V à 135°</v>
      </c>
      <c r="F62" s="628"/>
      <c r="G62" s="628"/>
      <c r="H62" s="628"/>
      <c r="I62" s="628"/>
      <c r="J62" s="628"/>
      <c r="K62" s="629"/>
      <c r="L62" s="484">
        <f t="shared" si="6"/>
        <v>0</v>
      </c>
      <c r="M62" s="503"/>
      <c r="N62" s="490"/>
      <c r="O62" s="491"/>
      <c r="P62" s="492"/>
      <c r="Q62" s="493"/>
      <c r="R62" s="494"/>
      <c r="T62" s="496"/>
      <c r="U62" s="496"/>
      <c r="V62" s="496"/>
      <c r="W62" s="496"/>
      <c r="X62" s="496"/>
      <c r="Y62" s="496"/>
      <c r="Z62" s="496"/>
      <c r="AA62" s="496"/>
      <c r="AB62" s="496"/>
      <c r="AC62" s="496"/>
      <c r="AD62" s="496"/>
      <c r="AE62" s="496"/>
      <c r="AF62" s="496"/>
      <c r="AG62" s="496"/>
      <c r="AH62" s="496"/>
      <c r="AI62" s="462"/>
      <c r="AJ62" s="459"/>
      <c r="AK62" s="459"/>
      <c r="AL62" s="456"/>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c r="HN62" s="429"/>
      <c r="HO62" s="429"/>
      <c r="HP62" s="429"/>
      <c r="HQ62" s="429"/>
      <c r="HR62" s="429"/>
      <c r="HS62" s="429"/>
      <c r="HT62" s="429"/>
      <c r="HU62" s="429"/>
      <c r="HV62" s="429"/>
      <c r="HW62" s="429"/>
      <c r="HX62" s="429"/>
      <c r="HY62" s="429"/>
      <c r="HZ62" s="429"/>
      <c r="IA62" s="429"/>
      <c r="IB62" s="429"/>
      <c r="IC62" s="429"/>
      <c r="ID62" s="429"/>
      <c r="IE62" s="429"/>
      <c r="IF62" s="429"/>
      <c r="IG62" s="429"/>
      <c r="IH62" s="429"/>
      <c r="II62" s="429"/>
      <c r="IJ62" s="429"/>
      <c r="IK62" s="429"/>
      <c r="IL62" s="429"/>
      <c r="IM62" s="429"/>
      <c r="IN62" s="429"/>
      <c r="IO62" s="429"/>
      <c r="IP62" s="429"/>
      <c r="IQ62" s="429"/>
      <c r="IR62" s="429"/>
      <c r="IS62" s="429"/>
      <c r="IT62" s="429"/>
      <c r="IU62" s="429"/>
      <c r="IV62" s="429"/>
      <c r="IW62" s="429"/>
      <c r="IX62" s="429"/>
      <c r="IY62" s="429"/>
      <c r="IZ62" s="429"/>
      <c r="JA62" s="429"/>
      <c r="JB62" s="429"/>
      <c r="JC62" s="429"/>
      <c r="JD62" s="429"/>
      <c r="JE62" s="429"/>
      <c r="JF62" s="429"/>
      <c r="JG62" s="429"/>
      <c r="JH62" s="429"/>
      <c r="JI62" s="429"/>
      <c r="JJ62" s="429"/>
      <c r="JK62" s="429"/>
      <c r="JL62" s="429"/>
      <c r="JM62" s="429"/>
      <c r="JN62" s="429"/>
      <c r="JO62" s="429"/>
      <c r="JP62" s="429"/>
      <c r="JQ62" s="429"/>
      <c r="JR62" s="429"/>
      <c r="JS62" s="429"/>
      <c r="JT62" s="429"/>
      <c r="JU62" s="429"/>
      <c r="JV62" s="429"/>
      <c r="JW62" s="429"/>
      <c r="JX62" s="429"/>
      <c r="JY62" s="429"/>
      <c r="JZ62" s="429"/>
      <c r="KA62" s="429"/>
      <c r="KB62" s="429"/>
      <c r="KC62" s="429"/>
      <c r="KD62" s="429"/>
      <c r="KE62" s="429"/>
      <c r="KF62" s="429"/>
      <c r="KG62" s="429"/>
      <c r="KH62" s="429"/>
      <c r="KI62" s="429"/>
      <c r="KJ62" s="429"/>
      <c r="KK62" s="429"/>
      <c r="KL62" s="429"/>
      <c r="KM62" s="429"/>
      <c r="KN62" s="429"/>
      <c r="KO62" s="429"/>
      <c r="KP62" s="429"/>
      <c r="KQ62" s="429"/>
      <c r="KR62" s="429"/>
      <c r="KS62" s="429"/>
      <c r="KT62" s="429"/>
      <c r="KU62" s="429"/>
      <c r="KV62" s="429"/>
      <c r="KW62" s="429"/>
      <c r="KX62" s="429"/>
      <c r="KY62" s="429"/>
      <c r="KZ62" s="429"/>
      <c r="LA62" s="429"/>
      <c r="LB62" s="429"/>
      <c r="LC62" s="429"/>
      <c r="LD62" s="429"/>
      <c r="LE62" s="429"/>
      <c r="LF62" s="429"/>
      <c r="LG62" s="429"/>
      <c r="LH62" s="429"/>
      <c r="LI62" s="429"/>
      <c r="LJ62" s="429"/>
      <c r="LK62" s="429"/>
      <c r="LL62" s="429"/>
      <c r="LM62" s="429"/>
      <c r="LN62" s="429"/>
      <c r="LO62" s="429"/>
      <c r="LP62" s="429"/>
      <c r="LQ62" s="429"/>
      <c r="LR62" s="429"/>
      <c r="LS62" s="429"/>
      <c r="LT62" s="429"/>
      <c r="LU62" s="429"/>
      <c r="LV62" s="429"/>
      <c r="LW62" s="429"/>
      <c r="LX62" s="429"/>
      <c r="LY62" s="429"/>
      <c r="LZ62" s="429"/>
      <c r="MA62" s="429"/>
      <c r="MB62" s="429"/>
      <c r="MC62" s="429"/>
      <c r="MD62" s="429"/>
      <c r="ME62" s="429"/>
      <c r="MF62" s="429"/>
      <c r="MG62" s="429"/>
      <c r="MH62" s="429"/>
      <c r="MI62" s="429"/>
      <c r="MJ62" s="429"/>
      <c r="MK62" s="429"/>
      <c r="ML62" s="429"/>
      <c r="MM62" s="429"/>
      <c r="MN62" s="429"/>
      <c r="MO62" s="429"/>
      <c r="MP62" s="429"/>
      <c r="MQ62" s="429"/>
      <c r="MR62" s="429"/>
      <c r="MS62" s="429"/>
      <c r="MT62" s="429"/>
      <c r="MU62" s="429"/>
      <c r="MV62" s="429"/>
      <c r="MW62" s="429"/>
      <c r="MX62" s="429"/>
      <c r="MY62" s="429"/>
      <c r="MZ62" s="429"/>
      <c r="NA62" s="429"/>
      <c r="NB62" s="429"/>
      <c r="NC62" s="429"/>
      <c r="ND62" s="429"/>
      <c r="NE62" s="429"/>
      <c r="NF62" s="429"/>
      <c r="NG62" s="429"/>
      <c r="NH62" s="429"/>
      <c r="NI62" s="429"/>
      <c r="NJ62" s="429"/>
      <c r="NK62" s="429"/>
      <c r="NL62" s="429"/>
      <c r="NM62" s="429"/>
      <c r="NN62" s="429"/>
      <c r="NO62" s="429"/>
      <c r="NP62" s="429"/>
      <c r="NQ62" s="429"/>
      <c r="NR62" s="429"/>
      <c r="NS62" s="429"/>
      <c r="NT62" s="429"/>
      <c r="NU62" s="429"/>
      <c r="NV62" s="429"/>
      <c r="NW62" s="429"/>
      <c r="NX62" s="429"/>
      <c r="NY62" s="429"/>
      <c r="NZ62" s="429"/>
      <c r="OA62" s="429"/>
      <c r="OB62" s="429"/>
      <c r="OC62" s="429"/>
      <c r="OD62" s="429"/>
      <c r="OE62" s="429"/>
      <c r="OF62" s="429"/>
      <c r="OG62" s="429"/>
      <c r="OH62" s="429"/>
      <c r="OI62" s="429"/>
      <c r="OJ62" s="429"/>
      <c r="OK62" s="429"/>
      <c r="OL62" s="429"/>
      <c r="OM62" s="429"/>
      <c r="ON62" s="429"/>
      <c r="OO62" s="429"/>
      <c r="OP62" s="429"/>
      <c r="OQ62" s="429"/>
      <c r="OR62" s="429"/>
      <c r="OS62" s="429"/>
      <c r="OT62" s="429"/>
      <c r="OU62" s="429"/>
      <c r="OV62" s="429"/>
      <c r="OW62" s="429"/>
      <c r="OX62" s="429"/>
      <c r="OY62" s="429"/>
      <c r="OZ62" s="429"/>
      <c r="PA62" s="429"/>
      <c r="PB62" s="429"/>
      <c r="PC62" s="429"/>
      <c r="PD62" s="429"/>
      <c r="PE62" s="429"/>
      <c r="PF62" s="429"/>
      <c r="PG62" s="429"/>
      <c r="PH62" s="429"/>
      <c r="PI62" s="429"/>
      <c r="PJ62" s="429"/>
      <c r="PK62" s="429"/>
      <c r="PL62" s="429"/>
      <c r="PM62" s="429"/>
      <c r="PN62" s="429"/>
      <c r="PO62" s="429"/>
      <c r="PP62" s="429"/>
      <c r="PQ62" s="429"/>
      <c r="PR62" s="429"/>
      <c r="PS62" s="429"/>
      <c r="PT62" s="429"/>
      <c r="PU62" s="429"/>
      <c r="PV62" s="429"/>
      <c r="PW62" s="429"/>
      <c r="PX62" s="429"/>
      <c r="PY62" s="429"/>
      <c r="PZ62" s="429"/>
      <c r="QA62" s="429"/>
      <c r="QB62" s="429"/>
      <c r="QC62" s="429"/>
      <c r="QD62" s="429"/>
      <c r="QE62" s="429"/>
      <c r="QF62" s="429"/>
      <c r="QG62" s="429"/>
      <c r="QH62" s="429"/>
      <c r="QI62" s="429"/>
      <c r="QJ62" s="429"/>
      <c r="QK62" s="429"/>
      <c r="QL62" s="429"/>
      <c r="QM62" s="429"/>
      <c r="QN62" s="429"/>
      <c r="QO62" s="429"/>
      <c r="QP62" s="429"/>
      <c r="QQ62" s="429"/>
      <c r="QR62" s="429"/>
      <c r="QS62" s="429"/>
      <c r="QT62" s="429"/>
      <c r="QU62" s="429"/>
      <c r="QV62" s="429"/>
      <c r="QW62" s="429"/>
      <c r="QX62" s="429"/>
      <c r="QY62" s="429"/>
      <c r="QZ62" s="429"/>
      <c r="RA62" s="429"/>
      <c r="RB62" s="429"/>
      <c r="RC62" s="429"/>
      <c r="RD62" s="429"/>
      <c r="RE62" s="429"/>
      <c r="RF62" s="429"/>
      <c r="RG62" s="429"/>
      <c r="RH62" s="429"/>
      <c r="RI62" s="429"/>
      <c r="RJ62" s="429"/>
      <c r="RK62" s="429"/>
      <c r="RL62" s="429"/>
      <c r="RM62" s="429"/>
      <c r="RN62" s="429"/>
      <c r="RO62" s="429"/>
      <c r="RP62" s="429"/>
      <c r="RQ62" s="429"/>
      <c r="RR62" s="429"/>
      <c r="RS62" s="429"/>
      <c r="RT62" s="429"/>
      <c r="RU62" s="429"/>
      <c r="RV62" s="429"/>
      <c r="RW62" s="429"/>
      <c r="RX62" s="429"/>
      <c r="RY62" s="429"/>
      <c r="RZ62" s="429"/>
      <c r="SA62" s="429"/>
      <c r="SB62" s="429"/>
      <c r="SC62" s="429"/>
      <c r="SD62" s="429"/>
      <c r="SE62" s="429"/>
      <c r="SF62" s="429"/>
      <c r="SG62" s="429"/>
      <c r="SH62" s="429"/>
      <c r="SI62" s="429"/>
      <c r="SJ62" s="429"/>
      <c r="SK62" s="429"/>
      <c r="SL62" s="429"/>
      <c r="SM62" s="429"/>
      <c r="SN62" s="429"/>
      <c r="SO62" s="429"/>
      <c r="SP62" s="429"/>
      <c r="SQ62" s="429"/>
      <c r="SR62" s="429"/>
      <c r="SS62" s="429"/>
      <c r="ST62" s="429"/>
      <c r="SU62" s="429"/>
      <c r="SV62" s="429"/>
      <c r="SW62" s="429"/>
      <c r="SX62" s="429"/>
      <c r="SY62" s="429"/>
      <c r="SZ62" s="429"/>
      <c r="TA62" s="429"/>
      <c r="TB62" s="429"/>
      <c r="TC62" s="429"/>
      <c r="TD62" s="429"/>
      <c r="TE62" s="429"/>
      <c r="TF62" s="429"/>
      <c r="TG62" s="429"/>
      <c r="TH62" s="429"/>
      <c r="TI62" s="429"/>
      <c r="TJ62" s="429"/>
      <c r="TK62" s="429"/>
      <c r="TL62" s="429"/>
      <c r="TM62" s="429"/>
      <c r="TN62" s="429"/>
      <c r="TO62" s="429"/>
      <c r="TP62" s="429"/>
      <c r="TQ62" s="429"/>
      <c r="TR62" s="429"/>
      <c r="TS62" s="429"/>
      <c r="TT62" s="429"/>
      <c r="TU62" s="429"/>
      <c r="TV62" s="429"/>
      <c r="TW62" s="429"/>
      <c r="TX62" s="429"/>
      <c r="TY62" s="429"/>
      <c r="TZ62" s="429"/>
      <c r="UA62" s="429"/>
      <c r="UB62" s="429"/>
      <c r="UC62" s="429"/>
      <c r="UD62" s="429"/>
      <c r="UE62" s="429"/>
      <c r="UF62" s="429"/>
      <c r="UG62" s="429"/>
      <c r="UH62" s="429"/>
      <c r="UI62" s="429"/>
      <c r="UJ62" s="429"/>
      <c r="UK62" s="429"/>
      <c r="UL62" s="429"/>
      <c r="UM62" s="429"/>
      <c r="UN62" s="429"/>
      <c r="UO62" s="429"/>
      <c r="UP62" s="429"/>
      <c r="UQ62" s="429"/>
      <c r="UR62" s="429"/>
      <c r="US62" s="429"/>
      <c r="UT62" s="429"/>
      <c r="UU62" s="429"/>
      <c r="UV62" s="429"/>
      <c r="UW62" s="429"/>
      <c r="UX62" s="429"/>
      <c r="UY62" s="429"/>
      <c r="UZ62" s="429"/>
      <c r="VA62" s="429"/>
      <c r="VB62" s="429"/>
      <c r="VC62" s="429"/>
      <c r="VD62" s="429"/>
      <c r="VE62" s="429"/>
      <c r="VF62" s="429"/>
      <c r="VG62" s="429"/>
      <c r="VH62" s="429"/>
      <c r="VI62" s="429"/>
      <c r="VJ62" s="429"/>
      <c r="VK62" s="429"/>
      <c r="VL62" s="429"/>
      <c r="VM62" s="429"/>
      <c r="VN62" s="429"/>
      <c r="VO62" s="429"/>
      <c r="VP62" s="429"/>
      <c r="VQ62" s="429"/>
      <c r="VR62" s="429"/>
      <c r="VS62" s="429"/>
      <c r="VT62" s="429"/>
      <c r="VU62" s="429"/>
      <c r="VV62" s="429"/>
      <c r="VW62" s="429"/>
      <c r="VX62" s="429"/>
      <c r="VY62" s="429"/>
      <c r="VZ62" s="429"/>
      <c r="WA62" s="429"/>
      <c r="WB62" s="429"/>
      <c r="WC62" s="429"/>
      <c r="WD62" s="429"/>
      <c r="WE62" s="429"/>
      <c r="WF62" s="429"/>
      <c r="WG62" s="429"/>
      <c r="WH62" s="429"/>
      <c r="WI62" s="429"/>
      <c r="WJ62" s="429"/>
      <c r="WK62" s="429"/>
      <c r="WL62" s="429"/>
      <c r="WM62" s="429"/>
      <c r="WN62" s="429"/>
      <c r="WO62" s="429"/>
      <c r="WP62" s="429"/>
      <c r="WQ62" s="429"/>
      <c r="WR62" s="429"/>
      <c r="WS62" s="429"/>
      <c r="WT62" s="429"/>
      <c r="WU62" s="429"/>
      <c r="WV62" s="429"/>
      <c r="WW62" s="429"/>
      <c r="WX62" s="429"/>
      <c r="WY62" s="429"/>
      <c r="WZ62" s="429"/>
      <c r="XA62" s="429"/>
      <c r="XB62" s="429"/>
      <c r="XC62" s="429"/>
      <c r="XD62" s="429"/>
      <c r="XE62" s="429"/>
      <c r="XF62" s="429"/>
      <c r="XG62" s="429"/>
      <c r="XH62" s="429"/>
      <c r="XI62" s="429"/>
      <c r="XJ62" s="429"/>
      <c r="XK62" s="429"/>
      <c r="XL62" s="429"/>
      <c r="XM62" s="429"/>
      <c r="XN62" s="429"/>
      <c r="XO62" s="429"/>
      <c r="XP62" s="429"/>
      <c r="XQ62" s="429"/>
      <c r="XR62" s="429"/>
      <c r="XS62" s="429"/>
      <c r="XT62" s="429"/>
      <c r="XU62" s="429"/>
      <c r="XV62" s="429"/>
      <c r="XW62" s="429"/>
      <c r="XX62" s="429"/>
      <c r="XY62" s="429"/>
      <c r="XZ62" s="429"/>
      <c r="YA62" s="429"/>
      <c r="YB62" s="429"/>
      <c r="YC62" s="429"/>
      <c r="YD62" s="429"/>
      <c r="YE62" s="429"/>
      <c r="YF62" s="429"/>
      <c r="YG62" s="429"/>
      <c r="YH62" s="429"/>
      <c r="YI62" s="429"/>
      <c r="YJ62" s="429"/>
      <c r="YK62" s="429"/>
      <c r="YL62" s="429"/>
      <c r="YM62" s="429"/>
      <c r="YN62" s="429"/>
      <c r="YO62" s="429"/>
      <c r="YP62" s="429"/>
      <c r="YQ62" s="429"/>
      <c r="YR62" s="429"/>
      <c r="YS62" s="429"/>
      <c r="YT62" s="429"/>
      <c r="YU62" s="429"/>
      <c r="YV62" s="429"/>
      <c r="YW62" s="429"/>
      <c r="YX62" s="429"/>
      <c r="YY62" s="429"/>
      <c r="YZ62" s="429"/>
      <c r="ZA62" s="429"/>
      <c r="ZB62" s="429"/>
      <c r="ZC62" s="429"/>
      <c r="ZD62" s="429"/>
      <c r="ZE62" s="429"/>
      <c r="ZF62" s="429"/>
      <c r="ZG62" s="429"/>
      <c r="ZH62" s="429"/>
      <c r="ZI62" s="429"/>
      <c r="ZJ62" s="429"/>
      <c r="ZK62" s="429"/>
      <c r="ZL62" s="429"/>
      <c r="ZM62" s="429"/>
      <c r="ZN62" s="429"/>
      <c r="ZO62" s="429"/>
      <c r="ZP62" s="429"/>
      <c r="ZQ62" s="429"/>
      <c r="ZR62" s="429"/>
      <c r="ZS62" s="429"/>
      <c r="ZT62" s="429"/>
      <c r="ZU62" s="429"/>
      <c r="ZV62" s="429"/>
      <c r="ZW62" s="429"/>
      <c r="ZX62" s="429"/>
      <c r="ZY62" s="429"/>
      <c r="ZZ62" s="429"/>
      <c r="AAA62" s="429"/>
      <c r="AAB62" s="429"/>
      <c r="AAC62" s="429"/>
      <c r="AAD62" s="429"/>
      <c r="AAE62" s="429"/>
      <c r="AAF62" s="429"/>
      <c r="AAG62" s="429"/>
      <c r="AAH62" s="429"/>
      <c r="AAI62" s="429"/>
      <c r="AAJ62" s="429"/>
      <c r="AAK62" s="429"/>
      <c r="AAL62" s="429"/>
      <c r="AAM62" s="429"/>
      <c r="AAN62" s="429"/>
      <c r="AAO62" s="429"/>
      <c r="AAP62" s="429"/>
      <c r="AAQ62" s="429"/>
      <c r="AAR62" s="429"/>
      <c r="AAS62" s="429"/>
      <c r="AAT62" s="429"/>
      <c r="AAU62" s="429"/>
      <c r="AAV62" s="429"/>
      <c r="AAW62" s="429"/>
      <c r="AAX62" s="429"/>
      <c r="AAY62" s="429"/>
      <c r="AAZ62" s="429"/>
      <c r="ABA62" s="429"/>
      <c r="ABB62" s="429"/>
      <c r="ABC62" s="429"/>
      <c r="ABD62" s="429"/>
      <c r="ABE62" s="429"/>
      <c r="ABF62" s="429"/>
      <c r="ABG62" s="429"/>
      <c r="ABH62" s="429"/>
      <c r="ABI62" s="429"/>
      <c r="ABJ62" s="429"/>
      <c r="ABK62" s="429"/>
      <c r="ABL62" s="429"/>
      <c r="ABM62" s="429"/>
      <c r="ABN62" s="429"/>
      <c r="ABO62" s="429"/>
      <c r="ABP62" s="429"/>
      <c r="ABQ62" s="429"/>
      <c r="ABR62" s="429"/>
      <c r="ABS62" s="429"/>
      <c r="ABT62" s="429"/>
      <c r="ABU62" s="429"/>
      <c r="ABV62" s="429"/>
      <c r="ABW62" s="429"/>
      <c r="ABX62" s="429"/>
      <c r="ABY62" s="429"/>
      <c r="ABZ62" s="429"/>
      <c r="ACA62" s="429"/>
      <c r="ACB62" s="429"/>
      <c r="ACC62" s="429"/>
      <c r="ACD62" s="429"/>
      <c r="ACE62" s="429"/>
      <c r="ACF62" s="429"/>
      <c r="ACG62" s="429"/>
      <c r="ACH62" s="429"/>
      <c r="ACI62" s="429"/>
      <c r="ACJ62" s="429"/>
      <c r="ACK62" s="429"/>
      <c r="ACL62" s="429"/>
      <c r="ACM62" s="429"/>
      <c r="ACN62" s="429"/>
      <c r="ACO62" s="429"/>
      <c r="ACP62" s="429"/>
      <c r="ACQ62" s="429"/>
      <c r="ACR62" s="429"/>
      <c r="ACS62" s="429"/>
      <c r="ACT62" s="429"/>
      <c r="ACU62" s="429"/>
      <c r="ACV62" s="429"/>
      <c r="ACW62" s="429"/>
      <c r="ACX62" s="429"/>
      <c r="ACY62" s="429"/>
      <c r="ACZ62" s="429"/>
      <c r="ADA62" s="429"/>
      <c r="ADB62" s="429"/>
      <c r="ADC62" s="429"/>
      <c r="ADD62" s="429"/>
      <c r="ADE62" s="429"/>
      <c r="ADF62" s="429"/>
      <c r="ADG62" s="429"/>
      <c r="ADH62" s="429"/>
      <c r="ADI62" s="429"/>
      <c r="ADJ62" s="429"/>
      <c r="ADK62" s="429"/>
      <c r="ADL62" s="429"/>
      <c r="ADM62" s="429"/>
      <c r="ADN62" s="429"/>
      <c r="ADO62" s="429"/>
      <c r="ADP62" s="429"/>
      <c r="ADQ62" s="429"/>
      <c r="ADR62" s="429"/>
      <c r="ADS62" s="429"/>
      <c r="ADT62" s="429"/>
      <c r="ADU62" s="429"/>
      <c r="ADV62" s="429"/>
      <c r="ADW62" s="429"/>
      <c r="ADX62" s="429"/>
      <c r="ADY62" s="429"/>
      <c r="ADZ62" s="429"/>
      <c r="AEA62" s="429"/>
      <c r="AEB62" s="429"/>
      <c r="AEC62" s="429"/>
      <c r="AED62" s="429"/>
      <c r="AEE62" s="429"/>
      <c r="AEF62" s="429"/>
      <c r="AEG62" s="429"/>
      <c r="AEH62" s="429"/>
      <c r="AEI62" s="429"/>
      <c r="AEJ62" s="429"/>
      <c r="AEK62" s="429"/>
      <c r="AEL62" s="429"/>
      <c r="AEM62" s="429"/>
      <c r="AEN62" s="429"/>
      <c r="AEO62" s="429"/>
      <c r="AEP62" s="429"/>
      <c r="AEQ62" s="429"/>
      <c r="AER62" s="429"/>
      <c r="AES62" s="429"/>
      <c r="AET62" s="429"/>
      <c r="AEU62" s="429"/>
      <c r="AEV62" s="429"/>
      <c r="AEW62" s="429"/>
      <c r="AEX62" s="429"/>
      <c r="AEY62" s="429"/>
      <c r="AEZ62" s="429"/>
      <c r="AFA62" s="429"/>
      <c r="AFB62" s="429"/>
      <c r="AFC62" s="429"/>
      <c r="AFD62" s="429"/>
      <c r="AFE62" s="429"/>
      <c r="AFF62" s="429"/>
      <c r="AFG62" s="429"/>
      <c r="AFH62" s="429"/>
      <c r="AFI62" s="429"/>
      <c r="AFJ62" s="429"/>
      <c r="AFK62" s="429"/>
      <c r="AFL62" s="429"/>
      <c r="AFM62" s="429"/>
      <c r="AFN62" s="429"/>
      <c r="AFO62" s="429"/>
      <c r="AFP62" s="429"/>
      <c r="AFQ62" s="429"/>
      <c r="AFR62" s="429"/>
      <c r="AFS62" s="429"/>
      <c r="AFT62" s="429"/>
      <c r="AFU62" s="429"/>
      <c r="AFV62" s="429"/>
      <c r="AFW62" s="429"/>
      <c r="AFX62" s="429"/>
      <c r="AFY62" s="429"/>
      <c r="AFZ62" s="429"/>
      <c r="AGA62" s="429"/>
      <c r="AGB62" s="429"/>
      <c r="AGC62" s="429"/>
      <c r="AGD62" s="429"/>
      <c r="AGE62" s="429"/>
      <c r="AGF62" s="429"/>
      <c r="AGG62" s="429"/>
      <c r="AGH62" s="429"/>
      <c r="AGI62" s="429"/>
      <c r="AGJ62" s="429"/>
      <c r="AGK62" s="429"/>
      <c r="AGL62" s="429"/>
      <c r="AGM62" s="429"/>
      <c r="AGN62" s="429"/>
      <c r="AGO62" s="429"/>
      <c r="AGP62" s="429"/>
      <c r="AGQ62" s="429"/>
      <c r="AGR62" s="429"/>
      <c r="AGS62" s="429"/>
      <c r="AGT62" s="429"/>
      <c r="AGU62" s="429"/>
      <c r="AGV62" s="429"/>
      <c r="AGW62" s="429"/>
      <c r="AGX62" s="429"/>
      <c r="AGY62" s="429"/>
      <c r="AGZ62" s="429"/>
      <c r="AHA62" s="429"/>
      <c r="AHB62" s="429"/>
      <c r="AHC62" s="429"/>
      <c r="AHD62" s="429"/>
      <c r="AHE62" s="429"/>
      <c r="AHF62" s="429"/>
      <c r="AHG62" s="429"/>
      <c r="AHH62" s="429"/>
      <c r="AHI62" s="429"/>
      <c r="AHJ62" s="429"/>
      <c r="AHK62" s="429"/>
      <c r="AHL62" s="429"/>
      <c r="AHM62" s="429"/>
      <c r="AHN62" s="429"/>
      <c r="AHO62" s="429"/>
      <c r="AHP62" s="429"/>
      <c r="AHQ62" s="429"/>
      <c r="AHR62" s="429"/>
      <c r="AHS62" s="429"/>
      <c r="AHT62" s="429"/>
      <c r="AHU62" s="429"/>
      <c r="AHV62" s="429"/>
      <c r="AHW62" s="429"/>
      <c r="AHX62" s="429"/>
      <c r="AHY62" s="429"/>
      <c r="AHZ62" s="429"/>
      <c r="AIA62" s="429"/>
      <c r="AIB62" s="429"/>
      <c r="AIC62" s="429"/>
      <c r="AID62" s="429"/>
      <c r="AIE62" s="429"/>
      <c r="AIF62" s="429"/>
      <c r="AIG62" s="429"/>
      <c r="AIH62" s="429"/>
      <c r="AII62" s="429"/>
      <c r="AIJ62" s="429"/>
      <c r="AIK62" s="429"/>
      <c r="AIL62" s="429"/>
      <c r="AIM62" s="429"/>
      <c r="AIN62" s="429"/>
      <c r="AIO62" s="429"/>
      <c r="AIP62" s="429"/>
      <c r="AIQ62" s="429"/>
      <c r="AIR62" s="429"/>
      <c r="AIS62" s="429"/>
      <c r="AIT62" s="429"/>
      <c r="AIU62" s="429"/>
      <c r="AIV62" s="429"/>
      <c r="AIW62" s="429"/>
      <c r="AIX62" s="429"/>
      <c r="AIY62" s="429"/>
      <c r="AIZ62" s="429"/>
      <c r="AJA62" s="429"/>
      <c r="AJB62" s="429"/>
      <c r="AJC62" s="429"/>
      <c r="AJD62" s="429"/>
      <c r="AJE62" s="429"/>
      <c r="AJF62" s="429"/>
      <c r="AJG62" s="429"/>
      <c r="AJH62" s="429"/>
      <c r="AJI62" s="429"/>
      <c r="AJJ62" s="429"/>
      <c r="AJK62" s="429"/>
      <c r="AJL62" s="429"/>
      <c r="AJM62" s="429"/>
      <c r="AJN62" s="429"/>
      <c r="AJO62" s="429"/>
      <c r="AJP62" s="429"/>
      <c r="AJQ62" s="429"/>
      <c r="AJR62" s="429"/>
      <c r="AJS62" s="429"/>
      <c r="AJT62" s="429"/>
      <c r="AJU62" s="429"/>
      <c r="AJV62" s="429"/>
      <c r="AJW62" s="429"/>
      <c r="AJX62" s="429"/>
      <c r="AJY62" s="429"/>
      <c r="AJZ62" s="429"/>
      <c r="AKA62" s="429"/>
      <c r="AKB62" s="429"/>
      <c r="AKC62" s="429"/>
      <c r="AKD62" s="429"/>
      <c r="AKE62" s="429"/>
      <c r="AKF62" s="429"/>
      <c r="AKG62" s="429"/>
      <c r="AKH62" s="429"/>
      <c r="AKI62" s="429"/>
      <c r="AKJ62" s="429"/>
      <c r="AKK62" s="429"/>
      <c r="AKL62" s="429"/>
      <c r="AKM62" s="429"/>
      <c r="AKN62" s="429"/>
      <c r="AKO62" s="429"/>
      <c r="AKP62" s="429"/>
      <c r="AKQ62" s="429"/>
      <c r="AKR62" s="429"/>
      <c r="AKS62" s="429"/>
      <c r="AKT62" s="429"/>
      <c r="AKU62" s="429"/>
      <c r="AKV62" s="429"/>
      <c r="AKW62" s="429"/>
      <c r="AKX62" s="429"/>
      <c r="AKY62" s="429"/>
      <c r="AKZ62" s="429"/>
      <c r="ALA62" s="429"/>
      <c r="ALB62" s="429"/>
      <c r="ALC62" s="429"/>
      <c r="ALD62" s="429"/>
      <c r="ALE62" s="429"/>
      <c r="ALF62" s="429"/>
      <c r="ALG62" s="429"/>
      <c r="ALH62" s="429"/>
      <c r="ALI62" s="429"/>
      <c r="ALJ62" s="429"/>
      <c r="ALK62" s="429"/>
      <c r="ALL62" s="429"/>
      <c r="ALM62" s="429"/>
      <c r="ALN62" s="429"/>
      <c r="ALO62" s="429"/>
      <c r="ALP62" s="429"/>
      <c r="ALQ62" s="429"/>
      <c r="ALR62" s="429"/>
      <c r="ALS62" s="429"/>
      <c r="ALT62" s="429"/>
      <c r="ALU62" s="429"/>
      <c r="ALV62" s="429"/>
      <c r="ALW62" s="429"/>
      <c r="ALX62" s="429"/>
      <c r="ALY62" s="429"/>
      <c r="ALZ62" s="429"/>
      <c r="AMA62" s="429"/>
      <c r="AMB62" s="429"/>
      <c r="AMC62" s="429"/>
      <c r="AMD62" s="429"/>
      <c r="AME62" s="429"/>
      <c r="AMF62" s="429"/>
      <c r="AMG62" s="429"/>
      <c r="AMH62" s="429"/>
      <c r="AMI62" s="429"/>
      <c r="AMJ62" s="429"/>
      <c r="AMK62" s="429"/>
      <c r="AML62" s="429"/>
      <c r="AMM62" s="429"/>
      <c r="AMN62" s="429"/>
      <c r="AMO62" s="429"/>
      <c r="AMP62" s="429"/>
      <c r="AMQ62" s="429"/>
      <c r="AMR62" s="429"/>
      <c r="AMS62" s="429"/>
      <c r="AMT62" s="429"/>
      <c r="AMU62" s="429"/>
      <c r="AMV62" s="429"/>
      <c r="AMW62" s="429"/>
      <c r="AMX62" s="429"/>
      <c r="AMY62" s="429"/>
      <c r="AMZ62" s="429"/>
      <c r="ANA62" s="429"/>
      <c r="ANB62" s="429"/>
      <c r="ANC62" s="429"/>
      <c r="AND62" s="429"/>
      <c r="ANE62" s="429"/>
      <c r="ANF62" s="429"/>
      <c r="ANG62" s="429"/>
      <c r="ANH62" s="429"/>
      <c r="ANI62" s="429"/>
      <c r="ANJ62" s="429"/>
      <c r="ANK62" s="429"/>
      <c r="ANL62" s="429"/>
      <c r="ANM62" s="429"/>
      <c r="ANN62" s="429"/>
      <c r="ANO62" s="429"/>
      <c r="ANP62" s="429"/>
      <c r="ANQ62" s="429"/>
      <c r="ANR62" s="429"/>
      <c r="ANS62" s="429"/>
      <c r="ANT62" s="429"/>
      <c r="ANU62" s="429"/>
      <c r="ANV62" s="429"/>
      <c r="ANW62" s="429"/>
      <c r="ANX62" s="429"/>
      <c r="ANY62" s="429"/>
      <c r="ANZ62" s="429"/>
      <c r="AOA62" s="429"/>
      <c r="AOB62" s="429"/>
      <c r="AOC62" s="429"/>
      <c r="AOD62" s="429"/>
      <c r="AOE62" s="429"/>
      <c r="AOF62" s="429"/>
      <c r="AOG62" s="429"/>
      <c r="AOH62" s="429"/>
      <c r="AOI62" s="429"/>
      <c r="AOJ62" s="429"/>
      <c r="AOK62" s="429"/>
      <c r="AOL62" s="429"/>
      <c r="AOM62" s="429"/>
      <c r="AON62" s="429"/>
      <c r="AOO62" s="429"/>
      <c r="AOP62" s="429"/>
      <c r="AOQ62" s="429"/>
      <c r="AOR62" s="429"/>
      <c r="AOS62" s="429"/>
      <c r="AOT62" s="429"/>
      <c r="AOU62" s="429"/>
      <c r="AOV62" s="429"/>
      <c r="AOW62" s="429"/>
      <c r="AOX62" s="429"/>
      <c r="AOY62" s="429"/>
      <c r="AOZ62" s="429"/>
      <c r="APA62" s="429"/>
      <c r="APB62" s="429"/>
      <c r="APC62" s="429"/>
      <c r="APD62" s="429"/>
      <c r="APE62" s="429"/>
      <c r="APF62" s="429"/>
      <c r="APG62" s="429"/>
      <c r="APH62" s="429"/>
      <c r="API62" s="429"/>
      <c r="APJ62" s="429"/>
      <c r="APK62" s="429"/>
      <c r="APL62" s="429"/>
      <c r="APM62" s="429"/>
      <c r="APN62" s="429"/>
      <c r="APO62" s="429"/>
      <c r="APP62" s="429"/>
      <c r="APQ62" s="429"/>
      <c r="APR62" s="429"/>
      <c r="APS62" s="429"/>
      <c r="APT62" s="429"/>
      <c r="APU62" s="429"/>
      <c r="APV62" s="429"/>
      <c r="APW62" s="429"/>
      <c r="APX62" s="429"/>
      <c r="APY62" s="429"/>
      <c r="APZ62" s="429"/>
      <c r="AQA62" s="429"/>
      <c r="AQB62" s="429"/>
      <c r="AQC62" s="429"/>
      <c r="AQD62" s="429"/>
      <c r="AQE62" s="429"/>
      <c r="AQF62" s="429"/>
      <c r="AQG62" s="429"/>
      <c r="AQH62" s="429"/>
      <c r="AQI62" s="429"/>
      <c r="AQJ62" s="429"/>
      <c r="AQK62" s="429"/>
      <c r="AQL62" s="429"/>
      <c r="AQM62" s="429"/>
      <c r="AQN62" s="429"/>
      <c r="AQO62" s="429"/>
      <c r="AQP62" s="429"/>
      <c r="AQQ62" s="429"/>
      <c r="AQR62" s="429"/>
      <c r="AQS62" s="429"/>
      <c r="AQT62" s="429"/>
      <c r="AQU62" s="429"/>
      <c r="AQV62" s="429"/>
      <c r="AQW62" s="429"/>
      <c r="AQX62" s="429"/>
      <c r="AQY62" s="429"/>
      <c r="AQZ62" s="429"/>
      <c r="ARA62" s="429"/>
      <c r="ARB62" s="429"/>
      <c r="ARC62" s="429"/>
      <c r="ARD62" s="429"/>
      <c r="ARE62" s="429"/>
      <c r="ARF62" s="429"/>
      <c r="ARG62" s="429"/>
      <c r="ARH62" s="429"/>
      <c r="ARI62" s="429"/>
      <c r="ARJ62" s="429"/>
      <c r="ARK62" s="429"/>
      <c r="ARL62" s="429"/>
      <c r="ARM62" s="429"/>
      <c r="ARN62" s="429"/>
      <c r="ARO62" s="429"/>
      <c r="ARP62" s="429"/>
      <c r="ARQ62" s="429"/>
      <c r="ARR62" s="429"/>
      <c r="ARS62" s="429"/>
      <c r="ART62" s="429"/>
      <c r="ARU62" s="429"/>
      <c r="ARV62" s="429"/>
      <c r="ARW62" s="429"/>
      <c r="ARX62" s="429"/>
      <c r="ARY62" s="429"/>
      <c r="ARZ62" s="429"/>
      <c r="ASA62" s="429"/>
      <c r="ASB62" s="429"/>
      <c r="ASC62" s="429"/>
      <c r="ASD62" s="429"/>
      <c r="ASE62" s="429"/>
      <c r="ASF62" s="429"/>
      <c r="ASG62" s="429"/>
      <c r="ASH62" s="429"/>
      <c r="ASI62" s="429"/>
      <c r="ASJ62" s="429"/>
      <c r="ASK62" s="429"/>
      <c r="ASL62" s="429"/>
      <c r="ASM62" s="429"/>
      <c r="ASN62" s="429"/>
      <c r="ASO62" s="429"/>
      <c r="ASP62" s="429"/>
      <c r="ASQ62" s="429"/>
      <c r="ASR62" s="429"/>
      <c r="ASS62" s="429"/>
      <c r="AST62" s="429"/>
      <c r="ASU62" s="429"/>
      <c r="ASV62" s="429"/>
      <c r="ASW62" s="429"/>
      <c r="ASX62" s="429"/>
      <c r="ASY62" s="429"/>
      <c r="ASZ62" s="429"/>
      <c r="ATA62" s="429"/>
      <c r="ATB62" s="429"/>
      <c r="ATC62" s="429"/>
      <c r="ATD62" s="429"/>
      <c r="ATE62" s="429"/>
      <c r="ATF62" s="429"/>
      <c r="ATG62" s="429"/>
      <c r="ATH62" s="429"/>
      <c r="ATI62" s="429"/>
      <c r="ATJ62" s="429"/>
      <c r="ATK62" s="429"/>
      <c r="ATL62" s="429"/>
      <c r="ATM62" s="429"/>
      <c r="ATN62" s="429"/>
      <c r="ATO62" s="429"/>
      <c r="ATP62" s="429"/>
      <c r="ATQ62" s="429"/>
      <c r="ATR62" s="429"/>
      <c r="ATS62" s="429"/>
      <c r="ATT62" s="429"/>
      <c r="ATU62" s="429"/>
      <c r="ATV62" s="429"/>
      <c r="ATW62" s="429"/>
      <c r="ATX62" s="429"/>
      <c r="ATY62" s="429"/>
      <c r="ATZ62" s="429"/>
      <c r="AUA62" s="429"/>
      <c r="AUB62" s="429"/>
      <c r="AUC62" s="429"/>
      <c r="AUD62" s="429"/>
      <c r="AUE62" s="429"/>
      <c r="AUF62" s="429"/>
      <c r="AUG62" s="429"/>
      <c r="AUH62" s="429"/>
      <c r="AUI62" s="429"/>
      <c r="AUJ62" s="429"/>
      <c r="AUK62" s="429"/>
      <c r="AUL62" s="429"/>
      <c r="AUM62" s="429"/>
      <c r="AUN62" s="429"/>
      <c r="AUO62" s="429"/>
      <c r="AUP62" s="429"/>
      <c r="AUQ62" s="429"/>
      <c r="AUR62" s="429"/>
      <c r="AUS62" s="429"/>
      <c r="AUT62" s="429"/>
      <c r="AUU62" s="429"/>
      <c r="AUV62" s="429"/>
      <c r="AUW62" s="429"/>
      <c r="AUX62" s="429"/>
      <c r="AUY62" s="429"/>
      <c r="AUZ62" s="429"/>
      <c r="AVA62" s="429"/>
      <c r="AVB62" s="429"/>
      <c r="AVC62" s="429"/>
      <c r="AVD62" s="429"/>
      <c r="AVE62" s="429"/>
      <c r="AVF62" s="429"/>
      <c r="AVG62" s="429"/>
      <c r="AVH62" s="429"/>
      <c r="AVI62" s="429"/>
      <c r="AVJ62" s="429"/>
      <c r="AVK62" s="429"/>
      <c r="AVL62" s="429"/>
      <c r="AVM62" s="429"/>
      <c r="AVN62" s="429"/>
      <c r="AVO62" s="429"/>
      <c r="AVP62" s="429"/>
      <c r="AVQ62" s="429"/>
      <c r="AVR62" s="429"/>
      <c r="AVS62" s="429"/>
      <c r="AVT62" s="429"/>
      <c r="AVU62" s="429"/>
      <c r="AVV62" s="429"/>
      <c r="AVW62" s="429"/>
      <c r="AVX62" s="429"/>
      <c r="AVY62" s="429"/>
      <c r="AVZ62" s="429"/>
      <c r="AWA62" s="429"/>
      <c r="AWB62" s="429"/>
      <c r="AWC62" s="429"/>
      <c r="AWD62" s="429"/>
      <c r="AWE62" s="429"/>
      <c r="AWF62" s="429"/>
      <c r="AWG62" s="429"/>
      <c r="AWH62" s="429"/>
      <c r="AWI62" s="429"/>
      <c r="AWJ62" s="429"/>
      <c r="AWK62" s="429"/>
      <c r="AWL62" s="429"/>
      <c r="AWM62" s="429"/>
      <c r="AWN62" s="429"/>
      <c r="AWO62" s="429"/>
      <c r="AWP62" s="429"/>
      <c r="AWQ62" s="429"/>
      <c r="AWR62" s="429"/>
      <c r="AWS62" s="429"/>
      <c r="AWT62" s="429"/>
      <c r="AWU62" s="429"/>
      <c r="AWV62" s="429"/>
      <c r="AWW62" s="429"/>
      <c r="AWX62" s="429"/>
      <c r="AWY62" s="429"/>
      <c r="AWZ62" s="429"/>
      <c r="AXA62" s="429"/>
      <c r="AXB62" s="429"/>
      <c r="AXC62" s="429"/>
      <c r="AXD62" s="429"/>
      <c r="AXE62" s="429"/>
      <c r="AXF62" s="429"/>
      <c r="AXG62" s="429"/>
      <c r="AXH62" s="429"/>
      <c r="AXI62" s="429"/>
      <c r="AXJ62" s="429"/>
      <c r="AXK62" s="429"/>
      <c r="AXL62" s="429"/>
      <c r="AXM62" s="429"/>
      <c r="AXN62" s="429"/>
      <c r="AXO62" s="429"/>
      <c r="AXP62" s="429"/>
      <c r="AXQ62" s="429"/>
      <c r="AXR62" s="429"/>
      <c r="AXS62" s="429"/>
      <c r="AXT62" s="429"/>
      <c r="AXU62" s="429"/>
      <c r="AXV62" s="429"/>
      <c r="AXW62" s="429"/>
      <c r="AXX62" s="429"/>
      <c r="AXY62" s="429"/>
      <c r="AXZ62" s="429"/>
      <c r="AYA62" s="429"/>
      <c r="AYB62" s="429"/>
      <c r="AYC62" s="429"/>
      <c r="AYD62" s="429"/>
      <c r="AYE62" s="429"/>
      <c r="AYF62" s="429"/>
      <c r="AYG62" s="429"/>
      <c r="AYH62" s="429"/>
      <c r="AYI62" s="429"/>
      <c r="AYJ62" s="429"/>
      <c r="AYK62" s="429"/>
      <c r="AYL62" s="429"/>
      <c r="AYM62" s="429"/>
      <c r="AYN62" s="429"/>
      <c r="AYO62" s="429"/>
      <c r="AYP62" s="429"/>
      <c r="AYQ62" s="429"/>
      <c r="AYR62" s="429"/>
      <c r="AYS62" s="429"/>
      <c r="AYT62" s="429"/>
      <c r="AYU62" s="429"/>
      <c r="AYV62" s="429"/>
      <c r="AYW62" s="429"/>
      <c r="AYX62" s="429"/>
      <c r="AYY62" s="429"/>
      <c r="AYZ62" s="429"/>
      <c r="AZA62" s="429"/>
      <c r="AZB62" s="429"/>
      <c r="AZC62" s="429"/>
      <c r="AZD62" s="429"/>
      <c r="AZE62" s="429"/>
      <c r="AZF62" s="429"/>
      <c r="AZG62" s="429"/>
      <c r="AZH62" s="429"/>
      <c r="AZI62" s="429"/>
      <c r="AZJ62" s="429"/>
      <c r="AZK62" s="429"/>
      <c r="AZL62" s="429"/>
      <c r="AZM62" s="429"/>
      <c r="AZN62" s="429"/>
      <c r="AZO62" s="429"/>
      <c r="AZP62" s="429"/>
      <c r="AZQ62" s="429"/>
      <c r="AZR62" s="429"/>
      <c r="AZS62" s="429"/>
      <c r="AZT62" s="429"/>
      <c r="AZU62" s="429"/>
      <c r="AZV62" s="429"/>
      <c r="AZW62" s="429"/>
      <c r="AZX62" s="429"/>
      <c r="AZY62" s="429"/>
      <c r="AZZ62" s="429"/>
      <c r="BAA62" s="429"/>
      <c r="BAB62" s="429"/>
      <c r="BAC62" s="429"/>
      <c r="BAD62" s="429"/>
      <c r="BAE62" s="429"/>
      <c r="BAF62" s="429"/>
      <c r="BAG62" s="429"/>
      <c r="BAH62" s="429"/>
      <c r="BAI62" s="429"/>
      <c r="BAJ62" s="429"/>
      <c r="BAK62" s="429"/>
      <c r="BAL62" s="429"/>
      <c r="BAM62" s="429"/>
      <c r="BAN62" s="429"/>
      <c r="BAO62" s="429"/>
      <c r="BAP62" s="429"/>
      <c r="BAQ62" s="429"/>
      <c r="BAR62" s="429"/>
      <c r="BAS62" s="429"/>
      <c r="BAT62" s="429"/>
      <c r="BAU62" s="429"/>
      <c r="BAV62" s="429"/>
      <c r="BAW62" s="429"/>
      <c r="BAX62" s="429"/>
      <c r="BAY62" s="429"/>
      <c r="BAZ62" s="429"/>
      <c r="BBA62" s="429"/>
      <c r="BBB62" s="429"/>
      <c r="BBC62" s="429"/>
      <c r="BBD62" s="429"/>
      <c r="BBE62" s="429"/>
      <c r="BBF62" s="429"/>
      <c r="BBG62" s="429"/>
      <c r="BBH62" s="429"/>
      <c r="BBI62" s="429"/>
      <c r="BBJ62" s="429"/>
      <c r="BBK62" s="429"/>
      <c r="BBL62" s="429"/>
      <c r="BBM62" s="429"/>
      <c r="BBN62" s="429"/>
      <c r="BBO62" s="429"/>
      <c r="BBP62" s="429"/>
      <c r="BBQ62" s="429"/>
      <c r="BBR62" s="429"/>
      <c r="BBS62" s="429"/>
      <c r="BBT62" s="429"/>
      <c r="BBU62" s="429"/>
      <c r="BBV62" s="429"/>
      <c r="BBW62" s="429"/>
      <c r="BBX62" s="429"/>
      <c r="BBY62" s="429"/>
      <c r="BBZ62" s="429"/>
      <c r="BCA62" s="429"/>
      <c r="BCB62" s="429"/>
      <c r="BCC62" s="429"/>
      <c r="BCD62" s="429"/>
      <c r="BCE62" s="429"/>
      <c r="BCF62" s="429"/>
      <c r="BCG62" s="429"/>
      <c r="BCH62" s="429"/>
      <c r="BCI62" s="429"/>
      <c r="BCJ62" s="429"/>
      <c r="BCK62" s="429"/>
      <c r="BCL62" s="429"/>
      <c r="BCM62" s="429"/>
      <c r="BCN62" s="429"/>
      <c r="BCO62" s="429"/>
      <c r="BCP62" s="429"/>
      <c r="BCQ62" s="429"/>
      <c r="BCR62" s="429"/>
      <c r="BCS62" s="429"/>
      <c r="BCT62" s="429"/>
      <c r="BCU62" s="429"/>
      <c r="BCV62" s="429"/>
      <c r="BCW62" s="429"/>
      <c r="BCX62" s="429"/>
      <c r="BCY62" s="429"/>
      <c r="BCZ62" s="429"/>
      <c r="BDA62" s="429"/>
      <c r="BDB62" s="429"/>
      <c r="BDC62" s="429"/>
      <c r="BDD62" s="429"/>
      <c r="BDE62" s="429"/>
      <c r="BDF62" s="429"/>
      <c r="BDG62" s="429"/>
      <c r="BDH62" s="429"/>
      <c r="BDI62" s="429"/>
      <c r="BDJ62" s="429"/>
      <c r="BDK62" s="429"/>
      <c r="BDL62" s="429"/>
      <c r="BDM62" s="429"/>
      <c r="BDN62" s="429"/>
      <c r="BDO62" s="429"/>
      <c r="BDP62" s="429"/>
      <c r="BDQ62" s="429"/>
      <c r="BDR62" s="429"/>
      <c r="BDS62" s="429"/>
      <c r="BDT62" s="429"/>
      <c r="BDU62" s="429"/>
      <c r="BDV62" s="429"/>
      <c r="BDW62" s="429"/>
      <c r="BDX62" s="429"/>
      <c r="BDY62" s="429"/>
      <c r="BDZ62" s="429"/>
      <c r="BEA62" s="429"/>
      <c r="BEB62" s="429"/>
      <c r="BEC62" s="429"/>
      <c r="BED62" s="429"/>
      <c r="BEE62" s="429"/>
      <c r="BEF62" s="429"/>
      <c r="BEG62" s="429"/>
      <c r="BEH62" s="429"/>
      <c r="BEI62" s="429"/>
      <c r="BEJ62" s="429"/>
      <c r="BEK62" s="429"/>
      <c r="BEL62" s="429"/>
      <c r="BEM62" s="429"/>
      <c r="BEN62" s="429"/>
      <c r="BEO62" s="429"/>
      <c r="BEP62" s="429"/>
      <c r="BEQ62" s="429"/>
      <c r="BER62" s="429"/>
      <c r="BES62" s="429"/>
      <c r="BET62" s="429"/>
      <c r="BEU62" s="429"/>
      <c r="BEV62" s="429"/>
      <c r="BEW62" s="429"/>
      <c r="BEX62" s="429"/>
      <c r="BEY62" s="429"/>
      <c r="BEZ62" s="429"/>
      <c r="BFA62" s="429"/>
      <c r="BFB62" s="429"/>
      <c r="BFC62" s="429"/>
      <c r="BFD62" s="429"/>
      <c r="BFE62" s="429"/>
      <c r="BFF62" s="429"/>
      <c r="BFG62" s="429"/>
      <c r="BFH62" s="429"/>
      <c r="BFI62" s="429"/>
      <c r="BFJ62" s="429"/>
      <c r="BFK62" s="429"/>
      <c r="BFL62" s="429"/>
      <c r="BFM62" s="429"/>
      <c r="BFN62" s="429"/>
      <c r="BFO62" s="429"/>
      <c r="BFP62" s="429"/>
      <c r="BFQ62" s="429"/>
      <c r="BFR62" s="429"/>
      <c r="BFS62" s="429"/>
      <c r="BFT62" s="429"/>
      <c r="BFU62" s="429"/>
      <c r="BFV62" s="429"/>
      <c r="BFW62" s="429"/>
      <c r="BFX62" s="429"/>
      <c r="BFY62" s="429"/>
      <c r="BFZ62" s="429"/>
      <c r="BGA62" s="429"/>
      <c r="BGB62" s="429"/>
      <c r="BGC62" s="429"/>
      <c r="BGD62" s="429"/>
      <c r="BGE62" s="429"/>
      <c r="BGF62" s="429"/>
      <c r="BGG62" s="429"/>
      <c r="BGH62" s="429"/>
      <c r="BGI62" s="429"/>
      <c r="BGJ62" s="429"/>
      <c r="BGK62" s="429"/>
      <c r="BGL62" s="429"/>
      <c r="BGM62" s="429"/>
      <c r="BGN62" s="429"/>
      <c r="BGO62" s="429"/>
      <c r="BGP62" s="429"/>
      <c r="BGQ62" s="429"/>
      <c r="BGR62" s="429"/>
      <c r="BGS62" s="429"/>
      <c r="BGT62" s="429"/>
      <c r="BGU62" s="429"/>
      <c r="BGV62" s="429"/>
      <c r="BGW62" s="429"/>
      <c r="BGX62" s="429"/>
      <c r="BGY62" s="429"/>
      <c r="BGZ62" s="429"/>
      <c r="BHA62" s="429"/>
      <c r="BHB62" s="429"/>
      <c r="BHC62" s="429"/>
      <c r="BHD62" s="429"/>
      <c r="BHE62" s="429"/>
      <c r="BHF62" s="429"/>
      <c r="BHG62" s="429"/>
      <c r="BHH62" s="429"/>
      <c r="BHI62" s="429"/>
      <c r="BHJ62" s="429"/>
      <c r="BHK62" s="429"/>
      <c r="BHL62" s="429"/>
      <c r="BHM62" s="429"/>
      <c r="BHN62" s="429"/>
      <c r="BHO62" s="429"/>
      <c r="BHP62" s="429"/>
      <c r="BHQ62" s="429"/>
      <c r="BHR62" s="429"/>
      <c r="BHS62" s="429"/>
      <c r="BHT62" s="429"/>
      <c r="BHU62" s="429"/>
      <c r="BHV62" s="429"/>
      <c r="BHW62" s="429"/>
      <c r="BHX62" s="429"/>
      <c r="BHY62" s="429"/>
      <c r="BHZ62" s="429"/>
      <c r="BIA62" s="429"/>
      <c r="BIB62" s="429"/>
      <c r="BIC62" s="429"/>
      <c r="BID62" s="429"/>
      <c r="BIE62" s="429"/>
      <c r="BIF62" s="429"/>
      <c r="BIG62" s="429"/>
      <c r="BIH62" s="429"/>
      <c r="BII62" s="429"/>
      <c r="BIJ62" s="429"/>
      <c r="BIK62" s="429"/>
      <c r="BIL62" s="429"/>
      <c r="BIM62" s="429"/>
      <c r="BIN62" s="429"/>
      <c r="BIO62" s="429"/>
      <c r="BIP62" s="429"/>
      <c r="BIQ62" s="429"/>
      <c r="BIR62" s="429"/>
      <c r="BIS62" s="429"/>
      <c r="BIT62" s="429"/>
      <c r="BIU62" s="429"/>
      <c r="BIV62" s="429"/>
      <c r="BIW62" s="429"/>
      <c r="BIX62" s="429"/>
      <c r="BIY62" s="429"/>
      <c r="BIZ62" s="429"/>
      <c r="BJA62" s="429"/>
      <c r="BJB62" s="429"/>
      <c r="BJC62" s="429"/>
      <c r="BJD62" s="429"/>
      <c r="BJE62" s="429"/>
      <c r="BJF62" s="429"/>
      <c r="BJG62" s="429"/>
      <c r="BJH62" s="429"/>
      <c r="BJI62" s="429"/>
      <c r="BJJ62" s="429"/>
      <c r="BJK62" s="429"/>
      <c r="BJL62" s="429"/>
      <c r="BJM62" s="429"/>
      <c r="BJN62" s="429"/>
      <c r="BJO62" s="429"/>
      <c r="BJP62" s="429"/>
      <c r="BJQ62" s="429"/>
      <c r="BJR62" s="429"/>
      <c r="BJS62" s="429"/>
      <c r="BJT62" s="429"/>
      <c r="BJU62" s="429"/>
      <c r="BJV62" s="429"/>
      <c r="BJW62" s="429"/>
      <c r="BJX62" s="429"/>
      <c r="BJY62" s="429"/>
      <c r="BJZ62" s="429"/>
      <c r="BKA62" s="429"/>
      <c r="BKB62" s="429"/>
      <c r="BKC62" s="429"/>
      <c r="BKD62" s="429"/>
      <c r="BKE62" s="429"/>
      <c r="BKF62" s="429"/>
      <c r="BKG62" s="429"/>
      <c r="BKH62" s="429"/>
      <c r="BKI62" s="429"/>
      <c r="BKJ62" s="429"/>
      <c r="BKK62" s="429"/>
      <c r="BKL62" s="429"/>
      <c r="BKM62" s="429"/>
      <c r="BKN62" s="429"/>
      <c r="BKO62" s="429"/>
      <c r="BKP62" s="429"/>
      <c r="BKQ62" s="429"/>
      <c r="BKR62" s="429"/>
      <c r="BKS62" s="429"/>
      <c r="BKT62" s="429"/>
      <c r="BKU62" s="429"/>
      <c r="BKV62" s="429"/>
      <c r="BKW62" s="429"/>
      <c r="BKX62" s="429"/>
      <c r="BKY62" s="429"/>
      <c r="BKZ62" s="429"/>
      <c r="BLA62" s="429"/>
      <c r="BLB62" s="429"/>
      <c r="BLC62" s="429"/>
      <c r="BLD62" s="429"/>
      <c r="BLE62" s="429"/>
      <c r="BLF62" s="429"/>
      <c r="BLG62" s="429"/>
      <c r="BLH62" s="429"/>
      <c r="BLI62" s="429"/>
      <c r="BLJ62" s="429"/>
      <c r="BLK62" s="429"/>
      <c r="BLL62" s="429"/>
      <c r="BLM62" s="429"/>
      <c r="BLN62" s="429"/>
      <c r="BLO62" s="429"/>
      <c r="BLP62" s="429"/>
      <c r="BLQ62" s="429"/>
      <c r="BLR62" s="429"/>
      <c r="BLS62" s="429"/>
      <c r="BLT62" s="429"/>
      <c r="BLU62" s="429"/>
      <c r="BLV62" s="429"/>
      <c r="BLW62" s="429"/>
      <c r="BLX62" s="429"/>
      <c r="BLY62" s="429"/>
      <c r="BLZ62" s="429"/>
      <c r="BMA62" s="429"/>
      <c r="BMB62" s="429"/>
      <c r="BMC62" s="429"/>
      <c r="BMD62" s="429"/>
      <c r="BME62" s="429"/>
      <c r="BMF62" s="429"/>
      <c r="BMG62" s="429"/>
      <c r="BMH62" s="429"/>
      <c r="BMI62" s="429"/>
      <c r="BMJ62" s="429"/>
      <c r="BMK62" s="429"/>
      <c r="BML62" s="429"/>
      <c r="BMM62" s="429"/>
      <c r="BMN62" s="429"/>
      <c r="BMO62" s="429"/>
      <c r="BMP62" s="429"/>
      <c r="BMQ62" s="429"/>
      <c r="BMR62" s="429"/>
      <c r="BMS62" s="429"/>
      <c r="BMT62" s="429"/>
      <c r="BMU62" s="429"/>
      <c r="BMV62" s="429"/>
      <c r="BMW62" s="429"/>
      <c r="BMX62" s="429"/>
      <c r="BMY62" s="429"/>
      <c r="BMZ62" s="429"/>
      <c r="BNA62" s="429"/>
      <c r="BNB62" s="429"/>
      <c r="BNC62" s="429"/>
      <c r="BND62" s="429"/>
      <c r="BNE62" s="429"/>
      <c r="BNF62" s="429"/>
      <c r="BNG62" s="429"/>
      <c r="BNH62" s="429"/>
      <c r="BNI62" s="429"/>
      <c r="BNJ62" s="429"/>
      <c r="BNK62" s="429"/>
      <c r="BNL62" s="429"/>
      <c r="BNM62" s="429"/>
      <c r="BNN62" s="429"/>
      <c r="BNO62" s="429"/>
      <c r="BNP62" s="429"/>
      <c r="BNQ62" s="429"/>
      <c r="BNR62" s="429"/>
      <c r="BNS62" s="429"/>
      <c r="BNT62" s="429"/>
      <c r="BNU62" s="429"/>
      <c r="BNV62" s="429"/>
      <c r="BNW62" s="429"/>
      <c r="BNX62" s="429"/>
      <c r="BNY62" s="429"/>
      <c r="BNZ62" s="429"/>
      <c r="BOA62" s="429"/>
      <c r="BOB62" s="429"/>
      <c r="BOC62" s="429"/>
      <c r="BOD62" s="429"/>
      <c r="BOE62" s="429"/>
      <c r="BOF62" s="429"/>
      <c r="BOG62" s="429"/>
      <c r="BOH62" s="429"/>
      <c r="BOI62" s="429"/>
      <c r="BOJ62" s="429"/>
      <c r="BOK62" s="429"/>
      <c r="BOL62" s="429"/>
      <c r="BOM62" s="429"/>
      <c r="BON62" s="429"/>
      <c r="BOO62" s="429"/>
      <c r="BOP62" s="429"/>
      <c r="BOQ62" s="429"/>
      <c r="BOR62" s="429"/>
      <c r="BOS62" s="429"/>
      <c r="BOT62" s="429"/>
      <c r="BOU62" s="429"/>
      <c r="BOV62" s="429"/>
      <c r="BOW62" s="429"/>
      <c r="BOX62" s="429"/>
      <c r="BOY62" s="429"/>
      <c r="BOZ62" s="429"/>
      <c r="BPA62" s="429"/>
      <c r="BPB62" s="429"/>
      <c r="BPC62" s="429"/>
      <c r="BPD62" s="429"/>
      <c r="BPE62" s="429"/>
      <c r="BPF62" s="429"/>
      <c r="BPG62" s="429"/>
      <c r="BPH62" s="429"/>
      <c r="BPI62" s="429"/>
      <c r="BPJ62" s="429"/>
      <c r="BPK62" s="429"/>
      <c r="BPL62" s="429"/>
      <c r="BPM62" s="429"/>
      <c r="BPN62" s="429"/>
      <c r="BPO62" s="429"/>
      <c r="BPP62" s="429"/>
      <c r="BPQ62" s="429"/>
      <c r="BPR62" s="429"/>
      <c r="BPS62" s="429"/>
      <c r="BPT62" s="429"/>
      <c r="BPU62" s="429"/>
      <c r="BPV62" s="429"/>
      <c r="BPW62" s="429"/>
      <c r="BPX62" s="429"/>
      <c r="BPY62" s="429"/>
      <c r="BPZ62" s="429"/>
      <c r="BQA62" s="429"/>
      <c r="BQB62" s="429"/>
      <c r="BQC62" s="429"/>
      <c r="BQD62" s="429"/>
      <c r="BQE62" s="429"/>
      <c r="BQF62" s="429"/>
      <c r="BQG62" s="429"/>
      <c r="BQH62" s="429"/>
      <c r="BQI62" s="429"/>
      <c r="BQJ62" s="429"/>
      <c r="BQK62" s="429"/>
      <c r="BQL62" s="429"/>
      <c r="BQM62" s="429"/>
      <c r="BQN62" s="429"/>
      <c r="BQO62" s="429"/>
      <c r="BQP62" s="429"/>
      <c r="BQQ62" s="429"/>
      <c r="BQR62" s="429"/>
      <c r="BQS62" s="429"/>
      <c r="BQT62" s="429"/>
      <c r="BQU62" s="429"/>
      <c r="BQV62" s="429"/>
      <c r="BQW62" s="429"/>
      <c r="BQX62" s="429"/>
      <c r="BQY62" s="429"/>
      <c r="BQZ62" s="429"/>
      <c r="BRA62" s="429"/>
      <c r="BRB62" s="429"/>
      <c r="BRC62" s="429"/>
      <c r="BRD62" s="429"/>
      <c r="BRE62" s="429"/>
      <c r="BRF62" s="429"/>
      <c r="BRG62" s="429"/>
      <c r="BRH62" s="429"/>
      <c r="BRI62" s="429"/>
      <c r="BRJ62" s="429"/>
      <c r="BRK62" s="429"/>
      <c r="BRL62" s="429"/>
      <c r="BRM62" s="429"/>
      <c r="BRN62" s="429"/>
      <c r="BRO62" s="429"/>
      <c r="BRP62" s="429"/>
      <c r="BRQ62" s="429"/>
      <c r="BRR62" s="429"/>
      <c r="BRS62" s="429"/>
      <c r="BRT62" s="429"/>
      <c r="BRU62" s="429"/>
      <c r="BRV62" s="429"/>
      <c r="BRW62" s="429"/>
      <c r="BRX62" s="429"/>
      <c r="BRY62" s="429"/>
      <c r="BRZ62" s="429"/>
      <c r="BSA62" s="429"/>
      <c r="BSB62" s="429"/>
      <c r="BSC62" s="429"/>
      <c r="BSD62" s="429"/>
      <c r="BSE62" s="429"/>
      <c r="BSF62" s="429"/>
      <c r="BSG62" s="429"/>
      <c r="BSH62" s="429"/>
      <c r="BSI62" s="429"/>
      <c r="BSJ62" s="429"/>
      <c r="BSK62" s="429"/>
      <c r="BSL62" s="429"/>
      <c r="BSM62" s="429"/>
      <c r="BSN62" s="429"/>
      <c r="BSO62" s="429"/>
      <c r="BSP62" s="429"/>
      <c r="BSQ62" s="429"/>
      <c r="BSR62" s="429"/>
      <c r="BSS62" s="429"/>
      <c r="BST62" s="429"/>
      <c r="BSU62" s="429"/>
      <c r="BSV62" s="429"/>
      <c r="BSW62" s="429"/>
      <c r="BSX62" s="429"/>
      <c r="BSY62" s="429"/>
      <c r="BSZ62" s="429"/>
      <c r="BTA62" s="429"/>
      <c r="BTB62" s="429"/>
      <c r="BTC62" s="429"/>
      <c r="BTD62" s="429"/>
      <c r="BTE62" s="429"/>
      <c r="BTF62" s="429"/>
      <c r="BTG62" s="429"/>
      <c r="BTH62" s="429"/>
      <c r="BTI62" s="429"/>
      <c r="BTJ62" s="429"/>
      <c r="BTK62" s="429"/>
      <c r="BTL62" s="429"/>
      <c r="BTM62" s="429"/>
      <c r="BTN62" s="429"/>
      <c r="BTO62" s="429"/>
      <c r="BTP62" s="429"/>
      <c r="BTQ62" s="429"/>
      <c r="BTR62" s="429"/>
      <c r="BTS62" s="429"/>
      <c r="BTT62" s="429"/>
      <c r="BTU62" s="429"/>
      <c r="BTV62" s="429"/>
      <c r="BTW62" s="429"/>
      <c r="BTX62" s="429"/>
      <c r="BTY62" s="429"/>
      <c r="BTZ62" s="429"/>
      <c r="BUA62" s="429"/>
      <c r="BUB62" s="429"/>
      <c r="BUC62" s="429"/>
      <c r="BUD62" s="429"/>
      <c r="BUE62" s="429"/>
      <c r="BUF62" s="429"/>
      <c r="BUG62" s="429"/>
      <c r="BUH62" s="429"/>
      <c r="BUI62" s="429"/>
      <c r="BUJ62" s="429"/>
      <c r="BUK62" s="429"/>
      <c r="BUL62" s="429"/>
      <c r="BUM62" s="429"/>
      <c r="BUN62" s="429"/>
      <c r="BUO62" s="429"/>
      <c r="BUP62" s="429"/>
      <c r="BUQ62" s="429"/>
      <c r="BUR62" s="429"/>
      <c r="BUS62" s="429"/>
      <c r="BUT62" s="429"/>
      <c r="BUU62" s="429"/>
      <c r="BUV62" s="429"/>
      <c r="BUW62" s="429"/>
      <c r="BUX62" s="429"/>
      <c r="BUY62" s="429"/>
      <c r="BUZ62" s="429"/>
      <c r="BVA62" s="429"/>
      <c r="BVB62" s="429"/>
      <c r="BVC62" s="429"/>
      <c r="BVD62" s="429"/>
      <c r="BVE62" s="429"/>
      <c r="BVF62" s="429"/>
      <c r="BVG62" s="429"/>
      <c r="BVH62" s="429"/>
      <c r="BVI62" s="429"/>
      <c r="BVJ62" s="429"/>
      <c r="BVK62" s="429"/>
      <c r="BVL62" s="429"/>
      <c r="BVM62" s="429"/>
      <c r="BVN62" s="429"/>
      <c r="BVO62" s="429"/>
      <c r="BVP62" s="429"/>
      <c r="BVQ62" s="429"/>
      <c r="BVR62" s="429"/>
      <c r="BVS62" s="429"/>
      <c r="BVT62" s="429"/>
      <c r="BVU62" s="429"/>
      <c r="BVV62" s="429"/>
      <c r="BVW62" s="429"/>
      <c r="BVX62" s="429"/>
      <c r="BVY62" s="429"/>
      <c r="BVZ62" s="429"/>
      <c r="BWA62" s="429"/>
      <c r="BWB62" s="429"/>
      <c r="BWC62" s="429"/>
      <c r="BWD62" s="429"/>
      <c r="BWE62" s="429"/>
      <c r="BWF62" s="429"/>
      <c r="BWG62" s="429"/>
      <c r="BWH62" s="429"/>
      <c r="BWI62" s="429"/>
      <c r="BWJ62" s="429"/>
      <c r="BWK62" s="429"/>
      <c r="BWL62" s="429"/>
      <c r="BWM62" s="429"/>
      <c r="BWN62" s="429"/>
      <c r="BWO62" s="429"/>
      <c r="BWP62" s="429"/>
      <c r="BWQ62" s="429"/>
      <c r="BWR62" s="429"/>
      <c r="BWS62" s="429"/>
      <c r="BWT62" s="429"/>
      <c r="BWU62" s="429"/>
      <c r="BWV62" s="429"/>
      <c r="BWW62" s="429"/>
      <c r="BWX62" s="429"/>
      <c r="BWY62" s="429"/>
      <c r="BWZ62" s="429"/>
      <c r="BXA62" s="429"/>
      <c r="BXB62" s="429"/>
      <c r="BXC62" s="429"/>
      <c r="BXD62" s="429"/>
      <c r="BXE62" s="429"/>
      <c r="BXF62" s="429"/>
      <c r="BXG62" s="429"/>
      <c r="BXH62" s="429"/>
      <c r="BXI62" s="429"/>
      <c r="BXJ62" s="429"/>
      <c r="BXK62" s="429"/>
      <c r="BXL62" s="429"/>
      <c r="BXM62" s="429"/>
      <c r="BXN62" s="429"/>
      <c r="BXO62" s="429"/>
      <c r="BXP62" s="429"/>
      <c r="BXQ62" s="429"/>
      <c r="BXR62" s="429"/>
      <c r="BXS62" s="429"/>
      <c r="BXT62" s="429"/>
      <c r="BXU62" s="429"/>
      <c r="BXV62" s="429"/>
      <c r="BXW62" s="429"/>
      <c r="BXX62" s="429"/>
      <c r="BXY62" s="429"/>
      <c r="BXZ62" s="429"/>
      <c r="BYA62" s="429"/>
      <c r="BYB62" s="429"/>
      <c r="BYC62" s="429"/>
      <c r="BYD62" s="429"/>
      <c r="BYE62" s="429"/>
      <c r="BYF62" s="429"/>
      <c r="BYG62" s="429"/>
      <c r="BYH62" s="429"/>
      <c r="BYI62" s="429"/>
      <c r="BYJ62" s="429"/>
      <c r="BYK62" s="429"/>
      <c r="BYL62" s="429"/>
      <c r="BYM62" s="429"/>
      <c r="BYN62" s="429"/>
      <c r="BYO62" s="429"/>
      <c r="BYP62" s="429"/>
      <c r="BYQ62" s="429"/>
      <c r="BYR62" s="429"/>
      <c r="BYS62" s="429"/>
      <c r="BYT62" s="429"/>
      <c r="BYU62" s="429"/>
      <c r="BYV62" s="429"/>
      <c r="BYW62" s="429"/>
      <c r="BYX62" s="429"/>
      <c r="BYY62" s="429"/>
      <c r="BYZ62" s="429"/>
      <c r="BZA62" s="429"/>
      <c r="BZB62" s="429"/>
      <c r="BZC62" s="429"/>
      <c r="BZD62" s="429"/>
      <c r="BZE62" s="429"/>
      <c r="BZF62" s="429"/>
      <c r="BZG62" s="429"/>
      <c r="BZH62" s="429"/>
      <c r="BZI62" s="429"/>
      <c r="BZJ62" s="429"/>
      <c r="BZK62" s="429"/>
      <c r="BZL62" s="429"/>
      <c r="BZM62" s="429"/>
      <c r="BZN62" s="429"/>
      <c r="BZO62" s="429"/>
      <c r="BZP62" s="429"/>
      <c r="BZQ62" s="429"/>
      <c r="BZR62" s="429"/>
      <c r="BZS62" s="429"/>
      <c r="BZT62" s="429"/>
      <c r="BZU62" s="429"/>
      <c r="BZV62" s="429"/>
      <c r="BZW62" s="429"/>
      <c r="BZX62" s="429"/>
      <c r="BZY62" s="429"/>
      <c r="BZZ62" s="429"/>
      <c r="CAA62" s="429"/>
      <c r="CAB62" s="429"/>
      <c r="CAC62" s="429"/>
      <c r="CAD62" s="429"/>
      <c r="CAE62" s="429"/>
      <c r="CAF62" s="429"/>
      <c r="CAG62" s="429"/>
      <c r="CAH62" s="429"/>
      <c r="CAI62" s="429"/>
      <c r="CAJ62" s="429"/>
      <c r="CAK62" s="429"/>
      <c r="CAL62" s="429"/>
      <c r="CAM62" s="429"/>
      <c r="CAN62" s="429"/>
      <c r="CAO62" s="429"/>
      <c r="CAP62" s="429"/>
      <c r="CAQ62" s="429"/>
      <c r="CAR62" s="429"/>
      <c r="CAS62" s="429"/>
      <c r="CAT62" s="429"/>
      <c r="CAU62" s="429"/>
      <c r="CAV62" s="429"/>
      <c r="CAW62" s="429"/>
      <c r="CAX62" s="429"/>
      <c r="CAY62" s="429"/>
      <c r="CAZ62" s="429"/>
      <c r="CBA62" s="429"/>
      <c r="CBB62" s="429"/>
      <c r="CBC62" s="429"/>
      <c r="CBD62" s="429"/>
      <c r="CBE62" s="429"/>
      <c r="CBF62" s="429"/>
      <c r="CBG62" s="429"/>
      <c r="CBH62" s="429"/>
      <c r="CBI62" s="429"/>
      <c r="CBJ62" s="429"/>
      <c r="CBK62" s="429"/>
      <c r="CBL62" s="429"/>
      <c r="CBM62" s="429"/>
      <c r="CBN62" s="429"/>
      <c r="CBO62" s="429"/>
      <c r="CBP62" s="429"/>
      <c r="CBQ62" s="429"/>
      <c r="CBR62" s="429"/>
      <c r="CBS62" s="429"/>
      <c r="CBT62" s="429"/>
      <c r="CBU62" s="429"/>
      <c r="CBV62" s="429"/>
      <c r="CBW62" s="429"/>
      <c r="CBX62" s="429"/>
      <c r="CBY62" s="429"/>
      <c r="CBZ62" s="429"/>
      <c r="CCA62" s="429"/>
      <c r="CCB62" s="429"/>
      <c r="CCC62" s="429"/>
      <c r="CCD62" s="429"/>
      <c r="CCE62" s="429"/>
      <c r="CCF62" s="429"/>
      <c r="CCG62" s="429"/>
      <c r="CCH62" s="429"/>
      <c r="CCI62" s="429"/>
      <c r="CCJ62" s="429"/>
      <c r="CCK62" s="429"/>
      <c r="CCL62" s="429"/>
      <c r="CCM62" s="429"/>
      <c r="CCN62" s="429"/>
      <c r="CCO62" s="429"/>
      <c r="CCP62" s="429"/>
      <c r="CCQ62" s="429"/>
      <c r="CCR62" s="429"/>
      <c r="CCS62" s="429"/>
      <c r="CCT62" s="429"/>
      <c r="CCU62" s="429"/>
      <c r="CCV62" s="429"/>
      <c r="CCW62" s="429"/>
      <c r="CCX62" s="429"/>
      <c r="CCY62" s="429"/>
      <c r="CCZ62" s="429"/>
      <c r="CDA62" s="429"/>
      <c r="CDB62" s="429"/>
      <c r="CDC62" s="429"/>
      <c r="CDD62" s="429"/>
      <c r="CDE62" s="429"/>
      <c r="CDF62" s="429"/>
      <c r="CDG62" s="429"/>
      <c r="CDH62" s="429"/>
      <c r="CDI62" s="429"/>
      <c r="CDJ62" s="429"/>
      <c r="CDK62" s="429"/>
      <c r="CDL62" s="429"/>
      <c r="CDM62" s="429"/>
      <c r="CDN62" s="429"/>
      <c r="CDO62" s="429"/>
      <c r="CDP62" s="429"/>
      <c r="CDQ62" s="429"/>
      <c r="CDR62" s="429"/>
      <c r="CDS62" s="429"/>
      <c r="CDT62" s="429"/>
      <c r="CDU62" s="429"/>
      <c r="CDV62" s="429"/>
      <c r="CDW62" s="429"/>
      <c r="CDX62" s="429"/>
      <c r="CDY62" s="429"/>
      <c r="CDZ62" s="429"/>
      <c r="CEA62" s="429"/>
      <c r="CEB62" s="429"/>
      <c r="CEC62" s="429"/>
      <c r="CED62" s="429"/>
      <c r="CEE62" s="429"/>
      <c r="CEF62" s="429"/>
      <c r="CEG62" s="429"/>
      <c r="CEH62" s="429"/>
      <c r="CEI62" s="429"/>
      <c r="CEJ62" s="429"/>
      <c r="CEK62" s="429"/>
      <c r="CEL62" s="429"/>
      <c r="CEM62" s="429"/>
      <c r="CEN62" s="429"/>
      <c r="CEO62" s="429"/>
      <c r="CEP62" s="429"/>
      <c r="CEQ62" s="429"/>
      <c r="CER62" s="429"/>
      <c r="CES62" s="429"/>
      <c r="CET62" s="429"/>
      <c r="CEU62" s="429"/>
      <c r="CEV62" s="429"/>
      <c r="CEW62" s="429"/>
      <c r="CEX62" s="429"/>
      <c r="CEY62" s="429"/>
      <c r="CEZ62" s="429"/>
      <c r="CFA62" s="429"/>
      <c r="CFB62" s="429"/>
      <c r="CFC62" s="429"/>
      <c r="CFD62" s="429"/>
      <c r="CFE62" s="429"/>
      <c r="CFF62" s="429"/>
      <c r="CFG62" s="429"/>
      <c r="CFH62" s="429"/>
      <c r="CFI62" s="429"/>
      <c r="CFJ62" s="429"/>
      <c r="CFK62" s="429"/>
      <c r="CFL62" s="429"/>
      <c r="CFM62" s="429"/>
      <c r="CFN62" s="429"/>
      <c r="CFO62" s="429"/>
      <c r="CFP62" s="429"/>
      <c r="CFQ62" s="429"/>
      <c r="CFR62" s="429"/>
      <c r="CFS62" s="429"/>
      <c r="CFT62" s="429"/>
      <c r="CFU62" s="429"/>
      <c r="CFV62" s="429"/>
      <c r="CFW62" s="429"/>
      <c r="CFX62" s="429"/>
      <c r="CFY62" s="429"/>
      <c r="CFZ62" s="429"/>
      <c r="CGA62" s="429"/>
      <c r="CGB62" s="429"/>
      <c r="CGC62" s="429"/>
      <c r="CGD62" s="429"/>
      <c r="CGE62" s="429"/>
      <c r="CGF62" s="429"/>
      <c r="CGG62" s="429"/>
      <c r="CGH62" s="429"/>
      <c r="CGI62" s="429"/>
      <c r="CGJ62" s="429"/>
      <c r="CGK62" s="429"/>
      <c r="CGL62" s="429"/>
      <c r="CGM62" s="429"/>
      <c r="CGN62" s="429"/>
      <c r="CGO62" s="429"/>
      <c r="CGP62" s="429"/>
      <c r="CGQ62" s="429"/>
      <c r="CGR62" s="429"/>
      <c r="CGS62" s="429"/>
      <c r="CGT62" s="429"/>
      <c r="CGU62" s="429"/>
      <c r="CGV62" s="429"/>
      <c r="CGW62" s="429"/>
      <c r="CGX62" s="429"/>
      <c r="CGY62" s="429"/>
      <c r="CGZ62" s="429"/>
      <c r="CHA62" s="429"/>
      <c r="CHB62" s="429"/>
      <c r="CHC62" s="429"/>
      <c r="CHD62" s="429"/>
      <c r="CHE62" s="429"/>
      <c r="CHF62" s="429"/>
      <c r="CHG62" s="429"/>
      <c r="CHH62" s="429"/>
      <c r="CHI62" s="429"/>
      <c r="CHJ62" s="429"/>
      <c r="CHK62" s="429"/>
      <c r="CHL62" s="429"/>
      <c r="CHM62" s="429"/>
      <c r="CHN62" s="429"/>
      <c r="CHO62" s="429"/>
      <c r="CHP62" s="429"/>
      <c r="CHQ62" s="429"/>
      <c r="CHR62" s="429"/>
      <c r="CHS62" s="429"/>
      <c r="CHT62" s="429"/>
      <c r="CHU62" s="429"/>
      <c r="CHV62" s="429"/>
      <c r="CHW62" s="429"/>
      <c r="CHX62" s="429"/>
      <c r="CHY62" s="429"/>
      <c r="CHZ62" s="429"/>
      <c r="CIA62" s="429"/>
      <c r="CIB62" s="429"/>
      <c r="CIC62" s="429"/>
      <c r="CID62" s="429"/>
      <c r="CIE62" s="429"/>
      <c r="CIF62" s="429"/>
      <c r="CIG62" s="429"/>
      <c r="CIH62" s="429"/>
      <c r="CII62" s="429"/>
      <c r="CIJ62" s="429"/>
      <c r="CIK62" s="429"/>
      <c r="CIL62" s="429"/>
      <c r="CIM62" s="429"/>
      <c r="CIN62" s="429"/>
      <c r="CIO62" s="429"/>
      <c r="CIP62" s="429"/>
      <c r="CIQ62" s="429"/>
      <c r="CIR62" s="429"/>
      <c r="CIS62" s="429"/>
      <c r="CIT62" s="429"/>
      <c r="CIU62" s="429"/>
      <c r="CIV62" s="429"/>
      <c r="CIW62" s="429"/>
      <c r="CIX62" s="429"/>
      <c r="CIY62" s="429"/>
      <c r="CIZ62" s="429"/>
      <c r="CJA62" s="429"/>
      <c r="CJB62" s="429"/>
      <c r="CJC62" s="429"/>
      <c r="CJD62" s="429"/>
      <c r="CJE62" s="429"/>
      <c r="CJF62" s="429"/>
      <c r="CJG62" s="429"/>
      <c r="CJH62" s="429"/>
      <c r="CJI62" s="429"/>
      <c r="CJJ62" s="429"/>
      <c r="CJK62" s="429"/>
      <c r="CJL62" s="429"/>
      <c r="CJM62" s="429"/>
      <c r="CJN62" s="429"/>
      <c r="CJO62" s="429"/>
      <c r="CJP62" s="429"/>
      <c r="CJQ62" s="429"/>
      <c r="CJR62" s="429"/>
      <c r="CJS62" s="429"/>
      <c r="CJT62" s="429"/>
      <c r="CJU62" s="429"/>
      <c r="CJV62" s="429"/>
      <c r="CJW62" s="429"/>
      <c r="CJX62" s="429"/>
      <c r="CJY62" s="429"/>
      <c r="CJZ62" s="429"/>
      <c r="CKA62" s="429"/>
      <c r="CKB62" s="429"/>
      <c r="CKC62" s="429"/>
      <c r="CKD62" s="429"/>
      <c r="CKE62" s="429"/>
      <c r="CKF62" s="429"/>
      <c r="CKG62" s="429"/>
      <c r="CKH62" s="429"/>
      <c r="CKI62" s="429"/>
      <c r="CKJ62" s="429"/>
      <c r="CKK62" s="429"/>
      <c r="CKL62" s="429"/>
      <c r="CKM62" s="429"/>
      <c r="CKN62" s="429"/>
      <c r="CKO62" s="429"/>
      <c r="CKP62" s="429"/>
      <c r="CKQ62" s="429"/>
      <c r="CKR62" s="429"/>
      <c r="CKS62" s="429"/>
      <c r="CKT62" s="429"/>
      <c r="CKU62" s="429"/>
      <c r="CKV62" s="429"/>
      <c r="CKW62" s="429"/>
      <c r="CKX62" s="429"/>
      <c r="CKY62" s="429"/>
      <c r="CKZ62" s="429"/>
      <c r="CLA62" s="429"/>
      <c r="CLB62" s="429"/>
      <c r="CLC62" s="429"/>
      <c r="CLD62" s="429"/>
      <c r="CLE62" s="429"/>
      <c r="CLF62" s="429"/>
      <c r="CLG62" s="429"/>
      <c r="CLH62" s="429"/>
      <c r="CLI62" s="429"/>
      <c r="CLJ62" s="429"/>
      <c r="CLK62" s="429"/>
      <c r="CLL62" s="429"/>
      <c r="CLM62" s="429"/>
      <c r="CLN62" s="429"/>
      <c r="CLO62" s="429"/>
      <c r="CLP62" s="429"/>
      <c r="CLQ62" s="429"/>
      <c r="CLR62" s="429"/>
      <c r="CLS62" s="429"/>
      <c r="CLT62" s="429"/>
      <c r="CLU62" s="429"/>
      <c r="CLV62" s="429"/>
      <c r="CLW62" s="429"/>
      <c r="CLX62" s="429"/>
      <c r="CLY62" s="429"/>
      <c r="CLZ62" s="429"/>
      <c r="CMA62" s="429"/>
      <c r="CMB62" s="429"/>
      <c r="CMC62" s="429"/>
      <c r="CMD62" s="429"/>
      <c r="CME62" s="429"/>
      <c r="CMF62" s="429"/>
      <c r="CMG62" s="429"/>
      <c r="CMH62" s="429"/>
      <c r="CMI62" s="429"/>
      <c r="CMJ62" s="429"/>
      <c r="CMK62" s="429"/>
      <c r="CML62" s="429"/>
      <c r="CMM62" s="429"/>
      <c r="CMN62" s="429"/>
      <c r="CMO62" s="429"/>
      <c r="CMP62" s="429"/>
      <c r="CMQ62" s="429"/>
      <c r="CMR62" s="429"/>
      <c r="CMS62" s="429"/>
      <c r="CMT62" s="429"/>
      <c r="CMU62" s="429"/>
      <c r="CMV62" s="429"/>
      <c r="CMW62" s="429"/>
      <c r="CMX62" s="429"/>
      <c r="CMY62" s="429"/>
      <c r="CMZ62" s="429"/>
      <c r="CNA62" s="429"/>
      <c r="CNB62" s="429"/>
      <c r="CNC62" s="429"/>
      <c r="CND62" s="429"/>
      <c r="CNE62" s="429"/>
      <c r="CNF62" s="429"/>
      <c r="CNG62" s="429"/>
      <c r="CNH62" s="429"/>
      <c r="CNI62" s="429"/>
      <c r="CNJ62" s="429"/>
      <c r="CNK62" s="429"/>
      <c r="CNL62" s="429"/>
      <c r="CNM62" s="429"/>
      <c r="CNN62" s="429"/>
      <c r="CNO62" s="429"/>
      <c r="CNP62" s="429"/>
      <c r="CNQ62" s="429"/>
      <c r="CNR62" s="429"/>
      <c r="CNS62" s="429"/>
      <c r="CNT62" s="429"/>
      <c r="CNU62" s="429"/>
      <c r="CNV62" s="429"/>
      <c r="CNW62" s="429"/>
      <c r="CNX62" s="429"/>
      <c r="CNY62" s="429"/>
      <c r="CNZ62" s="429"/>
      <c r="COA62" s="429"/>
      <c r="COB62" s="429"/>
      <c r="COC62" s="429"/>
      <c r="COD62" s="429"/>
      <c r="COE62" s="429"/>
      <c r="COF62" s="429"/>
      <c r="COG62" s="429"/>
      <c r="COH62" s="429"/>
      <c r="COI62" s="429"/>
      <c r="COJ62" s="429"/>
      <c r="COK62" s="429"/>
      <c r="COL62" s="429"/>
      <c r="COM62" s="429"/>
      <c r="CON62" s="429"/>
      <c r="COO62" s="429"/>
      <c r="COP62" s="429"/>
      <c r="COQ62" s="429"/>
      <c r="COR62" s="429"/>
      <c r="COS62" s="429"/>
      <c r="COT62" s="429"/>
      <c r="COU62" s="429"/>
      <c r="COV62" s="429"/>
      <c r="COW62" s="429"/>
      <c r="COX62" s="429"/>
      <c r="COY62" s="429"/>
      <c r="COZ62" s="429"/>
      <c r="CPA62" s="429"/>
      <c r="CPB62" s="429"/>
      <c r="CPC62" s="429"/>
      <c r="CPD62" s="429"/>
      <c r="CPE62" s="429"/>
      <c r="CPF62" s="429"/>
      <c r="CPG62" s="429"/>
      <c r="CPH62" s="429"/>
      <c r="CPI62" s="429"/>
      <c r="CPJ62" s="429"/>
      <c r="CPK62" s="429"/>
      <c r="CPL62" s="429"/>
      <c r="CPM62" s="429"/>
      <c r="CPN62" s="429"/>
      <c r="CPO62" s="429"/>
      <c r="CPP62" s="429"/>
      <c r="CPQ62" s="429"/>
      <c r="CPR62" s="429"/>
      <c r="CPS62" s="429"/>
      <c r="CPT62" s="429"/>
      <c r="CPU62" s="429"/>
      <c r="CPV62" s="429"/>
      <c r="CPW62" s="429"/>
      <c r="CPX62" s="429"/>
      <c r="CPY62" s="429"/>
      <c r="CPZ62" s="429"/>
      <c r="CQA62" s="429"/>
      <c r="CQB62" s="429"/>
      <c r="CQC62" s="429"/>
      <c r="CQD62" s="429"/>
      <c r="CQE62" s="429"/>
      <c r="CQF62" s="429"/>
      <c r="CQG62" s="429"/>
      <c r="CQH62" s="429"/>
      <c r="CQI62" s="429"/>
      <c r="CQJ62" s="429"/>
      <c r="CQK62" s="429"/>
      <c r="CQL62" s="429"/>
      <c r="CQM62" s="429"/>
      <c r="CQN62" s="429"/>
      <c r="CQO62" s="429"/>
      <c r="CQP62" s="429"/>
      <c r="CQQ62" s="429"/>
      <c r="CQR62" s="429"/>
      <c r="CQS62" s="429"/>
      <c r="CQT62" s="429"/>
      <c r="CQU62" s="429"/>
      <c r="CQV62" s="429"/>
      <c r="CQW62" s="429"/>
      <c r="CQX62" s="429"/>
      <c r="CQY62" s="429"/>
      <c r="CQZ62" s="429"/>
      <c r="CRA62" s="429"/>
      <c r="CRB62" s="429"/>
      <c r="CRC62" s="429"/>
      <c r="CRD62" s="429"/>
      <c r="CRE62" s="429"/>
      <c r="CRF62" s="429"/>
      <c r="CRG62" s="429"/>
      <c r="CRH62" s="429"/>
      <c r="CRI62" s="429"/>
      <c r="CRJ62" s="429"/>
      <c r="CRK62" s="429"/>
      <c r="CRL62" s="429"/>
      <c r="CRM62" s="429"/>
      <c r="CRN62" s="429"/>
      <c r="CRO62" s="429"/>
      <c r="CRP62" s="429"/>
      <c r="CRQ62" s="429"/>
      <c r="CRR62" s="429"/>
      <c r="CRS62" s="429"/>
      <c r="CRT62" s="429"/>
      <c r="CRU62" s="429"/>
      <c r="CRV62" s="429"/>
      <c r="CRW62" s="429"/>
      <c r="CRX62" s="429"/>
      <c r="CRY62" s="429"/>
      <c r="CRZ62" s="429"/>
      <c r="CSA62" s="429"/>
      <c r="CSB62" s="429"/>
      <c r="CSC62" s="429"/>
      <c r="CSD62" s="429"/>
      <c r="CSE62" s="429"/>
      <c r="CSF62" s="429"/>
      <c r="CSG62" s="429"/>
      <c r="CSH62" s="429"/>
      <c r="CSI62" s="429"/>
      <c r="CSJ62" s="429"/>
      <c r="CSK62" s="429"/>
      <c r="CSL62" s="429"/>
      <c r="CSM62" s="429"/>
      <c r="CSN62" s="429"/>
      <c r="CSO62" s="429"/>
      <c r="CSP62" s="429"/>
      <c r="CSQ62" s="429"/>
      <c r="CSR62" s="429"/>
      <c r="CSS62" s="429"/>
      <c r="CST62" s="429"/>
      <c r="CSU62" s="429"/>
      <c r="CSV62" s="429"/>
      <c r="CSW62" s="429"/>
      <c r="CSX62" s="429"/>
      <c r="CSY62" s="429"/>
      <c r="CSZ62" s="429"/>
      <c r="CTA62" s="429"/>
      <c r="CTB62" s="429"/>
      <c r="CTC62" s="429"/>
      <c r="CTD62" s="429"/>
      <c r="CTE62" s="429"/>
      <c r="CTF62" s="429"/>
      <c r="CTG62" s="429"/>
      <c r="CTH62" s="429"/>
      <c r="CTI62" s="429"/>
      <c r="CTJ62" s="429"/>
      <c r="CTK62" s="429"/>
      <c r="CTL62" s="429"/>
      <c r="CTM62" s="429"/>
      <c r="CTN62" s="429"/>
      <c r="CTO62" s="429"/>
      <c r="CTP62" s="429"/>
      <c r="CTQ62" s="429"/>
      <c r="CTR62" s="429"/>
      <c r="CTS62" s="429"/>
      <c r="CTT62" s="429"/>
      <c r="CTU62" s="429"/>
      <c r="CTV62" s="429"/>
      <c r="CTW62" s="429"/>
      <c r="CTX62" s="429"/>
      <c r="CTY62" s="429"/>
      <c r="CTZ62" s="429"/>
      <c r="CUA62" s="429"/>
      <c r="CUB62" s="429"/>
      <c r="CUC62" s="429"/>
      <c r="CUD62" s="429"/>
      <c r="CUE62" s="429"/>
      <c r="CUF62" s="429"/>
      <c r="CUG62" s="429"/>
      <c r="CUH62" s="429"/>
      <c r="CUI62" s="429"/>
      <c r="CUJ62" s="429"/>
      <c r="CUK62" s="429"/>
      <c r="CUL62" s="429"/>
      <c r="CUM62" s="429"/>
      <c r="CUN62" s="429"/>
      <c r="CUO62" s="429"/>
      <c r="CUP62" s="429"/>
      <c r="CUQ62" s="429"/>
      <c r="CUR62" s="429"/>
      <c r="CUS62" s="429"/>
      <c r="CUT62" s="429"/>
      <c r="CUU62" s="429"/>
      <c r="CUV62" s="429"/>
      <c r="CUW62" s="429"/>
      <c r="CUX62" s="429"/>
      <c r="CUY62" s="429"/>
      <c r="CUZ62" s="429"/>
      <c r="CVA62" s="429"/>
      <c r="CVB62" s="429"/>
      <c r="CVC62" s="429"/>
      <c r="CVD62" s="429"/>
      <c r="CVE62" s="429"/>
      <c r="CVF62" s="429"/>
      <c r="CVG62" s="429"/>
      <c r="CVH62" s="429"/>
      <c r="CVI62" s="429"/>
      <c r="CVJ62" s="429"/>
      <c r="CVK62" s="429"/>
      <c r="CVL62" s="429"/>
      <c r="CVM62" s="429"/>
      <c r="CVN62" s="429"/>
      <c r="CVO62" s="429"/>
      <c r="CVP62" s="429"/>
      <c r="CVQ62" s="429"/>
      <c r="CVR62" s="429"/>
      <c r="CVS62" s="429"/>
      <c r="CVT62" s="429"/>
      <c r="CVU62" s="429"/>
      <c r="CVV62" s="429"/>
      <c r="CVW62" s="429"/>
      <c r="CVX62" s="429"/>
      <c r="CVY62" s="429"/>
      <c r="CVZ62" s="429"/>
      <c r="CWA62" s="429"/>
      <c r="CWB62" s="429"/>
      <c r="CWC62" s="429"/>
      <c r="CWD62" s="429"/>
      <c r="CWE62" s="429"/>
      <c r="CWF62" s="429"/>
      <c r="CWG62" s="429"/>
      <c r="CWH62" s="429"/>
      <c r="CWI62" s="429"/>
      <c r="CWJ62" s="429"/>
      <c r="CWK62" s="429"/>
      <c r="CWL62" s="429"/>
      <c r="CWM62" s="429"/>
      <c r="CWN62" s="429"/>
      <c r="CWO62" s="429"/>
      <c r="CWP62" s="429"/>
      <c r="CWQ62" s="429"/>
      <c r="CWR62" s="429"/>
      <c r="CWS62" s="429"/>
      <c r="CWT62" s="429"/>
      <c r="CWU62" s="429"/>
      <c r="CWV62" s="429"/>
      <c r="CWW62" s="429"/>
      <c r="CWX62" s="429"/>
      <c r="CWY62" s="429"/>
      <c r="CWZ62" s="429"/>
      <c r="CXA62" s="429"/>
      <c r="CXB62" s="429"/>
      <c r="CXC62" s="429"/>
      <c r="CXD62" s="429"/>
      <c r="CXE62" s="429"/>
      <c r="CXF62" s="429"/>
      <c r="CXG62" s="429"/>
      <c r="CXH62" s="429"/>
      <c r="CXI62" s="429"/>
      <c r="CXJ62" s="429"/>
      <c r="CXK62" s="429"/>
      <c r="CXL62" s="429"/>
      <c r="CXM62" s="429"/>
      <c r="CXN62" s="429"/>
      <c r="CXO62" s="429"/>
      <c r="CXP62" s="429"/>
      <c r="CXQ62" s="429"/>
      <c r="CXR62" s="429"/>
      <c r="CXS62" s="429"/>
      <c r="CXT62" s="429"/>
      <c r="CXU62" s="429"/>
      <c r="CXV62" s="429"/>
      <c r="CXW62" s="429"/>
      <c r="CXX62" s="429"/>
      <c r="CXY62" s="429"/>
      <c r="CXZ62" s="429"/>
      <c r="CYA62" s="429"/>
      <c r="CYB62" s="429"/>
      <c r="CYC62" s="429"/>
      <c r="CYD62" s="429"/>
      <c r="CYE62" s="429"/>
      <c r="CYF62" s="429"/>
      <c r="CYG62" s="429"/>
      <c r="CYH62" s="429"/>
      <c r="CYI62" s="429"/>
      <c r="CYJ62" s="429"/>
      <c r="CYK62" s="429"/>
      <c r="CYL62" s="429"/>
      <c r="CYM62" s="429"/>
      <c r="CYN62" s="429"/>
      <c r="CYO62" s="429"/>
      <c r="CYP62" s="429"/>
      <c r="CYQ62" s="429"/>
      <c r="CYR62" s="429"/>
      <c r="CYS62" s="429"/>
      <c r="CYT62" s="429"/>
      <c r="CYU62" s="429"/>
      <c r="CYV62" s="429"/>
      <c r="CYW62" s="429"/>
      <c r="CYX62" s="429"/>
      <c r="CYY62" s="429"/>
      <c r="CYZ62" s="429"/>
      <c r="CZA62" s="429"/>
      <c r="CZB62" s="429"/>
      <c r="CZC62" s="429"/>
      <c r="CZD62" s="429"/>
      <c r="CZE62" s="429"/>
      <c r="CZF62" s="429"/>
      <c r="CZG62" s="429"/>
      <c r="CZH62" s="429"/>
      <c r="CZI62" s="429"/>
      <c r="CZJ62" s="429"/>
      <c r="CZK62" s="429"/>
      <c r="CZL62" s="429"/>
      <c r="CZM62" s="429"/>
      <c r="CZN62" s="429"/>
      <c r="CZO62" s="429"/>
      <c r="CZP62" s="429"/>
      <c r="CZQ62" s="429"/>
      <c r="CZR62" s="429"/>
      <c r="CZS62" s="429"/>
      <c r="CZT62" s="429"/>
      <c r="CZU62" s="429"/>
      <c r="CZV62" s="429"/>
      <c r="CZW62" s="429"/>
      <c r="CZX62" s="429"/>
      <c r="CZY62" s="429"/>
      <c r="CZZ62" s="429"/>
      <c r="DAA62" s="429"/>
      <c r="DAB62" s="429"/>
      <c r="DAC62" s="429"/>
      <c r="DAD62" s="429"/>
      <c r="DAE62" s="429"/>
      <c r="DAF62" s="429"/>
      <c r="DAG62" s="429"/>
      <c r="DAH62" s="429"/>
      <c r="DAI62" s="429"/>
      <c r="DAJ62" s="429"/>
      <c r="DAK62" s="429"/>
      <c r="DAL62" s="429"/>
      <c r="DAM62" s="429"/>
      <c r="DAN62" s="429"/>
      <c r="DAO62" s="429"/>
      <c r="DAP62" s="429"/>
      <c r="DAQ62" s="429"/>
      <c r="DAR62" s="429"/>
      <c r="DAS62" s="429"/>
      <c r="DAT62" s="429"/>
      <c r="DAU62" s="429"/>
      <c r="DAV62" s="429"/>
      <c r="DAW62" s="429"/>
      <c r="DAX62" s="429"/>
      <c r="DAY62" s="429"/>
      <c r="DAZ62" s="429"/>
      <c r="DBA62" s="429"/>
      <c r="DBB62" s="429"/>
      <c r="DBC62" s="429"/>
      <c r="DBD62" s="429"/>
      <c r="DBE62" s="429"/>
      <c r="DBF62" s="429"/>
      <c r="DBG62" s="429"/>
      <c r="DBH62" s="429"/>
      <c r="DBI62" s="429"/>
      <c r="DBJ62" s="429"/>
      <c r="DBK62" s="429"/>
      <c r="DBL62" s="429"/>
      <c r="DBM62" s="429"/>
      <c r="DBN62" s="429"/>
      <c r="DBO62" s="429"/>
      <c r="DBP62" s="429"/>
      <c r="DBQ62" s="429"/>
      <c r="DBR62" s="429"/>
      <c r="DBS62" s="429"/>
      <c r="DBT62" s="429"/>
      <c r="DBU62" s="429"/>
      <c r="DBV62" s="429"/>
      <c r="DBW62" s="429"/>
      <c r="DBX62" s="429"/>
      <c r="DBY62" s="429"/>
      <c r="DBZ62" s="429"/>
      <c r="DCA62" s="429"/>
      <c r="DCB62" s="429"/>
      <c r="DCC62" s="429"/>
      <c r="DCD62" s="429"/>
      <c r="DCE62" s="429"/>
      <c r="DCF62" s="429"/>
      <c r="DCG62" s="429"/>
      <c r="DCH62" s="429"/>
      <c r="DCI62" s="429"/>
      <c r="DCJ62" s="429"/>
      <c r="DCK62" s="429"/>
      <c r="DCL62" s="429"/>
      <c r="DCM62" s="429"/>
      <c r="DCN62" s="429"/>
      <c r="DCO62" s="429"/>
      <c r="DCP62" s="429"/>
      <c r="DCQ62" s="429"/>
      <c r="DCR62" s="429"/>
      <c r="DCS62" s="429"/>
      <c r="DCT62" s="429"/>
      <c r="DCU62" s="429"/>
      <c r="DCV62" s="429"/>
      <c r="DCW62" s="429"/>
      <c r="DCX62" s="429"/>
      <c r="DCY62" s="429"/>
      <c r="DCZ62" s="429"/>
      <c r="DDA62" s="429"/>
      <c r="DDB62" s="429"/>
      <c r="DDC62" s="429"/>
      <c r="DDD62" s="429"/>
      <c r="DDE62" s="429"/>
      <c r="DDF62" s="429"/>
      <c r="DDG62" s="429"/>
      <c r="DDH62" s="429"/>
      <c r="DDI62" s="429"/>
      <c r="DDJ62" s="429"/>
      <c r="DDK62" s="429"/>
      <c r="DDL62" s="429"/>
      <c r="DDM62" s="429"/>
      <c r="DDN62" s="429"/>
      <c r="DDO62" s="429"/>
      <c r="DDP62" s="429"/>
      <c r="DDQ62" s="429"/>
      <c r="DDR62" s="429"/>
      <c r="DDS62" s="429"/>
      <c r="DDT62" s="429"/>
      <c r="DDU62" s="429"/>
      <c r="DDV62" s="429"/>
      <c r="DDW62" s="429"/>
      <c r="DDX62" s="429"/>
      <c r="DDY62" s="429"/>
      <c r="DDZ62" s="429"/>
      <c r="DEA62" s="429"/>
      <c r="DEB62" s="429"/>
      <c r="DEC62" s="429"/>
      <c r="DED62" s="429"/>
      <c r="DEE62" s="429"/>
      <c r="DEF62" s="429"/>
      <c r="DEG62" s="429"/>
      <c r="DEH62" s="429"/>
      <c r="DEI62" s="429"/>
      <c r="DEJ62" s="429"/>
      <c r="DEK62" s="429"/>
      <c r="DEL62" s="429"/>
      <c r="DEM62" s="429"/>
      <c r="DEN62" s="429"/>
      <c r="DEO62" s="429"/>
      <c r="DEP62" s="429"/>
      <c r="DEQ62" s="429"/>
      <c r="DER62" s="429"/>
      <c r="DES62" s="429"/>
      <c r="DET62" s="429"/>
      <c r="DEU62" s="429"/>
      <c r="DEV62" s="429"/>
      <c r="DEW62" s="429"/>
      <c r="DEX62" s="429"/>
      <c r="DEY62" s="429"/>
      <c r="DEZ62" s="429"/>
      <c r="DFA62" s="429"/>
      <c r="DFB62" s="429"/>
      <c r="DFC62" s="429"/>
      <c r="DFD62" s="429"/>
      <c r="DFE62" s="429"/>
      <c r="DFF62" s="429"/>
      <c r="DFG62" s="429"/>
      <c r="DFH62" s="429"/>
      <c r="DFI62" s="429"/>
      <c r="DFJ62" s="429"/>
      <c r="DFK62" s="429"/>
      <c r="DFL62" s="429"/>
      <c r="DFM62" s="429"/>
      <c r="DFN62" s="429"/>
      <c r="DFO62" s="429"/>
      <c r="DFP62" s="429"/>
      <c r="DFQ62" s="429"/>
      <c r="DFR62" s="429"/>
      <c r="DFS62" s="429"/>
      <c r="DFT62" s="429"/>
      <c r="DFU62" s="429"/>
      <c r="DFV62" s="429"/>
      <c r="DFW62" s="429"/>
      <c r="DFX62" s="429"/>
      <c r="DFY62" s="429"/>
      <c r="DFZ62" s="429"/>
      <c r="DGA62" s="429"/>
      <c r="DGB62" s="429"/>
      <c r="DGC62" s="429"/>
      <c r="DGD62" s="429"/>
      <c r="DGE62" s="429"/>
      <c r="DGF62" s="429"/>
      <c r="DGG62" s="429"/>
      <c r="DGH62" s="429"/>
      <c r="DGI62" s="429"/>
      <c r="DGJ62" s="429"/>
      <c r="DGK62" s="429"/>
      <c r="DGL62" s="429"/>
      <c r="DGM62" s="429"/>
      <c r="DGN62" s="429"/>
      <c r="DGO62" s="429"/>
      <c r="DGP62" s="429"/>
      <c r="DGQ62" s="429"/>
      <c r="DGR62" s="429"/>
      <c r="DGS62" s="429"/>
      <c r="DGT62" s="429"/>
      <c r="DGU62" s="429"/>
      <c r="DGV62" s="429"/>
      <c r="DGW62" s="429"/>
      <c r="DGX62" s="429"/>
      <c r="DGY62" s="429"/>
      <c r="DGZ62" s="429"/>
      <c r="DHA62" s="429"/>
      <c r="DHB62" s="429"/>
      <c r="DHC62" s="429"/>
      <c r="DHD62" s="429"/>
      <c r="DHE62" s="429"/>
      <c r="DHF62" s="429"/>
      <c r="DHG62" s="429"/>
      <c r="DHH62" s="429"/>
      <c r="DHI62" s="429"/>
      <c r="DHJ62" s="429"/>
      <c r="DHK62" s="429"/>
      <c r="DHL62" s="429"/>
      <c r="DHM62" s="429"/>
      <c r="DHN62" s="429"/>
      <c r="DHO62" s="429"/>
      <c r="DHP62" s="429"/>
      <c r="DHQ62" s="429"/>
      <c r="DHR62" s="429"/>
      <c r="DHS62" s="429"/>
      <c r="DHT62" s="429"/>
      <c r="DHU62" s="429"/>
      <c r="DHV62" s="429"/>
      <c r="DHW62" s="429"/>
      <c r="DHX62" s="429"/>
      <c r="DHY62" s="429"/>
      <c r="DHZ62" s="429"/>
      <c r="DIA62" s="429"/>
      <c r="DIB62" s="429"/>
      <c r="DIC62" s="429"/>
      <c r="DID62" s="429"/>
      <c r="DIE62" s="429"/>
      <c r="DIF62" s="429"/>
      <c r="DIG62" s="429"/>
      <c r="DIH62" s="429"/>
      <c r="DII62" s="429"/>
      <c r="DIJ62" s="429"/>
      <c r="DIK62" s="429"/>
      <c r="DIL62" s="429"/>
      <c r="DIM62" s="429"/>
      <c r="DIN62" s="429"/>
      <c r="DIO62" s="429"/>
      <c r="DIP62" s="429"/>
      <c r="DIQ62" s="429"/>
      <c r="DIR62" s="429"/>
      <c r="DIS62" s="429"/>
      <c r="DIT62" s="429"/>
      <c r="DIU62" s="429"/>
      <c r="DIV62" s="429"/>
      <c r="DIW62" s="429"/>
      <c r="DIX62" s="429"/>
      <c r="DIY62" s="429"/>
      <c r="DIZ62" s="429"/>
      <c r="DJA62" s="429"/>
      <c r="DJB62" s="429"/>
      <c r="DJC62" s="429"/>
      <c r="DJD62" s="429"/>
      <c r="DJE62" s="429"/>
      <c r="DJF62" s="429"/>
      <c r="DJG62" s="429"/>
      <c r="DJH62" s="429"/>
      <c r="DJI62" s="429"/>
      <c r="DJJ62" s="429"/>
      <c r="DJK62" s="429"/>
      <c r="DJL62" s="429"/>
      <c r="DJM62" s="429"/>
      <c r="DJN62" s="429"/>
      <c r="DJO62" s="429"/>
      <c r="DJP62" s="429"/>
      <c r="DJQ62" s="429"/>
      <c r="DJR62" s="429"/>
      <c r="DJS62" s="429"/>
      <c r="DJT62" s="429"/>
      <c r="DJU62" s="429"/>
      <c r="DJV62" s="429"/>
      <c r="DJW62" s="429"/>
      <c r="DJX62" s="429"/>
      <c r="DJY62" s="429"/>
      <c r="DJZ62" s="429"/>
      <c r="DKA62" s="429"/>
      <c r="DKB62" s="429"/>
      <c r="DKC62" s="429"/>
      <c r="DKD62" s="429"/>
      <c r="DKE62" s="429"/>
      <c r="DKF62" s="429"/>
      <c r="DKG62" s="429"/>
      <c r="DKH62" s="429"/>
      <c r="DKI62" s="429"/>
      <c r="DKJ62" s="429"/>
      <c r="DKK62" s="429"/>
      <c r="DKL62" s="429"/>
      <c r="DKM62" s="429"/>
      <c r="DKN62" s="429"/>
      <c r="DKO62" s="429"/>
      <c r="DKP62" s="429"/>
      <c r="DKQ62" s="429"/>
      <c r="DKR62" s="429"/>
      <c r="DKS62" s="429"/>
      <c r="DKT62" s="429"/>
      <c r="DKU62" s="429"/>
      <c r="DKV62" s="429"/>
      <c r="DKW62" s="429"/>
      <c r="DKX62" s="429"/>
      <c r="DKY62" s="429"/>
      <c r="DKZ62" s="429"/>
      <c r="DLA62" s="429"/>
      <c r="DLB62" s="429"/>
      <c r="DLC62" s="429"/>
      <c r="DLD62" s="429"/>
      <c r="DLE62" s="429"/>
      <c r="DLF62" s="429"/>
      <c r="DLG62" s="429"/>
      <c r="DLH62" s="429"/>
      <c r="DLI62" s="429"/>
      <c r="DLJ62" s="429"/>
      <c r="DLK62" s="429"/>
      <c r="DLL62" s="429"/>
      <c r="DLM62" s="429"/>
      <c r="DLN62" s="429"/>
      <c r="DLO62" s="429"/>
      <c r="DLP62" s="429"/>
      <c r="DLQ62" s="429"/>
      <c r="DLR62" s="429"/>
      <c r="DLS62" s="429"/>
      <c r="DLT62" s="429"/>
      <c r="DLU62" s="429"/>
      <c r="DLV62" s="429"/>
      <c r="DLW62" s="429"/>
      <c r="DLX62" s="429"/>
      <c r="DLY62" s="429"/>
      <c r="DLZ62" s="429"/>
      <c r="DMA62" s="429"/>
      <c r="DMB62" s="429"/>
      <c r="DMC62" s="429"/>
      <c r="DMD62" s="429"/>
      <c r="DME62" s="429"/>
      <c r="DMF62" s="429"/>
      <c r="DMG62" s="429"/>
      <c r="DMH62" s="429"/>
      <c r="DMI62" s="429"/>
      <c r="DMJ62" s="429"/>
      <c r="DMK62" s="429"/>
      <c r="DML62" s="429"/>
      <c r="DMM62" s="429"/>
      <c r="DMN62" s="429"/>
      <c r="DMO62" s="429"/>
      <c r="DMP62" s="429"/>
      <c r="DMQ62" s="429"/>
      <c r="DMR62" s="429"/>
      <c r="DMS62" s="429"/>
      <c r="DMT62" s="429"/>
      <c r="DMU62" s="429"/>
      <c r="DMV62" s="429"/>
      <c r="DMW62" s="429"/>
      <c r="DMX62" s="429"/>
      <c r="DMY62" s="429"/>
      <c r="DMZ62" s="429"/>
      <c r="DNA62" s="429"/>
      <c r="DNB62" s="429"/>
      <c r="DNC62" s="429"/>
      <c r="DND62" s="429"/>
      <c r="DNE62" s="429"/>
      <c r="DNF62" s="429"/>
      <c r="DNG62" s="429"/>
      <c r="DNH62" s="429"/>
      <c r="DNI62" s="429"/>
      <c r="DNJ62" s="429"/>
      <c r="DNK62" s="429"/>
      <c r="DNL62" s="429"/>
      <c r="DNM62" s="429"/>
      <c r="DNN62" s="429"/>
      <c r="DNO62" s="429"/>
      <c r="DNP62" s="429"/>
      <c r="DNQ62" s="429"/>
      <c r="DNR62" s="429"/>
      <c r="DNS62" s="429"/>
      <c r="DNT62" s="429"/>
      <c r="DNU62" s="429"/>
      <c r="DNV62" s="429"/>
      <c r="DNW62" s="429"/>
      <c r="DNX62" s="429"/>
      <c r="DNY62" s="429"/>
      <c r="DNZ62" s="429"/>
      <c r="DOA62" s="429"/>
      <c r="DOB62" s="429"/>
      <c r="DOC62" s="429"/>
      <c r="DOD62" s="429"/>
      <c r="DOE62" s="429"/>
      <c r="DOF62" s="429"/>
      <c r="DOG62" s="429"/>
      <c r="DOH62" s="429"/>
      <c r="DOI62" s="429"/>
      <c r="DOJ62" s="429"/>
      <c r="DOK62" s="429"/>
      <c r="DOL62" s="429"/>
      <c r="DOM62" s="429"/>
      <c r="DON62" s="429"/>
      <c r="DOO62" s="429"/>
      <c r="DOP62" s="429"/>
      <c r="DOQ62" s="429"/>
      <c r="DOR62" s="429"/>
      <c r="DOS62" s="429"/>
      <c r="DOT62" s="429"/>
      <c r="DOU62" s="429"/>
      <c r="DOV62" s="429"/>
      <c r="DOW62" s="429"/>
      <c r="DOX62" s="429"/>
      <c r="DOY62" s="429"/>
      <c r="DOZ62" s="429"/>
      <c r="DPA62" s="429"/>
      <c r="DPB62" s="429"/>
      <c r="DPC62" s="429"/>
      <c r="DPD62" s="429"/>
      <c r="DPE62" s="429"/>
      <c r="DPF62" s="429"/>
      <c r="DPG62" s="429"/>
      <c r="DPH62" s="429"/>
      <c r="DPI62" s="429"/>
      <c r="DPJ62" s="429"/>
      <c r="DPK62" s="429"/>
      <c r="DPL62" s="429"/>
      <c r="DPM62" s="429"/>
      <c r="DPN62" s="429"/>
      <c r="DPO62" s="429"/>
      <c r="DPP62" s="429"/>
      <c r="DPQ62" s="429"/>
      <c r="DPR62" s="429"/>
      <c r="DPS62" s="429"/>
      <c r="DPT62" s="429"/>
      <c r="DPU62" s="429"/>
      <c r="DPV62" s="429"/>
      <c r="DPW62" s="429"/>
      <c r="DPX62" s="429"/>
      <c r="DPY62" s="429"/>
      <c r="DPZ62" s="429"/>
      <c r="DQA62" s="429"/>
      <c r="DQB62" s="429"/>
      <c r="DQC62" s="429"/>
      <c r="DQD62" s="429"/>
      <c r="DQE62" s="429"/>
      <c r="DQF62" s="429"/>
      <c r="DQG62" s="429"/>
      <c r="DQH62" s="429"/>
      <c r="DQI62" s="429"/>
      <c r="DQJ62" s="429"/>
      <c r="DQK62" s="429"/>
      <c r="DQL62" s="429"/>
      <c r="DQM62" s="429"/>
      <c r="DQN62" s="429"/>
      <c r="DQO62" s="429"/>
      <c r="DQP62" s="429"/>
      <c r="DQQ62" s="429"/>
      <c r="DQR62" s="429"/>
      <c r="DQS62" s="429"/>
      <c r="DQT62" s="429"/>
      <c r="DQU62" s="429"/>
      <c r="DQV62" s="429"/>
      <c r="DQW62" s="429"/>
      <c r="DQX62" s="429"/>
      <c r="DQY62" s="429"/>
      <c r="DQZ62" s="429"/>
      <c r="DRA62" s="429"/>
      <c r="DRB62" s="429"/>
      <c r="DRC62" s="429"/>
      <c r="DRD62" s="429"/>
      <c r="DRE62" s="429"/>
      <c r="DRF62" s="429"/>
      <c r="DRG62" s="429"/>
      <c r="DRH62" s="429"/>
      <c r="DRI62" s="429"/>
      <c r="DRJ62" s="429"/>
      <c r="DRK62" s="429"/>
      <c r="DRL62" s="429"/>
      <c r="DRM62" s="429"/>
      <c r="DRN62" s="429"/>
      <c r="DRO62" s="429"/>
      <c r="DRP62" s="429"/>
      <c r="DRQ62" s="429"/>
      <c r="DRR62" s="429"/>
      <c r="DRS62" s="429"/>
      <c r="DRT62" s="429"/>
      <c r="DRU62" s="429"/>
      <c r="DRV62" s="429"/>
      <c r="DRW62" s="429"/>
      <c r="DRX62" s="429"/>
      <c r="DRY62" s="429"/>
      <c r="DRZ62" s="429"/>
      <c r="DSA62" s="429"/>
      <c r="DSB62" s="429"/>
      <c r="DSC62" s="429"/>
      <c r="DSD62" s="429"/>
      <c r="DSE62" s="429"/>
      <c r="DSF62" s="429"/>
      <c r="DSG62" s="429"/>
      <c r="DSH62" s="429"/>
      <c r="DSI62" s="429"/>
      <c r="DSJ62" s="429"/>
      <c r="DSK62" s="429"/>
      <c r="DSL62" s="429"/>
      <c r="DSM62" s="429"/>
      <c r="DSN62" s="429"/>
      <c r="DSO62" s="429"/>
      <c r="DSP62" s="429"/>
      <c r="DSQ62" s="429"/>
      <c r="DSR62" s="429"/>
      <c r="DSS62" s="429"/>
      <c r="DST62" s="429"/>
      <c r="DSU62" s="429"/>
      <c r="DSV62" s="429"/>
      <c r="DSW62" s="429"/>
      <c r="DSX62" s="429"/>
      <c r="DSY62" s="429"/>
      <c r="DSZ62" s="429"/>
      <c r="DTA62" s="429"/>
      <c r="DTB62" s="429"/>
      <c r="DTC62" s="429"/>
      <c r="DTD62" s="429"/>
      <c r="DTE62" s="429"/>
      <c r="DTF62" s="429"/>
      <c r="DTG62" s="429"/>
      <c r="DTH62" s="429"/>
      <c r="DTI62" s="429"/>
      <c r="DTJ62" s="429"/>
      <c r="DTK62" s="429"/>
      <c r="DTL62" s="429"/>
      <c r="DTM62" s="429"/>
      <c r="DTN62" s="429"/>
      <c r="DTO62" s="429"/>
      <c r="DTP62" s="429"/>
      <c r="DTQ62" s="429"/>
      <c r="DTR62" s="429"/>
      <c r="DTS62" s="429"/>
      <c r="DTT62" s="429"/>
      <c r="DTU62" s="429"/>
      <c r="DTV62" s="429"/>
      <c r="DTW62" s="429"/>
      <c r="DTX62" s="429"/>
      <c r="DTY62" s="429"/>
      <c r="DTZ62" s="429"/>
      <c r="DUA62" s="429"/>
      <c r="DUB62" s="429"/>
      <c r="DUC62" s="429"/>
      <c r="DUD62" s="429"/>
      <c r="DUE62" s="429"/>
      <c r="DUF62" s="429"/>
      <c r="DUG62" s="429"/>
      <c r="DUH62" s="429"/>
      <c r="DUI62" s="429"/>
      <c r="DUJ62" s="429"/>
      <c r="DUK62" s="429"/>
      <c r="DUL62" s="429"/>
      <c r="DUM62" s="429"/>
      <c r="DUN62" s="429"/>
      <c r="DUO62" s="429"/>
      <c r="DUP62" s="429"/>
      <c r="DUQ62" s="429"/>
      <c r="DUR62" s="429"/>
      <c r="DUS62" s="429"/>
      <c r="DUT62" s="429"/>
      <c r="DUU62" s="429"/>
      <c r="DUV62" s="429"/>
      <c r="DUW62" s="429"/>
      <c r="DUX62" s="429"/>
      <c r="DUY62" s="429"/>
      <c r="DUZ62" s="429"/>
      <c r="DVA62" s="429"/>
      <c r="DVB62" s="429"/>
      <c r="DVC62" s="429"/>
      <c r="DVD62" s="429"/>
      <c r="DVE62" s="429"/>
      <c r="DVF62" s="429"/>
      <c r="DVG62" s="429"/>
      <c r="DVH62" s="429"/>
      <c r="DVI62" s="429"/>
      <c r="DVJ62" s="429"/>
      <c r="DVK62" s="429"/>
      <c r="DVL62" s="429"/>
      <c r="DVM62" s="429"/>
      <c r="DVN62" s="429"/>
      <c r="DVO62" s="429"/>
      <c r="DVP62" s="429"/>
      <c r="DVQ62" s="429"/>
      <c r="DVR62" s="429"/>
      <c r="DVS62" s="429"/>
      <c r="DVT62" s="429"/>
      <c r="DVU62" s="429"/>
      <c r="DVV62" s="429"/>
      <c r="DVW62" s="429"/>
      <c r="DVX62" s="429"/>
      <c r="DVY62" s="429"/>
      <c r="DVZ62" s="429"/>
      <c r="DWA62" s="429"/>
      <c r="DWB62" s="429"/>
      <c r="DWC62" s="429"/>
      <c r="DWD62" s="429"/>
      <c r="DWE62" s="429"/>
      <c r="DWF62" s="429"/>
      <c r="DWG62" s="429"/>
      <c r="DWH62" s="429"/>
      <c r="DWI62" s="429"/>
      <c r="DWJ62" s="429"/>
      <c r="DWK62" s="429"/>
      <c r="DWL62" s="429"/>
      <c r="DWM62" s="429"/>
      <c r="DWN62" s="429"/>
      <c r="DWO62" s="429"/>
      <c r="DWP62" s="429"/>
      <c r="DWQ62" s="429"/>
      <c r="DWR62" s="429"/>
      <c r="DWS62" s="429"/>
      <c r="DWT62" s="429"/>
      <c r="DWU62" s="429"/>
      <c r="DWV62" s="429"/>
      <c r="DWW62" s="429"/>
      <c r="DWX62" s="429"/>
      <c r="DWY62" s="429"/>
      <c r="DWZ62" s="429"/>
      <c r="DXA62" s="429"/>
      <c r="DXB62" s="429"/>
      <c r="DXC62" s="429"/>
      <c r="DXD62" s="429"/>
      <c r="DXE62" s="429"/>
      <c r="DXF62" s="429"/>
      <c r="DXG62" s="429"/>
      <c r="DXH62" s="429"/>
      <c r="DXI62" s="429"/>
      <c r="DXJ62" s="429"/>
      <c r="DXK62" s="429"/>
      <c r="DXL62" s="429"/>
      <c r="DXM62" s="429"/>
      <c r="DXN62" s="429"/>
      <c r="DXO62" s="429"/>
      <c r="DXP62" s="429"/>
      <c r="DXQ62" s="429"/>
      <c r="DXR62" s="429"/>
      <c r="DXS62" s="429"/>
      <c r="DXT62" s="429"/>
      <c r="DXU62" s="429"/>
      <c r="DXV62" s="429"/>
      <c r="DXW62" s="429"/>
      <c r="DXX62" s="429"/>
      <c r="DXY62" s="429"/>
      <c r="DXZ62" s="429"/>
      <c r="DYA62" s="429"/>
      <c r="DYB62" s="429"/>
      <c r="DYC62" s="429"/>
      <c r="DYD62" s="429"/>
      <c r="DYE62" s="429"/>
      <c r="DYF62" s="429"/>
      <c r="DYG62" s="429"/>
      <c r="DYH62" s="429"/>
      <c r="DYI62" s="429"/>
      <c r="DYJ62" s="429"/>
      <c r="DYK62" s="429"/>
      <c r="DYL62" s="429"/>
      <c r="DYM62" s="429"/>
      <c r="DYN62" s="429"/>
      <c r="DYO62" s="429"/>
      <c r="DYP62" s="429"/>
      <c r="DYQ62" s="429"/>
      <c r="DYR62" s="429"/>
      <c r="DYS62" s="429"/>
      <c r="DYT62" s="429"/>
      <c r="DYU62" s="429"/>
      <c r="DYV62" s="429"/>
      <c r="DYW62" s="429"/>
      <c r="DYX62" s="429"/>
      <c r="DYY62" s="429"/>
      <c r="DYZ62" s="429"/>
      <c r="DZA62" s="429"/>
      <c r="DZB62" s="429"/>
      <c r="DZC62" s="429"/>
      <c r="DZD62" s="429"/>
      <c r="DZE62" s="429"/>
      <c r="DZF62" s="429"/>
      <c r="DZG62" s="429"/>
      <c r="DZH62" s="429"/>
      <c r="DZI62" s="429"/>
      <c r="DZJ62" s="429"/>
      <c r="DZK62" s="429"/>
      <c r="DZL62" s="429"/>
      <c r="DZM62" s="429"/>
      <c r="DZN62" s="429"/>
      <c r="DZO62" s="429"/>
      <c r="DZP62" s="429"/>
      <c r="DZQ62" s="429"/>
      <c r="DZR62" s="429"/>
      <c r="DZS62" s="429"/>
      <c r="DZT62" s="429"/>
      <c r="DZU62" s="429"/>
      <c r="DZV62" s="429"/>
      <c r="DZW62" s="429"/>
      <c r="DZX62" s="429"/>
      <c r="DZY62" s="429"/>
      <c r="DZZ62" s="429"/>
      <c r="EAA62" s="429"/>
      <c r="EAB62" s="429"/>
      <c r="EAC62" s="429"/>
      <c r="EAD62" s="429"/>
      <c r="EAE62" s="429"/>
      <c r="EAF62" s="429"/>
      <c r="EAG62" s="429"/>
      <c r="EAH62" s="429"/>
      <c r="EAI62" s="429"/>
      <c r="EAJ62" s="429"/>
      <c r="EAK62" s="429"/>
      <c r="EAL62" s="429"/>
      <c r="EAM62" s="429"/>
      <c r="EAN62" s="429"/>
      <c r="EAO62" s="429"/>
      <c r="EAP62" s="429"/>
      <c r="EAQ62" s="429"/>
      <c r="EAR62" s="429"/>
      <c r="EAS62" s="429"/>
      <c r="EAT62" s="429"/>
      <c r="EAU62" s="429"/>
      <c r="EAV62" s="429"/>
      <c r="EAW62" s="429"/>
      <c r="EAX62" s="429"/>
      <c r="EAY62" s="429"/>
      <c r="EAZ62" s="429"/>
      <c r="EBA62" s="429"/>
      <c r="EBB62" s="429"/>
      <c r="EBC62" s="429"/>
      <c r="EBD62" s="429"/>
      <c r="EBE62" s="429"/>
      <c r="EBF62" s="429"/>
      <c r="EBG62" s="429"/>
      <c r="EBH62" s="429"/>
      <c r="EBI62" s="429"/>
      <c r="EBJ62" s="429"/>
      <c r="EBK62" s="429"/>
      <c r="EBL62" s="429"/>
      <c r="EBM62" s="429"/>
      <c r="EBN62" s="429"/>
      <c r="EBO62" s="429"/>
      <c r="EBP62" s="429"/>
      <c r="EBQ62" s="429"/>
      <c r="EBR62" s="429"/>
      <c r="EBS62" s="429"/>
      <c r="EBT62" s="429"/>
      <c r="EBU62" s="429"/>
      <c r="EBV62" s="429"/>
      <c r="EBW62" s="429"/>
      <c r="EBX62" s="429"/>
      <c r="EBY62" s="429"/>
      <c r="EBZ62" s="429"/>
      <c r="ECA62" s="429"/>
      <c r="ECB62" s="429"/>
      <c r="ECC62" s="429"/>
      <c r="ECD62" s="429"/>
      <c r="ECE62" s="429"/>
      <c r="ECF62" s="429"/>
      <c r="ECG62" s="429"/>
      <c r="ECH62" s="429"/>
      <c r="ECI62" s="429"/>
      <c r="ECJ62" s="429"/>
      <c r="ECK62" s="429"/>
      <c r="ECL62" s="429"/>
      <c r="ECM62" s="429"/>
      <c r="ECN62" s="429"/>
      <c r="ECO62" s="429"/>
      <c r="ECP62" s="429"/>
      <c r="ECQ62" s="429"/>
      <c r="ECR62" s="429"/>
      <c r="ECS62" s="429"/>
      <c r="ECT62" s="429"/>
      <c r="ECU62" s="429"/>
      <c r="ECV62" s="429"/>
      <c r="ECW62" s="429"/>
      <c r="ECX62" s="429"/>
      <c r="ECY62" s="429"/>
      <c r="ECZ62" s="429"/>
      <c r="EDA62" s="429"/>
      <c r="EDB62" s="429"/>
      <c r="EDC62" s="429"/>
      <c r="EDD62" s="429"/>
      <c r="EDE62" s="429"/>
      <c r="EDF62" s="429"/>
      <c r="EDG62" s="429"/>
      <c r="EDH62" s="429"/>
      <c r="EDI62" s="429"/>
      <c r="EDJ62" s="429"/>
      <c r="EDK62" s="429"/>
      <c r="EDL62" s="429"/>
      <c r="EDM62" s="429"/>
      <c r="EDN62" s="429"/>
      <c r="EDO62" s="429"/>
      <c r="EDP62" s="429"/>
      <c r="EDQ62" s="429"/>
      <c r="EDR62" s="429"/>
      <c r="EDS62" s="429"/>
      <c r="EDT62" s="429"/>
      <c r="EDU62" s="429"/>
      <c r="EDV62" s="429"/>
      <c r="EDW62" s="429"/>
      <c r="EDX62" s="429"/>
      <c r="EDY62" s="429"/>
      <c r="EDZ62" s="429"/>
      <c r="EEA62" s="429"/>
      <c r="EEB62" s="429"/>
      <c r="EEC62" s="429"/>
      <c r="EED62" s="429"/>
      <c r="EEE62" s="429"/>
      <c r="EEF62" s="429"/>
      <c r="EEG62" s="429"/>
      <c r="EEH62" s="429"/>
      <c r="EEI62" s="429"/>
      <c r="EEJ62" s="429"/>
      <c r="EEK62" s="429"/>
      <c r="EEL62" s="429"/>
      <c r="EEM62" s="429"/>
      <c r="EEN62" s="429"/>
      <c r="EEO62" s="429"/>
      <c r="EEP62" s="429"/>
      <c r="EEQ62" s="429"/>
      <c r="EER62" s="429"/>
      <c r="EES62" s="429"/>
      <c r="EET62" s="429"/>
      <c r="EEU62" s="429"/>
      <c r="EEV62" s="429"/>
      <c r="EEW62" s="429"/>
      <c r="EEX62" s="429"/>
      <c r="EEY62" s="429"/>
      <c r="EEZ62" s="429"/>
      <c r="EFA62" s="429"/>
      <c r="EFB62" s="429"/>
      <c r="EFC62" s="429"/>
      <c r="EFD62" s="429"/>
      <c r="EFE62" s="429"/>
      <c r="EFF62" s="429"/>
      <c r="EFG62" s="429"/>
      <c r="EFH62" s="429"/>
      <c r="EFI62" s="429"/>
      <c r="EFJ62" s="429"/>
      <c r="EFK62" s="429"/>
      <c r="EFL62" s="429"/>
      <c r="EFM62" s="429"/>
      <c r="EFN62" s="429"/>
      <c r="EFO62" s="429"/>
      <c r="EFP62" s="429"/>
      <c r="EFQ62" s="429"/>
      <c r="EFR62" s="429"/>
      <c r="EFS62" s="429"/>
      <c r="EFT62" s="429"/>
      <c r="EFU62" s="429"/>
      <c r="EFV62" s="429"/>
      <c r="EFW62" s="429"/>
      <c r="EFX62" s="429"/>
      <c r="EFY62" s="429"/>
      <c r="EFZ62" s="429"/>
      <c r="EGA62" s="429"/>
      <c r="EGB62" s="429"/>
      <c r="EGC62" s="429"/>
      <c r="EGD62" s="429"/>
      <c r="EGE62" s="429"/>
      <c r="EGF62" s="429"/>
      <c r="EGG62" s="429"/>
      <c r="EGH62" s="429"/>
      <c r="EGI62" s="429"/>
      <c r="EGJ62" s="429"/>
      <c r="EGK62" s="429"/>
      <c r="EGL62" s="429"/>
      <c r="EGM62" s="429"/>
      <c r="EGN62" s="429"/>
      <c r="EGO62" s="429"/>
      <c r="EGP62" s="429"/>
      <c r="EGQ62" s="429"/>
      <c r="EGR62" s="429"/>
      <c r="EGS62" s="429"/>
      <c r="EGT62" s="429"/>
      <c r="EGU62" s="429"/>
      <c r="EGV62" s="429"/>
      <c r="EGW62" s="429"/>
      <c r="EGX62" s="429"/>
      <c r="EGY62" s="429"/>
      <c r="EGZ62" s="429"/>
      <c r="EHA62" s="429"/>
      <c r="EHB62" s="429"/>
      <c r="EHC62" s="429"/>
      <c r="EHD62" s="429"/>
      <c r="EHE62" s="429"/>
      <c r="EHF62" s="429"/>
      <c r="EHG62" s="429"/>
      <c r="EHH62" s="429"/>
      <c r="EHI62" s="429"/>
      <c r="EHJ62" s="429"/>
      <c r="EHK62" s="429"/>
      <c r="EHL62" s="429"/>
      <c r="EHM62" s="429"/>
      <c r="EHN62" s="429"/>
      <c r="EHO62" s="429"/>
      <c r="EHP62" s="429"/>
      <c r="EHQ62" s="429"/>
      <c r="EHR62" s="429"/>
      <c r="EHS62" s="429"/>
      <c r="EHT62" s="429"/>
      <c r="EHU62" s="429"/>
      <c r="EHV62" s="429"/>
      <c r="EHW62" s="429"/>
      <c r="EHX62" s="429"/>
      <c r="EHY62" s="429"/>
      <c r="EHZ62" s="429"/>
      <c r="EIA62" s="429"/>
      <c r="EIB62" s="429"/>
      <c r="EIC62" s="429"/>
      <c r="EID62" s="429"/>
      <c r="EIE62" s="429"/>
      <c r="EIF62" s="429"/>
      <c r="EIG62" s="429"/>
      <c r="EIH62" s="429"/>
      <c r="EII62" s="429"/>
      <c r="EIJ62" s="429"/>
      <c r="EIK62" s="429"/>
      <c r="EIL62" s="429"/>
      <c r="EIM62" s="429"/>
      <c r="EIN62" s="429"/>
      <c r="EIO62" s="429"/>
      <c r="EIP62" s="429"/>
      <c r="EIQ62" s="429"/>
      <c r="EIR62" s="429"/>
      <c r="EIS62" s="429"/>
      <c r="EIT62" s="429"/>
      <c r="EIU62" s="429"/>
      <c r="EIV62" s="429"/>
      <c r="EIW62" s="429"/>
      <c r="EIX62" s="429"/>
      <c r="EIY62" s="429"/>
      <c r="EIZ62" s="429"/>
      <c r="EJA62" s="429"/>
      <c r="EJB62" s="429"/>
      <c r="EJC62" s="429"/>
      <c r="EJD62" s="429"/>
      <c r="EJE62" s="429"/>
      <c r="EJF62" s="429"/>
      <c r="EJG62" s="429"/>
      <c r="EJH62" s="429"/>
      <c r="EJI62" s="429"/>
      <c r="EJJ62" s="429"/>
      <c r="EJK62" s="429"/>
      <c r="EJL62" s="429"/>
      <c r="EJM62" s="429"/>
      <c r="EJN62" s="429"/>
      <c r="EJO62" s="429"/>
      <c r="EJP62" s="429"/>
      <c r="EJQ62" s="429"/>
      <c r="EJR62" s="429"/>
      <c r="EJS62" s="429"/>
      <c r="EJT62" s="429"/>
      <c r="EJU62" s="429"/>
      <c r="EJV62" s="429"/>
      <c r="EJW62" s="429"/>
      <c r="EJX62" s="429"/>
      <c r="EJY62" s="429"/>
      <c r="EJZ62" s="429"/>
      <c r="EKA62" s="429"/>
      <c r="EKB62" s="429"/>
      <c r="EKC62" s="429"/>
      <c r="EKD62" s="429"/>
      <c r="EKE62" s="429"/>
      <c r="EKF62" s="429"/>
      <c r="EKG62" s="429"/>
      <c r="EKH62" s="429"/>
      <c r="EKI62" s="429"/>
      <c r="EKJ62" s="429"/>
      <c r="EKK62" s="429"/>
      <c r="EKL62" s="429"/>
      <c r="EKM62" s="429"/>
      <c r="EKN62" s="429"/>
      <c r="EKO62" s="429"/>
      <c r="EKP62" s="429"/>
      <c r="EKQ62" s="429"/>
      <c r="EKR62" s="429"/>
      <c r="EKS62" s="429"/>
      <c r="EKT62" s="429"/>
      <c r="EKU62" s="429"/>
      <c r="EKV62" s="429"/>
      <c r="EKW62" s="429"/>
      <c r="EKX62" s="429"/>
      <c r="EKY62" s="429"/>
      <c r="EKZ62" s="429"/>
      <c r="ELA62" s="429"/>
      <c r="ELB62" s="429"/>
      <c r="ELC62" s="429"/>
      <c r="ELD62" s="429"/>
      <c r="ELE62" s="429"/>
      <c r="ELF62" s="429"/>
      <c r="ELG62" s="429"/>
      <c r="ELH62" s="429"/>
      <c r="ELI62" s="429"/>
      <c r="ELJ62" s="429"/>
      <c r="ELK62" s="429"/>
      <c r="ELL62" s="429"/>
      <c r="ELM62" s="429"/>
      <c r="ELN62" s="429"/>
      <c r="ELO62" s="429"/>
      <c r="ELP62" s="429"/>
      <c r="ELQ62" s="429"/>
      <c r="ELR62" s="429"/>
      <c r="ELS62" s="429"/>
      <c r="ELT62" s="429"/>
      <c r="ELU62" s="429"/>
      <c r="ELV62" s="429"/>
      <c r="ELW62" s="429"/>
      <c r="ELX62" s="429"/>
      <c r="ELY62" s="429"/>
      <c r="ELZ62" s="429"/>
      <c r="EMA62" s="429"/>
      <c r="EMB62" s="429"/>
      <c r="EMC62" s="429"/>
      <c r="EMD62" s="429"/>
      <c r="EME62" s="429"/>
      <c r="EMF62" s="429"/>
      <c r="EMG62" s="429"/>
      <c r="EMH62" s="429"/>
      <c r="EMI62" s="429"/>
      <c r="EMJ62" s="429"/>
      <c r="EMK62" s="429"/>
      <c r="EML62" s="429"/>
      <c r="EMM62" s="429"/>
      <c r="EMN62" s="429"/>
      <c r="EMO62" s="429"/>
      <c r="EMP62" s="429"/>
      <c r="EMQ62" s="429"/>
      <c r="EMR62" s="429"/>
      <c r="EMS62" s="429"/>
      <c r="EMT62" s="429"/>
      <c r="EMU62" s="429"/>
      <c r="EMV62" s="429"/>
      <c r="EMW62" s="429"/>
      <c r="EMX62" s="429"/>
      <c r="EMY62" s="429"/>
      <c r="EMZ62" s="429"/>
      <c r="ENA62" s="429"/>
      <c r="ENB62" s="429"/>
      <c r="ENC62" s="429"/>
      <c r="END62" s="429"/>
      <c r="ENE62" s="429"/>
      <c r="ENF62" s="429"/>
      <c r="ENG62" s="429"/>
      <c r="ENH62" s="429"/>
      <c r="ENI62" s="429"/>
      <c r="ENJ62" s="429"/>
      <c r="ENK62" s="429"/>
      <c r="ENL62" s="429"/>
      <c r="ENM62" s="429"/>
      <c r="ENN62" s="429"/>
      <c r="ENO62" s="429"/>
      <c r="ENP62" s="429"/>
      <c r="ENQ62" s="429"/>
      <c r="ENR62" s="429"/>
      <c r="ENS62" s="429"/>
      <c r="ENT62" s="429"/>
      <c r="ENU62" s="429"/>
      <c r="ENV62" s="429"/>
      <c r="ENW62" s="429"/>
      <c r="ENX62" s="429"/>
      <c r="ENY62" s="429"/>
      <c r="ENZ62" s="429"/>
      <c r="EOA62" s="429"/>
      <c r="EOB62" s="429"/>
      <c r="EOC62" s="429"/>
      <c r="EOD62" s="429"/>
      <c r="EOE62" s="429"/>
      <c r="EOF62" s="429"/>
      <c r="EOG62" s="429"/>
      <c r="EOH62" s="429"/>
      <c r="EOI62" s="429"/>
      <c r="EOJ62" s="429"/>
      <c r="EOK62" s="429"/>
      <c r="EOL62" s="429"/>
      <c r="EOM62" s="429"/>
      <c r="EON62" s="429"/>
      <c r="EOO62" s="429"/>
      <c r="EOP62" s="429"/>
      <c r="EOQ62" s="429"/>
      <c r="EOR62" s="429"/>
      <c r="EOS62" s="429"/>
      <c r="EOT62" s="429"/>
      <c r="EOU62" s="429"/>
      <c r="EOV62" s="429"/>
      <c r="EOW62" s="429"/>
      <c r="EOX62" s="429"/>
      <c r="EOY62" s="429"/>
      <c r="EOZ62" s="429"/>
      <c r="EPA62" s="429"/>
      <c r="EPB62" s="429"/>
      <c r="EPC62" s="429"/>
      <c r="EPD62" s="429"/>
      <c r="EPE62" s="429"/>
      <c r="EPF62" s="429"/>
      <c r="EPG62" s="429"/>
      <c r="EPH62" s="429"/>
      <c r="EPI62" s="429"/>
      <c r="EPJ62" s="429"/>
      <c r="EPK62" s="429"/>
      <c r="EPL62" s="429"/>
      <c r="EPM62" s="429"/>
      <c r="EPN62" s="429"/>
      <c r="EPO62" s="429"/>
      <c r="EPP62" s="429"/>
      <c r="EPQ62" s="429"/>
      <c r="EPR62" s="429"/>
      <c r="EPS62" s="429"/>
      <c r="EPT62" s="429"/>
      <c r="EPU62" s="429"/>
      <c r="EPV62" s="429"/>
      <c r="EPW62" s="429"/>
      <c r="EPX62" s="429"/>
      <c r="EPY62" s="429"/>
      <c r="EPZ62" s="429"/>
      <c r="EQA62" s="429"/>
      <c r="EQB62" s="429"/>
      <c r="EQC62" s="429"/>
      <c r="EQD62" s="429"/>
      <c r="EQE62" s="429"/>
      <c r="EQF62" s="429"/>
      <c r="EQG62" s="429"/>
      <c r="EQH62" s="429"/>
      <c r="EQI62" s="429"/>
      <c r="EQJ62" s="429"/>
      <c r="EQK62" s="429"/>
      <c r="EQL62" s="429"/>
      <c r="EQM62" s="429"/>
      <c r="EQN62" s="429"/>
      <c r="EQO62" s="429"/>
      <c r="EQP62" s="429"/>
      <c r="EQQ62" s="429"/>
      <c r="EQR62" s="429"/>
      <c r="EQS62" s="429"/>
      <c r="EQT62" s="429"/>
      <c r="EQU62" s="429"/>
      <c r="EQV62" s="429"/>
      <c r="EQW62" s="429"/>
      <c r="EQX62" s="429"/>
      <c r="EQY62" s="429"/>
      <c r="EQZ62" s="429"/>
      <c r="ERA62" s="429"/>
      <c r="ERB62" s="429"/>
      <c r="ERC62" s="429"/>
      <c r="ERD62" s="429"/>
      <c r="ERE62" s="429"/>
      <c r="ERF62" s="429"/>
      <c r="ERG62" s="429"/>
      <c r="ERH62" s="429"/>
      <c r="ERI62" s="429"/>
      <c r="ERJ62" s="429"/>
      <c r="ERK62" s="429"/>
      <c r="ERL62" s="429"/>
      <c r="ERM62" s="429"/>
      <c r="ERN62" s="429"/>
      <c r="ERO62" s="429"/>
      <c r="ERP62" s="429"/>
      <c r="ERQ62" s="429"/>
      <c r="ERR62" s="429"/>
      <c r="ERS62" s="429"/>
      <c r="ERT62" s="429"/>
      <c r="ERU62" s="429"/>
      <c r="ERV62" s="429"/>
      <c r="ERW62" s="429"/>
      <c r="ERX62" s="429"/>
      <c r="ERY62" s="429"/>
      <c r="ERZ62" s="429"/>
      <c r="ESA62" s="429"/>
      <c r="ESB62" s="429"/>
      <c r="ESC62" s="429"/>
      <c r="ESD62" s="429"/>
      <c r="ESE62" s="429"/>
      <c r="ESF62" s="429"/>
      <c r="ESG62" s="429"/>
      <c r="ESH62" s="429"/>
      <c r="ESI62" s="429"/>
      <c r="ESJ62" s="429"/>
      <c r="ESK62" s="429"/>
      <c r="ESL62" s="429"/>
      <c r="ESM62" s="429"/>
      <c r="ESN62" s="429"/>
      <c r="ESO62" s="429"/>
      <c r="ESP62" s="429"/>
      <c r="ESQ62" s="429"/>
      <c r="ESR62" s="429"/>
      <c r="ESS62" s="429"/>
      <c r="EST62" s="429"/>
      <c r="ESU62" s="429"/>
      <c r="ESV62" s="429"/>
      <c r="ESW62" s="429"/>
      <c r="ESX62" s="429"/>
      <c r="ESY62" s="429"/>
      <c r="ESZ62" s="429"/>
      <c r="ETA62" s="429"/>
      <c r="ETB62" s="429"/>
      <c r="ETC62" s="429"/>
      <c r="ETD62" s="429"/>
      <c r="ETE62" s="429"/>
      <c r="ETF62" s="429"/>
      <c r="ETG62" s="429"/>
      <c r="ETH62" s="429"/>
      <c r="ETI62" s="429"/>
      <c r="ETJ62" s="429"/>
      <c r="ETK62" s="429"/>
      <c r="ETL62" s="429"/>
      <c r="ETM62" s="429"/>
      <c r="ETN62" s="429"/>
      <c r="ETO62" s="429"/>
      <c r="ETP62" s="429"/>
      <c r="ETQ62" s="429"/>
      <c r="ETR62" s="429"/>
      <c r="ETS62" s="429"/>
      <c r="ETT62" s="429"/>
      <c r="ETU62" s="429"/>
      <c r="ETV62" s="429"/>
      <c r="ETW62" s="429"/>
      <c r="ETX62" s="429"/>
      <c r="ETY62" s="429"/>
      <c r="ETZ62" s="429"/>
      <c r="EUA62" s="429"/>
      <c r="EUB62" s="429"/>
      <c r="EUC62" s="429"/>
      <c r="EUD62" s="429"/>
      <c r="EUE62" s="429"/>
      <c r="EUF62" s="429"/>
      <c r="EUG62" s="429"/>
      <c r="EUH62" s="429"/>
      <c r="EUI62" s="429"/>
      <c r="EUJ62" s="429"/>
      <c r="EUK62" s="429"/>
      <c r="EUL62" s="429"/>
      <c r="EUM62" s="429"/>
      <c r="EUN62" s="429"/>
      <c r="EUO62" s="429"/>
      <c r="EUP62" s="429"/>
      <c r="EUQ62" s="429"/>
      <c r="EUR62" s="429"/>
      <c r="EUS62" s="429"/>
      <c r="EUT62" s="429"/>
      <c r="EUU62" s="429"/>
      <c r="EUV62" s="429"/>
      <c r="EUW62" s="429"/>
      <c r="EUX62" s="429"/>
      <c r="EUY62" s="429"/>
      <c r="EUZ62" s="429"/>
      <c r="EVA62" s="429"/>
      <c r="EVB62" s="429"/>
      <c r="EVC62" s="429"/>
      <c r="EVD62" s="429"/>
      <c r="EVE62" s="429"/>
      <c r="EVF62" s="429"/>
      <c r="EVG62" s="429"/>
      <c r="EVH62" s="429"/>
      <c r="EVI62" s="429"/>
      <c r="EVJ62" s="429"/>
      <c r="EVK62" s="429"/>
      <c r="EVL62" s="429"/>
      <c r="EVM62" s="429"/>
      <c r="EVN62" s="429"/>
      <c r="EVO62" s="429"/>
      <c r="EVP62" s="429"/>
      <c r="EVQ62" s="429"/>
      <c r="EVR62" s="429"/>
      <c r="EVS62" s="429"/>
      <c r="EVT62" s="429"/>
      <c r="EVU62" s="429"/>
      <c r="EVV62" s="429"/>
      <c r="EVW62" s="429"/>
      <c r="EVX62" s="429"/>
      <c r="EVY62" s="429"/>
      <c r="EVZ62" s="429"/>
      <c r="EWA62" s="429"/>
      <c r="EWB62" s="429"/>
      <c r="EWC62" s="429"/>
      <c r="EWD62" s="429"/>
      <c r="EWE62" s="429"/>
      <c r="EWF62" s="429"/>
      <c r="EWG62" s="429"/>
      <c r="EWH62" s="429"/>
      <c r="EWI62" s="429"/>
      <c r="EWJ62" s="429"/>
      <c r="EWK62" s="429"/>
      <c r="EWL62" s="429"/>
      <c r="EWM62" s="429"/>
      <c r="EWN62" s="429"/>
      <c r="EWO62" s="429"/>
      <c r="EWP62" s="429"/>
      <c r="EWQ62" s="429"/>
      <c r="EWR62" s="429"/>
      <c r="EWS62" s="429"/>
      <c r="EWT62" s="429"/>
      <c r="EWU62" s="429"/>
      <c r="EWV62" s="429"/>
      <c r="EWW62" s="429"/>
      <c r="EWX62" s="429"/>
      <c r="EWY62" s="429"/>
      <c r="EWZ62" s="429"/>
      <c r="EXA62" s="429"/>
      <c r="EXB62" s="429"/>
      <c r="EXC62" s="429"/>
      <c r="EXD62" s="429"/>
      <c r="EXE62" s="429"/>
      <c r="EXF62" s="429"/>
      <c r="EXG62" s="429"/>
      <c r="EXH62" s="429"/>
      <c r="EXI62" s="429"/>
      <c r="EXJ62" s="429"/>
      <c r="EXK62" s="429"/>
      <c r="EXL62" s="429"/>
      <c r="EXM62" s="429"/>
      <c r="EXN62" s="429"/>
      <c r="EXO62" s="429"/>
      <c r="EXP62" s="429"/>
      <c r="EXQ62" s="429"/>
      <c r="EXR62" s="429"/>
      <c r="EXS62" s="429"/>
      <c r="EXT62" s="429"/>
      <c r="EXU62" s="429"/>
      <c r="EXV62" s="429"/>
      <c r="EXW62" s="429"/>
      <c r="EXX62" s="429"/>
      <c r="EXY62" s="429"/>
      <c r="EXZ62" s="429"/>
      <c r="EYA62" s="429"/>
      <c r="EYB62" s="429"/>
      <c r="EYC62" s="429"/>
      <c r="EYD62" s="429"/>
      <c r="EYE62" s="429"/>
      <c r="EYF62" s="429"/>
      <c r="EYG62" s="429"/>
      <c r="EYH62" s="429"/>
      <c r="EYI62" s="429"/>
      <c r="EYJ62" s="429"/>
      <c r="EYK62" s="429"/>
      <c r="EYL62" s="429"/>
      <c r="EYM62" s="429"/>
      <c r="EYN62" s="429"/>
      <c r="EYO62" s="429"/>
      <c r="EYP62" s="429"/>
      <c r="EYQ62" s="429"/>
      <c r="EYR62" s="429"/>
      <c r="EYS62" s="429"/>
      <c r="EYT62" s="429"/>
      <c r="EYU62" s="429"/>
      <c r="EYV62" s="429"/>
      <c r="EYW62" s="429"/>
      <c r="EYX62" s="429"/>
      <c r="EYY62" s="429"/>
      <c r="EYZ62" s="429"/>
      <c r="EZA62" s="429"/>
      <c r="EZB62" s="429"/>
      <c r="EZC62" s="429"/>
      <c r="EZD62" s="429"/>
      <c r="EZE62" s="429"/>
      <c r="EZF62" s="429"/>
      <c r="EZG62" s="429"/>
      <c r="EZH62" s="429"/>
      <c r="EZI62" s="429"/>
      <c r="EZJ62" s="429"/>
      <c r="EZK62" s="429"/>
      <c r="EZL62" s="429"/>
      <c r="EZM62" s="429"/>
      <c r="EZN62" s="429"/>
      <c r="EZO62" s="429"/>
      <c r="EZP62" s="429"/>
      <c r="EZQ62" s="429"/>
      <c r="EZR62" s="429"/>
      <c r="EZS62" s="429"/>
      <c r="EZT62" s="429"/>
      <c r="EZU62" s="429"/>
      <c r="EZV62" s="429"/>
      <c r="EZW62" s="429"/>
      <c r="EZX62" s="429"/>
      <c r="EZY62" s="429"/>
      <c r="EZZ62" s="429"/>
      <c r="FAA62" s="429"/>
      <c r="FAB62" s="429"/>
      <c r="FAC62" s="429"/>
      <c r="FAD62" s="429"/>
      <c r="FAE62" s="429"/>
      <c r="FAF62" s="429"/>
      <c r="FAG62" s="429"/>
      <c r="FAH62" s="429"/>
      <c r="FAI62" s="429"/>
      <c r="FAJ62" s="429"/>
      <c r="FAK62" s="429"/>
      <c r="FAL62" s="429"/>
      <c r="FAM62" s="429"/>
      <c r="FAN62" s="429"/>
      <c r="FAO62" s="429"/>
      <c r="FAP62" s="429"/>
      <c r="FAQ62" s="429"/>
      <c r="FAR62" s="429"/>
      <c r="FAS62" s="429"/>
      <c r="FAT62" s="429"/>
      <c r="FAU62" s="429"/>
      <c r="FAV62" s="429"/>
      <c r="FAW62" s="429"/>
      <c r="FAX62" s="429"/>
      <c r="FAY62" s="429"/>
      <c r="FAZ62" s="429"/>
      <c r="FBA62" s="429"/>
      <c r="FBB62" s="429"/>
      <c r="FBC62" s="429"/>
      <c r="FBD62" s="429"/>
      <c r="FBE62" s="429"/>
      <c r="FBF62" s="429"/>
      <c r="FBG62" s="429"/>
      <c r="FBH62" s="429"/>
      <c r="FBI62" s="429"/>
      <c r="FBJ62" s="429"/>
      <c r="FBK62" s="429"/>
      <c r="FBL62" s="429"/>
      <c r="FBM62" s="429"/>
      <c r="FBN62" s="429"/>
      <c r="FBO62" s="429"/>
      <c r="FBP62" s="429"/>
      <c r="FBQ62" s="429"/>
      <c r="FBR62" s="429"/>
      <c r="FBS62" s="429"/>
      <c r="FBT62" s="429"/>
      <c r="FBU62" s="429"/>
      <c r="FBV62" s="429"/>
      <c r="FBW62" s="429"/>
      <c r="FBX62" s="429"/>
      <c r="FBY62" s="429"/>
      <c r="FBZ62" s="429"/>
      <c r="FCA62" s="429"/>
      <c r="FCB62" s="429"/>
      <c r="FCC62" s="429"/>
      <c r="FCD62" s="429"/>
      <c r="FCE62" s="429"/>
      <c r="FCF62" s="429"/>
      <c r="FCG62" s="429"/>
      <c r="FCH62" s="429"/>
      <c r="FCI62" s="429"/>
      <c r="FCJ62" s="429"/>
      <c r="FCK62" s="429"/>
      <c r="FCL62" s="429"/>
      <c r="FCM62" s="429"/>
      <c r="FCN62" s="429"/>
      <c r="FCO62" s="429"/>
      <c r="FCP62" s="429"/>
      <c r="FCQ62" s="429"/>
      <c r="FCR62" s="429"/>
      <c r="FCS62" s="429"/>
      <c r="FCT62" s="429"/>
      <c r="FCU62" s="429"/>
      <c r="FCV62" s="429"/>
      <c r="FCW62" s="429"/>
      <c r="FCX62" s="429"/>
      <c r="FCY62" s="429"/>
      <c r="FCZ62" s="429"/>
      <c r="FDA62" s="429"/>
      <c r="FDB62" s="429"/>
      <c r="FDC62" s="429"/>
      <c r="FDD62" s="429"/>
      <c r="FDE62" s="429"/>
      <c r="FDF62" s="429"/>
      <c r="FDG62" s="429"/>
      <c r="FDH62" s="429"/>
      <c r="FDI62" s="429"/>
      <c r="FDJ62" s="429"/>
      <c r="FDK62" s="429"/>
      <c r="FDL62" s="429"/>
      <c r="FDM62" s="429"/>
      <c r="FDN62" s="429"/>
      <c r="FDO62" s="429"/>
      <c r="FDP62" s="429"/>
      <c r="FDQ62" s="429"/>
      <c r="FDR62" s="429"/>
      <c r="FDS62" s="429"/>
      <c r="FDT62" s="429"/>
      <c r="FDU62" s="429"/>
      <c r="FDV62" s="429"/>
      <c r="FDW62" s="429"/>
      <c r="FDX62" s="429"/>
      <c r="FDY62" s="429"/>
      <c r="FDZ62" s="429"/>
      <c r="FEA62" s="429"/>
      <c r="FEB62" s="429"/>
      <c r="FEC62" s="429"/>
      <c r="FED62" s="429"/>
      <c r="FEE62" s="429"/>
      <c r="FEF62" s="429"/>
      <c r="FEG62" s="429"/>
      <c r="FEH62" s="429"/>
      <c r="FEI62" s="429"/>
      <c r="FEJ62" s="429"/>
      <c r="FEK62" s="429"/>
      <c r="FEL62" s="429"/>
      <c r="FEM62" s="429"/>
      <c r="FEN62" s="429"/>
      <c r="FEO62" s="429"/>
      <c r="FEP62" s="429"/>
      <c r="FEQ62" s="429"/>
      <c r="FER62" s="429"/>
      <c r="FES62" s="429"/>
      <c r="FET62" s="429"/>
      <c r="FEU62" s="429"/>
      <c r="FEV62" s="429"/>
      <c r="FEW62" s="429"/>
      <c r="FEX62" s="429"/>
      <c r="FEY62" s="429"/>
      <c r="FEZ62" s="429"/>
      <c r="FFA62" s="429"/>
      <c r="FFB62" s="429"/>
      <c r="FFC62" s="429"/>
      <c r="FFD62" s="429"/>
      <c r="FFE62" s="429"/>
      <c r="FFF62" s="429"/>
      <c r="FFG62" s="429"/>
      <c r="FFH62" s="429"/>
      <c r="FFI62" s="429"/>
      <c r="FFJ62" s="429"/>
      <c r="FFK62" s="429"/>
      <c r="FFL62" s="429"/>
      <c r="FFM62" s="429"/>
      <c r="FFN62" s="429"/>
      <c r="FFO62" s="429"/>
      <c r="FFP62" s="429"/>
      <c r="FFQ62" s="429"/>
      <c r="FFR62" s="429"/>
      <c r="FFS62" s="429"/>
      <c r="FFT62" s="429"/>
      <c r="FFU62" s="429"/>
      <c r="FFV62" s="429"/>
      <c r="FFW62" s="429"/>
      <c r="FFX62" s="429"/>
      <c r="FFY62" s="429"/>
      <c r="FFZ62" s="429"/>
      <c r="FGA62" s="429"/>
      <c r="FGB62" s="429"/>
      <c r="FGC62" s="429"/>
      <c r="FGD62" s="429"/>
      <c r="FGE62" s="429"/>
      <c r="FGF62" s="429"/>
      <c r="FGG62" s="429"/>
      <c r="FGH62" s="429"/>
      <c r="FGI62" s="429"/>
      <c r="FGJ62" s="429"/>
      <c r="FGK62" s="429"/>
      <c r="FGL62" s="429"/>
      <c r="FGM62" s="429"/>
      <c r="FGN62" s="429"/>
      <c r="FGO62" s="429"/>
      <c r="FGP62" s="429"/>
      <c r="FGQ62" s="429"/>
      <c r="FGR62" s="429"/>
      <c r="FGS62" s="429"/>
      <c r="FGT62" s="429"/>
      <c r="FGU62" s="429"/>
      <c r="FGV62" s="429"/>
      <c r="FGW62" s="429"/>
      <c r="FGX62" s="429"/>
      <c r="FGY62" s="429"/>
      <c r="FGZ62" s="429"/>
      <c r="FHA62" s="429"/>
      <c r="FHB62" s="429"/>
      <c r="FHC62" s="429"/>
      <c r="FHD62" s="429"/>
      <c r="FHE62" s="429"/>
      <c r="FHF62" s="429"/>
      <c r="FHG62" s="429"/>
      <c r="FHH62" s="429"/>
      <c r="FHI62" s="429"/>
      <c r="FHJ62" s="429"/>
      <c r="FHK62" s="429"/>
      <c r="FHL62" s="429"/>
      <c r="FHM62" s="429"/>
      <c r="FHN62" s="429"/>
      <c r="FHO62" s="429"/>
      <c r="FHP62" s="429"/>
      <c r="FHQ62" s="429"/>
      <c r="FHR62" s="429"/>
      <c r="FHS62" s="429"/>
      <c r="FHT62" s="429"/>
      <c r="FHU62" s="429"/>
      <c r="FHV62" s="429"/>
      <c r="FHW62" s="429"/>
      <c r="FHX62" s="429"/>
      <c r="FHY62" s="429"/>
      <c r="FHZ62" s="429"/>
      <c r="FIA62" s="429"/>
      <c r="FIB62" s="429"/>
      <c r="FIC62" s="429"/>
      <c r="FID62" s="429"/>
      <c r="FIE62" s="429"/>
      <c r="FIF62" s="429"/>
      <c r="FIG62" s="429"/>
      <c r="FIH62" s="429"/>
      <c r="FII62" s="429"/>
      <c r="FIJ62" s="429"/>
      <c r="FIK62" s="429"/>
      <c r="FIL62" s="429"/>
      <c r="FIM62" s="429"/>
      <c r="FIN62" s="429"/>
      <c r="FIO62" s="429"/>
      <c r="FIP62" s="429"/>
      <c r="FIQ62" s="429"/>
      <c r="FIR62" s="429"/>
      <c r="FIS62" s="429"/>
      <c r="FIT62" s="429"/>
      <c r="FIU62" s="429"/>
      <c r="FIV62" s="429"/>
      <c r="FIW62" s="429"/>
      <c r="FIX62" s="429"/>
      <c r="FIY62" s="429"/>
      <c r="FIZ62" s="429"/>
      <c r="FJA62" s="429"/>
      <c r="FJB62" s="429"/>
      <c r="FJC62" s="429"/>
      <c r="FJD62" s="429"/>
      <c r="FJE62" s="429"/>
      <c r="FJF62" s="429"/>
      <c r="FJG62" s="429"/>
      <c r="FJH62" s="429"/>
      <c r="FJI62" s="429"/>
      <c r="FJJ62" s="429"/>
      <c r="FJK62" s="429"/>
      <c r="FJL62" s="429"/>
      <c r="FJM62" s="429"/>
      <c r="FJN62" s="429"/>
      <c r="FJO62" s="429"/>
      <c r="FJP62" s="429"/>
      <c r="FJQ62" s="429"/>
      <c r="FJR62" s="429"/>
      <c r="FJS62" s="429"/>
      <c r="FJT62" s="429"/>
      <c r="FJU62" s="429"/>
      <c r="FJV62" s="429"/>
      <c r="FJW62" s="429"/>
      <c r="FJX62" s="429"/>
      <c r="FJY62" s="429"/>
      <c r="FJZ62" s="429"/>
      <c r="FKA62" s="429"/>
      <c r="FKB62" s="429"/>
      <c r="FKC62" s="429"/>
      <c r="FKD62" s="429"/>
      <c r="FKE62" s="429"/>
      <c r="FKF62" s="429"/>
      <c r="FKG62" s="429"/>
      <c r="FKH62" s="429"/>
      <c r="FKI62" s="429"/>
      <c r="FKJ62" s="429"/>
      <c r="FKK62" s="429"/>
      <c r="FKL62" s="429"/>
      <c r="FKM62" s="429"/>
      <c r="FKN62" s="429"/>
      <c r="FKO62" s="429"/>
      <c r="FKP62" s="429"/>
      <c r="FKQ62" s="429"/>
      <c r="FKR62" s="429"/>
      <c r="FKS62" s="429"/>
      <c r="FKT62" s="429"/>
      <c r="FKU62" s="429"/>
      <c r="FKV62" s="429"/>
      <c r="FKW62" s="429"/>
      <c r="FKX62" s="429"/>
      <c r="FKY62" s="429"/>
      <c r="FKZ62" s="429"/>
      <c r="FLA62" s="429"/>
      <c r="FLB62" s="429"/>
      <c r="FLC62" s="429"/>
      <c r="FLD62" s="429"/>
      <c r="FLE62" s="429"/>
      <c r="FLF62" s="429"/>
      <c r="FLG62" s="429"/>
      <c r="FLH62" s="429"/>
      <c r="FLI62" s="429"/>
      <c r="FLJ62" s="429"/>
      <c r="FLK62" s="429"/>
      <c r="FLL62" s="429"/>
      <c r="FLM62" s="429"/>
      <c r="FLN62" s="429"/>
      <c r="FLO62" s="429"/>
      <c r="FLP62" s="429"/>
      <c r="FLQ62" s="429"/>
      <c r="FLR62" s="429"/>
      <c r="FLS62" s="429"/>
      <c r="FLT62" s="429"/>
      <c r="FLU62" s="429"/>
      <c r="FLV62" s="429"/>
      <c r="FLW62" s="429"/>
      <c r="FLX62" s="429"/>
      <c r="FLY62" s="429"/>
      <c r="FLZ62" s="429"/>
      <c r="FMA62" s="429"/>
      <c r="FMB62" s="429"/>
      <c r="FMC62" s="429"/>
      <c r="FMD62" s="429"/>
      <c r="FME62" s="429"/>
      <c r="FMF62" s="429"/>
      <c r="FMG62" s="429"/>
      <c r="FMH62" s="429"/>
      <c r="FMI62" s="429"/>
      <c r="FMJ62" s="429"/>
      <c r="FMK62" s="429"/>
      <c r="FML62" s="429"/>
      <c r="FMM62" s="429"/>
      <c r="FMN62" s="429"/>
      <c r="FMO62" s="429"/>
      <c r="FMP62" s="429"/>
      <c r="FMQ62" s="429"/>
      <c r="FMR62" s="429"/>
      <c r="FMS62" s="429"/>
      <c r="FMT62" s="429"/>
      <c r="FMU62" s="429"/>
      <c r="FMV62" s="429"/>
      <c r="FMW62" s="429"/>
      <c r="FMX62" s="429"/>
      <c r="FMY62" s="429"/>
      <c r="FMZ62" s="429"/>
      <c r="FNA62" s="429"/>
      <c r="FNB62" s="429"/>
      <c r="FNC62" s="429"/>
      <c r="FND62" s="429"/>
      <c r="FNE62" s="429"/>
      <c r="FNF62" s="429"/>
      <c r="FNG62" s="429"/>
      <c r="FNH62" s="429"/>
      <c r="FNI62" s="429"/>
      <c r="FNJ62" s="429"/>
      <c r="FNK62" s="429"/>
      <c r="FNL62" s="429"/>
      <c r="FNM62" s="429"/>
      <c r="FNN62" s="429"/>
      <c r="FNO62" s="429"/>
      <c r="FNP62" s="429"/>
      <c r="FNQ62" s="429"/>
      <c r="FNR62" s="429"/>
      <c r="FNS62" s="429"/>
      <c r="FNT62" s="429"/>
      <c r="FNU62" s="429"/>
      <c r="FNV62" s="429"/>
      <c r="FNW62" s="429"/>
      <c r="FNX62" s="429"/>
      <c r="FNY62" s="429"/>
      <c r="FNZ62" s="429"/>
      <c r="FOA62" s="429"/>
      <c r="FOB62" s="429"/>
      <c r="FOC62" s="429"/>
      <c r="FOD62" s="429"/>
      <c r="FOE62" s="429"/>
      <c r="FOF62" s="429"/>
      <c r="FOG62" s="429"/>
      <c r="FOH62" s="429"/>
      <c r="FOI62" s="429"/>
      <c r="FOJ62" s="429"/>
      <c r="FOK62" s="429"/>
      <c r="FOL62" s="429"/>
      <c r="FOM62" s="429"/>
      <c r="FON62" s="429"/>
      <c r="FOO62" s="429"/>
      <c r="FOP62" s="429"/>
      <c r="FOQ62" s="429"/>
      <c r="FOR62" s="429"/>
      <c r="FOS62" s="429"/>
      <c r="FOT62" s="429"/>
      <c r="FOU62" s="429"/>
      <c r="FOV62" s="429"/>
      <c r="FOW62" s="429"/>
      <c r="FOX62" s="429"/>
      <c r="FOY62" s="429"/>
      <c r="FOZ62" s="429"/>
      <c r="FPA62" s="429"/>
      <c r="FPB62" s="429"/>
      <c r="FPC62" s="429"/>
      <c r="FPD62" s="429"/>
      <c r="FPE62" s="429"/>
      <c r="FPF62" s="429"/>
      <c r="FPG62" s="429"/>
      <c r="FPH62" s="429"/>
      <c r="FPI62" s="429"/>
      <c r="FPJ62" s="429"/>
      <c r="FPK62" s="429"/>
      <c r="FPL62" s="429"/>
      <c r="FPM62" s="429"/>
      <c r="FPN62" s="429"/>
      <c r="FPO62" s="429"/>
      <c r="FPP62" s="429"/>
      <c r="FPQ62" s="429"/>
      <c r="FPR62" s="429"/>
      <c r="FPS62" s="429"/>
      <c r="FPT62" s="429"/>
      <c r="FPU62" s="429"/>
      <c r="FPV62" s="429"/>
      <c r="FPW62" s="429"/>
      <c r="FPX62" s="429"/>
      <c r="FPY62" s="429"/>
      <c r="FPZ62" s="429"/>
      <c r="FQA62" s="429"/>
      <c r="FQB62" s="429"/>
      <c r="FQC62" s="429"/>
      <c r="FQD62" s="429"/>
      <c r="FQE62" s="429"/>
      <c r="FQF62" s="429"/>
      <c r="FQG62" s="429"/>
      <c r="FQH62" s="429"/>
      <c r="FQI62" s="429"/>
      <c r="FQJ62" s="429"/>
      <c r="FQK62" s="429"/>
      <c r="FQL62" s="429"/>
      <c r="FQM62" s="429"/>
      <c r="FQN62" s="429"/>
      <c r="FQO62" s="429"/>
      <c r="FQP62" s="429"/>
      <c r="FQQ62" s="429"/>
      <c r="FQR62" s="429"/>
      <c r="FQS62" s="429"/>
      <c r="FQT62" s="429"/>
      <c r="FQU62" s="429"/>
      <c r="FQV62" s="429"/>
      <c r="FQW62" s="429"/>
      <c r="FQX62" s="429"/>
      <c r="FQY62" s="429"/>
      <c r="FQZ62" s="429"/>
      <c r="FRA62" s="429"/>
      <c r="FRB62" s="429"/>
      <c r="FRC62" s="429"/>
      <c r="FRD62" s="429"/>
      <c r="FRE62" s="429"/>
      <c r="FRF62" s="429"/>
      <c r="FRG62" s="429"/>
      <c r="FRH62" s="429"/>
      <c r="FRI62" s="429"/>
      <c r="FRJ62" s="429"/>
      <c r="FRK62" s="429"/>
      <c r="FRL62" s="429"/>
      <c r="FRM62" s="429"/>
      <c r="FRN62" s="429"/>
      <c r="FRO62" s="429"/>
      <c r="FRP62" s="429"/>
      <c r="FRQ62" s="429"/>
      <c r="FRR62" s="429"/>
      <c r="FRS62" s="429"/>
      <c r="FRT62" s="429"/>
      <c r="FRU62" s="429"/>
      <c r="FRV62" s="429"/>
      <c r="FRW62" s="429"/>
      <c r="FRX62" s="429"/>
      <c r="FRY62" s="429"/>
      <c r="FRZ62" s="429"/>
      <c r="FSA62" s="429"/>
      <c r="FSB62" s="429"/>
      <c r="FSC62" s="429"/>
      <c r="FSD62" s="429"/>
      <c r="FSE62" s="429"/>
      <c r="FSF62" s="429"/>
      <c r="FSG62" s="429"/>
      <c r="FSH62" s="429"/>
      <c r="FSI62" s="429"/>
      <c r="FSJ62" s="429"/>
      <c r="FSK62" s="429"/>
      <c r="FSL62" s="429"/>
      <c r="FSM62" s="429"/>
      <c r="FSN62" s="429"/>
      <c r="FSO62" s="429"/>
      <c r="FSP62" s="429"/>
      <c r="FSQ62" s="429"/>
      <c r="FSR62" s="429"/>
      <c r="FSS62" s="429"/>
      <c r="FST62" s="429"/>
      <c r="FSU62" s="429"/>
      <c r="FSV62" s="429"/>
      <c r="FSW62" s="429"/>
      <c r="FSX62" s="429"/>
      <c r="FSY62" s="429"/>
      <c r="FSZ62" s="429"/>
      <c r="FTA62" s="429"/>
      <c r="FTB62" s="429"/>
      <c r="FTC62" s="429"/>
      <c r="FTD62" s="429"/>
      <c r="FTE62" s="429"/>
      <c r="FTF62" s="429"/>
      <c r="FTG62" s="429"/>
      <c r="FTH62" s="429"/>
      <c r="FTI62" s="429"/>
      <c r="FTJ62" s="429"/>
      <c r="FTK62" s="429"/>
      <c r="FTL62" s="429"/>
      <c r="FTM62" s="429"/>
      <c r="FTN62" s="429"/>
      <c r="FTO62" s="429"/>
      <c r="FTP62" s="429"/>
      <c r="FTQ62" s="429"/>
      <c r="FTR62" s="429"/>
      <c r="FTS62" s="429"/>
      <c r="FTT62" s="429"/>
      <c r="FTU62" s="429"/>
      <c r="FTV62" s="429"/>
      <c r="FTW62" s="429"/>
      <c r="FTX62" s="429"/>
      <c r="FTY62" s="429"/>
      <c r="FTZ62" s="429"/>
      <c r="FUA62" s="429"/>
      <c r="FUB62" s="429"/>
      <c r="FUC62" s="429"/>
      <c r="FUD62" s="429"/>
      <c r="FUE62" s="429"/>
      <c r="FUF62" s="429"/>
      <c r="FUG62" s="429"/>
      <c r="FUH62" s="429"/>
      <c r="FUI62" s="429"/>
      <c r="FUJ62" s="429"/>
      <c r="FUK62" s="429"/>
      <c r="FUL62" s="429"/>
      <c r="FUM62" s="429"/>
      <c r="FUN62" s="429"/>
      <c r="FUO62" s="429"/>
      <c r="FUP62" s="429"/>
      <c r="FUQ62" s="429"/>
      <c r="FUR62" s="429"/>
      <c r="FUS62" s="429"/>
      <c r="FUT62" s="429"/>
      <c r="FUU62" s="429"/>
      <c r="FUV62" s="429"/>
      <c r="FUW62" s="429"/>
      <c r="FUX62" s="429"/>
      <c r="FUY62" s="429"/>
      <c r="FUZ62" s="429"/>
      <c r="FVA62" s="429"/>
      <c r="FVB62" s="429"/>
      <c r="FVC62" s="429"/>
      <c r="FVD62" s="429"/>
      <c r="FVE62" s="429"/>
      <c r="FVF62" s="429"/>
      <c r="FVG62" s="429"/>
      <c r="FVH62" s="429"/>
      <c r="FVI62" s="429"/>
      <c r="FVJ62" s="429"/>
      <c r="FVK62" s="429"/>
      <c r="FVL62" s="429"/>
      <c r="FVM62" s="429"/>
      <c r="FVN62" s="429"/>
      <c r="FVO62" s="429"/>
      <c r="FVP62" s="429"/>
      <c r="FVQ62" s="429"/>
      <c r="FVR62" s="429"/>
      <c r="FVS62" s="429"/>
      <c r="FVT62" s="429"/>
      <c r="FVU62" s="429"/>
      <c r="FVV62" s="429"/>
      <c r="FVW62" s="429"/>
      <c r="FVX62" s="429"/>
      <c r="FVY62" s="429"/>
      <c r="FVZ62" s="429"/>
      <c r="FWA62" s="429"/>
      <c r="FWB62" s="429"/>
      <c r="FWC62" s="429"/>
      <c r="FWD62" s="429"/>
      <c r="FWE62" s="429"/>
      <c r="FWF62" s="429"/>
      <c r="FWG62" s="429"/>
      <c r="FWH62" s="429"/>
      <c r="FWI62" s="429"/>
      <c r="FWJ62" s="429"/>
      <c r="FWK62" s="429"/>
      <c r="FWL62" s="429"/>
      <c r="FWM62" s="429"/>
      <c r="FWN62" s="429"/>
      <c r="FWO62" s="429"/>
      <c r="FWP62" s="429"/>
      <c r="FWQ62" s="429"/>
      <c r="FWR62" s="429"/>
      <c r="FWS62" s="429"/>
      <c r="FWT62" s="429"/>
      <c r="FWU62" s="429"/>
      <c r="FWV62" s="429"/>
      <c r="FWW62" s="429"/>
      <c r="FWX62" s="429"/>
      <c r="FWY62" s="429"/>
      <c r="FWZ62" s="429"/>
      <c r="FXA62" s="429"/>
      <c r="FXB62" s="429"/>
      <c r="FXC62" s="429"/>
      <c r="FXD62" s="429"/>
      <c r="FXE62" s="429"/>
      <c r="FXF62" s="429"/>
      <c r="FXG62" s="429"/>
      <c r="FXH62" s="429"/>
      <c r="FXI62" s="429"/>
      <c r="FXJ62" s="429"/>
      <c r="FXK62" s="429"/>
      <c r="FXL62" s="429"/>
      <c r="FXM62" s="429"/>
      <c r="FXN62" s="429"/>
      <c r="FXO62" s="429"/>
      <c r="FXP62" s="429"/>
      <c r="FXQ62" s="429"/>
      <c r="FXR62" s="429"/>
      <c r="FXS62" s="429"/>
      <c r="FXT62" s="429"/>
      <c r="FXU62" s="429"/>
      <c r="FXV62" s="429"/>
      <c r="FXW62" s="429"/>
      <c r="FXX62" s="429"/>
      <c r="FXY62" s="429"/>
      <c r="FXZ62" s="429"/>
      <c r="FYA62" s="429"/>
      <c r="FYB62" s="429"/>
      <c r="FYC62" s="429"/>
      <c r="FYD62" s="429"/>
      <c r="FYE62" s="429"/>
      <c r="FYF62" s="429"/>
      <c r="FYG62" s="429"/>
      <c r="FYH62" s="429"/>
      <c r="FYI62" s="429"/>
      <c r="FYJ62" s="429"/>
      <c r="FYK62" s="429"/>
      <c r="FYL62" s="429"/>
      <c r="FYM62" s="429"/>
      <c r="FYN62" s="429"/>
      <c r="FYO62" s="429"/>
      <c r="FYP62" s="429"/>
      <c r="FYQ62" s="429"/>
      <c r="FYR62" s="429"/>
      <c r="FYS62" s="429"/>
      <c r="FYT62" s="429"/>
      <c r="FYU62" s="429"/>
      <c r="FYV62" s="429"/>
      <c r="FYW62" s="429"/>
      <c r="FYX62" s="429"/>
      <c r="FYY62" s="429"/>
      <c r="FYZ62" s="429"/>
      <c r="FZA62" s="429"/>
      <c r="FZB62" s="429"/>
      <c r="FZC62" s="429"/>
      <c r="FZD62" s="429"/>
      <c r="FZE62" s="429"/>
      <c r="FZF62" s="429"/>
      <c r="FZG62" s="429"/>
      <c r="FZH62" s="429"/>
      <c r="FZI62" s="429"/>
      <c r="FZJ62" s="429"/>
      <c r="FZK62" s="429"/>
      <c r="FZL62" s="429"/>
      <c r="FZM62" s="429"/>
      <c r="FZN62" s="429"/>
      <c r="FZO62" s="429"/>
      <c r="FZP62" s="429"/>
      <c r="FZQ62" s="429"/>
      <c r="FZR62" s="429"/>
      <c r="FZS62" s="429"/>
      <c r="FZT62" s="429"/>
      <c r="FZU62" s="429"/>
      <c r="FZV62" s="429"/>
      <c r="FZW62" s="429"/>
      <c r="FZX62" s="429"/>
      <c r="FZY62" s="429"/>
      <c r="FZZ62" s="429"/>
      <c r="GAA62" s="429"/>
      <c r="GAB62" s="429"/>
      <c r="GAC62" s="429"/>
      <c r="GAD62" s="429"/>
      <c r="GAE62" s="429"/>
      <c r="GAF62" s="429"/>
      <c r="GAG62" s="429"/>
      <c r="GAH62" s="429"/>
      <c r="GAI62" s="429"/>
      <c r="GAJ62" s="429"/>
      <c r="GAK62" s="429"/>
      <c r="GAL62" s="429"/>
      <c r="GAM62" s="429"/>
      <c r="GAN62" s="429"/>
      <c r="GAO62" s="429"/>
      <c r="GAP62" s="429"/>
      <c r="GAQ62" s="429"/>
      <c r="GAR62" s="429"/>
      <c r="GAS62" s="429"/>
      <c r="GAT62" s="429"/>
      <c r="GAU62" s="429"/>
      <c r="GAV62" s="429"/>
      <c r="GAW62" s="429"/>
      <c r="GAX62" s="429"/>
      <c r="GAY62" s="429"/>
      <c r="GAZ62" s="429"/>
      <c r="GBA62" s="429"/>
      <c r="GBB62" s="429"/>
      <c r="GBC62" s="429"/>
      <c r="GBD62" s="429"/>
      <c r="GBE62" s="429"/>
      <c r="GBF62" s="429"/>
      <c r="GBG62" s="429"/>
      <c r="GBH62" s="429"/>
      <c r="GBI62" s="429"/>
      <c r="GBJ62" s="429"/>
      <c r="GBK62" s="429"/>
      <c r="GBL62" s="429"/>
      <c r="GBM62" s="429"/>
      <c r="GBN62" s="429"/>
      <c r="GBO62" s="429"/>
      <c r="GBP62" s="429"/>
      <c r="GBQ62" s="429"/>
      <c r="GBR62" s="429"/>
      <c r="GBS62" s="429"/>
      <c r="GBT62" s="429"/>
      <c r="GBU62" s="429"/>
      <c r="GBV62" s="429"/>
      <c r="GBW62" s="429"/>
      <c r="GBX62" s="429"/>
      <c r="GBY62" s="429"/>
      <c r="GBZ62" s="429"/>
      <c r="GCA62" s="429"/>
      <c r="GCB62" s="429"/>
      <c r="GCC62" s="429"/>
      <c r="GCD62" s="429"/>
      <c r="GCE62" s="429"/>
      <c r="GCF62" s="429"/>
      <c r="GCG62" s="429"/>
      <c r="GCH62" s="429"/>
      <c r="GCI62" s="429"/>
      <c r="GCJ62" s="429"/>
      <c r="GCK62" s="429"/>
      <c r="GCL62" s="429"/>
      <c r="GCM62" s="429"/>
      <c r="GCN62" s="429"/>
      <c r="GCO62" s="429"/>
      <c r="GCP62" s="429"/>
      <c r="GCQ62" s="429"/>
      <c r="GCR62" s="429"/>
      <c r="GCS62" s="429"/>
      <c r="GCT62" s="429"/>
      <c r="GCU62" s="429"/>
      <c r="GCV62" s="429"/>
      <c r="GCW62" s="429"/>
      <c r="GCX62" s="429"/>
      <c r="GCY62" s="429"/>
      <c r="GCZ62" s="429"/>
      <c r="GDA62" s="429"/>
      <c r="GDB62" s="429"/>
      <c r="GDC62" s="429"/>
      <c r="GDD62" s="429"/>
      <c r="GDE62" s="429"/>
      <c r="GDF62" s="429"/>
      <c r="GDG62" s="429"/>
      <c r="GDH62" s="429"/>
      <c r="GDI62" s="429"/>
      <c r="GDJ62" s="429"/>
      <c r="GDK62" s="429"/>
      <c r="GDL62" s="429"/>
      <c r="GDM62" s="429"/>
      <c r="GDN62" s="429"/>
      <c r="GDO62" s="429"/>
      <c r="GDP62" s="429"/>
      <c r="GDQ62" s="429"/>
      <c r="GDR62" s="429"/>
      <c r="GDS62" s="429"/>
      <c r="GDT62" s="429"/>
      <c r="GDU62" s="429"/>
      <c r="GDV62" s="429"/>
      <c r="GDW62" s="429"/>
      <c r="GDX62" s="429"/>
      <c r="GDY62" s="429"/>
      <c r="GDZ62" s="429"/>
      <c r="GEA62" s="429"/>
      <c r="GEB62" s="429"/>
      <c r="GEC62" s="429"/>
      <c r="GED62" s="429"/>
      <c r="GEE62" s="429"/>
      <c r="GEF62" s="429"/>
      <c r="GEG62" s="429"/>
      <c r="GEH62" s="429"/>
      <c r="GEI62" s="429"/>
      <c r="GEJ62" s="429"/>
      <c r="GEK62" s="429"/>
      <c r="GEL62" s="429"/>
      <c r="GEM62" s="429"/>
      <c r="GEN62" s="429"/>
      <c r="GEO62" s="429"/>
      <c r="GEP62" s="429"/>
      <c r="GEQ62" s="429"/>
      <c r="GER62" s="429"/>
      <c r="GES62" s="429"/>
      <c r="GET62" s="429"/>
      <c r="GEU62" s="429"/>
      <c r="GEV62" s="429"/>
      <c r="GEW62" s="429"/>
      <c r="GEX62" s="429"/>
      <c r="GEY62" s="429"/>
      <c r="GEZ62" s="429"/>
      <c r="GFA62" s="429"/>
      <c r="GFB62" s="429"/>
      <c r="GFC62" s="429"/>
      <c r="GFD62" s="429"/>
      <c r="GFE62" s="429"/>
      <c r="GFF62" s="429"/>
      <c r="GFG62" s="429"/>
      <c r="GFH62" s="429"/>
      <c r="GFI62" s="429"/>
      <c r="GFJ62" s="429"/>
      <c r="GFK62" s="429"/>
      <c r="GFL62" s="429"/>
      <c r="GFM62" s="429"/>
      <c r="GFN62" s="429"/>
      <c r="GFO62" s="429"/>
      <c r="GFP62" s="429"/>
      <c r="GFQ62" s="429"/>
      <c r="GFR62" s="429"/>
      <c r="GFS62" s="429"/>
      <c r="GFT62" s="429"/>
      <c r="GFU62" s="429"/>
      <c r="GFV62" s="429"/>
      <c r="GFW62" s="429"/>
      <c r="GFX62" s="429"/>
      <c r="GFY62" s="429"/>
      <c r="GFZ62" s="429"/>
      <c r="GGA62" s="429"/>
      <c r="GGB62" s="429"/>
      <c r="GGC62" s="429"/>
      <c r="GGD62" s="429"/>
      <c r="GGE62" s="429"/>
      <c r="GGF62" s="429"/>
      <c r="GGG62" s="429"/>
      <c r="GGH62" s="429"/>
      <c r="GGI62" s="429"/>
      <c r="GGJ62" s="429"/>
      <c r="GGK62" s="429"/>
      <c r="GGL62" s="429"/>
      <c r="GGM62" s="429"/>
      <c r="GGN62" s="429"/>
      <c r="GGO62" s="429"/>
      <c r="GGP62" s="429"/>
      <c r="GGQ62" s="429"/>
      <c r="GGR62" s="429"/>
      <c r="GGS62" s="429"/>
      <c r="GGT62" s="429"/>
      <c r="GGU62" s="429"/>
      <c r="GGV62" s="429"/>
      <c r="GGW62" s="429"/>
      <c r="GGX62" s="429"/>
      <c r="GGY62" s="429"/>
      <c r="GGZ62" s="429"/>
      <c r="GHA62" s="429"/>
      <c r="GHB62" s="429"/>
      <c r="GHC62" s="429"/>
      <c r="GHD62" s="429"/>
      <c r="GHE62" s="429"/>
      <c r="GHF62" s="429"/>
      <c r="GHG62" s="429"/>
      <c r="GHH62" s="429"/>
      <c r="GHI62" s="429"/>
      <c r="GHJ62" s="429"/>
      <c r="GHK62" s="429"/>
      <c r="GHL62" s="429"/>
      <c r="GHM62" s="429"/>
      <c r="GHN62" s="429"/>
      <c r="GHO62" s="429"/>
      <c r="GHP62" s="429"/>
      <c r="GHQ62" s="429"/>
      <c r="GHR62" s="429"/>
      <c r="GHS62" s="429"/>
      <c r="GHT62" s="429"/>
      <c r="GHU62" s="429"/>
      <c r="GHV62" s="429"/>
      <c r="GHW62" s="429"/>
      <c r="GHX62" s="429"/>
      <c r="GHY62" s="429"/>
      <c r="GHZ62" s="429"/>
      <c r="GIA62" s="429"/>
      <c r="GIB62" s="429"/>
      <c r="GIC62" s="429"/>
      <c r="GID62" s="429"/>
      <c r="GIE62" s="429"/>
      <c r="GIF62" s="429"/>
      <c r="GIG62" s="429"/>
      <c r="GIH62" s="429"/>
      <c r="GII62" s="429"/>
      <c r="GIJ62" s="429"/>
      <c r="GIK62" s="429"/>
      <c r="GIL62" s="429"/>
      <c r="GIM62" s="429"/>
      <c r="GIN62" s="429"/>
      <c r="GIO62" s="429"/>
      <c r="GIP62" s="429"/>
      <c r="GIQ62" s="429"/>
      <c r="GIR62" s="429"/>
      <c r="GIS62" s="429"/>
      <c r="GIT62" s="429"/>
      <c r="GIU62" s="429"/>
      <c r="GIV62" s="429"/>
      <c r="GIW62" s="429"/>
      <c r="GIX62" s="429"/>
      <c r="GIY62" s="429"/>
      <c r="GIZ62" s="429"/>
      <c r="GJA62" s="429"/>
      <c r="GJB62" s="429"/>
      <c r="GJC62" s="429"/>
      <c r="GJD62" s="429"/>
      <c r="GJE62" s="429"/>
      <c r="GJF62" s="429"/>
      <c r="GJG62" s="429"/>
      <c r="GJH62" s="429"/>
      <c r="GJI62" s="429"/>
      <c r="GJJ62" s="429"/>
      <c r="GJK62" s="429"/>
      <c r="GJL62" s="429"/>
      <c r="GJM62" s="429"/>
      <c r="GJN62" s="429"/>
      <c r="GJO62" s="429"/>
      <c r="GJP62" s="429"/>
      <c r="GJQ62" s="429"/>
      <c r="GJR62" s="429"/>
      <c r="GJS62" s="429"/>
      <c r="GJT62" s="429"/>
      <c r="GJU62" s="429"/>
      <c r="GJV62" s="429"/>
      <c r="GJW62" s="429"/>
      <c r="GJX62" s="429"/>
      <c r="GJY62" s="429"/>
      <c r="GJZ62" s="429"/>
      <c r="GKA62" s="429"/>
      <c r="GKB62" s="429"/>
      <c r="GKC62" s="429"/>
      <c r="GKD62" s="429"/>
      <c r="GKE62" s="429"/>
      <c r="GKF62" s="429"/>
      <c r="GKG62" s="429"/>
      <c r="GKH62" s="429"/>
      <c r="GKI62" s="429"/>
      <c r="GKJ62" s="429"/>
      <c r="GKK62" s="429"/>
      <c r="GKL62" s="429"/>
      <c r="GKM62" s="429"/>
      <c r="GKN62" s="429"/>
      <c r="GKO62" s="429"/>
      <c r="GKP62" s="429"/>
      <c r="GKQ62" s="429"/>
      <c r="GKR62" s="429"/>
      <c r="GKS62" s="429"/>
      <c r="GKT62" s="429"/>
      <c r="GKU62" s="429"/>
      <c r="GKV62" s="429"/>
      <c r="GKW62" s="429"/>
      <c r="GKX62" s="429"/>
      <c r="GKY62" s="429"/>
      <c r="GKZ62" s="429"/>
      <c r="GLA62" s="429"/>
      <c r="GLB62" s="429"/>
      <c r="GLC62" s="429"/>
      <c r="GLD62" s="429"/>
      <c r="GLE62" s="429"/>
      <c r="GLF62" s="429"/>
      <c r="GLG62" s="429"/>
      <c r="GLH62" s="429"/>
      <c r="GLI62" s="429"/>
      <c r="GLJ62" s="429"/>
      <c r="GLK62" s="429"/>
      <c r="GLL62" s="429"/>
      <c r="GLM62" s="429"/>
      <c r="GLN62" s="429"/>
      <c r="GLO62" s="429"/>
      <c r="GLP62" s="429"/>
      <c r="GLQ62" s="429"/>
      <c r="GLR62" s="429"/>
      <c r="GLS62" s="429"/>
      <c r="GLT62" s="429"/>
      <c r="GLU62" s="429"/>
      <c r="GLV62" s="429"/>
      <c r="GLW62" s="429"/>
      <c r="GLX62" s="429"/>
      <c r="GLY62" s="429"/>
      <c r="GLZ62" s="429"/>
      <c r="GMA62" s="429"/>
      <c r="GMB62" s="429"/>
      <c r="GMC62" s="429"/>
      <c r="GMD62" s="429"/>
      <c r="GME62" s="429"/>
      <c r="GMF62" s="429"/>
      <c r="GMG62" s="429"/>
      <c r="GMH62" s="429"/>
      <c r="GMI62" s="429"/>
      <c r="GMJ62" s="429"/>
      <c r="GMK62" s="429"/>
      <c r="GML62" s="429"/>
      <c r="GMM62" s="429"/>
      <c r="GMN62" s="429"/>
      <c r="GMO62" s="429"/>
      <c r="GMP62" s="429"/>
      <c r="GMQ62" s="429"/>
      <c r="GMR62" s="429"/>
      <c r="GMS62" s="429"/>
      <c r="GMT62" s="429"/>
      <c r="GMU62" s="429"/>
      <c r="GMV62" s="429"/>
      <c r="GMW62" s="429"/>
      <c r="GMX62" s="429"/>
      <c r="GMY62" s="429"/>
      <c r="GMZ62" s="429"/>
      <c r="GNA62" s="429"/>
      <c r="GNB62" s="429"/>
      <c r="GNC62" s="429"/>
      <c r="GND62" s="429"/>
      <c r="GNE62" s="429"/>
      <c r="GNF62" s="429"/>
      <c r="GNG62" s="429"/>
      <c r="GNH62" s="429"/>
      <c r="GNI62" s="429"/>
      <c r="GNJ62" s="429"/>
      <c r="GNK62" s="429"/>
      <c r="GNL62" s="429"/>
      <c r="GNM62" s="429"/>
      <c r="GNN62" s="429"/>
      <c r="GNO62" s="429"/>
      <c r="GNP62" s="429"/>
      <c r="GNQ62" s="429"/>
      <c r="GNR62" s="429"/>
      <c r="GNS62" s="429"/>
      <c r="GNT62" s="429"/>
      <c r="GNU62" s="429"/>
      <c r="GNV62" s="429"/>
      <c r="GNW62" s="429"/>
      <c r="GNX62" s="429"/>
      <c r="GNY62" s="429"/>
      <c r="GNZ62" s="429"/>
      <c r="GOA62" s="429"/>
      <c r="GOB62" s="429"/>
      <c r="GOC62" s="429"/>
      <c r="GOD62" s="429"/>
      <c r="GOE62" s="429"/>
      <c r="GOF62" s="429"/>
      <c r="GOG62" s="429"/>
      <c r="GOH62" s="429"/>
      <c r="GOI62" s="429"/>
      <c r="GOJ62" s="429"/>
      <c r="GOK62" s="429"/>
      <c r="GOL62" s="429"/>
      <c r="GOM62" s="429"/>
      <c r="GON62" s="429"/>
      <c r="GOO62" s="429"/>
      <c r="GOP62" s="429"/>
      <c r="GOQ62" s="429"/>
      <c r="GOR62" s="429"/>
      <c r="GOS62" s="429"/>
      <c r="GOT62" s="429"/>
      <c r="GOU62" s="429"/>
      <c r="GOV62" s="429"/>
      <c r="GOW62" s="429"/>
      <c r="GOX62" s="429"/>
      <c r="GOY62" s="429"/>
      <c r="GOZ62" s="429"/>
      <c r="GPA62" s="429"/>
      <c r="GPB62" s="429"/>
      <c r="GPC62" s="429"/>
      <c r="GPD62" s="429"/>
      <c r="GPE62" s="429"/>
      <c r="GPF62" s="429"/>
      <c r="GPG62" s="429"/>
      <c r="GPH62" s="429"/>
      <c r="GPI62" s="429"/>
      <c r="GPJ62" s="429"/>
      <c r="GPK62" s="429"/>
      <c r="GPL62" s="429"/>
      <c r="GPM62" s="429"/>
      <c r="GPN62" s="429"/>
      <c r="GPO62" s="429"/>
      <c r="GPP62" s="429"/>
      <c r="GPQ62" s="429"/>
      <c r="GPR62" s="429"/>
      <c r="GPS62" s="429"/>
      <c r="GPT62" s="429"/>
      <c r="GPU62" s="429"/>
      <c r="GPV62" s="429"/>
      <c r="GPW62" s="429"/>
      <c r="GPX62" s="429"/>
      <c r="GPY62" s="429"/>
      <c r="GPZ62" s="429"/>
      <c r="GQA62" s="429"/>
      <c r="GQB62" s="429"/>
      <c r="GQC62" s="429"/>
      <c r="GQD62" s="429"/>
      <c r="GQE62" s="429"/>
      <c r="GQF62" s="429"/>
      <c r="GQG62" s="429"/>
      <c r="GQH62" s="429"/>
      <c r="GQI62" s="429"/>
      <c r="GQJ62" s="429"/>
      <c r="GQK62" s="429"/>
      <c r="GQL62" s="429"/>
      <c r="GQM62" s="429"/>
      <c r="GQN62" s="429"/>
      <c r="GQO62" s="429"/>
      <c r="GQP62" s="429"/>
      <c r="GQQ62" s="429"/>
      <c r="GQR62" s="429"/>
      <c r="GQS62" s="429"/>
      <c r="GQT62" s="429"/>
      <c r="GQU62" s="429"/>
      <c r="GQV62" s="429"/>
      <c r="GQW62" s="429"/>
      <c r="GQX62" s="429"/>
      <c r="GQY62" s="429"/>
      <c r="GQZ62" s="429"/>
      <c r="GRA62" s="429"/>
      <c r="GRB62" s="429"/>
      <c r="GRC62" s="429"/>
      <c r="GRD62" s="429"/>
      <c r="GRE62" s="429"/>
      <c r="GRF62" s="429"/>
      <c r="GRG62" s="429"/>
      <c r="GRH62" s="429"/>
      <c r="GRI62" s="429"/>
      <c r="GRJ62" s="429"/>
      <c r="GRK62" s="429"/>
      <c r="GRL62" s="429"/>
      <c r="GRM62" s="429"/>
      <c r="GRN62" s="429"/>
      <c r="GRO62" s="429"/>
      <c r="GRP62" s="429"/>
      <c r="GRQ62" s="429"/>
      <c r="GRR62" s="429"/>
      <c r="GRS62" s="429"/>
      <c r="GRT62" s="429"/>
      <c r="GRU62" s="429"/>
      <c r="GRV62" s="429"/>
      <c r="GRW62" s="429"/>
      <c r="GRX62" s="429"/>
      <c r="GRY62" s="429"/>
      <c r="GRZ62" s="429"/>
      <c r="GSA62" s="429"/>
      <c r="GSB62" s="429"/>
      <c r="GSC62" s="429"/>
      <c r="GSD62" s="429"/>
      <c r="GSE62" s="429"/>
      <c r="GSF62" s="429"/>
      <c r="GSG62" s="429"/>
      <c r="GSH62" s="429"/>
      <c r="GSI62" s="429"/>
      <c r="GSJ62" s="429"/>
      <c r="GSK62" s="429"/>
      <c r="GSL62" s="429"/>
      <c r="GSM62" s="429"/>
      <c r="GSN62" s="429"/>
      <c r="GSO62" s="429"/>
      <c r="GSP62" s="429"/>
      <c r="GSQ62" s="429"/>
      <c r="GSR62" s="429"/>
      <c r="GSS62" s="429"/>
      <c r="GST62" s="429"/>
      <c r="GSU62" s="429"/>
      <c r="GSV62" s="429"/>
      <c r="GSW62" s="429"/>
      <c r="GSX62" s="429"/>
      <c r="GSY62" s="429"/>
      <c r="GSZ62" s="429"/>
      <c r="GTA62" s="429"/>
      <c r="GTB62" s="429"/>
      <c r="GTC62" s="429"/>
      <c r="GTD62" s="429"/>
      <c r="GTE62" s="429"/>
      <c r="GTF62" s="429"/>
      <c r="GTG62" s="429"/>
      <c r="GTH62" s="429"/>
      <c r="GTI62" s="429"/>
      <c r="GTJ62" s="429"/>
      <c r="GTK62" s="429"/>
      <c r="GTL62" s="429"/>
      <c r="GTM62" s="429"/>
      <c r="GTN62" s="429"/>
      <c r="GTO62" s="429"/>
      <c r="GTP62" s="429"/>
      <c r="GTQ62" s="429"/>
      <c r="GTR62" s="429"/>
      <c r="GTS62" s="429"/>
      <c r="GTT62" s="429"/>
      <c r="GTU62" s="429"/>
      <c r="GTV62" s="429"/>
      <c r="GTW62" s="429"/>
      <c r="GTX62" s="429"/>
      <c r="GTY62" s="429"/>
      <c r="GTZ62" s="429"/>
      <c r="GUA62" s="429"/>
      <c r="GUB62" s="429"/>
      <c r="GUC62" s="429"/>
      <c r="GUD62" s="429"/>
      <c r="GUE62" s="429"/>
      <c r="GUF62" s="429"/>
      <c r="GUG62" s="429"/>
      <c r="GUH62" s="429"/>
      <c r="GUI62" s="429"/>
      <c r="GUJ62" s="429"/>
      <c r="GUK62" s="429"/>
      <c r="GUL62" s="429"/>
      <c r="GUM62" s="429"/>
      <c r="GUN62" s="429"/>
      <c r="GUO62" s="429"/>
      <c r="GUP62" s="429"/>
      <c r="GUQ62" s="429"/>
      <c r="GUR62" s="429"/>
      <c r="GUS62" s="429"/>
      <c r="GUT62" s="429"/>
      <c r="GUU62" s="429"/>
      <c r="GUV62" s="429"/>
      <c r="GUW62" s="429"/>
      <c r="GUX62" s="429"/>
      <c r="GUY62" s="429"/>
      <c r="GUZ62" s="429"/>
      <c r="GVA62" s="429"/>
      <c r="GVB62" s="429"/>
      <c r="GVC62" s="429"/>
      <c r="GVD62" s="429"/>
      <c r="GVE62" s="429"/>
      <c r="GVF62" s="429"/>
      <c r="GVG62" s="429"/>
      <c r="GVH62" s="429"/>
      <c r="GVI62" s="429"/>
      <c r="GVJ62" s="429"/>
      <c r="GVK62" s="429"/>
      <c r="GVL62" s="429"/>
      <c r="GVM62" s="429"/>
      <c r="GVN62" s="429"/>
      <c r="GVO62" s="429"/>
      <c r="GVP62" s="429"/>
      <c r="GVQ62" s="429"/>
      <c r="GVR62" s="429"/>
      <c r="GVS62" s="429"/>
      <c r="GVT62" s="429"/>
      <c r="GVU62" s="429"/>
      <c r="GVV62" s="429"/>
      <c r="GVW62" s="429"/>
      <c r="GVX62" s="429"/>
      <c r="GVY62" s="429"/>
      <c r="GVZ62" s="429"/>
      <c r="GWA62" s="429"/>
      <c r="GWB62" s="429"/>
      <c r="GWC62" s="429"/>
      <c r="GWD62" s="429"/>
      <c r="GWE62" s="429"/>
      <c r="GWF62" s="429"/>
      <c r="GWG62" s="429"/>
      <c r="GWH62" s="429"/>
      <c r="GWI62" s="429"/>
      <c r="GWJ62" s="429"/>
      <c r="GWK62" s="429"/>
      <c r="GWL62" s="429"/>
      <c r="GWM62" s="429"/>
      <c r="GWN62" s="429"/>
      <c r="GWO62" s="429"/>
      <c r="GWP62" s="429"/>
      <c r="GWQ62" s="429"/>
      <c r="GWR62" s="429"/>
      <c r="GWS62" s="429"/>
      <c r="GWT62" s="429"/>
      <c r="GWU62" s="429"/>
      <c r="GWV62" s="429"/>
      <c r="GWW62" s="429"/>
      <c r="GWX62" s="429"/>
      <c r="GWY62" s="429"/>
      <c r="GWZ62" s="429"/>
      <c r="GXA62" s="429"/>
      <c r="GXB62" s="429"/>
      <c r="GXC62" s="429"/>
      <c r="GXD62" s="429"/>
      <c r="GXE62" s="429"/>
      <c r="GXF62" s="429"/>
      <c r="GXG62" s="429"/>
      <c r="GXH62" s="429"/>
      <c r="GXI62" s="429"/>
      <c r="GXJ62" s="429"/>
      <c r="GXK62" s="429"/>
      <c r="GXL62" s="429"/>
      <c r="GXM62" s="429"/>
      <c r="GXN62" s="429"/>
      <c r="GXO62" s="429"/>
      <c r="GXP62" s="429"/>
      <c r="GXQ62" s="429"/>
      <c r="GXR62" s="429"/>
      <c r="GXS62" s="429"/>
      <c r="GXT62" s="429"/>
      <c r="GXU62" s="429"/>
      <c r="GXV62" s="429"/>
      <c r="GXW62" s="429"/>
      <c r="GXX62" s="429"/>
      <c r="GXY62" s="429"/>
      <c r="GXZ62" s="429"/>
      <c r="GYA62" s="429"/>
      <c r="GYB62" s="429"/>
      <c r="GYC62" s="429"/>
      <c r="GYD62" s="429"/>
      <c r="GYE62" s="429"/>
      <c r="GYF62" s="429"/>
      <c r="GYG62" s="429"/>
      <c r="GYH62" s="429"/>
      <c r="GYI62" s="429"/>
      <c r="GYJ62" s="429"/>
      <c r="GYK62" s="429"/>
      <c r="GYL62" s="429"/>
      <c r="GYM62" s="429"/>
      <c r="GYN62" s="429"/>
      <c r="GYO62" s="429"/>
      <c r="GYP62" s="429"/>
      <c r="GYQ62" s="429"/>
      <c r="GYR62" s="429"/>
      <c r="GYS62" s="429"/>
      <c r="GYT62" s="429"/>
      <c r="GYU62" s="429"/>
      <c r="GYV62" s="429"/>
      <c r="GYW62" s="429"/>
      <c r="GYX62" s="429"/>
      <c r="GYY62" s="429"/>
      <c r="GYZ62" s="429"/>
      <c r="GZA62" s="429"/>
      <c r="GZB62" s="429"/>
      <c r="GZC62" s="429"/>
      <c r="GZD62" s="429"/>
      <c r="GZE62" s="429"/>
      <c r="GZF62" s="429"/>
      <c r="GZG62" s="429"/>
      <c r="GZH62" s="429"/>
      <c r="GZI62" s="429"/>
      <c r="GZJ62" s="429"/>
      <c r="GZK62" s="429"/>
      <c r="GZL62" s="429"/>
      <c r="GZM62" s="429"/>
      <c r="GZN62" s="429"/>
      <c r="GZO62" s="429"/>
      <c r="GZP62" s="429"/>
      <c r="GZQ62" s="429"/>
      <c r="GZR62" s="429"/>
      <c r="GZS62" s="429"/>
      <c r="GZT62" s="429"/>
      <c r="GZU62" s="429"/>
      <c r="GZV62" s="429"/>
      <c r="GZW62" s="429"/>
      <c r="GZX62" s="429"/>
      <c r="GZY62" s="429"/>
      <c r="GZZ62" s="429"/>
      <c r="HAA62" s="429"/>
      <c r="HAB62" s="429"/>
      <c r="HAC62" s="429"/>
      <c r="HAD62" s="429"/>
      <c r="HAE62" s="429"/>
      <c r="HAF62" s="429"/>
      <c r="HAG62" s="429"/>
      <c r="HAH62" s="429"/>
      <c r="HAI62" s="429"/>
      <c r="HAJ62" s="429"/>
      <c r="HAK62" s="429"/>
      <c r="HAL62" s="429"/>
      <c r="HAM62" s="429"/>
      <c r="HAN62" s="429"/>
      <c r="HAO62" s="429"/>
      <c r="HAP62" s="429"/>
      <c r="HAQ62" s="429"/>
      <c r="HAR62" s="429"/>
      <c r="HAS62" s="429"/>
      <c r="HAT62" s="429"/>
      <c r="HAU62" s="429"/>
      <c r="HAV62" s="429"/>
      <c r="HAW62" s="429"/>
      <c r="HAX62" s="429"/>
      <c r="HAY62" s="429"/>
      <c r="HAZ62" s="429"/>
      <c r="HBA62" s="429"/>
      <c r="HBB62" s="429"/>
      <c r="HBC62" s="429"/>
      <c r="HBD62" s="429"/>
      <c r="HBE62" s="429"/>
      <c r="HBF62" s="429"/>
      <c r="HBG62" s="429"/>
      <c r="HBH62" s="429"/>
      <c r="HBI62" s="429"/>
      <c r="HBJ62" s="429"/>
      <c r="HBK62" s="429"/>
      <c r="HBL62" s="429"/>
      <c r="HBM62" s="429"/>
      <c r="HBN62" s="429"/>
      <c r="HBO62" s="429"/>
      <c r="HBP62" s="429"/>
      <c r="HBQ62" s="429"/>
      <c r="HBR62" s="429"/>
      <c r="HBS62" s="429"/>
      <c r="HBT62" s="429"/>
      <c r="HBU62" s="429"/>
      <c r="HBV62" s="429"/>
      <c r="HBW62" s="429"/>
      <c r="HBX62" s="429"/>
      <c r="HBY62" s="429"/>
      <c r="HBZ62" s="429"/>
      <c r="HCA62" s="429"/>
      <c r="HCB62" s="429"/>
      <c r="HCC62" s="429"/>
      <c r="HCD62" s="429"/>
      <c r="HCE62" s="429"/>
      <c r="HCF62" s="429"/>
      <c r="HCG62" s="429"/>
      <c r="HCH62" s="429"/>
      <c r="HCI62" s="429"/>
      <c r="HCJ62" s="429"/>
      <c r="HCK62" s="429"/>
      <c r="HCL62" s="429"/>
      <c r="HCM62" s="429"/>
      <c r="HCN62" s="429"/>
      <c r="HCO62" s="429"/>
      <c r="HCP62" s="429"/>
      <c r="HCQ62" s="429"/>
      <c r="HCR62" s="429"/>
      <c r="HCS62" s="429"/>
      <c r="HCT62" s="429"/>
      <c r="HCU62" s="429"/>
      <c r="HCV62" s="429"/>
      <c r="HCW62" s="429"/>
      <c r="HCX62" s="429"/>
      <c r="HCY62" s="429"/>
      <c r="HCZ62" s="429"/>
      <c r="HDA62" s="429"/>
      <c r="HDB62" s="429"/>
      <c r="HDC62" s="429"/>
      <c r="HDD62" s="429"/>
      <c r="HDE62" s="429"/>
      <c r="HDF62" s="429"/>
      <c r="HDG62" s="429"/>
      <c r="HDH62" s="429"/>
      <c r="HDI62" s="429"/>
      <c r="HDJ62" s="429"/>
      <c r="HDK62" s="429"/>
      <c r="HDL62" s="429"/>
      <c r="HDM62" s="429"/>
      <c r="HDN62" s="429"/>
      <c r="HDO62" s="429"/>
      <c r="HDP62" s="429"/>
      <c r="HDQ62" s="429"/>
      <c r="HDR62" s="429"/>
      <c r="HDS62" s="429"/>
      <c r="HDT62" s="429"/>
      <c r="HDU62" s="429"/>
      <c r="HDV62" s="429"/>
      <c r="HDW62" s="429"/>
      <c r="HDX62" s="429"/>
      <c r="HDY62" s="429"/>
      <c r="HDZ62" s="429"/>
      <c r="HEA62" s="429"/>
      <c r="HEB62" s="429"/>
      <c r="HEC62" s="429"/>
      <c r="HED62" s="429"/>
      <c r="HEE62" s="429"/>
      <c r="HEF62" s="429"/>
      <c r="HEG62" s="429"/>
      <c r="HEH62" s="429"/>
      <c r="HEI62" s="429"/>
      <c r="HEJ62" s="429"/>
      <c r="HEK62" s="429"/>
      <c r="HEL62" s="429"/>
      <c r="HEM62" s="429"/>
      <c r="HEN62" s="429"/>
      <c r="HEO62" s="429"/>
      <c r="HEP62" s="429"/>
      <c r="HEQ62" s="429"/>
      <c r="HER62" s="429"/>
      <c r="HES62" s="429"/>
      <c r="HET62" s="429"/>
      <c r="HEU62" s="429"/>
      <c r="HEV62" s="429"/>
      <c r="HEW62" s="429"/>
      <c r="HEX62" s="429"/>
      <c r="HEY62" s="429"/>
      <c r="HEZ62" s="429"/>
      <c r="HFA62" s="429"/>
      <c r="HFB62" s="429"/>
      <c r="HFC62" s="429"/>
      <c r="HFD62" s="429"/>
      <c r="HFE62" s="429"/>
      <c r="HFF62" s="429"/>
      <c r="HFG62" s="429"/>
      <c r="HFH62" s="429"/>
      <c r="HFI62" s="429"/>
      <c r="HFJ62" s="429"/>
      <c r="HFK62" s="429"/>
      <c r="HFL62" s="429"/>
      <c r="HFM62" s="429"/>
      <c r="HFN62" s="429"/>
      <c r="HFO62" s="429"/>
      <c r="HFP62" s="429"/>
      <c r="HFQ62" s="429"/>
      <c r="HFR62" s="429"/>
      <c r="HFS62" s="429"/>
      <c r="HFT62" s="429"/>
      <c r="HFU62" s="429"/>
      <c r="HFV62" s="429"/>
      <c r="HFW62" s="429"/>
      <c r="HFX62" s="429"/>
      <c r="HFY62" s="429"/>
      <c r="HFZ62" s="429"/>
      <c r="HGA62" s="429"/>
      <c r="HGB62" s="429"/>
      <c r="HGC62" s="429"/>
      <c r="HGD62" s="429"/>
      <c r="HGE62" s="429"/>
      <c r="HGF62" s="429"/>
      <c r="HGG62" s="429"/>
      <c r="HGH62" s="429"/>
      <c r="HGI62" s="429"/>
      <c r="HGJ62" s="429"/>
      <c r="HGK62" s="429"/>
      <c r="HGL62" s="429"/>
      <c r="HGM62" s="429"/>
      <c r="HGN62" s="429"/>
      <c r="HGO62" s="429"/>
      <c r="HGP62" s="429"/>
      <c r="HGQ62" s="429"/>
      <c r="HGR62" s="429"/>
      <c r="HGS62" s="429"/>
      <c r="HGT62" s="429"/>
      <c r="HGU62" s="429"/>
      <c r="HGV62" s="429"/>
      <c r="HGW62" s="429"/>
      <c r="HGX62" s="429"/>
      <c r="HGY62" s="429"/>
      <c r="HGZ62" s="429"/>
      <c r="HHA62" s="429"/>
      <c r="HHB62" s="429"/>
      <c r="HHC62" s="429"/>
      <c r="HHD62" s="429"/>
      <c r="HHE62" s="429"/>
      <c r="HHF62" s="429"/>
      <c r="HHG62" s="429"/>
      <c r="HHH62" s="429"/>
      <c r="HHI62" s="429"/>
      <c r="HHJ62" s="429"/>
      <c r="HHK62" s="429"/>
      <c r="HHL62" s="429"/>
      <c r="HHM62" s="429"/>
      <c r="HHN62" s="429"/>
      <c r="HHO62" s="429"/>
      <c r="HHP62" s="429"/>
      <c r="HHQ62" s="429"/>
      <c r="HHR62" s="429"/>
      <c r="HHS62" s="429"/>
      <c r="HHT62" s="429"/>
      <c r="HHU62" s="429"/>
      <c r="HHV62" s="429"/>
      <c r="HHW62" s="429"/>
      <c r="HHX62" s="429"/>
      <c r="HHY62" s="429"/>
      <c r="HHZ62" s="429"/>
      <c r="HIA62" s="429"/>
      <c r="HIB62" s="429"/>
      <c r="HIC62" s="429"/>
      <c r="HID62" s="429"/>
      <c r="HIE62" s="429"/>
      <c r="HIF62" s="429"/>
      <c r="HIG62" s="429"/>
      <c r="HIH62" s="429"/>
      <c r="HII62" s="429"/>
      <c r="HIJ62" s="429"/>
      <c r="HIK62" s="429"/>
      <c r="HIL62" s="429"/>
      <c r="HIM62" s="429"/>
      <c r="HIN62" s="429"/>
      <c r="HIO62" s="429"/>
      <c r="HIP62" s="429"/>
      <c r="HIQ62" s="429"/>
      <c r="HIR62" s="429"/>
      <c r="HIS62" s="429"/>
      <c r="HIT62" s="429"/>
      <c r="HIU62" s="429"/>
      <c r="HIV62" s="429"/>
      <c r="HIW62" s="429"/>
      <c r="HIX62" s="429"/>
      <c r="HIY62" s="429"/>
      <c r="HIZ62" s="429"/>
      <c r="HJA62" s="429"/>
      <c r="HJB62" s="429"/>
      <c r="HJC62" s="429"/>
      <c r="HJD62" s="429"/>
      <c r="HJE62" s="429"/>
      <c r="HJF62" s="429"/>
      <c r="HJG62" s="429"/>
      <c r="HJH62" s="429"/>
      <c r="HJI62" s="429"/>
      <c r="HJJ62" s="429"/>
      <c r="HJK62" s="429"/>
      <c r="HJL62" s="429"/>
      <c r="HJM62" s="429"/>
      <c r="HJN62" s="429"/>
      <c r="HJO62" s="429"/>
      <c r="HJP62" s="429"/>
      <c r="HJQ62" s="429"/>
      <c r="HJR62" s="429"/>
      <c r="HJS62" s="429"/>
      <c r="HJT62" s="429"/>
      <c r="HJU62" s="429"/>
      <c r="HJV62" s="429"/>
      <c r="HJW62" s="429"/>
      <c r="HJX62" s="429"/>
      <c r="HJY62" s="429"/>
      <c r="HJZ62" s="429"/>
      <c r="HKA62" s="429"/>
      <c r="HKB62" s="429"/>
      <c r="HKC62" s="429"/>
      <c r="HKD62" s="429"/>
      <c r="HKE62" s="429"/>
      <c r="HKF62" s="429"/>
      <c r="HKG62" s="429"/>
      <c r="HKH62" s="429"/>
      <c r="HKI62" s="429"/>
      <c r="HKJ62" s="429"/>
      <c r="HKK62" s="429"/>
      <c r="HKL62" s="429"/>
      <c r="HKM62" s="429"/>
      <c r="HKN62" s="429"/>
      <c r="HKO62" s="429"/>
      <c r="HKP62" s="429"/>
      <c r="HKQ62" s="429"/>
      <c r="HKR62" s="429"/>
      <c r="HKS62" s="429"/>
      <c r="HKT62" s="429"/>
      <c r="HKU62" s="429"/>
      <c r="HKV62" s="429"/>
      <c r="HKW62" s="429"/>
      <c r="HKX62" s="429"/>
      <c r="HKY62" s="429"/>
      <c r="HKZ62" s="429"/>
      <c r="HLA62" s="429"/>
      <c r="HLB62" s="429"/>
      <c r="HLC62" s="429"/>
      <c r="HLD62" s="429"/>
      <c r="HLE62" s="429"/>
      <c r="HLF62" s="429"/>
      <c r="HLG62" s="429"/>
      <c r="HLH62" s="429"/>
      <c r="HLI62" s="429"/>
      <c r="HLJ62" s="429"/>
      <c r="HLK62" s="429"/>
      <c r="HLL62" s="429"/>
      <c r="HLM62" s="429"/>
      <c r="HLN62" s="429"/>
      <c r="HLO62" s="429"/>
      <c r="HLP62" s="429"/>
      <c r="HLQ62" s="429"/>
      <c r="HLR62" s="429"/>
      <c r="HLS62" s="429"/>
      <c r="HLT62" s="429"/>
      <c r="HLU62" s="429"/>
      <c r="HLV62" s="429"/>
      <c r="HLW62" s="429"/>
      <c r="HLX62" s="429"/>
      <c r="HLY62" s="429"/>
      <c r="HLZ62" s="429"/>
      <c r="HMA62" s="429"/>
      <c r="HMB62" s="429"/>
      <c r="HMC62" s="429"/>
      <c r="HMD62" s="429"/>
      <c r="HME62" s="429"/>
      <c r="HMF62" s="429"/>
      <c r="HMG62" s="429"/>
      <c r="HMH62" s="429"/>
      <c r="HMI62" s="429"/>
      <c r="HMJ62" s="429"/>
      <c r="HMK62" s="429"/>
      <c r="HML62" s="429"/>
      <c r="HMM62" s="429"/>
      <c r="HMN62" s="429"/>
      <c r="HMO62" s="429"/>
      <c r="HMP62" s="429"/>
      <c r="HMQ62" s="429"/>
      <c r="HMR62" s="429"/>
      <c r="HMS62" s="429"/>
      <c r="HMT62" s="429"/>
      <c r="HMU62" s="429"/>
      <c r="HMV62" s="429"/>
      <c r="HMW62" s="429"/>
      <c r="HMX62" s="429"/>
      <c r="HMY62" s="429"/>
      <c r="HMZ62" s="429"/>
      <c r="HNA62" s="429"/>
      <c r="HNB62" s="429"/>
      <c r="HNC62" s="429"/>
      <c r="HND62" s="429"/>
      <c r="HNE62" s="429"/>
      <c r="HNF62" s="429"/>
      <c r="HNG62" s="429"/>
      <c r="HNH62" s="429"/>
      <c r="HNI62" s="429"/>
      <c r="HNJ62" s="429"/>
      <c r="HNK62" s="429"/>
      <c r="HNL62" s="429"/>
      <c r="HNM62" s="429"/>
      <c r="HNN62" s="429"/>
      <c r="HNO62" s="429"/>
      <c r="HNP62" s="429"/>
      <c r="HNQ62" s="429"/>
      <c r="HNR62" s="429"/>
      <c r="HNS62" s="429"/>
      <c r="HNT62" s="429"/>
      <c r="HNU62" s="429"/>
      <c r="HNV62" s="429"/>
      <c r="HNW62" s="429"/>
      <c r="HNX62" s="429"/>
      <c r="HNY62" s="429"/>
      <c r="HNZ62" s="429"/>
      <c r="HOA62" s="429"/>
      <c r="HOB62" s="429"/>
      <c r="HOC62" s="429"/>
      <c r="HOD62" s="429"/>
      <c r="HOE62" s="429"/>
      <c r="HOF62" s="429"/>
      <c r="HOG62" s="429"/>
      <c r="HOH62" s="429"/>
      <c r="HOI62" s="429"/>
      <c r="HOJ62" s="429"/>
      <c r="HOK62" s="429"/>
      <c r="HOL62" s="429"/>
      <c r="HOM62" s="429"/>
      <c r="HON62" s="429"/>
      <c r="HOO62" s="429"/>
      <c r="HOP62" s="429"/>
      <c r="HOQ62" s="429"/>
      <c r="HOR62" s="429"/>
      <c r="HOS62" s="429"/>
      <c r="HOT62" s="429"/>
      <c r="HOU62" s="429"/>
      <c r="HOV62" s="429"/>
      <c r="HOW62" s="429"/>
      <c r="HOX62" s="429"/>
      <c r="HOY62" s="429"/>
      <c r="HOZ62" s="429"/>
      <c r="HPA62" s="429"/>
      <c r="HPB62" s="429"/>
      <c r="HPC62" s="429"/>
      <c r="HPD62" s="429"/>
      <c r="HPE62" s="429"/>
      <c r="HPF62" s="429"/>
      <c r="HPG62" s="429"/>
      <c r="HPH62" s="429"/>
      <c r="HPI62" s="429"/>
      <c r="HPJ62" s="429"/>
      <c r="HPK62" s="429"/>
      <c r="HPL62" s="429"/>
      <c r="HPM62" s="429"/>
      <c r="HPN62" s="429"/>
      <c r="HPO62" s="429"/>
      <c r="HPP62" s="429"/>
      <c r="HPQ62" s="429"/>
      <c r="HPR62" s="429"/>
      <c r="HPS62" s="429"/>
      <c r="HPT62" s="429"/>
      <c r="HPU62" s="429"/>
      <c r="HPV62" s="429"/>
      <c r="HPW62" s="429"/>
      <c r="HPX62" s="429"/>
      <c r="HPY62" s="429"/>
      <c r="HPZ62" s="429"/>
      <c r="HQA62" s="429"/>
      <c r="HQB62" s="429"/>
      <c r="HQC62" s="429"/>
      <c r="HQD62" s="429"/>
      <c r="HQE62" s="429"/>
      <c r="HQF62" s="429"/>
      <c r="HQG62" s="429"/>
      <c r="HQH62" s="429"/>
      <c r="HQI62" s="429"/>
      <c r="HQJ62" s="429"/>
      <c r="HQK62" s="429"/>
      <c r="HQL62" s="429"/>
      <c r="HQM62" s="429"/>
      <c r="HQN62" s="429"/>
      <c r="HQO62" s="429"/>
      <c r="HQP62" s="429"/>
      <c r="HQQ62" s="429"/>
      <c r="HQR62" s="429"/>
      <c r="HQS62" s="429"/>
      <c r="HQT62" s="429"/>
      <c r="HQU62" s="429"/>
      <c r="HQV62" s="429"/>
      <c r="HQW62" s="429"/>
      <c r="HQX62" s="429"/>
      <c r="HQY62" s="429"/>
      <c r="HQZ62" s="429"/>
      <c r="HRA62" s="429"/>
      <c r="HRB62" s="429"/>
      <c r="HRC62" s="429"/>
      <c r="HRD62" s="429"/>
      <c r="HRE62" s="429"/>
      <c r="HRF62" s="429"/>
      <c r="HRG62" s="429"/>
      <c r="HRH62" s="429"/>
      <c r="HRI62" s="429"/>
      <c r="HRJ62" s="429"/>
      <c r="HRK62" s="429"/>
      <c r="HRL62" s="429"/>
      <c r="HRM62" s="429"/>
      <c r="HRN62" s="429"/>
      <c r="HRO62" s="429"/>
      <c r="HRP62" s="429"/>
      <c r="HRQ62" s="429"/>
      <c r="HRR62" s="429"/>
      <c r="HRS62" s="429"/>
      <c r="HRT62" s="429"/>
      <c r="HRU62" s="429"/>
      <c r="HRV62" s="429"/>
      <c r="HRW62" s="429"/>
      <c r="HRX62" s="429"/>
      <c r="HRY62" s="429"/>
      <c r="HRZ62" s="429"/>
      <c r="HSA62" s="429"/>
      <c r="HSB62" s="429"/>
      <c r="HSC62" s="429"/>
      <c r="HSD62" s="429"/>
      <c r="HSE62" s="429"/>
      <c r="HSF62" s="429"/>
      <c r="HSG62" s="429"/>
      <c r="HSH62" s="429"/>
      <c r="HSI62" s="429"/>
      <c r="HSJ62" s="429"/>
      <c r="HSK62" s="429"/>
      <c r="HSL62" s="429"/>
      <c r="HSM62" s="429"/>
      <c r="HSN62" s="429"/>
      <c r="HSO62" s="429"/>
      <c r="HSP62" s="429"/>
      <c r="HSQ62" s="429"/>
      <c r="HSR62" s="429"/>
      <c r="HSS62" s="429"/>
      <c r="HST62" s="429"/>
      <c r="HSU62" s="429"/>
      <c r="HSV62" s="429"/>
      <c r="HSW62" s="429"/>
      <c r="HSX62" s="429"/>
      <c r="HSY62" s="429"/>
      <c r="HSZ62" s="429"/>
      <c r="HTA62" s="429"/>
      <c r="HTB62" s="429"/>
      <c r="HTC62" s="429"/>
      <c r="HTD62" s="429"/>
      <c r="HTE62" s="429"/>
      <c r="HTF62" s="429"/>
      <c r="HTG62" s="429"/>
      <c r="HTH62" s="429"/>
      <c r="HTI62" s="429"/>
      <c r="HTJ62" s="429"/>
      <c r="HTK62" s="429"/>
      <c r="HTL62" s="429"/>
      <c r="HTM62" s="429"/>
      <c r="HTN62" s="429"/>
      <c r="HTO62" s="429"/>
      <c r="HTP62" s="429"/>
      <c r="HTQ62" s="429"/>
      <c r="HTR62" s="429"/>
      <c r="HTS62" s="429"/>
      <c r="HTT62" s="429"/>
      <c r="HTU62" s="429"/>
      <c r="HTV62" s="429"/>
      <c r="HTW62" s="429"/>
      <c r="HTX62" s="429"/>
      <c r="HTY62" s="429"/>
      <c r="HTZ62" s="429"/>
      <c r="HUA62" s="429"/>
      <c r="HUB62" s="429"/>
      <c r="HUC62" s="429"/>
      <c r="HUD62" s="429"/>
      <c r="HUE62" s="429"/>
      <c r="HUF62" s="429"/>
      <c r="HUG62" s="429"/>
      <c r="HUH62" s="429"/>
      <c r="HUI62" s="429"/>
      <c r="HUJ62" s="429"/>
      <c r="HUK62" s="429"/>
      <c r="HUL62" s="429"/>
      <c r="HUM62" s="429"/>
      <c r="HUN62" s="429"/>
      <c r="HUO62" s="429"/>
      <c r="HUP62" s="429"/>
      <c r="HUQ62" s="429"/>
      <c r="HUR62" s="429"/>
      <c r="HUS62" s="429"/>
      <c r="HUT62" s="429"/>
      <c r="HUU62" s="429"/>
      <c r="HUV62" s="429"/>
      <c r="HUW62" s="429"/>
      <c r="HUX62" s="429"/>
      <c r="HUY62" s="429"/>
      <c r="HUZ62" s="429"/>
      <c r="HVA62" s="429"/>
      <c r="HVB62" s="429"/>
      <c r="HVC62" s="429"/>
      <c r="HVD62" s="429"/>
      <c r="HVE62" s="429"/>
      <c r="HVF62" s="429"/>
      <c r="HVG62" s="429"/>
      <c r="HVH62" s="429"/>
      <c r="HVI62" s="429"/>
      <c r="HVJ62" s="429"/>
      <c r="HVK62" s="429"/>
      <c r="HVL62" s="429"/>
      <c r="HVM62" s="429"/>
      <c r="HVN62" s="429"/>
      <c r="HVO62" s="429"/>
      <c r="HVP62" s="429"/>
      <c r="HVQ62" s="429"/>
      <c r="HVR62" s="429"/>
      <c r="HVS62" s="429"/>
      <c r="HVT62" s="429"/>
      <c r="HVU62" s="429"/>
      <c r="HVV62" s="429"/>
      <c r="HVW62" s="429"/>
      <c r="HVX62" s="429"/>
      <c r="HVY62" s="429"/>
      <c r="HVZ62" s="429"/>
      <c r="HWA62" s="429"/>
      <c r="HWB62" s="429"/>
      <c r="HWC62" s="429"/>
      <c r="HWD62" s="429"/>
      <c r="HWE62" s="429"/>
      <c r="HWF62" s="429"/>
      <c r="HWG62" s="429"/>
      <c r="HWH62" s="429"/>
      <c r="HWI62" s="429"/>
      <c r="HWJ62" s="429"/>
      <c r="HWK62" s="429"/>
      <c r="HWL62" s="429"/>
      <c r="HWM62" s="429"/>
      <c r="HWN62" s="429"/>
      <c r="HWO62" s="429"/>
      <c r="HWP62" s="429"/>
      <c r="HWQ62" s="429"/>
      <c r="HWR62" s="429"/>
      <c r="HWS62" s="429"/>
      <c r="HWT62" s="429"/>
      <c r="HWU62" s="429"/>
      <c r="HWV62" s="429"/>
      <c r="HWW62" s="429"/>
      <c r="HWX62" s="429"/>
      <c r="HWY62" s="429"/>
      <c r="HWZ62" s="429"/>
      <c r="HXA62" s="429"/>
      <c r="HXB62" s="429"/>
      <c r="HXC62" s="429"/>
      <c r="HXD62" s="429"/>
      <c r="HXE62" s="429"/>
      <c r="HXF62" s="429"/>
      <c r="HXG62" s="429"/>
      <c r="HXH62" s="429"/>
      <c r="HXI62" s="429"/>
      <c r="HXJ62" s="429"/>
      <c r="HXK62" s="429"/>
      <c r="HXL62" s="429"/>
      <c r="HXM62" s="429"/>
      <c r="HXN62" s="429"/>
      <c r="HXO62" s="429"/>
      <c r="HXP62" s="429"/>
      <c r="HXQ62" s="429"/>
      <c r="HXR62" s="429"/>
      <c r="HXS62" s="429"/>
      <c r="HXT62" s="429"/>
      <c r="HXU62" s="429"/>
      <c r="HXV62" s="429"/>
      <c r="HXW62" s="429"/>
      <c r="HXX62" s="429"/>
      <c r="HXY62" s="429"/>
      <c r="HXZ62" s="429"/>
      <c r="HYA62" s="429"/>
      <c r="HYB62" s="429"/>
      <c r="HYC62" s="429"/>
      <c r="HYD62" s="429"/>
      <c r="HYE62" s="429"/>
      <c r="HYF62" s="429"/>
      <c r="HYG62" s="429"/>
      <c r="HYH62" s="429"/>
      <c r="HYI62" s="429"/>
      <c r="HYJ62" s="429"/>
      <c r="HYK62" s="429"/>
      <c r="HYL62" s="429"/>
      <c r="HYM62" s="429"/>
      <c r="HYN62" s="429"/>
      <c r="HYO62" s="429"/>
      <c r="HYP62" s="429"/>
      <c r="HYQ62" s="429"/>
      <c r="HYR62" s="429"/>
      <c r="HYS62" s="429"/>
      <c r="HYT62" s="429"/>
      <c r="HYU62" s="429"/>
      <c r="HYV62" s="429"/>
      <c r="HYW62" s="429"/>
      <c r="HYX62" s="429"/>
      <c r="HYY62" s="429"/>
      <c r="HYZ62" s="429"/>
      <c r="HZA62" s="429"/>
      <c r="HZB62" s="429"/>
      <c r="HZC62" s="429"/>
      <c r="HZD62" s="429"/>
      <c r="HZE62" s="429"/>
      <c r="HZF62" s="429"/>
      <c r="HZG62" s="429"/>
      <c r="HZH62" s="429"/>
      <c r="HZI62" s="429"/>
      <c r="HZJ62" s="429"/>
      <c r="HZK62" s="429"/>
      <c r="HZL62" s="429"/>
      <c r="HZM62" s="429"/>
      <c r="HZN62" s="429"/>
      <c r="HZO62" s="429"/>
      <c r="HZP62" s="429"/>
      <c r="HZQ62" s="429"/>
      <c r="HZR62" s="429"/>
      <c r="HZS62" s="429"/>
      <c r="HZT62" s="429"/>
      <c r="HZU62" s="429"/>
      <c r="HZV62" s="429"/>
      <c r="HZW62" s="429"/>
      <c r="HZX62" s="429"/>
      <c r="HZY62" s="429"/>
      <c r="HZZ62" s="429"/>
      <c r="IAA62" s="429"/>
      <c r="IAB62" s="429"/>
      <c r="IAC62" s="429"/>
      <c r="IAD62" s="429"/>
      <c r="IAE62" s="429"/>
      <c r="IAF62" s="429"/>
      <c r="IAG62" s="429"/>
      <c r="IAH62" s="429"/>
      <c r="IAI62" s="429"/>
      <c r="IAJ62" s="429"/>
      <c r="IAK62" s="429"/>
      <c r="IAL62" s="429"/>
      <c r="IAM62" s="429"/>
      <c r="IAN62" s="429"/>
      <c r="IAO62" s="429"/>
      <c r="IAP62" s="429"/>
      <c r="IAQ62" s="429"/>
      <c r="IAR62" s="429"/>
      <c r="IAS62" s="429"/>
      <c r="IAT62" s="429"/>
      <c r="IAU62" s="429"/>
      <c r="IAV62" s="429"/>
      <c r="IAW62" s="429"/>
      <c r="IAX62" s="429"/>
      <c r="IAY62" s="429"/>
      <c r="IAZ62" s="429"/>
      <c r="IBA62" s="429"/>
      <c r="IBB62" s="429"/>
      <c r="IBC62" s="429"/>
      <c r="IBD62" s="429"/>
      <c r="IBE62" s="429"/>
      <c r="IBF62" s="429"/>
      <c r="IBG62" s="429"/>
      <c r="IBH62" s="429"/>
      <c r="IBI62" s="429"/>
      <c r="IBJ62" s="429"/>
      <c r="IBK62" s="429"/>
      <c r="IBL62" s="429"/>
      <c r="IBM62" s="429"/>
      <c r="IBN62" s="429"/>
      <c r="IBO62" s="429"/>
      <c r="IBP62" s="429"/>
      <c r="IBQ62" s="429"/>
      <c r="IBR62" s="429"/>
      <c r="IBS62" s="429"/>
      <c r="IBT62" s="429"/>
      <c r="IBU62" s="429"/>
      <c r="IBV62" s="429"/>
      <c r="IBW62" s="429"/>
      <c r="IBX62" s="429"/>
      <c r="IBY62" s="429"/>
      <c r="IBZ62" s="429"/>
      <c r="ICA62" s="429"/>
      <c r="ICB62" s="429"/>
      <c r="ICC62" s="429"/>
      <c r="ICD62" s="429"/>
      <c r="ICE62" s="429"/>
      <c r="ICF62" s="429"/>
      <c r="ICG62" s="429"/>
      <c r="ICH62" s="429"/>
      <c r="ICI62" s="429"/>
      <c r="ICJ62" s="429"/>
      <c r="ICK62" s="429"/>
      <c r="ICL62" s="429"/>
      <c r="ICM62" s="429"/>
      <c r="ICN62" s="429"/>
      <c r="ICO62" s="429"/>
      <c r="ICP62" s="429"/>
      <c r="ICQ62" s="429"/>
      <c r="ICR62" s="429"/>
      <c r="ICS62" s="429"/>
      <c r="ICT62" s="429"/>
      <c r="ICU62" s="429"/>
      <c r="ICV62" s="429"/>
      <c r="ICW62" s="429"/>
      <c r="ICX62" s="429"/>
      <c r="ICY62" s="429"/>
      <c r="ICZ62" s="429"/>
      <c r="IDA62" s="429"/>
      <c r="IDB62" s="429"/>
      <c r="IDC62" s="429"/>
      <c r="IDD62" s="429"/>
      <c r="IDE62" s="429"/>
      <c r="IDF62" s="429"/>
      <c r="IDG62" s="429"/>
      <c r="IDH62" s="429"/>
      <c r="IDI62" s="429"/>
      <c r="IDJ62" s="429"/>
      <c r="IDK62" s="429"/>
      <c r="IDL62" s="429"/>
      <c r="IDM62" s="429"/>
      <c r="IDN62" s="429"/>
      <c r="IDO62" s="429"/>
      <c r="IDP62" s="429"/>
      <c r="IDQ62" s="429"/>
      <c r="IDR62" s="429"/>
      <c r="IDS62" s="429"/>
      <c r="IDT62" s="429"/>
      <c r="IDU62" s="429"/>
      <c r="IDV62" s="429"/>
      <c r="IDW62" s="429"/>
      <c r="IDX62" s="429"/>
      <c r="IDY62" s="429"/>
      <c r="IDZ62" s="429"/>
      <c r="IEA62" s="429"/>
      <c r="IEB62" s="429"/>
      <c r="IEC62" s="429"/>
      <c r="IED62" s="429"/>
      <c r="IEE62" s="429"/>
      <c r="IEF62" s="429"/>
      <c r="IEG62" s="429"/>
      <c r="IEH62" s="429"/>
      <c r="IEI62" s="429"/>
      <c r="IEJ62" s="429"/>
      <c r="IEK62" s="429"/>
      <c r="IEL62" s="429"/>
      <c r="IEM62" s="429"/>
      <c r="IEN62" s="429"/>
      <c r="IEO62" s="429"/>
      <c r="IEP62" s="429"/>
      <c r="IEQ62" s="429"/>
      <c r="IER62" s="429"/>
      <c r="IES62" s="429"/>
      <c r="IET62" s="429"/>
      <c r="IEU62" s="429"/>
      <c r="IEV62" s="429"/>
      <c r="IEW62" s="429"/>
      <c r="IEX62" s="429"/>
      <c r="IEY62" s="429"/>
      <c r="IEZ62" s="429"/>
      <c r="IFA62" s="429"/>
      <c r="IFB62" s="429"/>
      <c r="IFC62" s="429"/>
      <c r="IFD62" s="429"/>
      <c r="IFE62" s="429"/>
      <c r="IFF62" s="429"/>
      <c r="IFG62" s="429"/>
      <c r="IFH62" s="429"/>
      <c r="IFI62" s="429"/>
      <c r="IFJ62" s="429"/>
      <c r="IFK62" s="429"/>
      <c r="IFL62" s="429"/>
      <c r="IFM62" s="429"/>
      <c r="IFN62" s="429"/>
      <c r="IFO62" s="429"/>
      <c r="IFP62" s="429"/>
      <c r="IFQ62" s="429"/>
      <c r="IFR62" s="429"/>
      <c r="IFS62" s="429"/>
      <c r="IFT62" s="429"/>
      <c r="IFU62" s="429"/>
      <c r="IFV62" s="429"/>
      <c r="IFW62" s="429"/>
      <c r="IFX62" s="429"/>
      <c r="IFY62" s="429"/>
      <c r="IFZ62" s="429"/>
      <c r="IGA62" s="429"/>
      <c r="IGB62" s="429"/>
      <c r="IGC62" s="429"/>
      <c r="IGD62" s="429"/>
      <c r="IGE62" s="429"/>
      <c r="IGF62" s="429"/>
      <c r="IGG62" s="429"/>
      <c r="IGH62" s="429"/>
      <c r="IGI62" s="429"/>
      <c r="IGJ62" s="429"/>
      <c r="IGK62" s="429"/>
      <c r="IGL62" s="429"/>
      <c r="IGM62" s="429"/>
      <c r="IGN62" s="429"/>
      <c r="IGO62" s="429"/>
      <c r="IGP62" s="429"/>
      <c r="IGQ62" s="429"/>
      <c r="IGR62" s="429"/>
      <c r="IGS62" s="429"/>
      <c r="IGT62" s="429"/>
      <c r="IGU62" s="429"/>
      <c r="IGV62" s="429"/>
      <c r="IGW62" s="429"/>
      <c r="IGX62" s="429"/>
      <c r="IGY62" s="429"/>
      <c r="IGZ62" s="429"/>
      <c r="IHA62" s="429"/>
      <c r="IHB62" s="429"/>
      <c r="IHC62" s="429"/>
      <c r="IHD62" s="429"/>
      <c r="IHE62" s="429"/>
      <c r="IHF62" s="429"/>
      <c r="IHG62" s="429"/>
      <c r="IHH62" s="429"/>
      <c r="IHI62" s="429"/>
      <c r="IHJ62" s="429"/>
      <c r="IHK62" s="429"/>
      <c r="IHL62" s="429"/>
      <c r="IHM62" s="429"/>
      <c r="IHN62" s="429"/>
      <c r="IHO62" s="429"/>
      <c r="IHP62" s="429"/>
      <c r="IHQ62" s="429"/>
      <c r="IHR62" s="429"/>
      <c r="IHS62" s="429"/>
      <c r="IHT62" s="429"/>
      <c r="IHU62" s="429"/>
      <c r="IHV62" s="429"/>
      <c r="IHW62" s="429"/>
      <c r="IHX62" s="429"/>
      <c r="IHY62" s="429"/>
      <c r="IHZ62" s="429"/>
      <c r="IIA62" s="429"/>
      <c r="IIB62" s="429"/>
      <c r="IIC62" s="429"/>
      <c r="IID62" s="429"/>
      <c r="IIE62" s="429"/>
      <c r="IIF62" s="429"/>
      <c r="IIG62" s="429"/>
      <c r="IIH62" s="429"/>
      <c r="III62" s="429"/>
      <c r="IIJ62" s="429"/>
      <c r="IIK62" s="429"/>
      <c r="IIL62" s="429"/>
      <c r="IIM62" s="429"/>
      <c r="IIN62" s="429"/>
      <c r="IIO62" s="429"/>
      <c r="IIP62" s="429"/>
      <c r="IIQ62" s="429"/>
      <c r="IIR62" s="429"/>
      <c r="IIS62" s="429"/>
      <c r="IIT62" s="429"/>
      <c r="IIU62" s="429"/>
      <c r="IIV62" s="429"/>
      <c r="IIW62" s="429"/>
      <c r="IIX62" s="429"/>
      <c r="IIY62" s="429"/>
      <c r="IIZ62" s="429"/>
      <c r="IJA62" s="429"/>
      <c r="IJB62" s="429"/>
      <c r="IJC62" s="429"/>
      <c r="IJD62" s="429"/>
      <c r="IJE62" s="429"/>
      <c r="IJF62" s="429"/>
      <c r="IJG62" s="429"/>
      <c r="IJH62" s="429"/>
      <c r="IJI62" s="429"/>
      <c r="IJJ62" s="429"/>
      <c r="IJK62" s="429"/>
      <c r="IJL62" s="429"/>
      <c r="IJM62" s="429"/>
      <c r="IJN62" s="429"/>
      <c r="IJO62" s="429"/>
      <c r="IJP62" s="429"/>
      <c r="IJQ62" s="429"/>
      <c r="IJR62" s="429"/>
      <c r="IJS62" s="429"/>
      <c r="IJT62" s="429"/>
      <c r="IJU62" s="429"/>
      <c r="IJV62" s="429"/>
      <c r="IJW62" s="429"/>
      <c r="IJX62" s="429"/>
      <c r="IJY62" s="429"/>
      <c r="IJZ62" s="429"/>
      <c r="IKA62" s="429"/>
      <c r="IKB62" s="429"/>
      <c r="IKC62" s="429"/>
      <c r="IKD62" s="429"/>
      <c r="IKE62" s="429"/>
      <c r="IKF62" s="429"/>
      <c r="IKG62" s="429"/>
      <c r="IKH62" s="429"/>
      <c r="IKI62" s="429"/>
      <c r="IKJ62" s="429"/>
      <c r="IKK62" s="429"/>
      <c r="IKL62" s="429"/>
      <c r="IKM62" s="429"/>
      <c r="IKN62" s="429"/>
      <c r="IKO62" s="429"/>
      <c r="IKP62" s="429"/>
      <c r="IKQ62" s="429"/>
      <c r="IKR62" s="429"/>
      <c r="IKS62" s="429"/>
      <c r="IKT62" s="429"/>
      <c r="IKU62" s="429"/>
      <c r="IKV62" s="429"/>
      <c r="IKW62" s="429"/>
      <c r="IKX62" s="429"/>
      <c r="IKY62" s="429"/>
      <c r="IKZ62" s="429"/>
      <c r="ILA62" s="429"/>
      <c r="ILB62" s="429"/>
      <c r="ILC62" s="429"/>
      <c r="ILD62" s="429"/>
      <c r="ILE62" s="429"/>
      <c r="ILF62" s="429"/>
      <c r="ILG62" s="429"/>
      <c r="ILH62" s="429"/>
      <c r="ILI62" s="429"/>
      <c r="ILJ62" s="429"/>
      <c r="ILK62" s="429"/>
      <c r="ILL62" s="429"/>
      <c r="ILM62" s="429"/>
      <c r="ILN62" s="429"/>
      <c r="ILO62" s="429"/>
      <c r="ILP62" s="429"/>
      <c r="ILQ62" s="429"/>
      <c r="ILR62" s="429"/>
      <c r="ILS62" s="429"/>
      <c r="ILT62" s="429"/>
      <c r="ILU62" s="429"/>
      <c r="ILV62" s="429"/>
      <c r="ILW62" s="429"/>
      <c r="ILX62" s="429"/>
      <c r="ILY62" s="429"/>
      <c r="ILZ62" s="429"/>
      <c r="IMA62" s="429"/>
      <c r="IMB62" s="429"/>
      <c r="IMC62" s="429"/>
      <c r="IMD62" s="429"/>
      <c r="IME62" s="429"/>
      <c r="IMF62" s="429"/>
      <c r="IMG62" s="429"/>
      <c r="IMH62" s="429"/>
      <c r="IMI62" s="429"/>
      <c r="IMJ62" s="429"/>
      <c r="IMK62" s="429"/>
      <c r="IML62" s="429"/>
      <c r="IMM62" s="429"/>
      <c r="IMN62" s="429"/>
      <c r="IMO62" s="429"/>
      <c r="IMP62" s="429"/>
      <c r="IMQ62" s="429"/>
      <c r="IMR62" s="429"/>
      <c r="IMS62" s="429"/>
      <c r="IMT62" s="429"/>
      <c r="IMU62" s="429"/>
      <c r="IMV62" s="429"/>
      <c r="IMW62" s="429"/>
      <c r="IMX62" s="429"/>
      <c r="IMY62" s="429"/>
      <c r="IMZ62" s="429"/>
      <c r="INA62" s="429"/>
      <c r="INB62" s="429"/>
      <c r="INC62" s="429"/>
      <c r="IND62" s="429"/>
      <c r="INE62" s="429"/>
      <c r="INF62" s="429"/>
      <c r="ING62" s="429"/>
      <c r="INH62" s="429"/>
      <c r="INI62" s="429"/>
      <c r="INJ62" s="429"/>
      <c r="INK62" s="429"/>
      <c r="INL62" s="429"/>
      <c r="INM62" s="429"/>
      <c r="INN62" s="429"/>
      <c r="INO62" s="429"/>
      <c r="INP62" s="429"/>
      <c r="INQ62" s="429"/>
      <c r="INR62" s="429"/>
      <c r="INS62" s="429"/>
      <c r="INT62" s="429"/>
      <c r="INU62" s="429"/>
      <c r="INV62" s="429"/>
      <c r="INW62" s="429"/>
      <c r="INX62" s="429"/>
      <c r="INY62" s="429"/>
      <c r="INZ62" s="429"/>
      <c r="IOA62" s="429"/>
      <c r="IOB62" s="429"/>
      <c r="IOC62" s="429"/>
      <c r="IOD62" s="429"/>
      <c r="IOE62" s="429"/>
      <c r="IOF62" s="429"/>
      <c r="IOG62" s="429"/>
      <c r="IOH62" s="429"/>
      <c r="IOI62" s="429"/>
      <c r="IOJ62" s="429"/>
      <c r="IOK62" s="429"/>
      <c r="IOL62" s="429"/>
      <c r="IOM62" s="429"/>
      <c r="ION62" s="429"/>
      <c r="IOO62" s="429"/>
      <c r="IOP62" s="429"/>
      <c r="IOQ62" s="429"/>
      <c r="IOR62" s="429"/>
      <c r="IOS62" s="429"/>
      <c r="IOT62" s="429"/>
      <c r="IOU62" s="429"/>
      <c r="IOV62" s="429"/>
      <c r="IOW62" s="429"/>
      <c r="IOX62" s="429"/>
      <c r="IOY62" s="429"/>
      <c r="IOZ62" s="429"/>
      <c r="IPA62" s="429"/>
      <c r="IPB62" s="429"/>
      <c r="IPC62" s="429"/>
      <c r="IPD62" s="429"/>
      <c r="IPE62" s="429"/>
      <c r="IPF62" s="429"/>
      <c r="IPG62" s="429"/>
      <c r="IPH62" s="429"/>
      <c r="IPI62" s="429"/>
      <c r="IPJ62" s="429"/>
      <c r="IPK62" s="429"/>
      <c r="IPL62" s="429"/>
      <c r="IPM62" s="429"/>
      <c r="IPN62" s="429"/>
      <c r="IPO62" s="429"/>
      <c r="IPP62" s="429"/>
      <c r="IPQ62" s="429"/>
      <c r="IPR62" s="429"/>
      <c r="IPS62" s="429"/>
      <c r="IPT62" s="429"/>
      <c r="IPU62" s="429"/>
      <c r="IPV62" s="429"/>
      <c r="IPW62" s="429"/>
      <c r="IPX62" s="429"/>
      <c r="IPY62" s="429"/>
      <c r="IPZ62" s="429"/>
      <c r="IQA62" s="429"/>
      <c r="IQB62" s="429"/>
      <c r="IQC62" s="429"/>
      <c r="IQD62" s="429"/>
      <c r="IQE62" s="429"/>
      <c r="IQF62" s="429"/>
      <c r="IQG62" s="429"/>
      <c r="IQH62" s="429"/>
      <c r="IQI62" s="429"/>
      <c r="IQJ62" s="429"/>
      <c r="IQK62" s="429"/>
      <c r="IQL62" s="429"/>
      <c r="IQM62" s="429"/>
      <c r="IQN62" s="429"/>
      <c r="IQO62" s="429"/>
      <c r="IQP62" s="429"/>
      <c r="IQQ62" s="429"/>
      <c r="IQR62" s="429"/>
      <c r="IQS62" s="429"/>
      <c r="IQT62" s="429"/>
      <c r="IQU62" s="429"/>
      <c r="IQV62" s="429"/>
      <c r="IQW62" s="429"/>
      <c r="IQX62" s="429"/>
      <c r="IQY62" s="429"/>
      <c r="IQZ62" s="429"/>
      <c r="IRA62" s="429"/>
      <c r="IRB62" s="429"/>
      <c r="IRC62" s="429"/>
      <c r="IRD62" s="429"/>
      <c r="IRE62" s="429"/>
      <c r="IRF62" s="429"/>
      <c r="IRG62" s="429"/>
      <c r="IRH62" s="429"/>
      <c r="IRI62" s="429"/>
      <c r="IRJ62" s="429"/>
      <c r="IRK62" s="429"/>
      <c r="IRL62" s="429"/>
      <c r="IRM62" s="429"/>
      <c r="IRN62" s="429"/>
      <c r="IRO62" s="429"/>
      <c r="IRP62" s="429"/>
      <c r="IRQ62" s="429"/>
      <c r="IRR62" s="429"/>
      <c r="IRS62" s="429"/>
      <c r="IRT62" s="429"/>
      <c r="IRU62" s="429"/>
      <c r="IRV62" s="429"/>
      <c r="IRW62" s="429"/>
      <c r="IRX62" s="429"/>
      <c r="IRY62" s="429"/>
      <c r="IRZ62" s="429"/>
      <c r="ISA62" s="429"/>
      <c r="ISB62" s="429"/>
      <c r="ISC62" s="429"/>
      <c r="ISD62" s="429"/>
      <c r="ISE62" s="429"/>
      <c r="ISF62" s="429"/>
      <c r="ISG62" s="429"/>
      <c r="ISH62" s="429"/>
      <c r="ISI62" s="429"/>
      <c r="ISJ62" s="429"/>
      <c r="ISK62" s="429"/>
      <c r="ISL62" s="429"/>
      <c r="ISM62" s="429"/>
      <c r="ISN62" s="429"/>
      <c r="ISO62" s="429"/>
      <c r="ISP62" s="429"/>
      <c r="ISQ62" s="429"/>
      <c r="ISR62" s="429"/>
      <c r="ISS62" s="429"/>
      <c r="IST62" s="429"/>
      <c r="ISU62" s="429"/>
      <c r="ISV62" s="429"/>
      <c r="ISW62" s="429"/>
      <c r="ISX62" s="429"/>
      <c r="ISY62" s="429"/>
      <c r="ISZ62" s="429"/>
      <c r="ITA62" s="429"/>
      <c r="ITB62" s="429"/>
      <c r="ITC62" s="429"/>
      <c r="ITD62" s="429"/>
      <c r="ITE62" s="429"/>
      <c r="ITF62" s="429"/>
      <c r="ITG62" s="429"/>
      <c r="ITH62" s="429"/>
      <c r="ITI62" s="429"/>
      <c r="ITJ62" s="429"/>
      <c r="ITK62" s="429"/>
      <c r="ITL62" s="429"/>
      <c r="ITM62" s="429"/>
      <c r="ITN62" s="429"/>
      <c r="ITO62" s="429"/>
      <c r="ITP62" s="429"/>
      <c r="ITQ62" s="429"/>
      <c r="ITR62" s="429"/>
      <c r="ITS62" s="429"/>
      <c r="ITT62" s="429"/>
      <c r="ITU62" s="429"/>
      <c r="ITV62" s="429"/>
      <c r="ITW62" s="429"/>
      <c r="ITX62" s="429"/>
      <c r="ITY62" s="429"/>
      <c r="ITZ62" s="429"/>
      <c r="IUA62" s="429"/>
      <c r="IUB62" s="429"/>
      <c r="IUC62" s="429"/>
      <c r="IUD62" s="429"/>
      <c r="IUE62" s="429"/>
      <c r="IUF62" s="429"/>
      <c r="IUG62" s="429"/>
      <c r="IUH62" s="429"/>
      <c r="IUI62" s="429"/>
      <c r="IUJ62" s="429"/>
      <c r="IUK62" s="429"/>
      <c r="IUL62" s="429"/>
      <c r="IUM62" s="429"/>
      <c r="IUN62" s="429"/>
      <c r="IUO62" s="429"/>
      <c r="IUP62" s="429"/>
      <c r="IUQ62" s="429"/>
      <c r="IUR62" s="429"/>
      <c r="IUS62" s="429"/>
      <c r="IUT62" s="429"/>
      <c r="IUU62" s="429"/>
      <c r="IUV62" s="429"/>
      <c r="IUW62" s="429"/>
      <c r="IUX62" s="429"/>
      <c r="IUY62" s="429"/>
      <c r="IUZ62" s="429"/>
      <c r="IVA62" s="429"/>
      <c r="IVB62" s="429"/>
      <c r="IVC62" s="429"/>
      <c r="IVD62" s="429"/>
      <c r="IVE62" s="429"/>
      <c r="IVF62" s="429"/>
      <c r="IVG62" s="429"/>
      <c r="IVH62" s="429"/>
      <c r="IVI62" s="429"/>
      <c r="IVJ62" s="429"/>
      <c r="IVK62" s="429"/>
      <c r="IVL62" s="429"/>
      <c r="IVM62" s="429"/>
      <c r="IVN62" s="429"/>
      <c r="IVO62" s="429"/>
      <c r="IVP62" s="429"/>
      <c r="IVQ62" s="429"/>
      <c r="IVR62" s="429"/>
      <c r="IVS62" s="429"/>
      <c r="IVT62" s="429"/>
      <c r="IVU62" s="429"/>
      <c r="IVV62" s="429"/>
      <c r="IVW62" s="429"/>
      <c r="IVX62" s="429"/>
      <c r="IVY62" s="429"/>
      <c r="IVZ62" s="429"/>
      <c r="IWA62" s="429"/>
      <c r="IWB62" s="429"/>
      <c r="IWC62" s="429"/>
      <c r="IWD62" s="429"/>
      <c r="IWE62" s="429"/>
      <c r="IWF62" s="429"/>
      <c r="IWG62" s="429"/>
      <c r="IWH62" s="429"/>
      <c r="IWI62" s="429"/>
      <c r="IWJ62" s="429"/>
      <c r="IWK62" s="429"/>
      <c r="IWL62" s="429"/>
      <c r="IWM62" s="429"/>
      <c r="IWN62" s="429"/>
      <c r="IWO62" s="429"/>
      <c r="IWP62" s="429"/>
      <c r="IWQ62" s="429"/>
      <c r="IWR62" s="429"/>
      <c r="IWS62" s="429"/>
      <c r="IWT62" s="429"/>
      <c r="IWU62" s="429"/>
      <c r="IWV62" s="429"/>
      <c r="IWW62" s="429"/>
      <c r="IWX62" s="429"/>
      <c r="IWY62" s="429"/>
      <c r="IWZ62" s="429"/>
      <c r="IXA62" s="429"/>
      <c r="IXB62" s="429"/>
      <c r="IXC62" s="429"/>
      <c r="IXD62" s="429"/>
      <c r="IXE62" s="429"/>
      <c r="IXF62" s="429"/>
      <c r="IXG62" s="429"/>
      <c r="IXH62" s="429"/>
      <c r="IXI62" s="429"/>
      <c r="IXJ62" s="429"/>
      <c r="IXK62" s="429"/>
      <c r="IXL62" s="429"/>
      <c r="IXM62" s="429"/>
      <c r="IXN62" s="429"/>
      <c r="IXO62" s="429"/>
      <c r="IXP62" s="429"/>
      <c r="IXQ62" s="429"/>
      <c r="IXR62" s="429"/>
      <c r="IXS62" s="429"/>
      <c r="IXT62" s="429"/>
      <c r="IXU62" s="429"/>
      <c r="IXV62" s="429"/>
      <c r="IXW62" s="429"/>
      <c r="IXX62" s="429"/>
      <c r="IXY62" s="429"/>
      <c r="IXZ62" s="429"/>
      <c r="IYA62" s="429"/>
      <c r="IYB62" s="429"/>
      <c r="IYC62" s="429"/>
      <c r="IYD62" s="429"/>
      <c r="IYE62" s="429"/>
      <c r="IYF62" s="429"/>
      <c r="IYG62" s="429"/>
      <c r="IYH62" s="429"/>
      <c r="IYI62" s="429"/>
      <c r="IYJ62" s="429"/>
      <c r="IYK62" s="429"/>
      <c r="IYL62" s="429"/>
      <c r="IYM62" s="429"/>
      <c r="IYN62" s="429"/>
      <c r="IYO62" s="429"/>
      <c r="IYP62" s="429"/>
      <c r="IYQ62" s="429"/>
      <c r="IYR62" s="429"/>
      <c r="IYS62" s="429"/>
      <c r="IYT62" s="429"/>
      <c r="IYU62" s="429"/>
      <c r="IYV62" s="429"/>
      <c r="IYW62" s="429"/>
      <c r="IYX62" s="429"/>
      <c r="IYY62" s="429"/>
      <c r="IYZ62" s="429"/>
      <c r="IZA62" s="429"/>
      <c r="IZB62" s="429"/>
      <c r="IZC62" s="429"/>
      <c r="IZD62" s="429"/>
      <c r="IZE62" s="429"/>
      <c r="IZF62" s="429"/>
      <c r="IZG62" s="429"/>
      <c r="IZH62" s="429"/>
      <c r="IZI62" s="429"/>
      <c r="IZJ62" s="429"/>
      <c r="IZK62" s="429"/>
      <c r="IZL62" s="429"/>
      <c r="IZM62" s="429"/>
      <c r="IZN62" s="429"/>
      <c r="IZO62" s="429"/>
      <c r="IZP62" s="429"/>
      <c r="IZQ62" s="429"/>
      <c r="IZR62" s="429"/>
      <c r="IZS62" s="429"/>
      <c r="IZT62" s="429"/>
      <c r="IZU62" s="429"/>
      <c r="IZV62" s="429"/>
      <c r="IZW62" s="429"/>
      <c r="IZX62" s="429"/>
      <c r="IZY62" s="429"/>
      <c r="IZZ62" s="429"/>
      <c r="JAA62" s="429"/>
      <c r="JAB62" s="429"/>
      <c r="JAC62" s="429"/>
      <c r="JAD62" s="429"/>
      <c r="JAE62" s="429"/>
      <c r="JAF62" s="429"/>
      <c r="JAG62" s="429"/>
      <c r="JAH62" s="429"/>
      <c r="JAI62" s="429"/>
      <c r="JAJ62" s="429"/>
      <c r="JAK62" s="429"/>
      <c r="JAL62" s="429"/>
      <c r="JAM62" s="429"/>
      <c r="JAN62" s="429"/>
      <c r="JAO62" s="429"/>
      <c r="JAP62" s="429"/>
      <c r="JAQ62" s="429"/>
      <c r="JAR62" s="429"/>
      <c r="JAS62" s="429"/>
      <c r="JAT62" s="429"/>
      <c r="JAU62" s="429"/>
      <c r="JAV62" s="429"/>
      <c r="JAW62" s="429"/>
      <c r="JAX62" s="429"/>
      <c r="JAY62" s="429"/>
      <c r="JAZ62" s="429"/>
      <c r="JBA62" s="429"/>
      <c r="JBB62" s="429"/>
      <c r="JBC62" s="429"/>
      <c r="JBD62" s="429"/>
      <c r="JBE62" s="429"/>
      <c r="JBF62" s="429"/>
      <c r="JBG62" s="429"/>
      <c r="JBH62" s="429"/>
      <c r="JBI62" s="429"/>
      <c r="JBJ62" s="429"/>
      <c r="JBK62" s="429"/>
      <c r="JBL62" s="429"/>
      <c r="JBM62" s="429"/>
      <c r="JBN62" s="429"/>
      <c r="JBO62" s="429"/>
      <c r="JBP62" s="429"/>
      <c r="JBQ62" s="429"/>
      <c r="JBR62" s="429"/>
      <c r="JBS62" s="429"/>
      <c r="JBT62" s="429"/>
      <c r="JBU62" s="429"/>
      <c r="JBV62" s="429"/>
      <c r="JBW62" s="429"/>
      <c r="JBX62" s="429"/>
      <c r="JBY62" s="429"/>
      <c r="JBZ62" s="429"/>
      <c r="JCA62" s="429"/>
      <c r="JCB62" s="429"/>
      <c r="JCC62" s="429"/>
      <c r="JCD62" s="429"/>
      <c r="JCE62" s="429"/>
      <c r="JCF62" s="429"/>
      <c r="JCG62" s="429"/>
      <c r="JCH62" s="429"/>
      <c r="JCI62" s="429"/>
      <c r="JCJ62" s="429"/>
      <c r="JCK62" s="429"/>
      <c r="JCL62" s="429"/>
      <c r="JCM62" s="429"/>
      <c r="JCN62" s="429"/>
      <c r="JCO62" s="429"/>
      <c r="JCP62" s="429"/>
      <c r="JCQ62" s="429"/>
      <c r="JCR62" s="429"/>
      <c r="JCS62" s="429"/>
      <c r="JCT62" s="429"/>
      <c r="JCU62" s="429"/>
      <c r="JCV62" s="429"/>
      <c r="JCW62" s="429"/>
      <c r="JCX62" s="429"/>
      <c r="JCY62" s="429"/>
      <c r="JCZ62" s="429"/>
      <c r="JDA62" s="429"/>
      <c r="JDB62" s="429"/>
      <c r="JDC62" s="429"/>
      <c r="JDD62" s="429"/>
      <c r="JDE62" s="429"/>
      <c r="JDF62" s="429"/>
      <c r="JDG62" s="429"/>
      <c r="JDH62" s="429"/>
      <c r="JDI62" s="429"/>
      <c r="JDJ62" s="429"/>
      <c r="JDK62" s="429"/>
      <c r="JDL62" s="429"/>
      <c r="JDM62" s="429"/>
      <c r="JDN62" s="429"/>
      <c r="JDO62" s="429"/>
      <c r="JDP62" s="429"/>
      <c r="JDQ62" s="429"/>
      <c r="JDR62" s="429"/>
      <c r="JDS62" s="429"/>
      <c r="JDT62" s="429"/>
      <c r="JDU62" s="429"/>
      <c r="JDV62" s="429"/>
      <c r="JDW62" s="429"/>
      <c r="JDX62" s="429"/>
      <c r="JDY62" s="429"/>
      <c r="JDZ62" s="429"/>
      <c r="JEA62" s="429"/>
      <c r="JEB62" s="429"/>
      <c r="JEC62" s="429"/>
      <c r="JED62" s="429"/>
      <c r="JEE62" s="429"/>
      <c r="JEF62" s="429"/>
      <c r="JEG62" s="429"/>
      <c r="JEH62" s="429"/>
      <c r="JEI62" s="429"/>
      <c r="JEJ62" s="429"/>
      <c r="JEK62" s="429"/>
      <c r="JEL62" s="429"/>
      <c r="JEM62" s="429"/>
      <c r="JEN62" s="429"/>
      <c r="JEO62" s="429"/>
      <c r="JEP62" s="429"/>
      <c r="JEQ62" s="429"/>
      <c r="JER62" s="429"/>
      <c r="JES62" s="429"/>
      <c r="JET62" s="429"/>
      <c r="JEU62" s="429"/>
      <c r="JEV62" s="429"/>
      <c r="JEW62" s="429"/>
      <c r="JEX62" s="429"/>
      <c r="JEY62" s="429"/>
      <c r="JEZ62" s="429"/>
      <c r="JFA62" s="429"/>
      <c r="JFB62" s="429"/>
      <c r="JFC62" s="429"/>
      <c r="JFD62" s="429"/>
      <c r="JFE62" s="429"/>
      <c r="JFF62" s="429"/>
      <c r="JFG62" s="429"/>
      <c r="JFH62" s="429"/>
      <c r="JFI62" s="429"/>
      <c r="JFJ62" s="429"/>
      <c r="JFK62" s="429"/>
      <c r="JFL62" s="429"/>
      <c r="JFM62" s="429"/>
      <c r="JFN62" s="429"/>
      <c r="JFO62" s="429"/>
      <c r="JFP62" s="429"/>
      <c r="JFQ62" s="429"/>
      <c r="JFR62" s="429"/>
      <c r="JFS62" s="429"/>
      <c r="JFT62" s="429"/>
      <c r="JFU62" s="429"/>
      <c r="JFV62" s="429"/>
      <c r="JFW62" s="429"/>
      <c r="JFX62" s="429"/>
      <c r="JFY62" s="429"/>
      <c r="JFZ62" s="429"/>
      <c r="JGA62" s="429"/>
      <c r="JGB62" s="429"/>
      <c r="JGC62" s="429"/>
      <c r="JGD62" s="429"/>
      <c r="JGE62" s="429"/>
      <c r="JGF62" s="429"/>
      <c r="JGG62" s="429"/>
      <c r="JGH62" s="429"/>
      <c r="JGI62" s="429"/>
      <c r="JGJ62" s="429"/>
      <c r="JGK62" s="429"/>
      <c r="JGL62" s="429"/>
      <c r="JGM62" s="429"/>
      <c r="JGN62" s="429"/>
      <c r="JGO62" s="429"/>
      <c r="JGP62" s="429"/>
      <c r="JGQ62" s="429"/>
      <c r="JGR62" s="429"/>
      <c r="JGS62" s="429"/>
      <c r="JGT62" s="429"/>
      <c r="JGU62" s="429"/>
      <c r="JGV62" s="429"/>
      <c r="JGW62" s="429"/>
      <c r="JGX62" s="429"/>
      <c r="JGY62" s="429"/>
      <c r="JGZ62" s="429"/>
      <c r="JHA62" s="429"/>
      <c r="JHB62" s="429"/>
      <c r="JHC62" s="429"/>
      <c r="JHD62" s="429"/>
      <c r="JHE62" s="429"/>
      <c r="JHF62" s="429"/>
      <c r="JHG62" s="429"/>
      <c r="JHH62" s="429"/>
      <c r="JHI62" s="429"/>
      <c r="JHJ62" s="429"/>
      <c r="JHK62" s="429"/>
      <c r="JHL62" s="429"/>
      <c r="JHM62" s="429"/>
      <c r="JHN62" s="429"/>
      <c r="JHO62" s="429"/>
      <c r="JHP62" s="429"/>
      <c r="JHQ62" s="429"/>
      <c r="JHR62" s="429"/>
      <c r="JHS62" s="429"/>
      <c r="JHT62" s="429"/>
      <c r="JHU62" s="429"/>
      <c r="JHV62" s="429"/>
      <c r="JHW62" s="429"/>
      <c r="JHX62" s="429"/>
      <c r="JHY62" s="429"/>
      <c r="JHZ62" s="429"/>
      <c r="JIA62" s="429"/>
      <c r="JIB62" s="429"/>
      <c r="JIC62" s="429"/>
      <c r="JID62" s="429"/>
      <c r="JIE62" s="429"/>
      <c r="JIF62" s="429"/>
      <c r="JIG62" s="429"/>
      <c r="JIH62" s="429"/>
      <c r="JII62" s="429"/>
      <c r="JIJ62" s="429"/>
      <c r="JIK62" s="429"/>
      <c r="JIL62" s="429"/>
      <c r="JIM62" s="429"/>
      <c r="JIN62" s="429"/>
      <c r="JIO62" s="429"/>
      <c r="JIP62" s="429"/>
      <c r="JIQ62" s="429"/>
      <c r="JIR62" s="429"/>
      <c r="JIS62" s="429"/>
      <c r="JIT62" s="429"/>
      <c r="JIU62" s="429"/>
      <c r="JIV62" s="429"/>
      <c r="JIW62" s="429"/>
      <c r="JIX62" s="429"/>
      <c r="JIY62" s="429"/>
      <c r="JIZ62" s="429"/>
      <c r="JJA62" s="429"/>
      <c r="JJB62" s="429"/>
      <c r="JJC62" s="429"/>
      <c r="JJD62" s="429"/>
      <c r="JJE62" s="429"/>
      <c r="JJF62" s="429"/>
      <c r="JJG62" s="429"/>
      <c r="JJH62" s="429"/>
      <c r="JJI62" s="429"/>
      <c r="JJJ62" s="429"/>
      <c r="JJK62" s="429"/>
      <c r="JJL62" s="429"/>
      <c r="JJM62" s="429"/>
      <c r="JJN62" s="429"/>
      <c r="JJO62" s="429"/>
      <c r="JJP62" s="429"/>
      <c r="JJQ62" s="429"/>
      <c r="JJR62" s="429"/>
      <c r="JJS62" s="429"/>
      <c r="JJT62" s="429"/>
      <c r="JJU62" s="429"/>
      <c r="JJV62" s="429"/>
      <c r="JJW62" s="429"/>
      <c r="JJX62" s="429"/>
      <c r="JJY62" s="429"/>
      <c r="JJZ62" s="429"/>
      <c r="JKA62" s="429"/>
      <c r="JKB62" s="429"/>
      <c r="JKC62" s="429"/>
      <c r="JKD62" s="429"/>
      <c r="JKE62" s="429"/>
      <c r="JKF62" s="429"/>
      <c r="JKG62" s="429"/>
      <c r="JKH62" s="429"/>
      <c r="JKI62" s="429"/>
      <c r="JKJ62" s="429"/>
      <c r="JKK62" s="429"/>
      <c r="JKL62" s="429"/>
      <c r="JKM62" s="429"/>
      <c r="JKN62" s="429"/>
      <c r="JKO62" s="429"/>
      <c r="JKP62" s="429"/>
      <c r="JKQ62" s="429"/>
      <c r="JKR62" s="429"/>
      <c r="JKS62" s="429"/>
      <c r="JKT62" s="429"/>
      <c r="JKU62" s="429"/>
      <c r="JKV62" s="429"/>
      <c r="JKW62" s="429"/>
      <c r="JKX62" s="429"/>
      <c r="JKY62" s="429"/>
      <c r="JKZ62" s="429"/>
      <c r="JLA62" s="429"/>
      <c r="JLB62" s="429"/>
      <c r="JLC62" s="429"/>
      <c r="JLD62" s="429"/>
      <c r="JLE62" s="429"/>
      <c r="JLF62" s="429"/>
      <c r="JLG62" s="429"/>
      <c r="JLH62" s="429"/>
      <c r="JLI62" s="429"/>
      <c r="JLJ62" s="429"/>
      <c r="JLK62" s="429"/>
      <c r="JLL62" s="429"/>
      <c r="JLM62" s="429"/>
      <c r="JLN62" s="429"/>
      <c r="JLO62" s="429"/>
      <c r="JLP62" s="429"/>
      <c r="JLQ62" s="429"/>
      <c r="JLR62" s="429"/>
      <c r="JLS62" s="429"/>
      <c r="JLT62" s="429"/>
      <c r="JLU62" s="429"/>
      <c r="JLV62" s="429"/>
      <c r="JLW62" s="429"/>
      <c r="JLX62" s="429"/>
      <c r="JLY62" s="429"/>
      <c r="JLZ62" s="429"/>
      <c r="JMA62" s="429"/>
      <c r="JMB62" s="429"/>
      <c r="JMC62" s="429"/>
      <c r="JMD62" s="429"/>
      <c r="JME62" s="429"/>
      <c r="JMF62" s="429"/>
      <c r="JMG62" s="429"/>
      <c r="JMH62" s="429"/>
      <c r="JMI62" s="429"/>
      <c r="JMJ62" s="429"/>
      <c r="JMK62" s="429"/>
      <c r="JML62" s="429"/>
      <c r="JMM62" s="429"/>
      <c r="JMN62" s="429"/>
      <c r="JMO62" s="429"/>
      <c r="JMP62" s="429"/>
      <c r="JMQ62" s="429"/>
      <c r="JMR62" s="429"/>
      <c r="JMS62" s="429"/>
      <c r="JMT62" s="429"/>
      <c r="JMU62" s="429"/>
      <c r="JMV62" s="429"/>
      <c r="JMW62" s="429"/>
      <c r="JMX62" s="429"/>
      <c r="JMY62" s="429"/>
      <c r="JMZ62" s="429"/>
      <c r="JNA62" s="429"/>
      <c r="JNB62" s="429"/>
      <c r="JNC62" s="429"/>
      <c r="JND62" s="429"/>
      <c r="JNE62" s="429"/>
      <c r="JNF62" s="429"/>
      <c r="JNG62" s="429"/>
      <c r="JNH62" s="429"/>
      <c r="JNI62" s="429"/>
      <c r="JNJ62" s="429"/>
      <c r="JNK62" s="429"/>
      <c r="JNL62" s="429"/>
      <c r="JNM62" s="429"/>
      <c r="JNN62" s="429"/>
      <c r="JNO62" s="429"/>
      <c r="JNP62" s="429"/>
      <c r="JNQ62" s="429"/>
      <c r="JNR62" s="429"/>
      <c r="JNS62" s="429"/>
      <c r="JNT62" s="429"/>
      <c r="JNU62" s="429"/>
      <c r="JNV62" s="429"/>
      <c r="JNW62" s="429"/>
      <c r="JNX62" s="429"/>
      <c r="JNY62" s="429"/>
      <c r="JNZ62" s="429"/>
      <c r="JOA62" s="429"/>
      <c r="JOB62" s="429"/>
      <c r="JOC62" s="429"/>
      <c r="JOD62" s="429"/>
      <c r="JOE62" s="429"/>
      <c r="JOF62" s="429"/>
      <c r="JOG62" s="429"/>
      <c r="JOH62" s="429"/>
      <c r="JOI62" s="429"/>
      <c r="JOJ62" s="429"/>
      <c r="JOK62" s="429"/>
      <c r="JOL62" s="429"/>
      <c r="JOM62" s="429"/>
      <c r="JON62" s="429"/>
      <c r="JOO62" s="429"/>
      <c r="JOP62" s="429"/>
      <c r="JOQ62" s="429"/>
      <c r="JOR62" s="429"/>
      <c r="JOS62" s="429"/>
      <c r="JOT62" s="429"/>
      <c r="JOU62" s="429"/>
      <c r="JOV62" s="429"/>
      <c r="JOW62" s="429"/>
      <c r="JOX62" s="429"/>
      <c r="JOY62" s="429"/>
      <c r="JOZ62" s="429"/>
      <c r="JPA62" s="429"/>
      <c r="JPB62" s="429"/>
      <c r="JPC62" s="429"/>
      <c r="JPD62" s="429"/>
      <c r="JPE62" s="429"/>
      <c r="JPF62" s="429"/>
      <c r="JPG62" s="429"/>
      <c r="JPH62" s="429"/>
      <c r="JPI62" s="429"/>
      <c r="JPJ62" s="429"/>
      <c r="JPK62" s="429"/>
      <c r="JPL62" s="429"/>
      <c r="JPM62" s="429"/>
      <c r="JPN62" s="429"/>
      <c r="JPO62" s="429"/>
      <c r="JPP62" s="429"/>
      <c r="JPQ62" s="429"/>
      <c r="JPR62" s="429"/>
      <c r="JPS62" s="429"/>
      <c r="JPT62" s="429"/>
      <c r="JPU62" s="429"/>
      <c r="JPV62" s="429"/>
      <c r="JPW62" s="429"/>
      <c r="JPX62" s="429"/>
      <c r="JPY62" s="429"/>
      <c r="JPZ62" s="429"/>
      <c r="JQA62" s="429"/>
      <c r="JQB62" s="429"/>
      <c r="JQC62" s="429"/>
      <c r="JQD62" s="429"/>
      <c r="JQE62" s="429"/>
      <c r="JQF62" s="429"/>
      <c r="JQG62" s="429"/>
      <c r="JQH62" s="429"/>
      <c r="JQI62" s="429"/>
      <c r="JQJ62" s="429"/>
      <c r="JQK62" s="429"/>
      <c r="JQL62" s="429"/>
      <c r="JQM62" s="429"/>
      <c r="JQN62" s="429"/>
      <c r="JQO62" s="429"/>
      <c r="JQP62" s="429"/>
      <c r="JQQ62" s="429"/>
      <c r="JQR62" s="429"/>
      <c r="JQS62" s="429"/>
      <c r="JQT62" s="429"/>
      <c r="JQU62" s="429"/>
      <c r="JQV62" s="429"/>
      <c r="JQW62" s="429"/>
      <c r="JQX62" s="429"/>
      <c r="JQY62" s="429"/>
      <c r="JQZ62" s="429"/>
      <c r="JRA62" s="429"/>
      <c r="JRB62" s="429"/>
      <c r="JRC62" s="429"/>
      <c r="JRD62" s="429"/>
      <c r="JRE62" s="429"/>
      <c r="JRF62" s="429"/>
      <c r="JRG62" s="429"/>
      <c r="JRH62" s="429"/>
      <c r="JRI62" s="429"/>
      <c r="JRJ62" s="429"/>
      <c r="JRK62" s="429"/>
      <c r="JRL62" s="429"/>
      <c r="JRM62" s="429"/>
      <c r="JRN62" s="429"/>
      <c r="JRO62" s="429"/>
      <c r="JRP62" s="429"/>
      <c r="JRQ62" s="429"/>
      <c r="JRR62" s="429"/>
      <c r="JRS62" s="429"/>
      <c r="JRT62" s="429"/>
      <c r="JRU62" s="429"/>
      <c r="JRV62" s="429"/>
      <c r="JRW62" s="429"/>
      <c r="JRX62" s="429"/>
      <c r="JRY62" s="429"/>
      <c r="JRZ62" s="429"/>
      <c r="JSA62" s="429"/>
      <c r="JSB62" s="429"/>
      <c r="JSC62" s="429"/>
      <c r="JSD62" s="429"/>
      <c r="JSE62" s="429"/>
      <c r="JSF62" s="429"/>
      <c r="JSG62" s="429"/>
      <c r="JSH62" s="429"/>
      <c r="JSI62" s="429"/>
      <c r="JSJ62" s="429"/>
      <c r="JSK62" s="429"/>
      <c r="JSL62" s="429"/>
      <c r="JSM62" s="429"/>
      <c r="JSN62" s="429"/>
      <c r="JSO62" s="429"/>
      <c r="JSP62" s="429"/>
      <c r="JSQ62" s="429"/>
      <c r="JSR62" s="429"/>
      <c r="JSS62" s="429"/>
      <c r="JST62" s="429"/>
      <c r="JSU62" s="429"/>
      <c r="JSV62" s="429"/>
      <c r="JSW62" s="429"/>
      <c r="JSX62" s="429"/>
      <c r="JSY62" s="429"/>
      <c r="JSZ62" s="429"/>
      <c r="JTA62" s="429"/>
      <c r="JTB62" s="429"/>
      <c r="JTC62" s="429"/>
      <c r="JTD62" s="429"/>
      <c r="JTE62" s="429"/>
      <c r="JTF62" s="429"/>
      <c r="JTG62" s="429"/>
      <c r="JTH62" s="429"/>
      <c r="JTI62" s="429"/>
      <c r="JTJ62" s="429"/>
      <c r="JTK62" s="429"/>
      <c r="JTL62" s="429"/>
      <c r="JTM62" s="429"/>
      <c r="JTN62" s="429"/>
      <c r="JTO62" s="429"/>
      <c r="JTP62" s="429"/>
      <c r="JTQ62" s="429"/>
      <c r="JTR62" s="429"/>
      <c r="JTS62" s="429"/>
      <c r="JTT62" s="429"/>
      <c r="JTU62" s="429"/>
      <c r="JTV62" s="429"/>
      <c r="JTW62" s="429"/>
      <c r="JTX62" s="429"/>
      <c r="JTY62" s="429"/>
      <c r="JTZ62" s="429"/>
      <c r="JUA62" s="429"/>
      <c r="JUB62" s="429"/>
      <c r="JUC62" s="429"/>
      <c r="JUD62" s="429"/>
      <c r="JUE62" s="429"/>
      <c r="JUF62" s="429"/>
      <c r="JUG62" s="429"/>
      <c r="JUH62" s="429"/>
      <c r="JUI62" s="429"/>
      <c r="JUJ62" s="429"/>
      <c r="JUK62" s="429"/>
      <c r="JUL62" s="429"/>
      <c r="JUM62" s="429"/>
      <c r="JUN62" s="429"/>
      <c r="JUO62" s="429"/>
      <c r="JUP62" s="429"/>
      <c r="JUQ62" s="429"/>
      <c r="JUR62" s="429"/>
      <c r="JUS62" s="429"/>
      <c r="JUT62" s="429"/>
      <c r="JUU62" s="429"/>
      <c r="JUV62" s="429"/>
      <c r="JUW62" s="429"/>
      <c r="JUX62" s="429"/>
      <c r="JUY62" s="429"/>
      <c r="JUZ62" s="429"/>
      <c r="JVA62" s="429"/>
      <c r="JVB62" s="429"/>
      <c r="JVC62" s="429"/>
      <c r="JVD62" s="429"/>
      <c r="JVE62" s="429"/>
      <c r="JVF62" s="429"/>
      <c r="JVG62" s="429"/>
      <c r="JVH62" s="429"/>
      <c r="JVI62" s="429"/>
      <c r="JVJ62" s="429"/>
      <c r="JVK62" s="429"/>
      <c r="JVL62" s="429"/>
      <c r="JVM62" s="429"/>
      <c r="JVN62" s="429"/>
      <c r="JVO62" s="429"/>
      <c r="JVP62" s="429"/>
      <c r="JVQ62" s="429"/>
      <c r="JVR62" s="429"/>
      <c r="JVS62" s="429"/>
      <c r="JVT62" s="429"/>
      <c r="JVU62" s="429"/>
      <c r="JVV62" s="429"/>
      <c r="JVW62" s="429"/>
      <c r="JVX62" s="429"/>
      <c r="JVY62" s="429"/>
      <c r="JVZ62" s="429"/>
      <c r="JWA62" s="429"/>
      <c r="JWB62" s="429"/>
      <c r="JWC62" s="429"/>
      <c r="JWD62" s="429"/>
      <c r="JWE62" s="429"/>
      <c r="JWF62" s="429"/>
      <c r="JWG62" s="429"/>
      <c r="JWH62" s="429"/>
      <c r="JWI62" s="429"/>
      <c r="JWJ62" s="429"/>
      <c r="JWK62" s="429"/>
      <c r="JWL62" s="429"/>
      <c r="JWM62" s="429"/>
      <c r="JWN62" s="429"/>
      <c r="JWO62" s="429"/>
      <c r="JWP62" s="429"/>
      <c r="JWQ62" s="429"/>
      <c r="JWR62" s="429"/>
      <c r="JWS62" s="429"/>
      <c r="JWT62" s="429"/>
      <c r="JWU62" s="429"/>
      <c r="JWV62" s="429"/>
      <c r="JWW62" s="429"/>
      <c r="JWX62" s="429"/>
      <c r="JWY62" s="429"/>
      <c r="JWZ62" s="429"/>
      <c r="JXA62" s="429"/>
      <c r="JXB62" s="429"/>
      <c r="JXC62" s="429"/>
      <c r="JXD62" s="429"/>
      <c r="JXE62" s="429"/>
      <c r="JXF62" s="429"/>
      <c r="JXG62" s="429"/>
      <c r="JXH62" s="429"/>
      <c r="JXI62" s="429"/>
      <c r="JXJ62" s="429"/>
      <c r="JXK62" s="429"/>
      <c r="JXL62" s="429"/>
      <c r="JXM62" s="429"/>
      <c r="JXN62" s="429"/>
      <c r="JXO62" s="429"/>
      <c r="JXP62" s="429"/>
      <c r="JXQ62" s="429"/>
      <c r="JXR62" s="429"/>
      <c r="JXS62" s="429"/>
      <c r="JXT62" s="429"/>
      <c r="JXU62" s="429"/>
      <c r="JXV62" s="429"/>
      <c r="JXW62" s="429"/>
      <c r="JXX62" s="429"/>
      <c r="JXY62" s="429"/>
      <c r="JXZ62" s="429"/>
      <c r="JYA62" s="429"/>
      <c r="JYB62" s="429"/>
      <c r="JYC62" s="429"/>
      <c r="JYD62" s="429"/>
      <c r="JYE62" s="429"/>
      <c r="JYF62" s="429"/>
      <c r="JYG62" s="429"/>
      <c r="JYH62" s="429"/>
      <c r="JYI62" s="429"/>
      <c r="JYJ62" s="429"/>
      <c r="JYK62" s="429"/>
      <c r="JYL62" s="429"/>
      <c r="JYM62" s="429"/>
      <c r="JYN62" s="429"/>
      <c r="JYO62" s="429"/>
      <c r="JYP62" s="429"/>
      <c r="JYQ62" s="429"/>
      <c r="JYR62" s="429"/>
      <c r="JYS62" s="429"/>
      <c r="JYT62" s="429"/>
      <c r="JYU62" s="429"/>
      <c r="JYV62" s="429"/>
      <c r="JYW62" s="429"/>
      <c r="JYX62" s="429"/>
      <c r="JYY62" s="429"/>
      <c r="JYZ62" s="429"/>
      <c r="JZA62" s="429"/>
      <c r="JZB62" s="429"/>
      <c r="JZC62" s="429"/>
      <c r="JZD62" s="429"/>
      <c r="JZE62" s="429"/>
      <c r="JZF62" s="429"/>
      <c r="JZG62" s="429"/>
      <c r="JZH62" s="429"/>
      <c r="JZI62" s="429"/>
      <c r="JZJ62" s="429"/>
      <c r="JZK62" s="429"/>
      <c r="JZL62" s="429"/>
      <c r="JZM62" s="429"/>
      <c r="JZN62" s="429"/>
      <c r="JZO62" s="429"/>
      <c r="JZP62" s="429"/>
      <c r="JZQ62" s="429"/>
      <c r="JZR62" s="429"/>
      <c r="JZS62" s="429"/>
      <c r="JZT62" s="429"/>
      <c r="JZU62" s="429"/>
      <c r="JZV62" s="429"/>
      <c r="JZW62" s="429"/>
      <c r="JZX62" s="429"/>
      <c r="JZY62" s="429"/>
      <c r="JZZ62" s="429"/>
      <c r="KAA62" s="429"/>
      <c r="KAB62" s="429"/>
      <c r="KAC62" s="429"/>
      <c r="KAD62" s="429"/>
      <c r="KAE62" s="429"/>
      <c r="KAF62" s="429"/>
      <c r="KAG62" s="429"/>
      <c r="KAH62" s="429"/>
      <c r="KAI62" s="429"/>
      <c r="KAJ62" s="429"/>
      <c r="KAK62" s="429"/>
      <c r="KAL62" s="429"/>
      <c r="KAM62" s="429"/>
      <c r="KAN62" s="429"/>
      <c r="KAO62" s="429"/>
      <c r="KAP62" s="429"/>
      <c r="KAQ62" s="429"/>
      <c r="KAR62" s="429"/>
      <c r="KAS62" s="429"/>
      <c r="KAT62" s="429"/>
      <c r="KAU62" s="429"/>
      <c r="KAV62" s="429"/>
      <c r="KAW62" s="429"/>
      <c r="KAX62" s="429"/>
      <c r="KAY62" s="429"/>
      <c r="KAZ62" s="429"/>
      <c r="KBA62" s="429"/>
      <c r="KBB62" s="429"/>
      <c r="KBC62" s="429"/>
      <c r="KBD62" s="429"/>
      <c r="KBE62" s="429"/>
      <c r="KBF62" s="429"/>
      <c r="KBG62" s="429"/>
      <c r="KBH62" s="429"/>
      <c r="KBI62" s="429"/>
      <c r="KBJ62" s="429"/>
      <c r="KBK62" s="429"/>
      <c r="KBL62" s="429"/>
      <c r="KBM62" s="429"/>
      <c r="KBN62" s="429"/>
      <c r="KBO62" s="429"/>
      <c r="KBP62" s="429"/>
      <c r="KBQ62" s="429"/>
      <c r="KBR62" s="429"/>
      <c r="KBS62" s="429"/>
      <c r="KBT62" s="429"/>
      <c r="KBU62" s="429"/>
      <c r="KBV62" s="429"/>
      <c r="KBW62" s="429"/>
      <c r="KBX62" s="429"/>
      <c r="KBY62" s="429"/>
      <c r="KBZ62" s="429"/>
      <c r="KCA62" s="429"/>
      <c r="KCB62" s="429"/>
      <c r="KCC62" s="429"/>
      <c r="KCD62" s="429"/>
      <c r="KCE62" s="429"/>
      <c r="KCF62" s="429"/>
      <c r="KCG62" s="429"/>
      <c r="KCH62" s="429"/>
      <c r="KCI62" s="429"/>
      <c r="KCJ62" s="429"/>
      <c r="KCK62" s="429"/>
      <c r="KCL62" s="429"/>
      <c r="KCM62" s="429"/>
      <c r="KCN62" s="429"/>
      <c r="KCO62" s="429"/>
      <c r="KCP62" s="429"/>
      <c r="KCQ62" s="429"/>
      <c r="KCR62" s="429"/>
      <c r="KCS62" s="429"/>
      <c r="KCT62" s="429"/>
      <c r="KCU62" s="429"/>
      <c r="KCV62" s="429"/>
      <c r="KCW62" s="429"/>
      <c r="KCX62" s="429"/>
      <c r="KCY62" s="429"/>
      <c r="KCZ62" s="429"/>
      <c r="KDA62" s="429"/>
      <c r="KDB62" s="429"/>
      <c r="KDC62" s="429"/>
      <c r="KDD62" s="429"/>
      <c r="KDE62" s="429"/>
      <c r="KDF62" s="429"/>
      <c r="KDG62" s="429"/>
      <c r="KDH62" s="429"/>
      <c r="KDI62" s="429"/>
      <c r="KDJ62" s="429"/>
      <c r="KDK62" s="429"/>
      <c r="KDL62" s="429"/>
      <c r="KDM62" s="429"/>
      <c r="KDN62" s="429"/>
      <c r="KDO62" s="429"/>
      <c r="KDP62" s="429"/>
      <c r="KDQ62" s="429"/>
      <c r="KDR62" s="429"/>
      <c r="KDS62" s="429"/>
      <c r="KDT62" s="429"/>
      <c r="KDU62" s="429"/>
      <c r="KDV62" s="429"/>
      <c r="KDW62" s="429"/>
      <c r="KDX62" s="429"/>
      <c r="KDY62" s="429"/>
      <c r="KDZ62" s="429"/>
      <c r="KEA62" s="429"/>
      <c r="KEB62" s="429"/>
      <c r="KEC62" s="429"/>
      <c r="KED62" s="429"/>
      <c r="KEE62" s="429"/>
      <c r="KEF62" s="429"/>
      <c r="KEG62" s="429"/>
      <c r="KEH62" s="429"/>
      <c r="KEI62" s="429"/>
      <c r="KEJ62" s="429"/>
      <c r="KEK62" s="429"/>
      <c r="KEL62" s="429"/>
      <c r="KEM62" s="429"/>
      <c r="KEN62" s="429"/>
      <c r="KEO62" s="429"/>
      <c r="KEP62" s="429"/>
      <c r="KEQ62" s="429"/>
      <c r="KER62" s="429"/>
      <c r="KES62" s="429"/>
      <c r="KET62" s="429"/>
      <c r="KEU62" s="429"/>
      <c r="KEV62" s="429"/>
      <c r="KEW62" s="429"/>
      <c r="KEX62" s="429"/>
      <c r="KEY62" s="429"/>
      <c r="KEZ62" s="429"/>
      <c r="KFA62" s="429"/>
      <c r="KFB62" s="429"/>
      <c r="KFC62" s="429"/>
      <c r="KFD62" s="429"/>
      <c r="KFE62" s="429"/>
      <c r="KFF62" s="429"/>
      <c r="KFG62" s="429"/>
      <c r="KFH62" s="429"/>
      <c r="KFI62" s="429"/>
      <c r="KFJ62" s="429"/>
      <c r="KFK62" s="429"/>
      <c r="KFL62" s="429"/>
      <c r="KFM62" s="429"/>
      <c r="KFN62" s="429"/>
      <c r="KFO62" s="429"/>
      <c r="KFP62" s="429"/>
      <c r="KFQ62" s="429"/>
      <c r="KFR62" s="429"/>
      <c r="KFS62" s="429"/>
      <c r="KFT62" s="429"/>
      <c r="KFU62" s="429"/>
      <c r="KFV62" s="429"/>
      <c r="KFW62" s="429"/>
      <c r="KFX62" s="429"/>
      <c r="KFY62" s="429"/>
      <c r="KFZ62" s="429"/>
      <c r="KGA62" s="429"/>
      <c r="KGB62" s="429"/>
      <c r="KGC62" s="429"/>
      <c r="KGD62" s="429"/>
      <c r="KGE62" s="429"/>
      <c r="KGF62" s="429"/>
      <c r="KGG62" s="429"/>
      <c r="KGH62" s="429"/>
      <c r="KGI62" s="429"/>
      <c r="KGJ62" s="429"/>
      <c r="KGK62" s="429"/>
      <c r="KGL62" s="429"/>
      <c r="KGM62" s="429"/>
      <c r="KGN62" s="429"/>
      <c r="KGO62" s="429"/>
      <c r="KGP62" s="429"/>
      <c r="KGQ62" s="429"/>
      <c r="KGR62" s="429"/>
      <c r="KGS62" s="429"/>
      <c r="KGT62" s="429"/>
      <c r="KGU62" s="429"/>
      <c r="KGV62" s="429"/>
      <c r="KGW62" s="429"/>
      <c r="KGX62" s="429"/>
      <c r="KGY62" s="429"/>
      <c r="KGZ62" s="429"/>
      <c r="KHA62" s="429"/>
      <c r="KHB62" s="429"/>
      <c r="KHC62" s="429"/>
      <c r="KHD62" s="429"/>
      <c r="KHE62" s="429"/>
      <c r="KHF62" s="429"/>
      <c r="KHG62" s="429"/>
      <c r="KHH62" s="429"/>
      <c r="KHI62" s="429"/>
      <c r="KHJ62" s="429"/>
      <c r="KHK62" s="429"/>
      <c r="KHL62" s="429"/>
      <c r="KHM62" s="429"/>
      <c r="KHN62" s="429"/>
      <c r="KHO62" s="429"/>
      <c r="KHP62" s="429"/>
      <c r="KHQ62" s="429"/>
      <c r="KHR62" s="429"/>
      <c r="KHS62" s="429"/>
      <c r="KHT62" s="429"/>
      <c r="KHU62" s="429"/>
      <c r="KHV62" s="429"/>
      <c r="KHW62" s="429"/>
      <c r="KHX62" s="429"/>
      <c r="KHY62" s="429"/>
      <c r="KHZ62" s="429"/>
      <c r="KIA62" s="429"/>
      <c r="KIB62" s="429"/>
      <c r="KIC62" s="429"/>
      <c r="KID62" s="429"/>
      <c r="KIE62" s="429"/>
      <c r="KIF62" s="429"/>
      <c r="KIG62" s="429"/>
      <c r="KIH62" s="429"/>
      <c r="KII62" s="429"/>
      <c r="KIJ62" s="429"/>
      <c r="KIK62" s="429"/>
      <c r="KIL62" s="429"/>
      <c r="KIM62" s="429"/>
      <c r="KIN62" s="429"/>
      <c r="KIO62" s="429"/>
      <c r="KIP62" s="429"/>
      <c r="KIQ62" s="429"/>
      <c r="KIR62" s="429"/>
      <c r="KIS62" s="429"/>
      <c r="KIT62" s="429"/>
      <c r="KIU62" s="429"/>
      <c r="KIV62" s="429"/>
      <c r="KIW62" s="429"/>
      <c r="KIX62" s="429"/>
      <c r="KIY62" s="429"/>
      <c r="KIZ62" s="429"/>
      <c r="KJA62" s="429"/>
      <c r="KJB62" s="429"/>
      <c r="KJC62" s="429"/>
      <c r="KJD62" s="429"/>
      <c r="KJE62" s="429"/>
      <c r="KJF62" s="429"/>
      <c r="KJG62" s="429"/>
      <c r="KJH62" s="429"/>
      <c r="KJI62" s="429"/>
      <c r="KJJ62" s="429"/>
      <c r="KJK62" s="429"/>
      <c r="KJL62" s="429"/>
      <c r="KJM62" s="429"/>
      <c r="KJN62" s="429"/>
      <c r="KJO62" s="429"/>
      <c r="KJP62" s="429"/>
      <c r="KJQ62" s="429"/>
      <c r="KJR62" s="429"/>
      <c r="KJS62" s="429"/>
      <c r="KJT62" s="429"/>
      <c r="KJU62" s="429"/>
      <c r="KJV62" s="429"/>
      <c r="KJW62" s="429"/>
      <c r="KJX62" s="429"/>
      <c r="KJY62" s="429"/>
      <c r="KJZ62" s="429"/>
      <c r="KKA62" s="429"/>
      <c r="KKB62" s="429"/>
      <c r="KKC62" s="429"/>
      <c r="KKD62" s="429"/>
      <c r="KKE62" s="429"/>
      <c r="KKF62" s="429"/>
      <c r="KKG62" s="429"/>
      <c r="KKH62" s="429"/>
      <c r="KKI62" s="429"/>
      <c r="KKJ62" s="429"/>
      <c r="KKK62" s="429"/>
      <c r="KKL62" s="429"/>
      <c r="KKM62" s="429"/>
      <c r="KKN62" s="429"/>
      <c r="KKO62" s="429"/>
      <c r="KKP62" s="429"/>
      <c r="KKQ62" s="429"/>
      <c r="KKR62" s="429"/>
      <c r="KKS62" s="429"/>
      <c r="KKT62" s="429"/>
      <c r="KKU62" s="429"/>
      <c r="KKV62" s="429"/>
      <c r="KKW62" s="429"/>
      <c r="KKX62" s="429"/>
      <c r="KKY62" s="429"/>
      <c r="KKZ62" s="429"/>
      <c r="KLA62" s="429"/>
      <c r="KLB62" s="429"/>
      <c r="KLC62" s="429"/>
      <c r="KLD62" s="429"/>
      <c r="KLE62" s="429"/>
      <c r="KLF62" s="429"/>
      <c r="KLG62" s="429"/>
      <c r="KLH62" s="429"/>
      <c r="KLI62" s="429"/>
      <c r="KLJ62" s="429"/>
      <c r="KLK62" s="429"/>
      <c r="KLL62" s="429"/>
      <c r="KLM62" s="429"/>
      <c r="KLN62" s="429"/>
      <c r="KLO62" s="429"/>
      <c r="KLP62" s="429"/>
      <c r="KLQ62" s="429"/>
      <c r="KLR62" s="429"/>
      <c r="KLS62" s="429"/>
      <c r="KLT62" s="429"/>
      <c r="KLU62" s="429"/>
      <c r="KLV62" s="429"/>
      <c r="KLW62" s="429"/>
      <c r="KLX62" s="429"/>
      <c r="KLY62" s="429"/>
      <c r="KLZ62" s="429"/>
      <c r="KMA62" s="429"/>
      <c r="KMB62" s="429"/>
      <c r="KMC62" s="429"/>
      <c r="KMD62" s="429"/>
      <c r="KME62" s="429"/>
      <c r="KMF62" s="429"/>
      <c r="KMG62" s="429"/>
      <c r="KMH62" s="429"/>
      <c r="KMI62" s="429"/>
      <c r="KMJ62" s="429"/>
      <c r="KMK62" s="429"/>
      <c r="KML62" s="429"/>
      <c r="KMM62" s="429"/>
      <c r="KMN62" s="429"/>
      <c r="KMO62" s="429"/>
      <c r="KMP62" s="429"/>
      <c r="KMQ62" s="429"/>
      <c r="KMR62" s="429"/>
      <c r="KMS62" s="429"/>
      <c r="KMT62" s="429"/>
      <c r="KMU62" s="429"/>
      <c r="KMV62" s="429"/>
      <c r="KMW62" s="429"/>
      <c r="KMX62" s="429"/>
      <c r="KMY62" s="429"/>
      <c r="KMZ62" s="429"/>
      <c r="KNA62" s="429"/>
      <c r="KNB62" s="429"/>
      <c r="KNC62" s="429"/>
      <c r="KND62" s="429"/>
      <c r="KNE62" s="429"/>
      <c r="KNF62" s="429"/>
      <c r="KNG62" s="429"/>
      <c r="KNH62" s="429"/>
      <c r="KNI62" s="429"/>
      <c r="KNJ62" s="429"/>
      <c r="KNK62" s="429"/>
      <c r="KNL62" s="429"/>
      <c r="KNM62" s="429"/>
      <c r="KNN62" s="429"/>
      <c r="KNO62" s="429"/>
      <c r="KNP62" s="429"/>
      <c r="KNQ62" s="429"/>
      <c r="KNR62" s="429"/>
      <c r="KNS62" s="429"/>
      <c r="KNT62" s="429"/>
      <c r="KNU62" s="429"/>
      <c r="KNV62" s="429"/>
      <c r="KNW62" s="429"/>
      <c r="KNX62" s="429"/>
      <c r="KNY62" s="429"/>
      <c r="KNZ62" s="429"/>
      <c r="KOA62" s="429"/>
      <c r="KOB62" s="429"/>
      <c r="KOC62" s="429"/>
      <c r="KOD62" s="429"/>
      <c r="KOE62" s="429"/>
      <c r="KOF62" s="429"/>
      <c r="KOG62" s="429"/>
      <c r="KOH62" s="429"/>
      <c r="KOI62" s="429"/>
      <c r="KOJ62" s="429"/>
      <c r="KOK62" s="429"/>
      <c r="KOL62" s="429"/>
      <c r="KOM62" s="429"/>
      <c r="KON62" s="429"/>
      <c r="KOO62" s="429"/>
      <c r="KOP62" s="429"/>
      <c r="KOQ62" s="429"/>
      <c r="KOR62" s="429"/>
      <c r="KOS62" s="429"/>
      <c r="KOT62" s="429"/>
      <c r="KOU62" s="429"/>
      <c r="KOV62" s="429"/>
      <c r="KOW62" s="429"/>
      <c r="KOX62" s="429"/>
      <c r="KOY62" s="429"/>
      <c r="KOZ62" s="429"/>
      <c r="KPA62" s="429"/>
      <c r="KPB62" s="429"/>
      <c r="KPC62" s="429"/>
      <c r="KPD62" s="429"/>
      <c r="KPE62" s="429"/>
      <c r="KPF62" s="429"/>
      <c r="KPG62" s="429"/>
      <c r="KPH62" s="429"/>
      <c r="KPI62" s="429"/>
      <c r="KPJ62" s="429"/>
      <c r="KPK62" s="429"/>
      <c r="KPL62" s="429"/>
      <c r="KPM62" s="429"/>
      <c r="KPN62" s="429"/>
      <c r="KPO62" s="429"/>
      <c r="KPP62" s="429"/>
      <c r="KPQ62" s="429"/>
      <c r="KPR62" s="429"/>
      <c r="KPS62" s="429"/>
      <c r="KPT62" s="429"/>
      <c r="KPU62" s="429"/>
      <c r="KPV62" s="429"/>
      <c r="KPW62" s="429"/>
      <c r="KPX62" s="429"/>
      <c r="KPY62" s="429"/>
      <c r="KPZ62" s="429"/>
      <c r="KQA62" s="429"/>
      <c r="KQB62" s="429"/>
      <c r="KQC62" s="429"/>
      <c r="KQD62" s="429"/>
      <c r="KQE62" s="429"/>
      <c r="KQF62" s="429"/>
      <c r="KQG62" s="429"/>
      <c r="KQH62" s="429"/>
      <c r="KQI62" s="429"/>
      <c r="KQJ62" s="429"/>
      <c r="KQK62" s="429"/>
      <c r="KQL62" s="429"/>
      <c r="KQM62" s="429"/>
      <c r="KQN62" s="429"/>
      <c r="KQO62" s="429"/>
      <c r="KQP62" s="429"/>
      <c r="KQQ62" s="429"/>
      <c r="KQR62" s="429"/>
      <c r="KQS62" s="429"/>
      <c r="KQT62" s="429"/>
      <c r="KQU62" s="429"/>
      <c r="KQV62" s="429"/>
      <c r="KQW62" s="429"/>
      <c r="KQX62" s="429"/>
      <c r="KQY62" s="429"/>
      <c r="KQZ62" s="429"/>
      <c r="KRA62" s="429"/>
      <c r="KRB62" s="429"/>
      <c r="KRC62" s="429"/>
      <c r="KRD62" s="429"/>
      <c r="KRE62" s="429"/>
      <c r="KRF62" s="429"/>
      <c r="KRG62" s="429"/>
      <c r="KRH62" s="429"/>
      <c r="KRI62" s="429"/>
      <c r="KRJ62" s="429"/>
      <c r="KRK62" s="429"/>
      <c r="KRL62" s="429"/>
      <c r="KRM62" s="429"/>
      <c r="KRN62" s="429"/>
      <c r="KRO62" s="429"/>
      <c r="KRP62" s="429"/>
      <c r="KRQ62" s="429"/>
      <c r="KRR62" s="429"/>
      <c r="KRS62" s="429"/>
      <c r="KRT62" s="429"/>
      <c r="KRU62" s="429"/>
      <c r="KRV62" s="429"/>
      <c r="KRW62" s="429"/>
      <c r="KRX62" s="429"/>
      <c r="KRY62" s="429"/>
      <c r="KRZ62" s="429"/>
      <c r="KSA62" s="429"/>
      <c r="KSB62" s="429"/>
      <c r="KSC62" s="429"/>
      <c r="KSD62" s="429"/>
      <c r="KSE62" s="429"/>
      <c r="KSF62" s="429"/>
      <c r="KSG62" s="429"/>
      <c r="KSH62" s="429"/>
      <c r="KSI62" s="429"/>
      <c r="KSJ62" s="429"/>
      <c r="KSK62" s="429"/>
      <c r="KSL62" s="429"/>
      <c r="KSM62" s="429"/>
      <c r="KSN62" s="429"/>
      <c r="KSO62" s="429"/>
      <c r="KSP62" s="429"/>
      <c r="KSQ62" s="429"/>
      <c r="KSR62" s="429"/>
      <c r="KSS62" s="429"/>
      <c r="KST62" s="429"/>
      <c r="KSU62" s="429"/>
      <c r="KSV62" s="429"/>
      <c r="KSW62" s="429"/>
      <c r="KSX62" s="429"/>
      <c r="KSY62" s="429"/>
      <c r="KSZ62" s="429"/>
      <c r="KTA62" s="429"/>
      <c r="KTB62" s="429"/>
      <c r="KTC62" s="429"/>
      <c r="KTD62" s="429"/>
      <c r="KTE62" s="429"/>
      <c r="KTF62" s="429"/>
      <c r="KTG62" s="429"/>
      <c r="KTH62" s="429"/>
      <c r="KTI62" s="429"/>
      <c r="KTJ62" s="429"/>
      <c r="KTK62" s="429"/>
      <c r="KTL62" s="429"/>
      <c r="KTM62" s="429"/>
      <c r="KTN62" s="429"/>
      <c r="KTO62" s="429"/>
      <c r="KTP62" s="429"/>
      <c r="KTQ62" s="429"/>
      <c r="KTR62" s="429"/>
      <c r="KTS62" s="429"/>
      <c r="KTT62" s="429"/>
      <c r="KTU62" s="429"/>
      <c r="KTV62" s="429"/>
      <c r="KTW62" s="429"/>
      <c r="KTX62" s="429"/>
      <c r="KTY62" s="429"/>
      <c r="KTZ62" s="429"/>
      <c r="KUA62" s="429"/>
      <c r="KUB62" s="429"/>
      <c r="KUC62" s="429"/>
      <c r="KUD62" s="429"/>
      <c r="KUE62" s="429"/>
      <c r="KUF62" s="429"/>
      <c r="KUG62" s="429"/>
      <c r="KUH62" s="429"/>
      <c r="KUI62" s="429"/>
      <c r="KUJ62" s="429"/>
      <c r="KUK62" s="429"/>
      <c r="KUL62" s="429"/>
      <c r="KUM62" s="429"/>
      <c r="KUN62" s="429"/>
      <c r="KUO62" s="429"/>
      <c r="KUP62" s="429"/>
      <c r="KUQ62" s="429"/>
      <c r="KUR62" s="429"/>
      <c r="KUS62" s="429"/>
      <c r="KUT62" s="429"/>
      <c r="KUU62" s="429"/>
      <c r="KUV62" s="429"/>
      <c r="KUW62" s="429"/>
      <c r="KUX62" s="429"/>
      <c r="KUY62" s="429"/>
      <c r="KUZ62" s="429"/>
      <c r="KVA62" s="429"/>
      <c r="KVB62" s="429"/>
      <c r="KVC62" s="429"/>
      <c r="KVD62" s="429"/>
      <c r="KVE62" s="429"/>
      <c r="KVF62" s="429"/>
      <c r="KVG62" s="429"/>
      <c r="KVH62" s="429"/>
      <c r="KVI62" s="429"/>
      <c r="KVJ62" s="429"/>
      <c r="KVK62" s="429"/>
      <c r="KVL62" s="429"/>
      <c r="KVM62" s="429"/>
      <c r="KVN62" s="429"/>
      <c r="KVO62" s="429"/>
      <c r="KVP62" s="429"/>
      <c r="KVQ62" s="429"/>
      <c r="KVR62" s="429"/>
      <c r="KVS62" s="429"/>
      <c r="KVT62" s="429"/>
      <c r="KVU62" s="429"/>
      <c r="KVV62" s="429"/>
      <c r="KVW62" s="429"/>
      <c r="KVX62" s="429"/>
      <c r="KVY62" s="429"/>
      <c r="KVZ62" s="429"/>
      <c r="KWA62" s="429"/>
      <c r="KWB62" s="429"/>
      <c r="KWC62" s="429"/>
      <c r="KWD62" s="429"/>
      <c r="KWE62" s="429"/>
      <c r="KWF62" s="429"/>
      <c r="KWG62" s="429"/>
      <c r="KWH62" s="429"/>
      <c r="KWI62" s="429"/>
      <c r="KWJ62" s="429"/>
      <c r="KWK62" s="429"/>
      <c r="KWL62" s="429"/>
      <c r="KWM62" s="429"/>
      <c r="KWN62" s="429"/>
      <c r="KWO62" s="429"/>
      <c r="KWP62" s="429"/>
      <c r="KWQ62" s="429"/>
      <c r="KWR62" s="429"/>
      <c r="KWS62" s="429"/>
      <c r="KWT62" s="429"/>
      <c r="KWU62" s="429"/>
      <c r="KWV62" s="429"/>
      <c r="KWW62" s="429"/>
      <c r="KWX62" s="429"/>
      <c r="KWY62" s="429"/>
      <c r="KWZ62" s="429"/>
      <c r="KXA62" s="429"/>
      <c r="KXB62" s="429"/>
      <c r="KXC62" s="429"/>
      <c r="KXD62" s="429"/>
      <c r="KXE62" s="429"/>
      <c r="KXF62" s="429"/>
      <c r="KXG62" s="429"/>
      <c r="KXH62" s="429"/>
      <c r="KXI62" s="429"/>
      <c r="KXJ62" s="429"/>
      <c r="KXK62" s="429"/>
      <c r="KXL62" s="429"/>
      <c r="KXM62" s="429"/>
      <c r="KXN62" s="429"/>
      <c r="KXO62" s="429"/>
      <c r="KXP62" s="429"/>
      <c r="KXQ62" s="429"/>
      <c r="KXR62" s="429"/>
      <c r="KXS62" s="429"/>
      <c r="KXT62" s="429"/>
      <c r="KXU62" s="429"/>
      <c r="KXV62" s="429"/>
      <c r="KXW62" s="429"/>
      <c r="KXX62" s="429"/>
      <c r="KXY62" s="429"/>
      <c r="KXZ62" s="429"/>
      <c r="KYA62" s="429"/>
      <c r="KYB62" s="429"/>
      <c r="KYC62" s="429"/>
      <c r="KYD62" s="429"/>
      <c r="KYE62" s="429"/>
      <c r="KYF62" s="429"/>
      <c r="KYG62" s="429"/>
      <c r="KYH62" s="429"/>
      <c r="KYI62" s="429"/>
      <c r="KYJ62" s="429"/>
      <c r="KYK62" s="429"/>
      <c r="KYL62" s="429"/>
      <c r="KYM62" s="429"/>
      <c r="KYN62" s="429"/>
      <c r="KYO62" s="429"/>
      <c r="KYP62" s="429"/>
      <c r="KYQ62" s="429"/>
      <c r="KYR62" s="429"/>
      <c r="KYS62" s="429"/>
      <c r="KYT62" s="429"/>
      <c r="KYU62" s="429"/>
      <c r="KYV62" s="429"/>
      <c r="KYW62" s="429"/>
      <c r="KYX62" s="429"/>
      <c r="KYY62" s="429"/>
      <c r="KYZ62" s="429"/>
      <c r="KZA62" s="429"/>
      <c r="KZB62" s="429"/>
      <c r="KZC62" s="429"/>
      <c r="KZD62" s="429"/>
      <c r="KZE62" s="429"/>
      <c r="KZF62" s="429"/>
      <c r="KZG62" s="429"/>
      <c r="KZH62" s="429"/>
      <c r="KZI62" s="429"/>
      <c r="KZJ62" s="429"/>
      <c r="KZK62" s="429"/>
      <c r="KZL62" s="429"/>
      <c r="KZM62" s="429"/>
      <c r="KZN62" s="429"/>
      <c r="KZO62" s="429"/>
      <c r="KZP62" s="429"/>
      <c r="KZQ62" s="429"/>
      <c r="KZR62" s="429"/>
      <c r="KZS62" s="429"/>
      <c r="KZT62" s="429"/>
      <c r="KZU62" s="429"/>
      <c r="KZV62" s="429"/>
      <c r="KZW62" s="429"/>
      <c r="KZX62" s="429"/>
      <c r="KZY62" s="429"/>
      <c r="KZZ62" s="429"/>
      <c r="LAA62" s="429"/>
      <c r="LAB62" s="429"/>
      <c r="LAC62" s="429"/>
      <c r="LAD62" s="429"/>
      <c r="LAE62" s="429"/>
      <c r="LAF62" s="429"/>
      <c r="LAG62" s="429"/>
      <c r="LAH62" s="429"/>
      <c r="LAI62" s="429"/>
      <c r="LAJ62" s="429"/>
      <c r="LAK62" s="429"/>
      <c r="LAL62" s="429"/>
      <c r="LAM62" s="429"/>
      <c r="LAN62" s="429"/>
      <c r="LAO62" s="429"/>
      <c r="LAP62" s="429"/>
      <c r="LAQ62" s="429"/>
      <c r="LAR62" s="429"/>
      <c r="LAS62" s="429"/>
      <c r="LAT62" s="429"/>
      <c r="LAU62" s="429"/>
      <c r="LAV62" s="429"/>
      <c r="LAW62" s="429"/>
      <c r="LAX62" s="429"/>
      <c r="LAY62" s="429"/>
      <c r="LAZ62" s="429"/>
      <c r="LBA62" s="429"/>
      <c r="LBB62" s="429"/>
      <c r="LBC62" s="429"/>
      <c r="LBD62" s="429"/>
      <c r="LBE62" s="429"/>
      <c r="LBF62" s="429"/>
      <c r="LBG62" s="429"/>
      <c r="LBH62" s="429"/>
      <c r="LBI62" s="429"/>
      <c r="LBJ62" s="429"/>
      <c r="LBK62" s="429"/>
      <c r="LBL62" s="429"/>
      <c r="LBM62" s="429"/>
      <c r="LBN62" s="429"/>
      <c r="LBO62" s="429"/>
      <c r="LBP62" s="429"/>
      <c r="LBQ62" s="429"/>
      <c r="LBR62" s="429"/>
      <c r="LBS62" s="429"/>
      <c r="LBT62" s="429"/>
      <c r="LBU62" s="429"/>
      <c r="LBV62" s="429"/>
      <c r="LBW62" s="429"/>
      <c r="LBX62" s="429"/>
      <c r="LBY62" s="429"/>
      <c r="LBZ62" s="429"/>
      <c r="LCA62" s="429"/>
      <c r="LCB62" s="429"/>
      <c r="LCC62" s="429"/>
      <c r="LCD62" s="429"/>
      <c r="LCE62" s="429"/>
      <c r="LCF62" s="429"/>
      <c r="LCG62" s="429"/>
      <c r="LCH62" s="429"/>
      <c r="LCI62" s="429"/>
      <c r="LCJ62" s="429"/>
      <c r="LCK62" s="429"/>
      <c r="LCL62" s="429"/>
      <c r="LCM62" s="429"/>
      <c r="LCN62" s="429"/>
      <c r="LCO62" s="429"/>
      <c r="LCP62" s="429"/>
      <c r="LCQ62" s="429"/>
      <c r="LCR62" s="429"/>
      <c r="LCS62" s="429"/>
      <c r="LCT62" s="429"/>
      <c r="LCU62" s="429"/>
      <c r="LCV62" s="429"/>
      <c r="LCW62" s="429"/>
      <c r="LCX62" s="429"/>
      <c r="LCY62" s="429"/>
      <c r="LCZ62" s="429"/>
      <c r="LDA62" s="429"/>
      <c r="LDB62" s="429"/>
      <c r="LDC62" s="429"/>
      <c r="LDD62" s="429"/>
      <c r="LDE62" s="429"/>
      <c r="LDF62" s="429"/>
      <c r="LDG62" s="429"/>
      <c r="LDH62" s="429"/>
      <c r="LDI62" s="429"/>
      <c r="LDJ62" s="429"/>
      <c r="LDK62" s="429"/>
      <c r="LDL62" s="429"/>
      <c r="LDM62" s="429"/>
      <c r="LDN62" s="429"/>
      <c r="LDO62" s="429"/>
      <c r="LDP62" s="429"/>
      <c r="LDQ62" s="429"/>
      <c r="LDR62" s="429"/>
      <c r="LDS62" s="429"/>
      <c r="LDT62" s="429"/>
      <c r="LDU62" s="429"/>
      <c r="LDV62" s="429"/>
      <c r="LDW62" s="429"/>
      <c r="LDX62" s="429"/>
      <c r="LDY62" s="429"/>
      <c r="LDZ62" s="429"/>
      <c r="LEA62" s="429"/>
      <c r="LEB62" s="429"/>
      <c r="LEC62" s="429"/>
      <c r="LED62" s="429"/>
      <c r="LEE62" s="429"/>
      <c r="LEF62" s="429"/>
      <c r="LEG62" s="429"/>
      <c r="LEH62" s="429"/>
      <c r="LEI62" s="429"/>
      <c r="LEJ62" s="429"/>
      <c r="LEK62" s="429"/>
      <c r="LEL62" s="429"/>
      <c r="LEM62" s="429"/>
      <c r="LEN62" s="429"/>
      <c r="LEO62" s="429"/>
      <c r="LEP62" s="429"/>
      <c r="LEQ62" s="429"/>
      <c r="LER62" s="429"/>
      <c r="LES62" s="429"/>
      <c r="LET62" s="429"/>
      <c r="LEU62" s="429"/>
      <c r="LEV62" s="429"/>
      <c r="LEW62" s="429"/>
      <c r="LEX62" s="429"/>
      <c r="LEY62" s="429"/>
      <c r="LEZ62" s="429"/>
      <c r="LFA62" s="429"/>
      <c r="LFB62" s="429"/>
      <c r="LFC62" s="429"/>
      <c r="LFD62" s="429"/>
      <c r="LFE62" s="429"/>
      <c r="LFF62" s="429"/>
      <c r="LFG62" s="429"/>
      <c r="LFH62" s="429"/>
      <c r="LFI62" s="429"/>
      <c r="LFJ62" s="429"/>
      <c r="LFK62" s="429"/>
      <c r="LFL62" s="429"/>
      <c r="LFM62" s="429"/>
      <c r="LFN62" s="429"/>
      <c r="LFO62" s="429"/>
      <c r="LFP62" s="429"/>
      <c r="LFQ62" s="429"/>
      <c r="LFR62" s="429"/>
      <c r="LFS62" s="429"/>
      <c r="LFT62" s="429"/>
      <c r="LFU62" s="429"/>
      <c r="LFV62" s="429"/>
      <c r="LFW62" s="429"/>
      <c r="LFX62" s="429"/>
      <c r="LFY62" s="429"/>
      <c r="LFZ62" s="429"/>
      <c r="LGA62" s="429"/>
      <c r="LGB62" s="429"/>
      <c r="LGC62" s="429"/>
      <c r="LGD62" s="429"/>
      <c r="LGE62" s="429"/>
      <c r="LGF62" s="429"/>
      <c r="LGG62" s="429"/>
      <c r="LGH62" s="429"/>
      <c r="LGI62" s="429"/>
      <c r="LGJ62" s="429"/>
      <c r="LGK62" s="429"/>
      <c r="LGL62" s="429"/>
      <c r="LGM62" s="429"/>
      <c r="LGN62" s="429"/>
      <c r="LGO62" s="429"/>
      <c r="LGP62" s="429"/>
      <c r="LGQ62" s="429"/>
      <c r="LGR62" s="429"/>
      <c r="LGS62" s="429"/>
      <c r="LGT62" s="429"/>
      <c r="LGU62" s="429"/>
      <c r="LGV62" s="429"/>
      <c r="LGW62" s="429"/>
      <c r="LGX62" s="429"/>
      <c r="LGY62" s="429"/>
      <c r="LGZ62" s="429"/>
      <c r="LHA62" s="429"/>
      <c r="LHB62" s="429"/>
      <c r="LHC62" s="429"/>
      <c r="LHD62" s="429"/>
      <c r="LHE62" s="429"/>
      <c r="LHF62" s="429"/>
      <c r="LHG62" s="429"/>
      <c r="LHH62" s="429"/>
      <c r="LHI62" s="429"/>
      <c r="LHJ62" s="429"/>
      <c r="LHK62" s="429"/>
      <c r="LHL62" s="429"/>
      <c r="LHM62" s="429"/>
      <c r="LHN62" s="429"/>
      <c r="LHO62" s="429"/>
      <c r="LHP62" s="429"/>
      <c r="LHQ62" s="429"/>
      <c r="LHR62" s="429"/>
      <c r="LHS62" s="429"/>
      <c r="LHT62" s="429"/>
      <c r="LHU62" s="429"/>
      <c r="LHV62" s="429"/>
      <c r="LHW62" s="429"/>
      <c r="LHX62" s="429"/>
      <c r="LHY62" s="429"/>
      <c r="LHZ62" s="429"/>
      <c r="LIA62" s="429"/>
      <c r="LIB62" s="429"/>
      <c r="LIC62" s="429"/>
      <c r="LID62" s="429"/>
      <c r="LIE62" s="429"/>
      <c r="LIF62" s="429"/>
      <c r="LIG62" s="429"/>
      <c r="LIH62" s="429"/>
      <c r="LII62" s="429"/>
      <c r="LIJ62" s="429"/>
      <c r="LIK62" s="429"/>
      <c r="LIL62" s="429"/>
      <c r="LIM62" s="429"/>
      <c r="LIN62" s="429"/>
      <c r="LIO62" s="429"/>
      <c r="LIP62" s="429"/>
      <c r="LIQ62" s="429"/>
      <c r="LIR62" s="429"/>
      <c r="LIS62" s="429"/>
      <c r="LIT62" s="429"/>
      <c r="LIU62" s="429"/>
      <c r="LIV62" s="429"/>
      <c r="LIW62" s="429"/>
      <c r="LIX62" s="429"/>
      <c r="LIY62" s="429"/>
      <c r="LIZ62" s="429"/>
      <c r="LJA62" s="429"/>
      <c r="LJB62" s="429"/>
      <c r="LJC62" s="429"/>
      <c r="LJD62" s="429"/>
      <c r="LJE62" s="429"/>
      <c r="LJF62" s="429"/>
      <c r="LJG62" s="429"/>
      <c r="LJH62" s="429"/>
      <c r="LJI62" s="429"/>
      <c r="LJJ62" s="429"/>
      <c r="LJK62" s="429"/>
      <c r="LJL62" s="429"/>
      <c r="LJM62" s="429"/>
      <c r="LJN62" s="429"/>
      <c r="LJO62" s="429"/>
      <c r="LJP62" s="429"/>
      <c r="LJQ62" s="429"/>
      <c r="LJR62" s="429"/>
      <c r="LJS62" s="429"/>
      <c r="LJT62" s="429"/>
      <c r="LJU62" s="429"/>
      <c r="LJV62" s="429"/>
      <c r="LJW62" s="429"/>
      <c r="LJX62" s="429"/>
      <c r="LJY62" s="429"/>
      <c r="LJZ62" s="429"/>
      <c r="LKA62" s="429"/>
      <c r="LKB62" s="429"/>
      <c r="LKC62" s="429"/>
      <c r="LKD62" s="429"/>
      <c r="LKE62" s="429"/>
      <c r="LKF62" s="429"/>
      <c r="LKG62" s="429"/>
      <c r="LKH62" s="429"/>
      <c r="LKI62" s="429"/>
      <c r="LKJ62" s="429"/>
      <c r="LKK62" s="429"/>
      <c r="LKL62" s="429"/>
      <c r="LKM62" s="429"/>
      <c r="LKN62" s="429"/>
      <c r="LKO62" s="429"/>
      <c r="LKP62" s="429"/>
      <c r="LKQ62" s="429"/>
      <c r="LKR62" s="429"/>
      <c r="LKS62" s="429"/>
      <c r="LKT62" s="429"/>
      <c r="LKU62" s="429"/>
      <c r="LKV62" s="429"/>
      <c r="LKW62" s="429"/>
      <c r="LKX62" s="429"/>
      <c r="LKY62" s="429"/>
      <c r="LKZ62" s="429"/>
      <c r="LLA62" s="429"/>
      <c r="LLB62" s="429"/>
      <c r="LLC62" s="429"/>
      <c r="LLD62" s="429"/>
      <c r="LLE62" s="429"/>
      <c r="LLF62" s="429"/>
      <c r="LLG62" s="429"/>
      <c r="LLH62" s="429"/>
      <c r="LLI62" s="429"/>
      <c r="LLJ62" s="429"/>
      <c r="LLK62" s="429"/>
      <c r="LLL62" s="429"/>
      <c r="LLM62" s="429"/>
      <c r="LLN62" s="429"/>
      <c r="LLO62" s="429"/>
      <c r="LLP62" s="429"/>
      <c r="LLQ62" s="429"/>
      <c r="LLR62" s="429"/>
      <c r="LLS62" s="429"/>
      <c r="LLT62" s="429"/>
      <c r="LLU62" s="429"/>
      <c r="LLV62" s="429"/>
      <c r="LLW62" s="429"/>
      <c r="LLX62" s="429"/>
      <c r="LLY62" s="429"/>
      <c r="LLZ62" s="429"/>
      <c r="LMA62" s="429"/>
      <c r="LMB62" s="429"/>
      <c r="LMC62" s="429"/>
      <c r="LMD62" s="429"/>
      <c r="LME62" s="429"/>
      <c r="LMF62" s="429"/>
      <c r="LMG62" s="429"/>
      <c r="LMH62" s="429"/>
      <c r="LMI62" s="429"/>
      <c r="LMJ62" s="429"/>
      <c r="LMK62" s="429"/>
      <c r="LML62" s="429"/>
      <c r="LMM62" s="429"/>
      <c r="LMN62" s="429"/>
      <c r="LMO62" s="429"/>
      <c r="LMP62" s="429"/>
      <c r="LMQ62" s="429"/>
      <c r="LMR62" s="429"/>
      <c r="LMS62" s="429"/>
      <c r="LMT62" s="429"/>
      <c r="LMU62" s="429"/>
      <c r="LMV62" s="429"/>
      <c r="LMW62" s="429"/>
      <c r="LMX62" s="429"/>
      <c r="LMY62" s="429"/>
      <c r="LMZ62" s="429"/>
      <c r="LNA62" s="429"/>
      <c r="LNB62" s="429"/>
      <c r="LNC62" s="429"/>
      <c r="LND62" s="429"/>
      <c r="LNE62" s="429"/>
      <c r="LNF62" s="429"/>
      <c r="LNG62" s="429"/>
      <c r="LNH62" s="429"/>
      <c r="LNI62" s="429"/>
      <c r="LNJ62" s="429"/>
      <c r="LNK62" s="429"/>
      <c r="LNL62" s="429"/>
      <c r="LNM62" s="429"/>
      <c r="LNN62" s="429"/>
      <c r="LNO62" s="429"/>
      <c r="LNP62" s="429"/>
      <c r="LNQ62" s="429"/>
      <c r="LNR62" s="429"/>
      <c r="LNS62" s="429"/>
      <c r="LNT62" s="429"/>
      <c r="LNU62" s="429"/>
      <c r="LNV62" s="429"/>
      <c r="LNW62" s="429"/>
      <c r="LNX62" s="429"/>
      <c r="LNY62" s="429"/>
      <c r="LNZ62" s="429"/>
      <c r="LOA62" s="429"/>
      <c r="LOB62" s="429"/>
      <c r="LOC62" s="429"/>
      <c r="LOD62" s="429"/>
      <c r="LOE62" s="429"/>
      <c r="LOF62" s="429"/>
      <c r="LOG62" s="429"/>
      <c r="LOH62" s="429"/>
      <c r="LOI62" s="429"/>
      <c r="LOJ62" s="429"/>
      <c r="LOK62" s="429"/>
      <c r="LOL62" s="429"/>
      <c r="LOM62" s="429"/>
      <c r="LON62" s="429"/>
      <c r="LOO62" s="429"/>
      <c r="LOP62" s="429"/>
      <c r="LOQ62" s="429"/>
      <c r="LOR62" s="429"/>
      <c r="LOS62" s="429"/>
      <c r="LOT62" s="429"/>
      <c r="LOU62" s="429"/>
      <c r="LOV62" s="429"/>
      <c r="LOW62" s="429"/>
      <c r="LOX62" s="429"/>
      <c r="LOY62" s="429"/>
      <c r="LOZ62" s="429"/>
      <c r="LPA62" s="429"/>
      <c r="LPB62" s="429"/>
      <c r="LPC62" s="429"/>
      <c r="LPD62" s="429"/>
      <c r="LPE62" s="429"/>
      <c r="LPF62" s="429"/>
      <c r="LPG62" s="429"/>
      <c r="LPH62" s="429"/>
      <c r="LPI62" s="429"/>
      <c r="LPJ62" s="429"/>
      <c r="LPK62" s="429"/>
      <c r="LPL62" s="429"/>
      <c r="LPM62" s="429"/>
      <c r="LPN62" s="429"/>
      <c r="LPO62" s="429"/>
      <c r="LPP62" s="429"/>
      <c r="LPQ62" s="429"/>
      <c r="LPR62" s="429"/>
      <c r="LPS62" s="429"/>
      <c r="LPT62" s="429"/>
      <c r="LPU62" s="429"/>
      <c r="LPV62" s="429"/>
      <c r="LPW62" s="429"/>
      <c r="LPX62" s="429"/>
      <c r="LPY62" s="429"/>
      <c r="LPZ62" s="429"/>
      <c r="LQA62" s="429"/>
      <c r="LQB62" s="429"/>
      <c r="LQC62" s="429"/>
      <c r="LQD62" s="429"/>
      <c r="LQE62" s="429"/>
      <c r="LQF62" s="429"/>
      <c r="LQG62" s="429"/>
      <c r="LQH62" s="429"/>
      <c r="LQI62" s="429"/>
      <c r="LQJ62" s="429"/>
      <c r="LQK62" s="429"/>
      <c r="LQL62" s="429"/>
      <c r="LQM62" s="429"/>
      <c r="LQN62" s="429"/>
      <c r="LQO62" s="429"/>
      <c r="LQP62" s="429"/>
      <c r="LQQ62" s="429"/>
      <c r="LQR62" s="429"/>
      <c r="LQS62" s="429"/>
      <c r="LQT62" s="429"/>
      <c r="LQU62" s="429"/>
      <c r="LQV62" s="429"/>
      <c r="LQW62" s="429"/>
      <c r="LQX62" s="429"/>
      <c r="LQY62" s="429"/>
      <c r="LQZ62" s="429"/>
      <c r="LRA62" s="429"/>
      <c r="LRB62" s="429"/>
      <c r="LRC62" s="429"/>
      <c r="LRD62" s="429"/>
      <c r="LRE62" s="429"/>
      <c r="LRF62" s="429"/>
      <c r="LRG62" s="429"/>
      <c r="LRH62" s="429"/>
      <c r="LRI62" s="429"/>
      <c r="LRJ62" s="429"/>
      <c r="LRK62" s="429"/>
      <c r="LRL62" s="429"/>
      <c r="LRM62" s="429"/>
      <c r="LRN62" s="429"/>
      <c r="LRO62" s="429"/>
      <c r="LRP62" s="429"/>
      <c r="LRQ62" s="429"/>
      <c r="LRR62" s="429"/>
      <c r="LRS62" s="429"/>
      <c r="LRT62" s="429"/>
      <c r="LRU62" s="429"/>
      <c r="LRV62" s="429"/>
      <c r="LRW62" s="429"/>
      <c r="LRX62" s="429"/>
      <c r="LRY62" s="429"/>
      <c r="LRZ62" s="429"/>
      <c r="LSA62" s="429"/>
      <c r="LSB62" s="429"/>
      <c r="LSC62" s="429"/>
      <c r="LSD62" s="429"/>
      <c r="LSE62" s="429"/>
      <c r="LSF62" s="429"/>
      <c r="LSG62" s="429"/>
      <c r="LSH62" s="429"/>
      <c r="LSI62" s="429"/>
      <c r="LSJ62" s="429"/>
      <c r="LSK62" s="429"/>
      <c r="LSL62" s="429"/>
      <c r="LSM62" s="429"/>
      <c r="LSN62" s="429"/>
      <c r="LSO62" s="429"/>
      <c r="LSP62" s="429"/>
      <c r="LSQ62" s="429"/>
      <c r="LSR62" s="429"/>
      <c r="LSS62" s="429"/>
      <c r="LST62" s="429"/>
      <c r="LSU62" s="429"/>
      <c r="LSV62" s="429"/>
      <c r="LSW62" s="429"/>
      <c r="LSX62" s="429"/>
      <c r="LSY62" s="429"/>
      <c r="LSZ62" s="429"/>
      <c r="LTA62" s="429"/>
      <c r="LTB62" s="429"/>
      <c r="LTC62" s="429"/>
      <c r="LTD62" s="429"/>
      <c r="LTE62" s="429"/>
      <c r="LTF62" s="429"/>
      <c r="LTG62" s="429"/>
      <c r="LTH62" s="429"/>
      <c r="LTI62" s="429"/>
      <c r="LTJ62" s="429"/>
      <c r="LTK62" s="429"/>
      <c r="LTL62" s="429"/>
      <c r="LTM62" s="429"/>
      <c r="LTN62" s="429"/>
      <c r="LTO62" s="429"/>
      <c r="LTP62" s="429"/>
      <c r="LTQ62" s="429"/>
      <c r="LTR62" s="429"/>
      <c r="LTS62" s="429"/>
      <c r="LTT62" s="429"/>
      <c r="LTU62" s="429"/>
      <c r="LTV62" s="429"/>
      <c r="LTW62" s="429"/>
      <c r="LTX62" s="429"/>
      <c r="LTY62" s="429"/>
      <c r="LTZ62" s="429"/>
      <c r="LUA62" s="429"/>
      <c r="LUB62" s="429"/>
      <c r="LUC62" s="429"/>
      <c r="LUD62" s="429"/>
      <c r="LUE62" s="429"/>
      <c r="LUF62" s="429"/>
      <c r="LUG62" s="429"/>
      <c r="LUH62" s="429"/>
      <c r="LUI62" s="429"/>
      <c r="LUJ62" s="429"/>
      <c r="LUK62" s="429"/>
      <c r="LUL62" s="429"/>
      <c r="LUM62" s="429"/>
      <c r="LUN62" s="429"/>
      <c r="LUO62" s="429"/>
      <c r="LUP62" s="429"/>
      <c r="LUQ62" s="429"/>
      <c r="LUR62" s="429"/>
      <c r="LUS62" s="429"/>
      <c r="LUT62" s="429"/>
      <c r="LUU62" s="429"/>
      <c r="LUV62" s="429"/>
      <c r="LUW62" s="429"/>
      <c r="LUX62" s="429"/>
      <c r="LUY62" s="429"/>
      <c r="LUZ62" s="429"/>
      <c r="LVA62" s="429"/>
      <c r="LVB62" s="429"/>
      <c r="LVC62" s="429"/>
      <c r="LVD62" s="429"/>
      <c r="LVE62" s="429"/>
      <c r="LVF62" s="429"/>
      <c r="LVG62" s="429"/>
      <c r="LVH62" s="429"/>
      <c r="LVI62" s="429"/>
      <c r="LVJ62" s="429"/>
      <c r="LVK62" s="429"/>
      <c r="LVL62" s="429"/>
      <c r="LVM62" s="429"/>
      <c r="LVN62" s="429"/>
      <c r="LVO62" s="429"/>
      <c r="LVP62" s="429"/>
      <c r="LVQ62" s="429"/>
      <c r="LVR62" s="429"/>
      <c r="LVS62" s="429"/>
      <c r="LVT62" s="429"/>
      <c r="LVU62" s="429"/>
      <c r="LVV62" s="429"/>
      <c r="LVW62" s="429"/>
      <c r="LVX62" s="429"/>
      <c r="LVY62" s="429"/>
      <c r="LVZ62" s="429"/>
      <c r="LWA62" s="429"/>
      <c r="LWB62" s="429"/>
      <c r="LWC62" s="429"/>
      <c r="LWD62" s="429"/>
      <c r="LWE62" s="429"/>
      <c r="LWF62" s="429"/>
      <c r="LWG62" s="429"/>
      <c r="LWH62" s="429"/>
      <c r="LWI62" s="429"/>
      <c r="LWJ62" s="429"/>
      <c r="LWK62" s="429"/>
      <c r="LWL62" s="429"/>
      <c r="LWM62" s="429"/>
      <c r="LWN62" s="429"/>
      <c r="LWO62" s="429"/>
      <c r="LWP62" s="429"/>
      <c r="LWQ62" s="429"/>
      <c r="LWR62" s="429"/>
      <c r="LWS62" s="429"/>
      <c r="LWT62" s="429"/>
      <c r="LWU62" s="429"/>
      <c r="LWV62" s="429"/>
      <c r="LWW62" s="429"/>
      <c r="LWX62" s="429"/>
      <c r="LWY62" s="429"/>
      <c r="LWZ62" s="429"/>
      <c r="LXA62" s="429"/>
      <c r="LXB62" s="429"/>
      <c r="LXC62" s="429"/>
      <c r="LXD62" s="429"/>
      <c r="LXE62" s="429"/>
      <c r="LXF62" s="429"/>
      <c r="LXG62" s="429"/>
      <c r="LXH62" s="429"/>
      <c r="LXI62" s="429"/>
      <c r="LXJ62" s="429"/>
      <c r="LXK62" s="429"/>
      <c r="LXL62" s="429"/>
      <c r="LXM62" s="429"/>
      <c r="LXN62" s="429"/>
      <c r="LXO62" s="429"/>
      <c r="LXP62" s="429"/>
      <c r="LXQ62" s="429"/>
      <c r="LXR62" s="429"/>
      <c r="LXS62" s="429"/>
      <c r="LXT62" s="429"/>
      <c r="LXU62" s="429"/>
      <c r="LXV62" s="429"/>
      <c r="LXW62" s="429"/>
      <c r="LXX62" s="429"/>
      <c r="LXY62" s="429"/>
      <c r="LXZ62" s="429"/>
      <c r="LYA62" s="429"/>
      <c r="LYB62" s="429"/>
      <c r="LYC62" s="429"/>
      <c r="LYD62" s="429"/>
      <c r="LYE62" s="429"/>
      <c r="LYF62" s="429"/>
      <c r="LYG62" s="429"/>
      <c r="LYH62" s="429"/>
      <c r="LYI62" s="429"/>
      <c r="LYJ62" s="429"/>
      <c r="LYK62" s="429"/>
      <c r="LYL62" s="429"/>
      <c r="LYM62" s="429"/>
      <c r="LYN62" s="429"/>
      <c r="LYO62" s="429"/>
      <c r="LYP62" s="429"/>
      <c r="LYQ62" s="429"/>
      <c r="LYR62" s="429"/>
      <c r="LYS62" s="429"/>
      <c r="LYT62" s="429"/>
      <c r="LYU62" s="429"/>
      <c r="LYV62" s="429"/>
      <c r="LYW62" s="429"/>
      <c r="LYX62" s="429"/>
      <c r="LYY62" s="429"/>
      <c r="LYZ62" s="429"/>
      <c r="LZA62" s="429"/>
      <c r="LZB62" s="429"/>
      <c r="LZC62" s="429"/>
      <c r="LZD62" s="429"/>
      <c r="LZE62" s="429"/>
      <c r="LZF62" s="429"/>
      <c r="LZG62" s="429"/>
      <c r="LZH62" s="429"/>
      <c r="LZI62" s="429"/>
      <c r="LZJ62" s="429"/>
      <c r="LZK62" s="429"/>
      <c r="LZL62" s="429"/>
      <c r="LZM62" s="429"/>
      <c r="LZN62" s="429"/>
      <c r="LZO62" s="429"/>
      <c r="LZP62" s="429"/>
      <c r="LZQ62" s="429"/>
      <c r="LZR62" s="429"/>
      <c r="LZS62" s="429"/>
      <c r="LZT62" s="429"/>
      <c r="LZU62" s="429"/>
      <c r="LZV62" s="429"/>
      <c r="LZW62" s="429"/>
      <c r="LZX62" s="429"/>
      <c r="LZY62" s="429"/>
      <c r="LZZ62" s="429"/>
      <c r="MAA62" s="429"/>
      <c r="MAB62" s="429"/>
      <c r="MAC62" s="429"/>
      <c r="MAD62" s="429"/>
      <c r="MAE62" s="429"/>
      <c r="MAF62" s="429"/>
      <c r="MAG62" s="429"/>
      <c r="MAH62" s="429"/>
      <c r="MAI62" s="429"/>
      <c r="MAJ62" s="429"/>
      <c r="MAK62" s="429"/>
      <c r="MAL62" s="429"/>
      <c r="MAM62" s="429"/>
      <c r="MAN62" s="429"/>
      <c r="MAO62" s="429"/>
      <c r="MAP62" s="429"/>
      <c r="MAQ62" s="429"/>
      <c r="MAR62" s="429"/>
      <c r="MAS62" s="429"/>
      <c r="MAT62" s="429"/>
      <c r="MAU62" s="429"/>
      <c r="MAV62" s="429"/>
      <c r="MAW62" s="429"/>
      <c r="MAX62" s="429"/>
      <c r="MAY62" s="429"/>
      <c r="MAZ62" s="429"/>
      <c r="MBA62" s="429"/>
      <c r="MBB62" s="429"/>
      <c r="MBC62" s="429"/>
      <c r="MBD62" s="429"/>
      <c r="MBE62" s="429"/>
      <c r="MBF62" s="429"/>
      <c r="MBG62" s="429"/>
      <c r="MBH62" s="429"/>
      <c r="MBI62" s="429"/>
      <c r="MBJ62" s="429"/>
      <c r="MBK62" s="429"/>
      <c r="MBL62" s="429"/>
      <c r="MBM62" s="429"/>
      <c r="MBN62" s="429"/>
      <c r="MBO62" s="429"/>
      <c r="MBP62" s="429"/>
      <c r="MBQ62" s="429"/>
      <c r="MBR62" s="429"/>
      <c r="MBS62" s="429"/>
      <c r="MBT62" s="429"/>
      <c r="MBU62" s="429"/>
      <c r="MBV62" s="429"/>
      <c r="MBW62" s="429"/>
      <c r="MBX62" s="429"/>
      <c r="MBY62" s="429"/>
      <c r="MBZ62" s="429"/>
      <c r="MCA62" s="429"/>
      <c r="MCB62" s="429"/>
      <c r="MCC62" s="429"/>
      <c r="MCD62" s="429"/>
      <c r="MCE62" s="429"/>
      <c r="MCF62" s="429"/>
      <c r="MCG62" s="429"/>
      <c r="MCH62" s="429"/>
      <c r="MCI62" s="429"/>
      <c r="MCJ62" s="429"/>
      <c r="MCK62" s="429"/>
      <c r="MCL62" s="429"/>
      <c r="MCM62" s="429"/>
      <c r="MCN62" s="429"/>
      <c r="MCO62" s="429"/>
      <c r="MCP62" s="429"/>
      <c r="MCQ62" s="429"/>
      <c r="MCR62" s="429"/>
      <c r="MCS62" s="429"/>
      <c r="MCT62" s="429"/>
      <c r="MCU62" s="429"/>
      <c r="MCV62" s="429"/>
      <c r="MCW62" s="429"/>
      <c r="MCX62" s="429"/>
      <c r="MCY62" s="429"/>
      <c r="MCZ62" s="429"/>
      <c r="MDA62" s="429"/>
      <c r="MDB62" s="429"/>
      <c r="MDC62" s="429"/>
      <c r="MDD62" s="429"/>
      <c r="MDE62" s="429"/>
      <c r="MDF62" s="429"/>
      <c r="MDG62" s="429"/>
      <c r="MDH62" s="429"/>
      <c r="MDI62" s="429"/>
      <c r="MDJ62" s="429"/>
      <c r="MDK62" s="429"/>
      <c r="MDL62" s="429"/>
      <c r="MDM62" s="429"/>
      <c r="MDN62" s="429"/>
      <c r="MDO62" s="429"/>
      <c r="MDP62" s="429"/>
      <c r="MDQ62" s="429"/>
      <c r="MDR62" s="429"/>
      <c r="MDS62" s="429"/>
      <c r="MDT62" s="429"/>
      <c r="MDU62" s="429"/>
      <c r="MDV62" s="429"/>
      <c r="MDW62" s="429"/>
      <c r="MDX62" s="429"/>
      <c r="MDY62" s="429"/>
      <c r="MDZ62" s="429"/>
      <c r="MEA62" s="429"/>
      <c r="MEB62" s="429"/>
      <c r="MEC62" s="429"/>
      <c r="MED62" s="429"/>
      <c r="MEE62" s="429"/>
      <c r="MEF62" s="429"/>
      <c r="MEG62" s="429"/>
      <c r="MEH62" s="429"/>
      <c r="MEI62" s="429"/>
      <c r="MEJ62" s="429"/>
      <c r="MEK62" s="429"/>
      <c r="MEL62" s="429"/>
      <c r="MEM62" s="429"/>
      <c r="MEN62" s="429"/>
      <c r="MEO62" s="429"/>
      <c r="MEP62" s="429"/>
      <c r="MEQ62" s="429"/>
      <c r="MER62" s="429"/>
      <c r="MES62" s="429"/>
      <c r="MET62" s="429"/>
      <c r="MEU62" s="429"/>
      <c r="MEV62" s="429"/>
      <c r="MEW62" s="429"/>
      <c r="MEX62" s="429"/>
      <c r="MEY62" s="429"/>
      <c r="MEZ62" s="429"/>
      <c r="MFA62" s="429"/>
      <c r="MFB62" s="429"/>
      <c r="MFC62" s="429"/>
      <c r="MFD62" s="429"/>
      <c r="MFE62" s="429"/>
      <c r="MFF62" s="429"/>
      <c r="MFG62" s="429"/>
      <c r="MFH62" s="429"/>
      <c r="MFI62" s="429"/>
      <c r="MFJ62" s="429"/>
      <c r="MFK62" s="429"/>
      <c r="MFL62" s="429"/>
      <c r="MFM62" s="429"/>
      <c r="MFN62" s="429"/>
      <c r="MFO62" s="429"/>
      <c r="MFP62" s="429"/>
      <c r="MFQ62" s="429"/>
      <c r="MFR62" s="429"/>
      <c r="MFS62" s="429"/>
      <c r="MFT62" s="429"/>
      <c r="MFU62" s="429"/>
      <c r="MFV62" s="429"/>
      <c r="MFW62" s="429"/>
      <c r="MFX62" s="429"/>
      <c r="MFY62" s="429"/>
      <c r="MFZ62" s="429"/>
      <c r="MGA62" s="429"/>
      <c r="MGB62" s="429"/>
      <c r="MGC62" s="429"/>
      <c r="MGD62" s="429"/>
      <c r="MGE62" s="429"/>
      <c r="MGF62" s="429"/>
      <c r="MGG62" s="429"/>
      <c r="MGH62" s="429"/>
      <c r="MGI62" s="429"/>
      <c r="MGJ62" s="429"/>
      <c r="MGK62" s="429"/>
      <c r="MGL62" s="429"/>
      <c r="MGM62" s="429"/>
      <c r="MGN62" s="429"/>
      <c r="MGO62" s="429"/>
      <c r="MGP62" s="429"/>
      <c r="MGQ62" s="429"/>
      <c r="MGR62" s="429"/>
      <c r="MGS62" s="429"/>
      <c r="MGT62" s="429"/>
      <c r="MGU62" s="429"/>
      <c r="MGV62" s="429"/>
      <c r="MGW62" s="429"/>
      <c r="MGX62" s="429"/>
      <c r="MGY62" s="429"/>
      <c r="MGZ62" s="429"/>
      <c r="MHA62" s="429"/>
      <c r="MHB62" s="429"/>
      <c r="MHC62" s="429"/>
      <c r="MHD62" s="429"/>
      <c r="MHE62" s="429"/>
      <c r="MHF62" s="429"/>
      <c r="MHG62" s="429"/>
      <c r="MHH62" s="429"/>
      <c r="MHI62" s="429"/>
      <c r="MHJ62" s="429"/>
      <c r="MHK62" s="429"/>
      <c r="MHL62" s="429"/>
      <c r="MHM62" s="429"/>
      <c r="MHN62" s="429"/>
      <c r="MHO62" s="429"/>
      <c r="MHP62" s="429"/>
      <c r="MHQ62" s="429"/>
      <c r="MHR62" s="429"/>
      <c r="MHS62" s="429"/>
      <c r="MHT62" s="429"/>
      <c r="MHU62" s="429"/>
      <c r="MHV62" s="429"/>
      <c r="MHW62" s="429"/>
      <c r="MHX62" s="429"/>
      <c r="MHY62" s="429"/>
      <c r="MHZ62" s="429"/>
      <c r="MIA62" s="429"/>
      <c r="MIB62" s="429"/>
      <c r="MIC62" s="429"/>
      <c r="MID62" s="429"/>
      <c r="MIE62" s="429"/>
      <c r="MIF62" s="429"/>
      <c r="MIG62" s="429"/>
      <c r="MIH62" s="429"/>
      <c r="MII62" s="429"/>
      <c r="MIJ62" s="429"/>
      <c r="MIK62" s="429"/>
      <c r="MIL62" s="429"/>
      <c r="MIM62" s="429"/>
      <c r="MIN62" s="429"/>
      <c r="MIO62" s="429"/>
      <c r="MIP62" s="429"/>
      <c r="MIQ62" s="429"/>
      <c r="MIR62" s="429"/>
      <c r="MIS62" s="429"/>
      <c r="MIT62" s="429"/>
      <c r="MIU62" s="429"/>
      <c r="MIV62" s="429"/>
      <c r="MIW62" s="429"/>
      <c r="MIX62" s="429"/>
      <c r="MIY62" s="429"/>
      <c r="MIZ62" s="429"/>
      <c r="MJA62" s="429"/>
      <c r="MJB62" s="429"/>
      <c r="MJC62" s="429"/>
      <c r="MJD62" s="429"/>
      <c r="MJE62" s="429"/>
      <c r="MJF62" s="429"/>
      <c r="MJG62" s="429"/>
      <c r="MJH62" s="429"/>
      <c r="MJI62" s="429"/>
      <c r="MJJ62" s="429"/>
      <c r="MJK62" s="429"/>
      <c r="MJL62" s="429"/>
      <c r="MJM62" s="429"/>
      <c r="MJN62" s="429"/>
      <c r="MJO62" s="429"/>
      <c r="MJP62" s="429"/>
      <c r="MJQ62" s="429"/>
      <c r="MJR62" s="429"/>
      <c r="MJS62" s="429"/>
      <c r="MJT62" s="429"/>
      <c r="MJU62" s="429"/>
      <c r="MJV62" s="429"/>
      <c r="MJW62" s="429"/>
      <c r="MJX62" s="429"/>
      <c r="MJY62" s="429"/>
      <c r="MJZ62" s="429"/>
      <c r="MKA62" s="429"/>
      <c r="MKB62" s="429"/>
      <c r="MKC62" s="429"/>
      <c r="MKD62" s="429"/>
      <c r="MKE62" s="429"/>
      <c r="MKF62" s="429"/>
      <c r="MKG62" s="429"/>
      <c r="MKH62" s="429"/>
      <c r="MKI62" s="429"/>
      <c r="MKJ62" s="429"/>
      <c r="MKK62" s="429"/>
      <c r="MKL62" s="429"/>
      <c r="MKM62" s="429"/>
      <c r="MKN62" s="429"/>
      <c r="MKO62" s="429"/>
      <c r="MKP62" s="429"/>
      <c r="MKQ62" s="429"/>
      <c r="MKR62" s="429"/>
      <c r="MKS62" s="429"/>
      <c r="MKT62" s="429"/>
      <c r="MKU62" s="429"/>
      <c r="MKV62" s="429"/>
      <c r="MKW62" s="429"/>
      <c r="MKX62" s="429"/>
      <c r="MKY62" s="429"/>
      <c r="MKZ62" s="429"/>
      <c r="MLA62" s="429"/>
      <c r="MLB62" s="429"/>
      <c r="MLC62" s="429"/>
      <c r="MLD62" s="429"/>
      <c r="MLE62" s="429"/>
      <c r="MLF62" s="429"/>
      <c r="MLG62" s="429"/>
      <c r="MLH62" s="429"/>
      <c r="MLI62" s="429"/>
      <c r="MLJ62" s="429"/>
      <c r="MLK62" s="429"/>
      <c r="MLL62" s="429"/>
      <c r="MLM62" s="429"/>
      <c r="MLN62" s="429"/>
      <c r="MLO62" s="429"/>
      <c r="MLP62" s="429"/>
      <c r="MLQ62" s="429"/>
      <c r="MLR62" s="429"/>
      <c r="MLS62" s="429"/>
      <c r="MLT62" s="429"/>
      <c r="MLU62" s="429"/>
      <c r="MLV62" s="429"/>
      <c r="MLW62" s="429"/>
      <c r="MLX62" s="429"/>
      <c r="MLY62" s="429"/>
      <c r="MLZ62" s="429"/>
      <c r="MMA62" s="429"/>
      <c r="MMB62" s="429"/>
      <c r="MMC62" s="429"/>
      <c r="MMD62" s="429"/>
      <c r="MME62" s="429"/>
      <c r="MMF62" s="429"/>
      <c r="MMG62" s="429"/>
      <c r="MMH62" s="429"/>
      <c r="MMI62" s="429"/>
      <c r="MMJ62" s="429"/>
      <c r="MMK62" s="429"/>
      <c r="MML62" s="429"/>
      <c r="MMM62" s="429"/>
      <c r="MMN62" s="429"/>
      <c r="MMO62" s="429"/>
      <c r="MMP62" s="429"/>
      <c r="MMQ62" s="429"/>
      <c r="MMR62" s="429"/>
      <c r="MMS62" s="429"/>
      <c r="MMT62" s="429"/>
      <c r="MMU62" s="429"/>
      <c r="MMV62" s="429"/>
      <c r="MMW62" s="429"/>
      <c r="MMX62" s="429"/>
      <c r="MMY62" s="429"/>
      <c r="MMZ62" s="429"/>
      <c r="MNA62" s="429"/>
      <c r="MNB62" s="429"/>
      <c r="MNC62" s="429"/>
      <c r="MND62" s="429"/>
      <c r="MNE62" s="429"/>
      <c r="MNF62" s="429"/>
      <c r="MNG62" s="429"/>
      <c r="MNH62" s="429"/>
      <c r="MNI62" s="429"/>
      <c r="MNJ62" s="429"/>
      <c r="MNK62" s="429"/>
      <c r="MNL62" s="429"/>
      <c r="MNM62" s="429"/>
      <c r="MNN62" s="429"/>
      <c r="MNO62" s="429"/>
      <c r="MNP62" s="429"/>
      <c r="MNQ62" s="429"/>
      <c r="MNR62" s="429"/>
      <c r="MNS62" s="429"/>
      <c r="MNT62" s="429"/>
      <c r="MNU62" s="429"/>
      <c r="MNV62" s="429"/>
      <c r="MNW62" s="429"/>
      <c r="MNX62" s="429"/>
      <c r="MNY62" s="429"/>
      <c r="MNZ62" s="429"/>
      <c r="MOA62" s="429"/>
      <c r="MOB62" s="429"/>
      <c r="MOC62" s="429"/>
      <c r="MOD62" s="429"/>
      <c r="MOE62" s="429"/>
      <c r="MOF62" s="429"/>
      <c r="MOG62" s="429"/>
      <c r="MOH62" s="429"/>
      <c r="MOI62" s="429"/>
      <c r="MOJ62" s="429"/>
      <c r="MOK62" s="429"/>
      <c r="MOL62" s="429"/>
      <c r="MOM62" s="429"/>
      <c r="MON62" s="429"/>
      <c r="MOO62" s="429"/>
      <c r="MOP62" s="429"/>
      <c r="MOQ62" s="429"/>
      <c r="MOR62" s="429"/>
      <c r="MOS62" s="429"/>
      <c r="MOT62" s="429"/>
      <c r="MOU62" s="429"/>
      <c r="MOV62" s="429"/>
      <c r="MOW62" s="429"/>
      <c r="MOX62" s="429"/>
      <c r="MOY62" s="429"/>
      <c r="MOZ62" s="429"/>
      <c r="MPA62" s="429"/>
      <c r="MPB62" s="429"/>
      <c r="MPC62" s="429"/>
      <c r="MPD62" s="429"/>
      <c r="MPE62" s="429"/>
      <c r="MPF62" s="429"/>
      <c r="MPG62" s="429"/>
      <c r="MPH62" s="429"/>
      <c r="MPI62" s="429"/>
      <c r="MPJ62" s="429"/>
      <c r="MPK62" s="429"/>
      <c r="MPL62" s="429"/>
      <c r="MPM62" s="429"/>
      <c r="MPN62" s="429"/>
      <c r="MPO62" s="429"/>
      <c r="MPP62" s="429"/>
      <c r="MPQ62" s="429"/>
      <c r="MPR62" s="429"/>
      <c r="MPS62" s="429"/>
      <c r="MPT62" s="429"/>
      <c r="MPU62" s="429"/>
      <c r="MPV62" s="429"/>
      <c r="MPW62" s="429"/>
      <c r="MPX62" s="429"/>
      <c r="MPY62" s="429"/>
      <c r="MPZ62" s="429"/>
      <c r="MQA62" s="429"/>
      <c r="MQB62" s="429"/>
      <c r="MQC62" s="429"/>
      <c r="MQD62" s="429"/>
      <c r="MQE62" s="429"/>
      <c r="MQF62" s="429"/>
      <c r="MQG62" s="429"/>
      <c r="MQH62" s="429"/>
      <c r="MQI62" s="429"/>
      <c r="MQJ62" s="429"/>
      <c r="MQK62" s="429"/>
      <c r="MQL62" s="429"/>
      <c r="MQM62" s="429"/>
      <c r="MQN62" s="429"/>
      <c r="MQO62" s="429"/>
      <c r="MQP62" s="429"/>
      <c r="MQQ62" s="429"/>
      <c r="MQR62" s="429"/>
      <c r="MQS62" s="429"/>
      <c r="MQT62" s="429"/>
      <c r="MQU62" s="429"/>
      <c r="MQV62" s="429"/>
      <c r="MQW62" s="429"/>
      <c r="MQX62" s="429"/>
      <c r="MQY62" s="429"/>
      <c r="MQZ62" s="429"/>
      <c r="MRA62" s="429"/>
      <c r="MRB62" s="429"/>
      <c r="MRC62" s="429"/>
      <c r="MRD62" s="429"/>
      <c r="MRE62" s="429"/>
      <c r="MRF62" s="429"/>
      <c r="MRG62" s="429"/>
      <c r="MRH62" s="429"/>
      <c r="MRI62" s="429"/>
      <c r="MRJ62" s="429"/>
      <c r="MRK62" s="429"/>
      <c r="MRL62" s="429"/>
      <c r="MRM62" s="429"/>
      <c r="MRN62" s="429"/>
      <c r="MRO62" s="429"/>
      <c r="MRP62" s="429"/>
      <c r="MRQ62" s="429"/>
      <c r="MRR62" s="429"/>
      <c r="MRS62" s="429"/>
      <c r="MRT62" s="429"/>
      <c r="MRU62" s="429"/>
      <c r="MRV62" s="429"/>
      <c r="MRW62" s="429"/>
      <c r="MRX62" s="429"/>
      <c r="MRY62" s="429"/>
      <c r="MRZ62" s="429"/>
      <c r="MSA62" s="429"/>
      <c r="MSB62" s="429"/>
      <c r="MSC62" s="429"/>
      <c r="MSD62" s="429"/>
      <c r="MSE62" s="429"/>
      <c r="MSF62" s="429"/>
      <c r="MSG62" s="429"/>
      <c r="MSH62" s="429"/>
      <c r="MSI62" s="429"/>
      <c r="MSJ62" s="429"/>
      <c r="MSK62" s="429"/>
      <c r="MSL62" s="429"/>
      <c r="MSM62" s="429"/>
      <c r="MSN62" s="429"/>
      <c r="MSO62" s="429"/>
      <c r="MSP62" s="429"/>
      <c r="MSQ62" s="429"/>
      <c r="MSR62" s="429"/>
      <c r="MSS62" s="429"/>
      <c r="MST62" s="429"/>
      <c r="MSU62" s="429"/>
      <c r="MSV62" s="429"/>
      <c r="MSW62" s="429"/>
      <c r="MSX62" s="429"/>
      <c r="MSY62" s="429"/>
      <c r="MSZ62" s="429"/>
      <c r="MTA62" s="429"/>
      <c r="MTB62" s="429"/>
      <c r="MTC62" s="429"/>
      <c r="MTD62" s="429"/>
      <c r="MTE62" s="429"/>
      <c r="MTF62" s="429"/>
      <c r="MTG62" s="429"/>
      <c r="MTH62" s="429"/>
      <c r="MTI62" s="429"/>
      <c r="MTJ62" s="429"/>
      <c r="MTK62" s="429"/>
      <c r="MTL62" s="429"/>
      <c r="MTM62" s="429"/>
      <c r="MTN62" s="429"/>
      <c r="MTO62" s="429"/>
      <c r="MTP62" s="429"/>
      <c r="MTQ62" s="429"/>
      <c r="MTR62" s="429"/>
      <c r="MTS62" s="429"/>
      <c r="MTT62" s="429"/>
      <c r="MTU62" s="429"/>
      <c r="MTV62" s="429"/>
      <c r="MTW62" s="429"/>
      <c r="MTX62" s="429"/>
      <c r="MTY62" s="429"/>
      <c r="MTZ62" s="429"/>
      <c r="MUA62" s="429"/>
      <c r="MUB62" s="429"/>
      <c r="MUC62" s="429"/>
      <c r="MUD62" s="429"/>
      <c r="MUE62" s="429"/>
      <c r="MUF62" s="429"/>
      <c r="MUG62" s="429"/>
      <c r="MUH62" s="429"/>
      <c r="MUI62" s="429"/>
      <c r="MUJ62" s="429"/>
      <c r="MUK62" s="429"/>
      <c r="MUL62" s="429"/>
      <c r="MUM62" s="429"/>
      <c r="MUN62" s="429"/>
      <c r="MUO62" s="429"/>
      <c r="MUP62" s="429"/>
      <c r="MUQ62" s="429"/>
      <c r="MUR62" s="429"/>
      <c r="MUS62" s="429"/>
      <c r="MUT62" s="429"/>
      <c r="MUU62" s="429"/>
      <c r="MUV62" s="429"/>
      <c r="MUW62" s="429"/>
      <c r="MUX62" s="429"/>
      <c r="MUY62" s="429"/>
      <c r="MUZ62" s="429"/>
      <c r="MVA62" s="429"/>
      <c r="MVB62" s="429"/>
      <c r="MVC62" s="429"/>
      <c r="MVD62" s="429"/>
      <c r="MVE62" s="429"/>
      <c r="MVF62" s="429"/>
      <c r="MVG62" s="429"/>
      <c r="MVH62" s="429"/>
      <c r="MVI62" s="429"/>
      <c r="MVJ62" s="429"/>
      <c r="MVK62" s="429"/>
      <c r="MVL62" s="429"/>
      <c r="MVM62" s="429"/>
      <c r="MVN62" s="429"/>
      <c r="MVO62" s="429"/>
      <c r="MVP62" s="429"/>
      <c r="MVQ62" s="429"/>
      <c r="MVR62" s="429"/>
      <c r="MVS62" s="429"/>
      <c r="MVT62" s="429"/>
      <c r="MVU62" s="429"/>
      <c r="MVV62" s="429"/>
      <c r="MVW62" s="429"/>
      <c r="MVX62" s="429"/>
      <c r="MVY62" s="429"/>
      <c r="MVZ62" s="429"/>
      <c r="MWA62" s="429"/>
      <c r="MWB62" s="429"/>
      <c r="MWC62" s="429"/>
      <c r="MWD62" s="429"/>
      <c r="MWE62" s="429"/>
      <c r="MWF62" s="429"/>
      <c r="MWG62" s="429"/>
      <c r="MWH62" s="429"/>
      <c r="MWI62" s="429"/>
      <c r="MWJ62" s="429"/>
      <c r="MWK62" s="429"/>
      <c r="MWL62" s="429"/>
      <c r="MWM62" s="429"/>
      <c r="MWN62" s="429"/>
      <c r="MWO62" s="429"/>
      <c r="MWP62" s="429"/>
      <c r="MWQ62" s="429"/>
      <c r="MWR62" s="429"/>
      <c r="MWS62" s="429"/>
      <c r="MWT62" s="429"/>
      <c r="MWU62" s="429"/>
      <c r="MWV62" s="429"/>
      <c r="MWW62" s="429"/>
      <c r="MWX62" s="429"/>
      <c r="MWY62" s="429"/>
      <c r="MWZ62" s="429"/>
      <c r="MXA62" s="429"/>
      <c r="MXB62" s="429"/>
      <c r="MXC62" s="429"/>
      <c r="MXD62" s="429"/>
      <c r="MXE62" s="429"/>
      <c r="MXF62" s="429"/>
      <c r="MXG62" s="429"/>
      <c r="MXH62" s="429"/>
      <c r="MXI62" s="429"/>
      <c r="MXJ62" s="429"/>
      <c r="MXK62" s="429"/>
      <c r="MXL62" s="429"/>
      <c r="MXM62" s="429"/>
      <c r="MXN62" s="429"/>
      <c r="MXO62" s="429"/>
      <c r="MXP62" s="429"/>
      <c r="MXQ62" s="429"/>
      <c r="MXR62" s="429"/>
      <c r="MXS62" s="429"/>
      <c r="MXT62" s="429"/>
      <c r="MXU62" s="429"/>
      <c r="MXV62" s="429"/>
      <c r="MXW62" s="429"/>
      <c r="MXX62" s="429"/>
      <c r="MXY62" s="429"/>
      <c r="MXZ62" s="429"/>
      <c r="MYA62" s="429"/>
      <c r="MYB62" s="429"/>
      <c r="MYC62" s="429"/>
      <c r="MYD62" s="429"/>
      <c r="MYE62" s="429"/>
      <c r="MYF62" s="429"/>
      <c r="MYG62" s="429"/>
      <c r="MYH62" s="429"/>
      <c r="MYI62" s="429"/>
      <c r="MYJ62" s="429"/>
      <c r="MYK62" s="429"/>
      <c r="MYL62" s="429"/>
      <c r="MYM62" s="429"/>
      <c r="MYN62" s="429"/>
      <c r="MYO62" s="429"/>
      <c r="MYP62" s="429"/>
      <c r="MYQ62" s="429"/>
      <c r="MYR62" s="429"/>
      <c r="MYS62" s="429"/>
      <c r="MYT62" s="429"/>
      <c r="MYU62" s="429"/>
      <c r="MYV62" s="429"/>
      <c r="MYW62" s="429"/>
      <c r="MYX62" s="429"/>
      <c r="MYY62" s="429"/>
      <c r="MYZ62" s="429"/>
      <c r="MZA62" s="429"/>
      <c r="MZB62" s="429"/>
      <c r="MZC62" s="429"/>
      <c r="MZD62" s="429"/>
      <c r="MZE62" s="429"/>
      <c r="MZF62" s="429"/>
      <c r="MZG62" s="429"/>
      <c r="MZH62" s="429"/>
      <c r="MZI62" s="429"/>
      <c r="MZJ62" s="429"/>
      <c r="MZK62" s="429"/>
      <c r="MZL62" s="429"/>
      <c r="MZM62" s="429"/>
      <c r="MZN62" s="429"/>
      <c r="MZO62" s="429"/>
      <c r="MZP62" s="429"/>
      <c r="MZQ62" s="429"/>
      <c r="MZR62" s="429"/>
      <c r="MZS62" s="429"/>
      <c r="MZT62" s="429"/>
      <c r="MZU62" s="429"/>
      <c r="MZV62" s="429"/>
      <c r="MZW62" s="429"/>
      <c r="MZX62" s="429"/>
      <c r="MZY62" s="429"/>
      <c r="MZZ62" s="429"/>
      <c r="NAA62" s="429"/>
      <c r="NAB62" s="429"/>
      <c r="NAC62" s="429"/>
      <c r="NAD62" s="429"/>
      <c r="NAE62" s="429"/>
      <c r="NAF62" s="429"/>
      <c r="NAG62" s="429"/>
      <c r="NAH62" s="429"/>
      <c r="NAI62" s="429"/>
      <c r="NAJ62" s="429"/>
      <c r="NAK62" s="429"/>
      <c r="NAL62" s="429"/>
      <c r="NAM62" s="429"/>
      <c r="NAN62" s="429"/>
      <c r="NAO62" s="429"/>
      <c r="NAP62" s="429"/>
      <c r="NAQ62" s="429"/>
      <c r="NAR62" s="429"/>
      <c r="NAS62" s="429"/>
      <c r="NAT62" s="429"/>
      <c r="NAU62" s="429"/>
      <c r="NAV62" s="429"/>
      <c r="NAW62" s="429"/>
      <c r="NAX62" s="429"/>
      <c r="NAY62" s="429"/>
      <c r="NAZ62" s="429"/>
      <c r="NBA62" s="429"/>
      <c r="NBB62" s="429"/>
      <c r="NBC62" s="429"/>
      <c r="NBD62" s="429"/>
      <c r="NBE62" s="429"/>
      <c r="NBF62" s="429"/>
      <c r="NBG62" s="429"/>
      <c r="NBH62" s="429"/>
      <c r="NBI62" s="429"/>
      <c r="NBJ62" s="429"/>
      <c r="NBK62" s="429"/>
      <c r="NBL62" s="429"/>
      <c r="NBM62" s="429"/>
      <c r="NBN62" s="429"/>
      <c r="NBO62" s="429"/>
      <c r="NBP62" s="429"/>
      <c r="NBQ62" s="429"/>
      <c r="NBR62" s="429"/>
      <c r="NBS62" s="429"/>
      <c r="NBT62" s="429"/>
      <c r="NBU62" s="429"/>
      <c r="NBV62" s="429"/>
      <c r="NBW62" s="429"/>
      <c r="NBX62" s="429"/>
      <c r="NBY62" s="429"/>
      <c r="NBZ62" s="429"/>
      <c r="NCA62" s="429"/>
      <c r="NCB62" s="429"/>
      <c r="NCC62" s="429"/>
      <c r="NCD62" s="429"/>
      <c r="NCE62" s="429"/>
      <c r="NCF62" s="429"/>
      <c r="NCG62" s="429"/>
      <c r="NCH62" s="429"/>
      <c r="NCI62" s="429"/>
      <c r="NCJ62" s="429"/>
      <c r="NCK62" s="429"/>
      <c r="NCL62" s="429"/>
      <c r="NCM62" s="429"/>
      <c r="NCN62" s="429"/>
      <c r="NCO62" s="429"/>
      <c r="NCP62" s="429"/>
      <c r="NCQ62" s="429"/>
      <c r="NCR62" s="429"/>
      <c r="NCS62" s="429"/>
      <c r="NCT62" s="429"/>
      <c r="NCU62" s="429"/>
      <c r="NCV62" s="429"/>
      <c r="NCW62" s="429"/>
      <c r="NCX62" s="429"/>
      <c r="NCY62" s="429"/>
      <c r="NCZ62" s="429"/>
      <c r="NDA62" s="429"/>
      <c r="NDB62" s="429"/>
      <c r="NDC62" s="429"/>
      <c r="NDD62" s="429"/>
      <c r="NDE62" s="429"/>
      <c r="NDF62" s="429"/>
      <c r="NDG62" s="429"/>
      <c r="NDH62" s="429"/>
      <c r="NDI62" s="429"/>
      <c r="NDJ62" s="429"/>
      <c r="NDK62" s="429"/>
      <c r="NDL62" s="429"/>
      <c r="NDM62" s="429"/>
      <c r="NDN62" s="429"/>
      <c r="NDO62" s="429"/>
      <c r="NDP62" s="429"/>
      <c r="NDQ62" s="429"/>
      <c r="NDR62" s="429"/>
      <c r="NDS62" s="429"/>
      <c r="NDT62" s="429"/>
      <c r="NDU62" s="429"/>
      <c r="NDV62" s="429"/>
      <c r="NDW62" s="429"/>
      <c r="NDX62" s="429"/>
      <c r="NDY62" s="429"/>
      <c r="NDZ62" s="429"/>
      <c r="NEA62" s="429"/>
      <c r="NEB62" s="429"/>
      <c r="NEC62" s="429"/>
      <c r="NED62" s="429"/>
      <c r="NEE62" s="429"/>
      <c r="NEF62" s="429"/>
      <c r="NEG62" s="429"/>
      <c r="NEH62" s="429"/>
      <c r="NEI62" s="429"/>
      <c r="NEJ62" s="429"/>
      <c r="NEK62" s="429"/>
      <c r="NEL62" s="429"/>
      <c r="NEM62" s="429"/>
      <c r="NEN62" s="429"/>
      <c r="NEO62" s="429"/>
      <c r="NEP62" s="429"/>
      <c r="NEQ62" s="429"/>
      <c r="NER62" s="429"/>
      <c r="NES62" s="429"/>
      <c r="NET62" s="429"/>
      <c r="NEU62" s="429"/>
      <c r="NEV62" s="429"/>
      <c r="NEW62" s="429"/>
      <c r="NEX62" s="429"/>
      <c r="NEY62" s="429"/>
      <c r="NEZ62" s="429"/>
      <c r="NFA62" s="429"/>
      <c r="NFB62" s="429"/>
      <c r="NFC62" s="429"/>
      <c r="NFD62" s="429"/>
      <c r="NFE62" s="429"/>
      <c r="NFF62" s="429"/>
      <c r="NFG62" s="429"/>
      <c r="NFH62" s="429"/>
      <c r="NFI62" s="429"/>
      <c r="NFJ62" s="429"/>
      <c r="NFK62" s="429"/>
      <c r="NFL62" s="429"/>
      <c r="NFM62" s="429"/>
      <c r="NFN62" s="429"/>
      <c r="NFO62" s="429"/>
      <c r="NFP62" s="429"/>
      <c r="NFQ62" s="429"/>
      <c r="NFR62" s="429"/>
      <c r="NFS62" s="429"/>
      <c r="NFT62" s="429"/>
      <c r="NFU62" s="429"/>
      <c r="NFV62" s="429"/>
      <c r="NFW62" s="429"/>
      <c r="NFX62" s="429"/>
      <c r="NFY62" s="429"/>
      <c r="NFZ62" s="429"/>
      <c r="NGA62" s="429"/>
      <c r="NGB62" s="429"/>
      <c r="NGC62" s="429"/>
      <c r="NGD62" s="429"/>
      <c r="NGE62" s="429"/>
      <c r="NGF62" s="429"/>
      <c r="NGG62" s="429"/>
      <c r="NGH62" s="429"/>
      <c r="NGI62" s="429"/>
      <c r="NGJ62" s="429"/>
      <c r="NGK62" s="429"/>
      <c r="NGL62" s="429"/>
      <c r="NGM62" s="429"/>
      <c r="NGN62" s="429"/>
      <c r="NGO62" s="429"/>
      <c r="NGP62" s="429"/>
      <c r="NGQ62" s="429"/>
      <c r="NGR62" s="429"/>
      <c r="NGS62" s="429"/>
      <c r="NGT62" s="429"/>
      <c r="NGU62" s="429"/>
      <c r="NGV62" s="429"/>
      <c r="NGW62" s="429"/>
      <c r="NGX62" s="429"/>
      <c r="NGY62" s="429"/>
      <c r="NGZ62" s="429"/>
      <c r="NHA62" s="429"/>
      <c r="NHB62" s="429"/>
      <c r="NHC62" s="429"/>
      <c r="NHD62" s="429"/>
      <c r="NHE62" s="429"/>
      <c r="NHF62" s="429"/>
      <c r="NHG62" s="429"/>
      <c r="NHH62" s="429"/>
      <c r="NHI62" s="429"/>
      <c r="NHJ62" s="429"/>
      <c r="NHK62" s="429"/>
      <c r="NHL62" s="429"/>
      <c r="NHM62" s="429"/>
      <c r="NHN62" s="429"/>
      <c r="NHO62" s="429"/>
      <c r="NHP62" s="429"/>
      <c r="NHQ62" s="429"/>
      <c r="NHR62" s="429"/>
      <c r="NHS62" s="429"/>
      <c r="NHT62" s="429"/>
      <c r="NHU62" s="429"/>
      <c r="NHV62" s="429"/>
      <c r="NHW62" s="429"/>
      <c r="NHX62" s="429"/>
      <c r="NHY62" s="429"/>
      <c r="NHZ62" s="429"/>
      <c r="NIA62" s="429"/>
      <c r="NIB62" s="429"/>
      <c r="NIC62" s="429"/>
      <c r="NID62" s="429"/>
      <c r="NIE62" s="429"/>
      <c r="NIF62" s="429"/>
      <c r="NIG62" s="429"/>
      <c r="NIH62" s="429"/>
      <c r="NII62" s="429"/>
      <c r="NIJ62" s="429"/>
      <c r="NIK62" s="429"/>
      <c r="NIL62" s="429"/>
      <c r="NIM62" s="429"/>
      <c r="NIN62" s="429"/>
      <c r="NIO62" s="429"/>
      <c r="NIP62" s="429"/>
      <c r="NIQ62" s="429"/>
      <c r="NIR62" s="429"/>
      <c r="NIS62" s="429"/>
      <c r="NIT62" s="429"/>
      <c r="NIU62" s="429"/>
      <c r="NIV62" s="429"/>
      <c r="NIW62" s="429"/>
      <c r="NIX62" s="429"/>
      <c r="NIY62" s="429"/>
      <c r="NIZ62" s="429"/>
      <c r="NJA62" s="429"/>
      <c r="NJB62" s="429"/>
      <c r="NJC62" s="429"/>
      <c r="NJD62" s="429"/>
      <c r="NJE62" s="429"/>
      <c r="NJF62" s="429"/>
      <c r="NJG62" s="429"/>
      <c r="NJH62" s="429"/>
      <c r="NJI62" s="429"/>
      <c r="NJJ62" s="429"/>
      <c r="NJK62" s="429"/>
      <c r="NJL62" s="429"/>
      <c r="NJM62" s="429"/>
      <c r="NJN62" s="429"/>
      <c r="NJO62" s="429"/>
      <c r="NJP62" s="429"/>
      <c r="NJQ62" s="429"/>
      <c r="NJR62" s="429"/>
      <c r="NJS62" s="429"/>
      <c r="NJT62" s="429"/>
      <c r="NJU62" s="429"/>
      <c r="NJV62" s="429"/>
      <c r="NJW62" s="429"/>
      <c r="NJX62" s="429"/>
      <c r="NJY62" s="429"/>
      <c r="NJZ62" s="429"/>
      <c r="NKA62" s="429"/>
      <c r="NKB62" s="429"/>
      <c r="NKC62" s="429"/>
      <c r="NKD62" s="429"/>
      <c r="NKE62" s="429"/>
      <c r="NKF62" s="429"/>
      <c r="NKG62" s="429"/>
      <c r="NKH62" s="429"/>
      <c r="NKI62" s="429"/>
      <c r="NKJ62" s="429"/>
      <c r="NKK62" s="429"/>
      <c r="NKL62" s="429"/>
      <c r="NKM62" s="429"/>
      <c r="NKN62" s="429"/>
      <c r="NKO62" s="429"/>
      <c r="NKP62" s="429"/>
      <c r="NKQ62" s="429"/>
      <c r="NKR62" s="429"/>
      <c r="NKS62" s="429"/>
      <c r="NKT62" s="429"/>
      <c r="NKU62" s="429"/>
      <c r="NKV62" s="429"/>
      <c r="NKW62" s="429"/>
      <c r="NKX62" s="429"/>
      <c r="NKY62" s="429"/>
      <c r="NKZ62" s="429"/>
      <c r="NLA62" s="429"/>
      <c r="NLB62" s="429"/>
      <c r="NLC62" s="429"/>
      <c r="NLD62" s="429"/>
      <c r="NLE62" s="429"/>
      <c r="NLF62" s="429"/>
      <c r="NLG62" s="429"/>
      <c r="NLH62" s="429"/>
      <c r="NLI62" s="429"/>
      <c r="NLJ62" s="429"/>
      <c r="NLK62" s="429"/>
      <c r="NLL62" s="429"/>
      <c r="NLM62" s="429"/>
      <c r="NLN62" s="429"/>
      <c r="NLO62" s="429"/>
      <c r="NLP62" s="429"/>
      <c r="NLQ62" s="429"/>
      <c r="NLR62" s="429"/>
      <c r="NLS62" s="429"/>
      <c r="NLT62" s="429"/>
      <c r="NLU62" s="429"/>
      <c r="NLV62" s="429"/>
      <c r="NLW62" s="429"/>
      <c r="NLX62" s="429"/>
      <c r="NLY62" s="429"/>
      <c r="NLZ62" s="429"/>
      <c r="NMA62" s="429"/>
      <c r="NMB62" s="429"/>
      <c r="NMC62" s="429"/>
      <c r="NMD62" s="429"/>
      <c r="NME62" s="429"/>
      <c r="NMF62" s="429"/>
      <c r="NMG62" s="429"/>
      <c r="NMH62" s="429"/>
      <c r="NMI62" s="429"/>
      <c r="NMJ62" s="429"/>
      <c r="NMK62" s="429"/>
      <c r="NML62" s="429"/>
      <c r="NMM62" s="429"/>
      <c r="NMN62" s="429"/>
      <c r="NMO62" s="429"/>
      <c r="NMP62" s="429"/>
      <c r="NMQ62" s="429"/>
      <c r="NMR62" s="429"/>
      <c r="NMS62" s="429"/>
      <c r="NMT62" s="429"/>
      <c r="NMU62" s="429"/>
      <c r="NMV62" s="429"/>
      <c r="NMW62" s="429"/>
      <c r="NMX62" s="429"/>
      <c r="NMY62" s="429"/>
      <c r="NMZ62" s="429"/>
      <c r="NNA62" s="429"/>
      <c r="NNB62" s="429"/>
      <c r="NNC62" s="429"/>
      <c r="NND62" s="429"/>
      <c r="NNE62" s="429"/>
      <c r="NNF62" s="429"/>
      <c r="NNG62" s="429"/>
      <c r="NNH62" s="429"/>
      <c r="NNI62" s="429"/>
      <c r="NNJ62" s="429"/>
      <c r="NNK62" s="429"/>
      <c r="NNL62" s="429"/>
      <c r="NNM62" s="429"/>
      <c r="NNN62" s="429"/>
      <c r="NNO62" s="429"/>
      <c r="NNP62" s="429"/>
      <c r="NNQ62" s="429"/>
      <c r="NNR62" s="429"/>
      <c r="NNS62" s="429"/>
      <c r="NNT62" s="429"/>
      <c r="NNU62" s="429"/>
      <c r="NNV62" s="429"/>
      <c r="NNW62" s="429"/>
      <c r="NNX62" s="429"/>
      <c r="NNY62" s="429"/>
      <c r="NNZ62" s="429"/>
      <c r="NOA62" s="429"/>
      <c r="NOB62" s="429"/>
      <c r="NOC62" s="429"/>
      <c r="NOD62" s="429"/>
      <c r="NOE62" s="429"/>
      <c r="NOF62" s="429"/>
      <c r="NOG62" s="429"/>
      <c r="NOH62" s="429"/>
      <c r="NOI62" s="429"/>
      <c r="NOJ62" s="429"/>
      <c r="NOK62" s="429"/>
      <c r="NOL62" s="429"/>
      <c r="NOM62" s="429"/>
      <c r="NON62" s="429"/>
      <c r="NOO62" s="429"/>
      <c r="NOP62" s="429"/>
      <c r="NOQ62" s="429"/>
      <c r="NOR62" s="429"/>
      <c r="NOS62" s="429"/>
      <c r="NOT62" s="429"/>
      <c r="NOU62" s="429"/>
      <c r="NOV62" s="429"/>
      <c r="NOW62" s="429"/>
      <c r="NOX62" s="429"/>
      <c r="NOY62" s="429"/>
      <c r="NOZ62" s="429"/>
      <c r="NPA62" s="429"/>
      <c r="NPB62" s="429"/>
      <c r="NPC62" s="429"/>
      <c r="NPD62" s="429"/>
      <c r="NPE62" s="429"/>
      <c r="NPF62" s="429"/>
      <c r="NPG62" s="429"/>
      <c r="NPH62" s="429"/>
      <c r="NPI62" s="429"/>
      <c r="NPJ62" s="429"/>
      <c r="NPK62" s="429"/>
      <c r="NPL62" s="429"/>
      <c r="NPM62" s="429"/>
      <c r="NPN62" s="429"/>
      <c r="NPO62" s="429"/>
      <c r="NPP62" s="429"/>
      <c r="NPQ62" s="429"/>
      <c r="NPR62" s="429"/>
      <c r="NPS62" s="429"/>
      <c r="NPT62" s="429"/>
      <c r="NPU62" s="429"/>
      <c r="NPV62" s="429"/>
      <c r="NPW62" s="429"/>
      <c r="NPX62" s="429"/>
      <c r="NPY62" s="429"/>
      <c r="NPZ62" s="429"/>
      <c r="NQA62" s="429"/>
      <c r="NQB62" s="429"/>
      <c r="NQC62" s="429"/>
      <c r="NQD62" s="429"/>
      <c r="NQE62" s="429"/>
      <c r="NQF62" s="429"/>
      <c r="NQG62" s="429"/>
      <c r="NQH62" s="429"/>
      <c r="NQI62" s="429"/>
      <c r="NQJ62" s="429"/>
      <c r="NQK62" s="429"/>
      <c r="NQL62" s="429"/>
      <c r="NQM62" s="429"/>
      <c r="NQN62" s="429"/>
      <c r="NQO62" s="429"/>
      <c r="NQP62" s="429"/>
      <c r="NQQ62" s="429"/>
      <c r="NQR62" s="429"/>
      <c r="NQS62" s="429"/>
      <c r="NQT62" s="429"/>
      <c r="NQU62" s="429"/>
      <c r="NQV62" s="429"/>
      <c r="NQW62" s="429"/>
      <c r="NQX62" s="429"/>
      <c r="NQY62" s="429"/>
      <c r="NQZ62" s="429"/>
      <c r="NRA62" s="429"/>
      <c r="NRB62" s="429"/>
      <c r="NRC62" s="429"/>
      <c r="NRD62" s="429"/>
      <c r="NRE62" s="429"/>
      <c r="NRF62" s="429"/>
      <c r="NRG62" s="429"/>
      <c r="NRH62" s="429"/>
      <c r="NRI62" s="429"/>
      <c r="NRJ62" s="429"/>
      <c r="NRK62" s="429"/>
      <c r="NRL62" s="429"/>
      <c r="NRM62" s="429"/>
      <c r="NRN62" s="429"/>
      <c r="NRO62" s="429"/>
      <c r="NRP62" s="429"/>
      <c r="NRQ62" s="429"/>
      <c r="NRR62" s="429"/>
      <c r="NRS62" s="429"/>
      <c r="NRT62" s="429"/>
      <c r="NRU62" s="429"/>
      <c r="NRV62" s="429"/>
      <c r="NRW62" s="429"/>
      <c r="NRX62" s="429"/>
      <c r="NRY62" s="429"/>
      <c r="NRZ62" s="429"/>
      <c r="NSA62" s="429"/>
      <c r="NSB62" s="429"/>
      <c r="NSC62" s="429"/>
      <c r="NSD62" s="429"/>
      <c r="NSE62" s="429"/>
      <c r="NSF62" s="429"/>
      <c r="NSG62" s="429"/>
      <c r="NSH62" s="429"/>
      <c r="NSI62" s="429"/>
      <c r="NSJ62" s="429"/>
      <c r="NSK62" s="429"/>
      <c r="NSL62" s="429"/>
      <c r="NSM62" s="429"/>
      <c r="NSN62" s="429"/>
      <c r="NSO62" s="429"/>
      <c r="NSP62" s="429"/>
      <c r="NSQ62" s="429"/>
      <c r="NSR62" s="429"/>
      <c r="NSS62" s="429"/>
      <c r="NST62" s="429"/>
      <c r="NSU62" s="429"/>
      <c r="NSV62" s="429"/>
      <c r="NSW62" s="429"/>
      <c r="NSX62" s="429"/>
      <c r="NSY62" s="429"/>
      <c r="NSZ62" s="429"/>
      <c r="NTA62" s="429"/>
      <c r="NTB62" s="429"/>
      <c r="NTC62" s="429"/>
      <c r="NTD62" s="429"/>
      <c r="NTE62" s="429"/>
      <c r="NTF62" s="429"/>
      <c r="NTG62" s="429"/>
      <c r="NTH62" s="429"/>
      <c r="NTI62" s="429"/>
      <c r="NTJ62" s="429"/>
      <c r="NTK62" s="429"/>
      <c r="NTL62" s="429"/>
      <c r="NTM62" s="429"/>
      <c r="NTN62" s="429"/>
      <c r="NTO62" s="429"/>
      <c r="NTP62" s="429"/>
      <c r="NTQ62" s="429"/>
      <c r="NTR62" s="429"/>
      <c r="NTS62" s="429"/>
      <c r="NTT62" s="429"/>
      <c r="NTU62" s="429"/>
      <c r="NTV62" s="429"/>
      <c r="NTW62" s="429"/>
      <c r="NTX62" s="429"/>
      <c r="NTY62" s="429"/>
      <c r="NTZ62" s="429"/>
      <c r="NUA62" s="429"/>
      <c r="NUB62" s="429"/>
      <c r="NUC62" s="429"/>
      <c r="NUD62" s="429"/>
      <c r="NUE62" s="429"/>
      <c r="NUF62" s="429"/>
      <c r="NUG62" s="429"/>
      <c r="NUH62" s="429"/>
      <c r="NUI62" s="429"/>
      <c r="NUJ62" s="429"/>
      <c r="NUK62" s="429"/>
      <c r="NUL62" s="429"/>
      <c r="NUM62" s="429"/>
      <c r="NUN62" s="429"/>
      <c r="NUO62" s="429"/>
      <c r="NUP62" s="429"/>
      <c r="NUQ62" s="429"/>
      <c r="NUR62" s="429"/>
      <c r="NUS62" s="429"/>
      <c r="NUT62" s="429"/>
      <c r="NUU62" s="429"/>
      <c r="NUV62" s="429"/>
      <c r="NUW62" s="429"/>
      <c r="NUX62" s="429"/>
      <c r="NUY62" s="429"/>
      <c r="NUZ62" s="429"/>
      <c r="NVA62" s="429"/>
      <c r="NVB62" s="429"/>
      <c r="NVC62" s="429"/>
      <c r="NVD62" s="429"/>
      <c r="NVE62" s="429"/>
      <c r="NVF62" s="429"/>
      <c r="NVG62" s="429"/>
      <c r="NVH62" s="429"/>
      <c r="NVI62" s="429"/>
      <c r="NVJ62" s="429"/>
      <c r="NVK62" s="429"/>
      <c r="NVL62" s="429"/>
      <c r="NVM62" s="429"/>
      <c r="NVN62" s="429"/>
      <c r="NVO62" s="429"/>
      <c r="NVP62" s="429"/>
      <c r="NVQ62" s="429"/>
      <c r="NVR62" s="429"/>
      <c r="NVS62" s="429"/>
      <c r="NVT62" s="429"/>
      <c r="NVU62" s="429"/>
      <c r="NVV62" s="429"/>
      <c r="NVW62" s="429"/>
      <c r="NVX62" s="429"/>
      <c r="NVY62" s="429"/>
      <c r="NVZ62" s="429"/>
      <c r="NWA62" s="429"/>
      <c r="NWB62" s="429"/>
      <c r="NWC62" s="429"/>
      <c r="NWD62" s="429"/>
      <c r="NWE62" s="429"/>
      <c r="NWF62" s="429"/>
      <c r="NWG62" s="429"/>
      <c r="NWH62" s="429"/>
      <c r="NWI62" s="429"/>
      <c r="NWJ62" s="429"/>
      <c r="NWK62" s="429"/>
      <c r="NWL62" s="429"/>
      <c r="NWM62" s="429"/>
      <c r="NWN62" s="429"/>
      <c r="NWO62" s="429"/>
      <c r="NWP62" s="429"/>
      <c r="NWQ62" s="429"/>
      <c r="NWR62" s="429"/>
      <c r="NWS62" s="429"/>
      <c r="NWT62" s="429"/>
      <c r="NWU62" s="429"/>
      <c r="NWV62" s="429"/>
      <c r="NWW62" s="429"/>
      <c r="NWX62" s="429"/>
      <c r="NWY62" s="429"/>
      <c r="NWZ62" s="429"/>
      <c r="NXA62" s="429"/>
      <c r="NXB62" s="429"/>
      <c r="NXC62" s="429"/>
      <c r="NXD62" s="429"/>
      <c r="NXE62" s="429"/>
      <c r="NXF62" s="429"/>
      <c r="NXG62" s="429"/>
      <c r="NXH62" s="429"/>
      <c r="NXI62" s="429"/>
      <c r="NXJ62" s="429"/>
      <c r="NXK62" s="429"/>
      <c r="NXL62" s="429"/>
      <c r="NXM62" s="429"/>
      <c r="NXN62" s="429"/>
      <c r="NXO62" s="429"/>
      <c r="NXP62" s="429"/>
      <c r="NXQ62" s="429"/>
      <c r="NXR62" s="429"/>
      <c r="NXS62" s="429"/>
      <c r="NXT62" s="429"/>
      <c r="NXU62" s="429"/>
      <c r="NXV62" s="429"/>
      <c r="NXW62" s="429"/>
      <c r="NXX62" s="429"/>
      <c r="NXY62" s="429"/>
      <c r="NXZ62" s="429"/>
      <c r="NYA62" s="429"/>
      <c r="NYB62" s="429"/>
      <c r="NYC62" s="429"/>
      <c r="NYD62" s="429"/>
      <c r="NYE62" s="429"/>
      <c r="NYF62" s="429"/>
      <c r="NYG62" s="429"/>
      <c r="NYH62" s="429"/>
      <c r="NYI62" s="429"/>
      <c r="NYJ62" s="429"/>
      <c r="NYK62" s="429"/>
      <c r="NYL62" s="429"/>
      <c r="NYM62" s="429"/>
      <c r="NYN62" s="429"/>
      <c r="NYO62" s="429"/>
      <c r="NYP62" s="429"/>
      <c r="NYQ62" s="429"/>
      <c r="NYR62" s="429"/>
      <c r="NYS62" s="429"/>
      <c r="NYT62" s="429"/>
      <c r="NYU62" s="429"/>
      <c r="NYV62" s="429"/>
      <c r="NYW62" s="429"/>
      <c r="NYX62" s="429"/>
      <c r="NYY62" s="429"/>
      <c r="NYZ62" s="429"/>
      <c r="NZA62" s="429"/>
      <c r="NZB62" s="429"/>
      <c r="NZC62" s="429"/>
      <c r="NZD62" s="429"/>
      <c r="NZE62" s="429"/>
      <c r="NZF62" s="429"/>
      <c r="NZG62" s="429"/>
      <c r="NZH62" s="429"/>
      <c r="NZI62" s="429"/>
      <c r="NZJ62" s="429"/>
      <c r="NZK62" s="429"/>
      <c r="NZL62" s="429"/>
      <c r="NZM62" s="429"/>
      <c r="NZN62" s="429"/>
      <c r="NZO62" s="429"/>
      <c r="NZP62" s="429"/>
      <c r="NZQ62" s="429"/>
      <c r="NZR62" s="429"/>
      <c r="NZS62" s="429"/>
      <c r="NZT62" s="429"/>
      <c r="NZU62" s="429"/>
      <c r="NZV62" s="429"/>
      <c r="NZW62" s="429"/>
      <c r="NZX62" s="429"/>
      <c r="NZY62" s="429"/>
      <c r="NZZ62" s="429"/>
      <c r="OAA62" s="429"/>
      <c r="OAB62" s="429"/>
      <c r="OAC62" s="429"/>
      <c r="OAD62" s="429"/>
      <c r="OAE62" s="429"/>
      <c r="OAF62" s="429"/>
      <c r="OAG62" s="429"/>
      <c r="OAH62" s="429"/>
      <c r="OAI62" s="429"/>
      <c r="OAJ62" s="429"/>
      <c r="OAK62" s="429"/>
      <c r="OAL62" s="429"/>
      <c r="OAM62" s="429"/>
      <c r="OAN62" s="429"/>
      <c r="OAO62" s="429"/>
      <c r="OAP62" s="429"/>
      <c r="OAQ62" s="429"/>
      <c r="OAR62" s="429"/>
      <c r="OAS62" s="429"/>
      <c r="OAT62" s="429"/>
      <c r="OAU62" s="429"/>
      <c r="OAV62" s="429"/>
      <c r="OAW62" s="429"/>
      <c r="OAX62" s="429"/>
      <c r="OAY62" s="429"/>
      <c r="OAZ62" s="429"/>
      <c r="OBA62" s="429"/>
      <c r="OBB62" s="429"/>
      <c r="OBC62" s="429"/>
      <c r="OBD62" s="429"/>
      <c r="OBE62" s="429"/>
      <c r="OBF62" s="429"/>
      <c r="OBG62" s="429"/>
      <c r="OBH62" s="429"/>
      <c r="OBI62" s="429"/>
      <c r="OBJ62" s="429"/>
      <c r="OBK62" s="429"/>
      <c r="OBL62" s="429"/>
      <c r="OBM62" s="429"/>
      <c r="OBN62" s="429"/>
      <c r="OBO62" s="429"/>
      <c r="OBP62" s="429"/>
      <c r="OBQ62" s="429"/>
      <c r="OBR62" s="429"/>
      <c r="OBS62" s="429"/>
      <c r="OBT62" s="429"/>
      <c r="OBU62" s="429"/>
      <c r="OBV62" s="429"/>
      <c r="OBW62" s="429"/>
      <c r="OBX62" s="429"/>
      <c r="OBY62" s="429"/>
      <c r="OBZ62" s="429"/>
      <c r="OCA62" s="429"/>
      <c r="OCB62" s="429"/>
      <c r="OCC62" s="429"/>
      <c r="OCD62" s="429"/>
      <c r="OCE62" s="429"/>
      <c r="OCF62" s="429"/>
      <c r="OCG62" s="429"/>
      <c r="OCH62" s="429"/>
      <c r="OCI62" s="429"/>
      <c r="OCJ62" s="429"/>
      <c r="OCK62" s="429"/>
      <c r="OCL62" s="429"/>
      <c r="OCM62" s="429"/>
      <c r="OCN62" s="429"/>
      <c r="OCO62" s="429"/>
      <c r="OCP62" s="429"/>
      <c r="OCQ62" s="429"/>
      <c r="OCR62" s="429"/>
      <c r="OCS62" s="429"/>
      <c r="OCT62" s="429"/>
      <c r="OCU62" s="429"/>
      <c r="OCV62" s="429"/>
      <c r="OCW62" s="429"/>
      <c r="OCX62" s="429"/>
      <c r="OCY62" s="429"/>
      <c r="OCZ62" s="429"/>
      <c r="ODA62" s="429"/>
      <c r="ODB62" s="429"/>
      <c r="ODC62" s="429"/>
      <c r="ODD62" s="429"/>
      <c r="ODE62" s="429"/>
      <c r="ODF62" s="429"/>
      <c r="ODG62" s="429"/>
      <c r="ODH62" s="429"/>
      <c r="ODI62" s="429"/>
      <c r="ODJ62" s="429"/>
      <c r="ODK62" s="429"/>
      <c r="ODL62" s="429"/>
      <c r="ODM62" s="429"/>
      <c r="ODN62" s="429"/>
      <c r="ODO62" s="429"/>
      <c r="ODP62" s="429"/>
      <c r="ODQ62" s="429"/>
      <c r="ODR62" s="429"/>
      <c r="ODS62" s="429"/>
      <c r="ODT62" s="429"/>
      <c r="ODU62" s="429"/>
      <c r="ODV62" s="429"/>
      <c r="ODW62" s="429"/>
      <c r="ODX62" s="429"/>
      <c r="ODY62" s="429"/>
      <c r="ODZ62" s="429"/>
      <c r="OEA62" s="429"/>
      <c r="OEB62" s="429"/>
      <c r="OEC62" s="429"/>
      <c r="OED62" s="429"/>
      <c r="OEE62" s="429"/>
      <c r="OEF62" s="429"/>
      <c r="OEG62" s="429"/>
      <c r="OEH62" s="429"/>
      <c r="OEI62" s="429"/>
      <c r="OEJ62" s="429"/>
      <c r="OEK62" s="429"/>
      <c r="OEL62" s="429"/>
      <c r="OEM62" s="429"/>
      <c r="OEN62" s="429"/>
      <c r="OEO62" s="429"/>
      <c r="OEP62" s="429"/>
      <c r="OEQ62" s="429"/>
      <c r="OER62" s="429"/>
      <c r="OES62" s="429"/>
      <c r="OET62" s="429"/>
      <c r="OEU62" s="429"/>
      <c r="OEV62" s="429"/>
      <c r="OEW62" s="429"/>
      <c r="OEX62" s="429"/>
      <c r="OEY62" s="429"/>
      <c r="OEZ62" s="429"/>
      <c r="OFA62" s="429"/>
      <c r="OFB62" s="429"/>
      <c r="OFC62" s="429"/>
      <c r="OFD62" s="429"/>
      <c r="OFE62" s="429"/>
      <c r="OFF62" s="429"/>
      <c r="OFG62" s="429"/>
      <c r="OFH62" s="429"/>
      <c r="OFI62" s="429"/>
      <c r="OFJ62" s="429"/>
      <c r="OFK62" s="429"/>
      <c r="OFL62" s="429"/>
      <c r="OFM62" s="429"/>
      <c r="OFN62" s="429"/>
      <c r="OFO62" s="429"/>
      <c r="OFP62" s="429"/>
      <c r="OFQ62" s="429"/>
      <c r="OFR62" s="429"/>
      <c r="OFS62" s="429"/>
      <c r="OFT62" s="429"/>
      <c r="OFU62" s="429"/>
      <c r="OFV62" s="429"/>
      <c r="OFW62" s="429"/>
      <c r="OFX62" s="429"/>
      <c r="OFY62" s="429"/>
      <c r="OFZ62" s="429"/>
      <c r="OGA62" s="429"/>
      <c r="OGB62" s="429"/>
      <c r="OGC62" s="429"/>
      <c r="OGD62" s="429"/>
      <c r="OGE62" s="429"/>
      <c r="OGF62" s="429"/>
      <c r="OGG62" s="429"/>
      <c r="OGH62" s="429"/>
      <c r="OGI62" s="429"/>
      <c r="OGJ62" s="429"/>
      <c r="OGK62" s="429"/>
      <c r="OGL62" s="429"/>
      <c r="OGM62" s="429"/>
      <c r="OGN62" s="429"/>
      <c r="OGO62" s="429"/>
      <c r="OGP62" s="429"/>
      <c r="OGQ62" s="429"/>
      <c r="OGR62" s="429"/>
      <c r="OGS62" s="429"/>
      <c r="OGT62" s="429"/>
      <c r="OGU62" s="429"/>
      <c r="OGV62" s="429"/>
      <c r="OGW62" s="429"/>
      <c r="OGX62" s="429"/>
      <c r="OGY62" s="429"/>
      <c r="OGZ62" s="429"/>
      <c r="OHA62" s="429"/>
      <c r="OHB62" s="429"/>
      <c r="OHC62" s="429"/>
      <c r="OHD62" s="429"/>
      <c r="OHE62" s="429"/>
      <c r="OHF62" s="429"/>
      <c r="OHG62" s="429"/>
      <c r="OHH62" s="429"/>
      <c r="OHI62" s="429"/>
      <c r="OHJ62" s="429"/>
      <c r="OHK62" s="429"/>
      <c r="OHL62" s="429"/>
      <c r="OHM62" s="429"/>
      <c r="OHN62" s="429"/>
      <c r="OHO62" s="429"/>
      <c r="OHP62" s="429"/>
      <c r="OHQ62" s="429"/>
      <c r="OHR62" s="429"/>
      <c r="OHS62" s="429"/>
      <c r="OHT62" s="429"/>
      <c r="OHU62" s="429"/>
      <c r="OHV62" s="429"/>
      <c r="OHW62" s="429"/>
      <c r="OHX62" s="429"/>
      <c r="OHY62" s="429"/>
      <c r="OHZ62" s="429"/>
      <c r="OIA62" s="429"/>
      <c r="OIB62" s="429"/>
      <c r="OIC62" s="429"/>
      <c r="OID62" s="429"/>
      <c r="OIE62" s="429"/>
      <c r="OIF62" s="429"/>
      <c r="OIG62" s="429"/>
      <c r="OIH62" s="429"/>
      <c r="OII62" s="429"/>
      <c r="OIJ62" s="429"/>
      <c r="OIK62" s="429"/>
      <c r="OIL62" s="429"/>
      <c r="OIM62" s="429"/>
      <c r="OIN62" s="429"/>
      <c r="OIO62" s="429"/>
      <c r="OIP62" s="429"/>
      <c r="OIQ62" s="429"/>
      <c r="OIR62" s="429"/>
      <c r="OIS62" s="429"/>
      <c r="OIT62" s="429"/>
      <c r="OIU62" s="429"/>
      <c r="OIV62" s="429"/>
      <c r="OIW62" s="429"/>
      <c r="OIX62" s="429"/>
      <c r="OIY62" s="429"/>
      <c r="OIZ62" s="429"/>
      <c r="OJA62" s="429"/>
      <c r="OJB62" s="429"/>
      <c r="OJC62" s="429"/>
      <c r="OJD62" s="429"/>
      <c r="OJE62" s="429"/>
      <c r="OJF62" s="429"/>
      <c r="OJG62" s="429"/>
      <c r="OJH62" s="429"/>
      <c r="OJI62" s="429"/>
      <c r="OJJ62" s="429"/>
      <c r="OJK62" s="429"/>
      <c r="OJL62" s="429"/>
      <c r="OJM62" s="429"/>
      <c r="OJN62" s="429"/>
      <c r="OJO62" s="429"/>
      <c r="OJP62" s="429"/>
      <c r="OJQ62" s="429"/>
      <c r="OJR62" s="429"/>
      <c r="OJS62" s="429"/>
      <c r="OJT62" s="429"/>
      <c r="OJU62" s="429"/>
      <c r="OJV62" s="429"/>
      <c r="OJW62" s="429"/>
      <c r="OJX62" s="429"/>
      <c r="OJY62" s="429"/>
      <c r="OJZ62" s="429"/>
      <c r="OKA62" s="429"/>
      <c r="OKB62" s="429"/>
      <c r="OKC62" s="429"/>
      <c r="OKD62" s="429"/>
      <c r="OKE62" s="429"/>
      <c r="OKF62" s="429"/>
      <c r="OKG62" s="429"/>
      <c r="OKH62" s="429"/>
      <c r="OKI62" s="429"/>
      <c r="OKJ62" s="429"/>
      <c r="OKK62" s="429"/>
      <c r="OKL62" s="429"/>
      <c r="OKM62" s="429"/>
      <c r="OKN62" s="429"/>
      <c r="OKO62" s="429"/>
      <c r="OKP62" s="429"/>
      <c r="OKQ62" s="429"/>
      <c r="OKR62" s="429"/>
      <c r="OKS62" s="429"/>
      <c r="OKT62" s="429"/>
      <c r="OKU62" s="429"/>
      <c r="OKV62" s="429"/>
      <c r="OKW62" s="429"/>
      <c r="OKX62" s="429"/>
      <c r="OKY62" s="429"/>
      <c r="OKZ62" s="429"/>
      <c r="OLA62" s="429"/>
      <c r="OLB62" s="429"/>
      <c r="OLC62" s="429"/>
      <c r="OLD62" s="429"/>
      <c r="OLE62" s="429"/>
      <c r="OLF62" s="429"/>
      <c r="OLG62" s="429"/>
      <c r="OLH62" s="429"/>
      <c r="OLI62" s="429"/>
      <c r="OLJ62" s="429"/>
      <c r="OLK62" s="429"/>
      <c r="OLL62" s="429"/>
      <c r="OLM62" s="429"/>
      <c r="OLN62" s="429"/>
      <c r="OLO62" s="429"/>
      <c r="OLP62" s="429"/>
      <c r="OLQ62" s="429"/>
      <c r="OLR62" s="429"/>
      <c r="OLS62" s="429"/>
      <c r="OLT62" s="429"/>
      <c r="OLU62" s="429"/>
      <c r="OLV62" s="429"/>
      <c r="OLW62" s="429"/>
      <c r="OLX62" s="429"/>
      <c r="OLY62" s="429"/>
      <c r="OLZ62" s="429"/>
      <c r="OMA62" s="429"/>
      <c r="OMB62" s="429"/>
      <c r="OMC62" s="429"/>
      <c r="OMD62" s="429"/>
      <c r="OME62" s="429"/>
      <c r="OMF62" s="429"/>
      <c r="OMG62" s="429"/>
      <c r="OMH62" s="429"/>
      <c r="OMI62" s="429"/>
      <c r="OMJ62" s="429"/>
      <c r="OMK62" s="429"/>
      <c r="OML62" s="429"/>
      <c r="OMM62" s="429"/>
      <c r="OMN62" s="429"/>
      <c r="OMO62" s="429"/>
      <c r="OMP62" s="429"/>
      <c r="OMQ62" s="429"/>
      <c r="OMR62" s="429"/>
      <c r="OMS62" s="429"/>
      <c r="OMT62" s="429"/>
      <c r="OMU62" s="429"/>
      <c r="OMV62" s="429"/>
      <c r="OMW62" s="429"/>
      <c r="OMX62" s="429"/>
      <c r="OMY62" s="429"/>
      <c r="OMZ62" s="429"/>
      <c r="ONA62" s="429"/>
      <c r="ONB62" s="429"/>
      <c r="ONC62" s="429"/>
      <c r="OND62" s="429"/>
      <c r="ONE62" s="429"/>
      <c r="ONF62" s="429"/>
      <c r="ONG62" s="429"/>
      <c r="ONH62" s="429"/>
      <c r="ONI62" s="429"/>
      <c r="ONJ62" s="429"/>
      <c r="ONK62" s="429"/>
      <c r="ONL62" s="429"/>
      <c r="ONM62" s="429"/>
      <c r="ONN62" s="429"/>
      <c r="ONO62" s="429"/>
      <c r="ONP62" s="429"/>
      <c r="ONQ62" s="429"/>
      <c r="ONR62" s="429"/>
      <c r="ONS62" s="429"/>
      <c r="ONT62" s="429"/>
      <c r="ONU62" s="429"/>
      <c r="ONV62" s="429"/>
      <c r="ONW62" s="429"/>
      <c r="ONX62" s="429"/>
      <c r="ONY62" s="429"/>
      <c r="ONZ62" s="429"/>
      <c r="OOA62" s="429"/>
      <c r="OOB62" s="429"/>
      <c r="OOC62" s="429"/>
      <c r="OOD62" s="429"/>
      <c r="OOE62" s="429"/>
      <c r="OOF62" s="429"/>
      <c r="OOG62" s="429"/>
      <c r="OOH62" s="429"/>
      <c r="OOI62" s="429"/>
      <c r="OOJ62" s="429"/>
      <c r="OOK62" s="429"/>
      <c r="OOL62" s="429"/>
      <c r="OOM62" s="429"/>
      <c r="OON62" s="429"/>
      <c r="OOO62" s="429"/>
      <c r="OOP62" s="429"/>
      <c r="OOQ62" s="429"/>
      <c r="OOR62" s="429"/>
      <c r="OOS62" s="429"/>
      <c r="OOT62" s="429"/>
      <c r="OOU62" s="429"/>
      <c r="OOV62" s="429"/>
      <c r="OOW62" s="429"/>
      <c r="OOX62" s="429"/>
      <c r="OOY62" s="429"/>
      <c r="OOZ62" s="429"/>
      <c r="OPA62" s="429"/>
      <c r="OPB62" s="429"/>
      <c r="OPC62" s="429"/>
      <c r="OPD62" s="429"/>
      <c r="OPE62" s="429"/>
      <c r="OPF62" s="429"/>
      <c r="OPG62" s="429"/>
      <c r="OPH62" s="429"/>
      <c r="OPI62" s="429"/>
      <c r="OPJ62" s="429"/>
      <c r="OPK62" s="429"/>
      <c r="OPL62" s="429"/>
      <c r="OPM62" s="429"/>
      <c r="OPN62" s="429"/>
      <c r="OPO62" s="429"/>
      <c r="OPP62" s="429"/>
      <c r="OPQ62" s="429"/>
      <c r="OPR62" s="429"/>
      <c r="OPS62" s="429"/>
      <c r="OPT62" s="429"/>
      <c r="OPU62" s="429"/>
      <c r="OPV62" s="429"/>
      <c r="OPW62" s="429"/>
      <c r="OPX62" s="429"/>
      <c r="OPY62" s="429"/>
      <c r="OPZ62" s="429"/>
      <c r="OQA62" s="429"/>
      <c r="OQB62" s="429"/>
      <c r="OQC62" s="429"/>
      <c r="OQD62" s="429"/>
      <c r="OQE62" s="429"/>
      <c r="OQF62" s="429"/>
      <c r="OQG62" s="429"/>
      <c r="OQH62" s="429"/>
      <c r="OQI62" s="429"/>
      <c r="OQJ62" s="429"/>
      <c r="OQK62" s="429"/>
      <c r="OQL62" s="429"/>
      <c r="OQM62" s="429"/>
      <c r="OQN62" s="429"/>
      <c r="OQO62" s="429"/>
      <c r="OQP62" s="429"/>
      <c r="OQQ62" s="429"/>
      <c r="OQR62" s="429"/>
      <c r="OQS62" s="429"/>
      <c r="OQT62" s="429"/>
      <c r="OQU62" s="429"/>
      <c r="OQV62" s="429"/>
      <c r="OQW62" s="429"/>
      <c r="OQX62" s="429"/>
      <c r="OQY62" s="429"/>
      <c r="OQZ62" s="429"/>
      <c r="ORA62" s="429"/>
      <c r="ORB62" s="429"/>
      <c r="ORC62" s="429"/>
      <c r="ORD62" s="429"/>
      <c r="ORE62" s="429"/>
      <c r="ORF62" s="429"/>
      <c r="ORG62" s="429"/>
      <c r="ORH62" s="429"/>
      <c r="ORI62" s="429"/>
      <c r="ORJ62" s="429"/>
      <c r="ORK62" s="429"/>
      <c r="ORL62" s="429"/>
      <c r="ORM62" s="429"/>
      <c r="ORN62" s="429"/>
      <c r="ORO62" s="429"/>
      <c r="ORP62" s="429"/>
      <c r="ORQ62" s="429"/>
      <c r="ORR62" s="429"/>
      <c r="ORS62" s="429"/>
      <c r="ORT62" s="429"/>
      <c r="ORU62" s="429"/>
      <c r="ORV62" s="429"/>
      <c r="ORW62" s="429"/>
      <c r="ORX62" s="429"/>
      <c r="ORY62" s="429"/>
      <c r="ORZ62" s="429"/>
      <c r="OSA62" s="429"/>
      <c r="OSB62" s="429"/>
      <c r="OSC62" s="429"/>
      <c r="OSD62" s="429"/>
      <c r="OSE62" s="429"/>
      <c r="OSF62" s="429"/>
      <c r="OSG62" s="429"/>
      <c r="OSH62" s="429"/>
      <c r="OSI62" s="429"/>
      <c r="OSJ62" s="429"/>
      <c r="OSK62" s="429"/>
      <c r="OSL62" s="429"/>
      <c r="OSM62" s="429"/>
      <c r="OSN62" s="429"/>
      <c r="OSO62" s="429"/>
      <c r="OSP62" s="429"/>
      <c r="OSQ62" s="429"/>
      <c r="OSR62" s="429"/>
      <c r="OSS62" s="429"/>
      <c r="OST62" s="429"/>
      <c r="OSU62" s="429"/>
      <c r="OSV62" s="429"/>
      <c r="OSW62" s="429"/>
      <c r="OSX62" s="429"/>
      <c r="OSY62" s="429"/>
      <c r="OSZ62" s="429"/>
      <c r="OTA62" s="429"/>
      <c r="OTB62" s="429"/>
      <c r="OTC62" s="429"/>
      <c r="OTD62" s="429"/>
      <c r="OTE62" s="429"/>
      <c r="OTF62" s="429"/>
      <c r="OTG62" s="429"/>
      <c r="OTH62" s="429"/>
      <c r="OTI62" s="429"/>
      <c r="OTJ62" s="429"/>
      <c r="OTK62" s="429"/>
      <c r="OTL62" s="429"/>
      <c r="OTM62" s="429"/>
      <c r="OTN62" s="429"/>
      <c r="OTO62" s="429"/>
      <c r="OTP62" s="429"/>
      <c r="OTQ62" s="429"/>
      <c r="OTR62" s="429"/>
      <c r="OTS62" s="429"/>
      <c r="OTT62" s="429"/>
      <c r="OTU62" s="429"/>
      <c r="OTV62" s="429"/>
      <c r="OTW62" s="429"/>
      <c r="OTX62" s="429"/>
      <c r="OTY62" s="429"/>
      <c r="OTZ62" s="429"/>
      <c r="OUA62" s="429"/>
      <c r="OUB62" s="429"/>
      <c r="OUC62" s="429"/>
      <c r="OUD62" s="429"/>
      <c r="OUE62" s="429"/>
      <c r="OUF62" s="429"/>
      <c r="OUG62" s="429"/>
      <c r="OUH62" s="429"/>
      <c r="OUI62" s="429"/>
      <c r="OUJ62" s="429"/>
      <c r="OUK62" s="429"/>
      <c r="OUL62" s="429"/>
      <c r="OUM62" s="429"/>
      <c r="OUN62" s="429"/>
      <c r="OUO62" s="429"/>
      <c r="OUP62" s="429"/>
      <c r="OUQ62" s="429"/>
      <c r="OUR62" s="429"/>
      <c r="OUS62" s="429"/>
      <c r="OUT62" s="429"/>
      <c r="OUU62" s="429"/>
      <c r="OUV62" s="429"/>
      <c r="OUW62" s="429"/>
      <c r="OUX62" s="429"/>
      <c r="OUY62" s="429"/>
      <c r="OUZ62" s="429"/>
      <c r="OVA62" s="429"/>
      <c r="OVB62" s="429"/>
      <c r="OVC62" s="429"/>
      <c r="OVD62" s="429"/>
      <c r="OVE62" s="429"/>
      <c r="OVF62" s="429"/>
      <c r="OVG62" s="429"/>
      <c r="OVH62" s="429"/>
      <c r="OVI62" s="429"/>
      <c r="OVJ62" s="429"/>
      <c r="OVK62" s="429"/>
      <c r="OVL62" s="429"/>
      <c r="OVM62" s="429"/>
      <c r="OVN62" s="429"/>
      <c r="OVO62" s="429"/>
      <c r="OVP62" s="429"/>
      <c r="OVQ62" s="429"/>
      <c r="OVR62" s="429"/>
      <c r="OVS62" s="429"/>
      <c r="OVT62" s="429"/>
      <c r="OVU62" s="429"/>
      <c r="OVV62" s="429"/>
      <c r="OVW62" s="429"/>
      <c r="OVX62" s="429"/>
      <c r="OVY62" s="429"/>
      <c r="OVZ62" s="429"/>
      <c r="OWA62" s="429"/>
      <c r="OWB62" s="429"/>
      <c r="OWC62" s="429"/>
      <c r="OWD62" s="429"/>
      <c r="OWE62" s="429"/>
      <c r="OWF62" s="429"/>
      <c r="OWG62" s="429"/>
      <c r="OWH62" s="429"/>
      <c r="OWI62" s="429"/>
      <c r="OWJ62" s="429"/>
      <c r="OWK62" s="429"/>
      <c r="OWL62" s="429"/>
      <c r="OWM62" s="429"/>
      <c r="OWN62" s="429"/>
      <c r="OWO62" s="429"/>
      <c r="OWP62" s="429"/>
      <c r="OWQ62" s="429"/>
      <c r="OWR62" s="429"/>
      <c r="OWS62" s="429"/>
      <c r="OWT62" s="429"/>
      <c r="OWU62" s="429"/>
      <c r="OWV62" s="429"/>
      <c r="OWW62" s="429"/>
      <c r="OWX62" s="429"/>
      <c r="OWY62" s="429"/>
      <c r="OWZ62" s="429"/>
      <c r="OXA62" s="429"/>
      <c r="OXB62" s="429"/>
      <c r="OXC62" s="429"/>
      <c r="OXD62" s="429"/>
      <c r="OXE62" s="429"/>
      <c r="OXF62" s="429"/>
      <c r="OXG62" s="429"/>
      <c r="OXH62" s="429"/>
      <c r="OXI62" s="429"/>
      <c r="OXJ62" s="429"/>
      <c r="OXK62" s="429"/>
      <c r="OXL62" s="429"/>
      <c r="OXM62" s="429"/>
      <c r="OXN62" s="429"/>
      <c r="OXO62" s="429"/>
      <c r="OXP62" s="429"/>
      <c r="OXQ62" s="429"/>
      <c r="OXR62" s="429"/>
      <c r="OXS62" s="429"/>
      <c r="OXT62" s="429"/>
      <c r="OXU62" s="429"/>
      <c r="OXV62" s="429"/>
      <c r="OXW62" s="429"/>
      <c r="OXX62" s="429"/>
      <c r="OXY62" s="429"/>
      <c r="OXZ62" s="429"/>
      <c r="OYA62" s="429"/>
      <c r="OYB62" s="429"/>
      <c r="OYC62" s="429"/>
      <c r="OYD62" s="429"/>
      <c r="OYE62" s="429"/>
      <c r="OYF62" s="429"/>
      <c r="OYG62" s="429"/>
      <c r="OYH62" s="429"/>
      <c r="OYI62" s="429"/>
      <c r="OYJ62" s="429"/>
      <c r="OYK62" s="429"/>
      <c r="OYL62" s="429"/>
      <c r="OYM62" s="429"/>
      <c r="OYN62" s="429"/>
      <c r="OYO62" s="429"/>
      <c r="OYP62" s="429"/>
      <c r="OYQ62" s="429"/>
      <c r="OYR62" s="429"/>
      <c r="OYS62" s="429"/>
      <c r="OYT62" s="429"/>
      <c r="OYU62" s="429"/>
      <c r="OYV62" s="429"/>
      <c r="OYW62" s="429"/>
      <c r="OYX62" s="429"/>
      <c r="OYY62" s="429"/>
      <c r="OYZ62" s="429"/>
      <c r="OZA62" s="429"/>
      <c r="OZB62" s="429"/>
      <c r="OZC62" s="429"/>
      <c r="OZD62" s="429"/>
      <c r="OZE62" s="429"/>
      <c r="OZF62" s="429"/>
      <c r="OZG62" s="429"/>
      <c r="OZH62" s="429"/>
      <c r="OZI62" s="429"/>
      <c r="OZJ62" s="429"/>
      <c r="OZK62" s="429"/>
      <c r="OZL62" s="429"/>
      <c r="OZM62" s="429"/>
      <c r="OZN62" s="429"/>
      <c r="OZO62" s="429"/>
      <c r="OZP62" s="429"/>
      <c r="OZQ62" s="429"/>
      <c r="OZR62" s="429"/>
      <c r="OZS62" s="429"/>
      <c r="OZT62" s="429"/>
      <c r="OZU62" s="429"/>
      <c r="OZV62" s="429"/>
      <c r="OZW62" s="429"/>
      <c r="OZX62" s="429"/>
      <c r="OZY62" s="429"/>
      <c r="OZZ62" s="429"/>
      <c r="PAA62" s="429"/>
      <c r="PAB62" s="429"/>
      <c r="PAC62" s="429"/>
      <c r="PAD62" s="429"/>
      <c r="PAE62" s="429"/>
      <c r="PAF62" s="429"/>
      <c r="PAG62" s="429"/>
      <c r="PAH62" s="429"/>
      <c r="PAI62" s="429"/>
      <c r="PAJ62" s="429"/>
      <c r="PAK62" s="429"/>
      <c r="PAL62" s="429"/>
      <c r="PAM62" s="429"/>
      <c r="PAN62" s="429"/>
      <c r="PAO62" s="429"/>
      <c r="PAP62" s="429"/>
      <c r="PAQ62" s="429"/>
      <c r="PAR62" s="429"/>
      <c r="PAS62" s="429"/>
      <c r="PAT62" s="429"/>
      <c r="PAU62" s="429"/>
      <c r="PAV62" s="429"/>
      <c r="PAW62" s="429"/>
      <c r="PAX62" s="429"/>
      <c r="PAY62" s="429"/>
      <c r="PAZ62" s="429"/>
      <c r="PBA62" s="429"/>
      <c r="PBB62" s="429"/>
      <c r="PBC62" s="429"/>
      <c r="PBD62" s="429"/>
      <c r="PBE62" s="429"/>
      <c r="PBF62" s="429"/>
      <c r="PBG62" s="429"/>
      <c r="PBH62" s="429"/>
      <c r="PBI62" s="429"/>
      <c r="PBJ62" s="429"/>
      <c r="PBK62" s="429"/>
      <c r="PBL62" s="429"/>
      <c r="PBM62" s="429"/>
      <c r="PBN62" s="429"/>
      <c r="PBO62" s="429"/>
      <c r="PBP62" s="429"/>
      <c r="PBQ62" s="429"/>
      <c r="PBR62" s="429"/>
      <c r="PBS62" s="429"/>
      <c r="PBT62" s="429"/>
      <c r="PBU62" s="429"/>
      <c r="PBV62" s="429"/>
      <c r="PBW62" s="429"/>
      <c r="PBX62" s="429"/>
      <c r="PBY62" s="429"/>
      <c r="PBZ62" s="429"/>
      <c r="PCA62" s="429"/>
      <c r="PCB62" s="429"/>
      <c r="PCC62" s="429"/>
      <c r="PCD62" s="429"/>
      <c r="PCE62" s="429"/>
      <c r="PCF62" s="429"/>
      <c r="PCG62" s="429"/>
      <c r="PCH62" s="429"/>
      <c r="PCI62" s="429"/>
      <c r="PCJ62" s="429"/>
      <c r="PCK62" s="429"/>
      <c r="PCL62" s="429"/>
      <c r="PCM62" s="429"/>
      <c r="PCN62" s="429"/>
      <c r="PCO62" s="429"/>
      <c r="PCP62" s="429"/>
      <c r="PCQ62" s="429"/>
      <c r="PCR62" s="429"/>
      <c r="PCS62" s="429"/>
      <c r="PCT62" s="429"/>
      <c r="PCU62" s="429"/>
      <c r="PCV62" s="429"/>
      <c r="PCW62" s="429"/>
      <c r="PCX62" s="429"/>
      <c r="PCY62" s="429"/>
      <c r="PCZ62" s="429"/>
      <c r="PDA62" s="429"/>
      <c r="PDB62" s="429"/>
      <c r="PDC62" s="429"/>
      <c r="PDD62" s="429"/>
      <c r="PDE62" s="429"/>
      <c r="PDF62" s="429"/>
      <c r="PDG62" s="429"/>
      <c r="PDH62" s="429"/>
      <c r="PDI62" s="429"/>
      <c r="PDJ62" s="429"/>
      <c r="PDK62" s="429"/>
      <c r="PDL62" s="429"/>
      <c r="PDM62" s="429"/>
      <c r="PDN62" s="429"/>
      <c r="PDO62" s="429"/>
      <c r="PDP62" s="429"/>
      <c r="PDQ62" s="429"/>
      <c r="PDR62" s="429"/>
      <c r="PDS62" s="429"/>
      <c r="PDT62" s="429"/>
      <c r="PDU62" s="429"/>
      <c r="PDV62" s="429"/>
      <c r="PDW62" s="429"/>
      <c r="PDX62" s="429"/>
      <c r="PDY62" s="429"/>
      <c r="PDZ62" s="429"/>
      <c r="PEA62" s="429"/>
      <c r="PEB62" s="429"/>
      <c r="PEC62" s="429"/>
      <c r="PED62" s="429"/>
      <c r="PEE62" s="429"/>
      <c r="PEF62" s="429"/>
      <c r="PEG62" s="429"/>
      <c r="PEH62" s="429"/>
      <c r="PEI62" s="429"/>
      <c r="PEJ62" s="429"/>
      <c r="PEK62" s="429"/>
      <c r="PEL62" s="429"/>
      <c r="PEM62" s="429"/>
      <c r="PEN62" s="429"/>
      <c r="PEO62" s="429"/>
      <c r="PEP62" s="429"/>
      <c r="PEQ62" s="429"/>
      <c r="PER62" s="429"/>
      <c r="PES62" s="429"/>
      <c r="PET62" s="429"/>
      <c r="PEU62" s="429"/>
      <c r="PEV62" s="429"/>
      <c r="PEW62" s="429"/>
      <c r="PEX62" s="429"/>
      <c r="PEY62" s="429"/>
      <c r="PEZ62" s="429"/>
      <c r="PFA62" s="429"/>
      <c r="PFB62" s="429"/>
      <c r="PFC62" s="429"/>
      <c r="PFD62" s="429"/>
      <c r="PFE62" s="429"/>
      <c r="PFF62" s="429"/>
      <c r="PFG62" s="429"/>
      <c r="PFH62" s="429"/>
      <c r="PFI62" s="429"/>
      <c r="PFJ62" s="429"/>
      <c r="PFK62" s="429"/>
      <c r="PFL62" s="429"/>
      <c r="PFM62" s="429"/>
      <c r="PFN62" s="429"/>
      <c r="PFO62" s="429"/>
      <c r="PFP62" s="429"/>
      <c r="PFQ62" s="429"/>
      <c r="PFR62" s="429"/>
      <c r="PFS62" s="429"/>
      <c r="PFT62" s="429"/>
      <c r="PFU62" s="429"/>
      <c r="PFV62" s="429"/>
      <c r="PFW62" s="429"/>
      <c r="PFX62" s="429"/>
      <c r="PFY62" s="429"/>
      <c r="PFZ62" s="429"/>
      <c r="PGA62" s="429"/>
      <c r="PGB62" s="429"/>
      <c r="PGC62" s="429"/>
      <c r="PGD62" s="429"/>
      <c r="PGE62" s="429"/>
      <c r="PGF62" s="429"/>
      <c r="PGG62" s="429"/>
      <c r="PGH62" s="429"/>
      <c r="PGI62" s="429"/>
      <c r="PGJ62" s="429"/>
      <c r="PGK62" s="429"/>
      <c r="PGL62" s="429"/>
      <c r="PGM62" s="429"/>
      <c r="PGN62" s="429"/>
      <c r="PGO62" s="429"/>
      <c r="PGP62" s="429"/>
      <c r="PGQ62" s="429"/>
      <c r="PGR62" s="429"/>
      <c r="PGS62" s="429"/>
      <c r="PGT62" s="429"/>
      <c r="PGU62" s="429"/>
      <c r="PGV62" s="429"/>
      <c r="PGW62" s="429"/>
      <c r="PGX62" s="429"/>
      <c r="PGY62" s="429"/>
      <c r="PGZ62" s="429"/>
      <c r="PHA62" s="429"/>
      <c r="PHB62" s="429"/>
      <c r="PHC62" s="429"/>
      <c r="PHD62" s="429"/>
      <c r="PHE62" s="429"/>
      <c r="PHF62" s="429"/>
      <c r="PHG62" s="429"/>
      <c r="PHH62" s="429"/>
      <c r="PHI62" s="429"/>
      <c r="PHJ62" s="429"/>
      <c r="PHK62" s="429"/>
      <c r="PHL62" s="429"/>
      <c r="PHM62" s="429"/>
      <c r="PHN62" s="429"/>
      <c r="PHO62" s="429"/>
      <c r="PHP62" s="429"/>
      <c r="PHQ62" s="429"/>
      <c r="PHR62" s="429"/>
      <c r="PHS62" s="429"/>
      <c r="PHT62" s="429"/>
      <c r="PHU62" s="429"/>
      <c r="PHV62" s="429"/>
      <c r="PHW62" s="429"/>
      <c r="PHX62" s="429"/>
      <c r="PHY62" s="429"/>
      <c r="PHZ62" s="429"/>
      <c r="PIA62" s="429"/>
      <c r="PIB62" s="429"/>
      <c r="PIC62" s="429"/>
      <c r="PID62" s="429"/>
      <c r="PIE62" s="429"/>
      <c r="PIF62" s="429"/>
      <c r="PIG62" s="429"/>
      <c r="PIH62" s="429"/>
      <c r="PII62" s="429"/>
      <c r="PIJ62" s="429"/>
      <c r="PIK62" s="429"/>
      <c r="PIL62" s="429"/>
      <c r="PIM62" s="429"/>
      <c r="PIN62" s="429"/>
      <c r="PIO62" s="429"/>
      <c r="PIP62" s="429"/>
      <c r="PIQ62" s="429"/>
      <c r="PIR62" s="429"/>
      <c r="PIS62" s="429"/>
      <c r="PIT62" s="429"/>
      <c r="PIU62" s="429"/>
      <c r="PIV62" s="429"/>
      <c r="PIW62" s="429"/>
      <c r="PIX62" s="429"/>
      <c r="PIY62" s="429"/>
      <c r="PIZ62" s="429"/>
      <c r="PJA62" s="429"/>
      <c r="PJB62" s="429"/>
      <c r="PJC62" s="429"/>
      <c r="PJD62" s="429"/>
      <c r="PJE62" s="429"/>
      <c r="PJF62" s="429"/>
      <c r="PJG62" s="429"/>
      <c r="PJH62" s="429"/>
      <c r="PJI62" s="429"/>
      <c r="PJJ62" s="429"/>
      <c r="PJK62" s="429"/>
      <c r="PJL62" s="429"/>
      <c r="PJM62" s="429"/>
      <c r="PJN62" s="429"/>
      <c r="PJO62" s="429"/>
      <c r="PJP62" s="429"/>
      <c r="PJQ62" s="429"/>
      <c r="PJR62" s="429"/>
      <c r="PJS62" s="429"/>
      <c r="PJT62" s="429"/>
      <c r="PJU62" s="429"/>
      <c r="PJV62" s="429"/>
      <c r="PJW62" s="429"/>
      <c r="PJX62" s="429"/>
      <c r="PJY62" s="429"/>
      <c r="PJZ62" s="429"/>
      <c r="PKA62" s="429"/>
      <c r="PKB62" s="429"/>
      <c r="PKC62" s="429"/>
      <c r="PKD62" s="429"/>
      <c r="PKE62" s="429"/>
      <c r="PKF62" s="429"/>
      <c r="PKG62" s="429"/>
      <c r="PKH62" s="429"/>
      <c r="PKI62" s="429"/>
      <c r="PKJ62" s="429"/>
      <c r="PKK62" s="429"/>
      <c r="PKL62" s="429"/>
      <c r="PKM62" s="429"/>
      <c r="PKN62" s="429"/>
      <c r="PKO62" s="429"/>
      <c r="PKP62" s="429"/>
      <c r="PKQ62" s="429"/>
      <c r="PKR62" s="429"/>
      <c r="PKS62" s="429"/>
      <c r="PKT62" s="429"/>
      <c r="PKU62" s="429"/>
      <c r="PKV62" s="429"/>
      <c r="PKW62" s="429"/>
      <c r="PKX62" s="429"/>
      <c r="PKY62" s="429"/>
      <c r="PKZ62" s="429"/>
      <c r="PLA62" s="429"/>
      <c r="PLB62" s="429"/>
      <c r="PLC62" s="429"/>
      <c r="PLD62" s="429"/>
      <c r="PLE62" s="429"/>
      <c r="PLF62" s="429"/>
      <c r="PLG62" s="429"/>
      <c r="PLH62" s="429"/>
      <c r="PLI62" s="429"/>
      <c r="PLJ62" s="429"/>
      <c r="PLK62" s="429"/>
      <c r="PLL62" s="429"/>
      <c r="PLM62" s="429"/>
      <c r="PLN62" s="429"/>
      <c r="PLO62" s="429"/>
      <c r="PLP62" s="429"/>
      <c r="PLQ62" s="429"/>
      <c r="PLR62" s="429"/>
      <c r="PLS62" s="429"/>
      <c r="PLT62" s="429"/>
      <c r="PLU62" s="429"/>
      <c r="PLV62" s="429"/>
      <c r="PLW62" s="429"/>
      <c r="PLX62" s="429"/>
      <c r="PLY62" s="429"/>
      <c r="PLZ62" s="429"/>
      <c r="PMA62" s="429"/>
      <c r="PMB62" s="429"/>
      <c r="PMC62" s="429"/>
      <c r="PMD62" s="429"/>
      <c r="PME62" s="429"/>
      <c r="PMF62" s="429"/>
      <c r="PMG62" s="429"/>
      <c r="PMH62" s="429"/>
      <c r="PMI62" s="429"/>
      <c r="PMJ62" s="429"/>
      <c r="PMK62" s="429"/>
      <c r="PML62" s="429"/>
      <c r="PMM62" s="429"/>
      <c r="PMN62" s="429"/>
      <c r="PMO62" s="429"/>
      <c r="PMP62" s="429"/>
      <c r="PMQ62" s="429"/>
      <c r="PMR62" s="429"/>
      <c r="PMS62" s="429"/>
      <c r="PMT62" s="429"/>
      <c r="PMU62" s="429"/>
      <c r="PMV62" s="429"/>
      <c r="PMW62" s="429"/>
      <c r="PMX62" s="429"/>
      <c r="PMY62" s="429"/>
      <c r="PMZ62" s="429"/>
      <c r="PNA62" s="429"/>
      <c r="PNB62" s="429"/>
      <c r="PNC62" s="429"/>
      <c r="PND62" s="429"/>
      <c r="PNE62" s="429"/>
      <c r="PNF62" s="429"/>
      <c r="PNG62" s="429"/>
      <c r="PNH62" s="429"/>
      <c r="PNI62" s="429"/>
      <c r="PNJ62" s="429"/>
      <c r="PNK62" s="429"/>
      <c r="PNL62" s="429"/>
      <c r="PNM62" s="429"/>
      <c r="PNN62" s="429"/>
      <c r="PNO62" s="429"/>
      <c r="PNP62" s="429"/>
      <c r="PNQ62" s="429"/>
      <c r="PNR62" s="429"/>
      <c r="PNS62" s="429"/>
      <c r="PNT62" s="429"/>
      <c r="PNU62" s="429"/>
      <c r="PNV62" s="429"/>
      <c r="PNW62" s="429"/>
      <c r="PNX62" s="429"/>
      <c r="PNY62" s="429"/>
      <c r="PNZ62" s="429"/>
      <c r="POA62" s="429"/>
      <c r="POB62" s="429"/>
      <c r="POC62" s="429"/>
      <c r="POD62" s="429"/>
      <c r="POE62" s="429"/>
      <c r="POF62" s="429"/>
      <c r="POG62" s="429"/>
      <c r="POH62" s="429"/>
      <c r="POI62" s="429"/>
      <c r="POJ62" s="429"/>
      <c r="POK62" s="429"/>
      <c r="POL62" s="429"/>
      <c r="POM62" s="429"/>
      <c r="PON62" s="429"/>
      <c r="POO62" s="429"/>
      <c r="POP62" s="429"/>
      <c r="POQ62" s="429"/>
      <c r="POR62" s="429"/>
      <c r="POS62" s="429"/>
      <c r="POT62" s="429"/>
      <c r="POU62" s="429"/>
      <c r="POV62" s="429"/>
      <c r="POW62" s="429"/>
      <c r="POX62" s="429"/>
      <c r="POY62" s="429"/>
      <c r="POZ62" s="429"/>
      <c r="PPA62" s="429"/>
      <c r="PPB62" s="429"/>
      <c r="PPC62" s="429"/>
      <c r="PPD62" s="429"/>
      <c r="PPE62" s="429"/>
      <c r="PPF62" s="429"/>
      <c r="PPG62" s="429"/>
      <c r="PPH62" s="429"/>
      <c r="PPI62" s="429"/>
      <c r="PPJ62" s="429"/>
      <c r="PPK62" s="429"/>
      <c r="PPL62" s="429"/>
      <c r="PPM62" s="429"/>
      <c r="PPN62" s="429"/>
      <c r="PPO62" s="429"/>
      <c r="PPP62" s="429"/>
      <c r="PPQ62" s="429"/>
      <c r="PPR62" s="429"/>
      <c r="PPS62" s="429"/>
      <c r="PPT62" s="429"/>
      <c r="PPU62" s="429"/>
      <c r="PPV62" s="429"/>
      <c r="PPW62" s="429"/>
      <c r="PPX62" s="429"/>
      <c r="PPY62" s="429"/>
      <c r="PPZ62" s="429"/>
      <c r="PQA62" s="429"/>
      <c r="PQB62" s="429"/>
      <c r="PQC62" s="429"/>
      <c r="PQD62" s="429"/>
      <c r="PQE62" s="429"/>
      <c r="PQF62" s="429"/>
      <c r="PQG62" s="429"/>
      <c r="PQH62" s="429"/>
      <c r="PQI62" s="429"/>
      <c r="PQJ62" s="429"/>
      <c r="PQK62" s="429"/>
      <c r="PQL62" s="429"/>
      <c r="PQM62" s="429"/>
      <c r="PQN62" s="429"/>
      <c r="PQO62" s="429"/>
      <c r="PQP62" s="429"/>
      <c r="PQQ62" s="429"/>
      <c r="PQR62" s="429"/>
      <c r="PQS62" s="429"/>
      <c r="PQT62" s="429"/>
      <c r="PQU62" s="429"/>
      <c r="PQV62" s="429"/>
      <c r="PQW62" s="429"/>
      <c r="PQX62" s="429"/>
      <c r="PQY62" s="429"/>
      <c r="PQZ62" s="429"/>
      <c r="PRA62" s="429"/>
      <c r="PRB62" s="429"/>
      <c r="PRC62" s="429"/>
      <c r="PRD62" s="429"/>
      <c r="PRE62" s="429"/>
      <c r="PRF62" s="429"/>
      <c r="PRG62" s="429"/>
      <c r="PRH62" s="429"/>
      <c r="PRI62" s="429"/>
      <c r="PRJ62" s="429"/>
      <c r="PRK62" s="429"/>
      <c r="PRL62" s="429"/>
      <c r="PRM62" s="429"/>
      <c r="PRN62" s="429"/>
      <c r="PRO62" s="429"/>
      <c r="PRP62" s="429"/>
      <c r="PRQ62" s="429"/>
      <c r="PRR62" s="429"/>
      <c r="PRS62" s="429"/>
      <c r="PRT62" s="429"/>
      <c r="PRU62" s="429"/>
      <c r="PRV62" s="429"/>
      <c r="PRW62" s="429"/>
      <c r="PRX62" s="429"/>
      <c r="PRY62" s="429"/>
      <c r="PRZ62" s="429"/>
      <c r="PSA62" s="429"/>
      <c r="PSB62" s="429"/>
      <c r="PSC62" s="429"/>
      <c r="PSD62" s="429"/>
      <c r="PSE62" s="429"/>
      <c r="PSF62" s="429"/>
      <c r="PSG62" s="429"/>
      <c r="PSH62" s="429"/>
      <c r="PSI62" s="429"/>
      <c r="PSJ62" s="429"/>
      <c r="PSK62" s="429"/>
      <c r="PSL62" s="429"/>
      <c r="PSM62" s="429"/>
      <c r="PSN62" s="429"/>
      <c r="PSO62" s="429"/>
      <c r="PSP62" s="429"/>
      <c r="PSQ62" s="429"/>
      <c r="PSR62" s="429"/>
      <c r="PSS62" s="429"/>
      <c r="PST62" s="429"/>
      <c r="PSU62" s="429"/>
      <c r="PSV62" s="429"/>
      <c r="PSW62" s="429"/>
      <c r="PSX62" s="429"/>
      <c r="PSY62" s="429"/>
      <c r="PSZ62" s="429"/>
      <c r="PTA62" s="429"/>
      <c r="PTB62" s="429"/>
      <c r="PTC62" s="429"/>
      <c r="PTD62" s="429"/>
      <c r="PTE62" s="429"/>
      <c r="PTF62" s="429"/>
      <c r="PTG62" s="429"/>
      <c r="PTH62" s="429"/>
      <c r="PTI62" s="429"/>
      <c r="PTJ62" s="429"/>
      <c r="PTK62" s="429"/>
      <c r="PTL62" s="429"/>
      <c r="PTM62" s="429"/>
      <c r="PTN62" s="429"/>
      <c r="PTO62" s="429"/>
      <c r="PTP62" s="429"/>
      <c r="PTQ62" s="429"/>
      <c r="PTR62" s="429"/>
      <c r="PTS62" s="429"/>
      <c r="PTT62" s="429"/>
      <c r="PTU62" s="429"/>
      <c r="PTV62" s="429"/>
      <c r="PTW62" s="429"/>
      <c r="PTX62" s="429"/>
      <c r="PTY62" s="429"/>
      <c r="PTZ62" s="429"/>
      <c r="PUA62" s="429"/>
      <c r="PUB62" s="429"/>
      <c r="PUC62" s="429"/>
      <c r="PUD62" s="429"/>
      <c r="PUE62" s="429"/>
      <c r="PUF62" s="429"/>
      <c r="PUG62" s="429"/>
      <c r="PUH62" s="429"/>
      <c r="PUI62" s="429"/>
      <c r="PUJ62" s="429"/>
      <c r="PUK62" s="429"/>
      <c r="PUL62" s="429"/>
      <c r="PUM62" s="429"/>
      <c r="PUN62" s="429"/>
      <c r="PUO62" s="429"/>
      <c r="PUP62" s="429"/>
      <c r="PUQ62" s="429"/>
      <c r="PUR62" s="429"/>
      <c r="PUS62" s="429"/>
      <c r="PUT62" s="429"/>
      <c r="PUU62" s="429"/>
      <c r="PUV62" s="429"/>
      <c r="PUW62" s="429"/>
      <c r="PUX62" s="429"/>
      <c r="PUY62" s="429"/>
      <c r="PUZ62" s="429"/>
      <c r="PVA62" s="429"/>
      <c r="PVB62" s="429"/>
      <c r="PVC62" s="429"/>
      <c r="PVD62" s="429"/>
      <c r="PVE62" s="429"/>
      <c r="PVF62" s="429"/>
      <c r="PVG62" s="429"/>
      <c r="PVH62" s="429"/>
      <c r="PVI62" s="429"/>
      <c r="PVJ62" s="429"/>
      <c r="PVK62" s="429"/>
      <c r="PVL62" s="429"/>
      <c r="PVM62" s="429"/>
      <c r="PVN62" s="429"/>
      <c r="PVO62" s="429"/>
      <c r="PVP62" s="429"/>
      <c r="PVQ62" s="429"/>
      <c r="PVR62" s="429"/>
      <c r="PVS62" s="429"/>
      <c r="PVT62" s="429"/>
      <c r="PVU62" s="429"/>
      <c r="PVV62" s="429"/>
      <c r="PVW62" s="429"/>
      <c r="PVX62" s="429"/>
      <c r="PVY62" s="429"/>
      <c r="PVZ62" s="429"/>
      <c r="PWA62" s="429"/>
      <c r="PWB62" s="429"/>
      <c r="PWC62" s="429"/>
      <c r="PWD62" s="429"/>
      <c r="PWE62" s="429"/>
      <c r="PWF62" s="429"/>
      <c r="PWG62" s="429"/>
      <c r="PWH62" s="429"/>
      <c r="PWI62" s="429"/>
      <c r="PWJ62" s="429"/>
      <c r="PWK62" s="429"/>
      <c r="PWL62" s="429"/>
      <c r="PWM62" s="429"/>
      <c r="PWN62" s="429"/>
      <c r="PWO62" s="429"/>
      <c r="PWP62" s="429"/>
      <c r="PWQ62" s="429"/>
      <c r="PWR62" s="429"/>
      <c r="PWS62" s="429"/>
      <c r="PWT62" s="429"/>
      <c r="PWU62" s="429"/>
      <c r="PWV62" s="429"/>
      <c r="PWW62" s="429"/>
      <c r="PWX62" s="429"/>
      <c r="PWY62" s="429"/>
      <c r="PWZ62" s="429"/>
      <c r="PXA62" s="429"/>
      <c r="PXB62" s="429"/>
      <c r="PXC62" s="429"/>
      <c r="PXD62" s="429"/>
      <c r="PXE62" s="429"/>
      <c r="PXF62" s="429"/>
      <c r="PXG62" s="429"/>
      <c r="PXH62" s="429"/>
      <c r="PXI62" s="429"/>
      <c r="PXJ62" s="429"/>
      <c r="PXK62" s="429"/>
      <c r="PXL62" s="429"/>
      <c r="PXM62" s="429"/>
      <c r="PXN62" s="429"/>
      <c r="PXO62" s="429"/>
      <c r="PXP62" s="429"/>
      <c r="PXQ62" s="429"/>
      <c r="PXR62" s="429"/>
      <c r="PXS62" s="429"/>
      <c r="PXT62" s="429"/>
      <c r="PXU62" s="429"/>
      <c r="PXV62" s="429"/>
      <c r="PXW62" s="429"/>
      <c r="PXX62" s="429"/>
      <c r="PXY62" s="429"/>
      <c r="PXZ62" s="429"/>
      <c r="PYA62" s="429"/>
      <c r="PYB62" s="429"/>
      <c r="PYC62" s="429"/>
      <c r="PYD62" s="429"/>
      <c r="PYE62" s="429"/>
      <c r="PYF62" s="429"/>
      <c r="PYG62" s="429"/>
      <c r="PYH62" s="429"/>
      <c r="PYI62" s="429"/>
      <c r="PYJ62" s="429"/>
      <c r="PYK62" s="429"/>
      <c r="PYL62" s="429"/>
      <c r="PYM62" s="429"/>
      <c r="PYN62" s="429"/>
      <c r="PYO62" s="429"/>
      <c r="PYP62" s="429"/>
      <c r="PYQ62" s="429"/>
      <c r="PYR62" s="429"/>
      <c r="PYS62" s="429"/>
      <c r="PYT62" s="429"/>
      <c r="PYU62" s="429"/>
      <c r="PYV62" s="429"/>
      <c r="PYW62" s="429"/>
      <c r="PYX62" s="429"/>
      <c r="PYY62" s="429"/>
      <c r="PYZ62" s="429"/>
      <c r="PZA62" s="429"/>
      <c r="PZB62" s="429"/>
      <c r="PZC62" s="429"/>
      <c r="PZD62" s="429"/>
      <c r="PZE62" s="429"/>
      <c r="PZF62" s="429"/>
      <c r="PZG62" s="429"/>
      <c r="PZH62" s="429"/>
      <c r="PZI62" s="429"/>
      <c r="PZJ62" s="429"/>
      <c r="PZK62" s="429"/>
      <c r="PZL62" s="429"/>
      <c r="PZM62" s="429"/>
      <c r="PZN62" s="429"/>
      <c r="PZO62" s="429"/>
      <c r="PZP62" s="429"/>
      <c r="PZQ62" s="429"/>
      <c r="PZR62" s="429"/>
      <c r="PZS62" s="429"/>
      <c r="PZT62" s="429"/>
      <c r="PZU62" s="429"/>
      <c r="PZV62" s="429"/>
      <c r="PZW62" s="429"/>
      <c r="PZX62" s="429"/>
      <c r="PZY62" s="429"/>
      <c r="PZZ62" s="429"/>
      <c r="QAA62" s="429"/>
      <c r="QAB62" s="429"/>
      <c r="QAC62" s="429"/>
      <c r="QAD62" s="429"/>
      <c r="QAE62" s="429"/>
      <c r="QAF62" s="429"/>
      <c r="QAG62" s="429"/>
      <c r="QAH62" s="429"/>
      <c r="QAI62" s="429"/>
      <c r="QAJ62" s="429"/>
      <c r="QAK62" s="429"/>
      <c r="QAL62" s="429"/>
      <c r="QAM62" s="429"/>
      <c r="QAN62" s="429"/>
      <c r="QAO62" s="429"/>
      <c r="QAP62" s="429"/>
      <c r="QAQ62" s="429"/>
      <c r="QAR62" s="429"/>
      <c r="QAS62" s="429"/>
      <c r="QAT62" s="429"/>
      <c r="QAU62" s="429"/>
      <c r="QAV62" s="429"/>
      <c r="QAW62" s="429"/>
      <c r="QAX62" s="429"/>
      <c r="QAY62" s="429"/>
      <c r="QAZ62" s="429"/>
      <c r="QBA62" s="429"/>
      <c r="QBB62" s="429"/>
      <c r="QBC62" s="429"/>
      <c r="QBD62" s="429"/>
      <c r="QBE62" s="429"/>
      <c r="QBF62" s="429"/>
      <c r="QBG62" s="429"/>
      <c r="QBH62" s="429"/>
      <c r="QBI62" s="429"/>
      <c r="QBJ62" s="429"/>
      <c r="QBK62" s="429"/>
      <c r="QBL62" s="429"/>
      <c r="QBM62" s="429"/>
      <c r="QBN62" s="429"/>
      <c r="QBO62" s="429"/>
      <c r="QBP62" s="429"/>
      <c r="QBQ62" s="429"/>
      <c r="QBR62" s="429"/>
      <c r="QBS62" s="429"/>
      <c r="QBT62" s="429"/>
      <c r="QBU62" s="429"/>
      <c r="QBV62" s="429"/>
      <c r="QBW62" s="429"/>
      <c r="QBX62" s="429"/>
      <c r="QBY62" s="429"/>
      <c r="QBZ62" s="429"/>
      <c r="QCA62" s="429"/>
      <c r="QCB62" s="429"/>
      <c r="QCC62" s="429"/>
      <c r="QCD62" s="429"/>
      <c r="QCE62" s="429"/>
      <c r="QCF62" s="429"/>
      <c r="QCG62" s="429"/>
      <c r="QCH62" s="429"/>
      <c r="QCI62" s="429"/>
      <c r="QCJ62" s="429"/>
      <c r="QCK62" s="429"/>
      <c r="QCL62" s="429"/>
      <c r="QCM62" s="429"/>
      <c r="QCN62" s="429"/>
      <c r="QCO62" s="429"/>
      <c r="QCP62" s="429"/>
      <c r="QCQ62" s="429"/>
      <c r="QCR62" s="429"/>
      <c r="QCS62" s="429"/>
      <c r="QCT62" s="429"/>
      <c r="QCU62" s="429"/>
      <c r="QCV62" s="429"/>
      <c r="QCW62" s="429"/>
      <c r="QCX62" s="429"/>
      <c r="QCY62" s="429"/>
      <c r="QCZ62" s="429"/>
      <c r="QDA62" s="429"/>
      <c r="QDB62" s="429"/>
      <c r="QDC62" s="429"/>
      <c r="QDD62" s="429"/>
      <c r="QDE62" s="429"/>
      <c r="QDF62" s="429"/>
      <c r="QDG62" s="429"/>
      <c r="QDH62" s="429"/>
      <c r="QDI62" s="429"/>
      <c r="QDJ62" s="429"/>
      <c r="QDK62" s="429"/>
      <c r="QDL62" s="429"/>
      <c r="QDM62" s="429"/>
      <c r="QDN62" s="429"/>
      <c r="QDO62" s="429"/>
      <c r="QDP62" s="429"/>
      <c r="QDQ62" s="429"/>
      <c r="QDR62" s="429"/>
      <c r="QDS62" s="429"/>
      <c r="QDT62" s="429"/>
      <c r="QDU62" s="429"/>
      <c r="QDV62" s="429"/>
      <c r="QDW62" s="429"/>
      <c r="QDX62" s="429"/>
      <c r="QDY62" s="429"/>
      <c r="QDZ62" s="429"/>
      <c r="QEA62" s="429"/>
      <c r="QEB62" s="429"/>
      <c r="QEC62" s="429"/>
      <c r="QED62" s="429"/>
      <c r="QEE62" s="429"/>
      <c r="QEF62" s="429"/>
      <c r="QEG62" s="429"/>
      <c r="QEH62" s="429"/>
      <c r="QEI62" s="429"/>
      <c r="QEJ62" s="429"/>
      <c r="QEK62" s="429"/>
      <c r="QEL62" s="429"/>
      <c r="QEM62" s="429"/>
      <c r="QEN62" s="429"/>
      <c r="QEO62" s="429"/>
      <c r="QEP62" s="429"/>
      <c r="QEQ62" s="429"/>
      <c r="QER62" s="429"/>
      <c r="QES62" s="429"/>
      <c r="QET62" s="429"/>
      <c r="QEU62" s="429"/>
      <c r="QEV62" s="429"/>
      <c r="QEW62" s="429"/>
      <c r="QEX62" s="429"/>
      <c r="QEY62" s="429"/>
      <c r="QEZ62" s="429"/>
      <c r="QFA62" s="429"/>
      <c r="QFB62" s="429"/>
      <c r="QFC62" s="429"/>
      <c r="QFD62" s="429"/>
      <c r="QFE62" s="429"/>
      <c r="QFF62" s="429"/>
      <c r="QFG62" s="429"/>
      <c r="QFH62" s="429"/>
      <c r="QFI62" s="429"/>
      <c r="QFJ62" s="429"/>
      <c r="QFK62" s="429"/>
      <c r="QFL62" s="429"/>
      <c r="QFM62" s="429"/>
      <c r="QFN62" s="429"/>
      <c r="QFO62" s="429"/>
      <c r="QFP62" s="429"/>
      <c r="QFQ62" s="429"/>
      <c r="QFR62" s="429"/>
      <c r="QFS62" s="429"/>
      <c r="QFT62" s="429"/>
      <c r="QFU62" s="429"/>
      <c r="QFV62" s="429"/>
      <c r="QFW62" s="429"/>
      <c r="QFX62" s="429"/>
      <c r="QFY62" s="429"/>
      <c r="QFZ62" s="429"/>
      <c r="QGA62" s="429"/>
      <c r="QGB62" s="429"/>
      <c r="QGC62" s="429"/>
      <c r="QGD62" s="429"/>
      <c r="QGE62" s="429"/>
      <c r="QGF62" s="429"/>
      <c r="QGG62" s="429"/>
      <c r="QGH62" s="429"/>
      <c r="QGI62" s="429"/>
      <c r="QGJ62" s="429"/>
      <c r="QGK62" s="429"/>
      <c r="QGL62" s="429"/>
      <c r="QGM62" s="429"/>
      <c r="QGN62" s="429"/>
      <c r="QGO62" s="429"/>
      <c r="QGP62" s="429"/>
      <c r="QGQ62" s="429"/>
      <c r="QGR62" s="429"/>
      <c r="QGS62" s="429"/>
      <c r="QGT62" s="429"/>
      <c r="QGU62" s="429"/>
      <c r="QGV62" s="429"/>
      <c r="QGW62" s="429"/>
      <c r="QGX62" s="429"/>
      <c r="QGY62" s="429"/>
      <c r="QGZ62" s="429"/>
      <c r="QHA62" s="429"/>
      <c r="QHB62" s="429"/>
      <c r="QHC62" s="429"/>
      <c r="QHD62" s="429"/>
      <c r="QHE62" s="429"/>
      <c r="QHF62" s="429"/>
      <c r="QHG62" s="429"/>
      <c r="QHH62" s="429"/>
      <c r="QHI62" s="429"/>
      <c r="QHJ62" s="429"/>
      <c r="QHK62" s="429"/>
      <c r="QHL62" s="429"/>
      <c r="QHM62" s="429"/>
      <c r="QHN62" s="429"/>
      <c r="QHO62" s="429"/>
      <c r="QHP62" s="429"/>
      <c r="QHQ62" s="429"/>
      <c r="QHR62" s="429"/>
      <c r="QHS62" s="429"/>
      <c r="QHT62" s="429"/>
      <c r="QHU62" s="429"/>
      <c r="QHV62" s="429"/>
      <c r="QHW62" s="429"/>
      <c r="QHX62" s="429"/>
      <c r="QHY62" s="429"/>
      <c r="QHZ62" s="429"/>
      <c r="QIA62" s="429"/>
      <c r="QIB62" s="429"/>
      <c r="QIC62" s="429"/>
      <c r="QID62" s="429"/>
      <c r="QIE62" s="429"/>
      <c r="QIF62" s="429"/>
      <c r="QIG62" s="429"/>
      <c r="QIH62" s="429"/>
      <c r="QII62" s="429"/>
      <c r="QIJ62" s="429"/>
      <c r="QIK62" s="429"/>
      <c r="QIL62" s="429"/>
      <c r="QIM62" s="429"/>
      <c r="QIN62" s="429"/>
      <c r="QIO62" s="429"/>
      <c r="QIP62" s="429"/>
      <c r="QIQ62" s="429"/>
      <c r="QIR62" s="429"/>
      <c r="QIS62" s="429"/>
      <c r="QIT62" s="429"/>
      <c r="QIU62" s="429"/>
      <c r="QIV62" s="429"/>
      <c r="QIW62" s="429"/>
      <c r="QIX62" s="429"/>
      <c r="QIY62" s="429"/>
      <c r="QIZ62" s="429"/>
      <c r="QJA62" s="429"/>
      <c r="QJB62" s="429"/>
      <c r="QJC62" s="429"/>
      <c r="QJD62" s="429"/>
      <c r="QJE62" s="429"/>
      <c r="QJF62" s="429"/>
      <c r="QJG62" s="429"/>
      <c r="QJH62" s="429"/>
      <c r="QJI62" s="429"/>
      <c r="QJJ62" s="429"/>
      <c r="QJK62" s="429"/>
      <c r="QJL62" s="429"/>
      <c r="QJM62" s="429"/>
      <c r="QJN62" s="429"/>
      <c r="QJO62" s="429"/>
      <c r="QJP62" s="429"/>
      <c r="QJQ62" s="429"/>
      <c r="QJR62" s="429"/>
      <c r="QJS62" s="429"/>
      <c r="QJT62" s="429"/>
      <c r="QJU62" s="429"/>
      <c r="QJV62" s="429"/>
      <c r="QJW62" s="429"/>
      <c r="QJX62" s="429"/>
      <c r="QJY62" s="429"/>
      <c r="QJZ62" s="429"/>
      <c r="QKA62" s="429"/>
      <c r="QKB62" s="429"/>
      <c r="QKC62" s="429"/>
      <c r="QKD62" s="429"/>
      <c r="QKE62" s="429"/>
      <c r="QKF62" s="429"/>
      <c r="QKG62" s="429"/>
      <c r="QKH62" s="429"/>
      <c r="QKI62" s="429"/>
      <c r="QKJ62" s="429"/>
      <c r="QKK62" s="429"/>
      <c r="QKL62" s="429"/>
      <c r="QKM62" s="429"/>
      <c r="QKN62" s="429"/>
      <c r="QKO62" s="429"/>
      <c r="QKP62" s="429"/>
      <c r="QKQ62" s="429"/>
      <c r="QKR62" s="429"/>
      <c r="QKS62" s="429"/>
      <c r="QKT62" s="429"/>
      <c r="QKU62" s="429"/>
      <c r="QKV62" s="429"/>
      <c r="QKW62" s="429"/>
      <c r="QKX62" s="429"/>
      <c r="QKY62" s="429"/>
      <c r="QKZ62" s="429"/>
      <c r="QLA62" s="429"/>
      <c r="QLB62" s="429"/>
      <c r="QLC62" s="429"/>
      <c r="QLD62" s="429"/>
      <c r="QLE62" s="429"/>
      <c r="QLF62" s="429"/>
      <c r="QLG62" s="429"/>
      <c r="QLH62" s="429"/>
      <c r="QLI62" s="429"/>
      <c r="QLJ62" s="429"/>
      <c r="QLK62" s="429"/>
      <c r="QLL62" s="429"/>
      <c r="QLM62" s="429"/>
      <c r="QLN62" s="429"/>
      <c r="QLO62" s="429"/>
      <c r="QLP62" s="429"/>
      <c r="QLQ62" s="429"/>
      <c r="QLR62" s="429"/>
      <c r="QLS62" s="429"/>
      <c r="QLT62" s="429"/>
      <c r="QLU62" s="429"/>
      <c r="QLV62" s="429"/>
      <c r="QLW62" s="429"/>
      <c r="QLX62" s="429"/>
      <c r="QLY62" s="429"/>
      <c r="QLZ62" s="429"/>
      <c r="QMA62" s="429"/>
      <c r="QMB62" s="429"/>
      <c r="QMC62" s="429"/>
      <c r="QMD62" s="429"/>
      <c r="QME62" s="429"/>
      <c r="QMF62" s="429"/>
      <c r="QMG62" s="429"/>
      <c r="QMH62" s="429"/>
      <c r="QMI62" s="429"/>
      <c r="QMJ62" s="429"/>
      <c r="QMK62" s="429"/>
      <c r="QML62" s="429"/>
      <c r="QMM62" s="429"/>
      <c r="QMN62" s="429"/>
      <c r="QMO62" s="429"/>
      <c r="QMP62" s="429"/>
      <c r="QMQ62" s="429"/>
      <c r="QMR62" s="429"/>
      <c r="QMS62" s="429"/>
      <c r="QMT62" s="429"/>
      <c r="QMU62" s="429"/>
      <c r="QMV62" s="429"/>
      <c r="QMW62" s="429"/>
      <c r="QMX62" s="429"/>
      <c r="QMY62" s="429"/>
      <c r="QMZ62" s="429"/>
      <c r="QNA62" s="429"/>
      <c r="QNB62" s="429"/>
      <c r="QNC62" s="429"/>
      <c r="QND62" s="429"/>
      <c r="QNE62" s="429"/>
      <c r="QNF62" s="429"/>
      <c r="QNG62" s="429"/>
      <c r="QNH62" s="429"/>
      <c r="QNI62" s="429"/>
      <c r="QNJ62" s="429"/>
      <c r="QNK62" s="429"/>
      <c r="QNL62" s="429"/>
      <c r="QNM62" s="429"/>
      <c r="QNN62" s="429"/>
      <c r="QNO62" s="429"/>
      <c r="QNP62" s="429"/>
      <c r="QNQ62" s="429"/>
      <c r="QNR62" s="429"/>
      <c r="QNS62" s="429"/>
      <c r="QNT62" s="429"/>
      <c r="QNU62" s="429"/>
      <c r="QNV62" s="429"/>
      <c r="QNW62" s="429"/>
      <c r="QNX62" s="429"/>
      <c r="QNY62" s="429"/>
      <c r="QNZ62" s="429"/>
      <c r="QOA62" s="429"/>
      <c r="QOB62" s="429"/>
      <c r="QOC62" s="429"/>
      <c r="QOD62" s="429"/>
      <c r="QOE62" s="429"/>
      <c r="QOF62" s="429"/>
      <c r="QOG62" s="429"/>
      <c r="QOH62" s="429"/>
      <c r="QOI62" s="429"/>
      <c r="QOJ62" s="429"/>
      <c r="QOK62" s="429"/>
      <c r="QOL62" s="429"/>
      <c r="QOM62" s="429"/>
      <c r="QON62" s="429"/>
      <c r="QOO62" s="429"/>
      <c r="QOP62" s="429"/>
      <c r="QOQ62" s="429"/>
      <c r="QOR62" s="429"/>
      <c r="QOS62" s="429"/>
      <c r="QOT62" s="429"/>
      <c r="QOU62" s="429"/>
      <c r="QOV62" s="429"/>
      <c r="QOW62" s="429"/>
      <c r="QOX62" s="429"/>
      <c r="QOY62" s="429"/>
      <c r="QOZ62" s="429"/>
      <c r="QPA62" s="429"/>
      <c r="QPB62" s="429"/>
      <c r="QPC62" s="429"/>
      <c r="QPD62" s="429"/>
      <c r="QPE62" s="429"/>
      <c r="QPF62" s="429"/>
      <c r="QPG62" s="429"/>
      <c r="QPH62" s="429"/>
      <c r="QPI62" s="429"/>
      <c r="QPJ62" s="429"/>
      <c r="QPK62" s="429"/>
      <c r="QPL62" s="429"/>
      <c r="QPM62" s="429"/>
      <c r="QPN62" s="429"/>
      <c r="QPO62" s="429"/>
      <c r="QPP62" s="429"/>
      <c r="QPQ62" s="429"/>
      <c r="QPR62" s="429"/>
      <c r="QPS62" s="429"/>
      <c r="QPT62" s="429"/>
      <c r="QPU62" s="429"/>
      <c r="QPV62" s="429"/>
      <c r="QPW62" s="429"/>
      <c r="QPX62" s="429"/>
      <c r="QPY62" s="429"/>
      <c r="QPZ62" s="429"/>
      <c r="QQA62" s="429"/>
      <c r="QQB62" s="429"/>
      <c r="QQC62" s="429"/>
      <c r="QQD62" s="429"/>
      <c r="QQE62" s="429"/>
      <c r="QQF62" s="429"/>
      <c r="QQG62" s="429"/>
      <c r="QQH62" s="429"/>
      <c r="QQI62" s="429"/>
      <c r="QQJ62" s="429"/>
      <c r="QQK62" s="429"/>
      <c r="QQL62" s="429"/>
      <c r="QQM62" s="429"/>
      <c r="QQN62" s="429"/>
      <c r="QQO62" s="429"/>
      <c r="QQP62" s="429"/>
      <c r="QQQ62" s="429"/>
      <c r="QQR62" s="429"/>
      <c r="QQS62" s="429"/>
      <c r="QQT62" s="429"/>
      <c r="QQU62" s="429"/>
      <c r="QQV62" s="429"/>
      <c r="QQW62" s="429"/>
      <c r="QQX62" s="429"/>
      <c r="QQY62" s="429"/>
      <c r="QQZ62" s="429"/>
      <c r="QRA62" s="429"/>
      <c r="QRB62" s="429"/>
      <c r="QRC62" s="429"/>
      <c r="QRD62" s="429"/>
      <c r="QRE62" s="429"/>
      <c r="QRF62" s="429"/>
      <c r="QRG62" s="429"/>
      <c r="QRH62" s="429"/>
      <c r="QRI62" s="429"/>
      <c r="QRJ62" s="429"/>
      <c r="QRK62" s="429"/>
      <c r="QRL62" s="429"/>
      <c r="QRM62" s="429"/>
      <c r="QRN62" s="429"/>
      <c r="QRO62" s="429"/>
      <c r="QRP62" s="429"/>
      <c r="QRQ62" s="429"/>
      <c r="QRR62" s="429"/>
      <c r="QRS62" s="429"/>
      <c r="QRT62" s="429"/>
      <c r="QRU62" s="429"/>
      <c r="QRV62" s="429"/>
      <c r="QRW62" s="429"/>
      <c r="QRX62" s="429"/>
      <c r="QRY62" s="429"/>
      <c r="QRZ62" s="429"/>
      <c r="QSA62" s="429"/>
      <c r="QSB62" s="429"/>
      <c r="QSC62" s="429"/>
      <c r="QSD62" s="429"/>
      <c r="QSE62" s="429"/>
      <c r="QSF62" s="429"/>
      <c r="QSG62" s="429"/>
      <c r="QSH62" s="429"/>
      <c r="QSI62" s="429"/>
      <c r="QSJ62" s="429"/>
      <c r="QSK62" s="429"/>
      <c r="QSL62" s="429"/>
      <c r="QSM62" s="429"/>
      <c r="QSN62" s="429"/>
      <c r="QSO62" s="429"/>
      <c r="QSP62" s="429"/>
      <c r="QSQ62" s="429"/>
      <c r="QSR62" s="429"/>
      <c r="QSS62" s="429"/>
      <c r="QST62" s="429"/>
      <c r="QSU62" s="429"/>
      <c r="QSV62" s="429"/>
      <c r="QSW62" s="429"/>
      <c r="QSX62" s="429"/>
      <c r="QSY62" s="429"/>
      <c r="QSZ62" s="429"/>
      <c r="QTA62" s="429"/>
      <c r="QTB62" s="429"/>
      <c r="QTC62" s="429"/>
      <c r="QTD62" s="429"/>
      <c r="QTE62" s="429"/>
      <c r="QTF62" s="429"/>
      <c r="QTG62" s="429"/>
      <c r="QTH62" s="429"/>
      <c r="QTI62" s="429"/>
      <c r="QTJ62" s="429"/>
      <c r="QTK62" s="429"/>
      <c r="QTL62" s="429"/>
      <c r="QTM62" s="429"/>
      <c r="QTN62" s="429"/>
      <c r="QTO62" s="429"/>
      <c r="QTP62" s="429"/>
      <c r="QTQ62" s="429"/>
      <c r="QTR62" s="429"/>
      <c r="QTS62" s="429"/>
      <c r="QTT62" s="429"/>
      <c r="QTU62" s="429"/>
      <c r="QTV62" s="429"/>
      <c r="QTW62" s="429"/>
      <c r="QTX62" s="429"/>
      <c r="QTY62" s="429"/>
      <c r="QTZ62" s="429"/>
      <c r="QUA62" s="429"/>
      <c r="QUB62" s="429"/>
      <c r="QUC62" s="429"/>
      <c r="QUD62" s="429"/>
      <c r="QUE62" s="429"/>
      <c r="QUF62" s="429"/>
      <c r="QUG62" s="429"/>
      <c r="QUH62" s="429"/>
      <c r="QUI62" s="429"/>
      <c r="QUJ62" s="429"/>
      <c r="QUK62" s="429"/>
      <c r="QUL62" s="429"/>
      <c r="QUM62" s="429"/>
      <c r="QUN62" s="429"/>
      <c r="QUO62" s="429"/>
      <c r="QUP62" s="429"/>
      <c r="QUQ62" s="429"/>
      <c r="QUR62" s="429"/>
      <c r="QUS62" s="429"/>
      <c r="QUT62" s="429"/>
      <c r="QUU62" s="429"/>
      <c r="QUV62" s="429"/>
      <c r="QUW62" s="429"/>
      <c r="QUX62" s="429"/>
      <c r="QUY62" s="429"/>
      <c r="QUZ62" s="429"/>
      <c r="QVA62" s="429"/>
      <c r="QVB62" s="429"/>
      <c r="QVC62" s="429"/>
      <c r="QVD62" s="429"/>
      <c r="QVE62" s="429"/>
      <c r="QVF62" s="429"/>
      <c r="QVG62" s="429"/>
      <c r="QVH62" s="429"/>
      <c r="QVI62" s="429"/>
      <c r="QVJ62" s="429"/>
      <c r="QVK62" s="429"/>
      <c r="QVL62" s="429"/>
      <c r="QVM62" s="429"/>
      <c r="QVN62" s="429"/>
      <c r="QVO62" s="429"/>
      <c r="QVP62" s="429"/>
      <c r="QVQ62" s="429"/>
      <c r="QVR62" s="429"/>
      <c r="QVS62" s="429"/>
      <c r="QVT62" s="429"/>
      <c r="QVU62" s="429"/>
      <c r="QVV62" s="429"/>
      <c r="QVW62" s="429"/>
      <c r="QVX62" s="429"/>
      <c r="QVY62" s="429"/>
      <c r="QVZ62" s="429"/>
      <c r="QWA62" s="429"/>
      <c r="QWB62" s="429"/>
      <c r="QWC62" s="429"/>
      <c r="QWD62" s="429"/>
      <c r="QWE62" s="429"/>
      <c r="QWF62" s="429"/>
      <c r="QWG62" s="429"/>
      <c r="QWH62" s="429"/>
      <c r="QWI62" s="429"/>
      <c r="QWJ62" s="429"/>
      <c r="QWK62" s="429"/>
      <c r="QWL62" s="429"/>
      <c r="QWM62" s="429"/>
      <c r="QWN62" s="429"/>
      <c r="QWO62" s="429"/>
      <c r="QWP62" s="429"/>
      <c r="QWQ62" s="429"/>
      <c r="QWR62" s="429"/>
      <c r="QWS62" s="429"/>
      <c r="QWT62" s="429"/>
      <c r="QWU62" s="429"/>
      <c r="QWV62" s="429"/>
      <c r="QWW62" s="429"/>
      <c r="QWX62" s="429"/>
      <c r="QWY62" s="429"/>
      <c r="QWZ62" s="429"/>
      <c r="QXA62" s="429"/>
      <c r="QXB62" s="429"/>
      <c r="QXC62" s="429"/>
      <c r="QXD62" s="429"/>
      <c r="QXE62" s="429"/>
      <c r="QXF62" s="429"/>
      <c r="QXG62" s="429"/>
      <c r="QXH62" s="429"/>
      <c r="QXI62" s="429"/>
      <c r="QXJ62" s="429"/>
      <c r="QXK62" s="429"/>
      <c r="QXL62" s="429"/>
      <c r="QXM62" s="429"/>
      <c r="QXN62" s="429"/>
      <c r="QXO62" s="429"/>
      <c r="QXP62" s="429"/>
      <c r="QXQ62" s="429"/>
      <c r="QXR62" s="429"/>
      <c r="QXS62" s="429"/>
      <c r="QXT62" s="429"/>
      <c r="QXU62" s="429"/>
      <c r="QXV62" s="429"/>
      <c r="QXW62" s="429"/>
      <c r="QXX62" s="429"/>
      <c r="QXY62" s="429"/>
      <c r="QXZ62" s="429"/>
      <c r="QYA62" s="429"/>
      <c r="QYB62" s="429"/>
      <c r="QYC62" s="429"/>
      <c r="QYD62" s="429"/>
      <c r="QYE62" s="429"/>
      <c r="QYF62" s="429"/>
      <c r="QYG62" s="429"/>
      <c r="QYH62" s="429"/>
      <c r="QYI62" s="429"/>
      <c r="QYJ62" s="429"/>
      <c r="QYK62" s="429"/>
      <c r="QYL62" s="429"/>
      <c r="QYM62" s="429"/>
      <c r="QYN62" s="429"/>
      <c r="QYO62" s="429"/>
      <c r="QYP62" s="429"/>
      <c r="QYQ62" s="429"/>
      <c r="QYR62" s="429"/>
      <c r="QYS62" s="429"/>
      <c r="QYT62" s="429"/>
      <c r="QYU62" s="429"/>
      <c r="QYV62" s="429"/>
      <c r="QYW62" s="429"/>
      <c r="QYX62" s="429"/>
      <c r="QYY62" s="429"/>
      <c r="QYZ62" s="429"/>
      <c r="QZA62" s="429"/>
      <c r="QZB62" s="429"/>
      <c r="QZC62" s="429"/>
      <c r="QZD62" s="429"/>
      <c r="QZE62" s="429"/>
      <c r="QZF62" s="429"/>
      <c r="QZG62" s="429"/>
      <c r="QZH62" s="429"/>
      <c r="QZI62" s="429"/>
      <c r="QZJ62" s="429"/>
      <c r="QZK62" s="429"/>
      <c r="QZL62" s="429"/>
      <c r="QZM62" s="429"/>
      <c r="QZN62" s="429"/>
      <c r="QZO62" s="429"/>
      <c r="QZP62" s="429"/>
      <c r="QZQ62" s="429"/>
      <c r="QZR62" s="429"/>
      <c r="QZS62" s="429"/>
      <c r="QZT62" s="429"/>
      <c r="QZU62" s="429"/>
      <c r="QZV62" s="429"/>
      <c r="QZW62" s="429"/>
      <c r="QZX62" s="429"/>
      <c r="QZY62" s="429"/>
      <c r="QZZ62" s="429"/>
      <c r="RAA62" s="429"/>
      <c r="RAB62" s="429"/>
      <c r="RAC62" s="429"/>
      <c r="RAD62" s="429"/>
      <c r="RAE62" s="429"/>
      <c r="RAF62" s="429"/>
      <c r="RAG62" s="429"/>
      <c r="RAH62" s="429"/>
      <c r="RAI62" s="429"/>
      <c r="RAJ62" s="429"/>
      <c r="RAK62" s="429"/>
      <c r="RAL62" s="429"/>
      <c r="RAM62" s="429"/>
      <c r="RAN62" s="429"/>
      <c r="RAO62" s="429"/>
      <c r="RAP62" s="429"/>
      <c r="RAQ62" s="429"/>
      <c r="RAR62" s="429"/>
      <c r="RAS62" s="429"/>
      <c r="RAT62" s="429"/>
      <c r="RAU62" s="429"/>
      <c r="RAV62" s="429"/>
      <c r="RAW62" s="429"/>
      <c r="RAX62" s="429"/>
      <c r="RAY62" s="429"/>
      <c r="RAZ62" s="429"/>
      <c r="RBA62" s="429"/>
      <c r="RBB62" s="429"/>
      <c r="RBC62" s="429"/>
      <c r="RBD62" s="429"/>
      <c r="RBE62" s="429"/>
      <c r="RBF62" s="429"/>
      <c r="RBG62" s="429"/>
      <c r="RBH62" s="429"/>
      <c r="RBI62" s="429"/>
      <c r="RBJ62" s="429"/>
      <c r="RBK62" s="429"/>
      <c r="RBL62" s="429"/>
      <c r="RBM62" s="429"/>
      <c r="RBN62" s="429"/>
      <c r="RBO62" s="429"/>
      <c r="RBP62" s="429"/>
      <c r="RBQ62" s="429"/>
      <c r="RBR62" s="429"/>
      <c r="RBS62" s="429"/>
      <c r="RBT62" s="429"/>
      <c r="RBU62" s="429"/>
      <c r="RBV62" s="429"/>
      <c r="RBW62" s="429"/>
      <c r="RBX62" s="429"/>
      <c r="RBY62" s="429"/>
      <c r="RBZ62" s="429"/>
      <c r="RCA62" s="429"/>
      <c r="RCB62" s="429"/>
      <c r="RCC62" s="429"/>
      <c r="RCD62" s="429"/>
      <c r="RCE62" s="429"/>
      <c r="RCF62" s="429"/>
      <c r="RCG62" s="429"/>
      <c r="RCH62" s="429"/>
      <c r="RCI62" s="429"/>
      <c r="RCJ62" s="429"/>
      <c r="RCK62" s="429"/>
      <c r="RCL62" s="429"/>
      <c r="RCM62" s="429"/>
      <c r="RCN62" s="429"/>
      <c r="RCO62" s="429"/>
      <c r="RCP62" s="429"/>
      <c r="RCQ62" s="429"/>
      <c r="RCR62" s="429"/>
      <c r="RCS62" s="429"/>
      <c r="RCT62" s="429"/>
      <c r="RCU62" s="429"/>
      <c r="RCV62" s="429"/>
      <c r="RCW62" s="429"/>
      <c r="RCX62" s="429"/>
      <c r="RCY62" s="429"/>
      <c r="RCZ62" s="429"/>
      <c r="RDA62" s="429"/>
      <c r="RDB62" s="429"/>
      <c r="RDC62" s="429"/>
      <c r="RDD62" s="429"/>
      <c r="RDE62" s="429"/>
      <c r="RDF62" s="429"/>
      <c r="RDG62" s="429"/>
      <c r="RDH62" s="429"/>
      <c r="RDI62" s="429"/>
      <c r="RDJ62" s="429"/>
      <c r="RDK62" s="429"/>
      <c r="RDL62" s="429"/>
      <c r="RDM62" s="429"/>
      <c r="RDN62" s="429"/>
      <c r="RDO62" s="429"/>
      <c r="RDP62" s="429"/>
      <c r="RDQ62" s="429"/>
      <c r="RDR62" s="429"/>
      <c r="RDS62" s="429"/>
      <c r="RDT62" s="429"/>
      <c r="RDU62" s="429"/>
      <c r="RDV62" s="429"/>
      <c r="RDW62" s="429"/>
      <c r="RDX62" s="429"/>
      <c r="RDY62" s="429"/>
      <c r="RDZ62" s="429"/>
      <c r="REA62" s="429"/>
      <c r="REB62" s="429"/>
      <c r="REC62" s="429"/>
      <c r="RED62" s="429"/>
      <c r="REE62" s="429"/>
      <c r="REF62" s="429"/>
      <c r="REG62" s="429"/>
      <c r="REH62" s="429"/>
      <c r="REI62" s="429"/>
      <c r="REJ62" s="429"/>
      <c r="REK62" s="429"/>
      <c r="REL62" s="429"/>
      <c r="REM62" s="429"/>
      <c r="REN62" s="429"/>
      <c r="REO62" s="429"/>
      <c r="REP62" s="429"/>
      <c r="REQ62" s="429"/>
      <c r="RER62" s="429"/>
      <c r="RES62" s="429"/>
      <c r="RET62" s="429"/>
      <c r="REU62" s="429"/>
      <c r="REV62" s="429"/>
      <c r="REW62" s="429"/>
      <c r="REX62" s="429"/>
      <c r="REY62" s="429"/>
      <c r="REZ62" s="429"/>
      <c r="RFA62" s="429"/>
      <c r="RFB62" s="429"/>
      <c r="RFC62" s="429"/>
      <c r="RFD62" s="429"/>
      <c r="RFE62" s="429"/>
      <c r="RFF62" s="429"/>
      <c r="RFG62" s="429"/>
      <c r="RFH62" s="429"/>
      <c r="RFI62" s="429"/>
      <c r="RFJ62" s="429"/>
      <c r="RFK62" s="429"/>
      <c r="RFL62" s="429"/>
      <c r="RFM62" s="429"/>
      <c r="RFN62" s="429"/>
      <c r="RFO62" s="429"/>
      <c r="RFP62" s="429"/>
      <c r="RFQ62" s="429"/>
      <c r="RFR62" s="429"/>
      <c r="RFS62" s="429"/>
      <c r="RFT62" s="429"/>
      <c r="RFU62" s="429"/>
      <c r="RFV62" s="429"/>
      <c r="RFW62" s="429"/>
      <c r="RFX62" s="429"/>
      <c r="RFY62" s="429"/>
      <c r="RFZ62" s="429"/>
      <c r="RGA62" s="429"/>
      <c r="RGB62" s="429"/>
      <c r="RGC62" s="429"/>
      <c r="RGD62" s="429"/>
      <c r="RGE62" s="429"/>
      <c r="RGF62" s="429"/>
      <c r="RGG62" s="429"/>
      <c r="RGH62" s="429"/>
      <c r="RGI62" s="429"/>
      <c r="RGJ62" s="429"/>
      <c r="RGK62" s="429"/>
      <c r="RGL62" s="429"/>
      <c r="RGM62" s="429"/>
      <c r="RGN62" s="429"/>
      <c r="RGO62" s="429"/>
      <c r="RGP62" s="429"/>
      <c r="RGQ62" s="429"/>
      <c r="RGR62" s="429"/>
      <c r="RGS62" s="429"/>
      <c r="RGT62" s="429"/>
      <c r="RGU62" s="429"/>
      <c r="RGV62" s="429"/>
      <c r="RGW62" s="429"/>
      <c r="RGX62" s="429"/>
      <c r="RGY62" s="429"/>
      <c r="RGZ62" s="429"/>
      <c r="RHA62" s="429"/>
      <c r="RHB62" s="429"/>
      <c r="RHC62" s="429"/>
      <c r="RHD62" s="429"/>
      <c r="RHE62" s="429"/>
      <c r="RHF62" s="429"/>
      <c r="RHG62" s="429"/>
      <c r="RHH62" s="429"/>
      <c r="RHI62" s="429"/>
      <c r="RHJ62" s="429"/>
      <c r="RHK62" s="429"/>
      <c r="RHL62" s="429"/>
      <c r="RHM62" s="429"/>
      <c r="RHN62" s="429"/>
      <c r="RHO62" s="429"/>
      <c r="RHP62" s="429"/>
      <c r="RHQ62" s="429"/>
      <c r="RHR62" s="429"/>
      <c r="RHS62" s="429"/>
      <c r="RHT62" s="429"/>
      <c r="RHU62" s="429"/>
      <c r="RHV62" s="429"/>
      <c r="RHW62" s="429"/>
      <c r="RHX62" s="429"/>
      <c r="RHY62" s="429"/>
      <c r="RHZ62" s="429"/>
      <c r="RIA62" s="429"/>
      <c r="RIB62" s="429"/>
      <c r="RIC62" s="429"/>
      <c r="RID62" s="429"/>
      <c r="RIE62" s="429"/>
      <c r="RIF62" s="429"/>
      <c r="RIG62" s="429"/>
      <c r="RIH62" s="429"/>
      <c r="RII62" s="429"/>
      <c r="RIJ62" s="429"/>
      <c r="RIK62" s="429"/>
      <c r="RIL62" s="429"/>
      <c r="RIM62" s="429"/>
      <c r="RIN62" s="429"/>
      <c r="RIO62" s="429"/>
      <c r="RIP62" s="429"/>
      <c r="RIQ62" s="429"/>
      <c r="RIR62" s="429"/>
      <c r="RIS62" s="429"/>
      <c r="RIT62" s="429"/>
      <c r="RIU62" s="429"/>
      <c r="RIV62" s="429"/>
      <c r="RIW62" s="429"/>
      <c r="RIX62" s="429"/>
      <c r="RIY62" s="429"/>
      <c r="RIZ62" s="429"/>
      <c r="RJA62" s="429"/>
      <c r="RJB62" s="429"/>
      <c r="RJC62" s="429"/>
      <c r="RJD62" s="429"/>
      <c r="RJE62" s="429"/>
      <c r="RJF62" s="429"/>
      <c r="RJG62" s="429"/>
      <c r="RJH62" s="429"/>
      <c r="RJI62" s="429"/>
      <c r="RJJ62" s="429"/>
      <c r="RJK62" s="429"/>
      <c r="RJL62" s="429"/>
      <c r="RJM62" s="429"/>
      <c r="RJN62" s="429"/>
      <c r="RJO62" s="429"/>
      <c r="RJP62" s="429"/>
      <c r="RJQ62" s="429"/>
      <c r="RJR62" s="429"/>
      <c r="RJS62" s="429"/>
      <c r="RJT62" s="429"/>
      <c r="RJU62" s="429"/>
      <c r="RJV62" s="429"/>
      <c r="RJW62" s="429"/>
      <c r="RJX62" s="429"/>
      <c r="RJY62" s="429"/>
      <c r="RJZ62" s="429"/>
      <c r="RKA62" s="429"/>
      <c r="RKB62" s="429"/>
      <c r="RKC62" s="429"/>
      <c r="RKD62" s="429"/>
      <c r="RKE62" s="429"/>
      <c r="RKF62" s="429"/>
      <c r="RKG62" s="429"/>
      <c r="RKH62" s="429"/>
      <c r="RKI62" s="429"/>
      <c r="RKJ62" s="429"/>
      <c r="RKK62" s="429"/>
      <c r="RKL62" s="429"/>
      <c r="RKM62" s="429"/>
      <c r="RKN62" s="429"/>
      <c r="RKO62" s="429"/>
      <c r="RKP62" s="429"/>
      <c r="RKQ62" s="429"/>
      <c r="RKR62" s="429"/>
      <c r="RKS62" s="429"/>
      <c r="RKT62" s="429"/>
      <c r="RKU62" s="429"/>
      <c r="RKV62" s="429"/>
      <c r="RKW62" s="429"/>
      <c r="RKX62" s="429"/>
      <c r="RKY62" s="429"/>
      <c r="RKZ62" s="429"/>
      <c r="RLA62" s="429"/>
      <c r="RLB62" s="429"/>
      <c r="RLC62" s="429"/>
      <c r="RLD62" s="429"/>
      <c r="RLE62" s="429"/>
      <c r="RLF62" s="429"/>
      <c r="RLG62" s="429"/>
      <c r="RLH62" s="429"/>
      <c r="RLI62" s="429"/>
      <c r="RLJ62" s="429"/>
      <c r="RLK62" s="429"/>
      <c r="RLL62" s="429"/>
      <c r="RLM62" s="429"/>
      <c r="RLN62" s="429"/>
      <c r="RLO62" s="429"/>
      <c r="RLP62" s="429"/>
      <c r="RLQ62" s="429"/>
      <c r="RLR62" s="429"/>
      <c r="RLS62" s="429"/>
      <c r="RLT62" s="429"/>
      <c r="RLU62" s="429"/>
      <c r="RLV62" s="429"/>
      <c r="RLW62" s="429"/>
      <c r="RLX62" s="429"/>
      <c r="RLY62" s="429"/>
      <c r="RLZ62" s="429"/>
      <c r="RMA62" s="429"/>
      <c r="RMB62" s="429"/>
      <c r="RMC62" s="429"/>
      <c r="RMD62" s="429"/>
      <c r="RME62" s="429"/>
      <c r="RMF62" s="429"/>
      <c r="RMG62" s="429"/>
      <c r="RMH62" s="429"/>
      <c r="RMI62" s="429"/>
      <c r="RMJ62" s="429"/>
      <c r="RMK62" s="429"/>
      <c r="RML62" s="429"/>
      <c r="RMM62" s="429"/>
      <c r="RMN62" s="429"/>
      <c r="RMO62" s="429"/>
      <c r="RMP62" s="429"/>
      <c r="RMQ62" s="429"/>
      <c r="RMR62" s="429"/>
      <c r="RMS62" s="429"/>
      <c r="RMT62" s="429"/>
      <c r="RMU62" s="429"/>
      <c r="RMV62" s="429"/>
      <c r="RMW62" s="429"/>
      <c r="RMX62" s="429"/>
      <c r="RMY62" s="429"/>
      <c r="RMZ62" s="429"/>
      <c r="RNA62" s="429"/>
      <c r="RNB62" s="429"/>
      <c r="RNC62" s="429"/>
      <c r="RND62" s="429"/>
      <c r="RNE62" s="429"/>
      <c r="RNF62" s="429"/>
      <c r="RNG62" s="429"/>
      <c r="RNH62" s="429"/>
      <c r="RNI62" s="429"/>
      <c r="RNJ62" s="429"/>
      <c r="RNK62" s="429"/>
      <c r="RNL62" s="429"/>
      <c r="RNM62" s="429"/>
      <c r="RNN62" s="429"/>
      <c r="RNO62" s="429"/>
      <c r="RNP62" s="429"/>
      <c r="RNQ62" s="429"/>
      <c r="RNR62" s="429"/>
      <c r="RNS62" s="429"/>
      <c r="RNT62" s="429"/>
      <c r="RNU62" s="429"/>
      <c r="RNV62" s="429"/>
      <c r="RNW62" s="429"/>
      <c r="RNX62" s="429"/>
      <c r="RNY62" s="429"/>
      <c r="RNZ62" s="429"/>
      <c r="ROA62" s="429"/>
      <c r="ROB62" s="429"/>
      <c r="ROC62" s="429"/>
      <c r="ROD62" s="429"/>
      <c r="ROE62" s="429"/>
      <c r="ROF62" s="429"/>
      <c r="ROG62" s="429"/>
      <c r="ROH62" s="429"/>
      <c r="ROI62" s="429"/>
      <c r="ROJ62" s="429"/>
      <c r="ROK62" s="429"/>
      <c r="ROL62" s="429"/>
      <c r="ROM62" s="429"/>
      <c r="RON62" s="429"/>
      <c r="ROO62" s="429"/>
      <c r="ROP62" s="429"/>
      <c r="ROQ62" s="429"/>
      <c r="ROR62" s="429"/>
      <c r="ROS62" s="429"/>
      <c r="ROT62" s="429"/>
      <c r="ROU62" s="429"/>
      <c r="ROV62" s="429"/>
      <c r="ROW62" s="429"/>
      <c r="ROX62" s="429"/>
      <c r="ROY62" s="429"/>
      <c r="ROZ62" s="429"/>
      <c r="RPA62" s="429"/>
      <c r="RPB62" s="429"/>
      <c r="RPC62" s="429"/>
      <c r="RPD62" s="429"/>
      <c r="RPE62" s="429"/>
      <c r="RPF62" s="429"/>
      <c r="RPG62" s="429"/>
      <c r="RPH62" s="429"/>
      <c r="RPI62" s="429"/>
      <c r="RPJ62" s="429"/>
      <c r="RPK62" s="429"/>
      <c r="RPL62" s="429"/>
      <c r="RPM62" s="429"/>
      <c r="RPN62" s="429"/>
      <c r="RPO62" s="429"/>
      <c r="RPP62" s="429"/>
      <c r="RPQ62" s="429"/>
      <c r="RPR62" s="429"/>
      <c r="RPS62" s="429"/>
      <c r="RPT62" s="429"/>
      <c r="RPU62" s="429"/>
      <c r="RPV62" s="429"/>
      <c r="RPW62" s="429"/>
      <c r="RPX62" s="429"/>
      <c r="RPY62" s="429"/>
      <c r="RPZ62" s="429"/>
      <c r="RQA62" s="429"/>
      <c r="RQB62" s="429"/>
      <c r="RQC62" s="429"/>
      <c r="RQD62" s="429"/>
      <c r="RQE62" s="429"/>
      <c r="RQF62" s="429"/>
      <c r="RQG62" s="429"/>
      <c r="RQH62" s="429"/>
      <c r="RQI62" s="429"/>
      <c r="RQJ62" s="429"/>
      <c r="RQK62" s="429"/>
      <c r="RQL62" s="429"/>
      <c r="RQM62" s="429"/>
      <c r="RQN62" s="429"/>
      <c r="RQO62" s="429"/>
      <c r="RQP62" s="429"/>
      <c r="RQQ62" s="429"/>
      <c r="RQR62" s="429"/>
      <c r="RQS62" s="429"/>
      <c r="RQT62" s="429"/>
      <c r="RQU62" s="429"/>
      <c r="RQV62" s="429"/>
      <c r="RQW62" s="429"/>
      <c r="RQX62" s="429"/>
      <c r="RQY62" s="429"/>
      <c r="RQZ62" s="429"/>
      <c r="RRA62" s="429"/>
      <c r="RRB62" s="429"/>
      <c r="RRC62" s="429"/>
      <c r="RRD62" s="429"/>
      <c r="RRE62" s="429"/>
      <c r="RRF62" s="429"/>
      <c r="RRG62" s="429"/>
      <c r="RRH62" s="429"/>
      <c r="RRI62" s="429"/>
      <c r="RRJ62" s="429"/>
      <c r="RRK62" s="429"/>
      <c r="RRL62" s="429"/>
      <c r="RRM62" s="429"/>
      <c r="RRN62" s="429"/>
      <c r="RRO62" s="429"/>
      <c r="RRP62" s="429"/>
      <c r="RRQ62" s="429"/>
      <c r="RRR62" s="429"/>
      <c r="RRS62" s="429"/>
      <c r="RRT62" s="429"/>
      <c r="RRU62" s="429"/>
      <c r="RRV62" s="429"/>
      <c r="RRW62" s="429"/>
      <c r="RRX62" s="429"/>
      <c r="RRY62" s="429"/>
      <c r="RRZ62" s="429"/>
      <c r="RSA62" s="429"/>
      <c r="RSB62" s="429"/>
      <c r="RSC62" s="429"/>
      <c r="RSD62" s="429"/>
      <c r="RSE62" s="429"/>
      <c r="RSF62" s="429"/>
      <c r="RSG62" s="429"/>
      <c r="RSH62" s="429"/>
      <c r="RSI62" s="429"/>
      <c r="RSJ62" s="429"/>
      <c r="RSK62" s="429"/>
      <c r="RSL62" s="429"/>
      <c r="RSM62" s="429"/>
      <c r="RSN62" s="429"/>
      <c r="RSO62" s="429"/>
      <c r="RSP62" s="429"/>
      <c r="RSQ62" s="429"/>
      <c r="RSR62" s="429"/>
      <c r="RSS62" s="429"/>
      <c r="RST62" s="429"/>
      <c r="RSU62" s="429"/>
      <c r="RSV62" s="429"/>
      <c r="RSW62" s="429"/>
      <c r="RSX62" s="429"/>
      <c r="RSY62" s="429"/>
      <c r="RSZ62" s="429"/>
      <c r="RTA62" s="429"/>
      <c r="RTB62" s="429"/>
      <c r="RTC62" s="429"/>
      <c r="RTD62" s="429"/>
      <c r="RTE62" s="429"/>
      <c r="RTF62" s="429"/>
      <c r="RTG62" s="429"/>
      <c r="RTH62" s="429"/>
      <c r="RTI62" s="429"/>
      <c r="RTJ62" s="429"/>
      <c r="RTK62" s="429"/>
      <c r="RTL62" s="429"/>
      <c r="RTM62" s="429"/>
      <c r="RTN62" s="429"/>
      <c r="RTO62" s="429"/>
      <c r="RTP62" s="429"/>
      <c r="RTQ62" s="429"/>
      <c r="RTR62" s="429"/>
      <c r="RTS62" s="429"/>
      <c r="RTT62" s="429"/>
      <c r="RTU62" s="429"/>
      <c r="RTV62" s="429"/>
      <c r="RTW62" s="429"/>
      <c r="RTX62" s="429"/>
      <c r="RTY62" s="429"/>
      <c r="RTZ62" s="429"/>
      <c r="RUA62" s="429"/>
      <c r="RUB62" s="429"/>
      <c r="RUC62" s="429"/>
      <c r="RUD62" s="429"/>
      <c r="RUE62" s="429"/>
      <c r="RUF62" s="429"/>
      <c r="RUG62" s="429"/>
      <c r="RUH62" s="429"/>
      <c r="RUI62" s="429"/>
      <c r="RUJ62" s="429"/>
      <c r="RUK62" s="429"/>
      <c r="RUL62" s="429"/>
      <c r="RUM62" s="429"/>
      <c r="RUN62" s="429"/>
      <c r="RUO62" s="429"/>
      <c r="RUP62" s="429"/>
      <c r="RUQ62" s="429"/>
      <c r="RUR62" s="429"/>
      <c r="RUS62" s="429"/>
      <c r="RUT62" s="429"/>
      <c r="RUU62" s="429"/>
      <c r="RUV62" s="429"/>
      <c r="RUW62" s="429"/>
      <c r="RUX62" s="429"/>
      <c r="RUY62" s="429"/>
      <c r="RUZ62" s="429"/>
      <c r="RVA62" s="429"/>
      <c r="RVB62" s="429"/>
      <c r="RVC62" s="429"/>
      <c r="RVD62" s="429"/>
      <c r="RVE62" s="429"/>
      <c r="RVF62" s="429"/>
      <c r="RVG62" s="429"/>
      <c r="RVH62" s="429"/>
      <c r="RVI62" s="429"/>
      <c r="RVJ62" s="429"/>
      <c r="RVK62" s="429"/>
      <c r="RVL62" s="429"/>
      <c r="RVM62" s="429"/>
      <c r="RVN62" s="429"/>
      <c r="RVO62" s="429"/>
      <c r="RVP62" s="429"/>
      <c r="RVQ62" s="429"/>
      <c r="RVR62" s="429"/>
      <c r="RVS62" s="429"/>
      <c r="RVT62" s="429"/>
      <c r="RVU62" s="429"/>
      <c r="RVV62" s="429"/>
      <c r="RVW62" s="429"/>
      <c r="RVX62" s="429"/>
      <c r="RVY62" s="429"/>
      <c r="RVZ62" s="429"/>
      <c r="RWA62" s="429"/>
      <c r="RWB62" s="429"/>
      <c r="RWC62" s="429"/>
      <c r="RWD62" s="429"/>
      <c r="RWE62" s="429"/>
      <c r="RWF62" s="429"/>
      <c r="RWG62" s="429"/>
      <c r="RWH62" s="429"/>
      <c r="RWI62" s="429"/>
      <c r="RWJ62" s="429"/>
      <c r="RWK62" s="429"/>
      <c r="RWL62" s="429"/>
      <c r="RWM62" s="429"/>
      <c r="RWN62" s="429"/>
      <c r="RWO62" s="429"/>
      <c r="RWP62" s="429"/>
      <c r="RWQ62" s="429"/>
      <c r="RWR62" s="429"/>
      <c r="RWS62" s="429"/>
      <c r="RWT62" s="429"/>
      <c r="RWU62" s="429"/>
      <c r="RWV62" s="429"/>
      <c r="RWW62" s="429"/>
      <c r="RWX62" s="429"/>
      <c r="RWY62" s="429"/>
      <c r="RWZ62" s="429"/>
      <c r="RXA62" s="429"/>
      <c r="RXB62" s="429"/>
      <c r="RXC62" s="429"/>
      <c r="RXD62" s="429"/>
      <c r="RXE62" s="429"/>
      <c r="RXF62" s="429"/>
      <c r="RXG62" s="429"/>
      <c r="RXH62" s="429"/>
      <c r="RXI62" s="429"/>
      <c r="RXJ62" s="429"/>
      <c r="RXK62" s="429"/>
      <c r="RXL62" s="429"/>
      <c r="RXM62" s="429"/>
      <c r="RXN62" s="429"/>
      <c r="RXO62" s="429"/>
      <c r="RXP62" s="429"/>
      <c r="RXQ62" s="429"/>
      <c r="RXR62" s="429"/>
      <c r="RXS62" s="429"/>
      <c r="RXT62" s="429"/>
      <c r="RXU62" s="429"/>
      <c r="RXV62" s="429"/>
      <c r="RXW62" s="429"/>
      <c r="RXX62" s="429"/>
      <c r="RXY62" s="429"/>
      <c r="RXZ62" s="429"/>
      <c r="RYA62" s="429"/>
      <c r="RYB62" s="429"/>
      <c r="RYC62" s="429"/>
      <c r="RYD62" s="429"/>
      <c r="RYE62" s="429"/>
      <c r="RYF62" s="429"/>
      <c r="RYG62" s="429"/>
      <c r="RYH62" s="429"/>
      <c r="RYI62" s="429"/>
      <c r="RYJ62" s="429"/>
      <c r="RYK62" s="429"/>
      <c r="RYL62" s="429"/>
      <c r="RYM62" s="429"/>
      <c r="RYN62" s="429"/>
      <c r="RYO62" s="429"/>
      <c r="RYP62" s="429"/>
      <c r="RYQ62" s="429"/>
      <c r="RYR62" s="429"/>
      <c r="RYS62" s="429"/>
      <c r="RYT62" s="429"/>
      <c r="RYU62" s="429"/>
      <c r="RYV62" s="429"/>
      <c r="RYW62" s="429"/>
      <c r="RYX62" s="429"/>
      <c r="RYY62" s="429"/>
      <c r="RYZ62" s="429"/>
      <c r="RZA62" s="429"/>
      <c r="RZB62" s="429"/>
      <c r="RZC62" s="429"/>
      <c r="RZD62" s="429"/>
      <c r="RZE62" s="429"/>
      <c r="RZF62" s="429"/>
      <c r="RZG62" s="429"/>
      <c r="RZH62" s="429"/>
      <c r="RZI62" s="429"/>
      <c r="RZJ62" s="429"/>
      <c r="RZK62" s="429"/>
      <c r="RZL62" s="429"/>
      <c r="RZM62" s="429"/>
      <c r="RZN62" s="429"/>
      <c r="RZO62" s="429"/>
      <c r="RZP62" s="429"/>
      <c r="RZQ62" s="429"/>
      <c r="RZR62" s="429"/>
      <c r="RZS62" s="429"/>
      <c r="RZT62" s="429"/>
      <c r="RZU62" s="429"/>
      <c r="RZV62" s="429"/>
      <c r="RZW62" s="429"/>
      <c r="RZX62" s="429"/>
      <c r="RZY62" s="429"/>
      <c r="RZZ62" s="429"/>
      <c r="SAA62" s="429"/>
      <c r="SAB62" s="429"/>
      <c r="SAC62" s="429"/>
      <c r="SAD62" s="429"/>
      <c r="SAE62" s="429"/>
      <c r="SAF62" s="429"/>
      <c r="SAG62" s="429"/>
      <c r="SAH62" s="429"/>
      <c r="SAI62" s="429"/>
      <c r="SAJ62" s="429"/>
      <c r="SAK62" s="429"/>
      <c r="SAL62" s="429"/>
      <c r="SAM62" s="429"/>
      <c r="SAN62" s="429"/>
      <c r="SAO62" s="429"/>
      <c r="SAP62" s="429"/>
      <c r="SAQ62" s="429"/>
      <c r="SAR62" s="429"/>
      <c r="SAS62" s="429"/>
      <c r="SAT62" s="429"/>
      <c r="SAU62" s="429"/>
      <c r="SAV62" s="429"/>
      <c r="SAW62" s="429"/>
      <c r="SAX62" s="429"/>
      <c r="SAY62" s="429"/>
      <c r="SAZ62" s="429"/>
      <c r="SBA62" s="429"/>
      <c r="SBB62" s="429"/>
      <c r="SBC62" s="429"/>
      <c r="SBD62" s="429"/>
      <c r="SBE62" s="429"/>
      <c r="SBF62" s="429"/>
      <c r="SBG62" s="429"/>
      <c r="SBH62" s="429"/>
      <c r="SBI62" s="429"/>
      <c r="SBJ62" s="429"/>
      <c r="SBK62" s="429"/>
      <c r="SBL62" s="429"/>
      <c r="SBM62" s="429"/>
      <c r="SBN62" s="429"/>
      <c r="SBO62" s="429"/>
      <c r="SBP62" s="429"/>
      <c r="SBQ62" s="429"/>
      <c r="SBR62" s="429"/>
      <c r="SBS62" s="429"/>
      <c r="SBT62" s="429"/>
      <c r="SBU62" s="429"/>
      <c r="SBV62" s="429"/>
      <c r="SBW62" s="429"/>
      <c r="SBX62" s="429"/>
      <c r="SBY62" s="429"/>
      <c r="SBZ62" s="429"/>
      <c r="SCA62" s="429"/>
      <c r="SCB62" s="429"/>
      <c r="SCC62" s="429"/>
      <c r="SCD62" s="429"/>
      <c r="SCE62" s="429"/>
      <c r="SCF62" s="429"/>
      <c r="SCG62" s="429"/>
      <c r="SCH62" s="429"/>
      <c r="SCI62" s="429"/>
      <c r="SCJ62" s="429"/>
      <c r="SCK62" s="429"/>
      <c r="SCL62" s="429"/>
      <c r="SCM62" s="429"/>
      <c r="SCN62" s="429"/>
      <c r="SCO62" s="429"/>
      <c r="SCP62" s="429"/>
      <c r="SCQ62" s="429"/>
      <c r="SCR62" s="429"/>
      <c r="SCS62" s="429"/>
      <c r="SCT62" s="429"/>
      <c r="SCU62" s="429"/>
      <c r="SCV62" s="429"/>
      <c r="SCW62" s="429"/>
      <c r="SCX62" s="429"/>
      <c r="SCY62" s="429"/>
      <c r="SCZ62" s="429"/>
      <c r="SDA62" s="429"/>
      <c r="SDB62" s="429"/>
      <c r="SDC62" s="429"/>
      <c r="SDD62" s="429"/>
      <c r="SDE62" s="429"/>
      <c r="SDF62" s="429"/>
      <c r="SDG62" s="429"/>
      <c r="SDH62" s="429"/>
      <c r="SDI62" s="429"/>
      <c r="SDJ62" s="429"/>
      <c r="SDK62" s="429"/>
      <c r="SDL62" s="429"/>
      <c r="SDM62" s="429"/>
      <c r="SDN62" s="429"/>
      <c r="SDO62" s="429"/>
      <c r="SDP62" s="429"/>
      <c r="SDQ62" s="429"/>
      <c r="SDR62" s="429"/>
      <c r="SDS62" s="429"/>
      <c r="SDT62" s="429"/>
      <c r="SDU62" s="429"/>
      <c r="SDV62" s="429"/>
      <c r="SDW62" s="429"/>
      <c r="SDX62" s="429"/>
      <c r="SDY62" s="429"/>
      <c r="SDZ62" s="429"/>
      <c r="SEA62" s="429"/>
      <c r="SEB62" s="429"/>
      <c r="SEC62" s="429"/>
      <c r="SED62" s="429"/>
      <c r="SEE62" s="429"/>
      <c r="SEF62" s="429"/>
      <c r="SEG62" s="429"/>
      <c r="SEH62" s="429"/>
      <c r="SEI62" s="429"/>
      <c r="SEJ62" s="429"/>
      <c r="SEK62" s="429"/>
      <c r="SEL62" s="429"/>
      <c r="SEM62" s="429"/>
      <c r="SEN62" s="429"/>
      <c r="SEO62" s="429"/>
      <c r="SEP62" s="429"/>
      <c r="SEQ62" s="429"/>
      <c r="SER62" s="429"/>
      <c r="SES62" s="429"/>
      <c r="SET62" s="429"/>
      <c r="SEU62" s="429"/>
      <c r="SEV62" s="429"/>
      <c r="SEW62" s="429"/>
      <c r="SEX62" s="429"/>
      <c r="SEY62" s="429"/>
      <c r="SEZ62" s="429"/>
      <c r="SFA62" s="429"/>
      <c r="SFB62" s="429"/>
      <c r="SFC62" s="429"/>
      <c r="SFD62" s="429"/>
      <c r="SFE62" s="429"/>
      <c r="SFF62" s="429"/>
      <c r="SFG62" s="429"/>
      <c r="SFH62" s="429"/>
      <c r="SFI62" s="429"/>
      <c r="SFJ62" s="429"/>
      <c r="SFK62" s="429"/>
      <c r="SFL62" s="429"/>
      <c r="SFM62" s="429"/>
      <c r="SFN62" s="429"/>
      <c r="SFO62" s="429"/>
      <c r="SFP62" s="429"/>
      <c r="SFQ62" s="429"/>
      <c r="SFR62" s="429"/>
      <c r="SFS62" s="429"/>
      <c r="SFT62" s="429"/>
      <c r="SFU62" s="429"/>
      <c r="SFV62" s="429"/>
      <c r="SFW62" s="429"/>
      <c r="SFX62" s="429"/>
      <c r="SFY62" s="429"/>
      <c r="SFZ62" s="429"/>
      <c r="SGA62" s="429"/>
      <c r="SGB62" s="429"/>
      <c r="SGC62" s="429"/>
      <c r="SGD62" s="429"/>
      <c r="SGE62" s="429"/>
      <c r="SGF62" s="429"/>
      <c r="SGG62" s="429"/>
      <c r="SGH62" s="429"/>
      <c r="SGI62" s="429"/>
      <c r="SGJ62" s="429"/>
      <c r="SGK62" s="429"/>
      <c r="SGL62" s="429"/>
      <c r="SGM62" s="429"/>
      <c r="SGN62" s="429"/>
      <c r="SGO62" s="429"/>
      <c r="SGP62" s="429"/>
      <c r="SGQ62" s="429"/>
      <c r="SGR62" s="429"/>
      <c r="SGS62" s="429"/>
      <c r="SGT62" s="429"/>
      <c r="SGU62" s="429"/>
      <c r="SGV62" s="429"/>
      <c r="SGW62" s="429"/>
      <c r="SGX62" s="429"/>
      <c r="SGY62" s="429"/>
      <c r="SGZ62" s="429"/>
      <c r="SHA62" s="429"/>
      <c r="SHB62" s="429"/>
      <c r="SHC62" s="429"/>
      <c r="SHD62" s="429"/>
      <c r="SHE62" s="429"/>
      <c r="SHF62" s="429"/>
      <c r="SHG62" s="429"/>
      <c r="SHH62" s="429"/>
      <c r="SHI62" s="429"/>
      <c r="SHJ62" s="429"/>
      <c r="SHK62" s="429"/>
      <c r="SHL62" s="429"/>
      <c r="SHM62" s="429"/>
      <c r="SHN62" s="429"/>
      <c r="SHO62" s="429"/>
      <c r="SHP62" s="429"/>
      <c r="SHQ62" s="429"/>
      <c r="SHR62" s="429"/>
      <c r="SHS62" s="429"/>
      <c r="SHT62" s="429"/>
      <c r="SHU62" s="429"/>
      <c r="SHV62" s="429"/>
      <c r="SHW62" s="429"/>
      <c r="SHX62" s="429"/>
      <c r="SHY62" s="429"/>
      <c r="SHZ62" s="429"/>
      <c r="SIA62" s="429"/>
      <c r="SIB62" s="429"/>
      <c r="SIC62" s="429"/>
      <c r="SID62" s="429"/>
      <c r="SIE62" s="429"/>
      <c r="SIF62" s="429"/>
      <c r="SIG62" s="429"/>
      <c r="SIH62" s="429"/>
      <c r="SII62" s="429"/>
      <c r="SIJ62" s="429"/>
      <c r="SIK62" s="429"/>
      <c r="SIL62" s="429"/>
      <c r="SIM62" s="429"/>
      <c r="SIN62" s="429"/>
      <c r="SIO62" s="429"/>
      <c r="SIP62" s="429"/>
      <c r="SIQ62" s="429"/>
      <c r="SIR62" s="429"/>
      <c r="SIS62" s="429"/>
      <c r="SIT62" s="429"/>
      <c r="SIU62" s="429"/>
      <c r="SIV62" s="429"/>
      <c r="SIW62" s="429"/>
      <c r="SIX62" s="429"/>
      <c r="SIY62" s="429"/>
      <c r="SIZ62" s="429"/>
      <c r="SJA62" s="429"/>
      <c r="SJB62" s="429"/>
      <c r="SJC62" s="429"/>
      <c r="SJD62" s="429"/>
      <c r="SJE62" s="429"/>
      <c r="SJF62" s="429"/>
      <c r="SJG62" s="429"/>
      <c r="SJH62" s="429"/>
      <c r="SJI62" s="429"/>
      <c r="SJJ62" s="429"/>
      <c r="SJK62" s="429"/>
      <c r="SJL62" s="429"/>
      <c r="SJM62" s="429"/>
      <c r="SJN62" s="429"/>
      <c r="SJO62" s="429"/>
      <c r="SJP62" s="429"/>
      <c r="SJQ62" s="429"/>
      <c r="SJR62" s="429"/>
      <c r="SJS62" s="429"/>
      <c r="SJT62" s="429"/>
      <c r="SJU62" s="429"/>
      <c r="SJV62" s="429"/>
      <c r="SJW62" s="429"/>
      <c r="SJX62" s="429"/>
      <c r="SJY62" s="429"/>
      <c r="SJZ62" s="429"/>
      <c r="SKA62" s="429"/>
      <c r="SKB62" s="429"/>
      <c r="SKC62" s="429"/>
      <c r="SKD62" s="429"/>
      <c r="SKE62" s="429"/>
      <c r="SKF62" s="429"/>
      <c r="SKG62" s="429"/>
      <c r="SKH62" s="429"/>
      <c r="SKI62" s="429"/>
      <c r="SKJ62" s="429"/>
      <c r="SKK62" s="429"/>
      <c r="SKL62" s="429"/>
      <c r="SKM62" s="429"/>
      <c r="SKN62" s="429"/>
      <c r="SKO62" s="429"/>
      <c r="SKP62" s="429"/>
      <c r="SKQ62" s="429"/>
      <c r="SKR62" s="429"/>
      <c r="SKS62" s="429"/>
      <c r="SKT62" s="429"/>
      <c r="SKU62" s="429"/>
      <c r="SKV62" s="429"/>
      <c r="SKW62" s="429"/>
      <c r="SKX62" s="429"/>
      <c r="SKY62" s="429"/>
      <c r="SKZ62" s="429"/>
      <c r="SLA62" s="429"/>
      <c r="SLB62" s="429"/>
      <c r="SLC62" s="429"/>
      <c r="SLD62" s="429"/>
      <c r="SLE62" s="429"/>
      <c r="SLF62" s="429"/>
      <c r="SLG62" s="429"/>
      <c r="SLH62" s="429"/>
      <c r="SLI62" s="429"/>
      <c r="SLJ62" s="429"/>
      <c r="SLK62" s="429"/>
      <c r="SLL62" s="429"/>
      <c r="SLM62" s="429"/>
      <c r="SLN62" s="429"/>
      <c r="SLO62" s="429"/>
      <c r="SLP62" s="429"/>
      <c r="SLQ62" s="429"/>
      <c r="SLR62" s="429"/>
      <c r="SLS62" s="429"/>
      <c r="SLT62" s="429"/>
      <c r="SLU62" s="429"/>
      <c r="SLV62" s="429"/>
      <c r="SLW62" s="429"/>
      <c r="SLX62" s="429"/>
      <c r="SLY62" s="429"/>
      <c r="SLZ62" s="429"/>
      <c r="SMA62" s="429"/>
      <c r="SMB62" s="429"/>
      <c r="SMC62" s="429"/>
      <c r="SMD62" s="429"/>
      <c r="SME62" s="429"/>
      <c r="SMF62" s="429"/>
      <c r="SMG62" s="429"/>
      <c r="SMH62" s="429"/>
      <c r="SMI62" s="429"/>
      <c r="SMJ62" s="429"/>
      <c r="SMK62" s="429"/>
      <c r="SML62" s="429"/>
      <c r="SMM62" s="429"/>
      <c r="SMN62" s="429"/>
      <c r="SMO62" s="429"/>
      <c r="SMP62" s="429"/>
      <c r="SMQ62" s="429"/>
      <c r="SMR62" s="429"/>
      <c r="SMS62" s="429"/>
      <c r="SMT62" s="429"/>
      <c r="SMU62" s="429"/>
      <c r="SMV62" s="429"/>
      <c r="SMW62" s="429"/>
      <c r="SMX62" s="429"/>
      <c r="SMY62" s="429"/>
      <c r="SMZ62" s="429"/>
      <c r="SNA62" s="429"/>
      <c r="SNB62" s="429"/>
      <c r="SNC62" s="429"/>
      <c r="SND62" s="429"/>
      <c r="SNE62" s="429"/>
      <c r="SNF62" s="429"/>
      <c r="SNG62" s="429"/>
      <c r="SNH62" s="429"/>
      <c r="SNI62" s="429"/>
      <c r="SNJ62" s="429"/>
      <c r="SNK62" s="429"/>
      <c r="SNL62" s="429"/>
      <c r="SNM62" s="429"/>
      <c r="SNN62" s="429"/>
      <c r="SNO62" s="429"/>
      <c r="SNP62" s="429"/>
      <c r="SNQ62" s="429"/>
      <c r="SNR62" s="429"/>
      <c r="SNS62" s="429"/>
      <c r="SNT62" s="429"/>
      <c r="SNU62" s="429"/>
      <c r="SNV62" s="429"/>
      <c r="SNW62" s="429"/>
      <c r="SNX62" s="429"/>
      <c r="SNY62" s="429"/>
      <c r="SNZ62" s="429"/>
      <c r="SOA62" s="429"/>
      <c r="SOB62" s="429"/>
      <c r="SOC62" s="429"/>
      <c r="SOD62" s="429"/>
      <c r="SOE62" s="429"/>
      <c r="SOF62" s="429"/>
      <c r="SOG62" s="429"/>
      <c r="SOH62" s="429"/>
      <c r="SOI62" s="429"/>
      <c r="SOJ62" s="429"/>
      <c r="SOK62" s="429"/>
      <c r="SOL62" s="429"/>
      <c r="SOM62" s="429"/>
      <c r="SON62" s="429"/>
      <c r="SOO62" s="429"/>
      <c r="SOP62" s="429"/>
      <c r="SOQ62" s="429"/>
      <c r="SOR62" s="429"/>
      <c r="SOS62" s="429"/>
      <c r="SOT62" s="429"/>
      <c r="SOU62" s="429"/>
      <c r="SOV62" s="429"/>
      <c r="SOW62" s="429"/>
      <c r="SOX62" s="429"/>
      <c r="SOY62" s="429"/>
      <c r="SOZ62" s="429"/>
      <c r="SPA62" s="429"/>
      <c r="SPB62" s="429"/>
      <c r="SPC62" s="429"/>
      <c r="SPD62" s="429"/>
      <c r="SPE62" s="429"/>
      <c r="SPF62" s="429"/>
      <c r="SPG62" s="429"/>
      <c r="SPH62" s="429"/>
      <c r="SPI62" s="429"/>
      <c r="SPJ62" s="429"/>
      <c r="SPK62" s="429"/>
      <c r="SPL62" s="429"/>
      <c r="SPM62" s="429"/>
      <c r="SPN62" s="429"/>
      <c r="SPO62" s="429"/>
      <c r="SPP62" s="429"/>
      <c r="SPQ62" s="429"/>
      <c r="SPR62" s="429"/>
      <c r="SPS62" s="429"/>
      <c r="SPT62" s="429"/>
      <c r="SPU62" s="429"/>
      <c r="SPV62" s="429"/>
      <c r="SPW62" s="429"/>
      <c r="SPX62" s="429"/>
      <c r="SPY62" s="429"/>
      <c r="SPZ62" s="429"/>
      <c r="SQA62" s="429"/>
      <c r="SQB62" s="429"/>
      <c r="SQC62" s="429"/>
      <c r="SQD62" s="429"/>
      <c r="SQE62" s="429"/>
      <c r="SQF62" s="429"/>
      <c r="SQG62" s="429"/>
      <c r="SQH62" s="429"/>
      <c r="SQI62" s="429"/>
      <c r="SQJ62" s="429"/>
      <c r="SQK62" s="429"/>
      <c r="SQL62" s="429"/>
      <c r="SQM62" s="429"/>
      <c r="SQN62" s="429"/>
      <c r="SQO62" s="429"/>
      <c r="SQP62" s="429"/>
      <c r="SQQ62" s="429"/>
      <c r="SQR62" s="429"/>
      <c r="SQS62" s="429"/>
      <c r="SQT62" s="429"/>
      <c r="SQU62" s="429"/>
      <c r="SQV62" s="429"/>
      <c r="SQW62" s="429"/>
      <c r="SQX62" s="429"/>
      <c r="SQY62" s="429"/>
      <c r="SQZ62" s="429"/>
      <c r="SRA62" s="429"/>
      <c r="SRB62" s="429"/>
      <c r="SRC62" s="429"/>
      <c r="SRD62" s="429"/>
      <c r="SRE62" s="429"/>
      <c r="SRF62" s="429"/>
      <c r="SRG62" s="429"/>
      <c r="SRH62" s="429"/>
      <c r="SRI62" s="429"/>
      <c r="SRJ62" s="429"/>
      <c r="SRK62" s="429"/>
      <c r="SRL62" s="429"/>
      <c r="SRM62" s="429"/>
      <c r="SRN62" s="429"/>
      <c r="SRO62" s="429"/>
      <c r="SRP62" s="429"/>
      <c r="SRQ62" s="429"/>
      <c r="SRR62" s="429"/>
      <c r="SRS62" s="429"/>
      <c r="SRT62" s="429"/>
      <c r="SRU62" s="429"/>
      <c r="SRV62" s="429"/>
      <c r="SRW62" s="429"/>
      <c r="SRX62" s="429"/>
      <c r="SRY62" s="429"/>
      <c r="SRZ62" s="429"/>
      <c r="SSA62" s="429"/>
      <c r="SSB62" s="429"/>
      <c r="SSC62" s="429"/>
      <c r="SSD62" s="429"/>
      <c r="SSE62" s="429"/>
      <c r="SSF62" s="429"/>
      <c r="SSG62" s="429"/>
      <c r="SSH62" s="429"/>
      <c r="SSI62" s="429"/>
      <c r="SSJ62" s="429"/>
      <c r="SSK62" s="429"/>
      <c r="SSL62" s="429"/>
      <c r="SSM62" s="429"/>
      <c r="SSN62" s="429"/>
      <c r="SSO62" s="429"/>
      <c r="SSP62" s="429"/>
      <c r="SSQ62" s="429"/>
      <c r="SSR62" s="429"/>
      <c r="SSS62" s="429"/>
      <c r="SST62" s="429"/>
      <c r="SSU62" s="429"/>
      <c r="SSV62" s="429"/>
      <c r="SSW62" s="429"/>
      <c r="SSX62" s="429"/>
      <c r="SSY62" s="429"/>
      <c r="SSZ62" s="429"/>
      <c r="STA62" s="429"/>
      <c r="STB62" s="429"/>
      <c r="STC62" s="429"/>
      <c r="STD62" s="429"/>
      <c r="STE62" s="429"/>
      <c r="STF62" s="429"/>
      <c r="STG62" s="429"/>
      <c r="STH62" s="429"/>
      <c r="STI62" s="429"/>
      <c r="STJ62" s="429"/>
      <c r="STK62" s="429"/>
      <c r="STL62" s="429"/>
      <c r="STM62" s="429"/>
      <c r="STN62" s="429"/>
      <c r="STO62" s="429"/>
      <c r="STP62" s="429"/>
      <c r="STQ62" s="429"/>
      <c r="STR62" s="429"/>
      <c r="STS62" s="429"/>
      <c r="STT62" s="429"/>
      <c r="STU62" s="429"/>
      <c r="STV62" s="429"/>
      <c r="STW62" s="429"/>
      <c r="STX62" s="429"/>
      <c r="STY62" s="429"/>
      <c r="STZ62" s="429"/>
      <c r="SUA62" s="429"/>
      <c r="SUB62" s="429"/>
      <c r="SUC62" s="429"/>
      <c r="SUD62" s="429"/>
      <c r="SUE62" s="429"/>
      <c r="SUF62" s="429"/>
      <c r="SUG62" s="429"/>
      <c r="SUH62" s="429"/>
      <c r="SUI62" s="429"/>
      <c r="SUJ62" s="429"/>
      <c r="SUK62" s="429"/>
      <c r="SUL62" s="429"/>
      <c r="SUM62" s="429"/>
      <c r="SUN62" s="429"/>
      <c r="SUO62" s="429"/>
      <c r="SUP62" s="429"/>
      <c r="SUQ62" s="429"/>
      <c r="SUR62" s="429"/>
      <c r="SUS62" s="429"/>
      <c r="SUT62" s="429"/>
      <c r="SUU62" s="429"/>
      <c r="SUV62" s="429"/>
      <c r="SUW62" s="429"/>
      <c r="SUX62" s="429"/>
      <c r="SUY62" s="429"/>
      <c r="SUZ62" s="429"/>
      <c r="SVA62" s="429"/>
      <c r="SVB62" s="429"/>
      <c r="SVC62" s="429"/>
      <c r="SVD62" s="429"/>
      <c r="SVE62" s="429"/>
      <c r="SVF62" s="429"/>
      <c r="SVG62" s="429"/>
      <c r="SVH62" s="429"/>
      <c r="SVI62" s="429"/>
      <c r="SVJ62" s="429"/>
      <c r="SVK62" s="429"/>
      <c r="SVL62" s="429"/>
      <c r="SVM62" s="429"/>
      <c r="SVN62" s="429"/>
      <c r="SVO62" s="429"/>
      <c r="SVP62" s="429"/>
      <c r="SVQ62" s="429"/>
      <c r="SVR62" s="429"/>
      <c r="SVS62" s="429"/>
      <c r="SVT62" s="429"/>
      <c r="SVU62" s="429"/>
      <c r="SVV62" s="429"/>
      <c r="SVW62" s="429"/>
      <c r="SVX62" s="429"/>
      <c r="SVY62" s="429"/>
      <c r="SVZ62" s="429"/>
      <c r="SWA62" s="429"/>
      <c r="SWB62" s="429"/>
      <c r="SWC62" s="429"/>
      <c r="SWD62" s="429"/>
      <c r="SWE62" s="429"/>
      <c r="SWF62" s="429"/>
      <c r="SWG62" s="429"/>
      <c r="SWH62" s="429"/>
      <c r="SWI62" s="429"/>
      <c r="SWJ62" s="429"/>
      <c r="SWK62" s="429"/>
      <c r="SWL62" s="429"/>
      <c r="SWM62" s="429"/>
      <c r="SWN62" s="429"/>
      <c r="SWO62" s="429"/>
      <c r="SWP62" s="429"/>
      <c r="SWQ62" s="429"/>
      <c r="SWR62" s="429"/>
      <c r="SWS62" s="429"/>
      <c r="SWT62" s="429"/>
      <c r="SWU62" s="429"/>
      <c r="SWV62" s="429"/>
      <c r="SWW62" s="429"/>
      <c r="SWX62" s="429"/>
      <c r="SWY62" s="429"/>
      <c r="SWZ62" s="429"/>
      <c r="SXA62" s="429"/>
      <c r="SXB62" s="429"/>
      <c r="SXC62" s="429"/>
      <c r="SXD62" s="429"/>
      <c r="SXE62" s="429"/>
      <c r="SXF62" s="429"/>
      <c r="SXG62" s="429"/>
      <c r="SXH62" s="429"/>
      <c r="SXI62" s="429"/>
      <c r="SXJ62" s="429"/>
      <c r="SXK62" s="429"/>
      <c r="SXL62" s="429"/>
      <c r="SXM62" s="429"/>
      <c r="SXN62" s="429"/>
      <c r="SXO62" s="429"/>
      <c r="SXP62" s="429"/>
      <c r="SXQ62" s="429"/>
      <c r="SXR62" s="429"/>
      <c r="SXS62" s="429"/>
      <c r="SXT62" s="429"/>
      <c r="SXU62" s="429"/>
      <c r="SXV62" s="429"/>
      <c r="SXW62" s="429"/>
      <c r="SXX62" s="429"/>
      <c r="SXY62" s="429"/>
      <c r="SXZ62" s="429"/>
      <c r="SYA62" s="429"/>
      <c r="SYB62" s="429"/>
      <c r="SYC62" s="429"/>
      <c r="SYD62" s="429"/>
      <c r="SYE62" s="429"/>
      <c r="SYF62" s="429"/>
      <c r="SYG62" s="429"/>
      <c r="SYH62" s="429"/>
      <c r="SYI62" s="429"/>
      <c r="SYJ62" s="429"/>
      <c r="SYK62" s="429"/>
      <c r="SYL62" s="429"/>
      <c r="SYM62" s="429"/>
      <c r="SYN62" s="429"/>
      <c r="SYO62" s="429"/>
      <c r="SYP62" s="429"/>
      <c r="SYQ62" s="429"/>
      <c r="SYR62" s="429"/>
      <c r="SYS62" s="429"/>
      <c r="SYT62" s="429"/>
      <c r="SYU62" s="429"/>
      <c r="SYV62" s="429"/>
      <c r="SYW62" s="429"/>
      <c r="SYX62" s="429"/>
      <c r="SYY62" s="429"/>
      <c r="SYZ62" s="429"/>
      <c r="SZA62" s="429"/>
      <c r="SZB62" s="429"/>
      <c r="SZC62" s="429"/>
      <c r="SZD62" s="429"/>
      <c r="SZE62" s="429"/>
      <c r="SZF62" s="429"/>
      <c r="SZG62" s="429"/>
      <c r="SZH62" s="429"/>
      <c r="SZI62" s="429"/>
      <c r="SZJ62" s="429"/>
      <c r="SZK62" s="429"/>
      <c r="SZL62" s="429"/>
      <c r="SZM62" s="429"/>
      <c r="SZN62" s="429"/>
      <c r="SZO62" s="429"/>
      <c r="SZP62" s="429"/>
      <c r="SZQ62" s="429"/>
      <c r="SZR62" s="429"/>
      <c r="SZS62" s="429"/>
      <c r="SZT62" s="429"/>
      <c r="SZU62" s="429"/>
      <c r="SZV62" s="429"/>
      <c r="SZW62" s="429"/>
      <c r="SZX62" s="429"/>
      <c r="SZY62" s="429"/>
      <c r="SZZ62" s="429"/>
      <c r="TAA62" s="429"/>
      <c r="TAB62" s="429"/>
      <c r="TAC62" s="429"/>
      <c r="TAD62" s="429"/>
      <c r="TAE62" s="429"/>
      <c r="TAF62" s="429"/>
      <c r="TAG62" s="429"/>
      <c r="TAH62" s="429"/>
      <c r="TAI62" s="429"/>
      <c r="TAJ62" s="429"/>
      <c r="TAK62" s="429"/>
      <c r="TAL62" s="429"/>
      <c r="TAM62" s="429"/>
      <c r="TAN62" s="429"/>
      <c r="TAO62" s="429"/>
      <c r="TAP62" s="429"/>
      <c r="TAQ62" s="429"/>
      <c r="TAR62" s="429"/>
      <c r="TAS62" s="429"/>
      <c r="TAT62" s="429"/>
      <c r="TAU62" s="429"/>
      <c r="TAV62" s="429"/>
      <c r="TAW62" s="429"/>
      <c r="TAX62" s="429"/>
      <c r="TAY62" s="429"/>
      <c r="TAZ62" s="429"/>
      <c r="TBA62" s="429"/>
      <c r="TBB62" s="429"/>
      <c r="TBC62" s="429"/>
      <c r="TBD62" s="429"/>
      <c r="TBE62" s="429"/>
      <c r="TBF62" s="429"/>
      <c r="TBG62" s="429"/>
      <c r="TBH62" s="429"/>
      <c r="TBI62" s="429"/>
      <c r="TBJ62" s="429"/>
      <c r="TBK62" s="429"/>
      <c r="TBL62" s="429"/>
      <c r="TBM62" s="429"/>
      <c r="TBN62" s="429"/>
      <c r="TBO62" s="429"/>
      <c r="TBP62" s="429"/>
      <c r="TBQ62" s="429"/>
      <c r="TBR62" s="429"/>
      <c r="TBS62" s="429"/>
      <c r="TBT62" s="429"/>
      <c r="TBU62" s="429"/>
      <c r="TBV62" s="429"/>
      <c r="TBW62" s="429"/>
      <c r="TBX62" s="429"/>
      <c r="TBY62" s="429"/>
      <c r="TBZ62" s="429"/>
      <c r="TCA62" s="429"/>
      <c r="TCB62" s="429"/>
      <c r="TCC62" s="429"/>
      <c r="TCD62" s="429"/>
      <c r="TCE62" s="429"/>
      <c r="TCF62" s="429"/>
      <c r="TCG62" s="429"/>
      <c r="TCH62" s="429"/>
      <c r="TCI62" s="429"/>
      <c r="TCJ62" s="429"/>
      <c r="TCK62" s="429"/>
      <c r="TCL62" s="429"/>
      <c r="TCM62" s="429"/>
      <c r="TCN62" s="429"/>
      <c r="TCO62" s="429"/>
      <c r="TCP62" s="429"/>
      <c r="TCQ62" s="429"/>
      <c r="TCR62" s="429"/>
      <c r="TCS62" s="429"/>
      <c r="TCT62" s="429"/>
      <c r="TCU62" s="429"/>
      <c r="TCV62" s="429"/>
      <c r="TCW62" s="429"/>
      <c r="TCX62" s="429"/>
      <c r="TCY62" s="429"/>
      <c r="TCZ62" s="429"/>
      <c r="TDA62" s="429"/>
      <c r="TDB62" s="429"/>
      <c r="TDC62" s="429"/>
      <c r="TDD62" s="429"/>
      <c r="TDE62" s="429"/>
      <c r="TDF62" s="429"/>
      <c r="TDG62" s="429"/>
      <c r="TDH62" s="429"/>
      <c r="TDI62" s="429"/>
      <c r="TDJ62" s="429"/>
      <c r="TDK62" s="429"/>
      <c r="TDL62" s="429"/>
      <c r="TDM62" s="429"/>
      <c r="TDN62" s="429"/>
      <c r="TDO62" s="429"/>
      <c r="TDP62" s="429"/>
      <c r="TDQ62" s="429"/>
      <c r="TDR62" s="429"/>
      <c r="TDS62" s="429"/>
      <c r="TDT62" s="429"/>
      <c r="TDU62" s="429"/>
      <c r="TDV62" s="429"/>
      <c r="TDW62" s="429"/>
      <c r="TDX62" s="429"/>
      <c r="TDY62" s="429"/>
      <c r="TDZ62" s="429"/>
      <c r="TEA62" s="429"/>
      <c r="TEB62" s="429"/>
      <c r="TEC62" s="429"/>
      <c r="TED62" s="429"/>
      <c r="TEE62" s="429"/>
      <c r="TEF62" s="429"/>
      <c r="TEG62" s="429"/>
      <c r="TEH62" s="429"/>
      <c r="TEI62" s="429"/>
      <c r="TEJ62" s="429"/>
      <c r="TEK62" s="429"/>
      <c r="TEL62" s="429"/>
      <c r="TEM62" s="429"/>
      <c r="TEN62" s="429"/>
      <c r="TEO62" s="429"/>
      <c r="TEP62" s="429"/>
      <c r="TEQ62" s="429"/>
      <c r="TER62" s="429"/>
      <c r="TES62" s="429"/>
      <c r="TET62" s="429"/>
      <c r="TEU62" s="429"/>
      <c r="TEV62" s="429"/>
      <c r="TEW62" s="429"/>
      <c r="TEX62" s="429"/>
      <c r="TEY62" s="429"/>
      <c r="TEZ62" s="429"/>
      <c r="TFA62" s="429"/>
      <c r="TFB62" s="429"/>
      <c r="TFC62" s="429"/>
      <c r="TFD62" s="429"/>
      <c r="TFE62" s="429"/>
      <c r="TFF62" s="429"/>
      <c r="TFG62" s="429"/>
      <c r="TFH62" s="429"/>
      <c r="TFI62" s="429"/>
      <c r="TFJ62" s="429"/>
      <c r="TFK62" s="429"/>
      <c r="TFL62" s="429"/>
      <c r="TFM62" s="429"/>
      <c r="TFN62" s="429"/>
      <c r="TFO62" s="429"/>
      <c r="TFP62" s="429"/>
      <c r="TFQ62" s="429"/>
      <c r="TFR62" s="429"/>
      <c r="TFS62" s="429"/>
      <c r="TFT62" s="429"/>
      <c r="TFU62" s="429"/>
      <c r="TFV62" s="429"/>
      <c r="TFW62" s="429"/>
      <c r="TFX62" s="429"/>
      <c r="TFY62" s="429"/>
      <c r="TFZ62" s="429"/>
      <c r="TGA62" s="429"/>
      <c r="TGB62" s="429"/>
      <c r="TGC62" s="429"/>
      <c r="TGD62" s="429"/>
      <c r="TGE62" s="429"/>
      <c r="TGF62" s="429"/>
      <c r="TGG62" s="429"/>
      <c r="TGH62" s="429"/>
      <c r="TGI62" s="429"/>
      <c r="TGJ62" s="429"/>
      <c r="TGK62" s="429"/>
      <c r="TGL62" s="429"/>
      <c r="TGM62" s="429"/>
      <c r="TGN62" s="429"/>
      <c r="TGO62" s="429"/>
      <c r="TGP62" s="429"/>
      <c r="TGQ62" s="429"/>
      <c r="TGR62" s="429"/>
      <c r="TGS62" s="429"/>
      <c r="TGT62" s="429"/>
      <c r="TGU62" s="429"/>
      <c r="TGV62" s="429"/>
      <c r="TGW62" s="429"/>
      <c r="TGX62" s="429"/>
      <c r="TGY62" s="429"/>
      <c r="TGZ62" s="429"/>
      <c r="THA62" s="429"/>
      <c r="THB62" s="429"/>
      <c r="THC62" s="429"/>
      <c r="THD62" s="429"/>
      <c r="THE62" s="429"/>
      <c r="THF62" s="429"/>
      <c r="THG62" s="429"/>
      <c r="THH62" s="429"/>
      <c r="THI62" s="429"/>
      <c r="THJ62" s="429"/>
      <c r="THK62" s="429"/>
      <c r="THL62" s="429"/>
      <c r="THM62" s="429"/>
      <c r="THN62" s="429"/>
      <c r="THO62" s="429"/>
      <c r="THP62" s="429"/>
      <c r="THQ62" s="429"/>
      <c r="THR62" s="429"/>
      <c r="THS62" s="429"/>
      <c r="THT62" s="429"/>
      <c r="THU62" s="429"/>
      <c r="THV62" s="429"/>
      <c r="THW62" s="429"/>
      <c r="THX62" s="429"/>
      <c r="THY62" s="429"/>
      <c r="THZ62" s="429"/>
      <c r="TIA62" s="429"/>
      <c r="TIB62" s="429"/>
      <c r="TIC62" s="429"/>
      <c r="TID62" s="429"/>
      <c r="TIE62" s="429"/>
      <c r="TIF62" s="429"/>
      <c r="TIG62" s="429"/>
      <c r="TIH62" s="429"/>
      <c r="TII62" s="429"/>
      <c r="TIJ62" s="429"/>
      <c r="TIK62" s="429"/>
      <c r="TIL62" s="429"/>
      <c r="TIM62" s="429"/>
      <c r="TIN62" s="429"/>
      <c r="TIO62" s="429"/>
      <c r="TIP62" s="429"/>
      <c r="TIQ62" s="429"/>
      <c r="TIR62" s="429"/>
      <c r="TIS62" s="429"/>
      <c r="TIT62" s="429"/>
      <c r="TIU62" s="429"/>
      <c r="TIV62" s="429"/>
      <c r="TIW62" s="429"/>
      <c r="TIX62" s="429"/>
      <c r="TIY62" s="429"/>
      <c r="TIZ62" s="429"/>
      <c r="TJA62" s="429"/>
      <c r="TJB62" s="429"/>
      <c r="TJC62" s="429"/>
      <c r="TJD62" s="429"/>
      <c r="TJE62" s="429"/>
      <c r="TJF62" s="429"/>
      <c r="TJG62" s="429"/>
      <c r="TJH62" s="429"/>
      <c r="TJI62" s="429"/>
      <c r="TJJ62" s="429"/>
      <c r="TJK62" s="429"/>
      <c r="TJL62" s="429"/>
      <c r="TJM62" s="429"/>
      <c r="TJN62" s="429"/>
      <c r="TJO62" s="429"/>
      <c r="TJP62" s="429"/>
      <c r="TJQ62" s="429"/>
      <c r="TJR62" s="429"/>
      <c r="TJS62" s="429"/>
      <c r="TJT62" s="429"/>
      <c r="TJU62" s="429"/>
      <c r="TJV62" s="429"/>
      <c r="TJW62" s="429"/>
      <c r="TJX62" s="429"/>
      <c r="TJY62" s="429"/>
      <c r="TJZ62" s="429"/>
      <c r="TKA62" s="429"/>
      <c r="TKB62" s="429"/>
      <c r="TKC62" s="429"/>
      <c r="TKD62" s="429"/>
      <c r="TKE62" s="429"/>
      <c r="TKF62" s="429"/>
      <c r="TKG62" s="429"/>
      <c r="TKH62" s="429"/>
      <c r="TKI62" s="429"/>
      <c r="TKJ62" s="429"/>
      <c r="TKK62" s="429"/>
      <c r="TKL62" s="429"/>
      <c r="TKM62" s="429"/>
      <c r="TKN62" s="429"/>
      <c r="TKO62" s="429"/>
      <c r="TKP62" s="429"/>
      <c r="TKQ62" s="429"/>
      <c r="TKR62" s="429"/>
      <c r="TKS62" s="429"/>
      <c r="TKT62" s="429"/>
      <c r="TKU62" s="429"/>
      <c r="TKV62" s="429"/>
      <c r="TKW62" s="429"/>
      <c r="TKX62" s="429"/>
      <c r="TKY62" s="429"/>
      <c r="TKZ62" s="429"/>
      <c r="TLA62" s="429"/>
      <c r="TLB62" s="429"/>
      <c r="TLC62" s="429"/>
      <c r="TLD62" s="429"/>
      <c r="TLE62" s="429"/>
      <c r="TLF62" s="429"/>
      <c r="TLG62" s="429"/>
      <c r="TLH62" s="429"/>
      <c r="TLI62" s="429"/>
      <c r="TLJ62" s="429"/>
      <c r="TLK62" s="429"/>
      <c r="TLL62" s="429"/>
      <c r="TLM62" s="429"/>
      <c r="TLN62" s="429"/>
      <c r="TLO62" s="429"/>
      <c r="TLP62" s="429"/>
      <c r="TLQ62" s="429"/>
      <c r="TLR62" s="429"/>
      <c r="TLS62" s="429"/>
      <c r="TLT62" s="429"/>
      <c r="TLU62" s="429"/>
      <c r="TLV62" s="429"/>
      <c r="TLW62" s="429"/>
      <c r="TLX62" s="429"/>
      <c r="TLY62" s="429"/>
      <c r="TLZ62" s="429"/>
      <c r="TMA62" s="429"/>
      <c r="TMB62" s="429"/>
      <c r="TMC62" s="429"/>
      <c r="TMD62" s="429"/>
      <c r="TME62" s="429"/>
      <c r="TMF62" s="429"/>
      <c r="TMG62" s="429"/>
      <c r="TMH62" s="429"/>
      <c r="TMI62" s="429"/>
      <c r="TMJ62" s="429"/>
      <c r="TMK62" s="429"/>
      <c r="TML62" s="429"/>
      <c r="TMM62" s="429"/>
      <c r="TMN62" s="429"/>
      <c r="TMO62" s="429"/>
      <c r="TMP62" s="429"/>
      <c r="TMQ62" s="429"/>
      <c r="TMR62" s="429"/>
      <c r="TMS62" s="429"/>
      <c r="TMT62" s="429"/>
      <c r="TMU62" s="429"/>
      <c r="TMV62" s="429"/>
      <c r="TMW62" s="429"/>
      <c r="TMX62" s="429"/>
      <c r="TMY62" s="429"/>
      <c r="TMZ62" s="429"/>
      <c r="TNA62" s="429"/>
      <c r="TNB62" s="429"/>
      <c r="TNC62" s="429"/>
      <c r="TND62" s="429"/>
      <c r="TNE62" s="429"/>
      <c r="TNF62" s="429"/>
      <c r="TNG62" s="429"/>
      <c r="TNH62" s="429"/>
      <c r="TNI62" s="429"/>
      <c r="TNJ62" s="429"/>
      <c r="TNK62" s="429"/>
      <c r="TNL62" s="429"/>
      <c r="TNM62" s="429"/>
      <c r="TNN62" s="429"/>
      <c r="TNO62" s="429"/>
      <c r="TNP62" s="429"/>
      <c r="TNQ62" s="429"/>
      <c r="TNR62" s="429"/>
      <c r="TNS62" s="429"/>
      <c r="TNT62" s="429"/>
      <c r="TNU62" s="429"/>
      <c r="TNV62" s="429"/>
      <c r="TNW62" s="429"/>
      <c r="TNX62" s="429"/>
      <c r="TNY62" s="429"/>
      <c r="TNZ62" s="429"/>
      <c r="TOA62" s="429"/>
      <c r="TOB62" s="429"/>
      <c r="TOC62" s="429"/>
      <c r="TOD62" s="429"/>
      <c r="TOE62" s="429"/>
      <c r="TOF62" s="429"/>
      <c r="TOG62" s="429"/>
      <c r="TOH62" s="429"/>
      <c r="TOI62" s="429"/>
      <c r="TOJ62" s="429"/>
      <c r="TOK62" s="429"/>
      <c r="TOL62" s="429"/>
      <c r="TOM62" s="429"/>
      <c r="TON62" s="429"/>
      <c r="TOO62" s="429"/>
      <c r="TOP62" s="429"/>
      <c r="TOQ62" s="429"/>
      <c r="TOR62" s="429"/>
      <c r="TOS62" s="429"/>
      <c r="TOT62" s="429"/>
      <c r="TOU62" s="429"/>
      <c r="TOV62" s="429"/>
      <c r="TOW62" s="429"/>
      <c r="TOX62" s="429"/>
      <c r="TOY62" s="429"/>
      <c r="TOZ62" s="429"/>
      <c r="TPA62" s="429"/>
      <c r="TPB62" s="429"/>
      <c r="TPC62" s="429"/>
      <c r="TPD62" s="429"/>
      <c r="TPE62" s="429"/>
      <c r="TPF62" s="429"/>
      <c r="TPG62" s="429"/>
      <c r="TPH62" s="429"/>
      <c r="TPI62" s="429"/>
      <c r="TPJ62" s="429"/>
      <c r="TPK62" s="429"/>
      <c r="TPL62" s="429"/>
      <c r="TPM62" s="429"/>
      <c r="TPN62" s="429"/>
      <c r="TPO62" s="429"/>
      <c r="TPP62" s="429"/>
      <c r="TPQ62" s="429"/>
      <c r="TPR62" s="429"/>
      <c r="TPS62" s="429"/>
      <c r="TPT62" s="429"/>
      <c r="TPU62" s="429"/>
      <c r="TPV62" s="429"/>
      <c r="TPW62" s="429"/>
      <c r="TPX62" s="429"/>
      <c r="TPY62" s="429"/>
      <c r="TPZ62" s="429"/>
      <c r="TQA62" s="429"/>
      <c r="TQB62" s="429"/>
      <c r="TQC62" s="429"/>
      <c r="TQD62" s="429"/>
      <c r="TQE62" s="429"/>
      <c r="TQF62" s="429"/>
      <c r="TQG62" s="429"/>
      <c r="TQH62" s="429"/>
      <c r="TQI62" s="429"/>
      <c r="TQJ62" s="429"/>
      <c r="TQK62" s="429"/>
      <c r="TQL62" s="429"/>
      <c r="TQM62" s="429"/>
      <c r="TQN62" s="429"/>
      <c r="TQO62" s="429"/>
      <c r="TQP62" s="429"/>
      <c r="TQQ62" s="429"/>
      <c r="TQR62" s="429"/>
      <c r="TQS62" s="429"/>
      <c r="TQT62" s="429"/>
      <c r="TQU62" s="429"/>
      <c r="TQV62" s="429"/>
      <c r="TQW62" s="429"/>
      <c r="TQX62" s="429"/>
      <c r="TQY62" s="429"/>
      <c r="TQZ62" s="429"/>
      <c r="TRA62" s="429"/>
      <c r="TRB62" s="429"/>
      <c r="TRC62" s="429"/>
      <c r="TRD62" s="429"/>
      <c r="TRE62" s="429"/>
      <c r="TRF62" s="429"/>
      <c r="TRG62" s="429"/>
      <c r="TRH62" s="429"/>
      <c r="TRI62" s="429"/>
      <c r="TRJ62" s="429"/>
      <c r="TRK62" s="429"/>
      <c r="TRL62" s="429"/>
      <c r="TRM62" s="429"/>
      <c r="TRN62" s="429"/>
      <c r="TRO62" s="429"/>
      <c r="TRP62" s="429"/>
      <c r="TRQ62" s="429"/>
      <c r="TRR62" s="429"/>
      <c r="TRS62" s="429"/>
      <c r="TRT62" s="429"/>
      <c r="TRU62" s="429"/>
      <c r="TRV62" s="429"/>
      <c r="TRW62" s="429"/>
      <c r="TRX62" s="429"/>
      <c r="TRY62" s="429"/>
      <c r="TRZ62" s="429"/>
      <c r="TSA62" s="429"/>
      <c r="TSB62" s="429"/>
      <c r="TSC62" s="429"/>
      <c r="TSD62" s="429"/>
      <c r="TSE62" s="429"/>
      <c r="TSF62" s="429"/>
      <c r="TSG62" s="429"/>
      <c r="TSH62" s="429"/>
      <c r="TSI62" s="429"/>
      <c r="TSJ62" s="429"/>
      <c r="TSK62" s="429"/>
      <c r="TSL62" s="429"/>
      <c r="TSM62" s="429"/>
      <c r="TSN62" s="429"/>
      <c r="TSO62" s="429"/>
      <c r="TSP62" s="429"/>
      <c r="TSQ62" s="429"/>
      <c r="TSR62" s="429"/>
      <c r="TSS62" s="429"/>
      <c r="TST62" s="429"/>
      <c r="TSU62" s="429"/>
      <c r="TSV62" s="429"/>
      <c r="TSW62" s="429"/>
      <c r="TSX62" s="429"/>
      <c r="TSY62" s="429"/>
      <c r="TSZ62" s="429"/>
      <c r="TTA62" s="429"/>
      <c r="TTB62" s="429"/>
      <c r="TTC62" s="429"/>
      <c r="TTD62" s="429"/>
      <c r="TTE62" s="429"/>
      <c r="TTF62" s="429"/>
      <c r="TTG62" s="429"/>
      <c r="TTH62" s="429"/>
      <c r="TTI62" s="429"/>
      <c r="TTJ62" s="429"/>
      <c r="TTK62" s="429"/>
      <c r="TTL62" s="429"/>
      <c r="TTM62" s="429"/>
      <c r="TTN62" s="429"/>
      <c r="TTO62" s="429"/>
      <c r="TTP62" s="429"/>
      <c r="TTQ62" s="429"/>
      <c r="TTR62" s="429"/>
      <c r="TTS62" s="429"/>
      <c r="TTT62" s="429"/>
      <c r="TTU62" s="429"/>
      <c r="TTV62" s="429"/>
      <c r="TTW62" s="429"/>
      <c r="TTX62" s="429"/>
      <c r="TTY62" s="429"/>
      <c r="TTZ62" s="429"/>
      <c r="TUA62" s="429"/>
      <c r="TUB62" s="429"/>
      <c r="TUC62" s="429"/>
      <c r="TUD62" s="429"/>
      <c r="TUE62" s="429"/>
      <c r="TUF62" s="429"/>
      <c r="TUG62" s="429"/>
      <c r="TUH62" s="429"/>
      <c r="TUI62" s="429"/>
      <c r="TUJ62" s="429"/>
      <c r="TUK62" s="429"/>
      <c r="TUL62" s="429"/>
      <c r="TUM62" s="429"/>
      <c r="TUN62" s="429"/>
      <c r="TUO62" s="429"/>
      <c r="TUP62" s="429"/>
      <c r="TUQ62" s="429"/>
      <c r="TUR62" s="429"/>
      <c r="TUS62" s="429"/>
      <c r="TUT62" s="429"/>
      <c r="TUU62" s="429"/>
      <c r="TUV62" s="429"/>
      <c r="TUW62" s="429"/>
      <c r="TUX62" s="429"/>
      <c r="TUY62" s="429"/>
      <c r="TUZ62" s="429"/>
      <c r="TVA62" s="429"/>
      <c r="TVB62" s="429"/>
      <c r="TVC62" s="429"/>
      <c r="TVD62" s="429"/>
      <c r="TVE62" s="429"/>
      <c r="TVF62" s="429"/>
      <c r="TVG62" s="429"/>
      <c r="TVH62" s="429"/>
      <c r="TVI62" s="429"/>
      <c r="TVJ62" s="429"/>
      <c r="TVK62" s="429"/>
      <c r="TVL62" s="429"/>
      <c r="TVM62" s="429"/>
      <c r="TVN62" s="429"/>
      <c r="TVO62" s="429"/>
      <c r="TVP62" s="429"/>
      <c r="TVQ62" s="429"/>
      <c r="TVR62" s="429"/>
      <c r="TVS62" s="429"/>
      <c r="TVT62" s="429"/>
      <c r="TVU62" s="429"/>
      <c r="TVV62" s="429"/>
      <c r="TVW62" s="429"/>
      <c r="TVX62" s="429"/>
      <c r="TVY62" s="429"/>
      <c r="TVZ62" s="429"/>
      <c r="TWA62" s="429"/>
      <c r="TWB62" s="429"/>
      <c r="TWC62" s="429"/>
      <c r="TWD62" s="429"/>
      <c r="TWE62" s="429"/>
      <c r="TWF62" s="429"/>
      <c r="TWG62" s="429"/>
      <c r="TWH62" s="429"/>
      <c r="TWI62" s="429"/>
      <c r="TWJ62" s="429"/>
      <c r="TWK62" s="429"/>
      <c r="TWL62" s="429"/>
      <c r="TWM62" s="429"/>
      <c r="TWN62" s="429"/>
      <c r="TWO62" s="429"/>
      <c r="TWP62" s="429"/>
      <c r="TWQ62" s="429"/>
      <c r="TWR62" s="429"/>
      <c r="TWS62" s="429"/>
      <c r="TWT62" s="429"/>
      <c r="TWU62" s="429"/>
      <c r="TWV62" s="429"/>
      <c r="TWW62" s="429"/>
      <c r="TWX62" s="429"/>
      <c r="TWY62" s="429"/>
      <c r="TWZ62" s="429"/>
      <c r="TXA62" s="429"/>
      <c r="TXB62" s="429"/>
      <c r="TXC62" s="429"/>
      <c r="TXD62" s="429"/>
      <c r="TXE62" s="429"/>
      <c r="TXF62" s="429"/>
      <c r="TXG62" s="429"/>
      <c r="TXH62" s="429"/>
      <c r="TXI62" s="429"/>
      <c r="TXJ62" s="429"/>
      <c r="TXK62" s="429"/>
      <c r="TXL62" s="429"/>
      <c r="TXM62" s="429"/>
      <c r="TXN62" s="429"/>
      <c r="TXO62" s="429"/>
      <c r="TXP62" s="429"/>
      <c r="TXQ62" s="429"/>
      <c r="TXR62" s="429"/>
      <c r="TXS62" s="429"/>
      <c r="TXT62" s="429"/>
      <c r="TXU62" s="429"/>
      <c r="TXV62" s="429"/>
      <c r="TXW62" s="429"/>
      <c r="TXX62" s="429"/>
      <c r="TXY62" s="429"/>
      <c r="TXZ62" s="429"/>
      <c r="TYA62" s="429"/>
      <c r="TYB62" s="429"/>
      <c r="TYC62" s="429"/>
      <c r="TYD62" s="429"/>
      <c r="TYE62" s="429"/>
      <c r="TYF62" s="429"/>
      <c r="TYG62" s="429"/>
      <c r="TYH62" s="429"/>
      <c r="TYI62" s="429"/>
      <c r="TYJ62" s="429"/>
      <c r="TYK62" s="429"/>
      <c r="TYL62" s="429"/>
      <c r="TYM62" s="429"/>
      <c r="TYN62" s="429"/>
      <c r="TYO62" s="429"/>
      <c r="TYP62" s="429"/>
      <c r="TYQ62" s="429"/>
      <c r="TYR62" s="429"/>
      <c r="TYS62" s="429"/>
      <c r="TYT62" s="429"/>
      <c r="TYU62" s="429"/>
      <c r="TYV62" s="429"/>
      <c r="TYW62" s="429"/>
      <c r="TYX62" s="429"/>
      <c r="TYY62" s="429"/>
      <c r="TYZ62" s="429"/>
      <c r="TZA62" s="429"/>
      <c r="TZB62" s="429"/>
      <c r="TZC62" s="429"/>
      <c r="TZD62" s="429"/>
      <c r="TZE62" s="429"/>
      <c r="TZF62" s="429"/>
      <c r="TZG62" s="429"/>
      <c r="TZH62" s="429"/>
      <c r="TZI62" s="429"/>
      <c r="TZJ62" s="429"/>
      <c r="TZK62" s="429"/>
      <c r="TZL62" s="429"/>
      <c r="TZM62" s="429"/>
      <c r="TZN62" s="429"/>
      <c r="TZO62" s="429"/>
      <c r="TZP62" s="429"/>
      <c r="TZQ62" s="429"/>
      <c r="TZR62" s="429"/>
      <c r="TZS62" s="429"/>
      <c r="TZT62" s="429"/>
      <c r="TZU62" s="429"/>
      <c r="TZV62" s="429"/>
      <c r="TZW62" s="429"/>
      <c r="TZX62" s="429"/>
      <c r="TZY62" s="429"/>
      <c r="TZZ62" s="429"/>
      <c r="UAA62" s="429"/>
      <c r="UAB62" s="429"/>
      <c r="UAC62" s="429"/>
      <c r="UAD62" s="429"/>
      <c r="UAE62" s="429"/>
      <c r="UAF62" s="429"/>
      <c r="UAG62" s="429"/>
      <c r="UAH62" s="429"/>
      <c r="UAI62" s="429"/>
      <c r="UAJ62" s="429"/>
      <c r="UAK62" s="429"/>
      <c r="UAL62" s="429"/>
      <c r="UAM62" s="429"/>
      <c r="UAN62" s="429"/>
      <c r="UAO62" s="429"/>
      <c r="UAP62" s="429"/>
      <c r="UAQ62" s="429"/>
      <c r="UAR62" s="429"/>
      <c r="UAS62" s="429"/>
      <c r="UAT62" s="429"/>
      <c r="UAU62" s="429"/>
      <c r="UAV62" s="429"/>
      <c r="UAW62" s="429"/>
      <c r="UAX62" s="429"/>
      <c r="UAY62" s="429"/>
      <c r="UAZ62" s="429"/>
      <c r="UBA62" s="429"/>
      <c r="UBB62" s="429"/>
      <c r="UBC62" s="429"/>
      <c r="UBD62" s="429"/>
      <c r="UBE62" s="429"/>
      <c r="UBF62" s="429"/>
      <c r="UBG62" s="429"/>
      <c r="UBH62" s="429"/>
      <c r="UBI62" s="429"/>
      <c r="UBJ62" s="429"/>
      <c r="UBK62" s="429"/>
      <c r="UBL62" s="429"/>
      <c r="UBM62" s="429"/>
      <c r="UBN62" s="429"/>
      <c r="UBO62" s="429"/>
      <c r="UBP62" s="429"/>
      <c r="UBQ62" s="429"/>
      <c r="UBR62" s="429"/>
      <c r="UBS62" s="429"/>
      <c r="UBT62" s="429"/>
      <c r="UBU62" s="429"/>
      <c r="UBV62" s="429"/>
      <c r="UBW62" s="429"/>
      <c r="UBX62" s="429"/>
      <c r="UBY62" s="429"/>
      <c r="UBZ62" s="429"/>
      <c r="UCA62" s="429"/>
      <c r="UCB62" s="429"/>
      <c r="UCC62" s="429"/>
      <c r="UCD62" s="429"/>
      <c r="UCE62" s="429"/>
      <c r="UCF62" s="429"/>
      <c r="UCG62" s="429"/>
      <c r="UCH62" s="429"/>
      <c r="UCI62" s="429"/>
      <c r="UCJ62" s="429"/>
      <c r="UCK62" s="429"/>
      <c r="UCL62" s="429"/>
      <c r="UCM62" s="429"/>
      <c r="UCN62" s="429"/>
      <c r="UCO62" s="429"/>
      <c r="UCP62" s="429"/>
      <c r="UCQ62" s="429"/>
      <c r="UCR62" s="429"/>
      <c r="UCS62" s="429"/>
      <c r="UCT62" s="429"/>
      <c r="UCU62" s="429"/>
      <c r="UCV62" s="429"/>
      <c r="UCW62" s="429"/>
      <c r="UCX62" s="429"/>
      <c r="UCY62" s="429"/>
      <c r="UCZ62" s="429"/>
      <c r="UDA62" s="429"/>
      <c r="UDB62" s="429"/>
      <c r="UDC62" s="429"/>
      <c r="UDD62" s="429"/>
      <c r="UDE62" s="429"/>
      <c r="UDF62" s="429"/>
      <c r="UDG62" s="429"/>
      <c r="UDH62" s="429"/>
      <c r="UDI62" s="429"/>
      <c r="UDJ62" s="429"/>
      <c r="UDK62" s="429"/>
      <c r="UDL62" s="429"/>
      <c r="UDM62" s="429"/>
      <c r="UDN62" s="429"/>
      <c r="UDO62" s="429"/>
      <c r="UDP62" s="429"/>
      <c r="UDQ62" s="429"/>
      <c r="UDR62" s="429"/>
      <c r="UDS62" s="429"/>
      <c r="UDT62" s="429"/>
      <c r="UDU62" s="429"/>
      <c r="UDV62" s="429"/>
      <c r="UDW62" s="429"/>
      <c r="UDX62" s="429"/>
      <c r="UDY62" s="429"/>
      <c r="UDZ62" s="429"/>
      <c r="UEA62" s="429"/>
      <c r="UEB62" s="429"/>
      <c r="UEC62" s="429"/>
      <c r="UED62" s="429"/>
      <c r="UEE62" s="429"/>
      <c r="UEF62" s="429"/>
      <c r="UEG62" s="429"/>
      <c r="UEH62" s="429"/>
      <c r="UEI62" s="429"/>
      <c r="UEJ62" s="429"/>
      <c r="UEK62" s="429"/>
      <c r="UEL62" s="429"/>
      <c r="UEM62" s="429"/>
      <c r="UEN62" s="429"/>
      <c r="UEO62" s="429"/>
      <c r="UEP62" s="429"/>
      <c r="UEQ62" s="429"/>
      <c r="UER62" s="429"/>
      <c r="UES62" s="429"/>
      <c r="UET62" s="429"/>
      <c r="UEU62" s="429"/>
      <c r="UEV62" s="429"/>
      <c r="UEW62" s="429"/>
      <c r="UEX62" s="429"/>
      <c r="UEY62" s="429"/>
      <c r="UEZ62" s="429"/>
      <c r="UFA62" s="429"/>
      <c r="UFB62" s="429"/>
      <c r="UFC62" s="429"/>
      <c r="UFD62" s="429"/>
      <c r="UFE62" s="429"/>
      <c r="UFF62" s="429"/>
      <c r="UFG62" s="429"/>
      <c r="UFH62" s="429"/>
      <c r="UFI62" s="429"/>
      <c r="UFJ62" s="429"/>
      <c r="UFK62" s="429"/>
      <c r="UFL62" s="429"/>
      <c r="UFM62" s="429"/>
      <c r="UFN62" s="429"/>
      <c r="UFO62" s="429"/>
      <c r="UFP62" s="429"/>
      <c r="UFQ62" s="429"/>
      <c r="UFR62" s="429"/>
      <c r="UFS62" s="429"/>
      <c r="UFT62" s="429"/>
      <c r="UFU62" s="429"/>
      <c r="UFV62" s="429"/>
      <c r="UFW62" s="429"/>
      <c r="UFX62" s="429"/>
      <c r="UFY62" s="429"/>
      <c r="UFZ62" s="429"/>
      <c r="UGA62" s="429"/>
      <c r="UGB62" s="429"/>
      <c r="UGC62" s="429"/>
      <c r="UGD62" s="429"/>
      <c r="UGE62" s="429"/>
      <c r="UGF62" s="429"/>
      <c r="UGG62" s="429"/>
      <c r="UGH62" s="429"/>
      <c r="UGI62" s="429"/>
      <c r="UGJ62" s="429"/>
      <c r="UGK62" s="429"/>
      <c r="UGL62" s="429"/>
      <c r="UGM62" s="429"/>
      <c r="UGN62" s="429"/>
      <c r="UGO62" s="429"/>
      <c r="UGP62" s="429"/>
      <c r="UGQ62" s="429"/>
      <c r="UGR62" s="429"/>
      <c r="UGS62" s="429"/>
      <c r="UGT62" s="429"/>
      <c r="UGU62" s="429"/>
      <c r="UGV62" s="429"/>
      <c r="UGW62" s="429"/>
      <c r="UGX62" s="429"/>
      <c r="UGY62" s="429"/>
      <c r="UGZ62" s="429"/>
      <c r="UHA62" s="429"/>
      <c r="UHB62" s="429"/>
      <c r="UHC62" s="429"/>
      <c r="UHD62" s="429"/>
      <c r="UHE62" s="429"/>
      <c r="UHF62" s="429"/>
      <c r="UHG62" s="429"/>
      <c r="UHH62" s="429"/>
      <c r="UHI62" s="429"/>
      <c r="UHJ62" s="429"/>
      <c r="UHK62" s="429"/>
      <c r="UHL62" s="429"/>
      <c r="UHM62" s="429"/>
      <c r="UHN62" s="429"/>
      <c r="UHO62" s="429"/>
      <c r="UHP62" s="429"/>
      <c r="UHQ62" s="429"/>
      <c r="UHR62" s="429"/>
      <c r="UHS62" s="429"/>
      <c r="UHT62" s="429"/>
      <c r="UHU62" s="429"/>
      <c r="UHV62" s="429"/>
      <c r="UHW62" s="429"/>
      <c r="UHX62" s="429"/>
      <c r="UHY62" s="429"/>
      <c r="UHZ62" s="429"/>
      <c r="UIA62" s="429"/>
      <c r="UIB62" s="429"/>
      <c r="UIC62" s="429"/>
      <c r="UID62" s="429"/>
      <c r="UIE62" s="429"/>
      <c r="UIF62" s="429"/>
      <c r="UIG62" s="429"/>
      <c r="UIH62" s="429"/>
      <c r="UII62" s="429"/>
      <c r="UIJ62" s="429"/>
      <c r="UIK62" s="429"/>
      <c r="UIL62" s="429"/>
      <c r="UIM62" s="429"/>
      <c r="UIN62" s="429"/>
      <c r="UIO62" s="429"/>
      <c r="UIP62" s="429"/>
      <c r="UIQ62" s="429"/>
      <c r="UIR62" s="429"/>
      <c r="UIS62" s="429"/>
      <c r="UIT62" s="429"/>
      <c r="UIU62" s="429"/>
      <c r="UIV62" s="429"/>
      <c r="UIW62" s="429"/>
      <c r="UIX62" s="429"/>
      <c r="UIY62" s="429"/>
      <c r="UIZ62" s="429"/>
      <c r="UJA62" s="429"/>
      <c r="UJB62" s="429"/>
      <c r="UJC62" s="429"/>
      <c r="UJD62" s="429"/>
      <c r="UJE62" s="429"/>
      <c r="UJF62" s="429"/>
      <c r="UJG62" s="429"/>
      <c r="UJH62" s="429"/>
      <c r="UJI62" s="429"/>
      <c r="UJJ62" s="429"/>
      <c r="UJK62" s="429"/>
      <c r="UJL62" s="429"/>
      <c r="UJM62" s="429"/>
      <c r="UJN62" s="429"/>
      <c r="UJO62" s="429"/>
      <c r="UJP62" s="429"/>
      <c r="UJQ62" s="429"/>
      <c r="UJR62" s="429"/>
      <c r="UJS62" s="429"/>
      <c r="UJT62" s="429"/>
      <c r="UJU62" s="429"/>
      <c r="UJV62" s="429"/>
      <c r="UJW62" s="429"/>
      <c r="UJX62" s="429"/>
      <c r="UJY62" s="429"/>
      <c r="UJZ62" s="429"/>
      <c r="UKA62" s="429"/>
      <c r="UKB62" s="429"/>
      <c r="UKC62" s="429"/>
      <c r="UKD62" s="429"/>
      <c r="UKE62" s="429"/>
      <c r="UKF62" s="429"/>
      <c r="UKG62" s="429"/>
      <c r="UKH62" s="429"/>
      <c r="UKI62" s="429"/>
      <c r="UKJ62" s="429"/>
      <c r="UKK62" s="429"/>
      <c r="UKL62" s="429"/>
      <c r="UKM62" s="429"/>
      <c r="UKN62" s="429"/>
      <c r="UKO62" s="429"/>
      <c r="UKP62" s="429"/>
      <c r="UKQ62" s="429"/>
      <c r="UKR62" s="429"/>
      <c r="UKS62" s="429"/>
      <c r="UKT62" s="429"/>
      <c r="UKU62" s="429"/>
      <c r="UKV62" s="429"/>
      <c r="UKW62" s="429"/>
      <c r="UKX62" s="429"/>
      <c r="UKY62" s="429"/>
      <c r="UKZ62" s="429"/>
      <c r="ULA62" s="429"/>
      <c r="ULB62" s="429"/>
      <c r="ULC62" s="429"/>
      <c r="ULD62" s="429"/>
      <c r="ULE62" s="429"/>
      <c r="ULF62" s="429"/>
      <c r="ULG62" s="429"/>
      <c r="ULH62" s="429"/>
      <c r="ULI62" s="429"/>
      <c r="ULJ62" s="429"/>
      <c r="ULK62" s="429"/>
      <c r="ULL62" s="429"/>
      <c r="ULM62" s="429"/>
      <c r="ULN62" s="429"/>
      <c r="ULO62" s="429"/>
      <c r="ULP62" s="429"/>
      <c r="ULQ62" s="429"/>
      <c r="ULR62" s="429"/>
      <c r="ULS62" s="429"/>
      <c r="ULT62" s="429"/>
      <c r="ULU62" s="429"/>
      <c r="ULV62" s="429"/>
      <c r="ULW62" s="429"/>
      <c r="ULX62" s="429"/>
      <c r="ULY62" s="429"/>
      <c r="ULZ62" s="429"/>
      <c r="UMA62" s="429"/>
      <c r="UMB62" s="429"/>
      <c r="UMC62" s="429"/>
      <c r="UMD62" s="429"/>
      <c r="UME62" s="429"/>
      <c r="UMF62" s="429"/>
      <c r="UMG62" s="429"/>
      <c r="UMH62" s="429"/>
      <c r="UMI62" s="429"/>
      <c r="UMJ62" s="429"/>
      <c r="UMK62" s="429"/>
      <c r="UML62" s="429"/>
      <c r="UMM62" s="429"/>
      <c r="UMN62" s="429"/>
      <c r="UMO62" s="429"/>
      <c r="UMP62" s="429"/>
      <c r="UMQ62" s="429"/>
      <c r="UMR62" s="429"/>
      <c r="UMS62" s="429"/>
      <c r="UMT62" s="429"/>
      <c r="UMU62" s="429"/>
      <c r="UMV62" s="429"/>
      <c r="UMW62" s="429"/>
      <c r="UMX62" s="429"/>
      <c r="UMY62" s="429"/>
      <c r="UMZ62" s="429"/>
      <c r="UNA62" s="429"/>
      <c r="UNB62" s="429"/>
      <c r="UNC62" s="429"/>
      <c r="UND62" s="429"/>
      <c r="UNE62" s="429"/>
      <c r="UNF62" s="429"/>
      <c r="UNG62" s="429"/>
      <c r="UNH62" s="429"/>
      <c r="UNI62" s="429"/>
      <c r="UNJ62" s="429"/>
      <c r="UNK62" s="429"/>
      <c r="UNL62" s="429"/>
      <c r="UNM62" s="429"/>
      <c r="UNN62" s="429"/>
      <c r="UNO62" s="429"/>
      <c r="UNP62" s="429"/>
      <c r="UNQ62" s="429"/>
      <c r="UNR62" s="429"/>
      <c r="UNS62" s="429"/>
      <c r="UNT62" s="429"/>
      <c r="UNU62" s="429"/>
      <c r="UNV62" s="429"/>
      <c r="UNW62" s="429"/>
      <c r="UNX62" s="429"/>
      <c r="UNY62" s="429"/>
      <c r="UNZ62" s="429"/>
      <c r="UOA62" s="429"/>
      <c r="UOB62" s="429"/>
      <c r="UOC62" s="429"/>
      <c r="UOD62" s="429"/>
      <c r="UOE62" s="429"/>
      <c r="UOF62" s="429"/>
      <c r="UOG62" s="429"/>
      <c r="UOH62" s="429"/>
      <c r="UOI62" s="429"/>
      <c r="UOJ62" s="429"/>
      <c r="UOK62" s="429"/>
      <c r="UOL62" s="429"/>
      <c r="UOM62" s="429"/>
      <c r="UON62" s="429"/>
      <c r="UOO62" s="429"/>
      <c r="UOP62" s="429"/>
      <c r="UOQ62" s="429"/>
      <c r="UOR62" s="429"/>
      <c r="UOS62" s="429"/>
      <c r="UOT62" s="429"/>
      <c r="UOU62" s="429"/>
      <c r="UOV62" s="429"/>
      <c r="UOW62" s="429"/>
      <c r="UOX62" s="429"/>
      <c r="UOY62" s="429"/>
      <c r="UOZ62" s="429"/>
      <c r="UPA62" s="429"/>
      <c r="UPB62" s="429"/>
      <c r="UPC62" s="429"/>
      <c r="UPD62" s="429"/>
      <c r="UPE62" s="429"/>
      <c r="UPF62" s="429"/>
      <c r="UPG62" s="429"/>
      <c r="UPH62" s="429"/>
      <c r="UPI62" s="429"/>
      <c r="UPJ62" s="429"/>
      <c r="UPK62" s="429"/>
      <c r="UPL62" s="429"/>
      <c r="UPM62" s="429"/>
      <c r="UPN62" s="429"/>
      <c r="UPO62" s="429"/>
      <c r="UPP62" s="429"/>
      <c r="UPQ62" s="429"/>
      <c r="UPR62" s="429"/>
      <c r="UPS62" s="429"/>
      <c r="UPT62" s="429"/>
      <c r="UPU62" s="429"/>
      <c r="UPV62" s="429"/>
      <c r="UPW62" s="429"/>
      <c r="UPX62" s="429"/>
      <c r="UPY62" s="429"/>
      <c r="UPZ62" s="429"/>
      <c r="UQA62" s="429"/>
      <c r="UQB62" s="429"/>
      <c r="UQC62" s="429"/>
      <c r="UQD62" s="429"/>
      <c r="UQE62" s="429"/>
      <c r="UQF62" s="429"/>
      <c r="UQG62" s="429"/>
      <c r="UQH62" s="429"/>
      <c r="UQI62" s="429"/>
      <c r="UQJ62" s="429"/>
      <c r="UQK62" s="429"/>
      <c r="UQL62" s="429"/>
      <c r="UQM62" s="429"/>
      <c r="UQN62" s="429"/>
      <c r="UQO62" s="429"/>
      <c r="UQP62" s="429"/>
      <c r="UQQ62" s="429"/>
      <c r="UQR62" s="429"/>
      <c r="UQS62" s="429"/>
      <c r="UQT62" s="429"/>
      <c r="UQU62" s="429"/>
      <c r="UQV62" s="429"/>
      <c r="UQW62" s="429"/>
      <c r="UQX62" s="429"/>
      <c r="UQY62" s="429"/>
      <c r="UQZ62" s="429"/>
      <c r="URA62" s="429"/>
      <c r="URB62" s="429"/>
      <c r="URC62" s="429"/>
      <c r="URD62" s="429"/>
      <c r="URE62" s="429"/>
      <c r="URF62" s="429"/>
      <c r="URG62" s="429"/>
      <c r="URH62" s="429"/>
      <c r="URI62" s="429"/>
      <c r="URJ62" s="429"/>
      <c r="URK62" s="429"/>
      <c r="URL62" s="429"/>
      <c r="URM62" s="429"/>
      <c r="URN62" s="429"/>
      <c r="URO62" s="429"/>
      <c r="URP62" s="429"/>
      <c r="URQ62" s="429"/>
      <c r="URR62" s="429"/>
      <c r="URS62" s="429"/>
      <c r="URT62" s="429"/>
      <c r="URU62" s="429"/>
      <c r="URV62" s="429"/>
      <c r="URW62" s="429"/>
      <c r="URX62" s="429"/>
      <c r="URY62" s="429"/>
      <c r="URZ62" s="429"/>
      <c r="USA62" s="429"/>
      <c r="USB62" s="429"/>
      <c r="USC62" s="429"/>
      <c r="USD62" s="429"/>
      <c r="USE62" s="429"/>
      <c r="USF62" s="429"/>
      <c r="USG62" s="429"/>
      <c r="USH62" s="429"/>
      <c r="USI62" s="429"/>
      <c r="USJ62" s="429"/>
      <c r="USK62" s="429"/>
      <c r="USL62" s="429"/>
      <c r="USM62" s="429"/>
      <c r="USN62" s="429"/>
      <c r="USO62" s="429"/>
      <c r="USP62" s="429"/>
      <c r="USQ62" s="429"/>
      <c r="USR62" s="429"/>
      <c r="USS62" s="429"/>
      <c r="UST62" s="429"/>
      <c r="USU62" s="429"/>
      <c r="USV62" s="429"/>
      <c r="USW62" s="429"/>
      <c r="USX62" s="429"/>
      <c r="USY62" s="429"/>
      <c r="USZ62" s="429"/>
      <c r="UTA62" s="429"/>
      <c r="UTB62" s="429"/>
      <c r="UTC62" s="429"/>
      <c r="UTD62" s="429"/>
      <c r="UTE62" s="429"/>
      <c r="UTF62" s="429"/>
      <c r="UTG62" s="429"/>
      <c r="UTH62" s="429"/>
      <c r="UTI62" s="429"/>
      <c r="UTJ62" s="429"/>
      <c r="UTK62" s="429"/>
      <c r="UTL62" s="429"/>
      <c r="UTM62" s="429"/>
      <c r="UTN62" s="429"/>
      <c r="UTO62" s="429"/>
      <c r="UTP62" s="429"/>
      <c r="UTQ62" s="429"/>
      <c r="UTR62" s="429"/>
      <c r="UTS62" s="429"/>
      <c r="UTT62" s="429"/>
      <c r="UTU62" s="429"/>
      <c r="UTV62" s="429"/>
      <c r="UTW62" s="429"/>
      <c r="UTX62" s="429"/>
      <c r="UTY62" s="429"/>
      <c r="UTZ62" s="429"/>
      <c r="UUA62" s="429"/>
      <c r="UUB62" s="429"/>
      <c r="UUC62" s="429"/>
      <c r="UUD62" s="429"/>
      <c r="UUE62" s="429"/>
      <c r="UUF62" s="429"/>
      <c r="UUG62" s="429"/>
      <c r="UUH62" s="429"/>
      <c r="UUI62" s="429"/>
      <c r="UUJ62" s="429"/>
      <c r="UUK62" s="429"/>
      <c r="UUL62" s="429"/>
      <c r="UUM62" s="429"/>
      <c r="UUN62" s="429"/>
      <c r="UUO62" s="429"/>
      <c r="UUP62" s="429"/>
      <c r="UUQ62" s="429"/>
      <c r="UUR62" s="429"/>
      <c r="UUS62" s="429"/>
      <c r="UUT62" s="429"/>
      <c r="UUU62" s="429"/>
      <c r="UUV62" s="429"/>
      <c r="UUW62" s="429"/>
      <c r="UUX62" s="429"/>
      <c r="UUY62" s="429"/>
      <c r="UUZ62" s="429"/>
      <c r="UVA62" s="429"/>
      <c r="UVB62" s="429"/>
      <c r="UVC62" s="429"/>
      <c r="UVD62" s="429"/>
      <c r="UVE62" s="429"/>
      <c r="UVF62" s="429"/>
      <c r="UVG62" s="429"/>
      <c r="UVH62" s="429"/>
      <c r="UVI62" s="429"/>
      <c r="UVJ62" s="429"/>
      <c r="UVK62" s="429"/>
      <c r="UVL62" s="429"/>
      <c r="UVM62" s="429"/>
      <c r="UVN62" s="429"/>
      <c r="UVO62" s="429"/>
      <c r="UVP62" s="429"/>
      <c r="UVQ62" s="429"/>
      <c r="UVR62" s="429"/>
      <c r="UVS62" s="429"/>
      <c r="UVT62" s="429"/>
      <c r="UVU62" s="429"/>
      <c r="UVV62" s="429"/>
      <c r="UVW62" s="429"/>
      <c r="UVX62" s="429"/>
      <c r="UVY62" s="429"/>
      <c r="UVZ62" s="429"/>
      <c r="UWA62" s="429"/>
      <c r="UWB62" s="429"/>
      <c r="UWC62" s="429"/>
      <c r="UWD62" s="429"/>
      <c r="UWE62" s="429"/>
      <c r="UWF62" s="429"/>
      <c r="UWG62" s="429"/>
      <c r="UWH62" s="429"/>
      <c r="UWI62" s="429"/>
      <c r="UWJ62" s="429"/>
      <c r="UWK62" s="429"/>
      <c r="UWL62" s="429"/>
      <c r="UWM62" s="429"/>
      <c r="UWN62" s="429"/>
      <c r="UWO62" s="429"/>
      <c r="UWP62" s="429"/>
      <c r="UWQ62" s="429"/>
      <c r="UWR62" s="429"/>
      <c r="UWS62" s="429"/>
      <c r="UWT62" s="429"/>
      <c r="UWU62" s="429"/>
      <c r="UWV62" s="429"/>
      <c r="UWW62" s="429"/>
      <c r="UWX62" s="429"/>
      <c r="UWY62" s="429"/>
      <c r="UWZ62" s="429"/>
      <c r="UXA62" s="429"/>
      <c r="UXB62" s="429"/>
      <c r="UXC62" s="429"/>
      <c r="UXD62" s="429"/>
      <c r="UXE62" s="429"/>
      <c r="UXF62" s="429"/>
      <c r="UXG62" s="429"/>
      <c r="UXH62" s="429"/>
      <c r="UXI62" s="429"/>
      <c r="UXJ62" s="429"/>
      <c r="UXK62" s="429"/>
      <c r="UXL62" s="429"/>
      <c r="UXM62" s="429"/>
      <c r="UXN62" s="429"/>
      <c r="UXO62" s="429"/>
      <c r="UXP62" s="429"/>
      <c r="UXQ62" s="429"/>
      <c r="UXR62" s="429"/>
      <c r="UXS62" s="429"/>
      <c r="UXT62" s="429"/>
      <c r="UXU62" s="429"/>
      <c r="UXV62" s="429"/>
      <c r="UXW62" s="429"/>
      <c r="UXX62" s="429"/>
      <c r="UXY62" s="429"/>
      <c r="UXZ62" s="429"/>
      <c r="UYA62" s="429"/>
      <c r="UYB62" s="429"/>
      <c r="UYC62" s="429"/>
      <c r="UYD62" s="429"/>
      <c r="UYE62" s="429"/>
      <c r="UYF62" s="429"/>
      <c r="UYG62" s="429"/>
      <c r="UYH62" s="429"/>
      <c r="UYI62" s="429"/>
      <c r="UYJ62" s="429"/>
      <c r="UYK62" s="429"/>
      <c r="UYL62" s="429"/>
      <c r="UYM62" s="429"/>
      <c r="UYN62" s="429"/>
      <c r="UYO62" s="429"/>
      <c r="UYP62" s="429"/>
      <c r="UYQ62" s="429"/>
      <c r="UYR62" s="429"/>
      <c r="UYS62" s="429"/>
      <c r="UYT62" s="429"/>
      <c r="UYU62" s="429"/>
      <c r="UYV62" s="429"/>
      <c r="UYW62" s="429"/>
      <c r="UYX62" s="429"/>
      <c r="UYY62" s="429"/>
      <c r="UYZ62" s="429"/>
      <c r="UZA62" s="429"/>
      <c r="UZB62" s="429"/>
      <c r="UZC62" s="429"/>
      <c r="UZD62" s="429"/>
      <c r="UZE62" s="429"/>
      <c r="UZF62" s="429"/>
      <c r="UZG62" s="429"/>
      <c r="UZH62" s="429"/>
      <c r="UZI62" s="429"/>
      <c r="UZJ62" s="429"/>
      <c r="UZK62" s="429"/>
      <c r="UZL62" s="429"/>
      <c r="UZM62" s="429"/>
      <c r="UZN62" s="429"/>
      <c r="UZO62" s="429"/>
      <c r="UZP62" s="429"/>
      <c r="UZQ62" s="429"/>
      <c r="UZR62" s="429"/>
      <c r="UZS62" s="429"/>
      <c r="UZT62" s="429"/>
      <c r="UZU62" s="429"/>
      <c r="UZV62" s="429"/>
      <c r="UZW62" s="429"/>
      <c r="UZX62" s="429"/>
      <c r="UZY62" s="429"/>
      <c r="UZZ62" s="429"/>
      <c r="VAA62" s="429"/>
      <c r="VAB62" s="429"/>
      <c r="VAC62" s="429"/>
      <c r="VAD62" s="429"/>
      <c r="VAE62" s="429"/>
      <c r="VAF62" s="429"/>
      <c r="VAG62" s="429"/>
      <c r="VAH62" s="429"/>
      <c r="VAI62" s="429"/>
      <c r="VAJ62" s="429"/>
      <c r="VAK62" s="429"/>
      <c r="VAL62" s="429"/>
      <c r="VAM62" s="429"/>
      <c r="VAN62" s="429"/>
      <c r="VAO62" s="429"/>
      <c r="VAP62" s="429"/>
      <c r="VAQ62" s="429"/>
      <c r="VAR62" s="429"/>
      <c r="VAS62" s="429"/>
      <c r="VAT62" s="429"/>
      <c r="VAU62" s="429"/>
      <c r="VAV62" s="429"/>
      <c r="VAW62" s="429"/>
      <c r="VAX62" s="429"/>
      <c r="VAY62" s="429"/>
      <c r="VAZ62" s="429"/>
      <c r="VBA62" s="429"/>
      <c r="VBB62" s="429"/>
      <c r="VBC62" s="429"/>
      <c r="VBD62" s="429"/>
      <c r="VBE62" s="429"/>
      <c r="VBF62" s="429"/>
      <c r="VBG62" s="429"/>
      <c r="VBH62" s="429"/>
      <c r="VBI62" s="429"/>
      <c r="VBJ62" s="429"/>
      <c r="VBK62" s="429"/>
      <c r="VBL62" s="429"/>
      <c r="VBM62" s="429"/>
      <c r="VBN62" s="429"/>
      <c r="VBO62" s="429"/>
      <c r="VBP62" s="429"/>
      <c r="VBQ62" s="429"/>
      <c r="VBR62" s="429"/>
      <c r="VBS62" s="429"/>
      <c r="VBT62" s="429"/>
      <c r="VBU62" s="429"/>
      <c r="VBV62" s="429"/>
      <c r="VBW62" s="429"/>
      <c r="VBX62" s="429"/>
      <c r="VBY62" s="429"/>
      <c r="VBZ62" s="429"/>
      <c r="VCA62" s="429"/>
      <c r="VCB62" s="429"/>
      <c r="VCC62" s="429"/>
      <c r="VCD62" s="429"/>
      <c r="VCE62" s="429"/>
      <c r="VCF62" s="429"/>
      <c r="VCG62" s="429"/>
      <c r="VCH62" s="429"/>
      <c r="VCI62" s="429"/>
      <c r="VCJ62" s="429"/>
      <c r="VCK62" s="429"/>
      <c r="VCL62" s="429"/>
      <c r="VCM62" s="429"/>
      <c r="VCN62" s="429"/>
      <c r="VCO62" s="429"/>
      <c r="VCP62" s="429"/>
      <c r="VCQ62" s="429"/>
      <c r="VCR62" s="429"/>
      <c r="VCS62" s="429"/>
      <c r="VCT62" s="429"/>
      <c r="VCU62" s="429"/>
      <c r="VCV62" s="429"/>
      <c r="VCW62" s="429"/>
      <c r="VCX62" s="429"/>
      <c r="VCY62" s="429"/>
      <c r="VCZ62" s="429"/>
      <c r="VDA62" s="429"/>
      <c r="VDB62" s="429"/>
      <c r="VDC62" s="429"/>
      <c r="VDD62" s="429"/>
      <c r="VDE62" s="429"/>
      <c r="VDF62" s="429"/>
      <c r="VDG62" s="429"/>
      <c r="VDH62" s="429"/>
      <c r="VDI62" s="429"/>
      <c r="VDJ62" s="429"/>
      <c r="VDK62" s="429"/>
      <c r="VDL62" s="429"/>
      <c r="VDM62" s="429"/>
      <c r="VDN62" s="429"/>
      <c r="VDO62" s="429"/>
      <c r="VDP62" s="429"/>
      <c r="VDQ62" s="429"/>
      <c r="VDR62" s="429"/>
      <c r="VDS62" s="429"/>
      <c r="VDT62" s="429"/>
      <c r="VDU62" s="429"/>
      <c r="VDV62" s="429"/>
      <c r="VDW62" s="429"/>
      <c r="VDX62" s="429"/>
      <c r="VDY62" s="429"/>
      <c r="VDZ62" s="429"/>
      <c r="VEA62" s="429"/>
      <c r="VEB62" s="429"/>
      <c r="VEC62" s="429"/>
      <c r="VED62" s="429"/>
      <c r="VEE62" s="429"/>
      <c r="VEF62" s="429"/>
      <c r="VEG62" s="429"/>
      <c r="VEH62" s="429"/>
      <c r="VEI62" s="429"/>
      <c r="VEJ62" s="429"/>
      <c r="VEK62" s="429"/>
      <c r="VEL62" s="429"/>
      <c r="VEM62" s="429"/>
      <c r="VEN62" s="429"/>
      <c r="VEO62" s="429"/>
      <c r="VEP62" s="429"/>
      <c r="VEQ62" s="429"/>
      <c r="VER62" s="429"/>
      <c r="VES62" s="429"/>
      <c r="VET62" s="429"/>
      <c r="VEU62" s="429"/>
      <c r="VEV62" s="429"/>
      <c r="VEW62" s="429"/>
      <c r="VEX62" s="429"/>
      <c r="VEY62" s="429"/>
      <c r="VEZ62" s="429"/>
      <c r="VFA62" s="429"/>
      <c r="VFB62" s="429"/>
      <c r="VFC62" s="429"/>
      <c r="VFD62" s="429"/>
      <c r="VFE62" s="429"/>
      <c r="VFF62" s="429"/>
      <c r="VFG62" s="429"/>
      <c r="VFH62" s="429"/>
      <c r="VFI62" s="429"/>
      <c r="VFJ62" s="429"/>
      <c r="VFK62" s="429"/>
      <c r="VFL62" s="429"/>
      <c r="VFM62" s="429"/>
      <c r="VFN62" s="429"/>
      <c r="VFO62" s="429"/>
      <c r="VFP62" s="429"/>
      <c r="VFQ62" s="429"/>
      <c r="VFR62" s="429"/>
      <c r="VFS62" s="429"/>
      <c r="VFT62" s="429"/>
      <c r="VFU62" s="429"/>
      <c r="VFV62" s="429"/>
      <c r="VFW62" s="429"/>
      <c r="VFX62" s="429"/>
      <c r="VFY62" s="429"/>
      <c r="VFZ62" s="429"/>
      <c r="VGA62" s="429"/>
      <c r="VGB62" s="429"/>
      <c r="VGC62" s="429"/>
      <c r="VGD62" s="429"/>
      <c r="VGE62" s="429"/>
      <c r="VGF62" s="429"/>
      <c r="VGG62" s="429"/>
      <c r="VGH62" s="429"/>
      <c r="VGI62" s="429"/>
      <c r="VGJ62" s="429"/>
      <c r="VGK62" s="429"/>
      <c r="VGL62" s="429"/>
      <c r="VGM62" s="429"/>
      <c r="VGN62" s="429"/>
      <c r="VGO62" s="429"/>
      <c r="VGP62" s="429"/>
      <c r="VGQ62" s="429"/>
      <c r="VGR62" s="429"/>
      <c r="VGS62" s="429"/>
      <c r="VGT62" s="429"/>
      <c r="VGU62" s="429"/>
      <c r="VGV62" s="429"/>
      <c r="VGW62" s="429"/>
      <c r="VGX62" s="429"/>
      <c r="VGY62" s="429"/>
      <c r="VGZ62" s="429"/>
      <c r="VHA62" s="429"/>
      <c r="VHB62" s="429"/>
      <c r="VHC62" s="429"/>
      <c r="VHD62" s="429"/>
      <c r="VHE62" s="429"/>
      <c r="VHF62" s="429"/>
      <c r="VHG62" s="429"/>
      <c r="VHH62" s="429"/>
      <c r="VHI62" s="429"/>
      <c r="VHJ62" s="429"/>
      <c r="VHK62" s="429"/>
      <c r="VHL62" s="429"/>
      <c r="VHM62" s="429"/>
      <c r="VHN62" s="429"/>
      <c r="VHO62" s="429"/>
      <c r="VHP62" s="429"/>
      <c r="VHQ62" s="429"/>
      <c r="VHR62" s="429"/>
      <c r="VHS62" s="429"/>
      <c r="VHT62" s="429"/>
      <c r="VHU62" s="429"/>
      <c r="VHV62" s="429"/>
      <c r="VHW62" s="429"/>
      <c r="VHX62" s="429"/>
      <c r="VHY62" s="429"/>
      <c r="VHZ62" s="429"/>
      <c r="VIA62" s="429"/>
      <c r="VIB62" s="429"/>
      <c r="VIC62" s="429"/>
      <c r="VID62" s="429"/>
      <c r="VIE62" s="429"/>
      <c r="VIF62" s="429"/>
      <c r="VIG62" s="429"/>
      <c r="VIH62" s="429"/>
      <c r="VII62" s="429"/>
      <c r="VIJ62" s="429"/>
      <c r="VIK62" s="429"/>
      <c r="VIL62" s="429"/>
      <c r="VIM62" s="429"/>
      <c r="VIN62" s="429"/>
      <c r="VIO62" s="429"/>
      <c r="VIP62" s="429"/>
      <c r="VIQ62" s="429"/>
      <c r="VIR62" s="429"/>
      <c r="VIS62" s="429"/>
      <c r="VIT62" s="429"/>
      <c r="VIU62" s="429"/>
      <c r="VIV62" s="429"/>
      <c r="VIW62" s="429"/>
      <c r="VIX62" s="429"/>
      <c r="VIY62" s="429"/>
      <c r="VIZ62" s="429"/>
      <c r="VJA62" s="429"/>
      <c r="VJB62" s="429"/>
      <c r="VJC62" s="429"/>
      <c r="VJD62" s="429"/>
      <c r="VJE62" s="429"/>
      <c r="VJF62" s="429"/>
      <c r="VJG62" s="429"/>
      <c r="VJH62" s="429"/>
      <c r="VJI62" s="429"/>
      <c r="VJJ62" s="429"/>
      <c r="VJK62" s="429"/>
      <c r="VJL62" s="429"/>
      <c r="VJM62" s="429"/>
      <c r="VJN62" s="429"/>
      <c r="VJO62" s="429"/>
      <c r="VJP62" s="429"/>
      <c r="VJQ62" s="429"/>
      <c r="VJR62" s="429"/>
      <c r="VJS62" s="429"/>
      <c r="VJT62" s="429"/>
      <c r="VJU62" s="429"/>
      <c r="VJV62" s="429"/>
      <c r="VJW62" s="429"/>
      <c r="VJX62" s="429"/>
      <c r="VJY62" s="429"/>
      <c r="VJZ62" s="429"/>
      <c r="VKA62" s="429"/>
      <c r="VKB62" s="429"/>
      <c r="VKC62" s="429"/>
      <c r="VKD62" s="429"/>
      <c r="VKE62" s="429"/>
      <c r="VKF62" s="429"/>
      <c r="VKG62" s="429"/>
      <c r="VKH62" s="429"/>
      <c r="VKI62" s="429"/>
      <c r="VKJ62" s="429"/>
      <c r="VKK62" s="429"/>
      <c r="VKL62" s="429"/>
      <c r="VKM62" s="429"/>
      <c r="VKN62" s="429"/>
      <c r="VKO62" s="429"/>
      <c r="VKP62" s="429"/>
      <c r="VKQ62" s="429"/>
      <c r="VKR62" s="429"/>
      <c r="VKS62" s="429"/>
      <c r="VKT62" s="429"/>
      <c r="VKU62" s="429"/>
      <c r="VKV62" s="429"/>
      <c r="VKW62" s="429"/>
      <c r="VKX62" s="429"/>
      <c r="VKY62" s="429"/>
      <c r="VKZ62" s="429"/>
      <c r="VLA62" s="429"/>
      <c r="VLB62" s="429"/>
      <c r="VLC62" s="429"/>
      <c r="VLD62" s="429"/>
      <c r="VLE62" s="429"/>
      <c r="VLF62" s="429"/>
      <c r="VLG62" s="429"/>
      <c r="VLH62" s="429"/>
      <c r="VLI62" s="429"/>
      <c r="VLJ62" s="429"/>
      <c r="VLK62" s="429"/>
      <c r="VLL62" s="429"/>
      <c r="VLM62" s="429"/>
      <c r="VLN62" s="429"/>
      <c r="VLO62" s="429"/>
      <c r="VLP62" s="429"/>
      <c r="VLQ62" s="429"/>
      <c r="VLR62" s="429"/>
      <c r="VLS62" s="429"/>
      <c r="VLT62" s="429"/>
      <c r="VLU62" s="429"/>
      <c r="VLV62" s="429"/>
      <c r="VLW62" s="429"/>
      <c r="VLX62" s="429"/>
      <c r="VLY62" s="429"/>
      <c r="VLZ62" s="429"/>
      <c r="VMA62" s="429"/>
      <c r="VMB62" s="429"/>
      <c r="VMC62" s="429"/>
      <c r="VMD62" s="429"/>
      <c r="VME62" s="429"/>
      <c r="VMF62" s="429"/>
      <c r="VMG62" s="429"/>
      <c r="VMH62" s="429"/>
      <c r="VMI62" s="429"/>
      <c r="VMJ62" s="429"/>
      <c r="VMK62" s="429"/>
      <c r="VML62" s="429"/>
      <c r="VMM62" s="429"/>
      <c r="VMN62" s="429"/>
      <c r="VMO62" s="429"/>
      <c r="VMP62" s="429"/>
      <c r="VMQ62" s="429"/>
      <c r="VMR62" s="429"/>
      <c r="VMS62" s="429"/>
      <c r="VMT62" s="429"/>
      <c r="VMU62" s="429"/>
      <c r="VMV62" s="429"/>
      <c r="VMW62" s="429"/>
      <c r="VMX62" s="429"/>
      <c r="VMY62" s="429"/>
      <c r="VMZ62" s="429"/>
      <c r="VNA62" s="429"/>
      <c r="VNB62" s="429"/>
      <c r="VNC62" s="429"/>
      <c r="VND62" s="429"/>
      <c r="VNE62" s="429"/>
      <c r="VNF62" s="429"/>
      <c r="VNG62" s="429"/>
      <c r="VNH62" s="429"/>
      <c r="VNI62" s="429"/>
      <c r="VNJ62" s="429"/>
      <c r="VNK62" s="429"/>
      <c r="VNL62" s="429"/>
      <c r="VNM62" s="429"/>
      <c r="VNN62" s="429"/>
      <c r="VNO62" s="429"/>
      <c r="VNP62" s="429"/>
      <c r="VNQ62" s="429"/>
      <c r="VNR62" s="429"/>
      <c r="VNS62" s="429"/>
      <c r="VNT62" s="429"/>
      <c r="VNU62" s="429"/>
      <c r="VNV62" s="429"/>
      <c r="VNW62" s="429"/>
      <c r="VNX62" s="429"/>
      <c r="VNY62" s="429"/>
      <c r="VNZ62" s="429"/>
      <c r="VOA62" s="429"/>
      <c r="VOB62" s="429"/>
      <c r="VOC62" s="429"/>
      <c r="VOD62" s="429"/>
      <c r="VOE62" s="429"/>
      <c r="VOF62" s="429"/>
      <c r="VOG62" s="429"/>
      <c r="VOH62" s="429"/>
      <c r="VOI62" s="429"/>
      <c r="VOJ62" s="429"/>
      <c r="VOK62" s="429"/>
      <c r="VOL62" s="429"/>
      <c r="VOM62" s="429"/>
      <c r="VON62" s="429"/>
      <c r="VOO62" s="429"/>
      <c r="VOP62" s="429"/>
      <c r="VOQ62" s="429"/>
      <c r="VOR62" s="429"/>
      <c r="VOS62" s="429"/>
      <c r="VOT62" s="429"/>
      <c r="VOU62" s="429"/>
      <c r="VOV62" s="429"/>
      <c r="VOW62" s="429"/>
      <c r="VOX62" s="429"/>
      <c r="VOY62" s="429"/>
      <c r="VOZ62" s="429"/>
      <c r="VPA62" s="429"/>
      <c r="VPB62" s="429"/>
      <c r="VPC62" s="429"/>
      <c r="VPD62" s="429"/>
      <c r="VPE62" s="429"/>
      <c r="VPF62" s="429"/>
      <c r="VPG62" s="429"/>
      <c r="VPH62" s="429"/>
      <c r="VPI62" s="429"/>
      <c r="VPJ62" s="429"/>
      <c r="VPK62" s="429"/>
      <c r="VPL62" s="429"/>
      <c r="VPM62" s="429"/>
      <c r="VPN62" s="429"/>
      <c r="VPO62" s="429"/>
      <c r="VPP62" s="429"/>
      <c r="VPQ62" s="429"/>
      <c r="VPR62" s="429"/>
      <c r="VPS62" s="429"/>
      <c r="VPT62" s="429"/>
      <c r="VPU62" s="429"/>
      <c r="VPV62" s="429"/>
      <c r="VPW62" s="429"/>
      <c r="VPX62" s="429"/>
      <c r="VPY62" s="429"/>
      <c r="VPZ62" s="429"/>
      <c r="VQA62" s="429"/>
      <c r="VQB62" s="429"/>
      <c r="VQC62" s="429"/>
      <c r="VQD62" s="429"/>
      <c r="VQE62" s="429"/>
      <c r="VQF62" s="429"/>
      <c r="VQG62" s="429"/>
      <c r="VQH62" s="429"/>
      <c r="VQI62" s="429"/>
      <c r="VQJ62" s="429"/>
      <c r="VQK62" s="429"/>
      <c r="VQL62" s="429"/>
      <c r="VQM62" s="429"/>
      <c r="VQN62" s="429"/>
      <c r="VQO62" s="429"/>
      <c r="VQP62" s="429"/>
      <c r="VQQ62" s="429"/>
      <c r="VQR62" s="429"/>
      <c r="VQS62" s="429"/>
      <c r="VQT62" s="429"/>
      <c r="VQU62" s="429"/>
      <c r="VQV62" s="429"/>
      <c r="VQW62" s="429"/>
      <c r="VQX62" s="429"/>
      <c r="VQY62" s="429"/>
      <c r="VQZ62" s="429"/>
      <c r="VRA62" s="429"/>
      <c r="VRB62" s="429"/>
      <c r="VRC62" s="429"/>
      <c r="VRD62" s="429"/>
      <c r="VRE62" s="429"/>
      <c r="VRF62" s="429"/>
      <c r="VRG62" s="429"/>
      <c r="VRH62" s="429"/>
      <c r="VRI62" s="429"/>
      <c r="VRJ62" s="429"/>
      <c r="VRK62" s="429"/>
      <c r="VRL62" s="429"/>
      <c r="VRM62" s="429"/>
      <c r="VRN62" s="429"/>
      <c r="VRO62" s="429"/>
      <c r="VRP62" s="429"/>
      <c r="VRQ62" s="429"/>
      <c r="VRR62" s="429"/>
      <c r="VRS62" s="429"/>
      <c r="VRT62" s="429"/>
      <c r="VRU62" s="429"/>
      <c r="VRV62" s="429"/>
      <c r="VRW62" s="429"/>
      <c r="VRX62" s="429"/>
      <c r="VRY62" s="429"/>
      <c r="VRZ62" s="429"/>
      <c r="VSA62" s="429"/>
      <c r="VSB62" s="429"/>
      <c r="VSC62" s="429"/>
      <c r="VSD62" s="429"/>
      <c r="VSE62" s="429"/>
      <c r="VSF62" s="429"/>
      <c r="VSG62" s="429"/>
      <c r="VSH62" s="429"/>
      <c r="VSI62" s="429"/>
      <c r="VSJ62" s="429"/>
      <c r="VSK62" s="429"/>
      <c r="VSL62" s="429"/>
      <c r="VSM62" s="429"/>
      <c r="VSN62" s="429"/>
      <c r="VSO62" s="429"/>
      <c r="VSP62" s="429"/>
      <c r="VSQ62" s="429"/>
      <c r="VSR62" s="429"/>
      <c r="VSS62" s="429"/>
      <c r="VST62" s="429"/>
      <c r="VSU62" s="429"/>
      <c r="VSV62" s="429"/>
      <c r="VSW62" s="429"/>
      <c r="VSX62" s="429"/>
      <c r="VSY62" s="429"/>
      <c r="VSZ62" s="429"/>
      <c r="VTA62" s="429"/>
      <c r="VTB62" s="429"/>
      <c r="VTC62" s="429"/>
      <c r="VTD62" s="429"/>
      <c r="VTE62" s="429"/>
      <c r="VTF62" s="429"/>
      <c r="VTG62" s="429"/>
      <c r="VTH62" s="429"/>
      <c r="VTI62" s="429"/>
      <c r="VTJ62" s="429"/>
      <c r="VTK62" s="429"/>
      <c r="VTL62" s="429"/>
      <c r="VTM62" s="429"/>
      <c r="VTN62" s="429"/>
      <c r="VTO62" s="429"/>
      <c r="VTP62" s="429"/>
      <c r="VTQ62" s="429"/>
      <c r="VTR62" s="429"/>
      <c r="VTS62" s="429"/>
      <c r="VTT62" s="429"/>
      <c r="VTU62" s="429"/>
      <c r="VTV62" s="429"/>
      <c r="VTW62" s="429"/>
      <c r="VTX62" s="429"/>
      <c r="VTY62" s="429"/>
      <c r="VTZ62" s="429"/>
      <c r="VUA62" s="429"/>
      <c r="VUB62" s="429"/>
      <c r="VUC62" s="429"/>
      <c r="VUD62" s="429"/>
      <c r="VUE62" s="429"/>
      <c r="VUF62" s="429"/>
      <c r="VUG62" s="429"/>
      <c r="VUH62" s="429"/>
      <c r="VUI62" s="429"/>
      <c r="VUJ62" s="429"/>
      <c r="VUK62" s="429"/>
      <c r="VUL62" s="429"/>
      <c r="VUM62" s="429"/>
      <c r="VUN62" s="429"/>
      <c r="VUO62" s="429"/>
      <c r="VUP62" s="429"/>
      <c r="VUQ62" s="429"/>
      <c r="VUR62" s="429"/>
      <c r="VUS62" s="429"/>
      <c r="VUT62" s="429"/>
      <c r="VUU62" s="429"/>
      <c r="VUV62" s="429"/>
      <c r="VUW62" s="429"/>
      <c r="VUX62" s="429"/>
      <c r="VUY62" s="429"/>
      <c r="VUZ62" s="429"/>
      <c r="VVA62" s="429"/>
      <c r="VVB62" s="429"/>
      <c r="VVC62" s="429"/>
      <c r="VVD62" s="429"/>
      <c r="VVE62" s="429"/>
      <c r="VVF62" s="429"/>
      <c r="VVG62" s="429"/>
      <c r="VVH62" s="429"/>
      <c r="VVI62" s="429"/>
      <c r="VVJ62" s="429"/>
      <c r="VVK62" s="429"/>
      <c r="VVL62" s="429"/>
      <c r="VVM62" s="429"/>
      <c r="VVN62" s="429"/>
      <c r="VVO62" s="429"/>
      <c r="VVP62" s="429"/>
      <c r="VVQ62" s="429"/>
      <c r="VVR62" s="429"/>
      <c r="VVS62" s="429"/>
      <c r="VVT62" s="429"/>
      <c r="VVU62" s="429"/>
      <c r="VVV62" s="429"/>
      <c r="VVW62" s="429"/>
      <c r="VVX62" s="429"/>
      <c r="VVY62" s="429"/>
      <c r="VVZ62" s="429"/>
      <c r="VWA62" s="429"/>
      <c r="VWB62" s="429"/>
      <c r="VWC62" s="429"/>
      <c r="VWD62" s="429"/>
      <c r="VWE62" s="429"/>
      <c r="VWF62" s="429"/>
      <c r="VWG62" s="429"/>
      <c r="VWH62" s="429"/>
      <c r="VWI62" s="429"/>
      <c r="VWJ62" s="429"/>
      <c r="VWK62" s="429"/>
      <c r="VWL62" s="429"/>
      <c r="VWM62" s="429"/>
      <c r="VWN62" s="429"/>
      <c r="VWO62" s="429"/>
      <c r="VWP62" s="429"/>
      <c r="VWQ62" s="429"/>
      <c r="VWR62" s="429"/>
      <c r="VWS62" s="429"/>
      <c r="VWT62" s="429"/>
      <c r="VWU62" s="429"/>
      <c r="VWV62" s="429"/>
      <c r="VWW62" s="429"/>
      <c r="VWX62" s="429"/>
      <c r="VWY62" s="429"/>
      <c r="VWZ62" s="429"/>
      <c r="VXA62" s="429"/>
      <c r="VXB62" s="429"/>
      <c r="VXC62" s="429"/>
      <c r="VXD62" s="429"/>
      <c r="VXE62" s="429"/>
      <c r="VXF62" s="429"/>
      <c r="VXG62" s="429"/>
      <c r="VXH62" s="429"/>
      <c r="VXI62" s="429"/>
      <c r="VXJ62" s="429"/>
      <c r="VXK62" s="429"/>
      <c r="VXL62" s="429"/>
      <c r="VXM62" s="429"/>
      <c r="VXN62" s="429"/>
      <c r="VXO62" s="429"/>
      <c r="VXP62" s="429"/>
      <c r="VXQ62" s="429"/>
      <c r="VXR62" s="429"/>
      <c r="VXS62" s="429"/>
      <c r="VXT62" s="429"/>
      <c r="VXU62" s="429"/>
      <c r="VXV62" s="429"/>
      <c r="VXW62" s="429"/>
      <c r="VXX62" s="429"/>
      <c r="VXY62" s="429"/>
      <c r="VXZ62" s="429"/>
      <c r="VYA62" s="429"/>
      <c r="VYB62" s="429"/>
      <c r="VYC62" s="429"/>
      <c r="VYD62" s="429"/>
      <c r="VYE62" s="429"/>
      <c r="VYF62" s="429"/>
      <c r="VYG62" s="429"/>
      <c r="VYH62" s="429"/>
      <c r="VYI62" s="429"/>
      <c r="VYJ62" s="429"/>
      <c r="VYK62" s="429"/>
      <c r="VYL62" s="429"/>
      <c r="VYM62" s="429"/>
      <c r="VYN62" s="429"/>
      <c r="VYO62" s="429"/>
      <c r="VYP62" s="429"/>
      <c r="VYQ62" s="429"/>
      <c r="VYR62" s="429"/>
      <c r="VYS62" s="429"/>
      <c r="VYT62" s="429"/>
      <c r="VYU62" s="429"/>
      <c r="VYV62" s="429"/>
      <c r="VYW62" s="429"/>
      <c r="VYX62" s="429"/>
      <c r="VYY62" s="429"/>
      <c r="VYZ62" s="429"/>
      <c r="VZA62" s="429"/>
      <c r="VZB62" s="429"/>
      <c r="VZC62" s="429"/>
      <c r="VZD62" s="429"/>
      <c r="VZE62" s="429"/>
      <c r="VZF62" s="429"/>
      <c r="VZG62" s="429"/>
      <c r="VZH62" s="429"/>
      <c r="VZI62" s="429"/>
      <c r="VZJ62" s="429"/>
      <c r="VZK62" s="429"/>
      <c r="VZL62" s="429"/>
      <c r="VZM62" s="429"/>
      <c r="VZN62" s="429"/>
      <c r="VZO62" s="429"/>
      <c r="VZP62" s="429"/>
      <c r="VZQ62" s="429"/>
      <c r="VZR62" s="429"/>
      <c r="VZS62" s="429"/>
      <c r="VZT62" s="429"/>
      <c r="VZU62" s="429"/>
      <c r="VZV62" s="429"/>
      <c r="VZW62" s="429"/>
      <c r="VZX62" s="429"/>
      <c r="VZY62" s="429"/>
      <c r="VZZ62" s="429"/>
      <c r="WAA62" s="429"/>
      <c r="WAB62" s="429"/>
      <c r="WAC62" s="429"/>
      <c r="WAD62" s="429"/>
      <c r="WAE62" s="429"/>
      <c r="WAF62" s="429"/>
      <c r="WAG62" s="429"/>
      <c r="WAH62" s="429"/>
      <c r="WAI62" s="429"/>
      <c r="WAJ62" s="429"/>
      <c r="WAK62" s="429"/>
      <c r="WAL62" s="429"/>
      <c r="WAM62" s="429"/>
      <c r="WAN62" s="429"/>
      <c r="WAO62" s="429"/>
      <c r="WAP62" s="429"/>
      <c r="WAQ62" s="429"/>
      <c r="WAR62" s="429"/>
      <c r="WAS62" s="429"/>
      <c r="WAT62" s="429"/>
      <c r="WAU62" s="429"/>
      <c r="WAV62" s="429"/>
      <c r="WAW62" s="429"/>
      <c r="WAX62" s="429"/>
      <c r="WAY62" s="429"/>
      <c r="WAZ62" s="429"/>
      <c r="WBA62" s="429"/>
      <c r="WBB62" s="429"/>
      <c r="WBC62" s="429"/>
      <c r="WBD62" s="429"/>
      <c r="WBE62" s="429"/>
      <c r="WBF62" s="429"/>
      <c r="WBG62" s="429"/>
      <c r="WBH62" s="429"/>
      <c r="WBI62" s="429"/>
      <c r="WBJ62" s="429"/>
      <c r="WBK62" s="429"/>
      <c r="WBL62" s="429"/>
      <c r="WBM62" s="429"/>
      <c r="WBN62" s="429"/>
      <c r="WBO62" s="429"/>
      <c r="WBP62" s="429"/>
      <c r="WBQ62" s="429"/>
      <c r="WBR62" s="429"/>
      <c r="WBS62" s="429"/>
      <c r="WBT62" s="429"/>
      <c r="WBU62" s="429"/>
      <c r="WBV62" s="429"/>
      <c r="WBW62" s="429"/>
      <c r="WBX62" s="429"/>
      <c r="WBY62" s="429"/>
      <c r="WBZ62" s="429"/>
      <c r="WCA62" s="429"/>
      <c r="WCB62" s="429"/>
      <c r="WCC62" s="429"/>
      <c r="WCD62" s="429"/>
      <c r="WCE62" s="429"/>
      <c r="WCF62" s="429"/>
      <c r="WCG62" s="429"/>
      <c r="WCH62" s="429"/>
      <c r="WCI62" s="429"/>
      <c r="WCJ62" s="429"/>
      <c r="WCK62" s="429"/>
      <c r="WCL62" s="429"/>
      <c r="WCM62" s="429"/>
      <c r="WCN62" s="429"/>
      <c r="WCO62" s="429"/>
      <c r="WCP62" s="429"/>
      <c r="WCQ62" s="429"/>
      <c r="WCR62" s="429"/>
      <c r="WCS62" s="429"/>
      <c r="WCT62" s="429"/>
      <c r="WCU62" s="429"/>
      <c r="WCV62" s="429"/>
      <c r="WCW62" s="429"/>
      <c r="WCX62" s="429"/>
      <c r="WCY62" s="429"/>
      <c r="WCZ62" s="429"/>
      <c r="WDA62" s="429"/>
      <c r="WDB62" s="429"/>
      <c r="WDC62" s="429"/>
      <c r="WDD62" s="429"/>
      <c r="WDE62" s="429"/>
      <c r="WDF62" s="429"/>
      <c r="WDG62" s="429"/>
      <c r="WDH62" s="429"/>
      <c r="WDI62" s="429"/>
      <c r="WDJ62" s="429"/>
      <c r="WDK62" s="429"/>
      <c r="WDL62" s="429"/>
      <c r="WDM62" s="429"/>
      <c r="WDN62" s="429"/>
      <c r="WDO62" s="429"/>
      <c r="WDP62" s="429"/>
      <c r="WDQ62" s="429"/>
      <c r="WDR62" s="429"/>
      <c r="WDS62" s="429"/>
      <c r="WDT62" s="429"/>
      <c r="WDU62" s="429"/>
      <c r="WDV62" s="429"/>
      <c r="WDW62" s="429"/>
      <c r="WDX62" s="429"/>
      <c r="WDY62" s="429"/>
      <c r="WDZ62" s="429"/>
      <c r="WEA62" s="429"/>
      <c r="WEB62" s="429"/>
      <c r="WEC62" s="429"/>
      <c r="WED62" s="429"/>
      <c r="WEE62" s="429"/>
      <c r="WEF62" s="429"/>
      <c r="WEG62" s="429"/>
      <c r="WEH62" s="429"/>
      <c r="WEI62" s="429"/>
      <c r="WEJ62" s="429"/>
      <c r="WEK62" s="429"/>
      <c r="WEL62" s="429"/>
      <c r="WEM62" s="429"/>
      <c r="WEN62" s="429"/>
      <c r="WEO62" s="429"/>
      <c r="WEP62" s="429"/>
      <c r="WEQ62" s="429"/>
      <c r="WER62" s="429"/>
      <c r="WES62" s="429"/>
      <c r="WET62" s="429"/>
      <c r="WEU62" s="429"/>
      <c r="WEV62" s="429"/>
      <c r="WEW62" s="429"/>
      <c r="WEX62" s="429"/>
      <c r="WEY62" s="429"/>
      <c r="WEZ62" s="429"/>
      <c r="WFA62" s="429"/>
      <c r="WFB62" s="429"/>
      <c r="WFC62" s="429"/>
      <c r="WFD62" s="429"/>
      <c r="WFE62" s="429"/>
      <c r="WFF62" s="429"/>
      <c r="WFG62" s="429"/>
      <c r="WFH62" s="429"/>
      <c r="WFI62" s="429"/>
      <c r="WFJ62" s="429"/>
      <c r="WFK62" s="429"/>
      <c r="WFL62" s="429"/>
      <c r="WFM62" s="429"/>
      <c r="WFN62" s="429"/>
      <c r="WFO62" s="429"/>
      <c r="WFP62" s="429"/>
      <c r="WFQ62" s="429"/>
      <c r="WFR62" s="429"/>
      <c r="WFS62" s="429"/>
      <c r="WFT62" s="429"/>
      <c r="WFU62" s="429"/>
      <c r="WFV62" s="429"/>
      <c r="WFW62" s="429"/>
      <c r="WFX62" s="429"/>
      <c r="WFY62" s="429"/>
      <c r="WFZ62" s="429"/>
      <c r="WGA62" s="429"/>
      <c r="WGB62" s="429"/>
      <c r="WGC62" s="429"/>
      <c r="WGD62" s="429"/>
      <c r="WGE62" s="429"/>
      <c r="WGF62" s="429"/>
      <c r="WGG62" s="429"/>
      <c r="WGH62" s="429"/>
      <c r="WGI62" s="429"/>
      <c r="WGJ62" s="429"/>
      <c r="WGK62" s="429"/>
      <c r="WGL62" s="429"/>
      <c r="WGM62" s="429"/>
      <c r="WGN62" s="429"/>
      <c r="WGO62" s="429"/>
      <c r="WGP62" s="429"/>
      <c r="WGQ62" s="429"/>
      <c r="WGR62" s="429"/>
      <c r="WGS62" s="429"/>
      <c r="WGT62" s="429"/>
      <c r="WGU62" s="429"/>
      <c r="WGV62" s="429"/>
      <c r="WGW62" s="429"/>
      <c r="WGX62" s="429"/>
      <c r="WGY62" s="429"/>
      <c r="WGZ62" s="429"/>
      <c r="WHA62" s="429"/>
      <c r="WHB62" s="429"/>
      <c r="WHC62" s="429"/>
      <c r="WHD62" s="429"/>
      <c r="WHE62" s="429"/>
      <c r="WHF62" s="429"/>
      <c r="WHG62" s="429"/>
      <c r="WHH62" s="429"/>
      <c r="WHI62" s="429"/>
      <c r="WHJ62" s="429"/>
      <c r="WHK62" s="429"/>
      <c r="WHL62" s="429"/>
      <c r="WHM62" s="429"/>
      <c r="WHN62" s="429"/>
      <c r="WHO62" s="429"/>
      <c r="WHP62" s="429"/>
      <c r="WHQ62" s="429"/>
      <c r="WHR62" s="429"/>
      <c r="WHS62" s="429"/>
      <c r="WHT62" s="429"/>
      <c r="WHU62" s="429"/>
      <c r="WHV62" s="429"/>
      <c r="WHW62" s="429"/>
      <c r="WHX62" s="429"/>
      <c r="WHY62" s="429"/>
      <c r="WHZ62" s="429"/>
      <c r="WIA62" s="429"/>
      <c r="WIB62" s="429"/>
      <c r="WIC62" s="429"/>
      <c r="WID62" s="429"/>
      <c r="WIE62" s="429"/>
      <c r="WIF62" s="429"/>
      <c r="WIG62" s="429"/>
      <c r="WIH62" s="429"/>
      <c r="WII62" s="429"/>
      <c r="WIJ62" s="429"/>
      <c r="WIK62" s="429"/>
      <c r="WIL62" s="429"/>
      <c r="WIM62" s="429"/>
      <c r="WIN62" s="429"/>
      <c r="WIO62" s="429"/>
      <c r="WIP62" s="429"/>
      <c r="WIQ62" s="429"/>
      <c r="WIR62" s="429"/>
      <c r="WIS62" s="429"/>
      <c r="WIT62" s="429"/>
      <c r="WIU62" s="429"/>
      <c r="WIV62" s="429"/>
      <c r="WIW62" s="429"/>
      <c r="WIX62" s="429"/>
      <c r="WIY62" s="429"/>
      <c r="WIZ62" s="429"/>
      <c r="WJA62" s="429"/>
      <c r="WJB62" s="429"/>
      <c r="WJC62" s="429"/>
      <c r="WJD62" s="429"/>
      <c r="WJE62" s="429"/>
      <c r="WJF62" s="429"/>
      <c r="WJG62" s="429"/>
      <c r="WJH62" s="429"/>
      <c r="WJI62" s="429"/>
      <c r="WJJ62" s="429"/>
      <c r="WJK62" s="429"/>
      <c r="WJL62" s="429"/>
      <c r="WJM62" s="429"/>
      <c r="WJN62" s="429"/>
      <c r="WJO62" s="429"/>
      <c r="WJP62" s="429"/>
      <c r="WJQ62" s="429"/>
      <c r="WJR62" s="429"/>
      <c r="WJS62" s="429"/>
      <c r="WJT62" s="429"/>
      <c r="WJU62" s="429"/>
      <c r="WJV62" s="429"/>
      <c r="WJW62" s="429"/>
      <c r="WJX62" s="429"/>
      <c r="WJY62" s="429"/>
      <c r="WJZ62" s="429"/>
      <c r="WKA62" s="429"/>
      <c r="WKB62" s="429"/>
      <c r="WKC62" s="429"/>
      <c r="WKD62" s="429"/>
      <c r="WKE62" s="429"/>
      <c r="WKF62" s="429"/>
      <c r="WKG62" s="429"/>
      <c r="WKH62" s="429"/>
      <c r="WKI62" s="429"/>
      <c r="WKJ62" s="429"/>
      <c r="WKK62" s="429"/>
      <c r="WKL62" s="429"/>
      <c r="WKM62" s="429"/>
      <c r="WKN62" s="429"/>
      <c r="WKO62" s="429"/>
      <c r="WKP62" s="429"/>
      <c r="WKQ62" s="429"/>
      <c r="WKR62" s="429"/>
      <c r="WKS62" s="429"/>
      <c r="WKT62" s="429"/>
      <c r="WKU62" s="429"/>
      <c r="WKV62" s="429"/>
      <c r="WKW62" s="429"/>
      <c r="WKX62" s="429"/>
      <c r="WKY62" s="429"/>
      <c r="WKZ62" s="429"/>
      <c r="WLA62" s="429"/>
      <c r="WLB62" s="429"/>
      <c r="WLC62" s="429"/>
      <c r="WLD62" s="429"/>
      <c r="WLE62" s="429"/>
      <c r="WLF62" s="429"/>
      <c r="WLG62" s="429"/>
      <c r="WLH62" s="429"/>
      <c r="WLI62" s="429"/>
      <c r="WLJ62" s="429"/>
      <c r="WLK62" s="429"/>
      <c r="WLL62" s="429"/>
      <c r="WLM62" s="429"/>
      <c r="WLN62" s="429"/>
      <c r="WLO62" s="429"/>
      <c r="WLP62" s="429"/>
      <c r="WLQ62" s="429"/>
      <c r="WLR62" s="429"/>
      <c r="WLS62" s="429"/>
      <c r="WLT62" s="429"/>
      <c r="WLU62" s="429"/>
      <c r="WLV62" s="429"/>
      <c r="WLW62" s="429"/>
      <c r="WLX62" s="429"/>
      <c r="WLY62" s="429"/>
      <c r="WLZ62" s="429"/>
      <c r="WMA62" s="429"/>
      <c r="WMB62" s="429"/>
      <c r="WMC62" s="429"/>
      <c r="WMD62" s="429"/>
      <c r="WME62" s="429"/>
      <c r="WMF62" s="429"/>
      <c r="WMG62" s="429"/>
      <c r="WMH62" s="429"/>
      <c r="WMI62" s="429"/>
      <c r="WMJ62" s="429"/>
      <c r="WMK62" s="429"/>
      <c r="WML62" s="429"/>
      <c r="WMM62" s="429"/>
      <c r="WMN62" s="429"/>
      <c r="WMO62" s="429"/>
      <c r="WMP62" s="429"/>
      <c r="WMQ62" s="429"/>
      <c r="WMR62" s="429"/>
      <c r="WMS62" s="429"/>
      <c r="WMT62" s="429"/>
      <c r="WMU62" s="429"/>
      <c r="WMV62" s="429"/>
      <c r="WMW62" s="429"/>
      <c r="WMX62" s="429"/>
      <c r="WMY62" s="429"/>
      <c r="WMZ62" s="429"/>
      <c r="WNA62" s="429"/>
      <c r="WNB62" s="429"/>
      <c r="WNC62" s="429"/>
      <c r="WND62" s="429"/>
      <c r="WNE62" s="429"/>
      <c r="WNF62" s="429"/>
      <c r="WNG62" s="429"/>
      <c r="WNH62" s="429"/>
      <c r="WNI62" s="429"/>
      <c r="WNJ62" s="429"/>
      <c r="WNK62" s="429"/>
      <c r="WNL62" s="429"/>
      <c r="WNM62" s="429"/>
      <c r="WNN62" s="429"/>
      <c r="WNO62" s="429"/>
      <c r="WNP62" s="429"/>
      <c r="WNQ62" s="429"/>
      <c r="WNR62" s="429"/>
      <c r="WNS62" s="429"/>
      <c r="WNT62" s="429"/>
      <c r="WNU62" s="429"/>
      <c r="WNV62" s="429"/>
      <c r="WNW62" s="429"/>
      <c r="WNX62" s="429"/>
      <c r="WNY62" s="429"/>
      <c r="WNZ62" s="429"/>
      <c r="WOA62" s="429"/>
      <c r="WOB62" s="429"/>
      <c r="WOC62" s="429"/>
      <c r="WOD62" s="429"/>
      <c r="WOE62" s="429"/>
      <c r="WOF62" s="429"/>
      <c r="WOG62" s="429"/>
      <c r="WOH62" s="429"/>
      <c r="WOI62" s="429"/>
      <c r="WOJ62" s="429"/>
      <c r="WOK62" s="429"/>
      <c r="WOL62" s="429"/>
      <c r="WOM62" s="429"/>
      <c r="WON62" s="429"/>
      <c r="WOO62" s="429"/>
      <c r="WOP62" s="429"/>
      <c r="WOQ62" s="429"/>
      <c r="WOR62" s="429"/>
      <c r="WOS62" s="429"/>
      <c r="WOT62" s="429"/>
      <c r="WOU62" s="429"/>
      <c r="WOV62" s="429"/>
      <c r="WOW62" s="429"/>
      <c r="WOX62" s="429"/>
      <c r="WOY62" s="429"/>
      <c r="WOZ62" s="429"/>
      <c r="WPA62" s="429"/>
      <c r="WPB62" s="429"/>
      <c r="WPC62" s="429"/>
      <c r="WPD62" s="429"/>
      <c r="WPE62" s="429"/>
      <c r="WPF62" s="429"/>
      <c r="WPG62" s="429"/>
      <c r="WPH62" s="429"/>
      <c r="WPI62" s="429"/>
      <c r="WPJ62" s="429"/>
      <c r="WPK62" s="429"/>
      <c r="WPL62" s="429"/>
      <c r="WPM62" s="429"/>
      <c r="WPN62" s="429"/>
      <c r="WPO62" s="429"/>
      <c r="WPP62" s="429"/>
      <c r="WPQ62" s="429"/>
      <c r="WPR62" s="429"/>
      <c r="WPS62" s="429"/>
      <c r="WPT62" s="429"/>
      <c r="WPU62" s="429"/>
      <c r="WPV62" s="429"/>
      <c r="WPW62" s="429"/>
      <c r="WPX62" s="429"/>
      <c r="WPY62" s="429"/>
      <c r="WPZ62" s="429"/>
      <c r="WQA62" s="429"/>
      <c r="WQB62" s="429"/>
      <c r="WQC62" s="429"/>
      <c r="WQD62" s="429"/>
      <c r="WQE62" s="429"/>
      <c r="WQF62" s="429"/>
      <c r="WQG62" s="429"/>
      <c r="WQH62" s="429"/>
      <c r="WQI62" s="429"/>
      <c r="WQJ62" s="429"/>
      <c r="WQK62" s="429"/>
      <c r="WQL62" s="429"/>
      <c r="WQM62" s="429"/>
      <c r="WQN62" s="429"/>
      <c r="WQO62" s="429"/>
      <c r="WQP62" s="429"/>
      <c r="WQQ62" s="429"/>
      <c r="WQR62" s="429"/>
      <c r="WQS62" s="429"/>
      <c r="WQT62" s="429"/>
      <c r="WQU62" s="429"/>
      <c r="WQV62" s="429"/>
      <c r="WQW62" s="429"/>
      <c r="WQX62" s="429"/>
      <c r="WQY62" s="429"/>
      <c r="WQZ62" s="429"/>
      <c r="WRA62" s="429"/>
      <c r="WRB62" s="429"/>
      <c r="WRC62" s="429"/>
      <c r="WRD62" s="429"/>
      <c r="WRE62" s="429"/>
      <c r="WRF62" s="429"/>
      <c r="WRG62" s="429"/>
      <c r="WRH62" s="429"/>
      <c r="WRI62" s="429"/>
      <c r="WRJ62" s="429"/>
      <c r="WRK62" s="429"/>
      <c r="WRL62" s="429"/>
      <c r="WRM62" s="429"/>
      <c r="WRN62" s="429"/>
      <c r="WRO62" s="429"/>
      <c r="WRP62" s="429"/>
      <c r="WRQ62" s="429"/>
      <c r="WRR62" s="429"/>
      <c r="WRS62" s="429"/>
      <c r="WRT62" s="429"/>
      <c r="WRU62" s="429"/>
      <c r="WRV62" s="429"/>
      <c r="WRW62" s="429"/>
      <c r="WRX62" s="429"/>
      <c r="WRY62" s="429"/>
      <c r="WRZ62" s="429"/>
      <c r="WSA62" s="429"/>
      <c r="WSB62" s="429"/>
      <c r="WSC62" s="429"/>
      <c r="WSD62" s="429"/>
      <c r="WSE62" s="429"/>
      <c r="WSF62" s="429"/>
      <c r="WSG62" s="429"/>
      <c r="WSH62" s="429"/>
      <c r="WSI62" s="429"/>
      <c r="WSJ62" s="429"/>
      <c r="WSK62" s="429"/>
      <c r="WSL62" s="429"/>
      <c r="WSM62" s="429"/>
      <c r="WSN62" s="429"/>
      <c r="WSO62" s="429"/>
      <c r="WSP62" s="429"/>
      <c r="WSQ62" s="429"/>
      <c r="WSR62" s="429"/>
      <c r="WSS62" s="429"/>
      <c r="WST62" s="429"/>
      <c r="WSU62" s="429"/>
      <c r="WSV62" s="429"/>
      <c r="WSW62" s="429"/>
      <c r="WSX62" s="429"/>
      <c r="WSY62" s="429"/>
      <c r="WSZ62" s="429"/>
      <c r="WTA62" s="429"/>
      <c r="WTB62" s="429"/>
      <c r="WTC62" s="429"/>
      <c r="WTD62" s="429"/>
      <c r="WTE62" s="429"/>
      <c r="WTF62" s="429"/>
      <c r="WTG62" s="429"/>
      <c r="WTH62" s="429"/>
      <c r="WTI62" s="429"/>
      <c r="WTJ62" s="429"/>
      <c r="WTK62" s="429"/>
      <c r="WTL62" s="429"/>
      <c r="WTM62" s="429"/>
      <c r="WTN62" s="429"/>
      <c r="WTO62" s="429"/>
      <c r="WTP62" s="429"/>
      <c r="WTQ62" s="429"/>
      <c r="WTR62" s="429"/>
      <c r="WTS62" s="429"/>
      <c r="WTT62" s="429"/>
      <c r="WTU62" s="429"/>
      <c r="WTV62" s="429"/>
      <c r="WTW62" s="429"/>
      <c r="WTX62" s="429"/>
      <c r="WTY62" s="429"/>
      <c r="WTZ62" s="429"/>
      <c r="WUA62" s="429"/>
      <c r="WUB62" s="429"/>
      <c r="WUC62" s="429"/>
      <c r="WUD62" s="429"/>
      <c r="WUE62" s="429"/>
      <c r="WUF62" s="429"/>
      <c r="WUG62" s="429"/>
      <c r="WUH62" s="429"/>
      <c r="WUI62" s="429"/>
      <c r="WUJ62" s="429"/>
      <c r="WUK62" s="429"/>
      <c r="WUL62" s="429"/>
      <c r="WUM62" s="429"/>
      <c r="WUN62" s="429"/>
      <c r="WUO62" s="429"/>
      <c r="WUP62" s="429"/>
      <c r="WUQ62" s="429"/>
      <c r="WUR62" s="429"/>
      <c r="WUS62" s="429"/>
      <c r="WUT62" s="429"/>
      <c r="WUU62" s="429"/>
      <c r="WUV62" s="429"/>
      <c r="WUW62" s="429"/>
      <c r="WUX62" s="429"/>
      <c r="WUY62" s="429"/>
      <c r="WUZ62" s="429"/>
      <c r="WVA62" s="429"/>
      <c r="WVB62" s="429"/>
      <c r="WVC62" s="429"/>
      <c r="WVD62" s="429"/>
      <c r="WVE62" s="429"/>
      <c r="WVF62" s="429"/>
      <c r="WVG62" s="429"/>
      <c r="WVH62" s="429"/>
      <c r="WVI62" s="429"/>
      <c r="WVJ62" s="429"/>
      <c r="WVK62" s="429"/>
      <c r="WVL62" s="429"/>
      <c r="WVM62" s="429"/>
      <c r="WVN62" s="429"/>
      <c r="WVO62" s="429"/>
      <c r="WVP62" s="429"/>
      <c r="WVQ62" s="429"/>
      <c r="WVR62" s="429"/>
      <c r="WVS62" s="429"/>
      <c r="WVT62" s="429"/>
      <c r="WVU62" s="429"/>
      <c r="WVV62" s="429"/>
      <c r="WVW62" s="429"/>
      <c r="WVX62" s="429"/>
      <c r="WVY62" s="429"/>
      <c r="WVZ62" s="429"/>
      <c r="WWA62" s="429"/>
      <c r="WWB62" s="429"/>
      <c r="WWC62" s="429"/>
      <c r="WWD62" s="429"/>
      <c r="WWE62" s="429"/>
      <c r="WWF62" s="429"/>
      <c r="WWG62" s="429"/>
      <c r="WWH62" s="429"/>
      <c r="WWI62" s="429"/>
      <c r="WWJ62" s="429"/>
      <c r="WWK62" s="429"/>
      <c r="WWL62" s="429"/>
      <c r="WWM62" s="429"/>
      <c r="WWN62" s="429"/>
      <c r="WWO62" s="429"/>
      <c r="WWP62" s="429"/>
      <c r="WWQ62" s="429"/>
      <c r="WWR62" s="429"/>
      <c r="WWS62" s="429"/>
      <c r="WWT62" s="429"/>
      <c r="WWU62" s="429"/>
      <c r="WWV62" s="429"/>
      <c r="WWW62" s="429"/>
      <c r="WWX62" s="429"/>
      <c r="WWY62" s="429"/>
      <c r="WWZ62" s="429"/>
      <c r="WXA62" s="429"/>
      <c r="WXB62" s="429"/>
      <c r="WXC62" s="429"/>
      <c r="WXD62" s="429"/>
      <c r="WXE62" s="429"/>
      <c r="WXF62" s="429"/>
      <c r="WXG62" s="429"/>
      <c r="WXH62" s="429"/>
      <c r="WXI62" s="429"/>
      <c r="WXJ62" s="429"/>
      <c r="WXK62" s="429"/>
      <c r="WXL62" s="429"/>
      <c r="WXM62" s="429"/>
      <c r="WXN62" s="429"/>
      <c r="WXO62" s="429"/>
      <c r="WXP62" s="429"/>
      <c r="WXQ62" s="429"/>
      <c r="WXR62" s="429"/>
      <c r="WXS62" s="429"/>
      <c r="WXT62" s="429"/>
      <c r="WXU62" s="429"/>
      <c r="WXV62" s="429"/>
      <c r="WXW62" s="429"/>
      <c r="WXX62" s="429"/>
      <c r="WXY62" s="429"/>
      <c r="WXZ62" s="429"/>
      <c r="WYA62" s="429"/>
      <c r="WYB62" s="429"/>
      <c r="WYC62" s="429"/>
      <c r="WYD62" s="429"/>
      <c r="WYE62" s="429"/>
      <c r="WYF62" s="429"/>
      <c r="WYG62" s="429"/>
      <c r="WYH62" s="429"/>
      <c r="WYI62" s="429"/>
      <c r="WYJ62" s="429"/>
      <c r="WYK62" s="429"/>
      <c r="WYL62" s="429"/>
      <c r="WYM62" s="429"/>
      <c r="WYN62" s="429"/>
      <c r="WYO62" s="429"/>
      <c r="WYP62" s="429"/>
      <c r="WYQ62" s="429"/>
      <c r="WYR62" s="429"/>
      <c r="WYS62" s="429"/>
      <c r="WYT62" s="429"/>
      <c r="WYU62" s="429"/>
      <c r="WYV62" s="429"/>
      <c r="WYW62" s="429"/>
      <c r="WYX62" s="429"/>
      <c r="WYY62" s="429"/>
      <c r="WYZ62" s="429"/>
      <c r="WZA62" s="429"/>
      <c r="WZB62" s="429"/>
      <c r="WZC62" s="429"/>
      <c r="WZD62" s="429"/>
      <c r="WZE62" s="429"/>
      <c r="WZF62" s="429"/>
      <c r="WZG62" s="429"/>
      <c r="WZH62" s="429"/>
      <c r="WZI62" s="429"/>
      <c r="WZJ62" s="429"/>
      <c r="WZK62" s="429"/>
      <c r="WZL62" s="429"/>
      <c r="WZM62" s="429"/>
      <c r="WZN62" s="429"/>
      <c r="WZO62" s="429"/>
      <c r="WZP62" s="429"/>
      <c r="WZQ62" s="429"/>
      <c r="WZR62" s="429"/>
      <c r="WZS62" s="429"/>
      <c r="WZT62" s="429"/>
      <c r="WZU62" s="429"/>
      <c r="WZV62" s="429"/>
      <c r="WZW62" s="429"/>
      <c r="WZX62" s="429"/>
      <c r="WZY62" s="429"/>
      <c r="WZZ62" s="429"/>
      <c r="XAA62" s="429"/>
      <c r="XAB62" s="429"/>
      <c r="XAC62" s="429"/>
      <c r="XAD62" s="429"/>
      <c r="XAE62" s="429"/>
      <c r="XAF62" s="429"/>
      <c r="XAG62" s="429"/>
      <c r="XAH62" s="429"/>
      <c r="XAI62" s="429"/>
      <c r="XAJ62" s="429"/>
      <c r="XAK62" s="429"/>
      <c r="XAL62" s="429"/>
      <c r="XAM62" s="429"/>
      <c r="XAN62" s="429"/>
      <c r="XAO62" s="429"/>
      <c r="XAP62" s="429"/>
      <c r="XAQ62" s="429"/>
      <c r="XAR62" s="429"/>
      <c r="XAS62" s="429"/>
      <c r="XAT62" s="429"/>
      <c r="XAU62" s="429"/>
      <c r="XAV62" s="429"/>
      <c r="XAW62" s="429"/>
      <c r="XAX62" s="429"/>
      <c r="XAY62" s="429"/>
      <c r="XAZ62" s="429"/>
      <c r="XBA62" s="429"/>
      <c r="XBB62" s="429"/>
      <c r="XBC62" s="429"/>
      <c r="XBD62" s="429"/>
      <c r="XBE62" s="429"/>
      <c r="XBF62" s="429"/>
      <c r="XBG62" s="429"/>
      <c r="XBH62" s="429"/>
      <c r="XBI62" s="429"/>
      <c r="XBJ62" s="429"/>
      <c r="XBK62" s="429"/>
      <c r="XBL62" s="429"/>
      <c r="XBM62" s="429"/>
      <c r="XBN62" s="429"/>
      <c r="XBO62" s="429"/>
      <c r="XBP62" s="429"/>
      <c r="XBQ62" s="429"/>
      <c r="XBR62" s="429"/>
      <c r="XBS62" s="429"/>
      <c r="XBT62" s="429"/>
      <c r="XBU62" s="429"/>
      <c r="XBV62" s="429"/>
      <c r="XBW62" s="429"/>
      <c r="XBX62" s="429"/>
      <c r="XBY62" s="429"/>
      <c r="XBZ62" s="429"/>
      <c r="XCA62" s="429"/>
      <c r="XCB62" s="429"/>
      <c r="XCC62" s="429"/>
      <c r="XCD62" s="429"/>
      <c r="XCE62" s="429"/>
      <c r="XCF62" s="429"/>
      <c r="XCG62" s="429"/>
      <c r="XCH62" s="429"/>
      <c r="XCI62" s="429"/>
      <c r="XCJ62" s="429"/>
      <c r="XCK62" s="429"/>
      <c r="XCL62" s="429"/>
      <c r="XCM62" s="429"/>
      <c r="XCN62" s="429"/>
      <c r="XCO62" s="429"/>
      <c r="XCP62" s="429"/>
      <c r="XCQ62" s="429"/>
      <c r="XCR62" s="429"/>
      <c r="XCS62" s="429"/>
      <c r="XCT62" s="429"/>
      <c r="XCU62" s="429"/>
      <c r="XCV62" s="429"/>
      <c r="XCW62" s="429"/>
      <c r="XCX62" s="429"/>
      <c r="XCY62" s="429"/>
      <c r="XCZ62" s="429"/>
      <c r="XDA62" s="429"/>
      <c r="XDB62" s="429"/>
      <c r="XDC62" s="429"/>
      <c r="XDD62" s="429"/>
      <c r="XDE62" s="429"/>
      <c r="XDF62" s="429"/>
      <c r="XDG62" s="429"/>
      <c r="XDH62" s="429"/>
      <c r="XDI62" s="429"/>
      <c r="XDJ62" s="429"/>
      <c r="XDK62" s="429"/>
      <c r="XDL62" s="429"/>
      <c r="XDM62" s="429"/>
      <c r="XDN62" s="429"/>
      <c r="XDO62" s="429"/>
      <c r="XDP62" s="429"/>
      <c r="XDQ62" s="429"/>
      <c r="XDR62" s="429"/>
      <c r="XDS62" s="429"/>
      <c r="XDT62" s="429"/>
      <c r="XDU62" s="429"/>
      <c r="XDV62" s="429"/>
      <c r="XDW62" s="429"/>
      <c r="XDX62" s="429"/>
      <c r="XDY62" s="429"/>
      <c r="XDZ62" s="429"/>
      <c r="XEA62" s="429"/>
      <c r="XEB62" s="429"/>
      <c r="XEC62" s="429"/>
      <c r="XED62" s="429"/>
      <c r="XEE62" s="429"/>
      <c r="XEF62" s="429"/>
      <c r="XEG62" s="429"/>
      <c r="XEH62" s="429"/>
      <c r="XEI62" s="429"/>
      <c r="XEJ62" s="429"/>
      <c r="XEK62" s="429"/>
      <c r="XEL62" s="429"/>
      <c r="XEM62" s="429"/>
      <c r="XEN62" s="429"/>
      <c r="XEO62" s="429"/>
      <c r="XEP62" s="429"/>
      <c r="XEQ62" s="429"/>
      <c r="XER62" s="429"/>
      <c r="XES62" s="429"/>
      <c r="XET62" s="429"/>
      <c r="XEU62" s="429"/>
      <c r="XEV62" s="429"/>
      <c r="XEW62" s="429"/>
      <c r="XEX62" s="429"/>
      <c r="XEY62" s="429"/>
      <c r="XEZ62" s="429"/>
      <c r="XFA62" s="429"/>
      <c r="XFB62" s="429"/>
    </row>
    <row r="63" spans="1:16382" s="495" customFormat="1" ht="34.35" customHeight="1">
      <c r="A63" s="500"/>
      <c r="B63" s="501" t="str">
        <f>VLOOKUP(878,[2]Sprachindex!$A:$Z,$AL$9,FALSE)</f>
        <v>pc.</v>
      </c>
      <c r="C63" s="502"/>
      <c r="D63" s="484">
        <v>340461</v>
      </c>
      <c r="E63" s="627" t="str">
        <f>VLOOKUP(1471,[2]Sprachindex!$A:$Z,$AL$9,FALSE)</f>
        <v>foret étagé (⌀ 9,5 × 5,1 mm)</v>
      </c>
      <c r="F63" s="628"/>
      <c r="G63" s="628"/>
      <c r="H63" s="628"/>
      <c r="I63" s="628"/>
      <c r="J63" s="628"/>
      <c r="K63" s="629"/>
      <c r="L63" s="484">
        <f t="shared" si="6"/>
        <v>0</v>
      </c>
      <c r="M63" s="503"/>
      <c r="N63" s="490"/>
      <c r="O63" s="491"/>
      <c r="P63" s="492"/>
      <c r="Q63" s="493"/>
      <c r="R63" s="494"/>
      <c r="T63" s="496"/>
      <c r="U63" s="496"/>
      <c r="V63" s="496"/>
      <c r="W63" s="496"/>
      <c r="X63" s="496"/>
      <c r="Y63" s="496"/>
      <c r="Z63" s="496"/>
      <c r="AA63" s="496"/>
      <c r="AB63" s="496"/>
      <c r="AC63" s="496"/>
      <c r="AD63" s="496"/>
      <c r="AE63" s="496"/>
      <c r="AF63" s="496"/>
      <c r="AG63" s="496"/>
      <c r="AH63" s="496"/>
      <c r="AI63" s="462"/>
      <c r="AJ63" s="459"/>
      <c r="AK63" s="459"/>
      <c r="AL63" s="456"/>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c r="HN63" s="429"/>
      <c r="HO63" s="429"/>
      <c r="HP63" s="429"/>
      <c r="HQ63" s="429"/>
      <c r="HR63" s="429"/>
      <c r="HS63" s="429"/>
      <c r="HT63" s="429"/>
      <c r="HU63" s="429"/>
      <c r="HV63" s="429"/>
      <c r="HW63" s="429"/>
      <c r="HX63" s="429"/>
      <c r="HY63" s="429"/>
      <c r="HZ63" s="429"/>
      <c r="IA63" s="429"/>
      <c r="IB63" s="429"/>
      <c r="IC63" s="429"/>
      <c r="ID63" s="429"/>
      <c r="IE63" s="429"/>
      <c r="IF63" s="429"/>
      <c r="IG63" s="429"/>
      <c r="IH63" s="429"/>
      <c r="II63" s="429"/>
      <c r="IJ63" s="429"/>
      <c r="IK63" s="429"/>
      <c r="IL63" s="429"/>
      <c r="IM63" s="429"/>
      <c r="IN63" s="429"/>
      <c r="IO63" s="429"/>
      <c r="IP63" s="429"/>
      <c r="IQ63" s="429"/>
      <c r="IR63" s="429"/>
      <c r="IS63" s="429"/>
      <c r="IT63" s="429"/>
      <c r="IU63" s="429"/>
      <c r="IV63" s="429"/>
      <c r="IW63" s="429"/>
      <c r="IX63" s="429"/>
      <c r="IY63" s="429"/>
      <c r="IZ63" s="429"/>
      <c r="JA63" s="429"/>
      <c r="JB63" s="429"/>
      <c r="JC63" s="429"/>
      <c r="JD63" s="429"/>
      <c r="JE63" s="429"/>
      <c r="JF63" s="429"/>
      <c r="JG63" s="429"/>
      <c r="JH63" s="429"/>
      <c r="JI63" s="429"/>
      <c r="JJ63" s="429"/>
      <c r="JK63" s="429"/>
      <c r="JL63" s="429"/>
      <c r="JM63" s="429"/>
      <c r="JN63" s="429"/>
      <c r="JO63" s="429"/>
      <c r="JP63" s="429"/>
      <c r="JQ63" s="429"/>
      <c r="JR63" s="429"/>
      <c r="JS63" s="429"/>
      <c r="JT63" s="429"/>
      <c r="JU63" s="429"/>
      <c r="JV63" s="429"/>
      <c r="JW63" s="429"/>
      <c r="JX63" s="429"/>
      <c r="JY63" s="429"/>
      <c r="JZ63" s="429"/>
      <c r="KA63" s="429"/>
      <c r="KB63" s="429"/>
      <c r="KC63" s="429"/>
      <c r="KD63" s="429"/>
      <c r="KE63" s="429"/>
      <c r="KF63" s="429"/>
      <c r="KG63" s="429"/>
      <c r="KH63" s="429"/>
      <c r="KI63" s="429"/>
      <c r="KJ63" s="429"/>
      <c r="KK63" s="429"/>
      <c r="KL63" s="429"/>
      <c r="KM63" s="429"/>
      <c r="KN63" s="429"/>
      <c r="KO63" s="429"/>
      <c r="KP63" s="429"/>
      <c r="KQ63" s="429"/>
      <c r="KR63" s="429"/>
      <c r="KS63" s="429"/>
      <c r="KT63" s="429"/>
      <c r="KU63" s="429"/>
      <c r="KV63" s="429"/>
      <c r="KW63" s="429"/>
      <c r="KX63" s="429"/>
      <c r="KY63" s="429"/>
      <c r="KZ63" s="429"/>
      <c r="LA63" s="429"/>
      <c r="LB63" s="429"/>
      <c r="LC63" s="429"/>
      <c r="LD63" s="429"/>
      <c r="LE63" s="429"/>
      <c r="LF63" s="429"/>
      <c r="LG63" s="429"/>
      <c r="LH63" s="429"/>
      <c r="LI63" s="429"/>
      <c r="LJ63" s="429"/>
      <c r="LK63" s="429"/>
      <c r="LL63" s="429"/>
      <c r="LM63" s="429"/>
      <c r="LN63" s="429"/>
      <c r="LO63" s="429"/>
      <c r="LP63" s="429"/>
      <c r="LQ63" s="429"/>
      <c r="LR63" s="429"/>
      <c r="LS63" s="429"/>
      <c r="LT63" s="429"/>
      <c r="LU63" s="429"/>
      <c r="LV63" s="429"/>
      <c r="LW63" s="429"/>
      <c r="LX63" s="429"/>
      <c r="LY63" s="429"/>
      <c r="LZ63" s="429"/>
      <c r="MA63" s="429"/>
      <c r="MB63" s="429"/>
      <c r="MC63" s="429"/>
      <c r="MD63" s="429"/>
      <c r="ME63" s="429"/>
      <c r="MF63" s="429"/>
      <c r="MG63" s="429"/>
      <c r="MH63" s="429"/>
      <c r="MI63" s="429"/>
      <c r="MJ63" s="429"/>
      <c r="MK63" s="429"/>
      <c r="ML63" s="429"/>
      <c r="MM63" s="429"/>
      <c r="MN63" s="429"/>
      <c r="MO63" s="429"/>
      <c r="MP63" s="429"/>
      <c r="MQ63" s="429"/>
      <c r="MR63" s="429"/>
      <c r="MS63" s="429"/>
      <c r="MT63" s="429"/>
      <c r="MU63" s="429"/>
      <c r="MV63" s="429"/>
      <c r="MW63" s="429"/>
      <c r="MX63" s="429"/>
      <c r="MY63" s="429"/>
      <c r="MZ63" s="429"/>
      <c r="NA63" s="429"/>
      <c r="NB63" s="429"/>
      <c r="NC63" s="429"/>
      <c r="ND63" s="429"/>
      <c r="NE63" s="429"/>
      <c r="NF63" s="429"/>
      <c r="NG63" s="429"/>
      <c r="NH63" s="429"/>
      <c r="NI63" s="429"/>
      <c r="NJ63" s="429"/>
      <c r="NK63" s="429"/>
      <c r="NL63" s="429"/>
      <c r="NM63" s="429"/>
      <c r="NN63" s="429"/>
      <c r="NO63" s="429"/>
      <c r="NP63" s="429"/>
      <c r="NQ63" s="429"/>
      <c r="NR63" s="429"/>
      <c r="NS63" s="429"/>
      <c r="NT63" s="429"/>
      <c r="NU63" s="429"/>
      <c r="NV63" s="429"/>
      <c r="NW63" s="429"/>
      <c r="NX63" s="429"/>
      <c r="NY63" s="429"/>
      <c r="NZ63" s="429"/>
      <c r="OA63" s="429"/>
      <c r="OB63" s="429"/>
      <c r="OC63" s="429"/>
      <c r="OD63" s="429"/>
      <c r="OE63" s="429"/>
      <c r="OF63" s="429"/>
      <c r="OG63" s="429"/>
      <c r="OH63" s="429"/>
      <c r="OI63" s="429"/>
      <c r="OJ63" s="429"/>
      <c r="OK63" s="429"/>
      <c r="OL63" s="429"/>
      <c r="OM63" s="429"/>
      <c r="ON63" s="429"/>
      <c r="OO63" s="429"/>
      <c r="OP63" s="429"/>
      <c r="OQ63" s="429"/>
      <c r="OR63" s="429"/>
      <c r="OS63" s="429"/>
      <c r="OT63" s="429"/>
      <c r="OU63" s="429"/>
      <c r="OV63" s="429"/>
      <c r="OW63" s="429"/>
      <c r="OX63" s="429"/>
      <c r="OY63" s="429"/>
      <c r="OZ63" s="429"/>
      <c r="PA63" s="429"/>
      <c r="PB63" s="429"/>
      <c r="PC63" s="429"/>
      <c r="PD63" s="429"/>
      <c r="PE63" s="429"/>
      <c r="PF63" s="429"/>
      <c r="PG63" s="429"/>
      <c r="PH63" s="429"/>
      <c r="PI63" s="429"/>
      <c r="PJ63" s="429"/>
      <c r="PK63" s="429"/>
      <c r="PL63" s="429"/>
      <c r="PM63" s="429"/>
      <c r="PN63" s="429"/>
      <c r="PO63" s="429"/>
      <c r="PP63" s="429"/>
      <c r="PQ63" s="429"/>
      <c r="PR63" s="429"/>
      <c r="PS63" s="429"/>
      <c r="PT63" s="429"/>
      <c r="PU63" s="429"/>
      <c r="PV63" s="429"/>
      <c r="PW63" s="429"/>
      <c r="PX63" s="429"/>
      <c r="PY63" s="429"/>
      <c r="PZ63" s="429"/>
      <c r="QA63" s="429"/>
      <c r="QB63" s="429"/>
      <c r="QC63" s="429"/>
      <c r="QD63" s="429"/>
      <c r="QE63" s="429"/>
      <c r="QF63" s="429"/>
      <c r="QG63" s="429"/>
      <c r="QH63" s="429"/>
      <c r="QI63" s="429"/>
      <c r="QJ63" s="429"/>
      <c r="QK63" s="429"/>
      <c r="QL63" s="429"/>
      <c r="QM63" s="429"/>
      <c r="QN63" s="429"/>
      <c r="QO63" s="429"/>
      <c r="QP63" s="429"/>
      <c r="QQ63" s="429"/>
      <c r="QR63" s="429"/>
      <c r="QS63" s="429"/>
      <c r="QT63" s="429"/>
      <c r="QU63" s="429"/>
      <c r="QV63" s="429"/>
      <c r="QW63" s="429"/>
      <c r="QX63" s="429"/>
      <c r="QY63" s="429"/>
      <c r="QZ63" s="429"/>
      <c r="RA63" s="429"/>
      <c r="RB63" s="429"/>
      <c r="RC63" s="429"/>
      <c r="RD63" s="429"/>
      <c r="RE63" s="429"/>
      <c r="RF63" s="429"/>
      <c r="RG63" s="429"/>
      <c r="RH63" s="429"/>
      <c r="RI63" s="429"/>
      <c r="RJ63" s="429"/>
      <c r="RK63" s="429"/>
      <c r="RL63" s="429"/>
      <c r="RM63" s="429"/>
      <c r="RN63" s="429"/>
      <c r="RO63" s="429"/>
      <c r="RP63" s="429"/>
      <c r="RQ63" s="429"/>
      <c r="RR63" s="429"/>
      <c r="RS63" s="429"/>
      <c r="RT63" s="429"/>
      <c r="RU63" s="429"/>
      <c r="RV63" s="429"/>
      <c r="RW63" s="429"/>
      <c r="RX63" s="429"/>
      <c r="RY63" s="429"/>
      <c r="RZ63" s="429"/>
      <c r="SA63" s="429"/>
      <c r="SB63" s="429"/>
      <c r="SC63" s="429"/>
      <c r="SD63" s="429"/>
      <c r="SE63" s="429"/>
      <c r="SF63" s="429"/>
      <c r="SG63" s="429"/>
      <c r="SH63" s="429"/>
      <c r="SI63" s="429"/>
      <c r="SJ63" s="429"/>
      <c r="SK63" s="429"/>
      <c r="SL63" s="429"/>
      <c r="SM63" s="429"/>
      <c r="SN63" s="429"/>
      <c r="SO63" s="429"/>
      <c r="SP63" s="429"/>
      <c r="SQ63" s="429"/>
      <c r="SR63" s="429"/>
      <c r="SS63" s="429"/>
      <c r="ST63" s="429"/>
      <c r="SU63" s="429"/>
      <c r="SV63" s="429"/>
      <c r="SW63" s="429"/>
      <c r="SX63" s="429"/>
      <c r="SY63" s="429"/>
      <c r="SZ63" s="429"/>
      <c r="TA63" s="429"/>
      <c r="TB63" s="429"/>
      <c r="TC63" s="429"/>
      <c r="TD63" s="429"/>
      <c r="TE63" s="429"/>
      <c r="TF63" s="429"/>
      <c r="TG63" s="429"/>
      <c r="TH63" s="429"/>
      <c r="TI63" s="429"/>
      <c r="TJ63" s="429"/>
      <c r="TK63" s="429"/>
      <c r="TL63" s="429"/>
      <c r="TM63" s="429"/>
      <c r="TN63" s="429"/>
      <c r="TO63" s="429"/>
      <c r="TP63" s="429"/>
      <c r="TQ63" s="429"/>
      <c r="TR63" s="429"/>
      <c r="TS63" s="429"/>
      <c r="TT63" s="429"/>
      <c r="TU63" s="429"/>
      <c r="TV63" s="429"/>
      <c r="TW63" s="429"/>
      <c r="TX63" s="429"/>
      <c r="TY63" s="429"/>
      <c r="TZ63" s="429"/>
      <c r="UA63" s="429"/>
      <c r="UB63" s="429"/>
      <c r="UC63" s="429"/>
      <c r="UD63" s="429"/>
      <c r="UE63" s="429"/>
      <c r="UF63" s="429"/>
      <c r="UG63" s="429"/>
      <c r="UH63" s="429"/>
      <c r="UI63" s="429"/>
      <c r="UJ63" s="429"/>
      <c r="UK63" s="429"/>
      <c r="UL63" s="429"/>
      <c r="UM63" s="429"/>
      <c r="UN63" s="429"/>
      <c r="UO63" s="429"/>
      <c r="UP63" s="429"/>
      <c r="UQ63" s="429"/>
      <c r="UR63" s="429"/>
      <c r="US63" s="429"/>
      <c r="UT63" s="429"/>
      <c r="UU63" s="429"/>
      <c r="UV63" s="429"/>
      <c r="UW63" s="429"/>
      <c r="UX63" s="429"/>
      <c r="UY63" s="429"/>
      <c r="UZ63" s="429"/>
      <c r="VA63" s="429"/>
      <c r="VB63" s="429"/>
      <c r="VC63" s="429"/>
      <c r="VD63" s="429"/>
      <c r="VE63" s="429"/>
      <c r="VF63" s="429"/>
      <c r="VG63" s="429"/>
      <c r="VH63" s="429"/>
      <c r="VI63" s="429"/>
      <c r="VJ63" s="429"/>
      <c r="VK63" s="429"/>
      <c r="VL63" s="429"/>
      <c r="VM63" s="429"/>
      <c r="VN63" s="429"/>
      <c r="VO63" s="429"/>
      <c r="VP63" s="429"/>
      <c r="VQ63" s="429"/>
      <c r="VR63" s="429"/>
      <c r="VS63" s="429"/>
      <c r="VT63" s="429"/>
      <c r="VU63" s="429"/>
      <c r="VV63" s="429"/>
      <c r="VW63" s="429"/>
      <c r="VX63" s="429"/>
      <c r="VY63" s="429"/>
      <c r="VZ63" s="429"/>
      <c r="WA63" s="429"/>
      <c r="WB63" s="429"/>
      <c r="WC63" s="429"/>
      <c r="WD63" s="429"/>
      <c r="WE63" s="429"/>
      <c r="WF63" s="429"/>
      <c r="WG63" s="429"/>
      <c r="WH63" s="429"/>
      <c r="WI63" s="429"/>
      <c r="WJ63" s="429"/>
      <c r="WK63" s="429"/>
      <c r="WL63" s="429"/>
      <c r="WM63" s="429"/>
      <c r="WN63" s="429"/>
      <c r="WO63" s="429"/>
      <c r="WP63" s="429"/>
      <c r="WQ63" s="429"/>
      <c r="WR63" s="429"/>
      <c r="WS63" s="429"/>
      <c r="WT63" s="429"/>
      <c r="WU63" s="429"/>
      <c r="WV63" s="429"/>
      <c r="WW63" s="429"/>
      <c r="WX63" s="429"/>
      <c r="WY63" s="429"/>
      <c r="WZ63" s="429"/>
      <c r="XA63" s="429"/>
      <c r="XB63" s="429"/>
      <c r="XC63" s="429"/>
      <c r="XD63" s="429"/>
      <c r="XE63" s="429"/>
      <c r="XF63" s="429"/>
      <c r="XG63" s="429"/>
      <c r="XH63" s="429"/>
      <c r="XI63" s="429"/>
      <c r="XJ63" s="429"/>
      <c r="XK63" s="429"/>
      <c r="XL63" s="429"/>
      <c r="XM63" s="429"/>
      <c r="XN63" s="429"/>
      <c r="XO63" s="429"/>
      <c r="XP63" s="429"/>
      <c r="XQ63" s="429"/>
      <c r="XR63" s="429"/>
      <c r="XS63" s="429"/>
      <c r="XT63" s="429"/>
      <c r="XU63" s="429"/>
      <c r="XV63" s="429"/>
      <c r="XW63" s="429"/>
      <c r="XX63" s="429"/>
      <c r="XY63" s="429"/>
      <c r="XZ63" s="429"/>
      <c r="YA63" s="429"/>
      <c r="YB63" s="429"/>
      <c r="YC63" s="429"/>
      <c r="YD63" s="429"/>
      <c r="YE63" s="429"/>
      <c r="YF63" s="429"/>
      <c r="YG63" s="429"/>
      <c r="YH63" s="429"/>
      <c r="YI63" s="429"/>
      <c r="YJ63" s="429"/>
      <c r="YK63" s="429"/>
      <c r="YL63" s="429"/>
      <c r="YM63" s="429"/>
      <c r="YN63" s="429"/>
      <c r="YO63" s="429"/>
      <c r="YP63" s="429"/>
      <c r="YQ63" s="429"/>
      <c r="YR63" s="429"/>
      <c r="YS63" s="429"/>
      <c r="YT63" s="429"/>
      <c r="YU63" s="429"/>
      <c r="YV63" s="429"/>
      <c r="YW63" s="429"/>
      <c r="YX63" s="429"/>
      <c r="YY63" s="429"/>
      <c r="YZ63" s="429"/>
      <c r="ZA63" s="429"/>
      <c r="ZB63" s="429"/>
      <c r="ZC63" s="429"/>
      <c r="ZD63" s="429"/>
      <c r="ZE63" s="429"/>
      <c r="ZF63" s="429"/>
      <c r="ZG63" s="429"/>
      <c r="ZH63" s="429"/>
      <c r="ZI63" s="429"/>
      <c r="ZJ63" s="429"/>
      <c r="ZK63" s="429"/>
      <c r="ZL63" s="429"/>
      <c r="ZM63" s="429"/>
      <c r="ZN63" s="429"/>
      <c r="ZO63" s="429"/>
      <c r="ZP63" s="429"/>
      <c r="ZQ63" s="429"/>
      <c r="ZR63" s="429"/>
      <c r="ZS63" s="429"/>
      <c r="ZT63" s="429"/>
      <c r="ZU63" s="429"/>
      <c r="ZV63" s="429"/>
      <c r="ZW63" s="429"/>
      <c r="ZX63" s="429"/>
      <c r="ZY63" s="429"/>
      <c r="ZZ63" s="429"/>
      <c r="AAA63" s="429"/>
      <c r="AAB63" s="429"/>
      <c r="AAC63" s="429"/>
      <c r="AAD63" s="429"/>
      <c r="AAE63" s="429"/>
      <c r="AAF63" s="429"/>
      <c r="AAG63" s="429"/>
      <c r="AAH63" s="429"/>
      <c r="AAI63" s="429"/>
      <c r="AAJ63" s="429"/>
      <c r="AAK63" s="429"/>
      <c r="AAL63" s="429"/>
      <c r="AAM63" s="429"/>
      <c r="AAN63" s="429"/>
      <c r="AAO63" s="429"/>
      <c r="AAP63" s="429"/>
      <c r="AAQ63" s="429"/>
      <c r="AAR63" s="429"/>
      <c r="AAS63" s="429"/>
      <c r="AAT63" s="429"/>
      <c r="AAU63" s="429"/>
      <c r="AAV63" s="429"/>
      <c r="AAW63" s="429"/>
      <c r="AAX63" s="429"/>
      <c r="AAY63" s="429"/>
      <c r="AAZ63" s="429"/>
      <c r="ABA63" s="429"/>
      <c r="ABB63" s="429"/>
      <c r="ABC63" s="429"/>
      <c r="ABD63" s="429"/>
      <c r="ABE63" s="429"/>
      <c r="ABF63" s="429"/>
      <c r="ABG63" s="429"/>
      <c r="ABH63" s="429"/>
      <c r="ABI63" s="429"/>
      <c r="ABJ63" s="429"/>
      <c r="ABK63" s="429"/>
      <c r="ABL63" s="429"/>
      <c r="ABM63" s="429"/>
      <c r="ABN63" s="429"/>
      <c r="ABO63" s="429"/>
      <c r="ABP63" s="429"/>
      <c r="ABQ63" s="429"/>
      <c r="ABR63" s="429"/>
      <c r="ABS63" s="429"/>
      <c r="ABT63" s="429"/>
      <c r="ABU63" s="429"/>
      <c r="ABV63" s="429"/>
      <c r="ABW63" s="429"/>
      <c r="ABX63" s="429"/>
      <c r="ABY63" s="429"/>
      <c r="ABZ63" s="429"/>
      <c r="ACA63" s="429"/>
      <c r="ACB63" s="429"/>
      <c r="ACC63" s="429"/>
      <c r="ACD63" s="429"/>
      <c r="ACE63" s="429"/>
      <c r="ACF63" s="429"/>
      <c r="ACG63" s="429"/>
      <c r="ACH63" s="429"/>
      <c r="ACI63" s="429"/>
      <c r="ACJ63" s="429"/>
      <c r="ACK63" s="429"/>
      <c r="ACL63" s="429"/>
      <c r="ACM63" s="429"/>
      <c r="ACN63" s="429"/>
      <c r="ACO63" s="429"/>
      <c r="ACP63" s="429"/>
      <c r="ACQ63" s="429"/>
      <c r="ACR63" s="429"/>
      <c r="ACS63" s="429"/>
      <c r="ACT63" s="429"/>
      <c r="ACU63" s="429"/>
      <c r="ACV63" s="429"/>
      <c r="ACW63" s="429"/>
      <c r="ACX63" s="429"/>
      <c r="ACY63" s="429"/>
      <c r="ACZ63" s="429"/>
      <c r="ADA63" s="429"/>
      <c r="ADB63" s="429"/>
      <c r="ADC63" s="429"/>
      <c r="ADD63" s="429"/>
      <c r="ADE63" s="429"/>
      <c r="ADF63" s="429"/>
      <c r="ADG63" s="429"/>
      <c r="ADH63" s="429"/>
      <c r="ADI63" s="429"/>
      <c r="ADJ63" s="429"/>
      <c r="ADK63" s="429"/>
      <c r="ADL63" s="429"/>
      <c r="ADM63" s="429"/>
      <c r="ADN63" s="429"/>
      <c r="ADO63" s="429"/>
      <c r="ADP63" s="429"/>
      <c r="ADQ63" s="429"/>
      <c r="ADR63" s="429"/>
      <c r="ADS63" s="429"/>
      <c r="ADT63" s="429"/>
      <c r="ADU63" s="429"/>
      <c r="ADV63" s="429"/>
      <c r="ADW63" s="429"/>
      <c r="ADX63" s="429"/>
      <c r="ADY63" s="429"/>
      <c r="ADZ63" s="429"/>
      <c r="AEA63" s="429"/>
      <c r="AEB63" s="429"/>
      <c r="AEC63" s="429"/>
      <c r="AED63" s="429"/>
      <c r="AEE63" s="429"/>
      <c r="AEF63" s="429"/>
      <c r="AEG63" s="429"/>
      <c r="AEH63" s="429"/>
      <c r="AEI63" s="429"/>
      <c r="AEJ63" s="429"/>
      <c r="AEK63" s="429"/>
      <c r="AEL63" s="429"/>
      <c r="AEM63" s="429"/>
      <c r="AEN63" s="429"/>
      <c r="AEO63" s="429"/>
      <c r="AEP63" s="429"/>
      <c r="AEQ63" s="429"/>
      <c r="AER63" s="429"/>
      <c r="AES63" s="429"/>
      <c r="AET63" s="429"/>
      <c r="AEU63" s="429"/>
      <c r="AEV63" s="429"/>
      <c r="AEW63" s="429"/>
      <c r="AEX63" s="429"/>
      <c r="AEY63" s="429"/>
      <c r="AEZ63" s="429"/>
      <c r="AFA63" s="429"/>
      <c r="AFB63" s="429"/>
      <c r="AFC63" s="429"/>
      <c r="AFD63" s="429"/>
      <c r="AFE63" s="429"/>
      <c r="AFF63" s="429"/>
      <c r="AFG63" s="429"/>
      <c r="AFH63" s="429"/>
      <c r="AFI63" s="429"/>
      <c r="AFJ63" s="429"/>
      <c r="AFK63" s="429"/>
      <c r="AFL63" s="429"/>
      <c r="AFM63" s="429"/>
      <c r="AFN63" s="429"/>
      <c r="AFO63" s="429"/>
      <c r="AFP63" s="429"/>
      <c r="AFQ63" s="429"/>
      <c r="AFR63" s="429"/>
      <c r="AFS63" s="429"/>
      <c r="AFT63" s="429"/>
      <c r="AFU63" s="429"/>
      <c r="AFV63" s="429"/>
      <c r="AFW63" s="429"/>
      <c r="AFX63" s="429"/>
      <c r="AFY63" s="429"/>
      <c r="AFZ63" s="429"/>
      <c r="AGA63" s="429"/>
      <c r="AGB63" s="429"/>
      <c r="AGC63" s="429"/>
      <c r="AGD63" s="429"/>
      <c r="AGE63" s="429"/>
      <c r="AGF63" s="429"/>
      <c r="AGG63" s="429"/>
      <c r="AGH63" s="429"/>
      <c r="AGI63" s="429"/>
      <c r="AGJ63" s="429"/>
      <c r="AGK63" s="429"/>
      <c r="AGL63" s="429"/>
      <c r="AGM63" s="429"/>
      <c r="AGN63" s="429"/>
      <c r="AGO63" s="429"/>
      <c r="AGP63" s="429"/>
      <c r="AGQ63" s="429"/>
      <c r="AGR63" s="429"/>
      <c r="AGS63" s="429"/>
      <c r="AGT63" s="429"/>
      <c r="AGU63" s="429"/>
      <c r="AGV63" s="429"/>
      <c r="AGW63" s="429"/>
      <c r="AGX63" s="429"/>
      <c r="AGY63" s="429"/>
      <c r="AGZ63" s="429"/>
      <c r="AHA63" s="429"/>
      <c r="AHB63" s="429"/>
      <c r="AHC63" s="429"/>
      <c r="AHD63" s="429"/>
      <c r="AHE63" s="429"/>
      <c r="AHF63" s="429"/>
      <c r="AHG63" s="429"/>
      <c r="AHH63" s="429"/>
      <c r="AHI63" s="429"/>
      <c r="AHJ63" s="429"/>
      <c r="AHK63" s="429"/>
      <c r="AHL63" s="429"/>
      <c r="AHM63" s="429"/>
      <c r="AHN63" s="429"/>
      <c r="AHO63" s="429"/>
      <c r="AHP63" s="429"/>
      <c r="AHQ63" s="429"/>
      <c r="AHR63" s="429"/>
      <c r="AHS63" s="429"/>
      <c r="AHT63" s="429"/>
      <c r="AHU63" s="429"/>
      <c r="AHV63" s="429"/>
      <c r="AHW63" s="429"/>
      <c r="AHX63" s="429"/>
      <c r="AHY63" s="429"/>
      <c r="AHZ63" s="429"/>
      <c r="AIA63" s="429"/>
      <c r="AIB63" s="429"/>
      <c r="AIC63" s="429"/>
      <c r="AID63" s="429"/>
      <c r="AIE63" s="429"/>
      <c r="AIF63" s="429"/>
      <c r="AIG63" s="429"/>
      <c r="AIH63" s="429"/>
      <c r="AII63" s="429"/>
      <c r="AIJ63" s="429"/>
      <c r="AIK63" s="429"/>
      <c r="AIL63" s="429"/>
      <c r="AIM63" s="429"/>
      <c r="AIN63" s="429"/>
      <c r="AIO63" s="429"/>
      <c r="AIP63" s="429"/>
      <c r="AIQ63" s="429"/>
      <c r="AIR63" s="429"/>
      <c r="AIS63" s="429"/>
      <c r="AIT63" s="429"/>
      <c r="AIU63" s="429"/>
      <c r="AIV63" s="429"/>
      <c r="AIW63" s="429"/>
      <c r="AIX63" s="429"/>
      <c r="AIY63" s="429"/>
      <c r="AIZ63" s="429"/>
      <c r="AJA63" s="429"/>
      <c r="AJB63" s="429"/>
      <c r="AJC63" s="429"/>
      <c r="AJD63" s="429"/>
      <c r="AJE63" s="429"/>
      <c r="AJF63" s="429"/>
      <c r="AJG63" s="429"/>
      <c r="AJH63" s="429"/>
      <c r="AJI63" s="429"/>
      <c r="AJJ63" s="429"/>
      <c r="AJK63" s="429"/>
      <c r="AJL63" s="429"/>
      <c r="AJM63" s="429"/>
      <c r="AJN63" s="429"/>
      <c r="AJO63" s="429"/>
      <c r="AJP63" s="429"/>
      <c r="AJQ63" s="429"/>
      <c r="AJR63" s="429"/>
      <c r="AJS63" s="429"/>
      <c r="AJT63" s="429"/>
      <c r="AJU63" s="429"/>
      <c r="AJV63" s="429"/>
      <c r="AJW63" s="429"/>
      <c r="AJX63" s="429"/>
      <c r="AJY63" s="429"/>
      <c r="AJZ63" s="429"/>
      <c r="AKA63" s="429"/>
      <c r="AKB63" s="429"/>
      <c r="AKC63" s="429"/>
      <c r="AKD63" s="429"/>
      <c r="AKE63" s="429"/>
      <c r="AKF63" s="429"/>
      <c r="AKG63" s="429"/>
      <c r="AKH63" s="429"/>
      <c r="AKI63" s="429"/>
      <c r="AKJ63" s="429"/>
      <c r="AKK63" s="429"/>
      <c r="AKL63" s="429"/>
      <c r="AKM63" s="429"/>
      <c r="AKN63" s="429"/>
      <c r="AKO63" s="429"/>
      <c r="AKP63" s="429"/>
      <c r="AKQ63" s="429"/>
      <c r="AKR63" s="429"/>
      <c r="AKS63" s="429"/>
      <c r="AKT63" s="429"/>
      <c r="AKU63" s="429"/>
      <c r="AKV63" s="429"/>
      <c r="AKW63" s="429"/>
      <c r="AKX63" s="429"/>
      <c r="AKY63" s="429"/>
      <c r="AKZ63" s="429"/>
      <c r="ALA63" s="429"/>
      <c r="ALB63" s="429"/>
      <c r="ALC63" s="429"/>
      <c r="ALD63" s="429"/>
      <c r="ALE63" s="429"/>
      <c r="ALF63" s="429"/>
      <c r="ALG63" s="429"/>
      <c r="ALH63" s="429"/>
      <c r="ALI63" s="429"/>
      <c r="ALJ63" s="429"/>
      <c r="ALK63" s="429"/>
      <c r="ALL63" s="429"/>
      <c r="ALM63" s="429"/>
      <c r="ALN63" s="429"/>
      <c r="ALO63" s="429"/>
      <c r="ALP63" s="429"/>
      <c r="ALQ63" s="429"/>
      <c r="ALR63" s="429"/>
      <c r="ALS63" s="429"/>
      <c r="ALT63" s="429"/>
      <c r="ALU63" s="429"/>
      <c r="ALV63" s="429"/>
      <c r="ALW63" s="429"/>
      <c r="ALX63" s="429"/>
      <c r="ALY63" s="429"/>
      <c r="ALZ63" s="429"/>
      <c r="AMA63" s="429"/>
      <c r="AMB63" s="429"/>
      <c r="AMC63" s="429"/>
      <c r="AMD63" s="429"/>
      <c r="AME63" s="429"/>
      <c r="AMF63" s="429"/>
      <c r="AMG63" s="429"/>
      <c r="AMH63" s="429"/>
      <c r="AMI63" s="429"/>
      <c r="AMJ63" s="429"/>
      <c r="AMK63" s="429"/>
      <c r="AML63" s="429"/>
      <c r="AMM63" s="429"/>
      <c r="AMN63" s="429"/>
      <c r="AMO63" s="429"/>
      <c r="AMP63" s="429"/>
      <c r="AMQ63" s="429"/>
      <c r="AMR63" s="429"/>
      <c r="AMS63" s="429"/>
      <c r="AMT63" s="429"/>
      <c r="AMU63" s="429"/>
      <c r="AMV63" s="429"/>
      <c r="AMW63" s="429"/>
      <c r="AMX63" s="429"/>
      <c r="AMY63" s="429"/>
      <c r="AMZ63" s="429"/>
      <c r="ANA63" s="429"/>
      <c r="ANB63" s="429"/>
      <c r="ANC63" s="429"/>
      <c r="AND63" s="429"/>
      <c r="ANE63" s="429"/>
      <c r="ANF63" s="429"/>
      <c r="ANG63" s="429"/>
      <c r="ANH63" s="429"/>
      <c r="ANI63" s="429"/>
      <c r="ANJ63" s="429"/>
      <c r="ANK63" s="429"/>
      <c r="ANL63" s="429"/>
      <c r="ANM63" s="429"/>
      <c r="ANN63" s="429"/>
      <c r="ANO63" s="429"/>
      <c r="ANP63" s="429"/>
      <c r="ANQ63" s="429"/>
      <c r="ANR63" s="429"/>
      <c r="ANS63" s="429"/>
      <c r="ANT63" s="429"/>
      <c r="ANU63" s="429"/>
      <c r="ANV63" s="429"/>
      <c r="ANW63" s="429"/>
      <c r="ANX63" s="429"/>
      <c r="ANY63" s="429"/>
      <c r="ANZ63" s="429"/>
      <c r="AOA63" s="429"/>
      <c r="AOB63" s="429"/>
      <c r="AOC63" s="429"/>
      <c r="AOD63" s="429"/>
      <c r="AOE63" s="429"/>
      <c r="AOF63" s="429"/>
      <c r="AOG63" s="429"/>
      <c r="AOH63" s="429"/>
      <c r="AOI63" s="429"/>
      <c r="AOJ63" s="429"/>
      <c r="AOK63" s="429"/>
      <c r="AOL63" s="429"/>
      <c r="AOM63" s="429"/>
      <c r="AON63" s="429"/>
      <c r="AOO63" s="429"/>
      <c r="AOP63" s="429"/>
      <c r="AOQ63" s="429"/>
      <c r="AOR63" s="429"/>
      <c r="AOS63" s="429"/>
      <c r="AOT63" s="429"/>
      <c r="AOU63" s="429"/>
      <c r="AOV63" s="429"/>
      <c r="AOW63" s="429"/>
      <c r="AOX63" s="429"/>
      <c r="AOY63" s="429"/>
      <c r="AOZ63" s="429"/>
      <c r="APA63" s="429"/>
      <c r="APB63" s="429"/>
      <c r="APC63" s="429"/>
      <c r="APD63" s="429"/>
      <c r="APE63" s="429"/>
      <c r="APF63" s="429"/>
      <c r="APG63" s="429"/>
      <c r="APH63" s="429"/>
      <c r="API63" s="429"/>
      <c r="APJ63" s="429"/>
      <c r="APK63" s="429"/>
      <c r="APL63" s="429"/>
      <c r="APM63" s="429"/>
      <c r="APN63" s="429"/>
      <c r="APO63" s="429"/>
      <c r="APP63" s="429"/>
      <c r="APQ63" s="429"/>
      <c r="APR63" s="429"/>
      <c r="APS63" s="429"/>
      <c r="APT63" s="429"/>
      <c r="APU63" s="429"/>
      <c r="APV63" s="429"/>
      <c r="APW63" s="429"/>
      <c r="APX63" s="429"/>
      <c r="APY63" s="429"/>
      <c r="APZ63" s="429"/>
      <c r="AQA63" s="429"/>
      <c r="AQB63" s="429"/>
      <c r="AQC63" s="429"/>
      <c r="AQD63" s="429"/>
      <c r="AQE63" s="429"/>
      <c r="AQF63" s="429"/>
      <c r="AQG63" s="429"/>
      <c r="AQH63" s="429"/>
      <c r="AQI63" s="429"/>
      <c r="AQJ63" s="429"/>
      <c r="AQK63" s="429"/>
      <c r="AQL63" s="429"/>
      <c r="AQM63" s="429"/>
      <c r="AQN63" s="429"/>
      <c r="AQO63" s="429"/>
      <c r="AQP63" s="429"/>
      <c r="AQQ63" s="429"/>
      <c r="AQR63" s="429"/>
      <c r="AQS63" s="429"/>
      <c r="AQT63" s="429"/>
      <c r="AQU63" s="429"/>
      <c r="AQV63" s="429"/>
      <c r="AQW63" s="429"/>
      <c r="AQX63" s="429"/>
      <c r="AQY63" s="429"/>
      <c r="AQZ63" s="429"/>
      <c r="ARA63" s="429"/>
      <c r="ARB63" s="429"/>
      <c r="ARC63" s="429"/>
      <c r="ARD63" s="429"/>
      <c r="ARE63" s="429"/>
      <c r="ARF63" s="429"/>
      <c r="ARG63" s="429"/>
      <c r="ARH63" s="429"/>
      <c r="ARI63" s="429"/>
      <c r="ARJ63" s="429"/>
      <c r="ARK63" s="429"/>
      <c r="ARL63" s="429"/>
      <c r="ARM63" s="429"/>
      <c r="ARN63" s="429"/>
      <c r="ARO63" s="429"/>
      <c r="ARP63" s="429"/>
      <c r="ARQ63" s="429"/>
      <c r="ARR63" s="429"/>
      <c r="ARS63" s="429"/>
      <c r="ART63" s="429"/>
      <c r="ARU63" s="429"/>
      <c r="ARV63" s="429"/>
      <c r="ARW63" s="429"/>
      <c r="ARX63" s="429"/>
      <c r="ARY63" s="429"/>
      <c r="ARZ63" s="429"/>
      <c r="ASA63" s="429"/>
      <c r="ASB63" s="429"/>
      <c r="ASC63" s="429"/>
      <c r="ASD63" s="429"/>
      <c r="ASE63" s="429"/>
      <c r="ASF63" s="429"/>
      <c r="ASG63" s="429"/>
      <c r="ASH63" s="429"/>
      <c r="ASI63" s="429"/>
      <c r="ASJ63" s="429"/>
      <c r="ASK63" s="429"/>
      <c r="ASL63" s="429"/>
      <c r="ASM63" s="429"/>
      <c r="ASN63" s="429"/>
      <c r="ASO63" s="429"/>
      <c r="ASP63" s="429"/>
      <c r="ASQ63" s="429"/>
      <c r="ASR63" s="429"/>
      <c r="ASS63" s="429"/>
      <c r="AST63" s="429"/>
      <c r="ASU63" s="429"/>
      <c r="ASV63" s="429"/>
      <c r="ASW63" s="429"/>
      <c r="ASX63" s="429"/>
      <c r="ASY63" s="429"/>
      <c r="ASZ63" s="429"/>
      <c r="ATA63" s="429"/>
      <c r="ATB63" s="429"/>
      <c r="ATC63" s="429"/>
      <c r="ATD63" s="429"/>
      <c r="ATE63" s="429"/>
      <c r="ATF63" s="429"/>
      <c r="ATG63" s="429"/>
      <c r="ATH63" s="429"/>
      <c r="ATI63" s="429"/>
      <c r="ATJ63" s="429"/>
      <c r="ATK63" s="429"/>
      <c r="ATL63" s="429"/>
      <c r="ATM63" s="429"/>
      <c r="ATN63" s="429"/>
      <c r="ATO63" s="429"/>
      <c r="ATP63" s="429"/>
      <c r="ATQ63" s="429"/>
      <c r="ATR63" s="429"/>
      <c r="ATS63" s="429"/>
      <c r="ATT63" s="429"/>
      <c r="ATU63" s="429"/>
      <c r="ATV63" s="429"/>
      <c r="ATW63" s="429"/>
      <c r="ATX63" s="429"/>
      <c r="ATY63" s="429"/>
      <c r="ATZ63" s="429"/>
      <c r="AUA63" s="429"/>
      <c r="AUB63" s="429"/>
      <c r="AUC63" s="429"/>
      <c r="AUD63" s="429"/>
      <c r="AUE63" s="429"/>
      <c r="AUF63" s="429"/>
      <c r="AUG63" s="429"/>
      <c r="AUH63" s="429"/>
      <c r="AUI63" s="429"/>
      <c r="AUJ63" s="429"/>
      <c r="AUK63" s="429"/>
      <c r="AUL63" s="429"/>
      <c r="AUM63" s="429"/>
      <c r="AUN63" s="429"/>
      <c r="AUO63" s="429"/>
      <c r="AUP63" s="429"/>
      <c r="AUQ63" s="429"/>
      <c r="AUR63" s="429"/>
      <c r="AUS63" s="429"/>
      <c r="AUT63" s="429"/>
      <c r="AUU63" s="429"/>
      <c r="AUV63" s="429"/>
      <c r="AUW63" s="429"/>
      <c r="AUX63" s="429"/>
      <c r="AUY63" s="429"/>
      <c r="AUZ63" s="429"/>
      <c r="AVA63" s="429"/>
      <c r="AVB63" s="429"/>
      <c r="AVC63" s="429"/>
      <c r="AVD63" s="429"/>
      <c r="AVE63" s="429"/>
      <c r="AVF63" s="429"/>
      <c r="AVG63" s="429"/>
      <c r="AVH63" s="429"/>
      <c r="AVI63" s="429"/>
      <c r="AVJ63" s="429"/>
      <c r="AVK63" s="429"/>
      <c r="AVL63" s="429"/>
      <c r="AVM63" s="429"/>
      <c r="AVN63" s="429"/>
      <c r="AVO63" s="429"/>
      <c r="AVP63" s="429"/>
      <c r="AVQ63" s="429"/>
      <c r="AVR63" s="429"/>
      <c r="AVS63" s="429"/>
      <c r="AVT63" s="429"/>
      <c r="AVU63" s="429"/>
      <c r="AVV63" s="429"/>
      <c r="AVW63" s="429"/>
      <c r="AVX63" s="429"/>
      <c r="AVY63" s="429"/>
      <c r="AVZ63" s="429"/>
      <c r="AWA63" s="429"/>
      <c r="AWB63" s="429"/>
      <c r="AWC63" s="429"/>
      <c r="AWD63" s="429"/>
      <c r="AWE63" s="429"/>
      <c r="AWF63" s="429"/>
      <c r="AWG63" s="429"/>
      <c r="AWH63" s="429"/>
      <c r="AWI63" s="429"/>
      <c r="AWJ63" s="429"/>
      <c r="AWK63" s="429"/>
      <c r="AWL63" s="429"/>
      <c r="AWM63" s="429"/>
      <c r="AWN63" s="429"/>
      <c r="AWO63" s="429"/>
      <c r="AWP63" s="429"/>
      <c r="AWQ63" s="429"/>
      <c r="AWR63" s="429"/>
      <c r="AWS63" s="429"/>
      <c r="AWT63" s="429"/>
      <c r="AWU63" s="429"/>
      <c r="AWV63" s="429"/>
      <c r="AWW63" s="429"/>
      <c r="AWX63" s="429"/>
      <c r="AWY63" s="429"/>
      <c r="AWZ63" s="429"/>
      <c r="AXA63" s="429"/>
      <c r="AXB63" s="429"/>
      <c r="AXC63" s="429"/>
      <c r="AXD63" s="429"/>
      <c r="AXE63" s="429"/>
      <c r="AXF63" s="429"/>
      <c r="AXG63" s="429"/>
      <c r="AXH63" s="429"/>
      <c r="AXI63" s="429"/>
      <c r="AXJ63" s="429"/>
      <c r="AXK63" s="429"/>
      <c r="AXL63" s="429"/>
      <c r="AXM63" s="429"/>
      <c r="AXN63" s="429"/>
      <c r="AXO63" s="429"/>
      <c r="AXP63" s="429"/>
      <c r="AXQ63" s="429"/>
      <c r="AXR63" s="429"/>
      <c r="AXS63" s="429"/>
      <c r="AXT63" s="429"/>
      <c r="AXU63" s="429"/>
      <c r="AXV63" s="429"/>
      <c r="AXW63" s="429"/>
      <c r="AXX63" s="429"/>
      <c r="AXY63" s="429"/>
      <c r="AXZ63" s="429"/>
      <c r="AYA63" s="429"/>
      <c r="AYB63" s="429"/>
      <c r="AYC63" s="429"/>
      <c r="AYD63" s="429"/>
      <c r="AYE63" s="429"/>
      <c r="AYF63" s="429"/>
      <c r="AYG63" s="429"/>
      <c r="AYH63" s="429"/>
      <c r="AYI63" s="429"/>
      <c r="AYJ63" s="429"/>
      <c r="AYK63" s="429"/>
      <c r="AYL63" s="429"/>
      <c r="AYM63" s="429"/>
      <c r="AYN63" s="429"/>
      <c r="AYO63" s="429"/>
      <c r="AYP63" s="429"/>
      <c r="AYQ63" s="429"/>
      <c r="AYR63" s="429"/>
      <c r="AYS63" s="429"/>
      <c r="AYT63" s="429"/>
      <c r="AYU63" s="429"/>
      <c r="AYV63" s="429"/>
      <c r="AYW63" s="429"/>
      <c r="AYX63" s="429"/>
      <c r="AYY63" s="429"/>
      <c r="AYZ63" s="429"/>
      <c r="AZA63" s="429"/>
      <c r="AZB63" s="429"/>
      <c r="AZC63" s="429"/>
      <c r="AZD63" s="429"/>
      <c r="AZE63" s="429"/>
      <c r="AZF63" s="429"/>
      <c r="AZG63" s="429"/>
      <c r="AZH63" s="429"/>
      <c r="AZI63" s="429"/>
      <c r="AZJ63" s="429"/>
      <c r="AZK63" s="429"/>
      <c r="AZL63" s="429"/>
      <c r="AZM63" s="429"/>
      <c r="AZN63" s="429"/>
      <c r="AZO63" s="429"/>
      <c r="AZP63" s="429"/>
      <c r="AZQ63" s="429"/>
      <c r="AZR63" s="429"/>
      <c r="AZS63" s="429"/>
      <c r="AZT63" s="429"/>
      <c r="AZU63" s="429"/>
      <c r="AZV63" s="429"/>
      <c r="AZW63" s="429"/>
      <c r="AZX63" s="429"/>
      <c r="AZY63" s="429"/>
      <c r="AZZ63" s="429"/>
      <c r="BAA63" s="429"/>
      <c r="BAB63" s="429"/>
      <c r="BAC63" s="429"/>
      <c r="BAD63" s="429"/>
      <c r="BAE63" s="429"/>
      <c r="BAF63" s="429"/>
      <c r="BAG63" s="429"/>
      <c r="BAH63" s="429"/>
      <c r="BAI63" s="429"/>
      <c r="BAJ63" s="429"/>
      <c r="BAK63" s="429"/>
      <c r="BAL63" s="429"/>
      <c r="BAM63" s="429"/>
      <c r="BAN63" s="429"/>
      <c r="BAO63" s="429"/>
      <c r="BAP63" s="429"/>
      <c r="BAQ63" s="429"/>
      <c r="BAR63" s="429"/>
      <c r="BAS63" s="429"/>
      <c r="BAT63" s="429"/>
      <c r="BAU63" s="429"/>
      <c r="BAV63" s="429"/>
      <c r="BAW63" s="429"/>
      <c r="BAX63" s="429"/>
      <c r="BAY63" s="429"/>
      <c r="BAZ63" s="429"/>
      <c r="BBA63" s="429"/>
      <c r="BBB63" s="429"/>
      <c r="BBC63" s="429"/>
      <c r="BBD63" s="429"/>
      <c r="BBE63" s="429"/>
      <c r="BBF63" s="429"/>
      <c r="BBG63" s="429"/>
      <c r="BBH63" s="429"/>
      <c r="BBI63" s="429"/>
      <c r="BBJ63" s="429"/>
      <c r="BBK63" s="429"/>
      <c r="BBL63" s="429"/>
      <c r="BBM63" s="429"/>
      <c r="BBN63" s="429"/>
      <c r="BBO63" s="429"/>
      <c r="BBP63" s="429"/>
      <c r="BBQ63" s="429"/>
      <c r="BBR63" s="429"/>
      <c r="BBS63" s="429"/>
      <c r="BBT63" s="429"/>
      <c r="BBU63" s="429"/>
      <c r="BBV63" s="429"/>
      <c r="BBW63" s="429"/>
      <c r="BBX63" s="429"/>
      <c r="BBY63" s="429"/>
      <c r="BBZ63" s="429"/>
      <c r="BCA63" s="429"/>
      <c r="BCB63" s="429"/>
      <c r="BCC63" s="429"/>
      <c r="BCD63" s="429"/>
      <c r="BCE63" s="429"/>
      <c r="BCF63" s="429"/>
      <c r="BCG63" s="429"/>
      <c r="BCH63" s="429"/>
      <c r="BCI63" s="429"/>
      <c r="BCJ63" s="429"/>
      <c r="BCK63" s="429"/>
      <c r="BCL63" s="429"/>
      <c r="BCM63" s="429"/>
      <c r="BCN63" s="429"/>
      <c r="BCO63" s="429"/>
      <c r="BCP63" s="429"/>
      <c r="BCQ63" s="429"/>
      <c r="BCR63" s="429"/>
      <c r="BCS63" s="429"/>
      <c r="BCT63" s="429"/>
      <c r="BCU63" s="429"/>
      <c r="BCV63" s="429"/>
      <c r="BCW63" s="429"/>
      <c r="BCX63" s="429"/>
      <c r="BCY63" s="429"/>
      <c r="BCZ63" s="429"/>
      <c r="BDA63" s="429"/>
      <c r="BDB63" s="429"/>
      <c r="BDC63" s="429"/>
      <c r="BDD63" s="429"/>
      <c r="BDE63" s="429"/>
      <c r="BDF63" s="429"/>
      <c r="BDG63" s="429"/>
      <c r="BDH63" s="429"/>
      <c r="BDI63" s="429"/>
      <c r="BDJ63" s="429"/>
      <c r="BDK63" s="429"/>
      <c r="BDL63" s="429"/>
      <c r="BDM63" s="429"/>
      <c r="BDN63" s="429"/>
      <c r="BDO63" s="429"/>
      <c r="BDP63" s="429"/>
      <c r="BDQ63" s="429"/>
      <c r="BDR63" s="429"/>
      <c r="BDS63" s="429"/>
      <c r="BDT63" s="429"/>
      <c r="BDU63" s="429"/>
      <c r="BDV63" s="429"/>
      <c r="BDW63" s="429"/>
      <c r="BDX63" s="429"/>
      <c r="BDY63" s="429"/>
      <c r="BDZ63" s="429"/>
      <c r="BEA63" s="429"/>
      <c r="BEB63" s="429"/>
      <c r="BEC63" s="429"/>
      <c r="BED63" s="429"/>
      <c r="BEE63" s="429"/>
      <c r="BEF63" s="429"/>
      <c r="BEG63" s="429"/>
      <c r="BEH63" s="429"/>
      <c r="BEI63" s="429"/>
      <c r="BEJ63" s="429"/>
      <c r="BEK63" s="429"/>
      <c r="BEL63" s="429"/>
      <c r="BEM63" s="429"/>
      <c r="BEN63" s="429"/>
      <c r="BEO63" s="429"/>
      <c r="BEP63" s="429"/>
      <c r="BEQ63" s="429"/>
      <c r="BER63" s="429"/>
      <c r="BES63" s="429"/>
      <c r="BET63" s="429"/>
      <c r="BEU63" s="429"/>
      <c r="BEV63" s="429"/>
      <c r="BEW63" s="429"/>
      <c r="BEX63" s="429"/>
      <c r="BEY63" s="429"/>
      <c r="BEZ63" s="429"/>
      <c r="BFA63" s="429"/>
      <c r="BFB63" s="429"/>
      <c r="BFC63" s="429"/>
      <c r="BFD63" s="429"/>
      <c r="BFE63" s="429"/>
      <c r="BFF63" s="429"/>
      <c r="BFG63" s="429"/>
      <c r="BFH63" s="429"/>
      <c r="BFI63" s="429"/>
      <c r="BFJ63" s="429"/>
      <c r="BFK63" s="429"/>
      <c r="BFL63" s="429"/>
      <c r="BFM63" s="429"/>
      <c r="BFN63" s="429"/>
      <c r="BFO63" s="429"/>
      <c r="BFP63" s="429"/>
      <c r="BFQ63" s="429"/>
      <c r="BFR63" s="429"/>
      <c r="BFS63" s="429"/>
      <c r="BFT63" s="429"/>
      <c r="BFU63" s="429"/>
      <c r="BFV63" s="429"/>
      <c r="BFW63" s="429"/>
      <c r="BFX63" s="429"/>
      <c r="BFY63" s="429"/>
      <c r="BFZ63" s="429"/>
      <c r="BGA63" s="429"/>
      <c r="BGB63" s="429"/>
      <c r="BGC63" s="429"/>
      <c r="BGD63" s="429"/>
      <c r="BGE63" s="429"/>
      <c r="BGF63" s="429"/>
      <c r="BGG63" s="429"/>
      <c r="BGH63" s="429"/>
      <c r="BGI63" s="429"/>
      <c r="BGJ63" s="429"/>
      <c r="BGK63" s="429"/>
      <c r="BGL63" s="429"/>
      <c r="BGM63" s="429"/>
      <c r="BGN63" s="429"/>
      <c r="BGO63" s="429"/>
      <c r="BGP63" s="429"/>
      <c r="BGQ63" s="429"/>
      <c r="BGR63" s="429"/>
      <c r="BGS63" s="429"/>
      <c r="BGT63" s="429"/>
      <c r="BGU63" s="429"/>
      <c r="BGV63" s="429"/>
      <c r="BGW63" s="429"/>
      <c r="BGX63" s="429"/>
      <c r="BGY63" s="429"/>
      <c r="BGZ63" s="429"/>
      <c r="BHA63" s="429"/>
      <c r="BHB63" s="429"/>
      <c r="BHC63" s="429"/>
      <c r="BHD63" s="429"/>
      <c r="BHE63" s="429"/>
      <c r="BHF63" s="429"/>
      <c r="BHG63" s="429"/>
      <c r="BHH63" s="429"/>
      <c r="BHI63" s="429"/>
      <c r="BHJ63" s="429"/>
      <c r="BHK63" s="429"/>
      <c r="BHL63" s="429"/>
      <c r="BHM63" s="429"/>
      <c r="BHN63" s="429"/>
      <c r="BHO63" s="429"/>
      <c r="BHP63" s="429"/>
      <c r="BHQ63" s="429"/>
      <c r="BHR63" s="429"/>
      <c r="BHS63" s="429"/>
      <c r="BHT63" s="429"/>
      <c r="BHU63" s="429"/>
      <c r="BHV63" s="429"/>
      <c r="BHW63" s="429"/>
      <c r="BHX63" s="429"/>
      <c r="BHY63" s="429"/>
      <c r="BHZ63" s="429"/>
      <c r="BIA63" s="429"/>
      <c r="BIB63" s="429"/>
      <c r="BIC63" s="429"/>
      <c r="BID63" s="429"/>
      <c r="BIE63" s="429"/>
      <c r="BIF63" s="429"/>
      <c r="BIG63" s="429"/>
      <c r="BIH63" s="429"/>
      <c r="BII63" s="429"/>
      <c r="BIJ63" s="429"/>
      <c r="BIK63" s="429"/>
      <c r="BIL63" s="429"/>
      <c r="BIM63" s="429"/>
      <c r="BIN63" s="429"/>
      <c r="BIO63" s="429"/>
      <c r="BIP63" s="429"/>
      <c r="BIQ63" s="429"/>
      <c r="BIR63" s="429"/>
      <c r="BIS63" s="429"/>
      <c r="BIT63" s="429"/>
      <c r="BIU63" s="429"/>
      <c r="BIV63" s="429"/>
      <c r="BIW63" s="429"/>
      <c r="BIX63" s="429"/>
      <c r="BIY63" s="429"/>
      <c r="BIZ63" s="429"/>
      <c r="BJA63" s="429"/>
      <c r="BJB63" s="429"/>
      <c r="BJC63" s="429"/>
      <c r="BJD63" s="429"/>
      <c r="BJE63" s="429"/>
      <c r="BJF63" s="429"/>
      <c r="BJG63" s="429"/>
      <c r="BJH63" s="429"/>
      <c r="BJI63" s="429"/>
      <c r="BJJ63" s="429"/>
      <c r="BJK63" s="429"/>
      <c r="BJL63" s="429"/>
      <c r="BJM63" s="429"/>
      <c r="BJN63" s="429"/>
      <c r="BJO63" s="429"/>
      <c r="BJP63" s="429"/>
      <c r="BJQ63" s="429"/>
      <c r="BJR63" s="429"/>
      <c r="BJS63" s="429"/>
      <c r="BJT63" s="429"/>
      <c r="BJU63" s="429"/>
      <c r="BJV63" s="429"/>
      <c r="BJW63" s="429"/>
      <c r="BJX63" s="429"/>
      <c r="BJY63" s="429"/>
      <c r="BJZ63" s="429"/>
      <c r="BKA63" s="429"/>
      <c r="BKB63" s="429"/>
      <c r="BKC63" s="429"/>
      <c r="BKD63" s="429"/>
      <c r="BKE63" s="429"/>
      <c r="BKF63" s="429"/>
      <c r="BKG63" s="429"/>
      <c r="BKH63" s="429"/>
      <c r="BKI63" s="429"/>
      <c r="BKJ63" s="429"/>
      <c r="BKK63" s="429"/>
      <c r="BKL63" s="429"/>
      <c r="BKM63" s="429"/>
      <c r="BKN63" s="429"/>
      <c r="BKO63" s="429"/>
      <c r="BKP63" s="429"/>
      <c r="BKQ63" s="429"/>
      <c r="BKR63" s="429"/>
      <c r="BKS63" s="429"/>
      <c r="BKT63" s="429"/>
      <c r="BKU63" s="429"/>
      <c r="BKV63" s="429"/>
      <c r="BKW63" s="429"/>
      <c r="BKX63" s="429"/>
      <c r="BKY63" s="429"/>
      <c r="BKZ63" s="429"/>
      <c r="BLA63" s="429"/>
      <c r="BLB63" s="429"/>
      <c r="BLC63" s="429"/>
      <c r="BLD63" s="429"/>
      <c r="BLE63" s="429"/>
      <c r="BLF63" s="429"/>
      <c r="BLG63" s="429"/>
      <c r="BLH63" s="429"/>
      <c r="BLI63" s="429"/>
      <c r="BLJ63" s="429"/>
      <c r="BLK63" s="429"/>
      <c r="BLL63" s="429"/>
      <c r="BLM63" s="429"/>
      <c r="BLN63" s="429"/>
      <c r="BLO63" s="429"/>
      <c r="BLP63" s="429"/>
      <c r="BLQ63" s="429"/>
      <c r="BLR63" s="429"/>
      <c r="BLS63" s="429"/>
      <c r="BLT63" s="429"/>
      <c r="BLU63" s="429"/>
      <c r="BLV63" s="429"/>
      <c r="BLW63" s="429"/>
      <c r="BLX63" s="429"/>
      <c r="BLY63" s="429"/>
      <c r="BLZ63" s="429"/>
      <c r="BMA63" s="429"/>
      <c r="BMB63" s="429"/>
      <c r="BMC63" s="429"/>
      <c r="BMD63" s="429"/>
      <c r="BME63" s="429"/>
      <c r="BMF63" s="429"/>
      <c r="BMG63" s="429"/>
      <c r="BMH63" s="429"/>
      <c r="BMI63" s="429"/>
      <c r="BMJ63" s="429"/>
      <c r="BMK63" s="429"/>
      <c r="BML63" s="429"/>
      <c r="BMM63" s="429"/>
      <c r="BMN63" s="429"/>
      <c r="BMO63" s="429"/>
      <c r="BMP63" s="429"/>
      <c r="BMQ63" s="429"/>
      <c r="BMR63" s="429"/>
      <c r="BMS63" s="429"/>
      <c r="BMT63" s="429"/>
      <c r="BMU63" s="429"/>
      <c r="BMV63" s="429"/>
      <c r="BMW63" s="429"/>
      <c r="BMX63" s="429"/>
      <c r="BMY63" s="429"/>
      <c r="BMZ63" s="429"/>
      <c r="BNA63" s="429"/>
      <c r="BNB63" s="429"/>
      <c r="BNC63" s="429"/>
      <c r="BND63" s="429"/>
      <c r="BNE63" s="429"/>
      <c r="BNF63" s="429"/>
      <c r="BNG63" s="429"/>
      <c r="BNH63" s="429"/>
      <c r="BNI63" s="429"/>
      <c r="BNJ63" s="429"/>
      <c r="BNK63" s="429"/>
      <c r="BNL63" s="429"/>
      <c r="BNM63" s="429"/>
      <c r="BNN63" s="429"/>
      <c r="BNO63" s="429"/>
      <c r="BNP63" s="429"/>
      <c r="BNQ63" s="429"/>
      <c r="BNR63" s="429"/>
      <c r="BNS63" s="429"/>
      <c r="BNT63" s="429"/>
      <c r="BNU63" s="429"/>
      <c r="BNV63" s="429"/>
      <c r="BNW63" s="429"/>
      <c r="BNX63" s="429"/>
      <c r="BNY63" s="429"/>
      <c r="BNZ63" s="429"/>
      <c r="BOA63" s="429"/>
      <c r="BOB63" s="429"/>
      <c r="BOC63" s="429"/>
      <c r="BOD63" s="429"/>
      <c r="BOE63" s="429"/>
      <c r="BOF63" s="429"/>
      <c r="BOG63" s="429"/>
      <c r="BOH63" s="429"/>
      <c r="BOI63" s="429"/>
      <c r="BOJ63" s="429"/>
      <c r="BOK63" s="429"/>
      <c r="BOL63" s="429"/>
      <c r="BOM63" s="429"/>
      <c r="BON63" s="429"/>
      <c r="BOO63" s="429"/>
      <c r="BOP63" s="429"/>
      <c r="BOQ63" s="429"/>
      <c r="BOR63" s="429"/>
      <c r="BOS63" s="429"/>
      <c r="BOT63" s="429"/>
      <c r="BOU63" s="429"/>
      <c r="BOV63" s="429"/>
      <c r="BOW63" s="429"/>
      <c r="BOX63" s="429"/>
      <c r="BOY63" s="429"/>
      <c r="BOZ63" s="429"/>
      <c r="BPA63" s="429"/>
      <c r="BPB63" s="429"/>
      <c r="BPC63" s="429"/>
      <c r="BPD63" s="429"/>
      <c r="BPE63" s="429"/>
      <c r="BPF63" s="429"/>
      <c r="BPG63" s="429"/>
      <c r="BPH63" s="429"/>
      <c r="BPI63" s="429"/>
      <c r="BPJ63" s="429"/>
      <c r="BPK63" s="429"/>
      <c r="BPL63" s="429"/>
      <c r="BPM63" s="429"/>
      <c r="BPN63" s="429"/>
      <c r="BPO63" s="429"/>
      <c r="BPP63" s="429"/>
      <c r="BPQ63" s="429"/>
      <c r="BPR63" s="429"/>
      <c r="BPS63" s="429"/>
      <c r="BPT63" s="429"/>
      <c r="BPU63" s="429"/>
      <c r="BPV63" s="429"/>
      <c r="BPW63" s="429"/>
      <c r="BPX63" s="429"/>
      <c r="BPY63" s="429"/>
      <c r="BPZ63" s="429"/>
      <c r="BQA63" s="429"/>
      <c r="BQB63" s="429"/>
      <c r="BQC63" s="429"/>
      <c r="BQD63" s="429"/>
      <c r="BQE63" s="429"/>
      <c r="BQF63" s="429"/>
      <c r="BQG63" s="429"/>
      <c r="BQH63" s="429"/>
      <c r="BQI63" s="429"/>
      <c r="BQJ63" s="429"/>
      <c r="BQK63" s="429"/>
      <c r="BQL63" s="429"/>
      <c r="BQM63" s="429"/>
      <c r="BQN63" s="429"/>
      <c r="BQO63" s="429"/>
      <c r="BQP63" s="429"/>
      <c r="BQQ63" s="429"/>
      <c r="BQR63" s="429"/>
      <c r="BQS63" s="429"/>
      <c r="BQT63" s="429"/>
      <c r="BQU63" s="429"/>
      <c r="BQV63" s="429"/>
      <c r="BQW63" s="429"/>
      <c r="BQX63" s="429"/>
      <c r="BQY63" s="429"/>
      <c r="BQZ63" s="429"/>
      <c r="BRA63" s="429"/>
      <c r="BRB63" s="429"/>
      <c r="BRC63" s="429"/>
      <c r="BRD63" s="429"/>
      <c r="BRE63" s="429"/>
      <c r="BRF63" s="429"/>
      <c r="BRG63" s="429"/>
      <c r="BRH63" s="429"/>
      <c r="BRI63" s="429"/>
      <c r="BRJ63" s="429"/>
      <c r="BRK63" s="429"/>
      <c r="BRL63" s="429"/>
      <c r="BRM63" s="429"/>
      <c r="BRN63" s="429"/>
      <c r="BRO63" s="429"/>
      <c r="BRP63" s="429"/>
      <c r="BRQ63" s="429"/>
      <c r="BRR63" s="429"/>
      <c r="BRS63" s="429"/>
      <c r="BRT63" s="429"/>
      <c r="BRU63" s="429"/>
      <c r="BRV63" s="429"/>
      <c r="BRW63" s="429"/>
      <c r="BRX63" s="429"/>
      <c r="BRY63" s="429"/>
      <c r="BRZ63" s="429"/>
      <c r="BSA63" s="429"/>
      <c r="BSB63" s="429"/>
      <c r="BSC63" s="429"/>
      <c r="BSD63" s="429"/>
      <c r="BSE63" s="429"/>
      <c r="BSF63" s="429"/>
      <c r="BSG63" s="429"/>
      <c r="BSH63" s="429"/>
      <c r="BSI63" s="429"/>
      <c r="BSJ63" s="429"/>
      <c r="BSK63" s="429"/>
      <c r="BSL63" s="429"/>
      <c r="BSM63" s="429"/>
      <c r="BSN63" s="429"/>
      <c r="BSO63" s="429"/>
      <c r="BSP63" s="429"/>
      <c r="BSQ63" s="429"/>
      <c r="BSR63" s="429"/>
      <c r="BSS63" s="429"/>
      <c r="BST63" s="429"/>
      <c r="BSU63" s="429"/>
      <c r="BSV63" s="429"/>
      <c r="BSW63" s="429"/>
      <c r="BSX63" s="429"/>
      <c r="BSY63" s="429"/>
      <c r="BSZ63" s="429"/>
      <c r="BTA63" s="429"/>
      <c r="BTB63" s="429"/>
      <c r="BTC63" s="429"/>
      <c r="BTD63" s="429"/>
      <c r="BTE63" s="429"/>
      <c r="BTF63" s="429"/>
      <c r="BTG63" s="429"/>
      <c r="BTH63" s="429"/>
      <c r="BTI63" s="429"/>
      <c r="BTJ63" s="429"/>
      <c r="BTK63" s="429"/>
      <c r="BTL63" s="429"/>
      <c r="BTM63" s="429"/>
      <c r="BTN63" s="429"/>
      <c r="BTO63" s="429"/>
      <c r="BTP63" s="429"/>
      <c r="BTQ63" s="429"/>
      <c r="BTR63" s="429"/>
      <c r="BTS63" s="429"/>
      <c r="BTT63" s="429"/>
      <c r="BTU63" s="429"/>
      <c r="BTV63" s="429"/>
      <c r="BTW63" s="429"/>
      <c r="BTX63" s="429"/>
      <c r="BTY63" s="429"/>
      <c r="BTZ63" s="429"/>
      <c r="BUA63" s="429"/>
      <c r="BUB63" s="429"/>
      <c r="BUC63" s="429"/>
      <c r="BUD63" s="429"/>
      <c r="BUE63" s="429"/>
      <c r="BUF63" s="429"/>
      <c r="BUG63" s="429"/>
      <c r="BUH63" s="429"/>
      <c r="BUI63" s="429"/>
      <c r="BUJ63" s="429"/>
      <c r="BUK63" s="429"/>
      <c r="BUL63" s="429"/>
      <c r="BUM63" s="429"/>
      <c r="BUN63" s="429"/>
      <c r="BUO63" s="429"/>
      <c r="BUP63" s="429"/>
      <c r="BUQ63" s="429"/>
      <c r="BUR63" s="429"/>
      <c r="BUS63" s="429"/>
      <c r="BUT63" s="429"/>
      <c r="BUU63" s="429"/>
      <c r="BUV63" s="429"/>
      <c r="BUW63" s="429"/>
      <c r="BUX63" s="429"/>
      <c r="BUY63" s="429"/>
      <c r="BUZ63" s="429"/>
      <c r="BVA63" s="429"/>
      <c r="BVB63" s="429"/>
      <c r="BVC63" s="429"/>
      <c r="BVD63" s="429"/>
      <c r="BVE63" s="429"/>
      <c r="BVF63" s="429"/>
      <c r="BVG63" s="429"/>
      <c r="BVH63" s="429"/>
      <c r="BVI63" s="429"/>
      <c r="BVJ63" s="429"/>
      <c r="BVK63" s="429"/>
      <c r="BVL63" s="429"/>
      <c r="BVM63" s="429"/>
      <c r="BVN63" s="429"/>
      <c r="BVO63" s="429"/>
      <c r="BVP63" s="429"/>
      <c r="BVQ63" s="429"/>
      <c r="BVR63" s="429"/>
      <c r="BVS63" s="429"/>
      <c r="BVT63" s="429"/>
      <c r="BVU63" s="429"/>
      <c r="BVV63" s="429"/>
      <c r="BVW63" s="429"/>
      <c r="BVX63" s="429"/>
      <c r="BVY63" s="429"/>
      <c r="BVZ63" s="429"/>
      <c r="BWA63" s="429"/>
      <c r="BWB63" s="429"/>
      <c r="BWC63" s="429"/>
      <c r="BWD63" s="429"/>
      <c r="BWE63" s="429"/>
      <c r="BWF63" s="429"/>
      <c r="BWG63" s="429"/>
      <c r="BWH63" s="429"/>
      <c r="BWI63" s="429"/>
      <c r="BWJ63" s="429"/>
      <c r="BWK63" s="429"/>
      <c r="BWL63" s="429"/>
      <c r="BWM63" s="429"/>
      <c r="BWN63" s="429"/>
      <c r="BWO63" s="429"/>
      <c r="BWP63" s="429"/>
      <c r="BWQ63" s="429"/>
      <c r="BWR63" s="429"/>
      <c r="BWS63" s="429"/>
      <c r="BWT63" s="429"/>
      <c r="BWU63" s="429"/>
      <c r="BWV63" s="429"/>
      <c r="BWW63" s="429"/>
      <c r="BWX63" s="429"/>
      <c r="BWY63" s="429"/>
      <c r="BWZ63" s="429"/>
      <c r="BXA63" s="429"/>
      <c r="BXB63" s="429"/>
      <c r="BXC63" s="429"/>
      <c r="BXD63" s="429"/>
      <c r="BXE63" s="429"/>
      <c r="BXF63" s="429"/>
      <c r="BXG63" s="429"/>
      <c r="BXH63" s="429"/>
      <c r="BXI63" s="429"/>
      <c r="BXJ63" s="429"/>
      <c r="BXK63" s="429"/>
      <c r="BXL63" s="429"/>
      <c r="BXM63" s="429"/>
      <c r="BXN63" s="429"/>
      <c r="BXO63" s="429"/>
      <c r="BXP63" s="429"/>
      <c r="BXQ63" s="429"/>
      <c r="BXR63" s="429"/>
      <c r="BXS63" s="429"/>
      <c r="BXT63" s="429"/>
      <c r="BXU63" s="429"/>
      <c r="BXV63" s="429"/>
      <c r="BXW63" s="429"/>
      <c r="BXX63" s="429"/>
      <c r="BXY63" s="429"/>
      <c r="BXZ63" s="429"/>
      <c r="BYA63" s="429"/>
      <c r="BYB63" s="429"/>
      <c r="BYC63" s="429"/>
      <c r="BYD63" s="429"/>
      <c r="BYE63" s="429"/>
      <c r="BYF63" s="429"/>
      <c r="BYG63" s="429"/>
      <c r="BYH63" s="429"/>
      <c r="BYI63" s="429"/>
      <c r="BYJ63" s="429"/>
      <c r="BYK63" s="429"/>
      <c r="BYL63" s="429"/>
      <c r="BYM63" s="429"/>
      <c r="BYN63" s="429"/>
      <c r="BYO63" s="429"/>
      <c r="BYP63" s="429"/>
      <c r="BYQ63" s="429"/>
      <c r="BYR63" s="429"/>
      <c r="BYS63" s="429"/>
      <c r="BYT63" s="429"/>
      <c r="BYU63" s="429"/>
      <c r="BYV63" s="429"/>
      <c r="BYW63" s="429"/>
      <c r="BYX63" s="429"/>
      <c r="BYY63" s="429"/>
      <c r="BYZ63" s="429"/>
      <c r="BZA63" s="429"/>
      <c r="BZB63" s="429"/>
      <c r="BZC63" s="429"/>
      <c r="BZD63" s="429"/>
      <c r="BZE63" s="429"/>
      <c r="BZF63" s="429"/>
      <c r="BZG63" s="429"/>
      <c r="BZH63" s="429"/>
      <c r="BZI63" s="429"/>
      <c r="BZJ63" s="429"/>
      <c r="BZK63" s="429"/>
      <c r="BZL63" s="429"/>
      <c r="BZM63" s="429"/>
      <c r="BZN63" s="429"/>
      <c r="BZO63" s="429"/>
      <c r="BZP63" s="429"/>
      <c r="BZQ63" s="429"/>
      <c r="BZR63" s="429"/>
      <c r="BZS63" s="429"/>
      <c r="BZT63" s="429"/>
      <c r="BZU63" s="429"/>
      <c r="BZV63" s="429"/>
      <c r="BZW63" s="429"/>
      <c r="BZX63" s="429"/>
      <c r="BZY63" s="429"/>
      <c r="BZZ63" s="429"/>
      <c r="CAA63" s="429"/>
      <c r="CAB63" s="429"/>
      <c r="CAC63" s="429"/>
      <c r="CAD63" s="429"/>
      <c r="CAE63" s="429"/>
      <c r="CAF63" s="429"/>
      <c r="CAG63" s="429"/>
      <c r="CAH63" s="429"/>
      <c r="CAI63" s="429"/>
      <c r="CAJ63" s="429"/>
      <c r="CAK63" s="429"/>
      <c r="CAL63" s="429"/>
      <c r="CAM63" s="429"/>
      <c r="CAN63" s="429"/>
      <c r="CAO63" s="429"/>
      <c r="CAP63" s="429"/>
      <c r="CAQ63" s="429"/>
      <c r="CAR63" s="429"/>
      <c r="CAS63" s="429"/>
      <c r="CAT63" s="429"/>
      <c r="CAU63" s="429"/>
      <c r="CAV63" s="429"/>
      <c r="CAW63" s="429"/>
      <c r="CAX63" s="429"/>
      <c r="CAY63" s="429"/>
      <c r="CAZ63" s="429"/>
      <c r="CBA63" s="429"/>
      <c r="CBB63" s="429"/>
      <c r="CBC63" s="429"/>
      <c r="CBD63" s="429"/>
      <c r="CBE63" s="429"/>
      <c r="CBF63" s="429"/>
      <c r="CBG63" s="429"/>
      <c r="CBH63" s="429"/>
      <c r="CBI63" s="429"/>
      <c r="CBJ63" s="429"/>
      <c r="CBK63" s="429"/>
      <c r="CBL63" s="429"/>
      <c r="CBM63" s="429"/>
      <c r="CBN63" s="429"/>
      <c r="CBO63" s="429"/>
      <c r="CBP63" s="429"/>
      <c r="CBQ63" s="429"/>
      <c r="CBR63" s="429"/>
      <c r="CBS63" s="429"/>
      <c r="CBT63" s="429"/>
      <c r="CBU63" s="429"/>
      <c r="CBV63" s="429"/>
      <c r="CBW63" s="429"/>
      <c r="CBX63" s="429"/>
      <c r="CBY63" s="429"/>
      <c r="CBZ63" s="429"/>
      <c r="CCA63" s="429"/>
      <c r="CCB63" s="429"/>
      <c r="CCC63" s="429"/>
      <c r="CCD63" s="429"/>
      <c r="CCE63" s="429"/>
      <c r="CCF63" s="429"/>
      <c r="CCG63" s="429"/>
      <c r="CCH63" s="429"/>
      <c r="CCI63" s="429"/>
      <c r="CCJ63" s="429"/>
      <c r="CCK63" s="429"/>
      <c r="CCL63" s="429"/>
      <c r="CCM63" s="429"/>
      <c r="CCN63" s="429"/>
      <c r="CCO63" s="429"/>
      <c r="CCP63" s="429"/>
      <c r="CCQ63" s="429"/>
      <c r="CCR63" s="429"/>
      <c r="CCS63" s="429"/>
      <c r="CCT63" s="429"/>
      <c r="CCU63" s="429"/>
      <c r="CCV63" s="429"/>
      <c r="CCW63" s="429"/>
      <c r="CCX63" s="429"/>
      <c r="CCY63" s="429"/>
      <c r="CCZ63" s="429"/>
      <c r="CDA63" s="429"/>
      <c r="CDB63" s="429"/>
      <c r="CDC63" s="429"/>
      <c r="CDD63" s="429"/>
      <c r="CDE63" s="429"/>
      <c r="CDF63" s="429"/>
      <c r="CDG63" s="429"/>
      <c r="CDH63" s="429"/>
      <c r="CDI63" s="429"/>
      <c r="CDJ63" s="429"/>
      <c r="CDK63" s="429"/>
      <c r="CDL63" s="429"/>
      <c r="CDM63" s="429"/>
      <c r="CDN63" s="429"/>
      <c r="CDO63" s="429"/>
      <c r="CDP63" s="429"/>
      <c r="CDQ63" s="429"/>
      <c r="CDR63" s="429"/>
      <c r="CDS63" s="429"/>
      <c r="CDT63" s="429"/>
      <c r="CDU63" s="429"/>
      <c r="CDV63" s="429"/>
      <c r="CDW63" s="429"/>
      <c r="CDX63" s="429"/>
      <c r="CDY63" s="429"/>
      <c r="CDZ63" s="429"/>
      <c r="CEA63" s="429"/>
      <c r="CEB63" s="429"/>
      <c r="CEC63" s="429"/>
      <c r="CED63" s="429"/>
      <c r="CEE63" s="429"/>
      <c r="CEF63" s="429"/>
      <c r="CEG63" s="429"/>
      <c r="CEH63" s="429"/>
      <c r="CEI63" s="429"/>
      <c r="CEJ63" s="429"/>
      <c r="CEK63" s="429"/>
      <c r="CEL63" s="429"/>
      <c r="CEM63" s="429"/>
      <c r="CEN63" s="429"/>
      <c r="CEO63" s="429"/>
      <c r="CEP63" s="429"/>
      <c r="CEQ63" s="429"/>
      <c r="CER63" s="429"/>
      <c r="CES63" s="429"/>
      <c r="CET63" s="429"/>
      <c r="CEU63" s="429"/>
      <c r="CEV63" s="429"/>
      <c r="CEW63" s="429"/>
      <c r="CEX63" s="429"/>
      <c r="CEY63" s="429"/>
      <c r="CEZ63" s="429"/>
      <c r="CFA63" s="429"/>
      <c r="CFB63" s="429"/>
      <c r="CFC63" s="429"/>
      <c r="CFD63" s="429"/>
      <c r="CFE63" s="429"/>
      <c r="CFF63" s="429"/>
      <c r="CFG63" s="429"/>
      <c r="CFH63" s="429"/>
      <c r="CFI63" s="429"/>
      <c r="CFJ63" s="429"/>
      <c r="CFK63" s="429"/>
      <c r="CFL63" s="429"/>
      <c r="CFM63" s="429"/>
      <c r="CFN63" s="429"/>
      <c r="CFO63" s="429"/>
      <c r="CFP63" s="429"/>
      <c r="CFQ63" s="429"/>
      <c r="CFR63" s="429"/>
      <c r="CFS63" s="429"/>
      <c r="CFT63" s="429"/>
      <c r="CFU63" s="429"/>
      <c r="CFV63" s="429"/>
      <c r="CFW63" s="429"/>
      <c r="CFX63" s="429"/>
      <c r="CFY63" s="429"/>
      <c r="CFZ63" s="429"/>
      <c r="CGA63" s="429"/>
      <c r="CGB63" s="429"/>
      <c r="CGC63" s="429"/>
      <c r="CGD63" s="429"/>
      <c r="CGE63" s="429"/>
      <c r="CGF63" s="429"/>
      <c r="CGG63" s="429"/>
      <c r="CGH63" s="429"/>
      <c r="CGI63" s="429"/>
      <c r="CGJ63" s="429"/>
      <c r="CGK63" s="429"/>
      <c r="CGL63" s="429"/>
      <c r="CGM63" s="429"/>
      <c r="CGN63" s="429"/>
      <c r="CGO63" s="429"/>
      <c r="CGP63" s="429"/>
      <c r="CGQ63" s="429"/>
      <c r="CGR63" s="429"/>
      <c r="CGS63" s="429"/>
      <c r="CGT63" s="429"/>
      <c r="CGU63" s="429"/>
      <c r="CGV63" s="429"/>
      <c r="CGW63" s="429"/>
      <c r="CGX63" s="429"/>
      <c r="CGY63" s="429"/>
      <c r="CGZ63" s="429"/>
      <c r="CHA63" s="429"/>
      <c r="CHB63" s="429"/>
      <c r="CHC63" s="429"/>
      <c r="CHD63" s="429"/>
      <c r="CHE63" s="429"/>
      <c r="CHF63" s="429"/>
      <c r="CHG63" s="429"/>
      <c r="CHH63" s="429"/>
      <c r="CHI63" s="429"/>
      <c r="CHJ63" s="429"/>
      <c r="CHK63" s="429"/>
      <c r="CHL63" s="429"/>
      <c r="CHM63" s="429"/>
      <c r="CHN63" s="429"/>
      <c r="CHO63" s="429"/>
      <c r="CHP63" s="429"/>
      <c r="CHQ63" s="429"/>
      <c r="CHR63" s="429"/>
      <c r="CHS63" s="429"/>
      <c r="CHT63" s="429"/>
      <c r="CHU63" s="429"/>
      <c r="CHV63" s="429"/>
      <c r="CHW63" s="429"/>
      <c r="CHX63" s="429"/>
      <c r="CHY63" s="429"/>
      <c r="CHZ63" s="429"/>
      <c r="CIA63" s="429"/>
      <c r="CIB63" s="429"/>
      <c r="CIC63" s="429"/>
      <c r="CID63" s="429"/>
      <c r="CIE63" s="429"/>
      <c r="CIF63" s="429"/>
      <c r="CIG63" s="429"/>
      <c r="CIH63" s="429"/>
      <c r="CII63" s="429"/>
      <c r="CIJ63" s="429"/>
      <c r="CIK63" s="429"/>
      <c r="CIL63" s="429"/>
      <c r="CIM63" s="429"/>
      <c r="CIN63" s="429"/>
      <c r="CIO63" s="429"/>
      <c r="CIP63" s="429"/>
      <c r="CIQ63" s="429"/>
      <c r="CIR63" s="429"/>
      <c r="CIS63" s="429"/>
      <c r="CIT63" s="429"/>
      <c r="CIU63" s="429"/>
      <c r="CIV63" s="429"/>
      <c r="CIW63" s="429"/>
      <c r="CIX63" s="429"/>
      <c r="CIY63" s="429"/>
      <c r="CIZ63" s="429"/>
      <c r="CJA63" s="429"/>
      <c r="CJB63" s="429"/>
      <c r="CJC63" s="429"/>
      <c r="CJD63" s="429"/>
      <c r="CJE63" s="429"/>
      <c r="CJF63" s="429"/>
      <c r="CJG63" s="429"/>
      <c r="CJH63" s="429"/>
      <c r="CJI63" s="429"/>
      <c r="CJJ63" s="429"/>
      <c r="CJK63" s="429"/>
      <c r="CJL63" s="429"/>
      <c r="CJM63" s="429"/>
      <c r="CJN63" s="429"/>
      <c r="CJO63" s="429"/>
      <c r="CJP63" s="429"/>
      <c r="CJQ63" s="429"/>
      <c r="CJR63" s="429"/>
      <c r="CJS63" s="429"/>
      <c r="CJT63" s="429"/>
      <c r="CJU63" s="429"/>
      <c r="CJV63" s="429"/>
      <c r="CJW63" s="429"/>
      <c r="CJX63" s="429"/>
      <c r="CJY63" s="429"/>
      <c r="CJZ63" s="429"/>
      <c r="CKA63" s="429"/>
      <c r="CKB63" s="429"/>
      <c r="CKC63" s="429"/>
      <c r="CKD63" s="429"/>
      <c r="CKE63" s="429"/>
      <c r="CKF63" s="429"/>
      <c r="CKG63" s="429"/>
      <c r="CKH63" s="429"/>
      <c r="CKI63" s="429"/>
      <c r="CKJ63" s="429"/>
      <c r="CKK63" s="429"/>
      <c r="CKL63" s="429"/>
      <c r="CKM63" s="429"/>
      <c r="CKN63" s="429"/>
      <c r="CKO63" s="429"/>
      <c r="CKP63" s="429"/>
      <c r="CKQ63" s="429"/>
      <c r="CKR63" s="429"/>
      <c r="CKS63" s="429"/>
      <c r="CKT63" s="429"/>
      <c r="CKU63" s="429"/>
      <c r="CKV63" s="429"/>
      <c r="CKW63" s="429"/>
      <c r="CKX63" s="429"/>
      <c r="CKY63" s="429"/>
      <c r="CKZ63" s="429"/>
      <c r="CLA63" s="429"/>
      <c r="CLB63" s="429"/>
      <c r="CLC63" s="429"/>
      <c r="CLD63" s="429"/>
      <c r="CLE63" s="429"/>
      <c r="CLF63" s="429"/>
      <c r="CLG63" s="429"/>
      <c r="CLH63" s="429"/>
      <c r="CLI63" s="429"/>
      <c r="CLJ63" s="429"/>
      <c r="CLK63" s="429"/>
      <c r="CLL63" s="429"/>
      <c r="CLM63" s="429"/>
      <c r="CLN63" s="429"/>
      <c r="CLO63" s="429"/>
      <c r="CLP63" s="429"/>
      <c r="CLQ63" s="429"/>
      <c r="CLR63" s="429"/>
      <c r="CLS63" s="429"/>
      <c r="CLT63" s="429"/>
      <c r="CLU63" s="429"/>
      <c r="CLV63" s="429"/>
      <c r="CLW63" s="429"/>
      <c r="CLX63" s="429"/>
      <c r="CLY63" s="429"/>
      <c r="CLZ63" s="429"/>
      <c r="CMA63" s="429"/>
      <c r="CMB63" s="429"/>
      <c r="CMC63" s="429"/>
      <c r="CMD63" s="429"/>
      <c r="CME63" s="429"/>
      <c r="CMF63" s="429"/>
      <c r="CMG63" s="429"/>
      <c r="CMH63" s="429"/>
      <c r="CMI63" s="429"/>
      <c r="CMJ63" s="429"/>
      <c r="CMK63" s="429"/>
      <c r="CML63" s="429"/>
      <c r="CMM63" s="429"/>
      <c r="CMN63" s="429"/>
      <c r="CMO63" s="429"/>
      <c r="CMP63" s="429"/>
      <c r="CMQ63" s="429"/>
      <c r="CMR63" s="429"/>
      <c r="CMS63" s="429"/>
      <c r="CMT63" s="429"/>
      <c r="CMU63" s="429"/>
      <c r="CMV63" s="429"/>
      <c r="CMW63" s="429"/>
      <c r="CMX63" s="429"/>
      <c r="CMY63" s="429"/>
      <c r="CMZ63" s="429"/>
      <c r="CNA63" s="429"/>
      <c r="CNB63" s="429"/>
      <c r="CNC63" s="429"/>
      <c r="CND63" s="429"/>
      <c r="CNE63" s="429"/>
      <c r="CNF63" s="429"/>
      <c r="CNG63" s="429"/>
      <c r="CNH63" s="429"/>
      <c r="CNI63" s="429"/>
      <c r="CNJ63" s="429"/>
      <c r="CNK63" s="429"/>
      <c r="CNL63" s="429"/>
      <c r="CNM63" s="429"/>
      <c r="CNN63" s="429"/>
      <c r="CNO63" s="429"/>
      <c r="CNP63" s="429"/>
      <c r="CNQ63" s="429"/>
      <c r="CNR63" s="429"/>
      <c r="CNS63" s="429"/>
      <c r="CNT63" s="429"/>
      <c r="CNU63" s="429"/>
      <c r="CNV63" s="429"/>
      <c r="CNW63" s="429"/>
      <c r="CNX63" s="429"/>
      <c r="CNY63" s="429"/>
      <c r="CNZ63" s="429"/>
      <c r="COA63" s="429"/>
      <c r="COB63" s="429"/>
      <c r="COC63" s="429"/>
      <c r="COD63" s="429"/>
      <c r="COE63" s="429"/>
      <c r="COF63" s="429"/>
      <c r="COG63" s="429"/>
      <c r="COH63" s="429"/>
      <c r="COI63" s="429"/>
      <c r="COJ63" s="429"/>
      <c r="COK63" s="429"/>
      <c r="COL63" s="429"/>
      <c r="COM63" s="429"/>
      <c r="CON63" s="429"/>
      <c r="COO63" s="429"/>
      <c r="COP63" s="429"/>
      <c r="COQ63" s="429"/>
      <c r="COR63" s="429"/>
      <c r="COS63" s="429"/>
      <c r="COT63" s="429"/>
      <c r="COU63" s="429"/>
      <c r="COV63" s="429"/>
      <c r="COW63" s="429"/>
      <c r="COX63" s="429"/>
      <c r="COY63" s="429"/>
      <c r="COZ63" s="429"/>
      <c r="CPA63" s="429"/>
      <c r="CPB63" s="429"/>
      <c r="CPC63" s="429"/>
      <c r="CPD63" s="429"/>
      <c r="CPE63" s="429"/>
      <c r="CPF63" s="429"/>
      <c r="CPG63" s="429"/>
      <c r="CPH63" s="429"/>
      <c r="CPI63" s="429"/>
      <c r="CPJ63" s="429"/>
      <c r="CPK63" s="429"/>
      <c r="CPL63" s="429"/>
      <c r="CPM63" s="429"/>
      <c r="CPN63" s="429"/>
      <c r="CPO63" s="429"/>
      <c r="CPP63" s="429"/>
      <c r="CPQ63" s="429"/>
      <c r="CPR63" s="429"/>
      <c r="CPS63" s="429"/>
      <c r="CPT63" s="429"/>
      <c r="CPU63" s="429"/>
      <c r="CPV63" s="429"/>
      <c r="CPW63" s="429"/>
      <c r="CPX63" s="429"/>
      <c r="CPY63" s="429"/>
      <c r="CPZ63" s="429"/>
      <c r="CQA63" s="429"/>
      <c r="CQB63" s="429"/>
      <c r="CQC63" s="429"/>
      <c r="CQD63" s="429"/>
      <c r="CQE63" s="429"/>
      <c r="CQF63" s="429"/>
      <c r="CQG63" s="429"/>
      <c r="CQH63" s="429"/>
      <c r="CQI63" s="429"/>
      <c r="CQJ63" s="429"/>
      <c r="CQK63" s="429"/>
      <c r="CQL63" s="429"/>
      <c r="CQM63" s="429"/>
      <c r="CQN63" s="429"/>
      <c r="CQO63" s="429"/>
      <c r="CQP63" s="429"/>
      <c r="CQQ63" s="429"/>
      <c r="CQR63" s="429"/>
      <c r="CQS63" s="429"/>
      <c r="CQT63" s="429"/>
      <c r="CQU63" s="429"/>
      <c r="CQV63" s="429"/>
      <c r="CQW63" s="429"/>
      <c r="CQX63" s="429"/>
      <c r="CQY63" s="429"/>
      <c r="CQZ63" s="429"/>
      <c r="CRA63" s="429"/>
      <c r="CRB63" s="429"/>
      <c r="CRC63" s="429"/>
      <c r="CRD63" s="429"/>
      <c r="CRE63" s="429"/>
      <c r="CRF63" s="429"/>
      <c r="CRG63" s="429"/>
      <c r="CRH63" s="429"/>
      <c r="CRI63" s="429"/>
      <c r="CRJ63" s="429"/>
      <c r="CRK63" s="429"/>
      <c r="CRL63" s="429"/>
      <c r="CRM63" s="429"/>
      <c r="CRN63" s="429"/>
      <c r="CRO63" s="429"/>
      <c r="CRP63" s="429"/>
      <c r="CRQ63" s="429"/>
      <c r="CRR63" s="429"/>
      <c r="CRS63" s="429"/>
      <c r="CRT63" s="429"/>
      <c r="CRU63" s="429"/>
      <c r="CRV63" s="429"/>
      <c r="CRW63" s="429"/>
      <c r="CRX63" s="429"/>
      <c r="CRY63" s="429"/>
      <c r="CRZ63" s="429"/>
      <c r="CSA63" s="429"/>
      <c r="CSB63" s="429"/>
      <c r="CSC63" s="429"/>
      <c r="CSD63" s="429"/>
      <c r="CSE63" s="429"/>
      <c r="CSF63" s="429"/>
      <c r="CSG63" s="429"/>
      <c r="CSH63" s="429"/>
      <c r="CSI63" s="429"/>
      <c r="CSJ63" s="429"/>
      <c r="CSK63" s="429"/>
      <c r="CSL63" s="429"/>
      <c r="CSM63" s="429"/>
      <c r="CSN63" s="429"/>
      <c r="CSO63" s="429"/>
      <c r="CSP63" s="429"/>
      <c r="CSQ63" s="429"/>
      <c r="CSR63" s="429"/>
      <c r="CSS63" s="429"/>
      <c r="CST63" s="429"/>
      <c r="CSU63" s="429"/>
      <c r="CSV63" s="429"/>
      <c r="CSW63" s="429"/>
      <c r="CSX63" s="429"/>
      <c r="CSY63" s="429"/>
      <c r="CSZ63" s="429"/>
      <c r="CTA63" s="429"/>
      <c r="CTB63" s="429"/>
      <c r="CTC63" s="429"/>
      <c r="CTD63" s="429"/>
      <c r="CTE63" s="429"/>
      <c r="CTF63" s="429"/>
      <c r="CTG63" s="429"/>
      <c r="CTH63" s="429"/>
      <c r="CTI63" s="429"/>
      <c r="CTJ63" s="429"/>
      <c r="CTK63" s="429"/>
      <c r="CTL63" s="429"/>
      <c r="CTM63" s="429"/>
      <c r="CTN63" s="429"/>
      <c r="CTO63" s="429"/>
      <c r="CTP63" s="429"/>
      <c r="CTQ63" s="429"/>
      <c r="CTR63" s="429"/>
      <c r="CTS63" s="429"/>
      <c r="CTT63" s="429"/>
      <c r="CTU63" s="429"/>
      <c r="CTV63" s="429"/>
      <c r="CTW63" s="429"/>
      <c r="CTX63" s="429"/>
      <c r="CTY63" s="429"/>
      <c r="CTZ63" s="429"/>
      <c r="CUA63" s="429"/>
      <c r="CUB63" s="429"/>
      <c r="CUC63" s="429"/>
      <c r="CUD63" s="429"/>
      <c r="CUE63" s="429"/>
      <c r="CUF63" s="429"/>
      <c r="CUG63" s="429"/>
      <c r="CUH63" s="429"/>
      <c r="CUI63" s="429"/>
      <c r="CUJ63" s="429"/>
      <c r="CUK63" s="429"/>
      <c r="CUL63" s="429"/>
      <c r="CUM63" s="429"/>
      <c r="CUN63" s="429"/>
      <c r="CUO63" s="429"/>
      <c r="CUP63" s="429"/>
      <c r="CUQ63" s="429"/>
      <c r="CUR63" s="429"/>
      <c r="CUS63" s="429"/>
      <c r="CUT63" s="429"/>
      <c r="CUU63" s="429"/>
      <c r="CUV63" s="429"/>
      <c r="CUW63" s="429"/>
      <c r="CUX63" s="429"/>
      <c r="CUY63" s="429"/>
      <c r="CUZ63" s="429"/>
      <c r="CVA63" s="429"/>
      <c r="CVB63" s="429"/>
      <c r="CVC63" s="429"/>
      <c r="CVD63" s="429"/>
      <c r="CVE63" s="429"/>
      <c r="CVF63" s="429"/>
      <c r="CVG63" s="429"/>
      <c r="CVH63" s="429"/>
      <c r="CVI63" s="429"/>
      <c r="CVJ63" s="429"/>
      <c r="CVK63" s="429"/>
      <c r="CVL63" s="429"/>
      <c r="CVM63" s="429"/>
      <c r="CVN63" s="429"/>
      <c r="CVO63" s="429"/>
      <c r="CVP63" s="429"/>
      <c r="CVQ63" s="429"/>
      <c r="CVR63" s="429"/>
      <c r="CVS63" s="429"/>
      <c r="CVT63" s="429"/>
      <c r="CVU63" s="429"/>
      <c r="CVV63" s="429"/>
      <c r="CVW63" s="429"/>
      <c r="CVX63" s="429"/>
      <c r="CVY63" s="429"/>
      <c r="CVZ63" s="429"/>
      <c r="CWA63" s="429"/>
      <c r="CWB63" s="429"/>
      <c r="CWC63" s="429"/>
      <c r="CWD63" s="429"/>
      <c r="CWE63" s="429"/>
      <c r="CWF63" s="429"/>
      <c r="CWG63" s="429"/>
      <c r="CWH63" s="429"/>
      <c r="CWI63" s="429"/>
      <c r="CWJ63" s="429"/>
      <c r="CWK63" s="429"/>
      <c r="CWL63" s="429"/>
      <c r="CWM63" s="429"/>
      <c r="CWN63" s="429"/>
      <c r="CWO63" s="429"/>
      <c r="CWP63" s="429"/>
      <c r="CWQ63" s="429"/>
      <c r="CWR63" s="429"/>
      <c r="CWS63" s="429"/>
      <c r="CWT63" s="429"/>
      <c r="CWU63" s="429"/>
      <c r="CWV63" s="429"/>
      <c r="CWW63" s="429"/>
      <c r="CWX63" s="429"/>
      <c r="CWY63" s="429"/>
      <c r="CWZ63" s="429"/>
      <c r="CXA63" s="429"/>
      <c r="CXB63" s="429"/>
      <c r="CXC63" s="429"/>
      <c r="CXD63" s="429"/>
      <c r="CXE63" s="429"/>
      <c r="CXF63" s="429"/>
      <c r="CXG63" s="429"/>
      <c r="CXH63" s="429"/>
      <c r="CXI63" s="429"/>
      <c r="CXJ63" s="429"/>
      <c r="CXK63" s="429"/>
      <c r="CXL63" s="429"/>
      <c r="CXM63" s="429"/>
      <c r="CXN63" s="429"/>
      <c r="CXO63" s="429"/>
      <c r="CXP63" s="429"/>
      <c r="CXQ63" s="429"/>
      <c r="CXR63" s="429"/>
      <c r="CXS63" s="429"/>
      <c r="CXT63" s="429"/>
      <c r="CXU63" s="429"/>
      <c r="CXV63" s="429"/>
      <c r="CXW63" s="429"/>
      <c r="CXX63" s="429"/>
      <c r="CXY63" s="429"/>
      <c r="CXZ63" s="429"/>
      <c r="CYA63" s="429"/>
      <c r="CYB63" s="429"/>
      <c r="CYC63" s="429"/>
      <c r="CYD63" s="429"/>
      <c r="CYE63" s="429"/>
      <c r="CYF63" s="429"/>
      <c r="CYG63" s="429"/>
      <c r="CYH63" s="429"/>
      <c r="CYI63" s="429"/>
      <c r="CYJ63" s="429"/>
      <c r="CYK63" s="429"/>
      <c r="CYL63" s="429"/>
      <c r="CYM63" s="429"/>
      <c r="CYN63" s="429"/>
      <c r="CYO63" s="429"/>
      <c r="CYP63" s="429"/>
      <c r="CYQ63" s="429"/>
      <c r="CYR63" s="429"/>
      <c r="CYS63" s="429"/>
      <c r="CYT63" s="429"/>
      <c r="CYU63" s="429"/>
      <c r="CYV63" s="429"/>
      <c r="CYW63" s="429"/>
      <c r="CYX63" s="429"/>
      <c r="CYY63" s="429"/>
      <c r="CYZ63" s="429"/>
      <c r="CZA63" s="429"/>
      <c r="CZB63" s="429"/>
      <c r="CZC63" s="429"/>
      <c r="CZD63" s="429"/>
      <c r="CZE63" s="429"/>
      <c r="CZF63" s="429"/>
      <c r="CZG63" s="429"/>
      <c r="CZH63" s="429"/>
      <c r="CZI63" s="429"/>
      <c r="CZJ63" s="429"/>
      <c r="CZK63" s="429"/>
      <c r="CZL63" s="429"/>
      <c r="CZM63" s="429"/>
      <c r="CZN63" s="429"/>
      <c r="CZO63" s="429"/>
      <c r="CZP63" s="429"/>
      <c r="CZQ63" s="429"/>
      <c r="CZR63" s="429"/>
      <c r="CZS63" s="429"/>
      <c r="CZT63" s="429"/>
      <c r="CZU63" s="429"/>
      <c r="CZV63" s="429"/>
      <c r="CZW63" s="429"/>
      <c r="CZX63" s="429"/>
      <c r="CZY63" s="429"/>
      <c r="CZZ63" s="429"/>
      <c r="DAA63" s="429"/>
      <c r="DAB63" s="429"/>
      <c r="DAC63" s="429"/>
      <c r="DAD63" s="429"/>
      <c r="DAE63" s="429"/>
      <c r="DAF63" s="429"/>
      <c r="DAG63" s="429"/>
      <c r="DAH63" s="429"/>
      <c r="DAI63" s="429"/>
      <c r="DAJ63" s="429"/>
      <c r="DAK63" s="429"/>
      <c r="DAL63" s="429"/>
      <c r="DAM63" s="429"/>
      <c r="DAN63" s="429"/>
      <c r="DAO63" s="429"/>
      <c r="DAP63" s="429"/>
      <c r="DAQ63" s="429"/>
      <c r="DAR63" s="429"/>
      <c r="DAS63" s="429"/>
      <c r="DAT63" s="429"/>
      <c r="DAU63" s="429"/>
      <c r="DAV63" s="429"/>
      <c r="DAW63" s="429"/>
      <c r="DAX63" s="429"/>
      <c r="DAY63" s="429"/>
      <c r="DAZ63" s="429"/>
      <c r="DBA63" s="429"/>
      <c r="DBB63" s="429"/>
      <c r="DBC63" s="429"/>
      <c r="DBD63" s="429"/>
      <c r="DBE63" s="429"/>
      <c r="DBF63" s="429"/>
      <c r="DBG63" s="429"/>
      <c r="DBH63" s="429"/>
      <c r="DBI63" s="429"/>
      <c r="DBJ63" s="429"/>
      <c r="DBK63" s="429"/>
      <c r="DBL63" s="429"/>
      <c r="DBM63" s="429"/>
      <c r="DBN63" s="429"/>
      <c r="DBO63" s="429"/>
      <c r="DBP63" s="429"/>
      <c r="DBQ63" s="429"/>
      <c r="DBR63" s="429"/>
      <c r="DBS63" s="429"/>
      <c r="DBT63" s="429"/>
      <c r="DBU63" s="429"/>
      <c r="DBV63" s="429"/>
      <c r="DBW63" s="429"/>
      <c r="DBX63" s="429"/>
      <c r="DBY63" s="429"/>
      <c r="DBZ63" s="429"/>
      <c r="DCA63" s="429"/>
      <c r="DCB63" s="429"/>
      <c r="DCC63" s="429"/>
      <c r="DCD63" s="429"/>
      <c r="DCE63" s="429"/>
      <c r="DCF63" s="429"/>
      <c r="DCG63" s="429"/>
      <c r="DCH63" s="429"/>
      <c r="DCI63" s="429"/>
      <c r="DCJ63" s="429"/>
      <c r="DCK63" s="429"/>
      <c r="DCL63" s="429"/>
      <c r="DCM63" s="429"/>
      <c r="DCN63" s="429"/>
      <c r="DCO63" s="429"/>
      <c r="DCP63" s="429"/>
      <c r="DCQ63" s="429"/>
      <c r="DCR63" s="429"/>
      <c r="DCS63" s="429"/>
      <c r="DCT63" s="429"/>
      <c r="DCU63" s="429"/>
      <c r="DCV63" s="429"/>
      <c r="DCW63" s="429"/>
      <c r="DCX63" s="429"/>
      <c r="DCY63" s="429"/>
      <c r="DCZ63" s="429"/>
      <c r="DDA63" s="429"/>
      <c r="DDB63" s="429"/>
      <c r="DDC63" s="429"/>
      <c r="DDD63" s="429"/>
      <c r="DDE63" s="429"/>
      <c r="DDF63" s="429"/>
      <c r="DDG63" s="429"/>
      <c r="DDH63" s="429"/>
      <c r="DDI63" s="429"/>
      <c r="DDJ63" s="429"/>
      <c r="DDK63" s="429"/>
      <c r="DDL63" s="429"/>
      <c r="DDM63" s="429"/>
      <c r="DDN63" s="429"/>
      <c r="DDO63" s="429"/>
      <c r="DDP63" s="429"/>
      <c r="DDQ63" s="429"/>
      <c r="DDR63" s="429"/>
      <c r="DDS63" s="429"/>
      <c r="DDT63" s="429"/>
      <c r="DDU63" s="429"/>
      <c r="DDV63" s="429"/>
      <c r="DDW63" s="429"/>
      <c r="DDX63" s="429"/>
      <c r="DDY63" s="429"/>
      <c r="DDZ63" s="429"/>
      <c r="DEA63" s="429"/>
      <c r="DEB63" s="429"/>
      <c r="DEC63" s="429"/>
      <c r="DED63" s="429"/>
      <c r="DEE63" s="429"/>
      <c r="DEF63" s="429"/>
      <c r="DEG63" s="429"/>
      <c r="DEH63" s="429"/>
      <c r="DEI63" s="429"/>
      <c r="DEJ63" s="429"/>
      <c r="DEK63" s="429"/>
      <c r="DEL63" s="429"/>
      <c r="DEM63" s="429"/>
      <c r="DEN63" s="429"/>
      <c r="DEO63" s="429"/>
      <c r="DEP63" s="429"/>
      <c r="DEQ63" s="429"/>
      <c r="DER63" s="429"/>
      <c r="DES63" s="429"/>
      <c r="DET63" s="429"/>
      <c r="DEU63" s="429"/>
      <c r="DEV63" s="429"/>
      <c r="DEW63" s="429"/>
      <c r="DEX63" s="429"/>
      <c r="DEY63" s="429"/>
      <c r="DEZ63" s="429"/>
      <c r="DFA63" s="429"/>
      <c r="DFB63" s="429"/>
      <c r="DFC63" s="429"/>
      <c r="DFD63" s="429"/>
      <c r="DFE63" s="429"/>
      <c r="DFF63" s="429"/>
      <c r="DFG63" s="429"/>
      <c r="DFH63" s="429"/>
      <c r="DFI63" s="429"/>
      <c r="DFJ63" s="429"/>
      <c r="DFK63" s="429"/>
      <c r="DFL63" s="429"/>
      <c r="DFM63" s="429"/>
      <c r="DFN63" s="429"/>
      <c r="DFO63" s="429"/>
      <c r="DFP63" s="429"/>
      <c r="DFQ63" s="429"/>
      <c r="DFR63" s="429"/>
      <c r="DFS63" s="429"/>
      <c r="DFT63" s="429"/>
      <c r="DFU63" s="429"/>
      <c r="DFV63" s="429"/>
      <c r="DFW63" s="429"/>
      <c r="DFX63" s="429"/>
      <c r="DFY63" s="429"/>
      <c r="DFZ63" s="429"/>
      <c r="DGA63" s="429"/>
      <c r="DGB63" s="429"/>
      <c r="DGC63" s="429"/>
      <c r="DGD63" s="429"/>
      <c r="DGE63" s="429"/>
      <c r="DGF63" s="429"/>
      <c r="DGG63" s="429"/>
      <c r="DGH63" s="429"/>
      <c r="DGI63" s="429"/>
      <c r="DGJ63" s="429"/>
      <c r="DGK63" s="429"/>
      <c r="DGL63" s="429"/>
      <c r="DGM63" s="429"/>
      <c r="DGN63" s="429"/>
      <c r="DGO63" s="429"/>
      <c r="DGP63" s="429"/>
      <c r="DGQ63" s="429"/>
      <c r="DGR63" s="429"/>
      <c r="DGS63" s="429"/>
      <c r="DGT63" s="429"/>
      <c r="DGU63" s="429"/>
      <c r="DGV63" s="429"/>
      <c r="DGW63" s="429"/>
      <c r="DGX63" s="429"/>
      <c r="DGY63" s="429"/>
      <c r="DGZ63" s="429"/>
      <c r="DHA63" s="429"/>
      <c r="DHB63" s="429"/>
      <c r="DHC63" s="429"/>
      <c r="DHD63" s="429"/>
      <c r="DHE63" s="429"/>
      <c r="DHF63" s="429"/>
      <c r="DHG63" s="429"/>
      <c r="DHH63" s="429"/>
      <c r="DHI63" s="429"/>
      <c r="DHJ63" s="429"/>
      <c r="DHK63" s="429"/>
      <c r="DHL63" s="429"/>
      <c r="DHM63" s="429"/>
      <c r="DHN63" s="429"/>
      <c r="DHO63" s="429"/>
      <c r="DHP63" s="429"/>
      <c r="DHQ63" s="429"/>
      <c r="DHR63" s="429"/>
      <c r="DHS63" s="429"/>
      <c r="DHT63" s="429"/>
      <c r="DHU63" s="429"/>
      <c r="DHV63" s="429"/>
      <c r="DHW63" s="429"/>
      <c r="DHX63" s="429"/>
      <c r="DHY63" s="429"/>
      <c r="DHZ63" s="429"/>
      <c r="DIA63" s="429"/>
      <c r="DIB63" s="429"/>
      <c r="DIC63" s="429"/>
      <c r="DID63" s="429"/>
      <c r="DIE63" s="429"/>
      <c r="DIF63" s="429"/>
      <c r="DIG63" s="429"/>
      <c r="DIH63" s="429"/>
      <c r="DII63" s="429"/>
      <c r="DIJ63" s="429"/>
      <c r="DIK63" s="429"/>
      <c r="DIL63" s="429"/>
      <c r="DIM63" s="429"/>
      <c r="DIN63" s="429"/>
      <c r="DIO63" s="429"/>
      <c r="DIP63" s="429"/>
      <c r="DIQ63" s="429"/>
      <c r="DIR63" s="429"/>
      <c r="DIS63" s="429"/>
      <c r="DIT63" s="429"/>
      <c r="DIU63" s="429"/>
      <c r="DIV63" s="429"/>
      <c r="DIW63" s="429"/>
      <c r="DIX63" s="429"/>
      <c r="DIY63" s="429"/>
      <c r="DIZ63" s="429"/>
      <c r="DJA63" s="429"/>
      <c r="DJB63" s="429"/>
      <c r="DJC63" s="429"/>
      <c r="DJD63" s="429"/>
      <c r="DJE63" s="429"/>
      <c r="DJF63" s="429"/>
      <c r="DJG63" s="429"/>
      <c r="DJH63" s="429"/>
      <c r="DJI63" s="429"/>
      <c r="DJJ63" s="429"/>
      <c r="DJK63" s="429"/>
      <c r="DJL63" s="429"/>
      <c r="DJM63" s="429"/>
      <c r="DJN63" s="429"/>
      <c r="DJO63" s="429"/>
      <c r="DJP63" s="429"/>
      <c r="DJQ63" s="429"/>
      <c r="DJR63" s="429"/>
      <c r="DJS63" s="429"/>
      <c r="DJT63" s="429"/>
      <c r="DJU63" s="429"/>
      <c r="DJV63" s="429"/>
      <c r="DJW63" s="429"/>
      <c r="DJX63" s="429"/>
      <c r="DJY63" s="429"/>
      <c r="DJZ63" s="429"/>
      <c r="DKA63" s="429"/>
      <c r="DKB63" s="429"/>
      <c r="DKC63" s="429"/>
      <c r="DKD63" s="429"/>
      <c r="DKE63" s="429"/>
      <c r="DKF63" s="429"/>
      <c r="DKG63" s="429"/>
      <c r="DKH63" s="429"/>
      <c r="DKI63" s="429"/>
      <c r="DKJ63" s="429"/>
      <c r="DKK63" s="429"/>
      <c r="DKL63" s="429"/>
      <c r="DKM63" s="429"/>
      <c r="DKN63" s="429"/>
      <c r="DKO63" s="429"/>
      <c r="DKP63" s="429"/>
      <c r="DKQ63" s="429"/>
      <c r="DKR63" s="429"/>
      <c r="DKS63" s="429"/>
      <c r="DKT63" s="429"/>
      <c r="DKU63" s="429"/>
      <c r="DKV63" s="429"/>
      <c r="DKW63" s="429"/>
      <c r="DKX63" s="429"/>
      <c r="DKY63" s="429"/>
      <c r="DKZ63" s="429"/>
      <c r="DLA63" s="429"/>
      <c r="DLB63" s="429"/>
      <c r="DLC63" s="429"/>
      <c r="DLD63" s="429"/>
      <c r="DLE63" s="429"/>
      <c r="DLF63" s="429"/>
      <c r="DLG63" s="429"/>
      <c r="DLH63" s="429"/>
      <c r="DLI63" s="429"/>
      <c r="DLJ63" s="429"/>
      <c r="DLK63" s="429"/>
      <c r="DLL63" s="429"/>
      <c r="DLM63" s="429"/>
      <c r="DLN63" s="429"/>
      <c r="DLO63" s="429"/>
      <c r="DLP63" s="429"/>
      <c r="DLQ63" s="429"/>
      <c r="DLR63" s="429"/>
      <c r="DLS63" s="429"/>
      <c r="DLT63" s="429"/>
      <c r="DLU63" s="429"/>
      <c r="DLV63" s="429"/>
      <c r="DLW63" s="429"/>
      <c r="DLX63" s="429"/>
      <c r="DLY63" s="429"/>
      <c r="DLZ63" s="429"/>
      <c r="DMA63" s="429"/>
      <c r="DMB63" s="429"/>
      <c r="DMC63" s="429"/>
      <c r="DMD63" s="429"/>
      <c r="DME63" s="429"/>
      <c r="DMF63" s="429"/>
      <c r="DMG63" s="429"/>
      <c r="DMH63" s="429"/>
      <c r="DMI63" s="429"/>
      <c r="DMJ63" s="429"/>
      <c r="DMK63" s="429"/>
      <c r="DML63" s="429"/>
      <c r="DMM63" s="429"/>
      <c r="DMN63" s="429"/>
      <c r="DMO63" s="429"/>
      <c r="DMP63" s="429"/>
      <c r="DMQ63" s="429"/>
      <c r="DMR63" s="429"/>
      <c r="DMS63" s="429"/>
      <c r="DMT63" s="429"/>
      <c r="DMU63" s="429"/>
      <c r="DMV63" s="429"/>
      <c r="DMW63" s="429"/>
      <c r="DMX63" s="429"/>
      <c r="DMY63" s="429"/>
      <c r="DMZ63" s="429"/>
      <c r="DNA63" s="429"/>
      <c r="DNB63" s="429"/>
      <c r="DNC63" s="429"/>
      <c r="DND63" s="429"/>
      <c r="DNE63" s="429"/>
      <c r="DNF63" s="429"/>
      <c r="DNG63" s="429"/>
      <c r="DNH63" s="429"/>
      <c r="DNI63" s="429"/>
      <c r="DNJ63" s="429"/>
      <c r="DNK63" s="429"/>
      <c r="DNL63" s="429"/>
      <c r="DNM63" s="429"/>
      <c r="DNN63" s="429"/>
      <c r="DNO63" s="429"/>
      <c r="DNP63" s="429"/>
      <c r="DNQ63" s="429"/>
      <c r="DNR63" s="429"/>
      <c r="DNS63" s="429"/>
      <c r="DNT63" s="429"/>
      <c r="DNU63" s="429"/>
      <c r="DNV63" s="429"/>
      <c r="DNW63" s="429"/>
      <c r="DNX63" s="429"/>
      <c r="DNY63" s="429"/>
      <c r="DNZ63" s="429"/>
      <c r="DOA63" s="429"/>
      <c r="DOB63" s="429"/>
      <c r="DOC63" s="429"/>
      <c r="DOD63" s="429"/>
      <c r="DOE63" s="429"/>
      <c r="DOF63" s="429"/>
      <c r="DOG63" s="429"/>
      <c r="DOH63" s="429"/>
      <c r="DOI63" s="429"/>
      <c r="DOJ63" s="429"/>
      <c r="DOK63" s="429"/>
      <c r="DOL63" s="429"/>
      <c r="DOM63" s="429"/>
      <c r="DON63" s="429"/>
      <c r="DOO63" s="429"/>
      <c r="DOP63" s="429"/>
      <c r="DOQ63" s="429"/>
      <c r="DOR63" s="429"/>
      <c r="DOS63" s="429"/>
      <c r="DOT63" s="429"/>
      <c r="DOU63" s="429"/>
      <c r="DOV63" s="429"/>
      <c r="DOW63" s="429"/>
      <c r="DOX63" s="429"/>
      <c r="DOY63" s="429"/>
      <c r="DOZ63" s="429"/>
      <c r="DPA63" s="429"/>
      <c r="DPB63" s="429"/>
      <c r="DPC63" s="429"/>
      <c r="DPD63" s="429"/>
      <c r="DPE63" s="429"/>
      <c r="DPF63" s="429"/>
      <c r="DPG63" s="429"/>
      <c r="DPH63" s="429"/>
      <c r="DPI63" s="429"/>
      <c r="DPJ63" s="429"/>
      <c r="DPK63" s="429"/>
      <c r="DPL63" s="429"/>
      <c r="DPM63" s="429"/>
      <c r="DPN63" s="429"/>
      <c r="DPO63" s="429"/>
      <c r="DPP63" s="429"/>
      <c r="DPQ63" s="429"/>
      <c r="DPR63" s="429"/>
      <c r="DPS63" s="429"/>
      <c r="DPT63" s="429"/>
      <c r="DPU63" s="429"/>
      <c r="DPV63" s="429"/>
      <c r="DPW63" s="429"/>
      <c r="DPX63" s="429"/>
      <c r="DPY63" s="429"/>
      <c r="DPZ63" s="429"/>
      <c r="DQA63" s="429"/>
      <c r="DQB63" s="429"/>
      <c r="DQC63" s="429"/>
      <c r="DQD63" s="429"/>
      <c r="DQE63" s="429"/>
      <c r="DQF63" s="429"/>
      <c r="DQG63" s="429"/>
      <c r="DQH63" s="429"/>
      <c r="DQI63" s="429"/>
      <c r="DQJ63" s="429"/>
      <c r="DQK63" s="429"/>
      <c r="DQL63" s="429"/>
      <c r="DQM63" s="429"/>
      <c r="DQN63" s="429"/>
      <c r="DQO63" s="429"/>
      <c r="DQP63" s="429"/>
      <c r="DQQ63" s="429"/>
      <c r="DQR63" s="429"/>
      <c r="DQS63" s="429"/>
      <c r="DQT63" s="429"/>
      <c r="DQU63" s="429"/>
      <c r="DQV63" s="429"/>
      <c r="DQW63" s="429"/>
      <c r="DQX63" s="429"/>
      <c r="DQY63" s="429"/>
      <c r="DQZ63" s="429"/>
      <c r="DRA63" s="429"/>
      <c r="DRB63" s="429"/>
      <c r="DRC63" s="429"/>
      <c r="DRD63" s="429"/>
      <c r="DRE63" s="429"/>
      <c r="DRF63" s="429"/>
      <c r="DRG63" s="429"/>
      <c r="DRH63" s="429"/>
      <c r="DRI63" s="429"/>
      <c r="DRJ63" s="429"/>
      <c r="DRK63" s="429"/>
      <c r="DRL63" s="429"/>
      <c r="DRM63" s="429"/>
      <c r="DRN63" s="429"/>
      <c r="DRO63" s="429"/>
      <c r="DRP63" s="429"/>
      <c r="DRQ63" s="429"/>
      <c r="DRR63" s="429"/>
      <c r="DRS63" s="429"/>
      <c r="DRT63" s="429"/>
      <c r="DRU63" s="429"/>
      <c r="DRV63" s="429"/>
      <c r="DRW63" s="429"/>
      <c r="DRX63" s="429"/>
      <c r="DRY63" s="429"/>
      <c r="DRZ63" s="429"/>
      <c r="DSA63" s="429"/>
      <c r="DSB63" s="429"/>
      <c r="DSC63" s="429"/>
      <c r="DSD63" s="429"/>
      <c r="DSE63" s="429"/>
      <c r="DSF63" s="429"/>
      <c r="DSG63" s="429"/>
      <c r="DSH63" s="429"/>
      <c r="DSI63" s="429"/>
      <c r="DSJ63" s="429"/>
      <c r="DSK63" s="429"/>
      <c r="DSL63" s="429"/>
      <c r="DSM63" s="429"/>
      <c r="DSN63" s="429"/>
      <c r="DSO63" s="429"/>
      <c r="DSP63" s="429"/>
      <c r="DSQ63" s="429"/>
      <c r="DSR63" s="429"/>
      <c r="DSS63" s="429"/>
      <c r="DST63" s="429"/>
      <c r="DSU63" s="429"/>
      <c r="DSV63" s="429"/>
      <c r="DSW63" s="429"/>
      <c r="DSX63" s="429"/>
      <c r="DSY63" s="429"/>
      <c r="DSZ63" s="429"/>
      <c r="DTA63" s="429"/>
      <c r="DTB63" s="429"/>
      <c r="DTC63" s="429"/>
      <c r="DTD63" s="429"/>
      <c r="DTE63" s="429"/>
      <c r="DTF63" s="429"/>
      <c r="DTG63" s="429"/>
      <c r="DTH63" s="429"/>
      <c r="DTI63" s="429"/>
      <c r="DTJ63" s="429"/>
      <c r="DTK63" s="429"/>
      <c r="DTL63" s="429"/>
      <c r="DTM63" s="429"/>
      <c r="DTN63" s="429"/>
      <c r="DTO63" s="429"/>
      <c r="DTP63" s="429"/>
      <c r="DTQ63" s="429"/>
      <c r="DTR63" s="429"/>
      <c r="DTS63" s="429"/>
      <c r="DTT63" s="429"/>
      <c r="DTU63" s="429"/>
      <c r="DTV63" s="429"/>
      <c r="DTW63" s="429"/>
      <c r="DTX63" s="429"/>
      <c r="DTY63" s="429"/>
      <c r="DTZ63" s="429"/>
      <c r="DUA63" s="429"/>
      <c r="DUB63" s="429"/>
      <c r="DUC63" s="429"/>
      <c r="DUD63" s="429"/>
      <c r="DUE63" s="429"/>
      <c r="DUF63" s="429"/>
      <c r="DUG63" s="429"/>
      <c r="DUH63" s="429"/>
      <c r="DUI63" s="429"/>
      <c r="DUJ63" s="429"/>
      <c r="DUK63" s="429"/>
      <c r="DUL63" s="429"/>
      <c r="DUM63" s="429"/>
      <c r="DUN63" s="429"/>
      <c r="DUO63" s="429"/>
      <c r="DUP63" s="429"/>
      <c r="DUQ63" s="429"/>
      <c r="DUR63" s="429"/>
      <c r="DUS63" s="429"/>
      <c r="DUT63" s="429"/>
      <c r="DUU63" s="429"/>
      <c r="DUV63" s="429"/>
      <c r="DUW63" s="429"/>
      <c r="DUX63" s="429"/>
      <c r="DUY63" s="429"/>
      <c r="DUZ63" s="429"/>
      <c r="DVA63" s="429"/>
      <c r="DVB63" s="429"/>
      <c r="DVC63" s="429"/>
      <c r="DVD63" s="429"/>
      <c r="DVE63" s="429"/>
      <c r="DVF63" s="429"/>
      <c r="DVG63" s="429"/>
      <c r="DVH63" s="429"/>
      <c r="DVI63" s="429"/>
      <c r="DVJ63" s="429"/>
      <c r="DVK63" s="429"/>
      <c r="DVL63" s="429"/>
      <c r="DVM63" s="429"/>
      <c r="DVN63" s="429"/>
      <c r="DVO63" s="429"/>
      <c r="DVP63" s="429"/>
      <c r="DVQ63" s="429"/>
      <c r="DVR63" s="429"/>
      <c r="DVS63" s="429"/>
      <c r="DVT63" s="429"/>
      <c r="DVU63" s="429"/>
      <c r="DVV63" s="429"/>
      <c r="DVW63" s="429"/>
      <c r="DVX63" s="429"/>
      <c r="DVY63" s="429"/>
      <c r="DVZ63" s="429"/>
      <c r="DWA63" s="429"/>
      <c r="DWB63" s="429"/>
      <c r="DWC63" s="429"/>
      <c r="DWD63" s="429"/>
      <c r="DWE63" s="429"/>
      <c r="DWF63" s="429"/>
      <c r="DWG63" s="429"/>
      <c r="DWH63" s="429"/>
      <c r="DWI63" s="429"/>
      <c r="DWJ63" s="429"/>
      <c r="DWK63" s="429"/>
      <c r="DWL63" s="429"/>
      <c r="DWM63" s="429"/>
      <c r="DWN63" s="429"/>
      <c r="DWO63" s="429"/>
      <c r="DWP63" s="429"/>
      <c r="DWQ63" s="429"/>
      <c r="DWR63" s="429"/>
      <c r="DWS63" s="429"/>
      <c r="DWT63" s="429"/>
      <c r="DWU63" s="429"/>
      <c r="DWV63" s="429"/>
      <c r="DWW63" s="429"/>
      <c r="DWX63" s="429"/>
      <c r="DWY63" s="429"/>
      <c r="DWZ63" s="429"/>
      <c r="DXA63" s="429"/>
      <c r="DXB63" s="429"/>
      <c r="DXC63" s="429"/>
      <c r="DXD63" s="429"/>
      <c r="DXE63" s="429"/>
      <c r="DXF63" s="429"/>
      <c r="DXG63" s="429"/>
      <c r="DXH63" s="429"/>
      <c r="DXI63" s="429"/>
      <c r="DXJ63" s="429"/>
      <c r="DXK63" s="429"/>
      <c r="DXL63" s="429"/>
      <c r="DXM63" s="429"/>
      <c r="DXN63" s="429"/>
      <c r="DXO63" s="429"/>
      <c r="DXP63" s="429"/>
      <c r="DXQ63" s="429"/>
      <c r="DXR63" s="429"/>
      <c r="DXS63" s="429"/>
      <c r="DXT63" s="429"/>
      <c r="DXU63" s="429"/>
      <c r="DXV63" s="429"/>
      <c r="DXW63" s="429"/>
      <c r="DXX63" s="429"/>
      <c r="DXY63" s="429"/>
      <c r="DXZ63" s="429"/>
      <c r="DYA63" s="429"/>
      <c r="DYB63" s="429"/>
      <c r="DYC63" s="429"/>
      <c r="DYD63" s="429"/>
      <c r="DYE63" s="429"/>
      <c r="DYF63" s="429"/>
      <c r="DYG63" s="429"/>
      <c r="DYH63" s="429"/>
      <c r="DYI63" s="429"/>
      <c r="DYJ63" s="429"/>
      <c r="DYK63" s="429"/>
      <c r="DYL63" s="429"/>
      <c r="DYM63" s="429"/>
      <c r="DYN63" s="429"/>
      <c r="DYO63" s="429"/>
      <c r="DYP63" s="429"/>
      <c r="DYQ63" s="429"/>
      <c r="DYR63" s="429"/>
      <c r="DYS63" s="429"/>
      <c r="DYT63" s="429"/>
      <c r="DYU63" s="429"/>
      <c r="DYV63" s="429"/>
      <c r="DYW63" s="429"/>
      <c r="DYX63" s="429"/>
      <c r="DYY63" s="429"/>
      <c r="DYZ63" s="429"/>
      <c r="DZA63" s="429"/>
      <c r="DZB63" s="429"/>
      <c r="DZC63" s="429"/>
      <c r="DZD63" s="429"/>
      <c r="DZE63" s="429"/>
      <c r="DZF63" s="429"/>
      <c r="DZG63" s="429"/>
      <c r="DZH63" s="429"/>
      <c r="DZI63" s="429"/>
      <c r="DZJ63" s="429"/>
      <c r="DZK63" s="429"/>
      <c r="DZL63" s="429"/>
      <c r="DZM63" s="429"/>
      <c r="DZN63" s="429"/>
      <c r="DZO63" s="429"/>
      <c r="DZP63" s="429"/>
      <c r="DZQ63" s="429"/>
      <c r="DZR63" s="429"/>
      <c r="DZS63" s="429"/>
      <c r="DZT63" s="429"/>
      <c r="DZU63" s="429"/>
      <c r="DZV63" s="429"/>
      <c r="DZW63" s="429"/>
      <c r="DZX63" s="429"/>
      <c r="DZY63" s="429"/>
      <c r="DZZ63" s="429"/>
      <c r="EAA63" s="429"/>
      <c r="EAB63" s="429"/>
      <c r="EAC63" s="429"/>
      <c r="EAD63" s="429"/>
      <c r="EAE63" s="429"/>
      <c r="EAF63" s="429"/>
      <c r="EAG63" s="429"/>
      <c r="EAH63" s="429"/>
      <c r="EAI63" s="429"/>
      <c r="EAJ63" s="429"/>
      <c r="EAK63" s="429"/>
      <c r="EAL63" s="429"/>
      <c r="EAM63" s="429"/>
      <c r="EAN63" s="429"/>
      <c r="EAO63" s="429"/>
      <c r="EAP63" s="429"/>
      <c r="EAQ63" s="429"/>
      <c r="EAR63" s="429"/>
      <c r="EAS63" s="429"/>
      <c r="EAT63" s="429"/>
      <c r="EAU63" s="429"/>
      <c r="EAV63" s="429"/>
      <c r="EAW63" s="429"/>
      <c r="EAX63" s="429"/>
      <c r="EAY63" s="429"/>
      <c r="EAZ63" s="429"/>
      <c r="EBA63" s="429"/>
      <c r="EBB63" s="429"/>
      <c r="EBC63" s="429"/>
      <c r="EBD63" s="429"/>
      <c r="EBE63" s="429"/>
      <c r="EBF63" s="429"/>
      <c r="EBG63" s="429"/>
      <c r="EBH63" s="429"/>
      <c r="EBI63" s="429"/>
      <c r="EBJ63" s="429"/>
      <c r="EBK63" s="429"/>
      <c r="EBL63" s="429"/>
      <c r="EBM63" s="429"/>
      <c r="EBN63" s="429"/>
      <c r="EBO63" s="429"/>
      <c r="EBP63" s="429"/>
      <c r="EBQ63" s="429"/>
      <c r="EBR63" s="429"/>
      <c r="EBS63" s="429"/>
      <c r="EBT63" s="429"/>
      <c r="EBU63" s="429"/>
      <c r="EBV63" s="429"/>
      <c r="EBW63" s="429"/>
      <c r="EBX63" s="429"/>
      <c r="EBY63" s="429"/>
      <c r="EBZ63" s="429"/>
      <c r="ECA63" s="429"/>
      <c r="ECB63" s="429"/>
      <c r="ECC63" s="429"/>
      <c r="ECD63" s="429"/>
      <c r="ECE63" s="429"/>
      <c r="ECF63" s="429"/>
      <c r="ECG63" s="429"/>
      <c r="ECH63" s="429"/>
      <c r="ECI63" s="429"/>
      <c r="ECJ63" s="429"/>
      <c r="ECK63" s="429"/>
      <c r="ECL63" s="429"/>
      <c r="ECM63" s="429"/>
      <c r="ECN63" s="429"/>
      <c r="ECO63" s="429"/>
      <c r="ECP63" s="429"/>
      <c r="ECQ63" s="429"/>
      <c r="ECR63" s="429"/>
      <c r="ECS63" s="429"/>
      <c r="ECT63" s="429"/>
      <c r="ECU63" s="429"/>
      <c r="ECV63" s="429"/>
      <c r="ECW63" s="429"/>
      <c r="ECX63" s="429"/>
      <c r="ECY63" s="429"/>
      <c r="ECZ63" s="429"/>
      <c r="EDA63" s="429"/>
      <c r="EDB63" s="429"/>
      <c r="EDC63" s="429"/>
      <c r="EDD63" s="429"/>
      <c r="EDE63" s="429"/>
      <c r="EDF63" s="429"/>
      <c r="EDG63" s="429"/>
      <c r="EDH63" s="429"/>
      <c r="EDI63" s="429"/>
      <c r="EDJ63" s="429"/>
      <c r="EDK63" s="429"/>
      <c r="EDL63" s="429"/>
      <c r="EDM63" s="429"/>
      <c r="EDN63" s="429"/>
      <c r="EDO63" s="429"/>
      <c r="EDP63" s="429"/>
      <c r="EDQ63" s="429"/>
      <c r="EDR63" s="429"/>
      <c r="EDS63" s="429"/>
      <c r="EDT63" s="429"/>
      <c r="EDU63" s="429"/>
      <c r="EDV63" s="429"/>
      <c r="EDW63" s="429"/>
      <c r="EDX63" s="429"/>
      <c r="EDY63" s="429"/>
      <c r="EDZ63" s="429"/>
      <c r="EEA63" s="429"/>
      <c r="EEB63" s="429"/>
      <c r="EEC63" s="429"/>
      <c r="EED63" s="429"/>
      <c r="EEE63" s="429"/>
      <c r="EEF63" s="429"/>
      <c r="EEG63" s="429"/>
      <c r="EEH63" s="429"/>
      <c r="EEI63" s="429"/>
      <c r="EEJ63" s="429"/>
      <c r="EEK63" s="429"/>
      <c r="EEL63" s="429"/>
      <c r="EEM63" s="429"/>
      <c r="EEN63" s="429"/>
      <c r="EEO63" s="429"/>
      <c r="EEP63" s="429"/>
      <c r="EEQ63" s="429"/>
      <c r="EER63" s="429"/>
      <c r="EES63" s="429"/>
      <c r="EET63" s="429"/>
      <c r="EEU63" s="429"/>
      <c r="EEV63" s="429"/>
      <c r="EEW63" s="429"/>
      <c r="EEX63" s="429"/>
      <c r="EEY63" s="429"/>
      <c r="EEZ63" s="429"/>
      <c r="EFA63" s="429"/>
      <c r="EFB63" s="429"/>
      <c r="EFC63" s="429"/>
      <c r="EFD63" s="429"/>
      <c r="EFE63" s="429"/>
      <c r="EFF63" s="429"/>
      <c r="EFG63" s="429"/>
      <c r="EFH63" s="429"/>
      <c r="EFI63" s="429"/>
      <c r="EFJ63" s="429"/>
      <c r="EFK63" s="429"/>
      <c r="EFL63" s="429"/>
      <c r="EFM63" s="429"/>
      <c r="EFN63" s="429"/>
      <c r="EFO63" s="429"/>
      <c r="EFP63" s="429"/>
      <c r="EFQ63" s="429"/>
      <c r="EFR63" s="429"/>
      <c r="EFS63" s="429"/>
      <c r="EFT63" s="429"/>
      <c r="EFU63" s="429"/>
      <c r="EFV63" s="429"/>
      <c r="EFW63" s="429"/>
      <c r="EFX63" s="429"/>
      <c r="EFY63" s="429"/>
      <c r="EFZ63" s="429"/>
      <c r="EGA63" s="429"/>
      <c r="EGB63" s="429"/>
      <c r="EGC63" s="429"/>
      <c r="EGD63" s="429"/>
      <c r="EGE63" s="429"/>
      <c r="EGF63" s="429"/>
      <c r="EGG63" s="429"/>
      <c r="EGH63" s="429"/>
      <c r="EGI63" s="429"/>
      <c r="EGJ63" s="429"/>
      <c r="EGK63" s="429"/>
      <c r="EGL63" s="429"/>
      <c r="EGM63" s="429"/>
      <c r="EGN63" s="429"/>
      <c r="EGO63" s="429"/>
      <c r="EGP63" s="429"/>
      <c r="EGQ63" s="429"/>
      <c r="EGR63" s="429"/>
      <c r="EGS63" s="429"/>
      <c r="EGT63" s="429"/>
      <c r="EGU63" s="429"/>
      <c r="EGV63" s="429"/>
      <c r="EGW63" s="429"/>
      <c r="EGX63" s="429"/>
      <c r="EGY63" s="429"/>
      <c r="EGZ63" s="429"/>
      <c r="EHA63" s="429"/>
      <c r="EHB63" s="429"/>
      <c r="EHC63" s="429"/>
      <c r="EHD63" s="429"/>
      <c r="EHE63" s="429"/>
      <c r="EHF63" s="429"/>
      <c r="EHG63" s="429"/>
      <c r="EHH63" s="429"/>
      <c r="EHI63" s="429"/>
      <c r="EHJ63" s="429"/>
      <c r="EHK63" s="429"/>
      <c r="EHL63" s="429"/>
      <c r="EHM63" s="429"/>
      <c r="EHN63" s="429"/>
      <c r="EHO63" s="429"/>
      <c r="EHP63" s="429"/>
      <c r="EHQ63" s="429"/>
      <c r="EHR63" s="429"/>
      <c r="EHS63" s="429"/>
      <c r="EHT63" s="429"/>
      <c r="EHU63" s="429"/>
      <c r="EHV63" s="429"/>
      <c r="EHW63" s="429"/>
      <c r="EHX63" s="429"/>
      <c r="EHY63" s="429"/>
      <c r="EHZ63" s="429"/>
      <c r="EIA63" s="429"/>
      <c r="EIB63" s="429"/>
      <c r="EIC63" s="429"/>
      <c r="EID63" s="429"/>
      <c r="EIE63" s="429"/>
      <c r="EIF63" s="429"/>
      <c r="EIG63" s="429"/>
      <c r="EIH63" s="429"/>
      <c r="EII63" s="429"/>
      <c r="EIJ63" s="429"/>
      <c r="EIK63" s="429"/>
      <c r="EIL63" s="429"/>
      <c r="EIM63" s="429"/>
      <c r="EIN63" s="429"/>
      <c r="EIO63" s="429"/>
      <c r="EIP63" s="429"/>
      <c r="EIQ63" s="429"/>
      <c r="EIR63" s="429"/>
      <c r="EIS63" s="429"/>
      <c r="EIT63" s="429"/>
      <c r="EIU63" s="429"/>
      <c r="EIV63" s="429"/>
      <c r="EIW63" s="429"/>
      <c r="EIX63" s="429"/>
      <c r="EIY63" s="429"/>
      <c r="EIZ63" s="429"/>
      <c r="EJA63" s="429"/>
      <c r="EJB63" s="429"/>
      <c r="EJC63" s="429"/>
      <c r="EJD63" s="429"/>
      <c r="EJE63" s="429"/>
      <c r="EJF63" s="429"/>
      <c r="EJG63" s="429"/>
      <c r="EJH63" s="429"/>
      <c r="EJI63" s="429"/>
      <c r="EJJ63" s="429"/>
      <c r="EJK63" s="429"/>
      <c r="EJL63" s="429"/>
      <c r="EJM63" s="429"/>
      <c r="EJN63" s="429"/>
      <c r="EJO63" s="429"/>
      <c r="EJP63" s="429"/>
      <c r="EJQ63" s="429"/>
      <c r="EJR63" s="429"/>
      <c r="EJS63" s="429"/>
      <c r="EJT63" s="429"/>
      <c r="EJU63" s="429"/>
      <c r="EJV63" s="429"/>
      <c r="EJW63" s="429"/>
      <c r="EJX63" s="429"/>
      <c r="EJY63" s="429"/>
      <c r="EJZ63" s="429"/>
      <c r="EKA63" s="429"/>
      <c r="EKB63" s="429"/>
      <c r="EKC63" s="429"/>
      <c r="EKD63" s="429"/>
      <c r="EKE63" s="429"/>
      <c r="EKF63" s="429"/>
      <c r="EKG63" s="429"/>
      <c r="EKH63" s="429"/>
      <c r="EKI63" s="429"/>
      <c r="EKJ63" s="429"/>
      <c r="EKK63" s="429"/>
      <c r="EKL63" s="429"/>
      <c r="EKM63" s="429"/>
      <c r="EKN63" s="429"/>
      <c r="EKO63" s="429"/>
      <c r="EKP63" s="429"/>
      <c r="EKQ63" s="429"/>
      <c r="EKR63" s="429"/>
      <c r="EKS63" s="429"/>
      <c r="EKT63" s="429"/>
      <c r="EKU63" s="429"/>
      <c r="EKV63" s="429"/>
      <c r="EKW63" s="429"/>
      <c r="EKX63" s="429"/>
      <c r="EKY63" s="429"/>
      <c r="EKZ63" s="429"/>
      <c r="ELA63" s="429"/>
      <c r="ELB63" s="429"/>
      <c r="ELC63" s="429"/>
      <c r="ELD63" s="429"/>
      <c r="ELE63" s="429"/>
      <c r="ELF63" s="429"/>
      <c r="ELG63" s="429"/>
      <c r="ELH63" s="429"/>
      <c r="ELI63" s="429"/>
      <c r="ELJ63" s="429"/>
      <c r="ELK63" s="429"/>
      <c r="ELL63" s="429"/>
      <c r="ELM63" s="429"/>
      <c r="ELN63" s="429"/>
      <c r="ELO63" s="429"/>
      <c r="ELP63" s="429"/>
      <c r="ELQ63" s="429"/>
      <c r="ELR63" s="429"/>
      <c r="ELS63" s="429"/>
      <c r="ELT63" s="429"/>
      <c r="ELU63" s="429"/>
      <c r="ELV63" s="429"/>
      <c r="ELW63" s="429"/>
      <c r="ELX63" s="429"/>
      <c r="ELY63" s="429"/>
      <c r="ELZ63" s="429"/>
      <c r="EMA63" s="429"/>
      <c r="EMB63" s="429"/>
      <c r="EMC63" s="429"/>
      <c r="EMD63" s="429"/>
      <c r="EME63" s="429"/>
      <c r="EMF63" s="429"/>
      <c r="EMG63" s="429"/>
      <c r="EMH63" s="429"/>
      <c r="EMI63" s="429"/>
      <c r="EMJ63" s="429"/>
      <c r="EMK63" s="429"/>
      <c r="EML63" s="429"/>
      <c r="EMM63" s="429"/>
      <c r="EMN63" s="429"/>
      <c r="EMO63" s="429"/>
      <c r="EMP63" s="429"/>
      <c r="EMQ63" s="429"/>
      <c r="EMR63" s="429"/>
      <c r="EMS63" s="429"/>
      <c r="EMT63" s="429"/>
      <c r="EMU63" s="429"/>
      <c r="EMV63" s="429"/>
      <c r="EMW63" s="429"/>
      <c r="EMX63" s="429"/>
      <c r="EMY63" s="429"/>
      <c r="EMZ63" s="429"/>
      <c r="ENA63" s="429"/>
      <c r="ENB63" s="429"/>
      <c r="ENC63" s="429"/>
      <c r="END63" s="429"/>
      <c r="ENE63" s="429"/>
      <c r="ENF63" s="429"/>
      <c r="ENG63" s="429"/>
      <c r="ENH63" s="429"/>
      <c r="ENI63" s="429"/>
      <c r="ENJ63" s="429"/>
      <c r="ENK63" s="429"/>
      <c r="ENL63" s="429"/>
      <c r="ENM63" s="429"/>
      <c r="ENN63" s="429"/>
      <c r="ENO63" s="429"/>
      <c r="ENP63" s="429"/>
      <c r="ENQ63" s="429"/>
      <c r="ENR63" s="429"/>
      <c r="ENS63" s="429"/>
      <c r="ENT63" s="429"/>
      <c r="ENU63" s="429"/>
      <c r="ENV63" s="429"/>
      <c r="ENW63" s="429"/>
      <c r="ENX63" s="429"/>
      <c r="ENY63" s="429"/>
      <c r="ENZ63" s="429"/>
      <c r="EOA63" s="429"/>
      <c r="EOB63" s="429"/>
      <c r="EOC63" s="429"/>
      <c r="EOD63" s="429"/>
      <c r="EOE63" s="429"/>
      <c r="EOF63" s="429"/>
      <c r="EOG63" s="429"/>
      <c r="EOH63" s="429"/>
      <c r="EOI63" s="429"/>
      <c r="EOJ63" s="429"/>
      <c r="EOK63" s="429"/>
      <c r="EOL63" s="429"/>
      <c r="EOM63" s="429"/>
      <c r="EON63" s="429"/>
      <c r="EOO63" s="429"/>
      <c r="EOP63" s="429"/>
      <c r="EOQ63" s="429"/>
      <c r="EOR63" s="429"/>
      <c r="EOS63" s="429"/>
      <c r="EOT63" s="429"/>
      <c r="EOU63" s="429"/>
      <c r="EOV63" s="429"/>
      <c r="EOW63" s="429"/>
      <c r="EOX63" s="429"/>
      <c r="EOY63" s="429"/>
      <c r="EOZ63" s="429"/>
      <c r="EPA63" s="429"/>
      <c r="EPB63" s="429"/>
      <c r="EPC63" s="429"/>
      <c r="EPD63" s="429"/>
      <c r="EPE63" s="429"/>
      <c r="EPF63" s="429"/>
      <c r="EPG63" s="429"/>
      <c r="EPH63" s="429"/>
      <c r="EPI63" s="429"/>
      <c r="EPJ63" s="429"/>
      <c r="EPK63" s="429"/>
      <c r="EPL63" s="429"/>
      <c r="EPM63" s="429"/>
      <c r="EPN63" s="429"/>
      <c r="EPO63" s="429"/>
      <c r="EPP63" s="429"/>
      <c r="EPQ63" s="429"/>
      <c r="EPR63" s="429"/>
      <c r="EPS63" s="429"/>
      <c r="EPT63" s="429"/>
      <c r="EPU63" s="429"/>
      <c r="EPV63" s="429"/>
      <c r="EPW63" s="429"/>
      <c r="EPX63" s="429"/>
      <c r="EPY63" s="429"/>
      <c r="EPZ63" s="429"/>
      <c r="EQA63" s="429"/>
      <c r="EQB63" s="429"/>
      <c r="EQC63" s="429"/>
      <c r="EQD63" s="429"/>
      <c r="EQE63" s="429"/>
      <c r="EQF63" s="429"/>
      <c r="EQG63" s="429"/>
      <c r="EQH63" s="429"/>
      <c r="EQI63" s="429"/>
      <c r="EQJ63" s="429"/>
      <c r="EQK63" s="429"/>
      <c r="EQL63" s="429"/>
      <c r="EQM63" s="429"/>
      <c r="EQN63" s="429"/>
      <c r="EQO63" s="429"/>
      <c r="EQP63" s="429"/>
      <c r="EQQ63" s="429"/>
      <c r="EQR63" s="429"/>
      <c r="EQS63" s="429"/>
      <c r="EQT63" s="429"/>
      <c r="EQU63" s="429"/>
      <c r="EQV63" s="429"/>
      <c r="EQW63" s="429"/>
      <c r="EQX63" s="429"/>
      <c r="EQY63" s="429"/>
      <c r="EQZ63" s="429"/>
      <c r="ERA63" s="429"/>
      <c r="ERB63" s="429"/>
      <c r="ERC63" s="429"/>
      <c r="ERD63" s="429"/>
      <c r="ERE63" s="429"/>
      <c r="ERF63" s="429"/>
      <c r="ERG63" s="429"/>
      <c r="ERH63" s="429"/>
      <c r="ERI63" s="429"/>
      <c r="ERJ63" s="429"/>
      <c r="ERK63" s="429"/>
      <c r="ERL63" s="429"/>
      <c r="ERM63" s="429"/>
      <c r="ERN63" s="429"/>
      <c r="ERO63" s="429"/>
      <c r="ERP63" s="429"/>
      <c r="ERQ63" s="429"/>
      <c r="ERR63" s="429"/>
      <c r="ERS63" s="429"/>
      <c r="ERT63" s="429"/>
      <c r="ERU63" s="429"/>
      <c r="ERV63" s="429"/>
      <c r="ERW63" s="429"/>
      <c r="ERX63" s="429"/>
      <c r="ERY63" s="429"/>
      <c r="ERZ63" s="429"/>
      <c r="ESA63" s="429"/>
      <c r="ESB63" s="429"/>
      <c r="ESC63" s="429"/>
      <c r="ESD63" s="429"/>
      <c r="ESE63" s="429"/>
      <c r="ESF63" s="429"/>
      <c r="ESG63" s="429"/>
      <c r="ESH63" s="429"/>
      <c r="ESI63" s="429"/>
      <c r="ESJ63" s="429"/>
      <c r="ESK63" s="429"/>
      <c r="ESL63" s="429"/>
      <c r="ESM63" s="429"/>
      <c r="ESN63" s="429"/>
      <c r="ESO63" s="429"/>
      <c r="ESP63" s="429"/>
      <c r="ESQ63" s="429"/>
      <c r="ESR63" s="429"/>
      <c r="ESS63" s="429"/>
      <c r="EST63" s="429"/>
      <c r="ESU63" s="429"/>
      <c r="ESV63" s="429"/>
      <c r="ESW63" s="429"/>
      <c r="ESX63" s="429"/>
      <c r="ESY63" s="429"/>
      <c r="ESZ63" s="429"/>
      <c r="ETA63" s="429"/>
      <c r="ETB63" s="429"/>
      <c r="ETC63" s="429"/>
      <c r="ETD63" s="429"/>
      <c r="ETE63" s="429"/>
      <c r="ETF63" s="429"/>
      <c r="ETG63" s="429"/>
      <c r="ETH63" s="429"/>
      <c r="ETI63" s="429"/>
      <c r="ETJ63" s="429"/>
      <c r="ETK63" s="429"/>
      <c r="ETL63" s="429"/>
      <c r="ETM63" s="429"/>
      <c r="ETN63" s="429"/>
      <c r="ETO63" s="429"/>
      <c r="ETP63" s="429"/>
      <c r="ETQ63" s="429"/>
      <c r="ETR63" s="429"/>
      <c r="ETS63" s="429"/>
      <c r="ETT63" s="429"/>
      <c r="ETU63" s="429"/>
      <c r="ETV63" s="429"/>
      <c r="ETW63" s="429"/>
      <c r="ETX63" s="429"/>
      <c r="ETY63" s="429"/>
      <c r="ETZ63" s="429"/>
      <c r="EUA63" s="429"/>
      <c r="EUB63" s="429"/>
      <c r="EUC63" s="429"/>
      <c r="EUD63" s="429"/>
      <c r="EUE63" s="429"/>
      <c r="EUF63" s="429"/>
      <c r="EUG63" s="429"/>
      <c r="EUH63" s="429"/>
      <c r="EUI63" s="429"/>
      <c r="EUJ63" s="429"/>
      <c r="EUK63" s="429"/>
      <c r="EUL63" s="429"/>
      <c r="EUM63" s="429"/>
      <c r="EUN63" s="429"/>
      <c r="EUO63" s="429"/>
      <c r="EUP63" s="429"/>
      <c r="EUQ63" s="429"/>
      <c r="EUR63" s="429"/>
      <c r="EUS63" s="429"/>
      <c r="EUT63" s="429"/>
      <c r="EUU63" s="429"/>
      <c r="EUV63" s="429"/>
      <c r="EUW63" s="429"/>
      <c r="EUX63" s="429"/>
      <c r="EUY63" s="429"/>
      <c r="EUZ63" s="429"/>
      <c r="EVA63" s="429"/>
      <c r="EVB63" s="429"/>
      <c r="EVC63" s="429"/>
      <c r="EVD63" s="429"/>
      <c r="EVE63" s="429"/>
      <c r="EVF63" s="429"/>
      <c r="EVG63" s="429"/>
      <c r="EVH63" s="429"/>
      <c r="EVI63" s="429"/>
      <c r="EVJ63" s="429"/>
      <c r="EVK63" s="429"/>
      <c r="EVL63" s="429"/>
      <c r="EVM63" s="429"/>
      <c r="EVN63" s="429"/>
      <c r="EVO63" s="429"/>
      <c r="EVP63" s="429"/>
      <c r="EVQ63" s="429"/>
      <c r="EVR63" s="429"/>
      <c r="EVS63" s="429"/>
      <c r="EVT63" s="429"/>
      <c r="EVU63" s="429"/>
      <c r="EVV63" s="429"/>
      <c r="EVW63" s="429"/>
      <c r="EVX63" s="429"/>
      <c r="EVY63" s="429"/>
      <c r="EVZ63" s="429"/>
      <c r="EWA63" s="429"/>
      <c r="EWB63" s="429"/>
      <c r="EWC63" s="429"/>
      <c r="EWD63" s="429"/>
      <c r="EWE63" s="429"/>
      <c r="EWF63" s="429"/>
      <c r="EWG63" s="429"/>
      <c r="EWH63" s="429"/>
      <c r="EWI63" s="429"/>
      <c r="EWJ63" s="429"/>
      <c r="EWK63" s="429"/>
      <c r="EWL63" s="429"/>
      <c r="EWM63" s="429"/>
      <c r="EWN63" s="429"/>
      <c r="EWO63" s="429"/>
      <c r="EWP63" s="429"/>
      <c r="EWQ63" s="429"/>
      <c r="EWR63" s="429"/>
      <c r="EWS63" s="429"/>
      <c r="EWT63" s="429"/>
      <c r="EWU63" s="429"/>
      <c r="EWV63" s="429"/>
      <c r="EWW63" s="429"/>
      <c r="EWX63" s="429"/>
      <c r="EWY63" s="429"/>
      <c r="EWZ63" s="429"/>
      <c r="EXA63" s="429"/>
      <c r="EXB63" s="429"/>
      <c r="EXC63" s="429"/>
      <c r="EXD63" s="429"/>
      <c r="EXE63" s="429"/>
      <c r="EXF63" s="429"/>
      <c r="EXG63" s="429"/>
      <c r="EXH63" s="429"/>
      <c r="EXI63" s="429"/>
      <c r="EXJ63" s="429"/>
      <c r="EXK63" s="429"/>
      <c r="EXL63" s="429"/>
      <c r="EXM63" s="429"/>
      <c r="EXN63" s="429"/>
      <c r="EXO63" s="429"/>
      <c r="EXP63" s="429"/>
      <c r="EXQ63" s="429"/>
      <c r="EXR63" s="429"/>
      <c r="EXS63" s="429"/>
      <c r="EXT63" s="429"/>
      <c r="EXU63" s="429"/>
      <c r="EXV63" s="429"/>
      <c r="EXW63" s="429"/>
      <c r="EXX63" s="429"/>
      <c r="EXY63" s="429"/>
      <c r="EXZ63" s="429"/>
      <c r="EYA63" s="429"/>
      <c r="EYB63" s="429"/>
      <c r="EYC63" s="429"/>
      <c r="EYD63" s="429"/>
      <c r="EYE63" s="429"/>
      <c r="EYF63" s="429"/>
      <c r="EYG63" s="429"/>
      <c r="EYH63" s="429"/>
      <c r="EYI63" s="429"/>
      <c r="EYJ63" s="429"/>
      <c r="EYK63" s="429"/>
      <c r="EYL63" s="429"/>
      <c r="EYM63" s="429"/>
      <c r="EYN63" s="429"/>
      <c r="EYO63" s="429"/>
      <c r="EYP63" s="429"/>
      <c r="EYQ63" s="429"/>
      <c r="EYR63" s="429"/>
      <c r="EYS63" s="429"/>
      <c r="EYT63" s="429"/>
      <c r="EYU63" s="429"/>
      <c r="EYV63" s="429"/>
      <c r="EYW63" s="429"/>
      <c r="EYX63" s="429"/>
      <c r="EYY63" s="429"/>
      <c r="EYZ63" s="429"/>
      <c r="EZA63" s="429"/>
      <c r="EZB63" s="429"/>
      <c r="EZC63" s="429"/>
      <c r="EZD63" s="429"/>
      <c r="EZE63" s="429"/>
      <c r="EZF63" s="429"/>
      <c r="EZG63" s="429"/>
      <c r="EZH63" s="429"/>
      <c r="EZI63" s="429"/>
      <c r="EZJ63" s="429"/>
      <c r="EZK63" s="429"/>
      <c r="EZL63" s="429"/>
      <c r="EZM63" s="429"/>
      <c r="EZN63" s="429"/>
      <c r="EZO63" s="429"/>
      <c r="EZP63" s="429"/>
      <c r="EZQ63" s="429"/>
      <c r="EZR63" s="429"/>
      <c r="EZS63" s="429"/>
      <c r="EZT63" s="429"/>
      <c r="EZU63" s="429"/>
      <c r="EZV63" s="429"/>
      <c r="EZW63" s="429"/>
      <c r="EZX63" s="429"/>
      <c r="EZY63" s="429"/>
      <c r="EZZ63" s="429"/>
      <c r="FAA63" s="429"/>
      <c r="FAB63" s="429"/>
      <c r="FAC63" s="429"/>
      <c r="FAD63" s="429"/>
      <c r="FAE63" s="429"/>
      <c r="FAF63" s="429"/>
      <c r="FAG63" s="429"/>
      <c r="FAH63" s="429"/>
      <c r="FAI63" s="429"/>
      <c r="FAJ63" s="429"/>
      <c r="FAK63" s="429"/>
      <c r="FAL63" s="429"/>
      <c r="FAM63" s="429"/>
      <c r="FAN63" s="429"/>
      <c r="FAO63" s="429"/>
      <c r="FAP63" s="429"/>
      <c r="FAQ63" s="429"/>
      <c r="FAR63" s="429"/>
      <c r="FAS63" s="429"/>
      <c r="FAT63" s="429"/>
      <c r="FAU63" s="429"/>
      <c r="FAV63" s="429"/>
      <c r="FAW63" s="429"/>
      <c r="FAX63" s="429"/>
      <c r="FAY63" s="429"/>
      <c r="FAZ63" s="429"/>
      <c r="FBA63" s="429"/>
      <c r="FBB63" s="429"/>
      <c r="FBC63" s="429"/>
      <c r="FBD63" s="429"/>
      <c r="FBE63" s="429"/>
      <c r="FBF63" s="429"/>
      <c r="FBG63" s="429"/>
      <c r="FBH63" s="429"/>
      <c r="FBI63" s="429"/>
      <c r="FBJ63" s="429"/>
      <c r="FBK63" s="429"/>
      <c r="FBL63" s="429"/>
      <c r="FBM63" s="429"/>
      <c r="FBN63" s="429"/>
      <c r="FBO63" s="429"/>
      <c r="FBP63" s="429"/>
      <c r="FBQ63" s="429"/>
      <c r="FBR63" s="429"/>
      <c r="FBS63" s="429"/>
      <c r="FBT63" s="429"/>
      <c r="FBU63" s="429"/>
      <c r="FBV63" s="429"/>
      <c r="FBW63" s="429"/>
      <c r="FBX63" s="429"/>
      <c r="FBY63" s="429"/>
      <c r="FBZ63" s="429"/>
      <c r="FCA63" s="429"/>
      <c r="FCB63" s="429"/>
      <c r="FCC63" s="429"/>
      <c r="FCD63" s="429"/>
      <c r="FCE63" s="429"/>
      <c r="FCF63" s="429"/>
      <c r="FCG63" s="429"/>
      <c r="FCH63" s="429"/>
      <c r="FCI63" s="429"/>
      <c r="FCJ63" s="429"/>
      <c r="FCK63" s="429"/>
      <c r="FCL63" s="429"/>
      <c r="FCM63" s="429"/>
      <c r="FCN63" s="429"/>
      <c r="FCO63" s="429"/>
      <c r="FCP63" s="429"/>
      <c r="FCQ63" s="429"/>
      <c r="FCR63" s="429"/>
      <c r="FCS63" s="429"/>
      <c r="FCT63" s="429"/>
      <c r="FCU63" s="429"/>
      <c r="FCV63" s="429"/>
      <c r="FCW63" s="429"/>
      <c r="FCX63" s="429"/>
      <c r="FCY63" s="429"/>
      <c r="FCZ63" s="429"/>
      <c r="FDA63" s="429"/>
      <c r="FDB63" s="429"/>
      <c r="FDC63" s="429"/>
      <c r="FDD63" s="429"/>
      <c r="FDE63" s="429"/>
      <c r="FDF63" s="429"/>
      <c r="FDG63" s="429"/>
      <c r="FDH63" s="429"/>
      <c r="FDI63" s="429"/>
      <c r="FDJ63" s="429"/>
      <c r="FDK63" s="429"/>
      <c r="FDL63" s="429"/>
      <c r="FDM63" s="429"/>
      <c r="FDN63" s="429"/>
      <c r="FDO63" s="429"/>
      <c r="FDP63" s="429"/>
      <c r="FDQ63" s="429"/>
      <c r="FDR63" s="429"/>
      <c r="FDS63" s="429"/>
      <c r="FDT63" s="429"/>
      <c r="FDU63" s="429"/>
      <c r="FDV63" s="429"/>
      <c r="FDW63" s="429"/>
      <c r="FDX63" s="429"/>
      <c r="FDY63" s="429"/>
      <c r="FDZ63" s="429"/>
      <c r="FEA63" s="429"/>
      <c r="FEB63" s="429"/>
      <c r="FEC63" s="429"/>
      <c r="FED63" s="429"/>
      <c r="FEE63" s="429"/>
      <c r="FEF63" s="429"/>
      <c r="FEG63" s="429"/>
      <c r="FEH63" s="429"/>
      <c r="FEI63" s="429"/>
      <c r="FEJ63" s="429"/>
      <c r="FEK63" s="429"/>
      <c r="FEL63" s="429"/>
      <c r="FEM63" s="429"/>
      <c r="FEN63" s="429"/>
      <c r="FEO63" s="429"/>
      <c r="FEP63" s="429"/>
      <c r="FEQ63" s="429"/>
      <c r="FER63" s="429"/>
      <c r="FES63" s="429"/>
      <c r="FET63" s="429"/>
      <c r="FEU63" s="429"/>
      <c r="FEV63" s="429"/>
      <c r="FEW63" s="429"/>
      <c r="FEX63" s="429"/>
      <c r="FEY63" s="429"/>
      <c r="FEZ63" s="429"/>
      <c r="FFA63" s="429"/>
      <c r="FFB63" s="429"/>
      <c r="FFC63" s="429"/>
      <c r="FFD63" s="429"/>
      <c r="FFE63" s="429"/>
      <c r="FFF63" s="429"/>
      <c r="FFG63" s="429"/>
      <c r="FFH63" s="429"/>
      <c r="FFI63" s="429"/>
      <c r="FFJ63" s="429"/>
      <c r="FFK63" s="429"/>
      <c r="FFL63" s="429"/>
      <c r="FFM63" s="429"/>
      <c r="FFN63" s="429"/>
      <c r="FFO63" s="429"/>
      <c r="FFP63" s="429"/>
      <c r="FFQ63" s="429"/>
      <c r="FFR63" s="429"/>
      <c r="FFS63" s="429"/>
      <c r="FFT63" s="429"/>
      <c r="FFU63" s="429"/>
      <c r="FFV63" s="429"/>
      <c r="FFW63" s="429"/>
      <c r="FFX63" s="429"/>
      <c r="FFY63" s="429"/>
      <c r="FFZ63" s="429"/>
      <c r="FGA63" s="429"/>
      <c r="FGB63" s="429"/>
      <c r="FGC63" s="429"/>
      <c r="FGD63" s="429"/>
      <c r="FGE63" s="429"/>
      <c r="FGF63" s="429"/>
      <c r="FGG63" s="429"/>
      <c r="FGH63" s="429"/>
      <c r="FGI63" s="429"/>
      <c r="FGJ63" s="429"/>
      <c r="FGK63" s="429"/>
      <c r="FGL63" s="429"/>
      <c r="FGM63" s="429"/>
      <c r="FGN63" s="429"/>
      <c r="FGO63" s="429"/>
      <c r="FGP63" s="429"/>
      <c r="FGQ63" s="429"/>
      <c r="FGR63" s="429"/>
      <c r="FGS63" s="429"/>
      <c r="FGT63" s="429"/>
      <c r="FGU63" s="429"/>
      <c r="FGV63" s="429"/>
      <c r="FGW63" s="429"/>
      <c r="FGX63" s="429"/>
      <c r="FGY63" s="429"/>
      <c r="FGZ63" s="429"/>
      <c r="FHA63" s="429"/>
      <c r="FHB63" s="429"/>
      <c r="FHC63" s="429"/>
      <c r="FHD63" s="429"/>
      <c r="FHE63" s="429"/>
      <c r="FHF63" s="429"/>
      <c r="FHG63" s="429"/>
      <c r="FHH63" s="429"/>
      <c r="FHI63" s="429"/>
      <c r="FHJ63" s="429"/>
      <c r="FHK63" s="429"/>
      <c r="FHL63" s="429"/>
      <c r="FHM63" s="429"/>
      <c r="FHN63" s="429"/>
      <c r="FHO63" s="429"/>
      <c r="FHP63" s="429"/>
      <c r="FHQ63" s="429"/>
      <c r="FHR63" s="429"/>
      <c r="FHS63" s="429"/>
      <c r="FHT63" s="429"/>
      <c r="FHU63" s="429"/>
      <c r="FHV63" s="429"/>
      <c r="FHW63" s="429"/>
      <c r="FHX63" s="429"/>
      <c r="FHY63" s="429"/>
      <c r="FHZ63" s="429"/>
      <c r="FIA63" s="429"/>
      <c r="FIB63" s="429"/>
      <c r="FIC63" s="429"/>
      <c r="FID63" s="429"/>
      <c r="FIE63" s="429"/>
      <c r="FIF63" s="429"/>
      <c r="FIG63" s="429"/>
      <c r="FIH63" s="429"/>
      <c r="FII63" s="429"/>
      <c r="FIJ63" s="429"/>
      <c r="FIK63" s="429"/>
      <c r="FIL63" s="429"/>
      <c r="FIM63" s="429"/>
      <c r="FIN63" s="429"/>
      <c r="FIO63" s="429"/>
      <c r="FIP63" s="429"/>
      <c r="FIQ63" s="429"/>
      <c r="FIR63" s="429"/>
      <c r="FIS63" s="429"/>
      <c r="FIT63" s="429"/>
      <c r="FIU63" s="429"/>
      <c r="FIV63" s="429"/>
      <c r="FIW63" s="429"/>
      <c r="FIX63" s="429"/>
      <c r="FIY63" s="429"/>
      <c r="FIZ63" s="429"/>
      <c r="FJA63" s="429"/>
      <c r="FJB63" s="429"/>
      <c r="FJC63" s="429"/>
      <c r="FJD63" s="429"/>
      <c r="FJE63" s="429"/>
      <c r="FJF63" s="429"/>
      <c r="FJG63" s="429"/>
      <c r="FJH63" s="429"/>
      <c r="FJI63" s="429"/>
      <c r="FJJ63" s="429"/>
      <c r="FJK63" s="429"/>
      <c r="FJL63" s="429"/>
      <c r="FJM63" s="429"/>
      <c r="FJN63" s="429"/>
      <c r="FJO63" s="429"/>
      <c r="FJP63" s="429"/>
      <c r="FJQ63" s="429"/>
      <c r="FJR63" s="429"/>
      <c r="FJS63" s="429"/>
      <c r="FJT63" s="429"/>
      <c r="FJU63" s="429"/>
      <c r="FJV63" s="429"/>
      <c r="FJW63" s="429"/>
      <c r="FJX63" s="429"/>
      <c r="FJY63" s="429"/>
      <c r="FJZ63" s="429"/>
      <c r="FKA63" s="429"/>
      <c r="FKB63" s="429"/>
      <c r="FKC63" s="429"/>
      <c r="FKD63" s="429"/>
      <c r="FKE63" s="429"/>
      <c r="FKF63" s="429"/>
      <c r="FKG63" s="429"/>
      <c r="FKH63" s="429"/>
      <c r="FKI63" s="429"/>
      <c r="FKJ63" s="429"/>
      <c r="FKK63" s="429"/>
      <c r="FKL63" s="429"/>
      <c r="FKM63" s="429"/>
      <c r="FKN63" s="429"/>
      <c r="FKO63" s="429"/>
      <c r="FKP63" s="429"/>
      <c r="FKQ63" s="429"/>
      <c r="FKR63" s="429"/>
      <c r="FKS63" s="429"/>
      <c r="FKT63" s="429"/>
      <c r="FKU63" s="429"/>
      <c r="FKV63" s="429"/>
      <c r="FKW63" s="429"/>
      <c r="FKX63" s="429"/>
      <c r="FKY63" s="429"/>
      <c r="FKZ63" s="429"/>
      <c r="FLA63" s="429"/>
      <c r="FLB63" s="429"/>
      <c r="FLC63" s="429"/>
      <c r="FLD63" s="429"/>
      <c r="FLE63" s="429"/>
      <c r="FLF63" s="429"/>
      <c r="FLG63" s="429"/>
      <c r="FLH63" s="429"/>
      <c r="FLI63" s="429"/>
      <c r="FLJ63" s="429"/>
      <c r="FLK63" s="429"/>
      <c r="FLL63" s="429"/>
      <c r="FLM63" s="429"/>
      <c r="FLN63" s="429"/>
      <c r="FLO63" s="429"/>
      <c r="FLP63" s="429"/>
      <c r="FLQ63" s="429"/>
      <c r="FLR63" s="429"/>
      <c r="FLS63" s="429"/>
      <c r="FLT63" s="429"/>
      <c r="FLU63" s="429"/>
      <c r="FLV63" s="429"/>
      <c r="FLW63" s="429"/>
      <c r="FLX63" s="429"/>
      <c r="FLY63" s="429"/>
      <c r="FLZ63" s="429"/>
      <c r="FMA63" s="429"/>
      <c r="FMB63" s="429"/>
      <c r="FMC63" s="429"/>
      <c r="FMD63" s="429"/>
      <c r="FME63" s="429"/>
      <c r="FMF63" s="429"/>
      <c r="FMG63" s="429"/>
      <c r="FMH63" s="429"/>
      <c r="FMI63" s="429"/>
      <c r="FMJ63" s="429"/>
      <c r="FMK63" s="429"/>
      <c r="FML63" s="429"/>
      <c r="FMM63" s="429"/>
      <c r="FMN63" s="429"/>
      <c r="FMO63" s="429"/>
      <c r="FMP63" s="429"/>
      <c r="FMQ63" s="429"/>
      <c r="FMR63" s="429"/>
      <c r="FMS63" s="429"/>
      <c r="FMT63" s="429"/>
      <c r="FMU63" s="429"/>
      <c r="FMV63" s="429"/>
      <c r="FMW63" s="429"/>
      <c r="FMX63" s="429"/>
      <c r="FMY63" s="429"/>
      <c r="FMZ63" s="429"/>
      <c r="FNA63" s="429"/>
      <c r="FNB63" s="429"/>
      <c r="FNC63" s="429"/>
      <c r="FND63" s="429"/>
      <c r="FNE63" s="429"/>
      <c r="FNF63" s="429"/>
      <c r="FNG63" s="429"/>
      <c r="FNH63" s="429"/>
      <c r="FNI63" s="429"/>
      <c r="FNJ63" s="429"/>
      <c r="FNK63" s="429"/>
      <c r="FNL63" s="429"/>
      <c r="FNM63" s="429"/>
      <c r="FNN63" s="429"/>
      <c r="FNO63" s="429"/>
      <c r="FNP63" s="429"/>
      <c r="FNQ63" s="429"/>
      <c r="FNR63" s="429"/>
      <c r="FNS63" s="429"/>
      <c r="FNT63" s="429"/>
      <c r="FNU63" s="429"/>
      <c r="FNV63" s="429"/>
      <c r="FNW63" s="429"/>
      <c r="FNX63" s="429"/>
      <c r="FNY63" s="429"/>
      <c r="FNZ63" s="429"/>
      <c r="FOA63" s="429"/>
      <c r="FOB63" s="429"/>
      <c r="FOC63" s="429"/>
      <c r="FOD63" s="429"/>
      <c r="FOE63" s="429"/>
      <c r="FOF63" s="429"/>
      <c r="FOG63" s="429"/>
      <c r="FOH63" s="429"/>
      <c r="FOI63" s="429"/>
      <c r="FOJ63" s="429"/>
      <c r="FOK63" s="429"/>
      <c r="FOL63" s="429"/>
      <c r="FOM63" s="429"/>
      <c r="FON63" s="429"/>
      <c r="FOO63" s="429"/>
      <c r="FOP63" s="429"/>
      <c r="FOQ63" s="429"/>
      <c r="FOR63" s="429"/>
      <c r="FOS63" s="429"/>
      <c r="FOT63" s="429"/>
      <c r="FOU63" s="429"/>
      <c r="FOV63" s="429"/>
      <c r="FOW63" s="429"/>
      <c r="FOX63" s="429"/>
      <c r="FOY63" s="429"/>
      <c r="FOZ63" s="429"/>
      <c r="FPA63" s="429"/>
      <c r="FPB63" s="429"/>
      <c r="FPC63" s="429"/>
      <c r="FPD63" s="429"/>
      <c r="FPE63" s="429"/>
      <c r="FPF63" s="429"/>
      <c r="FPG63" s="429"/>
      <c r="FPH63" s="429"/>
      <c r="FPI63" s="429"/>
      <c r="FPJ63" s="429"/>
      <c r="FPK63" s="429"/>
      <c r="FPL63" s="429"/>
      <c r="FPM63" s="429"/>
      <c r="FPN63" s="429"/>
      <c r="FPO63" s="429"/>
      <c r="FPP63" s="429"/>
      <c r="FPQ63" s="429"/>
      <c r="FPR63" s="429"/>
      <c r="FPS63" s="429"/>
      <c r="FPT63" s="429"/>
      <c r="FPU63" s="429"/>
      <c r="FPV63" s="429"/>
      <c r="FPW63" s="429"/>
      <c r="FPX63" s="429"/>
      <c r="FPY63" s="429"/>
      <c r="FPZ63" s="429"/>
      <c r="FQA63" s="429"/>
      <c r="FQB63" s="429"/>
      <c r="FQC63" s="429"/>
      <c r="FQD63" s="429"/>
      <c r="FQE63" s="429"/>
      <c r="FQF63" s="429"/>
      <c r="FQG63" s="429"/>
      <c r="FQH63" s="429"/>
      <c r="FQI63" s="429"/>
      <c r="FQJ63" s="429"/>
      <c r="FQK63" s="429"/>
      <c r="FQL63" s="429"/>
      <c r="FQM63" s="429"/>
      <c r="FQN63" s="429"/>
      <c r="FQO63" s="429"/>
      <c r="FQP63" s="429"/>
      <c r="FQQ63" s="429"/>
      <c r="FQR63" s="429"/>
      <c r="FQS63" s="429"/>
      <c r="FQT63" s="429"/>
      <c r="FQU63" s="429"/>
      <c r="FQV63" s="429"/>
      <c r="FQW63" s="429"/>
      <c r="FQX63" s="429"/>
      <c r="FQY63" s="429"/>
      <c r="FQZ63" s="429"/>
      <c r="FRA63" s="429"/>
      <c r="FRB63" s="429"/>
      <c r="FRC63" s="429"/>
      <c r="FRD63" s="429"/>
      <c r="FRE63" s="429"/>
      <c r="FRF63" s="429"/>
      <c r="FRG63" s="429"/>
      <c r="FRH63" s="429"/>
      <c r="FRI63" s="429"/>
      <c r="FRJ63" s="429"/>
      <c r="FRK63" s="429"/>
      <c r="FRL63" s="429"/>
      <c r="FRM63" s="429"/>
      <c r="FRN63" s="429"/>
      <c r="FRO63" s="429"/>
      <c r="FRP63" s="429"/>
      <c r="FRQ63" s="429"/>
      <c r="FRR63" s="429"/>
      <c r="FRS63" s="429"/>
      <c r="FRT63" s="429"/>
      <c r="FRU63" s="429"/>
      <c r="FRV63" s="429"/>
      <c r="FRW63" s="429"/>
      <c r="FRX63" s="429"/>
      <c r="FRY63" s="429"/>
      <c r="FRZ63" s="429"/>
      <c r="FSA63" s="429"/>
      <c r="FSB63" s="429"/>
      <c r="FSC63" s="429"/>
      <c r="FSD63" s="429"/>
      <c r="FSE63" s="429"/>
      <c r="FSF63" s="429"/>
      <c r="FSG63" s="429"/>
      <c r="FSH63" s="429"/>
      <c r="FSI63" s="429"/>
      <c r="FSJ63" s="429"/>
      <c r="FSK63" s="429"/>
      <c r="FSL63" s="429"/>
      <c r="FSM63" s="429"/>
      <c r="FSN63" s="429"/>
      <c r="FSO63" s="429"/>
      <c r="FSP63" s="429"/>
      <c r="FSQ63" s="429"/>
      <c r="FSR63" s="429"/>
      <c r="FSS63" s="429"/>
      <c r="FST63" s="429"/>
      <c r="FSU63" s="429"/>
      <c r="FSV63" s="429"/>
      <c r="FSW63" s="429"/>
      <c r="FSX63" s="429"/>
      <c r="FSY63" s="429"/>
      <c r="FSZ63" s="429"/>
      <c r="FTA63" s="429"/>
      <c r="FTB63" s="429"/>
      <c r="FTC63" s="429"/>
      <c r="FTD63" s="429"/>
      <c r="FTE63" s="429"/>
      <c r="FTF63" s="429"/>
      <c r="FTG63" s="429"/>
      <c r="FTH63" s="429"/>
      <c r="FTI63" s="429"/>
      <c r="FTJ63" s="429"/>
      <c r="FTK63" s="429"/>
      <c r="FTL63" s="429"/>
      <c r="FTM63" s="429"/>
      <c r="FTN63" s="429"/>
      <c r="FTO63" s="429"/>
      <c r="FTP63" s="429"/>
      <c r="FTQ63" s="429"/>
      <c r="FTR63" s="429"/>
      <c r="FTS63" s="429"/>
      <c r="FTT63" s="429"/>
      <c r="FTU63" s="429"/>
      <c r="FTV63" s="429"/>
      <c r="FTW63" s="429"/>
      <c r="FTX63" s="429"/>
      <c r="FTY63" s="429"/>
      <c r="FTZ63" s="429"/>
      <c r="FUA63" s="429"/>
      <c r="FUB63" s="429"/>
      <c r="FUC63" s="429"/>
      <c r="FUD63" s="429"/>
      <c r="FUE63" s="429"/>
      <c r="FUF63" s="429"/>
      <c r="FUG63" s="429"/>
      <c r="FUH63" s="429"/>
      <c r="FUI63" s="429"/>
      <c r="FUJ63" s="429"/>
      <c r="FUK63" s="429"/>
      <c r="FUL63" s="429"/>
      <c r="FUM63" s="429"/>
      <c r="FUN63" s="429"/>
      <c r="FUO63" s="429"/>
      <c r="FUP63" s="429"/>
      <c r="FUQ63" s="429"/>
      <c r="FUR63" s="429"/>
      <c r="FUS63" s="429"/>
      <c r="FUT63" s="429"/>
      <c r="FUU63" s="429"/>
      <c r="FUV63" s="429"/>
      <c r="FUW63" s="429"/>
      <c r="FUX63" s="429"/>
      <c r="FUY63" s="429"/>
      <c r="FUZ63" s="429"/>
      <c r="FVA63" s="429"/>
      <c r="FVB63" s="429"/>
      <c r="FVC63" s="429"/>
      <c r="FVD63" s="429"/>
      <c r="FVE63" s="429"/>
      <c r="FVF63" s="429"/>
      <c r="FVG63" s="429"/>
      <c r="FVH63" s="429"/>
      <c r="FVI63" s="429"/>
      <c r="FVJ63" s="429"/>
      <c r="FVK63" s="429"/>
      <c r="FVL63" s="429"/>
      <c r="FVM63" s="429"/>
      <c r="FVN63" s="429"/>
      <c r="FVO63" s="429"/>
      <c r="FVP63" s="429"/>
      <c r="FVQ63" s="429"/>
      <c r="FVR63" s="429"/>
      <c r="FVS63" s="429"/>
      <c r="FVT63" s="429"/>
      <c r="FVU63" s="429"/>
      <c r="FVV63" s="429"/>
      <c r="FVW63" s="429"/>
      <c r="FVX63" s="429"/>
      <c r="FVY63" s="429"/>
      <c r="FVZ63" s="429"/>
      <c r="FWA63" s="429"/>
      <c r="FWB63" s="429"/>
      <c r="FWC63" s="429"/>
      <c r="FWD63" s="429"/>
      <c r="FWE63" s="429"/>
      <c r="FWF63" s="429"/>
      <c r="FWG63" s="429"/>
      <c r="FWH63" s="429"/>
      <c r="FWI63" s="429"/>
      <c r="FWJ63" s="429"/>
      <c r="FWK63" s="429"/>
      <c r="FWL63" s="429"/>
      <c r="FWM63" s="429"/>
      <c r="FWN63" s="429"/>
      <c r="FWO63" s="429"/>
      <c r="FWP63" s="429"/>
      <c r="FWQ63" s="429"/>
      <c r="FWR63" s="429"/>
      <c r="FWS63" s="429"/>
      <c r="FWT63" s="429"/>
      <c r="FWU63" s="429"/>
      <c r="FWV63" s="429"/>
      <c r="FWW63" s="429"/>
      <c r="FWX63" s="429"/>
      <c r="FWY63" s="429"/>
      <c r="FWZ63" s="429"/>
      <c r="FXA63" s="429"/>
      <c r="FXB63" s="429"/>
      <c r="FXC63" s="429"/>
      <c r="FXD63" s="429"/>
      <c r="FXE63" s="429"/>
      <c r="FXF63" s="429"/>
      <c r="FXG63" s="429"/>
      <c r="FXH63" s="429"/>
      <c r="FXI63" s="429"/>
      <c r="FXJ63" s="429"/>
      <c r="FXK63" s="429"/>
      <c r="FXL63" s="429"/>
      <c r="FXM63" s="429"/>
      <c r="FXN63" s="429"/>
      <c r="FXO63" s="429"/>
      <c r="FXP63" s="429"/>
      <c r="FXQ63" s="429"/>
      <c r="FXR63" s="429"/>
      <c r="FXS63" s="429"/>
      <c r="FXT63" s="429"/>
      <c r="FXU63" s="429"/>
      <c r="FXV63" s="429"/>
      <c r="FXW63" s="429"/>
      <c r="FXX63" s="429"/>
      <c r="FXY63" s="429"/>
      <c r="FXZ63" s="429"/>
      <c r="FYA63" s="429"/>
      <c r="FYB63" s="429"/>
      <c r="FYC63" s="429"/>
      <c r="FYD63" s="429"/>
      <c r="FYE63" s="429"/>
      <c r="FYF63" s="429"/>
      <c r="FYG63" s="429"/>
      <c r="FYH63" s="429"/>
      <c r="FYI63" s="429"/>
      <c r="FYJ63" s="429"/>
      <c r="FYK63" s="429"/>
      <c r="FYL63" s="429"/>
      <c r="FYM63" s="429"/>
      <c r="FYN63" s="429"/>
      <c r="FYO63" s="429"/>
      <c r="FYP63" s="429"/>
      <c r="FYQ63" s="429"/>
      <c r="FYR63" s="429"/>
      <c r="FYS63" s="429"/>
      <c r="FYT63" s="429"/>
      <c r="FYU63" s="429"/>
      <c r="FYV63" s="429"/>
      <c r="FYW63" s="429"/>
      <c r="FYX63" s="429"/>
      <c r="FYY63" s="429"/>
      <c r="FYZ63" s="429"/>
      <c r="FZA63" s="429"/>
      <c r="FZB63" s="429"/>
      <c r="FZC63" s="429"/>
      <c r="FZD63" s="429"/>
      <c r="FZE63" s="429"/>
      <c r="FZF63" s="429"/>
      <c r="FZG63" s="429"/>
      <c r="FZH63" s="429"/>
      <c r="FZI63" s="429"/>
      <c r="FZJ63" s="429"/>
      <c r="FZK63" s="429"/>
      <c r="FZL63" s="429"/>
      <c r="FZM63" s="429"/>
      <c r="FZN63" s="429"/>
      <c r="FZO63" s="429"/>
      <c r="FZP63" s="429"/>
      <c r="FZQ63" s="429"/>
      <c r="FZR63" s="429"/>
      <c r="FZS63" s="429"/>
      <c r="FZT63" s="429"/>
      <c r="FZU63" s="429"/>
      <c r="FZV63" s="429"/>
      <c r="FZW63" s="429"/>
      <c r="FZX63" s="429"/>
      <c r="FZY63" s="429"/>
      <c r="FZZ63" s="429"/>
      <c r="GAA63" s="429"/>
      <c r="GAB63" s="429"/>
      <c r="GAC63" s="429"/>
      <c r="GAD63" s="429"/>
      <c r="GAE63" s="429"/>
      <c r="GAF63" s="429"/>
      <c r="GAG63" s="429"/>
      <c r="GAH63" s="429"/>
      <c r="GAI63" s="429"/>
      <c r="GAJ63" s="429"/>
      <c r="GAK63" s="429"/>
      <c r="GAL63" s="429"/>
      <c r="GAM63" s="429"/>
      <c r="GAN63" s="429"/>
      <c r="GAO63" s="429"/>
      <c r="GAP63" s="429"/>
      <c r="GAQ63" s="429"/>
      <c r="GAR63" s="429"/>
      <c r="GAS63" s="429"/>
      <c r="GAT63" s="429"/>
      <c r="GAU63" s="429"/>
      <c r="GAV63" s="429"/>
      <c r="GAW63" s="429"/>
      <c r="GAX63" s="429"/>
      <c r="GAY63" s="429"/>
      <c r="GAZ63" s="429"/>
      <c r="GBA63" s="429"/>
      <c r="GBB63" s="429"/>
      <c r="GBC63" s="429"/>
      <c r="GBD63" s="429"/>
      <c r="GBE63" s="429"/>
      <c r="GBF63" s="429"/>
      <c r="GBG63" s="429"/>
      <c r="GBH63" s="429"/>
      <c r="GBI63" s="429"/>
      <c r="GBJ63" s="429"/>
      <c r="GBK63" s="429"/>
      <c r="GBL63" s="429"/>
      <c r="GBM63" s="429"/>
      <c r="GBN63" s="429"/>
      <c r="GBO63" s="429"/>
      <c r="GBP63" s="429"/>
      <c r="GBQ63" s="429"/>
      <c r="GBR63" s="429"/>
      <c r="GBS63" s="429"/>
      <c r="GBT63" s="429"/>
      <c r="GBU63" s="429"/>
      <c r="GBV63" s="429"/>
      <c r="GBW63" s="429"/>
      <c r="GBX63" s="429"/>
      <c r="GBY63" s="429"/>
      <c r="GBZ63" s="429"/>
      <c r="GCA63" s="429"/>
      <c r="GCB63" s="429"/>
      <c r="GCC63" s="429"/>
      <c r="GCD63" s="429"/>
      <c r="GCE63" s="429"/>
      <c r="GCF63" s="429"/>
      <c r="GCG63" s="429"/>
      <c r="GCH63" s="429"/>
      <c r="GCI63" s="429"/>
      <c r="GCJ63" s="429"/>
      <c r="GCK63" s="429"/>
      <c r="GCL63" s="429"/>
      <c r="GCM63" s="429"/>
      <c r="GCN63" s="429"/>
      <c r="GCO63" s="429"/>
      <c r="GCP63" s="429"/>
      <c r="GCQ63" s="429"/>
      <c r="GCR63" s="429"/>
      <c r="GCS63" s="429"/>
      <c r="GCT63" s="429"/>
      <c r="GCU63" s="429"/>
      <c r="GCV63" s="429"/>
      <c r="GCW63" s="429"/>
      <c r="GCX63" s="429"/>
      <c r="GCY63" s="429"/>
      <c r="GCZ63" s="429"/>
      <c r="GDA63" s="429"/>
      <c r="GDB63" s="429"/>
      <c r="GDC63" s="429"/>
      <c r="GDD63" s="429"/>
      <c r="GDE63" s="429"/>
      <c r="GDF63" s="429"/>
      <c r="GDG63" s="429"/>
      <c r="GDH63" s="429"/>
      <c r="GDI63" s="429"/>
      <c r="GDJ63" s="429"/>
      <c r="GDK63" s="429"/>
      <c r="GDL63" s="429"/>
      <c r="GDM63" s="429"/>
      <c r="GDN63" s="429"/>
      <c r="GDO63" s="429"/>
      <c r="GDP63" s="429"/>
      <c r="GDQ63" s="429"/>
      <c r="GDR63" s="429"/>
      <c r="GDS63" s="429"/>
      <c r="GDT63" s="429"/>
      <c r="GDU63" s="429"/>
      <c r="GDV63" s="429"/>
      <c r="GDW63" s="429"/>
      <c r="GDX63" s="429"/>
      <c r="GDY63" s="429"/>
      <c r="GDZ63" s="429"/>
      <c r="GEA63" s="429"/>
      <c r="GEB63" s="429"/>
      <c r="GEC63" s="429"/>
      <c r="GED63" s="429"/>
      <c r="GEE63" s="429"/>
      <c r="GEF63" s="429"/>
      <c r="GEG63" s="429"/>
      <c r="GEH63" s="429"/>
      <c r="GEI63" s="429"/>
      <c r="GEJ63" s="429"/>
      <c r="GEK63" s="429"/>
      <c r="GEL63" s="429"/>
      <c r="GEM63" s="429"/>
      <c r="GEN63" s="429"/>
      <c r="GEO63" s="429"/>
      <c r="GEP63" s="429"/>
      <c r="GEQ63" s="429"/>
      <c r="GER63" s="429"/>
      <c r="GES63" s="429"/>
      <c r="GET63" s="429"/>
      <c r="GEU63" s="429"/>
      <c r="GEV63" s="429"/>
      <c r="GEW63" s="429"/>
      <c r="GEX63" s="429"/>
      <c r="GEY63" s="429"/>
      <c r="GEZ63" s="429"/>
      <c r="GFA63" s="429"/>
      <c r="GFB63" s="429"/>
      <c r="GFC63" s="429"/>
      <c r="GFD63" s="429"/>
      <c r="GFE63" s="429"/>
      <c r="GFF63" s="429"/>
      <c r="GFG63" s="429"/>
      <c r="GFH63" s="429"/>
      <c r="GFI63" s="429"/>
      <c r="GFJ63" s="429"/>
      <c r="GFK63" s="429"/>
      <c r="GFL63" s="429"/>
      <c r="GFM63" s="429"/>
      <c r="GFN63" s="429"/>
      <c r="GFO63" s="429"/>
      <c r="GFP63" s="429"/>
      <c r="GFQ63" s="429"/>
      <c r="GFR63" s="429"/>
      <c r="GFS63" s="429"/>
      <c r="GFT63" s="429"/>
      <c r="GFU63" s="429"/>
      <c r="GFV63" s="429"/>
      <c r="GFW63" s="429"/>
      <c r="GFX63" s="429"/>
      <c r="GFY63" s="429"/>
      <c r="GFZ63" s="429"/>
      <c r="GGA63" s="429"/>
      <c r="GGB63" s="429"/>
      <c r="GGC63" s="429"/>
      <c r="GGD63" s="429"/>
      <c r="GGE63" s="429"/>
      <c r="GGF63" s="429"/>
      <c r="GGG63" s="429"/>
      <c r="GGH63" s="429"/>
      <c r="GGI63" s="429"/>
      <c r="GGJ63" s="429"/>
      <c r="GGK63" s="429"/>
      <c r="GGL63" s="429"/>
      <c r="GGM63" s="429"/>
      <c r="GGN63" s="429"/>
      <c r="GGO63" s="429"/>
      <c r="GGP63" s="429"/>
      <c r="GGQ63" s="429"/>
      <c r="GGR63" s="429"/>
      <c r="GGS63" s="429"/>
      <c r="GGT63" s="429"/>
      <c r="GGU63" s="429"/>
      <c r="GGV63" s="429"/>
      <c r="GGW63" s="429"/>
      <c r="GGX63" s="429"/>
      <c r="GGY63" s="429"/>
      <c r="GGZ63" s="429"/>
      <c r="GHA63" s="429"/>
      <c r="GHB63" s="429"/>
      <c r="GHC63" s="429"/>
      <c r="GHD63" s="429"/>
      <c r="GHE63" s="429"/>
      <c r="GHF63" s="429"/>
      <c r="GHG63" s="429"/>
      <c r="GHH63" s="429"/>
      <c r="GHI63" s="429"/>
      <c r="GHJ63" s="429"/>
      <c r="GHK63" s="429"/>
      <c r="GHL63" s="429"/>
      <c r="GHM63" s="429"/>
      <c r="GHN63" s="429"/>
      <c r="GHO63" s="429"/>
      <c r="GHP63" s="429"/>
      <c r="GHQ63" s="429"/>
      <c r="GHR63" s="429"/>
      <c r="GHS63" s="429"/>
      <c r="GHT63" s="429"/>
      <c r="GHU63" s="429"/>
      <c r="GHV63" s="429"/>
      <c r="GHW63" s="429"/>
      <c r="GHX63" s="429"/>
      <c r="GHY63" s="429"/>
      <c r="GHZ63" s="429"/>
      <c r="GIA63" s="429"/>
      <c r="GIB63" s="429"/>
      <c r="GIC63" s="429"/>
      <c r="GID63" s="429"/>
      <c r="GIE63" s="429"/>
      <c r="GIF63" s="429"/>
      <c r="GIG63" s="429"/>
      <c r="GIH63" s="429"/>
      <c r="GII63" s="429"/>
      <c r="GIJ63" s="429"/>
      <c r="GIK63" s="429"/>
      <c r="GIL63" s="429"/>
      <c r="GIM63" s="429"/>
      <c r="GIN63" s="429"/>
      <c r="GIO63" s="429"/>
      <c r="GIP63" s="429"/>
      <c r="GIQ63" s="429"/>
      <c r="GIR63" s="429"/>
      <c r="GIS63" s="429"/>
      <c r="GIT63" s="429"/>
      <c r="GIU63" s="429"/>
      <c r="GIV63" s="429"/>
      <c r="GIW63" s="429"/>
      <c r="GIX63" s="429"/>
      <c r="GIY63" s="429"/>
      <c r="GIZ63" s="429"/>
      <c r="GJA63" s="429"/>
      <c r="GJB63" s="429"/>
      <c r="GJC63" s="429"/>
      <c r="GJD63" s="429"/>
      <c r="GJE63" s="429"/>
      <c r="GJF63" s="429"/>
      <c r="GJG63" s="429"/>
      <c r="GJH63" s="429"/>
      <c r="GJI63" s="429"/>
      <c r="GJJ63" s="429"/>
      <c r="GJK63" s="429"/>
      <c r="GJL63" s="429"/>
      <c r="GJM63" s="429"/>
      <c r="GJN63" s="429"/>
      <c r="GJO63" s="429"/>
      <c r="GJP63" s="429"/>
      <c r="GJQ63" s="429"/>
      <c r="GJR63" s="429"/>
      <c r="GJS63" s="429"/>
      <c r="GJT63" s="429"/>
      <c r="GJU63" s="429"/>
      <c r="GJV63" s="429"/>
      <c r="GJW63" s="429"/>
      <c r="GJX63" s="429"/>
      <c r="GJY63" s="429"/>
      <c r="GJZ63" s="429"/>
      <c r="GKA63" s="429"/>
      <c r="GKB63" s="429"/>
      <c r="GKC63" s="429"/>
      <c r="GKD63" s="429"/>
      <c r="GKE63" s="429"/>
      <c r="GKF63" s="429"/>
      <c r="GKG63" s="429"/>
      <c r="GKH63" s="429"/>
      <c r="GKI63" s="429"/>
      <c r="GKJ63" s="429"/>
      <c r="GKK63" s="429"/>
      <c r="GKL63" s="429"/>
      <c r="GKM63" s="429"/>
      <c r="GKN63" s="429"/>
      <c r="GKO63" s="429"/>
      <c r="GKP63" s="429"/>
      <c r="GKQ63" s="429"/>
      <c r="GKR63" s="429"/>
      <c r="GKS63" s="429"/>
      <c r="GKT63" s="429"/>
      <c r="GKU63" s="429"/>
      <c r="GKV63" s="429"/>
      <c r="GKW63" s="429"/>
      <c r="GKX63" s="429"/>
      <c r="GKY63" s="429"/>
      <c r="GKZ63" s="429"/>
      <c r="GLA63" s="429"/>
      <c r="GLB63" s="429"/>
      <c r="GLC63" s="429"/>
      <c r="GLD63" s="429"/>
      <c r="GLE63" s="429"/>
      <c r="GLF63" s="429"/>
      <c r="GLG63" s="429"/>
      <c r="GLH63" s="429"/>
      <c r="GLI63" s="429"/>
      <c r="GLJ63" s="429"/>
      <c r="GLK63" s="429"/>
      <c r="GLL63" s="429"/>
      <c r="GLM63" s="429"/>
      <c r="GLN63" s="429"/>
      <c r="GLO63" s="429"/>
      <c r="GLP63" s="429"/>
      <c r="GLQ63" s="429"/>
      <c r="GLR63" s="429"/>
      <c r="GLS63" s="429"/>
      <c r="GLT63" s="429"/>
      <c r="GLU63" s="429"/>
      <c r="GLV63" s="429"/>
      <c r="GLW63" s="429"/>
      <c r="GLX63" s="429"/>
      <c r="GLY63" s="429"/>
      <c r="GLZ63" s="429"/>
      <c r="GMA63" s="429"/>
      <c r="GMB63" s="429"/>
      <c r="GMC63" s="429"/>
      <c r="GMD63" s="429"/>
      <c r="GME63" s="429"/>
      <c r="GMF63" s="429"/>
      <c r="GMG63" s="429"/>
      <c r="GMH63" s="429"/>
      <c r="GMI63" s="429"/>
      <c r="GMJ63" s="429"/>
      <c r="GMK63" s="429"/>
      <c r="GML63" s="429"/>
      <c r="GMM63" s="429"/>
      <c r="GMN63" s="429"/>
      <c r="GMO63" s="429"/>
      <c r="GMP63" s="429"/>
      <c r="GMQ63" s="429"/>
      <c r="GMR63" s="429"/>
      <c r="GMS63" s="429"/>
      <c r="GMT63" s="429"/>
      <c r="GMU63" s="429"/>
      <c r="GMV63" s="429"/>
      <c r="GMW63" s="429"/>
      <c r="GMX63" s="429"/>
      <c r="GMY63" s="429"/>
      <c r="GMZ63" s="429"/>
      <c r="GNA63" s="429"/>
      <c r="GNB63" s="429"/>
      <c r="GNC63" s="429"/>
      <c r="GND63" s="429"/>
      <c r="GNE63" s="429"/>
      <c r="GNF63" s="429"/>
      <c r="GNG63" s="429"/>
      <c r="GNH63" s="429"/>
      <c r="GNI63" s="429"/>
      <c r="GNJ63" s="429"/>
      <c r="GNK63" s="429"/>
      <c r="GNL63" s="429"/>
      <c r="GNM63" s="429"/>
      <c r="GNN63" s="429"/>
      <c r="GNO63" s="429"/>
      <c r="GNP63" s="429"/>
      <c r="GNQ63" s="429"/>
      <c r="GNR63" s="429"/>
      <c r="GNS63" s="429"/>
      <c r="GNT63" s="429"/>
      <c r="GNU63" s="429"/>
      <c r="GNV63" s="429"/>
      <c r="GNW63" s="429"/>
      <c r="GNX63" s="429"/>
      <c r="GNY63" s="429"/>
      <c r="GNZ63" s="429"/>
      <c r="GOA63" s="429"/>
      <c r="GOB63" s="429"/>
      <c r="GOC63" s="429"/>
      <c r="GOD63" s="429"/>
      <c r="GOE63" s="429"/>
      <c r="GOF63" s="429"/>
      <c r="GOG63" s="429"/>
      <c r="GOH63" s="429"/>
      <c r="GOI63" s="429"/>
      <c r="GOJ63" s="429"/>
      <c r="GOK63" s="429"/>
      <c r="GOL63" s="429"/>
      <c r="GOM63" s="429"/>
      <c r="GON63" s="429"/>
      <c r="GOO63" s="429"/>
      <c r="GOP63" s="429"/>
      <c r="GOQ63" s="429"/>
      <c r="GOR63" s="429"/>
      <c r="GOS63" s="429"/>
      <c r="GOT63" s="429"/>
      <c r="GOU63" s="429"/>
      <c r="GOV63" s="429"/>
      <c r="GOW63" s="429"/>
      <c r="GOX63" s="429"/>
      <c r="GOY63" s="429"/>
      <c r="GOZ63" s="429"/>
      <c r="GPA63" s="429"/>
      <c r="GPB63" s="429"/>
      <c r="GPC63" s="429"/>
      <c r="GPD63" s="429"/>
      <c r="GPE63" s="429"/>
      <c r="GPF63" s="429"/>
      <c r="GPG63" s="429"/>
      <c r="GPH63" s="429"/>
      <c r="GPI63" s="429"/>
      <c r="GPJ63" s="429"/>
      <c r="GPK63" s="429"/>
      <c r="GPL63" s="429"/>
      <c r="GPM63" s="429"/>
      <c r="GPN63" s="429"/>
      <c r="GPO63" s="429"/>
      <c r="GPP63" s="429"/>
      <c r="GPQ63" s="429"/>
      <c r="GPR63" s="429"/>
      <c r="GPS63" s="429"/>
      <c r="GPT63" s="429"/>
      <c r="GPU63" s="429"/>
      <c r="GPV63" s="429"/>
      <c r="GPW63" s="429"/>
      <c r="GPX63" s="429"/>
      <c r="GPY63" s="429"/>
      <c r="GPZ63" s="429"/>
      <c r="GQA63" s="429"/>
      <c r="GQB63" s="429"/>
      <c r="GQC63" s="429"/>
      <c r="GQD63" s="429"/>
      <c r="GQE63" s="429"/>
      <c r="GQF63" s="429"/>
      <c r="GQG63" s="429"/>
      <c r="GQH63" s="429"/>
      <c r="GQI63" s="429"/>
      <c r="GQJ63" s="429"/>
      <c r="GQK63" s="429"/>
      <c r="GQL63" s="429"/>
      <c r="GQM63" s="429"/>
      <c r="GQN63" s="429"/>
      <c r="GQO63" s="429"/>
      <c r="GQP63" s="429"/>
      <c r="GQQ63" s="429"/>
      <c r="GQR63" s="429"/>
      <c r="GQS63" s="429"/>
      <c r="GQT63" s="429"/>
      <c r="GQU63" s="429"/>
      <c r="GQV63" s="429"/>
      <c r="GQW63" s="429"/>
      <c r="GQX63" s="429"/>
      <c r="GQY63" s="429"/>
      <c r="GQZ63" s="429"/>
      <c r="GRA63" s="429"/>
      <c r="GRB63" s="429"/>
      <c r="GRC63" s="429"/>
      <c r="GRD63" s="429"/>
      <c r="GRE63" s="429"/>
      <c r="GRF63" s="429"/>
      <c r="GRG63" s="429"/>
      <c r="GRH63" s="429"/>
      <c r="GRI63" s="429"/>
      <c r="GRJ63" s="429"/>
      <c r="GRK63" s="429"/>
      <c r="GRL63" s="429"/>
      <c r="GRM63" s="429"/>
      <c r="GRN63" s="429"/>
      <c r="GRO63" s="429"/>
      <c r="GRP63" s="429"/>
      <c r="GRQ63" s="429"/>
      <c r="GRR63" s="429"/>
      <c r="GRS63" s="429"/>
      <c r="GRT63" s="429"/>
      <c r="GRU63" s="429"/>
      <c r="GRV63" s="429"/>
      <c r="GRW63" s="429"/>
      <c r="GRX63" s="429"/>
      <c r="GRY63" s="429"/>
      <c r="GRZ63" s="429"/>
      <c r="GSA63" s="429"/>
      <c r="GSB63" s="429"/>
      <c r="GSC63" s="429"/>
      <c r="GSD63" s="429"/>
      <c r="GSE63" s="429"/>
      <c r="GSF63" s="429"/>
      <c r="GSG63" s="429"/>
      <c r="GSH63" s="429"/>
      <c r="GSI63" s="429"/>
      <c r="GSJ63" s="429"/>
      <c r="GSK63" s="429"/>
      <c r="GSL63" s="429"/>
      <c r="GSM63" s="429"/>
      <c r="GSN63" s="429"/>
      <c r="GSO63" s="429"/>
      <c r="GSP63" s="429"/>
      <c r="GSQ63" s="429"/>
      <c r="GSR63" s="429"/>
      <c r="GSS63" s="429"/>
      <c r="GST63" s="429"/>
      <c r="GSU63" s="429"/>
      <c r="GSV63" s="429"/>
      <c r="GSW63" s="429"/>
      <c r="GSX63" s="429"/>
      <c r="GSY63" s="429"/>
      <c r="GSZ63" s="429"/>
      <c r="GTA63" s="429"/>
      <c r="GTB63" s="429"/>
      <c r="GTC63" s="429"/>
      <c r="GTD63" s="429"/>
      <c r="GTE63" s="429"/>
      <c r="GTF63" s="429"/>
      <c r="GTG63" s="429"/>
      <c r="GTH63" s="429"/>
      <c r="GTI63" s="429"/>
      <c r="GTJ63" s="429"/>
      <c r="GTK63" s="429"/>
      <c r="GTL63" s="429"/>
      <c r="GTM63" s="429"/>
      <c r="GTN63" s="429"/>
      <c r="GTO63" s="429"/>
      <c r="GTP63" s="429"/>
      <c r="GTQ63" s="429"/>
      <c r="GTR63" s="429"/>
      <c r="GTS63" s="429"/>
      <c r="GTT63" s="429"/>
      <c r="GTU63" s="429"/>
      <c r="GTV63" s="429"/>
      <c r="GTW63" s="429"/>
      <c r="GTX63" s="429"/>
      <c r="GTY63" s="429"/>
      <c r="GTZ63" s="429"/>
      <c r="GUA63" s="429"/>
      <c r="GUB63" s="429"/>
      <c r="GUC63" s="429"/>
      <c r="GUD63" s="429"/>
      <c r="GUE63" s="429"/>
      <c r="GUF63" s="429"/>
      <c r="GUG63" s="429"/>
      <c r="GUH63" s="429"/>
      <c r="GUI63" s="429"/>
      <c r="GUJ63" s="429"/>
      <c r="GUK63" s="429"/>
      <c r="GUL63" s="429"/>
      <c r="GUM63" s="429"/>
      <c r="GUN63" s="429"/>
      <c r="GUO63" s="429"/>
      <c r="GUP63" s="429"/>
      <c r="GUQ63" s="429"/>
      <c r="GUR63" s="429"/>
      <c r="GUS63" s="429"/>
      <c r="GUT63" s="429"/>
      <c r="GUU63" s="429"/>
      <c r="GUV63" s="429"/>
      <c r="GUW63" s="429"/>
      <c r="GUX63" s="429"/>
      <c r="GUY63" s="429"/>
      <c r="GUZ63" s="429"/>
      <c r="GVA63" s="429"/>
      <c r="GVB63" s="429"/>
      <c r="GVC63" s="429"/>
      <c r="GVD63" s="429"/>
      <c r="GVE63" s="429"/>
      <c r="GVF63" s="429"/>
      <c r="GVG63" s="429"/>
      <c r="GVH63" s="429"/>
      <c r="GVI63" s="429"/>
      <c r="GVJ63" s="429"/>
      <c r="GVK63" s="429"/>
      <c r="GVL63" s="429"/>
      <c r="GVM63" s="429"/>
      <c r="GVN63" s="429"/>
      <c r="GVO63" s="429"/>
      <c r="GVP63" s="429"/>
      <c r="GVQ63" s="429"/>
      <c r="GVR63" s="429"/>
      <c r="GVS63" s="429"/>
      <c r="GVT63" s="429"/>
      <c r="GVU63" s="429"/>
      <c r="GVV63" s="429"/>
      <c r="GVW63" s="429"/>
      <c r="GVX63" s="429"/>
      <c r="GVY63" s="429"/>
      <c r="GVZ63" s="429"/>
      <c r="GWA63" s="429"/>
      <c r="GWB63" s="429"/>
      <c r="GWC63" s="429"/>
      <c r="GWD63" s="429"/>
      <c r="GWE63" s="429"/>
      <c r="GWF63" s="429"/>
      <c r="GWG63" s="429"/>
      <c r="GWH63" s="429"/>
      <c r="GWI63" s="429"/>
      <c r="GWJ63" s="429"/>
      <c r="GWK63" s="429"/>
      <c r="GWL63" s="429"/>
      <c r="GWM63" s="429"/>
      <c r="GWN63" s="429"/>
      <c r="GWO63" s="429"/>
      <c r="GWP63" s="429"/>
      <c r="GWQ63" s="429"/>
      <c r="GWR63" s="429"/>
      <c r="GWS63" s="429"/>
      <c r="GWT63" s="429"/>
      <c r="GWU63" s="429"/>
      <c r="GWV63" s="429"/>
      <c r="GWW63" s="429"/>
      <c r="GWX63" s="429"/>
      <c r="GWY63" s="429"/>
      <c r="GWZ63" s="429"/>
      <c r="GXA63" s="429"/>
      <c r="GXB63" s="429"/>
      <c r="GXC63" s="429"/>
      <c r="GXD63" s="429"/>
      <c r="GXE63" s="429"/>
      <c r="GXF63" s="429"/>
      <c r="GXG63" s="429"/>
      <c r="GXH63" s="429"/>
      <c r="GXI63" s="429"/>
      <c r="GXJ63" s="429"/>
      <c r="GXK63" s="429"/>
      <c r="GXL63" s="429"/>
      <c r="GXM63" s="429"/>
      <c r="GXN63" s="429"/>
      <c r="GXO63" s="429"/>
      <c r="GXP63" s="429"/>
      <c r="GXQ63" s="429"/>
      <c r="GXR63" s="429"/>
      <c r="GXS63" s="429"/>
      <c r="GXT63" s="429"/>
      <c r="GXU63" s="429"/>
      <c r="GXV63" s="429"/>
      <c r="GXW63" s="429"/>
      <c r="GXX63" s="429"/>
      <c r="GXY63" s="429"/>
      <c r="GXZ63" s="429"/>
      <c r="GYA63" s="429"/>
      <c r="GYB63" s="429"/>
      <c r="GYC63" s="429"/>
      <c r="GYD63" s="429"/>
      <c r="GYE63" s="429"/>
      <c r="GYF63" s="429"/>
      <c r="GYG63" s="429"/>
      <c r="GYH63" s="429"/>
      <c r="GYI63" s="429"/>
      <c r="GYJ63" s="429"/>
      <c r="GYK63" s="429"/>
      <c r="GYL63" s="429"/>
      <c r="GYM63" s="429"/>
      <c r="GYN63" s="429"/>
      <c r="GYO63" s="429"/>
      <c r="GYP63" s="429"/>
      <c r="GYQ63" s="429"/>
      <c r="GYR63" s="429"/>
      <c r="GYS63" s="429"/>
      <c r="GYT63" s="429"/>
      <c r="GYU63" s="429"/>
      <c r="GYV63" s="429"/>
      <c r="GYW63" s="429"/>
      <c r="GYX63" s="429"/>
      <c r="GYY63" s="429"/>
      <c r="GYZ63" s="429"/>
      <c r="GZA63" s="429"/>
      <c r="GZB63" s="429"/>
      <c r="GZC63" s="429"/>
      <c r="GZD63" s="429"/>
      <c r="GZE63" s="429"/>
      <c r="GZF63" s="429"/>
      <c r="GZG63" s="429"/>
      <c r="GZH63" s="429"/>
      <c r="GZI63" s="429"/>
      <c r="GZJ63" s="429"/>
      <c r="GZK63" s="429"/>
      <c r="GZL63" s="429"/>
      <c r="GZM63" s="429"/>
      <c r="GZN63" s="429"/>
      <c r="GZO63" s="429"/>
      <c r="GZP63" s="429"/>
      <c r="GZQ63" s="429"/>
      <c r="GZR63" s="429"/>
      <c r="GZS63" s="429"/>
      <c r="GZT63" s="429"/>
      <c r="GZU63" s="429"/>
      <c r="GZV63" s="429"/>
      <c r="GZW63" s="429"/>
      <c r="GZX63" s="429"/>
      <c r="GZY63" s="429"/>
      <c r="GZZ63" s="429"/>
      <c r="HAA63" s="429"/>
      <c r="HAB63" s="429"/>
      <c r="HAC63" s="429"/>
      <c r="HAD63" s="429"/>
      <c r="HAE63" s="429"/>
      <c r="HAF63" s="429"/>
      <c r="HAG63" s="429"/>
      <c r="HAH63" s="429"/>
      <c r="HAI63" s="429"/>
      <c r="HAJ63" s="429"/>
      <c r="HAK63" s="429"/>
      <c r="HAL63" s="429"/>
      <c r="HAM63" s="429"/>
      <c r="HAN63" s="429"/>
      <c r="HAO63" s="429"/>
      <c r="HAP63" s="429"/>
      <c r="HAQ63" s="429"/>
      <c r="HAR63" s="429"/>
      <c r="HAS63" s="429"/>
      <c r="HAT63" s="429"/>
      <c r="HAU63" s="429"/>
      <c r="HAV63" s="429"/>
      <c r="HAW63" s="429"/>
      <c r="HAX63" s="429"/>
      <c r="HAY63" s="429"/>
      <c r="HAZ63" s="429"/>
      <c r="HBA63" s="429"/>
      <c r="HBB63" s="429"/>
      <c r="HBC63" s="429"/>
      <c r="HBD63" s="429"/>
      <c r="HBE63" s="429"/>
      <c r="HBF63" s="429"/>
      <c r="HBG63" s="429"/>
      <c r="HBH63" s="429"/>
      <c r="HBI63" s="429"/>
      <c r="HBJ63" s="429"/>
      <c r="HBK63" s="429"/>
      <c r="HBL63" s="429"/>
      <c r="HBM63" s="429"/>
      <c r="HBN63" s="429"/>
      <c r="HBO63" s="429"/>
      <c r="HBP63" s="429"/>
      <c r="HBQ63" s="429"/>
      <c r="HBR63" s="429"/>
      <c r="HBS63" s="429"/>
      <c r="HBT63" s="429"/>
      <c r="HBU63" s="429"/>
      <c r="HBV63" s="429"/>
      <c r="HBW63" s="429"/>
      <c r="HBX63" s="429"/>
      <c r="HBY63" s="429"/>
      <c r="HBZ63" s="429"/>
      <c r="HCA63" s="429"/>
      <c r="HCB63" s="429"/>
      <c r="HCC63" s="429"/>
      <c r="HCD63" s="429"/>
      <c r="HCE63" s="429"/>
      <c r="HCF63" s="429"/>
      <c r="HCG63" s="429"/>
      <c r="HCH63" s="429"/>
      <c r="HCI63" s="429"/>
      <c r="HCJ63" s="429"/>
      <c r="HCK63" s="429"/>
      <c r="HCL63" s="429"/>
      <c r="HCM63" s="429"/>
      <c r="HCN63" s="429"/>
      <c r="HCO63" s="429"/>
      <c r="HCP63" s="429"/>
      <c r="HCQ63" s="429"/>
      <c r="HCR63" s="429"/>
      <c r="HCS63" s="429"/>
      <c r="HCT63" s="429"/>
      <c r="HCU63" s="429"/>
      <c r="HCV63" s="429"/>
      <c r="HCW63" s="429"/>
      <c r="HCX63" s="429"/>
      <c r="HCY63" s="429"/>
      <c r="HCZ63" s="429"/>
      <c r="HDA63" s="429"/>
      <c r="HDB63" s="429"/>
      <c r="HDC63" s="429"/>
      <c r="HDD63" s="429"/>
      <c r="HDE63" s="429"/>
      <c r="HDF63" s="429"/>
      <c r="HDG63" s="429"/>
      <c r="HDH63" s="429"/>
      <c r="HDI63" s="429"/>
      <c r="HDJ63" s="429"/>
      <c r="HDK63" s="429"/>
      <c r="HDL63" s="429"/>
      <c r="HDM63" s="429"/>
      <c r="HDN63" s="429"/>
      <c r="HDO63" s="429"/>
      <c r="HDP63" s="429"/>
      <c r="HDQ63" s="429"/>
      <c r="HDR63" s="429"/>
      <c r="HDS63" s="429"/>
      <c r="HDT63" s="429"/>
      <c r="HDU63" s="429"/>
      <c r="HDV63" s="429"/>
      <c r="HDW63" s="429"/>
      <c r="HDX63" s="429"/>
      <c r="HDY63" s="429"/>
      <c r="HDZ63" s="429"/>
      <c r="HEA63" s="429"/>
      <c r="HEB63" s="429"/>
      <c r="HEC63" s="429"/>
      <c r="HED63" s="429"/>
      <c r="HEE63" s="429"/>
      <c r="HEF63" s="429"/>
      <c r="HEG63" s="429"/>
      <c r="HEH63" s="429"/>
      <c r="HEI63" s="429"/>
      <c r="HEJ63" s="429"/>
      <c r="HEK63" s="429"/>
      <c r="HEL63" s="429"/>
      <c r="HEM63" s="429"/>
      <c r="HEN63" s="429"/>
      <c r="HEO63" s="429"/>
      <c r="HEP63" s="429"/>
      <c r="HEQ63" s="429"/>
      <c r="HER63" s="429"/>
      <c r="HES63" s="429"/>
      <c r="HET63" s="429"/>
      <c r="HEU63" s="429"/>
      <c r="HEV63" s="429"/>
      <c r="HEW63" s="429"/>
      <c r="HEX63" s="429"/>
      <c r="HEY63" s="429"/>
      <c r="HEZ63" s="429"/>
      <c r="HFA63" s="429"/>
      <c r="HFB63" s="429"/>
      <c r="HFC63" s="429"/>
      <c r="HFD63" s="429"/>
      <c r="HFE63" s="429"/>
      <c r="HFF63" s="429"/>
      <c r="HFG63" s="429"/>
      <c r="HFH63" s="429"/>
      <c r="HFI63" s="429"/>
      <c r="HFJ63" s="429"/>
      <c r="HFK63" s="429"/>
      <c r="HFL63" s="429"/>
      <c r="HFM63" s="429"/>
      <c r="HFN63" s="429"/>
      <c r="HFO63" s="429"/>
      <c r="HFP63" s="429"/>
      <c r="HFQ63" s="429"/>
      <c r="HFR63" s="429"/>
      <c r="HFS63" s="429"/>
      <c r="HFT63" s="429"/>
      <c r="HFU63" s="429"/>
      <c r="HFV63" s="429"/>
      <c r="HFW63" s="429"/>
      <c r="HFX63" s="429"/>
      <c r="HFY63" s="429"/>
      <c r="HFZ63" s="429"/>
      <c r="HGA63" s="429"/>
      <c r="HGB63" s="429"/>
      <c r="HGC63" s="429"/>
      <c r="HGD63" s="429"/>
      <c r="HGE63" s="429"/>
      <c r="HGF63" s="429"/>
      <c r="HGG63" s="429"/>
      <c r="HGH63" s="429"/>
      <c r="HGI63" s="429"/>
      <c r="HGJ63" s="429"/>
      <c r="HGK63" s="429"/>
      <c r="HGL63" s="429"/>
      <c r="HGM63" s="429"/>
      <c r="HGN63" s="429"/>
      <c r="HGO63" s="429"/>
      <c r="HGP63" s="429"/>
      <c r="HGQ63" s="429"/>
      <c r="HGR63" s="429"/>
      <c r="HGS63" s="429"/>
      <c r="HGT63" s="429"/>
      <c r="HGU63" s="429"/>
      <c r="HGV63" s="429"/>
      <c r="HGW63" s="429"/>
      <c r="HGX63" s="429"/>
      <c r="HGY63" s="429"/>
      <c r="HGZ63" s="429"/>
      <c r="HHA63" s="429"/>
      <c r="HHB63" s="429"/>
      <c r="HHC63" s="429"/>
      <c r="HHD63" s="429"/>
      <c r="HHE63" s="429"/>
      <c r="HHF63" s="429"/>
      <c r="HHG63" s="429"/>
      <c r="HHH63" s="429"/>
      <c r="HHI63" s="429"/>
      <c r="HHJ63" s="429"/>
      <c r="HHK63" s="429"/>
      <c r="HHL63" s="429"/>
      <c r="HHM63" s="429"/>
      <c r="HHN63" s="429"/>
      <c r="HHO63" s="429"/>
      <c r="HHP63" s="429"/>
      <c r="HHQ63" s="429"/>
      <c r="HHR63" s="429"/>
      <c r="HHS63" s="429"/>
      <c r="HHT63" s="429"/>
      <c r="HHU63" s="429"/>
      <c r="HHV63" s="429"/>
      <c r="HHW63" s="429"/>
      <c r="HHX63" s="429"/>
      <c r="HHY63" s="429"/>
      <c r="HHZ63" s="429"/>
      <c r="HIA63" s="429"/>
      <c r="HIB63" s="429"/>
      <c r="HIC63" s="429"/>
      <c r="HID63" s="429"/>
      <c r="HIE63" s="429"/>
      <c r="HIF63" s="429"/>
      <c r="HIG63" s="429"/>
      <c r="HIH63" s="429"/>
      <c r="HII63" s="429"/>
      <c r="HIJ63" s="429"/>
      <c r="HIK63" s="429"/>
      <c r="HIL63" s="429"/>
      <c r="HIM63" s="429"/>
      <c r="HIN63" s="429"/>
      <c r="HIO63" s="429"/>
      <c r="HIP63" s="429"/>
      <c r="HIQ63" s="429"/>
      <c r="HIR63" s="429"/>
      <c r="HIS63" s="429"/>
      <c r="HIT63" s="429"/>
      <c r="HIU63" s="429"/>
      <c r="HIV63" s="429"/>
      <c r="HIW63" s="429"/>
      <c r="HIX63" s="429"/>
      <c r="HIY63" s="429"/>
      <c r="HIZ63" s="429"/>
      <c r="HJA63" s="429"/>
      <c r="HJB63" s="429"/>
      <c r="HJC63" s="429"/>
      <c r="HJD63" s="429"/>
      <c r="HJE63" s="429"/>
      <c r="HJF63" s="429"/>
      <c r="HJG63" s="429"/>
      <c r="HJH63" s="429"/>
      <c r="HJI63" s="429"/>
      <c r="HJJ63" s="429"/>
      <c r="HJK63" s="429"/>
      <c r="HJL63" s="429"/>
      <c r="HJM63" s="429"/>
      <c r="HJN63" s="429"/>
      <c r="HJO63" s="429"/>
      <c r="HJP63" s="429"/>
      <c r="HJQ63" s="429"/>
      <c r="HJR63" s="429"/>
      <c r="HJS63" s="429"/>
      <c r="HJT63" s="429"/>
      <c r="HJU63" s="429"/>
      <c r="HJV63" s="429"/>
      <c r="HJW63" s="429"/>
      <c r="HJX63" s="429"/>
      <c r="HJY63" s="429"/>
      <c r="HJZ63" s="429"/>
      <c r="HKA63" s="429"/>
      <c r="HKB63" s="429"/>
      <c r="HKC63" s="429"/>
      <c r="HKD63" s="429"/>
      <c r="HKE63" s="429"/>
      <c r="HKF63" s="429"/>
      <c r="HKG63" s="429"/>
      <c r="HKH63" s="429"/>
      <c r="HKI63" s="429"/>
      <c r="HKJ63" s="429"/>
      <c r="HKK63" s="429"/>
      <c r="HKL63" s="429"/>
      <c r="HKM63" s="429"/>
      <c r="HKN63" s="429"/>
      <c r="HKO63" s="429"/>
      <c r="HKP63" s="429"/>
      <c r="HKQ63" s="429"/>
      <c r="HKR63" s="429"/>
      <c r="HKS63" s="429"/>
      <c r="HKT63" s="429"/>
      <c r="HKU63" s="429"/>
      <c r="HKV63" s="429"/>
      <c r="HKW63" s="429"/>
      <c r="HKX63" s="429"/>
      <c r="HKY63" s="429"/>
      <c r="HKZ63" s="429"/>
      <c r="HLA63" s="429"/>
      <c r="HLB63" s="429"/>
      <c r="HLC63" s="429"/>
      <c r="HLD63" s="429"/>
      <c r="HLE63" s="429"/>
      <c r="HLF63" s="429"/>
      <c r="HLG63" s="429"/>
      <c r="HLH63" s="429"/>
      <c r="HLI63" s="429"/>
      <c r="HLJ63" s="429"/>
      <c r="HLK63" s="429"/>
      <c r="HLL63" s="429"/>
      <c r="HLM63" s="429"/>
      <c r="HLN63" s="429"/>
      <c r="HLO63" s="429"/>
      <c r="HLP63" s="429"/>
      <c r="HLQ63" s="429"/>
      <c r="HLR63" s="429"/>
      <c r="HLS63" s="429"/>
      <c r="HLT63" s="429"/>
      <c r="HLU63" s="429"/>
      <c r="HLV63" s="429"/>
      <c r="HLW63" s="429"/>
      <c r="HLX63" s="429"/>
      <c r="HLY63" s="429"/>
      <c r="HLZ63" s="429"/>
      <c r="HMA63" s="429"/>
      <c r="HMB63" s="429"/>
      <c r="HMC63" s="429"/>
      <c r="HMD63" s="429"/>
      <c r="HME63" s="429"/>
      <c r="HMF63" s="429"/>
      <c r="HMG63" s="429"/>
      <c r="HMH63" s="429"/>
      <c r="HMI63" s="429"/>
      <c r="HMJ63" s="429"/>
      <c r="HMK63" s="429"/>
      <c r="HML63" s="429"/>
      <c r="HMM63" s="429"/>
      <c r="HMN63" s="429"/>
      <c r="HMO63" s="429"/>
      <c r="HMP63" s="429"/>
      <c r="HMQ63" s="429"/>
      <c r="HMR63" s="429"/>
      <c r="HMS63" s="429"/>
      <c r="HMT63" s="429"/>
      <c r="HMU63" s="429"/>
      <c r="HMV63" s="429"/>
      <c r="HMW63" s="429"/>
      <c r="HMX63" s="429"/>
      <c r="HMY63" s="429"/>
      <c r="HMZ63" s="429"/>
      <c r="HNA63" s="429"/>
      <c r="HNB63" s="429"/>
      <c r="HNC63" s="429"/>
      <c r="HND63" s="429"/>
      <c r="HNE63" s="429"/>
      <c r="HNF63" s="429"/>
      <c r="HNG63" s="429"/>
      <c r="HNH63" s="429"/>
      <c r="HNI63" s="429"/>
      <c r="HNJ63" s="429"/>
      <c r="HNK63" s="429"/>
      <c r="HNL63" s="429"/>
      <c r="HNM63" s="429"/>
      <c r="HNN63" s="429"/>
      <c r="HNO63" s="429"/>
      <c r="HNP63" s="429"/>
      <c r="HNQ63" s="429"/>
      <c r="HNR63" s="429"/>
      <c r="HNS63" s="429"/>
      <c r="HNT63" s="429"/>
      <c r="HNU63" s="429"/>
      <c r="HNV63" s="429"/>
      <c r="HNW63" s="429"/>
      <c r="HNX63" s="429"/>
      <c r="HNY63" s="429"/>
      <c r="HNZ63" s="429"/>
      <c r="HOA63" s="429"/>
      <c r="HOB63" s="429"/>
      <c r="HOC63" s="429"/>
      <c r="HOD63" s="429"/>
      <c r="HOE63" s="429"/>
      <c r="HOF63" s="429"/>
      <c r="HOG63" s="429"/>
      <c r="HOH63" s="429"/>
      <c r="HOI63" s="429"/>
      <c r="HOJ63" s="429"/>
      <c r="HOK63" s="429"/>
      <c r="HOL63" s="429"/>
      <c r="HOM63" s="429"/>
      <c r="HON63" s="429"/>
      <c r="HOO63" s="429"/>
      <c r="HOP63" s="429"/>
      <c r="HOQ63" s="429"/>
      <c r="HOR63" s="429"/>
      <c r="HOS63" s="429"/>
      <c r="HOT63" s="429"/>
      <c r="HOU63" s="429"/>
      <c r="HOV63" s="429"/>
      <c r="HOW63" s="429"/>
      <c r="HOX63" s="429"/>
      <c r="HOY63" s="429"/>
      <c r="HOZ63" s="429"/>
      <c r="HPA63" s="429"/>
      <c r="HPB63" s="429"/>
      <c r="HPC63" s="429"/>
      <c r="HPD63" s="429"/>
      <c r="HPE63" s="429"/>
      <c r="HPF63" s="429"/>
      <c r="HPG63" s="429"/>
      <c r="HPH63" s="429"/>
      <c r="HPI63" s="429"/>
      <c r="HPJ63" s="429"/>
      <c r="HPK63" s="429"/>
      <c r="HPL63" s="429"/>
      <c r="HPM63" s="429"/>
      <c r="HPN63" s="429"/>
      <c r="HPO63" s="429"/>
      <c r="HPP63" s="429"/>
      <c r="HPQ63" s="429"/>
      <c r="HPR63" s="429"/>
      <c r="HPS63" s="429"/>
      <c r="HPT63" s="429"/>
      <c r="HPU63" s="429"/>
      <c r="HPV63" s="429"/>
      <c r="HPW63" s="429"/>
      <c r="HPX63" s="429"/>
      <c r="HPY63" s="429"/>
      <c r="HPZ63" s="429"/>
      <c r="HQA63" s="429"/>
      <c r="HQB63" s="429"/>
      <c r="HQC63" s="429"/>
      <c r="HQD63" s="429"/>
      <c r="HQE63" s="429"/>
      <c r="HQF63" s="429"/>
      <c r="HQG63" s="429"/>
      <c r="HQH63" s="429"/>
      <c r="HQI63" s="429"/>
      <c r="HQJ63" s="429"/>
      <c r="HQK63" s="429"/>
      <c r="HQL63" s="429"/>
      <c r="HQM63" s="429"/>
      <c r="HQN63" s="429"/>
      <c r="HQO63" s="429"/>
      <c r="HQP63" s="429"/>
      <c r="HQQ63" s="429"/>
      <c r="HQR63" s="429"/>
      <c r="HQS63" s="429"/>
      <c r="HQT63" s="429"/>
      <c r="HQU63" s="429"/>
      <c r="HQV63" s="429"/>
      <c r="HQW63" s="429"/>
      <c r="HQX63" s="429"/>
      <c r="HQY63" s="429"/>
      <c r="HQZ63" s="429"/>
      <c r="HRA63" s="429"/>
      <c r="HRB63" s="429"/>
      <c r="HRC63" s="429"/>
      <c r="HRD63" s="429"/>
      <c r="HRE63" s="429"/>
      <c r="HRF63" s="429"/>
      <c r="HRG63" s="429"/>
      <c r="HRH63" s="429"/>
      <c r="HRI63" s="429"/>
      <c r="HRJ63" s="429"/>
      <c r="HRK63" s="429"/>
      <c r="HRL63" s="429"/>
      <c r="HRM63" s="429"/>
      <c r="HRN63" s="429"/>
      <c r="HRO63" s="429"/>
      <c r="HRP63" s="429"/>
      <c r="HRQ63" s="429"/>
      <c r="HRR63" s="429"/>
      <c r="HRS63" s="429"/>
      <c r="HRT63" s="429"/>
      <c r="HRU63" s="429"/>
      <c r="HRV63" s="429"/>
      <c r="HRW63" s="429"/>
      <c r="HRX63" s="429"/>
      <c r="HRY63" s="429"/>
      <c r="HRZ63" s="429"/>
      <c r="HSA63" s="429"/>
      <c r="HSB63" s="429"/>
      <c r="HSC63" s="429"/>
      <c r="HSD63" s="429"/>
      <c r="HSE63" s="429"/>
      <c r="HSF63" s="429"/>
      <c r="HSG63" s="429"/>
      <c r="HSH63" s="429"/>
      <c r="HSI63" s="429"/>
      <c r="HSJ63" s="429"/>
      <c r="HSK63" s="429"/>
      <c r="HSL63" s="429"/>
      <c r="HSM63" s="429"/>
      <c r="HSN63" s="429"/>
      <c r="HSO63" s="429"/>
      <c r="HSP63" s="429"/>
      <c r="HSQ63" s="429"/>
      <c r="HSR63" s="429"/>
      <c r="HSS63" s="429"/>
      <c r="HST63" s="429"/>
      <c r="HSU63" s="429"/>
      <c r="HSV63" s="429"/>
      <c r="HSW63" s="429"/>
      <c r="HSX63" s="429"/>
      <c r="HSY63" s="429"/>
      <c r="HSZ63" s="429"/>
      <c r="HTA63" s="429"/>
      <c r="HTB63" s="429"/>
      <c r="HTC63" s="429"/>
      <c r="HTD63" s="429"/>
      <c r="HTE63" s="429"/>
      <c r="HTF63" s="429"/>
      <c r="HTG63" s="429"/>
      <c r="HTH63" s="429"/>
      <c r="HTI63" s="429"/>
      <c r="HTJ63" s="429"/>
      <c r="HTK63" s="429"/>
      <c r="HTL63" s="429"/>
      <c r="HTM63" s="429"/>
      <c r="HTN63" s="429"/>
      <c r="HTO63" s="429"/>
      <c r="HTP63" s="429"/>
      <c r="HTQ63" s="429"/>
      <c r="HTR63" s="429"/>
      <c r="HTS63" s="429"/>
      <c r="HTT63" s="429"/>
      <c r="HTU63" s="429"/>
      <c r="HTV63" s="429"/>
      <c r="HTW63" s="429"/>
      <c r="HTX63" s="429"/>
      <c r="HTY63" s="429"/>
      <c r="HTZ63" s="429"/>
      <c r="HUA63" s="429"/>
      <c r="HUB63" s="429"/>
      <c r="HUC63" s="429"/>
      <c r="HUD63" s="429"/>
      <c r="HUE63" s="429"/>
      <c r="HUF63" s="429"/>
      <c r="HUG63" s="429"/>
      <c r="HUH63" s="429"/>
      <c r="HUI63" s="429"/>
      <c r="HUJ63" s="429"/>
      <c r="HUK63" s="429"/>
      <c r="HUL63" s="429"/>
      <c r="HUM63" s="429"/>
      <c r="HUN63" s="429"/>
      <c r="HUO63" s="429"/>
      <c r="HUP63" s="429"/>
      <c r="HUQ63" s="429"/>
      <c r="HUR63" s="429"/>
      <c r="HUS63" s="429"/>
      <c r="HUT63" s="429"/>
      <c r="HUU63" s="429"/>
      <c r="HUV63" s="429"/>
      <c r="HUW63" s="429"/>
      <c r="HUX63" s="429"/>
      <c r="HUY63" s="429"/>
      <c r="HUZ63" s="429"/>
      <c r="HVA63" s="429"/>
      <c r="HVB63" s="429"/>
      <c r="HVC63" s="429"/>
      <c r="HVD63" s="429"/>
      <c r="HVE63" s="429"/>
      <c r="HVF63" s="429"/>
      <c r="HVG63" s="429"/>
      <c r="HVH63" s="429"/>
      <c r="HVI63" s="429"/>
      <c r="HVJ63" s="429"/>
      <c r="HVK63" s="429"/>
      <c r="HVL63" s="429"/>
      <c r="HVM63" s="429"/>
      <c r="HVN63" s="429"/>
      <c r="HVO63" s="429"/>
      <c r="HVP63" s="429"/>
      <c r="HVQ63" s="429"/>
      <c r="HVR63" s="429"/>
      <c r="HVS63" s="429"/>
      <c r="HVT63" s="429"/>
      <c r="HVU63" s="429"/>
      <c r="HVV63" s="429"/>
      <c r="HVW63" s="429"/>
      <c r="HVX63" s="429"/>
      <c r="HVY63" s="429"/>
      <c r="HVZ63" s="429"/>
      <c r="HWA63" s="429"/>
      <c r="HWB63" s="429"/>
      <c r="HWC63" s="429"/>
      <c r="HWD63" s="429"/>
      <c r="HWE63" s="429"/>
      <c r="HWF63" s="429"/>
      <c r="HWG63" s="429"/>
      <c r="HWH63" s="429"/>
      <c r="HWI63" s="429"/>
      <c r="HWJ63" s="429"/>
      <c r="HWK63" s="429"/>
      <c r="HWL63" s="429"/>
      <c r="HWM63" s="429"/>
      <c r="HWN63" s="429"/>
      <c r="HWO63" s="429"/>
      <c r="HWP63" s="429"/>
      <c r="HWQ63" s="429"/>
      <c r="HWR63" s="429"/>
      <c r="HWS63" s="429"/>
      <c r="HWT63" s="429"/>
      <c r="HWU63" s="429"/>
      <c r="HWV63" s="429"/>
      <c r="HWW63" s="429"/>
      <c r="HWX63" s="429"/>
      <c r="HWY63" s="429"/>
      <c r="HWZ63" s="429"/>
      <c r="HXA63" s="429"/>
      <c r="HXB63" s="429"/>
      <c r="HXC63" s="429"/>
      <c r="HXD63" s="429"/>
      <c r="HXE63" s="429"/>
      <c r="HXF63" s="429"/>
      <c r="HXG63" s="429"/>
      <c r="HXH63" s="429"/>
      <c r="HXI63" s="429"/>
      <c r="HXJ63" s="429"/>
      <c r="HXK63" s="429"/>
      <c r="HXL63" s="429"/>
      <c r="HXM63" s="429"/>
      <c r="HXN63" s="429"/>
      <c r="HXO63" s="429"/>
      <c r="HXP63" s="429"/>
      <c r="HXQ63" s="429"/>
      <c r="HXR63" s="429"/>
      <c r="HXS63" s="429"/>
      <c r="HXT63" s="429"/>
      <c r="HXU63" s="429"/>
      <c r="HXV63" s="429"/>
      <c r="HXW63" s="429"/>
      <c r="HXX63" s="429"/>
      <c r="HXY63" s="429"/>
      <c r="HXZ63" s="429"/>
      <c r="HYA63" s="429"/>
      <c r="HYB63" s="429"/>
      <c r="HYC63" s="429"/>
      <c r="HYD63" s="429"/>
      <c r="HYE63" s="429"/>
      <c r="HYF63" s="429"/>
      <c r="HYG63" s="429"/>
      <c r="HYH63" s="429"/>
      <c r="HYI63" s="429"/>
      <c r="HYJ63" s="429"/>
      <c r="HYK63" s="429"/>
      <c r="HYL63" s="429"/>
      <c r="HYM63" s="429"/>
      <c r="HYN63" s="429"/>
      <c r="HYO63" s="429"/>
      <c r="HYP63" s="429"/>
      <c r="HYQ63" s="429"/>
      <c r="HYR63" s="429"/>
      <c r="HYS63" s="429"/>
      <c r="HYT63" s="429"/>
      <c r="HYU63" s="429"/>
      <c r="HYV63" s="429"/>
      <c r="HYW63" s="429"/>
      <c r="HYX63" s="429"/>
      <c r="HYY63" s="429"/>
      <c r="HYZ63" s="429"/>
      <c r="HZA63" s="429"/>
      <c r="HZB63" s="429"/>
      <c r="HZC63" s="429"/>
      <c r="HZD63" s="429"/>
      <c r="HZE63" s="429"/>
      <c r="HZF63" s="429"/>
      <c r="HZG63" s="429"/>
      <c r="HZH63" s="429"/>
      <c r="HZI63" s="429"/>
      <c r="HZJ63" s="429"/>
      <c r="HZK63" s="429"/>
      <c r="HZL63" s="429"/>
      <c r="HZM63" s="429"/>
      <c r="HZN63" s="429"/>
      <c r="HZO63" s="429"/>
      <c r="HZP63" s="429"/>
      <c r="HZQ63" s="429"/>
      <c r="HZR63" s="429"/>
      <c r="HZS63" s="429"/>
      <c r="HZT63" s="429"/>
      <c r="HZU63" s="429"/>
      <c r="HZV63" s="429"/>
      <c r="HZW63" s="429"/>
      <c r="HZX63" s="429"/>
      <c r="HZY63" s="429"/>
      <c r="HZZ63" s="429"/>
      <c r="IAA63" s="429"/>
      <c r="IAB63" s="429"/>
      <c r="IAC63" s="429"/>
      <c r="IAD63" s="429"/>
      <c r="IAE63" s="429"/>
      <c r="IAF63" s="429"/>
      <c r="IAG63" s="429"/>
      <c r="IAH63" s="429"/>
      <c r="IAI63" s="429"/>
      <c r="IAJ63" s="429"/>
      <c r="IAK63" s="429"/>
      <c r="IAL63" s="429"/>
      <c r="IAM63" s="429"/>
      <c r="IAN63" s="429"/>
      <c r="IAO63" s="429"/>
      <c r="IAP63" s="429"/>
      <c r="IAQ63" s="429"/>
      <c r="IAR63" s="429"/>
      <c r="IAS63" s="429"/>
      <c r="IAT63" s="429"/>
      <c r="IAU63" s="429"/>
      <c r="IAV63" s="429"/>
      <c r="IAW63" s="429"/>
      <c r="IAX63" s="429"/>
      <c r="IAY63" s="429"/>
      <c r="IAZ63" s="429"/>
      <c r="IBA63" s="429"/>
      <c r="IBB63" s="429"/>
      <c r="IBC63" s="429"/>
      <c r="IBD63" s="429"/>
      <c r="IBE63" s="429"/>
      <c r="IBF63" s="429"/>
      <c r="IBG63" s="429"/>
      <c r="IBH63" s="429"/>
      <c r="IBI63" s="429"/>
      <c r="IBJ63" s="429"/>
      <c r="IBK63" s="429"/>
      <c r="IBL63" s="429"/>
      <c r="IBM63" s="429"/>
      <c r="IBN63" s="429"/>
      <c r="IBO63" s="429"/>
      <c r="IBP63" s="429"/>
      <c r="IBQ63" s="429"/>
      <c r="IBR63" s="429"/>
      <c r="IBS63" s="429"/>
      <c r="IBT63" s="429"/>
      <c r="IBU63" s="429"/>
      <c r="IBV63" s="429"/>
      <c r="IBW63" s="429"/>
      <c r="IBX63" s="429"/>
      <c r="IBY63" s="429"/>
      <c r="IBZ63" s="429"/>
      <c r="ICA63" s="429"/>
      <c r="ICB63" s="429"/>
      <c r="ICC63" s="429"/>
      <c r="ICD63" s="429"/>
      <c r="ICE63" s="429"/>
      <c r="ICF63" s="429"/>
      <c r="ICG63" s="429"/>
      <c r="ICH63" s="429"/>
      <c r="ICI63" s="429"/>
      <c r="ICJ63" s="429"/>
      <c r="ICK63" s="429"/>
      <c r="ICL63" s="429"/>
      <c r="ICM63" s="429"/>
      <c r="ICN63" s="429"/>
      <c r="ICO63" s="429"/>
      <c r="ICP63" s="429"/>
      <c r="ICQ63" s="429"/>
      <c r="ICR63" s="429"/>
      <c r="ICS63" s="429"/>
      <c r="ICT63" s="429"/>
      <c r="ICU63" s="429"/>
      <c r="ICV63" s="429"/>
      <c r="ICW63" s="429"/>
      <c r="ICX63" s="429"/>
      <c r="ICY63" s="429"/>
      <c r="ICZ63" s="429"/>
      <c r="IDA63" s="429"/>
      <c r="IDB63" s="429"/>
      <c r="IDC63" s="429"/>
      <c r="IDD63" s="429"/>
      <c r="IDE63" s="429"/>
      <c r="IDF63" s="429"/>
      <c r="IDG63" s="429"/>
      <c r="IDH63" s="429"/>
      <c r="IDI63" s="429"/>
      <c r="IDJ63" s="429"/>
      <c r="IDK63" s="429"/>
      <c r="IDL63" s="429"/>
      <c r="IDM63" s="429"/>
      <c r="IDN63" s="429"/>
      <c r="IDO63" s="429"/>
      <c r="IDP63" s="429"/>
      <c r="IDQ63" s="429"/>
      <c r="IDR63" s="429"/>
      <c r="IDS63" s="429"/>
      <c r="IDT63" s="429"/>
      <c r="IDU63" s="429"/>
      <c r="IDV63" s="429"/>
      <c r="IDW63" s="429"/>
      <c r="IDX63" s="429"/>
      <c r="IDY63" s="429"/>
      <c r="IDZ63" s="429"/>
      <c r="IEA63" s="429"/>
      <c r="IEB63" s="429"/>
      <c r="IEC63" s="429"/>
      <c r="IED63" s="429"/>
      <c r="IEE63" s="429"/>
      <c r="IEF63" s="429"/>
      <c r="IEG63" s="429"/>
      <c r="IEH63" s="429"/>
      <c r="IEI63" s="429"/>
      <c r="IEJ63" s="429"/>
      <c r="IEK63" s="429"/>
      <c r="IEL63" s="429"/>
      <c r="IEM63" s="429"/>
      <c r="IEN63" s="429"/>
      <c r="IEO63" s="429"/>
      <c r="IEP63" s="429"/>
      <c r="IEQ63" s="429"/>
      <c r="IER63" s="429"/>
      <c r="IES63" s="429"/>
      <c r="IET63" s="429"/>
      <c r="IEU63" s="429"/>
      <c r="IEV63" s="429"/>
      <c r="IEW63" s="429"/>
      <c r="IEX63" s="429"/>
      <c r="IEY63" s="429"/>
      <c r="IEZ63" s="429"/>
      <c r="IFA63" s="429"/>
      <c r="IFB63" s="429"/>
      <c r="IFC63" s="429"/>
      <c r="IFD63" s="429"/>
      <c r="IFE63" s="429"/>
      <c r="IFF63" s="429"/>
      <c r="IFG63" s="429"/>
      <c r="IFH63" s="429"/>
      <c r="IFI63" s="429"/>
      <c r="IFJ63" s="429"/>
      <c r="IFK63" s="429"/>
      <c r="IFL63" s="429"/>
      <c r="IFM63" s="429"/>
      <c r="IFN63" s="429"/>
      <c r="IFO63" s="429"/>
      <c r="IFP63" s="429"/>
      <c r="IFQ63" s="429"/>
      <c r="IFR63" s="429"/>
      <c r="IFS63" s="429"/>
      <c r="IFT63" s="429"/>
      <c r="IFU63" s="429"/>
      <c r="IFV63" s="429"/>
      <c r="IFW63" s="429"/>
      <c r="IFX63" s="429"/>
      <c r="IFY63" s="429"/>
      <c r="IFZ63" s="429"/>
      <c r="IGA63" s="429"/>
      <c r="IGB63" s="429"/>
      <c r="IGC63" s="429"/>
      <c r="IGD63" s="429"/>
      <c r="IGE63" s="429"/>
      <c r="IGF63" s="429"/>
      <c r="IGG63" s="429"/>
      <c r="IGH63" s="429"/>
      <c r="IGI63" s="429"/>
      <c r="IGJ63" s="429"/>
      <c r="IGK63" s="429"/>
      <c r="IGL63" s="429"/>
      <c r="IGM63" s="429"/>
      <c r="IGN63" s="429"/>
      <c r="IGO63" s="429"/>
      <c r="IGP63" s="429"/>
      <c r="IGQ63" s="429"/>
      <c r="IGR63" s="429"/>
      <c r="IGS63" s="429"/>
      <c r="IGT63" s="429"/>
      <c r="IGU63" s="429"/>
      <c r="IGV63" s="429"/>
      <c r="IGW63" s="429"/>
      <c r="IGX63" s="429"/>
      <c r="IGY63" s="429"/>
      <c r="IGZ63" s="429"/>
      <c r="IHA63" s="429"/>
      <c r="IHB63" s="429"/>
      <c r="IHC63" s="429"/>
      <c r="IHD63" s="429"/>
      <c r="IHE63" s="429"/>
      <c r="IHF63" s="429"/>
      <c r="IHG63" s="429"/>
      <c r="IHH63" s="429"/>
      <c r="IHI63" s="429"/>
      <c r="IHJ63" s="429"/>
      <c r="IHK63" s="429"/>
      <c r="IHL63" s="429"/>
      <c r="IHM63" s="429"/>
      <c r="IHN63" s="429"/>
      <c r="IHO63" s="429"/>
      <c r="IHP63" s="429"/>
      <c r="IHQ63" s="429"/>
      <c r="IHR63" s="429"/>
      <c r="IHS63" s="429"/>
      <c r="IHT63" s="429"/>
      <c r="IHU63" s="429"/>
      <c r="IHV63" s="429"/>
      <c r="IHW63" s="429"/>
      <c r="IHX63" s="429"/>
      <c r="IHY63" s="429"/>
      <c r="IHZ63" s="429"/>
      <c r="IIA63" s="429"/>
      <c r="IIB63" s="429"/>
      <c r="IIC63" s="429"/>
      <c r="IID63" s="429"/>
      <c r="IIE63" s="429"/>
      <c r="IIF63" s="429"/>
      <c r="IIG63" s="429"/>
      <c r="IIH63" s="429"/>
      <c r="III63" s="429"/>
      <c r="IIJ63" s="429"/>
      <c r="IIK63" s="429"/>
      <c r="IIL63" s="429"/>
      <c r="IIM63" s="429"/>
      <c r="IIN63" s="429"/>
      <c r="IIO63" s="429"/>
      <c r="IIP63" s="429"/>
      <c r="IIQ63" s="429"/>
      <c r="IIR63" s="429"/>
      <c r="IIS63" s="429"/>
      <c r="IIT63" s="429"/>
      <c r="IIU63" s="429"/>
      <c r="IIV63" s="429"/>
      <c r="IIW63" s="429"/>
      <c r="IIX63" s="429"/>
      <c r="IIY63" s="429"/>
      <c r="IIZ63" s="429"/>
      <c r="IJA63" s="429"/>
      <c r="IJB63" s="429"/>
      <c r="IJC63" s="429"/>
      <c r="IJD63" s="429"/>
      <c r="IJE63" s="429"/>
      <c r="IJF63" s="429"/>
      <c r="IJG63" s="429"/>
      <c r="IJH63" s="429"/>
      <c r="IJI63" s="429"/>
      <c r="IJJ63" s="429"/>
      <c r="IJK63" s="429"/>
      <c r="IJL63" s="429"/>
      <c r="IJM63" s="429"/>
      <c r="IJN63" s="429"/>
      <c r="IJO63" s="429"/>
      <c r="IJP63" s="429"/>
      <c r="IJQ63" s="429"/>
      <c r="IJR63" s="429"/>
      <c r="IJS63" s="429"/>
      <c r="IJT63" s="429"/>
      <c r="IJU63" s="429"/>
      <c r="IJV63" s="429"/>
      <c r="IJW63" s="429"/>
      <c r="IJX63" s="429"/>
      <c r="IJY63" s="429"/>
      <c r="IJZ63" s="429"/>
      <c r="IKA63" s="429"/>
      <c r="IKB63" s="429"/>
      <c r="IKC63" s="429"/>
      <c r="IKD63" s="429"/>
      <c r="IKE63" s="429"/>
      <c r="IKF63" s="429"/>
      <c r="IKG63" s="429"/>
      <c r="IKH63" s="429"/>
      <c r="IKI63" s="429"/>
      <c r="IKJ63" s="429"/>
      <c r="IKK63" s="429"/>
      <c r="IKL63" s="429"/>
      <c r="IKM63" s="429"/>
      <c r="IKN63" s="429"/>
      <c r="IKO63" s="429"/>
      <c r="IKP63" s="429"/>
      <c r="IKQ63" s="429"/>
      <c r="IKR63" s="429"/>
      <c r="IKS63" s="429"/>
      <c r="IKT63" s="429"/>
      <c r="IKU63" s="429"/>
      <c r="IKV63" s="429"/>
      <c r="IKW63" s="429"/>
      <c r="IKX63" s="429"/>
      <c r="IKY63" s="429"/>
      <c r="IKZ63" s="429"/>
      <c r="ILA63" s="429"/>
      <c r="ILB63" s="429"/>
      <c r="ILC63" s="429"/>
      <c r="ILD63" s="429"/>
      <c r="ILE63" s="429"/>
      <c r="ILF63" s="429"/>
      <c r="ILG63" s="429"/>
      <c r="ILH63" s="429"/>
      <c r="ILI63" s="429"/>
      <c r="ILJ63" s="429"/>
      <c r="ILK63" s="429"/>
      <c r="ILL63" s="429"/>
      <c r="ILM63" s="429"/>
      <c r="ILN63" s="429"/>
      <c r="ILO63" s="429"/>
      <c r="ILP63" s="429"/>
      <c r="ILQ63" s="429"/>
      <c r="ILR63" s="429"/>
      <c r="ILS63" s="429"/>
      <c r="ILT63" s="429"/>
      <c r="ILU63" s="429"/>
      <c r="ILV63" s="429"/>
      <c r="ILW63" s="429"/>
      <c r="ILX63" s="429"/>
      <c r="ILY63" s="429"/>
      <c r="ILZ63" s="429"/>
      <c r="IMA63" s="429"/>
      <c r="IMB63" s="429"/>
      <c r="IMC63" s="429"/>
      <c r="IMD63" s="429"/>
      <c r="IME63" s="429"/>
      <c r="IMF63" s="429"/>
      <c r="IMG63" s="429"/>
      <c r="IMH63" s="429"/>
      <c r="IMI63" s="429"/>
      <c r="IMJ63" s="429"/>
      <c r="IMK63" s="429"/>
      <c r="IML63" s="429"/>
      <c r="IMM63" s="429"/>
      <c r="IMN63" s="429"/>
      <c r="IMO63" s="429"/>
      <c r="IMP63" s="429"/>
      <c r="IMQ63" s="429"/>
      <c r="IMR63" s="429"/>
      <c r="IMS63" s="429"/>
      <c r="IMT63" s="429"/>
      <c r="IMU63" s="429"/>
      <c r="IMV63" s="429"/>
      <c r="IMW63" s="429"/>
      <c r="IMX63" s="429"/>
      <c r="IMY63" s="429"/>
      <c r="IMZ63" s="429"/>
      <c r="INA63" s="429"/>
      <c r="INB63" s="429"/>
      <c r="INC63" s="429"/>
      <c r="IND63" s="429"/>
      <c r="INE63" s="429"/>
      <c r="INF63" s="429"/>
      <c r="ING63" s="429"/>
      <c r="INH63" s="429"/>
      <c r="INI63" s="429"/>
      <c r="INJ63" s="429"/>
      <c r="INK63" s="429"/>
      <c r="INL63" s="429"/>
      <c r="INM63" s="429"/>
      <c r="INN63" s="429"/>
      <c r="INO63" s="429"/>
      <c r="INP63" s="429"/>
      <c r="INQ63" s="429"/>
      <c r="INR63" s="429"/>
      <c r="INS63" s="429"/>
      <c r="INT63" s="429"/>
      <c r="INU63" s="429"/>
      <c r="INV63" s="429"/>
      <c r="INW63" s="429"/>
      <c r="INX63" s="429"/>
      <c r="INY63" s="429"/>
      <c r="INZ63" s="429"/>
      <c r="IOA63" s="429"/>
      <c r="IOB63" s="429"/>
      <c r="IOC63" s="429"/>
      <c r="IOD63" s="429"/>
      <c r="IOE63" s="429"/>
      <c r="IOF63" s="429"/>
      <c r="IOG63" s="429"/>
      <c r="IOH63" s="429"/>
      <c r="IOI63" s="429"/>
      <c r="IOJ63" s="429"/>
      <c r="IOK63" s="429"/>
      <c r="IOL63" s="429"/>
      <c r="IOM63" s="429"/>
      <c r="ION63" s="429"/>
      <c r="IOO63" s="429"/>
      <c r="IOP63" s="429"/>
      <c r="IOQ63" s="429"/>
      <c r="IOR63" s="429"/>
      <c r="IOS63" s="429"/>
      <c r="IOT63" s="429"/>
      <c r="IOU63" s="429"/>
      <c r="IOV63" s="429"/>
      <c r="IOW63" s="429"/>
      <c r="IOX63" s="429"/>
      <c r="IOY63" s="429"/>
      <c r="IOZ63" s="429"/>
      <c r="IPA63" s="429"/>
      <c r="IPB63" s="429"/>
      <c r="IPC63" s="429"/>
      <c r="IPD63" s="429"/>
      <c r="IPE63" s="429"/>
      <c r="IPF63" s="429"/>
      <c r="IPG63" s="429"/>
      <c r="IPH63" s="429"/>
      <c r="IPI63" s="429"/>
      <c r="IPJ63" s="429"/>
      <c r="IPK63" s="429"/>
      <c r="IPL63" s="429"/>
      <c r="IPM63" s="429"/>
      <c r="IPN63" s="429"/>
      <c r="IPO63" s="429"/>
      <c r="IPP63" s="429"/>
      <c r="IPQ63" s="429"/>
      <c r="IPR63" s="429"/>
      <c r="IPS63" s="429"/>
      <c r="IPT63" s="429"/>
      <c r="IPU63" s="429"/>
      <c r="IPV63" s="429"/>
      <c r="IPW63" s="429"/>
      <c r="IPX63" s="429"/>
      <c r="IPY63" s="429"/>
      <c r="IPZ63" s="429"/>
      <c r="IQA63" s="429"/>
      <c r="IQB63" s="429"/>
      <c r="IQC63" s="429"/>
      <c r="IQD63" s="429"/>
      <c r="IQE63" s="429"/>
      <c r="IQF63" s="429"/>
      <c r="IQG63" s="429"/>
      <c r="IQH63" s="429"/>
      <c r="IQI63" s="429"/>
      <c r="IQJ63" s="429"/>
      <c r="IQK63" s="429"/>
      <c r="IQL63" s="429"/>
      <c r="IQM63" s="429"/>
      <c r="IQN63" s="429"/>
      <c r="IQO63" s="429"/>
      <c r="IQP63" s="429"/>
      <c r="IQQ63" s="429"/>
      <c r="IQR63" s="429"/>
      <c r="IQS63" s="429"/>
      <c r="IQT63" s="429"/>
      <c r="IQU63" s="429"/>
      <c r="IQV63" s="429"/>
      <c r="IQW63" s="429"/>
      <c r="IQX63" s="429"/>
      <c r="IQY63" s="429"/>
      <c r="IQZ63" s="429"/>
      <c r="IRA63" s="429"/>
      <c r="IRB63" s="429"/>
      <c r="IRC63" s="429"/>
      <c r="IRD63" s="429"/>
      <c r="IRE63" s="429"/>
      <c r="IRF63" s="429"/>
      <c r="IRG63" s="429"/>
      <c r="IRH63" s="429"/>
      <c r="IRI63" s="429"/>
      <c r="IRJ63" s="429"/>
      <c r="IRK63" s="429"/>
      <c r="IRL63" s="429"/>
      <c r="IRM63" s="429"/>
      <c r="IRN63" s="429"/>
      <c r="IRO63" s="429"/>
      <c r="IRP63" s="429"/>
      <c r="IRQ63" s="429"/>
      <c r="IRR63" s="429"/>
      <c r="IRS63" s="429"/>
      <c r="IRT63" s="429"/>
      <c r="IRU63" s="429"/>
      <c r="IRV63" s="429"/>
      <c r="IRW63" s="429"/>
      <c r="IRX63" s="429"/>
      <c r="IRY63" s="429"/>
      <c r="IRZ63" s="429"/>
      <c r="ISA63" s="429"/>
      <c r="ISB63" s="429"/>
      <c r="ISC63" s="429"/>
      <c r="ISD63" s="429"/>
      <c r="ISE63" s="429"/>
      <c r="ISF63" s="429"/>
      <c r="ISG63" s="429"/>
      <c r="ISH63" s="429"/>
      <c r="ISI63" s="429"/>
      <c r="ISJ63" s="429"/>
      <c r="ISK63" s="429"/>
      <c r="ISL63" s="429"/>
      <c r="ISM63" s="429"/>
      <c r="ISN63" s="429"/>
      <c r="ISO63" s="429"/>
      <c r="ISP63" s="429"/>
      <c r="ISQ63" s="429"/>
      <c r="ISR63" s="429"/>
      <c r="ISS63" s="429"/>
      <c r="IST63" s="429"/>
      <c r="ISU63" s="429"/>
      <c r="ISV63" s="429"/>
      <c r="ISW63" s="429"/>
      <c r="ISX63" s="429"/>
      <c r="ISY63" s="429"/>
      <c r="ISZ63" s="429"/>
      <c r="ITA63" s="429"/>
      <c r="ITB63" s="429"/>
      <c r="ITC63" s="429"/>
      <c r="ITD63" s="429"/>
      <c r="ITE63" s="429"/>
      <c r="ITF63" s="429"/>
      <c r="ITG63" s="429"/>
      <c r="ITH63" s="429"/>
      <c r="ITI63" s="429"/>
      <c r="ITJ63" s="429"/>
      <c r="ITK63" s="429"/>
      <c r="ITL63" s="429"/>
      <c r="ITM63" s="429"/>
      <c r="ITN63" s="429"/>
      <c r="ITO63" s="429"/>
      <c r="ITP63" s="429"/>
      <c r="ITQ63" s="429"/>
      <c r="ITR63" s="429"/>
      <c r="ITS63" s="429"/>
      <c r="ITT63" s="429"/>
      <c r="ITU63" s="429"/>
      <c r="ITV63" s="429"/>
      <c r="ITW63" s="429"/>
      <c r="ITX63" s="429"/>
      <c r="ITY63" s="429"/>
      <c r="ITZ63" s="429"/>
      <c r="IUA63" s="429"/>
      <c r="IUB63" s="429"/>
      <c r="IUC63" s="429"/>
      <c r="IUD63" s="429"/>
      <c r="IUE63" s="429"/>
      <c r="IUF63" s="429"/>
      <c r="IUG63" s="429"/>
      <c r="IUH63" s="429"/>
      <c r="IUI63" s="429"/>
      <c r="IUJ63" s="429"/>
      <c r="IUK63" s="429"/>
      <c r="IUL63" s="429"/>
      <c r="IUM63" s="429"/>
      <c r="IUN63" s="429"/>
      <c r="IUO63" s="429"/>
      <c r="IUP63" s="429"/>
      <c r="IUQ63" s="429"/>
      <c r="IUR63" s="429"/>
      <c r="IUS63" s="429"/>
      <c r="IUT63" s="429"/>
      <c r="IUU63" s="429"/>
      <c r="IUV63" s="429"/>
      <c r="IUW63" s="429"/>
      <c r="IUX63" s="429"/>
      <c r="IUY63" s="429"/>
      <c r="IUZ63" s="429"/>
      <c r="IVA63" s="429"/>
      <c r="IVB63" s="429"/>
      <c r="IVC63" s="429"/>
      <c r="IVD63" s="429"/>
      <c r="IVE63" s="429"/>
      <c r="IVF63" s="429"/>
      <c r="IVG63" s="429"/>
      <c r="IVH63" s="429"/>
      <c r="IVI63" s="429"/>
      <c r="IVJ63" s="429"/>
      <c r="IVK63" s="429"/>
      <c r="IVL63" s="429"/>
      <c r="IVM63" s="429"/>
      <c r="IVN63" s="429"/>
      <c r="IVO63" s="429"/>
      <c r="IVP63" s="429"/>
      <c r="IVQ63" s="429"/>
      <c r="IVR63" s="429"/>
      <c r="IVS63" s="429"/>
      <c r="IVT63" s="429"/>
      <c r="IVU63" s="429"/>
      <c r="IVV63" s="429"/>
      <c r="IVW63" s="429"/>
      <c r="IVX63" s="429"/>
      <c r="IVY63" s="429"/>
      <c r="IVZ63" s="429"/>
      <c r="IWA63" s="429"/>
      <c r="IWB63" s="429"/>
      <c r="IWC63" s="429"/>
      <c r="IWD63" s="429"/>
      <c r="IWE63" s="429"/>
      <c r="IWF63" s="429"/>
      <c r="IWG63" s="429"/>
      <c r="IWH63" s="429"/>
      <c r="IWI63" s="429"/>
      <c r="IWJ63" s="429"/>
      <c r="IWK63" s="429"/>
      <c r="IWL63" s="429"/>
      <c r="IWM63" s="429"/>
      <c r="IWN63" s="429"/>
      <c r="IWO63" s="429"/>
      <c r="IWP63" s="429"/>
      <c r="IWQ63" s="429"/>
      <c r="IWR63" s="429"/>
      <c r="IWS63" s="429"/>
      <c r="IWT63" s="429"/>
      <c r="IWU63" s="429"/>
      <c r="IWV63" s="429"/>
      <c r="IWW63" s="429"/>
      <c r="IWX63" s="429"/>
      <c r="IWY63" s="429"/>
      <c r="IWZ63" s="429"/>
      <c r="IXA63" s="429"/>
      <c r="IXB63" s="429"/>
      <c r="IXC63" s="429"/>
      <c r="IXD63" s="429"/>
      <c r="IXE63" s="429"/>
      <c r="IXF63" s="429"/>
      <c r="IXG63" s="429"/>
      <c r="IXH63" s="429"/>
      <c r="IXI63" s="429"/>
      <c r="IXJ63" s="429"/>
      <c r="IXK63" s="429"/>
      <c r="IXL63" s="429"/>
      <c r="IXM63" s="429"/>
      <c r="IXN63" s="429"/>
      <c r="IXO63" s="429"/>
      <c r="IXP63" s="429"/>
      <c r="IXQ63" s="429"/>
      <c r="IXR63" s="429"/>
      <c r="IXS63" s="429"/>
      <c r="IXT63" s="429"/>
      <c r="IXU63" s="429"/>
      <c r="IXV63" s="429"/>
      <c r="IXW63" s="429"/>
      <c r="IXX63" s="429"/>
      <c r="IXY63" s="429"/>
      <c r="IXZ63" s="429"/>
      <c r="IYA63" s="429"/>
      <c r="IYB63" s="429"/>
      <c r="IYC63" s="429"/>
      <c r="IYD63" s="429"/>
      <c r="IYE63" s="429"/>
      <c r="IYF63" s="429"/>
      <c r="IYG63" s="429"/>
      <c r="IYH63" s="429"/>
      <c r="IYI63" s="429"/>
      <c r="IYJ63" s="429"/>
      <c r="IYK63" s="429"/>
      <c r="IYL63" s="429"/>
      <c r="IYM63" s="429"/>
      <c r="IYN63" s="429"/>
      <c r="IYO63" s="429"/>
      <c r="IYP63" s="429"/>
      <c r="IYQ63" s="429"/>
      <c r="IYR63" s="429"/>
      <c r="IYS63" s="429"/>
      <c r="IYT63" s="429"/>
      <c r="IYU63" s="429"/>
      <c r="IYV63" s="429"/>
      <c r="IYW63" s="429"/>
      <c r="IYX63" s="429"/>
      <c r="IYY63" s="429"/>
      <c r="IYZ63" s="429"/>
      <c r="IZA63" s="429"/>
      <c r="IZB63" s="429"/>
      <c r="IZC63" s="429"/>
      <c r="IZD63" s="429"/>
      <c r="IZE63" s="429"/>
      <c r="IZF63" s="429"/>
      <c r="IZG63" s="429"/>
      <c r="IZH63" s="429"/>
      <c r="IZI63" s="429"/>
      <c r="IZJ63" s="429"/>
      <c r="IZK63" s="429"/>
      <c r="IZL63" s="429"/>
      <c r="IZM63" s="429"/>
      <c r="IZN63" s="429"/>
      <c r="IZO63" s="429"/>
      <c r="IZP63" s="429"/>
      <c r="IZQ63" s="429"/>
      <c r="IZR63" s="429"/>
      <c r="IZS63" s="429"/>
      <c r="IZT63" s="429"/>
      <c r="IZU63" s="429"/>
      <c r="IZV63" s="429"/>
      <c r="IZW63" s="429"/>
      <c r="IZX63" s="429"/>
      <c r="IZY63" s="429"/>
      <c r="IZZ63" s="429"/>
      <c r="JAA63" s="429"/>
      <c r="JAB63" s="429"/>
      <c r="JAC63" s="429"/>
      <c r="JAD63" s="429"/>
      <c r="JAE63" s="429"/>
      <c r="JAF63" s="429"/>
      <c r="JAG63" s="429"/>
      <c r="JAH63" s="429"/>
      <c r="JAI63" s="429"/>
      <c r="JAJ63" s="429"/>
      <c r="JAK63" s="429"/>
      <c r="JAL63" s="429"/>
      <c r="JAM63" s="429"/>
      <c r="JAN63" s="429"/>
      <c r="JAO63" s="429"/>
      <c r="JAP63" s="429"/>
      <c r="JAQ63" s="429"/>
      <c r="JAR63" s="429"/>
      <c r="JAS63" s="429"/>
      <c r="JAT63" s="429"/>
      <c r="JAU63" s="429"/>
      <c r="JAV63" s="429"/>
      <c r="JAW63" s="429"/>
      <c r="JAX63" s="429"/>
      <c r="JAY63" s="429"/>
      <c r="JAZ63" s="429"/>
      <c r="JBA63" s="429"/>
      <c r="JBB63" s="429"/>
      <c r="JBC63" s="429"/>
      <c r="JBD63" s="429"/>
      <c r="JBE63" s="429"/>
      <c r="JBF63" s="429"/>
      <c r="JBG63" s="429"/>
      <c r="JBH63" s="429"/>
      <c r="JBI63" s="429"/>
      <c r="JBJ63" s="429"/>
      <c r="JBK63" s="429"/>
      <c r="JBL63" s="429"/>
      <c r="JBM63" s="429"/>
      <c r="JBN63" s="429"/>
      <c r="JBO63" s="429"/>
      <c r="JBP63" s="429"/>
      <c r="JBQ63" s="429"/>
      <c r="JBR63" s="429"/>
      <c r="JBS63" s="429"/>
      <c r="JBT63" s="429"/>
      <c r="JBU63" s="429"/>
      <c r="JBV63" s="429"/>
      <c r="JBW63" s="429"/>
      <c r="JBX63" s="429"/>
      <c r="JBY63" s="429"/>
      <c r="JBZ63" s="429"/>
      <c r="JCA63" s="429"/>
      <c r="JCB63" s="429"/>
      <c r="JCC63" s="429"/>
      <c r="JCD63" s="429"/>
      <c r="JCE63" s="429"/>
      <c r="JCF63" s="429"/>
      <c r="JCG63" s="429"/>
      <c r="JCH63" s="429"/>
      <c r="JCI63" s="429"/>
      <c r="JCJ63" s="429"/>
      <c r="JCK63" s="429"/>
      <c r="JCL63" s="429"/>
      <c r="JCM63" s="429"/>
      <c r="JCN63" s="429"/>
      <c r="JCO63" s="429"/>
      <c r="JCP63" s="429"/>
      <c r="JCQ63" s="429"/>
      <c r="JCR63" s="429"/>
      <c r="JCS63" s="429"/>
      <c r="JCT63" s="429"/>
      <c r="JCU63" s="429"/>
      <c r="JCV63" s="429"/>
      <c r="JCW63" s="429"/>
      <c r="JCX63" s="429"/>
      <c r="JCY63" s="429"/>
      <c r="JCZ63" s="429"/>
      <c r="JDA63" s="429"/>
      <c r="JDB63" s="429"/>
      <c r="JDC63" s="429"/>
      <c r="JDD63" s="429"/>
      <c r="JDE63" s="429"/>
      <c r="JDF63" s="429"/>
      <c r="JDG63" s="429"/>
      <c r="JDH63" s="429"/>
      <c r="JDI63" s="429"/>
      <c r="JDJ63" s="429"/>
      <c r="JDK63" s="429"/>
      <c r="JDL63" s="429"/>
      <c r="JDM63" s="429"/>
      <c r="JDN63" s="429"/>
      <c r="JDO63" s="429"/>
      <c r="JDP63" s="429"/>
      <c r="JDQ63" s="429"/>
      <c r="JDR63" s="429"/>
      <c r="JDS63" s="429"/>
      <c r="JDT63" s="429"/>
      <c r="JDU63" s="429"/>
      <c r="JDV63" s="429"/>
      <c r="JDW63" s="429"/>
      <c r="JDX63" s="429"/>
      <c r="JDY63" s="429"/>
      <c r="JDZ63" s="429"/>
      <c r="JEA63" s="429"/>
      <c r="JEB63" s="429"/>
      <c r="JEC63" s="429"/>
      <c r="JED63" s="429"/>
      <c r="JEE63" s="429"/>
      <c r="JEF63" s="429"/>
      <c r="JEG63" s="429"/>
      <c r="JEH63" s="429"/>
      <c r="JEI63" s="429"/>
      <c r="JEJ63" s="429"/>
      <c r="JEK63" s="429"/>
      <c r="JEL63" s="429"/>
      <c r="JEM63" s="429"/>
      <c r="JEN63" s="429"/>
      <c r="JEO63" s="429"/>
      <c r="JEP63" s="429"/>
      <c r="JEQ63" s="429"/>
      <c r="JER63" s="429"/>
      <c r="JES63" s="429"/>
      <c r="JET63" s="429"/>
      <c r="JEU63" s="429"/>
      <c r="JEV63" s="429"/>
      <c r="JEW63" s="429"/>
      <c r="JEX63" s="429"/>
      <c r="JEY63" s="429"/>
      <c r="JEZ63" s="429"/>
      <c r="JFA63" s="429"/>
      <c r="JFB63" s="429"/>
      <c r="JFC63" s="429"/>
      <c r="JFD63" s="429"/>
      <c r="JFE63" s="429"/>
      <c r="JFF63" s="429"/>
      <c r="JFG63" s="429"/>
      <c r="JFH63" s="429"/>
      <c r="JFI63" s="429"/>
      <c r="JFJ63" s="429"/>
      <c r="JFK63" s="429"/>
      <c r="JFL63" s="429"/>
      <c r="JFM63" s="429"/>
      <c r="JFN63" s="429"/>
      <c r="JFO63" s="429"/>
      <c r="JFP63" s="429"/>
      <c r="JFQ63" s="429"/>
      <c r="JFR63" s="429"/>
      <c r="JFS63" s="429"/>
      <c r="JFT63" s="429"/>
      <c r="JFU63" s="429"/>
      <c r="JFV63" s="429"/>
      <c r="JFW63" s="429"/>
      <c r="JFX63" s="429"/>
      <c r="JFY63" s="429"/>
      <c r="JFZ63" s="429"/>
      <c r="JGA63" s="429"/>
      <c r="JGB63" s="429"/>
      <c r="JGC63" s="429"/>
      <c r="JGD63" s="429"/>
      <c r="JGE63" s="429"/>
      <c r="JGF63" s="429"/>
      <c r="JGG63" s="429"/>
      <c r="JGH63" s="429"/>
      <c r="JGI63" s="429"/>
      <c r="JGJ63" s="429"/>
      <c r="JGK63" s="429"/>
      <c r="JGL63" s="429"/>
      <c r="JGM63" s="429"/>
      <c r="JGN63" s="429"/>
      <c r="JGO63" s="429"/>
      <c r="JGP63" s="429"/>
      <c r="JGQ63" s="429"/>
      <c r="JGR63" s="429"/>
      <c r="JGS63" s="429"/>
      <c r="JGT63" s="429"/>
      <c r="JGU63" s="429"/>
      <c r="JGV63" s="429"/>
      <c r="JGW63" s="429"/>
      <c r="JGX63" s="429"/>
      <c r="JGY63" s="429"/>
      <c r="JGZ63" s="429"/>
      <c r="JHA63" s="429"/>
      <c r="JHB63" s="429"/>
      <c r="JHC63" s="429"/>
      <c r="JHD63" s="429"/>
      <c r="JHE63" s="429"/>
      <c r="JHF63" s="429"/>
      <c r="JHG63" s="429"/>
      <c r="JHH63" s="429"/>
      <c r="JHI63" s="429"/>
      <c r="JHJ63" s="429"/>
      <c r="JHK63" s="429"/>
      <c r="JHL63" s="429"/>
      <c r="JHM63" s="429"/>
      <c r="JHN63" s="429"/>
      <c r="JHO63" s="429"/>
      <c r="JHP63" s="429"/>
      <c r="JHQ63" s="429"/>
      <c r="JHR63" s="429"/>
      <c r="JHS63" s="429"/>
      <c r="JHT63" s="429"/>
      <c r="JHU63" s="429"/>
      <c r="JHV63" s="429"/>
      <c r="JHW63" s="429"/>
      <c r="JHX63" s="429"/>
      <c r="JHY63" s="429"/>
      <c r="JHZ63" s="429"/>
      <c r="JIA63" s="429"/>
      <c r="JIB63" s="429"/>
      <c r="JIC63" s="429"/>
      <c r="JID63" s="429"/>
      <c r="JIE63" s="429"/>
      <c r="JIF63" s="429"/>
      <c r="JIG63" s="429"/>
      <c r="JIH63" s="429"/>
      <c r="JII63" s="429"/>
      <c r="JIJ63" s="429"/>
      <c r="JIK63" s="429"/>
      <c r="JIL63" s="429"/>
      <c r="JIM63" s="429"/>
      <c r="JIN63" s="429"/>
      <c r="JIO63" s="429"/>
      <c r="JIP63" s="429"/>
      <c r="JIQ63" s="429"/>
      <c r="JIR63" s="429"/>
      <c r="JIS63" s="429"/>
      <c r="JIT63" s="429"/>
      <c r="JIU63" s="429"/>
      <c r="JIV63" s="429"/>
      <c r="JIW63" s="429"/>
      <c r="JIX63" s="429"/>
      <c r="JIY63" s="429"/>
      <c r="JIZ63" s="429"/>
      <c r="JJA63" s="429"/>
      <c r="JJB63" s="429"/>
      <c r="JJC63" s="429"/>
      <c r="JJD63" s="429"/>
      <c r="JJE63" s="429"/>
      <c r="JJF63" s="429"/>
      <c r="JJG63" s="429"/>
      <c r="JJH63" s="429"/>
      <c r="JJI63" s="429"/>
      <c r="JJJ63" s="429"/>
      <c r="JJK63" s="429"/>
      <c r="JJL63" s="429"/>
      <c r="JJM63" s="429"/>
      <c r="JJN63" s="429"/>
      <c r="JJO63" s="429"/>
      <c r="JJP63" s="429"/>
      <c r="JJQ63" s="429"/>
      <c r="JJR63" s="429"/>
      <c r="JJS63" s="429"/>
      <c r="JJT63" s="429"/>
      <c r="JJU63" s="429"/>
      <c r="JJV63" s="429"/>
      <c r="JJW63" s="429"/>
      <c r="JJX63" s="429"/>
      <c r="JJY63" s="429"/>
      <c r="JJZ63" s="429"/>
      <c r="JKA63" s="429"/>
      <c r="JKB63" s="429"/>
      <c r="JKC63" s="429"/>
      <c r="JKD63" s="429"/>
      <c r="JKE63" s="429"/>
      <c r="JKF63" s="429"/>
      <c r="JKG63" s="429"/>
      <c r="JKH63" s="429"/>
      <c r="JKI63" s="429"/>
      <c r="JKJ63" s="429"/>
      <c r="JKK63" s="429"/>
      <c r="JKL63" s="429"/>
      <c r="JKM63" s="429"/>
      <c r="JKN63" s="429"/>
      <c r="JKO63" s="429"/>
      <c r="JKP63" s="429"/>
      <c r="JKQ63" s="429"/>
      <c r="JKR63" s="429"/>
      <c r="JKS63" s="429"/>
      <c r="JKT63" s="429"/>
      <c r="JKU63" s="429"/>
      <c r="JKV63" s="429"/>
      <c r="JKW63" s="429"/>
      <c r="JKX63" s="429"/>
      <c r="JKY63" s="429"/>
      <c r="JKZ63" s="429"/>
      <c r="JLA63" s="429"/>
      <c r="JLB63" s="429"/>
      <c r="JLC63" s="429"/>
      <c r="JLD63" s="429"/>
      <c r="JLE63" s="429"/>
      <c r="JLF63" s="429"/>
      <c r="JLG63" s="429"/>
      <c r="JLH63" s="429"/>
      <c r="JLI63" s="429"/>
      <c r="JLJ63" s="429"/>
      <c r="JLK63" s="429"/>
      <c r="JLL63" s="429"/>
      <c r="JLM63" s="429"/>
      <c r="JLN63" s="429"/>
      <c r="JLO63" s="429"/>
      <c r="JLP63" s="429"/>
      <c r="JLQ63" s="429"/>
      <c r="JLR63" s="429"/>
      <c r="JLS63" s="429"/>
      <c r="JLT63" s="429"/>
      <c r="JLU63" s="429"/>
      <c r="JLV63" s="429"/>
      <c r="JLW63" s="429"/>
      <c r="JLX63" s="429"/>
      <c r="JLY63" s="429"/>
      <c r="JLZ63" s="429"/>
      <c r="JMA63" s="429"/>
      <c r="JMB63" s="429"/>
      <c r="JMC63" s="429"/>
      <c r="JMD63" s="429"/>
      <c r="JME63" s="429"/>
      <c r="JMF63" s="429"/>
      <c r="JMG63" s="429"/>
      <c r="JMH63" s="429"/>
      <c r="JMI63" s="429"/>
      <c r="JMJ63" s="429"/>
      <c r="JMK63" s="429"/>
      <c r="JML63" s="429"/>
      <c r="JMM63" s="429"/>
      <c r="JMN63" s="429"/>
      <c r="JMO63" s="429"/>
      <c r="JMP63" s="429"/>
      <c r="JMQ63" s="429"/>
      <c r="JMR63" s="429"/>
      <c r="JMS63" s="429"/>
      <c r="JMT63" s="429"/>
      <c r="JMU63" s="429"/>
      <c r="JMV63" s="429"/>
      <c r="JMW63" s="429"/>
      <c r="JMX63" s="429"/>
      <c r="JMY63" s="429"/>
      <c r="JMZ63" s="429"/>
      <c r="JNA63" s="429"/>
      <c r="JNB63" s="429"/>
      <c r="JNC63" s="429"/>
      <c r="JND63" s="429"/>
      <c r="JNE63" s="429"/>
      <c r="JNF63" s="429"/>
      <c r="JNG63" s="429"/>
      <c r="JNH63" s="429"/>
      <c r="JNI63" s="429"/>
      <c r="JNJ63" s="429"/>
      <c r="JNK63" s="429"/>
      <c r="JNL63" s="429"/>
      <c r="JNM63" s="429"/>
      <c r="JNN63" s="429"/>
      <c r="JNO63" s="429"/>
      <c r="JNP63" s="429"/>
      <c r="JNQ63" s="429"/>
      <c r="JNR63" s="429"/>
      <c r="JNS63" s="429"/>
      <c r="JNT63" s="429"/>
      <c r="JNU63" s="429"/>
      <c r="JNV63" s="429"/>
      <c r="JNW63" s="429"/>
      <c r="JNX63" s="429"/>
      <c r="JNY63" s="429"/>
      <c r="JNZ63" s="429"/>
      <c r="JOA63" s="429"/>
      <c r="JOB63" s="429"/>
      <c r="JOC63" s="429"/>
      <c r="JOD63" s="429"/>
      <c r="JOE63" s="429"/>
      <c r="JOF63" s="429"/>
      <c r="JOG63" s="429"/>
      <c r="JOH63" s="429"/>
      <c r="JOI63" s="429"/>
      <c r="JOJ63" s="429"/>
      <c r="JOK63" s="429"/>
      <c r="JOL63" s="429"/>
      <c r="JOM63" s="429"/>
      <c r="JON63" s="429"/>
      <c r="JOO63" s="429"/>
      <c r="JOP63" s="429"/>
      <c r="JOQ63" s="429"/>
      <c r="JOR63" s="429"/>
      <c r="JOS63" s="429"/>
      <c r="JOT63" s="429"/>
      <c r="JOU63" s="429"/>
      <c r="JOV63" s="429"/>
      <c r="JOW63" s="429"/>
      <c r="JOX63" s="429"/>
      <c r="JOY63" s="429"/>
      <c r="JOZ63" s="429"/>
      <c r="JPA63" s="429"/>
      <c r="JPB63" s="429"/>
      <c r="JPC63" s="429"/>
      <c r="JPD63" s="429"/>
      <c r="JPE63" s="429"/>
      <c r="JPF63" s="429"/>
      <c r="JPG63" s="429"/>
      <c r="JPH63" s="429"/>
      <c r="JPI63" s="429"/>
      <c r="JPJ63" s="429"/>
      <c r="JPK63" s="429"/>
      <c r="JPL63" s="429"/>
      <c r="JPM63" s="429"/>
      <c r="JPN63" s="429"/>
      <c r="JPO63" s="429"/>
      <c r="JPP63" s="429"/>
      <c r="JPQ63" s="429"/>
      <c r="JPR63" s="429"/>
      <c r="JPS63" s="429"/>
      <c r="JPT63" s="429"/>
      <c r="JPU63" s="429"/>
      <c r="JPV63" s="429"/>
      <c r="JPW63" s="429"/>
      <c r="JPX63" s="429"/>
      <c r="JPY63" s="429"/>
      <c r="JPZ63" s="429"/>
      <c r="JQA63" s="429"/>
      <c r="JQB63" s="429"/>
      <c r="JQC63" s="429"/>
      <c r="JQD63" s="429"/>
      <c r="JQE63" s="429"/>
      <c r="JQF63" s="429"/>
      <c r="JQG63" s="429"/>
      <c r="JQH63" s="429"/>
      <c r="JQI63" s="429"/>
      <c r="JQJ63" s="429"/>
      <c r="JQK63" s="429"/>
      <c r="JQL63" s="429"/>
      <c r="JQM63" s="429"/>
      <c r="JQN63" s="429"/>
      <c r="JQO63" s="429"/>
      <c r="JQP63" s="429"/>
      <c r="JQQ63" s="429"/>
      <c r="JQR63" s="429"/>
      <c r="JQS63" s="429"/>
      <c r="JQT63" s="429"/>
      <c r="JQU63" s="429"/>
      <c r="JQV63" s="429"/>
      <c r="JQW63" s="429"/>
      <c r="JQX63" s="429"/>
      <c r="JQY63" s="429"/>
      <c r="JQZ63" s="429"/>
      <c r="JRA63" s="429"/>
      <c r="JRB63" s="429"/>
      <c r="JRC63" s="429"/>
      <c r="JRD63" s="429"/>
      <c r="JRE63" s="429"/>
      <c r="JRF63" s="429"/>
      <c r="JRG63" s="429"/>
      <c r="JRH63" s="429"/>
      <c r="JRI63" s="429"/>
      <c r="JRJ63" s="429"/>
      <c r="JRK63" s="429"/>
      <c r="JRL63" s="429"/>
      <c r="JRM63" s="429"/>
      <c r="JRN63" s="429"/>
      <c r="JRO63" s="429"/>
      <c r="JRP63" s="429"/>
      <c r="JRQ63" s="429"/>
      <c r="JRR63" s="429"/>
      <c r="JRS63" s="429"/>
      <c r="JRT63" s="429"/>
      <c r="JRU63" s="429"/>
      <c r="JRV63" s="429"/>
      <c r="JRW63" s="429"/>
      <c r="JRX63" s="429"/>
      <c r="JRY63" s="429"/>
      <c r="JRZ63" s="429"/>
      <c r="JSA63" s="429"/>
      <c r="JSB63" s="429"/>
      <c r="JSC63" s="429"/>
      <c r="JSD63" s="429"/>
      <c r="JSE63" s="429"/>
      <c r="JSF63" s="429"/>
      <c r="JSG63" s="429"/>
      <c r="JSH63" s="429"/>
      <c r="JSI63" s="429"/>
      <c r="JSJ63" s="429"/>
      <c r="JSK63" s="429"/>
      <c r="JSL63" s="429"/>
      <c r="JSM63" s="429"/>
      <c r="JSN63" s="429"/>
      <c r="JSO63" s="429"/>
      <c r="JSP63" s="429"/>
      <c r="JSQ63" s="429"/>
      <c r="JSR63" s="429"/>
      <c r="JSS63" s="429"/>
      <c r="JST63" s="429"/>
      <c r="JSU63" s="429"/>
      <c r="JSV63" s="429"/>
      <c r="JSW63" s="429"/>
      <c r="JSX63" s="429"/>
      <c r="JSY63" s="429"/>
      <c r="JSZ63" s="429"/>
      <c r="JTA63" s="429"/>
      <c r="JTB63" s="429"/>
      <c r="JTC63" s="429"/>
      <c r="JTD63" s="429"/>
      <c r="JTE63" s="429"/>
      <c r="JTF63" s="429"/>
      <c r="JTG63" s="429"/>
      <c r="JTH63" s="429"/>
      <c r="JTI63" s="429"/>
      <c r="JTJ63" s="429"/>
      <c r="JTK63" s="429"/>
      <c r="JTL63" s="429"/>
      <c r="JTM63" s="429"/>
      <c r="JTN63" s="429"/>
      <c r="JTO63" s="429"/>
      <c r="JTP63" s="429"/>
      <c r="JTQ63" s="429"/>
      <c r="JTR63" s="429"/>
      <c r="JTS63" s="429"/>
      <c r="JTT63" s="429"/>
      <c r="JTU63" s="429"/>
      <c r="JTV63" s="429"/>
      <c r="JTW63" s="429"/>
      <c r="JTX63" s="429"/>
      <c r="JTY63" s="429"/>
      <c r="JTZ63" s="429"/>
      <c r="JUA63" s="429"/>
      <c r="JUB63" s="429"/>
      <c r="JUC63" s="429"/>
      <c r="JUD63" s="429"/>
      <c r="JUE63" s="429"/>
      <c r="JUF63" s="429"/>
      <c r="JUG63" s="429"/>
      <c r="JUH63" s="429"/>
      <c r="JUI63" s="429"/>
      <c r="JUJ63" s="429"/>
      <c r="JUK63" s="429"/>
      <c r="JUL63" s="429"/>
      <c r="JUM63" s="429"/>
      <c r="JUN63" s="429"/>
      <c r="JUO63" s="429"/>
      <c r="JUP63" s="429"/>
      <c r="JUQ63" s="429"/>
      <c r="JUR63" s="429"/>
      <c r="JUS63" s="429"/>
      <c r="JUT63" s="429"/>
      <c r="JUU63" s="429"/>
      <c r="JUV63" s="429"/>
      <c r="JUW63" s="429"/>
      <c r="JUX63" s="429"/>
      <c r="JUY63" s="429"/>
      <c r="JUZ63" s="429"/>
      <c r="JVA63" s="429"/>
      <c r="JVB63" s="429"/>
      <c r="JVC63" s="429"/>
      <c r="JVD63" s="429"/>
      <c r="JVE63" s="429"/>
      <c r="JVF63" s="429"/>
      <c r="JVG63" s="429"/>
      <c r="JVH63" s="429"/>
      <c r="JVI63" s="429"/>
      <c r="JVJ63" s="429"/>
      <c r="JVK63" s="429"/>
      <c r="JVL63" s="429"/>
      <c r="JVM63" s="429"/>
      <c r="JVN63" s="429"/>
      <c r="JVO63" s="429"/>
      <c r="JVP63" s="429"/>
      <c r="JVQ63" s="429"/>
      <c r="JVR63" s="429"/>
      <c r="JVS63" s="429"/>
      <c r="JVT63" s="429"/>
      <c r="JVU63" s="429"/>
      <c r="JVV63" s="429"/>
      <c r="JVW63" s="429"/>
      <c r="JVX63" s="429"/>
      <c r="JVY63" s="429"/>
      <c r="JVZ63" s="429"/>
      <c r="JWA63" s="429"/>
      <c r="JWB63" s="429"/>
      <c r="JWC63" s="429"/>
      <c r="JWD63" s="429"/>
      <c r="JWE63" s="429"/>
      <c r="JWF63" s="429"/>
      <c r="JWG63" s="429"/>
      <c r="JWH63" s="429"/>
      <c r="JWI63" s="429"/>
      <c r="JWJ63" s="429"/>
      <c r="JWK63" s="429"/>
      <c r="JWL63" s="429"/>
      <c r="JWM63" s="429"/>
      <c r="JWN63" s="429"/>
      <c r="JWO63" s="429"/>
      <c r="JWP63" s="429"/>
      <c r="JWQ63" s="429"/>
      <c r="JWR63" s="429"/>
      <c r="JWS63" s="429"/>
      <c r="JWT63" s="429"/>
      <c r="JWU63" s="429"/>
      <c r="JWV63" s="429"/>
      <c r="JWW63" s="429"/>
      <c r="JWX63" s="429"/>
      <c r="JWY63" s="429"/>
      <c r="JWZ63" s="429"/>
      <c r="JXA63" s="429"/>
      <c r="JXB63" s="429"/>
      <c r="JXC63" s="429"/>
      <c r="JXD63" s="429"/>
      <c r="JXE63" s="429"/>
      <c r="JXF63" s="429"/>
      <c r="JXG63" s="429"/>
      <c r="JXH63" s="429"/>
      <c r="JXI63" s="429"/>
      <c r="JXJ63" s="429"/>
      <c r="JXK63" s="429"/>
      <c r="JXL63" s="429"/>
      <c r="JXM63" s="429"/>
      <c r="JXN63" s="429"/>
      <c r="JXO63" s="429"/>
      <c r="JXP63" s="429"/>
      <c r="JXQ63" s="429"/>
      <c r="JXR63" s="429"/>
      <c r="JXS63" s="429"/>
      <c r="JXT63" s="429"/>
      <c r="JXU63" s="429"/>
      <c r="JXV63" s="429"/>
      <c r="JXW63" s="429"/>
      <c r="JXX63" s="429"/>
      <c r="JXY63" s="429"/>
      <c r="JXZ63" s="429"/>
      <c r="JYA63" s="429"/>
      <c r="JYB63" s="429"/>
      <c r="JYC63" s="429"/>
      <c r="JYD63" s="429"/>
      <c r="JYE63" s="429"/>
      <c r="JYF63" s="429"/>
      <c r="JYG63" s="429"/>
      <c r="JYH63" s="429"/>
      <c r="JYI63" s="429"/>
      <c r="JYJ63" s="429"/>
      <c r="JYK63" s="429"/>
      <c r="JYL63" s="429"/>
      <c r="JYM63" s="429"/>
      <c r="JYN63" s="429"/>
      <c r="JYO63" s="429"/>
      <c r="JYP63" s="429"/>
      <c r="JYQ63" s="429"/>
      <c r="JYR63" s="429"/>
      <c r="JYS63" s="429"/>
      <c r="JYT63" s="429"/>
      <c r="JYU63" s="429"/>
      <c r="JYV63" s="429"/>
      <c r="JYW63" s="429"/>
      <c r="JYX63" s="429"/>
      <c r="JYY63" s="429"/>
      <c r="JYZ63" s="429"/>
      <c r="JZA63" s="429"/>
      <c r="JZB63" s="429"/>
      <c r="JZC63" s="429"/>
      <c r="JZD63" s="429"/>
      <c r="JZE63" s="429"/>
      <c r="JZF63" s="429"/>
      <c r="JZG63" s="429"/>
      <c r="JZH63" s="429"/>
      <c r="JZI63" s="429"/>
      <c r="JZJ63" s="429"/>
      <c r="JZK63" s="429"/>
      <c r="JZL63" s="429"/>
      <c r="JZM63" s="429"/>
      <c r="JZN63" s="429"/>
      <c r="JZO63" s="429"/>
      <c r="JZP63" s="429"/>
      <c r="JZQ63" s="429"/>
      <c r="JZR63" s="429"/>
      <c r="JZS63" s="429"/>
      <c r="JZT63" s="429"/>
      <c r="JZU63" s="429"/>
      <c r="JZV63" s="429"/>
      <c r="JZW63" s="429"/>
      <c r="JZX63" s="429"/>
      <c r="JZY63" s="429"/>
      <c r="JZZ63" s="429"/>
      <c r="KAA63" s="429"/>
      <c r="KAB63" s="429"/>
      <c r="KAC63" s="429"/>
      <c r="KAD63" s="429"/>
      <c r="KAE63" s="429"/>
      <c r="KAF63" s="429"/>
      <c r="KAG63" s="429"/>
      <c r="KAH63" s="429"/>
      <c r="KAI63" s="429"/>
      <c r="KAJ63" s="429"/>
      <c r="KAK63" s="429"/>
      <c r="KAL63" s="429"/>
      <c r="KAM63" s="429"/>
      <c r="KAN63" s="429"/>
      <c r="KAO63" s="429"/>
      <c r="KAP63" s="429"/>
      <c r="KAQ63" s="429"/>
      <c r="KAR63" s="429"/>
      <c r="KAS63" s="429"/>
      <c r="KAT63" s="429"/>
      <c r="KAU63" s="429"/>
      <c r="KAV63" s="429"/>
      <c r="KAW63" s="429"/>
      <c r="KAX63" s="429"/>
      <c r="KAY63" s="429"/>
      <c r="KAZ63" s="429"/>
      <c r="KBA63" s="429"/>
      <c r="KBB63" s="429"/>
      <c r="KBC63" s="429"/>
      <c r="KBD63" s="429"/>
      <c r="KBE63" s="429"/>
      <c r="KBF63" s="429"/>
      <c r="KBG63" s="429"/>
      <c r="KBH63" s="429"/>
      <c r="KBI63" s="429"/>
      <c r="KBJ63" s="429"/>
      <c r="KBK63" s="429"/>
      <c r="KBL63" s="429"/>
      <c r="KBM63" s="429"/>
      <c r="KBN63" s="429"/>
      <c r="KBO63" s="429"/>
      <c r="KBP63" s="429"/>
      <c r="KBQ63" s="429"/>
      <c r="KBR63" s="429"/>
      <c r="KBS63" s="429"/>
      <c r="KBT63" s="429"/>
      <c r="KBU63" s="429"/>
      <c r="KBV63" s="429"/>
      <c r="KBW63" s="429"/>
      <c r="KBX63" s="429"/>
      <c r="KBY63" s="429"/>
      <c r="KBZ63" s="429"/>
      <c r="KCA63" s="429"/>
      <c r="KCB63" s="429"/>
      <c r="KCC63" s="429"/>
      <c r="KCD63" s="429"/>
      <c r="KCE63" s="429"/>
      <c r="KCF63" s="429"/>
      <c r="KCG63" s="429"/>
      <c r="KCH63" s="429"/>
      <c r="KCI63" s="429"/>
      <c r="KCJ63" s="429"/>
      <c r="KCK63" s="429"/>
      <c r="KCL63" s="429"/>
      <c r="KCM63" s="429"/>
      <c r="KCN63" s="429"/>
      <c r="KCO63" s="429"/>
      <c r="KCP63" s="429"/>
      <c r="KCQ63" s="429"/>
      <c r="KCR63" s="429"/>
      <c r="KCS63" s="429"/>
      <c r="KCT63" s="429"/>
      <c r="KCU63" s="429"/>
      <c r="KCV63" s="429"/>
      <c r="KCW63" s="429"/>
      <c r="KCX63" s="429"/>
      <c r="KCY63" s="429"/>
      <c r="KCZ63" s="429"/>
      <c r="KDA63" s="429"/>
      <c r="KDB63" s="429"/>
      <c r="KDC63" s="429"/>
      <c r="KDD63" s="429"/>
      <c r="KDE63" s="429"/>
      <c r="KDF63" s="429"/>
      <c r="KDG63" s="429"/>
      <c r="KDH63" s="429"/>
      <c r="KDI63" s="429"/>
      <c r="KDJ63" s="429"/>
      <c r="KDK63" s="429"/>
      <c r="KDL63" s="429"/>
      <c r="KDM63" s="429"/>
      <c r="KDN63" s="429"/>
      <c r="KDO63" s="429"/>
      <c r="KDP63" s="429"/>
      <c r="KDQ63" s="429"/>
      <c r="KDR63" s="429"/>
      <c r="KDS63" s="429"/>
      <c r="KDT63" s="429"/>
      <c r="KDU63" s="429"/>
      <c r="KDV63" s="429"/>
      <c r="KDW63" s="429"/>
      <c r="KDX63" s="429"/>
      <c r="KDY63" s="429"/>
      <c r="KDZ63" s="429"/>
      <c r="KEA63" s="429"/>
      <c r="KEB63" s="429"/>
      <c r="KEC63" s="429"/>
      <c r="KED63" s="429"/>
      <c r="KEE63" s="429"/>
      <c r="KEF63" s="429"/>
      <c r="KEG63" s="429"/>
      <c r="KEH63" s="429"/>
      <c r="KEI63" s="429"/>
      <c r="KEJ63" s="429"/>
      <c r="KEK63" s="429"/>
      <c r="KEL63" s="429"/>
      <c r="KEM63" s="429"/>
      <c r="KEN63" s="429"/>
      <c r="KEO63" s="429"/>
      <c r="KEP63" s="429"/>
      <c r="KEQ63" s="429"/>
      <c r="KER63" s="429"/>
      <c r="KES63" s="429"/>
      <c r="KET63" s="429"/>
      <c r="KEU63" s="429"/>
      <c r="KEV63" s="429"/>
      <c r="KEW63" s="429"/>
      <c r="KEX63" s="429"/>
      <c r="KEY63" s="429"/>
      <c r="KEZ63" s="429"/>
      <c r="KFA63" s="429"/>
      <c r="KFB63" s="429"/>
      <c r="KFC63" s="429"/>
      <c r="KFD63" s="429"/>
      <c r="KFE63" s="429"/>
      <c r="KFF63" s="429"/>
      <c r="KFG63" s="429"/>
      <c r="KFH63" s="429"/>
      <c r="KFI63" s="429"/>
      <c r="KFJ63" s="429"/>
      <c r="KFK63" s="429"/>
      <c r="KFL63" s="429"/>
      <c r="KFM63" s="429"/>
      <c r="KFN63" s="429"/>
      <c r="KFO63" s="429"/>
      <c r="KFP63" s="429"/>
      <c r="KFQ63" s="429"/>
      <c r="KFR63" s="429"/>
      <c r="KFS63" s="429"/>
      <c r="KFT63" s="429"/>
      <c r="KFU63" s="429"/>
      <c r="KFV63" s="429"/>
      <c r="KFW63" s="429"/>
      <c r="KFX63" s="429"/>
      <c r="KFY63" s="429"/>
      <c r="KFZ63" s="429"/>
      <c r="KGA63" s="429"/>
      <c r="KGB63" s="429"/>
      <c r="KGC63" s="429"/>
      <c r="KGD63" s="429"/>
      <c r="KGE63" s="429"/>
      <c r="KGF63" s="429"/>
      <c r="KGG63" s="429"/>
      <c r="KGH63" s="429"/>
      <c r="KGI63" s="429"/>
      <c r="KGJ63" s="429"/>
      <c r="KGK63" s="429"/>
      <c r="KGL63" s="429"/>
      <c r="KGM63" s="429"/>
      <c r="KGN63" s="429"/>
      <c r="KGO63" s="429"/>
      <c r="KGP63" s="429"/>
      <c r="KGQ63" s="429"/>
      <c r="KGR63" s="429"/>
      <c r="KGS63" s="429"/>
      <c r="KGT63" s="429"/>
      <c r="KGU63" s="429"/>
      <c r="KGV63" s="429"/>
      <c r="KGW63" s="429"/>
      <c r="KGX63" s="429"/>
      <c r="KGY63" s="429"/>
      <c r="KGZ63" s="429"/>
      <c r="KHA63" s="429"/>
      <c r="KHB63" s="429"/>
      <c r="KHC63" s="429"/>
      <c r="KHD63" s="429"/>
      <c r="KHE63" s="429"/>
      <c r="KHF63" s="429"/>
      <c r="KHG63" s="429"/>
      <c r="KHH63" s="429"/>
      <c r="KHI63" s="429"/>
      <c r="KHJ63" s="429"/>
      <c r="KHK63" s="429"/>
      <c r="KHL63" s="429"/>
      <c r="KHM63" s="429"/>
      <c r="KHN63" s="429"/>
      <c r="KHO63" s="429"/>
      <c r="KHP63" s="429"/>
      <c r="KHQ63" s="429"/>
      <c r="KHR63" s="429"/>
      <c r="KHS63" s="429"/>
      <c r="KHT63" s="429"/>
      <c r="KHU63" s="429"/>
      <c r="KHV63" s="429"/>
      <c r="KHW63" s="429"/>
      <c r="KHX63" s="429"/>
      <c r="KHY63" s="429"/>
      <c r="KHZ63" s="429"/>
      <c r="KIA63" s="429"/>
      <c r="KIB63" s="429"/>
      <c r="KIC63" s="429"/>
      <c r="KID63" s="429"/>
      <c r="KIE63" s="429"/>
      <c r="KIF63" s="429"/>
      <c r="KIG63" s="429"/>
      <c r="KIH63" s="429"/>
      <c r="KII63" s="429"/>
      <c r="KIJ63" s="429"/>
      <c r="KIK63" s="429"/>
      <c r="KIL63" s="429"/>
      <c r="KIM63" s="429"/>
      <c r="KIN63" s="429"/>
      <c r="KIO63" s="429"/>
      <c r="KIP63" s="429"/>
      <c r="KIQ63" s="429"/>
      <c r="KIR63" s="429"/>
      <c r="KIS63" s="429"/>
      <c r="KIT63" s="429"/>
      <c r="KIU63" s="429"/>
      <c r="KIV63" s="429"/>
      <c r="KIW63" s="429"/>
      <c r="KIX63" s="429"/>
      <c r="KIY63" s="429"/>
      <c r="KIZ63" s="429"/>
      <c r="KJA63" s="429"/>
      <c r="KJB63" s="429"/>
      <c r="KJC63" s="429"/>
      <c r="KJD63" s="429"/>
      <c r="KJE63" s="429"/>
      <c r="KJF63" s="429"/>
      <c r="KJG63" s="429"/>
      <c r="KJH63" s="429"/>
      <c r="KJI63" s="429"/>
      <c r="KJJ63" s="429"/>
      <c r="KJK63" s="429"/>
      <c r="KJL63" s="429"/>
      <c r="KJM63" s="429"/>
      <c r="KJN63" s="429"/>
      <c r="KJO63" s="429"/>
      <c r="KJP63" s="429"/>
      <c r="KJQ63" s="429"/>
      <c r="KJR63" s="429"/>
      <c r="KJS63" s="429"/>
      <c r="KJT63" s="429"/>
      <c r="KJU63" s="429"/>
      <c r="KJV63" s="429"/>
      <c r="KJW63" s="429"/>
      <c r="KJX63" s="429"/>
      <c r="KJY63" s="429"/>
      <c r="KJZ63" s="429"/>
      <c r="KKA63" s="429"/>
      <c r="KKB63" s="429"/>
      <c r="KKC63" s="429"/>
      <c r="KKD63" s="429"/>
      <c r="KKE63" s="429"/>
      <c r="KKF63" s="429"/>
      <c r="KKG63" s="429"/>
      <c r="KKH63" s="429"/>
      <c r="KKI63" s="429"/>
      <c r="KKJ63" s="429"/>
      <c r="KKK63" s="429"/>
      <c r="KKL63" s="429"/>
      <c r="KKM63" s="429"/>
      <c r="KKN63" s="429"/>
      <c r="KKO63" s="429"/>
      <c r="KKP63" s="429"/>
      <c r="KKQ63" s="429"/>
      <c r="KKR63" s="429"/>
      <c r="KKS63" s="429"/>
      <c r="KKT63" s="429"/>
      <c r="KKU63" s="429"/>
      <c r="KKV63" s="429"/>
      <c r="KKW63" s="429"/>
      <c r="KKX63" s="429"/>
      <c r="KKY63" s="429"/>
      <c r="KKZ63" s="429"/>
      <c r="KLA63" s="429"/>
      <c r="KLB63" s="429"/>
      <c r="KLC63" s="429"/>
      <c r="KLD63" s="429"/>
      <c r="KLE63" s="429"/>
      <c r="KLF63" s="429"/>
      <c r="KLG63" s="429"/>
      <c r="KLH63" s="429"/>
      <c r="KLI63" s="429"/>
      <c r="KLJ63" s="429"/>
      <c r="KLK63" s="429"/>
      <c r="KLL63" s="429"/>
      <c r="KLM63" s="429"/>
      <c r="KLN63" s="429"/>
      <c r="KLO63" s="429"/>
      <c r="KLP63" s="429"/>
      <c r="KLQ63" s="429"/>
      <c r="KLR63" s="429"/>
      <c r="KLS63" s="429"/>
      <c r="KLT63" s="429"/>
      <c r="KLU63" s="429"/>
      <c r="KLV63" s="429"/>
      <c r="KLW63" s="429"/>
      <c r="KLX63" s="429"/>
      <c r="KLY63" s="429"/>
      <c r="KLZ63" s="429"/>
      <c r="KMA63" s="429"/>
      <c r="KMB63" s="429"/>
      <c r="KMC63" s="429"/>
      <c r="KMD63" s="429"/>
      <c r="KME63" s="429"/>
      <c r="KMF63" s="429"/>
      <c r="KMG63" s="429"/>
      <c r="KMH63" s="429"/>
      <c r="KMI63" s="429"/>
      <c r="KMJ63" s="429"/>
      <c r="KMK63" s="429"/>
      <c r="KML63" s="429"/>
      <c r="KMM63" s="429"/>
      <c r="KMN63" s="429"/>
      <c r="KMO63" s="429"/>
      <c r="KMP63" s="429"/>
      <c r="KMQ63" s="429"/>
      <c r="KMR63" s="429"/>
      <c r="KMS63" s="429"/>
      <c r="KMT63" s="429"/>
      <c r="KMU63" s="429"/>
      <c r="KMV63" s="429"/>
      <c r="KMW63" s="429"/>
      <c r="KMX63" s="429"/>
      <c r="KMY63" s="429"/>
      <c r="KMZ63" s="429"/>
      <c r="KNA63" s="429"/>
      <c r="KNB63" s="429"/>
      <c r="KNC63" s="429"/>
      <c r="KND63" s="429"/>
      <c r="KNE63" s="429"/>
      <c r="KNF63" s="429"/>
      <c r="KNG63" s="429"/>
      <c r="KNH63" s="429"/>
      <c r="KNI63" s="429"/>
      <c r="KNJ63" s="429"/>
      <c r="KNK63" s="429"/>
      <c r="KNL63" s="429"/>
      <c r="KNM63" s="429"/>
      <c r="KNN63" s="429"/>
      <c r="KNO63" s="429"/>
      <c r="KNP63" s="429"/>
      <c r="KNQ63" s="429"/>
      <c r="KNR63" s="429"/>
      <c r="KNS63" s="429"/>
      <c r="KNT63" s="429"/>
      <c r="KNU63" s="429"/>
      <c r="KNV63" s="429"/>
      <c r="KNW63" s="429"/>
      <c r="KNX63" s="429"/>
      <c r="KNY63" s="429"/>
      <c r="KNZ63" s="429"/>
      <c r="KOA63" s="429"/>
      <c r="KOB63" s="429"/>
      <c r="KOC63" s="429"/>
      <c r="KOD63" s="429"/>
      <c r="KOE63" s="429"/>
      <c r="KOF63" s="429"/>
      <c r="KOG63" s="429"/>
      <c r="KOH63" s="429"/>
      <c r="KOI63" s="429"/>
      <c r="KOJ63" s="429"/>
      <c r="KOK63" s="429"/>
      <c r="KOL63" s="429"/>
      <c r="KOM63" s="429"/>
      <c r="KON63" s="429"/>
      <c r="KOO63" s="429"/>
      <c r="KOP63" s="429"/>
      <c r="KOQ63" s="429"/>
      <c r="KOR63" s="429"/>
      <c r="KOS63" s="429"/>
      <c r="KOT63" s="429"/>
      <c r="KOU63" s="429"/>
      <c r="KOV63" s="429"/>
      <c r="KOW63" s="429"/>
      <c r="KOX63" s="429"/>
      <c r="KOY63" s="429"/>
      <c r="KOZ63" s="429"/>
      <c r="KPA63" s="429"/>
      <c r="KPB63" s="429"/>
      <c r="KPC63" s="429"/>
      <c r="KPD63" s="429"/>
      <c r="KPE63" s="429"/>
      <c r="KPF63" s="429"/>
      <c r="KPG63" s="429"/>
      <c r="KPH63" s="429"/>
      <c r="KPI63" s="429"/>
      <c r="KPJ63" s="429"/>
      <c r="KPK63" s="429"/>
      <c r="KPL63" s="429"/>
      <c r="KPM63" s="429"/>
      <c r="KPN63" s="429"/>
      <c r="KPO63" s="429"/>
      <c r="KPP63" s="429"/>
      <c r="KPQ63" s="429"/>
      <c r="KPR63" s="429"/>
      <c r="KPS63" s="429"/>
      <c r="KPT63" s="429"/>
      <c r="KPU63" s="429"/>
      <c r="KPV63" s="429"/>
      <c r="KPW63" s="429"/>
      <c r="KPX63" s="429"/>
      <c r="KPY63" s="429"/>
      <c r="KPZ63" s="429"/>
      <c r="KQA63" s="429"/>
      <c r="KQB63" s="429"/>
      <c r="KQC63" s="429"/>
      <c r="KQD63" s="429"/>
      <c r="KQE63" s="429"/>
      <c r="KQF63" s="429"/>
      <c r="KQG63" s="429"/>
      <c r="KQH63" s="429"/>
      <c r="KQI63" s="429"/>
      <c r="KQJ63" s="429"/>
      <c r="KQK63" s="429"/>
      <c r="KQL63" s="429"/>
      <c r="KQM63" s="429"/>
      <c r="KQN63" s="429"/>
      <c r="KQO63" s="429"/>
      <c r="KQP63" s="429"/>
      <c r="KQQ63" s="429"/>
      <c r="KQR63" s="429"/>
      <c r="KQS63" s="429"/>
      <c r="KQT63" s="429"/>
      <c r="KQU63" s="429"/>
      <c r="KQV63" s="429"/>
      <c r="KQW63" s="429"/>
      <c r="KQX63" s="429"/>
      <c r="KQY63" s="429"/>
      <c r="KQZ63" s="429"/>
      <c r="KRA63" s="429"/>
      <c r="KRB63" s="429"/>
      <c r="KRC63" s="429"/>
      <c r="KRD63" s="429"/>
      <c r="KRE63" s="429"/>
      <c r="KRF63" s="429"/>
      <c r="KRG63" s="429"/>
      <c r="KRH63" s="429"/>
      <c r="KRI63" s="429"/>
      <c r="KRJ63" s="429"/>
      <c r="KRK63" s="429"/>
      <c r="KRL63" s="429"/>
      <c r="KRM63" s="429"/>
      <c r="KRN63" s="429"/>
      <c r="KRO63" s="429"/>
      <c r="KRP63" s="429"/>
      <c r="KRQ63" s="429"/>
      <c r="KRR63" s="429"/>
      <c r="KRS63" s="429"/>
      <c r="KRT63" s="429"/>
      <c r="KRU63" s="429"/>
      <c r="KRV63" s="429"/>
      <c r="KRW63" s="429"/>
      <c r="KRX63" s="429"/>
      <c r="KRY63" s="429"/>
      <c r="KRZ63" s="429"/>
      <c r="KSA63" s="429"/>
      <c r="KSB63" s="429"/>
      <c r="KSC63" s="429"/>
      <c r="KSD63" s="429"/>
      <c r="KSE63" s="429"/>
      <c r="KSF63" s="429"/>
      <c r="KSG63" s="429"/>
      <c r="KSH63" s="429"/>
      <c r="KSI63" s="429"/>
      <c r="KSJ63" s="429"/>
      <c r="KSK63" s="429"/>
      <c r="KSL63" s="429"/>
      <c r="KSM63" s="429"/>
      <c r="KSN63" s="429"/>
      <c r="KSO63" s="429"/>
      <c r="KSP63" s="429"/>
      <c r="KSQ63" s="429"/>
      <c r="KSR63" s="429"/>
      <c r="KSS63" s="429"/>
      <c r="KST63" s="429"/>
      <c r="KSU63" s="429"/>
      <c r="KSV63" s="429"/>
      <c r="KSW63" s="429"/>
      <c r="KSX63" s="429"/>
      <c r="KSY63" s="429"/>
      <c r="KSZ63" s="429"/>
      <c r="KTA63" s="429"/>
      <c r="KTB63" s="429"/>
      <c r="KTC63" s="429"/>
      <c r="KTD63" s="429"/>
      <c r="KTE63" s="429"/>
      <c r="KTF63" s="429"/>
      <c r="KTG63" s="429"/>
      <c r="KTH63" s="429"/>
      <c r="KTI63" s="429"/>
      <c r="KTJ63" s="429"/>
      <c r="KTK63" s="429"/>
      <c r="KTL63" s="429"/>
      <c r="KTM63" s="429"/>
      <c r="KTN63" s="429"/>
      <c r="KTO63" s="429"/>
      <c r="KTP63" s="429"/>
      <c r="KTQ63" s="429"/>
      <c r="KTR63" s="429"/>
      <c r="KTS63" s="429"/>
      <c r="KTT63" s="429"/>
      <c r="KTU63" s="429"/>
      <c r="KTV63" s="429"/>
      <c r="KTW63" s="429"/>
      <c r="KTX63" s="429"/>
      <c r="KTY63" s="429"/>
      <c r="KTZ63" s="429"/>
      <c r="KUA63" s="429"/>
      <c r="KUB63" s="429"/>
      <c r="KUC63" s="429"/>
      <c r="KUD63" s="429"/>
      <c r="KUE63" s="429"/>
      <c r="KUF63" s="429"/>
      <c r="KUG63" s="429"/>
      <c r="KUH63" s="429"/>
      <c r="KUI63" s="429"/>
      <c r="KUJ63" s="429"/>
      <c r="KUK63" s="429"/>
      <c r="KUL63" s="429"/>
      <c r="KUM63" s="429"/>
      <c r="KUN63" s="429"/>
      <c r="KUO63" s="429"/>
      <c r="KUP63" s="429"/>
      <c r="KUQ63" s="429"/>
      <c r="KUR63" s="429"/>
      <c r="KUS63" s="429"/>
      <c r="KUT63" s="429"/>
      <c r="KUU63" s="429"/>
      <c r="KUV63" s="429"/>
      <c r="KUW63" s="429"/>
      <c r="KUX63" s="429"/>
      <c r="KUY63" s="429"/>
      <c r="KUZ63" s="429"/>
      <c r="KVA63" s="429"/>
      <c r="KVB63" s="429"/>
      <c r="KVC63" s="429"/>
      <c r="KVD63" s="429"/>
      <c r="KVE63" s="429"/>
      <c r="KVF63" s="429"/>
      <c r="KVG63" s="429"/>
      <c r="KVH63" s="429"/>
      <c r="KVI63" s="429"/>
      <c r="KVJ63" s="429"/>
      <c r="KVK63" s="429"/>
      <c r="KVL63" s="429"/>
      <c r="KVM63" s="429"/>
      <c r="KVN63" s="429"/>
      <c r="KVO63" s="429"/>
      <c r="KVP63" s="429"/>
      <c r="KVQ63" s="429"/>
      <c r="KVR63" s="429"/>
      <c r="KVS63" s="429"/>
      <c r="KVT63" s="429"/>
      <c r="KVU63" s="429"/>
      <c r="KVV63" s="429"/>
      <c r="KVW63" s="429"/>
      <c r="KVX63" s="429"/>
      <c r="KVY63" s="429"/>
      <c r="KVZ63" s="429"/>
      <c r="KWA63" s="429"/>
      <c r="KWB63" s="429"/>
      <c r="KWC63" s="429"/>
      <c r="KWD63" s="429"/>
      <c r="KWE63" s="429"/>
      <c r="KWF63" s="429"/>
      <c r="KWG63" s="429"/>
      <c r="KWH63" s="429"/>
      <c r="KWI63" s="429"/>
      <c r="KWJ63" s="429"/>
      <c r="KWK63" s="429"/>
      <c r="KWL63" s="429"/>
      <c r="KWM63" s="429"/>
      <c r="KWN63" s="429"/>
      <c r="KWO63" s="429"/>
      <c r="KWP63" s="429"/>
      <c r="KWQ63" s="429"/>
      <c r="KWR63" s="429"/>
      <c r="KWS63" s="429"/>
      <c r="KWT63" s="429"/>
      <c r="KWU63" s="429"/>
      <c r="KWV63" s="429"/>
      <c r="KWW63" s="429"/>
      <c r="KWX63" s="429"/>
      <c r="KWY63" s="429"/>
      <c r="KWZ63" s="429"/>
      <c r="KXA63" s="429"/>
      <c r="KXB63" s="429"/>
      <c r="KXC63" s="429"/>
      <c r="KXD63" s="429"/>
      <c r="KXE63" s="429"/>
      <c r="KXF63" s="429"/>
      <c r="KXG63" s="429"/>
      <c r="KXH63" s="429"/>
      <c r="KXI63" s="429"/>
      <c r="KXJ63" s="429"/>
      <c r="KXK63" s="429"/>
      <c r="KXL63" s="429"/>
      <c r="KXM63" s="429"/>
      <c r="KXN63" s="429"/>
      <c r="KXO63" s="429"/>
      <c r="KXP63" s="429"/>
      <c r="KXQ63" s="429"/>
      <c r="KXR63" s="429"/>
      <c r="KXS63" s="429"/>
      <c r="KXT63" s="429"/>
      <c r="KXU63" s="429"/>
      <c r="KXV63" s="429"/>
      <c r="KXW63" s="429"/>
      <c r="KXX63" s="429"/>
      <c r="KXY63" s="429"/>
      <c r="KXZ63" s="429"/>
      <c r="KYA63" s="429"/>
      <c r="KYB63" s="429"/>
      <c r="KYC63" s="429"/>
      <c r="KYD63" s="429"/>
      <c r="KYE63" s="429"/>
      <c r="KYF63" s="429"/>
      <c r="KYG63" s="429"/>
      <c r="KYH63" s="429"/>
      <c r="KYI63" s="429"/>
      <c r="KYJ63" s="429"/>
      <c r="KYK63" s="429"/>
      <c r="KYL63" s="429"/>
      <c r="KYM63" s="429"/>
      <c r="KYN63" s="429"/>
      <c r="KYO63" s="429"/>
      <c r="KYP63" s="429"/>
      <c r="KYQ63" s="429"/>
      <c r="KYR63" s="429"/>
      <c r="KYS63" s="429"/>
      <c r="KYT63" s="429"/>
      <c r="KYU63" s="429"/>
      <c r="KYV63" s="429"/>
      <c r="KYW63" s="429"/>
      <c r="KYX63" s="429"/>
      <c r="KYY63" s="429"/>
      <c r="KYZ63" s="429"/>
      <c r="KZA63" s="429"/>
      <c r="KZB63" s="429"/>
      <c r="KZC63" s="429"/>
      <c r="KZD63" s="429"/>
      <c r="KZE63" s="429"/>
      <c r="KZF63" s="429"/>
      <c r="KZG63" s="429"/>
      <c r="KZH63" s="429"/>
      <c r="KZI63" s="429"/>
      <c r="KZJ63" s="429"/>
      <c r="KZK63" s="429"/>
      <c r="KZL63" s="429"/>
      <c r="KZM63" s="429"/>
      <c r="KZN63" s="429"/>
      <c r="KZO63" s="429"/>
      <c r="KZP63" s="429"/>
      <c r="KZQ63" s="429"/>
      <c r="KZR63" s="429"/>
      <c r="KZS63" s="429"/>
      <c r="KZT63" s="429"/>
      <c r="KZU63" s="429"/>
      <c r="KZV63" s="429"/>
      <c r="KZW63" s="429"/>
      <c r="KZX63" s="429"/>
      <c r="KZY63" s="429"/>
      <c r="KZZ63" s="429"/>
      <c r="LAA63" s="429"/>
      <c r="LAB63" s="429"/>
      <c r="LAC63" s="429"/>
      <c r="LAD63" s="429"/>
      <c r="LAE63" s="429"/>
      <c r="LAF63" s="429"/>
      <c r="LAG63" s="429"/>
      <c r="LAH63" s="429"/>
      <c r="LAI63" s="429"/>
      <c r="LAJ63" s="429"/>
      <c r="LAK63" s="429"/>
      <c r="LAL63" s="429"/>
      <c r="LAM63" s="429"/>
      <c r="LAN63" s="429"/>
      <c r="LAO63" s="429"/>
      <c r="LAP63" s="429"/>
      <c r="LAQ63" s="429"/>
      <c r="LAR63" s="429"/>
      <c r="LAS63" s="429"/>
      <c r="LAT63" s="429"/>
      <c r="LAU63" s="429"/>
      <c r="LAV63" s="429"/>
      <c r="LAW63" s="429"/>
      <c r="LAX63" s="429"/>
      <c r="LAY63" s="429"/>
      <c r="LAZ63" s="429"/>
      <c r="LBA63" s="429"/>
      <c r="LBB63" s="429"/>
      <c r="LBC63" s="429"/>
      <c r="LBD63" s="429"/>
      <c r="LBE63" s="429"/>
      <c r="LBF63" s="429"/>
      <c r="LBG63" s="429"/>
      <c r="LBH63" s="429"/>
      <c r="LBI63" s="429"/>
      <c r="LBJ63" s="429"/>
      <c r="LBK63" s="429"/>
      <c r="LBL63" s="429"/>
      <c r="LBM63" s="429"/>
      <c r="LBN63" s="429"/>
      <c r="LBO63" s="429"/>
      <c r="LBP63" s="429"/>
      <c r="LBQ63" s="429"/>
      <c r="LBR63" s="429"/>
      <c r="LBS63" s="429"/>
      <c r="LBT63" s="429"/>
      <c r="LBU63" s="429"/>
      <c r="LBV63" s="429"/>
      <c r="LBW63" s="429"/>
      <c r="LBX63" s="429"/>
      <c r="LBY63" s="429"/>
      <c r="LBZ63" s="429"/>
      <c r="LCA63" s="429"/>
      <c r="LCB63" s="429"/>
      <c r="LCC63" s="429"/>
      <c r="LCD63" s="429"/>
      <c r="LCE63" s="429"/>
      <c r="LCF63" s="429"/>
      <c r="LCG63" s="429"/>
      <c r="LCH63" s="429"/>
      <c r="LCI63" s="429"/>
      <c r="LCJ63" s="429"/>
      <c r="LCK63" s="429"/>
      <c r="LCL63" s="429"/>
      <c r="LCM63" s="429"/>
      <c r="LCN63" s="429"/>
      <c r="LCO63" s="429"/>
      <c r="LCP63" s="429"/>
      <c r="LCQ63" s="429"/>
      <c r="LCR63" s="429"/>
      <c r="LCS63" s="429"/>
      <c r="LCT63" s="429"/>
      <c r="LCU63" s="429"/>
      <c r="LCV63" s="429"/>
      <c r="LCW63" s="429"/>
      <c r="LCX63" s="429"/>
      <c r="LCY63" s="429"/>
      <c r="LCZ63" s="429"/>
      <c r="LDA63" s="429"/>
      <c r="LDB63" s="429"/>
      <c r="LDC63" s="429"/>
      <c r="LDD63" s="429"/>
      <c r="LDE63" s="429"/>
      <c r="LDF63" s="429"/>
      <c r="LDG63" s="429"/>
      <c r="LDH63" s="429"/>
      <c r="LDI63" s="429"/>
      <c r="LDJ63" s="429"/>
      <c r="LDK63" s="429"/>
      <c r="LDL63" s="429"/>
      <c r="LDM63" s="429"/>
      <c r="LDN63" s="429"/>
      <c r="LDO63" s="429"/>
      <c r="LDP63" s="429"/>
      <c r="LDQ63" s="429"/>
      <c r="LDR63" s="429"/>
      <c r="LDS63" s="429"/>
      <c r="LDT63" s="429"/>
      <c r="LDU63" s="429"/>
      <c r="LDV63" s="429"/>
      <c r="LDW63" s="429"/>
      <c r="LDX63" s="429"/>
      <c r="LDY63" s="429"/>
      <c r="LDZ63" s="429"/>
      <c r="LEA63" s="429"/>
      <c r="LEB63" s="429"/>
      <c r="LEC63" s="429"/>
      <c r="LED63" s="429"/>
      <c r="LEE63" s="429"/>
      <c r="LEF63" s="429"/>
      <c r="LEG63" s="429"/>
      <c r="LEH63" s="429"/>
      <c r="LEI63" s="429"/>
      <c r="LEJ63" s="429"/>
      <c r="LEK63" s="429"/>
      <c r="LEL63" s="429"/>
      <c r="LEM63" s="429"/>
      <c r="LEN63" s="429"/>
      <c r="LEO63" s="429"/>
      <c r="LEP63" s="429"/>
      <c r="LEQ63" s="429"/>
      <c r="LER63" s="429"/>
      <c r="LES63" s="429"/>
      <c r="LET63" s="429"/>
      <c r="LEU63" s="429"/>
      <c r="LEV63" s="429"/>
      <c r="LEW63" s="429"/>
      <c r="LEX63" s="429"/>
      <c r="LEY63" s="429"/>
      <c r="LEZ63" s="429"/>
      <c r="LFA63" s="429"/>
      <c r="LFB63" s="429"/>
      <c r="LFC63" s="429"/>
      <c r="LFD63" s="429"/>
      <c r="LFE63" s="429"/>
      <c r="LFF63" s="429"/>
      <c r="LFG63" s="429"/>
      <c r="LFH63" s="429"/>
      <c r="LFI63" s="429"/>
      <c r="LFJ63" s="429"/>
      <c r="LFK63" s="429"/>
      <c r="LFL63" s="429"/>
      <c r="LFM63" s="429"/>
      <c r="LFN63" s="429"/>
      <c r="LFO63" s="429"/>
      <c r="LFP63" s="429"/>
      <c r="LFQ63" s="429"/>
      <c r="LFR63" s="429"/>
      <c r="LFS63" s="429"/>
      <c r="LFT63" s="429"/>
      <c r="LFU63" s="429"/>
      <c r="LFV63" s="429"/>
      <c r="LFW63" s="429"/>
      <c r="LFX63" s="429"/>
      <c r="LFY63" s="429"/>
      <c r="LFZ63" s="429"/>
      <c r="LGA63" s="429"/>
      <c r="LGB63" s="429"/>
      <c r="LGC63" s="429"/>
      <c r="LGD63" s="429"/>
      <c r="LGE63" s="429"/>
      <c r="LGF63" s="429"/>
      <c r="LGG63" s="429"/>
      <c r="LGH63" s="429"/>
      <c r="LGI63" s="429"/>
      <c r="LGJ63" s="429"/>
      <c r="LGK63" s="429"/>
      <c r="LGL63" s="429"/>
      <c r="LGM63" s="429"/>
      <c r="LGN63" s="429"/>
      <c r="LGO63" s="429"/>
      <c r="LGP63" s="429"/>
      <c r="LGQ63" s="429"/>
      <c r="LGR63" s="429"/>
      <c r="LGS63" s="429"/>
      <c r="LGT63" s="429"/>
      <c r="LGU63" s="429"/>
      <c r="LGV63" s="429"/>
      <c r="LGW63" s="429"/>
      <c r="LGX63" s="429"/>
      <c r="LGY63" s="429"/>
      <c r="LGZ63" s="429"/>
      <c r="LHA63" s="429"/>
      <c r="LHB63" s="429"/>
      <c r="LHC63" s="429"/>
      <c r="LHD63" s="429"/>
      <c r="LHE63" s="429"/>
      <c r="LHF63" s="429"/>
      <c r="LHG63" s="429"/>
      <c r="LHH63" s="429"/>
      <c r="LHI63" s="429"/>
      <c r="LHJ63" s="429"/>
      <c r="LHK63" s="429"/>
      <c r="LHL63" s="429"/>
      <c r="LHM63" s="429"/>
      <c r="LHN63" s="429"/>
      <c r="LHO63" s="429"/>
      <c r="LHP63" s="429"/>
      <c r="LHQ63" s="429"/>
      <c r="LHR63" s="429"/>
      <c r="LHS63" s="429"/>
      <c r="LHT63" s="429"/>
      <c r="LHU63" s="429"/>
      <c r="LHV63" s="429"/>
      <c r="LHW63" s="429"/>
      <c r="LHX63" s="429"/>
      <c r="LHY63" s="429"/>
      <c r="LHZ63" s="429"/>
      <c r="LIA63" s="429"/>
      <c r="LIB63" s="429"/>
      <c r="LIC63" s="429"/>
      <c r="LID63" s="429"/>
      <c r="LIE63" s="429"/>
      <c r="LIF63" s="429"/>
      <c r="LIG63" s="429"/>
      <c r="LIH63" s="429"/>
      <c r="LII63" s="429"/>
      <c r="LIJ63" s="429"/>
      <c r="LIK63" s="429"/>
      <c r="LIL63" s="429"/>
      <c r="LIM63" s="429"/>
      <c r="LIN63" s="429"/>
      <c r="LIO63" s="429"/>
      <c r="LIP63" s="429"/>
      <c r="LIQ63" s="429"/>
      <c r="LIR63" s="429"/>
      <c r="LIS63" s="429"/>
      <c r="LIT63" s="429"/>
      <c r="LIU63" s="429"/>
      <c r="LIV63" s="429"/>
      <c r="LIW63" s="429"/>
      <c r="LIX63" s="429"/>
      <c r="LIY63" s="429"/>
      <c r="LIZ63" s="429"/>
      <c r="LJA63" s="429"/>
      <c r="LJB63" s="429"/>
      <c r="LJC63" s="429"/>
      <c r="LJD63" s="429"/>
      <c r="LJE63" s="429"/>
      <c r="LJF63" s="429"/>
      <c r="LJG63" s="429"/>
      <c r="LJH63" s="429"/>
      <c r="LJI63" s="429"/>
      <c r="LJJ63" s="429"/>
      <c r="LJK63" s="429"/>
      <c r="LJL63" s="429"/>
      <c r="LJM63" s="429"/>
      <c r="LJN63" s="429"/>
      <c r="LJO63" s="429"/>
      <c r="LJP63" s="429"/>
      <c r="LJQ63" s="429"/>
      <c r="LJR63" s="429"/>
      <c r="LJS63" s="429"/>
      <c r="LJT63" s="429"/>
      <c r="LJU63" s="429"/>
      <c r="LJV63" s="429"/>
      <c r="LJW63" s="429"/>
      <c r="LJX63" s="429"/>
      <c r="LJY63" s="429"/>
      <c r="LJZ63" s="429"/>
      <c r="LKA63" s="429"/>
      <c r="LKB63" s="429"/>
      <c r="LKC63" s="429"/>
      <c r="LKD63" s="429"/>
      <c r="LKE63" s="429"/>
      <c r="LKF63" s="429"/>
      <c r="LKG63" s="429"/>
      <c r="LKH63" s="429"/>
      <c r="LKI63" s="429"/>
      <c r="LKJ63" s="429"/>
      <c r="LKK63" s="429"/>
      <c r="LKL63" s="429"/>
      <c r="LKM63" s="429"/>
      <c r="LKN63" s="429"/>
      <c r="LKO63" s="429"/>
      <c r="LKP63" s="429"/>
      <c r="LKQ63" s="429"/>
      <c r="LKR63" s="429"/>
      <c r="LKS63" s="429"/>
      <c r="LKT63" s="429"/>
      <c r="LKU63" s="429"/>
      <c r="LKV63" s="429"/>
      <c r="LKW63" s="429"/>
      <c r="LKX63" s="429"/>
      <c r="LKY63" s="429"/>
      <c r="LKZ63" s="429"/>
      <c r="LLA63" s="429"/>
      <c r="LLB63" s="429"/>
      <c r="LLC63" s="429"/>
      <c r="LLD63" s="429"/>
      <c r="LLE63" s="429"/>
      <c r="LLF63" s="429"/>
      <c r="LLG63" s="429"/>
      <c r="LLH63" s="429"/>
      <c r="LLI63" s="429"/>
      <c r="LLJ63" s="429"/>
      <c r="LLK63" s="429"/>
      <c r="LLL63" s="429"/>
      <c r="LLM63" s="429"/>
      <c r="LLN63" s="429"/>
      <c r="LLO63" s="429"/>
      <c r="LLP63" s="429"/>
      <c r="LLQ63" s="429"/>
      <c r="LLR63" s="429"/>
      <c r="LLS63" s="429"/>
      <c r="LLT63" s="429"/>
      <c r="LLU63" s="429"/>
      <c r="LLV63" s="429"/>
      <c r="LLW63" s="429"/>
      <c r="LLX63" s="429"/>
      <c r="LLY63" s="429"/>
      <c r="LLZ63" s="429"/>
      <c r="LMA63" s="429"/>
      <c r="LMB63" s="429"/>
      <c r="LMC63" s="429"/>
      <c r="LMD63" s="429"/>
      <c r="LME63" s="429"/>
      <c r="LMF63" s="429"/>
      <c r="LMG63" s="429"/>
      <c r="LMH63" s="429"/>
      <c r="LMI63" s="429"/>
      <c r="LMJ63" s="429"/>
      <c r="LMK63" s="429"/>
      <c r="LML63" s="429"/>
      <c r="LMM63" s="429"/>
      <c r="LMN63" s="429"/>
      <c r="LMO63" s="429"/>
      <c r="LMP63" s="429"/>
      <c r="LMQ63" s="429"/>
      <c r="LMR63" s="429"/>
      <c r="LMS63" s="429"/>
      <c r="LMT63" s="429"/>
      <c r="LMU63" s="429"/>
      <c r="LMV63" s="429"/>
      <c r="LMW63" s="429"/>
      <c r="LMX63" s="429"/>
      <c r="LMY63" s="429"/>
      <c r="LMZ63" s="429"/>
      <c r="LNA63" s="429"/>
      <c r="LNB63" s="429"/>
      <c r="LNC63" s="429"/>
      <c r="LND63" s="429"/>
      <c r="LNE63" s="429"/>
      <c r="LNF63" s="429"/>
      <c r="LNG63" s="429"/>
      <c r="LNH63" s="429"/>
      <c r="LNI63" s="429"/>
      <c r="LNJ63" s="429"/>
      <c r="LNK63" s="429"/>
      <c r="LNL63" s="429"/>
      <c r="LNM63" s="429"/>
      <c r="LNN63" s="429"/>
      <c r="LNO63" s="429"/>
      <c r="LNP63" s="429"/>
      <c r="LNQ63" s="429"/>
      <c r="LNR63" s="429"/>
      <c r="LNS63" s="429"/>
      <c r="LNT63" s="429"/>
      <c r="LNU63" s="429"/>
      <c r="LNV63" s="429"/>
      <c r="LNW63" s="429"/>
      <c r="LNX63" s="429"/>
      <c r="LNY63" s="429"/>
      <c r="LNZ63" s="429"/>
      <c r="LOA63" s="429"/>
      <c r="LOB63" s="429"/>
      <c r="LOC63" s="429"/>
      <c r="LOD63" s="429"/>
      <c r="LOE63" s="429"/>
      <c r="LOF63" s="429"/>
      <c r="LOG63" s="429"/>
      <c r="LOH63" s="429"/>
      <c r="LOI63" s="429"/>
      <c r="LOJ63" s="429"/>
      <c r="LOK63" s="429"/>
      <c r="LOL63" s="429"/>
      <c r="LOM63" s="429"/>
      <c r="LON63" s="429"/>
      <c r="LOO63" s="429"/>
      <c r="LOP63" s="429"/>
      <c r="LOQ63" s="429"/>
      <c r="LOR63" s="429"/>
      <c r="LOS63" s="429"/>
      <c r="LOT63" s="429"/>
      <c r="LOU63" s="429"/>
      <c r="LOV63" s="429"/>
      <c r="LOW63" s="429"/>
      <c r="LOX63" s="429"/>
      <c r="LOY63" s="429"/>
      <c r="LOZ63" s="429"/>
      <c r="LPA63" s="429"/>
      <c r="LPB63" s="429"/>
      <c r="LPC63" s="429"/>
      <c r="LPD63" s="429"/>
      <c r="LPE63" s="429"/>
      <c r="LPF63" s="429"/>
      <c r="LPG63" s="429"/>
      <c r="LPH63" s="429"/>
      <c r="LPI63" s="429"/>
      <c r="LPJ63" s="429"/>
      <c r="LPK63" s="429"/>
      <c r="LPL63" s="429"/>
      <c r="LPM63" s="429"/>
      <c r="LPN63" s="429"/>
      <c r="LPO63" s="429"/>
      <c r="LPP63" s="429"/>
      <c r="LPQ63" s="429"/>
      <c r="LPR63" s="429"/>
      <c r="LPS63" s="429"/>
      <c r="LPT63" s="429"/>
      <c r="LPU63" s="429"/>
      <c r="LPV63" s="429"/>
      <c r="LPW63" s="429"/>
      <c r="LPX63" s="429"/>
      <c r="LPY63" s="429"/>
      <c r="LPZ63" s="429"/>
      <c r="LQA63" s="429"/>
      <c r="LQB63" s="429"/>
      <c r="LQC63" s="429"/>
      <c r="LQD63" s="429"/>
      <c r="LQE63" s="429"/>
      <c r="LQF63" s="429"/>
      <c r="LQG63" s="429"/>
      <c r="LQH63" s="429"/>
      <c r="LQI63" s="429"/>
      <c r="LQJ63" s="429"/>
      <c r="LQK63" s="429"/>
      <c r="LQL63" s="429"/>
      <c r="LQM63" s="429"/>
      <c r="LQN63" s="429"/>
      <c r="LQO63" s="429"/>
      <c r="LQP63" s="429"/>
      <c r="LQQ63" s="429"/>
      <c r="LQR63" s="429"/>
      <c r="LQS63" s="429"/>
      <c r="LQT63" s="429"/>
      <c r="LQU63" s="429"/>
      <c r="LQV63" s="429"/>
      <c r="LQW63" s="429"/>
      <c r="LQX63" s="429"/>
      <c r="LQY63" s="429"/>
      <c r="LQZ63" s="429"/>
      <c r="LRA63" s="429"/>
      <c r="LRB63" s="429"/>
      <c r="LRC63" s="429"/>
      <c r="LRD63" s="429"/>
      <c r="LRE63" s="429"/>
      <c r="LRF63" s="429"/>
      <c r="LRG63" s="429"/>
      <c r="LRH63" s="429"/>
      <c r="LRI63" s="429"/>
      <c r="LRJ63" s="429"/>
      <c r="LRK63" s="429"/>
      <c r="LRL63" s="429"/>
      <c r="LRM63" s="429"/>
      <c r="LRN63" s="429"/>
      <c r="LRO63" s="429"/>
      <c r="LRP63" s="429"/>
      <c r="LRQ63" s="429"/>
      <c r="LRR63" s="429"/>
      <c r="LRS63" s="429"/>
      <c r="LRT63" s="429"/>
      <c r="LRU63" s="429"/>
      <c r="LRV63" s="429"/>
      <c r="LRW63" s="429"/>
      <c r="LRX63" s="429"/>
      <c r="LRY63" s="429"/>
      <c r="LRZ63" s="429"/>
      <c r="LSA63" s="429"/>
      <c r="LSB63" s="429"/>
      <c r="LSC63" s="429"/>
      <c r="LSD63" s="429"/>
      <c r="LSE63" s="429"/>
      <c r="LSF63" s="429"/>
      <c r="LSG63" s="429"/>
      <c r="LSH63" s="429"/>
      <c r="LSI63" s="429"/>
      <c r="LSJ63" s="429"/>
      <c r="LSK63" s="429"/>
      <c r="LSL63" s="429"/>
      <c r="LSM63" s="429"/>
      <c r="LSN63" s="429"/>
      <c r="LSO63" s="429"/>
      <c r="LSP63" s="429"/>
      <c r="LSQ63" s="429"/>
      <c r="LSR63" s="429"/>
      <c r="LSS63" s="429"/>
      <c r="LST63" s="429"/>
      <c r="LSU63" s="429"/>
      <c r="LSV63" s="429"/>
      <c r="LSW63" s="429"/>
      <c r="LSX63" s="429"/>
      <c r="LSY63" s="429"/>
      <c r="LSZ63" s="429"/>
      <c r="LTA63" s="429"/>
      <c r="LTB63" s="429"/>
      <c r="LTC63" s="429"/>
      <c r="LTD63" s="429"/>
      <c r="LTE63" s="429"/>
      <c r="LTF63" s="429"/>
      <c r="LTG63" s="429"/>
      <c r="LTH63" s="429"/>
      <c r="LTI63" s="429"/>
      <c r="LTJ63" s="429"/>
      <c r="LTK63" s="429"/>
      <c r="LTL63" s="429"/>
      <c r="LTM63" s="429"/>
      <c r="LTN63" s="429"/>
      <c r="LTO63" s="429"/>
      <c r="LTP63" s="429"/>
      <c r="LTQ63" s="429"/>
      <c r="LTR63" s="429"/>
      <c r="LTS63" s="429"/>
      <c r="LTT63" s="429"/>
      <c r="LTU63" s="429"/>
      <c r="LTV63" s="429"/>
      <c r="LTW63" s="429"/>
      <c r="LTX63" s="429"/>
      <c r="LTY63" s="429"/>
      <c r="LTZ63" s="429"/>
      <c r="LUA63" s="429"/>
      <c r="LUB63" s="429"/>
      <c r="LUC63" s="429"/>
      <c r="LUD63" s="429"/>
      <c r="LUE63" s="429"/>
      <c r="LUF63" s="429"/>
      <c r="LUG63" s="429"/>
      <c r="LUH63" s="429"/>
      <c r="LUI63" s="429"/>
      <c r="LUJ63" s="429"/>
      <c r="LUK63" s="429"/>
      <c r="LUL63" s="429"/>
      <c r="LUM63" s="429"/>
      <c r="LUN63" s="429"/>
      <c r="LUO63" s="429"/>
      <c r="LUP63" s="429"/>
      <c r="LUQ63" s="429"/>
      <c r="LUR63" s="429"/>
      <c r="LUS63" s="429"/>
      <c r="LUT63" s="429"/>
      <c r="LUU63" s="429"/>
      <c r="LUV63" s="429"/>
      <c r="LUW63" s="429"/>
      <c r="LUX63" s="429"/>
      <c r="LUY63" s="429"/>
      <c r="LUZ63" s="429"/>
      <c r="LVA63" s="429"/>
      <c r="LVB63" s="429"/>
      <c r="LVC63" s="429"/>
      <c r="LVD63" s="429"/>
      <c r="LVE63" s="429"/>
      <c r="LVF63" s="429"/>
      <c r="LVG63" s="429"/>
      <c r="LVH63" s="429"/>
      <c r="LVI63" s="429"/>
      <c r="LVJ63" s="429"/>
      <c r="LVK63" s="429"/>
      <c r="LVL63" s="429"/>
      <c r="LVM63" s="429"/>
      <c r="LVN63" s="429"/>
      <c r="LVO63" s="429"/>
      <c r="LVP63" s="429"/>
      <c r="LVQ63" s="429"/>
      <c r="LVR63" s="429"/>
      <c r="LVS63" s="429"/>
      <c r="LVT63" s="429"/>
      <c r="LVU63" s="429"/>
      <c r="LVV63" s="429"/>
      <c r="LVW63" s="429"/>
      <c r="LVX63" s="429"/>
      <c r="LVY63" s="429"/>
      <c r="LVZ63" s="429"/>
      <c r="LWA63" s="429"/>
      <c r="LWB63" s="429"/>
      <c r="LWC63" s="429"/>
      <c r="LWD63" s="429"/>
      <c r="LWE63" s="429"/>
      <c r="LWF63" s="429"/>
      <c r="LWG63" s="429"/>
      <c r="LWH63" s="429"/>
      <c r="LWI63" s="429"/>
      <c r="LWJ63" s="429"/>
      <c r="LWK63" s="429"/>
      <c r="LWL63" s="429"/>
      <c r="LWM63" s="429"/>
      <c r="LWN63" s="429"/>
      <c r="LWO63" s="429"/>
      <c r="LWP63" s="429"/>
      <c r="LWQ63" s="429"/>
      <c r="LWR63" s="429"/>
      <c r="LWS63" s="429"/>
      <c r="LWT63" s="429"/>
      <c r="LWU63" s="429"/>
      <c r="LWV63" s="429"/>
      <c r="LWW63" s="429"/>
      <c r="LWX63" s="429"/>
      <c r="LWY63" s="429"/>
      <c r="LWZ63" s="429"/>
      <c r="LXA63" s="429"/>
      <c r="LXB63" s="429"/>
      <c r="LXC63" s="429"/>
      <c r="LXD63" s="429"/>
      <c r="LXE63" s="429"/>
      <c r="LXF63" s="429"/>
      <c r="LXG63" s="429"/>
      <c r="LXH63" s="429"/>
      <c r="LXI63" s="429"/>
      <c r="LXJ63" s="429"/>
      <c r="LXK63" s="429"/>
      <c r="LXL63" s="429"/>
      <c r="LXM63" s="429"/>
      <c r="LXN63" s="429"/>
      <c r="LXO63" s="429"/>
      <c r="LXP63" s="429"/>
      <c r="LXQ63" s="429"/>
      <c r="LXR63" s="429"/>
      <c r="LXS63" s="429"/>
      <c r="LXT63" s="429"/>
      <c r="LXU63" s="429"/>
      <c r="LXV63" s="429"/>
      <c r="LXW63" s="429"/>
      <c r="LXX63" s="429"/>
      <c r="LXY63" s="429"/>
      <c r="LXZ63" s="429"/>
      <c r="LYA63" s="429"/>
      <c r="LYB63" s="429"/>
      <c r="LYC63" s="429"/>
      <c r="LYD63" s="429"/>
      <c r="LYE63" s="429"/>
      <c r="LYF63" s="429"/>
      <c r="LYG63" s="429"/>
      <c r="LYH63" s="429"/>
      <c r="LYI63" s="429"/>
      <c r="LYJ63" s="429"/>
      <c r="LYK63" s="429"/>
      <c r="LYL63" s="429"/>
      <c r="LYM63" s="429"/>
      <c r="LYN63" s="429"/>
      <c r="LYO63" s="429"/>
      <c r="LYP63" s="429"/>
      <c r="LYQ63" s="429"/>
      <c r="LYR63" s="429"/>
      <c r="LYS63" s="429"/>
      <c r="LYT63" s="429"/>
      <c r="LYU63" s="429"/>
      <c r="LYV63" s="429"/>
      <c r="LYW63" s="429"/>
      <c r="LYX63" s="429"/>
      <c r="LYY63" s="429"/>
      <c r="LYZ63" s="429"/>
      <c r="LZA63" s="429"/>
      <c r="LZB63" s="429"/>
      <c r="LZC63" s="429"/>
      <c r="LZD63" s="429"/>
      <c r="LZE63" s="429"/>
      <c r="LZF63" s="429"/>
      <c r="LZG63" s="429"/>
      <c r="LZH63" s="429"/>
      <c r="LZI63" s="429"/>
      <c r="LZJ63" s="429"/>
      <c r="LZK63" s="429"/>
      <c r="LZL63" s="429"/>
      <c r="LZM63" s="429"/>
      <c r="LZN63" s="429"/>
      <c r="LZO63" s="429"/>
      <c r="LZP63" s="429"/>
      <c r="LZQ63" s="429"/>
      <c r="LZR63" s="429"/>
      <c r="LZS63" s="429"/>
      <c r="LZT63" s="429"/>
      <c r="LZU63" s="429"/>
      <c r="LZV63" s="429"/>
      <c r="LZW63" s="429"/>
      <c r="LZX63" s="429"/>
      <c r="LZY63" s="429"/>
      <c r="LZZ63" s="429"/>
      <c r="MAA63" s="429"/>
      <c r="MAB63" s="429"/>
      <c r="MAC63" s="429"/>
      <c r="MAD63" s="429"/>
      <c r="MAE63" s="429"/>
      <c r="MAF63" s="429"/>
      <c r="MAG63" s="429"/>
      <c r="MAH63" s="429"/>
      <c r="MAI63" s="429"/>
      <c r="MAJ63" s="429"/>
      <c r="MAK63" s="429"/>
      <c r="MAL63" s="429"/>
      <c r="MAM63" s="429"/>
      <c r="MAN63" s="429"/>
      <c r="MAO63" s="429"/>
      <c r="MAP63" s="429"/>
      <c r="MAQ63" s="429"/>
      <c r="MAR63" s="429"/>
      <c r="MAS63" s="429"/>
      <c r="MAT63" s="429"/>
      <c r="MAU63" s="429"/>
      <c r="MAV63" s="429"/>
      <c r="MAW63" s="429"/>
      <c r="MAX63" s="429"/>
      <c r="MAY63" s="429"/>
      <c r="MAZ63" s="429"/>
      <c r="MBA63" s="429"/>
      <c r="MBB63" s="429"/>
      <c r="MBC63" s="429"/>
      <c r="MBD63" s="429"/>
      <c r="MBE63" s="429"/>
      <c r="MBF63" s="429"/>
      <c r="MBG63" s="429"/>
      <c r="MBH63" s="429"/>
      <c r="MBI63" s="429"/>
      <c r="MBJ63" s="429"/>
      <c r="MBK63" s="429"/>
      <c r="MBL63" s="429"/>
      <c r="MBM63" s="429"/>
      <c r="MBN63" s="429"/>
      <c r="MBO63" s="429"/>
      <c r="MBP63" s="429"/>
      <c r="MBQ63" s="429"/>
      <c r="MBR63" s="429"/>
      <c r="MBS63" s="429"/>
      <c r="MBT63" s="429"/>
      <c r="MBU63" s="429"/>
      <c r="MBV63" s="429"/>
      <c r="MBW63" s="429"/>
      <c r="MBX63" s="429"/>
      <c r="MBY63" s="429"/>
      <c r="MBZ63" s="429"/>
      <c r="MCA63" s="429"/>
      <c r="MCB63" s="429"/>
      <c r="MCC63" s="429"/>
      <c r="MCD63" s="429"/>
      <c r="MCE63" s="429"/>
      <c r="MCF63" s="429"/>
      <c r="MCG63" s="429"/>
      <c r="MCH63" s="429"/>
      <c r="MCI63" s="429"/>
      <c r="MCJ63" s="429"/>
      <c r="MCK63" s="429"/>
      <c r="MCL63" s="429"/>
      <c r="MCM63" s="429"/>
      <c r="MCN63" s="429"/>
      <c r="MCO63" s="429"/>
      <c r="MCP63" s="429"/>
      <c r="MCQ63" s="429"/>
      <c r="MCR63" s="429"/>
      <c r="MCS63" s="429"/>
      <c r="MCT63" s="429"/>
      <c r="MCU63" s="429"/>
      <c r="MCV63" s="429"/>
      <c r="MCW63" s="429"/>
      <c r="MCX63" s="429"/>
      <c r="MCY63" s="429"/>
      <c r="MCZ63" s="429"/>
      <c r="MDA63" s="429"/>
      <c r="MDB63" s="429"/>
      <c r="MDC63" s="429"/>
      <c r="MDD63" s="429"/>
      <c r="MDE63" s="429"/>
      <c r="MDF63" s="429"/>
      <c r="MDG63" s="429"/>
      <c r="MDH63" s="429"/>
      <c r="MDI63" s="429"/>
      <c r="MDJ63" s="429"/>
      <c r="MDK63" s="429"/>
      <c r="MDL63" s="429"/>
      <c r="MDM63" s="429"/>
      <c r="MDN63" s="429"/>
      <c r="MDO63" s="429"/>
      <c r="MDP63" s="429"/>
      <c r="MDQ63" s="429"/>
      <c r="MDR63" s="429"/>
      <c r="MDS63" s="429"/>
      <c r="MDT63" s="429"/>
      <c r="MDU63" s="429"/>
      <c r="MDV63" s="429"/>
      <c r="MDW63" s="429"/>
      <c r="MDX63" s="429"/>
      <c r="MDY63" s="429"/>
      <c r="MDZ63" s="429"/>
      <c r="MEA63" s="429"/>
      <c r="MEB63" s="429"/>
      <c r="MEC63" s="429"/>
      <c r="MED63" s="429"/>
      <c r="MEE63" s="429"/>
      <c r="MEF63" s="429"/>
      <c r="MEG63" s="429"/>
      <c r="MEH63" s="429"/>
      <c r="MEI63" s="429"/>
      <c r="MEJ63" s="429"/>
      <c r="MEK63" s="429"/>
      <c r="MEL63" s="429"/>
      <c r="MEM63" s="429"/>
      <c r="MEN63" s="429"/>
      <c r="MEO63" s="429"/>
      <c r="MEP63" s="429"/>
      <c r="MEQ63" s="429"/>
      <c r="MER63" s="429"/>
      <c r="MES63" s="429"/>
      <c r="MET63" s="429"/>
      <c r="MEU63" s="429"/>
      <c r="MEV63" s="429"/>
      <c r="MEW63" s="429"/>
      <c r="MEX63" s="429"/>
      <c r="MEY63" s="429"/>
      <c r="MEZ63" s="429"/>
      <c r="MFA63" s="429"/>
      <c r="MFB63" s="429"/>
      <c r="MFC63" s="429"/>
      <c r="MFD63" s="429"/>
      <c r="MFE63" s="429"/>
      <c r="MFF63" s="429"/>
      <c r="MFG63" s="429"/>
      <c r="MFH63" s="429"/>
      <c r="MFI63" s="429"/>
      <c r="MFJ63" s="429"/>
      <c r="MFK63" s="429"/>
      <c r="MFL63" s="429"/>
      <c r="MFM63" s="429"/>
      <c r="MFN63" s="429"/>
      <c r="MFO63" s="429"/>
      <c r="MFP63" s="429"/>
      <c r="MFQ63" s="429"/>
      <c r="MFR63" s="429"/>
      <c r="MFS63" s="429"/>
      <c r="MFT63" s="429"/>
      <c r="MFU63" s="429"/>
      <c r="MFV63" s="429"/>
      <c r="MFW63" s="429"/>
      <c r="MFX63" s="429"/>
      <c r="MFY63" s="429"/>
      <c r="MFZ63" s="429"/>
      <c r="MGA63" s="429"/>
      <c r="MGB63" s="429"/>
      <c r="MGC63" s="429"/>
      <c r="MGD63" s="429"/>
      <c r="MGE63" s="429"/>
      <c r="MGF63" s="429"/>
      <c r="MGG63" s="429"/>
      <c r="MGH63" s="429"/>
      <c r="MGI63" s="429"/>
      <c r="MGJ63" s="429"/>
      <c r="MGK63" s="429"/>
      <c r="MGL63" s="429"/>
      <c r="MGM63" s="429"/>
      <c r="MGN63" s="429"/>
      <c r="MGO63" s="429"/>
      <c r="MGP63" s="429"/>
      <c r="MGQ63" s="429"/>
      <c r="MGR63" s="429"/>
      <c r="MGS63" s="429"/>
      <c r="MGT63" s="429"/>
      <c r="MGU63" s="429"/>
      <c r="MGV63" s="429"/>
      <c r="MGW63" s="429"/>
      <c r="MGX63" s="429"/>
      <c r="MGY63" s="429"/>
      <c r="MGZ63" s="429"/>
      <c r="MHA63" s="429"/>
      <c r="MHB63" s="429"/>
      <c r="MHC63" s="429"/>
      <c r="MHD63" s="429"/>
      <c r="MHE63" s="429"/>
      <c r="MHF63" s="429"/>
      <c r="MHG63" s="429"/>
      <c r="MHH63" s="429"/>
      <c r="MHI63" s="429"/>
      <c r="MHJ63" s="429"/>
      <c r="MHK63" s="429"/>
      <c r="MHL63" s="429"/>
      <c r="MHM63" s="429"/>
      <c r="MHN63" s="429"/>
      <c r="MHO63" s="429"/>
      <c r="MHP63" s="429"/>
      <c r="MHQ63" s="429"/>
      <c r="MHR63" s="429"/>
      <c r="MHS63" s="429"/>
      <c r="MHT63" s="429"/>
      <c r="MHU63" s="429"/>
      <c r="MHV63" s="429"/>
      <c r="MHW63" s="429"/>
      <c r="MHX63" s="429"/>
      <c r="MHY63" s="429"/>
      <c r="MHZ63" s="429"/>
      <c r="MIA63" s="429"/>
      <c r="MIB63" s="429"/>
      <c r="MIC63" s="429"/>
      <c r="MID63" s="429"/>
      <c r="MIE63" s="429"/>
      <c r="MIF63" s="429"/>
      <c r="MIG63" s="429"/>
      <c r="MIH63" s="429"/>
      <c r="MII63" s="429"/>
      <c r="MIJ63" s="429"/>
      <c r="MIK63" s="429"/>
      <c r="MIL63" s="429"/>
      <c r="MIM63" s="429"/>
      <c r="MIN63" s="429"/>
      <c r="MIO63" s="429"/>
      <c r="MIP63" s="429"/>
      <c r="MIQ63" s="429"/>
      <c r="MIR63" s="429"/>
      <c r="MIS63" s="429"/>
      <c r="MIT63" s="429"/>
      <c r="MIU63" s="429"/>
      <c r="MIV63" s="429"/>
      <c r="MIW63" s="429"/>
      <c r="MIX63" s="429"/>
      <c r="MIY63" s="429"/>
      <c r="MIZ63" s="429"/>
      <c r="MJA63" s="429"/>
      <c r="MJB63" s="429"/>
      <c r="MJC63" s="429"/>
      <c r="MJD63" s="429"/>
      <c r="MJE63" s="429"/>
      <c r="MJF63" s="429"/>
      <c r="MJG63" s="429"/>
      <c r="MJH63" s="429"/>
      <c r="MJI63" s="429"/>
      <c r="MJJ63" s="429"/>
      <c r="MJK63" s="429"/>
      <c r="MJL63" s="429"/>
      <c r="MJM63" s="429"/>
      <c r="MJN63" s="429"/>
      <c r="MJO63" s="429"/>
      <c r="MJP63" s="429"/>
      <c r="MJQ63" s="429"/>
      <c r="MJR63" s="429"/>
      <c r="MJS63" s="429"/>
      <c r="MJT63" s="429"/>
      <c r="MJU63" s="429"/>
      <c r="MJV63" s="429"/>
      <c r="MJW63" s="429"/>
      <c r="MJX63" s="429"/>
      <c r="MJY63" s="429"/>
      <c r="MJZ63" s="429"/>
      <c r="MKA63" s="429"/>
      <c r="MKB63" s="429"/>
      <c r="MKC63" s="429"/>
      <c r="MKD63" s="429"/>
      <c r="MKE63" s="429"/>
      <c r="MKF63" s="429"/>
      <c r="MKG63" s="429"/>
      <c r="MKH63" s="429"/>
      <c r="MKI63" s="429"/>
      <c r="MKJ63" s="429"/>
      <c r="MKK63" s="429"/>
      <c r="MKL63" s="429"/>
      <c r="MKM63" s="429"/>
      <c r="MKN63" s="429"/>
      <c r="MKO63" s="429"/>
      <c r="MKP63" s="429"/>
      <c r="MKQ63" s="429"/>
      <c r="MKR63" s="429"/>
      <c r="MKS63" s="429"/>
      <c r="MKT63" s="429"/>
      <c r="MKU63" s="429"/>
      <c r="MKV63" s="429"/>
      <c r="MKW63" s="429"/>
      <c r="MKX63" s="429"/>
      <c r="MKY63" s="429"/>
      <c r="MKZ63" s="429"/>
      <c r="MLA63" s="429"/>
      <c r="MLB63" s="429"/>
      <c r="MLC63" s="429"/>
      <c r="MLD63" s="429"/>
      <c r="MLE63" s="429"/>
      <c r="MLF63" s="429"/>
      <c r="MLG63" s="429"/>
      <c r="MLH63" s="429"/>
      <c r="MLI63" s="429"/>
      <c r="MLJ63" s="429"/>
      <c r="MLK63" s="429"/>
      <c r="MLL63" s="429"/>
      <c r="MLM63" s="429"/>
      <c r="MLN63" s="429"/>
      <c r="MLO63" s="429"/>
      <c r="MLP63" s="429"/>
      <c r="MLQ63" s="429"/>
      <c r="MLR63" s="429"/>
      <c r="MLS63" s="429"/>
      <c r="MLT63" s="429"/>
      <c r="MLU63" s="429"/>
      <c r="MLV63" s="429"/>
      <c r="MLW63" s="429"/>
      <c r="MLX63" s="429"/>
      <c r="MLY63" s="429"/>
      <c r="MLZ63" s="429"/>
      <c r="MMA63" s="429"/>
      <c r="MMB63" s="429"/>
      <c r="MMC63" s="429"/>
      <c r="MMD63" s="429"/>
      <c r="MME63" s="429"/>
      <c r="MMF63" s="429"/>
      <c r="MMG63" s="429"/>
      <c r="MMH63" s="429"/>
      <c r="MMI63" s="429"/>
      <c r="MMJ63" s="429"/>
      <c r="MMK63" s="429"/>
      <c r="MML63" s="429"/>
      <c r="MMM63" s="429"/>
      <c r="MMN63" s="429"/>
      <c r="MMO63" s="429"/>
      <c r="MMP63" s="429"/>
      <c r="MMQ63" s="429"/>
      <c r="MMR63" s="429"/>
      <c r="MMS63" s="429"/>
      <c r="MMT63" s="429"/>
      <c r="MMU63" s="429"/>
      <c r="MMV63" s="429"/>
      <c r="MMW63" s="429"/>
      <c r="MMX63" s="429"/>
      <c r="MMY63" s="429"/>
      <c r="MMZ63" s="429"/>
      <c r="MNA63" s="429"/>
      <c r="MNB63" s="429"/>
      <c r="MNC63" s="429"/>
      <c r="MND63" s="429"/>
      <c r="MNE63" s="429"/>
      <c r="MNF63" s="429"/>
      <c r="MNG63" s="429"/>
      <c r="MNH63" s="429"/>
      <c r="MNI63" s="429"/>
      <c r="MNJ63" s="429"/>
      <c r="MNK63" s="429"/>
      <c r="MNL63" s="429"/>
      <c r="MNM63" s="429"/>
      <c r="MNN63" s="429"/>
      <c r="MNO63" s="429"/>
      <c r="MNP63" s="429"/>
      <c r="MNQ63" s="429"/>
      <c r="MNR63" s="429"/>
      <c r="MNS63" s="429"/>
      <c r="MNT63" s="429"/>
      <c r="MNU63" s="429"/>
      <c r="MNV63" s="429"/>
      <c r="MNW63" s="429"/>
      <c r="MNX63" s="429"/>
      <c r="MNY63" s="429"/>
      <c r="MNZ63" s="429"/>
      <c r="MOA63" s="429"/>
      <c r="MOB63" s="429"/>
      <c r="MOC63" s="429"/>
      <c r="MOD63" s="429"/>
      <c r="MOE63" s="429"/>
      <c r="MOF63" s="429"/>
      <c r="MOG63" s="429"/>
      <c r="MOH63" s="429"/>
      <c r="MOI63" s="429"/>
      <c r="MOJ63" s="429"/>
      <c r="MOK63" s="429"/>
      <c r="MOL63" s="429"/>
      <c r="MOM63" s="429"/>
      <c r="MON63" s="429"/>
      <c r="MOO63" s="429"/>
      <c r="MOP63" s="429"/>
      <c r="MOQ63" s="429"/>
      <c r="MOR63" s="429"/>
      <c r="MOS63" s="429"/>
      <c r="MOT63" s="429"/>
      <c r="MOU63" s="429"/>
      <c r="MOV63" s="429"/>
      <c r="MOW63" s="429"/>
      <c r="MOX63" s="429"/>
      <c r="MOY63" s="429"/>
      <c r="MOZ63" s="429"/>
      <c r="MPA63" s="429"/>
      <c r="MPB63" s="429"/>
      <c r="MPC63" s="429"/>
      <c r="MPD63" s="429"/>
      <c r="MPE63" s="429"/>
      <c r="MPF63" s="429"/>
      <c r="MPG63" s="429"/>
      <c r="MPH63" s="429"/>
      <c r="MPI63" s="429"/>
      <c r="MPJ63" s="429"/>
      <c r="MPK63" s="429"/>
      <c r="MPL63" s="429"/>
      <c r="MPM63" s="429"/>
      <c r="MPN63" s="429"/>
      <c r="MPO63" s="429"/>
      <c r="MPP63" s="429"/>
      <c r="MPQ63" s="429"/>
      <c r="MPR63" s="429"/>
      <c r="MPS63" s="429"/>
      <c r="MPT63" s="429"/>
      <c r="MPU63" s="429"/>
      <c r="MPV63" s="429"/>
      <c r="MPW63" s="429"/>
      <c r="MPX63" s="429"/>
      <c r="MPY63" s="429"/>
      <c r="MPZ63" s="429"/>
      <c r="MQA63" s="429"/>
      <c r="MQB63" s="429"/>
      <c r="MQC63" s="429"/>
      <c r="MQD63" s="429"/>
      <c r="MQE63" s="429"/>
      <c r="MQF63" s="429"/>
      <c r="MQG63" s="429"/>
      <c r="MQH63" s="429"/>
      <c r="MQI63" s="429"/>
      <c r="MQJ63" s="429"/>
      <c r="MQK63" s="429"/>
      <c r="MQL63" s="429"/>
      <c r="MQM63" s="429"/>
      <c r="MQN63" s="429"/>
      <c r="MQO63" s="429"/>
      <c r="MQP63" s="429"/>
      <c r="MQQ63" s="429"/>
      <c r="MQR63" s="429"/>
      <c r="MQS63" s="429"/>
      <c r="MQT63" s="429"/>
      <c r="MQU63" s="429"/>
      <c r="MQV63" s="429"/>
      <c r="MQW63" s="429"/>
      <c r="MQX63" s="429"/>
      <c r="MQY63" s="429"/>
      <c r="MQZ63" s="429"/>
      <c r="MRA63" s="429"/>
      <c r="MRB63" s="429"/>
      <c r="MRC63" s="429"/>
      <c r="MRD63" s="429"/>
      <c r="MRE63" s="429"/>
      <c r="MRF63" s="429"/>
      <c r="MRG63" s="429"/>
      <c r="MRH63" s="429"/>
      <c r="MRI63" s="429"/>
      <c r="MRJ63" s="429"/>
      <c r="MRK63" s="429"/>
      <c r="MRL63" s="429"/>
      <c r="MRM63" s="429"/>
      <c r="MRN63" s="429"/>
      <c r="MRO63" s="429"/>
      <c r="MRP63" s="429"/>
      <c r="MRQ63" s="429"/>
      <c r="MRR63" s="429"/>
      <c r="MRS63" s="429"/>
      <c r="MRT63" s="429"/>
      <c r="MRU63" s="429"/>
      <c r="MRV63" s="429"/>
      <c r="MRW63" s="429"/>
      <c r="MRX63" s="429"/>
      <c r="MRY63" s="429"/>
      <c r="MRZ63" s="429"/>
      <c r="MSA63" s="429"/>
      <c r="MSB63" s="429"/>
      <c r="MSC63" s="429"/>
      <c r="MSD63" s="429"/>
      <c r="MSE63" s="429"/>
      <c r="MSF63" s="429"/>
      <c r="MSG63" s="429"/>
      <c r="MSH63" s="429"/>
      <c r="MSI63" s="429"/>
      <c r="MSJ63" s="429"/>
      <c r="MSK63" s="429"/>
      <c r="MSL63" s="429"/>
      <c r="MSM63" s="429"/>
      <c r="MSN63" s="429"/>
      <c r="MSO63" s="429"/>
      <c r="MSP63" s="429"/>
      <c r="MSQ63" s="429"/>
      <c r="MSR63" s="429"/>
      <c r="MSS63" s="429"/>
      <c r="MST63" s="429"/>
      <c r="MSU63" s="429"/>
      <c r="MSV63" s="429"/>
      <c r="MSW63" s="429"/>
      <c r="MSX63" s="429"/>
      <c r="MSY63" s="429"/>
      <c r="MSZ63" s="429"/>
      <c r="MTA63" s="429"/>
      <c r="MTB63" s="429"/>
      <c r="MTC63" s="429"/>
      <c r="MTD63" s="429"/>
      <c r="MTE63" s="429"/>
      <c r="MTF63" s="429"/>
      <c r="MTG63" s="429"/>
      <c r="MTH63" s="429"/>
      <c r="MTI63" s="429"/>
      <c r="MTJ63" s="429"/>
      <c r="MTK63" s="429"/>
      <c r="MTL63" s="429"/>
      <c r="MTM63" s="429"/>
      <c r="MTN63" s="429"/>
      <c r="MTO63" s="429"/>
      <c r="MTP63" s="429"/>
      <c r="MTQ63" s="429"/>
      <c r="MTR63" s="429"/>
      <c r="MTS63" s="429"/>
      <c r="MTT63" s="429"/>
      <c r="MTU63" s="429"/>
      <c r="MTV63" s="429"/>
      <c r="MTW63" s="429"/>
      <c r="MTX63" s="429"/>
      <c r="MTY63" s="429"/>
      <c r="MTZ63" s="429"/>
      <c r="MUA63" s="429"/>
      <c r="MUB63" s="429"/>
      <c r="MUC63" s="429"/>
      <c r="MUD63" s="429"/>
      <c r="MUE63" s="429"/>
      <c r="MUF63" s="429"/>
      <c r="MUG63" s="429"/>
      <c r="MUH63" s="429"/>
      <c r="MUI63" s="429"/>
      <c r="MUJ63" s="429"/>
      <c r="MUK63" s="429"/>
      <c r="MUL63" s="429"/>
      <c r="MUM63" s="429"/>
      <c r="MUN63" s="429"/>
      <c r="MUO63" s="429"/>
      <c r="MUP63" s="429"/>
      <c r="MUQ63" s="429"/>
      <c r="MUR63" s="429"/>
      <c r="MUS63" s="429"/>
      <c r="MUT63" s="429"/>
      <c r="MUU63" s="429"/>
      <c r="MUV63" s="429"/>
      <c r="MUW63" s="429"/>
      <c r="MUX63" s="429"/>
      <c r="MUY63" s="429"/>
      <c r="MUZ63" s="429"/>
      <c r="MVA63" s="429"/>
      <c r="MVB63" s="429"/>
      <c r="MVC63" s="429"/>
      <c r="MVD63" s="429"/>
      <c r="MVE63" s="429"/>
      <c r="MVF63" s="429"/>
      <c r="MVG63" s="429"/>
      <c r="MVH63" s="429"/>
      <c r="MVI63" s="429"/>
      <c r="MVJ63" s="429"/>
      <c r="MVK63" s="429"/>
      <c r="MVL63" s="429"/>
      <c r="MVM63" s="429"/>
      <c r="MVN63" s="429"/>
      <c r="MVO63" s="429"/>
      <c r="MVP63" s="429"/>
      <c r="MVQ63" s="429"/>
      <c r="MVR63" s="429"/>
      <c r="MVS63" s="429"/>
      <c r="MVT63" s="429"/>
      <c r="MVU63" s="429"/>
      <c r="MVV63" s="429"/>
      <c r="MVW63" s="429"/>
      <c r="MVX63" s="429"/>
      <c r="MVY63" s="429"/>
      <c r="MVZ63" s="429"/>
      <c r="MWA63" s="429"/>
      <c r="MWB63" s="429"/>
      <c r="MWC63" s="429"/>
      <c r="MWD63" s="429"/>
      <c r="MWE63" s="429"/>
      <c r="MWF63" s="429"/>
      <c r="MWG63" s="429"/>
      <c r="MWH63" s="429"/>
      <c r="MWI63" s="429"/>
      <c r="MWJ63" s="429"/>
      <c r="MWK63" s="429"/>
      <c r="MWL63" s="429"/>
      <c r="MWM63" s="429"/>
      <c r="MWN63" s="429"/>
      <c r="MWO63" s="429"/>
      <c r="MWP63" s="429"/>
      <c r="MWQ63" s="429"/>
      <c r="MWR63" s="429"/>
      <c r="MWS63" s="429"/>
      <c r="MWT63" s="429"/>
      <c r="MWU63" s="429"/>
      <c r="MWV63" s="429"/>
      <c r="MWW63" s="429"/>
      <c r="MWX63" s="429"/>
      <c r="MWY63" s="429"/>
      <c r="MWZ63" s="429"/>
      <c r="MXA63" s="429"/>
      <c r="MXB63" s="429"/>
      <c r="MXC63" s="429"/>
      <c r="MXD63" s="429"/>
      <c r="MXE63" s="429"/>
      <c r="MXF63" s="429"/>
      <c r="MXG63" s="429"/>
      <c r="MXH63" s="429"/>
      <c r="MXI63" s="429"/>
      <c r="MXJ63" s="429"/>
      <c r="MXK63" s="429"/>
      <c r="MXL63" s="429"/>
      <c r="MXM63" s="429"/>
      <c r="MXN63" s="429"/>
      <c r="MXO63" s="429"/>
      <c r="MXP63" s="429"/>
      <c r="MXQ63" s="429"/>
      <c r="MXR63" s="429"/>
      <c r="MXS63" s="429"/>
      <c r="MXT63" s="429"/>
      <c r="MXU63" s="429"/>
      <c r="MXV63" s="429"/>
      <c r="MXW63" s="429"/>
      <c r="MXX63" s="429"/>
      <c r="MXY63" s="429"/>
      <c r="MXZ63" s="429"/>
      <c r="MYA63" s="429"/>
      <c r="MYB63" s="429"/>
      <c r="MYC63" s="429"/>
      <c r="MYD63" s="429"/>
      <c r="MYE63" s="429"/>
      <c r="MYF63" s="429"/>
      <c r="MYG63" s="429"/>
      <c r="MYH63" s="429"/>
      <c r="MYI63" s="429"/>
      <c r="MYJ63" s="429"/>
      <c r="MYK63" s="429"/>
      <c r="MYL63" s="429"/>
      <c r="MYM63" s="429"/>
      <c r="MYN63" s="429"/>
      <c r="MYO63" s="429"/>
      <c r="MYP63" s="429"/>
      <c r="MYQ63" s="429"/>
      <c r="MYR63" s="429"/>
      <c r="MYS63" s="429"/>
      <c r="MYT63" s="429"/>
      <c r="MYU63" s="429"/>
      <c r="MYV63" s="429"/>
      <c r="MYW63" s="429"/>
      <c r="MYX63" s="429"/>
      <c r="MYY63" s="429"/>
      <c r="MYZ63" s="429"/>
      <c r="MZA63" s="429"/>
      <c r="MZB63" s="429"/>
      <c r="MZC63" s="429"/>
      <c r="MZD63" s="429"/>
      <c r="MZE63" s="429"/>
      <c r="MZF63" s="429"/>
      <c r="MZG63" s="429"/>
      <c r="MZH63" s="429"/>
      <c r="MZI63" s="429"/>
      <c r="MZJ63" s="429"/>
      <c r="MZK63" s="429"/>
      <c r="MZL63" s="429"/>
      <c r="MZM63" s="429"/>
      <c r="MZN63" s="429"/>
      <c r="MZO63" s="429"/>
      <c r="MZP63" s="429"/>
      <c r="MZQ63" s="429"/>
      <c r="MZR63" s="429"/>
      <c r="MZS63" s="429"/>
      <c r="MZT63" s="429"/>
      <c r="MZU63" s="429"/>
      <c r="MZV63" s="429"/>
      <c r="MZW63" s="429"/>
      <c r="MZX63" s="429"/>
      <c r="MZY63" s="429"/>
      <c r="MZZ63" s="429"/>
      <c r="NAA63" s="429"/>
      <c r="NAB63" s="429"/>
      <c r="NAC63" s="429"/>
      <c r="NAD63" s="429"/>
      <c r="NAE63" s="429"/>
      <c r="NAF63" s="429"/>
      <c r="NAG63" s="429"/>
      <c r="NAH63" s="429"/>
      <c r="NAI63" s="429"/>
      <c r="NAJ63" s="429"/>
      <c r="NAK63" s="429"/>
      <c r="NAL63" s="429"/>
      <c r="NAM63" s="429"/>
      <c r="NAN63" s="429"/>
      <c r="NAO63" s="429"/>
      <c r="NAP63" s="429"/>
      <c r="NAQ63" s="429"/>
      <c r="NAR63" s="429"/>
      <c r="NAS63" s="429"/>
      <c r="NAT63" s="429"/>
      <c r="NAU63" s="429"/>
      <c r="NAV63" s="429"/>
      <c r="NAW63" s="429"/>
      <c r="NAX63" s="429"/>
      <c r="NAY63" s="429"/>
      <c r="NAZ63" s="429"/>
      <c r="NBA63" s="429"/>
      <c r="NBB63" s="429"/>
      <c r="NBC63" s="429"/>
      <c r="NBD63" s="429"/>
      <c r="NBE63" s="429"/>
      <c r="NBF63" s="429"/>
      <c r="NBG63" s="429"/>
      <c r="NBH63" s="429"/>
      <c r="NBI63" s="429"/>
      <c r="NBJ63" s="429"/>
      <c r="NBK63" s="429"/>
      <c r="NBL63" s="429"/>
      <c r="NBM63" s="429"/>
      <c r="NBN63" s="429"/>
      <c r="NBO63" s="429"/>
      <c r="NBP63" s="429"/>
      <c r="NBQ63" s="429"/>
      <c r="NBR63" s="429"/>
      <c r="NBS63" s="429"/>
      <c r="NBT63" s="429"/>
      <c r="NBU63" s="429"/>
      <c r="NBV63" s="429"/>
      <c r="NBW63" s="429"/>
      <c r="NBX63" s="429"/>
      <c r="NBY63" s="429"/>
      <c r="NBZ63" s="429"/>
      <c r="NCA63" s="429"/>
      <c r="NCB63" s="429"/>
      <c r="NCC63" s="429"/>
      <c r="NCD63" s="429"/>
      <c r="NCE63" s="429"/>
      <c r="NCF63" s="429"/>
      <c r="NCG63" s="429"/>
      <c r="NCH63" s="429"/>
      <c r="NCI63" s="429"/>
      <c r="NCJ63" s="429"/>
      <c r="NCK63" s="429"/>
      <c r="NCL63" s="429"/>
      <c r="NCM63" s="429"/>
      <c r="NCN63" s="429"/>
      <c r="NCO63" s="429"/>
      <c r="NCP63" s="429"/>
      <c r="NCQ63" s="429"/>
      <c r="NCR63" s="429"/>
      <c r="NCS63" s="429"/>
      <c r="NCT63" s="429"/>
      <c r="NCU63" s="429"/>
      <c r="NCV63" s="429"/>
      <c r="NCW63" s="429"/>
      <c r="NCX63" s="429"/>
      <c r="NCY63" s="429"/>
      <c r="NCZ63" s="429"/>
      <c r="NDA63" s="429"/>
      <c r="NDB63" s="429"/>
      <c r="NDC63" s="429"/>
      <c r="NDD63" s="429"/>
      <c r="NDE63" s="429"/>
      <c r="NDF63" s="429"/>
      <c r="NDG63" s="429"/>
      <c r="NDH63" s="429"/>
      <c r="NDI63" s="429"/>
      <c r="NDJ63" s="429"/>
      <c r="NDK63" s="429"/>
      <c r="NDL63" s="429"/>
      <c r="NDM63" s="429"/>
      <c r="NDN63" s="429"/>
      <c r="NDO63" s="429"/>
      <c r="NDP63" s="429"/>
      <c r="NDQ63" s="429"/>
      <c r="NDR63" s="429"/>
      <c r="NDS63" s="429"/>
      <c r="NDT63" s="429"/>
      <c r="NDU63" s="429"/>
      <c r="NDV63" s="429"/>
      <c r="NDW63" s="429"/>
      <c r="NDX63" s="429"/>
      <c r="NDY63" s="429"/>
      <c r="NDZ63" s="429"/>
      <c r="NEA63" s="429"/>
      <c r="NEB63" s="429"/>
      <c r="NEC63" s="429"/>
      <c r="NED63" s="429"/>
      <c r="NEE63" s="429"/>
      <c r="NEF63" s="429"/>
      <c r="NEG63" s="429"/>
      <c r="NEH63" s="429"/>
      <c r="NEI63" s="429"/>
      <c r="NEJ63" s="429"/>
      <c r="NEK63" s="429"/>
      <c r="NEL63" s="429"/>
      <c r="NEM63" s="429"/>
      <c r="NEN63" s="429"/>
      <c r="NEO63" s="429"/>
      <c r="NEP63" s="429"/>
      <c r="NEQ63" s="429"/>
      <c r="NER63" s="429"/>
      <c r="NES63" s="429"/>
      <c r="NET63" s="429"/>
      <c r="NEU63" s="429"/>
      <c r="NEV63" s="429"/>
      <c r="NEW63" s="429"/>
      <c r="NEX63" s="429"/>
      <c r="NEY63" s="429"/>
      <c r="NEZ63" s="429"/>
      <c r="NFA63" s="429"/>
      <c r="NFB63" s="429"/>
      <c r="NFC63" s="429"/>
      <c r="NFD63" s="429"/>
      <c r="NFE63" s="429"/>
      <c r="NFF63" s="429"/>
      <c r="NFG63" s="429"/>
      <c r="NFH63" s="429"/>
      <c r="NFI63" s="429"/>
      <c r="NFJ63" s="429"/>
      <c r="NFK63" s="429"/>
      <c r="NFL63" s="429"/>
      <c r="NFM63" s="429"/>
      <c r="NFN63" s="429"/>
      <c r="NFO63" s="429"/>
      <c r="NFP63" s="429"/>
      <c r="NFQ63" s="429"/>
      <c r="NFR63" s="429"/>
      <c r="NFS63" s="429"/>
      <c r="NFT63" s="429"/>
      <c r="NFU63" s="429"/>
      <c r="NFV63" s="429"/>
      <c r="NFW63" s="429"/>
      <c r="NFX63" s="429"/>
      <c r="NFY63" s="429"/>
      <c r="NFZ63" s="429"/>
      <c r="NGA63" s="429"/>
      <c r="NGB63" s="429"/>
      <c r="NGC63" s="429"/>
      <c r="NGD63" s="429"/>
      <c r="NGE63" s="429"/>
      <c r="NGF63" s="429"/>
      <c r="NGG63" s="429"/>
      <c r="NGH63" s="429"/>
      <c r="NGI63" s="429"/>
      <c r="NGJ63" s="429"/>
      <c r="NGK63" s="429"/>
      <c r="NGL63" s="429"/>
      <c r="NGM63" s="429"/>
      <c r="NGN63" s="429"/>
      <c r="NGO63" s="429"/>
      <c r="NGP63" s="429"/>
      <c r="NGQ63" s="429"/>
      <c r="NGR63" s="429"/>
      <c r="NGS63" s="429"/>
      <c r="NGT63" s="429"/>
      <c r="NGU63" s="429"/>
      <c r="NGV63" s="429"/>
      <c r="NGW63" s="429"/>
      <c r="NGX63" s="429"/>
      <c r="NGY63" s="429"/>
      <c r="NGZ63" s="429"/>
      <c r="NHA63" s="429"/>
      <c r="NHB63" s="429"/>
      <c r="NHC63" s="429"/>
      <c r="NHD63" s="429"/>
      <c r="NHE63" s="429"/>
      <c r="NHF63" s="429"/>
      <c r="NHG63" s="429"/>
      <c r="NHH63" s="429"/>
      <c r="NHI63" s="429"/>
      <c r="NHJ63" s="429"/>
      <c r="NHK63" s="429"/>
      <c r="NHL63" s="429"/>
      <c r="NHM63" s="429"/>
      <c r="NHN63" s="429"/>
      <c r="NHO63" s="429"/>
      <c r="NHP63" s="429"/>
      <c r="NHQ63" s="429"/>
      <c r="NHR63" s="429"/>
      <c r="NHS63" s="429"/>
      <c r="NHT63" s="429"/>
      <c r="NHU63" s="429"/>
      <c r="NHV63" s="429"/>
      <c r="NHW63" s="429"/>
      <c r="NHX63" s="429"/>
      <c r="NHY63" s="429"/>
      <c r="NHZ63" s="429"/>
      <c r="NIA63" s="429"/>
      <c r="NIB63" s="429"/>
      <c r="NIC63" s="429"/>
      <c r="NID63" s="429"/>
      <c r="NIE63" s="429"/>
      <c r="NIF63" s="429"/>
      <c r="NIG63" s="429"/>
      <c r="NIH63" s="429"/>
      <c r="NII63" s="429"/>
      <c r="NIJ63" s="429"/>
      <c r="NIK63" s="429"/>
      <c r="NIL63" s="429"/>
      <c r="NIM63" s="429"/>
      <c r="NIN63" s="429"/>
      <c r="NIO63" s="429"/>
      <c r="NIP63" s="429"/>
      <c r="NIQ63" s="429"/>
      <c r="NIR63" s="429"/>
      <c r="NIS63" s="429"/>
      <c r="NIT63" s="429"/>
      <c r="NIU63" s="429"/>
      <c r="NIV63" s="429"/>
      <c r="NIW63" s="429"/>
      <c r="NIX63" s="429"/>
      <c r="NIY63" s="429"/>
      <c r="NIZ63" s="429"/>
      <c r="NJA63" s="429"/>
      <c r="NJB63" s="429"/>
      <c r="NJC63" s="429"/>
      <c r="NJD63" s="429"/>
      <c r="NJE63" s="429"/>
      <c r="NJF63" s="429"/>
      <c r="NJG63" s="429"/>
      <c r="NJH63" s="429"/>
      <c r="NJI63" s="429"/>
      <c r="NJJ63" s="429"/>
      <c r="NJK63" s="429"/>
      <c r="NJL63" s="429"/>
      <c r="NJM63" s="429"/>
      <c r="NJN63" s="429"/>
      <c r="NJO63" s="429"/>
      <c r="NJP63" s="429"/>
      <c r="NJQ63" s="429"/>
      <c r="NJR63" s="429"/>
      <c r="NJS63" s="429"/>
      <c r="NJT63" s="429"/>
      <c r="NJU63" s="429"/>
      <c r="NJV63" s="429"/>
      <c r="NJW63" s="429"/>
      <c r="NJX63" s="429"/>
      <c r="NJY63" s="429"/>
      <c r="NJZ63" s="429"/>
      <c r="NKA63" s="429"/>
      <c r="NKB63" s="429"/>
      <c r="NKC63" s="429"/>
      <c r="NKD63" s="429"/>
      <c r="NKE63" s="429"/>
      <c r="NKF63" s="429"/>
      <c r="NKG63" s="429"/>
      <c r="NKH63" s="429"/>
      <c r="NKI63" s="429"/>
      <c r="NKJ63" s="429"/>
      <c r="NKK63" s="429"/>
      <c r="NKL63" s="429"/>
      <c r="NKM63" s="429"/>
      <c r="NKN63" s="429"/>
      <c r="NKO63" s="429"/>
      <c r="NKP63" s="429"/>
      <c r="NKQ63" s="429"/>
      <c r="NKR63" s="429"/>
      <c r="NKS63" s="429"/>
      <c r="NKT63" s="429"/>
      <c r="NKU63" s="429"/>
      <c r="NKV63" s="429"/>
      <c r="NKW63" s="429"/>
      <c r="NKX63" s="429"/>
      <c r="NKY63" s="429"/>
      <c r="NKZ63" s="429"/>
      <c r="NLA63" s="429"/>
      <c r="NLB63" s="429"/>
      <c r="NLC63" s="429"/>
      <c r="NLD63" s="429"/>
      <c r="NLE63" s="429"/>
      <c r="NLF63" s="429"/>
      <c r="NLG63" s="429"/>
      <c r="NLH63" s="429"/>
      <c r="NLI63" s="429"/>
      <c r="NLJ63" s="429"/>
      <c r="NLK63" s="429"/>
      <c r="NLL63" s="429"/>
      <c r="NLM63" s="429"/>
      <c r="NLN63" s="429"/>
      <c r="NLO63" s="429"/>
      <c r="NLP63" s="429"/>
      <c r="NLQ63" s="429"/>
      <c r="NLR63" s="429"/>
      <c r="NLS63" s="429"/>
      <c r="NLT63" s="429"/>
      <c r="NLU63" s="429"/>
      <c r="NLV63" s="429"/>
      <c r="NLW63" s="429"/>
      <c r="NLX63" s="429"/>
      <c r="NLY63" s="429"/>
      <c r="NLZ63" s="429"/>
      <c r="NMA63" s="429"/>
      <c r="NMB63" s="429"/>
      <c r="NMC63" s="429"/>
      <c r="NMD63" s="429"/>
      <c r="NME63" s="429"/>
      <c r="NMF63" s="429"/>
      <c r="NMG63" s="429"/>
      <c r="NMH63" s="429"/>
      <c r="NMI63" s="429"/>
      <c r="NMJ63" s="429"/>
      <c r="NMK63" s="429"/>
      <c r="NML63" s="429"/>
      <c r="NMM63" s="429"/>
      <c r="NMN63" s="429"/>
      <c r="NMO63" s="429"/>
      <c r="NMP63" s="429"/>
      <c r="NMQ63" s="429"/>
      <c r="NMR63" s="429"/>
      <c r="NMS63" s="429"/>
      <c r="NMT63" s="429"/>
      <c r="NMU63" s="429"/>
      <c r="NMV63" s="429"/>
      <c r="NMW63" s="429"/>
      <c r="NMX63" s="429"/>
      <c r="NMY63" s="429"/>
      <c r="NMZ63" s="429"/>
      <c r="NNA63" s="429"/>
      <c r="NNB63" s="429"/>
      <c r="NNC63" s="429"/>
      <c r="NND63" s="429"/>
      <c r="NNE63" s="429"/>
      <c r="NNF63" s="429"/>
      <c r="NNG63" s="429"/>
      <c r="NNH63" s="429"/>
      <c r="NNI63" s="429"/>
      <c r="NNJ63" s="429"/>
      <c r="NNK63" s="429"/>
      <c r="NNL63" s="429"/>
      <c r="NNM63" s="429"/>
      <c r="NNN63" s="429"/>
      <c r="NNO63" s="429"/>
      <c r="NNP63" s="429"/>
      <c r="NNQ63" s="429"/>
      <c r="NNR63" s="429"/>
      <c r="NNS63" s="429"/>
      <c r="NNT63" s="429"/>
      <c r="NNU63" s="429"/>
      <c r="NNV63" s="429"/>
      <c r="NNW63" s="429"/>
      <c r="NNX63" s="429"/>
      <c r="NNY63" s="429"/>
      <c r="NNZ63" s="429"/>
      <c r="NOA63" s="429"/>
      <c r="NOB63" s="429"/>
      <c r="NOC63" s="429"/>
      <c r="NOD63" s="429"/>
      <c r="NOE63" s="429"/>
      <c r="NOF63" s="429"/>
      <c r="NOG63" s="429"/>
      <c r="NOH63" s="429"/>
      <c r="NOI63" s="429"/>
      <c r="NOJ63" s="429"/>
      <c r="NOK63" s="429"/>
      <c r="NOL63" s="429"/>
      <c r="NOM63" s="429"/>
      <c r="NON63" s="429"/>
      <c r="NOO63" s="429"/>
      <c r="NOP63" s="429"/>
      <c r="NOQ63" s="429"/>
      <c r="NOR63" s="429"/>
      <c r="NOS63" s="429"/>
      <c r="NOT63" s="429"/>
      <c r="NOU63" s="429"/>
      <c r="NOV63" s="429"/>
      <c r="NOW63" s="429"/>
      <c r="NOX63" s="429"/>
      <c r="NOY63" s="429"/>
      <c r="NOZ63" s="429"/>
      <c r="NPA63" s="429"/>
      <c r="NPB63" s="429"/>
      <c r="NPC63" s="429"/>
      <c r="NPD63" s="429"/>
      <c r="NPE63" s="429"/>
      <c r="NPF63" s="429"/>
      <c r="NPG63" s="429"/>
      <c r="NPH63" s="429"/>
      <c r="NPI63" s="429"/>
      <c r="NPJ63" s="429"/>
      <c r="NPK63" s="429"/>
      <c r="NPL63" s="429"/>
      <c r="NPM63" s="429"/>
      <c r="NPN63" s="429"/>
      <c r="NPO63" s="429"/>
      <c r="NPP63" s="429"/>
      <c r="NPQ63" s="429"/>
      <c r="NPR63" s="429"/>
      <c r="NPS63" s="429"/>
      <c r="NPT63" s="429"/>
      <c r="NPU63" s="429"/>
      <c r="NPV63" s="429"/>
      <c r="NPW63" s="429"/>
      <c r="NPX63" s="429"/>
      <c r="NPY63" s="429"/>
      <c r="NPZ63" s="429"/>
      <c r="NQA63" s="429"/>
      <c r="NQB63" s="429"/>
      <c r="NQC63" s="429"/>
      <c r="NQD63" s="429"/>
      <c r="NQE63" s="429"/>
      <c r="NQF63" s="429"/>
      <c r="NQG63" s="429"/>
      <c r="NQH63" s="429"/>
      <c r="NQI63" s="429"/>
      <c r="NQJ63" s="429"/>
      <c r="NQK63" s="429"/>
      <c r="NQL63" s="429"/>
      <c r="NQM63" s="429"/>
      <c r="NQN63" s="429"/>
      <c r="NQO63" s="429"/>
      <c r="NQP63" s="429"/>
      <c r="NQQ63" s="429"/>
      <c r="NQR63" s="429"/>
      <c r="NQS63" s="429"/>
      <c r="NQT63" s="429"/>
      <c r="NQU63" s="429"/>
      <c r="NQV63" s="429"/>
      <c r="NQW63" s="429"/>
      <c r="NQX63" s="429"/>
      <c r="NQY63" s="429"/>
      <c r="NQZ63" s="429"/>
      <c r="NRA63" s="429"/>
      <c r="NRB63" s="429"/>
      <c r="NRC63" s="429"/>
      <c r="NRD63" s="429"/>
      <c r="NRE63" s="429"/>
      <c r="NRF63" s="429"/>
      <c r="NRG63" s="429"/>
      <c r="NRH63" s="429"/>
      <c r="NRI63" s="429"/>
      <c r="NRJ63" s="429"/>
      <c r="NRK63" s="429"/>
      <c r="NRL63" s="429"/>
      <c r="NRM63" s="429"/>
      <c r="NRN63" s="429"/>
      <c r="NRO63" s="429"/>
      <c r="NRP63" s="429"/>
      <c r="NRQ63" s="429"/>
      <c r="NRR63" s="429"/>
      <c r="NRS63" s="429"/>
      <c r="NRT63" s="429"/>
      <c r="NRU63" s="429"/>
      <c r="NRV63" s="429"/>
      <c r="NRW63" s="429"/>
      <c r="NRX63" s="429"/>
      <c r="NRY63" s="429"/>
      <c r="NRZ63" s="429"/>
      <c r="NSA63" s="429"/>
      <c r="NSB63" s="429"/>
      <c r="NSC63" s="429"/>
      <c r="NSD63" s="429"/>
      <c r="NSE63" s="429"/>
      <c r="NSF63" s="429"/>
      <c r="NSG63" s="429"/>
      <c r="NSH63" s="429"/>
      <c r="NSI63" s="429"/>
      <c r="NSJ63" s="429"/>
      <c r="NSK63" s="429"/>
      <c r="NSL63" s="429"/>
      <c r="NSM63" s="429"/>
      <c r="NSN63" s="429"/>
      <c r="NSO63" s="429"/>
      <c r="NSP63" s="429"/>
      <c r="NSQ63" s="429"/>
      <c r="NSR63" s="429"/>
      <c r="NSS63" s="429"/>
      <c r="NST63" s="429"/>
      <c r="NSU63" s="429"/>
      <c r="NSV63" s="429"/>
      <c r="NSW63" s="429"/>
      <c r="NSX63" s="429"/>
      <c r="NSY63" s="429"/>
      <c r="NSZ63" s="429"/>
      <c r="NTA63" s="429"/>
      <c r="NTB63" s="429"/>
      <c r="NTC63" s="429"/>
      <c r="NTD63" s="429"/>
      <c r="NTE63" s="429"/>
      <c r="NTF63" s="429"/>
      <c r="NTG63" s="429"/>
      <c r="NTH63" s="429"/>
      <c r="NTI63" s="429"/>
      <c r="NTJ63" s="429"/>
      <c r="NTK63" s="429"/>
      <c r="NTL63" s="429"/>
      <c r="NTM63" s="429"/>
      <c r="NTN63" s="429"/>
      <c r="NTO63" s="429"/>
      <c r="NTP63" s="429"/>
      <c r="NTQ63" s="429"/>
      <c r="NTR63" s="429"/>
      <c r="NTS63" s="429"/>
      <c r="NTT63" s="429"/>
      <c r="NTU63" s="429"/>
      <c r="NTV63" s="429"/>
      <c r="NTW63" s="429"/>
      <c r="NTX63" s="429"/>
      <c r="NTY63" s="429"/>
      <c r="NTZ63" s="429"/>
      <c r="NUA63" s="429"/>
      <c r="NUB63" s="429"/>
      <c r="NUC63" s="429"/>
      <c r="NUD63" s="429"/>
      <c r="NUE63" s="429"/>
      <c r="NUF63" s="429"/>
      <c r="NUG63" s="429"/>
      <c r="NUH63" s="429"/>
      <c r="NUI63" s="429"/>
      <c r="NUJ63" s="429"/>
      <c r="NUK63" s="429"/>
      <c r="NUL63" s="429"/>
      <c r="NUM63" s="429"/>
      <c r="NUN63" s="429"/>
      <c r="NUO63" s="429"/>
      <c r="NUP63" s="429"/>
      <c r="NUQ63" s="429"/>
      <c r="NUR63" s="429"/>
      <c r="NUS63" s="429"/>
      <c r="NUT63" s="429"/>
      <c r="NUU63" s="429"/>
      <c r="NUV63" s="429"/>
      <c r="NUW63" s="429"/>
      <c r="NUX63" s="429"/>
      <c r="NUY63" s="429"/>
      <c r="NUZ63" s="429"/>
      <c r="NVA63" s="429"/>
      <c r="NVB63" s="429"/>
      <c r="NVC63" s="429"/>
      <c r="NVD63" s="429"/>
      <c r="NVE63" s="429"/>
      <c r="NVF63" s="429"/>
      <c r="NVG63" s="429"/>
      <c r="NVH63" s="429"/>
      <c r="NVI63" s="429"/>
      <c r="NVJ63" s="429"/>
      <c r="NVK63" s="429"/>
      <c r="NVL63" s="429"/>
      <c r="NVM63" s="429"/>
      <c r="NVN63" s="429"/>
      <c r="NVO63" s="429"/>
      <c r="NVP63" s="429"/>
      <c r="NVQ63" s="429"/>
      <c r="NVR63" s="429"/>
      <c r="NVS63" s="429"/>
      <c r="NVT63" s="429"/>
      <c r="NVU63" s="429"/>
      <c r="NVV63" s="429"/>
      <c r="NVW63" s="429"/>
      <c r="NVX63" s="429"/>
      <c r="NVY63" s="429"/>
      <c r="NVZ63" s="429"/>
      <c r="NWA63" s="429"/>
      <c r="NWB63" s="429"/>
      <c r="NWC63" s="429"/>
      <c r="NWD63" s="429"/>
      <c r="NWE63" s="429"/>
      <c r="NWF63" s="429"/>
      <c r="NWG63" s="429"/>
      <c r="NWH63" s="429"/>
      <c r="NWI63" s="429"/>
      <c r="NWJ63" s="429"/>
      <c r="NWK63" s="429"/>
      <c r="NWL63" s="429"/>
      <c r="NWM63" s="429"/>
      <c r="NWN63" s="429"/>
      <c r="NWO63" s="429"/>
      <c r="NWP63" s="429"/>
      <c r="NWQ63" s="429"/>
      <c r="NWR63" s="429"/>
      <c r="NWS63" s="429"/>
      <c r="NWT63" s="429"/>
      <c r="NWU63" s="429"/>
      <c r="NWV63" s="429"/>
      <c r="NWW63" s="429"/>
      <c r="NWX63" s="429"/>
      <c r="NWY63" s="429"/>
      <c r="NWZ63" s="429"/>
      <c r="NXA63" s="429"/>
      <c r="NXB63" s="429"/>
      <c r="NXC63" s="429"/>
      <c r="NXD63" s="429"/>
      <c r="NXE63" s="429"/>
      <c r="NXF63" s="429"/>
      <c r="NXG63" s="429"/>
      <c r="NXH63" s="429"/>
      <c r="NXI63" s="429"/>
      <c r="NXJ63" s="429"/>
      <c r="NXK63" s="429"/>
      <c r="NXL63" s="429"/>
      <c r="NXM63" s="429"/>
      <c r="NXN63" s="429"/>
      <c r="NXO63" s="429"/>
      <c r="NXP63" s="429"/>
      <c r="NXQ63" s="429"/>
      <c r="NXR63" s="429"/>
      <c r="NXS63" s="429"/>
      <c r="NXT63" s="429"/>
      <c r="NXU63" s="429"/>
      <c r="NXV63" s="429"/>
      <c r="NXW63" s="429"/>
      <c r="NXX63" s="429"/>
      <c r="NXY63" s="429"/>
      <c r="NXZ63" s="429"/>
      <c r="NYA63" s="429"/>
      <c r="NYB63" s="429"/>
      <c r="NYC63" s="429"/>
      <c r="NYD63" s="429"/>
      <c r="NYE63" s="429"/>
      <c r="NYF63" s="429"/>
      <c r="NYG63" s="429"/>
      <c r="NYH63" s="429"/>
      <c r="NYI63" s="429"/>
      <c r="NYJ63" s="429"/>
      <c r="NYK63" s="429"/>
      <c r="NYL63" s="429"/>
      <c r="NYM63" s="429"/>
      <c r="NYN63" s="429"/>
      <c r="NYO63" s="429"/>
      <c r="NYP63" s="429"/>
      <c r="NYQ63" s="429"/>
      <c r="NYR63" s="429"/>
      <c r="NYS63" s="429"/>
      <c r="NYT63" s="429"/>
      <c r="NYU63" s="429"/>
      <c r="NYV63" s="429"/>
      <c r="NYW63" s="429"/>
      <c r="NYX63" s="429"/>
      <c r="NYY63" s="429"/>
      <c r="NYZ63" s="429"/>
      <c r="NZA63" s="429"/>
      <c r="NZB63" s="429"/>
      <c r="NZC63" s="429"/>
      <c r="NZD63" s="429"/>
      <c r="NZE63" s="429"/>
      <c r="NZF63" s="429"/>
      <c r="NZG63" s="429"/>
      <c r="NZH63" s="429"/>
      <c r="NZI63" s="429"/>
      <c r="NZJ63" s="429"/>
      <c r="NZK63" s="429"/>
      <c r="NZL63" s="429"/>
      <c r="NZM63" s="429"/>
      <c r="NZN63" s="429"/>
      <c r="NZO63" s="429"/>
      <c r="NZP63" s="429"/>
      <c r="NZQ63" s="429"/>
      <c r="NZR63" s="429"/>
      <c r="NZS63" s="429"/>
      <c r="NZT63" s="429"/>
      <c r="NZU63" s="429"/>
      <c r="NZV63" s="429"/>
      <c r="NZW63" s="429"/>
      <c r="NZX63" s="429"/>
      <c r="NZY63" s="429"/>
      <c r="NZZ63" s="429"/>
      <c r="OAA63" s="429"/>
      <c r="OAB63" s="429"/>
      <c r="OAC63" s="429"/>
      <c r="OAD63" s="429"/>
      <c r="OAE63" s="429"/>
      <c r="OAF63" s="429"/>
      <c r="OAG63" s="429"/>
      <c r="OAH63" s="429"/>
      <c r="OAI63" s="429"/>
      <c r="OAJ63" s="429"/>
      <c r="OAK63" s="429"/>
      <c r="OAL63" s="429"/>
      <c r="OAM63" s="429"/>
      <c r="OAN63" s="429"/>
      <c r="OAO63" s="429"/>
      <c r="OAP63" s="429"/>
      <c r="OAQ63" s="429"/>
      <c r="OAR63" s="429"/>
      <c r="OAS63" s="429"/>
      <c r="OAT63" s="429"/>
      <c r="OAU63" s="429"/>
      <c r="OAV63" s="429"/>
      <c r="OAW63" s="429"/>
      <c r="OAX63" s="429"/>
      <c r="OAY63" s="429"/>
      <c r="OAZ63" s="429"/>
      <c r="OBA63" s="429"/>
      <c r="OBB63" s="429"/>
      <c r="OBC63" s="429"/>
      <c r="OBD63" s="429"/>
      <c r="OBE63" s="429"/>
      <c r="OBF63" s="429"/>
      <c r="OBG63" s="429"/>
      <c r="OBH63" s="429"/>
      <c r="OBI63" s="429"/>
      <c r="OBJ63" s="429"/>
      <c r="OBK63" s="429"/>
      <c r="OBL63" s="429"/>
      <c r="OBM63" s="429"/>
      <c r="OBN63" s="429"/>
      <c r="OBO63" s="429"/>
      <c r="OBP63" s="429"/>
      <c r="OBQ63" s="429"/>
      <c r="OBR63" s="429"/>
      <c r="OBS63" s="429"/>
      <c r="OBT63" s="429"/>
      <c r="OBU63" s="429"/>
      <c r="OBV63" s="429"/>
      <c r="OBW63" s="429"/>
      <c r="OBX63" s="429"/>
      <c r="OBY63" s="429"/>
      <c r="OBZ63" s="429"/>
      <c r="OCA63" s="429"/>
      <c r="OCB63" s="429"/>
      <c r="OCC63" s="429"/>
      <c r="OCD63" s="429"/>
      <c r="OCE63" s="429"/>
      <c r="OCF63" s="429"/>
      <c r="OCG63" s="429"/>
      <c r="OCH63" s="429"/>
      <c r="OCI63" s="429"/>
      <c r="OCJ63" s="429"/>
      <c r="OCK63" s="429"/>
      <c r="OCL63" s="429"/>
      <c r="OCM63" s="429"/>
      <c r="OCN63" s="429"/>
      <c r="OCO63" s="429"/>
      <c r="OCP63" s="429"/>
      <c r="OCQ63" s="429"/>
      <c r="OCR63" s="429"/>
      <c r="OCS63" s="429"/>
      <c r="OCT63" s="429"/>
      <c r="OCU63" s="429"/>
      <c r="OCV63" s="429"/>
      <c r="OCW63" s="429"/>
      <c r="OCX63" s="429"/>
      <c r="OCY63" s="429"/>
      <c r="OCZ63" s="429"/>
      <c r="ODA63" s="429"/>
      <c r="ODB63" s="429"/>
      <c r="ODC63" s="429"/>
      <c r="ODD63" s="429"/>
      <c r="ODE63" s="429"/>
      <c r="ODF63" s="429"/>
      <c r="ODG63" s="429"/>
      <c r="ODH63" s="429"/>
      <c r="ODI63" s="429"/>
      <c r="ODJ63" s="429"/>
      <c r="ODK63" s="429"/>
      <c r="ODL63" s="429"/>
      <c r="ODM63" s="429"/>
      <c r="ODN63" s="429"/>
      <c r="ODO63" s="429"/>
      <c r="ODP63" s="429"/>
      <c r="ODQ63" s="429"/>
      <c r="ODR63" s="429"/>
      <c r="ODS63" s="429"/>
      <c r="ODT63" s="429"/>
      <c r="ODU63" s="429"/>
      <c r="ODV63" s="429"/>
      <c r="ODW63" s="429"/>
      <c r="ODX63" s="429"/>
      <c r="ODY63" s="429"/>
      <c r="ODZ63" s="429"/>
      <c r="OEA63" s="429"/>
      <c r="OEB63" s="429"/>
      <c r="OEC63" s="429"/>
      <c r="OED63" s="429"/>
      <c r="OEE63" s="429"/>
      <c r="OEF63" s="429"/>
      <c r="OEG63" s="429"/>
      <c r="OEH63" s="429"/>
      <c r="OEI63" s="429"/>
      <c r="OEJ63" s="429"/>
      <c r="OEK63" s="429"/>
      <c r="OEL63" s="429"/>
      <c r="OEM63" s="429"/>
      <c r="OEN63" s="429"/>
      <c r="OEO63" s="429"/>
      <c r="OEP63" s="429"/>
      <c r="OEQ63" s="429"/>
      <c r="OER63" s="429"/>
      <c r="OES63" s="429"/>
      <c r="OET63" s="429"/>
      <c r="OEU63" s="429"/>
      <c r="OEV63" s="429"/>
      <c r="OEW63" s="429"/>
      <c r="OEX63" s="429"/>
      <c r="OEY63" s="429"/>
      <c r="OEZ63" s="429"/>
      <c r="OFA63" s="429"/>
      <c r="OFB63" s="429"/>
      <c r="OFC63" s="429"/>
      <c r="OFD63" s="429"/>
      <c r="OFE63" s="429"/>
      <c r="OFF63" s="429"/>
      <c r="OFG63" s="429"/>
      <c r="OFH63" s="429"/>
      <c r="OFI63" s="429"/>
      <c r="OFJ63" s="429"/>
      <c r="OFK63" s="429"/>
      <c r="OFL63" s="429"/>
      <c r="OFM63" s="429"/>
      <c r="OFN63" s="429"/>
      <c r="OFO63" s="429"/>
      <c r="OFP63" s="429"/>
      <c r="OFQ63" s="429"/>
      <c r="OFR63" s="429"/>
      <c r="OFS63" s="429"/>
      <c r="OFT63" s="429"/>
      <c r="OFU63" s="429"/>
      <c r="OFV63" s="429"/>
      <c r="OFW63" s="429"/>
      <c r="OFX63" s="429"/>
      <c r="OFY63" s="429"/>
      <c r="OFZ63" s="429"/>
      <c r="OGA63" s="429"/>
      <c r="OGB63" s="429"/>
      <c r="OGC63" s="429"/>
      <c r="OGD63" s="429"/>
      <c r="OGE63" s="429"/>
      <c r="OGF63" s="429"/>
      <c r="OGG63" s="429"/>
      <c r="OGH63" s="429"/>
      <c r="OGI63" s="429"/>
      <c r="OGJ63" s="429"/>
      <c r="OGK63" s="429"/>
      <c r="OGL63" s="429"/>
      <c r="OGM63" s="429"/>
      <c r="OGN63" s="429"/>
      <c r="OGO63" s="429"/>
      <c r="OGP63" s="429"/>
      <c r="OGQ63" s="429"/>
      <c r="OGR63" s="429"/>
      <c r="OGS63" s="429"/>
      <c r="OGT63" s="429"/>
      <c r="OGU63" s="429"/>
      <c r="OGV63" s="429"/>
      <c r="OGW63" s="429"/>
      <c r="OGX63" s="429"/>
      <c r="OGY63" s="429"/>
      <c r="OGZ63" s="429"/>
      <c r="OHA63" s="429"/>
      <c r="OHB63" s="429"/>
      <c r="OHC63" s="429"/>
      <c r="OHD63" s="429"/>
      <c r="OHE63" s="429"/>
      <c r="OHF63" s="429"/>
      <c r="OHG63" s="429"/>
      <c r="OHH63" s="429"/>
      <c r="OHI63" s="429"/>
      <c r="OHJ63" s="429"/>
      <c r="OHK63" s="429"/>
      <c r="OHL63" s="429"/>
      <c r="OHM63" s="429"/>
      <c r="OHN63" s="429"/>
      <c r="OHO63" s="429"/>
      <c r="OHP63" s="429"/>
      <c r="OHQ63" s="429"/>
      <c r="OHR63" s="429"/>
      <c r="OHS63" s="429"/>
      <c r="OHT63" s="429"/>
      <c r="OHU63" s="429"/>
      <c r="OHV63" s="429"/>
      <c r="OHW63" s="429"/>
      <c r="OHX63" s="429"/>
      <c r="OHY63" s="429"/>
      <c r="OHZ63" s="429"/>
      <c r="OIA63" s="429"/>
      <c r="OIB63" s="429"/>
      <c r="OIC63" s="429"/>
      <c r="OID63" s="429"/>
      <c r="OIE63" s="429"/>
      <c r="OIF63" s="429"/>
      <c r="OIG63" s="429"/>
      <c r="OIH63" s="429"/>
      <c r="OII63" s="429"/>
      <c r="OIJ63" s="429"/>
      <c r="OIK63" s="429"/>
      <c r="OIL63" s="429"/>
      <c r="OIM63" s="429"/>
      <c r="OIN63" s="429"/>
      <c r="OIO63" s="429"/>
      <c r="OIP63" s="429"/>
      <c r="OIQ63" s="429"/>
      <c r="OIR63" s="429"/>
      <c r="OIS63" s="429"/>
      <c r="OIT63" s="429"/>
      <c r="OIU63" s="429"/>
      <c r="OIV63" s="429"/>
      <c r="OIW63" s="429"/>
      <c r="OIX63" s="429"/>
      <c r="OIY63" s="429"/>
      <c r="OIZ63" s="429"/>
      <c r="OJA63" s="429"/>
      <c r="OJB63" s="429"/>
      <c r="OJC63" s="429"/>
      <c r="OJD63" s="429"/>
      <c r="OJE63" s="429"/>
      <c r="OJF63" s="429"/>
      <c r="OJG63" s="429"/>
      <c r="OJH63" s="429"/>
      <c r="OJI63" s="429"/>
      <c r="OJJ63" s="429"/>
      <c r="OJK63" s="429"/>
      <c r="OJL63" s="429"/>
      <c r="OJM63" s="429"/>
      <c r="OJN63" s="429"/>
      <c r="OJO63" s="429"/>
      <c r="OJP63" s="429"/>
      <c r="OJQ63" s="429"/>
      <c r="OJR63" s="429"/>
      <c r="OJS63" s="429"/>
      <c r="OJT63" s="429"/>
      <c r="OJU63" s="429"/>
      <c r="OJV63" s="429"/>
      <c r="OJW63" s="429"/>
      <c r="OJX63" s="429"/>
      <c r="OJY63" s="429"/>
      <c r="OJZ63" s="429"/>
      <c r="OKA63" s="429"/>
      <c r="OKB63" s="429"/>
      <c r="OKC63" s="429"/>
      <c r="OKD63" s="429"/>
      <c r="OKE63" s="429"/>
      <c r="OKF63" s="429"/>
      <c r="OKG63" s="429"/>
      <c r="OKH63" s="429"/>
      <c r="OKI63" s="429"/>
      <c r="OKJ63" s="429"/>
      <c r="OKK63" s="429"/>
      <c r="OKL63" s="429"/>
      <c r="OKM63" s="429"/>
      <c r="OKN63" s="429"/>
      <c r="OKO63" s="429"/>
      <c r="OKP63" s="429"/>
      <c r="OKQ63" s="429"/>
      <c r="OKR63" s="429"/>
      <c r="OKS63" s="429"/>
      <c r="OKT63" s="429"/>
      <c r="OKU63" s="429"/>
      <c r="OKV63" s="429"/>
      <c r="OKW63" s="429"/>
      <c r="OKX63" s="429"/>
      <c r="OKY63" s="429"/>
      <c r="OKZ63" s="429"/>
      <c r="OLA63" s="429"/>
      <c r="OLB63" s="429"/>
      <c r="OLC63" s="429"/>
      <c r="OLD63" s="429"/>
      <c r="OLE63" s="429"/>
      <c r="OLF63" s="429"/>
      <c r="OLG63" s="429"/>
      <c r="OLH63" s="429"/>
      <c r="OLI63" s="429"/>
      <c r="OLJ63" s="429"/>
      <c r="OLK63" s="429"/>
      <c r="OLL63" s="429"/>
      <c r="OLM63" s="429"/>
      <c r="OLN63" s="429"/>
      <c r="OLO63" s="429"/>
      <c r="OLP63" s="429"/>
      <c r="OLQ63" s="429"/>
      <c r="OLR63" s="429"/>
      <c r="OLS63" s="429"/>
      <c r="OLT63" s="429"/>
      <c r="OLU63" s="429"/>
      <c r="OLV63" s="429"/>
      <c r="OLW63" s="429"/>
      <c r="OLX63" s="429"/>
      <c r="OLY63" s="429"/>
      <c r="OLZ63" s="429"/>
      <c r="OMA63" s="429"/>
      <c r="OMB63" s="429"/>
      <c r="OMC63" s="429"/>
      <c r="OMD63" s="429"/>
      <c r="OME63" s="429"/>
      <c r="OMF63" s="429"/>
      <c r="OMG63" s="429"/>
      <c r="OMH63" s="429"/>
      <c r="OMI63" s="429"/>
      <c r="OMJ63" s="429"/>
      <c r="OMK63" s="429"/>
      <c r="OML63" s="429"/>
      <c r="OMM63" s="429"/>
      <c r="OMN63" s="429"/>
      <c r="OMO63" s="429"/>
      <c r="OMP63" s="429"/>
      <c r="OMQ63" s="429"/>
      <c r="OMR63" s="429"/>
      <c r="OMS63" s="429"/>
      <c r="OMT63" s="429"/>
      <c r="OMU63" s="429"/>
      <c r="OMV63" s="429"/>
      <c r="OMW63" s="429"/>
      <c r="OMX63" s="429"/>
      <c r="OMY63" s="429"/>
      <c r="OMZ63" s="429"/>
      <c r="ONA63" s="429"/>
      <c r="ONB63" s="429"/>
      <c r="ONC63" s="429"/>
      <c r="OND63" s="429"/>
      <c r="ONE63" s="429"/>
      <c r="ONF63" s="429"/>
      <c r="ONG63" s="429"/>
      <c r="ONH63" s="429"/>
      <c r="ONI63" s="429"/>
      <c r="ONJ63" s="429"/>
      <c r="ONK63" s="429"/>
      <c r="ONL63" s="429"/>
      <c r="ONM63" s="429"/>
      <c r="ONN63" s="429"/>
      <c r="ONO63" s="429"/>
      <c r="ONP63" s="429"/>
      <c r="ONQ63" s="429"/>
      <c r="ONR63" s="429"/>
      <c r="ONS63" s="429"/>
      <c r="ONT63" s="429"/>
      <c r="ONU63" s="429"/>
      <c r="ONV63" s="429"/>
      <c r="ONW63" s="429"/>
      <c r="ONX63" s="429"/>
      <c r="ONY63" s="429"/>
      <c r="ONZ63" s="429"/>
      <c r="OOA63" s="429"/>
      <c r="OOB63" s="429"/>
      <c r="OOC63" s="429"/>
      <c r="OOD63" s="429"/>
      <c r="OOE63" s="429"/>
      <c r="OOF63" s="429"/>
      <c r="OOG63" s="429"/>
      <c r="OOH63" s="429"/>
      <c r="OOI63" s="429"/>
      <c r="OOJ63" s="429"/>
      <c r="OOK63" s="429"/>
      <c r="OOL63" s="429"/>
      <c r="OOM63" s="429"/>
      <c r="OON63" s="429"/>
      <c r="OOO63" s="429"/>
      <c r="OOP63" s="429"/>
      <c r="OOQ63" s="429"/>
      <c r="OOR63" s="429"/>
      <c r="OOS63" s="429"/>
      <c r="OOT63" s="429"/>
      <c r="OOU63" s="429"/>
      <c r="OOV63" s="429"/>
      <c r="OOW63" s="429"/>
      <c r="OOX63" s="429"/>
      <c r="OOY63" s="429"/>
      <c r="OOZ63" s="429"/>
      <c r="OPA63" s="429"/>
      <c r="OPB63" s="429"/>
      <c r="OPC63" s="429"/>
      <c r="OPD63" s="429"/>
      <c r="OPE63" s="429"/>
      <c r="OPF63" s="429"/>
      <c r="OPG63" s="429"/>
      <c r="OPH63" s="429"/>
      <c r="OPI63" s="429"/>
      <c r="OPJ63" s="429"/>
      <c r="OPK63" s="429"/>
      <c r="OPL63" s="429"/>
      <c r="OPM63" s="429"/>
      <c r="OPN63" s="429"/>
      <c r="OPO63" s="429"/>
      <c r="OPP63" s="429"/>
      <c r="OPQ63" s="429"/>
      <c r="OPR63" s="429"/>
      <c r="OPS63" s="429"/>
      <c r="OPT63" s="429"/>
      <c r="OPU63" s="429"/>
      <c r="OPV63" s="429"/>
      <c r="OPW63" s="429"/>
      <c r="OPX63" s="429"/>
      <c r="OPY63" s="429"/>
      <c r="OPZ63" s="429"/>
      <c r="OQA63" s="429"/>
      <c r="OQB63" s="429"/>
      <c r="OQC63" s="429"/>
      <c r="OQD63" s="429"/>
      <c r="OQE63" s="429"/>
      <c r="OQF63" s="429"/>
      <c r="OQG63" s="429"/>
      <c r="OQH63" s="429"/>
      <c r="OQI63" s="429"/>
      <c r="OQJ63" s="429"/>
      <c r="OQK63" s="429"/>
      <c r="OQL63" s="429"/>
      <c r="OQM63" s="429"/>
      <c r="OQN63" s="429"/>
      <c r="OQO63" s="429"/>
      <c r="OQP63" s="429"/>
      <c r="OQQ63" s="429"/>
      <c r="OQR63" s="429"/>
      <c r="OQS63" s="429"/>
      <c r="OQT63" s="429"/>
      <c r="OQU63" s="429"/>
      <c r="OQV63" s="429"/>
      <c r="OQW63" s="429"/>
      <c r="OQX63" s="429"/>
      <c r="OQY63" s="429"/>
      <c r="OQZ63" s="429"/>
      <c r="ORA63" s="429"/>
      <c r="ORB63" s="429"/>
      <c r="ORC63" s="429"/>
      <c r="ORD63" s="429"/>
      <c r="ORE63" s="429"/>
      <c r="ORF63" s="429"/>
      <c r="ORG63" s="429"/>
      <c r="ORH63" s="429"/>
      <c r="ORI63" s="429"/>
      <c r="ORJ63" s="429"/>
      <c r="ORK63" s="429"/>
      <c r="ORL63" s="429"/>
      <c r="ORM63" s="429"/>
      <c r="ORN63" s="429"/>
      <c r="ORO63" s="429"/>
      <c r="ORP63" s="429"/>
      <c r="ORQ63" s="429"/>
      <c r="ORR63" s="429"/>
      <c r="ORS63" s="429"/>
      <c r="ORT63" s="429"/>
      <c r="ORU63" s="429"/>
      <c r="ORV63" s="429"/>
      <c r="ORW63" s="429"/>
      <c r="ORX63" s="429"/>
      <c r="ORY63" s="429"/>
      <c r="ORZ63" s="429"/>
      <c r="OSA63" s="429"/>
      <c r="OSB63" s="429"/>
      <c r="OSC63" s="429"/>
      <c r="OSD63" s="429"/>
      <c r="OSE63" s="429"/>
      <c r="OSF63" s="429"/>
      <c r="OSG63" s="429"/>
      <c r="OSH63" s="429"/>
      <c r="OSI63" s="429"/>
      <c r="OSJ63" s="429"/>
      <c r="OSK63" s="429"/>
      <c r="OSL63" s="429"/>
      <c r="OSM63" s="429"/>
      <c r="OSN63" s="429"/>
      <c r="OSO63" s="429"/>
      <c r="OSP63" s="429"/>
      <c r="OSQ63" s="429"/>
      <c r="OSR63" s="429"/>
      <c r="OSS63" s="429"/>
      <c r="OST63" s="429"/>
      <c r="OSU63" s="429"/>
      <c r="OSV63" s="429"/>
      <c r="OSW63" s="429"/>
      <c r="OSX63" s="429"/>
      <c r="OSY63" s="429"/>
      <c r="OSZ63" s="429"/>
      <c r="OTA63" s="429"/>
      <c r="OTB63" s="429"/>
      <c r="OTC63" s="429"/>
      <c r="OTD63" s="429"/>
      <c r="OTE63" s="429"/>
      <c r="OTF63" s="429"/>
      <c r="OTG63" s="429"/>
      <c r="OTH63" s="429"/>
      <c r="OTI63" s="429"/>
      <c r="OTJ63" s="429"/>
      <c r="OTK63" s="429"/>
      <c r="OTL63" s="429"/>
      <c r="OTM63" s="429"/>
      <c r="OTN63" s="429"/>
      <c r="OTO63" s="429"/>
      <c r="OTP63" s="429"/>
      <c r="OTQ63" s="429"/>
      <c r="OTR63" s="429"/>
      <c r="OTS63" s="429"/>
      <c r="OTT63" s="429"/>
      <c r="OTU63" s="429"/>
      <c r="OTV63" s="429"/>
      <c r="OTW63" s="429"/>
      <c r="OTX63" s="429"/>
      <c r="OTY63" s="429"/>
      <c r="OTZ63" s="429"/>
      <c r="OUA63" s="429"/>
      <c r="OUB63" s="429"/>
      <c r="OUC63" s="429"/>
      <c r="OUD63" s="429"/>
      <c r="OUE63" s="429"/>
      <c r="OUF63" s="429"/>
      <c r="OUG63" s="429"/>
      <c r="OUH63" s="429"/>
      <c r="OUI63" s="429"/>
      <c r="OUJ63" s="429"/>
      <c r="OUK63" s="429"/>
      <c r="OUL63" s="429"/>
      <c r="OUM63" s="429"/>
      <c r="OUN63" s="429"/>
      <c r="OUO63" s="429"/>
      <c r="OUP63" s="429"/>
      <c r="OUQ63" s="429"/>
      <c r="OUR63" s="429"/>
      <c r="OUS63" s="429"/>
      <c r="OUT63" s="429"/>
      <c r="OUU63" s="429"/>
      <c r="OUV63" s="429"/>
      <c r="OUW63" s="429"/>
      <c r="OUX63" s="429"/>
      <c r="OUY63" s="429"/>
      <c r="OUZ63" s="429"/>
      <c r="OVA63" s="429"/>
      <c r="OVB63" s="429"/>
      <c r="OVC63" s="429"/>
      <c r="OVD63" s="429"/>
      <c r="OVE63" s="429"/>
      <c r="OVF63" s="429"/>
      <c r="OVG63" s="429"/>
      <c r="OVH63" s="429"/>
      <c r="OVI63" s="429"/>
      <c r="OVJ63" s="429"/>
      <c r="OVK63" s="429"/>
      <c r="OVL63" s="429"/>
      <c r="OVM63" s="429"/>
      <c r="OVN63" s="429"/>
      <c r="OVO63" s="429"/>
      <c r="OVP63" s="429"/>
      <c r="OVQ63" s="429"/>
      <c r="OVR63" s="429"/>
      <c r="OVS63" s="429"/>
      <c r="OVT63" s="429"/>
      <c r="OVU63" s="429"/>
      <c r="OVV63" s="429"/>
      <c r="OVW63" s="429"/>
      <c r="OVX63" s="429"/>
      <c r="OVY63" s="429"/>
      <c r="OVZ63" s="429"/>
      <c r="OWA63" s="429"/>
      <c r="OWB63" s="429"/>
      <c r="OWC63" s="429"/>
      <c r="OWD63" s="429"/>
      <c r="OWE63" s="429"/>
      <c r="OWF63" s="429"/>
      <c r="OWG63" s="429"/>
      <c r="OWH63" s="429"/>
      <c r="OWI63" s="429"/>
      <c r="OWJ63" s="429"/>
      <c r="OWK63" s="429"/>
      <c r="OWL63" s="429"/>
      <c r="OWM63" s="429"/>
      <c r="OWN63" s="429"/>
      <c r="OWO63" s="429"/>
      <c r="OWP63" s="429"/>
      <c r="OWQ63" s="429"/>
      <c r="OWR63" s="429"/>
      <c r="OWS63" s="429"/>
      <c r="OWT63" s="429"/>
      <c r="OWU63" s="429"/>
      <c r="OWV63" s="429"/>
      <c r="OWW63" s="429"/>
      <c r="OWX63" s="429"/>
      <c r="OWY63" s="429"/>
      <c r="OWZ63" s="429"/>
      <c r="OXA63" s="429"/>
      <c r="OXB63" s="429"/>
      <c r="OXC63" s="429"/>
      <c r="OXD63" s="429"/>
      <c r="OXE63" s="429"/>
      <c r="OXF63" s="429"/>
      <c r="OXG63" s="429"/>
      <c r="OXH63" s="429"/>
      <c r="OXI63" s="429"/>
      <c r="OXJ63" s="429"/>
      <c r="OXK63" s="429"/>
      <c r="OXL63" s="429"/>
      <c r="OXM63" s="429"/>
      <c r="OXN63" s="429"/>
      <c r="OXO63" s="429"/>
      <c r="OXP63" s="429"/>
      <c r="OXQ63" s="429"/>
      <c r="OXR63" s="429"/>
      <c r="OXS63" s="429"/>
      <c r="OXT63" s="429"/>
      <c r="OXU63" s="429"/>
      <c r="OXV63" s="429"/>
      <c r="OXW63" s="429"/>
      <c r="OXX63" s="429"/>
      <c r="OXY63" s="429"/>
      <c r="OXZ63" s="429"/>
      <c r="OYA63" s="429"/>
      <c r="OYB63" s="429"/>
      <c r="OYC63" s="429"/>
      <c r="OYD63" s="429"/>
      <c r="OYE63" s="429"/>
      <c r="OYF63" s="429"/>
      <c r="OYG63" s="429"/>
      <c r="OYH63" s="429"/>
      <c r="OYI63" s="429"/>
      <c r="OYJ63" s="429"/>
      <c r="OYK63" s="429"/>
      <c r="OYL63" s="429"/>
      <c r="OYM63" s="429"/>
      <c r="OYN63" s="429"/>
      <c r="OYO63" s="429"/>
      <c r="OYP63" s="429"/>
      <c r="OYQ63" s="429"/>
      <c r="OYR63" s="429"/>
      <c r="OYS63" s="429"/>
      <c r="OYT63" s="429"/>
      <c r="OYU63" s="429"/>
      <c r="OYV63" s="429"/>
      <c r="OYW63" s="429"/>
      <c r="OYX63" s="429"/>
      <c r="OYY63" s="429"/>
      <c r="OYZ63" s="429"/>
      <c r="OZA63" s="429"/>
      <c r="OZB63" s="429"/>
      <c r="OZC63" s="429"/>
      <c r="OZD63" s="429"/>
      <c r="OZE63" s="429"/>
      <c r="OZF63" s="429"/>
      <c r="OZG63" s="429"/>
      <c r="OZH63" s="429"/>
      <c r="OZI63" s="429"/>
      <c r="OZJ63" s="429"/>
      <c r="OZK63" s="429"/>
      <c r="OZL63" s="429"/>
      <c r="OZM63" s="429"/>
      <c r="OZN63" s="429"/>
      <c r="OZO63" s="429"/>
      <c r="OZP63" s="429"/>
      <c r="OZQ63" s="429"/>
      <c r="OZR63" s="429"/>
      <c r="OZS63" s="429"/>
      <c r="OZT63" s="429"/>
      <c r="OZU63" s="429"/>
      <c r="OZV63" s="429"/>
      <c r="OZW63" s="429"/>
      <c r="OZX63" s="429"/>
      <c r="OZY63" s="429"/>
      <c r="OZZ63" s="429"/>
      <c r="PAA63" s="429"/>
      <c r="PAB63" s="429"/>
      <c r="PAC63" s="429"/>
      <c r="PAD63" s="429"/>
      <c r="PAE63" s="429"/>
      <c r="PAF63" s="429"/>
      <c r="PAG63" s="429"/>
      <c r="PAH63" s="429"/>
      <c r="PAI63" s="429"/>
      <c r="PAJ63" s="429"/>
      <c r="PAK63" s="429"/>
      <c r="PAL63" s="429"/>
      <c r="PAM63" s="429"/>
      <c r="PAN63" s="429"/>
      <c r="PAO63" s="429"/>
      <c r="PAP63" s="429"/>
      <c r="PAQ63" s="429"/>
      <c r="PAR63" s="429"/>
      <c r="PAS63" s="429"/>
      <c r="PAT63" s="429"/>
      <c r="PAU63" s="429"/>
      <c r="PAV63" s="429"/>
      <c r="PAW63" s="429"/>
      <c r="PAX63" s="429"/>
      <c r="PAY63" s="429"/>
      <c r="PAZ63" s="429"/>
      <c r="PBA63" s="429"/>
      <c r="PBB63" s="429"/>
      <c r="PBC63" s="429"/>
      <c r="PBD63" s="429"/>
      <c r="PBE63" s="429"/>
      <c r="PBF63" s="429"/>
      <c r="PBG63" s="429"/>
      <c r="PBH63" s="429"/>
      <c r="PBI63" s="429"/>
      <c r="PBJ63" s="429"/>
      <c r="PBK63" s="429"/>
      <c r="PBL63" s="429"/>
      <c r="PBM63" s="429"/>
      <c r="PBN63" s="429"/>
      <c r="PBO63" s="429"/>
      <c r="PBP63" s="429"/>
      <c r="PBQ63" s="429"/>
      <c r="PBR63" s="429"/>
      <c r="PBS63" s="429"/>
      <c r="PBT63" s="429"/>
      <c r="PBU63" s="429"/>
      <c r="PBV63" s="429"/>
      <c r="PBW63" s="429"/>
      <c r="PBX63" s="429"/>
      <c r="PBY63" s="429"/>
      <c r="PBZ63" s="429"/>
      <c r="PCA63" s="429"/>
      <c r="PCB63" s="429"/>
      <c r="PCC63" s="429"/>
      <c r="PCD63" s="429"/>
      <c r="PCE63" s="429"/>
      <c r="PCF63" s="429"/>
      <c r="PCG63" s="429"/>
      <c r="PCH63" s="429"/>
      <c r="PCI63" s="429"/>
      <c r="PCJ63" s="429"/>
      <c r="PCK63" s="429"/>
      <c r="PCL63" s="429"/>
      <c r="PCM63" s="429"/>
      <c r="PCN63" s="429"/>
      <c r="PCO63" s="429"/>
      <c r="PCP63" s="429"/>
      <c r="PCQ63" s="429"/>
      <c r="PCR63" s="429"/>
      <c r="PCS63" s="429"/>
      <c r="PCT63" s="429"/>
      <c r="PCU63" s="429"/>
      <c r="PCV63" s="429"/>
      <c r="PCW63" s="429"/>
      <c r="PCX63" s="429"/>
      <c r="PCY63" s="429"/>
      <c r="PCZ63" s="429"/>
      <c r="PDA63" s="429"/>
      <c r="PDB63" s="429"/>
      <c r="PDC63" s="429"/>
      <c r="PDD63" s="429"/>
      <c r="PDE63" s="429"/>
      <c r="PDF63" s="429"/>
      <c r="PDG63" s="429"/>
      <c r="PDH63" s="429"/>
      <c r="PDI63" s="429"/>
      <c r="PDJ63" s="429"/>
      <c r="PDK63" s="429"/>
      <c r="PDL63" s="429"/>
      <c r="PDM63" s="429"/>
      <c r="PDN63" s="429"/>
      <c r="PDO63" s="429"/>
      <c r="PDP63" s="429"/>
      <c r="PDQ63" s="429"/>
      <c r="PDR63" s="429"/>
      <c r="PDS63" s="429"/>
      <c r="PDT63" s="429"/>
      <c r="PDU63" s="429"/>
      <c r="PDV63" s="429"/>
      <c r="PDW63" s="429"/>
      <c r="PDX63" s="429"/>
      <c r="PDY63" s="429"/>
      <c r="PDZ63" s="429"/>
      <c r="PEA63" s="429"/>
      <c r="PEB63" s="429"/>
      <c r="PEC63" s="429"/>
      <c r="PED63" s="429"/>
      <c r="PEE63" s="429"/>
      <c r="PEF63" s="429"/>
      <c r="PEG63" s="429"/>
      <c r="PEH63" s="429"/>
      <c r="PEI63" s="429"/>
      <c r="PEJ63" s="429"/>
      <c r="PEK63" s="429"/>
      <c r="PEL63" s="429"/>
      <c r="PEM63" s="429"/>
      <c r="PEN63" s="429"/>
      <c r="PEO63" s="429"/>
      <c r="PEP63" s="429"/>
      <c r="PEQ63" s="429"/>
      <c r="PER63" s="429"/>
      <c r="PES63" s="429"/>
      <c r="PET63" s="429"/>
      <c r="PEU63" s="429"/>
      <c r="PEV63" s="429"/>
      <c r="PEW63" s="429"/>
      <c r="PEX63" s="429"/>
      <c r="PEY63" s="429"/>
      <c r="PEZ63" s="429"/>
      <c r="PFA63" s="429"/>
      <c r="PFB63" s="429"/>
      <c r="PFC63" s="429"/>
      <c r="PFD63" s="429"/>
      <c r="PFE63" s="429"/>
      <c r="PFF63" s="429"/>
      <c r="PFG63" s="429"/>
      <c r="PFH63" s="429"/>
      <c r="PFI63" s="429"/>
      <c r="PFJ63" s="429"/>
      <c r="PFK63" s="429"/>
      <c r="PFL63" s="429"/>
      <c r="PFM63" s="429"/>
      <c r="PFN63" s="429"/>
      <c r="PFO63" s="429"/>
      <c r="PFP63" s="429"/>
      <c r="PFQ63" s="429"/>
      <c r="PFR63" s="429"/>
      <c r="PFS63" s="429"/>
      <c r="PFT63" s="429"/>
      <c r="PFU63" s="429"/>
      <c r="PFV63" s="429"/>
      <c r="PFW63" s="429"/>
      <c r="PFX63" s="429"/>
      <c r="PFY63" s="429"/>
      <c r="PFZ63" s="429"/>
      <c r="PGA63" s="429"/>
      <c r="PGB63" s="429"/>
      <c r="PGC63" s="429"/>
      <c r="PGD63" s="429"/>
      <c r="PGE63" s="429"/>
      <c r="PGF63" s="429"/>
      <c r="PGG63" s="429"/>
      <c r="PGH63" s="429"/>
      <c r="PGI63" s="429"/>
      <c r="PGJ63" s="429"/>
      <c r="PGK63" s="429"/>
      <c r="PGL63" s="429"/>
      <c r="PGM63" s="429"/>
      <c r="PGN63" s="429"/>
      <c r="PGO63" s="429"/>
      <c r="PGP63" s="429"/>
      <c r="PGQ63" s="429"/>
      <c r="PGR63" s="429"/>
      <c r="PGS63" s="429"/>
      <c r="PGT63" s="429"/>
      <c r="PGU63" s="429"/>
      <c r="PGV63" s="429"/>
      <c r="PGW63" s="429"/>
      <c r="PGX63" s="429"/>
      <c r="PGY63" s="429"/>
      <c r="PGZ63" s="429"/>
      <c r="PHA63" s="429"/>
      <c r="PHB63" s="429"/>
      <c r="PHC63" s="429"/>
      <c r="PHD63" s="429"/>
      <c r="PHE63" s="429"/>
      <c r="PHF63" s="429"/>
      <c r="PHG63" s="429"/>
      <c r="PHH63" s="429"/>
      <c r="PHI63" s="429"/>
      <c r="PHJ63" s="429"/>
      <c r="PHK63" s="429"/>
      <c r="PHL63" s="429"/>
      <c r="PHM63" s="429"/>
      <c r="PHN63" s="429"/>
      <c r="PHO63" s="429"/>
      <c r="PHP63" s="429"/>
      <c r="PHQ63" s="429"/>
      <c r="PHR63" s="429"/>
      <c r="PHS63" s="429"/>
      <c r="PHT63" s="429"/>
      <c r="PHU63" s="429"/>
      <c r="PHV63" s="429"/>
      <c r="PHW63" s="429"/>
      <c r="PHX63" s="429"/>
      <c r="PHY63" s="429"/>
      <c r="PHZ63" s="429"/>
      <c r="PIA63" s="429"/>
      <c r="PIB63" s="429"/>
      <c r="PIC63" s="429"/>
      <c r="PID63" s="429"/>
      <c r="PIE63" s="429"/>
      <c r="PIF63" s="429"/>
      <c r="PIG63" s="429"/>
      <c r="PIH63" s="429"/>
      <c r="PII63" s="429"/>
      <c r="PIJ63" s="429"/>
      <c r="PIK63" s="429"/>
      <c r="PIL63" s="429"/>
      <c r="PIM63" s="429"/>
      <c r="PIN63" s="429"/>
      <c r="PIO63" s="429"/>
      <c r="PIP63" s="429"/>
      <c r="PIQ63" s="429"/>
      <c r="PIR63" s="429"/>
      <c r="PIS63" s="429"/>
      <c r="PIT63" s="429"/>
      <c r="PIU63" s="429"/>
      <c r="PIV63" s="429"/>
      <c r="PIW63" s="429"/>
      <c r="PIX63" s="429"/>
      <c r="PIY63" s="429"/>
      <c r="PIZ63" s="429"/>
      <c r="PJA63" s="429"/>
      <c r="PJB63" s="429"/>
      <c r="PJC63" s="429"/>
      <c r="PJD63" s="429"/>
      <c r="PJE63" s="429"/>
      <c r="PJF63" s="429"/>
      <c r="PJG63" s="429"/>
      <c r="PJH63" s="429"/>
      <c r="PJI63" s="429"/>
      <c r="PJJ63" s="429"/>
      <c r="PJK63" s="429"/>
      <c r="PJL63" s="429"/>
      <c r="PJM63" s="429"/>
      <c r="PJN63" s="429"/>
      <c r="PJO63" s="429"/>
      <c r="PJP63" s="429"/>
      <c r="PJQ63" s="429"/>
      <c r="PJR63" s="429"/>
      <c r="PJS63" s="429"/>
      <c r="PJT63" s="429"/>
      <c r="PJU63" s="429"/>
      <c r="PJV63" s="429"/>
      <c r="PJW63" s="429"/>
      <c r="PJX63" s="429"/>
      <c r="PJY63" s="429"/>
      <c r="PJZ63" s="429"/>
      <c r="PKA63" s="429"/>
      <c r="PKB63" s="429"/>
      <c r="PKC63" s="429"/>
      <c r="PKD63" s="429"/>
      <c r="PKE63" s="429"/>
      <c r="PKF63" s="429"/>
      <c r="PKG63" s="429"/>
      <c r="PKH63" s="429"/>
      <c r="PKI63" s="429"/>
      <c r="PKJ63" s="429"/>
      <c r="PKK63" s="429"/>
      <c r="PKL63" s="429"/>
      <c r="PKM63" s="429"/>
      <c r="PKN63" s="429"/>
      <c r="PKO63" s="429"/>
      <c r="PKP63" s="429"/>
      <c r="PKQ63" s="429"/>
      <c r="PKR63" s="429"/>
      <c r="PKS63" s="429"/>
      <c r="PKT63" s="429"/>
      <c r="PKU63" s="429"/>
      <c r="PKV63" s="429"/>
      <c r="PKW63" s="429"/>
      <c r="PKX63" s="429"/>
      <c r="PKY63" s="429"/>
      <c r="PKZ63" s="429"/>
      <c r="PLA63" s="429"/>
      <c r="PLB63" s="429"/>
      <c r="PLC63" s="429"/>
      <c r="PLD63" s="429"/>
      <c r="PLE63" s="429"/>
      <c r="PLF63" s="429"/>
      <c r="PLG63" s="429"/>
      <c r="PLH63" s="429"/>
      <c r="PLI63" s="429"/>
      <c r="PLJ63" s="429"/>
      <c r="PLK63" s="429"/>
      <c r="PLL63" s="429"/>
      <c r="PLM63" s="429"/>
      <c r="PLN63" s="429"/>
      <c r="PLO63" s="429"/>
      <c r="PLP63" s="429"/>
      <c r="PLQ63" s="429"/>
      <c r="PLR63" s="429"/>
      <c r="PLS63" s="429"/>
      <c r="PLT63" s="429"/>
      <c r="PLU63" s="429"/>
      <c r="PLV63" s="429"/>
      <c r="PLW63" s="429"/>
      <c r="PLX63" s="429"/>
      <c r="PLY63" s="429"/>
      <c r="PLZ63" s="429"/>
      <c r="PMA63" s="429"/>
      <c r="PMB63" s="429"/>
      <c r="PMC63" s="429"/>
      <c r="PMD63" s="429"/>
      <c r="PME63" s="429"/>
      <c r="PMF63" s="429"/>
      <c r="PMG63" s="429"/>
      <c r="PMH63" s="429"/>
      <c r="PMI63" s="429"/>
      <c r="PMJ63" s="429"/>
      <c r="PMK63" s="429"/>
      <c r="PML63" s="429"/>
      <c r="PMM63" s="429"/>
      <c r="PMN63" s="429"/>
      <c r="PMO63" s="429"/>
      <c r="PMP63" s="429"/>
      <c r="PMQ63" s="429"/>
      <c r="PMR63" s="429"/>
      <c r="PMS63" s="429"/>
      <c r="PMT63" s="429"/>
      <c r="PMU63" s="429"/>
      <c r="PMV63" s="429"/>
      <c r="PMW63" s="429"/>
      <c r="PMX63" s="429"/>
      <c r="PMY63" s="429"/>
      <c r="PMZ63" s="429"/>
      <c r="PNA63" s="429"/>
      <c r="PNB63" s="429"/>
      <c r="PNC63" s="429"/>
      <c r="PND63" s="429"/>
      <c r="PNE63" s="429"/>
      <c r="PNF63" s="429"/>
      <c r="PNG63" s="429"/>
      <c r="PNH63" s="429"/>
      <c r="PNI63" s="429"/>
      <c r="PNJ63" s="429"/>
      <c r="PNK63" s="429"/>
      <c r="PNL63" s="429"/>
      <c r="PNM63" s="429"/>
      <c r="PNN63" s="429"/>
      <c r="PNO63" s="429"/>
      <c r="PNP63" s="429"/>
      <c r="PNQ63" s="429"/>
      <c r="PNR63" s="429"/>
      <c r="PNS63" s="429"/>
      <c r="PNT63" s="429"/>
      <c r="PNU63" s="429"/>
      <c r="PNV63" s="429"/>
      <c r="PNW63" s="429"/>
      <c r="PNX63" s="429"/>
      <c r="PNY63" s="429"/>
      <c r="PNZ63" s="429"/>
      <c r="POA63" s="429"/>
      <c r="POB63" s="429"/>
      <c r="POC63" s="429"/>
      <c r="POD63" s="429"/>
      <c r="POE63" s="429"/>
      <c r="POF63" s="429"/>
      <c r="POG63" s="429"/>
      <c r="POH63" s="429"/>
      <c r="POI63" s="429"/>
      <c r="POJ63" s="429"/>
      <c r="POK63" s="429"/>
      <c r="POL63" s="429"/>
      <c r="POM63" s="429"/>
      <c r="PON63" s="429"/>
      <c r="POO63" s="429"/>
      <c r="POP63" s="429"/>
      <c r="POQ63" s="429"/>
      <c r="POR63" s="429"/>
      <c r="POS63" s="429"/>
      <c r="POT63" s="429"/>
      <c r="POU63" s="429"/>
      <c r="POV63" s="429"/>
      <c r="POW63" s="429"/>
      <c r="POX63" s="429"/>
      <c r="POY63" s="429"/>
      <c r="POZ63" s="429"/>
      <c r="PPA63" s="429"/>
      <c r="PPB63" s="429"/>
      <c r="PPC63" s="429"/>
      <c r="PPD63" s="429"/>
      <c r="PPE63" s="429"/>
      <c r="PPF63" s="429"/>
      <c r="PPG63" s="429"/>
      <c r="PPH63" s="429"/>
      <c r="PPI63" s="429"/>
      <c r="PPJ63" s="429"/>
      <c r="PPK63" s="429"/>
      <c r="PPL63" s="429"/>
      <c r="PPM63" s="429"/>
      <c r="PPN63" s="429"/>
      <c r="PPO63" s="429"/>
      <c r="PPP63" s="429"/>
      <c r="PPQ63" s="429"/>
      <c r="PPR63" s="429"/>
      <c r="PPS63" s="429"/>
      <c r="PPT63" s="429"/>
      <c r="PPU63" s="429"/>
      <c r="PPV63" s="429"/>
      <c r="PPW63" s="429"/>
      <c r="PPX63" s="429"/>
      <c r="PPY63" s="429"/>
      <c r="PPZ63" s="429"/>
      <c r="PQA63" s="429"/>
      <c r="PQB63" s="429"/>
      <c r="PQC63" s="429"/>
      <c r="PQD63" s="429"/>
      <c r="PQE63" s="429"/>
      <c r="PQF63" s="429"/>
      <c r="PQG63" s="429"/>
      <c r="PQH63" s="429"/>
      <c r="PQI63" s="429"/>
      <c r="PQJ63" s="429"/>
      <c r="PQK63" s="429"/>
      <c r="PQL63" s="429"/>
      <c r="PQM63" s="429"/>
      <c r="PQN63" s="429"/>
      <c r="PQO63" s="429"/>
      <c r="PQP63" s="429"/>
      <c r="PQQ63" s="429"/>
      <c r="PQR63" s="429"/>
      <c r="PQS63" s="429"/>
      <c r="PQT63" s="429"/>
      <c r="PQU63" s="429"/>
      <c r="PQV63" s="429"/>
      <c r="PQW63" s="429"/>
      <c r="PQX63" s="429"/>
      <c r="PQY63" s="429"/>
      <c r="PQZ63" s="429"/>
      <c r="PRA63" s="429"/>
      <c r="PRB63" s="429"/>
      <c r="PRC63" s="429"/>
      <c r="PRD63" s="429"/>
      <c r="PRE63" s="429"/>
      <c r="PRF63" s="429"/>
      <c r="PRG63" s="429"/>
      <c r="PRH63" s="429"/>
      <c r="PRI63" s="429"/>
      <c r="PRJ63" s="429"/>
      <c r="PRK63" s="429"/>
      <c r="PRL63" s="429"/>
      <c r="PRM63" s="429"/>
      <c r="PRN63" s="429"/>
      <c r="PRO63" s="429"/>
      <c r="PRP63" s="429"/>
      <c r="PRQ63" s="429"/>
      <c r="PRR63" s="429"/>
      <c r="PRS63" s="429"/>
      <c r="PRT63" s="429"/>
      <c r="PRU63" s="429"/>
      <c r="PRV63" s="429"/>
      <c r="PRW63" s="429"/>
      <c r="PRX63" s="429"/>
      <c r="PRY63" s="429"/>
      <c r="PRZ63" s="429"/>
      <c r="PSA63" s="429"/>
      <c r="PSB63" s="429"/>
      <c r="PSC63" s="429"/>
      <c r="PSD63" s="429"/>
      <c r="PSE63" s="429"/>
      <c r="PSF63" s="429"/>
      <c r="PSG63" s="429"/>
      <c r="PSH63" s="429"/>
      <c r="PSI63" s="429"/>
      <c r="PSJ63" s="429"/>
      <c r="PSK63" s="429"/>
      <c r="PSL63" s="429"/>
      <c r="PSM63" s="429"/>
      <c r="PSN63" s="429"/>
      <c r="PSO63" s="429"/>
      <c r="PSP63" s="429"/>
      <c r="PSQ63" s="429"/>
      <c r="PSR63" s="429"/>
      <c r="PSS63" s="429"/>
      <c r="PST63" s="429"/>
      <c r="PSU63" s="429"/>
      <c r="PSV63" s="429"/>
      <c r="PSW63" s="429"/>
      <c r="PSX63" s="429"/>
      <c r="PSY63" s="429"/>
      <c r="PSZ63" s="429"/>
      <c r="PTA63" s="429"/>
      <c r="PTB63" s="429"/>
      <c r="PTC63" s="429"/>
      <c r="PTD63" s="429"/>
      <c r="PTE63" s="429"/>
      <c r="PTF63" s="429"/>
      <c r="PTG63" s="429"/>
      <c r="PTH63" s="429"/>
      <c r="PTI63" s="429"/>
      <c r="PTJ63" s="429"/>
      <c r="PTK63" s="429"/>
      <c r="PTL63" s="429"/>
      <c r="PTM63" s="429"/>
      <c r="PTN63" s="429"/>
      <c r="PTO63" s="429"/>
      <c r="PTP63" s="429"/>
      <c r="PTQ63" s="429"/>
      <c r="PTR63" s="429"/>
      <c r="PTS63" s="429"/>
      <c r="PTT63" s="429"/>
      <c r="PTU63" s="429"/>
      <c r="PTV63" s="429"/>
      <c r="PTW63" s="429"/>
      <c r="PTX63" s="429"/>
      <c r="PTY63" s="429"/>
      <c r="PTZ63" s="429"/>
      <c r="PUA63" s="429"/>
      <c r="PUB63" s="429"/>
      <c r="PUC63" s="429"/>
      <c r="PUD63" s="429"/>
      <c r="PUE63" s="429"/>
      <c r="PUF63" s="429"/>
      <c r="PUG63" s="429"/>
      <c r="PUH63" s="429"/>
      <c r="PUI63" s="429"/>
      <c r="PUJ63" s="429"/>
      <c r="PUK63" s="429"/>
      <c r="PUL63" s="429"/>
      <c r="PUM63" s="429"/>
      <c r="PUN63" s="429"/>
      <c r="PUO63" s="429"/>
      <c r="PUP63" s="429"/>
      <c r="PUQ63" s="429"/>
      <c r="PUR63" s="429"/>
      <c r="PUS63" s="429"/>
      <c r="PUT63" s="429"/>
      <c r="PUU63" s="429"/>
      <c r="PUV63" s="429"/>
      <c r="PUW63" s="429"/>
      <c r="PUX63" s="429"/>
      <c r="PUY63" s="429"/>
      <c r="PUZ63" s="429"/>
      <c r="PVA63" s="429"/>
      <c r="PVB63" s="429"/>
      <c r="PVC63" s="429"/>
      <c r="PVD63" s="429"/>
      <c r="PVE63" s="429"/>
      <c r="PVF63" s="429"/>
      <c r="PVG63" s="429"/>
      <c r="PVH63" s="429"/>
      <c r="PVI63" s="429"/>
      <c r="PVJ63" s="429"/>
      <c r="PVK63" s="429"/>
      <c r="PVL63" s="429"/>
      <c r="PVM63" s="429"/>
      <c r="PVN63" s="429"/>
      <c r="PVO63" s="429"/>
      <c r="PVP63" s="429"/>
      <c r="PVQ63" s="429"/>
      <c r="PVR63" s="429"/>
      <c r="PVS63" s="429"/>
      <c r="PVT63" s="429"/>
      <c r="PVU63" s="429"/>
      <c r="PVV63" s="429"/>
      <c r="PVW63" s="429"/>
      <c r="PVX63" s="429"/>
      <c r="PVY63" s="429"/>
      <c r="PVZ63" s="429"/>
      <c r="PWA63" s="429"/>
      <c r="PWB63" s="429"/>
      <c r="PWC63" s="429"/>
      <c r="PWD63" s="429"/>
      <c r="PWE63" s="429"/>
      <c r="PWF63" s="429"/>
      <c r="PWG63" s="429"/>
      <c r="PWH63" s="429"/>
      <c r="PWI63" s="429"/>
      <c r="PWJ63" s="429"/>
      <c r="PWK63" s="429"/>
      <c r="PWL63" s="429"/>
      <c r="PWM63" s="429"/>
      <c r="PWN63" s="429"/>
      <c r="PWO63" s="429"/>
      <c r="PWP63" s="429"/>
      <c r="PWQ63" s="429"/>
      <c r="PWR63" s="429"/>
      <c r="PWS63" s="429"/>
      <c r="PWT63" s="429"/>
      <c r="PWU63" s="429"/>
      <c r="PWV63" s="429"/>
      <c r="PWW63" s="429"/>
      <c r="PWX63" s="429"/>
      <c r="PWY63" s="429"/>
      <c r="PWZ63" s="429"/>
      <c r="PXA63" s="429"/>
      <c r="PXB63" s="429"/>
      <c r="PXC63" s="429"/>
      <c r="PXD63" s="429"/>
      <c r="PXE63" s="429"/>
      <c r="PXF63" s="429"/>
      <c r="PXG63" s="429"/>
      <c r="PXH63" s="429"/>
      <c r="PXI63" s="429"/>
      <c r="PXJ63" s="429"/>
      <c r="PXK63" s="429"/>
      <c r="PXL63" s="429"/>
      <c r="PXM63" s="429"/>
      <c r="PXN63" s="429"/>
      <c r="PXO63" s="429"/>
      <c r="PXP63" s="429"/>
      <c r="PXQ63" s="429"/>
      <c r="PXR63" s="429"/>
      <c r="PXS63" s="429"/>
      <c r="PXT63" s="429"/>
      <c r="PXU63" s="429"/>
      <c r="PXV63" s="429"/>
      <c r="PXW63" s="429"/>
      <c r="PXX63" s="429"/>
      <c r="PXY63" s="429"/>
      <c r="PXZ63" s="429"/>
      <c r="PYA63" s="429"/>
      <c r="PYB63" s="429"/>
      <c r="PYC63" s="429"/>
      <c r="PYD63" s="429"/>
      <c r="PYE63" s="429"/>
      <c r="PYF63" s="429"/>
      <c r="PYG63" s="429"/>
      <c r="PYH63" s="429"/>
      <c r="PYI63" s="429"/>
      <c r="PYJ63" s="429"/>
      <c r="PYK63" s="429"/>
      <c r="PYL63" s="429"/>
      <c r="PYM63" s="429"/>
      <c r="PYN63" s="429"/>
      <c r="PYO63" s="429"/>
      <c r="PYP63" s="429"/>
      <c r="PYQ63" s="429"/>
      <c r="PYR63" s="429"/>
      <c r="PYS63" s="429"/>
      <c r="PYT63" s="429"/>
      <c r="PYU63" s="429"/>
      <c r="PYV63" s="429"/>
      <c r="PYW63" s="429"/>
      <c r="PYX63" s="429"/>
      <c r="PYY63" s="429"/>
      <c r="PYZ63" s="429"/>
      <c r="PZA63" s="429"/>
      <c r="PZB63" s="429"/>
      <c r="PZC63" s="429"/>
      <c r="PZD63" s="429"/>
      <c r="PZE63" s="429"/>
      <c r="PZF63" s="429"/>
      <c r="PZG63" s="429"/>
      <c r="PZH63" s="429"/>
      <c r="PZI63" s="429"/>
      <c r="PZJ63" s="429"/>
      <c r="PZK63" s="429"/>
      <c r="PZL63" s="429"/>
      <c r="PZM63" s="429"/>
      <c r="PZN63" s="429"/>
      <c r="PZO63" s="429"/>
      <c r="PZP63" s="429"/>
      <c r="PZQ63" s="429"/>
      <c r="PZR63" s="429"/>
      <c r="PZS63" s="429"/>
      <c r="PZT63" s="429"/>
      <c r="PZU63" s="429"/>
      <c r="PZV63" s="429"/>
      <c r="PZW63" s="429"/>
      <c r="PZX63" s="429"/>
      <c r="PZY63" s="429"/>
      <c r="PZZ63" s="429"/>
      <c r="QAA63" s="429"/>
      <c r="QAB63" s="429"/>
      <c r="QAC63" s="429"/>
      <c r="QAD63" s="429"/>
      <c r="QAE63" s="429"/>
      <c r="QAF63" s="429"/>
      <c r="QAG63" s="429"/>
      <c r="QAH63" s="429"/>
      <c r="QAI63" s="429"/>
      <c r="QAJ63" s="429"/>
      <c r="QAK63" s="429"/>
      <c r="QAL63" s="429"/>
      <c r="QAM63" s="429"/>
      <c r="QAN63" s="429"/>
      <c r="QAO63" s="429"/>
      <c r="QAP63" s="429"/>
      <c r="QAQ63" s="429"/>
      <c r="QAR63" s="429"/>
      <c r="QAS63" s="429"/>
      <c r="QAT63" s="429"/>
      <c r="QAU63" s="429"/>
      <c r="QAV63" s="429"/>
      <c r="QAW63" s="429"/>
      <c r="QAX63" s="429"/>
      <c r="QAY63" s="429"/>
      <c r="QAZ63" s="429"/>
      <c r="QBA63" s="429"/>
      <c r="QBB63" s="429"/>
      <c r="QBC63" s="429"/>
      <c r="QBD63" s="429"/>
      <c r="QBE63" s="429"/>
      <c r="QBF63" s="429"/>
      <c r="QBG63" s="429"/>
      <c r="QBH63" s="429"/>
      <c r="QBI63" s="429"/>
      <c r="QBJ63" s="429"/>
      <c r="QBK63" s="429"/>
      <c r="QBL63" s="429"/>
      <c r="QBM63" s="429"/>
      <c r="QBN63" s="429"/>
      <c r="QBO63" s="429"/>
      <c r="QBP63" s="429"/>
      <c r="QBQ63" s="429"/>
      <c r="QBR63" s="429"/>
      <c r="QBS63" s="429"/>
      <c r="QBT63" s="429"/>
      <c r="QBU63" s="429"/>
      <c r="QBV63" s="429"/>
      <c r="QBW63" s="429"/>
      <c r="QBX63" s="429"/>
      <c r="QBY63" s="429"/>
      <c r="QBZ63" s="429"/>
      <c r="QCA63" s="429"/>
      <c r="QCB63" s="429"/>
      <c r="QCC63" s="429"/>
      <c r="QCD63" s="429"/>
      <c r="QCE63" s="429"/>
      <c r="QCF63" s="429"/>
      <c r="QCG63" s="429"/>
      <c r="QCH63" s="429"/>
      <c r="QCI63" s="429"/>
      <c r="QCJ63" s="429"/>
      <c r="QCK63" s="429"/>
      <c r="QCL63" s="429"/>
      <c r="QCM63" s="429"/>
      <c r="QCN63" s="429"/>
      <c r="QCO63" s="429"/>
      <c r="QCP63" s="429"/>
      <c r="QCQ63" s="429"/>
      <c r="QCR63" s="429"/>
      <c r="QCS63" s="429"/>
      <c r="QCT63" s="429"/>
      <c r="QCU63" s="429"/>
      <c r="QCV63" s="429"/>
      <c r="QCW63" s="429"/>
      <c r="QCX63" s="429"/>
      <c r="QCY63" s="429"/>
      <c r="QCZ63" s="429"/>
      <c r="QDA63" s="429"/>
      <c r="QDB63" s="429"/>
      <c r="QDC63" s="429"/>
      <c r="QDD63" s="429"/>
      <c r="QDE63" s="429"/>
      <c r="QDF63" s="429"/>
      <c r="QDG63" s="429"/>
      <c r="QDH63" s="429"/>
      <c r="QDI63" s="429"/>
      <c r="QDJ63" s="429"/>
      <c r="QDK63" s="429"/>
      <c r="QDL63" s="429"/>
      <c r="QDM63" s="429"/>
      <c r="QDN63" s="429"/>
      <c r="QDO63" s="429"/>
      <c r="QDP63" s="429"/>
      <c r="QDQ63" s="429"/>
      <c r="QDR63" s="429"/>
      <c r="QDS63" s="429"/>
      <c r="QDT63" s="429"/>
      <c r="QDU63" s="429"/>
      <c r="QDV63" s="429"/>
      <c r="QDW63" s="429"/>
      <c r="QDX63" s="429"/>
      <c r="QDY63" s="429"/>
      <c r="QDZ63" s="429"/>
      <c r="QEA63" s="429"/>
      <c r="QEB63" s="429"/>
      <c r="QEC63" s="429"/>
      <c r="QED63" s="429"/>
      <c r="QEE63" s="429"/>
      <c r="QEF63" s="429"/>
      <c r="QEG63" s="429"/>
      <c r="QEH63" s="429"/>
      <c r="QEI63" s="429"/>
      <c r="QEJ63" s="429"/>
      <c r="QEK63" s="429"/>
      <c r="QEL63" s="429"/>
      <c r="QEM63" s="429"/>
      <c r="QEN63" s="429"/>
      <c r="QEO63" s="429"/>
      <c r="QEP63" s="429"/>
      <c r="QEQ63" s="429"/>
      <c r="QER63" s="429"/>
      <c r="QES63" s="429"/>
      <c r="QET63" s="429"/>
      <c r="QEU63" s="429"/>
      <c r="QEV63" s="429"/>
      <c r="QEW63" s="429"/>
      <c r="QEX63" s="429"/>
      <c r="QEY63" s="429"/>
      <c r="QEZ63" s="429"/>
      <c r="QFA63" s="429"/>
      <c r="QFB63" s="429"/>
      <c r="QFC63" s="429"/>
      <c r="QFD63" s="429"/>
      <c r="QFE63" s="429"/>
      <c r="QFF63" s="429"/>
      <c r="QFG63" s="429"/>
      <c r="QFH63" s="429"/>
      <c r="QFI63" s="429"/>
      <c r="QFJ63" s="429"/>
      <c r="QFK63" s="429"/>
      <c r="QFL63" s="429"/>
      <c r="QFM63" s="429"/>
      <c r="QFN63" s="429"/>
      <c r="QFO63" s="429"/>
      <c r="QFP63" s="429"/>
      <c r="QFQ63" s="429"/>
      <c r="QFR63" s="429"/>
      <c r="QFS63" s="429"/>
      <c r="QFT63" s="429"/>
      <c r="QFU63" s="429"/>
      <c r="QFV63" s="429"/>
      <c r="QFW63" s="429"/>
      <c r="QFX63" s="429"/>
      <c r="QFY63" s="429"/>
      <c r="QFZ63" s="429"/>
      <c r="QGA63" s="429"/>
      <c r="QGB63" s="429"/>
      <c r="QGC63" s="429"/>
      <c r="QGD63" s="429"/>
      <c r="QGE63" s="429"/>
      <c r="QGF63" s="429"/>
      <c r="QGG63" s="429"/>
      <c r="QGH63" s="429"/>
      <c r="QGI63" s="429"/>
      <c r="QGJ63" s="429"/>
      <c r="QGK63" s="429"/>
      <c r="QGL63" s="429"/>
      <c r="QGM63" s="429"/>
      <c r="QGN63" s="429"/>
      <c r="QGO63" s="429"/>
      <c r="QGP63" s="429"/>
      <c r="QGQ63" s="429"/>
      <c r="QGR63" s="429"/>
      <c r="QGS63" s="429"/>
      <c r="QGT63" s="429"/>
      <c r="QGU63" s="429"/>
      <c r="QGV63" s="429"/>
      <c r="QGW63" s="429"/>
      <c r="QGX63" s="429"/>
      <c r="QGY63" s="429"/>
      <c r="QGZ63" s="429"/>
      <c r="QHA63" s="429"/>
      <c r="QHB63" s="429"/>
      <c r="QHC63" s="429"/>
      <c r="QHD63" s="429"/>
      <c r="QHE63" s="429"/>
      <c r="QHF63" s="429"/>
      <c r="QHG63" s="429"/>
      <c r="QHH63" s="429"/>
      <c r="QHI63" s="429"/>
      <c r="QHJ63" s="429"/>
      <c r="QHK63" s="429"/>
      <c r="QHL63" s="429"/>
      <c r="QHM63" s="429"/>
      <c r="QHN63" s="429"/>
      <c r="QHO63" s="429"/>
      <c r="QHP63" s="429"/>
      <c r="QHQ63" s="429"/>
      <c r="QHR63" s="429"/>
      <c r="QHS63" s="429"/>
      <c r="QHT63" s="429"/>
      <c r="QHU63" s="429"/>
      <c r="QHV63" s="429"/>
      <c r="QHW63" s="429"/>
      <c r="QHX63" s="429"/>
      <c r="QHY63" s="429"/>
      <c r="QHZ63" s="429"/>
      <c r="QIA63" s="429"/>
      <c r="QIB63" s="429"/>
      <c r="QIC63" s="429"/>
      <c r="QID63" s="429"/>
      <c r="QIE63" s="429"/>
      <c r="QIF63" s="429"/>
      <c r="QIG63" s="429"/>
      <c r="QIH63" s="429"/>
      <c r="QII63" s="429"/>
      <c r="QIJ63" s="429"/>
      <c r="QIK63" s="429"/>
      <c r="QIL63" s="429"/>
      <c r="QIM63" s="429"/>
      <c r="QIN63" s="429"/>
      <c r="QIO63" s="429"/>
      <c r="QIP63" s="429"/>
      <c r="QIQ63" s="429"/>
      <c r="QIR63" s="429"/>
      <c r="QIS63" s="429"/>
      <c r="QIT63" s="429"/>
      <c r="QIU63" s="429"/>
      <c r="QIV63" s="429"/>
      <c r="QIW63" s="429"/>
      <c r="QIX63" s="429"/>
      <c r="QIY63" s="429"/>
      <c r="QIZ63" s="429"/>
      <c r="QJA63" s="429"/>
      <c r="QJB63" s="429"/>
      <c r="QJC63" s="429"/>
      <c r="QJD63" s="429"/>
      <c r="QJE63" s="429"/>
      <c r="QJF63" s="429"/>
      <c r="QJG63" s="429"/>
      <c r="QJH63" s="429"/>
      <c r="QJI63" s="429"/>
      <c r="QJJ63" s="429"/>
      <c r="QJK63" s="429"/>
      <c r="QJL63" s="429"/>
      <c r="QJM63" s="429"/>
      <c r="QJN63" s="429"/>
      <c r="QJO63" s="429"/>
      <c r="QJP63" s="429"/>
      <c r="QJQ63" s="429"/>
      <c r="QJR63" s="429"/>
      <c r="QJS63" s="429"/>
      <c r="QJT63" s="429"/>
      <c r="QJU63" s="429"/>
      <c r="QJV63" s="429"/>
      <c r="QJW63" s="429"/>
      <c r="QJX63" s="429"/>
      <c r="QJY63" s="429"/>
      <c r="QJZ63" s="429"/>
      <c r="QKA63" s="429"/>
      <c r="QKB63" s="429"/>
      <c r="QKC63" s="429"/>
      <c r="QKD63" s="429"/>
      <c r="QKE63" s="429"/>
      <c r="QKF63" s="429"/>
      <c r="QKG63" s="429"/>
      <c r="QKH63" s="429"/>
      <c r="QKI63" s="429"/>
      <c r="QKJ63" s="429"/>
      <c r="QKK63" s="429"/>
      <c r="QKL63" s="429"/>
      <c r="QKM63" s="429"/>
      <c r="QKN63" s="429"/>
      <c r="QKO63" s="429"/>
      <c r="QKP63" s="429"/>
      <c r="QKQ63" s="429"/>
      <c r="QKR63" s="429"/>
      <c r="QKS63" s="429"/>
      <c r="QKT63" s="429"/>
      <c r="QKU63" s="429"/>
      <c r="QKV63" s="429"/>
      <c r="QKW63" s="429"/>
      <c r="QKX63" s="429"/>
      <c r="QKY63" s="429"/>
      <c r="QKZ63" s="429"/>
      <c r="QLA63" s="429"/>
      <c r="QLB63" s="429"/>
      <c r="QLC63" s="429"/>
      <c r="QLD63" s="429"/>
      <c r="QLE63" s="429"/>
      <c r="QLF63" s="429"/>
      <c r="QLG63" s="429"/>
      <c r="QLH63" s="429"/>
      <c r="QLI63" s="429"/>
      <c r="QLJ63" s="429"/>
      <c r="QLK63" s="429"/>
      <c r="QLL63" s="429"/>
      <c r="QLM63" s="429"/>
      <c r="QLN63" s="429"/>
      <c r="QLO63" s="429"/>
      <c r="QLP63" s="429"/>
      <c r="QLQ63" s="429"/>
      <c r="QLR63" s="429"/>
      <c r="QLS63" s="429"/>
      <c r="QLT63" s="429"/>
      <c r="QLU63" s="429"/>
      <c r="QLV63" s="429"/>
      <c r="QLW63" s="429"/>
      <c r="QLX63" s="429"/>
      <c r="QLY63" s="429"/>
      <c r="QLZ63" s="429"/>
      <c r="QMA63" s="429"/>
      <c r="QMB63" s="429"/>
      <c r="QMC63" s="429"/>
      <c r="QMD63" s="429"/>
      <c r="QME63" s="429"/>
      <c r="QMF63" s="429"/>
      <c r="QMG63" s="429"/>
      <c r="QMH63" s="429"/>
      <c r="QMI63" s="429"/>
      <c r="QMJ63" s="429"/>
      <c r="QMK63" s="429"/>
      <c r="QML63" s="429"/>
      <c r="QMM63" s="429"/>
      <c r="QMN63" s="429"/>
      <c r="QMO63" s="429"/>
      <c r="QMP63" s="429"/>
      <c r="QMQ63" s="429"/>
      <c r="QMR63" s="429"/>
      <c r="QMS63" s="429"/>
      <c r="QMT63" s="429"/>
      <c r="QMU63" s="429"/>
      <c r="QMV63" s="429"/>
      <c r="QMW63" s="429"/>
      <c r="QMX63" s="429"/>
      <c r="QMY63" s="429"/>
      <c r="QMZ63" s="429"/>
      <c r="QNA63" s="429"/>
      <c r="QNB63" s="429"/>
      <c r="QNC63" s="429"/>
      <c r="QND63" s="429"/>
      <c r="QNE63" s="429"/>
      <c r="QNF63" s="429"/>
      <c r="QNG63" s="429"/>
      <c r="QNH63" s="429"/>
      <c r="QNI63" s="429"/>
      <c r="QNJ63" s="429"/>
      <c r="QNK63" s="429"/>
      <c r="QNL63" s="429"/>
      <c r="QNM63" s="429"/>
      <c r="QNN63" s="429"/>
      <c r="QNO63" s="429"/>
      <c r="QNP63" s="429"/>
      <c r="QNQ63" s="429"/>
      <c r="QNR63" s="429"/>
      <c r="QNS63" s="429"/>
      <c r="QNT63" s="429"/>
      <c r="QNU63" s="429"/>
      <c r="QNV63" s="429"/>
      <c r="QNW63" s="429"/>
      <c r="QNX63" s="429"/>
      <c r="QNY63" s="429"/>
      <c r="QNZ63" s="429"/>
      <c r="QOA63" s="429"/>
      <c r="QOB63" s="429"/>
      <c r="QOC63" s="429"/>
      <c r="QOD63" s="429"/>
      <c r="QOE63" s="429"/>
      <c r="QOF63" s="429"/>
      <c r="QOG63" s="429"/>
      <c r="QOH63" s="429"/>
      <c r="QOI63" s="429"/>
      <c r="QOJ63" s="429"/>
      <c r="QOK63" s="429"/>
      <c r="QOL63" s="429"/>
      <c r="QOM63" s="429"/>
      <c r="QON63" s="429"/>
      <c r="QOO63" s="429"/>
      <c r="QOP63" s="429"/>
      <c r="QOQ63" s="429"/>
      <c r="QOR63" s="429"/>
      <c r="QOS63" s="429"/>
      <c r="QOT63" s="429"/>
      <c r="QOU63" s="429"/>
      <c r="QOV63" s="429"/>
      <c r="QOW63" s="429"/>
      <c r="QOX63" s="429"/>
      <c r="QOY63" s="429"/>
      <c r="QOZ63" s="429"/>
      <c r="QPA63" s="429"/>
      <c r="QPB63" s="429"/>
      <c r="QPC63" s="429"/>
      <c r="QPD63" s="429"/>
      <c r="QPE63" s="429"/>
      <c r="QPF63" s="429"/>
      <c r="QPG63" s="429"/>
      <c r="QPH63" s="429"/>
      <c r="QPI63" s="429"/>
      <c r="QPJ63" s="429"/>
      <c r="QPK63" s="429"/>
      <c r="QPL63" s="429"/>
      <c r="QPM63" s="429"/>
      <c r="QPN63" s="429"/>
      <c r="QPO63" s="429"/>
      <c r="QPP63" s="429"/>
      <c r="QPQ63" s="429"/>
      <c r="QPR63" s="429"/>
      <c r="QPS63" s="429"/>
      <c r="QPT63" s="429"/>
      <c r="QPU63" s="429"/>
      <c r="QPV63" s="429"/>
      <c r="QPW63" s="429"/>
      <c r="QPX63" s="429"/>
      <c r="QPY63" s="429"/>
      <c r="QPZ63" s="429"/>
      <c r="QQA63" s="429"/>
      <c r="QQB63" s="429"/>
      <c r="QQC63" s="429"/>
      <c r="QQD63" s="429"/>
      <c r="QQE63" s="429"/>
      <c r="QQF63" s="429"/>
      <c r="QQG63" s="429"/>
      <c r="QQH63" s="429"/>
      <c r="QQI63" s="429"/>
      <c r="QQJ63" s="429"/>
      <c r="QQK63" s="429"/>
      <c r="QQL63" s="429"/>
      <c r="QQM63" s="429"/>
      <c r="QQN63" s="429"/>
      <c r="QQO63" s="429"/>
      <c r="QQP63" s="429"/>
      <c r="QQQ63" s="429"/>
      <c r="QQR63" s="429"/>
      <c r="QQS63" s="429"/>
      <c r="QQT63" s="429"/>
      <c r="QQU63" s="429"/>
      <c r="QQV63" s="429"/>
      <c r="QQW63" s="429"/>
      <c r="QQX63" s="429"/>
      <c r="QQY63" s="429"/>
      <c r="QQZ63" s="429"/>
      <c r="QRA63" s="429"/>
      <c r="QRB63" s="429"/>
      <c r="QRC63" s="429"/>
      <c r="QRD63" s="429"/>
      <c r="QRE63" s="429"/>
      <c r="QRF63" s="429"/>
      <c r="QRG63" s="429"/>
      <c r="QRH63" s="429"/>
      <c r="QRI63" s="429"/>
      <c r="QRJ63" s="429"/>
      <c r="QRK63" s="429"/>
      <c r="QRL63" s="429"/>
      <c r="QRM63" s="429"/>
      <c r="QRN63" s="429"/>
      <c r="QRO63" s="429"/>
      <c r="QRP63" s="429"/>
      <c r="QRQ63" s="429"/>
      <c r="QRR63" s="429"/>
      <c r="QRS63" s="429"/>
      <c r="QRT63" s="429"/>
      <c r="QRU63" s="429"/>
      <c r="QRV63" s="429"/>
      <c r="QRW63" s="429"/>
      <c r="QRX63" s="429"/>
      <c r="QRY63" s="429"/>
      <c r="QRZ63" s="429"/>
      <c r="QSA63" s="429"/>
      <c r="QSB63" s="429"/>
      <c r="QSC63" s="429"/>
      <c r="QSD63" s="429"/>
      <c r="QSE63" s="429"/>
      <c r="QSF63" s="429"/>
      <c r="QSG63" s="429"/>
      <c r="QSH63" s="429"/>
      <c r="QSI63" s="429"/>
      <c r="QSJ63" s="429"/>
      <c r="QSK63" s="429"/>
      <c r="QSL63" s="429"/>
      <c r="QSM63" s="429"/>
      <c r="QSN63" s="429"/>
      <c r="QSO63" s="429"/>
      <c r="QSP63" s="429"/>
      <c r="QSQ63" s="429"/>
      <c r="QSR63" s="429"/>
      <c r="QSS63" s="429"/>
      <c r="QST63" s="429"/>
      <c r="QSU63" s="429"/>
      <c r="QSV63" s="429"/>
      <c r="QSW63" s="429"/>
      <c r="QSX63" s="429"/>
      <c r="QSY63" s="429"/>
      <c r="QSZ63" s="429"/>
      <c r="QTA63" s="429"/>
      <c r="QTB63" s="429"/>
      <c r="QTC63" s="429"/>
      <c r="QTD63" s="429"/>
      <c r="QTE63" s="429"/>
      <c r="QTF63" s="429"/>
      <c r="QTG63" s="429"/>
      <c r="QTH63" s="429"/>
      <c r="QTI63" s="429"/>
      <c r="QTJ63" s="429"/>
      <c r="QTK63" s="429"/>
      <c r="QTL63" s="429"/>
      <c r="QTM63" s="429"/>
      <c r="QTN63" s="429"/>
      <c r="QTO63" s="429"/>
      <c r="QTP63" s="429"/>
      <c r="QTQ63" s="429"/>
      <c r="QTR63" s="429"/>
      <c r="QTS63" s="429"/>
      <c r="QTT63" s="429"/>
      <c r="QTU63" s="429"/>
      <c r="QTV63" s="429"/>
      <c r="QTW63" s="429"/>
      <c r="QTX63" s="429"/>
      <c r="QTY63" s="429"/>
      <c r="QTZ63" s="429"/>
      <c r="QUA63" s="429"/>
      <c r="QUB63" s="429"/>
      <c r="QUC63" s="429"/>
      <c r="QUD63" s="429"/>
      <c r="QUE63" s="429"/>
      <c r="QUF63" s="429"/>
      <c r="QUG63" s="429"/>
      <c r="QUH63" s="429"/>
      <c r="QUI63" s="429"/>
      <c r="QUJ63" s="429"/>
      <c r="QUK63" s="429"/>
      <c r="QUL63" s="429"/>
      <c r="QUM63" s="429"/>
      <c r="QUN63" s="429"/>
      <c r="QUO63" s="429"/>
      <c r="QUP63" s="429"/>
      <c r="QUQ63" s="429"/>
      <c r="QUR63" s="429"/>
      <c r="QUS63" s="429"/>
      <c r="QUT63" s="429"/>
      <c r="QUU63" s="429"/>
      <c r="QUV63" s="429"/>
      <c r="QUW63" s="429"/>
      <c r="QUX63" s="429"/>
      <c r="QUY63" s="429"/>
      <c r="QUZ63" s="429"/>
      <c r="QVA63" s="429"/>
      <c r="QVB63" s="429"/>
      <c r="QVC63" s="429"/>
      <c r="QVD63" s="429"/>
      <c r="QVE63" s="429"/>
      <c r="QVF63" s="429"/>
      <c r="QVG63" s="429"/>
      <c r="QVH63" s="429"/>
      <c r="QVI63" s="429"/>
      <c r="QVJ63" s="429"/>
      <c r="QVK63" s="429"/>
      <c r="QVL63" s="429"/>
      <c r="QVM63" s="429"/>
      <c r="QVN63" s="429"/>
      <c r="QVO63" s="429"/>
      <c r="QVP63" s="429"/>
      <c r="QVQ63" s="429"/>
      <c r="QVR63" s="429"/>
      <c r="QVS63" s="429"/>
      <c r="QVT63" s="429"/>
      <c r="QVU63" s="429"/>
      <c r="QVV63" s="429"/>
      <c r="QVW63" s="429"/>
      <c r="QVX63" s="429"/>
      <c r="QVY63" s="429"/>
      <c r="QVZ63" s="429"/>
      <c r="QWA63" s="429"/>
      <c r="QWB63" s="429"/>
      <c r="QWC63" s="429"/>
      <c r="QWD63" s="429"/>
      <c r="QWE63" s="429"/>
      <c r="QWF63" s="429"/>
      <c r="QWG63" s="429"/>
      <c r="QWH63" s="429"/>
      <c r="QWI63" s="429"/>
      <c r="QWJ63" s="429"/>
      <c r="QWK63" s="429"/>
      <c r="QWL63" s="429"/>
      <c r="QWM63" s="429"/>
      <c r="QWN63" s="429"/>
      <c r="QWO63" s="429"/>
      <c r="QWP63" s="429"/>
      <c r="QWQ63" s="429"/>
      <c r="QWR63" s="429"/>
      <c r="QWS63" s="429"/>
      <c r="QWT63" s="429"/>
      <c r="QWU63" s="429"/>
      <c r="QWV63" s="429"/>
      <c r="QWW63" s="429"/>
      <c r="QWX63" s="429"/>
      <c r="QWY63" s="429"/>
      <c r="QWZ63" s="429"/>
      <c r="QXA63" s="429"/>
      <c r="QXB63" s="429"/>
      <c r="QXC63" s="429"/>
      <c r="QXD63" s="429"/>
      <c r="QXE63" s="429"/>
      <c r="QXF63" s="429"/>
      <c r="QXG63" s="429"/>
      <c r="QXH63" s="429"/>
      <c r="QXI63" s="429"/>
      <c r="QXJ63" s="429"/>
      <c r="QXK63" s="429"/>
      <c r="QXL63" s="429"/>
      <c r="QXM63" s="429"/>
      <c r="QXN63" s="429"/>
      <c r="QXO63" s="429"/>
      <c r="QXP63" s="429"/>
      <c r="QXQ63" s="429"/>
      <c r="QXR63" s="429"/>
      <c r="QXS63" s="429"/>
      <c r="QXT63" s="429"/>
      <c r="QXU63" s="429"/>
      <c r="QXV63" s="429"/>
      <c r="QXW63" s="429"/>
      <c r="QXX63" s="429"/>
      <c r="QXY63" s="429"/>
      <c r="QXZ63" s="429"/>
      <c r="QYA63" s="429"/>
      <c r="QYB63" s="429"/>
      <c r="QYC63" s="429"/>
      <c r="QYD63" s="429"/>
      <c r="QYE63" s="429"/>
      <c r="QYF63" s="429"/>
      <c r="QYG63" s="429"/>
      <c r="QYH63" s="429"/>
      <c r="QYI63" s="429"/>
      <c r="QYJ63" s="429"/>
      <c r="QYK63" s="429"/>
      <c r="QYL63" s="429"/>
      <c r="QYM63" s="429"/>
      <c r="QYN63" s="429"/>
      <c r="QYO63" s="429"/>
      <c r="QYP63" s="429"/>
      <c r="QYQ63" s="429"/>
      <c r="QYR63" s="429"/>
      <c r="QYS63" s="429"/>
      <c r="QYT63" s="429"/>
      <c r="QYU63" s="429"/>
      <c r="QYV63" s="429"/>
      <c r="QYW63" s="429"/>
      <c r="QYX63" s="429"/>
      <c r="QYY63" s="429"/>
      <c r="QYZ63" s="429"/>
      <c r="QZA63" s="429"/>
      <c r="QZB63" s="429"/>
      <c r="QZC63" s="429"/>
      <c r="QZD63" s="429"/>
      <c r="QZE63" s="429"/>
      <c r="QZF63" s="429"/>
      <c r="QZG63" s="429"/>
      <c r="QZH63" s="429"/>
      <c r="QZI63" s="429"/>
      <c r="QZJ63" s="429"/>
      <c r="QZK63" s="429"/>
      <c r="QZL63" s="429"/>
      <c r="QZM63" s="429"/>
      <c r="QZN63" s="429"/>
      <c r="QZO63" s="429"/>
      <c r="QZP63" s="429"/>
      <c r="QZQ63" s="429"/>
      <c r="QZR63" s="429"/>
      <c r="QZS63" s="429"/>
      <c r="QZT63" s="429"/>
      <c r="QZU63" s="429"/>
      <c r="QZV63" s="429"/>
      <c r="QZW63" s="429"/>
      <c r="QZX63" s="429"/>
      <c r="QZY63" s="429"/>
      <c r="QZZ63" s="429"/>
      <c r="RAA63" s="429"/>
      <c r="RAB63" s="429"/>
      <c r="RAC63" s="429"/>
      <c r="RAD63" s="429"/>
      <c r="RAE63" s="429"/>
      <c r="RAF63" s="429"/>
      <c r="RAG63" s="429"/>
      <c r="RAH63" s="429"/>
      <c r="RAI63" s="429"/>
      <c r="RAJ63" s="429"/>
      <c r="RAK63" s="429"/>
      <c r="RAL63" s="429"/>
      <c r="RAM63" s="429"/>
      <c r="RAN63" s="429"/>
      <c r="RAO63" s="429"/>
      <c r="RAP63" s="429"/>
      <c r="RAQ63" s="429"/>
      <c r="RAR63" s="429"/>
      <c r="RAS63" s="429"/>
      <c r="RAT63" s="429"/>
      <c r="RAU63" s="429"/>
      <c r="RAV63" s="429"/>
      <c r="RAW63" s="429"/>
      <c r="RAX63" s="429"/>
      <c r="RAY63" s="429"/>
      <c r="RAZ63" s="429"/>
      <c r="RBA63" s="429"/>
      <c r="RBB63" s="429"/>
      <c r="RBC63" s="429"/>
      <c r="RBD63" s="429"/>
      <c r="RBE63" s="429"/>
      <c r="RBF63" s="429"/>
      <c r="RBG63" s="429"/>
      <c r="RBH63" s="429"/>
      <c r="RBI63" s="429"/>
      <c r="RBJ63" s="429"/>
      <c r="RBK63" s="429"/>
      <c r="RBL63" s="429"/>
      <c r="RBM63" s="429"/>
      <c r="RBN63" s="429"/>
      <c r="RBO63" s="429"/>
      <c r="RBP63" s="429"/>
      <c r="RBQ63" s="429"/>
      <c r="RBR63" s="429"/>
      <c r="RBS63" s="429"/>
      <c r="RBT63" s="429"/>
      <c r="RBU63" s="429"/>
      <c r="RBV63" s="429"/>
      <c r="RBW63" s="429"/>
      <c r="RBX63" s="429"/>
      <c r="RBY63" s="429"/>
      <c r="RBZ63" s="429"/>
      <c r="RCA63" s="429"/>
      <c r="RCB63" s="429"/>
      <c r="RCC63" s="429"/>
      <c r="RCD63" s="429"/>
      <c r="RCE63" s="429"/>
      <c r="RCF63" s="429"/>
      <c r="RCG63" s="429"/>
      <c r="RCH63" s="429"/>
      <c r="RCI63" s="429"/>
      <c r="RCJ63" s="429"/>
      <c r="RCK63" s="429"/>
      <c r="RCL63" s="429"/>
      <c r="RCM63" s="429"/>
      <c r="RCN63" s="429"/>
      <c r="RCO63" s="429"/>
      <c r="RCP63" s="429"/>
      <c r="RCQ63" s="429"/>
      <c r="RCR63" s="429"/>
      <c r="RCS63" s="429"/>
      <c r="RCT63" s="429"/>
      <c r="RCU63" s="429"/>
      <c r="RCV63" s="429"/>
      <c r="RCW63" s="429"/>
      <c r="RCX63" s="429"/>
      <c r="RCY63" s="429"/>
      <c r="RCZ63" s="429"/>
      <c r="RDA63" s="429"/>
      <c r="RDB63" s="429"/>
      <c r="RDC63" s="429"/>
      <c r="RDD63" s="429"/>
      <c r="RDE63" s="429"/>
      <c r="RDF63" s="429"/>
      <c r="RDG63" s="429"/>
      <c r="RDH63" s="429"/>
      <c r="RDI63" s="429"/>
      <c r="RDJ63" s="429"/>
      <c r="RDK63" s="429"/>
      <c r="RDL63" s="429"/>
      <c r="RDM63" s="429"/>
      <c r="RDN63" s="429"/>
      <c r="RDO63" s="429"/>
      <c r="RDP63" s="429"/>
      <c r="RDQ63" s="429"/>
      <c r="RDR63" s="429"/>
      <c r="RDS63" s="429"/>
      <c r="RDT63" s="429"/>
      <c r="RDU63" s="429"/>
      <c r="RDV63" s="429"/>
      <c r="RDW63" s="429"/>
      <c r="RDX63" s="429"/>
      <c r="RDY63" s="429"/>
      <c r="RDZ63" s="429"/>
      <c r="REA63" s="429"/>
      <c r="REB63" s="429"/>
      <c r="REC63" s="429"/>
      <c r="RED63" s="429"/>
      <c r="REE63" s="429"/>
      <c r="REF63" s="429"/>
      <c r="REG63" s="429"/>
      <c r="REH63" s="429"/>
      <c r="REI63" s="429"/>
      <c r="REJ63" s="429"/>
      <c r="REK63" s="429"/>
      <c r="REL63" s="429"/>
      <c r="REM63" s="429"/>
      <c r="REN63" s="429"/>
      <c r="REO63" s="429"/>
      <c r="REP63" s="429"/>
      <c r="REQ63" s="429"/>
      <c r="RER63" s="429"/>
      <c r="RES63" s="429"/>
      <c r="RET63" s="429"/>
      <c r="REU63" s="429"/>
      <c r="REV63" s="429"/>
      <c r="REW63" s="429"/>
      <c r="REX63" s="429"/>
      <c r="REY63" s="429"/>
      <c r="REZ63" s="429"/>
      <c r="RFA63" s="429"/>
      <c r="RFB63" s="429"/>
      <c r="RFC63" s="429"/>
      <c r="RFD63" s="429"/>
      <c r="RFE63" s="429"/>
      <c r="RFF63" s="429"/>
      <c r="RFG63" s="429"/>
      <c r="RFH63" s="429"/>
      <c r="RFI63" s="429"/>
      <c r="RFJ63" s="429"/>
      <c r="RFK63" s="429"/>
      <c r="RFL63" s="429"/>
      <c r="RFM63" s="429"/>
      <c r="RFN63" s="429"/>
      <c r="RFO63" s="429"/>
      <c r="RFP63" s="429"/>
      <c r="RFQ63" s="429"/>
      <c r="RFR63" s="429"/>
      <c r="RFS63" s="429"/>
      <c r="RFT63" s="429"/>
      <c r="RFU63" s="429"/>
      <c r="RFV63" s="429"/>
      <c r="RFW63" s="429"/>
      <c r="RFX63" s="429"/>
      <c r="RFY63" s="429"/>
      <c r="RFZ63" s="429"/>
      <c r="RGA63" s="429"/>
      <c r="RGB63" s="429"/>
      <c r="RGC63" s="429"/>
      <c r="RGD63" s="429"/>
      <c r="RGE63" s="429"/>
      <c r="RGF63" s="429"/>
      <c r="RGG63" s="429"/>
      <c r="RGH63" s="429"/>
      <c r="RGI63" s="429"/>
      <c r="RGJ63" s="429"/>
      <c r="RGK63" s="429"/>
      <c r="RGL63" s="429"/>
      <c r="RGM63" s="429"/>
      <c r="RGN63" s="429"/>
      <c r="RGO63" s="429"/>
      <c r="RGP63" s="429"/>
      <c r="RGQ63" s="429"/>
      <c r="RGR63" s="429"/>
      <c r="RGS63" s="429"/>
      <c r="RGT63" s="429"/>
      <c r="RGU63" s="429"/>
      <c r="RGV63" s="429"/>
      <c r="RGW63" s="429"/>
      <c r="RGX63" s="429"/>
      <c r="RGY63" s="429"/>
      <c r="RGZ63" s="429"/>
      <c r="RHA63" s="429"/>
      <c r="RHB63" s="429"/>
      <c r="RHC63" s="429"/>
      <c r="RHD63" s="429"/>
      <c r="RHE63" s="429"/>
      <c r="RHF63" s="429"/>
      <c r="RHG63" s="429"/>
      <c r="RHH63" s="429"/>
      <c r="RHI63" s="429"/>
      <c r="RHJ63" s="429"/>
      <c r="RHK63" s="429"/>
      <c r="RHL63" s="429"/>
      <c r="RHM63" s="429"/>
      <c r="RHN63" s="429"/>
      <c r="RHO63" s="429"/>
      <c r="RHP63" s="429"/>
      <c r="RHQ63" s="429"/>
      <c r="RHR63" s="429"/>
      <c r="RHS63" s="429"/>
      <c r="RHT63" s="429"/>
      <c r="RHU63" s="429"/>
      <c r="RHV63" s="429"/>
      <c r="RHW63" s="429"/>
      <c r="RHX63" s="429"/>
      <c r="RHY63" s="429"/>
      <c r="RHZ63" s="429"/>
      <c r="RIA63" s="429"/>
      <c r="RIB63" s="429"/>
      <c r="RIC63" s="429"/>
      <c r="RID63" s="429"/>
      <c r="RIE63" s="429"/>
      <c r="RIF63" s="429"/>
      <c r="RIG63" s="429"/>
      <c r="RIH63" s="429"/>
      <c r="RII63" s="429"/>
      <c r="RIJ63" s="429"/>
      <c r="RIK63" s="429"/>
      <c r="RIL63" s="429"/>
      <c r="RIM63" s="429"/>
      <c r="RIN63" s="429"/>
      <c r="RIO63" s="429"/>
      <c r="RIP63" s="429"/>
      <c r="RIQ63" s="429"/>
      <c r="RIR63" s="429"/>
      <c r="RIS63" s="429"/>
      <c r="RIT63" s="429"/>
      <c r="RIU63" s="429"/>
      <c r="RIV63" s="429"/>
      <c r="RIW63" s="429"/>
      <c r="RIX63" s="429"/>
      <c r="RIY63" s="429"/>
      <c r="RIZ63" s="429"/>
      <c r="RJA63" s="429"/>
      <c r="RJB63" s="429"/>
      <c r="RJC63" s="429"/>
      <c r="RJD63" s="429"/>
      <c r="RJE63" s="429"/>
      <c r="RJF63" s="429"/>
      <c r="RJG63" s="429"/>
      <c r="RJH63" s="429"/>
      <c r="RJI63" s="429"/>
      <c r="RJJ63" s="429"/>
      <c r="RJK63" s="429"/>
      <c r="RJL63" s="429"/>
      <c r="RJM63" s="429"/>
      <c r="RJN63" s="429"/>
      <c r="RJO63" s="429"/>
      <c r="RJP63" s="429"/>
      <c r="RJQ63" s="429"/>
      <c r="RJR63" s="429"/>
      <c r="RJS63" s="429"/>
      <c r="RJT63" s="429"/>
      <c r="RJU63" s="429"/>
      <c r="RJV63" s="429"/>
      <c r="RJW63" s="429"/>
      <c r="RJX63" s="429"/>
      <c r="RJY63" s="429"/>
      <c r="RJZ63" s="429"/>
      <c r="RKA63" s="429"/>
      <c r="RKB63" s="429"/>
      <c r="RKC63" s="429"/>
      <c r="RKD63" s="429"/>
      <c r="RKE63" s="429"/>
      <c r="RKF63" s="429"/>
      <c r="RKG63" s="429"/>
      <c r="RKH63" s="429"/>
      <c r="RKI63" s="429"/>
      <c r="RKJ63" s="429"/>
      <c r="RKK63" s="429"/>
      <c r="RKL63" s="429"/>
      <c r="RKM63" s="429"/>
      <c r="RKN63" s="429"/>
      <c r="RKO63" s="429"/>
      <c r="RKP63" s="429"/>
      <c r="RKQ63" s="429"/>
      <c r="RKR63" s="429"/>
      <c r="RKS63" s="429"/>
      <c r="RKT63" s="429"/>
      <c r="RKU63" s="429"/>
      <c r="RKV63" s="429"/>
      <c r="RKW63" s="429"/>
      <c r="RKX63" s="429"/>
      <c r="RKY63" s="429"/>
      <c r="RKZ63" s="429"/>
      <c r="RLA63" s="429"/>
      <c r="RLB63" s="429"/>
      <c r="RLC63" s="429"/>
      <c r="RLD63" s="429"/>
      <c r="RLE63" s="429"/>
      <c r="RLF63" s="429"/>
      <c r="RLG63" s="429"/>
      <c r="RLH63" s="429"/>
      <c r="RLI63" s="429"/>
      <c r="RLJ63" s="429"/>
      <c r="RLK63" s="429"/>
      <c r="RLL63" s="429"/>
      <c r="RLM63" s="429"/>
      <c r="RLN63" s="429"/>
      <c r="RLO63" s="429"/>
      <c r="RLP63" s="429"/>
      <c r="RLQ63" s="429"/>
      <c r="RLR63" s="429"/>
      <c r="RLS63" s="429"/>
      <c r="RLT63" s="429"/>
      <c r="RLU63" s="429"/>
      <c r="RLV63" s="429"/>
      <c r="RLW63" s="429"/>
      <c r="RLX63" s="429"/>
      <c r="RLY63" s="429"/>
      <c r="RLZ63" s="429"/>
      <c r="RMA63" s="429"/>
      <c r="RMB63" s="429"/>
      <c r="RMC63" s="429"/>
      <c r="RMD63" s="429"/>
      <c r="RME63" s="429"/>
      <c r="RMF63" s="429"/>
      <c r="RMG63" s="429"/>
      <c r="RMH63" s="429"/>
      <c r="RMI63" s="429"/>
      <c r="RMJ63" s="429"/>
      <c r="RMK63" s="429"/>
      <c r="RML63" s="429"/>
      <c r="RMM63" s="429"/>
      <c r="RMN63" s="429"/>
      <c r="RMO63" s="429"/>
      <c r="RMP63" s="429"/>
      <c r="RMQ63" s="429"/>
      <c r="RMR63" s="429"/>
      <c r="RMS63" s="429"/>
      <c r="RMT63" s="429"/>
      <c r="RMU63" s="429"/>
      <c r="RMV63" s="429"/>
      <c r="RMW63" s="429"/>
      <c r="RMX63" s="429"/>
      <c r="RMY63" s="429"/>
      <c r="RMZ63" s="429"/>
      <c r="RNA63" s="429"/>
      <c r="RNB63" s="429"/>
      <c r="RNC63" s="429"/>
      <c r="RND63" s="429"/>
      <c r="RNE63" s="429"/>
      <c r="RNF63" s="429"/>
      <c r="RNG63" s="429"/>
      <c r="RNH63" s="429"/>
      <c r="RNI63" s="429"/>
      <c r="RNJ63" s="429"/>
      <c r="RNK63" s="429"/>
      <c r="RNL63" s="429"/>
      <c r="RNM63" s="429"/>
      <c r="RNN63" s="429"/>
      <c r="RNO63" s="429"/>
      <c r="RNP63" s="429"/>
      <c r="RNQ63" s="429"/>
      <c r="RNR63" s="429"/>
      <c r="RNS63" s="429"/>
      <c r="RNT63" s="429"/>
      <c r="RNU63" s="429"/>
      <c r="RNV63" s="429"/>
      <c r="RNW63" s="429"/>
      <c r="RNX63" s="429"/>
      <c r="RNY63" s="429"/>
      <c r="RNZ63" s="429"/>
      <c r="ROA63" s="429"/>
      <c r="ROB63" s="429"/>
      <c r="ROC63" s="429"/>
      <c r="ROD63" s="429"/>
      <c r="ROE63" s="429"/>
      <c r="ROF63" s="429"/>
      <c r="ROG63" s="429"/>
      <c r="ROH63" s="429"/>
      <c r="ROI63" s="429"/>
      <c r="ROJ63" s="429"/>
      <c r="ROK63" s="429"/>
      <c r="ROL63" s="429"/>
      <c r="ROM63" s="429"/>
      <c r="RON63" s="429"/>
      <c r="ROO63" s="429"/>
      <c r="ROP63" s="429"/>
      <c r="ROQ63" s="429"/>
      <c r="ROR63" s="429"/>
      <c r="ROS63" s="429"/>
      <c r="ROT63" s="429"/>
      <c r="ROU63" s="429"/>
      <c r="ROV63" s="429"/>
      <c r="ROW63" s="429"/>
      <c r="ROX63" s="429"/>
      <c r="ROY63" s="429"/>
      <c r="ROZ63" s="429"/>
      <c r="RPA63" s="429"/>
      <c r="RPB63" s="429"/>
      <c r="RPC63" s="429"/>
      <c r="RPD63" s="429"/>
      <c r="RPE63" s="429"/>
      <c r="RPF63" s="429"/>
      <c r="RPG63" s="429"/>
      <c r="RPH63" s="429"/>
      <c r="RPI63" s="429"/>
      <c r="RPJ63" s="429"/>
      <c r="RPK63" s="429"/>
      <c r="RPL63" s="429"/>
      <c r="RPM63" s="429"/>
      <c r="RPN63" s="429"/>
      <c r="RPO63" s="429"/>
      <c r="RPP63" s="429"/>
      <c r="RPQ63" s="429"/>
      <c r="RPR63" s="429"/>
      <c r="RPS63" s="429"/>
      <c r="RPT63" s="429"/>
      <c r="RPU63" s="429"/>
      <c r="RPV63" s="429"/>
      <c r="RPW63" s="429"/>
      <c r="RPX63" s="429"/>
      <c r="RPY63" s="429"/>
      <c r="RPZ63" s="429"/>
      <c r="RQA63" s="429"/>
      <c r="RQB63" s="429"/>
      <c r="RQC63" s="429"/>
      <c r="RQD63" s="429"/>
      <c r="RQE63" s="429"/>
      <c r="RQF63" s="429"/>
      <c r="RQG63" s="429"/>
      <c r="RQH63" s="429"/>
      <c r="RQI63" s="429"/>
      <c r="RQJ63" s="429"/>
      <c r="RQK63" s="429"/>
      <c r="RQL63" s="429"/>
      <c r="RQM63" s="429"/>
      <c r="RQN63" s="429"/>
      <c r="RQO63" s="429"/>
      <c r="RQP63" s="429"/>
      <c r="RQQ63" s="429"/>
      <c r="RQR63" s="429"/>
      <c r="RQS63" s="429"/>
      <c r="RQT63" s="429"/>
      <c r="RQU63" s="429"/>
      <c r="RQV63" s="429"/>
      <c r="RQW63" s="429"/>
      <c r="RQX63" s="429"/>
      <c r="RQY63" s="429"/>
      <c r="RQZ63" s="429"/>
      <c r="RRA63" s="429"/>
      <c r="RRB63" s="429"/>
      <c r="RRC63" s="429"/>
      <c r="RRD63" s="429"/>
      <c r="RRE63" s="429"/>
      <c r="RRF63" s="429"/>
      <c r="RRG63" s="429"/>
      <c r="RRH63" s="429"/>
      <c r="RRI63" s="429"/>
      <c r="RRJ63" s="429"/>
      <c r="RRK63" s="429"/>
      <c r="RRL63" s="429"/>
      <c r="RRM63" s="429"/>
      <c r="RRN63" s="429"/>
      <c r="RRO63" s="429"/>
      <c r="RRP63" s="429"/>
      <c r="RRQ63" s="429"/>
      <c r="RRR63" s="429"/>
      <c r="RRS63" s="429"/>
      <c r="RRT63" s="429"/>
      <c r="RRU63" s="429"/>
      <c r="RRV63" s="429"/>
      <c r="RRW63" s="429"/>
      <c r="RRX63" s="429"/>
      <c r="RRY63" s="429"/>
      <c r="RRZ63" s="429"/>
      <c r="RSA63" s="429"/>
      <c r="RSB63" s="429"/>
      <c r="RSC63" s="429"/>
      <c r="RSD63" s="429"/>
      <c r="RSE63" s="429"/>
      <c r="RSF63" s="429"/>
      <c r="RSG63" s="429"/>
      <c r="RSH63" s="429"/>
      <c r="RSI63" s="429"/>
      <c r="RSJ63" s="429"/>
      <c r="RSK63" s="429"/>
      <c r="RSL63" s="429"/>
      <c r="RSM63" s="429"/>
      <c r="RSN63" s="429"/>
      <c r="RSO63" s="429"/>
      <c r="RSP63" s="429"/>
      <c r="RSQ63" s="429"/>
      <c r="RSR63" s="429"/>
      <c r="RSS63" s="429"/>
      <c r="RST63" s="429"/>
      <c r="RSU63" s="429"/>
      <c r="RSV63" s="429"/>
      <c r="RSW63" s="429"/>
      <c r="RSX63" s="429"/>
      <c r="RSY63" s="429"/>
      <c r="RSZ63" s="429"/>
      <c r="RTA63" s="429"/>
      <c r="RTB63" s="429"/>
      <c r="RTC63" s="429"/>
      <c r="RTD63" s="429"/>
      <c r="RTE63" s="429"/>
      <c r="RTF63" s="429"/>
      <c r="RTG63" s="429"/>
      <c r="RTH63" s="429"/>
      <c r="RTI63" s="429"/>
      <c r="RTJ63" s="429"/>
      <c r="RTK63" s="429"/>
      <c r="RTL63" s="429"/>
      <c r="RTM63" s="429"/>
      <c r="RTN63" s="429"/>
      <c r="RTO63" s="429"/>
      <c r="RTP63" s="429"/>
      <c r="RTQ63" s="429"/>
      <c r="RTR63" s="429"/>
      <c r="RTS63" s="429"/>
      <c r="RTT63" s="429"/>
      <c r="RTU63" s="429"/>
      <c r="RTV63" s="429"/>
      <c r="RTW63" s="429"/>
      <c r="RTX63" s="429"/>
      <c r="RTY63" s="429"/>
      <c r="RTZ63" s="429"/>
      <c r="RUA63" s="429"/>
      <c r="RUB63" s="429"/>
      <c r="RUC63" s="429"/>
      <c r="RUD63" s="429"/>
      <c r="RUE63" s="429"/>
      <c r="RUF63" s="429"/>
      <c r="RUG63" s="429"/>
      <c r="RUH63" s="429"/>
      <c r="RUI63" s="429"/>
      <c r="RUJ63" s="429"/>
      <c r="RUK63" s="429"/>
      <c r="RUL63" s="429"/>
      <c r="RUM63" s="429"/>
      <c r="RUN63" s="429"/>
      <c r="RUO63" s="429"/>
      <c r="RUP63" s="429"/>
      <c r="RUQ63" s="429"/>
      <c r="RUR63" s="429"/>
      <c r="RUS63" s="429"/>
      <c r="RUT63" s="429"/>
      <c r="RUU63" s="429"/>
      <c r="RUV63" s="429"/>
      <c r="RUW63" s="429"/>
      <c r="RUX63" s="429"/>
      <c r="RUY63" s="429"/>
      <c r="RUZ63" s="429"/>
      <c r="RVA63" s="429"/>
      <c r="RVB63" s="429"/>
      <c r="RVC63" s="429"/>
      <c r="RVD63" s="429"/>
      <c r="RVE63" s="429"/>
      <c r="RVF63" s="429"/>
      <c r="RVG63" s="429"/>
      <c r="RVH63" s="429"/>
      <c r="RVI63" s="429"/>
      <c r="RVJ63" s="429"/>
      <c r="RVK63" s="429"/>
      <c r="RVL63" s="429"/>
      <c r="RVM63" s="429"/>
      <c r="RVN63" s="429"/>
      <c r="RVO63" s="429"/>
      <c r="RVP63" s="429"/>
      <c r="RVQ63" s="429"/>
      <c r="RVR63" s="429"/>
      <c r="RVS63" s="429"/>
      <c r="RVT63" s="429"/>
      <c r="RVU63" s="429"/>
      <c r="RVV63" s="429"/>
      <c r="RVW63" s="429"/>
      <c r="RVX63" s="429"/>
      <c r="RVY63" s="429"/>
      <c r="RVZ63" s="429"/>
      <c r="RWA63" s="429"/>
      <c r="RWB63" s="429"/>
      <c r="RWC63" s="429"/>
      <c r="RWD63" s="429"/>
      <c r="RWE63" s="429"/>
      <c r="RWF63" s="429"/>
      <c r="RWG63" s="429"/>
      <c r="RWH63" s="429"/>
      <c r="RWI63" s="429"/>
      <c r="RWJ63" s="429"/>
      <c r="RWK63" s="429"/>
      <c r="RWL63" s="429"/>
      <c r="RWM63" s="429"/>
      <c r="RWN63" s="429"/>
      <c r="RWO63" s="429"/>
      <c r="RWP63" s="429"/>
      <c r="RWQ63" s="429"/>
      <c r="RWR63" s="429"/>
      <c r="RWS63" s="429"/>
      <c r="RWT63" s="429"/>
      <c r="RWU63" s="429"/>
      <c r="RWV63" s="429"/>
      <c r="RWW63" s="429"/>
      <c r="RWX63" s="429"/>
      <c r="RWY63" s="429"/>
      <c r="RWZ63" s="429"/>
      <c r="RXA63" s="429"/>
      <c r="RXB63" s="429"/>
      <c r="RXC63" s="429"/>
      <c r="RXD63" s="429"/>
      <c r="RXE63" s="429"/>
      <c r="RXF63" s="429"/>
      <c r="RXG63" s="429"/>
      <c r="RXH63" s="429"/>
      <c r="RXI63" s="429"/>
      <c r="RXJ63" s="429"/>
      <c r="RXK63" s="429"/>
      <c r="RXL63" s="429"/>
      <c r="RXM63" s="429"/>
      <c r="RXN63" s="429"/>
      <c r="RXO63" s="429"/>
      <c r="RXP63" s="429"/>
      <c r="RXQ63" s="429"/>
      <c r="RXR63" s="429"/>
      <c r="RXS63" s="429"/>
      <c r="RXT63" s="429"/>
      <c r="RXU63" s="429"/>
      <c r="RXV63" s="429"/>
      <c r="RXW63" s="429"/>
      <c r="RXX63" s="429"/>
      <c r="RXY63" s="429"/>
      <c r="RXZ63" s="429"/>
      <c r="RYA63" s="429"/>
      <c r="RYB63" s="429"/>
      <c r="RYC63" s="429"/>
      <c r="RYD63" s="429"/>
      <c r="RYE63" s="429"/>
      <c r="RYF63" s="429"/>
      <c r="RYG63" s="429"/>
      <c r="RYH63" s="429"/>
      <c r="RYI63" s="429"/>
      <c r="RYJ63" s="429"/>
      <c r="RYK63" s="429"/>
      <c r="RYL63" s="429"/>
      <c r="RYM63" s="429"/>
      <c r="RYN63" s="429"/>
      <c r="RYO63" s="429"/>
      <c r="RYP63" s="429"/>
      <c r="RYQ63" s="429"/>
      <c r="RYR63" s="429"/>
      <c r="RYS63" s="429"/>
      <c r="RYT63" s="429"/>
      <c r="RYU63" s="429"/>
      <c r="RYV63" s="429"/>
      <c r="RYW63" s="429"/>
      <c r="RYX63" s="429"/>
      <c r="RYY63" s="429"/>
      <c r="RYZ63" s="429"/>
      <c r="RZA63" s="429"/>
      <c r="RZB63" s="429"/>
      <c r="RZC63" s="429"/>
      <c r="RZD63" s="429"/>
      <c r="RZE63" s="429"/>
      <c r="RZF63" s="429"/>
      <c r="RZG63" s="429"/>
      <c r="RZH63" s="429"/>
      <c r="RZI63" s="429"/>
      <c r="RZJ63" s="429"/>
      <c r="RZK63" s="429"/>
      <c r="RZL63" s="429"/>
      <c r="RZM63" s="429"/>
      <c r="RZN63" s="429"/>
      <c r="RZO63" s="429"/>
      <c r="RZP63" s="429"/>
      <c r="RZQ63" s="429"/>
      <c r="RZR63" s="429"/>
      <c r="RZS63" s="429"/>
      <c r="RZT63" s="429"/>
      <c r="RZU63" s="429"/>
      <c r="RZV63" s="429"/>
      <c r="RZW63" s="429"/>
      <c r="RZX63" s="429"/>
      <c r="RZY63" s="429"/>
      <c r="RZZ63" s="429"/>
      <c r="SAA63" s="429"/>
      <c r="SAB63" s="429"/>
      <c r="SAC63" s="429"/>
      <c r="SAD63" s="429"/>
      <c r="SAE63" s="429"/>
      <c r="SAF63" s="429"/>
      <c r="SAG63" s="429"/>
      <c r="SAH63" s="429"/>
      <c r="SAI63" s="429"/>
      <c r="SAJ63" s="429"/>
      <c r="SAK63" s="429"/>
      <c r="SAL63" s="429"/>
      <c r="SAM63" s="429"/>
      <c r="SAN63" s="429"/>
      <c r="SAO63" s="429"/>
      <c r="SAP63" s="429"/>
      <c r="SAQ63" s="429"/>
      <c r="SAR63" s="429"/>
      <c r="SAS63" s="429"/>
      <c r="SAT63" s="429"/>
      <c r="SAU63" s="429"/>
      <c r="SAV63" s="429"/>
      <c r="SAW63" s="429"/>
      <c r="SAX63" s="429"/>
      <c r="SAY63" s="429"/>
      <c r="SAZ63" s="429"/>
      <c r="SBA63" s="429"/>
      <c r="SBB63" s="429"/>
      <c r="SBC63" s="429"/>
      <c r="SBD63" s="429"/>
      <c r="SBE63" s="429"/>
      <c r="SBF63" s="429"/>
      <c r="SBG63" s="429"/>
      <c r="SBH63" s="429"/>
      <c r="SBI63" s="429"/>
      <c r="SBJ63" s="429"/>
      <c r="SBK63" s="429"/>
      <c r="SBL63" s="429"/>
      <c r="SBM63" s="429"/>
      <c r="SBN63" s="429"/>
      <c r="SBO63" s="429"/>
      <c r="SBP63" s="429"/>
      <c r="SBQ63" s="429"/>
      <c r="SBR63" s="429"/>
      <c r="SBS63" s="429"/>
      <c r="SBT63" s="429"/>
      <c r="SBU63" s="429"/>
      <c r="SBV63" s="429"/>
      <c r="SBW63" s="429"/>
      <c r="SBX63" s="429"/>
      <c r="SBY63" s="429"/>
      <c r="SBZ63" s="429"/>
      <c r="SCA63" s="429"/>
      <c r="SCB63" s="429"/>
      <c r="SCC63" s="429"/>
      <c r="SCD63" s="429"/>
      <c r="SCE63" s="429"/>
      <c r="SCF63" s="429"/>
      <c r="SCG63" s="429"/>
      <c r="SCH63" s="429"/>
      <c r="SCI63" s="429"/>
      <c r="SCJ63" s="429"/>
      <c r="SCK63" s="429"/>
      <c r="SCL63" s="429"/>
      <c r="SCM63" s="429"/>
      <c r="SCN63" s="429"/>
      <c r="SCO63" s="429"/>
      <c r="SCP63" s="429"/>
      <c r="SCQ63" s="429"/>
      <c r="SCR63" s="429"/>
      <c r="SCS63" s="429"/>
      <c r="SCT63" s="429"/>
      <c r="SCU63" s="429"/>
      <c r="SCV63" s="429"/>
      <c r="SCW63" s="429"/>
      <c r="SCX63" s="429"/>
      <c r="SCY63" s="429"/>
      <c r="SCZ63" s="429"/>
      <c r="SDA63" s="429"/>
      <c r="SDB63" s="429"/>
      <c r="SDC63" s="429"/>
      <c r="SDD63" s="429"/>
      <c r="SDE63" s="429"/>
      <c r="SDF63" s="429"/>
      <c r="SDG63" s="429"/>
      <c r="SDH63" s="429"/>
      <c r="SDI63" s="429"/>
      <c r="SDJ63" s="429"/>
      <c r="SDK63" s="429"/>
      <c r="SDL63" s="429"/>
      <c r="SDM63" s="429"/>
      <c r="SDN63" s="429"/>
      <c r="SDO63" s="429"/>
      <c r="SDP63" s="429"/>
      <c r="SDQ63" s="429"/>
      <c r="SDR63" s="429"/>
      <c r="SDS63" s="429"/>
      <c r="SDT63" s="429"/>
      <c r="SDU63" s="429"/>
      <c r="SDV63" s="429"/>
      <c r="SDW63" s="429"/>
      <c r="SDX63" s="429"/>
      <c r="SDY63" s="429"/>
      <c r="SDZ63" s="429"/>
      <c r="SEA63" s="429"/>
      <c r="SEB63" s="429"/>
      <c r="SEC63" s="429"/>
      <c r="SED63" s="429"/>
      <c r="SEE63" s="429"/>
      <c r="SEF63" s="429"/>
      <c r="SEG63" s="429"/>
      <c r="SEH63" s="429"/>
      <c r="SEI63" s="429"/>
      <c r="SEJ63" s="429"/>
      <c r="SEK63" s="429"/>
      <c r="SEL63" s="429"/>
      <c r="SEM63" s="429"/>
      <c r="SEN63" s="429"/>
      <c r="SEO63" s="429"/>
      <c r="SEP63" s="429"/>
      <c r="SEQ63" s="429"/>
      <c r="SER63" s="429"/>
      <c r="SES63" s="429"/>
      <c r="SET63" s="429"/>
      <c r="SEU63" s="429"/>
      <c r="SEV63" s="429"/>
      <c r="SEW63" s="429"/>
      <c r="SEX63" s="429"/>
      <c r="SEY63" s="429"/>
      <c r="SEZ63" s="429"/>
      <c r="SFA63" s="429"/>
      <c r="SFB63" s="429"/>
      <c r="SFC63" s="429"/>
      <c r="SFD63" s="429"/>
      <c r="SFE63" s="429"/>
      <c r="SFF63" s="429"/>
      <c r="SFG63" s="429"/>
      <c r="SFH63" s="429"/>
      <c r="SFI63" s="429"/>
      <c r="SFJ63" s="429"/>
      <c r="SFK63" s="429"/>
      <c r="SFL63" s="429"/>
      <c r="SFM63" s="429"/>
      <c r="SFN63" s="429"/>
      <c r="SFO63" s="429"/>
      <c r="SFP63" s="429"/>
      <c r="SFQ63" s="429"/>
      <c r="SFR63" s="429"/>
      <c r="SFS63" s="429"/>
      <c r="SFT63" s="429"/>
      <c r="SFU63" s="429"/>
      <c r="SFV63" s="429"/>
      <c r="SFW63" s="429"/>
      <c r="SFX63" s="429"/>
      <c r="SFY63" s="429"/>
      <c r="SFZ63" s="429"/>
      <c r="SGA63" s="429"/>
      <c r="SGB63" s="429"/>
      <c r="SGC63" s="429"/>
      <c r="SGD63" s="429"/>
      <c r="SGE63" s="429"/>
      <c r="SGF63" s="429"/>
      <c r="SGG63" s="429"/>
      <c r="SGH63" s="429"/>
      <c r="SGI63" s="429"/>
      <c r="SGJ63" s="429"/>
      <c r="SGK63" s="429"/>
      <c r="SGL63" s="429"/>
      <c r="SGM63" s="429"/>
      <c r="SGN63" s="429"/>
      <c r="SGO63" s="429"/>
      <c r="SGP63" s="429"/>
      <c r="SGQ63" s="429"/>
      <c r="SGR63" s="429"/>
      <c r="SGS63" s="429"/>
      <c r="SGT63" s="429"/>
      <c r="SGU63" s="429"/>
      <c r="SGV63" s="429"/>
      <c r="SGW63" s="429"/>
      <c r="SGX63" s="429"/>
      <c r="SGY63" s="429"/>
      <c r="SGZ63" s="429"/>
      <c r="SHA63" s="429"/>
      <c r="SHB63" s="429"/>
      <c r="SHC63" s="429"/>
      <c r="SHD63" s="429"/>
      <c r="SHE63" s="429"/>
      <c r="SHF63" s="429"/>
      <c r="SHG63" s="429"/>
      <c r="SHH63" s="429"/>
      <c r="SHI63" s="429"/>
      <c r="SHJ63" s="429"/>
      <c r="SHK63" s="429"/>
      <c r="SHL63" s="429"/>
      <c r="SHM63" s="429"/>
      <c r="SHN63" s="429"/>
      <c r="SHO63" s="429"/>
      <c r="SHP63" s="429"/>
      <c r="SHQ63" s="429"/>
      <c r="SHR63" s="429"/>
      <c r="SHS63" s="429"/>
      <c r="SHT63" s="429"/>
      <c r="SHU63" s="429"/>
      <c r="SHV63" s="429"/>
      <c r="SHW63" s="429"/>
      <c r="SHX63" s="429"/>
      <c r="SHY63" s="429"/>
      <c r="SHZ63" s="429"/>
      <c r="SIA63" s="429"/>
      <c r="SIB63" s="429"/>
      <c r="SIC63" s="429"/>
      <c r="SID63" s="429"/>
      <c r="SIE63" s="429"/>
      <c r="SIF63" s="429"/>
      <c r="SIG63" s="429"/>
      <c r="SIH63" s="429"/>
      <c r="SII63" s="429"/>
      <c r="SIJ63" s="429"/>
      <c r="SIK63" s="429"/>
      <c r="SIL63" s="429"/>
      <c r="SIM63" s="429"/>
      <c r="SIN63" s="429"/>
      <c r="SIO63" s="429"/>
      <c r="SIP63" s="429"/>
      <c r="SIQ63" s="429"/>
      <c r="SIR63" s="429"/>
      <c r="SIS63" s="429"/>
      <c r="SIT63" s="429"/>
      <c r="SIU63" s="429"/>
      <c r="SIV63" s="429"/>
      <c r="SIW63" s="429"/>
      <c r="SIX63" s="429"/>
      <c r="SIY63" s="429"/>
      <c r="SIZ63" s="429"/>
      <c r="SJA63" s="429"/>
      <c r="SJB63" s="429"/>
      <c r="SJC63" s="429"/>
      <c r="SJD63" s="429"/>
      <c r="SJE63" s="429"/>
      <c r="SJF63" s="429"/>
      <c r="SJG63" s="429"/>
      <c r="SJH63" s="429"/>
      <c r="SJI63" s="429"/>
      <c r="SJJ63" s="429"/>
      <c r="SJK63" s="429"/>
      <c r="SJL63" s="429"/>
      <c r="SJM63" s="429"/>
      <c r="SJN63" s="429"/>
      <c r="SJO63" s="429"/>
      <c r="SJP63" s="429"/>
      <c r="SJQ63" s="429"/>
      <c r="SJR63" s="429"/>
      <c r="SJS63" s="429"/>
      <c r="SJT63" s="429"/>
      <c r="SJU63" s="429"/>
      <c r="SJV63" s="429"/>
      <c r="SJW63" s="429"/>
      <c r="SJX63" s="429"/>
      <c r="SJY63" s="429"/>
      <c r="SJZ63" s="429"/>
      <c r="SKA63" s="429"/>
      <c r="SKB63" s="429"/>
      <c r="SKC63" s="429"/>
      <c r="SKD63" s="429"/>
      <c r="SKE63" s="429"/>
      <c r="SKF63" s="429"/>
      <c r="SKG63" s="429"/>
      <c r="SKH63" s="429"/>
      <c r="SKI63" s="429"/>
      <c r="SKJ63" s="429"/>
      <c r="SKK63" s="429"/>
      <c r="SKL63" s="429"/>
      <c r="SKM63" s="429"/>
      <c r="SKN63" s="429"/>
      <c r="SKO63" s="429"/>
      <c r="SKP63" s="429"/>
      <c r="SKQ63" s="429"/>
      <c r="SKR63" s="429"/>
      <c r="SKS63" s="429"/>
      <c r="SKT63" s="429"/>
      <c r="SKU63" s="429"/>
      <c r="SKV63" s="429"/>
      <c r="SKW63" s="429"/>
      <c r="SKX63" s="429"/>
      <c r="SKY63" s="429"/>
      <c r="SKZ63" s="429"/>
      <c r="SLA63" s="429"/>
      <c r="SLB63" s="429"/>
      <c r="SLC63" s="429"/>
      <c r="SLD63" s="429"/>
      <c r="SLE63" s="429"/>
      <c r="SLF63" s="429"/>
      <c r="SLG63" s="429"/>
      <c r="SLH63" s="429"/>
      <c r="SLI63" s="429"/>
      <c r="SLJ63" s="429"/>
      <c r="SLK63" s="429"/>
      <c r="SLL63" s="429"/>
      <c r="SLM63" s="429"/>
      <c r="SLN63" s="429"/>
      <c r="SLO63" s="429"/>
      <c r="SLP63" s="429"/>
      <c r="SLQ63" s="429"/>
      <c r="SLR63" s="429"/>
      <c r="SLS63" s="429"/>
      <c r="SLT63" s="429"/>
      <c r="SLU63" s="429"/>
      <c r="SLV63" s="429"/>
      <c r="SLW63" s="429"/>
      <c r="SLX63" s="429"/>
      <c r="SLY63" s="429"/>
      <c r="SLZ63" s="429"/>
      <c r="SMA63" s="429"/>
      <c r="SMB63" s="429"/>
      <c r="SMC63" s="429"/>
      <c r="SMD63" s="429"/>
      <c r="SME63" s="429"/>
      <c r="SMF63" s="429"/>
      <c r="SMG63" s="429"/>
      <c r="SMH63" s="429"/>
      <c r="SMI63" s="429"/>
      <c r="SMJ63" s="429"/>
      <c r="SMK63" s="429"/>
      <c r="SML63" s="429"/>
      <c r="SMM63" s="429"/>
      <c r="SMN63" s="429"/>
      <c r="SMO63" s="429"/>
      <c r="SMP63" s="429"/>
      <c r="SMQ63" s="429"/>
      <c r="SMR63" s="429"/>
      <c r="SMS63" s="429"/>
      <c r="SMT63" s="429"/>
      <c r="SMU63" s="429"/>
      <c r="SMV63" s="429"/>
      <c r="SMW63" s="429"/>
      <c r="SMX63" s="429"/>
      <c r="SMY63" s="429"/>
      <c r="SMZ63" s="429"/>
      <c r="SNA63" s="429"/>
      <c r="SNB63" s="429"/>
      <c r="SNC63" s="429"/>
      <c r="SND63" s="429"/>
      <c r="SNE63" s="429"/>
      <c r="SNF63" s="429"/>
      <c r="SNG63" s="429"/>
      <c r="SNH63" s="429"/>
      <c r="SNI63" s="429"/>
      <c r="SNJ63" s="429"/>
      <c r="SNK63" s="429"/>
      <c r="SNL63" s="429"/>
      <c r="SNM63" s="429"/>
      <c r="SNN63" s="429"/>
      <c r="SNO63" s="429"/>
      <c r="SNP63" s="429"/>
      <c r="SNQ63" s="429"/>
      <c r="SNR63" s="429"/>
      <c r="SNS63" s="429"/>
      <c r="SNT63" s="429"/>
      <c r="SNU63" s="429"/>
      <c r="SNV63" s="429"/>
      <c r="SNW63" s="429"/>
      <c r="SNX63" s="429"/>
      <c r="SNY63" s="429"/>
      <c r="SNZ63" s="429"/>
      <c r="SOA63" s="429"/>
      <c r="SOB63" s="429"/>
      <c r="SOC63" s="429"/>
      <c r="SOD63" s="429"/>
      <c r="SOE63" s="429"/>
      <c r="SOF63" s="429"/>
      <c r="SOG63" s="429"/>
      <c r="SOH63" s="429"/>
      <c r="SOI63" s="429"/>
      <c r="SOJ63" s="429"/>
      <c r="SOK63" s="429"/>
      <c r="SOL63" s="429"/>
      <c r="SOM63" s="429"/>
      <c r="SON63" s="429"/>
      <c r="SOO63" s="429"/>
      <c r="SOP63" s="429"/>
      <c r="SOQ63" s="429"/>
      <c r="SOR63" s="429"/>
      <c r="SOS63" s="429"/>
      <c r="SOT63" s="429"/>
      <c r="SOU63" s="429"/>
      <c r="SOV63" s="429"/>
      <c r="SOW63" s="429"/>
      <c r="SOX63" s="429"/>
      <c r="SOY63" s="429"/>
      <c r="SOZ63" s="429"/>
      <c r="SPA63" s="429"/>
      <c r="SPB63" s="429"/>
      <c r="SPC63" s="429"/>
      <c r="SPD63" s="429"/>
      <c r="SPE63" s="429"/>
      <c r="SPF63" s="429"/>
      <c r="SPG63" s="429"/>
      <c r="SPH63" s="429"/>
      <c r="SPI63" s="429"/>
      <c r="SPJ63" s="429"/>
      <c r="SPK63" s="429"/>
      <c r="SPL63" s="429"/>
      <c r="SPM63" s="429"/>
      <c r="SPN63" s="429"/>
      <c r="SPO63" s="429"/>
      <c r="SPP63" s="429"/>
      <c r="SPQ63" s="429"/>
      <c r="SPR63" s="429"/>
      <c r="SPS63" s="429"/>
      <c r="SPT63" s="429"/>
      <c r="SPU63" s="429"/>
      <c r="SPV63" s="429"/>
      <c r="SPW63" s="429"/>
      <c r="SPX63" s="429"/>
      <c r="SPY63" s="429"/>
      <c r="SPZ63" s="429"/>
      <c r="SQA63" s="429"/>
      <c r="SQB63" s="429"/>
      <c r="SQC63" s="429"/>
      <c r="SQD63" s="429"/>
      <c r="SQE63" s="429"/>
      <c r="SQF63" s="429"/>
      <c r="SQG63" s="429"/>
      <c r="SQH63" s="429"/>
      <c r="SQI63" s="429"/>
      <c r="SQJ63" s="429"/>
      <c r="SQK63" s="429"/>
      <c r="SQL63" s="429"/>
      <c r="SQM63" s="429"/>
      <c r="SQN63" s="429"/>
      <c r="SQO63" s="429"/>
      <c r="SQP63" s="429"/>
      <c r="SQQ63" s="429"/>
      <c r="SQR63" s="429"/>
      <c r="SQS63" s="429"/>
      <c r="SQT63" s="429"/>
      <c r="SQU63" s="429"/>
      <c r="SQV63" s="429"/>
      <c r="SQW63" s="429"/>
      <c r="SQX63" s="429"/>
      <c r="SQY63" s="429"/>
      <c r="SQZ63" s="429"/>
      <c r="SRA63" s="429"/>
      <c r="SRB63" s="429"/>
      <c r="SRC63" s="429"/>
      <c r="SRD63" s="429"/>
      <c r="SRE63" s="429"/>
      <c r="SRF63" s="429"/>
      <c r="SRG63" s="429"/>
      <c r="SRH63" s="429"/>
      <c r="SRI63" s="429"/>
      <c r="SRJ63" s="429"/>
      <c r="SRK63" s="429"/>
      <c r="SRL63" s="429"/>
      <c r="SRM63" s="429"/>
      <c r="SRN63" s="429"/>
      <c r="SRO63" s="429"/>
      <c r="SRP63" s="429"/>
      <c r="SRQ63" s="429"/>
      <c r="SRR63" s="429"/>
      <c r="SRS63" s="429"/>
      <c r="SRT63" s="429"/>
      <c r="SRU63" s="429"/>
      <c r="SRV63" s="429"/>
      <c r="SRW63" s="429"/>
      <c r="SRX63" s="429"/>
      <c r="SRY63" s="429"/>
      <c r="SRZ63" s="429"/>
      <c r="SSA63" s="429"/>
      <c r="SSB63" s="429"/>
      <c r="SSC63" s="429"/>
      <c r="SSD63" s="429"/>
      <c r="SSE63" s="429"/>
      <c r="SSF63" s="429"/>
      <c r="SSG63" s="429"/>
      <c r="SSH63" s="429"/>
      <c r="SSI63" s="429"/>
      <c r="SSJ63" s="429"/>
      <c r="SSK63" s="429"/>
      <c r="SSL63" s="429"/>
      <c r="SSM63" s="429"/>
      <c r="SSN63" s="429"/>
      <c r="SSO63" s="429"/>
      <c r="SSP63" s="429"/>
      <c r="SSQ63" s="429"/>
      <c r="SSR63" s="429"/>
      <c r="SSS63" s="429"/>
      <c r="SST63" s="429"/>
      <c r="SSU63" s="429"/>
      <c r="SSV63" s="429"/>
      <c r="SSW63" s="429"/>
      <c r="SSX63" s="429"/>
      <c r="SSY63" s="429"/>
      <c r="SSZ63" s="429"/>
      <c r="STA63" s="429"/>
      <c r="STB63" s="429"/>
      <c r="STC63" s="429"/>
      <c r="STD63" s="429"/>
      <c r="STE63" s="429"/>
      <c r="STF63" s="429"/>
      <c r="STG63" s="429"/>
      <c r="STH63" s="429"/>
      <c r="STI63" s="429"/>
      <c r="STJ63" s="429"/>
      <c r="STK63" s="429"/>
      <c r="STL63" s="429"/>
      <c r="STM63" s="429"/>
      <c r="STN63" s="429"/>
      <c r="STO63" s="429"/>
      <c r="STP63" s="429"/>
      <c r="STQ63" s="429"/>
      <c r="STR63" s="429"/>
      <c r="STS63" s="429"/>
      <c r="STT63" s="429"/>
      <c r="STU63" s="429"/>
      <c r="STV63" s="429"/>
      <c r="STW63" s="429"/>
      <c r="STX63" s="429"/>
      <c r="STY63" s="429"/>
      <c r="STZ63" s="429"/>
      <c r="SUA63" s="429"/>
      <c r="SUB63" s="429"/>
      <c r="SUC63" s="429"/>
      <c r="SUD63" s="429"/>
      <c r="SUE63" s="429"/>
      <c r="SUF63" s="429"/>
      <c r="SUG63" s="429"/>
      <c r="SUH63" s="429"/>
      <c r="SUI63" s="429"/>
      <c r="SUJ63" s="429"/>
      <c r="SUK63" s="429"/>
      <c r="SUL63" s="429"/>
      <c r="SUM63" s="429"/>
      <c r="SUN63" s="429"/>
      <c r="SUO63" s="429"/>
      <c r="SUP63" s="429"/>
      <c r="SUQ63" s="429"/>
      <c r="SUR63" s="429"/>
      <c r="SUS63" s="429"/>
      <c r="SUT63" s="429"/>
      <c r="SUU63" s="429"/>
      <c r="SUV63" s="429"/>
      <c r="SUW63" s="429"/>
      <c r="SUX63" s="429"/>
      <c r="SUY63" s="429"/>
      <c r="SUZ63" s="429"/>
      <c r="SVA63" s="429"/>
      <c r="SVB63" s="429"/>
      <c r="SVC63" s="429"/>
      <c r="SVD63" s="429"/>
      <c r="SVE63" s="429"/>
      <c r="SVF63" s="429"/>
      <c r="SVG63" s="429"/>
      <c r="SVH63" s="429"/>
      <c r="SVI63" s="429"/>
      <c r="SVJ63" s="429"/>
      <c r="SVK63" s="429"/>
      <c r="SVL63" s="429"/>
      <c r="SVM63" s="429"/>
      <c r="SVN63" s="429"/>
      <c r="SVO63" s="429"/>
      <c r="SVP63" s="429"/>
      <c r="SVQ63" s="429"/>
      <c r="SVR63" s="429"/>
      <c r="SVS63" s="429"/>
      <c r="SVT63" s="429"/>
      <c r="SVU63" s="429"/>
      <c r="SVV63" s="429"/>
      <c r="SVW63" s="429"/>
      <c r="SVX63" s="429"/>
      <c r="SVY63" s="429"/>
      <c r="SVZ63" s="429"/>
      <c r="SWA63" s="429"/>
      <c r="SWB63" s="429"/>
      <c r="SWC63" s="429"/>
      <c r="SWD63" s="429"/>
      <c r="SWE63" s="429"/>
      <c r="SWF63" s="429"/>
      <c r="SWG63" s="429"/>
      <c r="SWH63" s="429"/>
      <c r="SWI63" s="429"/>
      <c r="SWJ63" s="429"/>
      <c r="SWK63" s="429"/>
      <c r="SWL63" s="429"/>
      <c r="SWM63" s="429"/>
      <c r="SWN63" s="429"/>
      <c r="SWO63" s="429"/>
      <c r="SWP63" s="429"/>
      <c r="SWQ63" s="429"/>
      <c r="SWR63" s="429"/>
      <c r="SWS63" s="429"/>
      <c r="SWT63" s="429"/>
      <c r="SWU63" s="429"/>
      <c r="SWV63" s="429"/>
      <c r="SWW63" s="429"/>
      <c r="SWX63" s="429"/>
      <c r="SWY63" s="429"/>
      <c r="SWZ63" s="429"/>
      <c r="SXA63" s="429"/>
      <c r="SXB63" s="429"/>
      <c r="SXC63" s="429"/>
      <c r="SXD63" s="429"/>
      <c r="SXE63" s="429"/>
      <c r="SXF63" s="429"/>
      <c r="SXG63" s="429"/>
      <c r="SXH63" s="429"/>
      <c r="SXI63" s="429"/>
      <c r="SXJ63" s="429"/>
      <c r="SXK63" s="429"/>
      <c r="SXL63" s="429"/>
      <c r="SXM63" s="429"/>
      <c r="SXN63" s="429"/>
      <c r="SXO63" s="429"/>
      <c r="SXP63" s="429"/>
      <c r="SXQ63" s="429"/>
      <c r="SXR63" s="429"/>
      <c r="SXS63" s="429"/>
      <c r="SXT63" s="429"/>
      <c r="SXU63" s="429"/>
      <c r="SXV63" s="429"/>
      <c r="SXW63" s="429"/>
      <c r="SXX63" s="429"/>
      <c r="SXY63" s="429"/>
      <c r="SXZ63" s="429"/>
      <c r="SYA63" s="429"/>
      <c r="SYB63" s="429"/>
      <c r="SYC63" s="429"/>
      <c r="SYD63" s="429"/>
      <c r="SYE63" s="429"/>
      <c r="SYF63" s="429"/>
      <c r="SYG63" s="429"/>
      <c r="SYH63" s="429"/>
      <c r="SYI63" s="429"/>
      <c r="SYJ63" s="429"/>
      <c r="SYK63" s="429"/>
      <c r="SYL63" s="429"/>
      <c r="SYM63" s="429"/>
      <c r="SYN63" s="429"/>
      <c r="SYO63" s="429"/>
      <c r="SYP63" s="429"/>
      <c r="SYQ63" s="429"/>
      <c r="SYR63" s="429"/>
      <c r="SYS63" s="429"/>
      <c r="SYT63" s="429"/>
      <c r="SYU63" s="429"/>
      <c r="SYV63" s="429"/>
      <c r="SYW63" s="429"/>
      <c r="SYX63" s="429"/>
      <c r="SYY63" s="429"/>
      <c r="SYZ63" s="429"/>
      <c r="SZA63" s="429"/>
      <c r="SZB63" s="429"/>
      <c r="SZC63" s="429"/>
      <c r="SZD63" s="429"/>
      <c r="SZE63" s="429"/>
      <c r="SZF63" s="429"/>
      <c r="SZG63" s="429"/>
      <c r="SZH63" s="429"/>
      <c r="SZI63" s="429"/>
      <c r="SZJ63" s="429"/>
      <c r="SZK63" s="429"/>
      <c r="SZL63" s="429"/>
      <c r="SZM63" s="429"/>
      <c r="SZN63" s="429"/>
      <c r="SZO63" s="429"/>
      <c r="SZP63" s="429"/>
      <c r="SZQ63" s="429"/>
      <c r="SZR63" s="429"/>
      <c r="SZS63" s="429"/>
      <c r="SZT63" s="429"/>
      <c r="SZU63" s="429"/>
      <c r="SZV63" s="429"/>
      <c r="SZW63" s="429"/>
      <c r="SZX63" s="429"/>
      <c r="SZY63" s="429"/>
      <c r="SZZ63" s="429"/>
      <c r="TAA63" s="429"/>
      <c r="TAB63" s="429"/>
      <c r="TAC63" s="429"/>
      <c r="TAD63" s="429"/>
      <c r="TAE63" s="429"/>
      <c r="TAF63" s="429"/>
      <c r="TAG63" s="429"/>
      <c r="TAH63" s="429"/>
      <c r="TAI63" s="429"/>
      <c r="TAJ63" s="429"/>
      <c r="TAK63" s="429"/>
      <c r="TAL63" s="429"/>
      <c r="TAM63" s="429"/>
      <c r="TAN63" s="429"/>
      <c r="TAO63" s="429"/>
      <c r="TAP63" s="429"/>
      <c r="TAQ63" s="429"/>
      <c r="TAR63" s="429"/>
      <c r="TAS63" s="429"/>
      <c r="TAT63" s="429"/>
      <c r="TAU63" s="429"/>
      <c r="TAV63" s="429"/>
      <c r="TAW63" s="429"/>
      <c r="TAX63" s="429"/>
      <c r="TAY63" s="429"/>
      <c r="TAZ63" s="429"/>
      <c r="TBA63" s="429"/>
      <c r="TBB63" s="429"/>
      <c r="TBC63" s="429"/>
      <c r="TBD63" s="429"/>
      <c r="TBE63" s="429"/>
      <c r="TBF63" s="429"/>
      <c r="TBG63" s="429"/>
      <c r="TBH63" s="429"/>
      <c r="TBI63" s="429"/>
      <c r="TBJ63" s="429"/>
      <c r="TBK63" s="429"/>
      <c r="TBL63" s="429"/>
      <c r="TBM63" s="429"/>
      <c r="TBN63" s="429"/>
      <c r="TBO63" s="429"/>
      <c r="TBP63" s="429"/>
      <c r="TBQ63" s="429"/>
      <c r="TBR63" s="429"/>
      <c r="TBS63" s="429"/>
      <c r="TBT63" s="429"/>
      <c r="TBU63" s="429"/>
      <c r="TBV63" s="429"/>
      <c r="TBW63" s="429"/>
      <c r="TBX63" s="429"/>
      <c r="TBY63" s="429"/>
      <c r="TBZ63" s="429"/>
      <c r="TCA63" s="429"/>
      <c r="TCB63" s="429"/>
      <c r="TCC63" s="429"/>
      <c r="TCD63" s="429"/>
      <c r="TCE63" s="429"/>
      <c r="TCF63" s="429"/>
      <c r="TCG63" s="429"/>
      <c r="TCH63" s="429"/>
      <c r="TCI63" s="429"/>
      <c r="TCJ63" s="429"/>
      <c r="TCK63" s="429"/>
      <c r="TCL63" s="429"/>
      <c r="TCM63" s="429"/>
      <c r="TCN63" s="429"/>
      <c r="TCO63" s="429"/>
      <c r="TCP63" s="429"/>
      <c r="TCQ63" s="429"/>
      <c r="TCR63" s="429"/>
      <c r="TCS63" s="429"/>
      <c r="TCT63" s="429"/>
      <c r="TCU63" s="429"/>
      <c r="TCV63" s="429"/>
      <c r="TCW63" s="429"/>
      <c r="TCX63" s="429"/>
      <c r="TCY63" s="429"/>
      <c r="TCZ63" s="429"/>
      <c r="TDA63" s="429"/>
      <c r="TDB63" s="429"/>
      <c r="TDC63" s="429"/>
      <c r="TDD63" s="429"/>
      <c r="TDE63" s="429"/>
      <c r="TDF63" s="429"/>
      <c r="TDG63" s="429"/>
      <c r="TDH63" s="429"/>
      <c r="TDI63" s="429"/>
      <c r="TDJ63" s="429"/>
      <c r="TDK63" s="429"/>
      <c r="TDL63" s="429"/>
      <c r="TDM63" s="429"/>
      <c r="TDN63" s="429"/>
      <c r="TDO63" s="429"/>
      <c r="TDP63" s="429"/>
      <c r="TDQ63" s="429"/>
      <c r="TDR63" s="429"/>
      <c r="TDS63" s="429"/>
      <c r="TDT63" s="429"/>
      <c r="TDU63" s="429"/>
      <c r="TDV63" s="429"/>
      <c r="TDW63" s="429"/>
      <c r="TDX63" s="429"/>
      <c r="TDY63" s="429"/>
      <c r="TDZ63" s="429"/>
      <c r="TEA63" s="429"/>
      <c r="TEB63" s="429"/>
      <c r="TEC63" s="429"/>
      <c r="TED63" s="429"/>
      <c r="TEE63" s="429"/>
      <c r="TEF63" s="429"/>
      <c r="TEG63" s="429"/>
      <c r="TEH63" s="429"/>
      <c r="TEI63" s="429"/>
      <c r="TEJ63" s="429"/>
      <c r="TEK63" s="429"/>
      <c r="TEL63" s="429"/>
      <c r="TEM63" s="429"/>
      <c r="TEN63" s="429"/>
      <c r="TEO63" s="429"/>
      <c r="TEP63" s="429"/>
      <c r="TEQ63" s="429"/>
      <c r="TER63" s="429"/>
      <c r="TES63" s="429"/>
      <c r="TET63" s="429"/>
      <c r="TEU63" s="429"/>
      <c r="TEV63" s="429"/>
      <c r="TEW63" s="429"/>
      <c r="TEX63" s="429"/>
      <c r="TEY63" s="429"/>
      <c r="TEZ63" s="429"/>
      <c r="TFA63" s="429"/>
      <c r="TFB63" s="429"/>
      <c r="TFC63" s="429"/>
      <c r="TFD63" s="429"/>
      <c r="TFE63" s="429"/>
      <c r="TFF63" s="429"/>
      <c r="TFG63" s="429"/>
      <c r="TFH63" s="429"/>
      <c r="TFI63" s="429"/>
      <c r="TFJ63" s="429"/>
      <c r="TFK63" s="429"/>
      <c r="TFL63" s="429"/>
      <c r="TFM63" s="429"/>
      <c r="TFN63" s="429"/>
      <c r="TFO63" s="429"/>
      <c r="TFP63" s="429"/>
      <c r="TFQ63" s="429"/>
      <c r="TFR63" s="429"/>
      <c r="TFS63" s="429"/>
      <c r="TFT63" s="429"/>
      <c r="TFU63" s="429"/>
      <c r="TFV63" s="429"/>
      <c r="TFW63" s="429"/>
      <c r="TFX63" s="429"/>
      <c r="TFY63" s="429"/>
      <c r="TFZ63" s="429"/>
      <c r="TGA63" s="429"/>
      <c r="TGB63" s="429"/>
      <c r="TGC63" s="429"/>
      <c r="TGD63" s="429"/>
      <c r="TGE63" s="429"/>
      <c r="TGF63" s="429"/>
      <c r="TGG63" s="429"/>
      <c r="TGH63" s="429"/>
      <c r="TGI63" s="429"/>
      <c r="TGJ63" s="429"/>
      <c r="TGK63" s="429"/>
      <c r="TGL63" s="429"/>
      <c r="TGM63" s="429"/>
      <c r="TGN63" s="429"/>
      <c r="TGO63" s="429"/>
      <c r="TGP63" s="429"/>
      <c r="TGQ63" s="429"/>
      <c r="TGR63" s="429"/>
      <c r="TGS63" s="429"/>
      <c r="TGT63" s="429"/>
      <c r="TGU63" s="429"/>
      <c r="TGV63" s="429"/>
      <c r="TGW63" s="429"/>
      <c r="TGX63" s="429"/>
      <c r="TGY63" s="429"/>
      <c r="TGZ63" s="429"/>
      <c r="THA63" s="429"/>
      <c r="THB63" s="429"/>
      <c r="THC63" s="429"/>
      <c r="THD63" s="429"/>
      <c r="THE63" s="429"/>
      <c r="THF63" s="429"/>
      <c r="THG63" s="429"/>
      <c r="THH63" s="429"/>
      <c r="THI63" s="429"/>
      <c r="THJ63" s="429"/>
      <c r="THK63" s="429"/>
      <c r="THL63" s="429"/>
      <c r="THM63" s="429"/>
      <c r="THN63" s="429"/>
      <c r="THO63" s="429"/>
      <c r="THP63" s="429"/>
      <c r="THQ63" s="429"/>
      <c r="THR63" s="429"/>
      <c r="THS63" s="429"/>
      <c r="THT63" s="429"/>
      <c r="THU63" s="429"/>
      <c r="THV63" s="429"/>
      <c r="THW63" s="429"/>
      <c r="THX63" s="429"/>
      <c r="THY63" s="429"/>
      <c r="THZ63" s="429"/>
      <c r="TIA63" s="429"/>
      <c r="TIB63" s="429"/>
      <c r="TIC63" s="429"/>
      <c r="TID63" s="429"/>
      <c r="TIE63" s="429"/>
      <c r="TIF63" s="429"/>
      <c r="TIG63" s="429"/>
      <c r="TIH63" s="429"/>
      <c r="TII63" s="429"/>
      <c r="TIJ63" s="429"/>
      <c r="TIK63" s="429"/>
      <c r="TIL63" s="429"/>
      <c r="TIM63" s="429"/>
      <c r="TIN63" s="429"/>
      <c r="TIO63" s="429"/>
      <c r="TIP63" s="429"/>
      <c r="TIQ63" s="429"/>
      <c r="TIR63" s="429"/>
      <c r="TIS63" s="429"/>
      <c r="TIT63" s="429"/>
      <c r="TIU63" s="429"/>
      <c r="TIV63" s="429"/>
      <c r="TIW63" s="429"/>
      <c r="TIX63" s="429"/>
      <c r="TIY63" s="429"/>
      <c r="TIZ63" s="429"/>
      <c r="TJA63" s="429"/>
      <c r="TJB63" s="429"/>
      <c r="TJC63" s="429"/>
      <c r="TJD63" s="429"/>
      <c r="TJE63" s="429"/>
      <c r="TJF63" s="429"/>
      <c r="TJG63" s="429"/>
      <c r="TJH63" s="429"/>
      <c r="TJI63" s="429"/>
      <c r="TJJ63" s="429"/>
      <c r="TJK63" s="429"/>
      <c r="TJL63" s="429"/>
      <c r="TJM63" s="429"/>
      <c r="TJN63" s="429"/>
      <c r="TJO63" s="429"/>
      <c r="TJP63" s="429"/>
      <c r="TJQ63" s="429"/>
      <c r="TJR63" s="429"/>
      <c r="TJS63" s="429"/>
      <c r="TJT63" s="429"/>
      <c r="TJU63" s="429"/>
      <c r="TJV63" s="429"/>
      <c r="TJW63" s="429"/>
      <c r="TJX63" s="429"/>
      <c r="TJY63" s="429"/>
      <c r="TJZ63" s="429"/>
      <c r="TKA63" s="429"/>
      <c r="TKB63" s="429"/>
      <c r="TKC63" s="429"/>
      <c r="TKD63" s="429"/>
      <c r="TKE63" s="429"/>
      <c r="TKF63" s="429"/>
      <c r="TKG63" s="429"/>
      <c r="TKH63" s="429"/>
      <c r="TKI63" s="429"/>
      <c r="TKJ63" s="429"/>
      <c r="TKK63" s="429"/>
      <c r="TKL63" s="429"/>
      <c r="TKM63" s="429"/>
      <c r="TKN63" s="429"/>
      <c r="TKO63" s="429"/>
      <c r="TKP63" s="429"/>
      <c r="TKQ63" s="429"/>
      <c r="TKR63" s="429"/>
      <c r="TKS63" s="429"/>
      <c r="TKT63" s="429"/>
      <c r="TKU63" s="429"/>
      <c r="TKV63" s="429"/>
      <c r="TKW63" s="429"/>
      <c r="TKX63" s="429"/>
      <c r="TKY63" s="429"/>
      <c r="TKZ63" s="429"/>
      <c r="TLA63" s="429"/>
      <c r="TLB63" s="429"/>
      <c r="TLC63" s="429"/>
      <c r="TLD63" s="429"/>
      <c r="TLE63" s="429"/>
      <c r="TLF63" s="429"/>
      <c r="TLG63" s="429"/>
      <c r="TLH63" s="429"/>
      <c r="TLI63" s="429"/>
      <c r="TLJ63" s="429"/>
      <c r="TLK63" s="429"/>
      <c r="TLL63" s="429"/>
      <c r="TLM63" s="429"/>
      <c r="TLN63" s="429"/>
      <c r="TLO63" s="429"/>
      <c r="TLP63" s="429"/>
      <c r="TLQ63" s="429"/>
      <c r="TLR63" s="429"/>
      <c r="TLS63" s="429"/>
      <c r="TLT63" s="429"/>
      <c r="TLU63" s="429"/>
      <c r="TLV63" s="429"/>
      <c r="TLW63" s="429"/>
      <c r="TLX63" s="429"/>
      <c r="TLY63" s="429"/>
      <c r="TLZ63" s="429"/>
      <c r="TMA63" s="429"/>
      <c r="TMB63" s="429"/>
      <c r="TMC63" s="429"/>
      <c r="TMD63" s="429"/>
      <c r="TME63" s="429"/>
      <c r="TMF63" s="429"/>
      <c r="TMG63" s="429"/>
      <c r="TMH63" s="429"/>
      <c r="TMI63" s="429"/>
      <c r="TMJ63" s="429"/>
      <c r="TMK63" s="429"/>
      <c r="TML63" s="429"/>
      <c r="TMM63" s="429"/>
      <c r="TMN63" s="429"/>
      <c r="TMO63" s="429"/>
      <c r="TMP63" s="429"/>
      <c r="TMQ63" s="429"/>
      <c r="TMR63" s="429"/>
      <c r="TMS63" s="429"/>
      <c r="TMT63" s="429"/>
      <c r="TMU63" s="429"/>
      <c r="TMV63" s="429"/>
      <c r="TMW63" s="429"/>
      <c r="TMX63" s="429"/>
      <c r="TMY63" s="429"/>
      <c r="TMZ63" s="429"/>
      <c r="TNA63" s="429"/>
      <c r="TNB63" s="429"/>
      <c r="TNC63" s="429"/>
      <c r="TND63" s="429"/>
      <c r="TNE63" s="429"/>
      <c r="TNF63" s="429"/>
      <c r="TNG63" s="429"/>
      <c r="TNH63" s="429"/>
      <c r="TNI63" s="429"/>
      <c r="TNJ63" s="429"/>
      <c r="TNK63" s="429"/>
      <c r="TNL63" s="429"/>
      <c r="TNM63" s="429"/>
      <c r="TNN63" s="429"/>
      <c r="TNO63" s="429"/>
      <c r="TNP63" s="429"/>
      <c r="TNQ63" s="429"/>
      <c r="TNR63" s="429"/>
      <c r="TNS63" s="429"/>
      <c r="TNT63" s="429"/>
      <c r="TNU63" s="429"/>
      <c r="TNV63" s="429"/>
      <c r="TNW63" s="429"/>
      <c r="TNX63" s="429"/>
      <c r="TNY63" s="429"/>
      <c r="TNZ63" s="429"/>
      <c r="TOA63" s="429"/>
      <c r="TOB63" s="429"/>
      <c r="TOC63" s="429"/>
      <c r="TOD63" s="429"/>
      <c r="TOE63" s="429"/>
      <c r="TOF63" s="429"/>
      <c r="TOG63" s="429"/>
      <c r="TOH63" s="429"/>
      <c r="TOI63" s="429"/>
      <c r="TOJ63" s="429"/>
      <c r="TOK63" s="429"/>
      <c r="TOL63" s="429"/>
      <c r="TOM63" s="429"/>
      <c r="TON63" s="429"/>
      <c r="TOO63" s="429"/>
      <c r="TOP63" s="429"/>
      <c r="TOQ63" s="429"/>
      <c r="TOR63" s="429"/>
      <c r="TOS63" s="429"/>
      <c r="TOT63" s="429"/>
      <c r="TOU63" s="429"/>
      <c r="TOV63" s="429"/>
      <c r="TOW63" s="429"/>
      <c r="TOX63" s="429"/>
      <c r="TOY63" s="429"/>
      <c r="TOZ63" s="429"/>
      <c r="TPA63" s="429"/>
      <c r="TPB63" s="429"/>
      <c r="TPC63" s="429"/>
      <c r="TPD63" s="429"/>
      <c r="TPE63" s="429"/>
      <c r="TPF63" s="429"/>
      <c r="TPG63" s="429"/>
      <c r="TPH63" s="429"/>
      <c r="TPI63" s="429"/>
      <c r="TPJ63" s="429"/>
      <c r="TPK63" s="429"/>
      <c r="TPL63" s="429"/>
      <c r="TPM63" s="429"/>
      <c r="TPN63" s="429"/>
      <c r="TPO63" s="429"/>
      <c r="TPP63" s="429"/>
      <c r="TPQ63" s="429"/>
      <c r="TPR63" s="429"/>
      <c r="TPS63" s="429"/>
      <c r="TPT63" s="429"/>
      <c r="TPU63" s="429"/>
      <c r="TPV63" s="429"/>
      <c r="TPW63" s="429"/>
      <c r="TPX63" s="429"/>
      <c r="TPY63" s="429"/>
      <c r="TPZ63" s="429"/>
      <c r="TQA63" s="429"/>
      <c r="TQB63" s="429"/>
      <c r="TQC63" s="429"/>
      <c r="TQD63" s="429"/>
      <c r="TQE63" s="429"/>
      <c r="TQF63" s="429"/>
      <c r="TQG63" s="429"/>
      <c r="TQH63" s="429"/>
      <c r="TQI63" s="429"/>
      <c r="TQJ63" s="429"/>
      <c r="TQK63" s="429"/>
      <c r="TQL63" s="429"/>
      <c r="TQM63" s="429"/>
      <c r="TQN63" s="429"/>
      <c r="TQO63" s="429"/>
      <c r="TQP63" s="429"/>
      <c r="TQQ63" s="429"/>
      <c r="TQR63" s="429"/>
      <c r="TQS63" s="429"/>
      <c r="TQT63" s="429"/>
      <c r="TQU63" s="429"/>
      <c r="TQV63" s="429"/>
      <c r="TQW63" s="429"/>
      <c r="TQX63" s="429"/>
      <c r="TQY63" s="429"/>
      <c r="TQZ63" s="429"/>
      <c r="TRA63" s="429"/>
      <c r="TRB63" s="429"/>
      <c r="TRC63" s="429"/>
      <c r="TRD63" s="429"/>
      <c r="TRE63" s="429"/>
      <c r="TRF63" s="429"/>
      <c r="TRG63" s="429"/>
      <c r="TRH63" s="429"/>
      <c r="TRI63" s="429"/>
      <c r="TRJ63" s="429"/>
      <c r="TRK63" s="429"/>
      <c r="TRL63" s="429"/>
      <c r="TRM63" s="429"/>
      <c r="TRN63" s="429"/>
      <c r="TRO63" s="429"/>
      <c r="TRP63" s="429"/>
      <c r="TRQ63" s="429"/>
      <c r="TRR63" s="429"/>
      <c r="TRS63" s="429"/>
      <c r="TRT63" s="429"/>
      <c r="TRU63" s="429"/>
      <c r="TRV63" s="429"/>
      <c r="TRW63" s="429"/>
      <c r="TRX63" s="429"/>
      <c r="TRY63" s="429"/>
      <c r="TRZ63" s="429"/>
      <c r="TSA63" s="429"/>
      <c r="TSB63" s="429"/>
      <c r="TSC63" s="429"/>
      <c r="TSD63" s="429"/>
      <c r="TSE63" s="429"/>
      <c r="TSF63" s="429"/>
      <c r="TSG63" s="429"/>
      <c r="TSH63" s="429"/>
      <c r="TSI63" s="429"/>
      <c r="TSJ63" s="429"/>
      <c r="TSK63" s="429"/>
      <c r="TSL63" s="429"/>
      <c r="TSM63" s="429"/>
      <c r="TSN63" s="429"/>
      <c r="TSO63" s="429"/>
      <c r="TSP63" s="429"/>
      <c r="TSQ63" s="429"/>
      <c r="TSR63" s="429"/>
      <c r="TSS63" s="429"/>
      <c r="TST63" s="429"/>
      <c r="TSU63" s="429"/>
      <c r="TSV63" s="429"/>
      <c r="TSW63" s="429"/>
      <c r="TSX63" s="429"/>
      <c r="TSY63" s="429"/>
      <c r="TSZ63" s="429"/>
      <c r="TTA63" s="429"/>
      <c r="TTB63" s="429"/>
      <c r="TTC63" s="429"/>
      <c r="TTD63" s="429"/>
      <c r="TTE63" s="429"/>
      <c r="TTF63" s="429"/>
      <c r="TTG63" s="429"/>
      <c r="TTH63" s="429"/>
      <c r="TTI63" s="429"/>
      <c r="TTJ63" s="429"/>
      <c r="TTK63" s="429"/>
      <c r="TTL63" s="429"/>
      <c r="TTM63" s="429"/>
      <c r="TTN63" s="429"/>
      <c r="TTO63" s="429"/>
      <c r="TTP63" s="429"/>
      <c r="TTQ63" s="429"/>
      <c r="TTR63" s="429"/>
      <c r="TTS63" s="429"/>
      <c r="TTT63" s="429"/>
      <c r="TTU63" s="429"/>
      <c r="TTV63" s="429"/>
      <c r="TTW63" s="429"/>
      <c r="TTX63" s="429"/>
      <c r="TTY63" s="429"/>
      <c r="TTZ63" s="429"/>
      <c r="TUA63" s="429"/>
      <c r="TUB63" s="429"/>
      <c r="TUC63" s="429"/>
      <c r="TUD63" s="429"/>
      <c r="TUE63" s="429"/>
      <c r="TUF63" s="429"/>
      <c r="TUG63" s="429"/>
      <c r="TUH63" s="429"/>
      <c r="TUI63" s="429"/>
      <c r="TUJ63" s="429"/>
      <c r="TUK63" s="429"/>
      <c r="TUL63" s="429"/>
      <c r="TUM63" s="429"/>
      <c r="TUN63" s="429"/>
      <c r="TUO63" s="429"/>
      <c r="TUP63" s="429"/>
      <c r="TUQ63" s="429"/>
      <c r="TUR63" s="429"/>
      <c r="TUS63" s="429"/>
      <c r="TUT63" s="429"/>
      <c r="TUU63" s="429"/>
      <c r="TUV63" s="429"/>
      <c r="TUW63" s="429"/>
      <c r="TUX63" s="429"/>
      <c r="TUY63" s="429"/>
      <c r="TUZ63" s="429"/>
      <c r="TVA63" s="429"/>
      <c r="TVB63" s="429"/>
      <c r="TVC63" s="429"/>
      <c r="TVD63" s="429"/>
      <c r="TVE63" s="429"/>
      <c r="TVF63" s="429"/>
      <c r="TVG63" s="429"/>
      <c r="TVH63" s="429"/>
      <c r="TVI63" s="429"/>
      <c r="TVJ63" s="429"/>
      <c r="TVK63" s="429"/>
      <c r="TVL63" s="429"/>
      <c r="TVM63" s="429"/>
      <c r="TVN63" s="429"/>
      <c r="TVO63" s="429"/>
      <c r="TVP63" s="429"/>
      <c r="TVQ63" s="429"/>
      <c r="TVR63" s="429"/>
      <c r="TVS63" s="429"/>
      <c r="TVT63" s="429"/>
      <c r="TVU63" s="429"/>
      <c r="TVV63" s="429"/>
      <c r="TVW63" s="429"/>
      <c r="TVX63" s="429"/>
      <c r="TVY63" s="429"/>
      <c r="TVZ63" s="429"/>
      <c r="TWA63" s="429"/>
      <c r="TWB63" s="429"/>
      <c r="TWC63" s="429"/>
      <c r="TWD63" s="429"/>
      <c r="TWE63" s="429"/>
      <c r="TWF63" s="429"/>
      <c r="TWG63" s="429"/>
      <c r="TWH63" s="429"/>
      <c r="TWI63" s="429"/>
      <c r="TWJ63" s="429"/>
      <c r="TWK63" s="429"/>
      <c r="TWL63" s="429"/>
      <c r="TWM63" s="429"/>
      <c r="TWN63" s="429"/>
      <c r="TWO63" s="429"/>
      <c r="TWP63" s="429"/>
      <c r="TWQ63" s="429"/>
      <c r="TWR63" s="429"/>
      <c r="TWS63" s="429"/>
      <c r="TWT63" s="429"/>
      <c r="TWU63" s="429"/>
      <c r="TWV63" s="429"/>
      <c r="TWW63" s="429"/>
      <c r="TWX63" s="429"/>
      <c r="TWY63" s="429"/>
      <c r="TWZ63" s="429"/>
      <c r="TXA63" s="429"/>
      <c r="TXB63" s="429"/>
      <c r="TXC63" s="429"/>
      <c r="TXD63" s="429"/>
      <c r="TXE63" s="429"/>
      <c r="TXF63" s="429"/>
      <c r="TXG63" s="429"/>
      <c r="TXH63" s="429"/>
      <c r="TXI63" s="429"/>
      <c r="TXJ63" s="429"/>
      <c r="TXK63" s="429"/>
      <c r="TXL63" s="429"/>
      <c r="TXM63" s="429"/>
      <c r="TXN63" s="429"/>
      <c r="TXO63" s="429"/>
      <c r="TXP63" s="429"/>
      <c r="TXQ63" s="429"/>
      <c r="TXR63" s="429"/>
      <c r="TXS63" s="429"/>
      <c r="TXT63" s="429"/>
      <c r="TXU63" s="429"/>
      <c r="TXV63" s="429"/>
      <c r="TXW63" s="429"/>
      <c r="TXX63" s="429"/>
      <c r="TXY63" s="429"/>
      <c r="TXZ63" s="429"/>
      <c r="TYA63" s="429"/>
      <c r="TYB63" s="429"/>
      <c r="TYC63" s="429"/>
      <c r="TYD63" s="429"/>
      <c r="TYE63" s="429"/>
      <c r="TYF63" s="429"/>
      <c r="TYG63" s="429"/>
      <c r="TYH63" s="429"/>
      <c r="TYI63" s="429"/>
      <c r="TYJ63" s="429"/>
      <c r="TYK63" s="429"/>
      <c r="TYL63" s="429"/>
      <c r="TYM63" s="429"/>
      <c r="TYN63" s="429"/>
      <c r="TYO63" s="429"/>
      <c r="TYP63" s="429"/>
      <c r="TYQ63" s="429"/>
      <c r="TYR63" s="429"/>
      <c r="TYS63" s="429"/>
      <c r="TYT63" s="429"/>
      <c r="TYU63" s="429"/>
      <c r="TYV63" s="429"/>
      <c r="TYW63" s="429"/>
      <c r="TYX63" s="429"/>
      <c r="TYY63" s="429"/>
      <c r="TYZ63" s="429"/>
      <c r="TZA63" s="429"/>
      <c r="TZB63" s="429"/>
      <c r="TZC63" s="429"/>
      <c r="TZD63" s="429"/>
      <c r="TZE63" s="429"/>
      <c r="TZF63" s="429"/>
      <c r="TZG63" s="429"/>
      <c r="TZH63" s="429"/>
      <c r="TZI63" s="429"/>
      <c r="TZJ63" s="429"/>
      <c r="TZK63" s="429"/>
      <c r="TZL63" s="429"/>
      <c r="TZM63" s="429"/>
      <c r="TZN63" s="429"/>
      <c r="TZO63" s="429"/>
      <c r="TZP63" s="429"/>
      <c r="TZQ63" s="429"/>
      <c r="TZR63" s="429"/>
      <c r="TZS63" s="429"/>
      <c r="TZT63" s="429"/>
      <c r="TZU63" s="429"/>
      <c r="TZV63" s="429"/>
      <c r="TZW63" s="429"/>
      <c r="TZX63" s="429"/>
      <c r="TZY63" s="429"/>
      <c r="TZZ63" s="429"/>
      <c r="UAA63" s="429"/>
      <c r="UAB63" s="429"/>
      <c r="UAC63" s="429"/>
      <c r="UAD63" s="429"/>
      <c r="UAE63" s="429"/>
      <c r="UAF63" s="429"/>
      <c r="UAG63" s="429"/>
      <c r="UAH63" s="429"/>
      <c r="UAI63" s="429"/>
      <c r="UAJ63" s="429"/>
      <c r="UAK63" s="429"/>
      <c r="UAL63" s="429"/>
      <c r="UAM63" s="429"/>
      <c r="UAN63" s="429"/>
      <c r="UAO63" s="429"/>
      <c r="UAP63" s="429"/>
      <c r="UAQ63" s="429"/>
      <c r="UAR63" s="429"/>
      <c r="UAS63" s="429"/>
      <c r="UAT63" s="429"/>
      <c r="UAU63" s="429"/>
      <c r="UAV63" s="429"/>
      <c r="UAW63" s="429"/>
      <c r="UAX63" s="429"/>
      <c r="UAY63" s="429"/>
      <c r="UAZ63" s="429"/>
      <c r="UBA63" s="429"/>
      <c r="UBB63" s="429"/>
      <c r="UBC63" s="429"/>
      <c r="UBD63" s="429"/>
      <c r="UBE63" s="429"/>
      <c r="UBF63" s="429"/>
      <c r="UBG63" s="429"/>
      <c r="UBH63" s="429"/>
      <c r="UBI63" s="429"/>
      <c r="UBJ63" s="429"/>
      <c r="UBK63" s="429"/>
      <c r="UBL63" s="429"/>
      <c r="UBM63" s="429"/>
      <c r="UBN63" s="429"/>
      <c r="UBO63" s="429"/>
      <c r="UBP63" s="429"/>
      <c r="UBQ63" s="429"/>
      <c r="UBR63" s="429"/>
      <c r="UBS63" s="429"/>
      <c r="UBT63" s="429"/>
      <c r="UBU63" s="429"/>
      <c r="UBV63" s="429"/>
      <c r="UBW63" s="429"/>
      <c r="UBX63" s="429"/>
      <c r="UBY63" s="429"/>
      <c r="UBZ63" s="429"/>
      <c r="UCA63" s="429"/>
      <c r="UCB63" s="429"/>
      <c r="UCC63" s="429"/>
      <c r="UCD63" s="429"/>
      <c r="UCE63" s="429"/>
      <c r="UCF63" s="429"/>
      <c r="UCG63" s="429"/>
      <c r="UCH63" s="429"/>
      <c r="UCI63" s="429"/>
      <c r="UCJ63" s="429"/>
      <c r="UCK63" s="429"/>
      <c r="UCL63" s="429"/>
      <c r="UCM63" s="429"/>
      <c r="UCN63" s="429"/>
      <c r="UCO63" s="429"/>
      <c r="UCP63" s="429"/>
      <c r="UCQ63" s="429"/>
      <c r="UCR63" s="429"/>
      <c r="UCS63" s="429"/>
      <c r="UCT63" s="429"/>
      <c r="UCU63" s="429"/>
      <c r="UCV63" s="429"/>
      <c r="UCW63" s="429"/>
      <c r="UCX63" s="429"/>
      <c r="UCY63" s="429"/>
      <c r="UCZ63" s="429"/>
      <c r="UDA63" s="429"/>
      <c r="UDB63" s="429"/>
      <c r="UDC63" s="429"/>
      <c r="UDD63" s="429"/>
      <c r="UDE63" s="429"/>
      <c r="UDF63" s="429"/>
      <c r="UDG63" s="429"/>
      <c r="UDH63" s="429"/>
      <c r="UDI63" s="429"/>
      <c r="UDJ63" s="429"/>
      <c r="UDK63" s="429"/>
      <c r="UDL63" s="429"/>
      <c r="UDM63" s="429"/>
      <c r="UDN63" s="429"/>
      <c r="UDO63" s="429"/>
      <c r="UDP63" s="429"/>
      <c r="UDQ63" s="429"/>
      <c r="UDR63" s="429"/>
      <c r="UDS63" s="429"/>
      <c r="UDT63" s="429"/>
      <c r="UDU63" s="429"/>
      <c r="UDV63" s="429"/>
      <c r="UDW63" s="429"/>
      <c r="UDX63" s="429"/>
      <c r="UDY63" s="429"/>
      <c r="UDZ63" s="429"/>
      <c r="UEA63" s="429"/>
      <c r="UEB63" s="429"/>
      <c r="UEC63" s="429"/>
      <c r="UED63" s="429"/>
      <c r="UEE63" s="429"/>
      <c r="UEF63" s="429"/>
      <c r="UEG63" s="429"/>
      <c r="UEH63" s="429"/>
      <c r="UEI63" s="429"/>
      <c r="UEJ63" s="429"/>
      <c r="UEK63" s="429"/>
      <c r="UEL63" s="429"/>
      <c r="UEM63" s="429"/>
      <c r="UEN63" s="429"/>
      <c r="UEO63" s="429"/>
      <c r="UEP63" s="429"/>
      <c r="UEQ63" s="429"/>
      <c r="UER63" s="429"/>
      <c r="UES63" s="429"/>
      <c r="UET63" s="429"/>
      <c r="UEU63" s="429"/>
      <c r="UEV63" s="429"/>
      <c r="UEW63" s="429"/>
      <c r="UEX63" s="429"/>
      <c r="UEY63" s="429"/>
      <c r="UEZ63" s="429"/>
      <c r="UFA63" s="429"/>
      <c r="UFB63" s="429"/>
      <c r="UFC63" s="429"/>
      <c r="UFD63" s="429"/>
      <c r="UFE63" s="429"/>
      <c r="UFF63" s="429"/>
      <c r="UFG63" s="429"/>
      <c r="UFH63" s="429"/>
      <c r="UFI63" s="429"/>
      <c r="UFJ63" s="429"/>
      <c r="UFK63" s="429"/>
      <c r="UFL63" s="429"/>
      <c r="UFM63" s="429"/>
      <c r="UFN63" s="429"/>
      <c r="UFO63" s="429"/>
      <c r="UFP63" s="429"/>
      <c r="UFQ63" s="429"/>
      <c r="UFR63" s="429"/>
      <c r="UFS63" s="429"/>
      <c r="UFT63" s="429"/>
      <c r="UFU63" s="429"/>
      <c r="UFV63" s="429"/>
      <c r="UFW63" s="429"/>
      <c r="UFX63" s="429"/>
      <c r="UFY63" s="429"/>
      <c r="UFZ63" s="429"/>
      <c r="UGA63" s="429"/>
      <c r="UGB63" s="429"/>
      <c r="UGC63" s="429"/>
      <c r="UGD63" s="429"/>
      <c r="UGE63" s="429"/>
      <c r="UGF63" s="429"/>
      <c r="UGG63" s="429"/>
      <c r="UGH63" s="429"/>
      <c r="UGI63" s="429"/>
      <c r="UGJ63" s="429"/>
      <c r="UGK63" s="429"/>
      <c r="UGL63" s="429"/>
      <c r="UGM63" s="429"/>
      <c r="UGN63" s="429"/>
      <c r="UGO63" s="429"/>
      <c r="UGP63" s="429"/>
      <c r="UGQ63" s="429"/>
      <c r="UGR63" s="429"/>
      <c r="UGS63" s="429"/>
      <c r="UGT63" s="429"/>
      <c r="UGU63" s="429"/>
      <c r="UGV63" s="429"/>
      <c r="UGW63" s="429"/>
      <c r="UGX63" s="429"/>
      <c r="UGY63" s="429"/>
      <c r="UGZ63" s="429"/>
      <c r="UHA63" s="429"/>
      <c r="UHB63" s="429"/>
      <c r="UHC63" s="429"/>
      <c r="UHD63" s="429"/>
      <c r="UHE63" s="429"/>
      <c r="UHF63" s="429"/>
      <c r="UHG63" s="429"/>
      <c r="UHH63" s="429"/>
      <c r="UHI63" s="429"/>
      <c r="UHJ63" s="429"/>
      <c r="UHK63" s="429"/>
      <c r="UHL63" s="429"/>
      <c r="UHM63" s="429"/>
      <c r="UHN63" s="429"/>
      <c r="UHO63" s="429"/>
      <c r="UHP63" s="429"/>
      <c r="UHQ63" s="429"/>
      <c r="UHR63" s="429"/>
      <c r="UHS63" s="429"/>
      <c r="UHT63" s="429"/>
      <c r="UHU63" s="429"/>
      <c r="UHV63" s="429"/>
      <c r="UHW63" s="429"/>
      <c r="UHX63" s="429"/>
      <c r="UHY63" s="429"/>
      <c r="UHZ63" s="429"/>
      <c r="UIA63" s="429"/>
      <c r="UIB63" s="429"/>
      <c r="UIC63" s="429"/>
      <c r="UID63" s="429"/>
      <c r="UIE63" s="429"/>
      <c r="UIF63" s="429"/>
      <c r="UIG63" s="429"/>
      <c r="UIH63" s="429"/>
      <c r="UII63" s="429"/>
      <c r="UIJ63" s="429"/>
      <c r="UIK63" s="429"/>
      <c r="UIL63" s="429"/>
      <c r="UIM63" s="429"/>
      <c r="UIN63" s="429"/>
      <c r="UIO63" s="429"/>
      <c r="UIP63" s="429"/>
      <c r="UIQ63" s="429"/>
      <c r="UIR63" s="429"/>
      <c r="UIS63" s="429"/>
      <c r="UIT63" s="429"/>
      <c r="UIU63" s="429"/>
      <c r="UIV63" s="429"/>
      <c r="UIW63" s="429"/>
      <c r="UIX63" s="429"/>
      <c r="UIY63" s="429"/>
      <c r="UIZ63" s="429"/>
      <c r="UJA63" s="429"/>
      <c r="UJB63" s="429"/>
      <c r="UJC63" s="429"/>
      <c r="UJD63" s="429"/>
      <c r="UJE63" s="429"/>
      <c r="UJF63" s="429"/>
      <c r="UJG63" s="429"/>
      <c r="UJH63" s="429"/>
      <c r="UJI63" s="429"/>
      <c r="UJJ63" s="429"/>
      <c r="UJK63" s="429"/>
      <c r="UJL63" s="429"/>
      <c r="UJM63" s="429"/>
      <c r="UJN63" s="429"/>
      <c r="UJO63" s="429"/>
      <c r="UJP63" s="429"/>
      <c r="UJQ63" s="429"/>
      <c r="UJR63" s="429"/>
      <c r="UJS63" s="429"/>
      <c r="UJT63" s="429"/>
      <c r="UJU63" s="429"/>
      <c r="UJV63" s="429"/>
      <c r="UJW63" s="429"/>
      <c r="UJX63" s="429"/>
      <c r="UJY63" s="429"/>
      <c r="UJZ63" s="429"/>
      <c r="UKA63" s="429"/>
      <c r="UKB63" s="429"/>
      <c r="UKC63" s="429"/>
      <c r="UKD63" s="429"/>
      <c r="UKE63" s="429"/>
      <c r="UKF63" s="429"/>
      <c r="UKG63" s="429"/>
      <c r="UKH63" s="429"/>
      <c r="UKI63" s="429"/>
      <c r="UKJ63" s="429"/>
      <c r="UKK63" s="429"/>
      <c r="UKL63" s="429"/>
      <c r="UKM63" s="429"/>
      <c r="UKN63" s="429"/>
      <c r="UKO63" s="429"/>
      <c r="UKP63" s="429"/>
      <c r="UKQ63" s="429"/>
      <c r="UKR63" s="429"/>
      <c r="UKS63" s="429"/>
      <c r="UKT63" s="429"/>
      <c r="UKU63" s="429"/>
      <c r="UKV63" s="429"/>
      <c r="UKW63" s="429"/>
      <c r="UKX63" s="429"/>
      <c r="UKY63" s="429"/>
      <c r="UKZ63" s="429"/>
      <c r="ULA63" s="429"/>
      <c r="ULB63" s="429"/>
      <c r="ULC63" s="429"/>
      <c r="ULD63" s="429"/>
      <c r="ULE63" s="429"/>
      <c r="ULF63" s="429"/>
      <c r="ULG63" s="429"/>
      <c r="ULH63" s="429"/>
      <c r="ULI63" s="429"/>
      <c r="ULJ63" s="429"/>
      <c r="ULK63" s="429"/>
      <c r="ULL63" s="429"/>
      <c r="ULM63" s="429"/>
      <c r="ULN63" s="429"/>
      <c r="ULO63" s="429"/>
      <c r="ULP63" s="429"/>
      <c r="ULQ63" s="429"/>
      <c r="ULR63" s="429"/>
      <c r="ULS63" s="429"/>
      <c r="ULT63" s="429"/>
      <c r="ULU63" s="429"/>
      <c r="ULV63" s="429"/>
      <c r="ULW63" s="429"/>
      <c r="ULX63" s="429"/>
      <c r="ULY63" s="429"/>
      <c r="ULZ63" s="429"/>
      <c r="UMA63" s="429"/>
      <c r="UMB63" s="429"/>
      <c r="UMC63" s="429"/>
      <c r="UMD63" s="429"/>
      <c r="UME63" s="429"/>
      <c r="UMF63" s="429"/>
      <c r="UMG63" s="429"/>
      <c r="UMH63" s="429"/>
      <c r="UMI63" s="429"/>
      <c r="UMJ63" s="429"/>
      <c r="UMK63" s="429"/>
      <c r="UML63" s="429"/>
      <c r="UMM63" s="429"/>
      <c r="UMN63" s="429"/>
      <c r="UMO63" s="429"/>
      <c r="UMP63" s="429"/>
      <c r="UMQ63" s="429"/>
      <c r="UMR63" s="429"/>
      <c r="UMS63" s="429"/>
      <c r="UMT63" s="429"/>
      <c r="UMU63" s="429"/>
      <c r="UMV63" s="429"/>
      <c r="UMW63" s="429"/>
      <c r="UMX63" s="429"/>
      <c r="UMY63" s="429"/>
      <c r="UMZ63" s="429"/>
      <c r="UNA63" s="429"/>
      <c r="UNB63" s="429"/>
      <c r="UNC63" s="429"/>
      <c r="UND63" s="429"/>
      <c r="UNE63" s="429"/>
      <c r="UNF63" s="429"/>
      <c r="UNG63" s="429"/>
      <c r="UNH63" s="429"/>
      <c r="UNI63" s="429"/>
      <c r="UNJ63" s="429"/>
      <c r="UNK63" s="429"/>
      <c r="UNL63" s="429"/>
      <c r="UNM63" s="429"/>
      <c r="UNN63" s="429"/>
      <c r="UNO63" s="429"/>
      <c r="UNP63" s="429"/>
      <c r="UNQ63" s="429"/>
      <c r="UNR63" s="429"/>
      <c r="UNS63" s="429"/>
      <c r="UNT63" s="429"/>
      <c r="UNU63" s="429"/>
      <c r="UNV63" s="429"/>
      <c r="UNW63" s="429"/>
      <c r="UNX63" s="429"/>
      <c r="UNY63" s="429"/>
      <c r="UNZ63" s="429"/>
      <c r="UOA63" s="429"/>
      <c r="UOB63" s="429"/>
      <c r="UOC63" s="429"/>
      <c r="UOD63" s="429"/>
      <c r="UOE63" s="429"/>
      <c r="UOF63" s="429"/>
      <c r="UOG63" s="429"/>
      <c r="UOH63" s="429"/>
      <c r="UOI63" s="429"/>
      <c r="UOJ63" s="429"/>
      <c r="UOK63" s="429"/>
      <c r="UOL63" s="429"/>
      <c r="UOM63" s="429"/>
      <c r="UON63" s="429"/>
      <c r="UOO63" s="429"/>
      <c r="UOP63" s="429"/>
      <c r="UOQ63" s="429"/>
      <c r="UOR63" s="429"/>
      <c r="UOS63" s="429"/>
      <c r="UOT63" s="429"/>
      <c r="UOU63" s="429"/>
      <c r="UOV63" s="429"/>
      <c r="UOW63" s="429"/>
      <c r="UOX63" s="429"/>
      <c r="UOY63" s="429"/>
      <c r="UOZ63" s="429"/>
      <c r="UPA63" s="429"/>
      <c r="UPB63" s="429"/>
      <c r="UPC63" s="429"/>
      <c r="UPD63" s="429"/>
      <c r="UPE63" s="429"/>
      <c r="UPF63" s="429"/>
      <c r="UPG63" s="429"/>
      <c r="UPH63" s="429"/>
      <c r="UPI63" s="429"/>
      <c r="UPJ63" s="429"/>
      <c r="UPK63" s="429"/>
      <c r="UPL63" s="429"/>
      <c r="UPM63" s="429"/>
      <c r="UPN63" s="429"/>
      <c r="UPO63" s="429"/>
      <c r="UPP63" s="429"/>
      <c r="UPQ63" s="429"/>
      <c r="UPR63" s="429"/>
      <c r="UPS63" s="429"/>
      <c r="UPT63" s="429"/>
      <c r="UPU63" s="429"/>
      <c r="UPV63" s="429"/>
      <c r="UPW63" s="429"/>
      <c r="UPX63" s="429"/>
      <c r="UPY63" s="429"/>
      <c r="UPZ63" s="429"/>
      <c r="UQA63" s="429"/>
      <c r="UQB63" s="429"/>
      <c r="UQC63" s="429"/>
      <c r="UQD63" s="429"/>
      <c r="UQE63" s="429"/>
      <c r="UQF63" s="429"/>
      <c r="UQG63" s="429"/>
      <c r="UQH63" s="429"/>
      <c r="UQI63" s="429"/>
      <c r="UQJ63" s="429"/>
      <c r="UQK63" s="429"/>
      <c r="UQL63" s="429"/>
      <c r="UQM63" s="429"/>
      <c r="UQN63" s="429"/>
      <c r="UQO63" s="429"/>
      <c r="UQP63" s="429"/>
      <c r="UQQ63" s="429"/>
      <c r="UQR63" s="429"/>
      <c r="UQS63" s="429"/>
      <c r="UQT63" s="429"/>
      <c r="UQU63" s="429"/>
      <c r="UQV63" s="429"/>
      <c r="UQW63" s="429"/>
      <c r="UQX63" s="429"/>
      <c r="UQY63" s="429"/>
      <c r="UQZ63" s="429"/>
      <c r="URA63" s="429"/>
      <c r="URB63" s="429"/>
      <c r="URC63" s="429"/>
      <c r="URD63" s="429"/>
      <c r="URE63" s="429"/>
      <c r="URF63" s="429"/>
      <c r="URG63" s="429"/>
      <c r="URH63" s="429"/>
      <c r="URI63" s="429"/>
      <c r="URJ63" s="429"/>
      <c r="URK63" s="429"/>
      <c r="URL63" s="429"/>
      <c r="URM63" s="429"/>
      <c r="URN63" s="429"/>
      <c r="URO63" s="429"/>
      <c r="URP63" s="429"/>
      <c r="URQ63" s="429"/>
      <c r="URR63" s="429"/>
      <c r="URS63" s="429"/>
      <c r="URT63" s="429"/>
      <c r="URU63" s="429"/>
      <c r="URV63" s="429"/>
      <c r="URW63" s="429"/>
      <c r="URX63" s="429"/>
      <c r="URY63" s="429"/>
      <c r="URZ63" s="429"/>
      <c r="USA63" s="429"/>
      <c r="USB63" s="429"/>
      <c r="USC63" s="429"/>
      <c r="USD63" s="429"/>
      <c r="USE63" s="429"/>
      <c r="USF63" s="429"/>
      <c r="USG63" s="429"/>
      <c r="USH63" s="429"/>
      <c r="USI63" s="429"/>
      <c r="USJ63" s="429"/>
      <c r="USK63" s="429"/>
      <c r="USL63" s="429"/>
      <c r="USM63" s="429"/>
      <c r="USN63" s="429"/>
      <c r="USO63" s="429"/>
      <c r="USP63" s="429"/>
      <c r="USQ63" s="429"/>
      <c r="USR63" s="429"/>
      <c r="USS63" s="429"/>
      <c r="UST63" s="429"/>
      <c r="USU63" s="429"/>
      <c r="USV63" s="429"/>
      <c r="USW63" s="429"/>
      <c r="USX63" s="429"/>
      <c r="USY63" s="429"/>
      <c r="USZ63" s="429"/>
      <c r="UTA63" s="429"/>
      <c r="UTB63" s="429"/>
      <c r="UTC63" s="429"/>
      <c r="UTD63" s="429"/>
      <c r="UTE63" s="429"/>
      <c r="UTF63" s="429"/>
      <c r="UTG63" s="429"/>
      <c r="UTH63" s="429"/>
      <c r="UTI63" s="429"/>
      <c r="UTJ63" s="429"/>
      <c r="UTK63" s="429"/>
      <c r="UTL63" s="429"/>
      <c r="UTM63" s="429"/>
      <c r="UTN63" s="429"/>
      <c r="UTO63" s="429"/>
      <c r="UTP63" s="429"/>
      <c r="UTQ63" s="429"/>
      <c r="UTR63" s="429"/>
      <c r="UTS63" s="429"/>
      <c r="UTT63" s="429"/>
      <c r="UTU63" s="429"/>
      <c r="UTV63" s="429"/>
      <c r="UTW63" s="429"/>
      <c r="UTX63" s="429"/>
      <c r="UTY63" s="429"/>
      <c r="UTZ63" s="429"/>
      <c r="UUA63" s="429"/>
      <c r="UUB63" s="429"/>
      <c r="UUC63" s="429"/>
      <c r="UUD63" s="429"/>
      <c r="UUE63" s="429"/>
      <c r="UUF63" s="429"/>
      <c r="UUG63" s="429"/>
      <c r="UUH63" s="429"/>
      <c r="UUI63" s="429"/>
      <c r="UUJ63" s="429"/>
      <c r="UUK63" s="429"/>
      <c r="UUL63" s="429"/>
      <c r="UUM63" s="429"/>
      <c r="UUN63" s="429"/>
      <c r="UUO63" s="429"/>
      <c r="UUP63" s="429"/>
      <c r="UUQ63" s="429"/>
      <c r="UUR63" s="429"/>
      <c r="UUS63" s="429"/>
      <c r="UUT63" s="429"/>
      <c r="UUU63" s="429"/>
      <c r="UUV63" s="429"/>
      <c r="UUW63" s="429"/>
      <c r="UUX63" s="429"/>
      <c r="UUY63" s="429"/>
      <c r="UUZ63" s="429"/>
      <c r="UVA63" s="429"/>
      <c r="UVB63" s="429"/>
      <c r="UVC63" s="429"/>
      <c r="UVD63" s="429"/>
      <c r="UVE63" s="429"/>
      <c r="UVF63" s="429"/>
      <c r="UVG63" s="429"/>
      <c r="UVH63" s="429"/>
      <c r="UVI63" s="429"/>
      <c r="UVJ63" s="429"/>
      <c r="UVK63" s="429"/>
      <c r="UVL63" s="429"/>
      <c r="UVM63" s="429"/>
      <c r="UVN63" s="429"/>
      <c r="UVO63" s="429"/>
      <c r="UVP63" s="429"/>
      <c r="UVQ63" s="429"/>
      <c r="UVR63" s="429"/>
      <c r="UVS63" s="429"/>
      <c r="UVT63" s="429"/>
      <c r="UVU63" s="429"/>
      <c r="UVV63" s="429"/>
      <c r="UVW63" s="429"/>
      <c r="UVX63" s="429"/>
      <c r="UVY63" s="429"/>
      <c r="UVZ63" s="429"/>
      <c r="UWA63" s="429"/>
      <c r="UWB63" s="429"/>
      <c r="UWC63" s="429"/>
      <c r="UWD63" s="429"/>
      <c r="UWE63" s="429"/>
      <c r="UWF63" s="429"/>
      <c r="UWG63" s="429"/>
      <c r="UWH63" s="429"/>
      <c r="UWI63" s="429"/>
      <c r="UWJ63" s="429"/>
      <c r="UWK63" s="429"/>
      <c r="UWL63" s="429"/>
      <c r="UWM63" s="429"/>
      <c r="UWN63" s="429"/>
      <c r="UWO63" s="429"/>
      <c r="UWP63" s="429"/>
      <c r="UWQ63" s="429"/>
      <c r="UWR63" s="429"/>
      <c r="UWS63" s="429"/>
      <c r="UWT63" s="429"/>
      <c r="UWU63" s="429"/>
      <c r="UWV63" s="429"/>
      <c r="UWW63" s="429"/>
      <c r="UWX63" s="429"/>
      <c r="UWY63" s="429"/>
      <c r="UWZ63" s="429"/>
      <c r="UXA63" s="429"/>
      <c r="UXB63" s="429"/>
      <c r="UXC63" s="429"/>
      <c r="UXD63" s="429"/>
      <c r="UXE63" s="429"/>
      <c r="UXF63" s="429"/>
      <c r="UXG63" s="429"/>
      <c r="UXH63" s="429"/>
      <c r="UXI63" s="429"/>
      <c r="UXJ63" s="429"/>
      <c r="UXK63" s="429"/>
      <c r="UXL63" s="429"/>
      <c r="UXM63" s="429"/>
      <c r="UXN63" s="429"/>
      <c r="UXO63" s="429"/>
      <c r="UXP63" s="429"/>
      <c r="UXQ63" s="429"/>
      <c r="UXR63" s="429"/>
      <c r="UXS63" s="429"/>
      <c r="UXT63" s="429"/>
      <c r="UXU63" s="429"/>
      <c r="UXV63" s="429"/>
      <c r="UXW63" s="429"/>
      <c r="UXX63" s="429"/>
      <c r="UXY63" s="429"/>
      <c r="UXZ63" s="429"/>
      <c r="UYA63" s="429"/>
      <c r="UYB63" s="429"/>
      <c r="UYC63" s="429"/>
      <c r="UYD63" s="429"/>
      <c r="UYE63" s="429"/>
      <c r="UYF63" s="429"/>
      <c r="UYG63" s="429"/>
      <c r="UYH63" s="429"/>
      <c r="UYI63" s="429"/>
      <c r="UYJ63" s="429"/>
      <c r="UYK63" s="429"/>
      <c r="UYL63" s="429"/>
      <c r="UYM63" s="429"/>
      <c r="UYN63" s="429"/>
      <c r="UYO63" s="429"/>
      <c r="UYP63" s="429"/>
      <c r="UYQ63" s="429"/>
      <c r="UYR63" s="429"/>
      <c r="UYS63" s="429"/>
      <c r="UYT63" s="429"/>
      <c r="UYU63" s="429"/>
      <c r="UYV63" s="429"/>
      <c r="UYW63" s="429"/>
      <c r="UYX63" s="429"/>
      <c r="UYY63" s="429"/>
      <c r="UYZ63" s="429"/>
      <c r="UZA63" s="429"/>
      <c r="UZB63" s="429"/>
      <c r="UZC63" s="429"/>
      <c r="UZD63" s="429"/>
      <c r="UZE63" s="429"/>
      <c r="UZF63" s="429"/>
      <c r="UZG63" s="429"/>
      <c r="UZH63" s="429"/>
      <c r="UZI63" s="429"/>
      <c r="UZJ63" s="429"/>
      <c r="UZK63" s="429"/>
      <c r="UZL63" s="429"/>
      <c r="UZM63" s="429"/>
      <c r="UZN63" s="429"/>
      <c r="UZO63" s="429"/>
      <c r="UZP63" s="429"/>
      <c r="UZQ63" s="429"/>
      <c r="UZR63" s="429"/>
      <c r="UZS63" s="429"/>
      <c r="UZT63" s="429"/>
      <c r="UZU63" s="429"/>
      <c r="UZV63" s="429"/>
      <c r="UZW63" s="429"/>
      <c r="UZX63" s="429"/>
      <c r="UZY63" s="429"/>
      <c r="UZZ63" s="429"/>
      <c r="VAA63" s="429"/>
      <c r="VAB63" s="429"/>
      <c r="VAC63" s="429"/>
      <c r="VAD63" s="429"/>
      <c r="VAE63" s="429"/>
      <c r="VAF63" s="429"/>
      <c r="VAG63" s="429"/>
      <c r="VAH63" s="429"/>
      <c r="VAI63" s="429"/>
      <c r="VAJ63" s="429"/>
      <c r="VAK63" s="429"/>
      <c r="VAL63" s="429"/>
      <c r="VAM63" s="429"/>
      <c r="VAN63" s="429"/>
      <c r="VAO63" s="429"/>
      <c r="VAP63" s="429"/>
      <c r="VAQ63" s="429"/>
      <c r="VAR63" s="429"/>
      <c r="VAS63" s="429"/>
      <c r="VAT63" s="429"/>
      <c r="VAU63" s="429"/>
      <c r="VAV63" s="429"/>
      <c r="VAW63" s="429"/>
      <c r="VAX63" s="429"/>
      <c r="VAY63" s="429"/>
      <c r="VAZ63" s="429"/>
      <c r="VBA63" s="429"/>
      <c r="VBB63" s="429"/>
      <c r="VBC63" s="429"/>
      <c r="VBD63" s="429"/>
      <c r="VBE63" s="429"/>
      <c r="VBF63" s="429"/>
      <c r="VBG63" s="429"/>
      <c r="VBH63" s="429"/>
      <c r="VBI63" s="429"/>
      <c r="VBJ63" s="429"/>
      <c r="VBK63" s="429"/>
      <c r="VBL63" s="429"/>
      <c r="VBM63" s="429"/>
      <c r="VBN63" s="429"/>
      <c r="VBO63" s="429"/>
      <c r="VBP63" s="429"/>
      <c r="VBQ63" s="429"/>
      <c r="VBR63" s="429"/>
      <c r="VBS63" s="429"/>
      <c r="VBT63" s="429"/>
      <c r="VBU63" s="429"/>
      <c r="VBV63" s="429"/>
      <c r="VBW63" s="429"/>
      <c r="VBX63" s="429"/>
      <c r="VBY63" s="429"/>
      <c r="VBZ63" s="429"/>
      <c r="VCA63" s="429"/>
      <c r="VCB63" s="429"/>
      <c r="VCC63" s="429"/>
      <c r="VCD63" s="429"/>
      <c r="VCE63" s="429"/>
      <c r="VCF63" s="429"/>
      <c r="VCG63" s="429"/>
      <c r="VCH63" s="429"/>
      <c r="VCI63" s="429"/>
      <c r="VCJ63" s="429"/>
      <c r="VCK63" s="429"/>
      <c r="VCL63" s="429"/>
      <c r="VCM63" s="429"/>
      <c r="VCN63" s="429"/>
      <c r="VCO63" s="429"/>
      <c r="VCP63" s="429"/>
      <c r="VCQ63" s="429"/>
      <c r="VCR63" s="429"/>
      <c r="VCS63" s="429"/>
      <c r="VCT63" s="429"/>
      <c r="VCU63" s="429"/>
      <c r="VCV63" s="429"/>
      <c r="VCW63" s="429"/>
      <c r="VCX63" s="429"/>
      <c r="VCY63" s="429"/>
      <c r="VCZ63" s="429"/>
      <c r="VDA63" s="429"/>
      <c r="VDB63" s="429"/>
      <c r="VDC63" s="429"/>
      <c r="VDD63" s="429"/>
      <c r="VDE63" s="429"/>
      <c r="VDF63" s="429"/>
      <c r="VDG63" s="429"/>
      <c r="VDH63" s="429"/>
      <c r="VDI63" s="429"/>
      <c r="VDJ63" s="429"/>
      <c r="VDK63" s="429"/>
      <c r="VDL63" s="429"/>
      <c r="VDM63" s="429"/>
      <c r="VDN63" s="429"/>
      <c r="VDO63" s="429"/>
      <c r="VDP63" s="429"/>
      <c r="VDQ63" s="429"/>
      <c r="VDR63" s="429"/>
      <c r="VDS63" s="429"/>
      <c r="VDT63" s="429"/>
      <c r="VDU63" s="429"/>
      <c r="VDV63" s="429"/>
      <c r="VDW63" s="429"/>
      <c r="VDX63" s="429"/>
      <c r="VDY63" s="429"/>
      <c r="VDZ63" s="429"/>
      <c r="VEA63" s="429"/>
      <c r="VEB63" s="429"/>
      <c r="VEC63" s="429"/>
      <c r="VED63" s="429"/>
      <c r="VEE63" s="429"/>
      <c r="VEF63" s="429"/>
      <c r="VEG63" s="429"/>
      <c r="VEH63" s="429"/>
      <c r="VEI63" s="429"/>
      <c r="VEJ63" s="429"/>
      <c r="VEK63" s="429"/>
      <c r="VEL63" s="429"/>
      <c r="VEM63" s="429"/>
      <c r="VEN63" s="429"/>
      <c r="VEO63" s="429"/>
      <c r="VEP63" s="429"/>
      <c r="VEQ63" s="429"/>
      <c r="VER63" s="429"/>
      <c r="VES63" s="429"/>
      <c r="VET63" s="429"/>
      <c r="VEU63" s="429"/>
      <c r="VEV63" s="429"/>
      <c r="VEW63" s="429"/>
      <c r="VEX63" s="429"/>
      <c r="VEY63" s="429"/>
      <c r="VEZ63" s="429"/>
      <c r="VFA63" s="429"/>
      <c r="VFB63" s="429"/>
      <c r="VFC63" s="429"/>
      <c r="VFD63" s="429"/>
      <c r="VFE63" s="429"/>
      <c r="VFF63" s="429"/>
      <c r="VFG63" s="429"/>
      <c r="VFH63" s="429"/>
      <c r="VFI63" s="429"/>
      <c r="VFJ63" s="429"/>
      <c r="VFK63" s="429"/>
      <c r="VFL63" s="429"/>
      <c r="VFM63" s="429"/>
      <c r="VFN63" s="429"/>
      <c r="VFO63" s="429"/>
      <c r="VFP63" s="429"/>
      <c r="VFQ63" s="429"/>
      <c r="VFR63" s="429"/>
      <c r="VFS63" s="429"/>
      <c r="VFT63" s="429"/>
      <c r="VFU63" s="429"/>
      <c r="VFV63" s="429"/>
      <c r="VFW63" s="429"/>
      <c r="VFX63" s="429"/>
      <c r="VFY63" s="429"/>
      <c r="VFZ63" s="429"/>
      <c r="VGA63" s="429"/>
      <c r="VGB63" s="429"/>
      <c r="VGC63" s="429"/>
      <c r="VGD63" s="429"/>
      <c r="VGE63" s="429"/>
      <c r="VGF63" s="429"/>
      <c r="VGG63" s="429"/>
      <c r="VGH63" s="429"/>
      <c r="VGI63" s="429"/>
      <c r="VGJ63" s="429"/>
      <c r="VGK63" s="429"/>
      <c r="VGL63" s="429"/>
      <c r="VGM63" s="429"/>
      <c r="VGN63" s="429"/>
      <c r="VGO63" s="429"/>
      <c r="VGP63" s="429"/>
      <c r="VGQ63" s="429"/>
      <c r="VGR63" s="429"/>
      <c r="VGS63" s="429"/>
      <c r="VGT63" s="429"/>
      <c r="VGU63" s="429"/>
      <c r="VGV63" s="429"/>
      <c r="VGW63" s="429"/>
      <c r="VGX63" s="429"/>
      <c r="VGY63" s="429"/>
      <c r="VGZ63" s="429"/>
      <c r="VHA63" s="429"/>
      <c r="VHB63" s="429"/>
      <c r="VHC63" s="429"/>
      <c r="VHD63" s="429"/>
      <c r="VHE63" s="429"/>
      <c r="VHF63" s="429"/>
      <c r="VHG63" s="429"/>
      <c r="VHH63" s="429"/>
      <c r="VHI63" s="429"/>
      <c r="VHJ63" s="429"/>
      <c r="VHK63" s="429"/>
      <c r="VHL63" s="429"/>
      <c r="VHM63" s="429"/>
      <c r="VHN63" s="429"/>
      <c r="VHO63" s="429"/>
      <c r="VHP63" s="429"/>
      <c r="VHQ63" s="429"/>
      <c r="VHR63" s="429"/>
      <c r="VHS63" s="429"/>
      <c r="VHT63" s="429"/>
      <c r="VHU63" s="429"/>
      <c r="VHV63" s="429"/>
      <c r="VHW63" s="429"/>
      <c r="VHX63" s="429"/>
      <c r="VHY63" s="429"/>
      <c r="VHZ63" s="429"/>
      <c r="VIA63" s="429"/>
      <c r="VIB63" s="429"/>
      <c r="VIC63" s="429"/>
      <c r="VID63" s="429"/>
      <c r="VIE63" s="429"/>
      <c r="VIF63" s="429"/>
      <c r="VIG63" s="429"/>
      <c r="VIH63" s="429"/>
      <c r="VII63" s="429"/>
      <c r="VIJ63" s="429"/>
      <c r="VIK63" s="429"/>
      <c r="VIL63" s="429"/>
      <c r="VIM63" s="429"/>
      <c r="VIN63" s="429"/>
      <c r="VIO63" s="429"/>
      <c r="VIP63" s="429"/>
      <c r="VIQ63" s="429"/>
      <c r="VIR63" s="429"/>
      <c r="VIS63" s="429"/>
      <c r="VIT63" s="429"/>
      <c r="VIU63" s="429"/>
      <c r="VIV63" s="429"/>
      <c r="VIW63" s="429"/>
      <c r="VIX63" s="429"/>
      <c r="VIY63" s="429"/>
      <c r="VIZ63" s="429"/>
      <c r="VJA63" s="429"/>
      <c r="VJB63" s="429"/>
      <c r="VJC63" s="429"/>
      <c r="VJD63" s="429"/>
      <c r="VJE63" s="429"/>
      <c r="VJF63" s="429"/>
      <c r="VJG63" s="429"/>
      <c r="VJH63" s="429"/>
      <c r="VJI63" s="429"/>
      <c r="VJJ63" s="429"/>
      <c r="VJK63" s="429"/>
      <c r="VJL63" s="429"/>
      <c r="VJM63" s="429"/>
      <c r="VJN63" s="429"/>
      <c r="VJO63" s="429"/>
      <c r="VJP63" s="429"/>
      <c r="VJQ63" s="429"/>
      <c r="VJR63" s="429"/>
      <c r="VJS63" s="429"/>
      <c r="VJT63" s="429"/>
      <c r="VJU63" s="429"/>
      <c r="VJV63" s="429"/>
      <c r="VJW63" s="429"/>
      <c r="VJX63" s="429"/>
      <c r="VJY63" s="429"/>
      <c r="VJZ63" s="429"/>
      <c r="VKA63" s="429"/>
      <c r="VKB63" s="429"/>
      <c r="VKC63" s="429"/>
      <c r="VKD63" s="429"/>
      <c r="VKE63" s="429"/>
      <c r="VKF63" s="429"/>
      <c r="VKG63" s="429"/>
      <c r="VKH63" s="429"/>
      <c r="VKI63" s="429"/>
      <c r="VKJ63" s="429"/>
      <c r="VKK63" s="429"/>
      <c r="VKL63" s="429"/>
      <c r="VKM63" s="429"/>
      <c r="VKN63" s="429"/>
      <c r="VKO63" s="429"/>
      <c r="VKP63" s="429"/>
      <c r="VKQ63" s="429"/>
      <c r="VKR63" s="429"/>
      <c r="VKS63" s="429"/>
      <c r="VKT63" s="429"/>
      <c r="VKU63" s="429"/>
      <c r="VKV63" s="429"/>
      <c r="VKW63" s="429"/>
      <c r="VKX63" s="429"/>
      <c r="VKY63" s="429"/>
      <c r="VKZ63" s="429"/>
      <c r="VLA63" s="429"/>
      <c r="VLB63" s="429"/>
      <c r="VLC63" s="429"/>
      <c r="VLD63" s="429"/>
      <c r="VLE63" s="429"/>
      <c r="VLF63" s="429"/>
      <c r="VLG63" s="429"/>
      <c r="VLH63" s="429"/>
      <c r="VLI63" s="429"/>
      <c r="VLJ63" s="429"/>
      <c r="VLK63" s="429"/>
      <c r="VLL63" s="429"/>
      <c r="VLM63" s="429"/>
      <c r="VLN63" s="429"/>
      <c r="VLO63" s="429"/>
      <c r="VLP63" s="429"/>
      <c r="VLQ63" s="429"/>
      <c r="VLR63" s="429"/>
      <c r="VLS63" s="429"/>
      <c r="VLT63" s="429"/>
      <c r="VLU63" s="429"/>
      <c r="VLV63" s="429"/>
      <c r="VLW63" s="429"/>
      <c r="VLX63" s="429"/>
      <c r="VLY63" s="429"/>
      <c r="VLZ63" s="429"/>
      <c r="VMA63" s="429"/>
      <c r="VMB63" s="429"/>
      <c r="VMC63" s="429"/>
      <c r="VMD63" s="429"/>
      <c r="VME63" s="429"/>
      <c r="VMF63" s="429"/>
      <c r="VMG63" s="429"/>
      <c r="VMH63" s="429"/>
      <c r="VMI63" s="429"/>
      <c r="VMJ63" s="429"/>
      <c r="VMK63" s="429"/>
      <c r="VML63" s="429"/>
      <c r="VMM63" s="429"/>
      <c r="VMN63" s="429"/>
      <c r="VMO63" s="429"/>
      <c r="VMP63" s="429"/>
      <c r="VMQ63" s="429"/>
      <c r="VMR63" s="429"/>
      <c r="VMS63" s="429"/>
      <c r="VMT63" s="429"/>
      <c r="VMU63" s="429"/>
      <c r="VMV63" s="429"/>
      <c r="VMW63" s="429"/>
      <c r="VMX63" s="429"/>
      <c r="VMY63" s="429"/>
      <c r="VMZ63" s="429"/>
      <c r="VNA63" s="429"/>
      <c r="VNB63" s="429"/>
      <c r="VNC63" s="429"/>
      <c r="VND63" s="429"/>
      <c r="VNE63" s="429"/>
      <c r="VNF63" s="429"/>
      <c r="VNG63" s="429"/>
      <c r="VNH63" s="429"/>
      <c r="VNI63" s="429"/>
      <c r="VNJ63" s="429"/>
      <c r="VNK63" s="429"/>
      <c r="VNL63" s="429"/>
      <c r="VNM63" s="429"/>
      <c r="VNN63" s="429"/>
      <c r="VNO63" s="429"/>
      <c r="VNP63" s="429"/>
      <c r="VNQ63" s="429"/>
      <c r="VNR63" s="429"/>
      <c r="VNS63" s="429"/>
      <c r="VNT63" s="429"/>
      <c r="VNU63" s="429"/>
      <c r="VNV63" s="429"/>
      <c r="VNW63" s="429"/>
      <c r="VNX63" s="429"/>
      <c r="VNY63" s="429"/>
      <c r="VNZ63" s="429"/>
      <c r="VOA63" s="429"/>
      <c r="VOB63" s="429"/>
      <c r="VOC63" s="429"/>
      <c r="VOD63" s="429"/>
      <c r="VOE63" s="429"/>
      <c r="VOF63" s="429"/>
      <c r="VOG63" s="429"/>
      <c r="VOH63" s="429"/>
      <c r="VOI63" s="429"/>
      <c r="VOJ63" s="429"/>
      <c r="VOK63" s="429"/>
      <c r="VOL63" s="429"/>
      <c r="VOM63" s="429"/>
      <c r="VON63" s="429"/>
      <c r="VOO63" s="429"/>
      <c r="VOP63" s="429"/>
      <c r="VOQ63" s="429"/>
      <c r="VOR63" s="429"/>
      <c r="VOS63" s="429"/>
      <c r="VOT63" s="429"/>
      <c r="VOU63" s="429"/>
      <c r="VOV63" s="429"/>
      <c r="VOW63" s="429"/>
      <c r="VOX63" s="429"/>
      <c r="VOY63" s="429"/>
      <c r="VOZ63" s="429"/>
      <c r="VPA63" s="429"/>
      <c r="VPB63" s="429"/>
      <c r="VPC63" s="429"/>
      <c r="VPD63" s="429"/>
      <c r="VPE63" s="429"/>
      <c r="VPF63" s="429"/>
      <c r="VPG63" s="429"/>
      <c r="VPH63" s="429"/>
      <c r="VPI63" s="429"/>
      <c r="VPJ63" s="429"/>
      <c r="VPK63" s="429"/>
      <c r="VPL63" s="429"/>
      <c r="VPM63" s="429"/>
      <c r="VPN63" s="429"/>
      <c r="VPO63" s="429"/>
      <c r="VPP63" s="429"/>
      <c r="VPQ63" s="429"/>
      <c r="VPR63" s="429"/>
      <c r="VPS63" s="429"/>
      <c r="VPT63" s="429"/>
      <c r="VPU63" s="429"/>
      <c r="VPV63" s="429"/>
      <c r="VPW63" s="429"/>
      <c r="VPX63" s="429"/>
      <c r="VPY63" s="429"/>
      <c r="VPZ63" s="429"/>
      <c r="VQA63" s="429"/>
      <c r="VQB63" s="429"/>
      <c r="VQC63" s="429"/>
      <c r="VQD63" s="429"/>
      <c r="VQE63" s="429"/>
      <c r="VQF63" s="429"/>
      <c r="VQG63" s="429"/>
      <c r="VQH63" s="429"/>
      <c r="VQI63" s="429"/>
      <c r="VQJ63" s="429"/>
      <c r="VQK63" s="429"/>
      <c r="VQL63" s="429"/>
      <c r="VQM63" s="429"/>
      <c r="VQN63" s="429"/>
      <c r="VQO63" s="429"/>
      <c r="VQP63" s="429"/>
      <c r="VQQ63" s="429"/>
      <c r="VQR63" s="429"/>
      <c r="VQS63" s="429"/>
      <c r="VQT63" s="429"/>
      <c r="VQU63" s="429"/>
      <c r="VQV63" s="429"/>
      <c r="VQW63" s="429"/>
      <c r="VQX63" s="429"/>
      <c r="VQY63" s="429"/>
      <c r="VQZ63" s="429"/>
      <c r="VRA63" s="429"/>
      <c r="VRB63" s="429"/>
      <c r="VRC63" s="429"/>
      <c r="VRD63" s="429"/>
      <c r="VRE63" s="429"/>
      <c r="VRF63" s="429"/>
      <c r="VRG63" s="429"/>
      <c r="VRH63" s="429"/>
      <c r="VRI63" s="429"/>
      <c r="VRJ63" s="429"/>
      <c r="VRK63" s="429"/>
      <c r="VRL63" s="429"/>
      <c r="VRM63" s="429"/>
      <c r="VRN63" s="429"/>
      <c r="VRO63" s="429"/>
      <c r="VRP63" s="429"/>
      <c r="VRQ63" s="429"/>
      <c r="VRR63" s="429"/>
      <c r="VRS63" s="429"/>
      <c r="VRT63" s="429"/>
      <c r="VRU63" s="429"/>
      <c r="VRV63" s="429"/>
      <c r="VRW63" s="429"/>
      <c r="VRX63" s="429"/>
      <c r="VRY63" s="429"/>
      <c r="VRZ63" s="429"/>
      <c r="VSA63" s="429"/>
      <c r="VSB63" s="429"/>
      <c r="VSC63" s="429"/>
      <c r="VSD63" s="429"/>
      <c r="VSE63" s="429"/>
      <c r="VSF63" s="429"/>
      <c r="VSG63" s="429"/>
      <c r="VSH63" s="429"/>
      <c r="VSI63" s="429"/>
      <c r="VSJ63" s="429"/>
      <c r="VSK63" s="429"/>
      <c r="VSL63" s="429"/>
      <c r="VSM63" s="429"/>
      <c r="VSN63" s="429"/>
      <c r="VSO63" s="429"/>
      <c r="VSP63" s="429"/>
      <c r="VSQ63" s="429"/>
      <c r="VSR63" s="429"/>
      <c r="VSS63" s="429"/>
      <c r="VST63" s="429"/>
      <c r="VSU63" s="429"/>
      <c r="VSV63" s="429"/>
      <c r="VSW63" s="429"/>
      <c r="VSX63" s="429"/>
      <c r="VSY63" s="429"/>
      <c r="VSZ63" s="429"/>
      <c r="VTA63" s="429"/>
      <c r="VTB63" s="429"/>
      <c r="VTC63" s="429"/>
      <c r="VTD63" s="429"/>
      <c r="VTE63" s="429"/>
      <c r="VTF63" s="429"/>
      <c r="VTG63" s="429"/>
      <c r="VTH63" s="429"/>
      <c r="VTI63" s="429"/>
      <c r="VTJ63" s="429"/>
      <c r="VTK63" s="429"/>
      <c r="VTL63" s="429"/>
      <c r="VTM63" s="429"/>
      <c r="VTN63" s="429"/>
      <c r="VTO63" s="429"/>
      <c r="VTP63" s="429"/>
      <c r="VTQ63" s="429"/>
      <c r="VTR63" s="429"/>
      <c r="VTS63" s="429"/>
      <c r="VTT63" s="429"/>
      <c r="VTU63" s="429"/>
      <c r="VTV63" s="429"/>
      <c r="VTW63" s="429"/>
      <c r="VTX63" s="429"/>
      <c r="VTY63" s="429"/>
      <c r="VTZ63" s="429"/>
      <c r="VUA63" s="429"/>
      <c r="VUB63" s="429"/>
      <c r="VUC63" s="429"/>
      <c r="VUD63" s="429"/>
      <c r="VUE63" s="429"/>
      <c r="VUF63" s="429"/>
      <c r="VUG63" s="429"/>
      <c r="VUH63" s="429"/>
      <c r="VUI63" s="429"/>
      <c r="VUJ63" s="429"/>
      <c r="VUK63" s="429"/>
      <c r="VUL63" s="429"/>
      <c r="VUM63" s="429"/>
      <c r="VUN63" s="429"/>
      <c r="VUO63" s="429"/>
      <c r="VUP63" s="429"/>
      <c r="VUQ63" s="429"/>
      <c r="VUR63" s="429"/>
      <c r="VUS63" s="429"/>
      <c r="VUT63" s="429"/>
      <c r="VUU63" s="429"/>
      <c r="VUV63" s="429"/>
      <c r="VUW63" s="429"/>
      <c r="VUX63" s="429"/>
      <c r="VUY63" s="429"/>
      <c r="VUZ63" s="429"/>
      <c r="VVA63" s="429"/>
      <c r="VVB63" s="429"/>
      <c r="VVC63" s="429"/>
      <c r="VVD63" s="429"/>
      <c r="VVE63" s="429"/>
      <c r="VVF63" s="429"/>
      <c r="VVG63" s="429"/>
      <c r="VVH63" s="429"/>
      <c r="VVI63" s="429"/>
      <c r="VVJ63" s="429"/>
      <c r="VVK63" s="429"/>
      <c r="VVL63" s="429"/>
      <c r="VVM63" s="429"/>
      <c r="VVN63" s="429"/>
      <c r="VVO63" s="429"/>
      <c r="VVP63" s="429"/>
      <c r="VVQ63" s="429"/>
      <c r="VVR63" s="429"/>
      <c r="VVS63" s="429"/>
      <c r="VVT63" s="429"/>
      <c r="VVU63" s="429"/>
      <c r="VVV63" s="429"/>
      <c r="VVW63" s="429"/>
      <c r="VVX63" s="429"/>
      <c r="VVY63" s="429"/>
      <c r="VVZ63" s="429"/>
      <c r="VWA63" s="429"/>
      <c r="VWB63" s="429"/>
      <c r="VWC63" s="429"/>
      <c r="VWD63" s="429"/>
      <c r="VWE63" s="429"/>
      <c r="VWF63" s="429"/>
      <c r="VWG63" s="429"/>
      <c r="VWH63" s="429"/>
      <c r="VWI63" s="429"/>
      <c r="VWJ63" s="429"/>
      <c r="VWK63" s="429"/>
      <c r="VWL63" s="429"/>
      <c r="VWM63" s="429"/>
      <c r="VWN63" s="429"/>
      <c r="VWO63" s="429"/>
      <c r="VWP63" s="429"/>
      <c r="VWQ63" s="429"/>
      <c r="VWR63" s="429"/>
      <c r="VWS63" s="429"/>
      <c r="VWT63" s="429"/>
      <c r="VWU63" s="429"/>
      <c r="VWV63" s="429"/>
      <c r="VWW63" s="429"/>
      <c r="VWX63" s="429"/>
      <c r="VWY63" s="429"/>
      <c r="VWZ63" s="429"/>
      <c r="VXA63" s="429"/>
      <c r="VXB63" s="429"/>
      <c r="VXC63" s="429"/>
      <c r="VXD63" s="429"/>
      <c r="VXE63" s="429"/>
      <c r="VXF63" s="429"/>
      <c r="VXG63" s="429"/>
      <c r="VXH63" s="429"/>
      <c r="VXI63" s="429"/>
      <c r="VXJ63" s="429"/>
      <c r="VXK63" s="429"/>
      <c r="VXL63" s="429"/>
      <c r="VXM63" s="429"/>
      <c r="VXN63" s="429"/>
      <c r="VXO63" s="429"/>
      <c r="VXP63" s="429"/>
      <c r="VXQ63" s="429"/>
      <c r="VXR63" s="429"/>
      <c r="VXS63" s="429"/>
      <c r="VXT63" s="429"/>
      <c r="VXU63" s="429"/>
      <c r="VXV63" s="429"/>
      <c r="VXW63" s="429"/>
      <c r="VXX63" s="429"/>
      <c r="VXY63" s="429"/>
      <c r="VXZ63" s="429"/>
      <c r="VYA63" s="429"/>
      <c r="VYB63" s="429"/>
      <c r="VYC63" s="429"/>
      <c r="VYD63" s="429"/>
      <c r="VYE63" s="429"/>
      <c r="VYF63" s="429"/>
      <c r="VYG63" s="429"/>
      <c r="VYH63" s="429"/>
      <c r="VYI63" s="429"/>
      <c r="VYJ63" s="429"/>
      <c r="VYK63" s="429"/>
      <c r="VYL63" s="429"/>
      <c r="VYM63" s="429"/>
      <c r="VYN63" s="429"/>
      <c r="VYO63" s="429"/>
      <c r="VYP63" s="429"/>
      <c r="VYQ63" s="429"/>
      <c r="VYR63" s="429"/>
      <c r="VYS63" s="429"/>
      <c r="VYT63" s="429"/>
      <c r="VYU63" s="429"/>
      <c r="VYV63" s="429"/>
      <c r="VYW63" s="429"/>
      <c r="VYX63" s="429"/>
      <c r="VYY63" s="429"/>
      <c r="VYZ63" s="429"/>
      <c r="VZA63" s="429"/>
      <c r="VZB63" s="429"/>
      <c r="VZC63" s="429"/>
      <c r="VZD63" s="429"/>
      <c r="VZE63" s="429"/>
      <c r="VZF63" s="429"/>
      <c r="VZG63" s="429"/>
      <c r="VZH63" s="429"/>
      <c r="VZI63" s="429"/>
      <c r="VZJ63" s="429"/>
      <c r="VZK63" s="429"/>
      <c r="VZL63" s="429"/>
      <c r="VZM63" s="429"/>
      <c r="VZN63" s="429"/>
      <c r="VZO63" s="429"/>
      <c r="VZP63" s="429"/>
      <c r="VZQ63" s="429"/>
      <c r="VZR63" s="429"/>
      <c r="VZS63" s="429"/>
      <c r="VZT63" s="429"/>
      <c r="VZU63" s="429"/>
      <c r="VZV63" s="429"/>
      <c r="VZW63" s="429"/>
      <c r="VZX63" s="429"/>
      <c r="VZY63" s="429"/>
      <c r="VZZ63" s="429"/>
      <c r="WAA63" s="429"/>
      <c r="WAB63" s="429"/>
      <c r="WAC63" s="429"/>
      <c r="WAD63" s="429"/>
      <c r="WAE63" s="429"/>
      <c r="WAF63" s="429"/>
      <c r="WAG63" s="429"/>
      <c r="WAH63" s="429"/>
      <c r="WAI63" s="429"/>
      <c r="WAJ63" s="429"/>
      <c r="WAK63" s="429"/>
      <c r="WAL63" s="429"/>
      <c r="WAM63" s="429"/>
      <c r="WAN63" s="429"/>
      <c r="WAO63" s="429"/>
      <c r="WAP63" s="429"/>
      <c r="WAQ63" s="429"/>
      <c r="WAR63" s="429"/>
      <c r="WAS63" s="429"/>
      <c r="WAT63" s="429"/>
      <c r="WAU63" s="429"/>
      <c r="WAV63" s="429"/>
      <c r="WAW63" s="429"/>
      <c r="WAX63" s="429"/>
      <c r="WAY63" s="429"/>
      <c r="WAZ63" s="429"/>
      <c r="WBA63" s="429"/>
      <c r="WBB63" s="429"/>
      <c r="WBC63" s="429"/>
      <c r="WBD63" s="429"/>
      <c r="WBE63" s="429"/>
      <c r="WBF63" s="429"/>
      <c r="WBG63" s="429"/>
      <c r="WBH63" s="429"/>
      <c r="WBI63" s="429"/>
      <c r="WBJ63" s="429"/>
      <c r="WBK63" s="429"/>
      <c r="WBL63" s="429"/>
      <c r="WBM63" s="429"/>
      <c r="WBN63" s="429"/>
      <c r="WBO63" s="429"/>
      <c r="WBP63" s="429"/>
      <c r="WBQ63" s="429"/>
      <c r="WBR63" s="429"/>
      <c r="WBS63" s="429"/>
      <c r="WBT63" s="429"/>
      <c r="WBU63" s="429"/>
      <c r="WBV63" s="429"/>
      <c r="WBW63" s="429"/>
      <c r="WBX63" s="429"/>
      <c r="WBY63" s="429"/>
      <c r="WBZ63" s="429"/>
      <c r="WCA63" s="429"/>
      <c r="WCB63" s="429"/>
      <c r="WCC63" s="429"/>
      <c r="WCD63" s="429"/>
      <c r="WCE63" s="429"/>
      <c r="WCF63" s="429"/>
      <c r="WCG63" s="429"/>
      <c r="WCH63" s="429"/>
      <c r="WCI63" s="429"/>
      <c r="WCJ63" s="429"/>
      <c r="WCK63" s="429"/>
      <c r="WCL63" s="429"/>
      <c r="WCM63" s="429"/>
      <c r="WCN63" s="429"/>
      <c r="WCO63" s="429"/>
      <c r="WCP63" s="429"/>
      <c r="WCQ63" s="429"/>
      <c r="WCR63" s="429"/>
      <c r="WCS63" s="429"/>
      <c r="WCT63" s="429"/>
      <c r="WCU63" s="429"/>
      <c r="WCV63" s="429"/>
      <c r="WCW63" s="429"/>
      <c r="WCX63" s="429"/>
      <c r="WCY63" s="429"/>
      <c r="WCZ63" s="429"/>
      <c r="WDA63" s="429"/>
      <c r="WDB63" s="429"/>
      <c r="WDC63" s="429"/>
      <c r="WDD63" s="429"/>
      <c r="WDE63" s="429"/>
      <c r="WDF63" s="429"/>
      <c r="WDG63" s="429"/>
      <c r="WDH63" s="429"/>
      <c r="WDI63" s="429"/>
      <c r="WDJ63" s="429"/>
      <c r="WDK63" s="429"/>
      <c r="WDL63" s="429"/>
      <c r="WDM63" s="429"/>
      <c r="WDN63" s="429"/>
      <c r="WDO63" s="429"/>
      <c r="WDP63" s="429"/>
      <c r="WDQ63" s="429"/>
      <c r="WDR63" s="429"/>
      <c r="WDS63" s="429"/>
      <c r="WDT63" s="429"/>
      <c r="WDU63" s="429"/>
      <c r="WDV63" s="429"/>
      <c r="WDW63" s="429"/>
      <c r="WDX63" s="429"/>
      <c r="WDY63" s="429"/>
      <c r="WDZ63" s="429"/>
      <c r="WEA63" s="429"/>
      <c r="WEB63" s="429"/>
      <c r="WEC63" s="429"/>
      <c r="WED63" s="429"/>
      <c r="WEE63" s="429"/>
      <c r="WEF63" s="429"/>
      <c r="WEG63" s="429"/>
      <c r="WEH63" s="429"/>
      <c r="WEI63" s="429"/>
      <c r="WEJ63" s="429"/>
      <c r="WEK63" s="429"/>
      <c r="WEL63" s="429"/>
      <c r="WEM63" s="429"/>
      <c r="WEN63" s="429"/>
      <c r="WEO63" s="429"/>
      <c r="WEP63" s="429"/>
      <c r="WEQ63" s="429"/>
      <c r="WER63" s="429"/>
      <c r="WES63" s="429"/>
      <c r="WET63" s="429"/>
      <c r="WEU63" s="429"/>
      <c r="WEV63" s="429"/>
      <c r="WEW63" s="429"/>
      <c r="WEX63" s="429"/>
      <c r="WEY63" s="429"/>
      <c r="WEZ63" s="429"/>
      <c r="WFA63" s="429"/>
      <c r="WFB63" s="429"/>
      <c r="WFC63" s="429"/>
      <c r="WFD63" s="429"/>
      <c r="WFE63" s="429"/>
      <c r="WFF63" s="429"/>
      <c r="WFG63" s="429"/>
      <c r="WFH63" s="429"/>
      <c r="WFI63" s="429"/>
      <c r="WFJ63" s="429"/>
      <c r="WFK63" s="429"/>
      <c r="WFL63" s="429"/>
      <c r="WFM63" s="429"/>
      <c r="WFN63" s="429"/>
      <c r="WFO63" s="429"/>
      <c r="WFP63" s="429"/>
      <c r="WFQ63" s="429"/>
      <c r="WFR63" s="429"/>
      <c r="WFS63" s="429"/>
      <c r="WFT63" s="429"/>
      <c r="WFU63" s="429"/>
      <c r="WFV63" s="429"/>
      <c r="WFW63" s="429"/>
      <c r="WFX63" s="429"/>
      <c r="WFY63" s="429"/>
      <c r="WFZ63" s="429"/>
      <c r="WGA63" s="429"/>
      <c r="WGB63" s="429"/>
      <c r="WGC63" s="429"/>
      <c r="WGD63" s="429"/>
      <c r="WGE63" s="429"/>
      <c r="WGF63" s="429"/>
      <c r="WGG63" s="429"/>
      <c r="WGH63" s="429"/>
      <c r="WGI63" s="429"/>
      <c r="WGJ63" s="429"/>
      <c r="WGK63" s="429"/>
      <c r="WGL63" s="429"/>
      <c r="WGM63" s="429"/>
      <c r="WGN63" s="429"/>
      <c r="WGO63" s="429"/>
      <c r="WGP63" s="429"/>
      <c r="WGQ63" s="429"/>
      <c r="WGR63" s="429"/>
      <c r="WGS63" s="429"/>
      <c r="WGT63" s="429"/>
      <c r="WGU63" s="429"/>
      <c r="WGV63" s="429"/>
      <c r="WGW63" s="429"/>
      <c r="WGX63" s="429"/>
      <c r="WGY63" s="429"/>
      <c r="WGZ63" s="429"/>
      <c r="WHA63" s="429"/>
      <c r="WHB63" s="429"/>
      <c r="WHC63" s="429"/>
      <c r="WHD63" s="429"/>
      <c r="WHE63" s="429"/>
      <c r="WHF63" s="429"/>
      <c r="WHG63" s="429"/>
      <c r="WHH63" s="429"/>
      <c r="WHI63" s="429"/>
      <c r="WHJ63" s="429"/>
      <c r="WHK63" s="429"/>
      <c r="WHL63" s="429"/>
      <c r="WHM63" s="429"/>
      <c r="WHN63" s="429"/>
      <c r="WHO63" s="429"/>
      <c r="WHP63" s="429"/>
      <c r="WHQ63" s="429"/>
      <c r="WHR63" s="429"/>
      <c r="WHS63" s="429"/>
      <c r="WHT63" s="429"/>
      <c r="WHU63" s="429"/>
      <c r="WHV63" s="429"/>
      <c r="WHW63" s="429"/>
      <c r="WHX63" s="429"/>
      <c r="WHY63" s="429"/>
      <c r="WHZ63" s="429"/>
      <c r="WIA63" s="429"/>
      <c r="WIB63" s="429"/>
      <c r="WIC63" s="429"/>
      <c r="WID63" s="429"/>
      <c r="WIE63" s="429"/>
      <c r="WIF63" s="429"/>
      <c r="WIG63" s="429"/>
      <c r="WIH63" s="429"/>
      <c r="WII63" s="429"/>
      <c r="WIJ63" s="429"/>
      <c r="WIK63" s="429"/>
      <c r="WIL63" s="429"/>
      <c r="WIM63" s="429"/>
      <c r="WIN63" s="429"/>
      <c r="WIO63" s="429"/>
      <c r="WIP63" s="429"/>
      <c r="WIQ63" s="429"/>
      <c r="WIR63" s="429"/>
      <c r="WIS63" s="429"/>
      <c r="WIT63" s="429"/>
      <c r="WIU63" s="429"/>
      <c r="WIV63" s="429"/>
      <c r="WIW63" s="429"/>
      <c r="WIX63" s="429"/>
      <c r="WIY63" s="429"/>
      <c r="WIZ63" s="429"/>
      <c r="WJA63" s="429"/>
      <c r="WJB63" s="429"/>
      <c r="WJC63" s="429"/>
      <c r="WJD63" s="429"/>
      <c r="WJE63" s="429"/>
      <c r="WJF63" s="429"/>
      <c r="WJG63" s="429"/>
      <c r="WJH63" s="429"/>
      <c r="WJI63" s="429"/>
      <c r="WJJ63" s="429"/>
      <c r="WJK63" s="429"/>
      <c r="WJL63" s="429"/>
      <c r="WJM63" s="429"/>
      <c r="WJN63" s="429"/>
      <c r="WJO63" s="429"/>
      <c r="WJP63" s="429"/>
      <c r="WJQ63" s="429"/>
      <c r="WJR63" s="429"/>
      <c r="WJS63" s="429"/>
      <c r="WJT63" s="429"/>
      <c r="WJU63" s="429"/>
      <c r="WJV63" s="429"/>
      <c r="WJW63" s="429"/>
      <c r="WJX63" s="429"/>
      <c r="WJY63" s="429"/>
      <c r="WJZ63" s="429"/>
      <c r="WKA63" s="429"/>
      <c r="WKB63" s="429"/>
      <c r="WKC63" s="429"/>
      <c r="WKD63" s="429"/>
      <c r="WKE63" s="429"/>
      <c r="WKF63" s="429"/>
      <c r="WKG63" s="429"/>
      <c r="WKH63" s="429"/>
      <c r="WKI63" s="429"/>
      <c r="WKJ63" s="429"/>
      <c r="WKK63" s="429"/>
      <c r="WKL63" s="429"/>
      <c r="WKM63" s="429"/>
      <c r="WKN63" s="429"/>
      <c r="WKO63" s="429"/>
      <c r="WKP63" s="429"/>
      <c r="WKQ63" s="429"/>
      <c r="WKR63" s="429"/>
      <c r="WKS63" s="429"/>
      <c r="WKT63" s="429"/>
      <c r="WKU63" s="429"/>
      <c r="WKV63" s="429"/>
      <c r="WKW63" s="429"/>
      <c r="WKX63" s="429"/>
      <c r="WKY63" s="429"/>
      <c r="WKZ63" s="429"/>
      <c r="WLA63" s="429"/>
      <c r="WLB63" s="429"/>
      <c r="WLC63" s="429"/>
      <c r="WLD63" s="429"/>
      <c r="WLE63" s="429"/>
      <c r="WLF63" s="429"/>
      <c r="WLG63" s="429"/>
      <c r="WLH63" s="429"/>
      <c r="WLI63" s="429"/>
      <c r="WLJ63" s="429"/>
      <c r="WLK63" s="429"/>
      <c r="WLL63" s="429"/>
      <c r="WLM63" s="429"/>
      <c r="WLN63" s="429"/>
      <c r="WLO63" s="429"/>
      <c r="WLP63" s="429"/>
      <c r="WLQ63" s="429"/>
      <c r="WLR63" s="429"/>
      <c r="WLS63" s="429"/>
      <c r="WLT63" s="429"/>
      <c r="WLU63" s="429"/>
      <c r="WLV63" s="429"/>
      <c r="WLW63" s="429"/>
      <c r="WLX63" s="429"/>
      <c r="WLY63" s="429"/>
      <c r="WLZ63" s="429"/>
      <c r="WMA63" s="429"/>
      <c r="WMB63" s="429"/>
      <c r="WMC63" s="429"/>
      <c r="WMD63" s="429"/>
      <c r="WME63" s="429"/>
      <c r="WMF63" s="429"/>
      <c r="WMG63" s="429"/>
      <c r="WMH63" s="429"/>
      <c r="WMI63" s="429"/>
      <c r="WMJ63" s="429"/>
      <c r="WMK63" s="429"/>
      <c r="WML63" s="429"/>
      <c r="WMM63" s="429"/>
      <c r="WMN63" s="429"/>
      <c r="WMO63" s="429"/>
      <c r="WMP63" s="429"/>
      <c r="WMQ63" s="429"/>
      <c r="WMR63" s="429"/>
      <c r="WMS63" s="429"/>
      <c r="WMT63" s="429"/>
      <c r="WMU63" s="429"/>
      <c r="WMV63" s="429"/>
      <c r="WMW63" s="429"/>
      <c r="WMX63" s="429"/>
      <c r="WMY63" s="429"/>
      <c r="WMZ63" s="429"/>
      <c r="WNA63" s="429"/>
      <c r="WNB63" s="429"/>
      <c r="WNC63" s="429"/>
      <c r="WND63" s="429"/>
      <c r="WNE63" s="429"/>
      <c r="WNF63" s="429"/>
      <c r="WNG63" s="429"/>
      <c r="WNH63" s="429"/>
      <c r="WNI63" s="429"/>
      <c r="WNJ63" s="429"/>
      <c r="WNK63" s="429"/>
      <c r="WNL63" s="429"/>
      <c r="WNM63" s="429"/>
      <c r="WNN63" s="429"/>
      <c r="WNO63" s="429"/>
      <c r="WNP63" s="429"/>
      <c r="WNQ63" s="429"/>
      <c r="WNR63" s="429"/>
      <c r="WNS63" s="429"/>
      <c r="WNT63" s="429"/>
      <c r="WNU63" s="429"/>
      <c r="WNV63" s="429"/>
      <c r="WNW63" s="429"/>
      <c r="WNX63" s="429"/>
      <c r="WNY63" s="429"/>
      <c r="WNZ63" s="429"/>
      <c r="WOA63" s="429"/>
      <c r="WOB63" s="429"/>
      <c r="WOC63" s="429"/>
      <c r="WOD63" s="429"/>
      <c r="WOE63" s="429"/>
      <c r="WOF63" s="429"/>
      <c r="WOG63" s="429"/>
      <c r="WOH63" s="429"/>
      <c r="WOI63" s="429"/>
      <c r="WOJ63" s="429"/>
      <c r="WOK63" s="429"/>
      <c r="WOL63" s="429"/>
      <c r="WOM63" s="429"/>
      <c r="WON63" s="429"/>
      <c r="WOO63" s="429"/>
      <c r="WOP63" s="429"/>
      <c r="WOQ63" s="429"/>
      <c r="WOR63" s="429"/>
      <c r="WOS63" s="429"/>
      <c r="WOT63" s="429"/>
      <c r="WOU63" s="429"/>
      <c r="WOV63" s="429"/>
      <c r="WOW63" s="429"/>
      <c r="WOX63" s="429"/>
      <c r="WOY63" s="429"/>
      <c r="WOZ63" s="429"/>
      <c r="WPA63" s="429"/>
      <c r="WPB63" s="429"/>
      <c r="WPC63" s="429"/>
      <c r="WPD63" s="429"/>
      <c r="WPE63" s="429"/>
      <c r="WPF63" s="429"/>
      <c r="WPG63" s="429"/>
      <c r="WPH63" s="429"/>
      <c r="WPI63" s="429"/>
      <c r="WPJ63" s="429"/>
      <c r="WPK63" s="429"/>
      <c r="WPL63" s="429"/>
      <c r="WPM63" s="429"/>
      <c r="WPN63" s="429"/>
      <c r="WPO63" s="429"/>
      <c r="WPP63" s="429"/>
      <c r="WPQ63" s="429"/>
      <c r="WPR63" s="429"/>
      <c r="WPS63" s="429"/>
      <c r="WPT63" s="429"/>
      <c r="WPU63" s="429"/>
      <c r="WPV63" s="429"/>
      <c r="WPW63" s="429"/>
      <c r="WPX63" s="429"/>
      <c r="WPY63" s="429"/>
      <c r="WPZ63" s="429"/>
      <c r="WQA63" s="429"/>
      <c r="WQB63" s="429"/>
      <c r="WQC63" s="429"/>
      <c r="WQD63" s="429"/>
      <c r="WQE63" s="429"/>
      <c r="WQF63" s="429"/>
      <c r="WQG63" s="429"/>
      <c r="WQH63" s="429"/>
      <c r="WQI63" s="429"/>
      <c r="WQJ63" s="429"/>
      <c r="WQK63" s="429"/>
      <c r="WQL63" s="429"/>
      <c r="WQM63" s="429"/>
      <c r="WQN63" s="429"/>
      <c r="WQO63" s="429"/>
      <c r="WQP63" s="429"/>
      <c r="WQQ63" s="429"/>
      <c r="WQR63" s="429"/>
      <c r="WQS63" s="429"/>
      <c r="WQT63" s="429"/>
      <c r="WQU63" s="429"/>
      <c r="WQV63" s="429"/>
      <c r="WQW63" s="429"/>
      <c r="WQX63" s="429"/>
      <c r="WQY63" s="429"/>
      <c r="WQZ63" s="429"/>
      <c r="WRA63" s="429"/>
      <c r="WRB63" s="429"/>
      <c r="WRC63" s="429"/>
      <c r="WRD63" s="429"/>
      <c r="WRE63" s="429"/>
      <c r="WRF63" s="429"/>
      <c r="WRG63" s="429"/>
      <c r="WRH63" s="429"/>
      <c r="WRI63" s="429"/>
      <c r="WRJ63" s="429"/>
      <c r="WRK63" s="429"/>
      <c r="WRL63" s="429"/>
      <c r="WRM63" s="429"/>
      <c r="WRN63" s="429"/>
      <c r="WRO63" s="429"/>
      <c r="WRP63" s="429"/>
      <c r="WRQ63" s="429"/>
      <c r="WRR63" s="429"/>
      <c r="WRS63" s="429"/>
      <c r="WRT63" s="429"/>
      <c r="WRU63" s="429"/>
      <c r="WRV63" s="429"/>
      <c r="WRW63" s="429"/>
      <c r="WRX63" s="429"/>
      <c r="WRY63" s="429"/>
      <c r="WRZ63" s="429"/>
      <c r="WSA63" s="429"/>
      <c r="WSB63" s="429"/>
      <c r="WSC63" s="429"/>
      <c r="WSD63" s="429"/>
      <c r="WSE63" s="429"/>
      <c r="WSF63" s="429"/>
      <c r="WSG63" s="429"/>
      <c r="WSH63" s="429"/>
      <c r="WSI63" s="429"/>
      <c r="WSJ63" s="429"/>
      <c r="WSK63" s="429"/>
      <c r="WSL63" s="429"/>
      <c r="WSM63" s="429"/>
      <c r="WSN63" s="429"/>
      <c r="WSO63" s="429"/>
      <c r="WSP63" s="429"/>
      <c r="WSQ63" s="429"/>
      <c r="WSR63" s="429"/>
      <c r="WSS63" s="429"/>
      <c r="WST63" s="429"/>
      <c r="WSU63" s="429"/>
      <c r="WSV63" s="429"/>
      <c r="WSW63" s="429"/>
      <c r="WSX63" s="429"/>
      <c r="WSY63" s="429"/>
      <c r="WSZ63" s="429"/>
      <c r="WTA63" s="429"/>
      <c r="WTB63" s="429"/>
      <c r="WTC63" s="429"/>
      <c r="WTD63" s="429"/>
      <c r="WTE63" s="429"/>
      <c r="WTF63" s="429"/>
      <c r="WTG63" s="429"/>
      <c r="WTH63" s="429"/>
      <c r="WTI63" s="429"/>
      <c r="WTJ63" s="429"/>
      <c r="WTK63" s="429"/>
      <c r="WTL63" s="429"/>
      <c r="WTM63" s="429"/>
      <c r="WTN63" s="429"/>
      <c r="WTO63" s="429"/>
      <c r="WTP63" s="429"/>
      <c r="WTQ63" s="429"/>
      <c r="WTR63" s="429"/>
      <c r="WTS63" s="429"/>
      <c r="WTT63" s="429"/>
      <c r="WTU63" s="429"/>
      <c r="WTV63" s="429"/>
      <c r="WTW63" s="429"/>
      <c r="WTX63" s="429"/>
      <c r="WTY63" s="429"/>
      <c r="WTZ63" s="429"/>
      <c r="WUA63" s="429"/>
      <c r="WUB63" s="429"/>
      <c r="WUC63" s="429"/>
      <c r="WUD63" s="429"/>
      <c r="WUE63" s="429"/>
      <c r="WUF63" s="429"/>
      <c r="WUG63" s="429"/>
      <c r="WUH63" s="429"/>
      <c r="WUI63" s="429"/>
      <c r="WUJ63" s="429"/>
      <c r="WUK63" s="429"/>
      <c r="WUL63" s="429"/>
      <c r="WUM63" s="429"/>
      <c r="WUN63" s="429"/>
      <c r="WUO63" s="429"/>
      <c r="WUP63" s="429"/>
      <c r="WUQ63" s="429"/>
      <c r="WUR63" s="429"/>
      <c r="WUS63" s="429"/>
      <c r="WUT63" s="429"/>
      <c r="WUU63" s="429"/>
      <c r="WUV63" s="429"/>
      <c r="WUW63" s="429"/>
      <c r="WUX63" s="429"/>
      <c r="WUY63" s="429"/>
      <c r="WUZ63" s="429"/>
      <c r="WVA63" s="429"/>
      <c r="WVB63" s="429"/>
      <c r="WVC63" s="429"/>
      <c r="WVD63" s="429"/>
      <c r="WVE63" s="429"/>
      <c r="WVF63" s="429"/>
      <c r="WVG63" s="429"/>
      <c r="WVH63" s="429"/>
      <c r="WVI63" s="429"/>
      <c r="WVJ63" s="429"/>
      <c r="WVK63" s="429"/>
      <c r="WVL63" s="429"/>
      <c r="WVM63" s="429"/>
      <c r="WVN63" s="429"/>
      <c r="WVO63" s="429"/>
      <c r="WVP63" s="429"/>
      <c r="WVQ63" s="429"/>
      <c r="WVR63" s="429"/>
      <c r="WVS63" s="429"/>
      <c r="WVT63" s="429"/>
      <c r="WVU63" s="429"/>
      <c r="WVV63" s="429"/>
      <c r="WVW63" s="429"/>
      <c r="WVX63" s="429"/>
      <c r="WVY63" s="429"/>
      <c r="WVZ63" s="429"/>
      <c r="WWA63" s="429"/>
      <c r="WWB63" s="429"/>
      <c r="WWC63" s="429"/>
      <c r="WWD63" s="429"/>
      <c r="WWE63" s="429"/>
      <c r="WWF63" s="429"/>
      <c r="WWG63" s="429"/>
      <c r="WWH63" s="429"/>
      <c r="WWI63" s="429"/>
      <c r="WWJ63" s="429"/>
      <c r="WWK63" s="429"/>
      <c r="WWL63" s="429"/>
      <c r="WWM63" s="429"/>
      <c r="WWN63" s="429"/>
      <c r="WWO63" s="429"/>
      <c r="WWP63" s="429"/>
      <c r="WWQ63" s="429"/>
      <c r="WWR63" s="429"/>
      <c r="WWS63" s="429"/>
      <c r="WWT63" s="429"/>
      <c r="WWU63" s="429"/>
      <c r="WWV63" s="429"/>
      <c r="WWW63" s="429"/>
      <c r="WWX63" s="429"/>
      <c r="WWY63" s="429"/>
      <c r="WWZ63" s="429"/>
      <c r="WXA63" s="429"/>
      <c r="WXB63" s="429"/>
      <c r="WXC63" s="429"/>
      <c r="WXD63" s="429"/>
      <c r="WXE63" s="429"/>
      <c r="WXF63" s="429"/>
      <c r="WXG63" s="429"/>
      <c r="WXH63" s="429"/>
      <c r="WXI63" s="429"/>
      <c r="WXJ63" s="429"/>
      <c r="WXK63" s="429"/>
      <c r="WXL63" s="429"/>
      <c r="WXM63" s="429"/>
      <c r="WXN63" s="429"/>
      <c r="WXO63" s="429"/>
      <c r="WXP63" s="429"/>
      <c r="WXQ63" s="429"/>
      <c r="WXR63" s="429"/>
      <c r="WXS63" s="429"/>
      <c r="WXT63" s="429"/>
      <c r="WXU63" s="429"/>
      <c r="WXV63" s="429"/>
      <c r="WXW63" s="429"/>
      <c r="WXX63" s="429"/>
      <c r="WXY63" s="429"/>
      <c r="WXZ63" s="429"/>
      <c r="WYA63" s="429"/>
      <c r="WYB63" s="429"/>
      <c r="WYC63" s="429"/>
      <c r="WYD63" s="429"/>
      <c r="WYE63" s="429"/>
      <c r="WYF63" s="429"/>
      <c r="WYG63" s="429"/>
      <c r="WYH63" s="429"/>
      <c r="WYI63" s="429"/>
      <c r="WYJ63" s="429"/>
      <c r="WYK63" s="429"/>
      <c r="WYL63" s="429"/>
      <c r="WYM63" s="429"/>
      <c r="WYN63" s="429"/>
      <c r="WYO63" s="429"/>
      <c r="WYP63" s="429"/>
      <c r="WYQ63" s="429"/>
      <c r="WYR63" s="429"/>
      <c r="WYS63" s="429"/>
      <c r="WYT63" s="429"/>
      <c r="WYU63" s="429"/>
      <c r="WYV63" s="429"/>
      <c r="WYW63" s="429"/>
      <c r="WYX63" s="429"/>
      <c r="WYY63" s="429"/>
      <c r="WYZ63" s="429"/>
      <c r="WZA63" s="429"/>
      <c r="WZB63" s="429"/>
      <c r="WZC63" s="429"/>
      <c r="WZD63" s="429"/>
      <c r="WZE63" s="429"/>
      <c r="WZF63" s="429"/>
      <c r="WZG63" s="429"/>
      <c r="WZH63" s="429"/>
      <c r="WZI63" s="429"/>
      <c r="WZJ63" s="429"/>
      <c r="WZK63" s="429"/>
      <c r="WZL63" s="429"/>
      <c r="WZM63" s="429"/>
      <c r="WZN63" s="429"/>
      <c r="WZO63" s="429"/>
      <c r="WZP63" s="429"/>
      <c r="WZQ63" s="429"/>
      <c r="WZR63" s="429"/>
      <c r="WZS63" s="429"/>
      <c r="WZT63" s="429"/>
      <c r="WZU63" s="429"/>
      <c r="WZV63" s="429"/>
      <c r="WZW63" s="429"/>
      <c r="WZX63" s="429"/>
      <c r="WZY63" s="429"/>
      <c r="WZZ63" s="429"/>
      <c r="XAA63" s="429"/>
      <c r="XAB63" s="429"/>
      <c r="XAC63" s="429"/>
      <c r="XAD63" s="429"/>
      <c r="XAE63" s="429"/>
      <c r="XAF63" s="429"/>
      <c r="XAG63" s="429"/>
      <c r="XAH63" s="429"/>
      <c r="XAI63" s="429"/>
      <c r="XAJ63" s="429"/>
      <c r="XAK63" s="429"/>
      <c r="XAL63" s="429"/>
      <c r="XAM63" s="429"/>
      <c r="XAN63" s="429"/>
      <c r="XAO63" s="429"/>
      <c r="XAP63" s="429"/>
      <c r="XAQ63" s="429"/>
      <c r="XAR63" s="429"/>
      <c r="XAS63" s="429"/>
      <c r="XAT63" s="429"/>
      <c r="XAU63" s="429"/>
      <c r="XAV63" s="429"/>
      <c r="XAW63" s="429"/>
      <c r="XAX63" s="429"/>
      <c r="XAY63" s="429"/>
      <c r="XAZ63" s="429"/>
      <c r="XBA63" s="429"/>
      <c r="XBB63" s="429"/>
      <c r="XBC63" s="429"/>
      <c r="XBD63" s="429"/>
      <c r="XBE63" s="429"/>
      <c r="XBF63" s="429"/>
      <c r="XBG63" s="429"/>
      <c r="XBH63" s="429"/>
      <c r="XBI63" s="429"/>
      <c r="XBJ63" s="429"/>
      <c r="XBK63" s="429"/>
      <c r="XBL63" s="429"/>
      <c r="XBM63" s="429"/>
      <c r="XBN63" s="429"/>
      <c r="XBO63" s="429"/>
      <c r="XBP63" s="429"/>
      <c r="XBQ63" s="429"/>
      <c r="XBR63" s="429"/>
      <c r="XBS63" s="429"/>
      <c r="XBT63" s="429"/>
      <c r="XBU63" s="429"/>
      <c r="XBV63" s="429"/>
      <c r="XBW63" s="429"/>
      <c r="XBX63" s="429"/>
      <c r="XBY63" s="429"/>
      <c r="XBZ63" s="429"/>
      <c r="XCA63" s="429"/>
      <c r="XCB63" s="429"/>
      <c r="XCC63" s="429"/>
      <c r="XCD63" s="429"/>
      <c r="XCE63" s="429"/>
      <c r="XCF63" s="429"/>
      <c r="XCG63" s="429"/>
      <c r="XCH63" s="429"/>
      <c r="XCI63" s="429"/>
      <c r="XCJ63" s="429"/>
      <c r="XCK63" s="429"/>
      <c r="XCL63" s="429"/>
      <c r="XCM63" s="429"/>
      <c r="XCN63" s="429"/>
      <c r="XCO63" s="429"/>
      <c r="XCP63" s="429"/>
      <c r="XCQ63" s="429"/>
      <c r="XCR63" s="429"/>
      <c r="XCS63" s="429"/>
      <c r="XCT63" s="429"/>
      <c r="XCU63" s="429"/>
      <c r="XCV63" s="429"/>
      <c r="XCW63" s="429"/>
      <c r="XCX63" s="429"/>
      <c r="XCY63" s="429"/>
      <c r="XCZ63" s="429"/>
      <c r="XDA63" s="429"/>
      <c r="XDB63" s="429"/>
      <c r="XDC63" s="429"/>
      <c r="XDD63" s="429"/>
      <c r="XDE63" s="429"/>
      <c r="XDF63" s="429"/>
      <c r="XDG63" s="429"/>
      <c r="XDH63" s="429"/>
      <c r="XDI63" s="429"/>
      <c r="XDJ63" s="429"/>
      <c r="XDK63" s="429"/>
      <c r="XDL63" s="429"/>
      <c r="XDM63" s="429"/>
      <c r="XDN63" s="429"/>
      <c r="XDO63" s="429"/>
      <c r="XDP63" s="429"/>
      <c r="XDQ63" s="429"/>
      <c r="XDR63" s="429"/>
      <c r="XDS63" s="429"/>
      <c r="XDT63" s="429"/>
      <c r="XDU63" s="429"/>
      <c r="XDV63" s="429"/>
      <c r="XDW63" s="429"/>
      <c r="XDX63" s="429"/>
      <c r="XDY63" s="429"/>
      <c r="XDZ63" s="429"/>
      <c r="XEA63" s="429"/>
      <c r="XEB63" s="429"/>
      <c r="XEC63" s="429"/>
      <c r="XED63" s="429"/>
      <c r="XEE63" s="429"/>
      <c r="XEF63" s="429"/>
      <c r="XEG63" s="429"/>
      <c r="XEH63" s="429"/>
      <c r="XEI63" s="429"/>
      <c r="XEJ63" s="429"/>
      <c r="XEK63" s="429"/>
      <c r="XEL63" s="429"/>
      <c r="XEM63" s="429"/>
      <c r="XEN63" s="429"/>
      <c r="XEO63" s="429"/>
      <c r="XEP63" s="429"/>
      <c r="XEQ63" s="429"/>
      <c r="XER63" s="429"/>
      <c r="XES63" s="429"/>
      <c r="XET63" s="429"/>
      <c r="XEU63" s="429"/>
      <c r="XEV63" s="429"/>
      <c r="XEW63" s="429"/>
      <c r="XEX63" s="429"/>
      <c r="XEY63" s="429"/>
      <c r="XEZ63" s="429"/>
      <c r="XFA63" s="429"/>
      <c r="XFB63" s="429"/>
    </row>
    <row r="64" spans="1:16382" s="429" customFormat="1" ht="34.35" customHeight="1">
      <c r="A64" s="500"/>
      <c r="B64" s="501" t="str">
        <f>VLOOKUP(878,[2]Sprachindex!$A:$Z,$AL$9,FALSE)</f>
        <v>pc.</v>
      </c>
      <c r="C64" s="502"/>
      <c r="D64" s="484">
        <v>340494</v>
      </c>
      <c r="E64" s="627" t="str">
        <f>VLOOKUP(1472,[2]Sprachindex!$A:$Z,$AL$9,FALSE)</f>
        <v>butée de profondeur pour foret étagé (⌀ 9,5 × 5,1 mm)</v>
      </c>
      <c r="F64" s="628"/>
      <c r="G64" s="628"/>
      <c r="H64" s="628"/>
      <c r="I64" s="628"/>
      <c r="J64" s="628"/>
      <c r="K64" s="629"/>
      <c r="L64" s="484">
        <f t="shared" si="6"/>
        <v>0</v>
      </c>
      <c r="M64" s="503"/>
      <c r="N64" s="433"/>
      <c r="AI64" s="462"/>
      <c r="AJ64" s="459"/>
      <c r="AK64" s="459"/>
      <c r="AL64" s="456"/>
    </row>
    <row r="65" spans="1:50" ht="34.35" customHeight="1">
      <c r="A65" s="500"/>
      <c r="B65" s="501" t="str">
        <f>VLOOKUP(878,[2]Sprachindex!$A:$Z,$AL$9,FALSE)</f>
        <v>pc.</v>
      </c>
      <c r="C65" s="502"/>
      <c r="D65" s="484">
        <v>340496</v>
      </c>
      <c r="E65" s="627" t="str">
        <f>VLOOKUP(1473,[2]Sprachindex!$A:$Z,$AL$9,FALSE)</f>
        <v>manche pour ébavureur</v>
      </c>
      <c r="F65" s="628"/>
      <c r="G65" s="628"/>
      <c r="H65" s="628"/>
      <c r="I65" s="628"/>
      <c r="J65" s="628"/>
      <c r="K65" s="629"/>
      <c r="L65" s="484">
        <f t="shared" si="6"/>
        <v>0</v>
      </c>
      <c r="M65" s="503"/>
      <c r="AM65" s="429"/>
      <c r="AN65" s="429"/>
      <c r="AO65" s="429"/>
      <c r="AP65" s="429"/>
      <c r="AQ65" s="429"/>
      <c r="AR65" s="429"/>
      <c r="AS65" s="429"/>
      <c r="AT65" s="429"/>
      <c r="AU65" s="429"/>
      <c r="AV65" s="429"/>
      <c r="AW65" s="429"/>
      <c r="AX65" s="429"/>
    </row>
    <row r="66" spans="1:50" ht="34.35" customHeight="1">
      <c r="A66" s="500"/>
      <c r="B66" s="501" t="str">
        <f>VLOOKUP(878,[2]Sprachindex!$A:$Z,$AL$9,FALSE)</f>
        <v>pc.</v>
      </c>
      <c r="C66" s="502"/>
      <c r="D66" s="484">
        <v>340498</v>
      </c>
      <c r="E66" s="627" t="str">
        <f>VLOOKUP(1474,[2]Sprachindex!$A:$Z,$AL$9,FALSE)</f>
        <v>lames pour ébavureur</v>
      </c>
      <c r="F66" s="628"/>
      <c r="G66" s="628"/>
      <c r="H66" s="628"/>
      <c r="I66" s="628"/>
      <c r="J66" s="628"/>
      <c r="K66" s="629"/>
      <c r="L66" s="484">
        <f>ROUNDUP($A66/10,0)*10</f>
        <v>0</v>
      </c>
      <c r="M66" s="503"/>
      <c r="AM66" s="429"/>
      <c r="AN66" s="429"/>
      <c r="AO66" s="429"/>
      <c r="AP66" s="429"/>
      <c r="AQ66" s="429"/>
      <c r="AR66" s="429"/>
      <c r="AS66" s="429"/>
      <c r="AT66" s="429"/>
      <c r="AU66" s="429"/>
      <c r="AV66" s="429"/>
      <c r="AW66" s="429"/>
      <c r="AX66" s="429"/>
    </row>
    <row r="67" spans="1:50" ht="34.35" customHeight="1">
      <c r="A67" s="500"/>
      <c r="B67" s="501" t="str">
        <f>VLOOKUP(878,[2]Sprachindex!$A:$Z,$AL$9,FALSE)</f>
        <v>pc.</v>
      </c>
      <c r="C67" s="502"/>
      <c r="D67" s="484">
        <v>340467</v>
      </c>
      <c r="E67" s="627" t="str">
        <f>VLOOKUP(1501,[2]Sprachindex!$A:$Z,$AL$9,FALSE)</f>
        <v>couteau pour point fixe (⌀ 5,1 mm)</v>
      </c>
      <c r="F67" s="628"/>
      <c r="G67" s="628"/>
      <c r="H67" s="628"/>
      <c r="I67" s="628"/>
      <c r="J67" s="628"/>
      <c r="K67" s="629"/>
      <c r="L67" s="484">
        <f t="shared" si="6"/>
        <v>0</v>
      </c>
      <c r="M67" s="503"/>
      <c r="AM67" s="429"/>
      <c r="AN67" s="429"/>
      <c r="AO67" s="429"/>
      <c r="AP67" s="429"/>
      <c r="AQ67" s="429"/>
      <c r="AR67" s="429"/>
      <c r="AS67" s="429"/>
      <c r="AT67" s="429"/>
      <c r="AU67" s="429"/>
      <c r="AV67" s="429"/>
      <c r="AW67" s="429"/>
      <c r="AX67" s="429"/>
    </row>
    <row r="68" spans="1:50" ht="34.35" customHeight="1">
      <c r="A68" s="500"/>
      <c r="B68" s="501" t="str">
        <f>VLOOKUP(878,[2]Sprachindex!$A:$Z,$AL$9,FALSE)</f>
        <v>pc.</v>
      </c>
      <c r="C68" s="502"/>
      <c r="D68" s="484">
        <v>340466</v>
      </c>
      <c r="E68" s="627" t="str">
        <f>VLOOKUP(1502,[2]Sprachindex!$A:$Z,$AL$9,FALSE)</f>
        <v>couteau pour point coulissant (⌀ 9,5 mm)</v>
      </c>
      <c r="F68" s="628"/>
      <c r="G68" s="628"/>
      <c r="H68" s="628"/>
      <c r="I68" s="628"/>
      <c r="J68" s="628"/>
      <c r="K68" s="629"/>
      <c r="L68" s="484">
        <f t="shared" si="6"/>
        <v>0</v>
      </c>
      <c r="M68" s="503"/>
      <c r="AM68" s="429"/>
      <c r="AN68" s="429"/>
      <c r="AO68" s="429"/>
      <c r="AP68" s="429"/>
      <c r="AQ68" s="429"/>
      <c r="AR68" s="429"/>
      <c r="AS68" s="429"/>
      <c r="AT68" s="429"/>
      <c r="AU68" s="429"/>
      <c r="AV68" s="429"/>
      <c r="AW68" s="429"/>
      <c r="AX68" s="429"/>
    </row>
    <row r="69" spans="1:50" ht="34.35" customHeight="1">
      <c r="A69" s="500"/>
      <c r="B69" s="501" t="str">
        <f>VLOOKUP(878,[2]Sprachindex!$A:$Z,$AL$9,FALSE)</f>
        <v>pc.</v>
      </c>
      <c r="C69" s="502"/>
      <c r="D69" s="484">
        <v>340470</v>
      </c>
      <c r="E69" s="627" t="str">
        <f>VLOOKUP(1503,[2]Sprachindex!$A:$Z,$AL$9,FALSE)</f>
        <v>cale d’espacement pour PREFABOND (largeur de joint : 8 mm)</v>
      </c>
      <c r="F69" s="628"/>
      <c r="G69" s="628"/>
      <c r="H69" s="628"/>
      <c r="I69" s="628"/>
      <c r="J69" s="628"/>
      <c r="K69" s="629"/>
      <c r="L69" s="484">
        <f t="shared" si="6"/>
        <v>0</v>
      </c>
      <c r="M69" s="503"/>
      <c r="AM69" s="429"/>
      <c r="AN69" s="429"/>
      <c r="AO69" s="429"/>
      <c r="AP69" s="429"/>
      <c r="AQ69" s="429"/>
      <c r="AR69" s="429"/>
      <c r="AS69" s="429"/>
      <c r="AT69" s="429"/>
      <c r="AU69" s="429"/>
      <c r="AV69" s="429"/>
      <c r="AW69" s="429"/>
      <c r="AX69" s="429"/>
    </row>
    <row r="70" spans="1:50" ht="34.35" customHeight="1">
      <c r="A70" s="500"/>
      <c r="B70" s="501" t="str">
        <f>VLOOKUP(878,[2]Sprachindex!$A:$Z,$AL$9,FALSE)</f>
        <v>pc.</v>
      </c>
      <c r="C70" s="502"/>
      <c r="D70" s="484">
        <v>340471</v>
      </c>
      <c r="E70" s="627" t="str">
        <f>VLOOKUP(1504,[2]Sprachindex!$A:$Z,$AL$9,FALSE)</f>
        <v>cale d’espacement pour PREFABOND (largeur de joint : 10 mm)</v>
      </c>
      <c r="F70" s="628"/>
      <c r="G70" s="628"/>
      <c r="H70" s="628"/>
      <c r="I70" s="628"/>
      <c r="J70" s="628"/>
      <c r="K70" s="629"/>
      <c r="L70" s="484">
        <f t="shared" si="6"/>
        <v>0</v>
      </c>
      <c r="M70" s="503"/>
      <c r="AM70" s="429"/>
      <c r="AN70" s="429"/>
      <c r="AO70" s="429"/>
      <c r="AP70" s="429"/>
      <c r="AQ70" s="429"/>
      <c r="AR70" s="429"/>
      <c r="AS70" s="429"/>
      <c r="AT70" s="429"/>
      <c r="AU70" s="429"/>
      <c r="AV70" s="429"/>
      <c r="AW70" s="429"/>
      <c r="AX70" s="429"/>
    </row>
    <row r="71" spans="1:50" ht="34.35" customHeight="1">
      <c r="A71" s="500"/>
      <c r="B71" s="501" t="str">
        <f>VLOOKUP(878,[2]Sprachindex!$A:$Z,$AL$9,FALSE)</f>
        <v>pc.</v>
      </c>
      <c r="C71" s="502"/>
      <c r="D71" s="484">
        <v>340421</v>
      </c>
      <c r="E71" s="627" t="str">
        <f>VLOOKUP(1477,[2]Sprachindex!$A:$Z,$AL$9,FALSE) &amp; " 70 x 1,3 mm"</f>
        <v>ventouse et écrou 70 x 1,3 mm</v>
      </c>
      <c r="F71" s="628"/>
      <c r="G71" s="628"/>
      <c r="H71" s="628"/>
      <c r="I71" s="628"/>
      <c r="J71" s="628"/>
      <c r="K71" s="629"/>
      <c r="L71" s="484">
        <f t="shared" si="6"/>
        <v>0</v>
      </c>
      <c r="M71" s="503"/>
      <c r="AM71" s="429"/>
      <c r="AN71" s="429"/>
      <c r="AO71" s="429"/>
      <c r="AP71" s="429"/>
      <c r="AQ71" s="429"/>
      <c r="AR71" s="429"/>
      <c r="AS71" s="429"/>
      <c r="AT71" s="429"/>
      <c r="AU71" s="429"/>
      <c r="AV71" s="429"/>
      <c r="AW71" s="429"/>
      <c r="AX71" s="429"/>
    </row>
    <row r="72" spans="1:50" ht="34.35" customHeight="1">
      <c r="A72" s="511"/>
      <c r="B72" s="512"/>
      <c r="C72" s="502"/>
      <c r="D72" s="484"/>
      <c r="E72" s="630"/>
      <c r="F72" s="631"/>
      <c r="G72" s="631"/>
      <c r="H72" s="631"/>
      <c r="I72" s="631"/>
      <c r="J72" s="631"/>
      <c r="K72" s="632"/>
      <c r="L72" s="484">
        <f t="shared" si="6"/>
        <v>0</v>
      </c>
      <c r="M72" s="503"/>
    </row>
    <row r="73" spans="1:50" ht="34.35" customHeight="1" thickBot="1">
      <c r="A73" s="513"/>
      <c r="B73" s="514"/>
      <c r="C73" s="487"/>
      <c r="D73" s="488"/>
      <c r="E73" s="621"/>
      <c r="F73" s="622"/>
      <c r="G73" s="622"/>
      <c r="H73" s="622"/>
      <c r="I73" s="622"/>
      <c r="J73" s="622"/>
      <c r="K73" s="623"/>
      <c r="L73" s="488">
        <f t="shared" si="6"/>
        <v>0</v>
      </c>
      <c r="M73" s="489"/>
    </row>
    <row r="74" spans="1:50" ht="17.399999999999999">
      <c r="B74" s="429"/>
      <c r="C74" s="429"/>
      <c r="D74" s="429"/>
      <c r="E74" s="429"/>
      <c r="F74" s="432"/>
      <c r="G74" s="429"/>
      <c r="H74" s="429"/>
      <c r="I74" s="429"/>
      <c r="J74" s="429"/>
      <c r="K74" s="429"/>
      <c r="L74" s="429"/>
      <c r="M74" s="429"/>
    </row>
    <row r="75" spans="1:50" ht="17.399999999999999">
      <c r="B75" s="429"/>
      <c r="C75" s="429"/>
      <c r="D75" s="429"/>
      <c r="E75" s="429"/>
      <c r="F75" s="432"/>
      <c r="G75" s="429"/>
      <c r="H75" s="429"/>
      <c r="I75" s="429"/>
      <c r="J75" s="429"/>
      <c r="K75" s="429"/>
      <c r="L75" s="429"/>
      <c r="M75" s="429"/>
    </row>
    <row r="76" spans="1:50" ht="17.399999999999999">
      <c r="C76" s="515" t="str">
        <f>VLOOKUP(1414,[2]Sprachindex!$A:$Z,$AL$9,FALSE)</f>
        <v>Remarque :</v>
      </c>
      <c r="D76" s="624"/>
      <c r="E76" s="624"/>
      <c r="F76" s="624"/>
      <c r="G76" s="624"/>
      <c r="H76" s="624"/>
      <c r="I76" s="624"/>
      <c r="J76" s="624"/>
      <c r="K76" s="624"/>
      <c r="L76" s="624"/>
      <c r="M76" s="624"/>
    </row>
    <row r="77" spans="1:50" ht="13.8">
      <c r="D77" s="625"/>
      <c r="E77" s="625"/>
      <c r="F77" s="625"/>
      <c r="G77" s="625"/>
      <c r="H77" s="625"/>
      <c r="I77" s="625"/>
      <c r="J77" s="625"/>
      <c r="K77" s="625"/>
      <c r="L77" s="625"/>
      <c r="M77" s="625"/>
    </row>
    <row r="78" spans="1:50" ht="13.8">
      <c r="D78" s="626"/>
      <c r="E78" s="626"/>
      <c r="F78" s="626"/>
      <c r="G78" s="626"/>
      <c r="H78" s="626"/>
      <c r="I78" s="626"/>
      <c r="J78" s="626"/>
      <c r="K78" s="626"/>
      <c r="L78" s="626"/>
      <c r="M78" s="626"/>
    </row>
    <row r="79" spans="1:50" ht="13.8">
      <c r="D79" s="625"/>
      <c r="E79" s="625"/>
      <c r="F79" s="625"/>
      <c r="G79" s="625"/>
      <c r="H79" s="625"/>
      <c r="I79" s="625"/>
      <c r="J79" s="625"/>
      <c r="K79" s="625"/>
      <c r="L79" s="625"/>
      <c r="M79" s="625"/>
    </row>
    <row r="80" spans="1:50" ht="14.25" customHeight="1">
      <c r="D80" s="626"/>
      <c r="E80" s="626"/>
      <c r="F80" s="626"/>
      <c r="G80" s="626"/>
      <c r="H80" s="626"/>
      <c r="I80" s="626"/>
      <c r="J80" s="626"/>
      <c r="K80" s="626"/>
      <c r="L80" s="626"/>
      <c r="M80" s="626"/>
    </row>
    <row r="81" spans="1:13" ht="15" customHeight="1"/>
    <row r="82" spans="1:13" ht="15" customHeight="1"/>
    <row r="83" spans="1:13" ht="15" customHeight="1"/>
    <row r="84" spans="1:13" ht="15" customHeight="1">
      <c r="A84" s="516"/>
      <c r="B84" s="517" t="str">
        <f>VLOOKUP(174,[2]Sprachindex!$A:$Z,$AL$9,FALSE)</f>
        <v>Service technique</v>
      </c>
      <c r="C84" s="517"/>
      <c r="D84" s="518"/>
      <c r="E84" s="518"/>
      <c r="F84" s="518"/>
      <c r="G84" s="518"/>
      <c r="H84" s="518"/>
      <c r="I84" s="518"/>
      <c r="J84" s="518"/>
      <c r="K84" s="519" t="str">
        <f>VLOOKUP(856,[2]Sprachindex!$A:$Z,$AL$9,FALSE)</f>
        <v>Version :</v>
      </c>
      <c r="L84" s="520">
        <v>44357</v>
      </c>
      <c r="M84" s="521"/>
    </row>
  </sheetData>
  <sheetProtection selectLockedCells="1" autoFilter="0"/>
  <protectedRanges>
    <protectedRange password="DEBF" sqref="P34:P41 P27:P30 P46:P63" name="darf vom Benutzer nicht verändert werden_1_5_2"/>
  </protectedRanges>
  <autoFilter ref="A22:A73" xr:uid="{00000000-0009-0000-0000-000004000000}"/>
  <mergeCells count="68">
    <mergeCell ref="K4:M4"/>
    <mergeCell ref="K5:M5"/>
    <mergeCell ref="K6:M6"/>
    <mergeCell ref="C8:E8"/>
    <mergeCell ref="AI8:AJ8"/>
    <mergeCell ref="C10:E10"/>
    <mergeCell ref="C12:E12"/>
    <mergeCell ref="C13:E13"/>
    <mergeCell ref="L13:M13"/>
    <mergeCell ref="C9:E9"/>
    <mergeCell ref="C14:E14"/>
    <mergeCell ref="L14:M14"/>
    <mergeCell ref="C17:E17"/>
    <mergeCell ref="G17:G20"/>
    <mergeCell ref="H17:J17"/>
    <mergeCell ref="L17:M17"/>
    <mergeCell ref="C18:E18"/>
    <mergeCell ref="H18:J18"/>
    <mergeCell ref="L18:M18"/>
    <mergeCell ref="C19:E19"/>
    <mergeCell ref="H19:J19"/>
    <mergeCell ref="L19:M19"/>
    <mergeCell ref="E36:K36"/>
    <mergeCell ref="C20:E20"/>
    <mergeCell ref="H20:J20"/>
    <mergeCell ref="E24:K24"/>
    <mergeCell ref="E25:K25"/>
    <mergeCell ref="E26:K26"/>
    <mergeCell ref="E30:K30"/>
    <mergeCell ref="E31:K31"/>
    <mergeCell ref="E32:K32"/>
    <mergeCell ref="E33:K33"/>
    <mergeCell ref="E34:K34"/>
    <mergeCell ref="E35:K35"/>
    <mergeCell ref="E54:K54"/>
    <mergeCell ref="E40:K40"/>
    <mergeCell ref="E41:K41"/>
    <mergeCell ref="E42:K42"/>
    <mergeCell ref="E43:K43"/>
    <mergeCell ref="E44:K44"/>
    <mergeCell ref="E45:K45"/>
    <mergeCell ref="E46:K46"/>
    <mergeCell ref="E47:K47"/>
    <mergeCell ref="E48:K48"/>
    <mergeCell ref="E49:K49"/>
    <mergeCell ref="E53:K53"/>
    <mergeCell ref="E66:K66"/>
    <mergeCell ref="E55:K55"/>
    <mergeCell ref="E56:K56"/>
    <mergeCell ref="E57:K57"/>
    <mergeCell ref="E58:K58"/>
    <mergeCell ref="E59:K59"/>
    <mergeCell ref="E60:K60"/>
    <mergeCell ref="E61:K61"/>
    <mergeCell ref="E62:K62"/>
    <mergeCell ref="E63:K63"/>
    <mergeCell ref="E64:K64"/>
    <mergeCell ref="E65:K65"/>
    <mergeCell ref="E73:K73"/>
    <mergeCell ref="D76:M76"/>
    <mergeCell ref="D77:M78"/>
    <mergeCell ref="D79:M80"/>
    <mergeCell ref="E67:K67"/>
    <mergeCell ref="E68:K68"/>
    <mergeCell ref="E69:K69"/>
    <mergeCell ref="E70:K70"/>
    <mergeCell ref="E71:K71"/>
    <mergeCell ref="E72:K72"/>
  </mergeCells>
  <conditionalFormatting sqref="C8:E8">
    <cfRule type="cellIs" dxfId="106" priority="96" operator="equal">
      <formula>""</formula>
    </cfRule>
  </conditionalFormatting>
  <conditionalFormatting sqref="C9:E9">
    <cfRule type="cellIs" dxfId="105" priority="95" operator="equal">
      <formula>""</formula>
    </cfRule>
  </conditionalFormatting>
  <conditionalFormatting sqref="C10:E10">
    <cfRule type="cellIs" dxfId="104" priority="94" operator="equal">
      <formula>""</formula>
    </cfRule>
  </conditionalFormatting>
  <conditionalFormatting sqref="C12:E12">
    <cfRule type="cellIs" dxfId="103" priority="93" operator="equal">
      <formula>""</formula>
    </cfRule>
  </conditionalFormatting>
  <conditionalFormatting sqref="C13:E13">
    <cfRule type="cellIs" dxfId="102" priority="92" operator="equal">
      <formula>""</formula>
    </cfRule>
  </conditionalFormatting>
  <conditionalFormatting sqref="C14:E14">
    <cfRule type="cellIs" dxfId="101" priority="91" operator="equal">
      <formula>""</formula>
    </cfRule>
  </conditionalFormatting>
  <conditionalFormatting sqref="C17:E17">
    <cfRule type="cellIs" dxfId="100" priority="90" operator="equal">
      <formula>""</formula>
    </cfRule>
  </conditionalFormatting>
  <conditionalFormatting sqref="C18:E18">
    <cfRule type="cellIs" dxfId="99" priority="89" operator="equal">
      <formula>""</formula>
    </cfRule>
  </conditionalFormatting>
  <conditionalFormatting sqref="C19:E19">
    <cfRule type="cellIs" dxfId="98" priority="88" operator="equal">
      <formula>""</formula>
    </cfRule>
  </conditionalFormatting>
  <conditionalFormatting sqref="C20:E20">
    <cfRule type="cellIs" dxfId="97" priority="87" operator="equal">
      <formula>""</formula>
    </cfRule>
  </conditionalFormatting>
  <conditionalFormatting sqref="K4">
    <cfRule type="cellIs" dxfId="96" priority="86" operator="equal">
      <formula>""</formula>
    </cfRule>
  </conditionalFormatting>
  <conditionalFormatting sqref="K5">
    <cfRule type="cellIs" dxfId="95" priority="85" operator="equal">
      <formula>""</formula>
    </cfRule>
  </conditionalFormatting>
  <conditionalFormatting sqref="K6">
    <cfRule type="cellIs" dxfId="94" priority="84" operator="equal">
      <formula>""</formula>
    </cfRule>
  </conditionalFormatting>
  <conditionalFormatting sqref="H17:J17">
    <cfRule type="cellIs" dxfId="93" priority="83" operator="equal">
      <formula>""</formula>
    </cfRule>
  </conditionalFormatting>
  <conditionalFormatting sqref="H18:J18">
    <cfRule type="cellIs" dxfId="92" priority="82" operator="equal">
      <formula>""</formula>
    </cfRule>
  </conditionalFormatting>
  <conditionalFormatting sqref="H19:J19">
    <cfRule type="cellIs" dxfId="91" priority="81" operator="equal">
      <formula>""</formula>
    </cfRule>
  </conditionalFormatting>
  <conditionalFormatting sqref="H20:J20">
    <cfRule type="cellIs" dxfId="90" priority="80" operator="equal">
      <formula>""</formula>
    </cfRule>
  </conditionalFormatting>
  <conditionalFormatting sqref="L19">
    <cfRule type="cellIs" dxfId="89" priority="79" operator="equal">
      <formula>""</formula>
    </cfRule>
  </conditionalFormatting>
  <conditionalFormatting sqref="L18">
    <cfRule type="cellIs" dxfId="88" priority="78" operator="equal">
      <formula>""</formula>
    </cfRule>
  </conditionalFormatting>
  <conditionalFormatting sqref="L17">
    <cfRule type="cellIs" dxfId="87" priority="77" operator="equal">
      <formula>""</formula>
    </cfRule>
  </conditionalFormatting>
  <conditionalFormatting sqref="L14:M14">
    <cfRule type="expression" dxfId="86" priority="76">
      <formula>$N$8=13</formula>
    </cfRule>
  </conditionalFormatting>
  <conditionalFormatting sqref="L13">
    <cfRule type="cellIs" dxfId="85" priority="75" operator="equal">
      <formula>""</formula>
    </cfRule>
  </conditionalFormatting>
  <conditionalFormatting sqref="A31">
    <cfRule type="cellIs" dxfId="84" priority="74" operator="equal">
      <formula>""</formula>
    </cfRule>
  </conditionalFormatting>
  <conditionalFormatting sqref="A36">
    <cfRule type="cellIs" dxfId="83" priority="73" operator="equal">
      <formula>""</formula>
    </cfRule>
  </conditionalFormatting>
  <conditionalFormatting sqref="A35">
    <cfRule type="cellIs" dxfId="82" priority="71" operator="equal">
      <formula>""</formula>
    </cfRule>
  </conditionalFormatting>
  <conditionalFormatting sqref="T29:AB29">
    <cfRule type="duplicateValues" dxfId="81" priority="70"/>
  </conditionalFormatting>
  <conditionalFormatting sqref="AC29">
    <cfRule type="duplicateValues" dxfId="80" priority="69"/>
  </conditionalFormatting>
  <conditionalFormatting sqref="AD29:AH29">
    <cfRule type="duplicateValues" dxfId="79" priority="72"/>
  </conditionalFormatting>
  <conditionalFormatting sqref="A34">
    <cfRule type="cellIs" dxfId="78" priority="67" operator="equal">
      <formula>""</formula>
    </cfRule>
  </conditionalFormatting>
  <conditionalFormatting sqref="T28:AB28">
    <cfRule type="duplicateValues" dxfId="77" priority="66"/>
  </conditionalFormatting>
  <conditionalFormatting sqref="AC28">
    <cfRule type="duplicateValues" dxfId="76" priority="65"/>
  </conditionalFormatting>
  <conditionalFormatting sqref="AD28:AH28">
    <cfRule type="duplicateValues" dxfId="75" priority="68"/>
  </conditionalFormatting>
  <conditionalFormatting sqref="A32">
    <cfRule type="cellIs" dxfId="74" priority="63" operator="equal">
      <formula>""</formula>
    </cfRule>
  </conditionalFormatting>
  <conditionalFormatting sqref="T27:AB27">
    <cfRule type="duplicateValues" dxfId="73" priority="62"/>
  </conditionalFormatting>
  <conditionalFormatting sqref="AC27">
    <cfRule type="duplicateValues" dxfId="72" priority="61"/>
  </conditionalFormatting>
  <conditionalFormatting sqref="AD27:AH27">
    <cfRule type="duplicateValues" dxfId="71" priority="64"/>
  </conditionalFormatting>
  <conditionalFormatting sqref="A33">
    <cfRule type="cellIs" dxfId="70" priority="60" operator="equal">
      <formula>""</formula>
    </cfRule>
  </conditionalFormatting>
  <conditionalFormatting sqref="T30:AB30">
    <cfRule type="duplicateValues" dxfId="69" priority="97"/>
  </conditionalFormatting>
  <conditionalFormatting sqref="AC30">
    <cfRule type="duplicateValues" dxfId="68" priority="98"/>
  </conditionalFormatting>
  <conditionalFormatting sqref="AD30:AH30">
    <cfRule type="duplicateValues" dxfId="67" priority="99"/>
  </conditionalFormatting>
  <conditionalFormatting sqref="A41">
    <cfRule type="cellIs" dxfId="66" priority="59" operator="equal">
      <formula>""</formula>
    </cfRule>
  </conditionalFormatting>
  <conditionalFormatting sqref="A49">
    <cfRule type="cellIs" dxfId="65" priority="57" operator="equal">
      <formula>""</formula>
    </cfRule>
  </conditionalFormatting>
  <conditionalFormatting sqref="T41:AB41">
    <cfRule type="duplicateValues" dxfId="64" priority="56"/>
  </conditionalFormatting>
  <conditionalFormatting sqref="AC41">
    <cfRule type="duplicateValues" dxfId="63" priority="55"/>
  </conditionalFormatting>
  <conditionalFormatting sqref="AD41:AH41">
    <cfRule type="duplicateValues" dxfId="62" priority="58"/>
  </conditionalFormatting>
  <conditionalFormatting sqref="A48">
    <cfRule type="cellIs" dxfId="61" priority="53" operator="equal">
      <formula>""</formula>
    </cfRule>
  </conditionalFormatting>
  <conditionalFormatting sqref="T40:AB40">
    <cfRule type="duplicateValues" dxfId="60" priority="52"/>
  </conditionalFormatting>
  <conditionalFormatting sqref="AC40">
    <cfRule type="duplicateValues" dxfId="59" priority="51"/>
  </conditionalFormatting>
  <conditionalFormatting sqref="AD40:AH40">
    <cfRule type="duplicateValues" dxfId="58" priority="54"/>
  </conditionalFormatting>
  <conditionalFormatting sqref="A43 A47">
    <cfRule type="cellIs" dxfId="57" priority="49" operator="equal">
      <formula>""</formula>
    </cfRule>
  </conditionalFormatting>
  <conditionalFormatting sqref="T35:AB35 T39:AB39">
    <cfRule type="duplicateValues" dxfId="56" priority="48"/>
  </conditionalFormatting>
  <conditionalFormatting sqref="AC35 AC39">
    <cfRule type="duplicateValues" dxfId="55" priority="47"/>
  </conditionalFormatting>
  <conditionalFormatting sqref="AD35:AH35 AD39:AH39">
    <cfRule type="duplicateValues" dxfId="54" priority="50"/>
  </conditionalFormatting>
  <conditionalFormatting sqref="A42 A46">
    <cfRule type="cellIs" dxfId="53" priority="45" operator="equal">
      <formula>""</formula>
    </cfRule>
  </conditionalFormatting>
  <conditionalFormatting sqref="T34:AB34 T38:AB38">
    <cfRule type="duplicateValues" dxfId="52" priority="44"/>
  </conditionalFormatting>
  <conditionalFormatting sqref="AC34 AC38">
    <cfRule type="duplicateValues" dxfId="51" priority="43"/>
  </conditionalFormatting>
  <conditionalFormatting sqref="AD34:AH34 AD38:AH38">
    <cfRule type="duplicateValues" dxfId="50" priority="46"/>
  </conditionalFormatting>
  <conditionalFormatting sqref="A45">
    <cfRule type="cellIs" dxfId="49" priority="41" operator="equal">
      <formula>""</formula>
    </cfRule>
  </conditionalFormatting>
  <conditionalFormatting sqref="T37:AB37">
    <cfRule type="duplicateValues" dxfId="48" priority="40"/>
  </conditionalFormatting>
  <conditionalFormatting sqref="AC37">
    <cfRule type="duplicateValues" dxfId="47" priority="39"/>
  </conditionalFormatting>
  <conditionalFormatting sqref="AD37:AH37">
    <cfRule type="duplicateValues" dxfId="46" priority="42"/>
  </conditionalFormatting>
  <conditionalFormatting sqref="A44">
    <cfRule type="cellIs" dxfId="45" priority="37" operator="equal">
      <formula>""</formula>
    </cfRule>
  </conditionalFormatting>
  <conditionalFormatting sqref="T36:AB36">
    <cfRule type="duplicateValues" dxfId="44" priority="36"/>
  </conditionalFormatting>
  <conditionalFormatting sqref="AC36">
    <cfRule type="duplicateValues" dxfId="43" priority="35"/>
  </conditionalFormatting>
  <conditionalFormatting sqref="AD36:AH36">
    <cfRule type="duplicateValues" dxfId="42" priority="38"/>
  </conditionalFormatting>
  <conditionalFormatting sqref="A54">
    <cfRule type="cellIs" dxfId="41" priority="33" operator="equal">
      <formula>""</formula>
    </cfRule>
  </conditionalFormatting>
  <conditionalFormatting sqref="T46:AB46">
    <cfRule type="duplicateValues" dxfId="40" priority="32"/>
  </conditionalFormatting>
  <conditionalFormatting sqref="AC46">
    <cfRule type="duplicateValues" dxfId="39" priority="31"/>
  </conditionalFormatting>
  <conditionalFormatting sqref="AD46:AH46">
    <cfRule type="duplicateValues" dxfId="38" priority="34"/>
  </conditionalFormatting>
  <conditionalFormatting sqref="A73">
    <cfRule type="cellIs" dxfId="37" priority="29" operator="equal">
      <formula>""</formula>
    </cfRule>
  </conditionalFormatting>
  <conditionalFormatting sqref="T63:AB63">
    <cfRule type="duplicateValues" dxfId="36" priority="28"/>
  </conditionalFormatting>
  <conditionalFormatting sqref="AC63">
    <cfRule type="duplicateValues" dxfId="35" priority="27"/>
  </conditionalFormatting>
  <conditionalFormatting sqref="AD63:AH63">
    <cfRule type="duplicateValues" dxfId="34" priority="30"/>
  </conditionalFormatting>
  <conditionalFormatting sqref="A72">
    <cfRule type="cellIs" dxfId="33" priority="25" operator="equal">
      <formula>""</formula>
    </cfRule>
  </conditionalFormatting>
  <conditionalFormatting sqref="T62:AB62">
    <cfRule type="duplicateValues" dxfId="32" priority="24"/>
  </conditionalFormatting>
  <conditionalFormatting sqref="AC62">
    <cfRule type="duplicateValues" dxfId="31" priority="23"/>
  </conditionalFormatting>
  <conditionalFormatting sqref="AD62:AH62">
    <cfRule type="duplicateValues" dxfId="30" priority="26"/>
  </conditionalFormatting>
  <conditionalFormatting sqref="A59 A63:A67 A70:A71">
    <cfRule type="cellIs" dxfId="29" priority="22" operator="equal">
      <formula>""</formula>
    </cfRule>
  </conditionalFormatting>
  <conditionalFormatting sqref="A58 A62">
    <cfRule type="cellIs" dxfId="28" priority="20" operator="equal">
      <formula>""</formula>
    </cfRule>
  </conditionalFormatting>
  <conditionalFormatting sqref="T47:AB47 T51:AB51">
    <cfRule type="duplicateValues" dxfId="27" priority="19"/>
  </conditionalFormatting>
  <conditionalFormatting sqref="AC47 AC51">
    <cfRule type="duplicateValues" dxfId="26" priority="18"/>
  </conditionalFormatting>
  <conditionalFormatting sqref="AD47:AH47 AD51:AH51">
    <cfRule type="duplicateValues" dxfId="25" priority="21"/>
  </conditionalFormatting>
  <conditionalFormatting sqref="A61">
    <cfRule type="cellIs" dxfId="24" priority="16" operator="equal">
      <formula>""</formula>
    </cfRule>
  </conditionalFormatting>
  <conditionalFormatting sqref="T50:AB50">
    <cfRule type="duplicateValues" dxfId="23" priority="15"/>
  </conditionalFormatting>
  <conditionalFormatting sqref="AC50">
    <cfRule type="duplicateValues" dxfId="22" priority="14"/>
  </conditionalFormatting>
  <conditionalFormatting sqref="AD50:AH50">
    <cfRule type="duplicateValues" dxfId="21" priority="17"/>
  </conditionalFormatting>
  <conditionalFormatting sqref="A60">
    <cfRule type="cellIs" dxfId="20" priority="12" operator="equal">
      <formula>""</formula>
    </cfRule>
  </conditionalFormatting>
  <conditionalFormatting sqref="T49:AB49">
    <cfRule type="duplicateValues" dxfId="19" priority="11"/>
  </conditionalFormatting>
  <conditionalFormatting sqref="AC49">
    <cfRule type="duplicateValues" dxfId="18" priority="10"/>
  </conditionalFormatting>
  <conditionalFormatting sqref="AD49:AH49">
    <cfRule type="duplicateValues" dxfId="17" priority="13"/>
  </conditionalFormatting>
  <conditionalFormatting sqref="T48:AB48 T52:AB54 T58:AB61">
    <cfRule type="duplicateValues" dxfId="16" priority="100"/>
  </conditionalFormatting>
  <conditionalFormatting sqref="AC48 AC52:AC54 AC58:AC61">
    <cfRule type="duplicateValues" dxfId="15" priority="101"/>
  </conditionalFormatting>
  <conditionalFormatting sqref="AD48:AH48 AD52:AH54 AD58:AH61">
    <cfRule type="duplicateValues" dxfId="14" priority="102"/>
  </conditionalFormatting>
  <conditionalFormatting sqref="B72:B73 E72:E73">
    <cfRule type="cellIs" dxfId="13" priority="9" operator="equal">
      <formula>""</formula>
    </cfRule>
  </conditionalFormatting>
  <conditionalFormatting sqref="A25">
    <cfRule type="cellIs" dxfId="12" priority="8" operator="equal">
      <formula>""</formula>
    </cfRule>
  </conditionalFormatting>
  <conditionalFormatting sqref="A26">
    <cfRule type="cellIs" dxfId="11" priority="7" operator="equal">
      <formula>""</formula>
    </cfRule>
  </conditionalFormatting>
  <conditionalFormatting sqref="A68">
    <cfRule type="cellIs" dxfId="10" priority="6" operator="equal">
      <formula>""</formula>
    </cfRule>
  </conditionalFormatting>
  <conditionalFormatting sqref="A69">
    <cfRule type="cellIs" dxfId="9" priority="5" operator="equal">
      <formula>""</formula>
    </cfRule>
  </conditionalFormatting>
  <conditionalFormatting sqref="A55:A57">
    <cfRule type="cellIs" dxfId="8" priority="1" operator="equal">
      <formula>""</formula>
    </cfRule>
  </conditionalFormatting>
  <conditionalFormatting sqref="T55:AB57">
    <cfRule type="duplicateValues" dxfId="7" priority="2"/>
  </conditionalFormatting>
  <conditionalFormatting sqref="AC55:AC57">
    <cfRule type="duplicateValues" dxfId="6" priority="3"/>
  </conditionalFormatting>
  <conditionalFormatting sqref="AD55:AH57">
    <cfRule type="duplicateValues" dxfId="5" priority="4"/>
  </conditionalFormatting>
  <pageMargins left="0.39370078740157483" right="0.19685039370078741" top="0.59055118110236227" bottom="7.874015748031496E-2" header="0.19685039370078741" footer="7.874015748031496E-2"/>
  <pageSetup paperSize="9" scale="71" fitToHeight="2" orientation="portrait" r:id="rId1"/>
  <headerFooter differentFirst="1">
    <firstHeader>&amp;L&amp;G</firstHeader>
  </headerFooter>
  <rowBreaks count="1" manualBreakCount="1">
    <brk id="50" max="12"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09" r:id="rId5" name="Group Box 1">
              <controlPr defaultSize="0" print="0" autoFill="0" autoPict="0" altText="">
                <anchor moveWithCells="1">
                  <from>
                    <xdr:col>6</xdr:col>
                    <xdr:colOff>0</xdr:colOff>
                    <xdr:row>7</xdr:row>
                    <xdr:rowOff>0</xdr:rowOff>
                  </from>
                  <to>
                    <xdr:col>13</xdr:col>
                    <xdr:colOff>0</xdr:colOff>
                    <xdr:row>13</xdr:row>
                    <xdr:rowOff>0</xdr:rowOff>
                  </to>
                </anchor>
              </controlPr>
            </control>
          </mc:Choice>
        </mc:AlternateContent>
        <mc:AlternateContent xmlns:mc="http://schemas.openxmlformats.org/markup-compatibility/2006">
          <mc:Choice Requires="x14">
            <control shapeId="17410" r:id="rId6" name="Group Box 2">
              <controlPr defaultSize="0" print="0" autoFill="0" autoPict="0">
                <anchor moveWithCells="1">
                  <from>
                    <xdr:col>14</xdr:col>
                    <xdr:colOff>0</xdr:colOff>
                    <xdr:row>7</xdr:row>
                    <xdr:rowOff>0</xdr:rowOff>
                  </from>
                  <to>
                    <xdr:col>36</xdr:col>
                    <xdr:colOff>0</xdr:colOff>
                    <xdr:row>11</xdr:row>
                    <xdr:rowOff>0</xdr:rowOff>
                  </to>
                </anchor>
              </controlPr>
            </control>
          </mc:Choice>
        </mc:AlternateContent>
        <mc:AlternateContent xmlns:mc="http://schemas.openxmlformats.org/markup-compatibility/2006">
          <mc:Choice Requires="x14">
            <control shapeId="17411" r:id="rId7" name="Option Button 3">
              <controlPr defaultSize="0" autoFill="0" autoLine="0" autoPict="0">
                <anchor moveWithCells="1">
                  <from>
                    <xdr:col>34</xdr:col>
                    <xdr:colOff>30480</xdr:colOff>
                    <xdr:row>8</xdr:row>
                    <xdr:rowOff>30480</xdr:rowOff>
                  </from>
                  <to>
                    <xdr:col>35</xdr:col>
                    <xdr:colOff>723900</xdr:colOff>
                    <xdr:row>8</xdr:row>
                    <xdr:rowOff>175260</xdr:rowOff>
                  </to>
                </anchor>
              </controlPr>
            </control>
          </mc:Choice>
        </mc:AlternateContent>
        <mc:AlternateContent xmlns:mc="http://schemas.openxmlformats.org/markup-compatibility/2006">
          <mc:Choice Requires="x14">
            <control shapeId="17412" r:id="rId8" name="Option Button 4">
              <controlPr defaultSize="0" autoFill="0" autoLine="0" autoPict="0">
                <anchor moveWithCells="1">
                  <from>
                    <xdr:col>34</xdr:col>
                    <xdr:colOff>30480</xdr:colOff>
                    <xdr:row>9</xdr:row>
                    <xdr:rowOff>30480</xdr:rowOff>
                  </from>
                  <to>
                    <xdr:col>35</xdr:col>
                    <xdr:colOff>723900</xdr:colOff>
                    <xdr:row>9</xdr:row>
                    <xdr:rowOff>175260</xdr:rowOff>
                  </to>
                </anchor>
              </controlPr>
            </control>
          </mc:Choice>
        </mc:AlternateContent>
        <mc:AlternateContent xmlns:mc="http://schemas.openxmlformats.org/markup-compatibility/2006">
          <mc:Choice Requires="x14">
            <control shapeId="17413" r:id="rId9" name="Option Button 5">
              <controlPr defaultSize="0" autoFill="0" autoLine="0" autoPict="0">
                <anchor moveWithCells="1">
                  <from>
                    <xdr:col>34</xdr:col>
                    <xdr:colOff>30480</xdr:colOff>
                    <xdr:row>10</xdr:row>
                    <xdr:rowOff>30480</xdr:rowOff>
                  </from>
                  <to>
                    <xdr:col>35</xdr:col>
                    <xdr:colOff>723900</xdr:colOff>
                    <xdr:row>10</xdr:row>
                    <xdr:rowOff>175260</xdr:rowOff>
                  </to>
                </anchor>
              </controlPr>
            </control>
          </mc:Choice>
        </mc:AlternateContent>
        <mc:AlternateContent xmlns:mc="http://schemas.openxmlformats.org/markup-compatibility/2006">
          <mc:Choice Requires="x14">
            <control shapeId="17414" r:id="rId10" name="Option Button 6">
              <controlPr defaultSize="0" autoFill="0" autoLine="0" autoPict="0">
                <anchor moveWithCells="1">
                  <from>
                    <xdr:col>6</xdr:col>
                    <xdr:colOff>60960</xdr:colOff>
                    <xdr:row>8</xdr:row>
                    <xdr:rowOff>0</xdr:rowOff>
                  </from>
                  <to>
                    <xdr:col>8</xdr:col>
                    <xdr:colOff>38100</xdr:colOff>
                    <xdr:row>9</xdr:row>
                    <xdr:rowOff>0</xdr:rowOff>
                  </to>
                </anchor>
              </controlPr>
            </control>
          </mc:Choice>
        </mc:AlternateContent>
        <mc:AlternateContent xmlns:mc="http://schemas.openxmlformats.org/markup-compatibility/2006">
          <mc:Choice Requires="x14">
            <control shapeId="17415" r:id="rId11" name="Option Button 7">
              <controlPr defaultSize="0" autoFill="0" autoLine="0" autoPict="0">
                <anchor moveWithCells="1">
                  <from>
                    <xdr:col>6</xdr:col>
                    <xdr:colOff>60960</xdr:colOff>
                    <xdr:row>9</xdr:row>
                    <xdr:rowOff>0</xdr:rowOff>
                  </from>
                  <to>
                    <xdr:col>8</xdr:col>
                    <xdr:colOff>38100</xdr:colOff>
                    <xdr:row>10</xdr:row>
                    <xdr:rowOff>0</xdr:rowOff>
                  </to>
                </anchor>
              </controlPr>
            </control>
          </mc:Choice>
        </mc:AlternateContent>
        <mc:AlternateContent xmlns:mc="http://schemas.openxmlformats.org/markup-compatibility/2006">
          <mc:Choice Requires="x14">
            <control shapeId="17416" r:id="rId12" name="Option Button 8">
              <controlPr defaultSize="0" autoFill="0" autoLine="0" autoPict="0">
                <anchor moveWithCells="1">
                  <from>
                    <xdr:col>6</xdr:col>
                    <xdr:colOff>60960</xdr:colOff>
                    <xdr:row>10</xdr:row>
                    <xdr:rowOff>0</xdr:rowOff>
                  </from>
                  <to>
                    <xdr:col>8</xdr:col>
                    <xdr:colOff>38100</xdr:colOff>
                    <xdr:row>11</xdr:row>
                    <xdr:rowOff>0</xdr:rowOff>
                  </to>
                </anchor>
              </controlPr>
            </control>
          </mc:Choice>
        </mc:AlternateContent>
        <mc:AlternateContent xmlns:mc="http://schemas.openxmlformats.org/markup-compatibility/2006">
          <mc:Choice Requires="x14">
            <control shapeId="17417" r:id="rId13" name="Option Button 9">
              <controlPr defaultSize="0" autoFill="0" autoLine="0" autoPict="0">
                <anchor moveWithCells="1">
                  <from>
                    <xdr:col>6</xdr:col>
                    <xdr:colOff>60960</xdr:colOff>
                    <xdr:row>11</xdr:row>
                    <xdr:rowOff>0</xdr:rowOff>
                  </from>
                  <to>
                    <xdr:col>8</xdr:col>
                    <xdr:colOff>38100</xdr:colOff>
                    <xdr:row>12</xdr:row>
                    <xdr:rowOff>0</xdr:rowOff>
                  </to>
                </anchor>
              </controlPr>
            </control>
          </mc:Choice>
        </mc:AlternateContent>
        <mc:AlternateContent xmlns:mc="http://schemas.openxmlformats.org/markup-compatibility/2006">
          <mc:Choice Requires="x14">
            <control shapeId="17418" r:id="rId14" name="Option Button 10">
              <controlPr defaultSize="0" autoFill="0" autoLine="0" autoPict="0">
                <anchor moveWithCells="1">
                  <from>
                    <xdr:col>8</xdr:col>
                    <xdr:colOff>373380</xdr:colOff>
                    <xdr:row>8</xdr:row>
                    <xdr:rowOff>0</xdr:rowOff>
                  </from>
                  <to>
                    <xdr:col>10</xdr:col>
                    <xdr:colOff>655320</xdr:colOff>
                    <xdr:row>9</xdr:row>
                    <xdr:rowOff>0</xdr:rowOff>
                  </to>
                </anchor>
              </controlPr>
            </control>
          </mc:Choice>
        </mc:AlternateContent>
        <mc:AlternateContent xmlns:mc="http://schemas.openxmlformats.org/markup-compatibility/2006">
          <mc:Choice Requires="x14">
            <control shapeId="17419" r:id="rId15" name="Option Button 11">
              <controlPr defaultSize="0" autoFill="0" autoLine="0" autoPict="0">
                <anchor moveWithCells="1">
                  <from>
                    <xdr:col>8</xdr:col>
                    <xdr:colOff>373380</xdr:colOff>
                    <xdr:row>9</xdr:row>
                    <xdr:rowOff>0</xdr:rowOff>
                  </from>
                  <to>
                    <xdr:col>10</xdr:col>
                    <xdr:colOff>822960</xdr:colOff>
                    <xdr:row>10</xdr:row>
                    <xdr:rowOff>0</xdr:rowOff>
                  </to>
                </anchor>
              </controlPr>
            </control>
          </mc:Choice>
        </mc:AlternateContent>
        <mc:AlternateContent xmlns:mc="http://schemas.openxmlformats.org/markup-compatibility/2006">
          <mc:Choice Requires="x14">
            <control shapeId="17420" r:id="rId16" name="Option Button 12">
              <controlPr defaultSize="0" autoFill="0" autoLine="0" autoPict="0">
                <anchor moveWithCells="1">
                  <from>
                    <xdr:col>8</xdr:col>
                    <xdr:colOff>373380</xdr:colOff>
                    <xdr:row>10</xdr:row>
                    <xdr:rowOff>0</xdr:rowOff>
                  </from>
                  <to>
                    <xdr:col>10</xdr:col>
                    <xdr:colOff>807720</xdr:colOff>
                    <xdr:row>11</xdr:row>
                    <xdr:rowOff>0</xdr:rowOff>
                  </to>
                </anchor>
              </controlPr>
            </control>
          </mc:Choice>
        </mc:AlternateContent>
        <mc:AlternateContent xmlns:mc="http://schemas.openxmlformats.org/markup-compatibility/2006">
          <mc:Choice Requires="x14">
            <control shapeId="17421" r:id="rId17" name="Option Button 13">
              <controlPr defaultSize="0" autoFill="0" autoLine="0" autoPict="0">
                <anchor moveWithCells="1">
                  <from>
                    <xdr:col>8</xdr:col>
                    <xdr:colOff>373380</xdr:colOff>
                    <xdr:row>11</xdr:row>
                    <xdr:rowOff>0</xdr:rowOff>
                  </from>
                  <to>
                    <xdr:col>10</xdr:col>
                    <xdr:colOff>822960</xdr:colOff>
                    <xdr:row>12</xdr:row>
                    <xdr:rowOff>0</xdr:rowOff>
                  </to>
                </anchor>
              </controlPr>
            </control>
          </mc:Choice>
        </mc:AlternateContent>
        <mc:AlternateContent xmlns:mc="http://schemas.openxmlformats.org/markup-compatibility/2006">
          <mc:Choice Requires="x14">
            <control shapeId="17422" r:id="rId18" name="Option Button 14">
              <controlPr defaultSize="0" autoFill="0" autoLine="0" autoPict="0">
                <anchor moveWithCells="1">
                  <from>
                    <xdr:col>10</xdr:col>
                    <xdr:colOff>845820</xdr:colOff>
                    <xdr:row>8</xdr:row>
                    <xdr:rowOff>22860</xdr:rowOff>
                  </from>
                  <to>
                    <xdr:col>12</xdr:col>
                    <xdr:colOff>228600</xdr:colOff>
                    <xdr:row>8</xdr:row>
                    <xdr:rowOff>182880</xdr:rowOff>
                  </to>
                </anchor>
              </controlPr>
            </control>
          </mc:Choice>
        </mc:AlternateContent>
        <mc:AlternateContent xmlns:mc="http://schemas.openxmlformats.org/markup-compatibility/2006">
          <mc:Choice Requires="x14">
            <control shapeId="17423" r:id="rId19" name="Option Button 15">
              <controlPr defaultSize="0" autoFill="0" autoLine="0" autoPict="0">
                <anchor moveWithCells="1">
                  <from>
                    <xdr:col>10</xdr:col>
                    <xdr:colOff>845820</xdr:colOff>
                    <xdr:row>8</xdr:row>
                    <xdr:rowOff>182880</xdr:rowOff>
                  </from>
                  <to>
                    <xdr:col>12</xdr:col>
                    <xdr:colOff>419100</xdr:colOff>
                    <xdr:row>9</xdr:row>
                    <xdr:rowOff>182880</xdr:rowOff>
                  </to>
                </anchor>
              </controlPr>
            </control>
          </mc:Choice>
        </mc:AlternateContent>
        <mc:AlternateContent xmlns:mc="http://schemas.openxmlformats.org/markup-compatibility/2006">
          <mc:Choice Requires="x14">
            <control shapeId="17424" r:id="rId20" name="Option Button 16">
              <controlPr defaultSize="0" autoFill="0" autoLine="0" autoPict="0">
                <anchor moveWithCells="1">
                  <from>
                    <xdr:col>10</xdr:col>
                    <xdr:colOff>845820</xdr:colOff>
                    <xdr:row>9</xdr:row>
                    <xdr:rowOff>182880</xdr:rowOff>
                  </from>
                  <to>
                    <xdr:col>12</xdr:col>
                    <xdr:colOff>419100</xdr:colOff>
                    <xdr:row>10</xdr:row>
                    <xdr:rowOff>182880</xdr:rowOff>
                  </to>
                </anchor>
              </controlPr>
            </control>
          </mc:Choice>
        </mc:AlternateContent>
        <mc:AlternateContent xmlns:mc="http://schemas.openxmlformats.org/markup-compatibility/2006">
          <mc:Choice Requires="x14">
            <control shapeId="17425" r:id="rId21" name="Option Button 17">
              <controlPr defaultSize="0" autoFill="0" autoLine="0" autoPict="0">
                <anchor moveWithCells="1">
                  <from>
                    <xdr:col>10</xdr:col>
                    <xdr:colOff>38100</xdr:colOff>
                    <xdr:row>11</xdr:row>
                    <xdr:rowOff>182880</xdr:rowOff>
                  </from>
                  <to>
                    <xdr:col>11</xdr:col>
                    <xdr:colOff>7620</xdr:colOff>
                    <xdr:row>12</xdr:row>
                    <xdr:rowOff>175260</xdr:rowOff>
                  </to>
                </anchor>
              </controlPr>
            </control>
          </mc:Choice>
        </mc:AlternateContent>
        <mc:AlternateContent xmlns:mc="http://schemas.openxmlformats.org/markup-compatibility/2006">
          <mc:Choice Requires="x14">
            <control shapeId="17426" r:id="rId22" name="Option Button 18">
              <controlPr defaultSize="0" autoFill="0" autoLine="0" autoPict="0">
                <anchor moveWithCells="1">
                  <from>
                    <xdr:col>12</xdr:col>
                    <xdr:colOff>533400</xdr:colOff>
                    <xdr:row>9</xdr:row>
                    <xdr:rowOff>137160</xdr:rowOff>
                  </from>
                  <to>
                    <xdr:col>12</xdr:col>
                    <xdr:colOff>579120</xdr:colOff>
                    <xdr:row>10</xdr:row>
                    <xdr:rowOff>38100</xdr:rowOff>
                  </to>
                </anchor>
              </controlPr>
            </control>
          </mc:Choice>
        </mc:AlternateContent>
        <mc:AlternateContent xmlns:mc="http://schemas.openxmlformats.org/markup-compatibility/2006">
          <mc:Choice Requires="x14">
            <control shapeId="17427" r:id="rId23" name="Option Button 19">
              <controlPr defaultSize="0" autoFill="0" autoLine="0" autoPict="0">
                <anchor moveWithCells="1">
                  <from>
                    <xdr:col>12</xdr:col>
                    <xdr:colOff>594360</xdr:colOff>
                    <xdr:row>8</xdr:row>
                    <xdr:rowOff>83820</xdr:rowOff>
                  </from>
                  <to>
                    <xdr:col>12</xdr:col>
                    <xdr:colOff>640080</xdr:colOff>
                    <xdr:row>8</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A31"/>
  <sheetViews>
    <sheetView showGridLines="0" zoomScaleNormal="100" workbookViewId="0">
      <selection activeCell="D32" sqref="D32"/>
    </sheetView>
  </sheetViews>
  <sheetFormatPr baseColWidth="10" defaultColWidth="11.5546875" defaultRowHeight="13.2"/>
  <cols>
    <col min="1" max="1" width="19.6640625" style="74" customWidth="1"/>
    <col min="2" max="2" width="12.5546875" style="74" customWidth="1"/>
    <col min="3" max="3" width="8.33203125" style="74" customWidth="1"/>
    <col min="4" max="4" width="18.109375" style="74" customWidth="1"/>
    <col min="5" max="5" width="8.44140625" style="74" customWidth="1"/>
    <col min="6" max="6" width="8.109375" style="74" customWidth="1"/>
    <col min="7" max="7" width="8.33203125" style="74" customWidth="1"/>
    <col min="8" max="8" width="5.6640625" style="74" customWidth="1"/>
    <col min="9" max="9" width="17.33203125" style="74" customWidth="1"/>
    <col min="10" max="10" width="4.6640625" style="74" customWidth="1"/>
    <col min="11" max="11" width="8.33203125" style="74" customWidth="1"/>
    <col min="12" max="12" width="18.109375" style="74" customWidth="1"/>
    <col min="13" max="13" width="8.44140625" style="74" customWidth="1"/>
    <col min="14" max="14" width="8.109375" style="74" customWidth="1"/>
    <col min="15" max="15" width="8.33203125" style="74" customWidth="1"/>
    <col min="16" max="16" width="5.6640625" style="74" customWidth="1"/>
    <col min="17" max="17" width="17.33203125" style="74" customWidth="1"/>
    <col min="18" max="18" width="4.6640625" style="74" customWidth="1"/>
    <col min="19" max="19" width="8.33203125" style="74" customWidth="1"/>
    <col min="20" max="20" width="18.109375" style="74" customWidth="1"/>
    <col min="21" max="21" width="8.44140625" style="74" customWidth="1"/>
    <col min="22" max="22" width="8.109375" style="74" customWidth="1"/>
    <col min="23" max="23" width="8.33203125" style="74" customWidth="1"/>
    <col min="24" max="24" width="11.5546875" style="74" customWidth="1"/>
    <col min="25" max="16384" width="11.5546875" style="74"/>
  </cols>
  <sheetData>
    <row r="1" spans="1:53" s="1" customFormat="1" ht="30" customHeight="1">
      <c r="E1" s="29"/>
      <c r="F1" s="29"/>
      <c r="G1" s="29"/>
      <c r="H1" s="29"/>
      <c r="P1" s="29"/>
      <c r="Q1" s="29"/>
      <c r="R1" s="29"/>
    </row>
    <row r="2" spans="1:53" s="1" customFormat="1" ht="30" customHeight="1">
      <c r="E2" s="29"/>
      <c r="F2" s="29"/>
      <c r="G2" s="29"/>
      <c r="H2" s="29"/>
      <c r="P2" s="29"/>
      <c r="Q2" s="29"/>
      <c r="R2" s="29"/>
    </row>
    <row r="3" spans="1:53" s="1" customFormat="1" ht="33" customHeight="1">
      <c r="A3" s="2"/>
      <c r="B3" s="32"/>
      <c r="C3" s="97"/>
      <c r="D3" s="97"/>
      <c r="E3" s="97"/>
      <c r="F3" s="659"/>
      <c r="G3" s="659"/>
      <c r="H3" s="4"/>
      <c r="I3" s="4"/>
      <c r="J3" s="4"/>
      <c r="K3" s="4"/>
      <c r="L3" s="7"/>
      <c r="M3" s="8"/>
      <c r="Y3" s="4"/>
      <c r="Z3" s="4"/>
      <c r="AY3" s="4"/>
      <c r="AZ3" s="4"/>
    </row>
    <row r="4" spans="1:53" s="1" customFormat="1" ht="15" customHeight="1">
      <c r="B4" s="32"/>
      <c r="C4" s="97"/>
      <c r="D4" s="97"/>
      <c r="E4" s="97"/>
      <c r="F4" s="97"/>
      <c r="G4" s="4"/>
      <c r="H4" s="4"/>
      <c r="I4" s="4"/>
      <c r="J4" s="4"/>
      <c r="K4" s="4"/>
      <c r="L4" s="8"/>
      <c r="M4" s="8"/>
      <c r="Y4" s="4"/>
      <c r="Z4" s="4"/>
      <c r="AY4" s="4"/>
      <c r="AZ4" s="4"/>
    </row>
    <row r="5" spans="1:53" s="1" customFormat="1" ht="28.5" customHeight="1">
      <c r="B5" s="96"/>
      <c r="C5" s="98"/>
      <c r="D5" s="98"/>
      <c r="E5" s="98"/>
      <c r="F5" s="98"/>
      <c r="G5" s="6"/>
      <c r="H5" s="6"/>
      <c r="I5" s="6"/>
      <c r="J5" s="6"/>
      <c r="K5" s="6"/>
      <c r="L5" s="6"/>
      <c r="M5" s="113"/>
      <c r="Y5" s="6"/>
      <c r="Z5" s="6"/>
      <c r="AY5" s="6"/>
      <c r="AZ5" s="6"/>
    </row>
    <row r="6" spans="1:53" s="1" customFormat="1" ht="12.75" customHeight="1">
      <c r="B6" s="96"/>
      <c r="C6" s="98"/>
      <c r="D6" s="98"/>
      <c r="E6" s="98"/>
      <c r="F6" s="98"/>
      <c r="G6" s="6"/>
      <c r="H6" s="6"/>
      <c r="I6" s="6"/>
      <c r="J6" s="6"/>
      <c r="K6" s="6"/>
      <c r="L6" s="7"/>
      <c r="M6" s="8"/>
      <c r="Y6" s="6"/>
      <c r="Z6" s="6"/>
      <c r="AY6" s="6"/>
      <c r="AZ6" s="6"/>
    </row>
    <row r="7" spans="1:53" s="1" customFormat="1" ht="21" customHeight="1">
      <c r="B7" s="32"/>
      <c r="C7" s="99"/>
      <c r="D7" s="100"/>
      <c r="E7" s="100"/>
      <c r="F7" s="9"/>
      <c r="G7" s="9"/>
      <c r="H7" s="9"/>
      <c r="I7" s="9"/>
      <c r="J7" s="9"/>
      <c r="K7" s="9"/>
      <c r="L7" s="8"/>
      <c r="M7" s="8"/>
      <c r="N7" s="3"/>
      <c r="Y7" s="9"/>
      <c r="Z7" s="9"/>
      <c r="AY7" s="9"/>
      <c r="AZ7" s="9"/>
    </row>
    <row r="8" spans="1:53" s="1" customFormat="1" ht="12.75" customHeight="1">
      <c r="C8" s="9"/>
      <c r="D8" s="9"/>
      <c r="E8" s="9"/>
      <c r="F8" s="9"/>
      <c r="G8" s="9"/>
      <c r="H8" s="9"/>
      <c r="I8" s="9"/>
      <c r="J8" s="9"/>
      <c r="K8" s="9"/>
      <c r="L8" s="9"/>
      <c r="Y8" s="9"/>
      <c r="Z8" s="9"/>
      <c r="AY8" s="9"/>
      <c r="AZ8" s="9"/>
    </row>
    <row r="9" spans="1:53" s="1" customFormat="1" ht="12.75" customHeight="1">
      <c r="B9" s="114"/>
      <c r="C9" s="581"/>
      <c r="D9" s="581"/>
      <c r="E9" s="581"/>
      <c r="F9" s="581"/>
      <c r="G9" s="9"/>
      <c r="H9" s="9"/>
      <c r="I9" s="9"/>
      <c r="J9" s="9"/>
      <c r="K9" s="9"/>
      <c r="L9" s="9"/>
      <c r="Y9" s="9"/>
      <c r="Z9" s="9"/>
      <c r="AY9" s="9"/>
      <c r="AZ9" s="9"/>
    </row>
    <row r="10" spans="1:53" s="1" customFormat="1" ht="12.75" customHeight="1">
      <c r="C10" s="23"/>
      <c r="D10" s="9"/>
      <c r="E10" s="9"/>
      <c r="F10" s="9"/>
      <c r="G10" s="9"/>
      <c r="H10" s="9"/>
      <c r="I10" s="9"/>
      <c r="J10" s="9"/>
      <c r="K10" s="9"/>
      <c r="L10" s="9"/>
      <c r="Y10" s="9"/>
      <c r="Z10" s="9"/>
      <c r="AY10" s="9"/>
      <c r="AZ10" s="9"/>
    </row>
    <row r="11" spans="1:53" s="1" customFormat="1" ht="20.100000000000001" customHeight="1">
      <c r="A11" s="584"/>
      <c r="B11" s="584"/>
      <c r="C11" s="117"/>
      <c r="D11" s="117"/>
      <c r="E11" s="117"/>
      <c r="F11" s="94"/>
      <c r="G11" s="585"/>
      <c r="H11" s="585"/>
      <c r="I11" s="585"/>
      <c r="J11" s="585"/>
      <c r="K11" s="117"/>
      <c r="L11" s="122"/>
      <c r="M11" s="3"/>
      <c r="N11" s="3"/>
      <c r="Y11" s="29"/>
      <c r="Z11" s="29"/>
      <c r="AA11" s="29"/>
      <c r="AY11" s="29"/>
      <c r="AZ11" s="29"/>
      <c r="BA11" s="29"/>
    </row>
    <row r="12" spans="1:53" s="1" customFormat="1" ht="20.100000000000001" customHeight="1">
      <c r="A12" s="117"/>
      <c r="B12" s="117"/>
      <c r="C12" s="117"/>
      <c r="D12" s="117"/>
      <c r="E12" s="117"/>
      <c r="F12" s="94"/>
      <c r="G12" s="118"/>
      <c r="H12" s="118"/>
      <c r="I12" s="118"/>
      <c r="J12" s="118"/>
      <c r="K12" s="117"/>
      <c r="L12" s="9"/>
      <c r="M12" s="3"/>
      <c r="N12" s="3"/>
      <c r="Y12" s="29"/>
      <c r="Z12" s="29"/>
      <c r="AA12" s="29"/>
      <c r="AY12" s="29"/>
      <c r="AZ12" s="29"/>
      <c r="BA12" s="29"/>
    </row>
    <row r="13" spans="1:53" s="1" customFormat="1" ht="20.100000000000001" customHeight="1">
      <c r="A13" s="587" t="s">
        <v>358</v>
      </c>
      <c r="B13" s="587"/>
      <c r="C13" s="616">
        <f>'Informations sur le projet'!C18</f>
        <v>0</v>
      </c>
      <c r="D13" s="616"/>
      <c r="E13" s="616"/>
      <c r="F13" s="616"/>
      <c r="G13" s="616"/>
      <c r="H13" s="208"/>
      <c r="I13" s="587" t="s">
        <v>358</v>
      </c>
      <c r="J13" s="587"/>
      <c r="K13" s="661"/>
      <c r="L13" s="617">
        <f>C13</f>
        <v>0</v>
      </c>
      <c r="M13" s="617"/>
      <c r="N13" s="617"/>
      <c r="O13" s="617"/>
      <c r="P13" s="617"/>
      <c r="Q13" s="144"/>
      <c r="R13" s="144"/>
      <c r="Y13" s="29"/>
      <c r="Z13" s="29"/>
      <c r="AA13" s="29"/>
      <c r="AY13" s="29"/>
      <c r="AZ13" s="29"/>
      <c r="BA13" s="29"/>
    </row>
    <row r="14" spans="1:53" s="1" customFormat="1" ht="20.100000000000001" customHeight="1">
      <c r="A14" s="586" t="s">
        <v>360</v>
      </c>
      <c r="B14" s="586"/>
      <c r="C14" s="557">
        <f>'Informations sur le projet'!C19</f>
        <v>0</v>
      </c>
      <c r="D14" s="557"/>
      <c r="E14" s="557"/>
      <c r="F14" s="557"/>
      <c r="G14" s="557"/>
      <c r="H14" s="209"/>
      <c r="I14" s="587" t="s">
        <v>388</v>
      </c>
      <c r="J14" s="587"/>
      <c r="K14" s="661"/>
      <c r="L14" s="618">
        <f>'Informations sur le projet'!C24</f>
        <v>0</v>
      </c>
      <c r="M14" s="618"/>
      <c r="N14" s="618"/>
      <c r="O14" s="618"/>
      <c r="P14" s="618"/>
      <c r="Q14" s="144"/>
      <c r="R14" s="144"/>
      <c r="Y14" s="29"/>
      <c r="Z14" s="29"/>
      <c r="AA14" s="29"/>
      <c r="AY14" s="29"/>
      <c r="AZ14" s="29"/>
      <c r="BA14" s="29"/>
    </row>
    <row r="15" spans="1:53" s="1" customFormat="1" ht="20.100000000000001" customHeight="1">
      <c r="A15" s="586" t="s">
        <v>362</v>
      </c>
      <c r="B15" s="586"/>
      <c r="C15" s="557">
        <f>'Informations sur le projet'!C20</f>
        <v>0</v>
      </c>
      <c r="D15" s="557"/>
      <c r="E15" s="557"/>
      <c r="F15" s="557"/>
      <c r="G15" s="557"/>
      <c r="H15" s="209"/>
      <c r="I15" s="586" t="s">
        <v>389</v>
      </c>
      <c r="J15" s="586"/>
      <c r="K15" s="660"/>
      <c r="L15" s="619">
        <f>'Informations sur le projet'!C25</f>
        <v>0</v>
      </c>
      <c r="M15" s="620"/>
      <c r="N15" s="620"/>
      <c r="O15" s="620"/>
      <c r="P15" s="620"/>
      <c r="Q15" s="144"/>
      <c r="R15" s="144"/>
      <c r="Y15" s="29"/>
      <c r="Z15" s="29"/>
      <c r="AA15" s="29"/>
      <c r="AY15" s="29"/>
      <c r="AZ15" s="29"/>
      <c r="BA15" s="29"/>
    </row>
    <row r="16" spans="1:53" s="1" customFormat="1" ht="20.100000000000001" customHeight="1">
      <c r="A16" s="586" t="s">
        <v>364</v>
      </c>
      <c r="B16" s="586"/>
      <c r="C16" s="121">
        <f>'Informations sur le projet'!C21</f>
        <v>0</v>
      </c>
      <c r="D16" s="557">
        <f>'Informations sur le projet'!D21</f>
        <v>0</v>
      </c>
      <c r="E16" s="557"/>
      <c r="F16" s="557"/>
      <c r="G16" s="557"/>
      <c r="H16" s="209"/>
      <c r="I16" s="586" t="s">
        <v>364</v>
      </c>
      <c r="J16" s="586"/>
      <c r="K16" s="660"/>
      <c r="L16" s="120">
        <f>'Informations sur le projet'!C26</f>
        <v>0</v>
      </c>
      <c r="M16" s="614">
        <f>'Informations sur le projet'!D26</f>
        <v>0</v>
      </c>
      <c r="N16" s="615"/>
      <c r="O16" s="615"/>
      <c r="P16" s="615"/>
      <c r="Q16" s="115"/>
      <c r="R16" s="115"/>
      <c r="Y16" s="29"/>
      <c r="Z16" s="29"/>
      <c r="AA16" s="29"/>
      <c r="AY16" s="29"/>
      <c r="AZ16" s="29"/>
      <c r="BA16" s="29"/>
    </row>
    <row r="17" spans="1:53" s="1" customFormat="1" ht="20.100000000000001" customHeight="1">
      <c r="A17" s="586" t="s">
        <v>366</v>
      </c>
      <c r="B17" s="586"/>
      <c r="C17" s="557">
        <f>'Informations sur le projet'!C22</f>
        <v>0</v>
      </c>
      <c r="D17" s="557"/>
      <c r="E17" s="557"/>
      <c r="F17" s="557"/>
      <c r="G17" s="557"/>
      <c r="H17" s="209"/>
      <c r="I17" s="118"/>
      <c r="J17" s="118"/>
      <c r="K17" s="117"/>
      <c r="L17" s="9"/>
      <c r="M17" s="3"/>
      <c r="N17" s="3"/>
      <c r="Y17" s="29"/>
      <c r="Z17" s="29"/>
      <c r="AA17" s="29"/>
      <c r="AY17" s="29"/>
      <c r="AZ17" s="29"/>
      <c r="BA17" s="29"/>
    </row>
    <row r="18" spans="1:53" s="1" customFormat="1" ht="20.100000000000001" customHeight="1">
      <c r="A18" s="584"/>
      <c r="B18" s="584"/>
      <c r="C18" s="117"/>
      <c r="D18" s="117"/>
      <c r="E18" s="117"/>
      <c r="F18" s="94"/>
      <c r="G18" s="585"/>
      <c r="H18" s="585"/>
      <c r="I18" s="585"/>
      <c r="J18" s="585"/>
      <c r="K18" s="117"/>
      <c r="L18" s="9"/>
      <c r="M18" s="3"/>
      <c r="N18" s="3"/>
      <c r="Y18" s="29"/>
      <c r="Z18" s="29"/>
      <c r="AA18" s="29"/>
      <c r="AY18" s="29"/>
      <c r="AZ18" s="29"/>
      <c r="BA18" s="29"/>
    </row>
    <row r="19" spans="1:53" s="1" customFormat="1" ht="20.100000000000001" customHeight="1">
      <c r="A19" s="584"/>
      <c r="B19" s="584"/>
      <c r="C19" s="117"/>
      <c r="D19" s="117"/>
      <c r="E19" s="117"/>
      <c r="F19" s="94"/>
      <c r="G19" s="585"/>
      <c r="H19" s="585"/>
      <c r="I19" s="585"/>
      <c r="J19" s="585"/>
      <c r="K19" s="117"/>
      <c r="L19" s="9"/>
      <c r="M19" s="3"/>
      <c r="N19" s="3"/>
      <c r="Y19" s="29"/>
      <c r="Z19" s="29"/>
      <c r="AA19" s="29"/>
      <c r="AY19" s="29"/>
      <c r="AZ19" s="29"/>
      <c r="BA19" s="29"/>
    </row>
    <row r="20" spans="1:53" s="1" customFormat="1" ht="20.100000000000001" customHeight="1">
      <c r="A20" s="584"/>
      <c r="B20" s="584"/>
      <c r="C20" s="117"/>
      <c r="D20" s="117"/>
      <c r="E20" s="117"/>
      <c r="F20" s="94"/>
      <c r="G20" s="585"/>
      <c r="H20" s="585"/>
      <c r="I20" s="585"/>
      <c r="J20" s="585"/>
      <c r="K20" s="117"/>
      <c r="L20" s="9"/>
      <c r="M20" s="3"/>
      <c r="N20" s="3"/>
      <c r="Y20" s="29"/>
      <c r="Z20" s="29"/>
      <c r="AA20" s="29"/>
      <c r="AY20" s="29"/>
      <c r="AZ20" s="29"/>
      <c r="BA20" s="29"/>
    </row>
    <row r="21" spans="1:53" ht="17.25" customHeight="1" thickBot="1">
      <c r="A21" s="185"/>
      <c r="B21" s="185"/>
      <c r="C21" s="186"/>
      <c r="D21" s="186"/>
      <c r="E21" s="187"/>
      <c r="F21" s="188"/>
      <c r="G21" s="188"/>
      <c r="I21" s="185"/>
      <c r="J21" s="185"/>
      <c r="K21" s="186"/>
      <c r="L21" s="186"/>
      <c r="M21" s="187"/>
      <c r="N21" s="188"/>
      <c r="O21" s="188"/>
      <c r="Q21" s="185"/>
      <c r="R21" s="185"/>
      <c r="S21" s="186"/>
      <c r="T21" s="186"/>
      <c r="U21" s="187"/>
      <c r="V21" s="188"/>
      <c r="W21" s="188"/>
    </row>
    <row r="22" spans="1:53" s="45" customFormat="1" ht="27.6" customHeight="1" thickBot="1">
      <c r="A22" s="678" t="s">
        <v>396</v>
      </c>
      <c r="B22" s="679"/>
      <c r="C22" s="679"/>
      <c r="D22" s="679"/>
      <c r="E22" s="680" t="s">
        <v>398</v>
      </c>
      <c r="F22" s="680"/>
      <c r="G22" s="681"/>
      <c r="H22" s="189"/>
      <c r="I22" s="678" t="s">
        <v>397</v>
      </c>
      <c r="J22" s="679"/>
      <c r="K22" s="679"/>
      <c r="L22" s="679"/>
      <c r="M22" s="680" t="s">
        <v>398</v>
      </c>
      <c r="N22" s="680"/>
      <c r="O22" s="680"/>
      <c r="P22" s="681"/>
    </row>
    <row r="23" spans="1:53" ht="6.75" customHeight="1" thickBot="1">
      <c r="A23" s="190"/>
      <c r="B23" s="185"/>
      <c r="C23" s="186"/>
      <c r="D23" s="186"/>
      <c r="E23" s="187"/>
      <c r="F23" s="188"/>
      <c r="G23" s="191"/>
      <c r="I23" s="190"/>
      <c r="J23" s="185"/>
      <c r="K23" s="186"/>
      <c r="L23" s="186"/>
      <c r="M23" s="187"/>
      <c r="N23" s="188"/>
      <c r="O23" s="188"/>
      <c r="P23" s="171"/>
    </row>
    <row r="24" spans="1:53" ht="17.25" customHeight="1" thickBot="1">
      <c r="A24" s="673" t="s">
        <v>457</v>
      </c>
      <c r="B24" s="674"/>
      <c r="C24" s="192" t="s">
        <v>459</v>
      </c>
      <c r="D24" s="675" t="s">
        <v>458</v>
      </c>
      <c r="E24" s="676"/>
      <c r="F24" s="677"/>
      <c r="G24" s="193" t="s">
        <v>62</v>
      </c>
      <c r="I24" s="673" t="s">
        <v>457</v>
      </c>
      <c r="J24" s="674"/>
      <c r="K24" s="192" t="s">
        <v>459</v>
      </c>
      <c r="L24" s="675" t="s">
        <v>458</v>
      </c>
      <c r="M24" s="676"/>
      <c r="N24" s="677"/>
      <c r="O24" s="194" t="s">
        <v>62</v>
      </c>
      <c r="P24" s="195" t="s">
        <v>63</v>
      </c>
    </row>
    <row r="25" spans="1:53" ht="9.75" customHeight="1">
      <c r="A25" s="190"/>
      <c r="B25" s="185"/>
      <c r="C25" s="186"/>
      <c r="D25" s="186"/>
      <c r="E25" s="187"/>
      <c r="F25" s="188"/>
      <c r="G25" s="191"/>
      <c r="I25" s="190"/>
      <c r="J25" s="185"/>
      <c r="K25" s="186"/>
      <c r="L25" s="186"/>
      <c r="M25" s="187"/>
      <c r="N25" s="188"/>
      <c r="O25" s="188"/>
      <c r="P25" s="171"/>
    </row>
    <row r="26" spans="1:53" ht="29.25" customHeight="1" thickBot="1">
      <c r="A26" s="665" t="s">
        <v>393</v>
      </c>
      <c r="B26" s="666"/>
      <c r="C26" s="196">
        <v>0</v>
      </c>
      <c r="D26" s="665" t="s">
        <v>394</v>
      </c>
      <c r="E26" s="667"/>
      <c r="F26" s="666"/>
      <c r="G26" s="197">
        <f>C26*2.722</f>
        <v>0</v>
      </c>
      <c r="I26" s="668" t="s">
        <v>368</v>
      </c>
      <c r="J26" s="669"/>
      <c r="K26" s="198">
        <v>0</v>
      </c>
      <c r="L26" s="662" t="s">
        <v>395</v>
      </c>
      <c r="M26" s="663"/>
      <c r="N26" s="664"/>
      <c r="O26" s="199">
        <f>K26*4.5</f>
        <v>0</v>
      </c>
      <c r="P26" s="200">
        <f>K26*25.51</f>
        <v>0</v>
      </c>
    </row>
    <row r="27" spans="1:53" ht="9.75" customHeight="1">
      <c r="A27" s="185"/>
      <c r="B27" s="185"/>
      <c r="C27" s="186"/>
      <c r="D27" s="186"/>
      <c r="E27" s="187"/>
      <c r="F27" s="188"/>
      <c r="G27" s="188"/>
      <c r="I27" s="190"/>
      <c r="J27" s="185"/>
      <c r="K27" s="186"/>
      <c r="L27" s="186"/>
      <c r="M27" s="187"/>
      <c r="N27" s="188"/>
      <c r="O27" s="188"/>
      <c r="P27" s="171"/>
    </row>
    <row r="28" spans="1:53" ht="29.25" customHeight="1">
      <c r="A28" s="670"/>
      <c r="B28" s="670"/>
      <c r="C28" s="136"/>
      <c r="D28" s="671"/>
      <c r="E28" s="671"/>
      <c r="F28" s="671"/>
      <c r="G28" s="201"/>
      <c r="I28" s="668" t="s">
        <v>368</v>
      </c>
      <c r="J28" s="669"/>
      <c r="K28" s="198">
        <v>0</v>
      </c>
      <c r="L28" s="662" t="s">
        <v>395</v>
      </c>
      <c r="M28" s="663"/>
      <c r="N28" s="664"/>
      <c r="O28" s="199">
        <f>K28*4.5</f>
        <v>0</v>
      </c>
      <c r="P28" s="200">
        <f>K28*25.51</f>
        <v>0</v>
      </c>
    </row>
    <row r="29" spans="1:53" ht="9.75" customHeight="1">
      <c r="A29" s="185"/>
      <c r="B29" s="185"/>
      <c r="C29" s="186"/>
      <c r="D29" s="186"/>
      <c r="E29" s="202"/>
      <c r="F29" s="203"/>
      <c r="G29" s="203"/>
      <c r="I29" s="190"/>
      <c r="J29" s="185"/>
      <c r="K29" s="186"/>
      <c r="L29" s="186"/>
      <c r="M29" s="187"/>
      <c r="N29" s="188"/>
      <c r="O29" s="188"/>
      <c r="P29" s="171"/>
    </row>
    <row r="30" spans="1:53" ht="29.25" customHeight="1" thickBot="1">
      <c r="A30" s="672"/>
      <c r="B30" s="672"/>
      <c r="C30" s="136"/>
      <c r="D30" s="671"/>
      <c r="E30" s="671"/>
      <c r="F30" s="671"/>
      <c r="G30" s="201"/>
      <c r="I30" s="668" t="s">
        <v>368</v>
      </c>
      <c r="J30" s="669"/>
      <c r="K30" s="196">
        <v>0</v>
      </c>
      <c r="L30" s="662" t="s">
        <v>395</v>
      </c>
      <c r="M30" s="663"/>
      <c r="N30" s="664"/>
      <c r="O30" s="204">
        <f>K30*4.5</f>
        <v>0</v>
      </c>
      <c r="P30" s="197">
        <f>K30*25.51</f>
        <v>0</v>
      </c>
    </row>
    <row r="31" spans="1:53" ht="17.25" customHeight="1">
      <c r="A31" s="205"/>
      <c r="B31" s="184"/>
      <c r="D31" s="206"/>
      <c r="E31" s="207"/>
      <c r="F31" s="206"/>
      <c r="G31" s="206"/>
      <c r="I31" s="205"/>
      <c r="J31" s="184"/>
      <c r="L31" s="206"/>
      <c r="M31" s="207"/>
      <c r="N31" s="206"/>
      <c r="O31" s="206"/>
      <c r="Q31" s="205"/>
      <c r="R31" s="184"/>
      <c r="T31" s="206"/>
      <c r="U31" s="207"/>
      <c r="V31" s="206"/>
      <c r="W31" s="206"/>
    </row>
  </sheetData>
  <mergeCells count="52">
    <mergeCell ref="A17:B17"/>
    <mergeCell ref="A18:B18"/>
    <mergeCell ref="A19:B19"/>
    <mergeCell ref="I19:J19"/>
    <mergeCell ref="M22:P22"/>
    <mergeCell ref="A20:B20"/>
    <mergeCell ref="G20:H20"/>
    <mergeCell ref="I20:J20"/>
    <mergeCell ref="G18:H18"/>
    <mergeCell ref="I18:J18"/>
    <mergeCell ref="G19:H19"/>
    <mergeCell ref="C17:G17"/>
    <mergeCell ref="A24:B24"/>
    <mergeCell ref="D24:F24"/>
    <mergeCell ref="I24:J24"/>
    <mergeCell ref="L24:N24"/>
    <mergeCell ref="A22:D22"/>
    <mergeCell ref="E22:G22"/>
    <mergeCell ref="I22:L22"/>
    <mergeCell ref="L30:N30"/>
    <mergeCell ref="A26:B26"/>
    <mergeCell ref="D26:F26"/>
    <mergeCell ref="I26:J26"/>
    <mergeCell ref="L26:N26"/>
    <mergeCell ref="A28:B28"/>
    <mergeCell ref="D28:F28"/>
    <mergeCell ref="I28:J28"/>
    <mergeCell ref="L28:N28"/>
    <mergeCell ref="A30:B30"/>
    <mergeCell ref="D30:F30"/>
    <mergeCell ref="I30:J30"/>
    <mergeCell ref="L13:P13"/>
    <mergeCell ref="A14:B14"/>
    <mergeCell ref="L14:P14"/>
    <mergeCell ref="I13:K13"/>
    <mergeCell ref="I14:K14"/>
    <mergeCell ref="A13:B13"/>
    <mergeCell ref="C13:G13"/>
    <mergeCell ref="C14:G14"/>
    <mergeCell ref="L15:P15"/>
    <mergeCell ref="A16:B16"/>
    <mergeCell ref="M16:P16"/>
    <mergeCell ref="I15:K15"/>
    <mergeCell ref="I16:K16"/>
    <mergeCell ref="D16:G16"/>
    <mergeCell ref="A15:B15"/>
    <mergeCell ref="C15:G15"/>
    <mergeCell ref="F3:G3"/>
    <mergeCell ref="C9:F9"/>
    <mergeCell ref="A11:B11"/>
    <mergeCell ref="G11:H11"/>
    <mergeCell ref="I11:J11"/>
  </mergeCells>
  <dataValidations count="1">
    <dataValidation type="list" allowBlank="1" showInputMessage="1" showErrorMessage="1" sqref="A30:B30" xr:uid="{00000000-0002-0000-0500-000000000000}">
      <formula1>$U$34:$U$35</formula1>
    </dataValidation>
  </dataValidations>
  <pageMargins left="0.23622047244094491" right="0.23622047244094491" top="0.35433070866141736" bottom="0.74803149606299213" header="0.31496062992125984" footer="0.31496062992125984"/>
  <pageSetup paperSize="9" scale="88" orientation="landscape" horizontalDpi="300" verticalDpi="300" r:id="rId1"/>
  <headerFooter scaleWithDoc="0" alignWithMargins="0">
    <oddFooter>&amp;CSeite &amp;P von &amp;N&amp;R&amp;D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'Vorlagen Quellen'!$C$96:$C$102</xm:f>
          </x14:formula1>
          <xm:sqref>I26:J26 I28:J28 I30:J30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1:N79"/>
  <sheetViews>
    <sheetView showGridLines="0" topLeftCell="A50" zoomScale="90" zoomScaleNormal="90" workbookViewId="0">
      <selection activeCell="I77" sqref="I77"/>
    </sheetView>
  </sheetViews>
  <sheetFormatPr baseColWidth="10" defaultRowHeight="14.4"/>
  <cols>
    <col min="1" max="1" width="6.5546875" customWidth="1"/>
    <col min="2" max="2" width="48.5546875" customWidth="1"/>
    <col min="3" max="3" width="9.33203125" bestFit="1" customWidth="1"/>
    <col min="4" max="4" width="3.44140625" customWidth="1"/>
    <col min="5" max="5" width="9.44140625" bestFit="1" customWidth="1"/>
    <col min="6" max="6" width="3.44140625" customWidth="1"/>
    <col min="7" max="7" width="8.88671875" bestFit="1" customWidth="1"/>
    <col min="8" max="8" width="3.44140625" customWidth="1"/>
    <col min="9" max="9" width="12.88671875" bestFit="1" customWidth="1"/>
    <col min="10" max="10" width="12.88671875" customWidth="1"/>
  </cols>
  <sheetData>
    <row r="11" spans="2:14" ht="18">
      <c r="I11" s="313"/>
      <c r="J11" s="313"/>
    </row>
    <row r="12" spans="2:14" ht="24.75" customHeight="1">
      <c r="B12" s="314" t="s">
        <v>132</v>
      </c>
      <c r="I12" s="315">
        <f ca="1">TODAY()</f>
        <v>44713</v>
      </c>
      <c r="J12" s="315"/>
    </row>
    <row r="13" spans="2:14">
      <c r="B13" t="s">
        <v>133</v>
      </c>
    </row>
    <row r="15" spans="2:14" ht="18">
      <c r="B15" s="316" t="s">
        <v>134</v>
      </c>
      <c r="C15" s="316" t="s">
        <v>69</v>
      </c>
      <c r="D15" s="316"/>
      <c r="E15" s="316" t="s">
        <v>68</v>
      </c>
      <c r="F15" s="316"/>
      <c r="G15" s="316" t="s">
        <v>135</v>
      </c>
      <c r="H15" s="316"/>
      <c r="I15" s="316" t="s">
        <v>136</v>
      </c>
      <c r="J15" s="317"/>
      <c r="L15" s="318" t="s">
        <v>137</v>
      </c>
      <c r="M15" s="318" t="s">
        <v>138</v>
      </c>
      <c r="N15" s="318" t="s">
        <v>139</v>
      </c>
    </row>
    <row r="16" spans="2:14">
      <c r="E16" s="319"/>
      <c r="F16" s="319"/>
      <c r="G16" s="319"/>
      <c r="H16" s="319"/>
      <c r="I16" s="319"/>
      <c r="J16" s="319"/>
      <c r="L16" s="320"/>
      <c r="M16" s="320"/>
      <c r="N16" s="320"/>
    </row>
    <row r="17" spans="2:14" ht="15.6">
      <c r="B17" s="321" t="s">
        <v>140</v>
      </c>
      <c r="C17" s="322"/>
      <c r="E17" s="319"/>
      <c r="F17" s="319"/>
      <c r="G17" s="323"/>
      <c r="H17" s="319"/>
      <c r="I17" s="324"/>
      <c r="J17" s="324"/>
      <c r="K17" s="325" t="s">
        <v>141</v>
      </c>
      <c r="L17" s="326">
        <v>57.7</v>
      </c>
      <c r="M17" s="327">
        <v>53.7</v>
      </c>
      <c r="N17" s="327">
        <v>52.2</v>
      </c>
    </row>
    <row r="18" spans="2:14">
      <c r="B18" s="328" t="s">
        <v>142</v>
      </c>
      <c r="C18" s="328"/>
      <c r="E18" s="319"/>
      <c r="F18" s="319"/>
      <c r="G18" s="323"/>
      <c r="H18" s="319"/>
      <c r="I18" s="324"/>
      <c r="J18" s="324"/>
      <c r="K18" s="318" t="s">
        <v>143</v>
      </c>
      <c r="L18" s="329">
        <v>60.2</v>
      </c>
      <c r="M18" s="330">
        <v>56.2</v>
      </c>
      <c r="N18" s="330">
        <v>54.7</v>
      </c>
    </row>
    <row r="19" spans="2:14">
      <c r="B19" s="328" t="s">
        <v>144</v>
      </c>
      <c r="C19" s="328"/>
      <c r="E19" s="319"/>
      <c r="F19" s="319"/>
      <c r="G19" s="323"/>
      <c r="H19" s="319"/>
      <c r="I19" s="324"/>
      <c r="J19" s="324"/>
    </row>
    <row r="20" spans="2:14">
      <c r="B20" s="328" t="s">
        <v>145</v>
      </c>
      <c r="C20" s="328"/>
    </row>
    <row r="21" spans="2:14">
      <c r="B21" s="328"/>
      <c r="C21" s="328"/>
      <c r="E21" s="319"/>
      <c r="F21" s="319"/>
      <c r="G21" s="323"/>
      <c r="H21" s="319"/>
      <c r="I21" s="324"/>
      <c r="J21" s="324"/>
    </row>
    <row r="22" spans="2:14">
      <c r="B22" s="328" t="s">
        <v>8</v>
      </c>
      <c r="C22" s="328"/>
      <c r="E22" s="319"/>
      <c r="F22" s="319"/>
      <c r="G22" s="323"/>
      <c r="H22" s="319"/>
      <c r="I22" s="324"/>
      <c r="J22" s="324"/>
    </row>
    <row r="23" spans="2:14" ht="15.6">
      <c r="B23" s="331" t="str">
        <f>PREFABond!G30</f>
        <v>Sélectionner</v>
      </c>
      <c r="C23" s="328" t="s">
        <v>146</v>
      </c>
      <c r="E23" s="319">
        <f>PREFABond!F30</f>
        <v>0</v>
      </c>
      <c r="F23" s="319"/>
      <c r="G23" s="323">
        <v>57.7</v>
      </c>
      <c r="H23" s="319"/>
      <c r="I23" s="324">
        <f>E23*G23</f>
        <v>0</v>
      </c>
      <c r="J23" s="324"/>
    </row>
    <row r="24" spans="2:14">
      <c r="B24" s="332"/>
      <c r="C24" s="332"/>
      <c r="D24" s="312"/>
      <c r="E24" s="333"/>
      <c r="F24" s="333"/>
      <c r="G24" s="334"/>
      <c r="H24" s="333"/>
      <c r="I24" s="335"/>
      <c r="J24" s="336"/>
    </row>
    <row r="25" spans="2:14" hidden="1">
      <c r="E25" s="319"/>
      <c r="F25" s="319"/>
      <c r="G25" s="319"/>
      <c r="H25" s="319"/>
      <c r="I25" s="319"/>
      <c r="J25" s="319"/>
    </row>
    <row r="26" spans="2:14" ht="15.6" hidden="1">
      <c r="B26" s="321" t="s">
        <v>140</v>
      </c>
      <c r="C26" s="322"/>
      <c r="E26" s="319"/>
      <c r="F26" s="319"/>
      <c r="G26" s="323"/>
      <c r="H26" s="319"/>
      <c r="I26" s="324"/>
      <c r="J26" s="324"/>
    </row>
    <row r="27" spans="2:14" hidden="1">
      <c r="B27" s="328" t="s">
        <v>142</v>
      </c>
      <c r="C27" s="328"/>
      <c r="E27" s="319"/>
      <c r="F27" s="319"/>
      <c r="G27" s="323"/>
      <c r="H27" s="319"/>
      <c r="I27" s="324"/>
      <c r="J27" s="324"/>
    </row>
    <row r="28" spans="2:14" hidden="1">
      <c r="B28" s="328" t="s">
        <v>144</v>
      </c>
      <c r="C28" s="328"/>
      <c r="E28" s="319"/>
      <c r="F28" s="319"/>
      <c r="G28" s="323"/>
      <c r="H28" s="319"/>
      <c r="I28" s="324"/>
      <c r="J28" s="324"/>
    </row>
    <row r="29" spans="2:14" hidden="1">
      <c r="B29" s="328" t="s">
        <v>145</v>
      </c>
      <c r="C29" s="328"/>
    </row>
    <row r="30" spans="2:14" hidden="1">
      <c r="B30" s="328"/>
      <c r="C30" s="328"/>
      <c r="E30" s="319"/>
      <c r="F30" s="319"/>
      <c r="G30" s="323"/>
      <c r="H30" s="319"/>
      <c r="I30" s="324"/>
      <c r="J30" s="324"/>
    </row>
    <row r="31" spans="2:14" hidden="1">
      <c r="B31" s="328" t="s">
        <v>8</v>
      </c>
      <c r="C31" s="328"/>
      <c r="E31" s="319"/>
      <c r="F31" s="319"/>
      <c r="G31" s="323"/>
      <c r="H31" s="319"/>
      <c r="I31" s="324"/>
      <c r="J31" s="324"/>
    </row>
    <row r="32" spans="2:14" ht="15.6" hidden="1">
      <c r="B32" s="331" t="str">
        <f>PREFABond!G31</f>
        <v>Sélectionner</v>
      </c>
      <c r="C32" s="328" t="s">
        <v>146</v>
      </c>
      <c r="E32" s="319">
        <f>PREFABond!F31</f>
        <v>0</v>
      </c>
      <c r="F32" s="319"/>
      <c r="G32" s="323">
        <v>52.5</v>
      </c>
      <c r="H32" s="319"/>
      <c r="I32" s="324">
        <f>E32*G32</f>
        <v>0</v>
      </c>
      <c r="J32" s="324"/>
    </row>
    <row r="33" spans="2:10" hidden="1">
      <c r="B33" s="328"/>
      <c r="C33" s="328"/>
      <c r="E33" s="319"/>
      <c r="F33" s="319"/>
      <c r="G33" s="323"/>
      <c r="H33" s="319"/>
      <c r="I33" s="324"/>
      <c r="J33" s="324"/>
    </row>
    <row r="34" spans="2:10">
      <c r="B34" s="337"/>
      <c r="C34" s="337"/>
      <c r="D34" s="338"/>
      <c r="E34" s="339"/>
      <c r="F34" s="339"/>
      <c r="G34" s="340"/>
      <c r="H34" s="339"/>
      <c r="I34" s="341"/>
      <c r="J34" s="324"/>
    </row>
    <row r="35" spans="2:10" ht="15.6">
      <c r="B35" s="321" t="s">
        <v>147</v>
      </c>
      <c r="C35" s="328"/>
      <c r="E35" s="319"/>
      <c r="F35" s="319"/>
      <c r="G35" s="323"/>
      <c r="H35" s="319"/>
      <c r="I35" s="324"/>
      <c r="J35" s="324"/>
    </row>
    <row r="36" spans="2:10">
      <c r="B36" s="328"/>
      <c r="C36" s="328"/>
      <c r="E36" s="319"/>
      <c r="F36" s="319"/>
      <c r="G36" s="323"/>
      <c r="H36" s="319"/>
      <c r="I36" s="324"/>
      <c r="J36" s="324"/>
    </row>
    <row r="37" spans="2:10">
      <c r="B37" s="338"/>
      <c r="C37" s="338"/>
      <c r="D37" s="338"/>
      <c r="E37" s="339"/>
      <c r="F37" s="339"/>
      <c r="G37" s="339"/>
      <c r="H37" s="339"/>
      <c r="I37" s="341"/>
      <c r="J37" s="336"/>
    </row>
    <row r="38" spans="2:10">
      <c r="B38" t="s">
        <v>148</v>
      </c>
    </row>
    <row r="39" spans="2:10">
      <c r="B39" t="s">
        <v>149</v>
      </c>
      <c r="C39" t="s">
        <v>22</v>
      </c>
      <c r="E39" s="319">
        <f>PREFABond!A45</f>
        <v>0</v>
      </c>
      <c r="F39" s="319"/>
      <c r="G39" s="323">
        <v>3.5</v>
      </c>
      <c r="H39" s="319"/>
      <c r="I39" s="324">
        <f>E39*G39</f>
        <v>0</v>
      </c>
      <c r="J39" s="324"/>
    </row>
    <row r="40" spans="2:10">
      <c r="B40" s="312"/>
      <c r="C40" s="312"/>
      <c r="D40" s="312"/>
      <c r="E40" s="333"/>
      <c r="F40" s="333"/>
      <c r="G40" s="334"/>
      <c r="H40" s="333"/>
      <c r="I40" s="335"/>
      <c r="J40" s="336"/>
    </row>
    <row r="41" spans="2:10">
      <c r="B41" s="338"/>
      <c r="C41" s="338"/>
      <c r="D41" s="338"/>
      <c r="E41" s="339"/>
      <c r="F41" s="339"/>
      <c r="G41" s="339"/>
      <c r="H41" s="339"/>
      <c r="I41" s="341"/>
      <c r="J41" s="336"/>
    </row>
    <row r="42" spans="2:10">
      <c r="B42" t="s">
        <v>148</v>
      </c>
    </row>
    <row r="43" spans="2:10">
      <c r="B43" t="s">
        <v>150</v>
      </c>
      <c r="C43" t="s">
        <v>22</v>
      </c>
      <c r="E43" s="319">
        <f>PREFABond!D45</f>
        <v>0</v>
      </c>
      <c r="F43" s="319"/>
      <c r="G43" s="323">
        <v>3.5</v>
      </c>
      <c r="H43" s="319"/>
      <c r="I43" s="324">
        <f>E43*G43</f>
        <v>0</v>
      </c>
      <c r="J43" s="324"/>
    </row>
    <row r="44" spans="2:10">
      <c r="E44" s="319"/>
      <c r="F44" s="319"/>
      <c r="G44" s="323"/>
      <c r="H44" s="319"/>
      <c r="I44" s="324"/>
      <c r="J44" s="324"/>
    </row>
    <row r="45" spans="2:10">
      <c r="B45" s="338"/>
      <c r="C45" s="338"/>
      <c r="D45" s="338"/>
      <c r="E45" s="339"/>
      <c r="F45" s="339"/>
      <c r="G45" s="339"/>
      <c r="H45" s="339"/>
      <c r="I45" s="341"/>
      <c r="J45" s="336"/>
    </row>
    <row r="46" spans="2:10">
      <c r="B46" t="s">
        <v>25</v>
      </c>
      <c r="C46" t="s">
        <v>61</v>
      </c>
      <c r="E46" s="319">
        <f>PREFABond!F45</f>
        <v>0</v>
      </c>
      <c r="F46" s="319"/>
      <c r="G46" s="323">
        <v>0.4</v>
      </c>
      <c r="H46" s="319"/>
      <c r="I46" s="324">
        <f>E46*G46</f>
        <v>0</v>
      </c>
      <c r="J46" s="324"/>
    </row>
    <row r="47" spans="2:10">
      <c r="E47" s="319"/>
      <c r="F47" s="319"/>
      <c r="G47" s="319"/>
      <c r="H47" s="319"/>
      <c r="I47" s="324"/>
      <c r="J47" s="324"/>
    </row>
    <row r="48" spans="2:10">
      <c r="B48" s="338"/>
      <c r="C48" s="338"/>
      <c r="D48" s="338"/>
      <c r="E48" s="339"/>
      <c r="F48" s="339"/>
      <c r="G48" s="339"/>
      <c r="H48" s="339"/>
      <c r="I48" s="341"/>
      <c r="J48" s="336"/>
    </row>
    <row r="49" spans="2:10">
      <c r="B49" t="s">
        <v>151</v>
      </c>
      <c r="C49" t="s">
        <v>61</v>
      </c>
      <c r="E49" s="319">
        <f>PREFABond!F45</f>
        <v>0</v>
      </c>
      <c r="F49" s="319"/>
      <c r="G49" s="323">
        <v>0.55000000000000004</v>
      </c>
      <c r="H49" s="319"/>
      <c r="I49" s="324">
        <f>E49*G49</f>
        <v>0</v>
      </c>
      <c r="J49" s="324"/>
    </row>
    <row r="50" spans="2:10">
      <c r="E50" s="319"/>
      <c r="F50" s="319"/>
      <c r="G50" s="319"/>
      <c r="H50" s="319"/>
      <c r="I50" s="324"/>
      <c r="J50" s="324"/>
    </row>
    <row r="51" spans="2:10">
      <c r="B51" s="338"/>
      <c r="C51" s="338"/>
      <c r="D51" s="338"/>
      <c r="E51" s="339"/>
      <c r="F51" s="339"/>
      <c r="G51" s="339"/>
      <c r="H51" s="339"/>
      <c r="I51" s="341"/>
      <c r="J51" s="336"/>
    </row>
    <row r="52" spans="2:10">
      <c r="B52" t="s">
        <v>152</v>
      </c>
      <c r="C52" t="s">
        <v>61</v>
      </c>
      <c r="E52" s="319">
        <f>PREFABond!B154*2</f>
        <v>0</v>
      </c>
      <c r="F52" s="319"/>
      <c r="G52" s="323">
        <v>0.3</v>
      </c>
      <c r="H52" s="319"/>
      <c r="I52" s="324">
        <f>E52*G52</f>
        <v>0</v>
      </c>
      <c r="J52" s="324"/>
    </row>
    <row r="53" spans="2:10">
      <c r="B53" s="312"/>
      <c r="C53" s="312"/>
      <c r="D53" s="312"/>
      <c r="E53" s="333"/>
      <c r="F53" s="333"/>
      <c r="G53" s="334"/>
      <c r="H53" s="333"/>
      <c r="I53" s="335"/>
      <c r="J53" s="336"/>
    </row>
    <row r="54" spans="2:10">
      <c r="B54" s="338"/>
      <c r="C54" s="338"/>
      <c r="D54" s="338"/>
      <c r="E54" s="339"/>
      <c r="F54" s="339"/>
      <c r="G54" s="339"/>
      <c r="H54" s="339"/>
      <c r="I54" s="341"/>
      <c r="J54" s="336"/>
    </row>
    <row r="55" spans="2:10">
      <c r="B55" t="s">
        <v>153</v>
      </c>
      <c r="E55" s="319"/>
      <c r="F55" s="319"/>
      <c r="G55" s="323"/>
      <c r="H55" s="319"/>
      <c r="I55" s="324"/>
      <c r="J55" s="324"/>
    </row>
    <row r="56" spans="2:10">
      <c r="B56" t="s">
        <v>154</v>
      </c>
      <c r="C56" t="s">
        <v>22</v>
      </c>
      <c r="E56" s="323">
        <v>0</v>
      </c>
      <c r="F56" s="319"/>
      <c r="G56" s="323">
        <v>7.2</v>
      </c>
      <c r="H56" s="319"/>
      <c r="I56" s="324">
        <f>E56*G56</f>
        <v>0</v>
      </c>
      <c r="J56" s="324"/>
    </row>
    <row r="57" spans="2:10">
      <c r="B57" s="312"/>
      <c r="C57" s="312"/>
      <c r="D57" s="312"/>
      <c r="E57" s="333"/>
      <c r="F57" s="333"/>
      <c r="G57" s="334"/>
      <c r="H57" s="333"/>
      <c r="I57" s="335"/>
      <c r="J57" s="336"/>
    </row>
    <row r="58" spans="2:10">
      <c r="B58" s="338"/>
      <c r="C58" s="338"/>
      <c r="D58" s="338"/>
      <c r="E58" s="339"/>
      <c r="F58" s="339"/>
      <c r="G58" s="339"/>
      <c r="H58" s="339"/>
      <c r="I58" s="341"/>
      <c r="J58" s="336"/>
    </row>
    <row r="59" spans="2:10">
      <c r="B59" t="s">
        <v>153</v>
      </c>
      <c r="E59" s="319"/>
      <c r="F59" s="319"/>
      <c r="G59" s="323"/>
      <c r="H59" s="319"/>
      <c r="I59" s="324"/>
      <c r="J59" s="324"/>
    </row>
    <row r="60" spans="2:10">
      <c r="B60" t="s">
        <v>155</v>
      </c>
      <c r="C60" t="s">
        <v>22</v>
      </c>
      <c r="E60" s="323">
        <v>0</v>
      </c>
      <c r="F60" s="319"/>
      <c r="G60" s="323">
        <v>9.1999999999999993</v>
      </c>
      <c r="H60" s="319"/>
      <c r="I60" s="324">
        <f>E60*G60</f>
        <v>0</v>
      </c>
      <c r="J60" s="324"/>
    </row>
    <row r="61" spans="2:10">
      <c r="B61" s="312"/>
      <c r="C61" s="312"/>
      <c r="D61" s="312"/>
      <c r="E61" s="333"/>
      <c r="F61" s="333"/>
      <c r="G61" s="334"/>
      <c r="H61" s="333"/>
      <c r="I61" s="335"/>
      <c r="J61" s="336"/>
    </row>
    <row r="62" spans="2:10">
      <c r="B62" s="338"/>
      <c r="C62" s="338"/>
      <c r="D62" s="338"/>
      <c r="E62" s="339"/>
      <c r="F62" s="339"/>
      <c r="G62" s="339"/>
      <c r="H62" s="339"/>
      <c r="I62" s="341"/>
      <c r="J62" s="336"/>
    </row>
    <row r="63" spans="2:10">
      <c r="B63" s="21" t="s">
        <v>156</v>
      </c>
      <c r="C63" s="21"/>
      <c r="D63" s="21"/>
      <c r="E63" s="342"/>
      <c r="F63" s="342"/>
      <c r="G63" s="342"/>
      <c r="H63" s="342"/>
      <c r="I63" s="336"/>
      <c r="J63" s="336"/>
    </row>
    <row r="64" spans="2:10">
      <c r="B64" s="21" t="s">
        <v>157</v>
      </c>
      <c r="C64" s="21" t="s">
        <v>22</v>
      </c>
      <c r="D64" s="21"/>
      <c r="E64" s="342">
        <v>0</v>
      </c>
      <c r="F64" s="342"/>
      <c r="G64" s="342">
        <v>4.3499999999999996</v>
      </c>
      <c r="H64" s="342"/>
      <c r="I64" s="336">
        <v>0</v>
      </c>
      <c r="J64" s="336"/>
    </row>
    <row r="65" spans="2:10">
      <c r="B65" s="312"/>
      <c r="C65" s="312"/>
      <c r="D65" s="312"/>
      <c r="E65" s="312"/>
      <c r="F65" s="312"/>
      <c r="G65" s="312"/>
      <c r="H65" s="312"/>
      <c r="I65" s="312"/>
      <c r="J65" s="336"/>
    </row>
    <row r="66" spans="2:10">
      <c r="B66" s="21"/>
      <c r="C66" s="21"/>
      <c r="D66" s="21"/>
      <c r="E66" s="342"/>
      <c r="F66" s="342"/>
      <c r="G66" s="342"/>
      <c r="H66" s="342"/>
      <c r="I66" s="336"/>
      <c r="J66" s="336"/>
    </row>
    <row r="67" spans="2:10">
      <c r="B67" s="21" t="s">
        <v>158</v>
      </c>
      <c r="C67" s="21"/>
      <c r="D67" s="21"/>
      <c r="E67" s="342"/>
      <c r="F67" s="342"/>
      <c r="G67" s="342"/>
      <c r="H67" s="342"/>
      <c r="I67" s="336"/>
      <c r="J67" s="336"/>
    </row>
    <row r="68" spans="2:10">
      <c r="B68" s="21" t="s">
        <v>159</v>
      </c>
      <c r="C68" s="21" t="s">
        <v>160</v>
      </c>
      <c r="D68" s="21"/>
      <c r="E68" s="422"/>
      <c r="F68" s="342"/>
      <c r="G68" s="342">
        <v>75</v>
      </c>
      <c r="H68" s="342"/>
      <c r="I68" s="423" t="str">
        <f>IF(PREFABond!A30="bearbeitet","CHF 75.00"," ")</f>
        <v xml:space="preserve"> </v>
      </c>
      <c r="J68" s="336"/>
    </row>
    <row r="69" spans="2:10">
      <c r="B69" s="312"/>
      <c r="C69" s="312"/>
      <c r="D69" s="312"/>
      <c r="E69" s="333"/>
      <c r="F69" s="333"/>
      <c r="G69" s="333"/>
      <c r="H69" s="333"/>
      <c r="I69" s="335"/>
      <c r="J69" s="336"/>
    </row>
    <row r="70" spans="2:10">
      <c r="B70" s="21"/>
      <c r="C70" s="21"/>
      <c r="D70" s="21"/>
      <c r="E70" s="342"/>
      <c r="F70" s="342"/>
      <c r="G70" s="342"/>
      <c r="H70" s="342"/>
      <c r="I70" s="336"/>
      <c r="J70" s="336"/>
    </row>
    <row r="71" spans="2:10">
      <c r="B71" s="21" t="s">
        <v>232</v>
      </c>
      <c r="C71" s="21"/>
      <c r="D71" s="21"/>
      <c r="E71" s="342"/>
      <c r="F71" s="342"/>
      <c r="G71" s="342"/>
      <c r="H71" s="342"/>
      <c r="I71" s="336"/>
      <c r="J71" s="336"/>
    </row>
    <row r="72" spans="2:10">
      <c r="B72" s="21" t="s">
        <v>233</v>
      </c>
      <c r="C72" s="21" t="s">
        <v>160</v>
      </c>
      <c r="D72" s="21"/>
      <c r="E72" s="342"/>
      <c r="F72" s="342"/>
      <c r="G72" s="342">
        <v>100</v>
      </c>
      <c r="H72" s="342"/>
      <c r="I72" s="336" t="e">
        <f>E72*G72+IF(PREFABond!F40&lt;55,"CHF 100.00"," ")</f>
        <v>#VALUE!</v>
      </c>
      <c r="J72" s="336"/>
    </row>
    <row r="73" spans="2:10">
      <c r="B73" s="312"/>
      <c r="C73" s="312"/>
      <c r="D73" s="312"/>
      <c r="E73" s="333"/>
      <c r="F73" s="333"/>
      <c r="G73" s="333"/>
      <c r="H73" s="333"/>
      <c r="I73" s="335"/>
      <c r="J73" s="336"/>
    </row>
    <row r="74" spans="2:10">
      <c r="B74" s="21"/>
      <c r="C74" s="21"/>
      <c r="D74" s="21"/>
      <c r="E74" s="342"/>
      <c r="F74" s="342"/>
      <c r="G74" s="342"/>
      <c r="H74" s="342"/>
      <c r="I74" s="336"/>
      <c r="J74" s="336"/>
    </row>
    <row r="75" spans="2:10">
      <c r="B75" s="21"/>
      <c r="C75" s="21"/>
      <c r="D75" s="21"/>
      <c r="E75" s="342"/>
      <c r="F75" s="342"/>
      <c r="G75" s="342"/>
      <c r="H75" s="342"/>
      <c r="I75" s="336"/>
      <c r="J75" s="336"/>
    </row>
    <row r="76" spans="2:10">
      <c r="E76" s="319"/>
      <c r="F76" s="319"/>
      <c r="G76" s="319"/>
      <c r="H76" s="319"/>
      <c r="I76" s="324"/>
      <c r="J76" s="324"/>
    </row>
    <row r="77" spans="2:10" ht="15" thickBot="1">
      <c r="B77" s="343" t="s">
        <v>161</v>
      </c>
      <c r="C77" s="344"/>
      <c r="D77" s="344"/>
      <c r="E77" s="345"/>
      <c r="F77" s="345"/>
      <c r="G77" s="345"/>
      <c r="H77" s="345"/>
      <c r="I77" s="346" t="e">
        <f>SUM(I17:I76)</f>
        <v>#VALUE!</v>
      </c>
      <c r="J77" s="347"/>
    </row>
    <row r="79" spans="2:10">
      <c r="B79" s="348"/>
    </row>
  </sheetData>
  <pageMargins left="0.7" right="0.7" top="0.78740157499999996" bottom="0.78740157499999996" header="0.3" footer="0.3"/>
  <pageSetup paperSize="9" scale="71" orientation="portrait" r:id="rId1"/>
  <rowBreaks count="1" manualBreakCount="1">
    <brk id="34" max="8" man="1"/>
  </rowBreaks>
  <colBreaks count="1" manualBreakCount="1">
    <brk id="1" max="7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H63"/>
  <sheetViews>
    <sheetView showGridLines="0" showZeros="0" zoomScale="70" zoomScaleNormal="70" workbookViewId="0">
      <selection activeCell="E23" sqref="E23"/>
    </sheetView>
  </sheetViews>
  <sheetFormatPr baseColWidth="10" defaultColWidth="11.44140625" defaultRowHeight="21"/>
  <cols>
    <col min="1" max="1" width="32.109375" style="212" customWidth="1"/>
    <col min="2" max="2" width="8.88671875" style="212" customWidth="1"/>
    <col min="3" max="3" width="21.109375" style="212" customWidth="1"/>
    <col min="4" max="4" width="30" style="213" customWidth="1"/>
    <col min="5" max="5" width="29.109375" style="213" customWidth="1"/>
    <col min="6" max="6" width="21.44140625" style="212" customWidth="1"/>
    <col min="7" max="7" width="14" style="212" customWidth="1"/>
    <col min="8" max="16384" width="11.44140625" style="212"/>
  </cols>
  <sheetData>
    <row r="4" spans="1:6" ht="15" customHeight="1">
      <c r="B4" s="700"/>
      <c r="C4" s="700"/>
      <c r="D4" s="700"/>
      <c r="E4" s="700"/>
    </row>
    <row r="5" spans="1:6" ht="15" customHeight="1">
      <c r="B5" s="700"/>
      <c r="C5" s="700"/>
      <c r="D5" s="700"/>
      <c r="E5" s="700"/>
    </row>
    <row r="6" spans="1:6" ht="15" customHeight="1">
      <c r="B6" s="700"/>
      <c r="C6" s="700"/>
      <c r="D6" s="700"/>
      <c r="E6" s="700"/>
    </row>
    <row r="9" spans="1:6" ht="38.25" customHeight="1">
      <c r="A9" s="232"/>
      <c r="B9" s="701"/>
      <c r="C9" s="701"/>
      <c r="D9" s="701"/>
      <c r="E9" s="701"/>
    </row>
    <row r="10" spans="1:6" ht="24.75" customHeight="1">
      <c r="A10" s="232"/>
      <c r="B10" s="232"/>
      <c r="C10" s="232"/>
      <c r="D10" s="238"/>
      <c r="E10" s="238"/>
    </row>
    <row r="11" spans="1:6" ht="24.75" customHeight="1">
      <c r="A11" s="232" t="s">
        <v>107</v>
      </c>
      <c r="B11" s="702">
        <f>'Informations sur le projet'!C22</f>
        <v>0</v>
      </c>
      <c r="C11" s="705"/>
      <c r="D11" s="705"/>
      <c r="E11" s="705"/>
      <c r="F11" s="706"/>
    </row>
    <row r="12" spans="1:6" ht="22.5" customHeight="1">
      <c r="A12" s="232"/>
      <c r="B12" s="242"/>
      <c r="C12" s="242"/>
      <c r="D12" s="242"/>
      <c r="E12" s="241"/>
      <c r="F12" s="241"/>
    </row>
    <row r="13" spans="1:6" ht="24.75" customHeight="1">
      <c r="A13" s="212" t="s">
        <v>106</v>
      </c>
      <c r="B13" s="707">
        <f>'Informations sur le projet'!C24</f>
        <v>0</v>
      </c>
      <c r="C13" s="708"/>
      <c r="D13" s="708"/>
      <c r="E13" s="708"/>
      <c r="F13" s="708"/>
    </row>
    <row r="14" spans="1:6" ht="24.75" customHeight="1">
      <c r="A14" s="232" t="s">
        <v>7</v>
      </c>
      <c r="B14" s="707">
        <f>'Informations sur le projet'!C25</f>
        <v>0</v>
      </c>
      <c r="C14" s="709"/>
      <c r="D14" s="709"/>
      <c r="E14" s="709"/>
      <c r="F14" s="709"/>
    </row>
    <row r="15" spans="1:6" ht="24.75" customHeight="1">
      <c r="A15" s="232" t="s">
        <v>105</v>
      </c>
      <c r="B15" s="406">
        <f>'Informations sur le projet'!C26</f>
        <v>0</v>
      </c>
      <c r="C15" s="699">
        <f>'Informations sur le projet'!D26</f>
        <v>0</v>
      </c>
      <c r="D15" s="699"/>
      <c r="E15" s="699"/>
      <c r="F15" s="699"/>
    </row>
    <row r="16" spans="1:6" ht="24.75" customHeight="1">
      <c r="A16" s="240" t="s">
        <v>104</v>
      </c>
      <c r="B16" s="702">
        <f>'Informations sur le projet'!L19</f>
        <v>0</v>
      </c>
      <c r="C16" s="703"/>
      <c r="D16" s="704"/>
      <c r="E16" s="309"/>
      <c r="F16" s="310"/>
    </row>
    <row r="18" spans="1:7" ht="24.75" customHeight="1">
      <c r="A18" s="232" t="s">
        <v>103</v>
      </c>
      <c r="B18" s="682"/>
      <c r="C18" s="682"/>
      <c r="D18" s="682"/>
      <c r="E18" s="238"/>
    </row>
    <row r="19" spans="1:7" ht="24.75" customHeight="1">
      <c r="A19" s="232" t="s">
        <v>102</v>
      </c>
      <c r="B19" s="682"/>
      <c r="C19" s="682"/>
      <c r="D19" s="216"/>
      <c r="E19" s="238"/>
    </row>
    <row r="20" spans="1:7" ht="24.75" customHeight="1">
      <c r="A20" s="232"/>
      <c r="B20" s="232"/>
      <c r="C20" s="232"/>
      <c r="D20" s="238"/>
      <c r="E20" s="238"/>
    </row>
    <row r="21" spans="1:7" ht="24.75" customHeight="1">
      <c r="A21" s="232" t="s">
        <v>101</v>
      </c>
      <c r="B21" s="682" t="s">
        <v>2</v>
      </c>
      <c r="C21" s="682"/>
      <c r="D21" s="238"/>
      <c r="E21" s="238"/>
    </row>
    <row r="22" spans="1:7">
      <c r="A22" s="232" t="s">
        <v>8</v>
      </c>
      <c r="B22" s="682" t="s">
        <v>14</v>
      </c>
      <c r="C22" s="682"/>
      <c r="D22" s="239" t="s">
        <v>89</v>
      </c>
      <c r="E22" s="239" t="s">
        <v>89</v>
      </c>
      <c r="F22" s="216"/>
    </row>
    <row r="23" spans="1:7" ht="24.75" customHeight="1">
      <c r="A23" s="232" t="s">
        <v>100</v>
      </c>
      <c r="B23" s="692"/>
      <c r="C23" s="692"/>
      <c r="D23" s="238"/>
      <c r="E23" s="238"/>
    </row>
    <row r="24" spans="1:7" ht="24.75" customHeight="1">
      <c r="A24" s="232" t="s">
        <v>6</v>
      </c>
      <c r="B24" s="691"/>
      <c r="C24" s="691"/>
      <c r="D24" s="237"/>
      <c r="E24" s="237"/>
    </row>
    <row r="25" spans="1:7" ht="25.5" customHeight="1">
      <c r="D25" s="212"/>
      <c r="E25" s="212"/>
    </row>
    <row r="26" spans="1:7" ht="25.5" customHeight="1">
      <c r="A26" s="212" t="s">
        <v>99</v>
      </c>
      <c r="B26" s="212" t="s">
        <v>71</v>
      </c>
      <c r="C26" s="236"/>
      <c r="D26" s="235"/>
      <c r="E26" s="232"/>
      <c r="F26" s="231"/>
    </row>
    <row r="27" spans="1:7" ht="25.5" customHeight="1">
      <c r="A27" s="234" t="s">
        <v>73</v>
      </c>
      <c r="B27" s="212" t="s">
        <v>98</v>
      </c>
      <c r="C27" s="233"/>
      <c r="D27" s="232"/>
      <c r="E27" s="231"/>
    </row>
    <row r="28" spans="1:7" ht="25.5" customHeight="1">
      <c r="D28" s="212"/>
      <c r="E28" s="212"/>
    </row>
    <row r="29" spans="1:7" ht="25.5" customHeight="1">
      <c r="D29" s="212"/>
      <c r="E29" s="212"/>
    </row>
    <row r="30" spans="1:7" ht="25.5" customHeight="1">
      <c r="A30" s="230"/>
      <c r="B30" s="686"/>
      <c r="C30" s="686"/>
      <c r="D30" s="687" t="s">
        <v>97</v>
      </c>
      <c r="E30" s="688"/>
      <c r="F30" s="687" t="s">
        <v>96</v>
      </c>
      <c r="G30" s="688"/>
    </row>
    <row r="31" spans="1:7" ht="25.5" customHeight="1">
      <c r="A31" s="229"/>
      <c r="B31" s="689"/>
      <c r="C31" s="689"/>
      <c r="D31" s="690" t="s">
        <v>95</v>
      </c>
      <c r="E31" s="690"/>
      <c r="F31" s="687" t="s">
        <v>94</v>
      </c>
      <c r="G31" s="688"/>
    </row>
    <row r="32" spans="1:7" ht="25.5" customHeight="1">
      <c r="A32" s="227" t="s">
        <v>93</v>
      </c>
      <c r="B32" s="684" t="s">
        <v>92</v>
      </c>
      <c r="C32" s="685"/>
      <c r="D32" s="228">
        <f>PREFABond!E30</f>
        <v>0</v>
      </c>
      <c r="E32" s="224" t="str">
        <f>IF(D32,"Stk"," ")</f>
        <v xml:space="preserve"> </v>
      </c>
      <c r="F32" s="223" t="str">
        <f>IF(D32,F45," ")</f>
        <v xml:space="preserve"> </v>
      </c>
      <c r="G32" s="222" t="str">
        <f>IF(D32,"KG"," ")</f>
        <v xml:space="preserve"> </v>
      </c>
    </row>
    <row r="33" spans="1:8" ht="25.5" customHeight="1">
      <c r="A33" s="227"/>
      <c r="B33" s="684"/>
      <c r="C33" s="685"/>
      <c r="D33" s="225"/>
      <c r="E33" s="224" t="str">
        <f>IF(D33,"Stk"," ")</f>
        <v xml:space="preserve"> </v>
      </c>
      <c r="F33" s="223" t="str">
        <f>IF(D33,F46," ")</f>
        <v xml:space="preserve"> </v>
      </c>
      <c r="G33" s="222" t="str">
        <f>IF(D33,"KG"," ")</f>
        <v xml:space="preserve"> </v>
      </c>
    </row>
    <row r="34" spans="1:8" ht="25.5" customHeight="1">
      <c r="A34" s="227"/>
      <c r="B34" s="684"/>
      <c r="C34" s="685"/>
      <c r="D34" s="225"/>
      <c r="E34" s="224" t="str">
        <f>IF(D34,"Stk"," ")</f>
        <v xml:space="preserve"> </v>
      </c>
      <c r="F34" s="223" t="str">
        <f>IF(D34,F47," ")</f>
        <v xml:space="preserve"> </v>
      </c>
      <c r="G34" s="222" t="str">
        <f>IF(D34,"KG"," ")</f>
        <v xml:space="preserve"> </v>
      </c>
    </row>
    <row r="35" spans="1:8" ht="25.5" customHeight="1">
      <c r="A35" s="226"/>
      <c r="B35" s="684"/>
      <c r="C35" s="685"/>
      <c r="D35" s="225"/>
      <c r="E35" s="224" t="str">
        <f>IF(D35,"Stk"," ")</f>
        <v xml:space="preserve"> </v>
      </c>
      <c r="F35" s="223" t="str">
        <f>IF(D35,F48," ")</f>
        <v xml:space="preserve"> </v>
      </c>
      <c r="G35" s="222" t="str">
        <f>IF(D35,"KG"," ")</f>
        <v xml:space="preserve"> </v>
      </c>
    </row>
    <row r="36" spans="1:8" ht="25.5" customHeight="1">
      <c r="A36" s="221" t="s">
        <v>91</v>
      </c>
      <c r="B36" s="693"/>
      <c r="C36" s="693"/>
      <c r="D36" s="693"/>
      <c r="E36" s="693"/>
      <c r="F36" s="693"/>
      <c r="G36" s="694"/>
    </row>
    <row r="37" spans="1:8" ht="25.5" customHeight="1">
      <c r="A37" s="220"/>
      <c r="B37" s="695"/>
      <c r="C37" s="695"/>
      <c r="D37" s="695"/>
      <c r="E37" s="695"/>
      <c r="F37" s="695"/>
      <c r="G37" s="696"/>
    </row>
    <row r="38" spans="1:8" ht="25.5" customHeight="1">
      <c r="A38" s="219"/>
      <c r="B38" s="697"/>
      <c r="C38" s="697"/>
      <c r="D38" s="697"/>
      <c r="E38" s="697"/>
      <c r="F38" s="697"/>
      <c r="G38" s="698"/>
    </row>
    <row r="39" spans="1:8" ht="25.5" customHeight="1">
      <c r="A39" s="218"/>
      <c r="B39" s="216"/>
      <c r="C39" s="216"/>
      <c r="D39" s="217"/>
      <c r="E39" s="217"/>
      <c r="F39" s="217"/>
      <c r="G39" s="216"/>
    </row>
    <row r="40" spans="1:8" ht="27.75" customHeight="1">
      <c r="A40" s="215" t="s">
        <v>90</v>
      </c>
      <c r="B40" s="683"/>
      <c r="C40" s="683"/>
      <c r="D40" s="683"/>
      <c r="E40" s="683"/>
      <c r="F40" s="683"/>
      <c r="G40" s="683"/>
    </row>
    <row r="42" spans="1:8" ht="20.25" customHeight="1"/>
    <row r="43" spans="1:8">
      <c r="C43" s="214"/>
      <c r="D43" s="213" t="s">
        <v>89</v>
      </c>
    </row>
    <row r="44" spans="1:8" hidden="1">
      <c r="A44" s="212" t="s">
        <v>72</v>
      </c>
      <c r="C44" s="212">
        <v>1</v>
      </c>
      <c r="D44" s="213" t="s">
        <v>88</v>
      </c>
    </row>
    <row r="45" spans="1:8" hidden="1">
      <c r="A45" s="212" t="s">
        <v>73</v>
      </c>
      <c r="C45" s="212">
        <v>2</v>
      </c>
      <c r="D45" s="213" t="s">
        <v>9</v>
      </c>
      <c r="F45" s="212">
        <f t="shared" ref="F45:F51" si="0">D32*45+200</f>
        <v>200</v>
      </c>
    </row>
    <row r="46" spans="1:8" hidden="1">
      <c r="A46" s="212" t="s">
        <v>74</v>
      </c>
      <c r="C46" s="212">
        <v>3</v>
      </c>
      <c r="D46" s="213" t="s">
        <v>12</v>
      </c>
      <c r="F46" s="212">
        <f t="shared" si="0"/>
        <v>200</v>
      </c>
      <c r="H46" s="212" t="s">
        <v>2</v>
      </c>
    </row>
    <row r="47" spans="1:8" hidden="1">
      <c r="A47" s="212" t="s">
        <v>87</v>
      </c>
      <c r="C47" s="212">
        <v>4</v>
      </c>
      <c r="D47" s="213" t="s">
        <v>10</v>
      </c>
      <c r="F47" s="212">
        <f t="shared" si="0"/>
        <v>200</v>
      </c>
      <c r="H47" s="212" t="s">
        <v>86</v>
      </c>
    </row>
    <row r="48" spans="1:8" hidden="1">
      <c r="A48" s="212" t="s">
        <v>85</v>
      </c>
      <c r="C48" s="212">
        <v>5</v>
      </c>
      <c r="D48" s="213" t="s">
        <v>11</v>
      </c>
      <c r="F48" s="212">
        <f t="shared" si="0"/>
        <v>200</v>
      </c>
    </row>
    <row r="49" spans="1:6" hidden="1">
      <c r="A49" s="212" t="s">
        <v>84</v>
      </c>
      <c r="C49" s="212">
        <v>6</v>
      </c>
      <c r="D49" s="213" t="s">
        <v>83</v>
      </c>
      <c r="F49" s="212">
        <f t="shared" si="0"/>
        <v>200</v>
      </c>
    </row>
    <row r="50" spans="1:6" hidden="1">
      <c r="C50" s="212">
        <v>7</v>
      </c>
      <c r="D50" s="213" t="s">
        <v>13</v>
      </c>
      <c r="F50" s="212">
        <f t="shared" si="0"/>
        <v>200</v>
      </c>
    </row>
    <row r="51" spans="1:6" hidden="1">
      <c r="C51" s="212">
        <v>8</v>
      </c>
      <c r="D51" s="213" t="s">
        <v>14</v>
      </c>
      <c r="F51" s="212">
        <f t="shared" si="0"/>
        <v>200</v>
      </c>
    </row>
    <row r="52" spans="1:6" hidden="1">
      <c r="A52" s="212" t="s">
        <v>82</v>
      </c>
      <c r="D52" s="213" t="s">
        <v>15</v>
      </c>
    </row>
    <row r="53" spans="1:6" hidden="1">
      <c r="A53" s="212" t="s">
        <v>81</v>
      </c>
      <c r="D53" s="213" t="s">
        <v>80</v>
      </c>
    </row>
    <row r="54" spans="1:6" hidden="1">
      <c r="A54" s="212" t="s">
        <v>79</v>
      </c>
    </row>
    <row r="55" spans="1:6" hidden="1"/>
    <row r="56" spans="1:6" hidden="1"/>
    <row r="57" spans="1:6" hidden="1"/>
    <row r="58" spans="1:6" hidden="1"/>
    <row r="59" spans="1:6" hidden="1"/>
    <row r="60" spans="1:6" hidden="1">
      <c r="A60" s="212" t="s">
        <v>78</v>
      </c>
    </row>
    <row r="61" spans="1:6" hidden="1">
      <c r="A61" s="212" t="s">
        <v>77</v>
      </c>
    </row>
    <row r="62" spans="1:6" hidden="1">
      <c r="A62" s="212" t="s">
        <v>76</v>
      </c>
    </row>
    <row r="63" spans="1:6" hidden="1">
      <c r="A63" s="212" t="s">
        <v>75</v>
      </c>
    </row>
  </sheetData>
  <scenarios current="0">
    <scenario name="PLZ" locked="1" count="1" user="Nyffenegger Simon" comment="Created by Nyffenegger Simon on 10.10.2017">
      <inputCells r="C15" val="8000"/>
    </scenario>
  </scenarios>
  <dataConsolidate function="product">
    <dataRefs count="2">
      <dataRef ref="F2:F6055" sheet="Ortschaftenverz" r:id="rId1"/>
      <dataRef ref="H2:H6055" sheet="Ortschaftenverz" r:id="rId2"/>
    </dataRefs>
  </dataConsolidate>
  <mergeCells count="25">
    <mergeCell ref="B19:C19"/>
    <mergeCell ref="C15:F15"/>
    <mergeCell ref="B4:E6"/>
    <mergeCell ref="B18:D18"/>
    <mergeCell ref="B9:E9"/>
    <mergeCell ref="B16:D16"/>
    <mergeCell ref="B11:F11"/>
    <mergeCell ref="B13:F13"/>
    <mergeCell ref="B14:F14"/>
    <mergeCell ref="B22:C22"/>
    <mergeCell ref="B40:G40"/>
    <mergeCell ref="B21:C21"/>
    <mergeCell ref="B32:C32"/>
    <mergeCell ref="B33:C33"/>
    <mergeCell ref="B34:C34"/>
    <mergeCell ref="B35:C35"/>
    <mergeCell ref="B30:C30"/>
    <mergeCell ref="D30:E30"/>
    <mergeCell ref="F30:G30"/>
    <mergeCell ref="B31:C31"/>
    <mergeCell ref="D31:E31"/>
    <mergeCell ref="F31:G31"/>
    <mergeCell ref="B24:C24"/>
    <mergeCell ref="B23:C23"/>
    <mergeCell ref="B36:G38"/>
  </mergeCells>
  <conditionalFormatting sqref="B16">
    <cfRule type="cellIs" dxfId="4" priority="7" operator="lessThan">
      <formula>1</formula>
    </cfRule>
  </conditionalFormatting>
  <conditionalFormatting sqref="B15">
    <cfRule type="cellIs" dxfId="3" priority="6" operator="lessThan">
      <formula>1</formula>
    </cfRule>
  </conditionalFormatting>
  <conditionalFormatting sqref="B13:B14">
    <cfRule type="cellIs" dxfId="2" priority="5" operator="lessThan">
      <formula>1</formula>
    </cfRule>
  </conditionalFormatting>
  <conditionalFormatting sqref="B11">
    <cfRule type="cellIs" dxfId="1" priority="4" operator="lessThan">
      <formula>1</formula>
    </cfRule>
  </conditionalFormatting>
  <conditionalFormatting sqref="C15">
    <cfRule type="cellIs" dxfId="0" priority="1" operator="lessThan">
      <formula>1</formula>
    </cfRule>
  </conditionalFormatting>
  <dataValidations count="8">
    <dataValidation type="list" allowBlank="1" showInputMessage="1" showErrorMessage="1" sqref="A33" xr:uid="{00000000-0002-0000-0700-000000000000}">
      <formula1>"--------,Palette:,Palette 1:,Palette 2:,Palette 3:,Palette 4:,Palette 5:,Palette 6:,Palette 7:,Palette 8:"</formula1>
    </dataValidation>
    <dataValidation type="list" allowBlank="1" showInputMessage="1" showErrorMessage="1" sqref="B23:C23" xr:uid="{00000000-0002-0000-0700-000001000000}">
      <formula1>$A$52:$A$54</formula1>
    </dataValidation>
    <dataValidation type="list" allowBlank="1" showInputMessage="1" showErrorMessage="1" sqref="B19:C19" xr:uid="{00000000-0002-0000-0700-000002000000}">
      <formula1>$A$59:$A$63</formula1>
    </dataValidation>
    <dataValidation type="list" allowBlank="1" showInputMessage="1" showErrorMessage="1" sqref="B21:C21" xr:uid="{00000000-0002-0000-0700-000003000000}">
      <formula1>$H$45:$H$47</formula1>
    </dataValidation>
    <dataValidation type="list" allowBlank="1" showInputMessage="1" showErrorMessage="1" sqref="A32 A34:A35" xr:uid="{00000000-0002-0000-0700-000004000000}">
      <formula1>"--------,Palette:,Palette 1:,Palette 2:,Palette 3:,Palette 4:"</formula1>
    </dataValidation>
    <dataValidation type="list" allowBlank="1" showInputMessage="1" showErrorMessage="1" sqref="C26" xr:uid="{00000000-0002-0000-0700-000005000000}">
      <formula1>$C$43:$C$51</formula1>
    </dataValidation>
    <dataValidation type="list" allowBlank="1" showInputMessage="1" showErrorMessage="1" sqref="B22:E22" xr:uid="{00000000-0002-0000-0700-000006000000}">
      <formula1>$D$43:$D$53</formula1>
    </dataValidation>
    <dataValidation type="list" allowBlank="1" showInputMessage="1" showErrorMessage="1" sqref="A27" xr:uid="{00000000-0002-0000-0700-000007000000}">
      <formula1>$A$43:$A$47</formula1>
    </dataValidation>
  </dataValidations>
  <pageMargins left="0.7" right="0.7" top="0.78740157499999996" bottom="0.78740157499999996" header="0.3" footer="0.3"/>
  <pageSetup paperSize="9" scale="23"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8000000}">
          <x14:formula1>
            <xm:f>Checkliste!$D$37:$D$41</xm:f>
          </x14:formula1>
          <xm:sqref>B32:C35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8"/>
  <sheetViews>
    <sheetView showGridLines="0" showZeros="0" topLeftCell="A10" zoomScale="90" zoomScaleNormal="90" workbookViewId="0">
      <selection activeCell="G38" sqref="G38"/>
    </sheetView>
  </sheetViews>
  <sheetFormatPr baseColWidth="10" defaultColWidth="9.44140625" defaultRowHeight="20.25" customHeight="1"/>
  <cols>
    <col min="1" max="1" width="22" style="244" customWidth="1"/>
    <col min="2" max="2" width="6.109375" style="243" customWidth="1"/>
    <col min="3" max="3" width="11.33203125" style="243" customWidth="1"/>
    <col min="4" max="4" width="14.33203125" style="243" customWidth="1"/>
    <col min="5" max="5" width="14.109375" style="243" customWidth="1"/>
    <col min="6" max="6" width="10" style="243" customWidth="1"/>
    <col min="7" max="7" width="11.109375" style="243" customWidth="1"/>
    <col min="8" max="8" width="17" style="243" customWidth="1"/>
    <col min="9" max="9" width="20.44140625" style="243" customWidth="1"/>
    <col min="10" max="10" width="4.5546875" style="243" customWidth="1"/>
    <col min="11" max="16384" width="9.44140625" style="243"/>
  </cols>
  <sheetData>
    <row r="1" spans="1:15" ht="20.25" customHeight="1">
      <c r="H1" s="280">
        <f>Kundenangaben!B24</f>
        <v>0</v>
      </c>
    </row>
    <row r="2" spans="1:15" ht="20.25" customHeight="1">
      <c r="B2" s="279"/>
      <c r="C2" s="711"/>
      <c r="D2" s="711"/>
      <c r="E2" s="279"/>
      <c r="F2" s="279"/>
    </row>
    <row r="3" spans="1:15" ht="20.25" customHeight="1">
      <c r="B3" s="279"/>
      <c r="C3" s="308"/>
      <c r="D3" s="308"/>
      <c r="E3" s="279"/>
      <c r="F3" s="279"/>
    </row>
    <row r="4" spans="1:15" ht="20.25" customHeight="1">
      <c r="B4" s="279"/>
      <c r="C4" s="308"/>
      <c r="D4" s="308"/>
      <c r="E4" s="279"/>
      <c r="F4" s="279"/>
    </row>
    <row r="5" spans="1:15" ht="20.25" customHeight="1">
      <c r="B5" s="279"/>
      <c r="C5" s="308"/>
      <c r="D5" s="308"/>
      <c r="E5" s="279"/>
      <c r="F5" s="279"/>
    </row>
    <row r="6" spans="1:15" ht="20.25" customHeight="1">
      <c r="B6" s="279"/>
      <c r="C6" s="308"/>
      <c r="D6" s="308"/>
      <c r="E6" s="279"/>
      <c r="F6" s="279"/>
    </row>
    <row r="7" spans="1:15" ht="20.25" customHeight="1">
      <c r="B7" s="279"/>
      <c r="C7" s="711">
        <f>B11</f>
        <v>0</v>
      </c>
      <c r="D7" s="711"/>
      <c r="E7" s="711"/>
      <c r="F7" s="711"/>
      <c r="G7" s="711"/>
      <c r="H7" s="278"/>
      <c r="I7" s="278"/>
      <c r="J7" s="278"/>
    </row>
    <row r="8" spans="1:15" ht="20.25" customHeight="1">
      <c r="A8" s="279"/>
      <c r="B8" s="279"/>
      <c r="C8" s="279"/>
      <c r="D8" s="279"/>
      <c r="E8" s="279"/>
      <c r="F8" s="279"/>
      <c r="G8" s="278"/>
      <c r="H8" s="278"/>
      <c r="I8" s="278"/>
      <c r="J8" s="278"/>
    </row>
    <row r="9" spans="1:15" ht="20.25" customHeight="1">
      <c r="C9" s="714" t="s">
        <v>125</v>
      </c>
      <c r="D9" s="714"/>
      <c r="E9" s="276">
        <f>Kundenangaben!B18</f>
        <v>0</v>
      </c>
    </row>
    <row r="11" spans="1:15" ht="20.25" customHeight="1">
      <c r="A11" s="264"/>
      <c r="B11" s="715"/>
      <c r="C11" s="715"/>
      <c r="D11" s="715"/>
      <c r="E11" s="715"/>
      <c r="F11" s="715"/>
      <c r="G11" s="715"/>
      <c r="H11" s="715"/>
      <c r="I11" s="265"/>
      <c r="J11" s="261"/>
      <c r="K11" s="261"/>
      <c r="L11" s="261"/>
      <c r="M11" s="261"/>
      <c r="N11" s="261"/>
      <c r="O11" s="261"/>
    </row>
    <row r="12" spans="1:15" ht="20.25" customHeight="1">
      <c r="A12" s="261"/>
      <c r="B12" s="264"/>
      <c r="C12" s="261"/>
      <c r="D12" s="261"/>
      <c r="E12" s="261"/>
      <c r="F12" s="261"/>
      <c r="G12" s="261"/>
      <c r="H12" s="261"/>
      <c r="I12" s="265"/>
      <c r="J12" s="261"/>
      <c r="K12" s="261"/>
      <c r="L12" s="261"/>
      <c r="M12" s="261"/>
      <c r="N12" s="261"/>
      <c r="O12" s="261"/>
    </row>
    <row r="13" spans="1:15" ht="20.25" customHeight="1">
      <c r="A13" s="264" t="s">
        <v>124</v>
      </c>
      <c r="B13" s="717">
        <f>Kundenangaben!B11</f>
        <v>0</v>
      </c>
      <c r="C13" s="717"/>
      <c r="D13" s="717"/>
      <c r="E13" s="717"/>
      <c r="F13" s="717"/>
      <c r="G13" s="717"/>
      <c r="H13" s="264"/>
      <c r="I13" s="265"/>
      <c r="J13" s="261"/>
      <c r="K13" s="261"/>
      <c r="L13" s="261"/>
      <c r="M13" s="261"/>
      <c r="N13" s="261"/>
      <c r="O13" s="261"/>
    </row>
    <row r="14" spans="1:15" ht="20.25" customHeight="1">
      <c r="A14" s="244" t="str">
        <f>Kundenangaben!A26</f>
        <v>Preis laut. Liste</v>
      </c>
      <c r="B14" s="243" t="s">
        <v>71</v>
      </c>
      <c r="C14" s="243">
        <f>'Zonen Transportkosten'!C102</f>
        <v>0</v>
      </c>
      <c r="E14" s="275" t="s">
        <v>123</v>
      </c>
      <c r="F14" s="719" t="s">
        <v>120</v>
      </c>
      <c r="G14" s="720"/>
      <c r="H14" s="274" t="s">
        <v>122</v>
      </c>
    </row>
    <row r="15" spans="1:15" ht="20.25" customHeight="1">
      <c r="A15" s="243" t="s">
        <v>72</v>
      </c>
      <c r="B15" s="243" t="s">
        <v>98</v>
      </c>
      <c r="C15" s="273">
        <f>'Zonen Transportkosten'!U46</f>
        <v>0</v>
      </c>
      <c r="E15" s="272" t="s">
        <v>121</v>
      </c>
      <c r="F15" s="724"/>
      <c r="G15" s="725"/>
      <c r="H15" s="271" t="s">
        <v>120</v>
      </c>
    </row>
    <row r="16" spans="1:15" ht="14.4">
      <c r="A16" s="264"/>
      <c r="B16" s="270"/>
      <c r="C16" s="261"/>
      <c r="D16" s="263"/>
      <c r="E16" s="261"/>
      <c r="F16" s="261" t="s">
        <v>119</v>
      </c>
      <c r="G16" s="261"/>
    </row>
    <row r="17" spans="1:16" ht="15" customHeight="1">
      <c r="A17" s="244" t="s">
        <v>118</v>
      </c>
      <c r="B17" s="721" t="s">
        <v>117</v>
      </c>
      <c r="C17" s="721"/>
      <c r="D17" s="721"/>
      <c r="E17" s="721"/>
      <c r="F17" s="721"/>
      <c r="G17" s="721"/>
    </row>
    <row r="18" spans="1:16" ht="14.4">
      <c r="B18" s="721"/>
      <c r="C18" s="721"/>
      <c r="D18" s="721"/>
      <c r="E18" s="721"/>
      <c r="F18" s="721"/>
      <c r="G18" s="721"/>
    </row>
    <row r="19" spans="1:16" ht="14.4">
      <c r="B19" s="269"/>
      <c r="C19" s="269"/>
      <c r="D19" s="269"/>
      <c r="E19" s="269"/>
      <c r="F19" s="268"/>
      <c r="G19" s="261"/>
    </row>
    <row r="20" spans="1:16" ht="14.4">
      <c r="A20" s="244" t="s">
        <v>116</v>
      </c>
      <c r="B20" s="735" t="s">
        <v>115</v>
      </c>
      <c r="C20" s="735"/>
      <c r="D20" s="735"/>
      <c r="E20" s="735"/>
      <c r="F20" s="735"/>
      <c r="G20" s="735"/>
    </row>
    <row r="21" spans="1:16" ht="14.4">
      <c r="B21" s="267"/>
      <c r="C21" s="267"/>
      <c r="D21" s="267"/>
      <c r="E21" s="267"/>
      <c r="G21" s="261"/>
    </row>
    <row r="22" spans="1:16" ht="15" customHeight="1">
      <c r="A22" s="244" t="s">
        <v>114</v>
      </c>
      <c r="B22" s="721" t="s">
        <v>113</v>
      </c>
      <c r="C22" s="721"/>
      <c r="D22" s="721"/>
      <c r="E22" s="721"/>
      <c r="F22" s="721"/>
      <c r="G22" s="721"/>
      <c r="H22" s="721"/>
      <c r="I22" s="265"/>
      <c r="J22" s="261"/>
      <c r="K22" s="261"/>
      <c r="L22" s="261"/>
      <c r="M22" s="261"/>
      <c r="N22" s="261"/>
      <c r="O22" s="261"/>
    </row>
    <row r="23" spans="1:16" ht="14.4">
      <c r="B23" s="721" t="s">
        <v>112</v>
      </c>
      <c r="C23" s="721"/>
      <c r="D23" s="721"/>
      <c r="E23" s="721"/>
      <c r="F23" s="721"/>
      <c r="G23" s="721"/>
      <c r="H23" s="721"/>
      <c r="I23" s="265"/>
      <c r="J23" s="261"/>
      <c r="K23" s="265"/>
      <c r="L23" s="265"/>
      <c r="M23" s="265"/>
      <c r="N23" s="265"/>
      <c r="O23" s="265"/>
      <c r="P23" s="245"/>
    </row>
    <row r="24" spans="1:16" ht="14.4">
      <c r="B24" s="261"/>
      <c r="C24" s="261"/>
      <c r="D24" s="261"/>
      <c r="E24" s="261"/>
      <c r="F24" s="261"/>
      <c r="G24" s="261"/>
      <c r="H24" s="261"/>
      <c r="I24" s="265"/>
      <c r="J24" s="261"/>
      <c r="K24" s="265"/>
      <c r="L24" s="265"/>
      <c r="M24" s="265"/>
      <c r="N24" s="265"/>
      <c r="O24" s="265"/>
      <c r="P24" s="245"/>
    </row>
    <row r="25" spans="1:16" ht="14.4">
      <c r="A25" s="264" t="s">
        <v>7</v>
      </c>
      <c r="B25" s="713">
        <f>Kundenangaben!B13</f>
        <v>0</v>
      </c>
      <c r="C25" s="713"/>
      <c r="D25" s="713"/>
      <c r="E25" s="261"/>
      <c r="F25" s="261"/>
      <c r="G25" s="261"/>
      <c r="H25" s="261"/>
      <c r="I25" s="265"/>
      <c r="J25" s="261"/>
      <c r="K25" s="265"/>
      <c r="L25" s="265"/>
      <c r="M25" s="265"/>
      <c r="N25" s="265"/>
      <c r="O25" s="265"/>
      <c r="P25" s="245"/>
    </row>
    <row r="26" spans="1:16" ht="14.4">
      <c r="A26" s="264"/>
      <c r="B26" s="713">
        <f>Kundenangaben!B14</f>
        <v>0</v>
      </c>
      <c r="C26" s="713"/>
      <c r="D26" s="713"/>
      <c r="E26" s="261"/>
      <c r="F26" s="261"/>
      <c r="G26" s="261"/>
      <c r="H26" s="261"/>
      <c r="I26" s="265"/>
      <c r="J26" s="261"/>
      <c r="K26" s="265"/>
      <c r="L26" s="265"/>
      <c r="M26" s="265"/>
      <c r="N26" s="265"/>
      <c r="O26" s="265"/>
      <c r="P26" s="245"/>
    </row>
    <row r="27" spans="1:16" ht="14.4">
      <c r="A27" s="264"/>
      <c r="B27" s="266">
        <f>Kundenangaben!B15</f>
        <v>0</v>
      </c>
      <c r="C27" s="713">
        <f>Kundenangaben!C15</f>
        <v>0</v>
      </c>
      <c r="D27" s="713"/>
      <c r="E27" s="261"/>
      <c r="F27" s="261"/>
      <c r="G27" s="261"/>
      <c r="H27" s="261"/>
      <c r="I27" s="265"/>
      <c r="J27" s="261"/>
      <c r="K27" s="265"/>
      <c r="L27" s="265"/>
      <c r="M27" s="265"/>
      <c r="N27" s="265"/>
      <c r="O27" s="265"/>
      <c r="P27" s="245"/>
    </row>
    <row r="28" spans="1:16" ht="14.4">
      <c r="A28" s="264" t="s">
        <v>111</v>
      </c>
      <c r="B28" s="718">
        <f>Kundenangaben!B16</f>
        <v>0</v>
      </c>
      <c r="C28" s="718"/>
      <c r="D28" s="718"/>
      <c r="E28" s="261"/>
      <c r="F28" s="261"/>
      <c r="G28" s="261"/>
      <c r="H28" s="261"/>
      <c r="I28" s="265"/>
      <c r="J28" s="261"/>
      <c r="K28" s="265"/>
      <c r="L28" s="265"/>
      <c r="M28" s="265"/>
      <c r="N28" s="265"/>
      <c r="O28" s="265"/>
      <c r="P28" s="245"/>
    </row>
    <row r="29" spans="1:16" ht="14.4">
      <c r="A29" s="264"/>
      <c r="B29" s="261"/>
      <c r="C29" s="261"/>
      <c r="D29" s="261"/>
      <c r="E29" s="261"/>
      <c r="F29" s="261"/>
      <c r="G29" s="261"/>
      <c r="H29" s="261"/>
      <c r="I29" s="265"/>
      <c r="J29" s="261"/>
      <c r="K29" s="261"/>
      <c r="L29" s="261"/>
      <c r="M29" s="261"/>
      <c r="N29" s="261"/>
      <c r="O29" s="261"/>
    </row>
    <row r="30" spans="1:16" ht="14.4">
      <c r="A30" s="264" t="s">
        <v>101</v>
      </c>
      <c r="B30" s="716" t="str">
        <f>Kundenangaben!B21</f>
        <v>PREFABond</v>
      </c>
      <c r="C30" s="716"/>
      <c r="D30" s="261"/>
      <c r="E30" s="261"/>
      <c r="F30" s="261"/>
      <c r="G30" s="261"/>
      <c r="H30" s="261"/>
      <c r="I30" s="261"/>
      <c r="J30" s="261"/>
      <c r="K30" s="261"/>
      <c r="L30" s="261"/>
      <c r="M30" s="261"/>
      <c r="N30" s="261"/>
      <c r="O30" s="261"/>
    </row>
    <row r="31" spans="1:16" s="244" customFormat="1" ht="14.4">
      <c r="A31" s="264" t="s">
        <v>8</v>
      </c>
      <c r="B31" s="715" t="str">
        <f>Kundenangaben!B22</f>
        <v>bronze</v>
      </c>
      <c r="C31" s="715"/>
      <c r="D31" s="264" t="str">
        <f>Kundenangaben!$D$22</f>
        <v xml:space="preserve"> </v>
      </c>
      <c r="F31" s="264"/>
      <c r="G31" s="264"/>
      <c r="H31" s="264"/>
      <c r="I31" s="264"/>
      <c r="J31" s="264"/>
      <c r="K31" s="264"/>
      <c r="L31" s="264"/>
      <c r="M31" s="264"/>
      <c r="N31" s="264"/>
      <c r="O31" s="264"/>
    </row>
    <row r="32" spans="1:16" s="244" customFormat="1" ht="14.4">
      <c r="A32" s="264"/>
      <c r="B32" s="715" t="str">
        <f>Kundenangaben!$E$22</f>
        <v xml:space="preserve"> </v>
      </c>
      <c r="C32" s="715"/>
      <c r="D32" s="264"/>
      <c r="E32" s="264"/>
      <c r="F32" s="264"/>
      <c r="G32" s="264"/>
      <c r="H32" s="264"/>
      <c r="I32" s="264"/>
      <c r="J32" s="264"/>
      <c r="K32" s="264"/>
      <c r="L32" s="264"/>
      <c r="M32" s="264"/>
      <c r="N32" s="264"/>
      <c r="O32" s="264"/>
    </row>
    <row r="33" spans="1:15" ht="14.4">
      <c r="A33" s="264" t="s">
        <v>100</v>
      </c>
      <c r="B33" s="712">
        <f>Kundenangaben!B23</f>
        <v>0</v>
      </c>
      <c r="C33" s="712"/>
      <c r="D33" s="264"/>
      <c r="E33" s="264"/>
      <c r="F33" s="264"/>
      <c r="G33" s="261"/>
      <c r="H33" s="261"/>
      <c r="I33" s="261"/>
      <c r="J33" s="261"/>
      <c r="K33" s="261"/>
      <c r="L33" s="261"/>
      <c r="M33" s="261"/>
      <c r="N33" s="261"/>
      <c r="O33" s="261"/>
    </row>
    <row r="34" spans="1:15" ht="14.4">
      <c r="A34" s="263"/>
      <c r="B34" s="738"/>
      <c r="C34" s="738"/>
      <c r="D34" s="262"/>
      <c r="E34" s="262"/>
      <c r="F34" s="262"/>
      <c r="G34" s="261"/>
      <c r="H34" s="261"/>
      <c r="I34" s="261"/>
      <c r="J34" s="261"/>
      <c r="K34" s="261"/>
      <c r="L34" s="261"/>
      <c r="M34" s="261"/>
      <c r="N34" s="261"/>
      <c r="O34" s="261"/>
    </row>
    <row r="35" spans="1:15" s="256" customFormat="1" ht="23.4">
      <c r="A35" s="722" t="s">
        <v>110</v>
      </c>
      <c r="B35" s="722"/>
      <c r="C35" s="722"/>
      <c r="D35" s="260" t="s">
        <v>109</v>
      </c>
      <c r="E35" s="259"/>
      <c r="F35" s="258"/>
      <c r="G35" s="258"/>
      <c r="H35" s="257"/>
    </row>
    <row r="36" spans="1:15" s="254" customFormat="1" ht="21" customHeight="1">
      <c r="A36" s="255"/>
      <c r="B36" s="710"/>
      <c r="C36" s="710"/>
      <c r="D36" s="710"/>
      <c r="E36" s="736" t="s">
        <v>97</v>
      </c>
      <c r="F36" s="737"/>
      <c r="G36" s="736" t="s">
        <v>96</v>
      </c>
      <c r="H36" s="737"/>
    </row>
    <row r="37" spans="1:15" s="216" customFormat="1" ht="21">
      <c r="A37" s="253"/>
      <c r="B37" s="723"/>
      <c r="C37" s="723"/>
      <c r="D37" s="723"/>
      <c r="E37" s="739" t="s">
        <v>95</v>
      </c>
      <c r="F37" s="739"/>
      <c r="G37" s="736" t="s">
        <v>108</v>
      </c>
      <c r="H37" s="737"/>
    </row>
    <row r="38" spans="1:15" s="216" customFormat="1" ht="21">
      <c r="A38" s="248" t="str">
        <f>Kundenangaben!A32</f>
        <v>Palette 1:</v>
      </c>
      <c r="B38" s="732" t="str">
        <f>Kundenangaben!B32</f>
        <v>4100x1550mm</v>
      </c>
      <c r="C38" s="733"/>
      <c r="D38" s="734"/>
      <c r="E38" s="251">
        <f>Kundenangaben!D32</f>
        <v>0</v>
      </c>
      <c r="F38" s="250" t="str">
        <f>Kundenangaben!E32</f>
        <v xml:space="preserve"> </v>
      </c>
      <c r="G38" s="250" t="str">
        <f>Kundenangaben!F32</f>
        <v xml:space="preserve"> </v>
      </c>
      <c r="H38" s="250" t="str">
        <f>Kundenangaben!G32</f>
        <v xml:space="preserve"> </v>
      </c>
    </row>
    <row r="39" spans="1:15" s="216" customFormat="1" ht="21">
      <c r="A39" s="248">
        <f>Kundenangaben!A33</f>
        <v>0</v>
      </c>
      <c r="B39" s="732">
        <f>Kundenangaben!B33</f>
        <v>0</v>
      </c>
      <c r="C39" s="733"/>
      <c r="D39" s="734"/>
      <c r="E39" s="251">
        <f>Kundenangaben!D33</f>
        <v>0</v>
      </c>
      <c r="F39" s="250" t="str">
        <f>Kundenangaben!E33</f>
        <v xml:space="preserve"> </v>
      </c>
      <c r="G39" s="250" t="str">
        <f>Kundenangaben!F33</f>
        <v xml:space="preserve"> </v>
      </c>
      <c r="H39" s="250" t="str">
        <f>Kundenangaben!G33</f>
        <v xml:space="preserve"> </v>
      </c>
    </row>
    <row r="40" spans="1:15" s="216" customFormat="1" ht="21">
      <c r="A40" s="248">
        <f>Kundenangaben!A34</f>
        <v>0</v>
      </c>
      <c r="B40" s="732">
        <f>Kundenangaben!B34</f>
        <v>0</v>
      </c>
      <c r="C40" s="733"/>
      <c r="D40" s="734"/>
      <c r="E40" s="251">
        <f>Kundenangaben!D34</f>
        <v>0</v>
      </c>
      <c r="F40" s="250" t="str">
        <f>Kundenangaben!E34</f>
        <v xml:space="preserve"> </v>
      </c>
      <c r="G40" s="250" t="str">
        <f>Kundenangaben!F34</f>
        <v xml:space="preserve"> </v>
      </c>
      <c r="H40" s="250" t="str">
        <f>Kundenangaben!G34</f>
        <v xml:space="preserve"> </v>
      </c>
    </row>
    <row r="41" spans="1:15" s="216" customFormat="1" ht="21">
      <c r="A41" s="252">
        <f>Kundenangaben!A35</f>
        <v>0</v>
      </c>
      <c r="B41" s="732">
        <f>Kundenangaben!B35</f>
        <v>0</v>
      </c>
      <c r="C41" s="733"/>
      <c r="D41" s="734"/>
      <c r="E41" s="251">
        <f>Kundenangaben!D35</f>
        <v>0</v>
      </c>
      <c r="F41" s="250" t="str">
        <f>Kundenangaben!E35</f>
        <v xml:space="preserve"> </v>
      </c>
      <c r="G41" s="250" t="str">
        <f>Kundenangaben!F35</f>
        <v xml:space="preserve"> </v>
      </c>
      <c r="H41" s="250" t="str">
        <f>Kundenangaben!G35</f>
        <v xml:space="preserve"> </v>
      </c>
    </row>
    <row r="42" spans="1:15" s="216" customFormat="1" ht="21">
      <c r="A42" s="249" t="s">
        <v>91</v>
      </c>
      <c r="B42" s="726">
        <f>Kundenangaben!B36</f>
        <v>0</v>
      </c>
      <c r="C42" s="727"/>
      <c r="D42" s="727"/>
      <c r="E42" s="727"/>
      <c r="F42" s="727"/>
      <c r="G42" s="727"/>
      <c r="H42" s="728"/>
    </row>
    <row r="43" spans="1:15" s="216" customFormat="1" ht="21">
      <c r="A43" s="248"/>
      <c r="B43" s="729"/>
      <c r="C43" s="730"/>
      <c r="D43" s="730"/>
      <c r="E43" s="730"/>
      <c r="F43" s="730"/>
      <c r="G43" s="730"/>
      <c r="H43" s="731"/>
    </row>
    <row r="44" spans="1:15" ht="20.25" customHeight="1">
      <c r="A44" s="247"/>
      <c r="B44" s="246"/>
      <c r="C44" s="246"/>
      <c r="D44" s="246"/>
      <c r="E44" s="246"/>
      <c r="F44" s="246"/>
      <c r="G44" s="246"/>
      <c r="H44" s="246"/>
    </row>
    <row r="45" spans="1:15" ht="20.25" customHeight="1">
      <c r="H45" s="245"/>
    </row>
    <row r="46" spans="1:15" ht="20.25" customHeight="1">
      <c r="H46" s="245"/>
    </row>
    <row r="47" spans="1:15" ht="20.25" customHeight="1">
      <c r="H47" s="245"/>
    </row>
    <row r="48" spans="1:15" ht="20.25" customHeight="1">
      <c r="H48" s="245"/>
    </row>
  </sheetData>
  <mergeCells count="32">
    <mergeCell ref="A35:C35"/>
    <mergeCell ref="B37:D37"/>
    <mergeCell ref="F15:G15"/>
    <mergeCell ref="B42:H43"/>
    <mergeCell ref="B41:D41"/>
    <mergeCell ref="B17:G18"/>
    <mergeCell ref="B20:G20"/>
    <mergeCell ref="G36:H36"/>
    <mergeCell ref="G37:H37"/>
    <mergeCell ref="B38:D38"/>
    <mergeCell ref="B39:D39"/>
    <mergeCell ref="B34:C34"/>
    <mergeCell ref="B32:C32"/>
    <mergeCell ref="B40:D40"/>
    <mergeCell ref="E36:F36"/>
    <mergeCell ref="E37:F37"/>
    <mergeCell ref="B36:D36"/>
    <mergeCell ref="C2:D2"/>
    <mergeCell ref="B33:C33"/>
    <mergeCell ref="B25:D25"/>
    <mergeCell ref="B26:D26"/>
    <mergeCell ref="C27:D27"/>
    <mergeCell ref="C9:D9"/>
    <mergeCell ref="B31:C31"/>
    <mergeCell ref="C7:G7"/>
    <mergeCell ref="B30:C30"/>
    <mergeCell ref="B11:H11"/>
    <mergeCell ref="B13:G13"/>
    <mergeCell ref="B28:D28"/>
    <mergeCell ref="F14:G14"/>
    <mergeCell ref="B23:H23"/>
    <mergeCell ref="B22:H22"/>
  </mergeCells>
  <dataValidations count="2">
    <dataValidation type="list" allowBlank="1" showInputMessage="1" showErrorMessage="1" sqref="D35" xr:uid="{00000000-0002-0000-0800-000000000000}">
      <formula1>"ja,nein"</formula1>
    </dataValidation>
    <dataValidation type="list" allowBlank="1" showInputMessage="1" showErrorMessage="1" sqref="A38:A41" xr:uid="{00000000-0002-0000-0800-000001000000}">
      <formula1>"--------,Palette:,Palette 1:,Palette 2:,Palette 3:,Palette 4:"</formula1>
    </dataValidation>
  </dataValidations>
  <pageMargins left="0.7" right="0.7" top="0.75" bottom="0.75" header="0.3" footer="0.3"/>
  <pageSetup paperSize="9" scale="8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2000000}">
          <x14:formula1>
            <xm:f>Checkliste!$D$37:$D$41</xm:f>
          </x14:formula1>
          <xm:sqref>B38:D41</xm:sqref>
        </x14:dataValidation>
        <x14:dataValidation type="list" allowBlank="1" showInputMessage="1" showErrorMessage="1" xr:uid="{00000000-0002-0000-0800-000003000000}">
          <x14:formula1>
            <xm:f>'Vorlagen Quellen'!$C$125:$C$127</xm:f>
          </x14:formula1>
          <xm:sqref>A15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EC1B21C32056F44AA7DA1E9C2296358" ma:contentTypeVersion="10" ma:contentTypeDescription="Ein neues Dokument erstellen." ma:contentTypeScope="" ma:versionID="485edea1f2320aa220a1e9a5605b20e1">
  <xsd:schema xmlns:xsd="http://www.w3.org/2001/XMLSchema" xmlns:xs="http://www.w3.org/2001/XMLSchema" xmlns:p="http://schemas.microsoft.com/office/2006/metadata/properties" xmlns:ns2="665609e8-82a7-42bb-a241-1352fea502ca" xmlns:ns3="43e6e013-0698-44a1-9d48-8ff31a1df0c3" targetNamespace="http://schemas.microsoft.com/office/2006/metadata/properties" ma:root="true" ma:fieldsID="787dfc3627e4484d08314980df45e64a" ns2:_="" ns3:_="">
    <xsd:import namespace="665609e8-82a7-42bb-a241-1352fea502ca"/>
    <xsd:import namespace="43e6e013-0698-44a1-9d48-8ff31a1df0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5609e8-82a7-42bb-a241-1352fea50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83D5F-7916-4612-ABEF-97BDDCBC6C89}">
  <ds:schemaRefs>
    <ds:schemaRef ds:uri="665609e8-82a7-42bb-a241-1352fea502ca"/>
    <ds:schemaRef ds:uri="43e6e013-0698-44a1-9d48-8ff31a1df0c3"/>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22E5FCD-A503-40F5-ADA1-97A7F2EC45F0}">
  <ds:schemaRefs>
    <ds:schemaRef ds:uri="http://schemas.microsoft.com/sharepoint/v3/contenttype/forms"/>
  </ds:schemaRefs>
</ds:datastoreItem>
</file>

<file path=customXml/itemProps3.xml><?xml version="1.0" encoding="utf-8"?>
<ds:datastoreItem xmlns:ds="http://schemas.openxmlformats.org/officeDocument/2006/customXml" ds:itemID="{BD86F05A-F42A-4A50-ABB5-38070D2EE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5609e8-82a7-42bb-a241-1352fea502ca"/>
    <ds:schemaRef ds:uri="43e6e013-0698-44a1-9d48-8ff31a1df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9</vt:i4>
      </vt:variant>
    </vt:vector>
  </HeadingPairs>
  <TitlesOfParts>
    <vt:vector size="21" baseType="lpstr">
      <vt:lpstr>Vorlagen Quellen</vt:lpstr>
      <vt:lpstr>Infos</vt:lpstr>
      <vt:lpstr>Informations sur le projet</vt:lpstr>
      <vt:lpstr>PREFABond</vt:lpstr>
      <vt:lpstr>ACCESS. PANNEAUX COMPOSITES </vt:lpstr>
      <vt:lpstr> Faux modules &amp; feuilles</vt:lpstr>
      <vt:lpstr>Angebot</vt:lpstr>
      <vt:lpstr>Kundenangaben</vt:lpstr>
      <vt:lpstr>Transportauftrag</vt:lpstr>
      <vt:lpstr>Checkliste</vt:lpstr>
      <vt:lpstr>Lieferinformation</vt:lpstr>
      <vt:lpstr>Zonen Transportkosten</vt:lpstr>
      <vt:lpstr>PREFABond!Impression_des_titres</vt:lpstr>
      <vt:lpstr>Preis_laut._Liste</vt:lpstr>
      <vt:lpstr>' Faux modules &amp; feuilles'!Zone_d_impression</vt:lpstr>
      <vt:lpstr>'ACCESS. PANNEAUX COMPOSITES '!Zone_d_impression</vt:lpstr>
      <vt:lpstr>Angebot!Zone_d_impression</vt:lpstr>
      <vt:lpstr>Checkliste!Zone_d_impression</vt:lpstr>
      <vt:lpstr>Lieferinformation!Zone_d_impression</vt:lpstr>
      <vt:lpstr>PREFABond!Zone_d_impression</vt:lpstr>
      <vt:lpstr>Transportauftrag!Zone_d_impression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Ruede Thomas</dc:creator>
  <cp:lastModifiedBy>Zita Germanier</cp:lastModifiedBy>
  <cp:lastPrinted>2022-01-25T07:21:41Z</cp:lastPrinted>
  <dcterms:created xsi:type="dcterms:W3CDTF">2020-10-21T10:07:04Z</dcterms:created>
  <dcterms:modified xsi:type="dcterms:W3CDTF">2022-06-01T12:32:20Z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0x0101003EC1B21C32056F44AA7DA1E9C2296358</vt:lpwstr>
  </property>
</Properties>
</file>